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peria\OneDrive\Desktop\Data_Analysis_Projects\Excel_ecommerce_10k_rows\"/>
    </mc:Choice>
  </mc:AlternateContent>
  <xr:revisionPtr revIDLastSave="0" documentId="13_ncr:1_{C4DDE0A8-77FF-4976-9830-52031584EE6E}" xr6:coauthVersionLast="47" xr6:coauthVersionMax="47" xr10:uidLastSave="{00000000-0000-0000-0000-000000000000}"/>
  <bookViews>
    <workbookView xWindow="-108" yWindow="-108" windowWidth="23256" windowHeight="12456" activeTab="4" xr2:uid="{7E54D765-E629-43B1-822B-231270796108}"/>
  </bookViews>
  <sheets>
    <sheet name="data" sheetId="1" r:id="rId1"/>
    <sheet name="correl" sheetId="13" r:id="rId2"/>
    <sheet name="Pivot Tables1" sheetId="2" r:id="rId3"/>
    <sheet name="Pivot Tables2" sheetId="12" r:id="rId4"/>
    <sheet name="DASHBOARD1" sheetId="11" r:id="rId5"/>
  </sheets>
  <definedNames>
    <definedName name="_xlnm.Print_Area" localSheetId="2">'Pivot Tables1'!$F$30:$F$31</definedName>
    <definedName name="Slicer_Category">#N/A</definedName>
    <definedName name="Slicer_Month_Name">#N/A</definedName>
    <definedName name="Slicer_Platform">#N/A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13" l="1"/>
  <c r="U11" i="1"/>
  <c r="B11" i="2"/>
  <c r="B10" i="2"/>
  <c r="T18" i="1"/>
  <c r="F18" i="2"/>
  <c r="F17" i="2"/>
  <c r="C5" i="2"/>
  <c r="G5" i="2"/>
  <c r="G11" i="2"/>
  <c r="G13" i="2"/>
  <c r="C20" i="2"/>
  <c r="G7" i="2"/>
  <c r="G8" i="2"/>
  <c r="C19" i="2"/>
  <c r="G10" i="2"/>
  <c r="G6" i="2"/>
  <c r="G3" i="2"/>
  <c r="C4" i="2"/>
  <c r="C6" i="2"/>
  <c r="C18" i="2"/>
  <c r="G14" i="2"/>
  <c r="G9" i="2"/>
  <c r="G12" i="2"/>
  <c r="G4" i="2"/>
  <c r="C3" i="2"/>
  <c r="C7" i="2"/>
  <c r="G15" i="2" l="1"/>
  <c r="C21" i="2"/>
  <c r="C8" i="2"/>
  <c r="U15" i="1"/>
  <c r="U14" i="1"/>
  <c r="U10" i="1"/>
  <c r="U9" i="1"/>
  <c r="U8" i="1"/>
  <c r="U7" i="1"/>
  <c r="V10" i="1"/>
  <c r="V9" i="1"/>
  <c r="V8" i="1"/>
  <c r="V7" i="1"/>
  <c r="V11" i="1" s="1"/>
  <c r="V6" i="1"/>
  <c r="K3991" i="1"/>
  <c r="K5144" i="1"/>
  <c r="K7243" i="1"/>
  <c r="K8263" i="1"/>
  <c r="K8924" i="1"/>
  <c r="K9248" i="1"/>
  <c r="K9751" i="1"/>
  <c r="H3" i="1"/>
  <c r="K3" i="1" s="1"/>
  <c r="H4" i="1"/>
  <c r="K4" i="1" s="1"/>
  <c r="H5" i="1"/>
  <c r="K5" i="1" s="1"/>
  <c r="H6" i="1"/>
  <c r="K6" i="1" s="1"/>
  <c r="H7" i="1"/>
  <c r="K7" i="1" s="1"/>
  <c r="H8" i="1"/>
  <c r="K8" i="1" s="1"/>
  <c r="H9" i="1"/>
  <c r="K9" i="1" s="1"/>
  <c r="H10" i="1"/>
  <c r="K10" i="1" s="1"/>
  <c r="H11" i="1"/>
  <c r="K11" i="1" s="1"/>
  <c r="H12" i="1"/>
  <c r="K12" i="1" s="1"/>
  <c r="H13" i="1"/>
  <c r="K13" i="1" s="1"/>
  <c r="H14" i="1"/>
  <c r="K14" i="1" s="1"/>
  <c r="H15" i="1"/>
  <c r="K15" i="1" s="1"/>
  <c r="H16" i="1"/>
  <c r="K16" i="1" s="1"/>
  <c r="H17" i="1"/>
  <c r="K17" i="1" s="1"/>
  <c r="H18" i="1"/>
  <c r="K18" i="1" s="1"/>
  <c r="H19" i="1"/>
  <c r="K19" i="1" s="1"/>
  <c r="H20" i="1"/>
  <c r="K20" i="1" s="1"/>
  <c r="H21" i="1"/>
  <c r="K21" i="1" s="1"/>
  <c r="H22" i="1"/>
  <c r="K22" i="1" s="1"/>
  <c r="H23" i="1"/>
  <c r="K23" i="1" s="1"/>
  <c r="H24" i="1"/>
  <c r="K24" i="1" s="1"/>
  <c r="H25" i="1"/>
  <c r="K25" i="1" s="1"/>
  <c r="H26" i="1"/>
  <c r="K26" i="1" s="1"/>
  <c r="H27" i="1"/>
  <c r="K27" i="1" s="1"/>
  <c r="H28" i="1"/>
  <c r="K28" i="1" s="1"/>
  <c r="H29" i="1"/>
  <c r="K29" i="1" s="1"/>
  <c r="H30" i="1"/>
  <c r="K30" i="1" s="1"/>
  <c r="H31" i="1"/>
  <c r="K31" i="1" s="1"/>
  <c r="H32" i="1"/>
  <c r="K32" i="1" s="1"/>
  <c r="H33" i="1"/>
  <c r="K33" i="1" s="1"/>
  <c r="H34" i="1"/>
  <c r="K34" i="1" s="1"/>
  <c r="H35" i="1"/>
  <c r="K35" i="1" s="1"/>
  <c r="H36" i="1"/>
  <c r="K36" i="1" s="1"/>
  <c r="H37" i="1"/>
  <c r="K37" i="1" s="1"/>
  <c r="H38" i="1"/>
  <c r="K38" i="1" s="1"/>
  <c r="H39" i="1"/>
  <c r="K39" i="1" s="1"/>
  <c r="H40" i="1"/>
  <c r="K40" i="1" s="1"/>
  <c r="H41" i="1"/>
  <c r="K41" i="1" s="1"/>
  <c r="H42" i="1"/>
  <c r="K42" i="1" s="1"/>
  <c r="H43" i="1"/>
  <c r="K43" i="1" s="1"/>
  <c r="H44" i="1"/>
  <c r="K44" i="1" s="1"/>
  <c r="H45" i="1"/>
  <c r="K45" i="1" s="1"/>
  <c r="H46" i="1"/>
  <c r="K46" i="1" s="1"/>
  <c r="H47" i="1"/>
  <c r="K47" i="1" s="1"/>
  <c r="H48" i="1"/>
  <c r="K48" i="1" s="1"/>
  <c r="H49" i="1"/>
  <c r="K49" i="1" s="1"/>
  <c r="H50" i="1"/>
  <c r="K50" i="1" s="1"/>
  <c r="H51" i="1"/>
  <c r="K51" i="1" s="1"/>
  <c r="H52" i="1"/>
  <c r="K52" i="1" s="1"/>
  <c r="H53" i="1"/>
  <c r="K53" i="1" s="1"/>
  <c r="H54" i="1"/>
  <c r="K54" i="1" s="1"/>
  <c r="H55" i="1"/>
  <c r="K55" i="1" s="1"/>
  <c r="H56" i="1"/>
  <c r="K56" i="1" s="1"/>
  <c r="H57" i="1"/>
  <c r="K57" i="1" s="1"/>
  <c r="H58" i="1"/>
  <c r="K58" i="1" s="1"/>
  <c r="H59" i="1"/>
  <c r="K59" i="1" s="1"/>
  <c r="H60" i="1"/>
  <c r="K60" i="1" s="1"/>
  <c r="H61" i="1"/>
  <c r="K61" i="1" s="1"/>
  <c r="H62" i="1"/>
  <c r="K62" i="1" s="1"/>
  <c r="H63" i="1"/>
  <c r="K63" i="1" s="1"/>
  <c r="H64" i="1"/>
  <c r="K64" i="1" s="1"/>
  <c r="H65" i="1"/>
  <c r="K65" i="1" s="1"/>
  <c r="H66" i="1"/>
  <c r="K66" i="1" s="1"/>
  <c r="H67" i="1"/>
  <c r="K67" i="1" s="1"/>
  <c r="H68" i="1"/>
  <c r="K68" i="1" s="1"/>
  <c r="H69" i="1"/>
  <c r="K69" i="1" s="1"/>
  <c r="H70" i="1"/>
  <c r="K70" i="1" s="1"/>
  <c r="H71" i="1"/>
  <c r="K71" i="1" s="1"/>
  <c r="H72" i="1"/>
  <c r="K72" i="1" s="1"/>
  <c r="H73" i="1"/>
  <c r="K73" i="1" s="1"/>
  <c r="H74" i="1"/>
  <c r="K74" i="1" s="1"/>
  <c r="H75" i="1"/>
  <c r="K75" i="1" s="1"/>
  <c r="H76" i="1"/>
  <c r="K76" i="1" s="1"/>
  <c r="H77" i="1"/>
  <c r="K77" i="1" s="1"/>
  <c r="H78" i="1"/>
  <c r="K78" i="1" s="1"/>
  <c r="H79" i="1"/>
  <c r="K79" i="1" s="1"/>
  <c r="H80" i="1"/>
  <c r="K80" i="1" s="1"/>
  <c r="H81" i="1"/>
  <c r="K81" i="1" s="1"/>
  <c r="H82" i="1"/>
  <c r="K82" i="1" s="1"/>
  <c r="H83" i="1"/>
  <c r="K83" i="1" s="1"/>
  <c r="H84" i="1"/>
  <c r="K84" i="1" s="1"/>
  <c r="H85" i="1"/>
  <c r="K85" i="1" s="1"/>
  <c r="H86" i="1"/>
  <c r="K86" i="1" s="1"/>
  <c r="H87" i="1"/>
  <c r="K87" i="1" s="1"/>
  <c r="H88" i="1"/>
  <c r="K88" i="1" s="1"/>
  <c r="H89" i="1"/>
  <c r="K89" i="1" s="1"/>
  <c r="H90" i="1"/>
  <c r="K90" i="1" s="1"/>
  <c r="H91" i="1"/>
  <c r="K91" i="1" s="1"/>
  <c r="H92" i="1"/>
  <c r="K92" i="1" s="1"/>
  <c r="H93" i="1"/>
  <c r="K93" i="1" s="1"/>
  <c r="H94" i="1"/>
  <c r="K94" i="1" s="1"/>
  <c r="H95" i="1"/>
  <c r="K95" i="1" s="1"/>
  <c r="H96" i="1"/>
  <c r="K96" i="1" s="1"/>
  <c r="H97" i="1"/>
  <c r="K97" i="1" s="1"/>
  <c r="H98" i="1"/>
  <c r="K98" i="1" s="1"/>
  <c r="H99" i="1"/>
  <c r="K99" i="1" s="1"/>
  <c r="H100" i="1"/>
  <c r="K100" i="1" s="1"/>
  <c r="H101" i="1"/>
  <c r="K101" i="1" s="1"/>
  <c r="H102" i="1"/>
  <c r="K102" i="1" s="1"/>
  <c r="H103" i="1"/>
  <c r="K103" i="1" s="1"/>
  <c r="H104" i="1"/>
  <c r="K104" i="1" s="1"/>
  <c r="H105" i="1"/>
  <c r="K105" i="1" s="1"/>
  <c r="H106" i="1"/>
  <c r="K106" i="1" s="1"/>
  <c r="H107" i="1"/>
  <c r="K107" i="1" s="1"/>
  <c r="H108" i="1"/>
  <c r="K108" i="1" s="1"/>
  <c r="H109" i="1"/>
  <c r="K109" i="1" s="1"/>
  <c r="H110" i="1"/>
  <c r="K110" i="1" s="1"/>
  <c r="H111" i="1"/>
  <c r="K111" i="1" s="1"/>
  <c r="H112" i="1"/>
  <c r="K112" i="1" s="1"/>
  <c r="H113" i="1"/>
  <c r="K113" i="1" s="1"/>
  <c r="H114" i="1"/>
  <c r="K114" i="1" s="1"/>
  <c r="H115" i="1"/>
  <c r="K115" i="1" s="1"/>
  <c r="H116" i="1"/>
  <c r="K116" i="1" s="1"/>
  <c r="H117" i="1"/>
  <c r="K117" i="1" s="1"/>
  <c r="H118" i="1"/>
  <c r="K118" i="1" s="1"/>
  <c r="H119" i="1"/>
  <c r="K119" i="1" s="1"/>
  <c r="H120" i="1"/>
  <c r="K120" i="1" s="1"/>
  <c r="H121" i="1"/>
  <c r="K121" i="1" s="1"/>
  <c r="H122" i="1"/>
  <c r="K122" i="1" s="1"/>
  <c r="H123" i="1"/>
  <c r="K123" i="1" s="1"/>
  <c r="H124" i="1"/>
  <c r="K124" i="1" s="1"/>
  <c r="H125" i="1"/>
  <c r="K125" i="1" s="1"/>
  <c r="H126" i="1"/>
  <c r="K126" i="1" s="1"/>
  <c r="H127" i="1"/>
  <c r="K127" i="1" s="1"/>
  <c r="H128" i="1"/>
  <c r="K128" i="1" s="1"/>
  <c r="H129" i="1"/>
  <c r="K129" i="1" s="1"/>
  <c r="H130" i="1"/>
  <c r="K130" i="1" s="1"/>
  <c r="H131" i="1"/>
  <c r="K131" i="1" s="1"/>
  <c r="H132" i="1"/>
  <c r="K132" i="1" s="1"/>
  <c r="H133" i="1"/>
  <c r="K133" i="1" s="1"/>
  <c r="H134" i="1"/>
  <c r="K134" i="1" s="1"/>
  <c r="H135" i="1"/>
  <c r="K135" i="1" s="1"/>
  <c r="H136" i="1"/>
  <c r="K136" i="1" s="1"/>
  <c r="H137" i="1"/>
  <c r="K137" i="1" s="1"/>
  <c r="H138" i="1"/>
  <c r="K138" i="1" s="1"/>
  <c r="H139" i="1"/>
  <c r="K139" i="1" s="1"/>
  <c r="H140" i="1"/>
  <c r="K140" i="1" s="1"/>
  <c r="H141" i="1"/>
  <c r="K141" i="1" s="1"/>
  <c r="H142" i="1"/>
  <c r="K142" i="1" s="1"/>
  <c r="H143" i="1"/>
  <c r="K143" i="1" s="1"/>
  <c r="H144" i="1"/>
  <c r="K144" i="1" s="1"/>
  <c r="H145" i="1"/>
  <c r="K145" i="1" s="1"/>
  <c r="H146" i="1"/>
  <c r="K146" i="1" s="1"/>
  <c r="H147" i="1"/>
  <c r="K147" i="1" s="1"/>
  <c r="H148" i="1"/>
  <c r="K148" i="1" s="1"/>
  <c r="H149" i="1"/>
  <c r="K149" i="1" s="1"/>
  <c r="H150" i="1"/>
  <c r="K150" i="1" s="1"/>
  <c r="H151" i="1"/>
  <c r="K151" i="1" s="1"/>
  <c r="H152" i="1"/>
  <c r="K152" i="1" s="1"/>
  <c r="H153" i="1"/>
  <c r="K153" i="1" s="1"/>
  <c r="H154" i="1"/>
  <c r="K154" i="1" s="1"/>
  <c r="H155" i="1"/>
  <c r="K155" i="1" s="1"/>
  <c r="H156" i="1"/>
  <c r="K156" i="1" s="1"/>
  <c r="H157" i="1"/>
  <c r="K157" i="1" s="1"/>
  <c r="H158" i="1"/>
  <c r="K158" i="1" s="1"/>
  <c r="H159" i="1"/>
  <c r="K159" i="1" s="1"/>
  <c r="H160" i="1"/>
  <c r="K160" i="1" s="1"/>
  <c r="H161" i="1"/>
  <c r="K161" i="1" s="1"/>
  <c r="H162" i="1"/>
  <c r="K162" i="1" s="1"/>
  <c r="H163" i="1"/>
  <c r="K163" i="1" s="1"/>
  <c r="H164" i="1"/>
  <c r="K164" i="1" s="1"/>
  <c r="H165" i="1"/>
  <c r="K165" i="1" s="1"/>
  <c r="H166" i="1"/>
  <c r="K166" i="1" s="1"/>
  <c r="H167" i="1"/>
  <c r="K167" i="1" s="1"/>
  <c r="H168" i="1"/>
  <c r="K168" i="1" s="1"/>
  <c r="H169" i="1"/>
  <c r="K169" i="1" s="1"/>
  <c r="H170" i="1"/>
  <c r="K170" i="1" s="1"/>
  <c r="H171" i="1"/>
  <c r="K171" i="1" s="1"/>
  <c r="H172" i="1"/>
  <c r="K172" i="1" s="1"/>
  <c r="H173" i="1"/>
  <c r="K173" i="1" s="1"/>
  <c r="H174" i="1"/>
  <c r="K174" i="1" s="1"/>
  <c r="H175" i="1"/>
  <c r="K175" i="1" s="1"/>
  <c r="H176" i="1"/>
  <c r="K176" i="1" s="1"/>
  <c r="H177" i="1"/>
  <c r="K177" i="1" s="1"/>
  <c r="H178" i="1"/>
  <c r="K178" i="1" s="1"/>
  <c r="H179" i="1"/>
  <c r="K179" i="1" s="1"/>
  <c r="H180" i="1"/>
  <c r="K180" i="1" s="1"/>
  <c r="H181" i="1"/>
  <c r="K181" i="1" s="1"/>
  <c r="H182" i="1"/>
  <c r="K182" i="1" s="1"/>
  <c r="H183" i="1"/>
  <c r="K183" i="1" s="1"/>
  <c r="H184" i="1"/>
  <c r="K184" i="1" s="1"/>
  <c r="H185" i="1"/>
  <c r="K185" i="1" s="1"/>
  <c r="H186" i="1"/>
  <c r="K186" i="1" s="1"/>
  <c r="H187" i="1"/>
  <c r="K187" i="1" s="1"/>
  <c r="H188" i="1"/>
  <c r="K188" i="1" s="1"/>
  <c r="H189" i="1"/>
  <c r="K189" i="1" s="1"/>
  <c r="H190" i="1"/>
  <c r="K190" i="1" s="1"/>
  <c r="H191" i="1"/>
  <c r="K191" i="1" s="1"/>
  <c r="H192" i="1"/>
  <c r="K192" i="1" s="1"/>
  <c r="H193" i="1"/>
  <c r="K193" i="1" s="1"/>
  <c r="H194" i="1"/>
  <c r="K194" i="1" s="1"/>
  <c r="H195" i="1"/>
  <c r="K195" i="1" s="1"/>
  <c r="H196" i="1"/>
  <c r="K196" i="1" s="1"/>
  <c r="H197" i="1"/>
  <c r="K197" i="1" s="1"/>
  <c r="H198" i="1"/>
  <c r="K198" i="1" s="1"/>
  <c r="H199" i="1"/>
  <c r="K199" i="1" s="1"/>
  <c r="H200" i="1"/>
  <c r="K200" i="1" s="1"/>
  <c r="H201" i="1"/>
  <c r="K201" i="1" s="1"/>
  <c r="H202" i="1"/>
  <c r="K202" i="1" s="1"/>
  <c r="H203" i="1"/>
  <c r="K203" i="1" s="1"/>
  <c r="H204" i="1"/>
  <c r="K204" i="1" s="1"/>
  <c r="H205" i="1"/>
  <c r="K205" i="1" s="1"/>
  <c r="H206" i="1"/>
  <c r="K206" i="1" s="1"/>
  <c r="H207" i="1"/>
  <c r="K207" i="1" s="1"/>
  <c r="H208" i="1"/>
  <c r="K208" i="1" s="1"/>
  <c r="H209" i="1"/>
  <c r="K209" i="1" s="1"/>
  <c r="H210" i="1"/>
  <c r="K210" i="1" s="1"/>
  <c r="H211" i="1"/>
  <c r="K211" i="1" s="1"/>
  <c r="H212" i="1"/>
  <c r="K212" i="1" s="1"/>
  <c r="H213" i="1"/>
  <c r="K213" i="1" s="1"/>
  <c r="H214" i="1"/>
  <c r="K214" i="1" s="1"/>
  <c r="H215" i="1"/>
  <c r="K215" i="1" s="1"/>
  <c r="H216" i="1"/>
  <c r="K216" i="1" s="1"/>
  <c r="H217" i="1"/>
  <c r="K217" i="1" s="1"/>
  <c r="H218" i="1"/>
  <c r="K218" i="1" s="1"/>
  <c r="H219" i="1"/>
  <c r="K219" i="1" s="1"/>
  <c r="H220" i="1"/>
  <c r="K220" i="1" s="1"/>
  <c r="H221" i="1"/>
  <c r="K221" i="1" s="1"/>
  <c r="H222" i="1"/>
  <c r="K222" i="1" s="1"/>
  <c r="H223" i="1"/>
  <c r="K223" i="1" s="1"/>
  <c r="H224" i="1"/>
  <c r="K224" i="1" s="1"/>
  <c r="H225" i="1"/>
  <c r="K225" i="1" s="1"/>
  <c r="H226" i="1"/>
  <c r="K226" i="1" s="1"/>
  <c r="H227" i="1"/>
  <c r="K227" i="1" s="1"/>
  <c r="H228" i="1"/>
  <c r="K228" i="1" s="1"/>
  <c r="H229" i="1"/>
  <c r="K229" i="1" s="1"/>
  <c r="H230" i="1"/>
  <c r="K230" i="1" s="1"/>
  <c r="H231" i="1"/>
  <c r="K231" i="1" s="1"/>
  <c r="H232" i="1"/>
  <c r="K232" i="1" s="1"/>
  <c r="H233" i="1"/>
  <c r="K233" i="1" s="1"/>
  <c r="H234" i="1"/>
  <c r="K234" i="1" s="1"/>
  <c r="H235" i="1"/>
  <c r="K235" i="1" s="1"/>
  <c r="H236" i="1"/>
  <c r="K236" i="1" s="1"/>
  <c r="H237" i="1"/>
  <c r="K237" i="1" s="1"/>
  <c r="H238" i="1"/>
  <c r="K238" i="1" s="1"/>
  <c r="H239" i="1"/>
  <c r="K239" i="1" s="1"/>
  <c r="H240" i="1"/>
  <c r="K240" i="1" s="1"/>
  <c r="H241" i="1"/>
  <c r="K241" i="1" s="1"/>
  <c r="H242" i="1"/>
  <c r="K242" i="1" s="1"/>
  <c r="H243" i="1"/>
  <c r="K243" i="1" s="1"/>
  <c r="H244" i="1"/>
  <c r="K244" i="1" s="1"/>
  <c r="H245" i="1"/>
  <c r="K245" i="1" s="1"/>
  <c r="H246" i="1"/>
  <c r="K246" i="1" s="1"/>
  <c r="H247" i="1"/>
  <c r="K247" i="1" s="1"/>
  <c r="H248" i="1"/>
  <c r="K248" i="1" s="1"/>
  <c r="H249" i="1"/>
  <c r="K249" i="1" s="1"/>
  <c r="H250" i="1"/>
  <c r="K250" i="1" s="1"/>
  <c r="H251" i="1"/>
  <c r="K251" i="1" s="1"/>
  <c r="H252" i="1"/>
  <c r="K252" i="1" s="1"/>
  <c r="H253" i="1"/>
  <c r="K253" i="1" s="1"/>
  <c r="H254" i="1"/>
  <c r="K254" i="1" s="1"/>
  <c r="H255" i="1"/>
  <c r="K255" i="1" s="1"/>
  <c r="H256" i="1"/>
  <c r="K256" i="1" s="1"/>
  <c r="H257" i="1"/>
  <c r="K257" i="1" s="1"/>
  <c r="H258" i="1"/>
  <c r="K258" i="1" s="1"/>
  <c r="H259" i="1"/>
  <c r="K259" i="1" s="1"/>
  <c r="H260" i="1"/>
  <c r="K260" i="1" s="1"/>
  <c r="H261" i="1"/>
  <c r="K261" i="1" s="1"/>
  <c r="H262" i="1"/>
  <c r="K262" i="1" s="1"/>
  <c r="H263" i="1"/>
  <c r="K263" i="1" s="1"/>
  <c r="H264" i="1"/>
  <c r="K264" i="1" s="1"/>
  <c r="H265" i="1"/>
  <c r="K265" i="1" s="1"/>
  <c r="H266" i="1"/>
  <c r="K266" i="1" s="1"/>
  <c r="H267" i="1"/>
  <c r="K267" i="1" s="1"/>
  <c r="H268" i="1"/>
  <c r="K268" i="1" s="1"/>
  <c r="H269" i="1"/>
  <c r="K269" i="1" s="1"/>
  <c r="H270" i="1"/>
  <c r="K270" i="1" s="1"/>
  <c r="H271" i="1"/>
  <c r="K271" i="1" s="1"/>
  <c r="H272" i="1"/>
  <c r="K272" i="1" s="1"/>
  <c r="H273" i="1"/>
  <c r="K273" i="1" s="1"/>
  <c r="H274" i="1"/>
  <c r="K274" i="1" s="1"/>
  <c r="H275" i="1"/>
  <c r="K275" i="1" s="1"/>
  <c r="H276" i="1"/>
  <c r="K276" i="1" s="1"/>
  <c r="H277" i="1"/>
  <c r="K277" i="1" s="1"/>
  <c r="H278" i="1"/>
  <c r="K278" i="1" s="1"/>
  <c r="H279" i="1"/>
  <c r="K279" i="1" s="1"/>
  <c r="H280" i="1"/>
  <c r="K280" i="1" s="1"/>
  <c r="H281" i="1"/>
  <c r="K281" i="1" s="1"/>
  <c r="H282" i="1"/>
  <c r="K282" i="1" s="1"/>
  <c r="H283" i="1"/>
  <c r="K283" i="1" s="1"/>
  <c r="H284" i="1"/>
  <c r="K284" i="1" s="1"/>
  <c r="H285" i="1"/>
  <c r="K285" i="1" s="1"/>
  <c r="H286" i="1"/>
  <c r="K286" i="1" s="1"/>
  <c r="H287" i="1"/>
  <c r="K287" i="1" s="1"/>
  <c r="H288" i="1"/>
  <c r="K288" i="1" s="1"/>
  <c r="H289" i="1"/>
  <c r="K289" i="1" s="1"/>
  <c r="H290" i="1"/>
  <c r="K290" i="1" s="1"/>
  <c r="H291" i="1"/>
  <c r="K291" i="1" s="1"/>
  <c r="H292" i="1"/>
  <c r="K292" i="1" s="1"/>
  <c r="H293" i="1"/>
  <c r="K293" i="1" s="1"/>
  <c r="H294" i="1"/>
  <c r="K294" i="1" s="1"/>
  <c r="H295" i="1"/>
  <c r="K295" i="1" s="1"/>
  <c r="H296" i="1"/>
  <c r="K296" i="1" s="1"/>
  <c r="H297" i="1"/>
  <c r="K297" i="1" s="1"/>
  <c r="H298" i="1"/>
  <c r="K298" i="1" s="1"/>
  <c r="H299" i="1"/>
  <c r="K299" i="1" s="1"/>
  <c r="H300" i="1"/>
  <c r="K300" i="1" s="1"/>
  <c r="H301" i="1"/>
  <c r="K301" i="1" s="1"/>
  <c r="H302" i="1"/>
  <c r="K302" i="1" s="1"/>
  <c r="H303" i="1"/>
  <c r="K303" i="1" s="1"/>
  <c r="H304" i="1"/>
  <c r="K304" i="1" s="1"/>
  <c r="H305" i="1"/>
  <c r="K305" i="1" s="1"/>
  <c r="H306" i="1"/>
  <c r="K306" i="1" s="1"/>
  <c r="H307" i="1"/>
  <c r="K307" i="1" s="1"/>
  <c r="H308" i="1"/>
  <c r="K308" i="1" s="1"/>
  <c r="H309" i="1"/>
  <c r="K309" i="1" s="1"/>
  <c r="H310" i="1"/>
  <c r="K310" i="1" s="1"/>
  <c r="H311" i="1"/>
  <c r="K311" i="1" s="1"/>
  <c r="H312" i="1"/>
  <c r="K312" i="1" s="1"/>
  <c r="H313" i="1"/>
  <c r="K313" i="1" s="1"/>
  <c r="H314" i="1"/>
  <c r="K314" i="1" s="1"/>
  <c r="H315" i="1"/>
  <c r="K315" i="1" s="1"/>
  <c r="H316" i="1"/>
  <c r="K316" i="1" s="1"/>
  <c r="H317" i="1"/>
  <c r="K317" i="1" s="1"/>
  <c r="H318" i="1"/>
  <c r="K318" i="1" s="1"/>
  <c r="H319" i="1"/>
  <c r="K319" i="1" s="1"/>
  <c r="H320" i="1"/>
  <c r="K320" i="1" s="1"/>
  <c r="H321" i="1"/>
  <c r="K321" i="1" s="1"/>
  <c r="H322" i="1"/>
  <c r="K322" i="1" s="1"/>
  <c r="H323" i="1"/>
  <c r="K323" i="1" s="1"/>
  <c r="H324" i="1"/>
  <c r="K324" i="1" s="1"/>
  <c r="H325" i="1"/>
  <c r="K325" i="1" s="1"/>
  <c r="H326" i="1"/>
  <c r="K326" i="1" s="1"/>
  <c r="H327" i="1"/>
  <c r="K327" i="1" s="1"/>
  <c r="H328" i="1"/>
  <c r="K328" i="1" s="1"/>
  <c r="H329" i="1"/>
  <c r="K329" i="1" s="1"/>
  <c r="H330" i="1"/>
  <c r="K330" i="1" s="1"/>
  <c r="H331" i="1"/>
  <c r="K331" i="1" s="1"/>
  <c r="H332" i="1"/>
  <c r="K332" i="1" s="1"/>
  <c r="H333" i="1"/>
  <c r="K333" i="1" s="1"/>
  <c r="H334" i="1"/>
  <c r="K334" i="1" s="1"/>
  <c r="H335" i="1"/>
  <c r="K335" i="1" s="1"/>
  <c r="H336" i="1"/>
  <c r="K336" i="1" s="1"/>
  <c r="H337" i="1"/>
  <c r="K337" i="1" s="1"/>
  <c r="H338" i="1"/>
  <c r="K338" i="1" s="1"/>
  <c r="H339" i="1"/>
  <c r="K339" i="1" s="1"/>
  <c r="H340" i="1"/>
  <c r="K340" i="1" s="1"/>
  <c r="H341" i="1"/>
  <c r="K341" i="1" s="1"/>
  <c r="H342" i="1"/>
  <c r="K342" i="1" s="1"/>
  <c r="H343" i="1"/>
  <c r="K343" i="1" s="1"/>
  <c r="H344" i="1"/>
  <c r="K344" i="1" s="1"/>
  <c r="H345" i="1"/>
  <c r="K345" i="1" s="1"/>
  <c r="H346" i="1"/>
  <c r="K346" i="1" s="1"/>
  <c r="H347" i="1"/>
  <c r="K347" i="1" s="1"/>
  <c r="H348" i="1"/>
  <c r="K348" i="1" s="1"/>
  <c r="H349" i="1"/>
  <c r="K349" i="1" s="1"/>
  <c r="H350" i="1"/>
  <c r="K350" i="1" s="1"/>
  <c r="H351" i="1"/>
  <c r="K351" i="1" s="1"/>
  <c r="H352" i="1"/>
  <c r="K352" i="1" s="1"/>
  <c r="H353" i="1"/>
  <c r="K353" i="1" s="1"/>
  <c r="H354" i="1"/>
  <c r="K354" i="1" s="1"/>
  <c r="H355" i="1"/>
  <c r="K355" i="1" s="1"/>
  <c r="H356" i="1"/>
  <c r="K356" i="1" s="1"/>
  <c r="H357" i="1"/>
  <c r="K357" i="1" s="1"/>
  <c r="H358" i="1"/>
  <c r="K358" i="1" s="1"/>
  <c r="H359" i="1"/>
  <c r="K359" i="1" s="1"/>
  <c r="H360" i="1"/>
  <c r="K360" i="1" s="1"/>
  <c r="H361" i="1"/>
  <c r="K361" i="1" s="1"/>
  <c r="H362" i="1"/>
  <c r="K362" i="1" s="1"/>
  <c r="H363" i="1"/>
  <c r="K363" i="1" s="1"/>
  <c r="H364" i="1"/>
  <c r="K364" i="1" s="1"/>
  <c r="H365" i="1"/>
  <c r="K365" i="1" s="1"/>
  <c r="H366" i="1"/>
  <c r="K366" i="1" s="1"/>
  <c r="H367" i="1"/>
  <c r="K367" i="1" s="1"/>
  <c r="H368" i="1"/>
  <c r="K368" i="1" s="1"/>
  <c r="H369" i="1"/>
  <c r="K369" i="1" s="1"/>
  <c r="H370" i="1"/>
  <c r="K370" i="1" s="1"/>
  <c r="H371" i="1"/>
  <c r="K371" i="1" s="1"/>
  <c r="H372" i="1"/>
  <c r="K372" i="1" s="1"/>
  <c r="H373" i="1"/>
  <c r="K373" i="1" s="1"/>
  <c r="H374" i="1"/>
  <c r="K374" i="1" s="1"/>
  <c r="H375" i="1"/>
  <c r="K375" i="1" s="1"/>
  <c r="H376" i="1"/>
  <c r="K376" i="1" s="1"/>
  <c r="H377" i="1"/>
  <c r="K377" i="1" s="1"/>
  <c r="H378" i="1"/>
  <c r="K378" i="1" s="1"/>
  <c r="H379" i="1"/>
  <c r="K379" i="1" s="1"/>
  <c r="H380" i="1"/>
  <c r="K380" i="1" s="1"/>
  <c r="H381" i="1"/>
  <c r="K381" i="1" s="1"/>
  <c r="H382" i="1"/>
  <c r="K382" i="1" s="1"/>
  <c r="H383" i="1"/>
  <c r="K383" i="1" s="1"/>
  <c r="H384" i="1"/>
  <c r="K384" i="1" s="1"/>
  <c r="H385" i="1"/>
  <c r="K385" i="1" s="1"/>
  <c r="H386" i="1"/>
  <c r="K386" i="1" s="1"/>
  <c r="H387" i="1"/>
  <c r="K387" i="1" s="1"/>
  <c r="H388" i="1"/>
  <c r="K388" i="1" s="1"/>
  <c r="H389" i="1"/>
  <c r="K389" i="1" s="1"/>
  <c r="H390" i="1"/>
  <c r="K390" i="1" s="1"/>
  <c r="H391" i="1"/>
  <c r="K391" i="1" s="1"/>
  <c r="H392" i="1"/>
  <c r="K392" i="1" s="1"/>
  <c r="H393" i="1"/>
  <c r="K393" i="1" s="1"/>
  <c r="H394" i="1"/>
  <c r="K394" i="1" s="1"/>
  <c r="H395" i="1"/>
  <c r="K395" i="1" s="1"/>
  <c r="H396" i="1"/>
  <c r="K396" i="1" s="1"/>
  <c r="H397" i="1"/>
  <c r="K397" i="1" s="1"/>
  <c r="H398" i="1"/>
  <c r="K398" i="1" s="1"/>
  <c r="H399" i="1"/>
  <c r="K399" i="1" s="1"/>
  <c r="H400" i="1"/>
  <c r="K400" i="1" s="1"/>
  <c r="H401" i="1"/>
  <c r="K401" i="1" s="1"/>
  <c r="H402" i="1"/>
  <c r="K402" i="1" s="1"/>
  <c r="H403" i="1"/>
  <c r="K403" i="1" s="1"/>
  <c r="H404" i="1"/>
  <c r="K404" i="1" s="1"/>
  <c r="H405" i="1"/>
  <c r="K405" i="1" s="1"/>
  <c r="H406" i="1"/>
  <c r="K406" i="1" s="1"/>
  <c r="H407" i="1"/>
  <c r="K407" i="1" s="1"/>
  <c r="H408" i="1"/>
  <c r="K408" i="1" s="1"/>
  <c r="H409" i="1"/>
  <c r="K409" i="1" s="1"/>
  <c r="H410" i="1"/>
  <c r="K410" i="1" s="1"/>
  <c r="H411" i="1"/>
  <c r="K411" i="1" s="1"/>
  <c r="H412" i="1"/>
  <c r="K412" i="1" s="1"/>
  <c r="H413" i="1"/>
  <c r="K413" i="1" s="1"/>
  <c r="H414" i="1"/>
  <c r="K414" i="1" s="1"/>
  <c r="H415" i="1"/>
  <c r="K415" i="1" s="1"/>
  <c r="H416" i="1"/>
  <c r="K416" i="1" s="1"/>
  <c r="H417" i="1"/>
  <c r="K417" i="1" s="1"/>
  <c r="H418" i="1"/>
  <c r="K418" i="1" s="1"/>
  <c r="H419" i="1"/>
  <c r="K419" i="1" s="1"/>
  <c r="H420" i="1"/>
  <c r="K420" i="1" s="1"/>
  <c r="H421" i="1"/>
  <c r="K421" i="1" s="1"/>
  <c r="H422" i="1"/>
  <c r="K422" i="1" s="1"/>
  <c r="H423" i="1"/>
  <c r="K423" i="1" s="1"/>
  <c r="H424" i="1"/>
  <c r="K424" i="1" s="1"/>
  <c r="H425" i="1"/>
  <c r="K425" i="1" s="1"/>
  <c r="H426" i="1"/>
  <c r="K426" i="1" s="1"/>
  <c r="H427" i="1"/>
  <c r="K427" i="1" s="1"/>
  <c r="H428" i="1"/>
  <c r="K428" i="1" s="1"/>
  <c r="H429" i="1"/>
  <c r="K429" i="1" s="1"/>
  <c r="H430" i="1"/>
  <c r="K430" i="1" s="1"/>
  <c r="H431" i="1"/>
  <c r="K431" i="1" s="1"/>
  <c r="H432" i="1"/>
  <c r="K432" i="1" s="1"/>
  <c r="H433" i="1"/>
  <c r="K433" i="1" s="1"/>
  <c r="H434" i="1"/>
  <c r="K434" i="1" s="1"/>
  <c r="H435" i="1"/>
  <c r="K435" i="1" s="1"/>
  <c r="H436" i="1"/>
  <c r="K436" i="1" s="1"/>
  <c r="H437" i="1"/>
  <c r="K437" i="1" s="1"/>
  <c r="H438" i="1"/>
  <c r="K438" i="1" s="1"/>
  <c r="H439" i="1"/>
  <c r="K439" i="1" s="1"/>
  <c r="H440" i="1"/>
  <c r="K440" i="1" s="1"/>
  <c r="H441" i="1"/>
  <c r="K441" i="1" s="1"/>
  <c r="H442" i="1"/>
  <c r="K442" i="1" s="1"/>
  <c r="H443" i="1"/>
  <c r="K443" i="1" s="1"/>
  <c r="H444" i="1"/>
  <c r="K444" i="1" s="1"/>
  <c r="H445" i="1"/>
  <c r="K445" i="1" s="1"/>
  <c r="H446" i="1"/>
  <c r="K446" i="1" s="1"/>
  <c r="H447" i="1"/>
  <c r="K447" i="1" s="1"/>
  <c r="H448" i="1"/>
  <c r="K448" i="1" s="1"/>
  <c r="H449" i="1"/>
  <c r="K449" i="1" s="1"/>
  <c r="H450" i="1"/>
  <c r="K450" i="1" s="1"/>
  <c r="H451" i="1"/>
  <c r="K451" i="1" s="1"/>
  <c r="H452" i="1"/>
  <c r="K452" i="1" s="1"/>
  <c r="H453" i="1"/>
  <c r="K453" i="1" s="1"/>
  <c r="H454" i="1"/>
  <c r="K454" i="1" s="1"/>
  <c r="H455" i="1"/>
  <c r="K455" i="1" s="1"/>
  <c r="H456" i="1"/>
  <c r="K456" i="1" s="1"/>
  <c r="H457" i="1"/>
  <c r="K457" i="1" s="1"/>
  <c r="H458" i="1"/>
  <c r="K458" i="1" s="1"/>
  <c r="H459" i="1"/>
  <c r="K459" i="1" s="1"/>
  <c r="H460" i="1"/>
  <c r="K460" i="1" s="1"/>
  <c r="H461" i="1"/>
  <c r="K461" i="1" s="1"/>
  <c r="H462" i="1"/>
  <c r="K462" i="1" s="1"/>
  <c r="H463" i="1"/>
  <c r="K463" i="1" s="1"/>
  <c r="H464" i="1"/>
  <c r="K464" i="1" s="1"/>
  <c r="H465" i="1"/>
  <c r="K465" i="1" s="1"/>
  <c r="H466" i="1"/>
  <c r="K466" i="1" s="1"/>
  <c r="H467" i="1"/>
  <c r="K467" i="1" s="1"/>
  <c r="H468" i="1"/>
  <c r="K468" i="1" s="1"/>
  <c r="H469" i="1"/>
  <c r="K469" i="1" s="1"/>
  <c r="H470" i="1"/>
  <c r="K470" i="1" s="1"/>
  <c r="H471" i="1"/>
  <c r="K471" i="1" s="1"/>
  <c r="H472" i="1"/>
  <c r="K472" i="1" s="1"/>
  <c r="H473" i="1"/>
  <c r="K473" i="1" s="1"/>
  <c r="H474" i="1"/>
  <c r="K474" i="1" s="1"/>
  <c r="H475" i="1"/>
  <c r="K475" i="1" s="1"/>
  <c r="H476" i="1"/>
  <c r="K476" i="1" s="1"/>
  <c r="H477" i="1"/>
  <c r="K477" i="1" s="1"/>
  <c r="H478" i="1"/>
  <c r="K478" i="1" s="1"/>
  <c r="H479" i="1"/>
  <c r="K479" i="1" s="1"/>
  <c r="H480" i="1"/>
  <c r="K480" i="1" s="1"/>
  <c r="H481" i="1"/>
  <c r="K481" i="1" s="1"/>
  <c r="H482" i="1"/>
  <c r="K482" i="1" s="1"/>
  <c r="H483" i="1"/>
  <c r="K483" i="1" s="1"/>
  <c r="H484" i="1"/>
  <c r="K484" i="1" s="1"/>
  <c r="H485" i="1"/>
  <c r="K485" i="1" s="1"/>
  <c r="H486" i="1"/>
  <c r="K486" i="1" s="1"/>
  <c r="H487" i="1"/>
  <c r="K487" i="1" s="1"/>
  <c r="H488" i="1"/>
  <c r="K488" i="1" s="1"/>
  <c r="H489" i="1"/>
  <c r="K489" i="1" s="1"/>
  <c r="H490" i="1"/>
  <c r="K490" i="1" s="1"/>
  <c r="H491" i="1"/>
  <c r="K491" i="1" s="1"/>
  <c r="H492" i="1"/>
  <c r="K492" i="1" s="1"/>
  <c r="H493" i="1"/>
  <c r="K493" i="1" s="1"/>
  <c r="H494" i="1"/>
  <c r="K494" i="1" s="1"/>
  <c r="H495" i="1"/>
  <c r="K495" i="1" s="1"/>
  <c r="H496" i="1"/>
  <c r="K496" i="1" s="1"/>
  <c r="H497" i="1"/>
  <c r="K497" i="1" s="1"/>
  <c r="H498" i="1"/>
  <c r="K498" i="1" s="1"/>
  <c r="H499" i="1"/>
  <c r="K499" i="1" s="1"/>
  <c r="H500" i="1"/>
  <c r="K500" i="1" s="1"/>
  <c r="H501" i="1"/>
  <c r="K501" i="1" s="1"/>
  <c r="H502" i="1"/>
  <c r="K502" i="1" s="1"/>
  <c r="H503" i="1"/>
  <c r="K503" i="1" s="1"/>
  <c r="H504" i="1"/>
  <c r="K504" i="1" s="1"/>
  <c r="H505" i="1"/>
  <c r="K505" i="1" s="1"/>
  <c r="H506" i="1"/>
  <c r="K506" i="1" s="1"/>
  <c r="H507" i="1"/>
  <c r="K507" i="1" s="1"/>
  <c r="H508" i="1"/>
  <c r="K508" i="1" s="1"/>
  <c r="H509" i="1"/>
  <c r="K509" i="1" s="1"/>
  <c r="H510" i="1"/>
  <c r="K510" i="1" s="1"/>
  <c r="H511" i="1"/>
  <c r="K511" i="1" s="1"/>
  <c r="H512" i="1"/>
  <c r="K512" i="1" s="1"/>
  <c r="H513" i="1"/>
  <c r="K513" i="1" s="1"/>
  <c r="H514" i="1"/>
  <c r="K514" i="1" s="1"/>
  <c r="H515" i="1"/>
  <c r="K515" i="1" s="1"/>
  <c r="H516" i="1"/>
  <c r="K516" i="1" s="1"/>
  <c r="H517" i="1"/>
  <c r="K517" i="1" s="1"/>
  <c r="H518" i="1"/>
  <c r="K518" i="1" s="1"/>
  <c r="H519" i="1"/>
  <c r="K519" i="1" s="1"/>
  <c r="H520" i="1"/>
  <c r="K520" i="1" s="1"/>
  <c r="H521" i="1"/>
  <c r="K521" i="1" s="1"/>
  <c r="H522" i="1"/>
  <c r="K522" i="1" s="1"/>
  <c r="H523" i="1"/>
  <c r="K523" i="1" s="1"/>
  <c r="H524" i="1"/>
  <c r="K524" i="1" s="1"/>
  <c r="H525" i="1"/>
  <c r="K525" i="1" s="1"/>
  <c r="H526" i="1"/>
  <c r="K526" i="1" s="1"/>
  <c r="H527" i="1"/>
  <c r="K527" i="1" s="1"/>
  <c r="H528" i="1"/>
  <c r="K528" i="1" s="1"/>
  <c r="H529" i="1"/>
  <c r="K529" i="1" s="1"/>
  <c r="H530" i="1"/>
  <c r="K530" i="1" s="1"/>
  <c r="H531" i="1"/>
  <c r="K531" i="1" s="1"/>
  <c r="H532" i="1"/>
  <c r="K532" i="1" s="1"/>
  <c r="H533" i="1"/>
  <c r="K533" i="1" s="1"/>
  <c r="H534" i="1"/>
  <c r="K534" i="1" s="1"/>
  <c r="H535" i="1"/>
  <c r="K535" i="1" s="1"/>
  <c r="H536" i="1"/>
  <c r="K536" i="1" s="1"/>
  <c r="H537" i="1"/>
  <c r="K537" i="1" s="1"/>
  <c r="H538" i="1"/>
  <c r="K538" i="1" s="1"/>
  <c r="H539" i="1"/>
  <c r="K539" i="1" s="1"/>
  <c r="H540" i="1"/>
  <c r="K540" i="1" s="1"/>
  <c r="H541" i="1"/>
  <c r="K541" i="1" s="1"/>
  <c r="H542" i="1"/>
  <c r="K542" i="1" s="1"/>
  <c r="H543" i="1"/>
  <c r="K543" i="1" s="1"/>
  <c r="H544" i="1"/>
  <c r="K544" i="1" s="1"/>
  <c r="H545" i="1"/>
  <c r="K545" i="1" s="1"/>
  <c r="H546" i="1"/>
  <c r="K546" i="1" s="1"/>
  <c r="H547" i="1"/>
  <c r="K547" i="1" s="1"/>
  <c r="H548" i="1"/>
  <c r="K548" i="1" s="1"/>
  <c r="H549" i="1"/>
  <c r="K549" i="1" s="1"/>
  <c r="H550" i="1"/>
  <c r="K550" i="1" s="1"/>
  <c r="H551" i="1"/>
  <c r="K551" i="1" s="1"/>
  <c r="H552" i="1"/>
  <c r="K552" i="1" s="1"/>
  <c r="H553" i="1"/>
  <c r="K553" i="1" s="1"/>
  <c r="H554" i="1"/>
  <c r="K554" i="1" s="1"/>
  <c r="H555" i="1"/>
  <c r="K555" i="1" s="1"/>
  <c r="H556" i="1"/>
  <c r="K556" i="1" s="1"/>
  <c r="H557" i="1"/>
  <c r="K557" i="1" s="1"/>
  <c r="H558" i="1"/>
  <c r="K558" i="1" s="1"/>
  <c r="H559" i="1"/>
  <c r="K559" i="1" s="1"/>
  <c r="H560" i="1"/>
  <c r="K560" i="1" s="1"/>
  <c r="H561" i="1"/>
  <c r="K561" i="1" s="1"/>
  <c r="H562" i="1"/>
  <c r="K562" i="1" s="1"/>
  <c r="H563" i="1"/>
  <c r="K563" i="1" s="1"/>
  <c r="H564" i="1"/>
  <c r="K564" i="1" s="1"/>
  <c r="H565" i="1"/>
  <c r="K565" i="1" s="1"/>
  <c r="H566" i="1"/>
  <c r="K566" i="1" s="1"/>
  <c r="H567" i="1"/>
  <c r="K567" i="1" s="1"/>
  <c r="H568" i="1"/>
  <c r="K568" i="1" s="1"/>
  <c r="H569" i="1"/>
  <c r="K569" i="1" s="1"/>
  <c r="H570" i="1"/>
  <c r="K570" i="1" s="1"/>
  <c r="H571" i="1"/>
  <c r="K571" i="1" s="1"/>
  <c r="H572" i="1"/>
  <c r="K572" i="1" s="1"/>
  <c r="H573" i="1"/>
  <c r="K573" i="1" s="1"/>
  <c r="H574" i="1"/>
  <c r="K574" i="1" s="1"/>
  <c r="H575" i="1"/>
  <c r="K575" i="1" s="1"/>
  <c r="H576" i="1"/>
  <c r="K576" i="1" s="1"/>
  <c r="H577" i="1"/>
  <c r="K577" i="1" s="1"/>
  <c r="H578" i="1"/>
  <c r="K578" i="1" s="1"/>
  <c r="H579" i="1"/>
  <c r="K579" i="1" s="1"/>
  <c r="H580" i="1"/>
  <c r="K580" i="1" s="1"/>
  <c r="H581" i="1"/>
  <c r="K581" i="1" s="1"/>
  <c r="H582" i="1"/>
  <c r="K582" i="1" s="1"/>
  <c r="H583" i="1"/>
  <c r="K583" i="1" s="1"/>
  <c r="H584" i="1"/>
  <c r="K584" i="1" s="1"/>
  <c r="H585" i="1"/>
  <c r="K585" i="1" s="1"/>
  <c r="H586" i="1"/>
  <c r="K586" i="1" s="1"/>
  <c r="H587" i="1"/>
  <c r="K587" i="1" s="1"/>
  <c r="H588" i="1"/>
  <c r="K588" i="1" s="1"/>
  <c r="H589" i="1"/>
  <c r="K589" i="1" s="1"/>
  <c r="H590" i="1"/>
  <c r="K590" i="1" s="1"/>
  <c r="H591" i="1"/>
  <c r="K591" i="1" s="1"/>
  <c r="H592" i="1"/>
  <c r="K592" i="1" s="1"/>
  <c r="H593" i="1"/>
  <c r="K593" i="1" s="1"/>
  <c r="H594" i="1"/>
  <c r="K594" i="1" s="1"/>
  <c r="H595" i="1"/>
  <c r="K595" i="1" s="1"/>
  <c r="H596" i="1"/>
  <c r="K596" i="1" s="1"/>
  <c r="H597" i="1"/>
  <c r="K597" i="1" s="1"/>
  <c r="H598" i="1"/>
  <c r="K598" i="1" s="1"/>
  <c r="H599" i="1"/>
  <c r="K599" i="1" s="1"/>
  <c r="H600" i="1"/>
  <c r="K600" i="1" s="1"/>
  <c r="H601" i="1"/>
  <c r="K601" i="1" s="1"/>
  <c r="H602" i="1"/>
  <c r="K602" i="1" s="1"/>
  <c r="H603" i="1"/>
  <c r="K603" i="1" s="1"/>
  <c r="H604" i="1"/>
  <c r="K604" i="1" s="1"/>
  <c r="H605" i="1"/>
  <c r="K605" i="1" s="1"/>
  <c r="H606" i="1"/>
  <c r="K606" i="1" s="1"/>
  <c r="H607" i="1"/>
  <c r="K607" i="1" s="1"/>
  <c r="H608" i="1"/>
  <c r="K608" i="1" s="1"/>
  <c r="H609" i="1"/>
  <c r="K609" i="1" s="1"/>
  <c r="H610" i="1"/>
  <c r="K610" i="1" s="1"/>
  <c r="H611" i="1"/>
  <c r="K611" i="1" s="1"/>
  <c r="H612" i="1"/>
  <c r="K612" i="1" s="1"/>
  <c r="H613" i="1"/>
  <c r="K613" i="1" s="1"/>
  <c r="H614" i="1"/>
  <c r="K614" i="1" s="1"/>
  <c r="H615" i="1"/>
  <c r="K615" i="1" s="1"/>
  <c r="H616" i="1"/>
  <c r="K616" i="1" s="1"/>
  <c r="H617" i="1"/>
  <c r="K617" i="1" s="1"/>
  <c r="H618" i="1"/>
  <c r="K618" i="1" s="1"/>
  <c r="H619" i="1"/>
  <c r="K619" i="1" s="1"/>
  <c r="H620" i="1"/>
  <c r="K620" i="1" s="1"/>
  <c r="H621" i="1"/>
  <c r="K621" i="1" s="1"/>
  <c r="H622" i="1"/>
  <c r="K622" i="1" s="1"/>
  <c r="H623" i="1"/>
  <c r="K623" i="1" s="1"/>
  <c r="H624" i="1"/>
  <c r="K624" i="1" s="1"/>
  <c r="H625" i="1"/>
  <c r="K625" i="1" s="1"/>
  <c r="H626" i="1"/>
  <c r="K626" i="1" s="1"/>
  <c r="H627" i="1"/>
  <c r="K627" i="1" s="1"/>
  <c r="H628" i="1"/>
  <c r="K628" i="1" s="1"/>
  <c r="H629" i="1"/>
  <c r="K629" i="1" s="1"/>
  <c r="H630" i="1"/>
  <c r="K630" i="1" s="1"/>
  <c r="H631" i="1"/>
  <c r="K631" i="1" s="1"/>
  <c r="H632" i="1"/>
  <c r="K632" i="1" s="1"/>
  <c r="H633" i="1"/>
  <c r="K633" i="1" s="1"/>
  <c r="H634" i="1"/>
  <c r="K634" i="1" s="1"/>
  <c r="H635" i="1"/>
  <c r="K635" i="1" s="1"/>
  <c r="H636" i="1"/>
  <c r="K636" i="1" s="1"/>
  <c r="H637" i="1"/>
  <c r="K637" i="1" s="1"/>
  <c r="H638" i="1"/>
  <c r="K638" i="1" s="1"/>
  <c r="H639" i="1"/>
  <c r="K639" i="1" s="1"/>
  <c r="H640" i="1"/>
  <c r="K640" i="1" s="1"/>
  <c r="H641" i="1"/>
  <c r="K641" i="1" s="1"/>
  <c r="H642" i="1"/>
  <c r="K642" i="1" s="1"/>
  <c r="H643" i="1"/>
  <c r="K643" i="1" s="1"/>
  <c r="H644" i="1"/>
  <c r="K644" i="1" s="1"/>
  <c r="H645" i="1"/>
  <c r="K645" i="1" s="1"/>
  <c r="H646" i="1"/>
  <c r="K646" i="1" s="1"/>
  <c r="H647" i="1"/>
  <c r="K647" i="1" s="1"/>
  <c r="H648" i="1"/>
  <c r="K648" i="1" s="1"/>
  <c r="H649" i="1"/>
  <c r="K649" i="1" s="1"/>
  <c r="H650" i="1"/>
  <c r="K650" i="1" s="1"/>
  <c r="H651" i="1"/>
  <c r="K651" i="1" s="1"/>
  <c r="H652" i="1"/>
  <c r="K652" i="1" s="1"/>
  <c r="H653" i="1"/>
  <c r="K653" i="1" s="1"/>
  <c r="H654" i="1"/>
  <c r="K654" i="1" s="1"/>
  <c r="H655" i="1"/>
  <c r="K655" i="1" s="1"/>
  <c r="H656" i="1"/>
  <c r="K656" i="1" s="1"/>
  <c r="H657" i="1"/>
  <c r="K657" i="1" s="1"/>
  <c r="H658" i="1"/>
  <c r="K658" i="1" s="1"/>
  <c r="H659" i="1"/>
  <c r="K659" i="1" s="1"/>
  <c r="H660" i="1"/>
  <c r="K660" i="1" s="1"/>
  <c r="H661" i="1"/>
  <c r="K661" i="1" s="1"/>
  <c r="H662" i="1"/>
  <c r="K662" i="1" s="1"/>
  <c r="H663" i="1"/>
  <c r="K663" i="1" s="1"/>
  <c r="H664" i="1"/>
  <c r="K664" i="1" s="1"/>
  <c r="H665" i="1"/>
  <c r="K665" i="1" s="1"/>
  <c r="H666" i="1"/>
  <c r="K666" i="1" s="1"/>
  <c r="H667" i="1"/>
  <c r="K667" i="1" s="1"/>
  <c r="H668" i="1"/>
  <c r="K668" i="1" s="1"/>
  <c r="H669" i="1"/>
  <c r="K669" i="1" s="1"/>
  <c r="H670" i="1"/>
  <c r="K670" i="1" s="1"/>
  <c r="H671" i="1"/>
  <c r="K671" i="1" s="1"/>
  <c r="H672" i="1"/>
  <c r="K672" i="1" s="1"/>
  <c r="H673" i="1"/>
  <c r="K673" i="1" s="1"/>
  <c r="H674" i="1"/>
  <c r="K674" i="1" s="1"/>
  <c r="H675" i="1"/>
  <c r="K675" i="1" s="1"/>
  <c r="H676" i="1"/>
  <c r="K676" i="1" s="1"/>
  <c r="H677" i="1"/>
  <c r="K677" i="1" s="1"/>
  <c r="H678" i="1"/>
  <c r="K678" i="1" s="1"/>
  <c r="H679" i="1"/>
  <c r="K679" i="1" s="1"/>
  <c r="H680" i="1"/>
  <c r="K680" i="1" s="1"/>
  <c r="H681" i="1"/>
  <c r="K681" i="1" s="1"/>
  <c r="H682" i="1"/>
  <c r="K682" i="1" s="1"/>
  <c r="H683" i="1"/>
  <c r="K683" i="1" s="1"/>
  <c r="H684" i="1"/>
  <c r="K684" i="1" s="1"/>
  <c r="H685" i="1"/>
  <c r="K685" i="1" s="1"/>
  <c r="H686" i="1"/>
  <c r="K686" i="1" s="1"/>
  <c r="H687" i="1"/>
  <c r="K687" i="1" s="1"/>
  <c r="H688" i="1"/>
  <c r="K688" i="1" s="1"/>
  <c r="H689" i="1"/>
  <c r="K689" i="1" s="1"/>
  <c r="H690" i="1"/>
  <c r="K690" i="1" s="1"/>
  <c r="H691" i="1"/>
  <c r="K691" i="1" s="1"/>
  <c r="H692" i="1"/>
  <c r="K692" i="1" s="1"/>
  <c r="H693" i="1"/>
  <c r="K693" i="1" s="1"/>
  <c r="H694" i="1"/>
  <c r="K694" i="1" s="1"/>
  <c r="H695" i="1"/>
  <c r="K695" i="1" s="1"/>
  <c r="H696" i="1"/>
  <c r="K696" i="1" s="1"/>
  <c r="H697" i="1"/>
  <c r="K697" i="1" s="1"/>
  <c r="H698" i="1"/>
  <c r="K698" i="1" s="1"/>
  <c r="H699" i="1"/>
  <c r="K699" i="1" s="1"/>
  <c r="H700" i="1"/>
  <c r="K700" i="1" s="1"/>
  <c r="H701" i="1"/>
  <c r="K701" i="1" s="1"/>
  <c r="H702" i="1"/>
  <c r="K702" i="1" s="1"/>
  <c r="H703" i="1"/>
  <c r="K703" i="1" s="1"/>
  <c r="H704" i="1"/>
  <c r="K704" i="1" s="1"/>
  <c r="H705" i="1"/>
  <c r="K705" i="1" s="1"/>
  <c r="H706" i="1"/>
  <c r="K706" i="1" s="1"/>
  <c r="H707" i="1"/>
  <c r="K707" i="1" s="1"/>
  <c r="H708" i="1"/>
  <c r="K708" i="1" s="1"/>
  <c r="H709" i="1"/>
  <c r="K709" i="1" s="1"/>
  <c r="H710" i="1"/>
  <c r="K710" i="1" s="1"/>
  <c r="H711" i="1"/>
  <c r="K711" i="1" s="1"/>
  <c r="H712" i="1"/>
  <c r="K712" i="1" s="1"/>
  <c r="H713" i="1"/>
  <c r="K713" i="1" s="1"/>
  <c r="H714" i="1"/>
  <c r="K714" i="1" s="1"/>
  <c r="H715" i="1"/>
  <c r="K715" i="1" s="1"/>
  <c r="H716" i="1"/>
  <c r="K716" i="1" s="1"/>
  <c r="H717" i="1"/>
  <c r="K717" i="1" s="1"/>
  <c r="H718" i="1"/>
  <c r="K718" i="1" s="1"/>
  <c r="H719" i="1"/>
  <c r="K719" i="1" s="1"/>
  <c r="H720" i="1"/>
  <c r="K720" i="1" s="1"/>
  <c r="H721" i="1"/>
  <c r="K721" i="1" s="1"/>
  <c r="H722" i="1"/>
  <c r="K722" i="1" s="1"/>
  <c r="H723" i="1"/>
  <c r="K723" i="1" s="1"/>
  <c r="H724" i="1"/>
  <c r="K724" i="1" s="1"/>
  <c r="H725" i="1"/>
  <c r="K725" i="1" s="1"/>
  <c r="H726" i="1"/>
  <c r="K726" i="1" s="1"/>
  <c r="H727" i="1"/>
  <c r="K727" i="1" s="1"/>
  <c r="H728" i="1"/>
  <c r="K728" i="1" s="1"/>
  <c r="H729" i="1"/>
  <c r="K729" i="1" s="1"/>
  <c r="H730" i="1"/>
  <c r="K730" i="1" s="1"/>
  <c r="H731" i="1"/>
  <c r="K731" i="1" s="1"/>
  <c r="H732" i="1"/>
  <c r="K732" i="1" s="1"/>
  <c r="H733" i="1"/>
  <c r="K733" i="1" s="1"/>
  <c r="H734" i="1"/>
  <c r="K734" i="1" s="1"/>
  <c r="H735" i="1"/>
  <c r="K735" i="1" s="1"/>
  <c r="H736" i="1"/>
  <c r="K736" i="1" s="1"/>
  <c r="H737" i="1"/>
  <c r="K737" i="1" s="1"/>
  <c r="H738" i="1"/>
  <c r="K738" i="1" s="1"/>
  <c r="H739" i="1"/>
  <c r="K739" i="1" s="1"/>
  <c r="H740" i="1"/>
  <c r="K740" i="1" s="1"/>
  <c r="H741" i="1"/>
  <c r="K741" i="1" s="1"/>
  <c r="H742" i="1"/>
  <c r="K742" i="1" s="1"/>
  <c r="H743" i="1"/>
  <c r="K743" i="1" s="1"/>
  <c r="H744" i="1"/>
  <c r="K744" i="1" s="1"/>
  <c r="H745" i="1"/>
  <c r="K745" i="1" s="1"/>
  <c r="H746" i="1"/>
  <c r="K746" i="1" s="1"/>
  <c r="H747" i="1"/>
  <c r="K747" i="1" s="1"/>
  <c r="H748" i="1"/>
  <c r="K748" i="1" s="1"/>
  <c r="H749" i="1"/>
  <c r="K749" i="1" s="1"/>
  <c r="H750" i="1"/>
  <c r="K750" i="1" s="1"/>
  <c r="H751" i="1"/>
  <c r="K751" i="1" s="1"/>
  <c r="H752" i="1"/>
  <c r="K752" i="1" s="1"/>
  <c r="H753" i="1"/>
  <c r="K753" i="1" s="1"/>
  <c r="H754" i="1"/>
  <c r="K754" i="1" s="1"/>
  <c r="H755" i="1"/>
  <c r="K755" i="1" s="1"/>
  <c r="H756" i="1"/>
  <c r="K756" i="1" s="1"/>
  <c r="H757" i="1"/>
  <c r="K757" i="1" s="1"/>
  <c r="H758" i="1"/>
  <c r="K758" i="1" s="1"/>
  <c r="H759" i="1"/>
  <c r="K759" i="1" s="1"/>
  <c r="H760" i="1"/>
  <c r="K760" i="1" s="1"/>
  <c r="H761" i="1"/>
  <c r="K761" i="1" s="1"/>
  <c r="H762" i="1"/>
  <c r="K762" i="1" s="1"/>
  <c r="H763" i="1"/>
  <c r="K763" i="1" s="1"/>
  <c r="H764" i="1"/>
  <c r="K764" i="1" s="1"/>
  <c r="H765" i="1"/>
  <c r="K765" i="1" s="1"/>
  <c r="H766" i="1"/>
  <c r="K766" i="1" s="1"/>
  <c r="H767" i="1"/>
  <c r="K767" i="1" s="1"/>
  <c r="H768" i="1"/>
  <c r="K768" i="1" s="1"/>
  <c r="H769" i="1"/>
  <c r="K769" i="1" s="1"/>
  <c r="H770" i="1"/>
  <c r="K770" i="1" s="1"/>
  <c r="H771" i="1"/>
  <c r="K771" i="1" s="1"/>
  <c r="H772" i="1"/>
  <c r="K772" i="1" s="1"/>
  <c r="H773" i="1"/>
  <c r="K773" i="1" s="1"/>
  <c r="H774" i="1"/>
  <c r="K774" i="1" s="1"/>
  <c r="H775" i="1"/>
  <c r="K775" i="1" s="1"/>
  <c r="H776" i="1"/>
  <c r="K776" i="1" s="1"/>
  <c r="H777" i="1"/>
  <c r="K777" i="1" s="1"/>
  <c r="H778" i="1"/>
  <c r="K778" i="1" s="1"/>
  <c r="H779" i="1"/>
  <c r="K779" i="1" s="1"/>
  <c r="H780" i="1"/>
  <c r="K780" i="1" s="1"/>
  <c r="H781" i="1"/>
  <c r="K781" i="1" s="1"/>
  <c r="H782" i="1"/>
  <c r="K782" i="1" s="1"/>
  <c r="H783" i="1"/>
  <c r="K783" i="1" s="1"/>
  <c r="H784" i="1"/>
  <c r="K784" i="1" s="1"/>
  <c r="H785" i="1"/>
  <c r="K785" i="1" s="1"/>
  <c r="H786" i="1"/>
  <c r="K786" i="1" s="1"/>
  <c r="H787" i="1"/>
  <c r="K787" i="1" s="1"/>
  <c r="H788" i="1"/>
  <c r="K788" i="1" s="1"/>
  <c r="H789" i="1"/>
  <c r="K789" i="1" s="1"/>
  <c r="H790" i="1"/>
  <c r="K790" i="1" s="1"/>
  <c r="H791" i="1"/>
  <c r="K791" i="1" s="1"/>
  <c r="H792" i="1"/>
  <c r="K792" i="1" s="1"/>
  <c r="H793" i="1"/>
  <c r="K793" i="1" s="1"/>
  <c r="H794" i="1"/>
  <c r="K794" i="1" s="1"/>
  <c r="H795" i="1"/>
  <c r="K795" i="1" s="1"/>
  <c r="H796" i="1"/>
  <c r="K796" i="1" s="1"/>
  <c r="H797" i="1"/>
  <c r="K797" i="1" s="1"/>
  <c r="H798" i="1"/>
  <c r="K798" i="1" s="1"/>
  <c r="H799" i="1"/>
  <c r="K799" i="1" s="1"/>
  <c r="H800" i="1"/>
  <c r="K800" i="1" s="1"/>
  <c r="H801" i="1"/>
  <c r="K801" i="1" s="1"/>
  <c r="H802" i="1"/>
  <c r="K802" i="1" s="1"/>
  <c r="H803" i="1"/>
  <c r="K803" i="1" s="1"/>
  <c r="H804" i="1"/>
  <c r="K804" i="1" s="1"/>
  <c r="H805" i="1"/>
  <c r="K805" i="1" s="1"/>
  <c r="H806" i="1"/>
  <c r="K806" i="1" s="1"/>
  <c r="H807" i="1"/>
  <c r="K807" i="1" s="1"/>
  <c r="H808" i="1"/>
  <c r="K808" i="1" s="1"/>
  <c r="H809" i="1"/>
  <c r="K809" i="1" s="1"/>
  <c r="H810" i="1"/>
  <c r="K810" i="1" s="1"/>
  <c r="H811" i="1"/>
  <c r="K811" i="1" s="1"/>
  <c r="H812" i="1"/>
  <c r="K812" i="1" s="1"/>
  <c r="H813" i="1"/>
  <c r="K813" i="1" s="1"/>
  <c r="H814" i="1"/>
  <c r="K814" i="1" s="1"/>
  <c r="H815" i="1"/>
  <c r="K815" i="1" s="1"/>
  <c r="H816" i="1"/>
  <c r="K816" i="1" s="1"/>
  <c r="H817" i="1"/>
  <c r="K817" i="1" s="1"/>
  <c r="H818" i="1"/>
  <c r="K818" i="1" s="1"/>
  <c r="H819" i="1"/>
  <c r="K819" i="1" s="1"/>
  <c r="H820" i="1"/>
  <c r="K820" i="1" s="1"/>
  <c r="H821" i="1"/>
  <c r="K821" i="1" s="1"/>
  <c r="H822" i="1"/>
  <c r="K822" i="1" s="1"/>
  <c r="H823" i="1"/>
  <c r="K823" i="1" s="1"/>
  <c r="H824" i="1"/>
  <c r="K824" i="1" s="1"/>
  <c r="H825" i="1"/>
  <c r="K825" i="1" s="1"/>
  <c r="H826" i="1"/>
  <c r="K826" i="1" s="1"/>
  <c r="H827" i="1"/>
  <c r="K827" i="1" s="1"/>
  <c r="H828" i="1"/>
  <c r="K828" i="1" s="1"/>
  <c r="H829" i="1"/>
  <c r="K829" i="1" s="1"/>
  <c r="H830" i="1"/>
  <c r="K830" i="1" s="1"/>
  <c r="H831" i="1"/>
  <c r="K831" i="1" s="1"/>
  <c r="H832" i="1"/>
  <c r="K832" i="1" s="1"/>
  <c r="H833" i="1"/>
  <c r="K833" i="1" s="1"/>
  <c r="H834" i="1"/>
  <c r="K834" i="1" s="1"/>
  <c r="H835" i="1"/>
  <c r="K835" i="1" s="1"/>
  <c r="H836" i="1"/>
  <c r="K836" i="1" s="1"/>
  <c r="H837" i="1"/>
  <c r="K837" i="1" s="1"/>
  <c r="H838" i="1"/>
  <c r="K838" i="1" s="1"/>
  <c r="H839" i="1"/>
  <c r="K839" i="1" s="1"/>
  <c r="H840" i="1"/>
  <c r="K840" i="1" s="1"/>
  <c r="H841" i="1"/>
  <c r="K841" i="1" s="1"/>
  <c r="H842" i="1"/>
  <c r="K842" i="1" s="1"/>
  <c r="H843" i="1"/>
  <c r="K843" i="1" s="1"/>
  <c r="H844" i="1"/>
  <c r="K844" i="1" s="1"/>
  <c r="H845" i="1"/>
  <c r="K845" i="1" s="1"/>
  <c r="H846" i="1"/>
  <c r="K846" i="1" s="1"/>
  <c r="H847" i="1"/>
  <c r="K847" i="1" s="1"/>
  <c r="H848" i="1"/>
  <c r="K848" i="1" s="1"/>
  <c r="H849" i="1"/>
  <c r="K849" i="1" s="1"/>
  <c r="H850" i="1"/>
  <c r="K850" i="1" s="1"/>
  <c r="H851" i="1"/>
  <c r="K851" i="1" s="1"/>
  <c r="H852" i="1"/>
  <c r="K852" i="1" s="1"/>
  <c r="H853" i="1"/>
  <c r="K853" i="1" s="1"/>
  <c r="H854" i="1"/>
  <c r="K854" i="1" s="1"/>
  <c r="H855" i="1"/>
  <c r="K855" i="1" s="1"/>
  <c r="H856" i="1"/>
  <c r="K856" i="1" s="1"/>
  <c r="H857" i="1"/>
  <c r="K857" i="1" s="1"/>
  <c r="H858" i="1"/>
  <c r="K858" i="1" s="1"/>
  <c r="H859" i="1"/>
  <c r="K859" i="1" s="1"/>
  <c r="H860" i="1"/>
  <c r="K860" i="1" s="1"/>
  <c r="H861" i="1"/>
  <c r="K861" i="1" s="1"/>
  <c r="H862" i="1"/>
  <c r="K862" i="1" s="1"/>
  <c r="H863" i="1"/>
  <c r="K863" i="1" s="1"/>
  <c r="H864" i="1"/>
  <c r="K864" i="1" s="1"/>
  <c r="H865" i="1"/>
  <c r="K865" i="1" s="1"/>
  <c r="H866" i="1"/>
  <c r="K866" i="1" s="1"/>
  <c r="H867" i="1"/>
  <c r="K867" i="1" s="1"/>
  <c r="H868" i="1"/>
  <c r="K868" i="1" s="1"/>
  <c r="H869" i="1"/>
  <c r="K869" i="1" s="1"/>
  <c r="H870" i="1"/>
  <c r="K870" i="1" s="1"/>
  <c r="H871" i="1"/>
  <c r="K871" i="1" s="1"/>
  <c r="H872" i="1"/>
  <c r="K872" i="1" s="1"/>
  <c r="H873" i="1"/>
  <c r="K873" i="1" s="1"/>
  <c r="H874" i="1"/>
  <c r="K874" i="1" s="1"/>
  <c r="H875" i="1"/>
  <c r="K875" i="1" s="1"/>
  <c r="H876" i="1"/>
  <c r="K876" i="1" s="1"/>
  <c r="H877" i="1"/>
  <c r="K877" i="1" s="1"/>
  <c r="H878" i="1"/>
  <c r="K878" i="1" s="1"/>
  <c r="H879" i="1"/>
  <c r="K879" i="1" s="1"/>
  <c r="H880" i="1"/>
  <c r="K880" i="1" s="1"/>
  <c r="H881" i="1"/>
  <c r="K881" i="1" s="1"/>
  <c r="H882" i="1"/>
  <c r="K882" i="1" s="1"/>
  <c r="H883" i="1"/>
  <c r="K883" i="1" s="1"/>
  <c r="H884" i="1"/>
  <c r="K884" i="1" s="1"/>
  <c r="H885" i="1"/>
  <c r="K885" i="1" s="1"/>
  <c r="H886" i="1"/>
  <c r="K886" i="1" s="1"/>
  <c r="H887" i="1"/>
  <c r="K887" i="1" s="1"/>
  <c r="H888" i="1"/>
  <c r="K888" i="1" s="1"/>
  <c r="H889" i="1"/>
  <c r="K889" i="1" s="1"/>
  <c r="H890" i="1"/>
  <c r="K890" i="1" s="1"/>
  <c r="H891" i="1"/>
  <c r="K891" i="1" s="1"/>
  <c r="H892" i="1"/>
  <c r="K892" i="1" s="1"/>
  <c r="H893" i="1"/>
  <c r="K893" i="1" s="1"/>
  <c r="H894" i="1"/>
  <c r="K894" i="1" s="1"/>
  <c r="H895" i="1"/>
  <c r="K895" i="1" s="1"/>
  <c r="H896" i="1"/>
  <c r="K896" i="1" s="1"/>
  <c r="H897" i="1"/>
  <c r="K897" i="1" s="1"/>
  <c r="H898" i="1"/>
  <c r="K898" i="1" s="1"/>
  <c r="H899" i="1"/>
  <c r="K899" i="1" s="1"/>
  <c r="H900" i="1"/>
  <c r="K900" i="1" s="1"/>
  <c r="H901" i="1"/>
  <c r="K901" i="1" s="1"/>
  <c r="H902" i="1"/>
  <c r="K902" i="1" s="1"/>
  <c r="H903" i="1"/>
  <c r="K903" i="1" s="1"/>
  <c r="H904" i="1"/>
  <c r="K904" i="1" s="1"/>
  <c r="H905" i="1"/>
  <c r="K905" i="1" s="1"/>
  <c r="H906" i="1"/>
  <c r="K906" i="1" s="1"/>
  <c r="H907" i="1"/>
  <c r="K907" i="1" s="1"/>
  <c r="H908" i="1"/>
  <c r="K908" i="1" s="1"/>
  <c r="H909" i="1"/>
  <c r="K909" i="1" s="1"/>
  <c r="H910" i="1"/>
  <c r="K910" i="1" s="1"/>
  <c r="H911" i="1"/>
  <c r="K911" i="1" s="1"/>
  <c r="H912" i="1"/>
  <c r="K912" i="1" s="1"/>
  <c r="H913" i="1"/>
  <c r="K913" i="1" s="1"/>
  <c r="H914" i="1"/>
  <c r="K914" i="1" s="1"/>
  <c r="H915" i="1"/>
  <c r="K915" i="1" s="1"/>
  <c r="H916" i="1"/>
  <c r="K916" i="1" s="1"/>
  <c r="H917" i="1"/>
  <c r="K917" i="1" s="1"/>
  <c r="H918" i="1"/>
  <c r="K918" i="1" s="1"/>
  <c r="H919" i="1"/>
  <c r="K919" i="1" s="1"/>
  <c r="H920" i="1"/>
  <c r="K920" i="1" s="1"/>
  <c r="H921" i="1"/>
  <c r="K921" i="1" s="1"/>
  <c r="H922" i="1"/>
  <c r="K922" i="1" s="1"/>
  <c r="H923" i="1"/>
  <c r="K923" i="1" s="1"/>
  <c r="H924" i="1"/>
  <c r="K924" i="1" s="1"/>
  <c r="H925" i="1"/>
  <c r="K925" i="1" s="1"/>
  <c r="H926" i="1"/>
  <c r="K926" i="1" s="1"/>
  <c r="H927" i="1"/>
  <c r="K927" i="1" s="1"/>
  <c r="H928" i="1"/>
  <c r="K928" i="1" s="1"/>
  <c r="H929" i="1"/>
  <c r="K929" i="1" s="1"/>
  <c r="H930" i="1"/>
  <c r="K930" i="1" s="1"/>
  <c r="H931" i="1"/>
  <c r="K931" i="1" s="1"/>
  <c r="H932" i="1"/>
  <c r="K932" i="1" s="1"/>
  <c r="H933" i="1"/>
  <c r="K933" i="1" s="1"/>
  <c r="H934" i="1"/>
  <c r="K934" i="1" s="1"/>
  <c r="H935" i="1"/>
  <c r="K935" i="1" s="1"/>
  <c r="H936" i="1"/>
  <c r="K936" i="1" s="1"/>
  <c r="H937" i="1"/>
  <c r="K937" i="1" s="1"/>
  <c r="H938" i="1"/>
  <c r="K938" i="1" s="1"/>
  <c r="H939" i="1"/>
  <c r="K939" i="1" s="1"/>
  <c r="H940" i="1"/>
  <c r="K940" i="1" s="1"/>
  <c r="H941" i="1"/>
  <c r="K941" i="1" s="1"/>
  <c r="H942" i="1"/>
  <c r="K942" i="1" s="1"/>
  <c r="H943" i="1"/>
  <c r="K943" i="1" s="1"/>
  <c r="H944" i="1"/>
  <c r="K944" i="1" s="1"/>
  <c r="H945" i="1"/>
  <c r="K945" i="1" s="1"/>
  <c r="H946" i="1"/>
  <c r="K946" i="1" s="1"/>
  <c r="H947" i="1"/>
  <c r="K947" i="1" s="1"/>
  <c r="H948" i="1"/>
  <c r="K948" i="1" s="1"/>
  <c r="H949" i="1"/>
  <c r="K949" i="1" s="1"/>
  <c r="H950" i="1"/>
  <c r="K950" i="1" s="1"/>
  <c r="H951" i="1"/>
  <c r="K951" i="1" s="1"/>
  <c r="H952" i="1"/>
  <c r="K952" i="1" s="1"/>
  <c r="H953" i="1"/>
  <c r="K953" i="1" s="1"/>
  <c r="H954" i="1"/>
  <c r="K954" i="1" s="1"/>
  <c r="H955" i="1"/>
  <c r="K955" i="1" s="1"/>
  <c r="H956" i="1"/>
  <c r="K956" i="1" s="1"/>
  <c r="H957" i="1"/>
  <c r="K957" i="1" s="1"/>
  <c r="H958" i="1"/>
  <c r="K958" i="1" s="1"/>
  <c r="H959" i="1"/>
  <c r="K959" i="1" s="1"/>
  <c r="H960" i="1"/>
  <c r="K960" i="1" s="1"/>
  <c r="H961" i="1"/>
  <c r="K961" i="1" s="1"/>
  <c r="H962" i="1"/>
  <c r="K962" i="1" s="1"/>
  <c r="H963" i="1"/>
  <c r="K963" i="1" s="1"/>
  <c r="H964" i="1"/>
  <c r="K964" i="1" s="1"/>
  <c r="H965" i="1"/>
  <c r="K965" i="1" s="1"/>
  <c r="H966" i="1"/>
  <c r="K966" i="1" s="1"/>
  <c r="H967" i="1"/>
  <c r="K967" i="1" s="1"/>
  <c r="H968" i="1"/>
  <c r="K968" i="1" s="1"/>
  <c r="H969" i="1"/>
  <c r="K969" i="1" s="1"/>
  <c r="H970" i="1"/>
  <c r="K970" i="1" s="1"/>
  <c r="H971" i="1"/>
  <c r="K971" i="1" s="1"/>
  <c r="H972" i="1"/>
  <c r="K972" i="1" s="1"/>
  <c r="H973" i="1"/>
  <c r="K973" i="1" s="1"/>
  <c r="H974" i="1"/>
  <c r="K974" i="1" s="1"/>
  <c r="H975" i="1"/>
  <c r="K975" i="1" s="1"/>
  <c r="H976" i="1"/>
  <c r="K976" i="1" s="1"/>
  <c r="H977" i="1"/>
  <c r="K977" i="1" s="1"/>
  <c r="H978" i="1"/>
  <c r="K978" i="1" s="1"/>
  <c r="H979" i="1"/>
  <c r="K979" i="1" s="1"/>
  <c r="H980" i="1"/>
  <c r="K980" i="1" s="1"/>
  <c r="H981" i="1"/>
  <c r="K981" i="1" s="1"/>
  <c r="H982" i="1"/>
  <c r="K982" i="1" s="1"/>
  <c r="H983" i="1"/>
  <c r="K983" i="1" s="1"/>
  <c r="H984" i="1"/>
  <c r="K984" i="1" s="1"/>
  <c r="H985" i="1"/>
  <c r="K985" i="1" s="1"/>
  <c r="H986" i="1"/>
  <c r="K986" i="1" s="1"/>
  <c r="H987" i="1"/>
  <c r="K987" i="1" s="1"/>
  <c r="H988" i="1"/>
  <c r="K988" i="1" s="1"/>
  <c r="H989" i="1"/>
  <c r="K989" i="1" s="1"/>
  <c r="H990" i="1"/>
  <c r="K990" i="1" s="1"/>
  <c r="H991" i="1"/>
  <c r="K991" i="1" s="1"/>
  <c r="H992" i="1"/>
  <c r="K992" i="1" s="1"/>
  <c r="H993" i="1"/>
  <c r="K993" i="1" s="1"/>
  <c r="H994" i="1"/>
  <c r="K994" i="1" s="1"/>
  <c r="H995" i="1"/>
  <c r="K995" i="1" s="1"/>
  <c r="H996" i="1"/>
  <c r="K996" i="1" s="1"/>
  <c r="H997" i="1"/>
  <c r="K997" i="1" s="1"/>
  <c r="H998" i="1"/>
  <c r="K998" i="1" s="1"/>
  <c r="H999" i="1"/>
  <c r="K999" i="1" s="1"/>
  <c r="H1000" i="1"/>
  <c r="K1000" i="1" s="1"/>
  <c r="H1001" i="1"/>
  <c r="K1001" i="1" s="1"/>
  <c r="H1002" i="1"/>
  <c r="K1002" i="1" s="1"/>
  <c r="H1003" i="1"/>
  <c r="K1003" i="1" s="1"/>
  <c r="H1004" i="1"/>
  <c r="K1004" i="1" s="1"/>
  <c r="H1005" i="1"/>
  <c r="K1005" i="1" s="1"/>
  <c r="H1006" i="1"/>
  <c r="K1006" i="1" s="1"/>
  <c r="H1007" i="1"/>
  <c r="K1007" i="1" s="1"/>
  <c r="H1008" i="1"/>
  <c r="K1008" i="1" s="1"/>
  <c r="H1009" i="1"/>
  <c r="K1009" i="1" s="1"/>
  <c r="H1010" i="1"/>
  <c r="K1010" i="1" s="1"/>
  <c r="H1011" i="1"/>
  <c r="K1011" i="1" s="1"/>
  <c r="H1012" i="1"/>
  <c r="K1012" i="1" s="1"/>
  <c r="H1013" i="1"/>
  <c r="K1013" i="1" s="1"/>
  <c r="H1014" i="1"/>
  <c r="K1014" i="1" s="1"/>
  <c r="H1015" i="1"/>
  <c r="K1015" i="1" s="1"/>
  <c r="H1016" i="1"/>
  <c r="K1016" i="1" s="1"/>
  <c r="H1017" i="1"/>
  <c r="K1017" i="1" s="1"/>
  <c r="H1018" i="1"/>
  <c r="K1018" i="1" s="1"/>
  <c r="H1019" i="1"/>
  <c r="K1019" i="1" s="1"/>
  <c r="H1020" i="1"/>
  <c r="K1020" i="1" s="1"/>
  <c r="H1021" i="1"/>
  <c r="K1021" i="1" s="1"/>
  <c r="H1022" i="1"/>
  <c r="K1022" i="1" s="1"/>
  <c r="H1023" i="1"/>
  <c r="K1023" i="1" s="1"/>
  <c r="H1024" i="1"/>
  <c r="K1024" i="1" s="1"/>
  <c r="H1025" i="1"/>
  <c r="K1025" i="1" s="1"/>
  <c r="H1026" i="1"/>
  <c r="K1026" i="1" s="1"/>
  <c r="H1027" i="1"/>
  <c r="K1027" i="1" s="1"/>
  <c r="H1028" i="1"/>
  <c r="K1028" i="1" s="1"/>
  <c r="H1029" i="1"/>
  <c r="K1029" i="1" s="1"/>
  <c r="H1030" i="1"/>
  <c r="K1030" i="1" s="1"/>
  <c r="H1031" i="1"/>
  <c r="K1031" i="1" s="1"/>
  <c r="H1032" i="1"/>
  <c r="K1032" i="1" s="1"/>
  <c r="H1033" i="1"/>
  <c r="K1033" i="1" s="1"/>
  <c r="H1034" i="1"/>
  <c r="K1034" i="1" s="1"/>
  <c r="H1035" i="1"/>
  <c r="K1035" i="1" s="1"/>
  <c r="H1036" i="1"/>
  <c r="K1036" i="1" s="1"/>
  <c r="H1037" i="1"/>
  <c r="K1037" i="1" s="1"/>
  <c r="H1038" i="1"/>
  <c r="K1038" i="1" s="1"/>
  <c r="H1039" i="1"/>
  <c r="K1039" i="1" s="1"/>
  <c r="H1040" i="1"/>
  <c r="K1040" i="1" s="1"/>
  <c r="H1041" i="1"/>
  <c r="K1041" i="1" s="1"/>
  <c r="H1042" i="1"/>
  <c r="K1042" i="1" s="1"/>
  <c r="H1043" i="1"/>
  <c r="K1043" i="1" s="1"/>
  <c r="H1044" i="1"/>
  <c r="K1044" i="1" s="1"/>
  <c r="H1045" i="1"/>
  <c r="K1045" i="1" s="1"/>
  <c r="H1046" i="1"/>
  <c r="K1046" i="1" s="1"/>
  <c r="H1047" i="1"/>
  <c r="K1047" i="1" s="1"/>
  <c r="H1048" i="1"/>
  <c r="K1048" i="1" s="1"/>
  <c r="H1049" i="1"/>
  <c r="K1049" i="1" s="1"/>
  <c r="H1050" i="1"/>
  <c r="K1050" i="1" s="1"/>
  <c r="H1051" i="1"/>
  <c r="K1051" i="1" s="1"/>
  <c r="H1052" i="1"/>
  <c r="K1052" i="1" s="1"/>
  <c r="H1053" i="1"/>
  <c r="K1053" i="1" s="1"/>
  <c r="H1054" i="1"/>
  <c r="K1054" i="1" s="1"/>
  <c r="H1055" i="1"/>
  <c r="K1055" i="1" s="1"/>
  <c r="H1056" i="1"/>
  <c r="K1056" i="1" s="1"/>
  <c r="H1057" i="1"/>
  <c r="K1057" i="1" s="1"/>
  <c r="H1058" i="1"/>
  <c r="K1058" i="1" s="1"/>
  <c r="H1059" i="1"/>
  <c r="K1059" i="1" s="1"/>
  <c r="H1060" i="1"/>
  <c r="K1060" i="1" s="1"/>
  <c r="H1061" i="1"/>
  <c r="K1061" i="1" s="1"/>
  <c r="H1062" i="1"/>
  <c r="K1062" i="1" s="1"/>
  <c r="H1063" i="1"/>
  <c r="K1063" i="1" s="1"/>
  <c r="H1064" i="1"/>
  <c r="K1064" i="1" s="1"/>
  <c r="H1065" i="1"/>
  <c r="K1065" i="1" s="1"/>
  <c r="H1066" i="1"/>
  <c r="K1066" i="1" s="1"/>
  <c r="H1067" i="1"/>
  <c r="K1067" i="1" s="1"/>
  <c r="H1068" i="1"/>
  <c r="K1068" i="1" s="1"/>
  <c r="H1069" i="1"/>
  <c r="K1069" i="1" s="1"/>
  <c r="H1070" i="1"/>
  <c r="K1070" i="1" s="1"/>
  <c r="H1071" i="1"/>
  <c r="K1071" i="1" s="1"/>
  <c r="H1072" i="1"/>
  <c r="K1072" i="1" s="1"/>
  <c r="H1073" i="1"/>
  <c r="K1073" i="1" s="1"/>
  <c r="H1074" i="1"/>
  <c r="K1074" i="1" s="1"/>
  <c r="H1075" i="1"/>
  <c r="K1075" i="1" s="1"/>
  <c r="H1076" i="1"/>
  <c r="K1076" i="1" s="1"/>
  <c r="H1077" i="1"/>
  <c r="K1077" i="1" s="1"/>
  <c r="H1078" i="1"/>
  <c r="K1078" i="1" s="1"/>
  <c r="H1079" i="1"/>
  <c r="K1079" i="1" s="1"/>
  <c r="H1080" i="1"/>
  <c r="K1080" i="1" s="1"/>
  <c r="H1081" i="1"/>
  <c r="K1081" i="1" s="1"/>
  <c r="H1082" i="1"/>
  <c r="K1082" i="1" s="1"/>
  <c r="H1083" i="1"/>
  <c r="K1083" i="1" s="1"/>
  <c r="H1084" i="1"/>
  <c r="K1084" i="1" s="1"/>
  <c r="H1085" i="1"/>
  <c r="K1085" i="1" s="1"/>
  <c r="H1086" i="1"/>
  <c r="K1086" i="1" s="1"/>
  <c r="H1087" i="1"/>
  <c r="K1087" i="1" s="1"/>
  <c r="H1088" i="1"/>
  <c r="K1088" i="1" s="1"/>
  <c r="H1089" i="1"/>
  <c r="K1089" i="1" s="1"/>
  <c r="H1090" i="1"/>
  <c r="K1090" i="1" s="1"/>
  <c r="H1091" i="1"/>
  <c r="K1091" i="1" s="1"/>
  <c r="H1092" i="1"/>
  <c r="K1092" i="1" s="1"/>
  <c r="H1093" i="1"/>
  <c r="K1093" i="1" s="1"/>
  <c r="H1094" i="1"/>
  <c r="K1094" i="1" s="1"/>
  <c r="H1095" i="1"/>
  <c r="K1095" i="1" s="1"/>
  <c r="H1096" i="1"/>
  <c r="K1096" i="1" s="1"/>
  <c r="H1097" i="1"/>
  <c r="K1097" i="1" s="1"/>
  <c r="H1098" i="1"/>
  <c r="K1098" i="1" s="1"/>
  <c r="H1099" i="1"/>
  <c r="K1099" i="1" s="1"/>
  <c r="H1100" i="1"/>
  <c r="K1100" i="1" s="1"/>
  <c r="H1101" i="1"/>
  <c r="K1101" i="1" s="1"/>
  <c r="H1102" i="1"/>
  <c r="K1102" i="1" s="1"/>
  <c r="H1103" i="1"/>
  <c r="K1103" i="1" s="1"/>
  <c r="H1104" i="1"/>
  <c r="K1104" i="1" s="1"/>
  <c r="H1105" i="1"/>
  <c r="K1105" i="1" s="1"/>
  <c r="H1106" i="1"/>
  <c r="K1106" i="1" s="1"/>
  <c r="H1107" i="1"/>
  <c r="K1107" i="1" s="1"/>
  <c r="H1108" i="1"/>
  <c r="K1108" i="1" s="1"/>
  <c r="H1109" i="1"/>
  <c r="K1109" i="1" s="1"/>
  <c r="H1110" i="1"/>
  <c r="K1110" i="1" s="1"/>
  <c r="H1111" i="1"/>
  <c r="K1111" i="1" s="1"/>
  <c r="H1112" i="1"/>
  <c r="K1112" i="1" s="1"/>
  <c r="H1113" i="1"/>
  <c r="K1113" i="1" s="1"/>
  <c r="H1114" i="1"/>
  <c r="K1114" i="1" s="1"/>
  <c r="H1115" i="1"/>
  <c r="K1115" i="1" s="1"/>
  <c r="H1116" i="1"/>
  <c r="K1116" i="1" s="1"/>
  <c r="H1117" i="1"/>
  <c r="K1117" i="1" s="1"/>
  <c r="H1118" i="1"/>
  <c r="K1118" i="1" s="1"/>
  <c r="H1119" i="1"/>
  <c r="K1119" i="1" s="1"/>
  <c r="H1120" i="1"/>
  <c r="K1120" i="1" s="1"/>
  <c r="H1121" i="1"/>
  <c r="K1121" i="1" s="1"/>
  <c r="H1122" i="1"/>
  <c r="K1122" i="1" s="1"/>
  <c r="H1123" i="1"/>
  <c r="K1123" i="1" s="1"/>
  <c r="H1124" i="1"/>
  <c r="K1124" i="1" s="1"/>
  <c r="H1125" i="1"/>
  <c r="K1125" i="1" s="1"/>
  <c r="H1126" i="1"/>
  <c r="K1126" i="1" s="1"/>
  <c r="H1127" i="1"/>
  <c r="K1127" i="1" s="1"/>
  <c r="H1128" i="1"/>
  <c r="K1128" i="1" s="1"/>
  <c r="H1129" i="1"/>
  <c r="K1129" i="1" s="1"/>
  <c r="H1130" i="1"/>
  <c r="K1130" i="1" s="1"/>
  <c r="H1131" i="1"/>
  <c r="K1131" i="1" s="1"/>
  <c r="H1132" i="1"/>
  <c r="K1132" i="1" s="1"/>
  <c r="H1133" i="1"/>
  <c r="K1133" i="1" s="1"/>
  <c r="H1134" i="1"/>
  <c r="K1134" i="1" s="1"/>
  <c r="H1135" i="1"/>
  <c r="K1135" i="1" s="1"/>
  <c r="H1136" i="1"/>
  <c r="K1136" i="1" s="1"/>
  <c r="H1137" i="1"/>
  <c r="K1137" i="1" s="1"/>
  <c r="H1138" i="1"/>
  <c r="K1138" i="1" s="1"/>
  <c r="H1139" i="1"/>
  <c r="K1139" i="1" s="1"/>
  <c r="H1140" i="1"/>
  <c r="K1140" i="1" s="1"/>
  <c r="H1141" i="1"/>
  <c r="K1141" i="1" s="1"/>
  <c r="H1142" i="1"/>
  <c r="K1142" i="1" s="1"/>
  <c r="H1143" i="1"/>
  <c r="K1143" i="1" s="1"/>
  <c r="H1144" i="1"/>
  <c r="K1144" i="1" s="1"/>
  <c r="H1145" i="1"/>
  <c r="K1145" i="1" s="1"/>
  <c r="H1146" i="1"/>
  <c r="K1146" i="1" s="1"/>
  <c r="H1147" i="1"/>
  <c r="K1147" i="1" s="1"/>
  <c r="H1148" i="1"/>
  <c r="K1148" i="1" s="1"/>
  <c r="H1149" i="1"/>
  <c r="K1149" i="1" s="1"/>
  <c r="H1150" i="1"/>
  <c r="K1150" i="1" s="1"/>
  <c r="H1151" i="1"/>
  <c r="K1151" i="1" s="1"/>
  <c r="H1152" i="1"/>
  <c r="K1152" i="1" s="1"/>
  <c r="H1153" i="1"/>
  <c r="K1153" i="1" s="1"/>
  <c r="H1154" i="1"/>
  <c r="K1154" i="1" s="1"/>
  <c r="H1155" i="1"/>
  <c r="K1155" i="1" s="1"/>
  <c r="H1156" i="1"/>
  <c r="K1156" i="1" s="1"/>
  <c r="H1157" i="1"/>
  <c r="K1157" i="1" s="1"/>
  <c r="H1158" i="1"/>
  <c r="K1158" i="1" s="1"/>
  <c r="H1159" i="1"/>
  <c r="K1159" i="1" s="1"/>
  <c r="H1160" i="1"/>
  <c r="K1160" i="1" s="1"/>
  <c r="H1161" i="1"/>
  <c r="K1161" i="1" s="1"/>
  <c r="H1162" i="1"/>
  <c r="K1162" i="1" s="1"/>
  <c r="H1163" i="1"/>
  <c r="K1163" i="1" s="1"/>
  <c r="H1164" i="1"/>
  <c r="K1164" i="1" s="1"/>
  <c r="H1165" i="1"/>
  <c r="K1165" i="1" s="1"/>
  <c r="H1166" i="1"/>
  <c r="K1166" i="1" s="1"/>
  <c r="H1167" i="1"/>
  <c r="K1167" i="1" s="1"/>
  <c r="H1168" i="1"/>
  <c r="K1168" i="1" s="1"/>
  <c r="H1169" i="1"/>
  <c r="K1169" i="1" s="1"/>
  <c r="H1170" i="1"/>
  <c r="K1170" i="1" s="1"/>
  <c r="H1171" i="1"/>
  <c r="K1171" i="1" s="1"/>
  <c r="H1172" i="1"/>
  <c r="K1172" i="1" s="1"/>
  <c r="H1173" i="1"/>
  <c r="K1173" i="1" s="1"/>
  <c r="H1174" i="1"/>
  <c r="K1174" i="1" s="1"/>
  <c r="H1175" i="1"/>
  <c r="K1175" i="1" s="1"/>
  <c r="H1176" i="1"/>
  <c r="K1176" i="1" s="1"/>
  <c r="H1177" i="1"/>
  <c r="K1177" i="1" s="1"/>
  <c r="H1178" i="1"/>
  <c r="K1178" i="1" s="1"/>
  <c r="H1179" i="1"/>
  <c r="K1179" i="1" s="1"/>
  <c r="H1180" i="1"/>
  <c r="K1180" i="1" s="1"/>
  <c r="H1181" i="1"/>
  <c r="K1181" i="1" s="1"/>
  <c r="H1182" i="1"/>
  <c r="K1182" i="1" s="1"/>
  <c r="H1183" i="1"/>
  <c r="K1183" i="1" s="1"/>
  <c r="H1184" i="1"/>
  <c r="K1184" i="1" s="1"/>
  <c r="H1185" i="1"/>
  <c r="K1185" i="1" s="1"/>
  <c r="H1186" i="1"/>
  <c r="K1186" i="1" s="1"/>
  <c r="H1187" i="1"/>
  <c r="K1187" i="1" s="1"/>
  <c r="H1188" i="1"/>
  <c r="K1188" i="1" s="1"/>
  <c r="H1189" i="1"/>
  <c r="K1189" i="1" s="1"/>
  <c r="H1190" i="1"/>
  <c r="K1190" i="1" s="1"/>
  <c r="H1191" i="1"/>
  <c r="K1191" i="1" s="1"/>
  <c r="H1192" i="1"/>
  <c r="K1192" i="1" s="1"/>
  <c r="H1193" i="1"/>
  <c r="K1193" i="1" s="1"/>
  <c r="H1194" i="1"/>
  <c r="K1194" i="1" s="1"/>
  <c r="H1195" i="1"/>
  <c r="K1195" i="1" s="1"/>
  <c r="H1196" i="1"/>
  <c r="K1196" i="1" s="1"/>
  <c r="H1197" i="1"/>
  <c r="K1197" i="1" s="1"/>
  <c r="H1198" i="1"/>
  <c r="K1198" i="1" s="1"/>
  <c r="H1199" i="1"/>
  <c r="K1199" i="1" s="1"/>
  <c r="H1200" i="1"/>
  <c r="K1200" i="1" s="1"/>
  <c r="H1201" i="1"/>
  <c r="K1201" i="1" s="1"/>
  <c r="H1202" i="1"/>
  <c r="K1202" i="1" s="1"/>
  <c r="H1203" i="1"/>
  <c r="K1203" i="1" s="1"/>
  <c r="H1204" i="1"/>
  <c r="K1204" i="1" s="1"/>
  <c r="H1205" i="1"/>
  <c r="K1205" i="1" s="1"/>
  <c r="H1206" i="1"/>
  <c r="K1206" i="1" s="1"/>
  <c r="H1207" i="1"/>
  <c r="K1207" i="1" s="1"/>
  <c r="H1208" i="1"/>
  <c r="K1208" i="1" s="1"/>
  <c r="H1209" i="1"/>
  <c r="K1209" i="1" s="1"/>
  <c r="H1210" i="1"/>
  <c r="K1210" i="1" s="1"/>
  <c r="H1211" i="1"/>
  <c r="K1211" i="1" s="1"/>
  <c r="H1212" i="1"/>
  <c r="K1212" i="1" s="1"/>
  <c r="H1213" i="1"/>
  <c r="K1213" i="1" s="1"/>
  <c r="H1214" i="1"/>
  <c r="K1214" i="1" s="1"/>
  <c r="H1215" i="1"/>
  <c r="K1215" i="1" s="1"/>
  <c r="H1216" i="1"/>
  <c r="K1216" i="1" s="1"/>
  <c r="H1217" i="1"/>
  <c r="K1217" i="1" s="1"/>
  <c r="H1218" i="1"/>
  <c r="K1218" i="1" s="1"/>
  <c r="H1219" i="1"/>
  <c r="K1219" i="1" s="1"/>
  <c r="H1220" i="1"/>
  <c r="K1220" i="1" s="1"/>
  <c r="H1221" i="1"/>
  <c r="K1221" i="1" s="1"/>
  <c r="H1222" i="1"/>
  <c r="K1222" i="1" s="1"/>
  <c r="H1223" i="1"/>
  <c r="K1223" i="1" s="1"/>
  <c r="H1224" i="1"/>
  <c r="K1224" i="1" s="1"/>
  <c r="H1225" i="1"/>
  <c r="K1225" i="1" s="1"/>
  <c r="H1226" i="1"/>
  <c r="K1226" i="1" s="1"/>
  <c r="H1227" i="1"/>
  <c r="K1227" i="1" s="1"/>
  <c r="H1228" i="1"/>
  <c r="K1228" i="1" s="1"/>
  <c r="H1229" i="1"/>
  <c r="K1229" i="1" s="1"/>
  <c r="H1230" i="1"/>
  <c r="K1230" i="1" s="1"/>
  <c r="H1231" i="1"/>
  <c r="K1231" i="1" s="1"/>
  <c r="H1232" i="1"/>
  <c r="K1232" i="1" s="1"/>
  <c r="H1233" i="1"/>
  <c r="K1233" i="1" s="1"/>
  <c r="H1234" i="1"/>
  <c r="K1234" i="1" s="1"/>
  <c r="H1235" i="1"/>
  <c r="K1235" i="1" s="1"/>
  <c r="H1236" i="1"/>
  <c r="K1236" i="1" s="1"/>
  <c r="H1237" i="1"/>
  <c r="K1237" i="1" s="1"/>
  <c r="H1238" i="1"/>
  <c r="K1238" i="1" s="1"/>
  <c r="H1239" i="1"/>
  <c r="K1239" i="1" s="1"/>
  <c r="H1240" i="1"/>
  <c r="K1240" i="1" s="1"/>
  <c r="H1241" i="1"/>
  <c r="K1241" i="1" s="1"/>
  <c r="H1242" i="1"/>
  <c r="K1242" i="1" s="1"/>
  <c r="H1243" i="1"/>
  <c r="K1243" i="1" s="1"/>
  <c r="H1244" i="1"/>
  <c r="K1244" i="1" s="1"/>
  <c r="H1245" i="1"/>
  <c r="K1245" i="1" s="1"/>
  <c r="H1246" i="1"/>
  <c r="K1246" i="1" s="1"/>
  <c r="H1247" i="1"/>
  <c r="K1247" i="1" s="1"/>
  <c r="H1248" i="1"/>
  <c r="K1248" i="1" s="1"/>
  <c r="H1249" i="1"/>
  <c r="K1249" i="1" s="1"/>
  <c r="H1250" i="1"/>
  <c r="K1250" i="1" s="1"/>
  <c r="H1251" i="1"/>
  <c r="K1251" i="1" s="1"/>
  <c r="H1252" i="1"/>
  <c r="K1252" i="1" s="1"/>
  <c r="H1253" i="1"/>
  <c r="K1253" i="1" s="1"/>
  <c r="H1254" i="1"/>
  <c r="K1254" i="1" s="1"/>
  <c r="H1255" i="1"/>
  <c r="K1255" i="1" s="1"/>
  <c r="H1256" i="1"/>
  <c r="K1256" i="1" s="1"/>
  <c r="H1257" i="1"/>
  <c r="K1257" i="1" s="1"/>
  <c r="H1258" i="1"/>
  <c r="K1258" i="1" s="1"/>
  <c r="H1259" i="1"/>
  <c r="K1259" i="1" s="1"/>
  <c r="H1260" i="1"/>
  <c r="K1260" i="1" s="1"/>
  <c r="H1261" i="1"/>
  <c r="K1261" i="1" s="1"/>
  <c r="H1262" i="1"/>
  <c r="K1262" i="1" s="1"/>
  <c r="H1263" i="1"/>
  <c r="K1263" i="1" s="1"/>
  <c r="H1264" i="1"/>
  <c r="K1264" i="1" s="1"/>
  <c r="H1265" i="1"/>
  <c r="K1265" i="1" s="1"/>
  <c r="H1266" i="1"/>
  <c r="K1266" i="1" s="1"/>
  <c r="H1267" i="1"/>
  <c r="K1267" i="1" s="1"/>
  <c r="H1268" i="1"/>
  <c r="K1268" i="1" s="1"/>
  <c r="H1269" i="1"/>
  <c r="K1269" i="1" s="1"/>
  <c r="H1270" i="1"/>
  <c r="K1270" i="1" s="1"/>
  <c r="H1271" i="1"/>
  <c r="K1271" i="1" s="1"/>
  <c r="H1272" i="1"/>
  <c r="K1272" i="1" s="1"/>
  <c r="H1273" i="1"/>
  <c r="K1273" i="1" s="1"/>
  <c r="H1274" i="1"/>
  <c r="K1274" i="1" s="1"/>
  <c r="H1275" i="1"/>
  <c r="K1275" i="1" s="1"/>
  <c r="H1276" i="1"/>
  <c r="K1276" i="1" s="1"/>
  <c r="H1277" i="1"/>
  <c r="K1277" i="1" s="1"/>
  <c r="H1278" i="1"/>
  <c r="K1278" i="1" s="1"/>
  <c r="H1279" i="1"/>
  <c r="K1279" i="1" s="1"/>
  <c r="H1280" i="1"/>
  <c r="K1280" i="1" s="1"/>
  <c r="H1281" i="1"/>
  <c r="K1281" i="1" s="1"/>
  <c r="H1282" i="1"/>
  <c r="K1282" i="1" s="1"/>
  <c r="H1283" i="1"/>
  <c r="K1283" i="1" s="1"/>
  <c r="H1284" i="1"/>
  <c r="K1284" i="1" s="1"/>
  <c r="H1285" i="1"/>
  <c r="K1285" i="1" s="1"/>
  <c r="H1286" i="1"/>
  <c r="K1286" i="1" s="1"/>
  <c r="H1287" i="1"/>
  <c r="K1287" i="1" s="1"/>
  <c r="H1288" i="1"/>
  <c r="K1288" i="1" s="1"/>
  <c r="H1289" i="1"/>
  <c r="K1289" i="1" s="1"/>
  <c r="H1290" i="1"/>
  <c r="K1290" i="1" s="1"/>
  <c r="H1291" i="1"/>
  <c r="K1291" i="1" s="1"/>
  <c r="H1292" i="1"/>
  <c r="K1292" i="1" s="1"/>
  <c r="H1293" i="1"/>
  <c r="K1293" i="1" s="1"/>
  <c r="H1294" i="1"/>
  <c r="K1294" i="1" s="1"/>
  <c r="H1295" i="1"/>
  <c r="K1295" i="1" s="1"/>
  <c r="H1296" i="1"/>
  <c r="K1296" i="1" s="1"/>
  <c r="H1297" i="1"/>
  <c r="K1297" i="1" s="1"/>
  <c r="H1298" i="1"/>
  <c r="K1298" i="1" s="1"/>
  <c r="H1299" i="1"/>
  <c r="K1299" i="1" s="1"/>
  <c r="H1300" i="1"/>
  <c r="K1300" i="1" s="1"/>
  <c r="H1301" i="1"/>
  <c r="K1301" i="1" s="1"/>
  <c r="H1302" i="1"/>
  <c r="K1302" i="1" s="1"/>
  <c r="H1303" i="1"/>
  <c r="K1303" i="1" s="1"/>
  <c r="H1304" i="1"/>
  <c r="K1304" i="1" s="1"/>
  <c r="H1305" i="1"/>
  <c r="K1305" i="1" s="1"/>
  <c r="H1306" i="1"/>
  <c r="K1306" i="1" s="1"/>
  <c r="H1307" i="1"/>
  <c r="K1307" i="1" s="1"/>
  <c r="H1308" i="1"/>
  <c r="K1308" i="1" s="1"/>
  <c r="H1309" i="1"/>
  <c r="K1309" i="1" s="1"/>
  <c r="H1310" i="1"/>
  <c r="K1310" i="1" s="1"/>
  <c r="H1311" i="1"/>
  <c r="K1311" i="1" s="1"/>
  <c r="H1312" i="1"/>
  <c r="K1312" i="1" s="1"/>
  <c r="H1313" i="1"/>
  <c r="K1313" i="1" s="1"/>
  <c r="H1314" i="1"/>
  <c r="K1314" i="1" s="1"/>
  <c r="H1315" i="1"/>
  <c r="K1315" i="1" s="1"/>
  <c r="H1316" i="1"/>
  <c r="K1316" i="1" s="1"/>
  <c r="H1317" i="1"/>
  <c r="K1317" i="1" s="1"/>
  <c r="H1318" i="1"/>
  <c r="K1318" i="1" s="1"/>
  <c r="H1319" i="1"/>
  <c r="K1319" i="1" s="1"/>
  <c r="H1320" i="1"/>
  <c r="K1320" i="1" s="1"/>
  <c r="H1321" i="1"/>
  <c r="K1321" i="1" s="1"/>
  <c r="H1322" i="1"/>
  <c r="K1322" i="1" s="1"/>
  <c r="H1323" i="1"/>
  <c r="K1323" i="1" s="1"/>
  <c r="H1324" i="1"/>
  <c r="K1324" i="1" s="1"/>
  <c r="H1325" i="1"/>
  <c r="K1325" i="1" s="1"/>
  <c r="H1326" i="1"/>
  <c r="K1326" i="1" s="1"/>
  <c r="H1327" i="1"/>
  <c r="K1327" i="1" s="1"/>
  <c r="H1328" i="1"/>
  <c r="K1328" i="1" s="1"/>
  <c r="H1329" i="1"/>
  <c r="K1329" i="1" s="1"/>
  <c r="H1330" i="1"/>
  <c r="K1330" i="1" s="1"/>
  <c r="H1331" i="1"/>
  <c r="K1331" i="1" s="1"/>
  <c r="H1332" i="1"/>
  <c r="K1332" i="1" s="1"/>
  <c r="H1333" i="1"/>
  <c r="K1333" i="1" s="1"/>
  <c r="H1334" i="1"/>
  <c r="K1334" i="1" s="1"/>
  <c r="H1335" i="1"/>
  <c r="K1335" i="1" s="1"/>
  <c r="H1336" i="1"/>
  <c r="K1336" i="1" s="1"/>
  <c r="H1337" i="1"/>
  <c r="K1337" i="1" s="1"/>
  <c r="H1338" i="1"/>
  <c r="K1338" i="1" s="1"/>
  <c r="H1339" i="1"/>
  <c r="K1339" i="1" s="1"/>
  <c r="H1340" i="1"/>
  <c r="K1340" i="1" s="1"/>
  <c r="H1341" i="1"/>
  <c r="K1341" i="1" s="1"/>
  <c r="H1342" i="1"/>
  <c r="K1342" i="1" s="1"/>
  <c r="H1343" i="1"/>
  <c r="K1343" i="1" s="1"/>
  <c r="H1344" i="1"/>
  <c r="K1344" i="1" s="1"/>
  <c r="H1345" i="1"/>
  <c r="K1345" i="1" s="1"/>
  <c r="H1346" i="1"/>
  <c r="K1346" i="1" s="1"/>
  <c r="H1347" i="1"/>
  <c r="K1347" i="1" s="1"/>
  <c r="H1348" i="1"/>
  <c r="K1348" i="1" s="1"/>
  <c r="H1349" i="1"/>
  <c r="K1349" i="1" s="1"/>
  <c r="H1350" i="1"/>
  <c r="K1350" i="1" s="1"/>
  <c r="H1351" i="1"/>
  <c r="K1351" i="1" s="1"/>
  <c r="H1352" i="1"/>
  <c r="K1352" i="1" s="1"/>
  <c r="H1353" i="1"/>
  <c r="K1353" i="1" s="1"/>
  <c r="H1354" i="1"/>
  <c r="K1354" i="1" s="1"/>
  <c r="H1355" i="1"/>
  <c r="K1355" i="1" s="1"/>
  <c r="H1356" i="1"/>
  <c r="K1356" i="1" s="1"/>
  <c r="H1357" i="1"/>
  <c r="K1357" i="1" s="1"/>
  <c r="H1358" i="1"/>
  <c r="K1358" i="1" s="1"/>
  <c r="H1359" i="1"/>
  <c r="K1359" i="1" s="1"/>
  <c r="H1360" i="1"/>
  <c r="K1360" i="1" s="1"/>
  <c r="H1361" i="1"/>
  <c r="K1361" i="1" s="1"/>
  <c r="H1362" i="1"/>
  <c r="K1362" i="1" s="1"/>
  <c r="H1363" i="1"/>
  <c r="K1363" i="1" s="1"/>
  <c r="H1364" i="1"/>
  <c r="K1364" i="1" s="1"/>
  <c r="H1365" i="1"/>
  <c r="K1365" i="1" s="1"/>
  <c r="H1366" i="1"/>
  <c r="K1366" i="1" s="1"/>
  <c r="H1367" i="1"/>
  <c r="K1367" i="1" s="1"/>
  <c r="H1368" i="1"/>
  <c r="K1368" i="1" s="1"/>
  <c r="H1369" i="1"/>
  <c r="K1369" i="1" s="1"/>
  <c r="H1370" i="1"/>
  <c r="K1370" i="1" s="1"/>
  <c r="H1371" i="1"/>
  <c r="K1371" i="1" s="1"/>
  <c r="H1372" i="1"/>
  <c r="K1372" i="1" s="1"/>
  <c r="H1373" i="1"/>
  <c r="K1373" i="1" s="1"/>
  <c r="H1374" i="1"/>
  <c r="K1374" i="1" s="1"/>
  <c r="H1375" i="1"/>
  <c r="K1375" i="1" s="1"/>
  <c r="H1376" i="1"/>
  <c r="K1376" i="1" s="1"/>
  <c r="H1377" i="1"/>
  <c r="K1377" i="1" s="1"/>
  <c r="H1378" i="1"/>
  <c r="K1378" i="1" s="1"/>
  <c r="H1379" i="1"/>
  <c r="K1379" i="1" s="1"/>
  <c r="H1380" i="1"/>
  <c r="K1380" i="1" s="1"/>
  <c r="H1381" i="1"/>
  <c r="K1381" i="1" s="1"/>
  <c r="H1382" i="1"/>
  <c r="K1382" i="1" s="1"/>
  <c r="H1383" i="1"/>
  <c r="K1383" i="1" s="1"/>
  <c r="H1384" i="1"/>
  <c r="K1384" i="1" s="1"/>
  <c r="H1385" i="1"/>
  <c r="K1385" i="1" s="1"/>
  <c r="H1386" i="1"/>
  <c r="K1386" i="1" s="1"/>
  <c r="H1387" i="1"/>
  <c r="K1387" i="1" s="1"/>
  <c r="H1388" i="1"/>
  <c r="K1388" i="1" s="1"/>
  <c r="H1389" i="1"/>
  <c r="K1389" i="1" s="1"/>
  <c r="H1390" i="1"/>
  <c r="K1390" i="1" s="1"/>
  <c r="H1391" i="1"/>
  <c r="K1391" i="1" s="1"/>
  <c r="H1392" i="1"/>
  <c r="K1392" i="1" s="1"/>
  <c r="H1393" i="1"/>
  <c r="K1393" i="1" s="1"/>
  <c r="H1394" i="1"/>
  <c r="K1394" i="1" s="1"/>
  <c r="H1395" i="1"/>
  <c r="K1395" i="1" s="1"/>
  <c r="H1396" i="1"/>
  <c r="K1396" i="1" s="1"/>
  <c r="H1397" i="1"/>
  <c r="K1397" i="1" s="1"/>
  <c r="H1398" i="1"/>
  <c r="K1398" i="1" s="1"/>
  <c r="H1399" i="1"/>
  <c r="K1399" i="1" s="1"/>
  <c r="H1400" i="1"/>
  <c r="K1400" i="1" s="1"/>
  <c r="H1401" i="1"/>
  <c r="K1401" i="1" s="1"/>
  <c r="H1402" i="1"/>
  <c r="K1402" i="1" s="1"/>
  <c r="H1403" i="1"/>
  <c r="K1403" i="1" s="1"/>
  <c r="H1404" i="1"/>
  <c r="K1404" i="1" s="1"/>
  <c r="H1405" i="1"/>
  <c r="K1405" i="1" s="1"/>
  <c r="H1406" i="1"/>
  <c r="K1406" i="1" s="1"/>
  <c r="H1407" i="1"/>
  <c r="K1407" i="1" s="1"/>
  <c r="H1408" i="1"/>
  <c r="K1408" i="1" s="1"/>
  <c r="H1409" i="1"/>
  <c r="K1409" i="1" s="1"/>
  <c r="H1410" i="1"/>
  <c r="K1410" i="1" s="1"/>
  <c r="H1411" i="1"/>
  <c r="K1411" i="1" s="1"/>
  <c r="H1412" i="1"/>
  <c r="K1412" i="1" s="1"/>
  <c r="H1413" i="1"/>
  <c r="K1413" i="1" s="1"/>
  <c r="H1414" i="1"/>
  <c r="K1414" i="1" s="1"/>
  <c r="H1415" i="1"/>
  <c r="K1415" i="1" s="1"/>
  <c r="H1416" i="1"/>
  <c r="K1416" i="1" s="1"/>
  <c r="H1417" i="1"/>
  <c r="K1417" i="1" s="1"/>
  <c r="H1418" i="1"/>
  <c r="K1418" i="1" s="1"/>
  <c r="H1419" i="1"/>
  <c r="K1419" i="1" s="1"/>
  <c r="H1420" i="1"/>
  <c r="K1420" i="1" s="1"/>
  <c r="H1421" i="1"/>
  <c r="K1421" i="1" s="1"/>
  <c r="H1422" i="1"/>
  <c r="K1422" i="1" s="1"/>
  <c r="H1423" i="1"/>
  <c r="K1423" i="1" s="1"/>
  <c r="H1424" i="1"/>
  <c r="K1424" i="1" s="1"/>
  <c r="H1425" i="1"/>
  <c r="K1425" i="1" s="1"/>
  <c r="H1426" i="1"/>
  <c r="K1426" i="1" s="1"/>
  <c r="H1427" i="1"/>
  <c r="K1427" i="1" s="1"/>
  <c r="H1428" i="1"/>
  <c r="K1428" i="1" s="1"/>
  <c r="H1429" i="1"/>
  <c r="K1429" i="1" s="1"/>
  <c r="H1430" i="1"/>
  <c r="K1430" i="1" s="1"/>
  <c r="H1431" i="1"/>
  <c r="K1431" i="1" s="1"/>
  <c r="H1432" i="1"/>
  <c r="K1432" i="1" s="1"/>
  <c r="H1433" i="1"/>
  <c r="K1433" i="1" s="1"/>
  <c r="H1434" i="1"/>
  <c r="K1434" i="1" s="1"/>
  <c r="H1435" i="1"/>
  <c r="K1435" i="1" s="1"/>
  <c r="H1436" i="1"/>
  <c r="K1436" i="1" s="1"/>
  <c r="H1437" i="1"/>
  <c r="K1437" i="1" s="1"/>
  <c r="H1438" i="1"/>
  <c r="K1438" i="1" s="1"/>
  <c r="H1439" i="1"/>
  <c r="K1439" i="1" s="1"/>
  <c r="H1440" i="1"/>
  <c r="K1440" i="1" s="1"/>
  <c r="H1441" i="1"/>
  <c r="K1441" i="1" s="1"/>
  <c r="H1442" i="1"/>
  <c r="K1442" i="1" s="1"/>
  <c r="H1443" i="1"/>
  <c r="K1443" i="1" s="1"/>
  <c r="H1444" i="1"/>
  <c r="K1444" i="1" s="1"/>
  <c r="H1445" i="1"/>
  <c r="K1445" i="1" s="1"/>
  <c r="H1446" i="1"/>
  <c r="K1446" i="1" s="1"/>
  <c r="H1447" i="1"/>
  <c r="K1447" i="1" s="1"/>
  <c r="H1448" i="1"/>
  <c r="K1448" i="1" s="1"/>
  <c r="H1449" i="1"/>
  <c r="K1449" i="1" s="1"/>
  <c r="H1450" i="1"/>
  <c r="K1450" i="1" s="1"/>
  <c r="H1451" i="1"/>
  <c r="K1451" i="1" s="1"/>
  <c r="H1452" i="1"/>
  <c r="K1452" i="1" s="1"/>
  <c r="H1453" i="1"/>
  <c r="K1453" i="1" s="1"/>
  <c r="H1454" i="1"/>
  <c r="K1454" i="1" s="1"/>
  <c r="H1455" i="1"/>
  <c r="K1455" i="1" s="1"/>
  <c r="H1456" i="1"/>
  <c r="K1456" i="1" s="1"/>
  <c r="H1457" i="1"/>
  <c r="K1457" i="1" s="1"/>
  <c r="H1458" i="1"/>
  <c r="K1458" i="1" s="1"/>
  <c r="H1459" i="1"/>
  <c r="K1459" i="1" s="1"/>
  <c r="H1460" i="1"/>
  <c r="K1460" i="1" s="1"/>
  <c r="H1461" i="1"/>
  <c r="K1461" i="1" s="1"/>
  <c r="H1462" i="1"/>
  <c r="K1462" i="1" s="1"/>
  <c r="H1463" i="1"/>
  <c r="K1463" i="1" s="1"/>
  <c r="H1464" i="1"/>
  <c r="K1464" i="1" s="1"/>
  <c r="H1465" i="1"/>
  <c r="K1465" i="1" s="1"/>
  <c r="H1466" i="1"/>
  <c r="K1466" i="1" s="1"/>
  <c r="H1467" i="1"/>
  <c r="K1467" i="1" s="1"/>
  <c r="H1468" i="1"/>
  <c r="K1468" i="1" s="1"/>
  <c r="H1469" i="1"/>
  <c r="K1469" i="1" s="1"/>
  <c r="H1470" i="1"/>
  <c r="K1470" i="1" s="1"/>
  <c r="H1471" i="1"/>
  <c r="K1471" i="1" s="1"/>
  <c r="H1472" i="1"/>
  <c r="K1472" i="1" s="1"/>
  <c r="H1473" i="1"/>
  <c r="K1473" i="1" s="1"/>
  <c r="H1474" i="1"/>
  <c r="K1474" i="1" s="1"/>
  <c r="H1475" i="1"/>
  <c r="K1475" i="1" s="1"/>
  <c r="H1476" i="1"/>
  <c r="K1476" i="1" s="1"/>
  <c r="H1477" i="1"/>
  <c r="K1477" i="1" s="1"/>
  <c r="H1478" i="1"/>
  <c r="K1478" i="1" s="1"/>
  <c r="H1479" i="1"/>
  <c r="K1479" i="1" s="1"/>
  <c r="H1480" i="1"/>
  <c r="K1480" i="1" s="1"/>
  <c r="H1481" i="1"/>
  <c r="K1481" i="1" s="1"/>
  <c r="H1482" i="1"/>
  <c r="K1482" i="1" s="1"/>
  <c r="H1483" i="1"/>
  <c r="K1483" i="1" s="1"/>
  <c r="H1484" i="1"/>
  <c r="K1484" i="1" s="1"/>
  <c r="H1485" i="1"/>
  <c r="K1485" i="1" s="1"/>
  <c r="H1486" i="1"/>
  <c r="K1486" i="1" s="1"/>
  <c r="H1487" i="1"/>
  <c r="K1487" i="1" s="1"/>
  <c r="H1488" i="1"/>
  <c r="K1488" i="1" s="1"/>
  <c r="H1489" i="1"/>
  <c r="K1489" i="1" s="1"/>
  <c r="H1490" i="1"/>
  <c r="K1490" i="1" s="1"/>
  <c r="H1491" i="1"/>
  <c r="K1491" i="1" s="1"/>
  <c r="H1492" i="1"/>
  <c r="K1492" i="1" s="1"/>
  <c r="H1493" i="1"/>
  <c r="K1493" i="1" s="1"/>
  <c r="H1494" i="1"/>
  <c r="K1494" i="1" s="1"/>
  <c r="H1495" i="1"/>
  <c r="K1495" i="1" s="1"/>
  <c r="H1496" i="1"/>
  <c r="K1496" i="1" s="1"/>
  <c r="H1497" i="1"/>
  <c r="K1497" i="1" s="1"/>
  <c r="H1498" i="1"/>
  <c r="K1498" i="1" s="1"/>
  <c r="H1499" i="1"/>
  <c r="K1499" i="1" s="1"/>
  <c r="H1500" i="1"/>
  <c r="K1500" i="1" s="1"/>
  <c r="H1501" i="1"/>
  <c r="K1501" i="1" s="1"/>
  <c r="H1502" i="1"/>
  <c r="K1502" i="1" s="1"/>
  <c r="H1503" i="1"/>
  <c r="K1503" i="1" s="1"/>
  <c r="H1504" i="1"/>
  <c r="K1504" i="1" s="1"/>
  <c r="H1505" i="1"/>
  <c r="K1505" i="1" s="1"/>
  <c r="H1506" i="1"/>
  <c r="K1506" i="1" s="1"/>
  <c r="H1507" i="1"/>
  <c r="K1507" i="1" s="1"/>
  <c r="H1508" i="1"/>
  <c r="K1508" i="1" s="1"/>
  <c r="H1509" i="1"/>
  <c r="K1509" i="1" s="1"/>
  <c r="H1510" i="1"/>
  <c r="K1510" i="1" s="1"/>
  <c r="H1511" i="1"/>
  <c r="K1511" i="1" s="1"/>
  <c r="H1512" i="1"/>
  <c r="K1512" i="1" s="1"/>
  <c r="H1513" i="1"/>
  <c r="K1513" i="1" s="1"/>
  <c r="H1514" i="1"/>
  <c r="K1514" i="1" s="1"/>
  <c r="H1515" i="1"/>
  <c r="K1515" i="1" s="1"/>
  <c r="H1516" i="1"/>
  <c r="K1516" i="1" s="1"/>
  <c r="H1517" i="1"/>
  <c r="K1517" i="1" s="1"/>
  <c r="H1518" i="1"/>
  <c r="K1518" i="1" s="1"/>
  <c r="H1519" i="1"/>
  <c r="K1519" i="1" s="1"/>
  <c r="H1520" i="1"/>
  <c r="K1520" i="1" s="1"/>
  <c r="H1521" i="1"/>
  <c r="K1521" i="1" s="1"/>
  <c r="H1522" i="1"/>
  <c r="K1522" i="1" s="1"/>
  <c r="H1523" i="1"/>
  <c r="K1523" i="1" s="1"/>
  <c r="H1524" i="1"/>
  <c r="K1524" i="1" s="1"/>
  <c r="H1525" i="1"/>
  <c r="K1525" i="1" s="1"/>
  <c r="H1526" i="1"/>
  <c r="K1526" i="1" s="1"/>
  <c r="H1527" i="1"/>
  <c r="K1527" i="1" s="1"/>
  <c r="H1528" i="1"/>
  <c r="K1528" i="1" s="1"/>
  <c r="H1529" i="1"/>
  <c r="K1529" i="1" s="1"/>
  <c r="H1530" i="1"/>
  <c r="K1530" i="1" s="1"/>
  <c r="H1531" i="1"/>
  <c r="K1531" i="1" s="1"/>
  <c r="H1532" i="1"/>
  <c r="K1532" i="1" s="1"/>
  <c r="H1533" i="1"/>
  <c r="K1533" i="1" s="1"/>
  <c r="H1534" i="1"/>
  <c r="K1534" i="1" s="1"/>
  <c r="H1535" i="1"/>
  <c r="K1535" i="1" s="1"/>
  <c r="H1536" i="1"/>
  <c r="K1536" i="1" s="1"/>
  <c r="H1537" i="1"/>
  <c r="K1537" i="1" s="1"/>
  <c r="H1538" i="1"/>
  <c r="K1538" i="1" s="1"/>
  <c r="H1539" i="1"/>
  <c r="K1539" i="1" s="1"/>
  <c r="H1540" i="1"/>
  <c r="K1540" i="1" s="1"/>
  <c r="H1541" i="1"/>
  <c r="K1541" i="1" s="1"/>
  <c r="H1542" i="1"/>
  <c r="K1542" i="1" s="1"/>
  <c r="H1543" i="1"/>
  <c r="K1543" i="1" s="1"/>
  <c r="H1544" i="1"/>
  <c r="K1544" i="1" s="1"/>
  <c r="H1545" i="1"/>
  <c r="K1545" i="1" s="1"/>
  <c r="H1546" i="1"/>
  <c r="K1546" i="1" s="1"/>
  <c r="H1547" i="1"/>
  <c r="K1547" i="1" s="1"/>
  <c r="H1548" i="1"/>
  <c r="K1548" i="1" s="1"/>
  <c r="H1549" i="1"/>
  <c r="K1549" i="1" s="1"/>
  <c r="H1550" i="1"/>
  <c r="K1550" i="1" s="1"/>
  <c r="H1551" i="1"/>
  <c r="K1551" i="1" s="1"/>
  <c r="H1552" i="1"/>
  <c r="K1552" i="1" s="1"/>
  <c r="H1553" i="1"/>
  <c r="K1553" i="1" s="1"/>
  <c r="H1554" i="1"/>
  <c r="K1554" i="1" s="1"/>
  <c r="H1555" i="1"/>
  <c r="K1555" i="1" s="1"/>
  <c r="H1556" i="1"/>
  <c r="K1556" i="1" s="1"/>
  <c r="H1557" i="1"/>
  <c r="K1557" i="1" s="1"/>
  <c r="H1558" i="1"/>
  <c r="K1558" i="1" s="1"/>
  <c r="H1559" i="1"/>
  <c r="K1559" i="1" s="1"/>
  <c r="H1560" i="1"/>
  <c r="K1560" i="1" s="1"/>
  <c r="H1561" i="1"/>
  <c r="K1561" i="1" s="1"/>
  <c r="H1562" i="1"/>
  <c r="K1562" i="1" s="1"/>
  <c r="H1563" i="1"/>
  <c r="K1563" i="1" s="1"/>
  <c r="H1564" i="1"/>
  <c r="K1564" i="1" s="1"/>
  <c r="H1565" i="1"/>
  <c r="K1565" i="1" s="1"/>
  <c r="H1566" i="1"/>
  <c r="K1566" i="1" s="1"/>
  <c r="H1567" i="1"/>
  <c r="K1567" i="1" s="1"/>
  <c r="H1568" i="1"/>
  <c r="K1568" i="1" s="1"/>
  <c r="H1569" i="1"/>
  <c r="K1569" i="1" s="1"/>
  <c r="H1570" i="1"/>
  <c r="K1570" i="1" s="1"/>
  <c r="H1571" i="1"/>
  <c r="K1571" i="1" s="1"/>
  <c r="H1572" i="1"/>
  <c r="K1572" i="1" s="1"/>
  <c r="H1573" i="1"/>
  <c r="K1573" i="1" s="1"/>
  <c r="H1574" i="1"/>
  <c r="K1574" i="1" s="1"/>
  <c r="H1575" i="1"/>
  <c r="K1575" i="1" s="1"/>
  <c r="H1576" i="1"/>
  <c r="K1576" i="1" s="1"/>
  <c r="H1577" i="1"/>
  <c r="K1577" i="1" s="1"/>
  <c r="H1578" i="1"/>
  <c r="K1578" i="1" s="1"/>
  <c r="H1579" i="1"/>
  <c r="K1579" i="1" s="1"/>
  <c r="H1580" i="1"/>
  <c r="K1580" i="1" s="1"/>
  <c r="H1581" i="1"/>
  <c r="K1581" i="1" s="1"/>
  <c r="H1582" i="1"/>
  <c r="K1582" i="1" s="1"/>
  <c r="H1583" i="1"/>
  <c r="K1583" i="1" s="1"/>
  <c r="H1584" i="1"/>
  <c r="K1584" i="1" s="1"/>
  <c r="H1585" i="1"/>
  <c r="K1585" i="1" s="1"/>
  <c r="H1586" i="1"/>
  <c r="K1586" i="1" s="1"/>
  <c r="H1587" i="1"/>
  <c r="K1587" i="1" s="1"/>
  <c r="H1588" i="1"/>
  <c r="K1588" i="1" s="1"/>
  <c r="H1589" i="1"/>
  <c r="K1589" i="1" s="1"/>
  <c r="H1590" i="1"/>
  <c r="K1590" i="1" s="1"/>
  <c r="H1591" i="1"/>
  <c r="K1591" i="1" s="1"/>
  <c r="H1592" i="1"/>
  <c r="K1592" i="1" s="1"/>
  <c r="H1593" i="1"/>
  <c r="K1593" i="1" s="1"/>
  <c r="H1594" i="1"/>
  <c r="K1594" i="1" s="1"/>
  <c r="H1595" i="1"/>
  <c r="K1595" i="1" s="1"/>
  <c r="H1596" i="1"/>
  <c r="K1596" i="1" s="1"/>
  <c r="H1597" i="1"/>
  <c r="K1597" i="1" s="1"/>
  <c r="H1598" i="1"/>
  <c r="K1598" i="1" s="1"/>
  <c r="H1599" i="1"/>
  <c r="K1599" i="1" s="1"/>
  <c r="H1600" i="1"/>
  <c r="K1600" i="1" s="1"/>
  <c r="H1601" i="1"/>
  <c r="K1601" i="1" s="1"/>
  <c r="H1602" i="1"/>
  <c r="K1602" i="1" s="1"/>
  <c r="H1603" i="1"/>
  <c r="K1603" i="1" s="1"/>
  <c r="H1604" i="1"/>
  <c r="K1604" i="1" s="1"/>
  <c r="H1605" i="1"/>
  <c r="K1605" i="1" s="1"/>
  <c r="H1606" i="1"/>
  <c r="K1606" i="1" s="1"/>
  <c r="H1607" i="1"/>
  <c r="K1607" i="1" s="1"/>
  <c r="H1608" i="1"/>
  <c r="K1608" i="1" s="1"/>
  <c r="H1609" i="1"/>
  <c r="K1609" i="1" s="1"/>
  <c r="H1610" i="1"/>
  <c r="K1610" i="1" s="1"/>
  <c r="H1611" i="1"/>
  <c r="K1611" i="1" s="1"/>
  <c r="H1612" i="1"/>
  <c r="K1612" i="1" s="1"/>
  <c r="H1613" i="1"/>
  <c r="K1613" i="1" s="1"/>
  <c r="H1614" i="1"/>
  <c r="K1614" i="1" s="1"/>
  <c r="H1615" i="1"/>
  <c r="K1615" i="1" s="1"/>
  <c r="H1616" i="1"/>
  <c r="K1616" i="1" s="1"/>
  <c r="H1617" i="1"/>
  <c r="K1617" i="1" s="1"/>
  <c r="H1618" i="1"/>
  <c r="K1618" i="1" s="1"/>
  <c r="H1619" i="1"/>
  <c r="K1619" i="1" s="1"/>
  <c r="H1620" i="1"/>
  <c r="K1620" i="1" s="1"/>
  <c r="H1621" i="1"/>
  <c r="K1621" i="1" s="1"/>
  <c r="H1622" i="1"/>
  <c r="K1622" i="1" s="1"/>
  <c r="H1623" i="1"/>
  <c r="K1623" i="1" s="1"/>
  <c r="H1624" i="1"/>
  <c r="K1624" i="1" s="1"/>
  <c r="H1625" i="1"/>
  <c r="K1625" i="1" s="1"/>
  <c r="H1626" i="1"/>
  <c r="K1626" i="1" s="1"/>
  <c r="H1627" i="1"/>
  <c r="K1627" i="1" s="1"/>
  <c r="H1628" i="1"/>
  <c r="K1628" i="1" s="1"/>
  <c r="H1629" i="1"/>
  <c r="K1629" i="1" s="1"/>
  <c r="H1630" i="1"/>
  <c r="K1630" i="1" s="1"/>
  <c r="H1631" i="1"/>
  <c r="K1631" i="1" s="1"/>
  <c r="H1632" i="1"/>
  <c r="K1632" i="1" s="1"/>
  <c r="H1633" i="1"/>
  <c r="K1633" i="1" s="1"/>
  <c r="H1634" i="1"/>
  <c r="K1634" i="1" s="1"/>
  <c r="H1635" i="1"/>
  <c r="K1635" i="1" s="1"/>
  <c r="H1636" i="1"/>
  <c r="K1636" i="1" s="1"/>
  <c r="H1637" i="1"/>
  <c r="K1637" i="1" s="1"/>
  <c r="H1638" i="1"/>
  <c r="K1638" i="1" s="1"/>
  <c r="H1639" i="1"/>
  <c r="K1639" i="1" s="1"/>
  <c r="H1640" i="1"/>
  <c r="K1640" i="1" s="1"/>
  <c r="H1641" i="1"/>
  <c r="K1641" i="1" s="1"/>
  <c r="H1642" i="1"/>
  <c r="K1642" i="1" s="1"/>
  <c r="H1643" i="1"/>
  <c r="K1643" i="1" s="1"/>
  <c r="H1644" i="1"/>
  <c r="K1644" i="1" s="1"/>
  <c r="H1645" i="1"/>
  <c r="K1645" i="1" s="1"/>
  <c r="H1646" i="1"/>
  <c r="K1646" i="1" s="1"/>
  <c r="H1647" i="1"/>
  <c r="K1647" i="1" s="1"/>
  <c r="H1648" i="1"/>
  <c r="K1648" i="1" s="1"/>
  <c r="H1649" i="1"/>
  <c r="K1649" i="1" s="1"/>
  <c r="H1650" i="1"/>
  <c r="K1650" i="1" s="1"/>
  <c r="H1651" i="1"/>
  <c r="K1651" i="1" s="1"/>
  <c r="H1652" i="1"/>
  <c r="K1652" i="1" s="1"/>
  <c r="H1653" i="1"/>
  <c r="K1653" i="1" s="1"/>
  <c r="H1654" i="1"/>
  <c r="K1654" i="1" s="1"/>
  <c r="H1655" i="1"/>
  <c r="K1655" i="1" s="1"/>
  <c r="H1656" i="1"/>
  <c r="K1656" i="1" s="1"/>
  <c r="H1657" i="1"/>
  <c r="K1657" i="1" s="1"/>
  <c r="H1658" i="1"/>
  <c r="K1658" i="1" s="1"/>
  <c r="H1659" i="1"/>
  <c r="K1659" i="1" s="1"/>
  <c r="H1660" i="1"/>
  <c r="K1660" i="1" s="1"/>
  <c r="H1661" i="1"/>
  <c r="K1661" i="1" s="1"/>
  <c r="H1662" i="1"/>
  <c r="K1662" i="1" s="1"/>
  <c r="H1663" i="1"/>
  <c r="K1663" i="1" s="1"/>
  <c r="H1664" i="1"/>
  <c r="K1664" i="1" s="1"/>
  <c r="H1665" i="1"/>
  <c r="K1665" i="1" s="1"/>
  <c r="H1666" i="1"/>
  <c r="K1666" i="1" s="1"/>
  <c r="H1667" i="1"/>
  <c r="K1667" i="1" s="1"/>
  <c r="H1668" i="1"/>
  <c r="K1668" i="1" s="1"/>
  <c r="H1669" i="1"/>
  <c r="K1669" i="1" s="1"/>
  <c r="H1670" i="1"/>
  <c r="K1670" i="1" s="1"/>
  <c r="H1671" i="1"/>
  <c r="K1671" i="1" s="1"/>
  <c r="H1672" i="1"/>
  <c r="K1672" i="1" s="1"/>
  <c r="H1673" i="1"/>
  <c r="K1673" i="1" s="1"/>
  <c r="H1674" i="1"/>
  <c r="K1674" i="1" s="1"/>
  <c r="H1675" i="1"/>
  <c r="K1675" i="1" s="1"/>
  <c r="H1676" i="1"/>
  <c r="K1676" i="1" s="1"/>
  <c r="H1677" i="1"/>
  <c r="K1677" i="1" s="1"/>
  <c r="H1678" i="1"/>
  <c r="K1678" i="1" s="1"/>
  <c r="H1679" i="1"/>
  <c r="K1679" i="1" s="1"/>
  <c r="H1680" i="1"/>
  <c r="K1680" i="1" s="1"/>
  <c r="H1681" i="1"/>
  <c r="K1681" i="1" s="1"/>
  <c r="H1682" i="1"/>
  <c r="K1682" i="1" s="1"/>
  <c r="H1683" i="1"/>
  <c r="K1683" i="1" s="1"/>
  <c r="H1684" i="1"/>
  <c r="K1684" i="1" s="1"/>
  <c r="H1685" i="1"/>
  <c r="K1685" i="1" s="1"/>
  <c r="H1686" i="1"/>
  <c r="K1686" i="1" s="1"/>
  <c r="H1687" i="1"/>
  <c r="K1687" i="1" s="1"/>
  <c r="H1688" i="1"/>
  <c r="K1688" i="1" s="1"/>
  <c r="H1689" i="1"/>
  <c r="K1689" i="1" s="1"/>
  <c r="H1690" i="1"/>
  <c r="K1690" i="1" s="1"/>
  <c r="H1691" i="1"/>
  <c r="K1691" i="1" s="1"/>
  <c r="H1692" i="1"/>
  <c r="K1692" i="1" s="1"/>
  <c r="H1693" i="1"/>
  <c r="K1693" i="1" s="1"/>
  <c r="H1694" i="1"/>
  <c r="K1694" i="1" s="1"/>
  <c r="H1695" i="1"/>
  <c r="K1695" i="1" s="1"/>
  <c r="H1696" i="1"/>
  <c r="K1696" i="1" s="1"/>
  <c r="H1697" i="1"/>
  <c r="K1697" i="1" s="1"/>
  <c r="H1698" i="1"/>
  <c r="K1698" i="1" s="1"/>
  <c r="H1699" i="1"/>
  <c r="K1699" i="1" s="1"/>
  <c r="H1700" i="1"/>
  <c r="K1700" i="1" s="1"/>
  <c r="H1701" i="1"/>
  <c r="K1701" i="1" s="1"/>
  <c r="H1702" i="1"/>
  <c r="K1702" i="1" s="1"/>
  <c r="H1703" i="1"/>
  <c r="K1703" i="1" s="1"/>
  <c r="H1704" i="1"/>
  <c r="K1704" i="1" s="1"/>
  <c r="H1705" i="1"/>
  <c r="K1705" i="1" s="1"/>
  <c r="H1706" i="1"/>
  <c r="K1706" i="1" s="1"/>
  <c r="H1707" i="1"/>
  <c r="K1707" i="1" s="1"/>
  <c r="H1708" i="1"/>
  <c r="K1708" i="1" s="1"/>
  <c r="H1709" i="1"/>
  <c r="K1709" i="1" s="1"/>
  <c r="H1710" i="1"/>
  <c r="K1710" i="1" s="1"/>
  <c r="H1711" i="1"/>
  <c r="K1711" i="1" s="1"/>
  <c r="H1712" i="1"/>
  <c r="K1712" i="1" s="1"/>
  <c r="H1713" i="1"/>
  <c r="K1713" i="1" s="1"/>
  <c r="H1714" i="1"/>
  <c r="K1714" i="1" s="1"/>
  <c r="H1715" i="1"/>
  <c r="K1715" i="1" s="1"/>
  <c r="H1716" i="1"/>
  <c r="K1716" i="1" s="1"/>
  <c r="H1717" i="1"/>
  <c r="K1717" i="1" s="1"/>
  <c r="H1718" i="1"/>
  <c r="K1718" i="1" s="1"/>
  <c r="H1719" i="1"/>
  <c r="K1719" i="1" s="1"/>
  <c r="H1720" i="1"/>
  <c r="K1720" i="1" s="1"/>
  <c r="H1721" i="1"/>
  <c r="K1721" i="1" s="1"/>
  <c r="H1722" i="1"/>
  <c r="K1722" i="1" s="1"/>
  <c r="H1723" i="1"/>
  <c r="K1723" i="1" s="1"/>
  <c r="H1724" i="1"/>
  <c r="K1724" i="1" s="1"/>
  <c r="H1725" i="1"/>
  <c r="K1725" i="1" s="1"/>
  <c r="H1726" i="1"/>
  <c r="K1726" i="1" s="1"/>
  <c r="H1727" i="1"/>
  <c r="K1727" i="1" s="1"/>
  <c r="H1728" i="1"/>
  <c r="K1728" i="1" s="1"/>
  <c r="H1729" i="1"/>
  <c r="K1729" i="1" s="1"/>
  <c r="H1730" i="1"/>
  <c r="K1730" i="1" s="1"/>
  <c r="H1731" i="1"/>
  <c r="K1731" i="1" s="1"/>
  <c r="H1732" i="1"/>
  <c r="K1732" i="1" s="1"/>
  <c r="H1733" i="1"/>
  <c r="K1733" i="1" s="1"/>
  <c r="H1734" i="1"/>
  <c r="K1734" i="1" s="1"/>
  <c r="H1735" i="1"/>
  <c r="K1735" i="1" s="1"/>
  <c r="H1736" i="1"/>
  <c r="K1736" i="1" s="1"/>
  <c r="H1737" i="1"/>
  <c r="K1737" i="1" s="1"/>
  <c r="H1738" i="1"/>
  <c r="K1738" i="1" s="1"/>
  <c r="H1739" i="1"/>
  <c r="K1739" i="1" s="1"/>
  <c r="H1740" i="1"/>
  <c r="K1740" i="1" s="1"/>
  <c r="H1741" i="1"/>
  <c r="K1741" i="1" s="1"/>
  <c r="H1742" i="1"/>
  <c r="K1742" i="1" s="1"/>
  <c r="H1743" i="1"/>
  <c r="K1743" i="1" s="1"/>
  <c r="H1744" i="1"/>
  <c r="K1744" i="1" s="1"/>
  <c r="H1745" i="1"/>
  <c r="K1745" i="1" s="1"/>
  <c r="H1746" i="1"/>
  <c r="K1746" i="1" s="1"/>
  <c r="H1747" i="1"/>
  <c r="K1747" i="1" s="1"/>
  <c r="H1748" i="1"/>
  <c r="K1748" i="1" s="1"/>
  <c r="H1749" i="1"/>
  <c r="K1749" i="1" s="1"/>
  <c r="H1750" i="1"/>
  <c r="K1750" i="1" s="1"/>
  <c r="H1751" i="1"/>
  <c r="K1751" i="1" s="1"/>
  <c r="H1752" i="1"/>
  <c r="K1752" i="1" s="1"/>
  <c r="H1753" i="1"/>
  <c r="K1753" i="1" s="1"/>
  <c r="H1754" i="1"/>
  <c r="K1754" i="1" s="1"/>
  <c r="H1755" i="1"/>
  <c r="K1755" i="1" s="1"/>
  <c r="H1756" i="1"/>
  <c r="K1756" i="1" s="1"/>
  <c r="H1757" i="1"/>
  <c r="K1757" i="1" s="1"/>
  <c r="H1758" i="1"/>
  <c r="K1758" i="1" s="1"/>
  <c r="H1759" i="1"/>
  <c r="K1759" i="1" s="1"/>
  <c r="H1760" i="1"/>
  <c r="K1760" i="1" s="1"/>
  <c r="H1761" i="1"/>
  <c r="K1761" i="1" s="1"/>
  <c r="H1762" i="1"/>
  <c r="K1762" i="1" s="1"/>
  <c r="H1763" i="1"/>
  <c r="K1763" i="1" s="1"/>
  <c r="H1764" i="1"/>
  <c r="K1764" i="1" s="1"/>
  <c r="H1765" i="1"/>
  <c r="K1765" i="1" s="1"/>
  <c r="H1766" i="1"/>
  <c r="K1766" i="1" s="1"/>
  <c r="H1767" i="1"/>
  <c r="K1767" i="1" s="1"/>
  <c r="H1768" i="1"/>
  <c r="K1768" i="1" s="1"/>
  <c r="H1769" i="1"/>
  <c r="K1769" i="1" s="1"/>
  <c r="H1770" i="1"/>
  <c r="K1770" i="1" s="1"/>
  <c r="H1771" i="1"/>
  <c r="K1771" i="1" s="1"/>
  <c r="H1772" i="1"/>
  <c r="K1772" i="1" s="1"/>
  <c r="H1773" i="1"/>
  <c r="K1773" i="1" s="1"/>
  <c r="H1774" i="1"/>
  <c r="K1774" i="1" s="1"/>
  <c r="H1775" i="1"/>
  <c r="K1775" i="1" s="1"/>
  <c r="H1776" i="1"/>
  <c r="K1776" i="1" s="1"/>
  <c r="H1777" i="1"/>
  <c r="K1777" i="1" s="1"/>
  <c r="H1778" i="1"/>
  <c r="K1778" i="1" s="1"/>
  <c r="H1779" i="1"/>
  <c r="K1779" i="1" s="1"/>
  <c r="H1780" i="1"/>
  <c r="K1780" i="1" s="1"/>
  <c r="H1781" i="1"/>
  <c r="K1781" i="1" s="1"/>
  <c r="H1782" i="1"/>
  <c r="K1782" i="1" s="1"/>
  <c r="H1783" i="1"/>
  <c r="K1783" i="1" s="1"/>
  <c r="H1784" i="1"/>
  <c r="K1784" i="1" s="1"/>
  <c r="H1785" i="1"/>
  <c r="K1785" i="1" s="1"/>
  <c r="H1786" i="1"/>
  <c r="K1786" i="1" s="1"/>
  <c r="H1787" i="1"/>
  <c r="K1787" i="1" s="1"/>
  <c r="H1788" i="1"/>
  <c r="K1788" i="1" s="1"/>
  <c r="H1789" i="1"/>
  <c r="K1789" i="1" s="1"/>
  <c r="H1790" i="1"/>
  <c r="K1790" i="1" s="1"/>
  <c r="H1791" i="1"/>
  <c r="K1791" i="1" s="1"/>
  <c r="H1792" i="1"/>
  <c r="K1792" i="1" s="1"/>
  <c r="H1793" i="1"/>
  <c r="K1793" i="1" s="1"/>
  <c r="H1794" i="1"/>
  <c r="K1794" i="1" s="1"/>
  <c r="H1795" i="1"/>
  <c r="K1795" i="1" s="1"/>
  <c r="H1796" i="1"/>
  <c r="K1796" i="1" s="1"/>
  <c r="H1797" i="1"/>
  <c r="K1797" i="1" s="1"/>
  <c r="H1798" i="1"/>
  <c r="K1798" i="1" s="1"/>
  <c r="H1799" i="1"/>
  <c r="K1799" i="1" s="1"/>
  <c r="H1800" i="1"/>
  <c r="K1800" i="1" s="1"/>
  <c r="H1801" i="1"/>
  <c r="K1801" i="1" s="1"/>
  <c r="H1802" i="1"/>
  <c r="K1802" i="1" s="1"/>
  <c r="H1803" i="1"/>
  <c r="K1803" i="1" s="1"/>
  <c r="H1804" i="1"/>
  <c r="K1804" i="1" s="1"/>
  <c r="H1805" i="1"/>
  <c r="K1805" i="1" s="1"/>
  <c r="H1806" i="1"/>
  <c r="K1806" i="1" s="1"/>
  <c r="H1807" i="1"/>
  <c r="K1807" i="1" s="1"/>
  <c r="H1808" i="1"/>
  <c r="K1808" i="1" s="1"/>
  <c r="H1809" i="1"/>
  <c r="K1809" i="1" s="1"/>
  <c r="H1810" i="1"/>
  <c r="K1810" i="1" s="1"/>
  <c r="H1811" i="1"/>
  <c r="K1811" i="1" s="1"/>
  <c r="H1812" i="1"/>
  <c r="K1812" i="1" s="1"/>
  <c r="H1813" i="1"/>
  <c r="K1813" i="1" s="1"/>
  <c r="H1814" i="1"/>
  <c r="K1814" i="1" s="1"/>
  <c r="H1815" i="1"/>
  <c r="K1815" i="1" s="1"/>
  <c r="H1816" i="1"/>
  <c r="K1816" i="1" s="1"/>
  <c r="H1817" i="1"/>
  <c r="K1817" i="1" s="1"/>
  <c r="H1818" i="1"/>
  <c r="K1818" i="1" s="1"/>
  <c r="H1819" i="1"/>
  <c r="K1819" i="1" s="1"/>
  <c r="H1820" i="1"/>
  <c r="K1820" i="1" s="1"/>
  <c r="H1821" i="1"/>
  <c r="K1821" i="1" s="1"/>
  <c r="H1822" i="1"/>
  <c r="K1822" i="1" s="1"/>
  <c r="H1823" i="1"/>
  <c r="K1823" i="1" s="1"/>
  <c r="H1824" i="1"/>
  <c r="K1824" i="1" s="1"/>
  <c r="H1825" i="1"/>
  <c r="K1825" i="1" s="1"/>
  <c r="H1826" i="1"/>
  <c r="K1826" i="1" s="1"/>
  <c r="H1827" i="1"/>
  <c r="K1827" i="1" s="1"/>
  <c r="H1828" i="1"/>
  <c r="K1828" i="1" s="1"/>
  <c r="H1829" i="1"/>
  <c r="K1829" i="1" s="1"/>
  <c r="H1830" i="1"/>
  <c r="K1830" i="1" s="1"/>
  <c r="H1831" i="1"/>
  <c r="K1831" i="1" s="1"/>
  <c r="H1832" i="1"/>
  <c r="K1832" i="1" s="1"/>
  <c r="H1833" i="1"/>
  <c r="K1833" i="1" s="1"/>
  <c r="H1834" i="1"/>
  <c r="K1834" i="1" s="1"/>
  <c r="H1835" i="1"/>
  <c r="K1835" i="1" s="1"/>
  <c r="H1836" i="1"/>
  <c r="K1836" i="1" s="1"/>
  <c r="H1837" i="1"/>
  <c r="K1837" i="1" s="1"/>
  <c r="H1838" i="1"/>
  <c r="K1838" i="1" s="1"/>
  <c r="H1839" i="1"/>
  <c r="K1839" i="1" s="1"/>
  <c r="H1840" i="1"/>
  <c r="K1840" i="1" s="1"/>
  <c r="H1841" i="1"/>
  <c r="K1841" i="1" s="1"/>
  <c r="H1842" i="1"/>
  <c r="K1842" i="1" s="1"/>
  <c r="H1843" i="1"/>
  <c r="K1843" i="1" s="1"/>
  <c r="H1844" i="1"/>
  <c r="K1844" i="1" s="1"/>
  <c r="H1845" i="1"/>
  <c r="K1845" i="1" s="1"/>
  <c r="H1846" i="1"/>
  <c r="K1846" i="1" s="1"/>
  <c r="H1847" i="1"/>
  <c r="K1847" i="1" s="1"/>
  <c r="H1848" i="1"/>
  <c r="K1848" i="1" s="1"/>
  <c r="H1849" i="1"/>
  <c r="K1849" i="1" s="1"/>
  <c r="H1850" i="1"/>
  <c r="K1850" i="1" s="1"/>
  <c r="H1851" i="1"/>
  <c r="K1851" i="1" s="1"/>
  <c r="H1852" i="1"/>
  <c r="K1852" i="1" s="1"/>
  <c r="H1853" i="1"/>
  <c r="K1853" i="1" s="1"/>
  <c r="H1854" i="1"/>
  <c r="K1854" i="1" s="1"/>
  <c r="H1855" i="1"/>
  <c r="K1855" i="1" s="1"/>
  <c r="H1856" i="1"/>
  <c r="K1856" i="1" s="1"/>
  <c r="H1857" i="1"/>
  <c r="K1857" i="1" s="1"/>
  <c r="H1858" i="1"/>
  <c r="K1858" i="1" s="1"/>
  <c r="H1859" i="1"/>
  <c r="K1859" i="1" s="1"/>
  <c r="H1860" i="1"/>
  <c r="K1860" i="1" s="1"/>
  <c r="H1861" i="1"/>
  <c r="K1861" i="1" s="1"/>
  <c r="H1862" i="1"/>
  <c r="K1862" i="1" s="1"/>
  <c r="H1863" i="1"/>
  <c r="K1863" i="1" s="1"/>
  <c r="H1864" i="1"/>
  <c r="K1864" i="1" s="1"/>
  <c r="H1865" i="1"/>
  <c r="K1865" i="1" s="1"/>
  <c r="H1866" i="1"/>
  <c r="K1866" i="1" s="1"/>
  <c r="H1867" i="1"/>
  <c r="K1867" i="1" s="1"/>
  <c r="H1868" i="1"/>
  <c r="K1868" i="1" s="1"/>
  <c r="H1869" i="1"/>
  <c r="K1869" i="1" s="1"/>
  <c r="H1870" i="1"/>
  <c r="K1870" i="1" s="1"/>
  <c r="H1871" i="1"/>
  <c r="K1871" i="1" s="1"/>
  <c r="H1872" i="1"/>
  <c r="K1872" i="1" s="1"/>
  <c r="H1873" i="1"/>
  <c r="K1873" i="1" s="1"/>
  <c r="H1874" i="1"/>
  <c r="K1874" i="1" s="1"/>
  <c r="H1875" i="1"/>
  <c r="K1875" i="1" s="1"/>
  <c r="H1876" i="1"/>
  <c r="K1876" i="1" s="1"/>
  <c r="H1877" i="1"/>
  <c r="K1877" i="1" s="1"/>
  <c r="H1878" i="1"/>
  <c r="K1878" i="1" s="1"/>
  <c r="H1879" i="1"/>
  <c r="K1879" i="1" s="1"/>
  <c r="H1880" i="1"/>
  <c r="K1880" i="1" s="1"/>
  <c r="H1881" i="1"/>
  <c r="K1881" i="1" s="1"/>
  <c r="H1882" i="1"/>
  <c r="K1882" i="1" s="1"/>
  <c r="H1883" i="1"/>
  <c r="K1883" i="1" s="1"/>
  <c r="H1884" i="1"/>
  <c r="K1884" i="1" s="1"/>
  <c r="H1885" i="1"/>
  <c r="K1885" i="1" s="1"/>
  <c r="H1886" i="1"/>
  <c r="K1886" i="1" s="1"/>
  <c r="H1887" i="1"/>
  <c r="K1887" i="1" s="1"/>
  <c r="H1888" i="1"/>
  <c r="K1888" i="1" s="1"/>
  <c r="H1889" i="1"/>
  <c r="K1889" i="1" s="1"/>
  <c r="H1890" i="1"/>
  <c r="K1890" i="1" s="1"/>
  <c r="H1891" i="1"/>
  <c r="K1891" i="1" s="1"/>
  <c r="H1892" i="1"/>
  <c r="K1892" i="1" s="1"/>
  <c r="H1893" i="1"/>
  <c r="K1893" i="1" s="1"/>
  <c r="H1894" i="1"/>
  <c r="K1894" i="1" s="1"/>
  <c r="H1895" i="1"/>
  <c r="K1895" i="1" s="1"/>
  <c r="H1896" i="1"/>
  <c r="K1896" i="1" s="1"/>
  <c r="H1897" i="1"/>
  <c r="K1897" i="1" s="1"/>
  <c r="H1898" i="1"/>
  <c r="K1898" i="1" s="1"/>
  <c r="H1899" i="1"/>
  <c r="K1899" i="1" s="1"/>
  <c r="H1900" i="1"/>
  <c r="K1900" i="1" s="1"/>
  <c r="H1901" i="1"/>
  <c r="K1901" i="1" s="1"/>
  <c r="H1902" i="1"/>
  <c r="K1902" i="1" s="1"/>
  <c r="H1903" i="1"/>
  <c r="K1903" i="1" s="1"/>
  <c r="H1904" i="1"/>
  <c r="K1904" i="1" s="1"/>
  <c r="H1905" i="1"/>
  <c r="K1905" i="1" s="1"/>
  <c r="H1906" i="1"/>
  <c r="K1906" i="1" s="1"/>
  <c r="H1907" i="1"/>
  <c r="K1907" i="1" s="1"/>
  <c r="H1908" i="1"/>
  <c r="K1908" i="1" s="1"/>
  <c r="H1909" i="1"/>
  <c r="K1909" i="1" s="1"/>
  <c r="H1910" i="1"/>
  <c r="K1910" i="1" s="1"/>
  <c r="H1911" i="1"/>
  <c r="K1911" i="1" s="1"/>
  <c r="H1912" i="1"/>
  <c r="K1912" i="1" s="1"/>
  <c r="H1913" i="1"/>
  <c r="K1913" i="1" s="1"/>
  <c r="H1914" i="1"/>
  <c r="K1914" i="1" s="1"/>
  <c r="H1915" i="1"/>
  <c r="K1915" i="1" s="1"/>
  <c r="H1916" i="1"/>
  <c r="K1916" i="1" s="1"/>
  <c r="H1917" i="1"/>
  <c r="K1917" i="1" s="1"/>
  <c r="H1918" i="1"/>
  <c r="K1918" i="1" s="1"/>
  <c r="H1919" i="1"/>
  <c r="K1919" i="1" s="1"/>
  <c r="H1920" i="1"/>
  <c r="K1920" i="1" s="1"/>
  <c r="H1921" i="1"/>
  <c r="K1921" i="1" s="1"/>
  <c r="H1922" i="1"/>
  <c r="K1922" i="1" s="1"/>
  <c r="H1923" i="1"/>
  <c r="K1923" i="1" s="1"/>
  <c r="H1924" i="1"/>
  <c r="K1924" i="1" s="1"/>
  <c r="H1925" i="1"/>
  <c r="K1925" i="1" s="1"/>
  <c r="H1926" i="1"/>
  <c r="K1926" i="1" s="1"/>
  <c r="H1927" i="1"/>
  <c r="K1927" i="1" s="1"/>
  <c r="H1928" i="1"/>
  <c r="K1928" i="1" s="1"/>
  <c r="H1929" i="1"/>
  <c r="K1929" i="1" s="1"/>
  <c r="H1930" i="1"/>
  <c r="K1930" i="1" s="1"/>
  <c r="H1931" i="1"/>
  <c r="K1931" i="1" s="1"/>
  <c r="H1932" i="1"/>
  <c r="K1932" i="1" s="1"/>
  <c r="H1933" i="1"/>
  <c r="K1933" i="1" s="1"/>
  <c r="H1934" i="1"/>
  <c r="K1934" i="1" s="1"/>
  <c r="H1935" i="1"/>
  <c r="K1935" i="1" s="1"/>
  <c r="H1936" i="1"/>
  <c r="K1936" i="1" s="1"/>
  <c r="H1937" i="1"/>
  <c r="K1937" i="1" s="1"/>
  <c r="H1938" i="1"/>
  <c r="K1938" i="1" s="1"/>
  <c r="H1939" i="1"/>
  <c r="K1939" i="1" s="1"/>
  <c r="H1940" i="1"/>
  <c r="K1940" i="1" s="1"/>
  <c r="H1941" i="1"/>
  <c r="K1941" i="1" s="1"/>
  <c r="H1942" i="1"/>
  <c r="K1942" i="1" s="1"/>
  <c r="H1943" i="1"/>
  <c r="K1943" i="1" s="1"/>
  <c r="H1944" i="1"/>
  <c r="K1944" i="1" s="1"/>
  <c r="H1945" i="1"/>
  <c r="K1945" i="1" s="1"/>
  <c r="H1946" i="1"/>
  <c r="K1946" i="1" s="1"/>
  <c r="H1947" i="1"/>
  <c r="K1947" i="1" s="1"/>
  <c r="H1948" i="1"/>
  <c r="K1948" i="1" s="1"/>
  <c r="H1949" i="1"/>
  <c r="K1949" i="1" s="1"/>
  <c r="H1950" i="1"/>
  <c r="K1950" i="1" s="1"/>
  <c r="H1951" i="1"/>
  <c r="K1951" i="1" s="1"/>
  <c r="H1952" i="1"/>
  <c r="K1952" i="1" s="1"/>
  <c r="H1953" i="1"/>
  <c r="K1953" i="1" s="1"/>
  <c r="H1954" i="1"/>
  <c r="K1954" i="1" s="1"/>
  <c r="H1955" i="1"/>
  <c r="K1955" i="1" s="1"/>
  <c r="H1956" i="1"/>
  <c r="K1956" i="1" s="1"/>
  <c r="H1957" i="1"/>
  <c r="K1957" i="1" s="1"/>
  <c r="H1958" i="1"/>
  <c r="K1958" i="1" s="1"/>
  <c r="H1959" i="1"/>
  <c r="K1959" i="1" s="1"/>
  <c r="H1960" i="1"/>
  <c r="K1960" i="1" s="1"/>
  <c r="H1961" i="1"/>
  <c r="K1961" i="1" s="1"/>
  <c r="H1962" i="1"/>
  <c r="K1962" i="1" s="1"/>
  <c r="H1963" i="1"/>
  <c r="K1963" i="1" s="1"/>
  <c r="H1964" i="1"/>
  <c r="K1964" i="1" s="1"/>
  <c r="H1965" i="1"/>
  <c r="K1965" i="1" s="1"/>
  <c r="H1966" i="1"/>
  <c r="K1966" i="1" s="1"/>
  <c r="H1967" i="1"/>
  <c r="K1967" i="1" s="1"/>
  <c r="H1968" i="1"/>
  <c r="K1968" i="1" s="1"/>
  <c r="H1969" i="1"/>
  <c r="K1969" i="1" s="1"/>
  <c r="H1970" i="1"/>
  <c r="K1970" i="1" s="1"/>
  <c r="H1971" i="1"/>
  <c r="K1971" i="1" s="1"/>
  <c r="H1972" i="1"/>
  <c r="K1972" i="1" s="1"/>
  <c r="H1973" i="1"/>
  <c r="K1973" i="1" s="1"/>
  <c r="H1974" i="1"/>
  <c r="K1974" i="1" s="1"/>
  <c r="H1975" i="1"/>
  <c r="K1975" i="1" s="1"/>
  <c r="H1976" i="1"/>
  <c r="K1976" i="1" s="1"/>
  <c r="H1977" i="1"/>
  <c r="K1977" i="1" s="1"/>
  <c r="H1978" i="1"/>
  <c r="K1978" i="1" s="1"/>
  <c r="H1979" i="1"/>
  <c r="K1979" i="1" s="1"/>
  <c r="H1980" i="1"/>
  <c r="K1980" i="1" s="1"/>
  <c r="H1981" i="1"/>
  <c r="K1981" i="1" s="1"/>
  <c r="H1982" i="1"/>
  <c r="K1982" i="1" s="1"/>
  <c r="H1983" i="1"/>
  <c r="K1983" i="1" s="1"/>
  <c r="H1984" i="1"/>
  <c r="K1984" i="1" s="1"/>
  <c r="H1985" i="1"/>
  <c r="K1985" i="1" s="1"/>
  <c r="H1986" i="1"/>
  <c r="K1986" i="1" s="1"/>
  <c r="H1987" i="1"/>
  <c r="K1987" i="1" s="1"/>
  <c r="H1988" i="1"/>
  <c r="K1988" i="1" s="1"/>
  <c r="H1989" i="1"/>
  <c r="K1989" i="1" s="1"/>
  <c r="H1990" i="1"/>
  <c r="K1990" i="1" s="1"/>
  <c r="H1991" i="1"/>
  <c r="K1991" i="1" s="1"/>
  <c r="H1992" i="1"/>
  <c r="K1992" i="1" s="1"/>
  <c r="H1993" i="1"/>
  <c r="K1993" i="1" s="1"/>
  <c r="H1994" i="1"/>
  <c r="K1994" i="1" s="1"/>
  <c r="H1995" i="1"/>
  <c r="K1995" i="1" s="1"/>
  <c r="H1996" i="1"/>
  <c r="K1996" i="1" s="1"/>
  <c r="H1997" i="1"/>
  <c r="K1997" i="1" s="1"/>
  <c r="H1998" i="1"/>
  <c r="K1998" i="1" s="1"/>
  <c r="H1999" i="1"/>
  <c r="K1999" i="1" s="1"/>
  <c r="H2000" i="1"/>
  <c r="K2000" i="1" s="1"/>
  <c r="H2001" i="1"/>
  <c r="K2001" i="1" s="1"/>
  <c r="H2002" i="1"/>
  <c r="K2002" i="1" s="1"/>
  <c r="H2003" i="1"/>
  <c r="K2003" i="1" s="1"/>
  <c r="H2004" i="1"/>
  <c r="K2004" i="1" s="1"/>
  <c r="H2005" i="1"/>
  <c r="K2005" i="1" s="1"/>
  <c r="H2006" i="1"/>
  <c r="K2006" i="1" s="1"/>
  <c r="H2007" i="1"/>
  <c r="K2007" i="1" s="1"/>
  <c r="H2008" i="1"/>
  <c r="K2008" i="1" s="1"/>
  <c r="H2009" i="1"/>
  <c r="K2009" i="1" s="1"/>
  <c r="H2010" i="1"/>
  <c r="K2010" i="1" s="1"/>
  <c r="H2011" i="1"/>
  <c r="K2011" i="1" s="1"/>
  <c r="H2012" i="1"/>
  <c r="K2012" i="1" s="1"/>
  <c r="H2013" i="1"/>
  <c r="K2013" i="1" s="1"/>
  <c r="H2014" i="1"/>
  <c r="K2014" i="1" s="1"/>
  <c r="H2015" i="1"/>
  <c r="K2015" i="1" s="1"/>
  <c r="H2016" i="1"/>
  <c r="K2016" i="1" s="1"/>
  <c r="H2017" i="1"/>
  <c r="K2017" i="1" s="1"/>
  <c r="H2018" i="1"/>
  <c r="K2018" i="1" s="1"/>
  <c r="H2019" i="1"/>
  <c r="K2019" i="1" s="1"/>
  <c r="H2020" i="1"/>
  <c r="K2020" i="1" s="1"/>
  <c r="H2021" i="1"/>
  <c r="K2021" i="1" s="1"/>
  <c r="H2022" i="1"/>
  <c r="K2022" i="1" s="1"/>
  <c r="H2023" i="1"/>
  <c r="K2023" i="1" s="1"/>
  <c r="H2024" i="1"/>
  <c r="K2024" i="1" s="1"/>
  <c r="H2025" i="1"/>
  <c r="K2025" i="1" s="1"/>
  <c r="H2026" i="1"/>
  <c r="K2026" i="1" s="1"/>
  <c r="H2027" i="1"/>
  <c r="K2027" i="1" s="1"/>
  <c r="H2028" i="1"/>
  <c r="K2028" i="1" s="1"/>
  <c r="H2029" i="1"/>
  <c r="K2029" i="1" s="1"/>
  <c r="H2030" i="1"/>
  <c r="K2030" i="1" s="1"/>
  <c r="H2031" i="1"/>
  <c r="K2031" i="1" s="1"/>
  <c r="H2032" i="1"/>
  <c r="K2032" i="1" s="1"/>
  <c r="H2033" i="1"/>
  <c r="K2033" i="1" s="1"/>
  <c r="H2034" i="1"/>
  <c r="K2034" i="1" s="1"/>
  <c r="H2035" i="1"/>
  <c r="K2035" i="1" s="1"/>
  <c r="H2036" i="1"/>
  <c r="K2036" i="1" s="1"/>
  <c r="H2037" i="1"/>
  <c r="K2037" i="1" s="1"/>
  <c r="H2038" i="1"/>
  <c r="K2038" i="1" s="1"/>
  <c r="H2039" i="1"/>
  <c r="K2039" i="1" s="1"/>
  <c r="H2040" i="1"/>
  <c r="K2040" i="1" s="1"/>
  <c r="H2041" i="1"/>
  <c r="K2041" i="1" s="1"/>
  <c r="H2042" i="1"/>
  <c r="K2042" i="1" s="1"/>
  <c r="H2043" i="1"/>
  <c r="K2043" i="1" s="1"/>
  <c r="H2044" i="1"/>
  <c r="K2044" i="1" s="1"/>
  <c r="H2045" i="1"/>
  <c r="K2045" i="1" s="1"/>
  <c r="H2046" i="1"/>
  <c r="K2046" i="1" s="1"/>
  <c r="H2047" i="1"/>
  <c r="K2047" i="1" s="1"/>
  <c r="H2048" i="1"/>
  <c r="K2048" i="1" s="1"/>
  <c r="H2049" i="1"/>
  <c r="K2049" i="1" s="1"/>
  <c r="H2050" i="1"/>
  <c r="K2050" i="1" s="1"/>
  <c r="H2051" i="1"/>
  <c r="K2051" i="1" s="1"/>
  <c r="H2052" i="1"/>
  <c r="K2052" i="1" s="1"/>
  <c r="H2053" i="1"/>
  <c r="K2053" i="1" s="1"/>
  <c r="H2054" i="1"/>
  <c r="K2054" i="1" s="1"/>
  <c r="H2055" i="1"/>
  <c r="K2055" i="1" s="1"/>
  <c r="H2056" i="1"/>
  <c r="K2056" i="1" s="1"/>
  <c r="H2057" i="1"/>
  <c r="K2057" i="1" s="1"/>
  <c r="H2058" i="1"/>
  <c r="K2058" i="1" s="1"/>
  <c r="H2059" i="1"/>
  <c r="K2059" i="1" s="1"/>
  <c r="H2060" i="1"/>
  <c r="K2060" i="1" s="1"/>
  <c r="H2061" i="1"/>
  <c r="K2061" i="1" s="1"/>
  <c r="H2062" i="1"/>
  <c r="K2062" i="1" s="1"/>
  <c r="H2063" i="1"/>
  <c r="K2063" i="1" s="1"/>
  <c r="H2064" i="1"/>
  <c r="K2064" i="1" s="1"/>
  <c r="H2065" i="1"/>
  <c r="K2065" i="1" s="1"/>
  <c r="H2066" i="1"/>
  <c r="K2066" i="1" s="1"/>
  <c r="H2067" i="1"/>
  <c r="K2067" i="1" s="1"/>
  <c r="H2068" i="1"/>
  <c r="K2068" i="1" s="1"/>
  <c r="H2069" i="1"/>
  <c r="K2069" i="1" s="1"/>
  <c r="H2070" i="1"/>
  <c r="K2070" i="1" s="1"/>
  <c r="H2071" i="1"/>
  <c r="K2071" i="1" s="1"/>
  <c r="H2072" i="1"/>
  <c r="K2072" i="1" s="1"/>
  <c r="H2073" i="1"/>
  <c r="K2073" i="1" s="1"/>
  <c r="H2074" i="1"/>
  <c r="K2074" i="1" s="1"/>
  <c r="H2075" i="1"/>
  <c r="K2075" i="1" s="1"/>
  <c r="H2076" i="1"/>
  <c r="K2076" i="1" s="1"/>
  <c r="H2077" i="1"/>
  <c r="K2077" i="1" s="1"/>
  <c r="H2078" i="1"/>
  <c r="K2078" i="1" s="1"/>
  <c r="H2079" i="1"/>
  <c r="K2079" i="1" s="1"/>
  <c r="H2080" i="1"/>
  <c r="K2080" i="1" s="1"/>
  <c r="H2081" i="1"/>
  <c r="K2081" i="1" s="1"/>
  <c r="H2082" i="1"/>
  <c r="K2082" i="1" s="1"/>
  <c r="H2083" i="1"/>
  <c r="K2083" i="1" s="1"/>
  <c r="H2084" i="1"/>
  <c r="K2084" i="1" s="1"/>
  <c r="H2085" i="1"/>
  <c r="K2085" i="1" s="1"/>
  <c r="H2086" i="1"/>
  <c r="K2086" i="1" s="1"/>
  <c r="H2087" i="1"/>
  <c r="K2087" i="1" s="1"/>
  <c r="H2088" i="1"/>
  <c r="K2088" i="1" s="1"/>
  <c r="H2089" i="1"/>
  <c r="K2089" i="1" s="1"/>
  <c r="H2090" i="1"/>
  <c r="K2090" i="1" s="1"/>
  <c r="H2091" i="1"/>
  <c r="K2091" i="1" s="1"/>
  <c r="H2092" i="1"/>
  <c r="K2092" i="1" s="1"/>
  <c r="H2093" i="1"/>
  <c r="K2093" i="1" s="1"/>
  <c r="H2094" i="1"/>
  <c r="K2094" i="1" s="1"/>
  <c r="H2095" i="1"/>
  <c r="K2095" i="1" s="1"/>
  <c r="H2096" i="1"/>
  <c r="K2096" i="1" s="1"/>
  <c r="H2097" i="1"/>
  <c r="K2097" i="1" s="1"/>
  <c r="H2098" i="1"/>
  <c r="K2098" i="1" s="1"/>
  <c r="H2099" i="1"/>
  <c r="K2099" i="1" s="1"/>
  <c r="H2100" i="1"/>
  <c r="K2100" i="1" s="1"/>
  <c r="H2101" i="1"/>
  <c r="K2101" i="1" s="1"/>
  <c r="H2102" i="1"/>
  <c r="K2102" i="1" s="1"/>
  <c r="H2103" i="1"/>
  <c r="K2103" i="1" s="1"/>
  <c r="H2104" i="1"/>
  <c r="K2104" i="1" s="1"/>
  <c r="H2105" i="1"/>
  <c r="K2105" i="1" s="1"/>
  <c r="H2106" i="1"/>
  <c r="K2106" i="1" s="1"/>
  <c r="H2107" i="1"/>
  <c r="K2107" i="1" s="1"/>
  <c r="H2108" i="1"/>
  <c r="K2108" i="1" s="1"/>
  <c r="H2109" i="1"/>
  <c r="K2109" i="1" s="1"/>
  <c r="H2110" i="1"/>
  <c r="K2110" i="1" s="1"/>
  <c r="H2111" i="1"/>
  <c r="K2111" i="1" s="1"/>
  <c r="H2112" i="1"/>
  <c r="K2112" i="1" s="1"/>
  <c r="H2113" i="1"/>
  <c r="K2113" i="1" s="1"/>
  <c r="H2114" i="1"/>
  <c r="K2114" i="1" s="1"/>
  <c r="H2115" i="1"/>
  <c r="K2115" i="1" s="1"/>
  <c r="H2116" i="1"/>
  <c r="K2116" i="1" s="1"/>
  <c r="H2117" i="1"/>
  <c r="K2117" i="1" s="1"/>
  <c r="H2118" i="1"/>
  <c r="K2118" i="1" s="1"/>
  <c r="H2119" i="1"/>
  <c r="K2119" i="1" s="1"/>
  <c r="H2120" i="1"/>
  <c r="K2120" i="1" s="1"/>
  <c r="H2121" i="1"/>
  <c r="K2121" i="1" s="1"/>
  <c r="H2122" i="1"/>
  <c r="K2122" i="1" s="1"/>
  <c r="H2123" i="1"/>
  <c r="K2123" i="1" s="1"/>
  <c r="H2124" i="1"/>
  <c r="K2124" i="1" s="1"/>
  <c r="H2125" i="1"/>
  <c r="K2125" i="1" s="1"/>
  <c r="H2126" i="1"/>
  <c r="K2126" i="1" s="1"/>
  <c r="H2127" i="1"/>
  <c r="K2127" i="1" s="1"/>
  <c r="H2128" i="1"/>
  <c r="K2128" i="1" s="1"/>
  <c r="H2129" i="1"/>
  <c r="K2129" i="1" s="1"/>
  <c r="H2130" i="1"/>
  <c r="K2130" i="1" s="1"/>
  <c r="H2131" i="1"/>
  <c r="K2131" i="1" s="1"/>
  <c r="H2132" i="1"/>
  <c r="K2132" i="1" s="1"/>
  <c r="H2133" i="1"/>
  <c r="K2133" i="1" s="1"/>
  <c r="H2134" i="1"/>
  <c r="K2134" i="1" s="1"/>
  <c r="H2135" i="1"/>
  <c r="K2135" i="1" s="1"/>
  <c r="H2136" i="1"/>
  <c r="K2136" i="1" s="1"/>
  <c r="H2137" i="1"/>
  <c r="K2137" i="1" s="1"/>
  <c r="H2138" i="1"/>
  <c r="K2138" i="1" s="1"/>
  <c r="H2139" i="1"/>
  <c r="K2139" i="1" s="1"/>
  <c r="H2140" i="1"/>
  <c r="K2140" i="1" s="1"/>
  <c r="H2141" i="1"/>
  <c r="K2141" i="1" s="1"/>
  <c r="H2142" i="1"/>
  <c r="K2142" i="1" s="1"/>
  <c r="H2143" i="1"/>
  <c r="K2143" i="1" s="1"/>
  <c r="H2144" i="1"/>
  <c r="K2144" i="1" s="1"/>
  <c r="H2145" i="1"/>
  <c r="K2145" i="1" s="1"/>
  <c r="H2146" i="1"/>
  <c r="K2146" i="1" s="1"/>
  <c r="H2147" i="1"/>
  <c r="K2147" i="1" s="1"/>
  <c r="H2148" i="1"/>
  <c r="K2148" i="1" s="1"/>
  <c r="H2149" i="1"/>
  <c r="K2149" i="1" s="1"/>
  <c r="H2150" i="1"/>
  <c r="K2150" i="1" s="1"/>
  <c r="H2151" i="1"/>
  <c r="K2151" i="1" s="1"/>
  <c r="H2152" i="1"/>
  <c r="K2152" i="1" s="1"/>
  <c r="H2153" i="1"/>
  <c r="K2153" i="1" s="1"/>
  <c r="H2154" i="1"/>
  <c r="K2154" i="1" s="1"/>
  <c r="H2155" i="1"/>
  <c r="K2155" i="1" s="1"/>
  <c r="H2156" i="1"/>
  <c r="K2156" i="1" s="1"/>
  <c r="H2157" i="1"/>
  <c r="K2157" i="1" s="1"/>
  <c r="H2158" i="1"/>
  <c r="K2158" i="1" s="1"/>
  <c r="H2159" i="1"/>
  <c r="K2159" i="1" s="1"/>
  <c r="H2160" i="1"/>
  <c r="K2160" i="1" s="1"/>
  <c r="H2161" i="1"/>
  <c r="K2161" i="1" s="1"/>
  <c r="H2162" i="1"/>
  <c r="K2162" i="1" s="1"/>
  <c r="H2163" i="1"/>
  <c r="K2163" i="1" s="1"/>
  <c r="H2164" i="1"/>
  <c r="K2164" i="1" s="1"/>
  <c r="H2165" i="1"/>
  <c r="K2165" i="1" s="1"/>
  <c r="H2166" i="1"/>
  <c r="K2166" i="1" s="1"/>
  <c r="H2167" i="1"/>
  <c r="K2167" i="1" s="1"/>
  <c r="H2168" i="1"/>
  <c r="K2168" i="1" s="1"/>
  <c r="H2169" i="1"/>
  <c r="K2169" i="1" s="1"/>
  <c r="H2170" i="1"/>
  <c r="K2170" i="1" s="1"/>
  <c r="H2171" i="1"/>
  <c r="K2171" i="1" s="1"/>
  <c r="H2172" i="1"/>
  <c r="K2172" i="1" s="1"/>
  <c r="H2173" i="1"/>
  <c r="K2173" i="1" s="1"/>
  <c r="H2174" i="1"/>
  <c r="K2174" i="1" s="1"/>
  <c r="H2175" i="1"/>
  <c r="K2175" i="1" s="1"/>
  <c r="H2176" i="1"/>
  <c r="K2176" i="1" s="1"/>
  <c r="H2177" i="1"/>
  <c r="K2177" i="1" s="1"/>
  <c r="H2178" i="1"/>
  <c r="K2178" i="1" s="1"/>
  <c r="H2179" i="1"/>
  <c r="K2179" i="1" s="1"/>
  <c r="H2180" i="1"/>
  <c r="K2180" i="1" s="1"/>
  <c r="H2181" i="1"/>
  <c r="K2181" i="1" s="1"/>
  <c r="H2182" i="1"/>
  <c r="K2182" i="1" s="1"/>
  <c r="H2183" i="1"/>
  <c r="K2183" i="1" s="1"/>
  <c r="H2184" i="1"/>
  <c r="K2184" i="1" s="1"/>
  <c r="H2185" i="1"/>
  <c r="K2185" i="1" s="1"/>
  <c r="H2186" i="1"/>
  <c r="K2186" i="1" s="1"/>
  <c r="H2187" i="1"/>
  <c r="K2187" i="1" s="1"/>
  <c r="H2188" i="1"/>
  <c r="K2188" i="1" s="1"/>
  <c r="H2189" i="1"/>
  <c r="K2189" i="1" s="1"/>
  <c r="H2190" i="1"/>
  <c r="K2190" i="1" s="1"/>
  <c r="H2191" i="1"/>
  <c r="K2191" i="1" s="1"/>
  <c r="H2192" i="1"/>
  <c r="K2192" i="1" s="1"/>
  <c r="H2193" i="1"/>
  <c r="K2193" i="1" s="1"/>
  <c r="H2194" i="1"/>
  <c r="K2194" i="1" s="1"/>
  <c r="H2195" i="1"/>
  <c r="K2195" i="1" s="1"/>
  <c r="H2196" i="1"/>
  <c r="K2196" i="1" s="1"/>
  <c r="H2197" i="1"/>
  <c r="K2197" i="1" s="1"/>
  <c r="H2198" i="1"/>
  <c r="K2198" i="1" s="1"/>
  <c r="H2199" i="1"/>
  <c r="K2199" i="1" s="1"/>
  <c r="H2200" i="1"/>
  <c r="K2200" i="1" s="1"/>
  <c r="H2201" i="1"/>
  <c r="K2201" i="1" s="1"/>
  <c r="H2202" i="1"/>
  <c r="K2202" i="1" s="1"/>
  <c r="H2203" i="1"/>
  <c r="K2203" i="1" s="1"/>
  <c r="H2204" i="1"/>
  <c r="K2204" i="1" s="1"/>
  <c r="H2205" i="1"/>
  <c r="K2205" i="1" s="1"/>
  <c r="H2206" i="1"/>
  <c r="K2206" i="1" s="1"/>
  <c r="H2207" i="1"/>
  <c r="K2207" i="1" s="1"/>
  <c r="H2208" i="1"/>
  <c r="K2208" i="1" s="1"/>
  <c r="H2209" i="1"/>
  <c r="K2209" i="1" s="1"/>
  <c r="H2210" i="1"/>
  <c r="K2210" i="1" s="1"/>
  <c r="H2211" i="1"/>
  <c r="K2211" i="1" s="1"/>
  <c r="H2212" i="1"/>
  <c r="K2212" i="1" s="1"/>
  <c r="H2213" i="1"/>
  <c r="K2213" i="1" s="1"/>
  <c r="H2214" i="1"/>
  <c r="K2214" i="1" s="1"/>
  <c r="H2215" i="1"/>
  <c r="K2215" i="1" s="1"/>
  <c r="H2216" i="1"/>
  <c r="K2216" i="1" s="1"/>
  <c r="H2217" i="1"/>
  <c r="K2217" i="1" s="1"/>
  <c r="H2218" i="1"/>
  <c r="K2218" i="1" s="1"/>
  <c r="H2219" i="1"/>
  <c r="K2219" i="1" s="1"/>
  <c r="H2220" i="1"/>
  <c r="K2220" i="1" s="1"/>
  <c r="H2221" i="1"/>
  <c r="K2221" i="1" s="1"/>
  <c r="H2222" i="1"/>
  <c r="K2222" i="1" s="1"/>
  <c r="H2223" i="1"/>
  <c r="K2223" i="1" s="1"/>
  <c r="H2224" i="1"/>
  <c r="K2224" i="1" s="1"/>
  <c r="H2225" i="1"/>
  <c r="K2225" i="1" s="1"/>
  <c r="H2226" i="1"/>
  <c r="K2226" i="1" s="1"/>
  <c r="H2227" i="1"/>
  <c r="K2227" i="1" s="1"/>
  <c r="H2228" i="1"/>
  <c r="K2228" i="1" s="1"/>
  <c r="H2229" i="1"/>
  <c r="K2229" i="1" s="1"/>
  <c r="H2230" i="1"/>
  <c r="K2230" i="1" s="1"/>
  <c r="H2231" i="1"/>
  <c r="K2231" i="1" s="1"/>
  <c r="H2232" i="1"/>
  <c r="K2232" i="1" s="1"/>
  <c r="H2233" i="1"/>
  <c r="K2233" i="1" s="1"/>
  <c r="H2234" i="1"/>
  <c r="K2234" i="1" s="1"/>
  <c r="H2235" i="1"/>
  <c r="K2235" i="1" s="1"/>
  <c r="H2236" i="1"/>
  <c r="K2236" i="1" s="1"/>
  <c r="H2237" i="1"/>
  <c r="K2237" i="1" s="1"/>
  <c r="H2238" i="1"/>
  <c r="K2238" i="1" s="1"/>
  <c r="H2239" i="1"/>
  <c r="K2239" i="1" s="1"/>
  <c r="H2240" i="1"/>
  <c r="K2240" i="1" s="1"/>
  <c r="H2241" i="1"/>
  <c r="K2241" i="1" s="1"/>
  <c r="H2242" i="1"/>
  <c r="K2242" i="1" s="1"/>
  <c r="H2243" i="1"/>
  <c r="K2243" i="1" s="1"/>
  <c r="H2244" i="1"/>
  <c r="K2244" i="1" s="1"/>
  <c r="H2245" i="1"/>
  <c r="K2245" i="1" s="1"/>
  <c r="H2246" i="1"/>
  <c r="K2246" i="1" s="1"/>
  <c r="H2247" i="1"/>
  <c r="K2247" i="1" s="1"/>
  <c r="H2248" i="1"/>
  <c r="K2248" i="1" s="1"/>
  <c r="H2249" i="1"/>
  <c r="K2249" i="1" s="1"/>
  <c r="H2250" i="1"/>
  <c r="K2250" i="1" s="1"/>
  <c r="H2251" i="1"/>
  <c r="K2251" i="1" s="1"/>
  <c r="H2252" i="1"/>
  <c r="K2252" i="1" s="1"/>
  <c r="H2253" i="1"/>
  <c r="K2253" i="1" s="1"/>
  <c r="H2254" i="1"/>
  <c r="K2254" i="1" s="1"/>
  <c r="H2255" i="1"/>
  <c r="K2255" i="1" s="1"/>
  <c r="H2256" i="1"/>
  <c r="K2256" i="1" s="1"/>
  <c r="H2257" i="1"/>
  <c r="K2257" i="1" s="1"/>
  <c r="H2258" i="1"/>
  <c r="K2258" i="1" s="1"/>
  <c r="H2259" i="1"/>
  <c r="K2259" i="1" s="1"/>
  <c r="H2260" i="1"/>
  <c r="K2260" i="1" s="1"/>
  <c r="H2261" i="1"/>
  <c r="K2261" i="1" s="1"/>
  <c r="H2262" i="1"/>
  <c r="K2262" i="1" s="1"/>
  <c r="H2263" i="1"/>
  <c r="K2263" i="1" s="1"/>
  <c r="H2264" i="1"/>
  <c r="K2264" i="1" s="1"/>
  <c r="H2265" i="1"/>
  <c r="K2265" i="1" s="1"/>
  <c r="H2266" i="1"/>
  <c r="K2266" i="1" s="1"/>
  <c r="H2267" i="1"/>
  <c r="K2267" i="1" s="1"/>
  <c r="H2268" i="1"/>
  <c r="K2268" i="1" s="1"/>
  <c r="H2269" i="1"/>
  <c r="K2269" i="1" s="1"/>
  <c r="H2270" i="1"/>
  <c r="K2270" i="1" s="1"/>
  <c r="H2271" i="1"/>
  <c r="K2271" i="1" s="1"/>
  <c r="H2272" i="1"/>
  <c r="K2272" i="1" s="1"/>
  <c r="H2273" i="1"/>
  <c r="K2273" i="1" s="1"/>
  <c r="H2274" i="1"/>
  <c r="K2274" i="1" s="1"/>
  <c r="H2275" i="1"/>
  <c r="K2275" i="1" s="1"/>
  <c r="H2276" i="1"/>
  <c r="K2276" i="1" s="1"/>
  <c r="H2277" i="1"/>
  <c r="K2277" i="1" s="1"/>
  <c r="H2278" i="1"/>
  <c r="K2278" i="1" s="1"/>
  <c r="H2279" i="1"/>
  <c r="K2279" i="1" s="1"/>
  <c r="H2280" i="1"/>
  <c r="K2280" i="1" s="1"/>
  <c r="H2281" i="1"/>
  <c r="K2281" i="1" s="1"/>
  <c r="H2282" i="1"/>
  <c r="K2282" i="1" s="1"/>
  <c r="H2283" i="1"/>
  <c r="K2283" i="1" s="1"/>
  <c r="H2284" i="1"/>
  <c r="K2284" i="1" s="1"/>
  <c r="H2285" i="1"/>
  <c r="K2285" i="1" s="1"/>
  <c r="H2286" i="1"/>
  <c r="K2286" i="1" s="1"/>
  <c r="H2287" i="1"/>
  <c r="K2287" i="1" s="1"/>
  <c r="H2288" i="1"/>
  <c r="K2288" i="1" s="1"/>
  <c r="H2289" i="1"/>
  <c r="K2289" i="1" s="1"/>
  <c r="H2290" i="1"/>
  <c r="K2290" i="1" s="1"/>
  <c r="H2291" i="1"/>
  <c r="K2291" i="1" s="1"/>
  <c r="H2292" i="1"/>
  <c r="K2292" i="1" s="1"/>
  <c r="H2293" i="1"/>
  <c r="K2293" i="1" s="1"/>
  <c r="H2294" i="1"/>
  <c r="K2294" i="1" s="1"/>
  <c r="H2295" i="1"/>
  <c r="K2295" i="1" s="1"/>
  <c r="H2296" i="1"/>
  <c r="K2296" i="1" s="1"/>
  <c r="H2297" i="1"/>
  <c r="K2297" i="1" s="1"/>
  <c r="H2298" i="1"/>
  <c r="K2298" i="1" s="1"/>
  <c r="H2299" i="1"/>
  <c r="K2299" i="1" s="1"/>
  <c r="H2300" i="1"/>
  <c r="K2300" i="1" s="1"/>
  <c r="H2301" i="1"/>
  <c r="K2301" i="1" s="1"/>
  <c r="H2302" i="1"/>
  <c r="K2302" i="1" s="1"/>
  <c r="H2303" i="1"/>
  <c r="K2303" i="1" s="1"/>
  <c r="H2304" i="1"/>
  <c r="K2304" i="1" s="1"/>
  <c r="H2305" i="1"/>
  <c r="K2305" i="1" s="1"/>
  <c r="H2306" i="1"/>
  <c r="K2306" i="1" s="1"/>
  <c r="H2307" i="1"/>
  <c r="K2307" i="1" s="1"/>
  <c r="H2308" i="1"/>
  <c r="K2308" i="1" s="1"/>
  <c r="H2309" i="1"/>
  <c r="K2309" i="1" s="1"/>
  <c r="H2310" i="1"/>
  <c r="K2310" i="1" s="1"/>
  <c r="H2311" i="1"/>
  <c r="K2311" i="1" s="1"/>
  <c r="H2312" i="1"/>
  <c r="K2312" i="1" s="1"/>
  <c r="H2313" i="1"/>
  <c r="K2313" i="1" s="1"/>
  <c r="H2314" i="1"/>
  <c r="K2314" i="1" s="1"/>
  <c r="H2315" i="1"/>
  <c r="K2315" i="1" s="1"/>
  <c r="H2316" i="1"/>
  <c r="K2316" i="1" s="1"/>
  <c r="H2317" i="1"/>
  <c r="K2317" i="1" s="1"/>
  <c r="H2318" i="1"/>
  <c r="K2318" i="1" s="1"/>
  <c r="H2319" i="1"/>
  <c r="K2319" i="1" s="1"/>
  <c r="H2320" i="1"/>
  <c r="K2320" i="1" s="1"/>
  <c r="H2321" i="1"/>
  <c r="K2321" i="1" s="1"/>
  <c r="H2322" i="1"/>
  <c r="K2322" i="1" s="1"/>
  <c r="H2323" i="1"/>
  <c r="K2323" i="1" s="1"/>
  <c r="H2324" i="1"/>
  <c r="K2324" i="1" s="1"/>
  <c r="H2325" i="1"/>
  <c r="K2325" i="1" s="1"/>
  <c r="H2326" i="1"/>
  <c r="K2326" i="1" s="1"/>
  <c r="H2327" i="1"/>
  <c r="K2327" i="1" s="1"/>
  <c r="H2328" i="1"/>
  <c r="K2328" i="1" s="1"/>
  <c r="H2329" i="1"/>
  <c r="K2329" i="1" s="1"/>
  <c r="H2330" i="1"/>
  <c r="K2330" i="1" s="1"/>
  <c r="H2331" i="1"/>
  <c r="K2331" i="1" s="1"/>
  <c r="H2332" i="1"/>
  <c r="K2332" i="1" s="1"/>
  <c r="H2333" i="1"/>
  <c r="K2333" i="1" s="1"/>
  <c r="H2334" i="1"/>
  <c r="K2334" i="1" s="1"/>
  <c r="H2335" i="1"/>
  <c r="K2335" i="1" s="1"/>
  <c r="H2336" i="1"/>
  <c r="K2336" i="1" s="1"/>
  <c r="H2337" i="1"/>
  <c r="K2337" i="1" s="1"/>
  <c r="H2338" i="1"/>
  <c r="K2338" i="1" s="1"/>
  <c r="H2339" i="1"/>
  <c r="K2339" i="1" s="1"/>
  <c r="H2340" i="1"/>
  <c r="K2340" i="1" s="1"/>
  <c r="H2341" i="1"/>
  <c r="K2341" i="1" s="1"/>
  <c r="H2342" i="1"/>
  <c r="K2342" i="1" s="1"/>
  <c r="H2343" i="1"/>
  <c r="K2343" i="1" s="1"/>
  <c r="H2344" i="1"/>
  <c r="K2344" i="1" s="1"/>
  <c r="H2345" i="1"/>
  <c r="K2345" i="1" s="1"/>
  <c r="H2346" i="1"/>
  <c r="K2346" i="1" s="1"/>
  <c r="H2347" i="1"/>
  <c r="K2347" i="1" s="1"/>
  <c r="H2348" i="1"/>
  <c r="K2348" i="1" s="1"/>
  <c r="H2349" i="1"/>
  <c r="K2349" i="1" s="1"/>
  <c r="H2350" i="1"/>
  <c r="K2350" i="1" s="1"/>
  <c r="H2351" i="1"/>
  <c r="K2351" i="1" s="1"/>
  <c r="H2352" i="1"/>
  <c r="K2352" i="1" s="1"/>
  <c r="H2353" i="1"/>
  <c r="K2353" i="1" s="1"/>
  <c r="H2354" i="1"/>
  <c r="K2354" i="1" s="1"/>
  <c r="H2355" i="1"/>
  <c r="K2355" i="1" s="1"/>
  <c r="H2356" i="1"/>
  <c r="K2356" i="1" s="1"/>
  <c r="H2357" i="1"/>
  <c r="K2357" i="1" s="1"/>
  <c r="H2358" i="1"/>
  <c r="K2358" i="1" s="1"/>
  <c r="H2359" i="1"/>
  <c r="K2359" i="1" s="1"/>
  <c r="H2360" i="1"/>
  <c r="K2360" i="1" s="1"/>
  <c r="H2361" i="1"/>
  <c r="K2361" i="1" s="1"/>
  <c r="H2362" i="1"/>
  <c r="K2362" i="1" s="1"/>
  <c r="H2363" i="1"/>
  <c r="K2363" i="1" s="1"/>
  <c r="H2364" i="1"/>
  <c r="K2364" i="1" s="1"/>
  <c r="H2365" i="1"/>
  <c r="K2365" i="1" s="1"/>
  <c r="H2366" i="1"/>
  <c r="K2366" i="1" s="1"/>
  <c r="H2367" i="1"/>
  <c r="K2367" i="1" s="1"/>
  <c r="H2368" i="1"/>
  <c r="K2368" i="1" s="1"/>
  <c r="H2369" i="1"/>
  <c r="K2369" i="1" s="1"/>
  <c r="H2370" i="1"/>
  <c r="K2370" i="1" s="1"/>
  <c r="H2371" i="1"/>
  <c r="K2371" i="1" s="1"/>
  <c r="H2372" i="1"/>
  <c r="K2372" i="1" s="1"/>
  <c r="H2373" i="1"/>
  <c r="K2373" i="1" s="1"/>
  <c r="H2374" i="1"/>
  <c r="K2374" i="1" s="1"/>
  <c r="H2375" i="1"/>
  <c r="K2375" i="1" s="1"/>
  <c r="H2376" i="1"/>
  <c r="K2376" i="1" s="1"/>
  <c r="H2377" i="1"/>
  <c r="K2377" i="1" s="1"/>
  <c r="H2378" i="1"/>
  <c r="K2378" i="1" s="1"/>
  <c r="H2379" i="1"/>
  <c r="K2379" i="1" s="1"/>
  <c r="H2380" i="1"/>
  <c r="K2380" i="1" s="1"/>
  <c r="H2381" i="1"/>
  <c r="K2381" i="1" s="1"/>
  <c r="H2382" i="1"/>
  <c r="K2382" i="1" s="1"/>
  <c r="H2383" i="1"/>
  <c r="K2383" i="1" s="1"/>
  <c r="H2384" i="1"/>
  <c r="K2384" i="1" s="1"/>
  <c r="H2385" i="1"/>
  <c r="K2385" i="1" s="1"/>
  <c r="H2386" i="1"/>
  <c r="K2386" i="1" s="1"/>
  <c r="H2387" i="1"/>
  <c r="K2387" i="1" s="1"/>
  <c r="H2388" i="1"/>
  <c r="K2388" i="1" s="1"/>
  <c r="H2389" i="1"/>
  <c r="K2389" i="1" s="1"/>
  <c r="H2390" i="1"/>
  <c r="K2390" i="1" s="1"/>
  <c r="H2391" i="1"/>
  <c r="K2391" i="1" s="1"/>
  <c r="H2392" i="1"/>
  <c r="K2392" i="1" s="1"/>
  <c r="H2393" i="1"/>
  <c r="K2393" i="1" s="1"/>
  <c r="H2394" i="1"/>
  <c r="K2394" i="1" s="1"/>
  <c r="H2395" i="1"/>
  <c r="K2395" i="1" s="1"/>
  <c r="H2396" i="1"/>
  <c r="K2396" i="1" s="1"/>
  <c r="H2397" i="1"/>
  <c r="K2397" i="1" s="1"/>
  <c r="H2398" i="1"/>
  <c r="K2398" i="1" s="1"/>
  <c r="H2399" i="1"/>
  <c r="K2399" i="1" s="1"/>
  <c r="H2400" i="1"/>
  <c r="K2400" i="1" s="1"/>
  <c r="H2401" i="1"/>
  <c r="K2401" i="1" s="1"/>
  <c r="H2402" i="1"/>
  <c r="K2402" i="1" s="1"/>
  <c r="H2403" i="1"/>
  <c r="K2403" i="1" s="1"/>
  <c r="H2404" i="1"/>
  <c r="K2404" i="1" s="1"/>
  <c r="H2405" i="1"/>
  <c r="K2405" i="1" s="1"/>
  <c r="H2406" i="1"/>
  <c r="K2406" i="1" s="1"/>
  <c r="H2407" i="1"/>
  <c r="K2407" i="1" s="1"/>
  <c r="H2408" i="1"/>
  <c r="K2408" i="1" s="1"/>
  <c r="H2409" i="1"/>
  <c r="K2409" i="1" s="1"/>
  <c r="H2410" i="1"/>
  <c r="K2410" i="1" s="1"/>
  <c r="H2411" i="1"/>
  <c r="K2411" i="1" s="1"/>
  <c r="H2412" i="1"/>
  <c r="K2412" i="1" s="1"/>
  <c r="H2413" i="1"/>
  <c r="K2413" i="1" s="1"/>
  <c r="H2414" i="1"/>
  <c r="K2414" i="1" s="1"/>
  <c r="H2415" i="1"/>
  <c r="K2415" i="1" s="1"/>
  <c r="H2416" i="1"/>
  <c r="K2416" i="1" s="1"/>
  <c r="H2417" i="1"/>
  <c r="K2417" i="1" s="1"/>
  <c r="H2418" i="1"/>
  <c r="K2418" i="1" s="1"/>
  <c r="H2419" i="1"/>
  <c r="K2419" i="1" s="1"/>
  <c r="H2420" i="1"/>
  <c r="K2420" i="1" s="1"/>
  <c r="H2421" i="1"/>
  <c r="K2421" i="1" s="1"/>
  <c r="H2422" i="1"/>
  <c r="K2422" i="1" s="1"/>
  <c r="H2423" i="1"/>
  <c r="K2423" i="1" s="1"/>
  <c r="H2424" i="1"/>
  <c r="K2424" i="1" s="1"/>
  <c r="H2425" i="1"/>
  <c r="K2425" i="1" s="1"/>
  <c r="H2426" i="1"/>
  <c r="K2426" i="1" s="1"/>
  <c r="H2427" i="1"/>
  <c r="K2427" i="1" s="1"/>
  <c r="H2428" i="1"/>
  <c r="K2428" i="1" s="1"/>
  <c r="H2429" i="1"/>
  <c r="K2429" i="1" s="1"/>
  <c r="H2430" i="1"/>
  <c r="K2430" i="1" s="1"/>
  <c r="H2431" i="1"/>
  <c r="K2431" i="1" s="1"/>
  <c r="H2432" i="1"/>
  <c r="K2432" i="1" s="1"/>
  <c r="H2433" i="1"/>
  <c r="K2433" i="1" s="1"/>
  <c r="H2434" i="1"/>
  <c r="K2434" i="1" s="1"/>
  <c r="H2435" i="1"/>
  <c r="K2435" i="1" s="1"/>
  <c r="H2436" i="1"/>
  <c r="K2436" i="1" s="1"/>
  <c r="H2437" i="1"/>
  <c r="K2437" i="1" s="1"/>
  <c r="H2438" i="1"/>
  <c r="K2438" i="1" s="1"/>
  <c r="H2439" i="1"/>
  <c r="K2439" i="1" s="1"/>
  <c r="H2440" i="1"/>
  <c r="K2440" i="1" s="1"/>
  <c r="H2441" i="1"/>
  <c r="K2441" i="1" s="1"/>
  <c r="H2442" i="1"/>
  <c r="K2442" i="1" s="1"/>
  <c r="H2443" i="1"/>
  <c r="K2443" i="1" s="1"/>
  <c r="H2444" i="1"/>
  <c r="K2444" i="1" s="1"/>
  <c r="H2445" i="1"/>
  <c r="K2445" i="1" s="1"/>
  <c r="H2446" i="1"/>
  <c r="K2446" i="1" s="1"/>
  <c r="H2447" i="1"/>
  <c r="K2447" i="1" s="1"/>
  <c r="H2448" i="1"/>
  <c r="K2448" i="1" s="1"/>
  <c r="H2449" i="1"/>
  <c r="K2449" i="1" s="1"/>
  <c r="H2450" i="1"/>
  <c r="K2450" i="1" s="1"/>
  <c r="H2451" i="1"/>
  <c r="K2451" i="1" s="1"/>
  <c r="H2452" i="1"/>
  <c r="K2452" i="1" s="1"/>
  <c r="H2453" i="1"/>
  <c r="K2453" i="1" s="1"/>
  <c r="H2454" i="1"/>
  <c r="K2454" i="1" s="1"/>
  <c r="H2455" i="1"/>
  <c r="K2455" i="1" s="1"/>
  <c r="H2456" i="1"/>
  <c r="K2456" i="1" s="1"/>
  <c r="H2457" i="1"/>
  <c r="K2457" i="1" s="1"/>
  <c r="H2458" i="1"/>
  <c r="K2458" i="1" s="1"/>
  <c r="H2459" i="1"/>
  <c r="K2459" i="1" s="1"/>
  <c r="H2460" i="1"/>
  <c r="K2460" i="1" s="1"/>
  <c r="H2461" i="1"/>
  <c r="K2461" i="1" s="1"/>
  <c r="H2462" i="1"/>
  <c r="K2462" i="1" s="1"/>
  <c r="H2463" i="1"/>
  <c r="K2463" i="1" s="1"/>
  <c r="H2464" i="1"/>
  <c r="K2464" i="1" s="1"/>
  <c r="H2465" i="1"/>
  <c r="K2465" i="1" s="1"/>
  <c r="H2466" i="1"/>
  <c r="K2466" i="1" s="1"/>
  <c r="H2467" i="1"/>
  <c r="K2467" i="1" s="1"/>
  <c r="H2468" i="1"/>
  <c r="K2468" i="1" s="1"/>
  <c r="H2469" i="1"/>
  <c r="K2469" i="1" s="1"/>
  <c r="H2470" i="1"/>
  <c r="K2470" i="1" s="1"/>
  <c r="H2471" i="1"/>
  <c r="K2471" i="1" s="1"/>
  <c r="H2472" i="1"/>
  <c r="K2472" i="1" s="1"/>
  <c r="H2473" i="1"/>
  <c r="K2473" i="1" s="1"/>
  <c r="H2474" i="1"/>
  <c r="K2474" i="1" s="1"/>
  <c r="H2475" i="1"/>
  <c r="K2475" i="1" s="1"/>
  <c r="H2476" i="1"/>
  <c r="K2476" i="1" s="1"/>
  <c r="H2477" i="1"/>
  <c r="K2477" i="1" s="1"/>
  <c r="H2478" i="1"/>
  <c r="K2478" i="1" s="1"/>
  <c r="H2479" i="1"/>
  <c r="K2479" i="1" s="1"/>
  <c r="H2480" i="1"/>
  <c r="K2480" i="1" s="1"/>
  <c r="H2481" i="1"/>
  <c r="K2481" i="1" s="1"/>
  <c r="H2482" i="1"/>
  <c r="K2482" i="1" s="1"/>
  <c r="H2483" i="1"/>
  <c r="K2483" i="1" s="1"/>
  <c r="H2484" i="1"/>
  <c r="K2484" i="1" s="1"/>
  <c r="H2485" i="1"/>
  <c r="K2485" i="1" s="1"/>
  <c r="H2486" i="1"/>
  <c r="K2486" i="1" s="1"/>
  <c r="H2487" i="1"/>
  <c r="K2487" i="1" s="1"/>
  <c r="H2488" i="1"/>
  <c r="K2488" i="1" s="1"/>
  <c r="H2489" i="1"/>
  <c r="K2489" i="1" s="1"/>
  <c r="H2490" i="1"/>
  <c r="K2490" i="1" s="1"/>
  <c r="H2491" i="1"/>
  <c r="K2491" i="1" s="1"/>
  <c r="H2492" i="1"/>
  <c r="K2492" i="1" s="1"/>
  <c r="H2493" i="1"/>
  <c r="K2493" i="1" s="1"/>
  <c r="H2494" i="1"/>
  <c r="K2494" i="1" s="1"/>
  <c r="H2495" i="1"/>
  <c r="K2495" i="1" s="1"/>
  <c r="H2496" i="1"/>
  <c r="K2496" i="1" s="1"/>
  <c r="H2497" i="1"/>
  <c r="K2497" i="1" s="1"/>
  <c r="H2498" i="1"/>
  <c r="K2498" i="1" s="1"/>
  <c r="H2499" i="1"/>
  <c r="K2499" i="1" s="1"/>
  <c r="H2500" i="1"/>
  <c r="K2500" i="1" s="1"/>
  <c r="H2501" i="1"/>
  <c r="K2501" i="1" s="1"/>
  <c r="H2502" i="1"/>
  <c r="K2502" i="1" s="1"/>
  <c r="H2503" i="1"/>
  <c r="K2503" i="1" s="1"/>
  <c r="H2504" i="1"/>
  <c r="K2504" i="1" s="1"/>
  <c r="H2505" i="1"/>
  <c r="K2505" i="1" s="1"/>
  <c r="H2506" i="1"/>
  <c r="K2506" i="1" s="1"/>
  <c r="H2507" i="1"/>
  <c r="K2507" i="1" s="1"/>
  <c r="H2508" i="1"/>
  <c r="K2508" i="1" s="1"/>
  <c r="H2509" i="1"/>
  <c r="K2509" i="1" s="1"/>
  <c r="H2510" i="1"/>
  <c r="K2510" i="1" s="1"/>
  <c r="H2511" i="1"/>
  <c r="K2511" i="1" s="1"/>
  <c r="H2512" i="1"/>
  <c r="K2512" i="1" s="1"/>
  <c r="H2513" i="1"/>
  <c r="K2513" i="1" s="1"/>
  <c r="H2514" i="1"/>
  <c r="K2514" i="1" s="1"/>
  <c r="H2515" i="1"/>
  <c r="K2515" i="1" s="1"/>
  <c r="H2516" i="1"/>
  <c r="K2516" i="1" s="1"/>
  <c r="H2517" i="1"/>
  <c r="K2517" i="1" s="1"/>
  <c r="H2518" i="1"/>
  <c r="K2518" i="1" s="1"/>
  <c r="H2519" i="1"/>
  <c r="K2519" i="1" s="1"/>
  <c r="H2520" i="1"/>
  <c r="K2520" i="1" s="1"/>
  <c r="H2521" i="1"/>
  <c r="K2521" i="1" s="1"/>
  <c r="H2522" i="1"/>
  <c r="K2522" i="1" s="1"/>
  <c r="H2523" i="1"/>
  <c r="K2523" i="1" s="1"/>
  <c r="H2524" i="1"/>
  <c r="K2524" i="1" s="1"/>
  <c r="H2525" i="1"/>
  <c r="K2525" i="1" s="1"/>
  <c r="H2526" i="1"/>
  <c r="K2526" i="1" s="1"/>
  <c r="H2527" i="1"/>
  <c r="K2527" i="1" s="1"/>
  <c r="H2528" i="1"/>
  <c r="K2528" i="1" s="1"/>
  <c r="H2529" i="1"/>
  <c r="K2529" i="1" s="1"/>
  <c r="H2530" i="1"/>
  <c r="K2530" i="1" s="1"/>
  <c r="H2531" i="1"/>
  <c r="K2531" i="1" s="1"/>
  <c r="H2532" i="1"/>
  <c r="K2532" i="1" s="1"/>
  <c r="H2533" i="1"/>
  <c r="K2533" i="1" s="1"/>
  <c r="H2534" i="1"/>
  <c r="K2534" i="1" s="1"/>
  <c r="H2535" i="1"/>
  <c r="K2535" i="1" s="1"/>
  <c r="H2536" i="1"/>
  <c r="K2536" i="1" s="1"/>
  <c r="H2537" i="1"/>
  <c r="K2537" i="1" s="1"/>
  <c r="H2538" i="1"/>
  <c r="K2538" i="1" s="1"/>
  <c r="H2539" i="1"/>
  <c r="K2539" i="1" s="1"/>
  <c r="H2540" i="1"/>
  <c r="K2540" i="1" s="1"/>
  <c r="H2541" i="1"/>
  <c r="K2541" i="1" s="1"/>
  <c r="H2542" i="1"/>
  <c r="K2542" i="1" s="1"/>
  <c r="H2543" i="1"/>
  <c r="K2543" i="1" s="1"/>
  <c r="H2544" i="1"/>
  <c r="K2544" i="1" s="1"/>
  <c r="H2545" i="1"/>
  <c r="K2545" i="1" s="1"/>
  <c r="H2546" i="1"/>
  <c r="K2546" i="1" s="1"/>
  <c r="H2547" i="1"/>
  <c r="K2547" i="1" s="1"/>
  <c r="H2548" i="1"/>
  <c r="K2548" i="1" s="1"/>
  <c r="H2549" i="1"/>
  <c r="K2549" i="1" s="1"/>
  <c r="H2550" i="1"/>
  <c r="K2550" i="1" s="1"/>
  <c r="H2551" i="1"/>
  <c r="K2551" i="1" s="1"/>
  <c r="H2552" i="1"/>
  <c r="K2552" i="1" s="1"/>
  <c r="H2553" i="1"/>
  <c r="K2553" i="1" s="1"/>
  <c r="H2554" i="1"/>
  <c r="K2554" i="1" s="1"/>
  <c r="H2555" i="1"/>
  <c r="K2555" i="1" s="1"/>
  <c r="H2556" i="1"/>
  <c r="K2556" i="1" s="1"/>
  <c r="H2557" i="1"/>
  <c r="K2557" i="1" s="1"/>
  <c r="H2558" i="1"/>
  <c r="K2558" i="1" s="1"/>
  <c r="H2559" i="1"/>
  <c r="K2559" i="1" s="1"/>
  <c r="H2560" i="1"/>
  <c r="K2560" i="1" s="1"/>
  <c r="H2561" i="1"/>
  <c r="K2561" i="1" s="1"/>
  <c r="H2562" i="1"/>
  <c r="K2562" i="1" s="1"/>
  <c r="H2563" i="1"/>
  <c r="K2563" i="1" s="1"/>
  <c r="H2564" i="1"/>
  <c r="K2564" i="1" s="1"/>
  <c r="H2565" i="1"/>
  <c r="K2565" i="1" s="1"/>
  <c r="H2566" i="1"/>
  <c r="K2566" i="1" s="1"/>
  <c r="H2567" i="1"/>
  <c r="K2567" i="1" s="1"/>
  <c r="H2568" i="1"/>
  <c r="K2568" i="1" s="1"/>
  <c r="H2569" i="1"/>
  <c r="K2569" i="1" s="1"/>
  <c r="H2570" i="1"/>
  <c r="K2570" i="1" s="1"/>
  <c r="H2571" i="1"/>
  <c r="K2571" i="1" s="1"/>
  <c r="H2572" i="1"/>
  <c r="K2572" i="1" s="1"/>
  <c r="H2573" i="1"/>
  <c r="K2573" i="1" s="1"/>
  <c r="H2574" i="1"/>
  <c r="K2574" i="1" s="1"/>
  <c r="H2575" i="1"/>
  <c r="K2575" i="1" s="1"/>
  <c r="H2576" i="1"/>
  <c r="K2576" i="1" s="1"/>
  <c r="H2577" i="1"/>
  <c r="K2577" i="1" s="1"/>
  <c r="H2578" i="1"/>
  <c r="K2578" i="1" s="1"/>
  <c r="H2579" i="1"/>
  <c r="K2579" i="1" s="1"/>
  <c r="H2580" i="1"/>
  <c r="K2580" i="1" s="1"/>
  <c r="H2581" i="1"/>
  <c r="K2581" i="1" s="1"/>
  <c r="H2582" i="1"/>
  <c r="K2582" i="1" s="1"/>
  <c r="H2583" i="1"/>
  <c r="K2583" i="1" s="1"/>
  <c r="H2584" i="1"/>
  <c r="K2584" i="1" s="1"/>
  <c r="H2585" i="1"/>
  <c r="K2585" i="1" s="1"/>
  <c r="H2586" i="1"/>
  <c r="K2586" i="1" s="1"/>
  <c r="H2587" i="1"/>
  <c r="K2587" i="1" s="1"/>
  <c r="H2588" i="1"/>
  <c r="K2588" i="1" s="1"/>
  <c r="H2589" i="1"/>
  <c r="K2589" i="1" s="1"/>
  <c r="H2590" i="1"/>
  <c r="K2590" i="1" s="1"/>
  <c r="H2591" i="1"/>
  <c r="K2591" i="1" s="1"/>
  <c r="H2592" i="1"/>
  <c r="K2592" i="1" s="1"/>
  <c r="H2593" i="1"/>
  <c r="K2593" i="1" s="1"/>
  <c r="H2594" i="1"/>
  <c r="K2594" i="1" s="1"/>
  <c r="H2595" i="1"/>
  <c r="K2595" i="1" s="1"/>
  <c r="H2596" i="1"/>
  <c r="K2596" i="1" s="1"/>
  <c r="H2597" i="1"/>
  <c r="K2597" i="1" s="1"/>
  <c r="H2598" i="1"/>
  <c r="K2598" i="1" s="1"/>
  <c r="H2599" i="1"/>
  <c r="K2599" i="1" s="1"/>
  <c r="H2600" i="1"/>
  <c r="K2600" i="1" s="1"/>
  <c r="H2601" i="1"/>
  <c r="K2601" i="1" s="1"/>
  <c r="H2602" i="1"/>
  <c r="K2602" i="1" s="1"/>
  <c r="H2603" i="1"/>
  <c r="K2603" i="1" s="1"/>
  <c r="H2604" i="1"/>
  <c r="K2604" i="1" s="1"/>
  <c r="H2605" i="1"/>
  <c r="K2605" i="1" s="1"/>
  <c r="H2606" i="1"/>
  <c r="K2606" i="1" s="1"/>
  <c r="H2607" i="1"/>
  <c r="K2607" i="1" s="1"/>
  <c r="H2608" i="1"/>
  <c r="K2608" i="1" s="1"/>
  <c r="H2609" i="1"/>
  <c r="K2609" i="1" s="1"/>
  <c r="H2610" i="1"/>
  <c r="K2610" i="1" s="1"/>
  <c r="H2611" i="1"/>
  <c r="K2611" i="1" s="1"/>
  <c r="H2612" i="1"/>
  <c r="K2612" i="1" s="1"/>
  <c r="H2613" i="1"/>
  <c r="K2613" i="1" s="1"/>
  <c r="H2614" i="1"/>
  <c r="K2614" i="1" s="1"/>
  <c r="H2615" i="1"/>
  <c r="K2615" i="1" s="1"/>
  <c r="H2616" i="1"/>
  <c r="K2616" i="1" s="1"/>
  <c r="H2617" i="1"/>
  <c r="K2617" i="1" s="1"/>
  <c r="H2618" i="1"/>
  <c r="K2618" i="1" s="1"/>
  <c r="H2619" i="1"/>
  <c r="K2619" i="1" s="1"/>
  <c r="H2620" i="1"/>
  <c r="K2620" i="1" s="1"/>
  <c r="H2621" i="1"/>
  <c r="K2621" i="1" s="1"/>
  <c r="H2622" i="1"/>
  <c r="K2622" i="1" s="1"/>
  <c r="H2623" i="1"/>
  <c r="K2623" i="1" s="1"/>
  <c r="H2624" i="1"/>
  <c r="K2624" i="1" s="1"/>
  <c r="H2625" i="1"/>
  <c r="K2625" i="1" s="1"/>
  <c r="H2626" i="1"/>
  <c r="K2626" i="1" s="1"/>
  <c r="H2627" i="1"/>
  <c r="K2627" i="1" s="1"/>
  <c r="H2628" i="1"/>
  <c r="K2628" i="1" s="1"/>
  <c r="H2629" i="1"/>
  <c r="K2629" i="1" s="1"/>
  <c r="H2630" i="1"/>
  <c r="K2630" i="1" s="1"/>
  <c r="H2631" i="1"/>
  <c r="K2631" i="1" s="1"/>
  <c r="H2632" i="1"/>
  <c r="K2632" i="1" s="1"/>
  <c r="H2633" i="1"/>
  <c r="K2633" i="1" s="1"/>
  <c r="H2634" i="1"/>
  <c r="K2634" i="1" s="1"/>
  <c r="H2635" i="1"/>
  <c r="K2635" i="1" s="1"/>
  <c r="H2636" i="1"/>
  <c r="K2636" i="1" s="1"/>
  <c r="H2637" i="1"/>
  <c r="K2637" i="1" s="1"/>
  <c r="H2638" i="1"/>
  <c r="K2638" i="1" s="1"/>
  <c r="H2639" i="1"/>
  <c r="K2639" i="1" s="1"/>
  <c r="H2640" i="1"/>
  <c r="K2640" i="1" s="1"/>
  <c r="H2641" i="1"/>
  <c r="K2641" i="1" s="1"/>
  <c r="H2642" i="1"/>
  <c r="K2642" i="1" s="1"/>
  <c r="H2643" i="1"/>
  <c r="K2643" i="1" s="1"/>
  <c r="H2644" i="1"/>
  <c r="K2644" i="1" s="1"/>
  <c r="H2645" i="1"/>
  <c r="K2645" i="1" s="1"/>
  <c r="H2646" i="1"/>
  <c r="K2646" i="1" s="1"/>
  <c r="H2647" i="1"/>
  <c r="K2647" i="1" s="1"/>
  <c r="H2648" i="1"/>
  <c r="K2648" i="1" s="1"/>
  <c r="H2649" i="1"/>
  <c r="K2649" i="1" s="1"/>
  <c r="H2650" i="1"/>
  <c r="K2650" i="1" s="1"/>
  <c r="H2651" i="1"/>
  <c r="K2651" i="1" s="1"/>
  <c r="H2652" i="1"/>
  <c r="K2652" i="1" s="1"/>
  <c r="H2653" i="1"/>
  <c r="K2653" i="1" s="1"/>
  <c r="H2654" i="1"/>
  <c r="K2654" i="1" s="1"/>
  <c r="H2655" i="1"/>
  <c r="K2655" i="1" s="1"/>
  <c r="H2656" i="1"/>
  <c r="K2656" i="1" s="1"/>
  <c r="H2657" i="1"/>
  <c r="K2657" i="1" s="1"/>
  <c r="H2658" i="1"/>
  <c r="K2658" i="1" s="1"/>
  <c r="H2659" i="1"/>
  <c r="K2659" i="1" s="1"/>
  <c r="H2660" i="1"/>
  <c r="K2660" i="1" s="1"/>
  <c r="H2661" i="1"/>
  <c r="K2661" i="1" s="1"/>
  <c r="H2662" i="1"/>
  <c r="K2662" i="1" s="1"/>
  <c r="H2663" i="1"/>
  <c r="K2663" i="1" s="1"/>
  <c r="H2664" i="1"/>
  <c r="K2664" i="1" s="1"/>
  <c r="H2665" i="1"/>
  <c r="K2665" i="1" s="1"/>
  <c r="H2666" i="1"/>
  <c r="K2666" i="1" s="1"/>
  <c r="H2667" i="1"/>
  <c r="K2667" i="1" s="1"/>
  <c r="H2668" i="1"/>
  <c r="K2668" i="1" s="1"/>
  <c r="H2669" i="1"/>
  <c r="K2669" i="1" s="1"/>
  <c r="H2670" i="1"/>
  <c r="K2670" i="1" s="1"/>
  <c r="H2671" i="1"/>
  <c r="K2671" i="1" s="1"/>
  <c r="H2672" i="1"/>
  <c r="K2672" i="1" s="1"/>
  <c r="H2673" i="1"/>
  <c r="K2673" i="1" s="1"/>
  <c r="H2674" i="1"/>
  <c r="K2674" i="1" s="1"/>
  <c r="H2675" i="1"/>
  <c r="K2675" i="1" s="1"/>
  <c r="H2676" i="1"/>
  <c r="K2676" i="1" s="1"/>
  <c r="H2677" i="1"/>
  <c r="K2677" i="1" s="1"/>
  <c r="H2678" i="1"/>
  <c r="K2678" i="1" s="1"/>
  <c r="H2679" i="1"/>
  <c r="K2679" i="1" s="1"/>
  <c r="H2680" i="1"/>
  <c r="K2680" i="1" s="1"/>
  <c r="H2681" i="1"/>
  <c r="K2681" i="1" s="1"/>
  <c r="H2682" i="1"/>
  <c r="K2682" i="1" s="1"/>
  <c r="H2683" i="1"/>
  <c r="K2683" i="1" s="1"/>
  <c r="H2684" i="1"/>
  <c r="K2684" i="1" s="1"/>
  <c r="H2685" i="1"/>
  <c r="K2685" i="1" s="1"/>
  <c r="H2686" i="1"/>
  <c r="K2686" i="1" s="1"/>
  <c r="H2687" i="1"/>
  <c r="K2687" i="1" s="1"/>
  <c r="H2688" i="1"/>
  <c r="K2688" i="1" s="1"/>
  <c r="H2689" i="1"/>
  <c r="K2689" i="1" s="1"/>
  <c r="H2690" i="1"/>
  <c r="K2690" i="1" s="1"/>
  <c r="H2691" i="1"/>
  <c r="K2691" i="1" s="1"/>
  <c r="H2692" i="1"/>
  <c r="K2692" i="1" s="1"/>
  <c r="H2693" i="1"/>
  <c r="K2693" i="1" s="1"/>
  <c r="H2694" i="1"/>
  <c r="K2694" i="1" s="1"/>
  <c r="H2695" i="1"/>
  <c r="K2695" i="1" s="1"/>
  <c r="H2696" i="1"/>
  <c r="K2696" i="1" s="1"/>
  <c r="H2697" i="1"/>
  <c r="K2697" i="1" s="1"/>
  <c r="H2698" i="1"/>
  <c r="K2698" i="1" s="1"/>
  <c r="H2699" i="1"/>
  <c r="K2699" i="1" s="1"/>
  <c r="H2700" i="1"/>
  <c r="K2700" i="1" s="1"/>
  <c r="H2701" i="1"/>
  <c r="K2701" i="1" s="1"/>
  <c r="H2702" i="1"/>
  <c r="K2702" i="1" s="1"/>
  <c r="H2703" i="1"/>
  <c r="K2703" i="1" s="1"/>
  <c r="H2704" i="1"/>
  <c r="K2704" i="1" s="1"/>
  <c r="H2705" i="1"/>
  <c r="K2705" i="1" s="1"/>
  <c r="H2706" i="1"/>
  <c r="K2706" i="1" s="1"/>
  <c r="H2707" i="1"/>
  <c r="K2707" i="1" s="1"/>
  <c r="H2708" i="1"/>
  <c r="K2708" i="1" s="1"/>
  <c r="H2709" i="1"/>
  <c r="K2709" i="1" s="1"/>
  <c r="H2710" i="1"/>
  <c r="K2710" i="1" s="1"/>
  <c r="H2711" i="1"/>
  <c r="K2711" i="1" s="1"/>
  <c r="H2712" i="1"/>
  <c r="K2712" i="1" s="1"/>
  <c r="H2713" i="1"/>
  <c r="K2713" i="1" s="1"/>
  <c r="H2714" i="1"/>
  <c r="K2714" i="1" s="1"/>
  <c r="H2715" i="1"/>
  <c r="K2715" i="1" s="1"/>
  <c r="H2716" i="1"/>
  <c r="K2716" i="1" s="1"/>
  <c r="H2717" i="1"/>
  <c r="K2717" i="1" s="1"/>
  <c r="H2718" i="1"/>
  <c r="K2718" i="1" s="1"/>
  <c r="H2719" i="1"/>
  <c r="K2719" i="1" s="1"/>
  <c r="H2720" i="1"/>
  <c r="K2720" i="1" s="1"/>
  <c r="H2721" i="1"/>
  <c r="K2721" i="1" s="1"/>
  <c r="H2722" i="1"/>
  <c r="K2722" i="1" s="1"/>
  <c r="H2723" i="1"/>
  <c r="K2723" i="1" s="1"/>
  <c r="H2724" i="1"/>
  <c r="K2724" i="1" s="1"/>
  <c r="H2725" i="1"/>
  <c r="K2725" i="1" s="1"/>
  <c r="H2726" i="1"/>
  <c r="K2726" i="1" s="1"/>
  <c r="H2727" i="1"/>
  <c r="K2727" i="1" s="1"/>
  <c r="H2728" i="1"/>
  <c r="K2728" i="1" s="1"/>
  <c r="H2729" i="1"/>
  <c r="K2729" i="1" s="1"/>
  <c r="H2730" i="1"/>
  <c r="K2730" i="1" s="1"/>
  <c r="H2731" i="1"/>
  <c r="K2731" i="1" s="1"/>
  <c r="H2732" i="1"/>
  <c r="K2732" i="1" s="1"/>
  <c r="H2733" i="1"/>
  <c r="K2733" i="1" s="1"/>
  <c r="H2734" i="1"/>
  <c r="K2734" i="1" s="1"/>
  <c r="H2735" i="1"/>
  <c r="K2735" i="1" s="1"/>
  <c r="H2736" i="1"/>
  <c r="K2736" i="1" s="1"/>
  <c r="H2737" i="1"/>
  <c r="K2737" i="1" s="1"/>
  <c r="H2738" i="1"/>
  <c r="K2738" i="1" s="1"/>
  <c r="H2739" i="1"/>
  <c r="K2739" i="1" s="1"/>
  <c r="H2740" i="1"/>
  <c r="K2740" i="1" s="1"/>
  <c r="H2741" i="1"/>
  <c r="K2741" i="1" s="1"/>
  <c r="H2742" i="1"/>
  <c r="K2742" i="1" s="1"/>
  <c r="H2743" i="1"/>
  <c r="K2743" i="1" s="1"/>
  <c r="H2744" i="1"/>
  <c r="K2744" i="1" s="1"/>
  <c r="H2745" i="1"/>
  <c r="K2745" i="1" s="1"/>
  <c r="H2746" i="1"/>
  <c r="K2746" i="1" s="1"/>
  <c r="H2747" i="1"/>
  <c r="K2747" i="1" s="1"/>
  <c r="H2748" i="1"/>
  <c r="K2748" i="1" s="1"/>
  <c r="H2749" i="1"/>
  <c r="K2749" i="1" s="1"/>
  <c r="H2750" i="1"/>
  <c r="K2750" i="1" s="1"/>
  <c r="H2751" i="1"/>
  <c r="K2751" i="1" s="1"/>
  <c r="H2752" i="1"/>
  <c r="K2752" i="1" s="1"/>
  <c r="H2753" i="1"/>
  <c r="K2753" i="1" s="1"/>
  <c r="H2754" i="1"/>
  <c r="K2754" i="1" s="1"/>
  <c r="H2755" i="1"/>
  <c r="K2755" i="1" s="1"/>
  <c r="H2756" i="1"/>
  <c r="K2756" i="1" s="1"/>
  <c r="H2757" i="1"/>
  <c r="K2757" i="1" s="1"/>
  <c r="H2758" i="1"/>
  <c r="K2758" i="1" s="1"/>
  <c r="H2759" i="1"/>
  <c r="K2759" i="1" s="1"/>
  <c r="H2760" i="1"/>
  <c r="K2760" i="1" s="1"/>
  <c r="H2761" i="1"/>
  <c r="K2761" i="1" s="1"/>
  <c r="H2762" i="1"/>
  <c r="K2762" i="1" s="1"/>
  <c r="H2763" i="1"/>
  <c r="K2763" i="1" s="1"/>
  <c r="H2764" i="1"/>
  <c r="K2764" i="1" s="1"/>
  <c r="H2765" i="1"/>
  <c r="K2765" i="1" s="1"/>
  <c r="H2766" i="1"/>
  <c r="K2766" i="1" s="1"/>
  <c r="H2767" i="1"/>
  <c r="K2767" i="1" s="1"/>
  <c r="H2768" i="1"/>
  <c r="K2768" i="1" s="1"/>
  <c r="H2769" i="1"/>
  <c r="K2769" i="1" s="1"/>
  <c r="H2770" i="1"/>
  <c r="K2770" i="1" s="1"/>
  <c r="H2771" i="1"/>
  <c r="K2771" i="1" s="1"/>
  <c r="H2772" i="1"/>
  <c r="K2772" i="1" s="1"/>
  <c r="H2773" i="1"/>
  <c r="K2773" i="1" s="1"/>
  <c r="H2774" i="1"/>
  <c r="K2774" i="1" s="1"/>
  <c r="H2775" i="1"/>
  <c r="K2775" i="1" s="1"/>
  <c r="H2776" i="1"/>
  <c r="K2776" i="1" s="1"/>
  <c r="H2777" i="1"/>
  <c r="K2777" i="1" s="1"/>
  <c r="H2778" i="1"/>
  <c r="K2778" i="1" s="1"/>
  <c r="H2779" i="1"/>
  <c r="K2779" i="1" s="1"/>
  <c r="H2780" i="1"/>
  <c r="K2780" i="1" s="1"/>
  <c r="H2781" i="1"/>
  <c r="K2781" i="1" s="1"/>
  <c r="H2782" i="1"/>
  <c r="K2782" i="1" s="1"/>
  <c r="H2783" i="1"/>
  <c r="K2783" i="1" s="1"/>
  <c r="H2784" i="1"/>
  <c r="K2784" i="1" s="1"/>
  <c r="H2785" i="1"/>
  <c r="K2785" i="1" s="1"/>
  <c r="H2786" i="1"/>
  <c r="K2786" i="1" s="1"/>
  <c r="H2787" i="1"/>
  <c r="K2787" i="1" s="1"/>
  <c r="H2788" i="1"/>
  <c r="K2788" i="1" s="1"/>
  <c r="H2789" i="1"/>
  <c r="K2789" i="1" s="1"/>
  <c r="H2790" i="1"/>
  <c r="K2790" i="1" s="1"/>
  <c r="H2791" i="1"/>
  <c r="K2791" i="1" s="1"/>
  <c r="H2792" i="1"/>
  <c r="K2792" i="1" s="1"/>
  <c r="H2793" i="1"/>
  <c r="K2793" i="1" s="1"/>
  <c r="H2794" i="1"/>
  <c r="K2794" i="1" s="1"/>
  <c r="H2795" i="1"/>
  <c r="K2795" i="1" s="1"/>
  <c r="H2796" i="1"/>
  <c r="K2796" i="1" s="1"/>
  <c r="H2797" i="1"/>
  <c r="K2797" i="1" s="1"/>
  <c r="H2798" i="1"/>
  <c r="K2798" i="1" s="1"/>
  <c r="H2799" i="1"/>
  <c r="K2799" i="1" s="1"/>
  <c r="H2800" i="1"/>
  <c r="K2800" i="1" s="1"/>
  <c r="H2801" i="1"/>
  <c r="K2801" i="1" s="1"/>
  <c r="H2802" i="1"/>
  <c r="K2802" i="1" s="1"/>
  <c r="H2803" i="1"/>
  <c r="K2803" i="1" s="1"/>
  <c r="H2804" i="1"/>
  <c r="K2804" i="1" s="1"/>
  <c r="H2805" i="1"/>
  <c r="K2805" i="1" s="1"/>
  <c r="H2806" i="1"/>
  <c r="K2806" i="1" s="1"/>
  <c r="H2807" i="1"/>
  <c r="K2807" i="1" s="1"/>
  <c r="H2808" i="1"/>
  <c r="K2808" i="1" s="1"/>
  <c r="H2809" i="1"/>
  <c r="K2809" i="1" s="1"/>
  <c r="H2810" i="1"/>
  <c r="K2810" i="1" s="1"/>
  <c r="H2811" i="1"/>
  <c r="K2811" i="1" s="1"/>
  <c r="H2812" i="1"/>
  <c r="K2812" i="1" s="1"/>
  <c r="H2813" i="1"/>
  <c r="K2813" i="1" s="1"/>
  <c r="H2814" i="1"/>
  <c r="K2814" i="1" s="1"/>
  <c r="H2815" i="1"/>
  <c r="K2815" i="1" s="1"/>
  <c r="H2816" i="1"/>
  <c r="K2816" i="1" s="1"/>
  <c r="H2817" i="1"/>
  <c r="K2817" i="1" s="1"/>
  <c r="H2818" i="1"/>
  <c r="K2818" i="1" s="1"/>
  <c r="H2819" i="1"/>
  <c r="K2819" i="1" s="1"/>
  <c r="H2820" i="1"/>
  <c r="K2820" i="1" s="1"/>
  <c r="H2821" i="1"/>
  <c r="K2821" i="1" s="1"/>
  <c r="H2822" i="1"/>
  <c r="K2822" i="1" s="1"/>
  <c r="H2823" i="1"/>
  <c r="K2823" i="1" s="1"/>
  <c r="H2824" i="1"/>
  <c r="K2824" i="1" s="1"/>
  <c r="H2825" i="1"/>
  <c r="K2825" i="1" s="1"/>
  <c r="H2826" i="1"/>
  <c r="K2826" i="1" s="1"/>
  <c r="H2827" i="1"/>
  <c r="K2827" i="1" s="1"/>
  <c r="H2828" i="1"/>
  <c r="K2828" i="1" s="1"/>
  <c r="H2829" i="1"/>
  <c r="K2829" i="1" s="1"/>
  <c r="H2830" i="1"/>
  <c r="K2830" i="1" s="1"/>
  <c r="H2831" i="1"/>
  <c r="K2831" i="1" s="1"/>
  <c r="H2832" i="1"/>
  <c r="K2832" i="1" s="1"/>
  <c r="H2833" i="1"/>
  <c r="K2833" i="1" s="1"/>
  <c r="H2834" i="1"/>
  <c r="K2834" i="1" s="1"/>
  <c r="H2835" i="1"/>
  <c r="K2835" i="1" s="1"/>
  <c r="H2836" i="1"/>
  <c r="K2836" i="1" s="1"/>
  <c r="H2837" i="1"/>
  <c r="K2837" i="1" s="1"/>
  <c r="H2838" i="1"/>
  <c r="K2838" i="1" s="1"/>
  <c r="H2839" i="1"/>
  <c r="K2839" i="1" s="1"/>
  <c r="H2840" i="1"/>
  <c r="K2840" i="1" s="1"/>
  <c r="H2841" i="1"/>
  <c r="K2841" i="1" s="1"/>
  <c r="H2842" i="1"/>
  <c r="K2842" i="1" s="1"/>
  <c r="H2843" i="1"/>
  <c r="K2843" i="1" s="1"/>
  <c r="H2844" i="1"/>
  <c r="K2844" i="1" s="1"/>
  <c r="H2845" i="1"/>
  <c r="K2845" i="1" s="1"/>
  <c r="H2846" i="1"/>
  <c r="K2846" i="1" s="1"/>
  <c r="H2847" i="1"/>
  <c r="K2847" i="1" s="1"/>
  <c r="H2848" i="1"/>
  <c r="K2848" i="1" s="1"/>
  <c r="H2849" i="1"/>
  <c r="K2849" i="1" s="1"/>
  <c r="H2850" i="1"/>
  <c r="K2850" i="1" s="1"/>
  <c r="H2851" i="1"/>
  <c r="K2851" i="1" s="1"/>
  <c r="H2852" i="1"/>
  <c r="K2852" i="1" s="1"/>
  <c r="H2853" i="1"/>
  <c r="K2853" i="1" s="1"/>
  <c r="H2854" i="1"/>
  <c r="K2854" i="1" s="1"/>
  <c r="H2855" i="1"/>
  <c r="K2855" i="1" s="1"/>
  <c r="H2856" i="1"/>
  <c r="K2856" i="1" s="1"/>
  <c r="H2857" i="1"/>
  <c r="K2857" i="1" s="1"/>
  <c r="H2858" i="1"/>
  <c r="K2858" i="1" s="1"/>
  <c r="H2859" i="1"/>
  <c r="K2859" i="1" s="1"/>
  <c r="H2860" i="1"/>
  <c r="K2860" i="1" s="1"/>
  <c r="H2861" i="1"/>
  <c r="K2861" i="1" s="1"/>
  <c r="H2862" i="1"/>
  <c r="K2862" i="1" s="1"/>
  <c r="H2863" i="1"/>
  <c r="K2863" i="1" s="1"/>
  <c r="H2864" i="1"/>
  <c r="K2864" i="1" s="1"/>
  <c r="H2865" i="1"/>
  <c r="K2865" i="1" s="1"/>
  <c r="H2866" i="1"/>
  <c r="K2866" i="1" s="1"/>
  <c r="H2867" i="1"/>
  <c r="K2867" i="1" s="1"/>
  <c r="H2868" i="1"/>
  <c r="K2868" i="1" s="1"/>
  <c r="H2869" i="1"/>
  <c r="K2869" i="1" s="1"/>
  <c r="H2870" i="1"/>
  <c r="K2870" i="1" s="1"/>
  <c r="H2871" i="1"/>
  <c r="K2871" i="1" s="1"/>
  <c r="H2872" i="1"/>
  <c r="K2872" i="1" s="1"/>
  <c r="H2873" i="1"/>
  <c r="K2873" i="1" s="1"/>
  <c r="H2874" i="1"/>
  <c r="K2874" i="1" s="1"/>
  <c r="H2875" i="1"/>
  <c r="K2875" i="1" s="1"/>
  <c r="H2876" i="1"/>
  <c r="K2876" i="1" s="1"/>
  <c r="H2877" i="1"/>
  <c r="K2877" i="1" s="1"/>
  <c r="H2878" i="1"/>
  <c r="K2878" i="1" s="1"/>
  <c r="H2879" i="1"/>
  <c r="K2879" i="1" s="1"/>
  <c r="H2880" i="1"/>
  <c r="K2880" i="1" s="1"/>
  <c r="H2881" i="1"/>
  <c r="K2881" i="1" s="1"/>
  <c r="H2882" i="1"/>
  <c r="K2882" i="1" s="1"/>
  <c r="H2883" i="1"/>
  <c r="K2883" i="1" s="1"/>
  <c r="H2884" i="1"/>
  <c r="K2884" i="1" s="1"/>
  <c r="H2885" i="1"/>
  <c r="K2885" i="1" s="1"/>
  <c r="H2886" i="1"/>
  <c r="K2886" i="1" s="1"/>
  <c r="H2887" i="1"/>
  <c r="K2887" i="1" s="1"/>
  <c r="H2888" i="1"/>
  <c r="K2888" i="1" s="1"/>
  <c r="H2889" i="1"/>
  <c r="K2889" i="1" s="1"/>
  <c r="H2890" i="1"/>
  <c r="K2890" i="1" s="1"/>
  <c r="H2891" i="1"/>
  <c r="K2891" i="1" s="1"/>
  <c r="H2892" i="1"/>
  <c r="K2892" i="1" s="1"/>
  <c r="H2893" i="1"/>
  <c r="K2893" i="1" s="1"/>
  <c r="H2894" i="1"/>
  <c r="K2894" i="1" s="1"/>
  <c r="H2895" i="1"/>
  <c r="K2895" i="1" s="1"/>
  <c r="H2896" i="1"/>
  <c r="K2896" i="1" s="1"/>
  <c r="H2897" i="1"/>
  <c r="K2897" i="1" s="1"/>
  <c r="H2898" i="1"/>
  <c r="K2898" i="1" s="1"/>
  <c r="H2899" i="1"/>
  <c r="K2899" i="1" s="1"/>
  <c r="H2900" i="1"/>
  <c r="K2900" i="1" s="1"/>
  <c r="H2901" i="1"/>
  <c r="K2901" i="1" s="1"/>
  <c r="H2902" i="1"/>
  <c r="K2902" i="1" s="1"/>
  <c r="H2903" i="1"/>
  <c r="K2903" i="1" s="1"/>
  <c r="H2904" i="1"/>
  <c r="K2904" i="1" s="1"/>
  <c r="H2905" i="1"/>
  <c r="K2905" i="1" s="1"/>
  <c r="H2906" i="1"/>
  <c r="K2906" i="1" s="1"/>
  <c r="H2907" i="1"/>
  <c r="K2907" i="1" s="1"/>
  <c r="H2908" i="1"/>
  <c r="K2908" i="1" s="1"/>
  <c r="H2909" i="1"/>
  <c r="K2909" i="1" s="1"/>
  <c r="H2910" i="1"/>
  <c r="K2910" i="1" s="1"/>
  <c r="H2911" i="1"/>
  <c r="K2911" i="1" s="1"/>
  <c r="H2912" i="1"/>
  <c r="K2912" i="1" s="1"/>
  <c r="H2913" i="1"/>
  <c r="K2913" i="1" s="1"/>
  <c r="H2914" i="1"/>
  <c r="K2914" i="1" s="1"/>
  <c r="H2915" i="1"/>
  <c r="K2915" i="1" s="1"/>
  <c r="H2916" i="1"/>
  <c r="K2916" i="1" s="1"/>
  <c r="H2917" i="1"/>
  <c r="K2917" i="1" s="1"/>
  <c r="H2918" i="1"/>
  <c r="K2918" i="1" s="1"/>
  <c r="H2919" i="1"/>
  <c r="K2919" i="1" s="1"/>
  <c r="H2920" i="1"/>
  <c r="K2920" i="1" s="1"/>
  <c r="H2921" i="1"/>
  <c r="K2921" i="1" s="1"/>
  <c r="H2922" i="1"/>
  <c r="K2922" i="1" s="1"/>
  <c r="H2923" i="1"/>
  <c r="K2923" i="1" s="1"/>
  <c r="H2924" i="1"/>
  <c r="K2924" i="1" s="1"/>
  <c r="H2925" i="1"/>
  <c r="K2925" i="1" s="1"/>
  <c r="H2926" i="1"/>
  <c r="K2926" i="1" s="1"/>
  <c r="H2927" i="1"/>
  <c r="K2927" i="1" s="1"/>
  <c r="H2928" i="1"/>
  <c r="K2928" i="1" s="1"/>
  <c r="H2929" i="1"/>
  <c r="K2929" i="1" s="1"/>
  <c r="H2930" i="1"/>
  <c r="K2930" i="1" s="1"/>
  <c r="H2931" i="1"/>
  <c r="K2931" i="1" s="1"/>
  <c r="H2932" i="1"/>
  <c r="K2932" i="1" s="1"/>
  <c r="H2933" i="1"/>
  <c r="K2933" i="1" s="1"/>
  <c r="H2934" i="1"/>
  <c r="K2934" i="1" s="1"/>
  <c r="H2935" i="1"/>
  <c r="K2935" i="1" s="1"/>
  <c r="H2936" i="1"/>
  <c r="K2936" i="1" s="1"/>
  <c r="H2937" i="1"/>
  <c r="K2937" i="1" s="1"/>
  <c r="H2938" i="1"/>
  <c r="K2938" i="1" s="1"/>
  <c r="H2939" i="1"/>
  <c r="K2939" i="1" s="1"/>
  <c r="H2940" i="1"/>
  <c r="K2940" i="1" s="1"/>
  <c r="H2941" i="1"/>
  <c r="K2941" i="1" s="1"/>
  <c r="H2942" i="1"/>
  <c r="K2942" i="1" s="1"/>
  <c r="H2943" i="1"/>
  <c r="K2943" i="1" s="1"/>
  <c r="H2944" i="1"/>
  <c r="K2944" i="1" s="1"/>
  <c r="H2945" i="1"/>
  <c r="K2945" i="1" s="1"/>
  <c r="H2946" i="1"/>
  <c r="K2946" i="1" s="1"/>
  <c r="H2947" i="1"/>
  <c r="K2947" i="1" s="1"/>
  <c r="H2948" i="1"/>
  <c r="K2948" i="1" s="1"/>
  <c r="H2949" i="1"/>
  <c r="K2949" i="1" s="1"/>
  <c r="H2950" i="1"/>
  <c r="K2950" i="1" s="1"/>
  <c r="H2951" i="1"/>
  <c r="K2951" i="1" s="1"/>
  <c r="H2952" i="1"/>
  <c r="K2952" i="1" s="1"/>
  <c r="H2953" i="1"/>
  <c r="K2953" i="1" s="1"/>
  <c r="H2954" i="1"/>
  <c r="K2954" i="1" s="1"/>
  <c r="H2955" i="1"/>
  <c r="K2955" i="1" s="1"/>
  <c r="H2956" i="1"/>
  <c r="K2956" i="1" s="1"/>
  <c r="H2957" i="1"/>
  <c r="K2957" i="1" s="1"/>
  <c r="H2958" i="1"/>
  <c r="K2958" i="1" s="1"/>
  <c r="H2959" i="1"/>
  <c r="K2959" i="1" s="1"/>
  <c r="H2960" i="1"/>
  <c r="K2960" i="1" s="1"/>
  <c r="H2961" i="1"/>
  <c r="K2961" i="1" s="1"/>
  <c r="H2962" i="1"/>
  <c r="K2962" i="1" s="1"/>
  <c r="H2963" i="1"/>
  <c r="K2963" i="1" s="1"/>
  <c r="H2964" i="1"/>
  <c r="K2964" i="1" s="1"/>
  <c r="H2965" i="1"/>
  <c r="K2965" i="1" s="1"/>
  <c r="H2966" i="1"/>
  <c r="K2966" i="1" s="1"/>
  <c r="H2967" i="1"/>
  <c r="K2967" i="1" s="1"/>
  <c r="H2968" i="1"/>
  <c r="K2968" i="1" s="1"/>
  <c r="H2969" i="1"/>
  <c r="K2969" i="1" s="1"/>
  <c r="H2970" i="1"/>
  <c r="K2970" i="1" s="1"/>
  <c r="H2971" i="1"/>
  <c r="K2971" i="1" s="1"/>
  <c r="H2972" i="1"/>
  <c r="K2972" i="1" s="1"/>
  <c r="H2973" i="1"/>
  <c r="K2973" i="1" s="1"/>
  <c r="H2974" i="1"/>
  <c r="K2974" i="1" s="1"/>
  <c r="H2975" i="1"/>
  <c r="K2975" i="1" s="1"/>
  <c r="H2976" i="1"/>
  <c r="K2976" i="1" s="1"/>
  <c r="H2977" i="1"/>
  <c r="K2977" i="1" s="1"/>
  <c r="H2978" i="1"/>
  <c r="K2978" i="1" s="1"/>
  <c r="H2979" i="1"/>
  <c r="K2979" i="1" s="1"/>
  <c r="H2980" i="1"/>
  <c r="K2980" i="1" s="1"/>
  <c r="H2981" i="1"/>
  <c r="K2981" i="1" s="1"/>
  <c r="H2982" i="1"/>
  <c r="K2982" i="1" s="1"/>
  <c r="H2983" i="1"/>
  <c r="K2983" i="1" s="1"/>
  <c r="H2984" i="1"/>
  <c r="K2984" i="1" s="1"/>
  <c r="H2985" i="1"/>
  <c r="K2985" i="1" s="1"/>
  <c r="H2986" i="1"/>
  <c r="K2986" i="1" s="1"/>
  <c r="H2987" i="1"/>
  <c r="K2987" i="1" s="1"/>
  <c r="H2988" i="1"/>
  <c r="K2988" i="1" s="1"/>
  <c r="H2989" i="1"/>
  <c r="K2989" i="1" s="1"/>
  <c r="H2990" i="1"/>
  <c r="K2990" i="1" s="1"/>
  <c r="H2991" i="1"/>
  <c r="K2991" i="1" s="1"/>
  <c r="H2992" i="1"/>
  <c r="K2992" i="1" s="1"/>
  <c r="H2993" i="1"/>
  <c r="K2993" i="1" s="1"/>
  <c r="H2994" i="1"/>
  <c r="K2994" i="1" s="1"/>
  <c r="H2995" i="1"/>
  <c r="K2995" i="1" s="1"/>
  <c r="H2996" i="1"/>
  <c r="K2996" i="1" s="1"/>
  <c r="H2997" i="1"/>
  <c r="K2997" i="1" s="1"/>
  <c r="H2998" i="1"/>
  <c r="K2998" i="1" s="1"/>
  <c r="H2999" i="1"/>
  <c r="K2999" i="1" s="1"/>
  <c r="H3000" i="1"/>
  <c r="K3000" i="1" s="1"/>
  <c r="H3001" i="1"/>
  <c r="K3001" i="1" s="1"/>
  <c r="H3002" i="1"/>
  <c r="K3002" i="1" s="1"/>
  <c r="H3003" i="1"/>
  <c r="K3003" i="1" s="1"/>
  <c r="H3004" i="1"/>
  <c r="K3004" i="1" s="1"/>
  <c r="H3005" i="1"/>
  <c r="K3005" i="1" s="1"/>
  <c r="H3006" i="1"/>
  <c r="K3006" i="1" s="1"/>
  <c r="H3007" i="1"/>
  <c r="K3007" i="1" s="1"/>
  <c r="H3008" i="1"/>
  <c r="K3008" i="1" s="1"/>
  <c r="H3009" i="1"/>
  <c r="K3009" i="1" s="1"/>
  <c r="H3010" i="1"/>
  <c r="K3010" i="1" s="1"/>
  <c r="H3011" i="1"/>
  <c r="K3011" i="1" s="1"/>
  <c r="H3012" i="1"/>
  <c r="K3012" i="1" s="1"/>
  <c r="H3013" i="1"/>
  <c r="K3013" i="1" s="1"/>
  <c r="H3014" i="1"/>
  <c r="K3014" i="1" s="1"/>
  <c r="H3015" i="1"/>
  <c r="K3015" i="1" s="1"/>
  <c r="H3016" i="1"/>
  <c r="K3016" i="1" s="1"/>
  <c r="H3017" i="1"/>
  <c r="K3017" i="1" s="1"/>
  <c r="H3018" i="1"/>
  <c r="K3018" i="1" s="1"/>
  <c r="H3019" i="1"/>
  <c r="K3019" i="1" s="1"/>
  <c r="H3020" i="1"/>
  <c r="K3020" i="1" s="1"/>
  <c r="H3021" i="1"/>
  <c r="K3021" i="1" s="1"/>
  <c r="H3022" i="1"/>
  <c r="K3022" i="1" s="1"/>
  <c r="H3023" i="1"/>
  <c r="K3023" i="1" s="1"/>
  <c r="H3024" i="1"/>
  <c r="K3024" i="1" s="1"/>
  <c r="H3025" i="1"/>
  <c r="K3025" i="1" s="1"/>
  <c r="H3026" i="1"/>
  <c r="K3026" i="1" s="1"/>
  <c r="H3027" i="1"/>
  <c r="K3027" i="1" s="1"/>
  <c r="H3028" i="1"/>
  <c r="K3028" i="1" s="1"/>
  <c r="H3029" i="1"/>
  <c r="K3029" i="1" s="1"/>
  <c r="H3030" i="1"/>
  <c r="K3030" i="1" s="1"/>
  <c r="H3031" i="1"/>
  <c r="K3031" i="1" s="1"/>
  <c r="H3032" i="1"/>
  <c r="K3032" i="1" s="1"/>
  <c r="H3033" i="1"/>
  <c r="K3033" i="1" s="1"/>
  <c r="H3034" i="1"/>
  <c r="K3034" i="1" s="1"/>
  <c r="H3035" i="1"/>
  <c r="K3035" i="1" s="1"/>
  <c r="H3036" i="1"/>
  <c r="K3036" i="1" s="1"/>
  <c r="H3037" i="1"/>
  <c r="K3037" i="1" s="1"/>
  <c r="H3038" i="1"/>
  <c r="K3038" i="1" s="1"/>
  <c r="H3039" i="1"/>
  <c r="K3039" i="1" s="1"/>
  <c r="H3040" i="1"/>
  <c r="K3040" i="1" s="1"/>
  <c r="H3041" i="1"/>
  <c r="K3041" i="1" s="1"/>
  <c r="H3042" i="1"/>
  <c r="K3042" i="1" s="1"/>
  <c r="H3043" i="1"/>
  <c r="K3043" i="1" s="1"/>
  <c r="H3044" i="1"/>
  <c r="K3044" i="1" s="1"/>
  <c r="H3045" i="1"/>
  <c r="K3045" i="1" s="1"/>
  <c r="H3046" i="1"/>
  <c r="K3046" i="1" s="1"/>
  <c r="H3047" i="1"/>
  <c r="K3047" i="1" s="1"/>
  <c r="H3048" i="1"/>
  <c r="K3048" i="1" s="1"/>
  <c r="H3049" i="1"/>
  <c r="K3049" i="1" s="1"/>
  <c r="H3050" i="1"/>
  <c r="K3050" i="1" s="1"/>
  <c r="H3051" i="1"/>
  <c r="K3051" i="1" s="1"/>
  <c r="H3052" i="1"/>
  <c r="K3052" i="1" s="1"/>
  <c r="H3053" i="1"/>
  <c r="K3053" i="1" s="1"/>
  <c r="H3054" i="1"/>
  <c r="K3054" i="1" s="1"/>
  <c r="H3055" i="1"/>
  <c r="K3055" i="1" s="1"/>
  <c r="H3056" i="1"/>
  <c r="K3056" i="1" s="1"/>
  <c r="H3057" i="1"/>
  <c r="K3057" i="1" s="1"/>
  <c r="H3058" i="1"/>
  <c r="K3058" i="1" s="1"/>
  <c r="H3059" i="1"/>
  <c r="K3059" i="1" s="1"/>
  <c r="H3060" i="1"/>
  <c r="K3060" i="1" s="1"/>
  <c r="H3061" i="1"/>
  <c r="K3061" i="1" s="1"/>
  <c r="H3062" i="1"/>
  <c r="K3062" i="1" s="1"/>
  <c r="H3063" i="1"/>
  <c r="K3063" i="1" s="1"/>
  <c r="H3064" i="1"/>
  <c r="K3064" i="1" s="1"/>
  <c r="H3065" i="1"/>
  <c r="K3065" i="1" s="1"/>
  <c r="H3066" i="1"/>
  <c r="K3066" i="1" s="1"/>
  <c r="H3067" i="1"/>
  <c r="K3067" i="1" s="1"/>
  <c r="H3068" i="1"/>
  <c r="K3068" i="1" s="1"/>
  <c r="H3069" i="1"/>
  <c r="K3069" i="1" s="1"/>
  <c r="H3070" i="1"/>
  <c r="K3070" i="1" s="1"/>
  <c r="H3071" i="1"/>
  <c r="K3071" i="1" s="1"/>
  <c r="H3072" i="1"/>
  <c r="K3072" i="1" s="1"/>
  <c r="H3073" i="1"/>
  <c r="K3073" i="1" s="1"/>
  <c r="H3074" i="1"/>
  <c r="K3074" i="1" s="1"/>
  <c r="H3075" i="1"/>
  <c r="K3075" i="1" s="1"/>
  <c r="H3076" i="1"/>
  <c r="K3076" i="1" s="1"/>
  <c r="H3077" i="1"/>
  <c r="K3077" i="1" s="1"/>
  <c r="H3078" i="1"/>
  <c r="K3078" i="1" s="1"/>
  <c r="H3079" i="1"/>
  <c r="K3079" i="1" s="1"/>
  <c r="H3080" i="1"/>
  <c r="K3080" i="1" s="1"/>
  <c r="H3081" i="1"/>
  <c r="K3081" i="1" s="1"/>
  <c r="H3082" i="1"/>
  <c r="K3082" i="1" s="1"/>
  <c r="H3083" i="1"/>
  <c r="K3083" i="1" s="1"/>
  <c r="H3084" i="1"/>
  <c r="K3084" i="1" s="1"/>
  <c r="H3085" i="1"/>
  <c r="K3085" i="1" s="1"/>
  <c r="H3086" i="1"/>
  <c r="K3086" i="1" s="1"/>
  <c r="H3087" i="1"/>
  <c r="K3087" i="1" s="1"/>
  <c r="H3088" i="1"/>
  <c r="K3088" i="1" s="1"/>
  <c r="H3089" i="1"/>
  <c r="K3089" i="1" s="1"/>
  <c r="H3090" i="1"/>
  <c r="K3090" i="1" s="1"/>
  <c r="H3091" i="1"/>
  <c r="K3091" i="1" s="1"/>
  <c r="H3092" i="1"/>
  <c r="K3092" i="1" s="1"/>
  <c r="H3093" i="1"/>
  <c r="K3093" i="1" s="1"/>
  <c r="H3094" i="1"/>
  <c r="K3094" i="1" s="1"/>
  <c r="H3095" i="1"/>
  <c r="K3095" i="1" s="1"/>
  <c r="H3096" i="1"/>
  <c r="K3096" i="1" s="1"/>
  <c r="H3097" i="1"/>
  <c r="K3097" i="1" s="1"/>
  <c r="H3098" i="1"/>
  <c r="K3098" i="1" s="1"/>
  <c r="H3099" i="1"/>
  <c r="K3099" i="1" s="1"/>
  <c r="H3100" i="1"/>
  <c r="K3100" i="1" s="1"/>
  <c r="H3101" i="1"/>
  <c r="K3101" i="1" s="1"/>
  <c r="H3102" i="1"/>
  <c r="K3102" i="1" s="1"/>
  <c r="H3103" i="1"/>
  <c r="K3103" i="1" s="1"/>
  <c r="H3104" i="1"/>
  <c r="K3104" i="1" s="1"/>
  <c r="H3105" i="1"/>
  <c r="K3105" i="1" s="1"/>
  <c r="H3106" i="1"/>
  <c r="K3106" i="1" s="1"/>
  <c r="H3107" i="1"/>
  <c r="K3107" i="1" s="1"/>
  <c r="H3108" i="1"/>
  <c r="K3108" i="1" s="1"/>
  <c r="H3109" i="1"/>
  <c r="K3109" i="1" s="1"/>
  <c r="H3110" i="1"/>
  <c r="K3110" i="1" s="1"/>
  <c r="H3111" i="1"/>
  <c r="K3111" i="1" s="1"/>
  <c r="H3112" i="1"/>
  <c r="K3112" i="1" s="1"/>
  <c r="H3113" i="1"/>
  <c r="K3113" i="1" s="1"/>
  <c r="H3114" i="1"/>
  <c r="K3114" i="1" s="1"/>
  <c r="H3115" i="1"/>
  <c r="K3115" i="1" s="1"/>
  <c r="H3116" i="1"/>
  <c r="K3116" i="1" s="1"/>
  <c r="H3117" i="1"/>
  <c r="K3117" i="1" s="1"/>
  <c r="H3118" i="1"/>
  <c r="K3118" i="1" s="1"/>
  <c r="H3119" i="1"/>
  <c r="K3119" i="1" s="1"/>
  <c r="H3120" i="1"/>
  <c r="K3120" i="1" s="1"/>
  <c r="H3121" i="1"/>
  <c r="K3121" i="1" s="1"/>
  <c r="H3122" i="1"/>
  <c r="K3122" i="1" s="1"/>
  <c r="H3123" i="1"/>
  <c r="K3123" i="1" s="1"/>
  <c r="H3124" i="1"/>
  <c r="K3124" i="1" s="1"/>
  <c r="H3125" i="1"/>
  <c r="K3125" i="1" s="1"/>
  <c r="H3126" i="1"/>
  <c r="K3126" i="1" s="1"/>
  <c r="H3127" i="1"/>
  <c r="K3127" i="1" s="1"/>
  <c r="H3128" i="1"/>
  <c r="K3128" i="1" s="1"/>
  <c r="H3129" i="1"/>
  <c r="K3129" i="1" s="1"/>
  <c r="H3130" i="1"/>
  <c r="K3130" i="1" s="1"/>
  <c r="H3131" i="1"/>
  <c r="K3131" i="1" s="1"/>
  <c r="H3132" i="1"/>
  <c r="K3132" i="1" s="1"/>
  <c r="H3133" i="1"/>
  <c r="K3133" i="1" s="1"/>
  <c r="H3134" i="1"/>
  <c r="K3134" i="1" s="1"/>
  <c r="H3135" i="1"/>
  <c r="K3135" i="1" s="1"/>
  <c r="H3136" i="1"/>
  <c r="K3136" i="1" s="1"/>
  <c r="H3137" i="1"/>
  <c r="K3137" i="1" s="1"/>
  <c r="H3138" i="1"/>
  <c r="K3138" i="1" s="1"/>
  <c r="H3139" i="1"/>
  <c r="K3139" i="1" s="1"/>
  <c r="H3140" i="1"/>
  <c r="K3140" i="1" s="1"/>
  <c r="H3141" i="1"/>
  <c r="K3141" i="1" s="1"/>
  <c r="H3142" i="1"/>
  <c r="K3142" i="1" s="1"/>
  <c r="H3143" i="1"/>
  <c r="K3143" i="1" s="1"/>
  <c r="H3144" i="1"/>
  <c r="K3144" i="1" s="1"/>
  <c r="H3145" i="1"/>
  <c r="K3145" i="1" s="1"/>
  <c r="H3146" i="1"/>
  <c r="K3146" i="1" s="1"/>
  <c r="H3147" i="1"/>
  <c r="K3147" i="1" s="1"/>
  <c r="H3148" i="1"/>
  <c r="K3148" i="1" s="1"/>
  <c r="H3149" i="1"/>
  <c r="K3149" i="1" s="1"/>
  <c r="H3150" i="1"/>
  <c r="K3150" i="1" s="1"/>
  <c r="H3151" i="1"/>
  <c r="K3151" i="1" s="1"/>
  <c r="H3152" i="1"/>
  <c r="K3152" i="1" s="1"/>
  <c r="H3153" i="1"/>
  <c r="K3153" i="1" s="1"/>
  <c r="H3154" i="1"/>
  <c r="K3154" i="1" s="1"/>
  <c r="H3155" i="1"/>
  <c r="K3155" i="1" s="1"/>
  <c r="H3156" i="1"/>
  <c r="K3156" i="1" s="1"/>
  <c r="H3157" i="1"/>
  <c r="K3157" i="1" s="1"/>
  <c r="H3158" i="1"/>
  <c r="K3158" i="1" s="1"/>
  <c r="H3159" i="1"/>
  <c r="K3159" i="1" s="1"/>
  <c r="H3160" i="1"/>
  <c r="K3160" i="1" s="1"/>
  <c r="H3161" i="1"/>
  <c r="K3161" i="1" s="1"/>
  <c r="H3162" i="1"/>
  <c r="K3162" i="1" s="1"/>
  <c r="H3163" i="1"/>
  <c r="K3163" i="1" s="1"/>
  <c r="H3164" i="1"/>
  <c r="K3164" i="1" s="1"/>
  <c r="H3165" i="1"/>
  <c r="K3165" i="1" s="1"/>
  <c r="H3166" i="1"/>
  <c r="K3166" i="1" s="1"/>
  <c r="H3167" i="1"/>
  <c r="K3167" i="1" s="1"/>
  <c r="H3168" i="1"/>
  <c r="K3168" i="1" s="1"/>
  <c r="H3169" i="1"/>
  <c r="K3169" i="1" s="1"/>
  <c r="H3170" i="1"/>
  <c r="K3170" i="1" s="1"/>
  <c r="H3171" i="1"/>
  <c r="K3171" i="1" s="1"/>
  <c r="H3172" i="1"/>
  <c r="K3172" i="1" s="1"/>
  <c r="H3173" i="1"/>
  <c r="K3173" i="1" s="1"/>
  <c r="H3174" i="1"/>
  <c r="K3174" i="1" s="1"/>
  <c r="H3175" i="1"/>
  <c r="K3175" i="1" s="1"/>
  <c r="H3176" i="1"/>
  <c r="K3176" i="1" s="1"/>
  <c r="H3177" i="1"/>
  <c r="K3177" i="1" s="1"/>
  <c r="H3178" i="1"/>
  <c r="K3178" i="1" s="1"/>
  <c r="H3179" i="1"/>
  <c r="K3179" i="1" s="1"/>
  <c r="H3180" i="1"/>
  <c r="K3180" i="1" s="1"/>
  <c r="H3181" i="1"/>
  <c r="K3181" i="1" s="1"/>
  <c r="H3182" i="1"/>
  <c r="K3182" i="1" s="1"/>
  <c r="H3183" i="1"/>
  <c r="K3183" i="1" s="1"/>
  <c r="H3184" i="1"/>
  <c r="K3184" i="1" s="1"/>
  <c r="H3185" i="1"/>
  <c r="K3185" i="1" s="1"/>
  <c r="H3186" i="1"/>
  <c r="K3186" i="1" s="1"/>
  <c r="H3187" i="1"/>
  <c r="K3187" i="1" s="1"/>
  <c r="H3188" i="1"/>
  <c r="K3188" i="1" s="1"/>
  <c r="H3189" i="1"/>
  <c r="K3189" i="1" s="1"/>
  <c r="H3190" i="1"/>
  <c r="K3190" i="1" s="1"/>
  <c r="H3191" i="1"/>
  <c r="K3191" i="1" s="1"/>
  <c r="H3192" i="1"/>
  <c r="K3192" i="1" s="1"/>
  <c r="H3193" i="1"/>
  <c r="K3193" i="1" s="1"/>
  <c r="H3194" i="1"/>
  <c r="K3194" i="1" s="1"/>
  <c r="H3195" i="1"/>
  <c r="K3195" i="1" s="1"/>
  <c r="H3196" i="1"/>
  <c r="K3196" i="1" s="1"/>
  <c r="H3197" i="1"/>
  <c r="K3197" i="1" s="1"/>
  <c r="H3198" i="1"/>
  <c r="K3198" i="1" s="1"/>
  <c r="H3199" i="1"/>
  <c r="K3199" i="1" s="1"/>
  <c r="H3200" i="1"/>
  <c r="K3200" i="1" s="1"/>
  <c r="H3201" i="1"/>
  <c r="K3201" i="1" s="1"/>
  <c r="H3202" i="1"/>
  <c r="K3202" i="1" s="1"/>
  <c r="H3203" i="1"/>
  <c r="K3203" i="1" s="1"/>
  <c r="H3204" i="1"/>
  <c r="K3204" i="1" s="1"/>
  <c r="H3205" i="1"/>
  <c r="K3205" i="1" s="1"/>
  <c r="H3206" i="1"/>
  <c r="K3206" i="1" s="1"/>
  <c r="H3207" i="1"/>
  <c r="K3207" i="1" s="1"/>
  <c r="H3208" i="1"/>
  <c r="K3208" i="1" s="1"/>
  <c r="H3209" i="1"/>
  <c r="K3209" i="1" s="1"/>
  <c r="H3210" i="1"/>
  <c r="K3210" i="1" s="1"/>
  <c r="H3211" i="1"/>
  <c r="K3211" i="1" s="1"/>
  <c r="H3212" i="1"/>
  <c r="K3212" i="1" s="1"/>
  <c r="H3213" i="1"/>
  <c r="K3213" i="1" s="1"/>
  <c r="H3214" i="1"/>
  <c r="K3214" i="1" s="1"/>
  <c r="H3215" i="1"/>
  <c r="K3215" i="1" s="1"/>
  <c r="H3216" i="1"/>
  <c r="K3216" i="1" s="1"/>
  <c r="H3217" i="1"/>
  <c r="K3217" i="1" s="1"/>
  <c r="H3218" i="1"/>
  <c r="K3218" i="1" s="1"/>
  <c r="H3219" i="1"/>
  <c r="K3219" i="1" s="1"/>
  <c r="H3220" i="1"/>
  <c r="K3220" i="1" s="1"/>
  <c r="H3221" i="1"/>
  <c r="K3221" i="1" s="1"/>
  <c r="H3222" i="1"/>
  <c r="K3222" i="1" s="1"/>
  <c r="H3223" i="1"/>
  <c r="K3223" i="1" s="1"/>
  <c r="H3224" i="1"/>
  <c r="K3224" i="1" s="1"/>
  <c r="H3225" i="1"/>
  <c r="K3225" i="1" s="1"/>
  <c r="H3226" i="1"/>
  <c r="K3226" i="1" s="1"/>
  <c r="H3227" i="1"/>
  <c r="K3227" i="1" s="1"/>
  <c r="H3228" i="1"/>
  <c r="K3228" i="1" s="1"/>
  <c r="H3229" i="1"/>
  <c r="K3229" i="1" s="1"/>
  <c r="H3230" i="1"/>
  <c r="K3230" i="1" s="1"/>
  <c r="H3231" i="1"/>
  <c r="K3231" i="1" s="1"/>
  <c r="H3232" i="1"/>
  <c r="K3232" i="1" s="1"/>
  <c r="H3233" i="1"/>
  <c r="K3233" i="1" s="1"/>
  <c r="H3234" i="1"/>
  <c r="K3234" i="1" s="1"/>
  <c r="H3235" i="1"/>
  <c r="K3235" i="1" s="1"/>
  <c r="H3236" i="1"/>
  <c r="K3236" i="1" s="1"/>
  <c r="H3237" i="1"/>
  <c r="K3237" i="1" s="1"/>
  <c r="H3238" i="1"/>
  <c r="K3238" i="1" s="1"/>
  <c r="H3239" i="1"/>
  <c r="K3239" i="1" s="1"/>
  <c r="H3240" i="1"/>
  <c r="K3240" i="1" s="1"/>
  <c r="H3241" i="1"/>
  <c r="K3241" i="1" s="1"/>
  <c r="H3242" i="1"/>
  <c r="K3242" i="1" s="1"/>
  <c r="H3243" i="1"/>
  <c r="K3243" i="1" s="1"/>
  <c r="H3244" i="1"/>
  <c r="K3244" i="1" s="1"/>
  <c r="H3245" i="1"/>
  <c r="K3245" i="1" s="1"/>
  <c r="H3246" i="1"/>
  <c r="K3246" i="1" s="1"/>
  <c r="H3247" i="1"/>
  <c r="K3247" i="1" s="1"/>
  <c r="H3248" i="1"/>
  <c r="K3248" i="1" s="1"/>
  <c r="H3249" i="1"/>
  <c r="K3249" i="1" s="1"/>
  <c r="H3250" i="1"/>
  <c r="K3250" i="1" s="1"/>
  <c r="H3251" i="1"/>
  <c r="K3251" i="1" s="1"/>
  <c r="H3252" i="1"/>
  <c r="K3252" i="1" s="1"/>
  <c r="H3253" i="1"/>
  <c r="K3253" i="1" s="1"/>
  <c r="H3254" i="1"/>
  <c r="K3254" i="1" s="1"/>
  <c r="H3255" i="1"/>
  <c r="K3255" i="1" s="1"/>
  <c r="H3256" i="1"/>
  <c r="K3256" i="1" s="1"/>
  <c r="H3257" i="1"/>
  <c r="K3257" i="1" s="1"/>
  <c r="H3258" i="1"/>
  <c r="K3258" i="1" s="1"/>
  <c r="H3259" i="1"/>
  <c r="K3259" i="1" s="1"/>
  <c r="H3260" i="1"/>
  <c r="K3260" i="1" s="1"/>
  <c r="H3261" i="1"/>
  <c r="K3261" i="1" s="1"/>
  <c r="H3262" i="1"/>
  <c r="K3262" i="1" s="1"/>
  <c r="H3263" i="1"/>
  <c r="K3263" i="1" s="1"/>
  <c r="H3264" i="1"/>
  <c r="K3264" i="1" s="1"/>
  <c r="H3265" i="1"/>
  <c r="K3265" i="1" s="1"/>
  <c r="H3266" i="1"/>
  <c r="K3266" i="1" s="1"/>
  <c r="H3267" i="1"/>
  <c r="K3267" i="1" s="1"/>
  <c r="H3268" i="1"/>
  <c r="K3268" i="1" s="1"/>
  <c r="H3269" i="1"/>
  <c r="K3269" i="1" s="1"/>
  <c r="H3270" i="1"/>
  <c r="K3270" i="1" s="1"/>
  <c r="H3271" i="1"/>
  <c r="K3271" i="1" s="1"/>
  <c r="H3272" i="1"/>
  <c r="K3272" i="1" s="1"/>
  <c r="H3273" i="1"/>
  <c r="K3273" i="1" s="1"/>
  <c r="H3274" i="1"/>
  <c r="K3274" i="1" s="1"/>
  <c r="H3275" i="1"/>
  <c r="K3275" i="1" s="1"/>
  <c r="H3276" i="1"/>
  <c r="K3276" i="1" s="1"/>
  <c r="H3277" i="1"/>
  <c r="K3277" i="1" s="1"/>
  <c r="H3278" i="1"/>
  <c r="K3278" i="1" s="1"/>
  <c r="H3279" i="1"/>
  <c r="K3279" i="1" s="1"/>
  <c r="H3280" i="1"/>
  <c r="K3280" i="1" s="1"/>
  <c r="H3281" i="1"/>
  <c r="K3281" i="1" s="1"/>
  <c r="H3282" i="1"/>
  <c r="K3282" i="1" s="1"/>
  <c r="H3283" i="1"/>
  <c r="K3283" i="1" s="1"/>
  <c r="H3284" i="1"/>
  <c r="K3284" i="1" s="1"/>
  <c r="H3285" i="1"/>
  <c r="K3285" i="1" s="1"/>
  <c r="H3286" i="1"/>
  <c r="K3286" i="1" s="1"/>
  <c r="H3287" i="1"/>
  <c r="K3287" i="1" s="1"/>
  <c r="H3288" i="1"/>
  <c r="K3288" i="1" s="1"/>
  <c r="H3289" i="1"/>
  <c r="K3289" i="1" s="1"/>
  <c r="H3290" i="1"/>
  <c r="K3290" i="1" s="1"/>
  <c r="H3291" i="1"/>
  <c r="K3291" i="1" s="1"/>
  <c r="H3292" i="1"/>
  <c r="K3292" i="1" s="1"/>
  <c r="H3293" i="1"/>
  <c r="K3293" i="1" s="1"/>
  <c r="H3294" i="1"/>
  <c r="K3294" i="1" s="1"/>
  <c r="H3295" i="1"/>
  <c r="K3295" i="1" s="1"/>
  <c r="H3296" i="1"/>
  <c r="K3296" i="1" s="1"/>
  <c r="H3297" i="1"/>
  <c r="K3297" i="1" s="1"/>
  <c r="H3298" i="1"/>
  <c r="K3298" i="1" s="1"/>
  <c r="H3299" i="1"/>
  <c r="K3299" i="1" s="1"/>
  <c r="H3300" i="1"/>
  <c r="K3300" i="1" s="1"/>
  <c r="H3301" i="1"/>
  <c r="K3301" i="1" s="1"/>
  <c r="H3302" i="1"/>
  <c r="K3302" i="1" s="1"/>
  <c r="H3303" i="1"/>
  <c r="K3303" i="1" s="1"/>
  <c r="H3304" i="1"/>
  <c r="K3304" i="1" s="1"/>
  <c r="H3305" i="1"/>
  <c r="K3305" i="1" s="1"/>
  <c r="H3306" i="1"/>
  <c r="K3306" i="1" s="1"/>
  <c r="H3307" i="1"/>
  <c r="K3307" i="1" s="1"/>
  <c r="H3308" i="1"/>
  <c r="K3308" i="1" s="1"/>
  <c r="H3309" i="1"/>
  <c r="K3309" i="1" s="1"/>
  <c r="H3310" i="1"/>
  <c r="K3310" i="1" s="1"/>
  <c r="H3311" i="1"/>
  <c r="K3311" i="1" s="1"/>
  <c r="H3312" i="1"/>
  <c r="K3312" i="1" s="1"/>
  <c r="H3313" i="1"/>
  <c r="K3313" i="1" s="1"/>
  <c r="H3314" i="1"/>
  <c r="K3314" i="1" s="1"/>
  <c r="H3315" i="1"/>
  <c r="K3315" i="1" s="1"/>
  <c r="H3316" i="1"/>
  <c r="K3316" i="1" s="1"/>
  <c r="H3317" i="1"/>
  <c r="K3317" i="1" s="1"/>
  <c r="H3318" i="1"/>
  <c r="K3318" i="1" s="1"/>
  <c r="H3319" i="1"/>
  <c r="K3319" i="1" s="1"/>
  <c r="H3320" i="1"/>
  <c r="K3320" i="1" s="1"/>
  <c r="H3321" i="1"/>
  <c r="K3321" i="1" s="1"/>
  <c r="H3322" i="1"/>
  <c r="K3322" i="1" s="1"/>
  <c r="H3323" i="1"/>
  <c r="K3323" i="1" s="1"/>
  <c r="H3324" i="1"/>
  <c r="K3324" i="1" s="1"/>
  <c r="H3325" i="1"/>
  <c r="K3325" i="1" s="1"/>
  <c r="H3326" i="1"/>
  <c r="K3326" i="1" s="1"/>
  <c r="H3327" i="1"/>
  <c r="K3327" i="1" s="1"/>
  <c r="H3328" i="1"/>
  <c r="K3328" i="1" s="1"/>
  <c r="H3329" i="1"/>
  <c r="K3329" i="1" s="1"/>
  <c r="H3330" i="1"/>
  <c r="K3330" i="1" s="1"/>
  <c r="H3331" i="1"/>
  <c r="K3331" i="1" s="1"/>
  <c r="H3332" i="1"/>
  <c r="K3332" i="1" s="1"/>
  <c r="H3333" i="1"/>
  <c r="K3333" i="1" s="1"/>
  <c r="H3334" i="1"/>
  <c r="K3334" i="1" s="1"/>
  <c r="H3335" i="1"/>
  <c r="K3335" i="1" s="1"/>
  <c r="H3336" i="1"/>
  <c r="K3336" i="1" s="1"/>
  <c r="H3337" i="1"/>
  <c r="K3337" i="1" s="1"/>
  <c r="H3338" i="1"/>
  <c r="K3338" i="1" s="1"/>
  <c r="H3339" i="1"/>
  <c r="K3339" i="1" s="1"/>
  <c r="H3340" i="1"/>
  <c r="K3340" i="1" s="1"/>
  <c r="H3341" i="1"/>
  <c r="K3341" i="1" s="1"/>
  <c r="H3342" i="1"/>
  <c r="K3342" i="1" s="1"/>
  <c r="H3343" i="1"/>
  <c r="K3343" i="1" s="1"/>
  <c r="H3344" i="1"/>
  <c r="K3344" i="1" s="1"/>
  <c r="H3345" i="1"/>
  <c r="K3345" i="1" s="1"/>
  <c r="H3346" i="1"/>
  <c r="K3346" i="1" s="1"/>
  <c r="H3347" i="1"/>
  <c r="K3347" i="1" s="1"/>
  <c r="H3348" i="1"/>
  <c r="K3348" i="1" s="1"/>
  <c r="H3349" i="1"/>
  <c r="K3349" i="1" s="1"/>
  <c r="H3350" i="1"/>
  <c r="K3350" i="1" s="1"/>
  <c r="H3351" i="1"/>
  <c r="K3351" i="1" s="1"/>
  <c r="H3352" i="1"/>
  <c r="K3352" i="1" s="1"/>
  <c r="H3353" i="1"/>
  <c r="K3353" i="1" s="1"/>
  <c r="H3354" i="1"/>
  <c r="K3354" i="1" s="1"/>
  <c r="H3355" i="1"/>
  <c r="K3355" i="1" s="1"/>
  <c r="H3356" i="1"/>
  <c r="K3356" i="1" s="1"/>
  <c r="H3357" i="1"/>
  <c r="K3357" i="1" s="1"/>
  <c r="H3358" i="1"/>
  <c r="K3358" i="1" s="1"/>
  <c r="H3359" i="1"/>
  <c r="K3359" i="1" s="1"/>
  <c r="H3360" i="1"/>
  <c r="K3360" i="1" s="1"/>
  <c r="H3361" i="1"/>
  <c r="K3361" i="1" s="1"/>
  <c r="H3362" i="1"/>
  <c r="K3362" i="1" s="1"/>
  <c r="H3363" i="1"/>
  <c r="K3363" i="1" s="1"/>
  <c r="H3364" i="1"/>
  <c r="K3364" i="1" s="1"/>
  <c r="H3365" i="1"/>
  <c r="K3365" i="1" s="1"/>
  <c r="H3366" i="1"/>
  <c r="K3366" i="1" s="1"/>
  <c r="H3367" i="1"/>
  <c r="K3367" i="1" s="1"/>
  <c r="H3368" i="1"/>
  <c r="K3368" i="1" s="1"/>
  <c r="H3369" i="1"/>
  <c r="K3369" i="1" s="1"/>
  <c r="H3370" i="1"/>
  <c r="K3370" i="1" s="1"/>
  <c r="H3371" i="1"/>
  <c r="K3371" i="1" s="1"/>
  <c r="H3372" i="1"/>
  <c r="K3372" i="1" s="1"/>
  <c r="H3373" i="1"/>
  <c r="K3373" i="1" s="1"/>
  <c r="H3374" i="1"/>
  <c r="K3374" i="1" s="1"/>
  <c r="H3375" i="1"/>
  <c r="K3375" i="1" s="1"/>
  <c r="H3376" i="1"/>
  <c r="K3376" i="1" s="1"/>
  <c r="H3377" i="1"/>
  <c r="K3377" i="1" s="1"/>
  <c r="H3378" i="1"/>
  <c r="K3378" i="1" s="1"/>
  <c r="H3379" i="1"/>
  <c r="K3379" i="1" s="1"/>
  <c r="H3380" i="1"/>
  <c r="K3380" i="1" s="1"/>
  <c r="H3381" i="1"/>
  <c r="K3381" i="1" s="1"/>
  <c r="H3382" i="1"/>
  <c r="K3382" i="1" s="1"/>
  <c r="H3383" i="1"/>
  <c r="K3383" i="1" s="1"/>
  <c r="H3384" i="1"/>
  <c r="K3384" i="1" s="1"/>
  <c r="H3385" i="1"/>
  <c r="K3385" i="1" s="1"/>
  <c r="H3386" i="1"/>
  <c r="K3386" i="1" s="1"/>
  <c r="H3387" i="1"/>
  <c r="K3387" i="1" s="1"/>
  <c r="H3388" i="1"/>
  <c r="K3388" i="1" s="1"/>
  <c r="H3389" i="1"/>
  <c r="K3389" i="1" s="1"/>
  <c r="H3390" i="1"/>
  <c r="K3390" i="1" s="1"/>
  <c r="H3391" i="1"/>
  <c r="K3391" i="1" s="1"/>
  <c r="H3392" i="1"/>
  <c r="K3392" i="1" s="1"/>
  <c r="H3393" i="1"/>
  <c r="K3393" i="1" s="1"/>
  <c r="H3394" i="1"/>
  <c r="K3394" i="1" s="1"/>
  <c r="H3395" i="1"/>
  <c r="K3395" i="1" s="1"/>
  <c r="H3396" i="1"/>
  <c r="K3396" i="1" s="1"/>
  <c r="H3397" i="1"/>
  <c r="K3397" i="1" s="1"/>
  <c r="H3398" i="1"/>
  <c r="K3398" i="1" s="1"/>
  <c r="H3399" i="1"/>
  <c r="K3399" i="1" s="1"/>
  <c r="H3400" i="1"/>
  <c r="K3400" i="1" s="1"/>
  <c r="H3401" i="1"/>
  <c r="K3401" i="1" s="1"/>
  <c r="H3402" i="1"/>
  <c r="K3402" i="1" s="1"/>
  <c r="H3403" i="1"/>
  <c r="K3403" i="1" s="1"/>
  <c r="H3404" i="1"/>
  <c r="K3404" i="1" s="1"/>
  <c r="H3405" i="1"/>
  <c r="K3405" i="1" s="1"/>
  <c r="H3406" i="1"/>
  <c r="K3406" i="1" s="1"/>
  <c r="H3407" i="1"/>
  <c r="K3407" i="1" s="1"/>
  <c r="H3408" i="1"/>
  <c r="K3408" i="1" s="1"/>
  <c r="H3409" i="1"/>
  <c r="K3409" i="1" s="1"/>
  <c r="H3410" i="1"/>
  <c r="K3410" i="1" s="1"/>
  <c r="H3411" i="1"/>
  <c r="K3411" i="1" s="1"/>
  <c r="H3412" i="1"/>
  <c r="K3412" i="1" s="1"/>
  <c r="H3413" i="1"/>
  <c r="K3413" i="1" s="1"/>
  <c r="H3414" i="1"/>
  <c r="K3414" i="1" s="1"/>
  <c r="H3415" i="1"/>
  <c r="K3415" i="1" s="1"/>
  <c r="H3416" i="1"/>
  <c r="K3416" i="1" s="1"/>
  <c r="H3417" i="1"/>
  <c r="K3417" i="1" s="1"/>
  <c r="H3418" i="1"/>
  <c r="K3418" i="1" s="1"/>
  <c r="H3419" i="1"/>
  <c r="K3419" i="1" s="1"/>
  <c r="H3420" i="1"/>
  <c r="K3420" i="1" s="1"/>
  <c r="H3421" i="1"/>
  <c r="K3421" i="1" s="1"/>
  <c r="H3422" i="1"/>
  <c r="K3422" i="1" s="1"/>
  <c r="H3423" i="1"/>
  <c r="K3423" i="1" s="1"/>
  <c r="H3424" i="1"/>
  <c r="K3424" i="1" s="1"/>
  <c r="H3425" i="1"/>
  <c r="K3425" i="1" s="1"/>
  <c r="H3426" i="1"/>
  <c r="K3426" i="1" s="1"/>
  <c r="H3427" i="1"/>
  <c r="K3427" i="1" s="1"/>
  <c r="H3428" i="1"/>
  <c r="K3428" i="1" s="1"/>
  <c r="H3429" i="1"/>
  <c r="K3429" i="1" s="1"/>
  <c r="H3430" i="1"/>
  <c r="K3430" i="1" s="1"/>
  <c r="H3431" i="1"/>
  <c r="K3431" i="1" s="1"/>
  <c r="H3432" i="1"/>
  <c r="K3432" i="1" s="1"/>
  <c r="H3433" i="1"/>
  <c r="K3433" i="1" s="1"/>
  <c r="H3434" i="1"/>
  <c r="K3434" i="1" s="1"/>
  <c r="H3435" i="1"/>
  <c r="K3435" i="1" s="1"/>
  <c r="H3436" i="1"/>
  <c r="K3436" i="1" s="1"/>
  <c r="H3437" i="1"/>
  <c r="K3437" i="1" s="1"/>
  <c r="H3438" i="1"/>
  <c r="K3438" i="1" s="1"/>
  <c r="H3439" i="1"/>
  <c r="K3439" i="1" s="1"/>
  <c r="H3440" i="1"/>
  <c r="K3440" i="1" s="1"/>
  <c r="H3441" i="1"/>
  <c r="K3441" i="1" s="1"/>
  <c r="H3442" i="1"/>
  <c r="K3442" i="1" s="1"/>
  <c r="H3443" i="1"/>
  <c r="K3443" i="1" s="1"/>
  <c r="H3444" i="1"/>
  <c r="K3444" i="1" s="1"/>
  <c r="H3445" i="1"/>
  <c r="K3445" i="1" s="1"/>
  <c r="H3446" i="1"/>
  <c r="K3446" i="1" s="1"/>
  <c r="H3447" i="1"/>
  <c r="K3447" i="1" s="1"/>
  <c r="H3448" i="1"/>
  <c r="K3448" i="1" s="1"/>
  <c r="H3449" i="1"/>
  <c r="K3449" i="1" s="1"/>
  <c r="H3450" i="1"/>
  <c r="K3450" i="1" s="1"/>
  <c r="H3451" i="1"/>
  <c r="K3451" i="1" s="1"/>
  <c r="H3452" i="1"/>
  <c r="K3452" i="1" s="1"/>
  <c r="H3453" i="1"/>
  <c r="K3453" i="1" s="1"/>
  <c r="H3454" i="1"/>
  <c r="K3454" i="1" s="1"/>
  <c r="H3455" i="1"/>
  <c r="K3455" i="1" s="1"/>
  <c r="H3456" i="1"/>
  <c r="K3456" i="1" s="1"/>
  <c r="H3457" i="1"/>
  <c r="K3457" i="1" s="1"/>
  <c r="H3458" i="1"/>
  <c r="K3458" i="1" s="1"/>
  <c r="H3459" i="1"/>
  <c r="K3459" i="1" s="1"/>
  <c r="H3460" i="1"/>
  <c r="K3460" i="1" s="1"/>
  <c r="H3461" i="1"/>
  <c r="K3461" i="1" s="1"/>
  <c r="H3462" i="1"/>
  <c r="K3462" i="1" s="1"/>
  <c r="H3463" i="1"/>
  <c r="K3463" i="1" s="1"/>
  <c r="H3464" i="1"/>
  <c r="K3464" i="1" s="1"/>
  <c r="H3465" i="1"/>
  <c r="K3465" i="1" s="1"/>
  <c r="H3466" i="1"/>
  <c r="K3466" i="1" s="1"/>
  <c r="H3467" i="1"/>
  <c r="K3467" i="1" s="1"/>
  <c r="H3468" i="1"/>
  <c r="K3468" i="1" s="1"/>
  <c r="H3469" i="1"/>
  <c r="K3469" i="1" s="1"/>
  <c r="H3470" i="1"/>
  <c r="K3470" i="1" s="1"/>
  <c r="H3471" i="1"/>
  <c r="K3471" i="1" s="1"/>
  <c r="H3472" i="1"/>
  <c r="K3472" i="1" s="1"/>
  <c r="H3473" i="1"/>
  <c r="K3473" i="1" s="1"/>
  <c r="H3474" i="1"/>
  <c r="K3474" i="1" s="1"/>
  <c r="H3475" i="1"/>
  <c r="K3475" i="1" s="1"/>
  <c r="H3476" i="1"/>
  <c r="K3476" i="1" s="1"/>
  <c r="H3477" i="1"/>
  <c r="K3477" i="1" s="1"/>
  <c r="H3478" i="1"/>
  <c r="K3478" i="1" s="1"/>
  <c r="H3479" i="1"/>
  <c r="K3479" i="1" s="1"/>
  <c r="H3480" i="1"/>
  <c r="K3480" i="1" s="1"/>
  <c r="H3481" i="1"/>
  <c r="K3481" i="1" s="1"/>
  <c r="H3482" i="1"/>
  <c r="K3482" i="1" s="1"/>
  <c r="H3483" i="1"/>
  <c r="K3483" i="1" s="1"/>
  <c r="H3484" i="1"/>
  <c r="K3484" i="1" s="1"/>
  <c r="H3485" i="1"/>
  <c r="K3485" i="1" s="1"/>
  <c r="H3486" i="1"/>
  <c r="K3486" i="1" s="1"/>
  <c r="H3487" i="1"/>
  <c r="K3487" i="1" s="1"/>
  <c r="H3488" i="1"/>
  <c r="K3488" i="1" s="1"/>
  <c r="H3489" i="1"/>
  <c r="K3489" i="1" s="1"/>
  <c r="H3490" i="1"/>
  <c r="K3490" i="1" s="1"/>
  <c r="H3491" i="1"/>
  <c r="K3491" i="1" s="1"/>
  <c r="H3492" i="1"/>
  <c r="K3492" i="1" s="1"/>
  <c r="H3493" i="1"/>
  <c r="K3493" i="1" s="1"/>
  <c r="H3494" i="1"/>
  <c r="K3494" i="1" s="1"/>
  <c r="H3495" i="1"/>
  <c r="K3495" i="1" s="1"/>
  <c r="H3496" i="1"/>
  <c r="K3496" i="1" s="1"/>
  <c r="H3497" i="1"/>
  <c r="K3497" i="1" s="1"/>
  <c r="H3498" i="1"/>
  <c r="K3498" i="1" s="1"/>
  <c r="H3499" i="1"/>
  <c r="K3499" i="1" s="1"/>
  <c r="H3500" i="1"/>
  <c r="K3500" i="1" s="1"/>
  <c r="H3501" i="1"/>
  <c r="K3501" i="1" s="1"/>
  <c r="H3502" i="1"/>
  <c r="K3502" i="1" s="1"/>
  <c r="H3503" i="1"/>
  <c r="K3503" i="1" s="1"/>
  <c r="H3504" i="1"/>
  <c r="K3504" i="1" s="1"/>
  <c r="H3505" i="1"/>
  <c r="K3505" i="1" s="1"/>
  <c r="H3506" i="1"/>
  <c r="K3506" i="1" s="1"/>
  <c r="H3507" i="1"/>
  <c r="K3507" i="1" s="1"/>
  <c r="H3508" i="1"/>
  <c r="K3508" i="1" s="1"/>
  <c r="H3509" i="1"/>
  <c r="K3509" i="1" s="1"/>
  <c r="H3510" i="1"/>
  <c r="K3510" i="1" s="1"/>
  <c r="H3511" i="1"/>
  <c r="K3511" i="1" s="1"/>
  <c r="H3512" i="1"/>
  <c r="K3512" i="1" s="1"/>
  <c r="H3513" i="1"/>
  <c r="K3513" i="1" s="1"/>
  <c r="H3514" i="1"/>
  <c r="K3514" i="1" s="1"/>
  <c r="H3515" i="1"/>
  <c r="K3515" i="1" s="1"/>
  <c r="H3516" i="1"/>
  <c r="K3516" i="1" s="1"/>
  <c r="H3517" i="1"/>
  <c r="K3517" i="1" s="1"/>
  <c r="H3518" i="1"/>
  <c r="K3518" i="1" s="1"/>
  <c r="H3519" i="1"/>
  <c r="K3519" i="1" s="1"/>
  <c r="H3520" i="1"/>
  <c r="K3520" i="1" s="1"/>
  <c r="H3521" i="1"/>
  <c r="K3521" i="1" s="1"/>
  <c r="H3522" i="1"/>
  <c r="K3522" i="1" s="1"/>
  <c r="H3523" i="1"/>
  <c r="K3523" i="1" s="1"/>
  <c r="H3524" i="1"/>
  <c r="K3524" i="1" s="1"/>
  <c r="H3525" i="1"/>
  <c r="K3525" i="1" s="1"/>
  <c r="H3526" i="1"/>
  <c r="K3526" i="1" s="1"/>
  <c r="H3527" i="1"/>
  <c r="K3527" i="1" s="1"/>
  <c r="H3528" i="1"/>
  <c r="K3528" i="1" s="1"/>
  <c r="H3529" i="1"/>
  <c r="K3529" i="1" s="1"/>
  <c r="H3530" i="1"/>
  <c r="K3530" i="1" s="1"/>
  <c r="H3531" i="1"/>
  <c r="K3531" i="1" s="1"/>
  <c r="H3532" i="1"/>
  <c r="K3532" i="1" s="1"/>
  <c r="H3533" i="1"/>
  <c r="K3533" i="1" s="1"/>
  <c r="H3534" i="1"/>
  <c r="K3534" i="1" s="1"/>
  <c r="H3535" i="1"/>
  <c r="K3535" i="1" s="1"/>
  <c r="H3536" i="1"/>
  <c r="K3536" i="1" s="1"/>
  <c r="H3537" i="1"/>
  <c r="K3537" i="1" s="1"/>
  <c r="H3538" i="1"/>
  <c r="K3538" i="1" s="1"/>
  <c r="H3539" i="1"/>
  <c r="K3539" i="1" s="1"/>
  <c r="H3540" i="1"/>
  <c r="K3540" i="1" s="1"/>
  <c r="H3541" i="1"/>
  <c r="K3541" i="1" s="1"/>
  <c r="H3542" i="1"/>
  <c r="K3542" i="1" s="1"/>
  <c r="H3543" i="1"/>
  <c r="K3543" i="1" s="1"/>
  <c r="H3544" i="1"/>
  <c r="K3544" i="1" s="1"/>
  <c r="H3545" i="1"/>
  <c r="K3545" i="1" s="1"/>
  <c r="H3546" i="1"/>
  <c r="K3546" i="1" s="1"/>
  <c r="H3547" i="1"/>
  <c r="K3547" i="1" s="1"/>
  <c r="H3548" i="1"/>
  <c r="K3548" i="1" s="1"/>
  <c r="H3549" i="1"/>
  <c r="K3549" i="1" s="1"/>
  <c r="H3550" i="1"/>
  <c r="K3550" i="1" s="1"/>
  <c r="H3551" i="1"/>
  <c r="K3551" i="1" s="1"/>
  <c r="H3552" i="1"/>
  <c r="K3552" i="1" s="1"/>
  <c r="H3553" i="1"/>
  <c r="K3553" i="1" s="1"/>
  <c r="H3554" i="1"/>
  <c r="K3554" i="1" s="1"/>
  <c r="H3555" i="1"/>
  <c r="K3555" i="1" s="1"/>
  <c r="H3556" i="1"/>
  <c r="K3556" i="1" s="1"/>
  <c r="H3557" i="1"/>
  <c r="K3557" i="1" s="1"/>
  <c r="H3558" i="1"/>
  <c r="K3558" i="1" s="1"/>
  <c r="H3559" i="1"/>
  <c r="K3559" i="1" s="1"/>
  <c r="H3560" i="1"/>
  <c r="K3560" i="1" s="1"/>
  <c r="H3561" i="1"/>
  <c r="K3561" i="1" s="1"/>
  <c r="H3562" i="1"/>
  <c r="K3562" i="1" s="1"/>
  <c r="H3563" i="1"/>
  <c r="K3563" i="1" s="1"/>
  <c r="H3564" i="1"/>
  <c r="K3564" i="1" s="1"/>
  <c r="H3565" i="1"/>
  <c r="K3565" i="1" s="1"/>
  <c r="H3566" i="1"/>
  <c r="K3566" i="1" s="1"/>
  <c r="H3567" i="1"/>
  <c r="K3567" i="1" s="1"/>
  <c r="H3568" i="1"/>
  <c r="K3568" i="1" s="1"/>
  <c r="H3569" i="1"/>
  <c r="K3569" i="1" s="1"/>
  <c r="H3570" i="1"/>
  <c r="K3570" i="1" s="1"/>
  <c r="H3571" i="1"/>
  <c r="K3571" i="1" s="1"/>
  <c r="H3572" i="1"/>
  <c r="K3572" i="1" s="1"/>
  <c r="H3573" i="1"/>
  <c r="K3573" i="1" s="1"/>
  <c r="H3574" i="1"/>
  <c r="K3574" i="1" s="1"/>
  <c r="H3575" i="1"/>
  <c r="K3575" i="1" s="1"/>
  <c r="H3576" i="1"/>
  <c r="K3576" i="1" s="1"/>
  <c r="H3577" i="1"/>
  <c r="K3577" i="1" s="1"/>
  <c r="H3578" i="1"/>
  <c r="K3578" i="1" s="1"/>
  <c r="H3579" i="1"/>
  <c r="K3579" i="1" s="1"/>
  <c r="H3580" i="1"/>
  <c r="K3580" i="1" s="1"/>
  <c r="H3581" i="1"/>
  <c r="K3581" i="1" s="1"/>
  <c r="H3582" i="1"/>
  <c r="K3582" i="1" s="1"/>
  <c r="H3583" i="1"/>
  <c r="K3583" i="1" s="1"/>
  <c r="H3584" i="1"/>
  <c r="K3584" i="1" s="1"/>
  <c r="H3585" i="1"/>
  <c r="K3585" i="1" s="1"/>
  <c r="H3586" i="1"/>
  <c r="K3586" i="1" s="1"/>
  <c r="H3587" i="1"/>
  <c r="K3587" i="1" s="1"/>
  <c r="H3588" i="1"/>
  <c r="K3588" i="1" s="1"/>
  <c r="H3589" i="1"/>
  <c r="K3589" i="1" s="1"/>
  <c r="H3590" i="1"/>
  <c r="K3590" i="1" s="1"/>
  <c r="H3591" i="1"/>
  <c r="K3591" i="1" s="1"/>
  <c r="H3592" i="1"/>
  <c r="K3592" i="1" s="1"/>
  <c r="H3593" i="1"/>
  <c r="K3593" i="1" s="1"/>
  <c r="H3594" i="1"/>
  <c r="K3594" i="1" s="1"/>
  <c r="H3595" i="1"/>
  <c r="K3595" i="1" s="1"/>
  <c r="H3596" i="1"/>
  <c r="K3596" i="1" s="1"/>
  <c r="H3597" i="1"/>
  <c r="K3597" i="1" s="1"/>
  <c r="H3598" i="1"/>
  <c r="K3598" i="1" s="1"/>
  <c r="H3599" i="1"/>
  <c r="K3599" i="1" s="1"/>
  <c r="H3600" i="1"/>
  <c r="K3600" i="1" s="1"/>
  <c r="H3601" i="1"/>
  <c r="K3601" i="1" s="1"/>
  <c r="H3602" i="1"/>
  <c r="K3602" i="1" s="1"/>
  <c r="H3603" i="1"/>
  <c r="K3603" i="1" s="1"/>
  <c r="H3604" i="1"/>
  <c r="K3604" i="1" s="1"/>
  <c r="H3605" i="1"/>
  <c r="K3605" i="1" s="1"/>
  <c r="H3606" i="1"/>
  <c r="K3606" i="1" s="1"/>
  <c r="H3607" i="1"/>
  <c r="K3607" i="1" s="1"/>
  <c r="H3608" i="1"/>
  <c r="K3608" i="1" s="1"/>
  <c r="H3609" i="1"/>
  <c r="K3609" i="1" s="1"/>
  <c r="H3610" i="1"/>
  <c r="K3610" i="1" s="1"/>
  <c r="H3611" i="1"/>
  <c r="K3611" i="1" s="1"/>
  <c r="H3612" i="1"/>
  <c r="K3612" i="1" s="1"/>
  <c r="H3613" i="1"/>
  <c r="K3613" i="1" s="1"/>
  <c r="H3614" i="1"/>
  <c r="K3614" i="1" s="1"/>
  <c r="H3615" i="1"/>
  <c r="K3615" i="1" s="1"/>
  <c r="H3616" i="1"/>
  <c r="K3616" i="1" s="1"/>
  <c r="H3617" i="1"/>
  <c r="K3617" i="1" s="1"/>
  <c r="H3618" i="1"/>
  <c r="K3618" i="1" s="1"/>
  <c r="H3619" i="1"/>
  <c r="K3619" i="1" s="1"/>
  <c r="H3620" i="1"/>
  <c r="K3620" i="1" s="1"/>
  <c r="H3621" i="1"/>
  <c r="K3621" i="1" s="1"/>
  <c r="H3622" i="1"/>
  <c r="K3622" i="1" s="1"/>
  <c r="H3623" i="1"/>
  <c r="K3623" i="1" s="1"/>
  <c r="H3624" i="1"/>
  <c r="K3624" i="1" s="1"/>
  <c r="H3625" i="1"/>
  <c r="K3625" i="1" s="1"/>
  <c r="H3626" i="1"/>
  <c r="K3626" i="1" s="1"/>
  <c r="H3627" i="1"/>
  <c r="K3627" i="1" s="1"/>
  <c r="H3628" i="1"/>
  <c r="K3628" i="1" s="1"/>
  <c r="H3629" i="1"/>
  <c r="K3629" i="1" s="1"/>
  <c r="H3630" i="1"/>
  <c r="K3630" i="1" s="1"/>
  <c r="H3631" i="1"/>
  <c r="K3631" i="1" s="1"/>
  <c r="H3632" i="1"/>
  <c r="K3632" i="1" s="1"/>
  <c r="H3633" i="1"/>
  <c r="K3633" i="1" s="1"/>
  <c r="H3634" i="1"/>
  <c r="K3634" i="1" s="1"/>
  <c r="H3635" i="1"/>
  <c r="K3635" i="1" s="1"/>
  <c r="H3636" i="1"/>
  <c r="K3636" i="1" s="1"/>
  <c r="H3637" i="1"/>
  <c r="K3637" i="1" s="1"/>
  <c r="H3638" i="1"/>
  <c r="K3638" i="1" s="1"/>
  <c r="H3639" i="1"/>
  <c r="K3639" i="1" s="1"/>
  <c r="H3640" i="1"/>
  <c r="K3640" i="1" s="1"/>
  <c r="H3641" i="1"/>
  <c r="K3641" i="1" s="1"/>
  <c r="H3642" i="1"/>
  <c r="K3642" i="1" s="1"/>
  <c r="H3643" i="1"/>
  <c r="K3643" i="1" s="1"/>
  <c r="H3644" i="1"/>
  <c r="K3644" i="1" s="1"/>
  <c r="H3645" i="1"/>
  <c r="K3645" i="1" s="1"/>
  <c r="H3646" i="1"/>
  <c r="K3646" i="1" s="1"/>
  <c r="H3647" i="1"/>
  <c r="K3647" i="1" s="1"/>
  <c r="H3648" i="1"/>
  <c r="K3648" i="1" s="1"/>
  <c r="H3649" i="1"/>
  <c r="K3649" i="1" s="1"/>
  <c r="H3650" i="1"/>
  <c r="K3650" i="1" s="1"/>
  <c r="H3651" i="1"/>
  <c r="K3651" i="1" s="1"/>
  <c r="H3652" i="1"/>
  <c r="K3652" i="1" s="1"/>
  <c r="H3653" i="1"/>
  <c r="K3653" i="1" s="1"/>
  <c r="H3654" i="1"/>
  <c r="K3654" i="1" s="1"/>
  <c r="H3655" i="1"/>
  <c r="K3655" i="1" s="1"/>
  <c r="H3656" i="1"/>
  <c r="K3656" i="1" s="1"/>
  <c r="H3657" i="1"/>
  <c r="K3657" i="1" s="1"/>
  <c r="H3658" i="1"/>
  <c r="K3658" i="1" s="1"/>
  <c r="H3659" i="1"/>
  <c r="K3659" i="1" s="1"/>
  <c r="H3660" i="1"/>
  <c r="K3660" i="1" s="1"/>
  <c r="H3661" i="1"/>
  <c r="K3661" i="1" s="1"/>
  <c r="H3662" i="1"/>
  <c r="K3662" i="1" s="1"/>
  <c r="H3663" i="1"/>
  <c r="K3663" i="1" s="1"/>
  <c r="H3664" i="1"/>
  <c r="K3664" i="1" s="1"/>
  <c r="H3665" i="1"/>
  <c r="K3665" i="1" s="1"/>
  <c r="H3666" i="1"/>
  <c r="K3666" i="1" s="1"/>
  <c r="H3667" i="1"/>
  <c r="K3667" i="1" s="1"/>
  <c r="H3668" i="1"/>
  <c r="K3668" i="1" s="1"/>
  <c r="H3669" i="1"/>
  <c r="K3669" i="1" s="1"/>
  <c r="H3670" i="1"/>
  <c r="K3670" i="1" s="1"/>
  <c r="H3671" i="1"/>
  <c r="K3671" i="1" s="1"/>
  <c r="H3672" i="1"/>
  <c r="K3672" i="1" s="1"/>
  <c r="H3673" i="1"/>
  <c r="K3673" i="1" s="1"/>
  <c r="H3674" i="1"/>
  <c r="K3674" i="1" s="1"/>
  <c r="H3675" i="1"/>
  <c r="K3675" i="1" s="1"/>
  <c r="H3676" i="1"/>
  <c r="K3676" i="1" s="1"/>
  <c r="H3677" i="1"/>
  <c r="K3677" i="1" s="1"/>
  <c r="H3678" i="1"/>
  <c r="K3678" i="1" s="1"/>
  <c r="H3679" i="1"/>
  <c r="K3679" i="1" s="1"/>
  <c r="H3680" i="1"/>
  <c r="K3680" i="1" s="1"/>
  <c r="H3681" i="1"/>
  <c r="K3681" i="1" s="1"/>
  <c r="H3682" i="1"/>
  <c r="K3682" i="1" s="1"/>
  <c r="H3683" i="1"/>
  <c r="K3683" i="1" s="1"/>
  <c r="H3684" i="1"/>
  <c r="K3684" i="1" s="1"/>
  <c r="H3685" i="1"/>
  <c r="K3685" i="1" s="1"/>
  <c r="H3686" i="1"/>
  <c r="K3686" i="1" s="1"/>
  <c r="H3687" i="1"/>
  <c r="K3687" i="1" s="1"/>
  <c r="H3688" i="1"/>
  <c r="K3688" i="1" s="1"/>
  <c r="H3689" i="1"/>
  <c r="K3689" i="1" s="1"/>
  <c r="H3690" i="1"/>
  <c r="K3690" i="1" s="1"/>
  <c r="H3691" i="1"/>
  <c r="K3691" i="1" s="1"/>
  <c r="H3692" i="1"/>
  <c r="K3692" i="1" s="1"/>
  <c r="H3693" i="1"/>
  <c r="K3693" i="1" s="1"/>
  <c r="H3694" i="1"/>
  <c r="K3694" i="1" s="1"/>
  <c r="H3695" i="1"/>
  <c r="K3695" i="1" s="1"/>
  <c r="H3696" i="1"/>
  <c r="K3696" i="1" s="1"/>
  <c r="H3697" i="1"/>
  <c r="K3697" i="1" s="1"/>
  <c r="H3698" i="1"/>
  <c r="K3698" i="1" s="1"/>
  <c r="H3699" i="1"/>
  <c r="K3699" i="1" s="1"/>
  <c r="H3700" i="1"/>
  <c r="K3700" i="1" s="1"/>
  <c r="H3701" i="1"/>
  <c r="K3701" i="1" s="1"/>
  <c r="H3702" i="1"/>
  <c r="K3702" i="1" s="1"/>
  <c r="H3703" i="1"/>
  <c r="K3703" i="1" s="1"/>
  <c r="H3704" i="1"/>
  <c r="K3704" i="1" s="1"/>
  <c r="H3705" i="1"/>
  <c r="K3705" i="1" s="1"/>
  <c r="H3706" i="1"/>
  <c r="K3706" i="1" s="1"/>
  <c r="H3707" i="1"/>
  <c r="K3707" i="1" s="1"/>
  <c r="H3708" i="1"/>
  <c r="K3708" i="1" s="1"/>
  <c r="H3709" i="1"/>
  <c r="K3709" i="1" s="1"/>
  <c r="H3710" i="1"/>
  <c r="K3710" i="1" s="1"/>
  <c r="H3711" i="1"/>
  <c r="K3711" i="1" s="1"/>
  <c r="H3712" i="1"/>
  <c r="K3712" i="1" s="1"/>
  <c r="H3713" i="1"/>
  <c r="K3713" i="1" s="1"/>
  <c r="H3714" i="1"/>
  <c r="K3714" i="1" s="1"/>
  <c r="H3715" i="1"/>
  <c r="K3715" i="1" s="1"/>
  <c r="H3716" i="1"/>
  <c r="K3716" i="1" s="1"/>
  <c r="H3717" i="1"/>
  <c r="K3717" i="1" s="1"/>
  <c r="H3718" i="1"/>
  <c r="K3718" i="1" s="1"/>
  <c r="H3719" i="1"/>
  <c r="K3719" i="1" s="1"/>
  <c r="H3720" i="1"/>
  <c r="K3720" i="1" s="1"/>
  <c r="H3721" i="1"/>
  <c r="K3721" i="1" s="1"/>
  <c r="H3722" i="1"/>
  <c r="K3722" i="1" s="1"/>
  <c r="H3723" i="1"/>
  <c r="K3723" i="1" s="1"/>
  <c r="H3724" i="1"/>
  <c r="K3724" i="1" s="1"/>
  <c r="H3725" i="1"/>
  <c r="K3725" i="1" s="1"/>
  <c r="H3726" i="1"/>
  <c r="K3726" i="1" s="1"/>
  <c r="H3727" i="1"/>
  <c r="K3727" i="1" s="1"/>
  <c r="H3728" i="1"/>
  <c r="K3728" i="1" s="1"/>
  <c r="H3729" i="1"/>
  <c r="K3729" i="1" s="1"/>
  <c r="H3730" i="1"/>
  <c r="K3730" i="1" s="1"/>
  <c r="H3731" i="1"/>
  <c r="K3731" i="1" s="1"/>
  <c r="H3732" i="1"/>
  <c r="K3732" i="1" s="1"/>
  <c r="H3733" i="1"/>
  <c r="K3733" i="1" s="1"/>
  <c r="H3734" i="1"/>
  <c r="K3734" i="1" s="1"/>
  <c r="H3735" i="1"/>
  <c r="K3735" i="1" s="1"/>
  <c r="H3736" i="1"/>
  <c r="K3736" i="1" s="1"/>
  <c r="H3737" i="1"/>
  <c r="K3737" i="1" s="1"/>
  <c r="H3738" i="1"/>
  <c r="K3738" i="1" s="1"/>
  <c r="H3739" i="1"/>
  <c r="K3739" i="1" s="1"/>
  <c r="H3740" i="1"/>
  <c r="K3740" i="1" s="1"/>
  <c r="H3741" i="1"/>
  <c r="K3741" i="1" s="1"/>
  <c r="H3742" i="1"/>
  <c r="K3742" i="1" s="1"/>
  <c r="H3743" i="1"/>
  <c r="K3743" i="1" s="1"/>
  <c r="H3744" i="1"/>
  <c r="K3744" i="1" s="1"/>
  <c r="H3745" i="1"/>
  <c r="K3745" i="1" s="1"/>
  <c r="H3746" i="1"/>
  <c r="K3746" i="1" s="1"/>
  <c r="H3747" i="1"/>
  <c r="K3747" i="1" s="1"/>
  <c r="H3748" i="1"/>
  <c r="K3748" i="1" s="1"/>
  <c r="H3749" i="1"/>
  <c r="K3749" i="1" s="1"/>
  <c r="H3750" i="1"/>
  <c r="K3750" i="1" s="1"/>
  <c r="H3751" i="1"/>
  <c r="K3751" i="1" s="1"/>
  <c r="H3752" i="1"/>
  <c r="K3752" i="1" s="1"/>
  <c r="H3753" i="1"/>
  <c r="K3753" i="1" s="1"/>
  <c r="H3754" i="1"/>
  <c r="K3754" i="1" s="1"/>
  <c r="H3755" i="1"/>
  <c r="K3755" i="1" s="1"/>
  <c r="H3756" i="1"/>
  <c r="K3756" i="1" s="1"/>
  <c r="H3757" i="1"/>
  <c r="K3757" i="1" s="1"/>
  <c r="H3758" i="1"/>
  <c r="K3758" i="1" s="1"/>
  <c r="H3759" i="1"/>
  <c r="K3759" i="1" s="1"/>
  <c r="H3760" i="1"/>
  <c r="K3760" i="1" s="1"/>
  <c r="H3761" i="1"/>
  <c r="K3761" i="1" s="1"/>
  <c r="H3762" i="1"/>
  <c r="K3762" i="1" s="1"/>
  <c r="H3763" i="1"/>
  <c r="K3763" i="1" s="1"/>
  <c r="H3764" i="1"/>
  <c r="K3764" i="1" s="1"/>
  <c r="H3765" i="1"/>
  <c r="K3765" i="1" s="1"/>
  <c r="H3766" i="1"/>
  <c r="K3766" i="1" s="1"/>
  <c r="H3767" i="1"/>
  <c r="K3767" i="1" s="1"/>
  <c r="H3768" i="1"/>
  <c r="K3768" i="1" s="1"/>
  <c r="H3769" i="1"/>
  <c r="K3769" i="1" s="1"/>
  <c r="H3770" i="1"/>
  <c r="K3770" i="1" s="1"/>
  <c r="H3771" i="1"/>
  <c r="K3771" i="1" s="1"/>
  <c r="H3772" i="1"/>
  <c r="K3772" i="1" s="1"/>
  <c r="H3773" i="1"/>
  <c r="K3773" i="1" s="1"/>
  <c r="H3774" i="1"/>
  <c r="K3774" i="1" s="1"/>
  <c r="H3775" i="1"/>
  <c r="K3775" i="1" s="1"/>
  <c r="H3776" i="1"/>
  <c r="K3776" i="1" s="1"/>
  <c r="H3777" i="1"/>
  <c r="K3777" i="1" s="1"/>
  <c r="H3778" i="1"/>
  <c r="K3778" i="1" s="1"/>
  <c r="H3779" i="1"/>
  <c r="K3779" i="1" s="1"/>
  <c r="H3780" i="1"/>
  <c r="K3780" i="1" s="1"/>
  <c r="H3781" i="1"/>
  <c r="K3781" i="1" s="1"/>
  <c r="H3782" i="1"/>
  <c r="K3782" i="1" s="1"/>
  <c r="H3783" i="1"/>
  <c r="K3783" i="1" s="1"/>
  <c r="H3784" i="1"/>
  <c r="K3784" i="1" s="1"/>
  <c r="H3785" i="1"/>
  <c r="K3785" i="1" s="1"/>
  <c r="H3786" i="1"/>
  <c r="K3786" i="1" s="1"/>
  <c r="H3787" i="1"/>
  <c r="K3787" i="1" s="1"/>
  <c r="H3788" i="1"/>
  <c r="K3788" i="1" s="1"/>
  <c r="H3789" i="1"/>
  <c r="K3789" i="1" s="1"/>
  <c r="H3790" i="1"/>
  <c r="K3790" i="1" s="1"/>
  <c r="H3791" i="1"/>
  <c r="K3791" i="1" s="1"/>
  <c r="H3792" i="1"/>
  <c r="K3792" i="1" s="1"/>
  <c r="H3793" i="1"/>
  <c r="K3793" i="1" s="1"/>
  <c r="H3794" i="1"/>
  <c r="K3794" i="1" s="1"/>
  <c r="H3795" i="1"/>
  <c r="K3795" i="1" s="1"/>
  <c r="H3796" i="1"/>
  <c r="K3796" i="1" s="1"/>
  <c r="H3797" i="1"/>
  <c r="K3797" i="1" s="1"/>
  <c r="H3798" i="1"/>
  <c r="K3798" i="1" s="1"/>
  <c r="H3799" i="1"/>
  <c r="K3799" i="1" s="1"/>
  <c r="H3800" i="1"/>
  <c r="K3800" i="1" s="1"/>
  <c r="H3801" i="1"/>
  <c r="K3801" i="1" s="1"/>
  <c r="H3802" i="1"/>
  <c r="K3802" i="1" s="1"/>
  <c r="H3803" i="1"/>
  <c r="K3803" i="1" s="1"/>
  <c r="H3804" i="1"/>
  <c r="K3804" i="1" s="1"/>
  <c r="H3805" i="1"/>
  <c r="K3805" i="1" s="1"/>
  <c r="H3806" i="1"/>
  <c r="K3806" i="1" s="1"/>
  <c r="H3807" i="1"/>
  <c r="K3807" i="1" s="1"/>
  <c r="H3808" i="1"/>
  <c r="K3808" i="1" s="1"/>
  <c r="H3809" i="1"/>
  <c r="K3809" i="1" s="1"/>
  <c r="H3810" i="1"/>
  <c r="K3810" i="1" s="1"/>
  <c r="H3811" i="1"/>
  <c r="K3811" i="1" s="1"/>
  <c r="H3812" i="1"/>
  <c r="K3812" i="1" s="1"/>
  <c r="H3813" i="1"/>
  <c r="K3813" i="1" s="1"/>
  <c r="H3814" i="1"/>
  <c r="K3814" i="1" s="1"/>
  <c r="H3815" i="1"/>
  <c r="K3815" i="1" s="1"/>
  <c r="H3816" i="1"/>
  <c r="K3816" i="1" s="1"/>
  <c r="H3817" i="1"/>
  <c r="K3817" i="1" s="1"/>
  <c r="H3818" i="1"/>
  <c r="K3818" i="1" s="1"/>
  <c r="H3819" i="1"/>
  <c r="K3819" i="1" s="1"/>
  <c r="H3820" i="1"/>
  <c r="K3820" i="1" s="1"/>
  <c r="H3821" i="1"/>
  <c r="K3821" i="1" s="1"/>
  <c r="H3822" i="1"/>
  <c r="K3822" i="1" s="1"/>
  <c r="H3823" i="1"/>
  <c r="K3823" i="1" s="1"/>
  <c r="H3824" i="1"/>
  <c r="K3824" i="1" s="1"/>
  <c r="H3825" i="1"/>
  <c r="K3825" i="1" s="1"/>
  <c r="H3826" i="1"/>
  <c r="K3826" i="1" s="1"/>
  <c r="H3827" i="1"/>
  <c r="K3827" i="1" s="1"/>
  <c r="H3828" i="1"/>
  <c r="K3828" i="1" s="1"/>
  <c r="H3829" i="1"/>
  <c r="K3829" i="1" s="1"/>
  <c r="H3830" i="1"/>
  <c r="K3830" i="1" s="1"/>
  <c r="H3831" i="1"/>
  <c r="K3831" i="1" s="1"/>
  <c r="H3832" i="1"/>
  <c r="K3832" i="1" s="1"/>
  <c r="H3833" i="1"/>
  <c r="K3833" i="1" s="1"/>
  <c r="H3834" i="1"/>
  <c r="K3834" i="1" s="1"/>
  <c r="H3835" i="1"/>
  <c r="K3835" i="1" s="1"/>
  <c r="H3836" i="1"/>
  <c r="K3836" i="1" s="1"/>
  <c r="H3837" i="1"/>
  <c r="K3837" i="1" s="1"/>
  <c r="H3838" i="1"/>
  <c r="K3838" i="1" s="1"/>
  <c r="H3839" i="1"/>
  <c r="K3839" i="1" s="1"/>
  <c r="H3840" i="1"/>
  <c r="K3840" i="1" s="1"/>
  <c r="H3841" i="1"/>
  <c r="K3841" i="1" s="1"/>
  <c r="H3842" i="1"/>
  <c r="K3842" i="1" s="1"/>
  <c r="H3843" i="1"/>
  <c r="K3843" i="1" s="1"/>
  <c r="H3844" i="1"/>
  <c r="K3844" i="1" s="1"/>
  <c r="H3845" i="1"/>
  <c r="K3845" i="1" s="1"/>
  <c r="H3846" i="1"/>
  <c r="K3846" i="1" s="1"/>
  <c r="H3847" i="1"/>
  <c r="K3847" i="1" s="1"/>
  <c r="H3848" i="1"/>
  <c r="K3848" i="1" s="1"/>
  <c r="H3849" i="1"/>
  <c r="K3849" i="1" s="1"/>
  <c r="H3850" i="1"/>
  <c r="K3850" i="1" s="1"/>
  <c r="H3851" i="1"/>
  <c r="K3851" i="1" s="1"/>
  <c r="H3852" i="1"/>
  <c r="K3852" i="1" s="1"/>
  <c r="H3853" i="1"/>
  <c r="K3853" i="1" s="1"/>
  <c r="H3854" i="1"/>
  <c r="K3854" i="1" s="1"/>
  <c r="H3855" i="1"/>
  <c r="K3855" i="1" s="1"/>
  <c r="H3856" i="1"/>
  <c r="K3856" i="1" s="1"/>
  <c r="H3857" i="1"/>
  <c r="K3857" i="1" s="1"/>
  <c r="H3858" i="1"/>
  <c r="K3858" i="1" s="1"/>
  <c r="H3859" i="1"/>
  <c r="K3859" i="1" s="1"/>
  <c r="H3860" i="1"/>
  <c r="K3860" i="1" s="1"/>
  <c r="H3861" i="1"/>
  <c r="K3861" i="1" s="1"/>
  <c r="H3862" i="1"/>
  <c r="K3862" i="1" s="1"/>
  <c r="H3863" i="1"/>
  <c r="K3863" i="1" s="1"/>
  <c r="H3864" i="1"/>
  <c r="K3864" i="1" s="1"/>
  <c r="H3865" i="1"/>
  <c r="K3865" i="1" s="1"/>
  <c r="H3866" i="1"/>
  <c r="K3866" i="1" s="1"/>
  <c r="H3867" i="1"/>
  <c r="K3867" i="1" s="1"/>
  <c r="H3868" i="1"/>
  <c r="K3868" i="1" s="1"/>
  <c r="H3869" i="1"/>
  <c r="K3869" i="1" s="1"/>
  <c r="H3870" i="1"/>
  <c r="K3870" i="1" s="1"/>
  <c r="H3871" i="1"/>
  <c r="K3871" i="1" s="1"/>
  <c r="H3872" i="1"/>
  <c r="K3872" i="1" s="1"/>
  <c r="H3873" i="1"/>
  <c r="K3873" i="1" s="1"/>
  <c r="H3874" i="1"/>
  <c r="K3874" i="1" s="1"/>
  <c r="H3875" i="1"/>
  <c r="K3875" i="1" s="1"/>
  <c r="H3876" i="1"/>
  <c r="K3876" i="1" s="1"/>
  <c r="H3877" i="1"/>
  <c r="K3877" i="1" s="1"/>
  <c r="H3878" i="1"/>
  <c r="K3878" i="1" s="1"/>
  <c r="H3879" i="1"/>
  <c r="K3879" i="1" s="1"/>
  <c r="H3880" i="1"/>
  <c r="K3880" i="1" s="1"/>
  <c r="H3881" i="1"/>
  <c r="K3881" i="1" s="1"/>
  <c r="H3882" i="1"/>
  <c r="K3882" i="1" s="1"/>
  <c r="H3883" i="1"/>
  <c r="K3883" i="1" s="1"/>
  <c r="H3884" i="1"/>
  <c r="K3884" i="1" s="1"/>
  <c r="H3885" i="1"/>
  <c r="K3885" i="1" s="1"/>
  <c r="H3886" i="1"/>
  <c r="K3886" i="1" s="1"/>
  <c r="H3887" i="1"/>
  <c r="K3887" i="1" s="1"/>
  <c r="H3888" i="1"/>
  <c r="K3888" i="1" s="1"/>
  <c r="H3889" i="1"/>
  <c r="K3889" i="1" s="1"/>
  <c r="H3890" i="1"/>
  <c r="K3890" i="1" s="1"/>
  <c r="H3891" i="1"/>
  <c r="K3891" i="1" s="1"/>
  <c r="H3892" i="1"/>
  <c r="K3892" i="1" s="1"/>
  <c r="H3893" i="1"/>
  <c r="K3893" i="1" s="1"/>
  <c r="H3894" i="1"/>
  <c r="K3894" i="1" s="1"/>
  <c r="H3895" i="1"/>
  <c r="K3895" i="1" s="1"/>
  <c r="H3896" i="1"/>
  <c r="K3896" i="1" s="1"/>
  <c r="H3897" i="1"/>
  <c r="K3897" i="1" s="1"/>
  <c r="H3898" i="1"/>
  <c r="K3898" i="1" s="1"/>
  <c r="H3899" i="1"/>
  <c r="K3899" i="1" s="1"/>
  <c r="H3900" i="1"/>
  <c r="K3900" i="1" s="1"/>
  <c r="H3901" i="1"/>
  <c r="K3901" i="1" s="1"/>
  <c r="H3902" i="1"/>
  <c r="K3902" i="1" s="1"/>
  <c r="H3903" i="1"/>
  <c r="K3903" i="1" s="1"/>
  <c r="H3904" i="1"/>
  <c r="K3904" i="1" s="1"/>
  <c r="H3905" i="1"/>
  <c r="K3905" i="1" s="1"/>
  <c r="H3906" i="1"/>
  <c r="K3906" i="1" s="1"/>
  <c r="H3907" i="1"/>
  <c r="K3907" i="1" s="1"/>
  <c r="H3908" i="1"/>
  <c r="K3908" i="1" s="1"/>
  <c r="H3909" i="1"/>
  <c r="K3909" i="1" s="1"/>
  <c r="H3910" i="1"/>
  <c r="K3910" i="1" s="1"/>
  <c r="H3911" i="1"/>
  <c r="K3911" i="1" s="1"/>
  <c r="H3912" i="1"/>
  <c r="K3912" i="1" s="1"/>
  <c r="H3913" i="1"/>
  <c r="K3913" i="1" s="1"/>
  <c r="H3914" i="1"/>
  <c r="K3914" i="1" s="1"/>
  <c r="H3915" i="1"/>
  <c r="K3915" i="1" s="1"/>
  <c r="H3916" i="1"/>
  <c r="K3916" i="1" s="1"/>
  <c r="H3917" i="1"/>
  <c r="K3917" i="1" s="1"/>
  <c r="H3918" i="1"/>
  <c r="K3918" i="1" s="1"/>
  <c r="H3919" i="1"/>
  <c r="K3919" i="1" s="1"/>
  <c r="H3920" i="1"/>
  <c r="K3920" i="1" s="1"/>
  <c r="H3921" i="1"/>
  <c r="K3921" i="1" s="1"/>
  <c r="H3922" i="1"/>
  <c r="K3922" i="1" s="1"/>
  <c r="H3923" i="1"/>
  <c r="K3923" i="1" s="1"/>
  <c r="H3924" i="1"/>
  <c r="K3924" i="1" s="1"/>
  <c r="H3925" i="1"/>
  <c r="K3925" i="1" s="1"/>
  <c r="H3926" i="1"/>
  <c r="K3926" i="1" s="1"/>
  <c r="H3927" i="1"/>
  <c r="K3927" i="1" s="1"/>
  <c r="H3928" i="1"/>
  <c r="K3928" i="1" s="1"/>
  <c r="H3929" i="1"/>
  <c r="K3929" i="1" s="1"/>
  <c r="H3930" i="1"/>
  <c r="K3930" i="1" s="1"/>
  <c r="H3931" i="1"/>
  <c r="K3931" i="1" s="1"/>
  <c r="H3932" i="1"/>
  <c r="K3932" i="1" s="1"/>
  <c r="H3933" i="1"/>
  <c r="K3933" i="1" s="1"/>
  <c r="H3934" i="1"/>
  <c r="K3934" i="1" s="1"/>
  <c r="H3935" i="1"/>
  <c r="K3935" i="1" s="1"/>
  <c r="H3936" i="1"/>
  <c r="K3936" i="1" s="1"/>
  <c r="H3937" i="1"/>
  <c r="K3937" i="1" s="1"/>
  <c r="H3938" i="1"/>
  <c r="K3938" i="1" s="1"/>
  <c r="H3939" i="1"/>
  <c r="K3939" i="1" s="1"/>
  <c r="H3940" i="1"/>
  <c r="K3940" i="1" s="1"/>
  <c r="H3941" i="1"/>
  <c r="K3941" i="1" s="1"/>
  <c r="H3942" i="1"/>
  <c r="K3942" i="1" s="1"/>
  <c r="H3943" i="1"/>
  <c r="K3943" i="1" s="1"/>
  <c r="H3944" i="1"/>
  <c r="K3944" i="1" s="1"/>
  <c r="H3945" i="1"/>
  <c r="K3945" i="1" s="1"/>
  <c r="H3946" i="1"/>
  <c r="K3946" i="1" s="1"/>
  <c r="H3947" i="1"/>
  <c r="K3947" i="1" s="1"/>
  <c r="H3948" i="1"/>
  <c r="K3948" i="1" s="1"/>
  <c r="H3949" i="1"/>
  <c r="K3949" i="1" s="1"/>
  <c r="H3950" i="1"/>
  <c r="K3950" i="1" s="1"/>
  <c r="H3951" i="1"/>
  <c r="K3951" i="1" s="1"/>
  <c r="H3952" i="1"/>
  <c r="K3952" i="1" s="1"/>
  <c r="H3953" i="1"/>
  <c r="K3953" i="1" s="1"/>
  <c r="H3954" i="1"/>
  <c r="K3954" i="1" s="1"/>
  <c r="H3955" i="1"/>
  <c r="K3955" i="1" s="1"/>
  <c r="H3956" i="1"/>
  <c r="K3956" i="1" s="1"/>
  <c r="H3957" i="1"/>
  <c r="K3957" i="1" s="1"/>
  <c r="H3958" i="1"/>
  <c r="K3958" i="1" s="1"/>
  <c r="H3959" i="1"/>
  <c r="K3959" i="1" s="1"/>
  <c r="H3960" i="1"/>
  <c r="K3960" i="1" s="1"/>
  <c r="H3961" i="1"/>
  <c r="K3961" i="1" s="1"/>
  <c r="H3962" i="1"/>
  <c r="K3962" i="1" s="1"/>
  <c r="H3963" i="1"/>
  <c r="K3963" i="1" s="1"/>
  <c r="H3964" i="1"/>
  <c r="K3964" i="1" s="1"/>
  <c r="H3965" i="1"/>
  <c r="K3965" i="1" s="1"/>
  <c r="H3966" i="1"/>
  <c r="K3966" i="1" s="1"/>
  <c r="H3967" i="1"/>
  <c r="K3967" i="1" s="1"/>
  <c r="H3968" i="1"/>
  <c r="K3968" i="1" s="1"/>
  <c r="H3969" i="1"/>
  <c r="K3969" i="1" s="1"/>
  <c r="H3970" i="1"/>
  <c r="K3970" i="1" s="1"/>
  <c r="H3971" i="1"/>
  <c r="K3971" i="1" s="1"/>
  <c r="H3972" i="1"/>
  <c r="K3972" i="1" s="1"/>
  <c r="H3973" i="1"/>
  <c r="K3973" i="1" s="1"/>
  <c r="H3974" i="1"/>
  <c r="K3974" i="1" s="1"/>
  <c r="H3975" i="1"/>
  <c r="K3975" i="1" s="1"/>
  <c r="H3976" i="1"/>
  <c r="K3976" i="1" s="1"/>
  <c r="H3977" i="1"/>
  <c r="K3977" i="1" s="1"/>
  <c r="H3978" i="1"/>
  <c r="K3978" i="1" s="1"/>
  <c r="H3979" i="1"/>
  <c r="K3979" i="1" s="1"/>
  <c r="H3980" i="1"/>
  <c r="K3980" i="1" s="1"/>
  <c r="H3981" i="1"/>
  <c r="K3981" i="1" s="1"/>
  <c r="H3982" i="1"/>
  <c r="K3982" i="1" s="1"/>
  <c r="H3983" i="1"/>
  <c r="K3983" i="1" s="1"/>
  <c r="H3984" i="1"/>
  <c r="K3984" i="1" s="1"/>
  <c r="H3985" i="1"/>
  <c r="K3985" i="1" s="1"/>
  <c r="H3986" i="1"/>
  <c r="K3986" i="1" s="1"/>
  <c r="H3987" i="1"/>
  <c r="K3987" i="1" s="1"/>
  <c r="H3988" i="1"/>
  <c r="K3988" i="1" s="1"/>
  <c r="H3989" i="1"/>
  <c r="K3989" i="1" s="1"/>
  <c r="H3990" i="1"/>
  <c r="K3990" i="1" s="1"/>
  <c r="H3991" i="1"/>
  <c r="H3992" i="1"/>
  <c r="K3992" i="1" s="1"/>
  <c r="H3993" i="1"/>
  <c r="K3993" i="1" s="1"/>
  <c r="H3994" i="1"/>
  <c r="K3994" i="1" s="1"/>
  <c r="H3995" i="1"/>
  <c r="K3995" i="1" s="1"/>
  <c r="H3996" i="1"/>
  <c r="K3996" i="1" s="1"/>
  <c r="H3997" i="1"/>
  <c r="K3997" i="1" s="1"/>
  <c r="H3998" i="1"/>
  <c r="K3998" i="1" s="1"/>
  <c r="H3999" i="1"/>
  <c r="K3999" i="1" s="1"/>
  <c r="H4000" i="1"/>
  <c r="K4000" i="1" s="1"/>
  <c r="H4001" i="1"/>
  <c r="K4001" i="1" s="1"/>
  <c r="H4002" i="1"/>
  <c r="K4002" i="1" s="1"/>
  <c r="H4003" i="1"/>
  <c r="K4003" i="1" s="1"/>
  <c r="H4004" i="1"/>
  <c r="K4004" i="1" s="1"/>
  <c r="H4005" i="1"/>
  <c r="K4005" i="1" s="1"/>
  <c r="H4006" i="1"/>
  <c r="K4006" i="1" s="1"/>
  <c r="H4007" i="1"/>
  <c r="K4007" i="1" s="1"/>
  <c r="H4008" i="1"/>
  <c r="K4008" i="1" s="1"/>
  <c r="H4009" i="1"/>
  <c r="K4009" i="1" s="1"/>
  <c r="H4010" i="1"/>
  <c r="K4010" i="1" s="1"/>
  <c r="H4011" i="1"/>
  <c r="K4011" i="1" s="1"/>
  <c r="H4012" i="1"/>
  <c r="K4012" i="1" s="1"/>
  <c r="H4013" i="1"/>
  <c r="K4013" i="1" s="1"/>
  <c r="H4014" i="1"/>
  <c r="K4014" i="1" s="1"/>
  <c r="H4015" i="1"/>
  <c r="K4015" i="1" s="1"/>
  <c r="H4016" i="1"/>
  <c r="K4016" i="1" s="1"/>
  <c r="H4017" i="1"/>
  <c r="K4017" i="1" s="1"/>
  <c r="H4018" i="1"/>
  <c r="K4018" i="1" s="1"/>
  <c r="H4019" i="1"/>
  <c r="K4019" i="1" s="1"/>
  <c r="H4020" i="1"/>
  <c r="K4020" i="1" s="1"/>
  <c r="H4021" i="1"/>
  <c r="K4021" i="1" s="1"/>
  <c r="H4022" i="1"/>
  <c r="K4022" i="1" s="1"/>
  <c r="H4023" i="1"/>
  <c r="K4023" i="1" s="1"/>
  <c r="H4024" i="1"/>
  <c r="K4024" i="1" s="1"/>
  <c r="H4025" i="1"/>
  <c r="K4025" i="1" s="1"/>
  <c r="H4026" i="1"/>
  <c r="K4026" i="1" s="1"/>
  <c r="H4027" i="1"/>
  <c r="K4027" i="1" s="1"/>
  <c r="H4028" i="1"/>
  <c r="K4028" i="1" s="1"/>
  <c r="H4029" i="1"/>
  <c r="K4029" i="1" s="1"/>
  <c r="H4030" i="1"/>
  <c r="K4030" i="1" s="1"/>
  <c r="H4031" i="1"/>
  <c r="K4031" i="1" s="1"/>
  <c r="H4032" i="1"/>
  <c r="K4032" i="1" s="1"/>
  <c r="H4033" i="1"/>
  <c r="K4033" i="1" s="1"/>
  <c r="H4034" i="1"/>
  <c r="K4034" i="1" s="1"/>
  <c r="H4035" i="1"/>
  <c r="K4035" i="1" s="1"/>
  <c r="H4036" i="1"/>
  <c r="K4036" i="1" s="1"/>
  <c r="H4037" i="1"/>
  <c r="K4037" i="1" s="1"/>
  <c r="H4038" i="1"/>
  <c r="K4038" i="1" s="1"/>
  <c r="H4039" i="1"/>
  <c r="K4039" i="1" s="1"/>
  <c r="H4040" i="1"/>
  <c r="K4040" i="1" s="1"/>
  <c r="H4041" i="1"/>
  <c r="K4041" i="1" s="1"/>
  <c r="H4042" i="1"/>
  <c r="K4042" i="1" s="1"/>
  <c r="H4043" i="1"/>
  <c r="K4043" i="1" s="1"/>
  <c r="H4044" i="1"/>
  <c r="K4044" i="1" s="1"/>
  <c r="H4045" i="1"/>
  <c r="K4045" i="1" s="1"/>
  <c r="H4046" i="1"/>
  <c r="K4046" i="1" s="1"/>
  <c r="H4047" i="1"/>
  <c r="K4047" i="1" s="1"/>
  <c r="H4048" i="1"/>
  <c r="K4048" i="1" s="1"/>
  <c r="H4049" i="1"/>
  <c r="K4049" i="1" s="1"/>
  <c r="H4050" i="1"/>
  <c r="K4050" i="1" s="1"/>
  <c r="H4051" i="1"/>
  <c r="K4051" i="1" s="1"/>
  <c r="H4052" i="1"/>
  <c r="K4052" i="1" s="1"/>
  <c r="H4053" i="1"/>
  <c r="K4053" i="1" s="1"/>
  <c r="H4054" i="1"/>
  <c r="K4054" i="1" s="1"/>
  <c r="H4055" i="1"/>
  <c r="K4055" i="1" s="1"/>
  <c r="H4056" i="1"/>
  <c r="K4056" i="1" s="1"/>
  <c r="H4057" i="1"/>
  <c r="K4057" i="1" s="1"/>
  <c r="H4058" i="1"/>
  <c r="K4058" i="1" s="1"/>
  <c r="H4059" i="1"/>
  <c r="K4059" i="1" s="1"/>
  <c r="H4060" i="1"/>
  <c r="K4060" i="1" s="1"/>
  <c r="H4061" i="1"/>
  <c r="K4061" i="1" s="1"/>
  <c r="H4062" i="1"/>
  <c r="K4062" i="1" s="1"/>
  <c r="H4063" i="1"/>
  <c r="K4063" i="1" s="1"/>
  <c r="H4064" i="1"/>
  <c r="K4064" i="1" s="1"/>
  <c r="H4065" i="1"/>
  <c r="K4065" i="1" s="1"/>
  <c r="H4066" i="1"/>
  <c r="K4066" i="1" s="1"/>
  <c r="H4067" i="1"/>
  <c r="K4067" i="1" s="1"/>
  <c r="H4068" i="1"/>
  <c r="K4068" i="1" s="1"/>
  <c r="H4069" i="1"/>
  <c r="K4069" i="1" s="1"/>
  <c r="H4070" i="1"/>
  <c r="K4070" i="1" s="1"/>
  <c r="H4071" i="1"/>
  <c r="K4071" i="1" s="1"/>
  <c r="H4072" i="1"/>
  <c r="K4072" i="1" s="1"/>
  <c r="H4073" i="1"/>
  <c r="K4073" i="1" s="1"/>
  <c r="H4074" i="1"/>
  <c r="K4074" i="1" s="1"/>
  <c r="H4075" i="1"/>
  <c r="K4075" i="1" s="1"/>
  <c r="H4076" i="1"/>
  <c r="K4076" i="1" s="1"/>
  <c r="H4077" i="1"/>
  <c r="K4077" i="1" s="1"/>
  <c r="H4078" i="1"/>
  <c r="K4078" i="1" s="1"/>
  <c r="H4079" i="1"/>
  <c r="K4079" i="1" s="1"/>
  <c r="H4080" i="1"/>
  <c r="K4080" i="1" s="1"/>
  <c r="H4081" i="1"/>
  <c r="K4081" i="1" s="1"/>
  <c r="H4082" i="1"/>
  <c r="K4082" i="1" s="1"/>
  <c r="H4083" i="1"/>
  <c r="K4083" i="1" s="1"/>
  <c r="H4084" i="1"/>
  <c r="K4084" i="1" s="1"/>
  <c r="H4085" i="1"/>
  <c r="K4085" i="1" s="1"/>
  <c r="H4086" i="1"/>
  <c r="K4086" i="1" s="1"/>
  <c r="H4087" i="1"/>
  <c r="K4087" i="1" s="1"/>
  <c r="H4088" i="1"/>
  <c r="K4088" i="1" s="1"/>
  <c r="H4089" i="1"/>
  <c r="K4089" i="1" s="1"/>
  <c r="H4090" i="1"/>
  <c r="K4090" i="1" s="1"/>
  <c r="H4091" i="1"/>
  <c r="K4091" i="1" s="1"/>
  <c r="H4092" i="1"/>
  <c r="K4092" i="1" s="1"/>
  <c r="H4093" i="1"/>
  <c r="K4093" i="1" s="1"/>
  <c r="H4094" i="1"/>
  <c r="K4094" i="1" s="1"/>
  <c r="H4095" i="1"/>
  <c r="K4095" i="1" s="1"/>
  <c r="H4096" i="1"/>
  <c r="K4096" i="1" s="1"/>
  <c r="H4097" i="1"/>
  <c r="K4097" i="1" s="1"/>
  <c r="H4098" i="1"/>
  <c r="K4098" i="1" s="1"/>
  <c r="H4099" i="1"/>
  <c r="K4099" i="1" s="1"/>
  <c r="H4100" i="1"/>
  <c r="K4100" i="1" s="1"/>
  <c r="H4101" i="1"/>
  <c r="K4101" i="1" s="1"/>
  <c r="H4102" i="1"/>
  <c r="K4102" i="1" s="1"/>
  <c r="H4103" i="1"/>
  <c r="K4103" i="1" s="1"/>
  <c r="H4104" i="1"/>
  <c r="K4104" i="1" s="1"/>
  <c r="H4105" i="1"/>
  <c r="K4105" i="1" s="1"/>
  <c r="H4106" i="1"/>
  <c r="K4106" i="1" s="1"/>
  <c r="H4107" i="1"/>
  <c r="K4107" i="1" s="1"/>
  <c r="H4108" i="1"/>
  <c r="K4108" i="1" s="1"/>
  <c r="H4109" i="1"/>
  <c r="K4109" i="1" s="1"/>
  <c r="H4110" i="1"/>
  <c r="K4110" i="1" s="1"/>
  <c r="H4111" i="1"/>
  <c r="K4111" i="1" s="1"/>
  <c r="H4112" i="1"/>
  <c r="K4112" i="1" s="1"/>
  <c r="H4113" i="1"/>
  <c r="K4113" i="1" s="1"/>
  <c r="H4114" i="1"/>
  <c r="K4114" i="1" s="1"/>
  <c r="H4115" i="1"/>
  <c r="K4115" i="1" s="1"/>
  <c r="H4116" i="1"/>
  <c r="K4116" i="1" s="1"/>
  <c r="H4117" i="1"/>
  <c r="K4117" i="1" s="1"/>
  <c r="H4118" i="1"/>
  <c r="K4118" i="1" s="1"/>
  <c r="H4119" i="1"/>
  <c r="K4119" i="1" s="1"/>
  <c r="H4120" i="1"/>
  <c r="K4120" i="1" s="1"/>
  <c r="H4121" i="1"/>
  <c r="K4121" i="1" s="1"/>
  <c r="H4122" i="1"/>
  <c r="K4122" i="1" s="1"/>
  <c r="H4123" i="1"/>
  <c r="K4123" i="1" s="1"/>
  <c r="H4124" i="1"/>
  <c r="K4124" i="1" s="1"/>
  <c r="H4125" i="1"/>
  <c r="K4125" i="1" s="1"/>
  <c r="H4126" i="1"/>
  <c r="K4126" i="1" s="1"/>
  <c r="H4127" i="1"/>
  <c r="K4127" i="1" s="1"/>
  <c r="H4128" i="1"/>
  <c r="K4128" i="1" s="1"/>
  <c r="H4129" i="1"/>
  <c r="K4129" i="1" s="1"/>
  <c r="H4130" i="1"/>
  <c r="K4130" i="1" s="1"/>
  <c r="H4131" i="1"/>
  <c r="K4131" i="1" s="1"/>
  <c r="H4132" i="1"/>
  <c r="K4132" i="1" s="1"/>
  <c r="H4133" i="1"/>
  <c r="K4133" i="1" s="1"/>
  <c r="H4134" i="1"/>
  <c r="K4134" i="1" s="1"/>
  <c r="H4135" i="1"/>
  <c r="K4135" i="1" s="1"/>
  <c r="H4136" i="1"/>
  <c r="K4136" i="1" s="1"/>
  <c r="H4137" i="1"/>
  <c r="K4137" i="1" s="1"/>
  <c r="H4138" i="1"/>
  <c r="K4138" i="1" s="1"/>
  <c r="H4139" i="1"/>
  <c r="K4139" i="1" s="1"/>
  <c r="H4140" i="1"/>
  <c r="K4140" i="1" s="1"/>
  <c r="H4141" i="1"/>
  <c r="K4141" i="1" s="1"/>
  <c r="H4142" i="1"/>
  <c r="K4142" i="1" s="1"/>
  <c r="H4143" i="1"/>
  <c r="K4143" i="1" s="1"/>
  <c r="H4144" i="1"/>
  <c r="K4144" i="1" s="1"/>
  <c r="H4145" i="1"/>
  <c r="K4145" i="1" s="1"/>
  <c r="H4146" i="1"/>
  <c r="K4146" i="1" s="1"/>
  <c r="H4147" i="1"/>
  <c r="K4147" i="1" s="1"/>
  <c r="H4148" i="1"/>
  <c r="K4148" i="1" s="1"/>
  <c r="H4149" i="1"/>
  <c r="K4149" i="1" s="1"/>
  <c r="H4150" i="1"/>
  <c r="K4150" i="1" s="1"/>
  <c r="H4151" i="1"/>
  <c r="K4151" i="1" s="1"/>
  <c r="H4152" i="1"/>
  <c r="K4152" i="1" s="1"/>
  <c r="H4153" i="1"/>
  <c r="K4153" i="1" s="1"/>
  <c r="H4154" i="1"/>
  <c r="K4154" i="1" s="1"/>
  <c r="H4155" i="1"/>
  <c r="K4155" i="1" s="1"/>
  <c r="H4156" i="1"/>
  <c r="K4156" i="1" s="1"/>
  <c r="H4157" i="1"/>
  <c r="K4157" i="1" s="1"/>
  <c r="H4158" i="1"/>
  <c r="K4158" i="1" s="1"/>
  <c r="H4159" i="1"/>
  <c r="K4159" i="1" s="1"/>
  <c r="H4160" i="1"/>
  <c r="K4160" i="1" s="1"/>
  <c r="H4161" i="1"/>
  <c r="K4161" i="1" s="1"/>
  <c r="H4162" i="1"/>
  <c r="K4162" i="1" s="1"/>
  <c r="H4163" i="1"/>
  <c r="K4163" i="1" s="1"/>
  <c r="H4164" i="1"/>
  <c r="K4164" i="1" s="1"/>
  <c r="H4165" i="1"/>
  <c r="K4165" i="1" s="1"/>
  <c r="H4166" i="1"/>
  <c r="K4166" i="1" s="1"/>
  <c r="H4167" i="1"/>
  <c r="K4167" i="1" s="1"/>
  <c r="H4168" i="1"/>
  <c r="K4168" i="1" s="1"/>
  <c r="H4169" i="1"/>
  <c r="K4169" i="1" s="1"/>
  <c r="H4170" i="1"/>
  <c r="K4170" i="1" s="1"/>
  <c r="H4171" i="1"/>
  <c r="K4171" i="1" s="1"/>
  <c r="H4172" i="1"/>
  <c r="K4172" i="1" s="1"/>
  <c r="H4173" i="1"/>
  <c r="K4173" i="1" s="1"/>
  <c r="H4174" i="1"/>
  <c r="K4174" i="1" s="1"/>
  <c r="H4175" i="1"/>
  <c r="K4175" i="1" s="1"/>
  <c r="H4176" i="1"/>
  <c r="K4176" i="1" s="1"/>
  <c r="H4177" i="1"/>
  <c r="K4177" i="1" s="1"/>
  <c r="H4178" i="1"/>
  <c r="K4178" i="1" s="1"/>
  <c r="H4179" i="1"/>
  <c r="K4179" i="1" s="1"/>
  <c r="H4180" i="1"/>
  <c r="K4180" i="1" s="1"/>
  <c r="H4181" i="1"/>
  <c r="K4181" i="1" s="1"/>
  <c r="H4182" i="1"/>
  <c r="K4182" i="1" s="1"/>
  <c r="H4183" i="1"/>
  <c r="K4183" i="1" s="1"/>
  <c r="H4184" i="1"/>
  <c r="K4184" i="1" s="1"/>
  <c r="H4185" i="1"/>
  <c r="K4185" i="1" s="1"/>
  <c r="H4186" i="1"/>
  <c r="K4186" i="1" s="1"/>
  <c r="H4187" i="1"/>
  <c r="K4187" i="1" s="1"/>
  <c r="H4188" i="1"/>
  <c r="K4188" i="1" s="1"/>
  <c r="H4189" i="1"/>
  <c r="K4189" i="1" s="1"/>
  <c r="H4190" i="1"/>
  <c r="K4190" i="1" s="1"/>
  <c r="H4191" i="1"/>
  <c r="K4191" i="1" s="1"/>
  <c r="H4192" i="1"/>
  <c r="K4192" i="1" s="1"/>
  <c r="H4193" i="1"/>
  <c r="K4193" i="1" s="1"/>
  <c r="H4194" i="1"/>
  <c r="K4194" i="1" s="1"/>
  <c r="H4195" i="1"/>
  <c r="K4195" i="1" s="1"/>
  <c r="H4196" i="1"/>
  <c r="K4196" i="1" s="1"/>
  <c r="H4197" i="1"/>
  <c r="K4197" i="1" s="1"/>
  <c r="H4198" i="1"/>
  <c r="K4198" i="1" s="1"/>
  <c r="H4199" i="1"/>
  <c r="K4199" i="1" s="1"/>
  <c r="H4200" i="1"/>
  <c r="K4200" i="1" s="1"/>
  <c r="H4201" i="1"/>
  <c r="K4201" i="1" s="1"/>
  <c r="H4202" i="1"/>
  <c r="K4202" i="1" s="1"/>
  <c r="H4203" i="1"/>
  <c r="K4203" i="1" s="1"/>
  <c r="H4204" i="1"/>
  <c r="K4204" i="1" s="1"/>
  <c r="H4205" i="1"/>
  <c r="K4205" i="1" s="1"/>
  <c r="H4206" i="1"/>
  <c r="K4206" i="1" s="1"/>
  <c r="H4207" i="1"/>
  <c r="K4207" i="1" s="1"/>
  <c r="H4208" i="1"/>
  <c r="K4208" i="1" s="1"/>
  <c r="H4209" i="1"/>
  <c r="K4209" i="1" s="1"/>
  <c r="H4210" i="1"/>
  <c r="K4210" i="1" s="1"/>
  <c r="H4211" i="1"/>
  <c r="K4211" i="1" s="1"/>
  <c r="H4212" i="1"/>
  <c r="K4212" i="1" s="1"/>
  <c r="H4213" i="1"/>
  <c r="K4213" i="1" s="1"/>
  <c r="H4214" i="1"/>
  <c r="K4214" i="1" s="1"/>
  <c r="H4215" i="1"/>
  <c r="K4215" i="1" s="1"/>
  <c r="H4216" i="1"/>
  <c r="K4216" i="1" s="1"/>
  <c r="H4217" i="1"/>
  <c r="K4217" i="1" s="1"/>
  <c r="H4218" i="1"/>
  <c r="K4218" i="1" s="1"/>
  <c r="H4219" i="1"/>
  <c r="K4219" i="1" s="1"/>
  <c r="H4220" i="1"/>
  <c r="K4220" i="1" s="1"/>
  <c r="H4221" i="1"/>
  <c r="K4221" i="1" s="1"/>
  <c r="H4222" i="1"/>
  <c r="K4222" i="1" s="1"/>
  <c r="H4223" i="1"/>
  <c r="K4223" i="1" s="1"/>
  <c r="H4224" i="1"/>
  <c r="K4224" i="1" s="1"/>
  <c r="H4225" i="1"/>
  <c r="K4225" i="1" s="1"/>
  <c r="H4226" i="1"/>
  <c r="K4226" i="1" s="1"/>
  <c r="H4227" i="1"/>
  <c r="K4227" i="1" s="1"/>
  <c r="H4228" i="1"/>
  <c r="K4228" i="1" s="1"/>
  <c r="H4229" i="1"/>
  <c r="K4229" i="1" s="1"/>
  <c r="H4230" i="1"/>
  <c r="K4230" i="1" s="1"/>
  <c r="H4231" i="1"/>
  <c r="K4231" i="1" s="1"/>
  <c r="H4232" i="1"/>
  <c r="K4232" i="1" s="1"/>
  <c r="H4233" i="1"/>
  <c r="K4233" i="1" s="1"/>
  <c r="H4234" i="1"/>
  <c r="K4234" i="1" s="1"/>
  <c r="H4235" i="1"/>
  <c r="K4235" i="1" s="1"/>
  <c r="H4236" i="1"/>
  <c r="K4236" i="1" s="1"/>
  <c r="H4237" i="1"/>
  <c r="K4237" i="1" s="1"/>
  <c r="H4238" i="1"/>
  <c r="K4238" i="1" s="1"/>
  <c r="H4239" i="1"/>
  <c r="K4239" i="1" s="1"/>
  <c r="H4240" i="1"/>
  <c r="K4240" i="1" s="1"/>
  <c r="H4241" i="1"/>
  <c r="K4241" i="1" s="1"/>
  <c r="H4242" i="1"/>
  <c r="K4242" i="1" s="1"/>
  <c r="H4243" i="1"/>
  <c r="K4243" i="1" s="1"/>
  <c r="H4244" i="1"/>
  <c r="K4244" i="1" s="1"/>
  <c r="H4245" i="1"/>
  <c r="K4245" i="1" s="1"/>
  <c r="H4246" i="1"/>
  <c r="K4246" i="1" s="1"/>
  <c r="H4247" i="1"/>
  <c r="K4247" i="1" s="1"/>
  <c r="H4248" i="1"/>
  <c r="K4248" i="1" s="1"/>
  <c r="H4249" i="1"/>
  <c r="K4249" i="1" s="1"/>
  <c r="H4250" i="1"/>
  <c r="K4250" i="1" s="1"/>
  <c r="H4251" i="1"/>
  <c r="K4251" i="1" s="1"/>
  <c r="H4252" i="1"/>
  <c r="K4252" i="1" s="1"/>
  <c r="H4253" i="1"/>
  <c r="K4253" i="1" s="1"/>
  <c r="H4254" i="1"/>
  <c r="K4254" i="1" s="1"/>
  <c r="H4255" i="1"/>
  <c r="K4255" i="1" s="1"/>
  <c r="H4256" i="1"/>
  <c r="K4256" i="1" s="1"/>
  <c r="H4257" i="1"/>
  <c r="K4257" i="1" s="1"/>
  <c r="H4258" i="1"/>
  <c r="K4258" i="1" s="1"/>
  <c r="H4259" i="1"/>
  <c r="K4259" i="1" s="1"/>
  <c r="H4260" i="1"/>
  <c r="K4260" i="1" s="1"/>
  <c r="H4261" i="1"/>
  <c r="K4261" i="1" s="1"/>
  <c r="H4262" i="1"/>
  <c r="K4262" i="1" s="1"/>
  <c r="H4263" i="1"/>
  <c r="K4263" i="1" s="1"/>
  <c r="H4264" i="1"/>
  <c r="K4264" i="1" s="1"/>
  <c r="H4265" i="1"/>
  <c r="K4265" i="1" s="1"/>
  <c r="H4266" i="1"/>
  <c r="K4266" i="1" s="1"/>
  <c r="H4267" i="1"/>
  <c r="K4267" i="1" s="1"/>
  <c r="H4268" i="1"/>
  <c r="K4268" i="1" s="1"/>
  <c r="H4269" i="1"/>
  <c r="K4269" i="1" s="1"/>
  <c r="H4270" i="1"/>
  <c r="K4270" i="1" s="1"/>
  <c r="H4271" i="1"/>
  <c r="K4271" i="1" s="1"/>
  <c r="H4272" i="1"/>
  <c r="K4272" i="1" s="1"/>
  <c r="H4273" i="1"/>
  <c r="K4273" i="1" s="1"/>
  <c r="H4274" i="1"/>
  <c r="K4274" i="1" s="1"/>
  <c r="H4275" i="1"/>
  <c r="K4275" i="1" s="1"/>
  <c r="H4276" i="1"/>
  <c r="K4276" i="1" s="1"/>
  <c r="H4277" i="1"/>
  <c r="K4277" i="1" s="1"/>
  <c r="H4278" i="1"/>
  <c r="K4278" i="1" s="1"/>
  <c r="H4279" i="1"/>
  <c r="K4279" i="1" s="1"/>
  <c r="H4280" i="1"/>
  <c r="K4280" i="1" s="1"/>
  <c r="H4281" i="1"/>
  <c r="K4281" i="1" s="1"/>
  <c r="H4282" i="1"/>
  <c r="K4282" i="1" s="1"/>
  <c r="H4283" i="1"/>
  <c r="K4283" i="1" s="1"/>
  <c r="H4284" i="1"/>
  <c r="K4284" i="1" s="1"/>
  <c r="H4285" i="1"/>
  <c r="K4285" i="1" s="1"/>
  <c r="H4286" i="1"/>
  <c r="K4286" i="1" s="1"/>
  <c r="H4287" i="1"/>
  <c r="K4287" i="1" s="1"/>
  <c r="H4288" i="1"/>
  <c r="K4288" i="1" s="1"/>
  <c r="H4289" i="1"/>
  <c r="K4289" i="1" s="1"/>
  <c r="H4290" i="1"/>
  <c r="K4290" i="1" s="1"/>
  <c r="H4291" i="1"/>
  <c r="K4291" i="1" s="1"/>
  <c r="H4292" i="1"/>
  <c r="K4292" i="1" s="1"/>
  <c r="H4293" i="1"/>
  <c r="K4293" i="1" s="1"/>
  <c r="H4294" i="1"/>
  <c r="K4294" i="1" s="1"/>
  <c r="H4295" i="1"/>
  <c r="K4295" i="1" s="1"/>
  <c r="H4296" i="1"/>
  <c r="K4296" i="1" s="1"/>
  <c r="H4297" i="1"/>
  <c r="K4297" i="1" s="1"/>
  <c r="H4298" i="1"/>
  <c r="K4298" i="1" s="1"/>
  <c r="H4299" i="1"/>
  <c r="K4299" i="1" s="1"/>
  <c r="H4300" i="1"/>
  <c r="K4300" i="1" s="1"/>
  <c r="H4301" i="1"/>
  <c r="K4301" i="1" s="1"/>
  <c r="H4302" i="1"/>
  <c r="K4302" i="1" s="1"/>
  <c r="H4303" i="1"/>
  <c r="K4303" i="1" s="1"/>
  <c r="H4304" i="1"/>
  <c r="K4304" i="1" s="1"/>
  <c r="H4305" i="1"/>
  <c r="K4305" i="1" s="1"/>
  <c r="H4306" i="1"/>
  <c r="K4306" i="1" s="1"/>
  <c r="H4307" i="1"/>
  <c r="K4307" i="1" s="1"/>
  <c r="H4308" i="1"/>
  <c r="K4308" i="1" s="1"/>
  <c r="H4309" i="1"/>
  <c r="K4309" i="1" s="1"/>
  <c r="H4310" i="1"/>
  <c r="K4310" i="1" s="1"/>
  <c r="H4311" i="1"/>
  <c r="K4311" i="1" s="1"/>
  <c r="H4312" i="1"/>
  <c r="K4312" i="1" s="1"/>
  <c r="H4313" i="1"/>
  <c r="K4313" i="1" s="1"/>
  <c r="H4314" i="1"/>
  <c r="K4314" i="1" s="1"/>
  <c r="H4315" i="1"/>
  <c r="K4315" i="1" s="1"/>
  <c r="H4316" i="1"/>
  <c r="K4316" i="1" s="1"/>
  <c r="H4317" i="1"/>
  <c r="K4317" i="1" s="1"/>
  <c r="H4318" i="1"/>
  <c r="K4318" i="1" s="1"/>
  <c r="H4319" i="1"/>
  <c r="K4319" i="1" s="1"/>
  <c r="H4320" i="1"/>
  <c r="K4320" i="1" s="1"/>
  <c r="H4321" i="1"/>
  <c r="K4321" i="1" s="1"/>
  <c r="H4322" i="1"/>
  <c r="K4322" i="1" s="1"/>
  <c r="H4323" i="1"/>
  <c r="K4323" i="1" s="1"/>
  <c r="H4324" i="1"/>
  <c r="K4324" i="1" s="1"/>
  <c r="H4325" i="1"/>
  <c r="K4325" i="1" s="1"/>
  <c r="H4326" i="1"/>
  <c r="K4326" i="1" s="1"/>
  <c r="H4327" i="1"/>
  <c r="K4327" i="1" s="1"/>
  <c r="H4328" i="1"/>
  <c r="K4328" i="1" s="1"/>
  <c r="H4329" i="1"/>
  <c r="K4329" i="1" s="1"/>
  <c r="H4330" i="1"/>
  <c r="K4330" i="1" s="1"/>
  <c r="H4331" i="1"/>
  <c r="K4331" i="1" s="1"/>
  <c r="H4332" i="1"/>
  <c r="K4332" i="1" s="1"/>
  <c r="H4333" i="1"/>
  <c r="K4333" i="1" s="1"/>
  <c r="H4334" i="1"/>
  <c r="K4334" i="1" s="1"/>
  <c r="H4335" i="1"/>
  <c r="K4335" i="1" s="1"/>
  <c r="H4336" i="1"/>
  <c r="K4336" i="1" s="1"/>
  <c r="H4337" i="1"/>
  <c r="K4337" i="1" s="1"/>
  <c r="H4338" i="1"/>
  <c r="K4338" i="1" s="1"/>
  <c r="H4339" i="1"/>
  <c r="K4339" i="1" s="1"/>
  <c r="H4340" i="1"/>
  <c r="K4340" i="1" s="1"/>
  <c r="H4341" i="1"/>
  <c r="K4341" i="1" s="1"/>
  <c r="H4342" i="1"/>
  <c r="K4342" i="1" s="1"/>
  <c r="H4343" i="1"/>
  <c r="K4343" i="1" s="1"/>
  <c r="H4344" i="1"/>
  <c r="K4344" i="1" s="1"/>
  <c r="H4345" i="1"/>
  <c r="K4345" i="1" s="1"/>
  <c r="H4346" i="1"/>
  <c r="K4346" i="1" s="1"/>
  <c r="H4347" i="1"/>
  <c r="K4347" i="1" s="1"/>
  <c r="H4348" i="1"/>
  <c r="K4348" i="1" s="1"/>
  <c r="H4349" i="1"/>
  <c r="K4349" i="1" s="1"/>
  <c r="H4350" i="1"/>
  <c r="K4350" i="1" s="1"/>
  <c r="H4351" i="1"/>
  <c r="K4351" i="1" s="1"/>
  <c r="H4352" i="1"/>
  <c r="K4352" i="1" s="1"/>
  <c r="H4353" i="1"/>
  <c r="K4353" i="1" s="1"/>
  <c r="H4354" i="1"/>
  <c r="K4354" i="1" s="1"/>
  <c r="H4355" i="1"/>
  <c r="K4355" i="1" s="1"/>
  <c r="H4356" i="1"/>
  <c r="K4356" i="1" s="1"/>
  <c r="H4357" i="1"/>
  <c r="K4357" i="1" s="1"/>
  <c r="H4358" i="1"/>
  <c r="K4358" i="1" s="1"/>
  <c r="H4359" i="1"/>
  <c r="K4359" i="1" s="1"/>
  <c r="H4360" i="1"/>
  <c r="K4360" i="1" s="1"/>
  <c r="H4361" i="1"/>
  <c r="K4361" i="1" s="1"/>
  <c r="H4362" i="1"/>
  <c r="K4362" i="1" s="1"/>
  <c r="H4363" i="1"/>
  <c r="K4363" i="1" s="1"/>
  <c r="H4364" i="1"/>
  <c r="K4364" i="1" s="1"/>
  <c r="H4365" i="1"/>
  <c r="K4365" i="1" s="1"/>
  <c r="H4366" i="1"/>
  <c r="K4366" i="1" s="1"/>
  <c r="H4367" i="1"/>
  <c r="K4367" i="1" s="1"/>
  <c r="H4368" i="1"/>
  <c r="K4368" i="1" s="1"/>
  <c r="H4369" i="1"/>
  <c r="K4369" i="1" s="1"/>
  <c r="H4370" i="1"/>
  <c r="K4370" i="1" s="1"/>
  <c r="H4371" i="1"/>
  <c r="K4371" i="1" s="1"/>
  <c r="H4372" i="1"/>
  <c r="K4372" i="1" s="1"/>
  <c r="H4373" i="1"/>
  <c r="K4373" i="1" s="1"/>
  <c r="H4374" i="1"/>
  <c r="K4374" i="1" s="1"/>
  <c r="H4375" i="1"/>
  <c r="K4375" i="1" s="1"/>
  <c r="H4376" i="1"/>
  <c r="K4376" i="1" s="1"/>
  <c r="H4377" i="1"/>
  <c r="K4377" i="1" s="1"/>
  <c r="H4378" i="1"/>
  <c r="K4378" i="1" s="1"/>
  <c r="H4379" i="1"/>
  <c r="K4379" i="1" s="1"/>
  <c r="H4380" i="1"/>
  <c r="K4380" i="1" s="1"/>
  <c r="H4381" i="1"/>
  <c r="K4381" i="1" s="1"/>
  <c r="H4382" i="1"/>
  <c r="K4382" i="1" s="1"/>
  <c r="H4383" i="1"/>
  <c r="K4383" i="1" s="1"/>
  <c r="H4384" i="1"/>
  <c r="K4384" i="1" s="1"/>
  <c r="H4385" i="1"/>
  <c r="K4385" i="1" s="1"/>
  <c r="H4386" i="1"/>
  <c r="K4386" i="1" s="1"/>
  <c r="H4387" i="1"/>
  <c r="K4387" i="1" s="1"/>
  <c r="H4388" i="1"/>
  <c r="K4388" i="1" s="1"/>
  <c r="H4389" i="1"/>
  <c r="K4389" i="1" s="1"/>
  <c r="H4390" i="1"/>
  <c r="K4390" i="1" s="1"/>
  <c r="H4391" i="1"/>
  <c r="K4391" i="1" s="1"/>
  <c r="H4392" i="1"/>
  <c r="K4392" i="1" s="1"/>
  <c r="H4393" i="1"/>
  <c r="K4393" i="1" s="1"/>
  <c r="H4394" i="1"/>
  <c r="K4394" i="1" s="1"/>
  <c r="H4395" i="1"/>
  <c r="K4395" i="1" s="1"/>
  <c r="H4396" i="1"/>
  <c r="K4396" i="1" s="1"/>
  <c r="H4397" i="1"/>
  <c r="K4397" i="1" s="1"/>
  <c r="H4398" i="1"/>
  <c r="K4398" i="1" s="1"/>
  <c r="H4399" i="1"/>
  <c r="K4399" i="1" s="1"/>
  <c r="H4400" i="1"/>
  <c r="K4400" i="1" s="1"/>
  <c r="H4401" i="1"/>
  <c r="K4401" i="1" s="1"/>
  <c r="H4402" i="1"/>
  <c r="K4402" i="1" s="1"/>
  <c r="H4403" i="1"/>
  <c r="K4403" i="1" s="1"/>
  <c r="H4404" i="1"/>
  <c r="K4404" i="1" s="1"/>
  <c r="H4405" i="1"/>
  <c r="K4405" i="1" s="1"/>
  <c r="H4406" i="1"/>
  <c r="K4406" i="1" s="1"/>
  <c r="H4407" i="1"/>
  <c r="K4407" i="1" s="1"/>
  <c r="H4408" i="1"/>
  <c r="K4408" i="1" s="1"/>
  <c r="H4409" i="1"/>
  <c r="K4409" i="1" s="1"/>
  <c r="H4410" i="1"/>
  <c r="K4410" i="1" s="1"/>
  <c r="H4411" i="1"/>
  <c r="K4411" i="1" s="1"/>
  <c r="H4412" i="1"/>
  <c r="K4412" i="1" s="1"/>
  <c r="H4413" i="1"/>
  <c r="K4413" i="1" s="1"/>
  <c r="H4414" i="1"/>
  <c r="K4414" i="1" s="1"/>
  <c r="H4415" i="1"/>
  <c r="K4415" i="1" s="1"/>
  <c r="H4416" i="1"/>
  <c r="K4416" i="1" s="1"/>
  <c r="H4417" i="1"/>
  <c r="K4417" i="1" s="1"/>
  <c r="H4418" i="1"/>
  <c r="K4418" i="1" s="1"/>
  <c r="H4419" i="1"/>
  <c r="K4419" i="1" s="1"/>
  <c r="H4420" i="1"/>
  <c r="K4420" i="1" s="1"/>
  <c r="H4421" i="1"/>
  <c r="K4421" i="1" s="1"/>
  <c r="H4422" i="1"/>
  <c r="K4422" i="1" s="1"/>
  <c r="H4423" i="1"/>
  <c r="K4423" i="1" s="1"/>
  <c r="H4424" i="1"/>
  <c r="K4424" i="1" s="1"/>
  <c r="H4425" i="1"/>
  <c r="K4425" i="1" s="1"/>
  <c r="H4426" i="1"/>
  <c r="K4426" i="1" s="1"/>
  <c r="H4427" i="1"/>
  <c r="K4427" i="1" s="1"/>
  <c r="H4428" i="1"/>
  <c r="K4428" i="1" s="1"/>
  <c r="H4429" i="1"/>
  <c r="K4429" i="1" s="1"/>
  <c r="H4430" i="1"/>
  <c r="K4430" i="1" s="1"/>
  <c r="H4431" i="1"/>
  <c r="K4431" i="1" s="1"/>
  <c r="H4432" i="1"/>
  <c r="K4432" i="1" s="1"/>
  <c r="H4433" i="1"/>
  <c r="K4433" i="1" s="1"/>
  <c r="H4434" i="1"/>
  <c r="K4434" i="1" s="1"/>
  <c r="H4435" i="1"/>
  <c r="K4435" i="1" s="1"/>
  <c r="H4436" i="1"/>
  <c r="K4436" i="1" s="1"/>
  <c r="H4437" i="1"/>
  <c r="K4437" i="1" s="1"/>
  <c r="H4438" i="1"/>
  <c r="K4438" i="1" s="1"/>
  <c r="H4439" i="1"/>
  <c r="K4439" i="1" s="1"/>
  <c r="H4440" i="1"/>
  <c r="K4440" i="1" s="1"/>
  <c r="H4441" i="1"/>
  <c r="K4441" i="1" s="1"/>
  <c r="H4442" i="1"/>
  <c r="K4442" i="1" s="1"/>
  <c r="H4443" i="1"/>
  <c r="K4443" i="1" s="1"/>
  <c r="H4444" i="1"/>
  <c r="K4444" i="1" s="1"/>
  <c r="H4445" i="1"/>
  <c r="K4445" i="1" s="1"/>
  <c r="H4446" i="1"/>
  <c r="K4446" i="1" s="1"/>
  <c r="H4447" i="1"/>
  <c r="K4447" i="1" s="1"/>
  <c r="H4448" i="1"/>
  <c r="K4448" i="1" s="1"/>
  <c r="H4449" i="1"/>
  <c r="K4449" i="1" s="1"/>
  <c r="H4450" i="1"/>
  <c r="K4450" i="1" s="1"/>
  <c r="H4451" i="1"/>
  <c r="K4451" i="1" s="1"/>
  <c r="H4452" i="1"/>
  <c r="K4452" i="1" s="1"/>
  <c r="H4453" i="1"/>
  <c r="K4453" i="1" s="1"/>
  <c r="H4454" i="1"/>
  <c r="K4454" i="1" s="1"/>
  <c r="H4455" i="1"/>
  <c r="K4455" i="1" s="1"/>
  <c r="H4456" i="1"/>
  <c r="K4456" i="1" s="1"/>
  <c r="H4457" i="1"/>
  <c r="K4457" i="1" s="1"/>
  <c r="H4458" i="1"/>
  <c r="K4458" i="1" s="1"/>
  <c r="H4459" i="1"/>
  <c r="K4459" i="1" s="1"/>
  <c r="H4460" i="1"/>
  <c r="K4460" i="1" s="1"/>
  <c r="H4461" i="1"/>
  <c r="K4461" i="1" s="1"/>
  <c r="H4462" i="1"/>
  <c r="K4462" i="1" s="1"/>
  <c r="H4463" i="1"/>
  <c r="K4463" i="1" s="1"/>
  <c r="H4464" i="1"/>
  <c r="K4464" i="1" s="1"/>
  <c r="H4465" i="1"/>
  <c r="K4465" i="1" s="1"/>
  <c r="H4466" i="1"/>
  <c r="K4466" i="1" s="1"/>
  <c r="H4467" i="1"/>
  <c r="K4467" i="1" s="1"/>
  <c r="H4468" i="1"/>
  <c r="K4468" i="1" s="1"/>
  <c r="H4469" i="1"/>
  <c r="K4469" i="1" s="1"/>
  <c r="H4470" i="1"/>
  <c r="K4470" i="1" s="1"/>
  <c r="H4471" i="1"/>
  <c r="K4471" i="1" s="1"/>
  <c r="H4472" i="1"/>
  <c r="K4472" i="1" s="1"/>
  <c r="H4473" i="1"/>
  <c r="K4473" i="1" s="1"/>
  <c r="H4474" i="1"/>
  <c r="K4474" i="1" s="1"/>
  <c r="H4475" i="1"/>
  <c r="K4475" i="1" s="1"/>
  <c r="H4476" i="1"/>
  <c r="K4476" i="1" s="1"/>
  <c r="H4477" i="1"/>
  <c r="K4477" i="1" s="1"/>
  <c r="H4478" i="1"/>
  <c r="K4478" i="1" s="1"/>
  <c r="H4479" i="1"/>
  <c r="K4479" i="1" s="1"/>
  <c r="H4480" i="1"/>
  <c r="K4480" i="1" s="1"/>
  <c r="H4481" i="1"/>
  <c r="K4481" i="1" s="1"/>
  <c r="H4482" i="1"/>
  <c r="K4482" i="1" s="1"/>
  <c r="H4483" i="1"/>
  <c r="K4483" i="1" s="1"/>
  <c r="H4484" i="1"/>
  <c r="K4484" i="1" s="1"/>
  <c r="H4485" i="1"/>
  <c r="K4485" i="1" s="1"/>
  <c r="H4486" i="1"/>
  <c r="K4486" i="1" s="1"/>
  <c r="H4487" i="1"/>
  <c r="K4487" i="1" s="1"/>
  <c r="H4488" i="1"/>
  <c r="K4488" i="1" s="1"/>
  <c r="H4489" i="1"/>
  <c r="K4489" i="1" s="1"/>
  <c r="H4490" i="1"/>
  <c r="K4490" i="1" s="1"/>
  <c r="H4491" i="1"/>
  <c r="K4491" i="1" s="1"/>
  <c r="H4492" i="1"/>
  <c r="K4492" i="1" s="1"/>
  <c r="H4493" i="1"/>
  <c r="K4493" i="1" s="1"/>
  <c r="H4494" i="1"/>
  <c r="K4494" i="1" s="1"/>
  <c r="H4495" i="1"/>
  <c r="K4495" i="1" s="1"/>
  <c r="H4496" i="1"/>
  <c r="K4496" i="1" s="1"/>
  <c r="H4497" i="1"/>
  <c r="K4497" i="1" s="1"/>
  <c r="H4498" i="1"/>
  <c r="K4498" i="1" s="1"/>
  <c r="H4499" i="1"/>
  <c r="K4499" i="1" s="1"/>
  <c r="H4500" i="1"/>
  <c r="K4500" i="1" s="1"/>
  <c r="H4501" i="1"/>
  <c r="K4501" i="1" s="1"/>
  <c r="H4502" i="1"/>
  <c r="K4502" i="1" s="1"/>
  <c r="H4503" i="1"/>
  <c r="K4503" i="1" s="1"/>
  <c r="H4504" i="1"/>
  <c r="K4504" i="1" s="1"/>
  <c r="H4505" i="1"/>
  <c r="K4505" i="1" s="1"/>
  <c r="H4506" i="1"/>
  <c r="K4506" i="1" s="1"/>
  <c r="H4507" i="1"/>
  <c r="K4507" i="1" s="1"/>
  <c r="H4508" i="1"/>
  <c r="K4508" i="1" s="1"/>
  <c r="H4509" i="1"/>
  <c r="K4509" i="1" s="1"/>
  <c r="H4510" i="1"/>
  <c r="K4510" i="1" s="1"/>
  <c r="H4511" i="1"/>
  <c r="K4511" i="1" s="1"/>
  <c r="H4512" i="1"/>
  <c r="K4512" i="1" s="1"/>
  <c r="H4513" i="1"/>
  <c r="K4513" i="1" s="1"/>
  <c r="H4514" i="1"/>
  <c r="K4514" i="1" s="1"/>
  <c r="H4515" i="1"/>
  <c r="K4515" i="1" s="1"/>
  <c r="H4516" i="1"/>
  <c r="K4516" i="1" s="1"/>
  <c r="H4517" i="1"/>
  <c r="K4517" i="1" s="1"/>
  <c r="H4518" i="1"/>
  <c r="K4518" i="1" s="1"/>
  <c r="H4519" i="1"/>
  <c r="K4519" i="1" s="1"/>
  <c r="H4520" i="1"/>
  <c r="K4520" i="1" s="1"/>
  <c r="H4521" i="1"/>
  <c r="K4521" i="1" s="1"/>
  <c r="H4522" i="1"/>
  <c r="K4522" i="1" s="1"/>
  <c r="H4523" i="1"/>
  <c r="K4523" i="1" s="1"/>
  <c r="H4524" i="1"/>
  <c r="K4524" i="1" s="1"/>
  <c r="H4525" i="1"/>
  <c r="K4525" i="1" s="1"/>
  <c r="H4526" i="1"/>
  <c r="K4526" i="1" s="1"/>
  <c r="H4527" i="1"/>
  <c r="K4527" i="1" s="1"/>
  <c r="H4528" i="1"/>
  <c r="K4528" i="1" s="1"/>
  <c r="H4529" i="1"/>
  <c r="K4529" i="1" s="1"/>
  <c r="H4530" i="1"/>
  <c r="K4530" i="1" s="1"/>
  <c r="H4531" i="1"/>
  <c r="K4531" i="1" s="1"/>
  <c r="H4532" i="1"/>
  <c r="K4532" i="1" s="1"/>
  <c r="H4533" i="1"/>
  <c r="K4533" i="1" s="1"/>
  <c r="H4534" i="1"/>
  <c r="K4534" i="1" s="1"/>
  <c r="H4535" i="1"/>
  <c r="K4535" i="1" s="1"/>
  <c r="H4536" i="1"/>
  <c r="K4536" i="1" s="1"/>
  <c r="H4537" i="1"/>
  <c r="K4537" i="1" s="1"/>
  <c r="H4538" i="1"/>
  <c r="K4538" i="1" s="1"/>
  <c r="H4539" i="1"/>
  <c r="K4539" i="1" s="1"/>
  <c r="H4540" i="1"/>
  <c r="K4540" i="1" s="1"/>
  <c r="H4541" i="1"/>
  <c r="K4541" i="1" s="1"/>
  <c r="H4542" i="1"/>
  <c r="K4542" i="1" s="1"/>
  <c r="H4543" i="1"/>
  <c r="K4543" i="1" s="1"/>
  <c r="H4544" i="1"/>
  <c r="K4544" i="1" s="1"/>
  <c r="H4545" i="1"/>
  <c r="K4545" i="1" s="1"/>
  <c r="H4546" i="1"/>
  <c r="K4546" i="1" s="1"/>
  <c r="H4547" i="1"/>
  <c r="K4547" i="1" s="1"/>
  <c r="H4548" i="1"/>
  <c r="K4548" i="1" s="1"/>
  <c r="H4549" i="1"/>
  <c r="K4549" i="1" s="1"/>
  <c r="H4550" i="1"/>
  <c r="K4550" i="1" s="1"/>
  <c r="H4551" i="1"/>
  <c r="K4551" i="1" s="1"/>
  <c r="H4552" i="1"/>
  <c r="K4552" i="1" s="1"/>
  <c r="H4553" i="1"/>
  <c r="K4553" i="1" s="1"/>
  <c r="H4554" i="1"/>
  <c r="K4554" i="1" s="1"/>
  <c r="H4555" i="1"/>
  <c r="K4555" i="1" s="1"/>
  <c r="H4556" i="1"/>
  <c r="K4556" i="1" s="1"/>
  <c r="H4557" i="1"/>
  <c r="K4557" i="1" s="1"/>
  <c r="H4558" i="1"/>
  <c r="K4558" i="1" s="1"/>
  <c r="H4559" i="1"/>
  <c r="K4559" i="1" s="1"/>
  <c r="H4560" i="1"/>
  <c r="K4560" i="1" s="1"/>
  <c r="H4561" i="1"/>
  <c r="K4561" i="1" s="1"/>
  <c r="H4562" i="1"/>
  <c r="K4562" i="1" s="1"/>
  <c r="H4563" i="1"/>
  <c r="K4563" i="1" s="1"/>
  <c r="H4564" i="1"/>
  <c r="K4564" i="1" s="1"/>
  <c r="H4565" i="1"/>
  <c r="K4565" i="1" s="1"/>
  <c r="H4566" i="1"/>
  <c r="K4566" i="1" s="1"/>
  <c r="H4567" i="1"/>
  <c r="K4567" i="1" s="1"/>
  <c r="H4568" i="1"/>
  <c r="K4568" i="1" s="1"/>
  <c r="H4569" i="1"/>
  <c r="K4569" i="1" s="1"/>
  <c r="H4570" i="1"/>
  <c r="K4570" i="1" s="1"/>
  <c r="H4571" i="1"/>
  <c r="K4571" i="1" s="1"/>
  <c r="H4572" i="1"/>
  <c r="K4572" i="1" s="1"/>
  <c r="H4573" i="1"/>
  <c r="K4573" i="1" s="1"/>
  <c r="H4574" i="1"/>
  <c r="K4574" i="1" s="1"/>
  <c r="H4575" i="1"/>
  <c r="K4575" i="1" s="1"/>
  <c r="H4576" i="1"/>
  <c r="K4576" i="1" s="1"/>
  <c r="H4577" i="1"/>
  <c r="K4577" i="1" s="1"/>
  <c r="H4578" i="1"/>
  <c r="K4578" i="1" s="1"/>
  <c r="H4579" i="1"/>
  <c r="K4579" i="1" s="1"/>
  <c r="H4580" i="1"/>
  <c r="K4580" i="1" s="1"/>
  <c r="H4581" i="1"/>
  <c r="K4581" i="1" s="1"/>
  <c r="H4582" i="1"/>
  <c r="K4582" i="1" s="1"/>
  <c r="H4583" i="1"/>
  <c r="K4583" i="1" s="1"/>
  <c r="H4584" i="1"/>
  <c r="K4584" i="1" s="1"/>
  <c r="H4585" i="1"/>
  <c r="K4585" i="1" s="1"/>
  <c r="H4586" i="1"/>
  <c r="K4586" i="1" s="1"/>
  <c r="H4587" i="1"/>
  <c r="K4587" i="1" s="1"/>
  <c r="H4588" i="1"/>
  <c r="K4588" i="1" s="1"/>
  <c r="H4589" i="1"/>
  <c r="K4589" i="1" s="1"/>
  <c r="H4590" i="1"/>
  <c r="K4590" i="1" s="1"/>
  <c r="H4591" i="1"/>
  <c r="K4591" i="1" s="1"/>
  <c r="H4592" i="1"/>
  <c r="K4592" i="1" s="1"/>
  <c r="H4593" i="1"/>
  <c r="K4593" i="1" s="1"/>
  <c r="H4594" i="1"/>
  <c r="K4594" i="1" s="1"/>
  <c r="H4595" i="1"/>
  <c r="K4595" i="1" s="1"/>
  <c r="H4596" i="1"/>
  <c r="K4596" i="1" s="1"/>
  <c r="H4597" i="1"/>
  <c r="K4597" i="1" s="1"/>
  <c r="H4598" i="1"/>
  <c r="K4598" i="1" s="1"/>
  <c r="H4599" i="1"/>
  <c r="K4599" i="1" s="1"/>
  <c r="H4600" i="1"/>
  <c r="K4600" i="1" s="1"/>
  <c r="H4601" i="1"/>
  <c r="K4601" i="1" s="1"/>
  <c r="H4602" i="1"/>
  <c r="K4602" i="1" s="1"/>
  <c r="H4603" i="1"/>
  <c r="K4603" i="1" s="1"/>
  <c r="H4604" i="1"/>
  <c r="K4604" i="1" s="1"/>
  <c r="H4605" i="1"/>
  <c r="K4605" i="1" s="1"/>
  <c r="H4606" i="1"/>
  <c r="K4606" i="1" s="1"/>
  <c r="H4607" i="1"/>
  <c r="K4607" i="1" s="1"/>
  <c r="H4608" i="1"/>
  <c r="K4608" i="1" s="1"/>
  <c r="H4609" i="1"/>
  <c r="K4609" i="1" s="1"/>
  <c r="H4610" i="1"/>
  <c r="K4610" i="1" s="1"/>
  <c r="H4611" i="1"/>
  <c r="K4611" i="1" s="1"/>
  <c r="H4612" i="1"/>
  <c r="K4612" i="1" s="1"/>
  <c r="H4613" i="1"/>
  <c r="K4613" i="1" s="1"/>
  <c r="H4614" i="1"/>
  <c r="K4614" i="1" s="1"/>
  <c r="H4615" i="1"/>
  <c r="K4615" i="1" s="1"/>
  <c r="H4616" i="1"/>
  <c r="K4616" i="1" s="1"/>
  <c r="H4617" i="1"/>
  <c r="K4617" i="1" s="1"/>
  <c r="H4618" i="1"/>
  <c r="K4618" i="1" s="1"/>
  <c r="H4619" i="1"/>
  <c r="K4619" i="1" s="1"/>
  <c r="H4620" i="1"/>
  <c r="K4620" i="1" s="1"/>
  <c r="H4621" i="1"/>
  <c r="K4621" i="1" s="1"/>
  <c r="H4622" i="1"/>
  <c r="K4622" i="1" s="1"/>
  <c r="H4623" i="1"/>
  <c r="K4623" i="1" s="1"/>
  <c r="H4624" i="1"/>
  <c r="K4624" i="1" s="1"/>
  <c r="H4625" i="1"/>
  <c r="K4625" i="1" s="1"/>
  <c r="H4626" i="1"/>
  <c r="K4626" i="1" s="1"/>
  <c r="H4627" i="1"/>
  <c r="K4627" i="1" s="1"/>
  <c r="H4628" i="1"/>
  <c r="K4628" i="1" s="1"/>
  <c r="H4629" i="1"/>
  <c r="K4629" i="1" s="1"/>
  <c r="H4630" i="1"/>
  <c r="K4630" i="1" s="1"/>
  <c r="H4631" i="1"/>
  <c r="K4631" i="1" s="1"/>
  <c r="H4632" i="1"/>
  <c r="K4632" i="1" s="1"/>
  <c r="H4633" i="1"/>
  <c r="K4633" i="1" s="1"/>
  <c r="H4634" i="1"/>
  <c r="K4634" i="1" s="1"/>
  <c r="H4635" i="1"/>
  <c r="K4635" i="1" s="1"/>
  <c r="H4636" i="1"/>
  <c r="K4636" i="1" s="1"/>
  <c r="H4637" i="1"/>
  <c r="K4637" i="1" s="1"/>
  <c r="H4638" i="1"/>
  <c r="K4638" i="1" s="1"/>
  <c r="H4639" i="1"/>
  <c r="K4639" i="1" s="1"/>
  <c r="H4640" i="1"/>
  <c r="K4640" i="1" s="1"/>
  <c r="H4641" i="1"/>
  <c r="K4641" i="1" s="1"/>
  <c r="H4642" i="1"/>
  <c r="K4642" i="1" s="1"/>
  <c r="H4643" i="1"/>
  <c r="K4643" i="1" s="1"/>
  <c r="H4644" i="1"/>
  <c r="K4644" i="1" s="1"/>
  <c r="H4645" i="1"/>
  <c r="K4645" i="1" s="1"/>
  <c r="H4646" i="1"/>
  <c r="K4646" i="1" s="1"/>
  <c r="H4647" i="1"/>
  <c r="K4647" i="1" s="1"/>
  <c r="H4648" i="1"/>
  <c r="K4648" i="1" s="1"/>
  <c r="H4649" i="1"/>
  <c r="K4649" i="1" s="1"/>
  <c r="H4650" i="1"/>
  <c r="K4650" i="1" s="1"/>
  <c r="H4651" i="1"/>
  <c r="K4651" i="1" s="1"/>
  <c r="H4652" i="1"/>
  <c r="K4652" i="1" s="1"/>
  <c r="H4653" i="1"/>
  <c r="K4653" i="1" s="1"/>
  <c r="H4654" i="1"/>
  <c r="K4654" i="1" s="1"/>
  <c r="H4655" i="1"/>
  <c r="K4655" i="1" s="1"/>
  <c r="H4656" i="1"/>
  <c r="K4656" i="1" s="1"/>
  <c r="H4657" i="1"/>
  <c r="K4657" i="1" s="1"/>
  <c r="H4658" i="1"/>
  <c r="K4658" i="1" s="1"/>
  <c r="H4659" i="1"/>
  <c r="K4659" i="1" s="1"/>
  <c r="H4660" i="1"/>
  <c r="K4660" i="1" s="1"/>
  <c r="H4661" i="1"/>
  <c r="K4661" i="1" s="1"/>
  <c r="H4662" i="1"/>
  <c r="K4662" i="1" s="1"/>
  <c r="H4663" i="1"/>
  <c r="K4663" i="1" s="1"/>
  <c r="H4664" i="1"/>
  <c r="K4664" i="1" s="1"/>
  <c r="H4665" i="1"/>
  <c r="K4665" i="1" s="1"/>
  <c r="H4666" i="1"/>
  <c r="K4666" i="1" s="1"/>
  <c r="H4667" i="1"/>
  <c r="K4667" i="1" s="1"/>
  <c r="H4668" i="1"/>
  <c r="K4668" i="1" s="1"/>
  <c r="H4669" i="1"/>
  <c r="K4669" i="1" s="1"/>
  <c r="H4670" i="1"/>
  <c r="K4670" i="1" s="1"/>
  <c r="H4671" i="1"/>
  <c r="K4671" i="1" s="1"/>
  <c r="H4672" i="1"/>
  <c r="K4672" i="1" s="1"/>
  <c r="H4673" i="1"/>
  <c r="K4673" i="1" s="1"/>
  <c r="H4674" i="1"/>
  <c r="K4674" i="1" s="1"/>
  <c r="H4675" i="1"/>
  <c r="K4675" i="1" s="1"/>
  <c r="H4676" i="1"/>
  <c r="K4676" i="1" s="1"/>
  <c r="H4677" i="1"/>
  <c r="K4677" i="1" s="1"/>
  <c r="H4678" i="1"/>
  <c r="K4678" i="1" s="1"/>
  <c r="H4679" i="1"/>
  <c r="K4679" i="1" s="1"/>
  <c r="H4680" i="1"/>
  <c r="K4680" i="1" s="1"/>
  <c r="H4681" i="1"/>
  <c r="K4681" i="1" s="1"/>
  <c r="H4682" i="1"/>
  <c r="K4682" i="1" s="1"/>
  <c r="H4683" i="1"/>
  <c r="K4683" i="1" s="1"/>
  <c r="H4684" i="1"/>
  <c r="K4684" i="1" s="1"/>
  <c r="H4685" i="1"/>
  <c r="K4685" i="1" s="1"/>
  <c r="H4686" i="1"/>
  <c r="K4686" i="1" s="1"/>
  <c r="H4687" i="1"/>
  <c r="K4687" i="1" s="1"/>
  <c r="H4688" i="1"/>
  <c r="K4688" i="1" s="1"/>
  <c r="H4689" i="1"/>
  <c r="K4689" i="1" s="1"/>
  <c r="H4690" i="1"/>
  <c r="K4690" i="1" s="1"/>
  <c r="H4691" i="1"/>
  <c r="K4691" i="1" s="1"/>
  <c r="H4692" i="1"/>
  <c r="K4692" i="1" s="1"/>
  <c r="H4693" i="1"/>
  <c r="K4693" i="1" s="1"/>
  <c r="H4694" i="1"/>
  <c r="K4694" i="1" s="1"/>
  <c r="H4695" i="1"/>
  <c r="K4695" i="1" s="1"/>
  <c r="H4696" i="1"/>
  <c r="K4696" i="1" s="1"/>
  <c r="H4697" i="1"/>
  <c r="K4697" i="1" s="1"/>
  <c r="H4698" i="1"/>
  <c r="K4698" i="1" s="1"/>
  <c r="H4699" i="1"/>
  <c r="K4699" i="1" s="1"/>
  <c r="H4700" i="1"/>
  <c r="K4700" i="1" s="1"/>
  <c r="H4701" i="1"/>
  <c r="K4701" i="1" s="1"/>
  <c r="H4702" i="1"/>
  <c r="K4702" i="1" s="1"/>
  <c r="H4703" i="1"/>
  <c r="K4703" i="1" s="1"/>
  <c r="H4704" i="1"/>
  <c r="K4704" i="1" s="1"/>
  <c r="H4705" i="1"/>
  <c r="K4705" i="1" s="1"/>
  <c r="H4706" i="1"/>
  <c r="K4706" i="1" s="1"/>
  <c r="H4707" i="1"/>
  <c r="K4707" i="1" s="1"/>
  <c r="H4708" i="1"/>
  <c r="K4708" i="1" s="1"/>
  <c r="H4709" i="1"/>
  <c r="K4709" i="1" s="1"/>
  <c r="H4710" i="1"/>
  <c r="K4710" i="1" s="1"/>
  <c r="H4711" i="1"/>
  <c r="K4711" i="1" s="1"/>
  <c r="H4712" i="1"/>
  <c r="K4712" i="1" s="1"/>
  <c r="H4713" i="1"/>
  <c r="K4713" i="1" s="1"/>
  <c r="H4714" i="1"/>
  <c r="K4714" i="1" s="1"/>
  <c r="H4715" i="1"/>
  <c r="K4715" i="1" s="1"/>
  <c r="H4716" i="1"/>
  <c r="K4716" i="1" s="1"/>
  <c r="H4717" i="1"/>
  <c r="K4717" i="1" s="1"/>
  <c r="H4718" i="1"/>
  <c r="K4718" i="1" s="1"/>
  <c r="H4719" i="1"/>
  <c r="K4719" i="1" s="1"/>
  <c r="H4720" i="1"/>
  <c r="K4720" i="1" s="1"/>
  <c r="H4721" i="1"/>
  <c r="K4721" i="1" s="1"/>
  <c r="H4722" i="1"/>
  <c r="K4722" i="1" s="1"/>
  <c r="H4723" i="1"/>
  <c r="K4723" i="1" s="1"/>
  <c r="H4724" i="1"/>
  <c r="K4724" i="1" s="1"/>
  <c r="H4725" i="1"/>
  <c r="K4725" i="1" s="1"/>
  <c r="H4726" i="1"/>
  <c r="K4726" i="1" s="1"/>
  <c r="H4727" i="1"/>
  <c r="K4727" i="1" s="1"/>
  <c r="H4728" i="1"/>
  <c r="K4728" i="1" s="1"/>
  <c r="H4729" i="1"/>
  <c r="K4729" i="1" s="1"/>
  <c r="H4730" i="1"/>
  <c r="K4730" i="1" s="1"/>
  <c r="H4731" i="1"/>
  <c r="K4731" i="1" s="1"/>
  <c r="H4732" i="1"/>
  <c r="K4732" i="1" s="1"/>
  <c r="H4733" i="1"/>
  <c r="K4733" i="1" s="1"/>
  <c r="H4734" i="1"/>
  <c r="K4734" i="1" s="1"/>
  <c r="H4735" i="1"/>
  <c r="K4735" i="1" s="1"/>
  <c r="H4736" i="1"/>
  <c r="K4736" i="1" s="1"/>
  <c r="H4737" i="1"/>
  <c r="K4737" i="1" s="1"/>
  <c r="H4738" i="1"/>
  <c r="K4738" i="1" s="1"/>
  <c r="H4739" i="1"/>
  <c r="K4739" i="1" s="1"/>
  <c r="H4740" i="1"/>
  <c r="K4740" i="1" s="1"/>
  <c r="H4741" i="1"/>
  <c r="K4741" i="1" s="1"/>
  <c r="H4742" i="1"/>
  <c r="K4742" i="1" s="1"/>
  <c r="H4743" i="1"/>
  <c r="K4743" i="1" s="1"/>
  <c r="H4744" i="1"/>
  <c r="K4744" i="1" s="1"/>
  <c r="H4745" i="1"/>
  <c r="K4745" i="1" s="1"/>
  <c r="H4746" i="1"/>
  <c r="K4746" i="1" s="1"/>
  <c r="H4747" i="1"/>
  <c r="K4747" i="1" s="1"/>
  <c r="H4748" i="1"/>
  <c r="K4748" i="1" s="1"/>
  <c r="H4749" i="1"/>
  <c r="K4749" i="1" s="1"/>
  <c r="H4750" i="1"/>
  <c r="K4750" i="1" s="1"/>
  <c r="H4751" i="1"/>
  <c r="K4751" i="1" s="1"/>
  <c r="H4752" i="1"/>
  <c r="K4752" i="1" s="1"/>
  <c r="H4753" i="1"/>
  <c r="K4753" i="1" s="1"/>
  <c r="H4754" i="1"/>
  <c r="K4754" i="1" s="1"/>
  <c r="H4755" i="1"/>
  <c r="K4755" i="1" s="1"/>
  <c r="H4756" i="1"/>
  <c r="K4756" i="1" s="1"/>
  <c r="H4757" i="1"/>
  <c r="K4757" i="1" s="1"/>
  <c r="H4758" i="1"/>
  <c r="K4758" i="1" s="1"/>
  <c r="H4759" i="1"/>
  <c r="K4759" i="1" s="1"/>
  <c r="H4760" i="1"/>
  <c r="K4760" i="1" s="1"/>
  <c r="H4761" i="1"/>
  <c r="K4761" i="1" s="1"/>
  <c r="H4762" i="1"/>
  <c r="K4762" i="1" s="1"/>
  <c r="H4763" i="1"/>
  <c r="K4763" i="1" s="1"/>
  <c r="H4764" i="1"/>
  <c r="K4764" i="1" s="1"/>
  <c r="H4765" i="1"/>
  <c r="K4765" i="1" s="1"/>
  <c r="H4766" i="1"/>
  <c r="K4766" i="1" s="1"/>
  <c r="H4767" i="1"/>
  <c r="K4767" i="1" s="1"/>
  <c r="H4768" i="1"/>
  <c r="K4768" i="1" s="1"/>
  <c r="H4769" i="1"/>
  <c r="K4769" i="1" s="1"/>
  <c r="H4770" i="1"/>
  <c r="K4770" i="1" s="1"/>
  <c r="H4771" i="1"/>
  <c r="K4771" i="1" s="1"/>
  <c r="H4772" i="1"/>
  <c r="K4772" i="1" s="1"/>
  <c r="H4773" i="1"/>
  <c r="K4773" i="1" s="1"/>
  <c r="H4774" i="1"/>
  <c r="K4774" i="1" s="1"/>
  <c r="H4775" i="1"/>
  <c r="K4775" i="1" s="1"/>
  <c r="H4776" i="1"/>
  <c r="K4776" i="1" s="1"/>
  <c r="H4777" i="1"/>
  <c r="K4777" i="1" s="1"/>
  <c r="H4778" i="1"/>
  <c r="K4778" i="1" s="1"/>
  <c r="H4779" i="1"/>
  <c r="K4779" i="1" s="1"/>
  <c r="H4780" i="1"/>
  <c r="K4780" i="1" s="1"/>
  <c r="H4781" i="1"/>
  <c r="K4781" i="1" s="1"/>
  <c r="H4782" i="1"/>
  <c r="K4782" i="1" s="1"/>
  <c r="H4783" i="1"/>
  <c r="K4783" i="1" s="1"/>
  <c r="H4784" i="1"/>
  <c r="K4784" i="1" s="1"/>
  <c r="H4785" i="1"/>
  <c r="K4785" i="1" s="1"/>
  <c r="H4786" i="1"/>
  <c r="K4786" i="1" s="1"/>
  <c r="H4787" i="1"/>
  <c r="K4787" i="1" s="1"/>
  <c r="H4788" i="1"/>
  <c r="K4788" i="1" s="1"/>
  <c r="H4789" i="1"/>
  <c r="K4789" i="1" s="1"/>
  <c r="H4790" i="1"/>
  <c r="K4790" i="1" s="1"/>
  <c r="H4791" i="1"/>
  <c r="K4791" i="1" s="1"/>
  <c r="H4792" i="1"/>
  <c r="K4792" i="1" s="1"/>
  <c r="H4793" i="1"/>
  <c r="K4793" i="1" s="1"/>
  <c r="H4794" i="1"/>
  <c r="K4794" i="1" s="1"/>
  <c r="H4795" i="1"/>
  <c r="K4795" i="1" s="1"/>
  <c r="H4796" i="1"/>
  <c r="K4796" i="1" s="1"/>
  <c r="H4797" i="1"/>
  <c r="K4797" i="1" s="1"/>
  <c r="H4798" i="1"/>
  <c r="K4798" i="1" s="1"/>
  <c r="H4799" i="1"/>
  <c r="K4799" i="1" s="1"/>
  <c r="H4800" i="1"/>
  <c r="K4800" i="1" s="1"/>
  <c r="H4801" i="1"/>
  <c r="K4801" i="1" s="1"/>
  <c r="H4802" i="1"/>
  <c r="K4802" i="1" s="1"/>
  <c r="H4803" i="1"/>
  <c r="K4803" i="1" s="1"/>
  <c r="H4804" i="1"/>
  <c r="K4804" i="1" s="1"/>
  <c r="H4805" i="1"/>
  <c r="K4805" i="1" s="1"/>
  <c r="H4806" i="1"/>
  <c r="K4806" i="1" s="1"/>
  <c r="H4807" i="1"/>
  <c r="K4807" i="1" s="1"/>
  <c r="H4808" i="1"/>
  <c r="K4808" i="1" s="1"/>
  <c r="H4809" i="1"/>
  <c r="K4809" i="1" s="1"/>
  <c r="H4810" i="1"/>
  <c r="K4810" i="1" s="1"/>
  <c r="H4811" i="1"/>
  <c r="K4811" i="1" s="1"/>
  <c r="H4812" i="1"/>
  <c r="K4812" i="1" s="1"/>
  <c r="H4813" i="1"/>
  <c r="K4813" i="1" s="1"/>
  <c r="H4814" i="1"/>
  <c r="K4814" i="1" s="1"/>
  <c r="H4815" i="1"/>
  <c r="K4815" i="1" s="1"/>
  <c r="H4816" i="1"/>
  <c r="K4816" i="1" s="1"/>
  <c r="H4817" i="1"/>
  <c r="K4817" i="1" s="1"/>
  <c r="H4818" i="1"/>
  <c r="K4818" i="1" s="1"/>
  <c r="H4819" i="1"/>
  <c r="K4819" i="1" s="1"/>
  <c r="H4820" i="1"/>
  <c r="K4820" i="1" s="1"/>
  <c r="H4821" i="1"/>
  <c r="K4821" i="1" s="1"/>
  <c r="H4822" i="1"/>
  <c r="K4822" i="1" s="1"/>
  <c r="H4823" i="1"/>
  <c r="K4823" i="1" s="1"/>
  <c r="H4824" i="1"/>
  <c r="K4824" i="1" s="1"/>
  <c r="H4825" i="1"/>
  <c r="K4825" i="1" s="1"/>
  <c r="H4826" i="1"/>
  <c r="K4826" i="1" s="1"/>
  <c r="H4827" i="1"/>
  <c r="K4827" i="1" s="1"/>
  <c r="H4828" i="1"/>
  <c r="K4828" i="1" s="1"/>
  <c r="H4829" i="1"/>
  <c r="K4829" i="1" s="1"/>
  <c r="H4830" i="1"/>
  <c r="K4830" i="1" s="1"/>
  <c r="H4831" i="1"/>
  <c r="K4831" i="1" s="1"/>
  <c r="H4832" i="1"/>
  <c r="K4832" i="1" s="1"/>
  <c r="H4833" i="1"/>
  <c r="K4833" i="1" s="1"/>
  <c r="H4834" i="1"/>
  <c r="K4834" i="1" s="1"/>
  <c r="H4835" i="1"/>
  <c r="K4835" i="1" s="1"/>
  <c r="H4836" i="1"/>
  <c r="K4836" i="1" s="1"/>
  <c r="H4837" i="1"/>
  <c r="K4837" i="1" s="1"/>
  <c r="H4838" i="1"/>
  <c r="K4838" i="1" s="1"/>
  <c r="H4839" i="1"/>
  <c r="K4839" i="1" s="1"/>
  <c r="H4840" i="1"/>
  <c r="K4840" i="1" s="1"/>
  <c r="H4841" i="1"/>
  <c r="K4841" i="1" s="1"/>
  <c r="H4842" i="1"/>
  <c r="K4842" i="1" s="1"/>
  <c r="H4843" i="1"/>
  <c r="K4843" i="1" s="1"/>
  <c r="H4844" i="1"/>
  <c r="K4844" i="1" s="1"/>
  <c r="H4845" i="1"/>
  <c r="K4845" i="1" s="1"/>
  <c r="H4846" i="1"/>
  <c r="K4846" i="1" s="1"/>
  <c r="H4847" i="1"/>
  <c r="K4847" i="1" s="1"/>
  <c r="H4848" i="1"/>
  <c r="K4848" i="1" s="1"/>
  <c r="H4849" i="1"/>
  <c r="K4849" i="1" s="1"/>
  <c r="H4850" i="1"/>
  <c r="K4850" i="1" s="1"/>
  <c r="H4851" i="1"/>
  <c r="K4851" i="1" s="1"/>
  <c r="H4852" i="1"/>
  <c r="K4852" i="1" s="1"/>
  <c r="H4853" i="1"/>
  <c r="K4853" i="1" s="1"/>
  <c r="H4854" i="1"/>
  <c r="K4854" i="1" s="1"/>
  <c r="H4855" i="1"/>
  <c r="K4855" i="1" s="1"/>
  <c r="H4856" i="1"/>
  <c r="K4856" i="1" s="1"/>
  <c r="H4857" i="1"/>
  <c r="K4857" i="1" s="1"/>
  <c r="H4858" i="1"/>
  <c r="K4858" i="1" s="1"/>
  <c r="H4859" i="1"/>
  <c r="K4859" i="1" s="1"/>
  <c r="H4860" i="1"/>
  <c r="K4860" i="1" s="1"/>
  <c r="H4861" i="1"/>
  <c r="K4861" i="1" s="1"/>
  <c r="H4862" i="1"/>
  <c r="K4862" i="1" s="1"/>
  <c r="H4863" i="1"/>
  <c r="K4863" i="1" s="1"/>
  <c r="H4864" i="1"/>
  <c r="K4864" i="1" s="1"/>
  <c r="H4865" i="1"/>
  <c r="K4865" i="1" s="1"/>
  <c r="H4866" i="1"/>
  <c r="K4866" i="1" s="1"/>
  <c r="H4867" i="1"/>
  <c r="K4867" i="1" s="1"/>
  <c r="H4868" i="1"/>
  <c r="K4868" i="1" s="1"/>
  <c r="H4869" i="1"/>
  <c r="K4869" i="1" s="1"/>
  <c r="H4870" i="1"/>
  <c r="K4870" i="1" s="1"/>
  <c r="H4871" i="1"/>
  <c r="K4871" i="1" s="1"/>
  <c r="H4872" i="1"/>
  <c r="K4872" i="1" s="1"/>
  <c r="H4873" i="1"/>
  <c r="K4873" i="1" s="1"/>
  <c r="H4874" i="1"/>
  <c r="K4874" i="1" s="1"/>
  <c r="H4875" i="1"/>
  <c r="K4875" i="1" s="1"/>
  <c r="H4876" i="1"/>
  <c r="K4876" i="1" s="1"/>
  <c r="H4877" i="1"/>
  <c r="K4877" i="1" s="1"/>
  <c r="H4878" i="1"/>
  <c r="K4878" i="1" s="1"/>
  <c r="H4879" i="1"/>
  <c r="K4879" i="1" s="1"/>
  <c r="H4880" i="1"/>
  <c r="K4880" i="1" s="1"/>
  <c r="H4881" i="1"/>
  <c r="K4881" i="1" s="1"/>
  <c r="H4882" i="1"/>
  <c r="K4882" i="1" s="1"/>
  <c r="H4883" i="1"/>
  <c r="K4883" i="1" s="1"/>
  <c r="H4884" i="1"/>
  <c r="K4884" i="1" s="1"/>
  <c r="H4885" i="1"/>
  <c r="K4885" i="1" s="1"/>
  <c r="H4886" i="1"/>
  <c r="K4886" i="1" s="1"/>
  <c r="H4887" i="1"/>
  <c r="K4887" i="1" s="1"/>
  <c r="H4888" i="1"/>
  <c r="K4888" i="1" s="1"/>
  <c r="H4889" i="1"/>
  <c r="K4889" i="1" s="1"/>
  <c r="H4890" i="1"/>
  <c r="K4890" i="1" s="1"/>
  <c r="H4891" i="1"/>
  <c r="K4891" i="1" s="1"/>
  <c r="H4892" i="1"/>
  <c r="K4892" i="1" s="1"/>
  <c r="H4893" i="1"/>
  <c r="K4893" i="1" s="1"/>
  <c r="H4894" i="1"/>
  <c r="K4894" i="1" s="1"/>
  <c r="H4895" i="1"/>
  <c r="K4895" i="1" s="1"/>
  <c r="H4896" i="1"/>
  <c r="K4896" i="1" s="1"/>
  <c r="H4897" i="1"/>
  <c r="K4897" i="1" s="1"/>
  <c r="H4898" i="1"/>
  <c r="K4898" i="1" s="1"/>
  <c r="H4899" i="1"/>
  <c r="K4899" i="1" s="1"/>
  <c r="H4900" i="1"/>
  <c r="K4900" i="1" s="1"/>
  <c r="H4901" i="1"/>
  <c r="K4901" i="1" s="1"/>
  <c r="H4902" i="1"/>
  <c r="K4902" i="1" s="1"/>
  <c r="H4903" i="1"/>
  <c r="K4903" i="1" s="1"/>
  <c r="H4904" i="1"/>
  <c r="K4904" i="1" s="1"/>
  <c r="H4905" i="1"/>
  <c r="K4905" i="1" s="1"/>
  <c r="H4906" i="1"/>
  <c r="K4906" i="1" s="1"/>
  <c r="H4907" i="1"/>
  <c r="K4907" i="1" s="1"/>
  <c r="H4908" i="1"/>
  <c r="K4908" i="1" s="1"/>
  <c r="H4909" i="1"/>
  <c r="K4909" i="1" s="1"/>
  <c r="H4910" i="1"/>
  <c r="K4910" i="1" s="1"/>
  <c r="H4911" i="1"/>
  <c r="K4911" i="1" s="1"/>
  <c r="H4912" i="1"/>
  <c r="K4912" i="1" s="1"/>
  <c r="H4913" i="1"/>
  <c r="K4913" i="1" s="1"/>
  <c r="H4914" i="1"/>
  <c r="K4914" i="1" s="1"/>
  <c r="H4915" i="1"/>
  <c r="K4915" i="1" s="1"/>
  <c r="H4916" i="1"/>
  <c r="K4916" i="1" s="1"/>
  <c r="H4917" i="1"/>
  <c r="K4917" i="1" s="1"/>
  <c r="H4918" i="1"/>
  <c r="K4918" i="1" s="1"/>
  <c r="H4919" i="1"/>
  <c r="K4919" i="1" s="1"/>
  <c r="H4920" i="1"/>
  <c r="K4920" i="1" s="1"/>
  <c r="H4921" i="1"/>
  <c r="K4921" i="1" s="1"/>
  <c r="H4922" i="1"/>
  <c r="K4922" i="1" s="1"/>
  <c r="H4923" i="1"/>
  <c r="K4923" i="1" s="1"/>
  <c r="H4924" i="1"/>
  <c r="K4924" i="1" s="1"/>
  <c r="H4925" i="1"/>
  <c r="K4925" i="1" s="1"/>
  <c r="H4926" i="1"/>
  <c r="K4926" i="1" s="1"/>
  <c r="H4927" i="1"/>
  <c r="K4927" i="1" s="1"/>
  <c r="H4928" i="1"/>
  <c r="K4928" i="1" s="1"/>
  <c r="H4929" i="1"/>
  <c r="K4929" i="1" s="1"/>
  <c r="H4930" i="1"/>
  <c r="K4930" i="1" s="1"/>
  <c r="H4931" i="1"/>
  <c r="K4931" i="1" s="1"/>
  <c r="H4932" i="1"/>
  <c r="K4932" i="1" s="1"/>
  <c r="H4933" i="1"/>
  <c r="K4933" i="1" s="1"/>
  <c r="H4934" i="1"/>
  <c r="K4934" i="1" s="1"/>
  <c r="H4935" i="1"/>
  <c r="K4935" i="1" s="1"/>
  <c r="H4936" i="1"/>
  <c r="K4936" i="1" s="1"/>
  <c r="H4937" i="1"/>
  <c r="K4937" i="1" s="1"/>
  <c r="H4938" i="1"/>
  <c r="K4938" i="1" s="1"/>
  <c r="H4939" i="1"/>
  <c r="K4939" i="1" s="1"/>
  <c r="H4940" i="1"/>
  <c r="K4940" i="1" s="1"/>
  <c r="H4941" i="1"/>
  <c r="K4941" i="1" s="1"/>
  <c r="H4942" i="1"/>
  <c r="K4942" i="1" s="1"/>
  <c r="H4943" i="1"/>
  <c r="K4943" i="1" s="1"/>
  <c r="H4944" i="1"/>
  <c r="K4944" i="1" s="1"/>
  <c r="H4945" i="1"/>
  <c r="K4945" i="1" s="1"/>
  <c r="H4946" i="1"/>
  <c r="K4946" i="1" s="1"/>
  <c r="H4947" i="1"/>
  <c r="K4947" i="1" s="1"/>
  <c r="H4948" i="1"/>
  <c r="K4948" i="1" s="1"/>
  <c r="H4949" i="1"/>
  <c r="K4949" i="1" s="1"/>
  <c r="H4950" i="1"/>
  <c r="K4950" i="1" s="1"/>
  <c r="H4951" i="1"/>
  <c r="K4951" i="1" s="1"/>
  <c r="H4952" i="1"/>
  <c r="K4952" i="1" s="1"/>
  <c r="H4953" i="1"/>
  <c r="K4953" i="1" s="1"/>
  <c r="H4954" i="1"/>
  <c r="K4954" i="1" s="1"/>
  <c r="H4955" i="1"/>
  <c r="K4955" i="1" s="1"/>
  <c r="H4956" i="1"/>
  <c r="K4956" i="1" s="1"/>
  <c r="H4957" i="1"/>
  <c r="K4957" i="1" s="1"/>
  <c r="H4958" i="1"/>
  <c r="K4958" i="1" s="1"/>
  <c r="H4959" i="1"/>
  <c r="K4959" i="1" s="1"/>
  <c r="H4960" i="1"/>
  <c r="K4960" i="1" s="1"/>
  <c r="H4961" i="1"/>
  <c r="K4961" i="1" s="1"/>
  <c r="H4962" i="1"/>
  <c r="K4962" i="1" s="1"/>
  <c r="H4963" i="1"/>
  <c r="K4963" i="1" s="1"/>
  <c r="H4964" i="1"/>
  <c r="K4964" i="1" s="1"/>
  <c r="H4965" i="1"/>
  <c r="K4965" i="1" s="1"/>
  <c r="H4966" i="1"/>
  <c r="K4966" i="1" s="1"/>
  <c r="H4967" i="1"/>
  <c r="K4967" i="1" s="1"/>
  <c r="H4968" i="1"/>
  <c r="K4968" i="1" s="1"/>
  <c r="H4969" i="1"/>
  <c r="K4969" i="1" s="1"/>
  <c r="H4970" i="1"/>
  <c r="K4970" i="1" s="1"/>
  <c r="H4971" i="1"/>
  <c r="K4971" i="1" s="1"/>
  <c r="H4972" i="1"/>
  <c r="K4972" i="1" s="1"/>
  <c r="H4973" i="1"/>
  <c r="K4973" i="1" s="1"/>
  <c r="H4974" i="1"/>
  <c r="K4974" i="1" s="1"/>
  <c r="H4975" i="1"/>
  <c r="K4975" i="1" s="1"/>
  <c r="H4976" i="1"/>
  <c r="K4976" i="1" s="1"/>
  <c r="H4977" i="1"/>
  <c r="K4977" i="1" s="1"/>
  <c r="H4978" i="1"/>
  <c r="K4978" i="1" s="1"/>
  <c r="H4979" i="1"/>
  <c r="K4979" i="1" s="1"/>
  <c r="H4980" i="1"/>
  <c r="K4980" i="1" s="1"/>
  <c r="H4981" i="1"/>
  <c r="K4981" i="1" s="1"/>
  <c r="H4982" i="1"/>
  <c r="K4982" i="1" s="1"/>
  <c r="H4983" i="1"/>
  <c r="K4983" i="1" s="1"/>
  <c r="H4984" i="1"/>
  <c r="K4984" i="1" s="1"/>
  <c r="H4985" i="1"/>
  <c r="K4985" i="1" s="1"/>
  <c r="H4986" i="1"/>
  <c r="K4986" i="1" s="1"/>
  <c r="H4987" i="1"/>
  <c r="K4987" i="1" s="1"/>
  <c r="H4988" i="1"/>
  <c r="K4988" i="1" s="1"/>
  <c r="H4989" i="1"/>
  <c r="K4989" i="1" s="1"/>
  <c r="H4990" i="1"/>
  <c r="K4990" i="1" s="1"/>
  <c r="H4991" i="1"/>
  <c r="K4991" i="1" s="1"/>
  <c r="H4992" i="1"/>
  <c r="K4992" i="1" s="1"/>
  <c r="H4993" i="1"/>
  <c r="K4993" i="1" s="1"/>
  <c r="H4994" i="1"/>
  <c r="K4994" i="1" s="1"/>
  <c r="H4995" i="1"/>
  <c r="K4995" i="1" s="1"/>
  <c r="H4996" i="1"/>
  <c r="K4996" i="1" s="1"/>
  <c r="H4997" i="1"/>
  <c r="K4997" i="1" s="1"/>
  <c r="H4998" i="1"/>
  <c r="K4998" i="1" s="1"/>
  <c r="H4999" i="1"/>
  <c r="K4999" i="1" s="1"/>
  <c r="H5000" i="1"/>
  <c r="K5000" i="1" s="1"/>
  <c r="H5001" i="1"/>
  <c r="K5001" i="1" s="1"/>
  <c r="H5002" i="1"/>
  <c r="K5002" i="1" s="1"/>
  <c r="H5003" i="1"/>
  <c r="K5003" i="1" s="1"/>
  <c r="H5004" i="1"/>
  <c r="K5004" i="1" s="1"/>
  <c r="H5005" i="1"/>
  <c r="K5005" i="1" s="1"/>
  <c r="H5006" i="1"/>
  <c r="K5006" i="1" s="1"/>
  <c r="H5007" i="1"/>
  <c r="K5007" i="1" s="1"/>
  <c r="H5008" i="1"/>
  <c r="K5008" i="1" s="1"/>
  <c r="H5009" i="1"/>
  <c r="K5009" i="1" s="1"/>
  <c r="H5010" i="1"/>
  <c r="K5010" i="1" s="1"/>
  <c r="H5011" i="1"/>
  <c r="K5011" i="1" s="1"/>
  <c r="H5012" i="1"/>
  <c r="K5012" i="1" s="1"/>
  <c r="H5013" i="1"/>
  <c r="K5013" i="1" s="1"/>
  <c r="H5014" i="1"/>
  <c r="K5014" i="1" s="1"/>
  <c r="H5015" i="1"/>
  <c r="K5015" i="1" s="1"/>
  <c r="H5016" i="1"/>
  <c r="K5016" i="1" s="1"/>
  <c r="H5017" i="1"/>
  <c r="K5017" i="1" s="1"/>
  <c r="H5018" i="1"/>
  <c r="K5018" i="1" s="1"/>
  <c r="H5019" i="1"/>
  <c r="K5019" i="1" s="1"/>
  <c r="H5020" i="1"/>
  <c r="K5020" i="1" s="1"/>
  <c r="H5021" i="1"/>
  <c r="K5021" i="1" s="1"/>
  <c r="H5022" i="1"/>
  <c r="K5022" i="1" s="1"/>
  <c r="H5023" i="1"/>
  <c r="K5023" i="1" s="1"/>
  <c r="H5024" i="1"/>
  <c r="K5024" i="1" s="1"/>
  <c r="H5025" i="1"/>
  <c r="K5025" i="1" s="1"/>
  <c r="H5026" i="1"/>
  <c r="K5026" i="1" s="1"/>
  <c r="H5027" i="1"/>
  <c r="K5027" i="1" s="1"/>
  <c r="H5028" i="1"/>
  <c r="K5028" i="1" s="1"/>
  <c r="H5029" i="1"/>
  <c r="K5029" i="1" s="1"/>
  <c r="H5030" i="1"/>
  <c r="K5030" i="1" s="1"/>
  <c r="H5031" i="1"/>
  <c r="K5031" i="1" s="1"/>
  <c r="H5032" i="1"/>
  <c r="K5032" i="1" s="1"/>
  <c r="H5033" i="1"/>
  <c r="K5033" i="1" s="1"/>
  <c r="H5034" i="1"/>
  <c r="K5034" i="1" s="1"/>
  <c r="H5035" i="1"/>
  <c r="K5035" i="1" s="1"/>
  <c r="H5036" i="1"/>
  <c r="K5036" i="1" s="1"/>
  <c r="H5037" i="1"/>
  <c r="K5037" i="1" s="1"/>
  <c r="H5038" i="1"/>
  <c r="K5038" i="1" s="1"/>
  <c r="H5039" i="1"/>
  <c r="K5039" i="1" s="1"/>
  <c r="H5040" i="1"/>
  <c r="K5040" i="1" s="1"/>
  <c r="H5041" i="1"/>
  <c r="K5041" i="1" s="1"/>
  <c r="H5042" i="1"/>
  <c r="K5042" i="1" s="1"/>
  <c r="H5043" i="1"/>
  <c r="K5043" i="1" s="1"/>
  <c r="H5044" i="1"/>
  <c r="K5044" i="1" s="1"/>
  <c r="H5045" i="1"/>
  <c r="K5045" i="1" s="1"/>
  <c r="H5046" i="1"/>
  <c r="K5046" i="1" s="1"/>
  <c r="H5047" i="1"/>
  <c r="K5047" i="1" s="1"/>
  <c r="H5048" i="1"/>
  <c r="K5048" i="1" s="1"/>
  <c r="H5049" i="1"/>
  <c r="K5049" i="1" s="1"/>
  <c r="H5050" i="1"/>
  <c r="K5050" i="1" s="1"/>
  <c r="H5051" i="1"/>
  <c r="K5051" i="1" s="1"/>
  <c r="H5052" i="1"/>
  <c r="K5052" i="1" s="1"/>
  <c r="H5053" i="1"/>
  <c r="K5053" i="1" s="1"/>
  <c r="H5054" i="1"/>
  <c r="K5054" i="1" s="1"/>
  <c r="H5055" i="1"/>
  <c r="K5055" i="1" s="1"/>
  <c r="H5056" i="1"/>
  <c r="K5056" i="1" s="1"/>
  <c r="H5057" i="1"/>
  <c r="K5057" i="1" s="1"/>
  <c r="H5058" i="1"/>
  <c r="K5058" i="1" s="1"/>
  <c r="H5059" i="1"/>
  <c r="K5059" i="1" s="1"/>
  <c r="H5060" i="1"/>
  <c r="K5060" i="1" s="1"/>
  <c r="H5061" i="1"/>
  <c r="K5061" i="1" s="1"/>
  <c r="H5062" i="1"/>
  <c r="K5062" i="1" s="1"/>
  <c r="H5063" i="1"/>
  <c r="K5063" i="1" s="1"/>
  <c r="H5064" i="1"/>
  <c r="K5064" i="1" s="1"/>
  <c r="H5065" i="1"/>
  <c r="K5065" i="1" s="1"/>
  <c r="H5066" i="1"/>
  <c r="K5066" i="1" s="1"/>
  <c r="H5067" i="1"/>
  <c r="K5067" i="1" s="1"/>
  <c r="H5068" i="1"/>
  <c r="K5068" i="1" s="1"/>
  <c r="H5069" i="1"/>
  <c r="K5069" i="1" s="1"/>
  <c r="H5070" i="1"/>
  <c r="K5070" i="1" s="1"/>
  <c r="H5071" i="1"/>
  <c r="K5071" i="1" s="1"/>
  <c r="H5072" i="1"/>
  <c r="K5072" i="1" s="1"/>
  <c r="H5073" i="1"/>
  <c r="K5073" i="1" s="1"/>
  <c r="H5074" i="1"/>
  <c r="K5074" i="1" s="1"/>
  <c r="H5075" i="1"/>
  <c r="K5075" i="1" s="1"/>
  <c r="H5076" i="1"/>
  <c r="K5076" i="1" s="1"/>
  <c r="H5077" i="1"/>
  <c r="K5077" i="1" s="1"/>
  <c r="H5078" i="1"/>
  <c r="K5078" i="1" s="1"/>
  <c r="H5079" i="1"/>
  <c r="K5079" i="1" s="1"/>
  <c r="H5080" i="1"/>
  <c r="K5080" i="1" s="1"/>
  <c r="H5081" i="1"/>
  <c r="K5081" i="1" s="1"/>
  <c r="H5082" i="1"/>
  <c r="K5082" i="1" s="1"/>
  <c r="H5083" i="1"/>
  <c r="K5083" i="1" s="1"/>
  <c r="H5084" i="1"/>
  <c r="K5084" i="1" s="1"/>
  <c r="H5085" i="1"/>
  <c r="K5085" i="1" s="1"/>
  <c r="H5086" i="1"/>
  <c r="K5086" i="1" s="1"/>
  <c r="H5087" i="1"/>
  <c r="K5087" i="1" s="1"/>
  <c r="H5088" i="1"/>
  <c r="K5088" i="1" s="1"/>
  <c r="H5089" i="1"/>
  <c r="K5089" i="1" s="1"/>
  <c r="H5090" i="1"/>
  <c r="K5090" i="1" s="1"/>
  <c r="H5091" i="1"/>
  <c r="K5091" i="1" s="1"/>
  <c r="H5092" i="1"/>
  <c r="K5092" i="1" s="1"/>
  <c r="H5093" i="1"/>
  <c r="K5093" i="1" s="1"/>
  <c r="H5094" i="1"/>
  <c r="K5094" i="1" s="1"/>
  <c r="H5095" i="1"/>
  <c r="K5095" i="1" s="1"/>
  <c r="H5096" i="1"/>
  <c r="K5096" i="1" s="1"/>
  <c r="H5097" i="1"/>
  <c r="K5097" i="1" s="1"/>
  <c r="H5098" i="1"/>
  <c r="K5098" i="1" s="1"/>
  <c r="H5099" i="1"/>
  <c r="K5099" i="1" s="1"/>
  <c r="H5100" i="1"/>
  <c r="K5100" i="1" s="1"/>
  <c r="H5101" i="1"/>
  <c r="K5101" i="1" s="1"/>
  <c r="H5102" i="1"/>
  <c r="K5102" i="1" s="1"/>
  <c r="H5103" i="1"/>
  <c r="K5103" i="1" s="1"/>
  <c r="H5104" i="1"/>
  <c r="K5104" i="1" s="1"/>
  <c r="H5105" i="1"/>
  <c r="K5105" i="1" s="1"/>
  <c r="H5106" i="1"/>
  <c r="K5106" i="1" s="1"/>
  <c r="H5107" i="1"/>
  <c r="K5107" i="1" s="1"/>
  <c r="H5108" i="1"/>
  <c r="K5108" i="1" s="1"/>
  <c r="H5109" i="1"/>
  <c r="K5109" i="1" s="1"/>
  <c r="H5110" i="1"/>
  <c r="K5110" i="1" s="1"/>
  <c r="H5111" i="1"/>
  <c r="K5111" i="1" s="1"/>
  <c r="H5112" i="1"/>
  <c r="K5112" i="1" s="1"/>
  <c r="H5113" i="1"/>
  <c r="K5113" i="1" s="1"/>
  <c r="H5114" i="1"/>
  <c r="K5114" i="1" s="1"/>
  <c r="H5115" i="1"/>
  <c r="K5115" i="1" s="1"/>
  <c r="H5116" i="1"/>
  <c r="K5116" i="1" s="1"/>
  <c r="H5117" i="1"/>
  <c r="K5117" i="1" s="1"/>
  <c r="H5118" i="1"/>
  <c r="K5118" i="1" s="1"/>
  <c r="H5119" i="1"/>
  <c r="K5119" i="1" s="1"/>
  <c r="H5120" i="1"/>
  <c r="K5120" i="1" s="1"/>
  <c r="H5121" i="1"/>
  <c r="K5121" i="1" s="1"/>
  <c r="H5122" i="1"/>
  <c r="K5122" i="1" s="1"/>
  <c r="H5123" i="1"/>
  <c r="K5123" i="1" s="1"/>
  <c r="H5124" i="1"/>
  <c r="K5124" i="1" s="1"/>
  <c r="H5125" i="1"/>
  <c r="K5125" i="1" s="1"/>
  <c r="H5126" i="1"/>
  <c r="K5126" i="1" s="1"/>
  <c r="H5127" i="1"/>
  <c r="K5127" i="1" s="1"/>
  <c r="H5128" i="1"/>
  <c r="K5128" i="1" s="1"/>
  <c r="H5129" i="1"/>
  <c r="K5129" i="1" s="1"/>
  <c r="H5130" i="1"/>
  <c r="K5130" i="1" s="1"/>
  <c r="H5131" i="1"/>
  <c r="K5131" i="1" s="1"/>
  <c r="H5132" i="1"/>
  <c r="K5132" i="1" s="1"/>
  <c r="H5133" i="1"/>
  <c r="K5133" i="1" s="1"/>
  <c r="H5134" i="1"/>
  <c r="K5134" i="1" s="1"/>
  <c r="H5135" i="1"/>
  <c r="K5135" i="1" s="1"/>
  <c r="H5136" i="1"/>
  <c r="K5136" i="1" s="1"/>
  <c r="H5137" i="1"/>
  <c r="K5137" i="1" s="1"/>
  <c r="H5138" i="1"/>
  <c r="K5138" i="1" s="1"/>
  <c r="H5139" i="1"/>
  <c r="K5139" i="1" s="1"/>
  <c r="H5140" i="1"/>
  <c r="K5140" i="1" s="1"/>
  <c r="H5141" i="1"/>
  <c r="K5141" i="1" s="1"/>
  <c r="H5142" i="1"/>
  <c r="K5142" i="1" s="1"/>
  <c r="H5143" i="1"/>
  <c r="K5143" i="1" s="1"/>
  <c r="H5144" i="1"/>
  <c r="H5145" i="1"/>
  <c r="K5145" i="1" s="1"/>
  <c r="H5146" i="1"/>
  <c r="K5146" i="1" s="1"/>
  <c r="H5147" i="1"/>
  <c r="K5147" i="1" s="1"/>
  <c r="H5148" i="1"/>
  <c r="K5148" i="1" s="1"/>
  <c r="H5149" i="1"/>
  <c r="K5149" i="1" s="1"/>
  <c r="H5150" i="1"/>
  <c r="K5150" i="1" s="1"/>
  <c r="H5151" i="1"/>
  <c r="K5151" i="1" s="1"/>
  <c r="H5152" i="1"/>
  <c r="K5152" i="1" s="1"/>
  <c r="H5153" i="1"/>
  <c r="K5153" i="1" s="1"/>
  <c r="H5154" i="1"/>
  <c r="K5154" i="1" s="1"/>
  <c r="H5155" i="1"/>
  <c r="K5155" i="1" s="1"/>
  <c r="H5156" i="1"/>
  <c r="K5156" i="1" s="1"/>
  <c r="H5157" i="1"/>
  <c r="K5157" i="1" s="1"/>
  <c r="H5158" i="1"/>
  <c r="K5158" i="1" s="1"/>
  <c r="H5159" i="1"/>
  <c r="K5159" i="1" s="1"/>
  <c r="H5160" i="1"/>
  <c r="K5160" i="1" s="1"/>
  <c r="H5161" i="1"/>
  <c r="K5161" i="1" s="1"/>
  <c r="H5162" i="1"/>
  <c r="K5162" i="1" s="1"/>
  <c r="H5163" i="1"/>
  <c r="K5163" i="1" s="1"/>
  <c r="H5164" i="1"/>
  <c r="K5164" i="1" s="1"/>
  <c r="H5165" i="1"/>
  <c r="K5165" i="1" s="1"/>
  <c r="H5166" i="1"/>
  <c r="K5166" i="1" s="1"/>
  <c r="H5167" i="1"/>
  <c r="K5167" i="1" s="1"/>
  <c r="H5168" i="1"/>
  <c r="K5168" i="1" s="1"/>
  <c r="H5169" i="1"/>
  <c r="K5169" i="1" s="1"/>
  <c r="H5170" i="1"/>
  <c r="K5170" i="1" s="1"/>
  <c r="H5171" i="1"/>
  <c r="K5171" i="1" s="1"/>
  <c r="H5172" i="1"/>
  <c r="K5172" i="1" s="1"/>
  <c r="H5173" i="1"/>
  <c r="K5173" i="1" s="1"/>
  <c r="H5174" i="1"/>
  <c r="K5174" i="1" s="1"/>
  <c r="H5175" i="1"/>
  <c r="K5175" i="1" s="1"/>
  <c r="H5176" i="1"/>
  <c r="K5176" i="1" s="1"/>
  <c r="H5177" i="1"/>
  <c r="K5177" i="1" s="1"/>
  <c r="H5178" i="1"/>
  <c r="K5178" i="1" s="1"/>
  <c r="H5179" i="1"/>
  <c r="K5179" i="1" s="1"/>
  <c r="H5180" i="1"/>
  <c r="K5180" i="1" s="1"/>
  <c r="H5181" i="1"/>
  <c r="K5181" i="1" s="1"/>
  <c r="H5182" i="1"/>
  <c r="K5182" i="1" s="1"/>
  <c r="H5183" i="1"/>
  <c r="K5183" i="1" s="1"/>
  <c r="H5184" i="1"/>
  <c r="K5184" i="1" s="1"/>
  <c r="H5185" i="1"/>
  <c r="K5185" i="1" s="1"/>
  <c r="H5186" i="1"/>
  <c r="K5186" i="1" s="1"/>
  <c r="H5187" i="1"/>
  <c r="K5187" i="1" s="1"/>
  <c r="H5188" i="1"/>
  <c r="K5188" i="1" s="1"/>
  <c r="H5189" i="1"/>
  <c r="K5189" i="1" s="1"/>
  <c r="H5190" i="1"/>
  <c r="K5190" i="1" s="1"/>
  <c r="H5191" i="1"/>
  <c r="K5191" i="1" s="1"/>
  <c r="H5192" i="1"/>
  <c r="K5192" i="1" s="1"/>
  <c r="H5193" i="1"/>
  <c r="K5193" i="1" s="1"/>
  <c r="H5194" i="1"/>
  <c r="K5194" i="1" s="1"/>
  <c r="H5195" i="1"/>
  <c r="K5195" i="1" s="1"/>
  <c r="H5196" i="1"/>
  <c r="K5196" i="1" s="1"/>
  <c r="H5197" i="1"/>
  <c r="K5197" i="1" s="1"/>
  <c r="H5198" i="1"/>
  <c r="K5198" i="1" s="1"/>
  <c r="H5199" i="1"/>
  <c r="K5199" i="1" s="1"/>
  <c r="H5200" i="1"/>
  <c r="K5200" i="1" s="1"/>
  <c r="H5201" i="1"/>
  <c r="K5201" i="1" s="1"/>
  <c r="H5202" i="1"/>
  <c r="K5202" i="1" s="1"/>
  <c r="H5203" i="1"/>
  <c r="K5203" i="1" s="1"/>
  <c r="H5204" i="1"/>
  <c r="K5204" i="1" s="1"/>
  <c r="H5205" i="1"/>
  <c r="K5205" i="1" s="1"/>
  <c r="H5206" i="1"/>
  <c r="K5206" i="1" s="1"/>
  <c r="H5207" i="1"/>
  <c r="K5207" i="1" s="1"/>
  <c r="H5208" i="1"/>
  <c r="K5208" i="1" s="1"/>
  <c r="H5209" i="1"/>
  <c r="K5209" i="1" s="1"/>
  <c r="H5210" i="1"/>
  <c r="K5210" i="1" s="1"/>
  <c r="H5211" i="1"/>
  <c r="K5211" i="1" s="1"/>
  <c r="H5212" i="1"/>
  <c r="K5212" i="1" s="1"/>
  <c r="H5213" i="1"/>
  <c r="K5213" i="1" s="1"/>
  <c r="H5214" i="1"/>
  <c r="K5214" i="1" s="1"/>
  <c r="H5215" i="1"/>
  <c r="K5215" i="1" s="1"/>
  <c r="H5216" i="1"/>
  <c r="K5216" i="1" s="1"/>
  <c r="H5217" i="1"/>
  <c r="K5217" i="1" s="1"/>
  <c r="H5218" i="1"/>
  <c r="K5218" i="1" s="1"/>
  <c r="H5219" i="1"/>
  <c r="K5219" i="1" s="1"/>
  <c r="H5220" i="1"/>
  <c r="K5220" i="1" s="1"/>
  <c r="H5221" i="1"/>
  <c r="K5221" i="1" s="1"/>
  <c r="H5222" i="1"/>
  <c r="K5222" i="1" s="1"/>
  <c r="H5223" i="1"/>
  <c r="K5223" i="1" s="1"/>
  <c r="H5224" i="1"/>
  <c r="K5224" i="1" s="1"/>
  <c r="H5225" i="1"/>
  <c r="K5225" i="1" s="1"/>
  <c r="H5226" i="1"/>
  <c r="K5226" i="1" s="1"/>
  <c r="H5227" i="1"/>
  <c r="K5227" i="1" s="1"/>
  <c r="H5228" i="1"/>
  <c r="K5228" i="1" s="1"/>
  <c r="H5229" i="1"/>
  <c r="K5229" i="1" s="1"/>
  <c r="H5230" i="1"/>
  <c r="K5230" i="1" s="1"/>
  <c r="H5231" i="1"/>
  <c r="K5231" i="1" s="1"/>
  <c r="H5232" i="1"/>
  <c r="K5232" i="1" s="1"/>
  <c r="H5233" i="1"/>
  <c r="K5233" i="1" s="1"/>
  <c r="H5234" i="1"/>
  <c r="K5234" i="1" s="1"/>
  <c r="H5235" i="1"/>
  <c r="K5235" i="1" s="1"/>
  <c r="H5236" i="1"/>
  <c r="K5236" i="1" s="1"/>
  <c r="H5237" i="1"/>
  <c r="K5237" i="1" s="1"/>
  <c r="H5238" i="1"/>
  <c r="K5238" i="1" s="1"/>
  <c r="H5239" i="1"/>
  <c r="K5239" i="1" s="1"/>
  <c r="H5240" i="1"/>
  <c r="K5240" i="1" s="1"/>
  <c r="H5241" i="1"/>
  <c r="K5241" i="1" s="1"/>
  <c r="H5242" i="1"/>
  <c r="K5242" i="1" s="1"/>
  <c r="H5243" i="1"/>
  <c r="K5243" i="1" s="1"/>
  <c r="H5244" i="1"/>
  <c r="K5244" i="1" s="1"/>
  <c r="H5245" i="1"/>
  <c r="K5245" i="1" s="1"/>
  <c r="H5246" i="1"/>
  <c r="K5246" i="1" s="1"/>
  <c r="H5247" i="1"/>
  <c r="K5247" i="1" s="1"/>
  <c r="H5248" i="1"/>
  <c r="K5248" i="1" s="1"/>
  <c r="H5249" i="1"/>
  <c r="K5249" i="1" s="1"/>
  <c r="H5250" i="1"/>
  <c r="K5250" i="1" s="1"/>
  <c r="H5251" i="1"/>
  <c r="K5251" i="1" s="1"/>
  <c r="H5252" i="1"/>
  <c r="K5252" i="1" s="1"/>
  <c r="H5253" i="1"/>
  <c r="K5253" i="1" s="1"/>
  <c r="H5254" i="1"/>
  <c r="K5254" i="1" s="1"/>
  <c r="H5255" i="1"/>
  <c r="K5255" i="1" s="1"/>
  <c r="H5256" i="1"/>
  <c r="K5256" i="1" s="1"/>
  <c r="H5257" i="1"/>
  <c r="K5257" i="1" s="1"/>
  <c r="H5258" i="1"/>
  <c r="K5258" i="1" s="1"/>
  <c r="H5259" i="1"/>
  <c r="K5259" i="1" s="1"/>
  <c r="H5260" i="1"/>
  <c r="K5260" i="1" s="1"/>
  <c r="H5261" i="1"/>
  <c r="K5261" i="1" s="1"/>
  <c r="H5262" i="1"/>
  <c r="K5262" i="1" s="1"/>
  <c r="H5263" i="1"/>
  <c r="K5263" i="1" s="1"/>
  <c r="H5264" i="1"/>
  <c r="K5264" i="1" s="1"/>
  <c r="H5265" i="1"/>
  <c r="K5265" i="1" s="1"/>
  <c r="H5266" i="1"/>
  <c r="K5266" i="1" s="1"/>
  <c r="H5267" i="1"/>
  <c r="K5267" i="1" s="1"/>
  <c r="H5268" i="1"/>
  <c r="K5268" i="1" s="1"/>
  <c r="H5269" i="1"/>
  <c r="K5269" i="1" s="1"/>
  <c r="H5270" i="1"/>
  <c r="K5270" i="1" s="1"/>
  <c r="H5271" i="1"/>
  <c r="K5271" i="1" s="1"/>
  <c r="H5272" i="1"/>
  <c r="K5272" i="1" s="1"/>
  <c r="H5273" i="1"/>
  <c r="K5273" i="1" s="1"/>
  <c r="H5274" i="1"/>
  <c r="K5274" i="1" s="1"/>
  <c r="H5275" i="1"/>
  <c r="K5275" i="1" s="1"/>
  <c r="H5276" i="1"/>
  <c r="K5276" i="1" s="1"/>
  <c r="H5277" i="1"/>
  <c r="K5277" i="1" s="1"/>
  <c r="H5278" i="1"/>
  <c r="K5278" i="1" s="1"/>
  <c r="H5279" i="1"/>
  <c r="K5279" i="1" s="1"/>
  <c r="H5280" i="1"/>
  <c r="K5280" i="1" s="1"/>
  <c r="H5281" i="1"/>
  <c r="K5281" i="1" s="1"/>
  <c r="H5282" i="1"/>
  <c r="K5282" i="1" s="1"/>
  <c r="H5283" i="1"/>
  <c r="K5283" i="1" s="1"/>
  <c r="H5284" i="1"/>
  <c r="K5284" i="1" s="1"/>
  <c r="H5285" i="1"/>
  <c r="K5285" i="1" s="1"/>
  <c r="H5286" i="1"/>
  <c r="K5286" i="1" s="1"/>
  <c r="H5287" i="1"/>
  <c r="K5287" i="1" s="1"/>
  <c r="H5288" i="1"/>
  <c r="K5288" i="1" s="1"/>
  <c r="H5289" i="1"/>
  <c r="K5289" i="1" s="1"/>
  <c r="H5290" i="1"/>
  <c r="K5290" i="1" s="1"/>
  <c r="H5291" i="1"/>
  <c r="K5291" i="1" s="1"/>
  <c r="H5292" i="1"/>
  <c r="K5292" i="1" s="1"/>
  <c r="H5293" i="1"/>
  <c r="K5293" i="1" s="1"/>
  <c r="H5294" i="1"/>
  <c r="K5294" i="1" s="1"/>
  <c r="H5295" i="1"/>
  <c r="K5295" i="1" s="1"/>
  <c r="H5296" i="1"/>
  <c r="K5296" i="1" s="1"/>
  <c r="H5297" i="1"/>
  <c r="K5297" i="1" s="1"/>
  <c r="H5298" i="1"/>
  <c r="K5298" i="1" s="1"/>
  <c r="H5299" i="1"/>
  <c r="K5299" i="1" s="1"/>
  <c r="H5300" i="1"/>
  <c r="K5300" i="1" s="1"/>
  <c r="H5301" i="1"/>
  <c r="K5301" i="1" s="1"/>
  <c r="H5302" i="1"/>
  <c r="K5302" i="1" s="1"/>
  <c r="H5303" i="1"/>
  <c r="K5303" i="1" s="1"/>
  <c r="H5304" i="1"/>
  <c r="K5304" i="1" s="1"/>
  <c r="H5305" i="1"/>
  <c r="K5305" i="1" s="1"/>
  <c r="H5306" i="1"/>
  <c r="K5306" i="1" s="1"/>
  <c r="H5307" i="1"/>
  <c r="K5307" i="1" s="1"/>
  <c r="H5308" i="1"/>
  <c r="K5308" i="1" s="1"/>
  <c r="H5309" i="1"/>
  <c r="K5309" i="1" s="1"/>
  <c r="H5310" i="1"/>
  <c r="K5310" i="1" s="1"/>
  <c r="H5311" i="1"/>
  <c r="K5311" i="1" s="1"/>
  <c r="H5312" i="1"/>
  <c r="K5312" i="1" s="1"/>
  <c r="H5313" i="1"/>
  <c r="K5313" i="1" s="1"/>
  <c r="H5314" i="1"/>
  <c r="K5314" i="1" s="1"/>
  <c r="H5315" i="1"/>
  <c r="K5315" i="1" s="1"/>
  <c r="H5316" i="1"/>
  <c r="K5316" i="1" s="1"/>
  <c r="H5317" i="1"/>
  <c r="K5317" i="1" s="1"/>
  <c r="H5318" i="1"/>
  <c r="K5318" i="1" s="1"/>
  <c r="H5319" i="1"/>
  <c r="K5319" i="1" s="1"/>
  <c r="H5320" i="1"/>
  <c r="K5320" i="1" s="1"/>
  <c r="H5321" i="1"/>
  <c r="K5321" i="1" s="1"/>
  <c r="H5322" i="1"/>
  <c r="K5322" i="1" s="1"/>
  <c r="H5323" i="1"/>
  <c r="K5323" i="1" s="1"/>
  <c r="H5324" i="1"/>
  <c r="K5324" i="1" s="1"/>
  <c r="H5325" i="1"/>
  <c r="K5325" i="1" s="1"/>
  <c r="H5326" i="1"/>
  <c r="K5326" i="1" s="1"/>
  <c r="H5327" i="1"/>
  <c r="K5327" i="1" s="1"/>
  <c r="H5328" i="1"/>
  <c r="K5328" i="1" s="1"/>
  <c r="H5329" i="1"/>
  <c r="K5329" i="1" s="1"/>
  <c r="H5330" i="1"/>
  <c r="K5330" i="1" s="1"/>
  <c r="H5331" i="1"/>
  <c r="K5331" i="1" s="1"/>
  <c r="H5332" i="1"/>
  <c r="K5332" i="1" s="1"/>
  <c r="H5333" i="1"/>
  <c r="K5333" i="1" s="1"/>
  <c r="H5334" i="1"/>
  <c r="K5334" i="1" s="1"/>
  <c r="H5335" i="1"/>
  <c r="K5335" i="1" s="1"/>
  <c r="H5336" i="1"/>
  <c r="K5336" i="1" s="1"/>
  <c r="H5337" i="1"/>
  <c r="K5337" i="1" s="1"/>
  <c r="H5338" i="1"/>
  <c r="K5338" i="1" s="1"/>
  <c r="H5339" i="1"/>
  <c r="K5339" i="1" s="1"/>
  <c r="H5340" i="1"/>
  <c r="K5340" i="1" s="1"/>
  <c r="H5341" i="1"/>
  <c r="K5341" i="1" s="1"/>
  <c r="H5342" i="1"/>
  <c r="K5342" i="1" s="1"/>
  <c r="H5343" i="1"/>
  <c r="K5343" i="1" s="1"/>
  <c r="H5344" i="1"/>
  <c r="K5344" i="1" s="1"/>
  <c r="H5345" i="1"/>
  <c r="K5345" i="1" s="1"/>
  <c r="H5346" i="1"/>
  <c r="K5346" i="1" s="1"/>
  <c r="H5347" i="1"/>
  <c r="K5347" i="1" s="1"/>
  <c r="H5348" i="1"/>
  <c r="K5348" i="1" s="1"/>
  <c r="H5349" i="1"/>
  <c r="K5349" i="1" s="1"/>
  <c r="H5350" i="1"/>
  <c r="K5350" i="1" s="1"/>
  <c r="H5351" i="1"/>
  <c r="K5351" i="1" s="1"/>
  <c r="H5352" i="1"/>
  <c r="K5352" i="1" s="1"/>
  <c r="H5353" i="1"/>
  <c r="K5353" i="1" s="1"/>
  <c r="H5354" i="1"/>
  <c r="K5354" i="1" s="1"/>
  <c r="H5355" i="1"/>
  <c r="K5355" i="1" s="1"/>
  <c r="H5356" i="1"/>
  <c r="K5356" i="1" s="1"/>
  <c r="H5357" i="1"/>
  <c r="K5357" i="1" s="1"/>
  <c r="H5358" i="1"/>
  <c r="K5358" i="1" s="1"/>
  <c r="H5359" i="1"/>
  <c r="K5359" i="1" s="1"/>
  <c r="H5360" i="1"/>
  <c r="K5360" i="1" s="1"/>
  <c r="H5361" i="1"/>
  <c r="K5361" i="1" s="1"/>
  <c r="H5362" i="1"/>
  <c r="K5362" i="1" s="1"/>
  <c r="H5363" i="1"/>
  <c r="K5363" i="1" s="1"/>
  <c r="H5364" i="1"/>
  <c r="K5364" i="1" s="1"/>
  <c r="H5365" i="1"/>
  <c r="K5365" i="1" s="1"/>
  <c r="H5366" i="1"/>
  <c r="K5366" i="1" s="1"/>
  <c r="H5367" i="1"/>
  <c r="K5367" i="1" s="1"/>
  <c r="H5368" i="1"/>
  <c r="K5368" i="1" s="1"/>
  <c r="H5369" i="1"/>
  <c r="K5369" i="1" s="1"/>
  <c r="H5370" i="1"/>
  <c r="K5370" i="1" s="1"/>
  <c r="H5371" i="1"/>
  <c r="K5371" i="1" s="1"/>
  <c r="H5372" i="1"/>
  <c r="K5372" i="1" s="1"/>
  <c r="H5373" i="1"/>
  <c r="K5373" i="1" s="1"/>
  <c r="H5374" i="1"/>
  <c r="K5374" i="1" s="1"/>
  <c r="H5375" i="1"/>
  <c r="K5375" i="1" s="1"/>
  <c r="H5376" i="1"/>
  <c r="K5376" i="1" s="1"/>
  <c r="H5377" i="1"/>
  <c r="K5377" i="1" s="1"/>
  <c r="H5378" i="1"/>
  <c r="K5378" i="1" s="1"/>
  <c r="H5379" i="1"/>
  <c r="K5379" i="1" s="1"/>
  <c r="H5380" i="1"/>
  <c r="K5380" i="1" s="1"/>
  <c r="H5381" i="1"/>
  <c r="K5381" i="1" s="1"/>
  <c r="H5382" i="1"/>
  <c r="K5382" i="1" s="1"/>
  <c r="H5383" i="1"/>
  <c r="K5383" i="1" s="1"/>
  <c r="H5384" i="1"/>
  <c r="K5384" i="1" s="1"/>
  <c r="H5385" i="1"/>
  <c r="K5385" i="1" s="1"/>
  <c r="H5386" i="1"/>
  <c r="K5386" i="1" s="1"/>
  <c r="H5387" i="1"/>
  <c r="K5387" i="1" s="1"/>
  <c r="H5388" i="1"/>
  <c r="K5388" i="1" s="1"/>
  <c r="H5389" i="1"/>
  <c r="K5389" i="1" s="1"/>
  <c r="H5390" i="1"/>
  <c r="K5390" i="1" s="1"/>
  <c r="H5391" i="1"/>
  <c r="K5391" i="1" s="1"/>
  <c r="H5392" i="1"/>
  <c r="K5392" i="1" s="1"/>
  <c r="H5393" i="1"/>
  <c r="K5393" i="1" s="1"/>
  <c r="H5394" i="1"/>
  <c r="K5394" i="1" s="1"/>
  <c r="H5395" i="1"/>
  <c r="K5395" i="1" s="1"/>
  <c r="H5396" i="1"/>
  <c r="K5396" i="1" s="1"/>
  <c r="H5397" i="1"/>
  <c r="K5397" i="1" s="1"/>
  <c r="H5398" i="1"/>
  <c r="K5398" i="1" s="1"/>
  <c r="H5399" i="1"/>
  <c r="K5399" i="1" s="1"/>
  <c r="H5400" i="1"/>
  <c r="K5400" i="1" s="1"/>
  <c r="H5401" i="1"/>
  <c r="K5401" i="1" s="1"/>
  <c r="H5402" i="1"/>
  <c r="K5402" i="1" s="1"/>
  <c r="H5403" i="1"/>
  <c r="K5403" i="1" s="1"/>
  <c r="H5404" i="1"/>
  <c r="K5404" i="1" s="1"/>
  <c r="H5405" i="1"/>
  <c r="K5405" i="1" s="1"/>
  <c r="H5406" i="1"/>
  <c r="K5406" i="1" s="1"/>
  <c r="H5407" i="1"/>
  <c r="K5407" i="1" s="1"/>
  <c r="H5408" i="1"/>
  <c r="K5408" i="1" s="1"/>
  <c r="H5409" i="1"/>
  <c r="K5409" i="1" s="1"/>
  <c r="H5410" i="1"/>
  <c r="K5410" i="1" s="1"/>
  <c r="H5411" i="1"/>
  <c r="K5411" i="1" s="1"/>
  <c r="H5412" i="1"/>
  <c r="K5412" i="1" s="1"/>
  <c r="H5413" i="1"/>
  <c r="K5413" i="1" s="1"/>
  <c r="H5414" i="1"/>
  <c r="K5414" i="1" s="1"/>
  <c r="H5415" i="1"/>
  <c r="K5415" i="1" s="1"/>
  <c r="H5416" i="1"/>
  <c r="K5416" i="1" s="1"/>
  <c r="H5417" i="1"/>
  <c r="K5417" i="1" s="1"/>
  <c r="H5418" i="1"/>
  <c r="K5418" i="1" s="1"/>
  <c r="H5419" i="1"/>
  <c r="K5419" i="1" s="1"/>
  <c r="H5420" i="1"/>
  <c r="K5420" i="1" s="1"/>
  <c r="H5421" i="1"/>
  <c r="K5421" i="1" s="1"/>
  <c r="H5422" i="1"/>
  <c r="K5422" i="1" s="1"/>
  <c r="H5423" i="1"/>
  <c r="K5423" i="1" s="1"/>
  <c r="H5424" i="1"/>
  <c r="K5424" i="1" s="1"/>
  <c r="H5425" i="1"/>
  <c r="K5425" i="1" s="1"/>
  <c r="H5426" i="1"/>
  <c r="K5426" i="1" s="1"/>
  <c r="H5427" i="1"/>
  <c r="K5427" i="1" s="1"/>
  <c r="H5428" i="1"/>
  <c r="K5428" i="1" s="1"/>
  <c r="H5429" i="1"/>
  <c r="K5429" i="1" s="1"/>
  <c r="H5430" i="1"/>
  <c r="K5430" i="1" s="1"/>
  <c r="H5431" i="1"/>
  <c r="K5431" i="1" s="1"/>
  <c r="H5432" i="1"/>
  <c r="K5432" i="1" s="1"/>
  <c r="H5433" i="1"/>
  <c r="K5433" i="1" s="1"/>
  <c r="H5434" i="1"/>
  <c r="K5434" i="1" s="1"/>
  <c r="H5435" i="1"/>
  <c r="K5435" i="1" s="1"/>
  <c r="H5436" i="1"/>
  <c r="K5436" i="1" s="1"/>
  <c r="H5437" i="1"/>
  <c r="K5437" i="1" s="1"/>
  <c r="H5438" i="1"/>
  <c r="K5438" i="1" s="1"/>
  <c r="H5439" i="1"/>
  <c r="K5439" i="1" s="1"/>
  <c r="H5440" i="1"/>
  <c r="K5440" i="1" s="1"/>
  <c r="H5441" i="1"/>
  <c r="K5441" i="1" s="1"/>
  <c r="H5442" i="1"/>
  <c r="K5442" i="1" s="1"/>
  <c r="H5443" i="1"/>
  <c r="K5443" i="1" s="1"/>
  <c r="H5444" i="1"/>
  <c r="K5444" i="1" s="1"/>
  <c r="H5445" i="1"/>
  <c r="K5445" i="1" s="1"/>
  <c r="H5446" i="1"/>
  <c r="K5446" i="1" s="1"/>
  <c r="H5447" i="1"/>
  <c r="K5447" i="1" s="1"/>
  <c r="H5448" i="1"/>
  <c r="K5448" i="1" s="1"/>
  <c r="H5449" i="1"/>
  <c r="K5449" i="1" s="1"/>
  <c r="H5450" i="1"/>
  <c r="K5450" i="1" s="1"/>
  <c r="H5451" i="1"/>
  <c r="K5451" i="1" s="1"/>
  <c r="H5452" i="1"/>
  <c r="K5452" i="1" s="1"/>
  <c r="H5453" i="1"/>
  <c r="K5453" i="1" s="1"/>
  <c r="H5454" i="1"/>
  <c r="K5454" i="1" s="1"/>
  <c r="H5455" i="1"/>
  <c r="K5455" i="1" s="1"/>
  <c r="H5456" i="1"/>
  <c r="K5456" i="1" s="1"/>
  <c r="H5457" i="1"/>
  <c r="K5457" i="1" s="1"/>
  <c r="H5458" i="1"/>
  <c r="K5458" i="1" s="1"/>
  <c r="H5459" i="1"/>
  <c r="K5459" i="1" s="1"/>
  <c r="H5460" i="1"/>
  <c r="K5460" i="1" s="1"/>
  <c r="H5461" i="1"/>
  <c r="K5461" i="1" s="1"/>
  <c r="H5462" i="1"/>
  <c r="K5462" i="1" s="1"/>
  <c r="H5463" i="1"/>
  <c r="K5463" i="1" s="1"/>
  <c r="H5464" i="1"/>
  <c r="K5464" i="1" s="1"/>
  <c r="H5465" i="1"/>
  <c r="K5465" i="1" s="1"/>
  <c r="H5466" i="1"/>
  <c r="K5466" i="1" s="1"/>
  <c r="H5467" i="1"/>
  <c r="K5467" i="1" s="1"/>
  <c r="H5468" i="1"/>
  <c r="K5468" i="1" s="1"/>
  <c r="H5469" i="1"/>
  <c r="K5469" i="1" s="1"/>
  <c r="H5470" i="1"/>
  <c r="K5470" i="1" s="1"/>
  <c r="H5471" i="1"/>
  <c r="K5471" i="1" s="1"/>
  <c r="H5472" i="1"/>
  <c r="K5472" i="1" s="1"/>
  <c r="H5473" i="1"/>
  <c r="K5473" i="1" s="1"/>
  <c r="H5474" i="1"/>
  <c r="K5474" i="1" s="1"/>
  <c r="H5475" i="1"/>
  <c r="K5475" i="1" s="1"/>
  <c r="H5476" i="1"/>
  <c r="K5476" i="1" s="1"/>
  <c r="H5477" i="1"/>
  <c r="K5477" i="1" s="1"/>
  <c r="H5478" i="1"/>
  <c r="K5478" i="1" s="1"/>
  <c r="H5479" i="1"/>
  <c r="K5479" i="1" s="1"/>
  <c r="H5480" i="1"/>
  <c r="K5480" i="1" s="1"/>
  <c r="H5481" i="1"/>
  <c r="K5481" i="1" s="1"/>
  <c r="H5482" i="1"/>
  <c r="K5482" i="1" s="1"/>
  <c r="H5483" i="1"/>
  <c r="K5483" i="1" s="1"/>
  <c r="H5484" i="1"/>
  <c r="K5484" i="1" s="1"/>
  <c r="H5485" i="1"/>
  <c r="K5485" i="1" s="1"/>
  <c r="H5486" i="1"/>
  <c r="K5486" i="1" s="1"/>
  <c r="H5487" i="1"/>
  <c r="K5487" i="1" s="1"/>
  <c r="H5488" i="1"/>
  <c r="K5488" i="1" s="1"/>
  <c r="H5489" i="1"/>
  <c r="K5489" i="1" s="1"/>
  <c r="H5490" i="1"/>
  <c r="K5490" i="1" s="1"/>
  <c r="H5491" i="1"/>
  <c r="K5491" i="1" s="1"/>
  <c r="H5492" i="1"/>
  <c r="K5492" i="1" s="1"/>
  <c r="H5493" i="1"/>
  <c r="K5493" i="1" s="1"/>
  <c r="H5494" i="1"/>
  <c r="K5494" i="1" s="1"/>
  <c r="H5495" i="1"/>
  <c r="K5495" i="1" s="1"/>
  <c r="H5496" i="1"/>
  <c r="K5496" i="1" s="1"/>
  <c r="H5497" i="1"/>
  <c r="K5497" i="1" s="1"/>
  <c r="H5498" i="1"/>
  <c r="K5498" i="1" s="1"/>
  <c r="H5499" i="1"/>
  <c r="K5499" i="1" s="1"/>
  <c r="H5500" i="1"/>
  <c r="K5500" i="1" s="1"/>
  <c r="H5501" i="1"/>
  <c r="K5501" i="1" s="1"/>
  <c r="H5502" i="1"/>
  <c r="K5502" i="1" s="1"/>
  <c r="H5503" i="1"/>
  <c r="K5503" i="1" s="1"/>
  <c r="H5504" i="1"/>
  <c r="K5504" i="1" s="1"/>
  <c r="H5505" i="1"/>
  <c r="K5505" i="1" s="1"/>
  <c r="H5506" i="1"/>
  <c r="K5506" i="1" s="1"/>
  <c r="H5507" i="1"/>
  <c r="K5507" i="1" s="1"/>
  <c r="H5508" i="1"/>
  <c r="K5508" i="1" s="1"/>
  <c r="H5509" i="1"/>
  <c r="K5509" i="1" s="1"/>
  <c r="H5510" i="1"/>
  <c r="K5510" i="1" s="1"/>
  <c r="H5511" i="1"/>
  <c r="K5511" i="1" s="1"/>
  <c r="H5512" i="1"/>
  <c r="K5512" i="1" s="1"/>
  <c r="H5513" i="1"/>
  <c r="K5513" i="1" s="1"/>
  <c r="H5514" i="1"/>
  <c r="K5514" i="1" s="1"/>
  <c r="H5515" i="1"/>
  <c r="K5515" i="1" s="1"/>
  <c r="H5516" i="1"/>
  <c r="K5516" i="1" s="1"/>
  <c r="H5517" i="1"/>
  <c r="K5517" i="1" s="1"/>
  <c r="H5518" i="1"/>
  <c r="K5518" i="1" s="1"/>
  <c r="H5519" i="1"/>
  <c r="K5519" i="1" s="1"/>
  <c r="H5520" i="1"/>
  <c r="K5520" i="1" s="1"/>
  <c r="H5521" i="1"/>
  <c r="K5521" i="1" s="1"/>
  <c r="H5522" i="1"/>
  <c r="K5522" i="1" s="1"/>
  <c r="H5523" i="1"/>
  <c r="K5523" i="1" s="1"/>
  <c r="H5524" i="1"/>
  <c r="K5524" i="1" s="1"/>
  <c r="H5525" i="1"/>
  <c r="K5525" i="1" s="1"/>
  <c r="H5526" i="1"/>
  <c r="K5526" i="1" s="1"/>
  <c r="H5527" i="1"/>
  <c r="K5527" i="1" s="1"/>
  <c r="H5528" i="1"/>
  <c r="K5528" i="1" s="1"/>
  <c r="H5529" i="1"/>
  <c r="K5529" i="1" s="1"/>
  <c r="H5530" i="1"/>
  <c r="K5530" i="1" s="1"/>
  <c r="H5531" i="1"/>
  <c r="K5531" i="1" s="1"/>
  <c r="H5532" i="1"/>
  <c r="K5532" i="1" s="1"/>
  <c r="H5533" i="1"/>
  <c r="K5533" i="1" s="1"/>
  <c r="H5534" i="1"/>
  <c r="K5534" i="1" s="1"/>
  <c r="H5535" i="1"/>
  <c r="K5535" i="1" s="1"/>
  <c r="H5536" i="1"/>
  <c r="K5536" i="1" s="1"/>
  <c r="H5537" i="1"/>
  <c r="K5537" i="1" s="1"/>
  <c r="H5538" i="1"/>
  <c r="K5538" i="1" s="1"/>
  <c r="H5539" i="1"/>
  <c r="K5539" i="1" s="1"/>
  <c r="H5540" i="1"/>
  <c r="K5540" i="1" s="1"/>
  <c r="H5541" i="1"/>
  <c r="K5541" i="1" s="1"/>
  <c r="H5542" i="1"/>
  <c r="K5542" i="1" s="1"/>
  <c r="H5543" i="1"/>
  <c r="K5543" i="1" s="1"/>
  <c r="H5544" i="1"/>
  <c r="K5544" i="1" s="1"/>
  <c r="H5545" i="1"/>
  <c r="K5545" i="1" s="1"/>
  <c r="H5546" i="1"/>
  <c r="K5546" i="1" s="1"/>
  <c r="H5547" i="1"/>
  <c r="K5547" i="1" s="1"/>
  <c r="H5548" i="1"/>
  <c r="K5548" i="1" s="1"/>
  <c r="H5549" i="1"/>
  <c r="K5549" i="1" s="1"/>
  <c r="H5550" i="1"/>
  <c r="K5550" i="1" s="1"/>
  <c r="H5551" i="1"/>
  <c r="K5551" i="1" s="1"/>
  <c r="H5552" i="1"/>
  <c r="K5552" i="1" s="1"/>
  <c r="H5553" i="1"/>
  <c r="K5553" i="1" s="1"/>
  <c r="H5554" i="1"/>
  <c r="K5554" i="1" s="1"/>
  <c r="H5555" i="1"/>
  <c r="K5555" i="1" s="1"/>
  <c r="H5556" i="1"/>
  <c r="K5556" i="1" s="1"/>
  <c r="H5557" i="1"/>
  <c r="K5557" i="1" s="1"/>
  <c r="H5558" i="1"/>
  <c r="K5558" i="1" s="1"/>
  <c r="H5559" i="1"/>
  <c r="K5559" i="1" s="1"/>
  <c r="H5560" i="1"/>
  <c r="K5560" i="1" s="1"/>
  <c r="H5561" i="1"/>
  <c r="K5561" i="1" s="1"/>
  <c r="H5562" i="1"/>
  <c r="K5562" i="1" s="1"/>
  <c r="H5563" i="1"/>
  <c r="K5563" i="1" s="1"/>
  <c r="H5564" i="1"/>
  <c r="K5564" i="1" s="1"/>
  <c r="H5565" i="1"/>
  <c r="K5565" i="1" s="1"/>
  <c r="H5566" i="1"/>
  <c r="K5566" i="1" s="1"/>
  <c r="H5567" i="1"/>
  <c r="K5567" i="1" s="1"/>
  <c r="H5568" i="1"/>
  <c r="K5568" i="1" s="1"/>
  <c r="H5569" i="1"/>
  <c r="K5569" i="1" s="1"/>
  <c r="H5570" i="1"/>
  <c r="K5570" i="1" s="1"/>
  <c r="H5571" i="1"/>
  <c r="K5571" i="1" s="1"/>
  <c r="H5572" i="1"/>
  <c r="K5572" i="1" s="1"/>
  <c r="H5573" i="1"/>
  <c r="K5573" i="1" s="1"/>
  <c r="H5574" i="1"/>
  <c r="K5574" i="1" s="1"/>
  <c r="H5575" i="1"/>
  <c r="K5575" i="1" s="1"/>
  <c r="H5576" i="1"/>
  <c r="K5576" i="1" s="1"/>
  <c r="H5577" i="1"/>
  <c r="K5577" i="1" s="1"/>
  <c r="H5578" i="1"/>
  <c r="K5578" i="1" s="1"/>
  <c r="H5579" i="1"/>
  <c r="K5579" i="1" s="1"/>
  <c r="H5580" i="1"/>
  <c r="K5580" i="1" s="1"/>
  <c r="H5581" i="1"/>
  <c r="K5581" i="1" s="1"/>
  <c r="H5582" i="1"/>
  <c r="K5582" i="1" s="1"/>
  <c r="H5583" i="1"/>
  <c r="K5583" i="1" s="1"/>
  <c r="H5584" i="1"/>
  <c r="K5584" i="1" s="1"/>
  <c r="H5585" i="1"/>
  <c r="K5585" i="1" s="1"/>
  <c r="H5586" i="1"/>
  <c r="K5586" i="1" s="1"/>
  <c r="H5587" i="1"/>
  <c r="K5587" i="1" s="1"/>
  <c r="H5588" i="1"/>
  <c r="K5588" i="1" s="1"/>
  <c r="H5589" i="1"/>
  <c r="K5589" i="1" s="1"/>
  <c r="H5590" i="1"/>
  <c r="K5590" i="1" s="1"/>
  <c r="H5591" i="1"/>
  <c r="K5591" i="1" s="1"/>
  <c r="H5592" i="1"/>
  <c r="K5592" i="1" s="1"/>
  <c r="H5593" i="1"/>
  <c r="K5593" i="1" s="1"/>
  <c r="H5594" i="1"/>
  <c r="K5594" i="1" s="1"/>
  <c r="H5595" i="1"/>
  <c r="K5595" i="1" s="1"/>
  <c r="H5596" i="1"/>
  <c r="K5596" i="1" s="1"/>
  <c r="H5597" i="1"/>
  <c r="K5597" i="1" s="1"/>
  <c r="H5598" i="1"/>
  <c r="K5598" i="1" s="1"/>
  <c r="H5599" i="1"/>
  <c r="K5599" i="1" s="1"/>
  <c r="H5600" i="1"/>
  <c r="K5600" i="1" s="1"/>
  <c r="H5601" i="1"/>
  <c r="K5601" i="1" s="1"/>
  <c r="H5602" i="1"/>
  <c r="K5602" i="1" s="1"/>
  <c r="H5603" i="1"/>
  <c r="K5603" i="1" s="1"/>
  <c r="H5604" i="1"/>
  <c r="K5604" i="1" s="1"/>
  <c r="H5605" i="1"/>
  <c r="K5605" i="1" s="1"/>
  <c r="H5606" i="1"/>
  <c r="K5606" i="1" s="1"/>
  <c r="H5607" i="1"/>
  <c r="K5607" i="1" s="1"/>
  <c r="H5608" i="1"/>
  <c r="K5608" i="1" s="1"/>
  <c r="H5609" i="1"/>
  <c r="K5609" i="1" s="1"/>
  <c r="H5610" i="1"/>
  <c r="K5610" i="1" s="1"/>
  <c r="H5611" i="1"/>
  <c r="K5611" i="1" s="1"/>
  <c r="H5612" i="1"/>
  <c r="K5612" i="1" s="1"/>
  <c r="H5613" i="1"/>
  <c r="K5613" i="1" s="1"/>
  <c r="H5614" i="1"/>
  <c r="K5614" i="1" s="1"/>
  <c r="H5615" i="1"/>
  <c r="K5615" i="1" s="1"/>
  <c r="H5616" i="1"/>
  <c r="K5616" i="1" s="1"/>
  <c r="H5617" i="1"/>
  <c r="K5617" i="1" s="1"/>
  <c r="H5618" i="1"/>
  <c r="K5618" i="1" s="1"/>
  <c r="H5619" i="1"/>
  <c r="K5619" i="1" s="1"/>
  <c r="H5620" i="1"/>
  <c r="K5620" i="1" s="1"/>
  <c r="H5621" i="1"/>
  <c r="K5621" i="1" s="1"/>
  <c r="H5622" i="1"/>
  <c r="K5622" i="1" s="1"/>
  <c r="H5623" i="1"/>
  <c r="K5623" i="1" s="1"/>
  <c r="H5624" i="1"/>
  <c r="K5624" i="1" s="1"/>
  <c r="H5625" i="1"/>
  <c r="K5625" i="1" s="1"/>
  <c r="H5626" i="1"/>
  <c r="K5626" i="1" s="1"/>
  <c r="H5627" i="1"/>
  <c r="K5627" i="1" s="1"/>
  <c r="H5628" i="1"/>
  <c r="K5628" i="1" s="1"/>
  <c r="H5629" i="1"/>
  <c r="K5629" i="1" s="1"/>
  <c r="H5630" i="1"/>
  <c r="K5630" i="1" s="1"/>
  <c r="H5631" i="1"/>
  <c r="K5631" i="1" s="1"/>
  <c r="H5632" i="1"/>
  <c r="K5632" i="1" s="1"/>
  <c r="H5633" i="1"/>
  <c r="K5633" i="1" s="1"/>
  <c r="H5634" i="1"/>
  <c r="K5634" i="1" s="1"/>
  <c r="H5635" i="1"/>
  <c r="K5635" i="1" s="1"/>
  <c r="H5636" i="1"/>
  <c r="K5636" i="1" s="1"/>
  <c r="H5637" i="1"/>
  <c r="K5637" i="1" s="1"/>
  <c r="H5638" i="1"/>
  <c r="K5638" i="1" s="1"/>
  <c r="H5639" i="1"/>
  <c r="K5639" i="1" s="1"/>
  <c r="H5640" i="1"/>
  <c r="K5640" i="1" s="1"/>
  <c r="H5641" i="1"/>
  <c r="K5641" i="1" s="1"/>
  <c r="H5642" i="1"/>
  <c r="K5642" i="1" s="1"/>
  <c r="H5643" i="1"/>
  <c r="K5643" i="1" s="1"/>
  <c r="H5644" i="1"/>
  <c r="K5644" i="1" s="1"/>
  <c r="H5645" i="1"/>
  <c r="K5645" i="1" s="1"/>
  <c r="H5646" i="1"/>
  <c r="K5646" i="1" s="1"/>
  <c r="H5647" i="1"/>
  <c r="K5647" i="1" s="1"/>
  <c r="H5648" i="1"/>
  <c r="K5648" i="1" s="1"/>
  <c r="H5649" i="1"/>
  <c r="K5649" i="1" s="1"/>
  <c r="H5650" i="1"/>
  <c r="K5650" i="1" s="1"/>
  <c r="H5651" i="1"/>
  <c r="K5651" i="1" s="1"/>
  <c r="H5652" i="1"/>
  <c r="K5652" i="1" s="1"/>
  <c r="H5653" i="1"/>
  <c r="K5653" i="1" s="1"/>
  <c r="H5654" i="1"/>
  <c r="K5654" i="1" s="1"/>
  <c r="H5655" i="1"/>
  <c r="K5655" i="1" s="1"/>
  <c r="H5656" i="1"/>
  <c r="K5656" i="1" s="1"/>
  <c r="H5657" i="1"/>
  <c r="K5657" i="1" s="1"/>
  <c r="H5658" i="1"/>
  <c r="K5658" i="1" s="1"/>
  <c r="H5659" i="1"/>
  <c r="K5659" i="1" s="1"/>
  <c r="H5660" i="1"/>
  <c r="K5660" i="1" s="1"/>
  <c r="H5661" i="1"/>
  <c r="K5661" i="1" s="1"/>
  <c r="H5662" i="1"/>
  <c r="K5662" i="1" s="1"/>
  <c r="H5663" i="1"/>
  <c r="K5663" i="1" s="1"/>
  <c r="H5664" i="1"/>
  <c r="K5664" i="1" s="1"/>
  <c r="H5665" i="1"/>
  <c r="K5665" i="1" s="1"/>
  <c r="H5666" i="1"/>
  <c r="K5666" i="1" s="1"/>
  <c r="H5667" i="1"/>
  <c r="K5667" i="1" s="1"/>
  <c r="H5668" i="1"/>
  <c r="K5668" i="1" s="1"/>
  <c r="H5669" i="1"/>
  <c r="K5669" i="1" s="1"/>
  <c r="H5670" i="1"/>
  <c r="K5670" i="1" s="1"/>
  <c r="H5671" i="1"/>
  <c r="K5671" i="1" s="1"/>
  <c r="H5672" i="1"/>
  <c r="K5672" i="1" s="1"/>
  <c r="H5673" i="1"/>
  <c r="K5673" i="1" s="1"/>
  <c r="H5674" i="1"/>
  <c r="K5674" i="1" s="1"/>
  <c r="H5675" i="1"/>
  <c r="K5675" i="1" s="1"/>
  <c r="H5676" i="1"/>
  <c r="K5676" i="1" s="1"/>
  <c r="H5677" i="1"/>
  <c r="K5677" i="1" s="1"/>
  <c r="H5678" i="1"/>
  <c r="K5678" i="1" s="1"/>
  <c r="H5679" i="1"/>
  <c r="K5679" i="1" s="1"/>
  <c r="H5680" i="1"/>
  <c r="K5680" i="1" s="1"/>
  <c r="H5681" i="1"/>
  <c r="K5681" i="1" s="1"/>
  <c r="H5682" i="1"/>
  <c r="K5682" i="1" s="1"/>
  <c r="H5683" i="1"/>
  <c r="K5683" i="1" s="1"/>
  <c r="H5684" i="1"/>
  <c r="K5684" i="1" s="1"/>
  <c r="H5685" i="1"/>
  <c r="K5685" i="1" s="1"/>
  <c r="H5686" i="1"/>
  <c r="K5686" i="1" s="1"/>
  <c r="H5687" i="1"/>
  <c r="K5687" i="1" s="1"/>
  <c r="H5688" i="1"/>
  <c r="K5688" i="1" s="1"/>
  <c r="H5689" i="1"/>
  <c r="K5689" i="1" s="1"/>
  <c r="H5690" i="1"/>
  <c r="K5690" i="1" s="1"/>
  <c r="H5691" i="1"/>
  <c r="K5691" i="1" s="1"/>
  <c r="H5692" i="1"/>
  <c r="K5692" i="1" s="1"/>
  <c r="H5693" i="1"/>
  <c r="K5693" i="1" s="1"/>
  <c r="H5694" i="1"/>
  <c r="K5694" i="1" s="1"/>
  <c r="H5695" i="1"/>
  <c r="K5695" i="1" s="1"/>
  <c r="H5696" i="1"/>
  <c r="K5696" i="1" s="1"/>
  <c r="H5697" i="1"/>
  <c r="K5697" i="1" s="1"/>
  <c r="H5698" i="1"/>
  <c r="K5698" i="1" s="1"/>
  <c r="H5699" i="1"/>
  <c r="K5699" i="1" s="1"/>
  <c r="H5700" i="1"/>
  <c r="K5700" i="1" s="1"/>
  <c r="H5701" i="1"/>
  <c r="K5701" i="1" s="1"/>
  <c r="H5702" i="1"/>
  <c r="K5702" i="1" s="1"/>
  <c r="H5703" i="1"/>
  <c r="K5703" i="1" s="1"/>
  <c r="H5704" i="1"/>
  <c r="K5704" i="1" s="1"/>
  <c r="H5705" i="1"/>
  <c r="K5705" i="1" s="1"/>
  <c r="H5706" i="1"/>
  <c r="K5706" i="1" s="1"/>
  <c r="H5707" i="1"/>
  <c r="K5707" i="1" s="1"/>
  <c r="H5708" i="1"/>
  <c r="K5708" i="1" s="1"/>
  <c r="H5709" i="1"/>
  <c r="K5709" i="1" s="1"/>
  <c r="H5710" i="1"/>
  <c r="K5710" i="1" s="1"/>
  <c r="H5711" i="1"/>
  <c r="K5711" i="1" s="1"/>
  <c r="H5712" i="1"/>
  <c r="K5712" i="1" s="1"/>
  <c r="H5713" i="1"/>
  <c r="K5713" i="1" s="1"/>
  <c r="H5714" i="1"/>
  <c r="K5714" i="1" s="1"/>
  <c r="H5715" i="1"/>
  <c r="K5715" i="1" s="1"/>
  <c r="H5716" i="1"/>
  <c r="K5716" i="1" s="1"/>
  <c r="H5717" i="1"/>
  <c r="K5717" i="1" s="1"/>
  <c r="H5718" i="1"/>
  <c r="K5718" i="1" s="1"/>
  <c r="H5719" i="1"/>
  <c r="K5719" i="1" s="1"/>
  <c r="H5720" i="1"/>
  <c r="K5720" i="1" s="1"/>
  <c r="H5721" i="1"/>
  <c r="K5721" i="1" s="1"/>
  <c r="H5722" i="1"/>
  <c r="K5722" i="1" s="1"/>
  <c r="H5723" i="1"/>
  <c r="K5723" i="1" s="1"/>
  <c r="H5724" i="1"/>
  <c r="K5724" i="1" s="1"/>
  <c r="H5725" i="1"/>
  <c r="K5725" i="1" s="1"/>
  <c r="H5726" i="1"/>
  <c r="K5726" i="1" s="1"/>
  <c r="H5727" i="1"/>
  <c r="K5727" i="1" s="1"/>
  <c r="H5728" i="1"/>
  <c r="K5728" i="1" s="1"/>
  <c r="H5729" i="1"/>
  <c r="K5729" i="1" s="1"/>
  <c r="H5730" i="1"/>
  <c r="K5730" i="1" s="1"/>
  <c r="H5731" i="1"/>
  <c r="K5731" i="1" s="1"/>
  <c r="H5732" i="1"/>
  <c r="K5732" i="1" s="1"/>
  <c r="H5733" i="1"/>
  <c r="K5733" i="1" s="1"/>
  <c r="H5734" i="1"/>
  <c r="K5734" i="1" s="1"/>
  <c r="H5735" i="1"/>
  <c r="K5735" i="1" s="1"/>
  <c r="H5736" i="1"/>
  <c r="K5736" i="1" s="1"/>
  <c r="H5737" i="1"/>
  <c r="K5737" i="1" s="1"/>
  <c r="H5738" i="1"/>
  <c r="K5738" i="1" s="1"/>
  <c r="H5739" i="1"/>
  <c r="K5739" i="1" s="1"/>
  <c r="H5740" i="1"/>
  <c r="K5740" i="1" s="1"/>
  <c r="H5741" i="1"/>
  <c r="K5741" i="1" s="1"/>
  <c r="H5742" i="1"/>
  <c r="K5742" i="1" s="1"/>
  <c r="H5743" i="1"/>
  <c r="K5743" i="1" s="1"/>
  <c r="H5744" i="1"/>
  <c r="K5744" i="1" s="1"/>
  <c r="H5745" i="1"/>
  <c r="K5745" i="1" s="1"/>
  <c r="H5746" i="1"/>
  <c r="K5746" i="1" s="1"/>
  <c r="H5747" i="1"/>
  <c r="K5747" i="1" s="1"/>
  <c r="H5748" i="1"/>
  <c r="K5748" i="1" s="1"/>
  <c r="H5749" i="1"/>
  <c r="K5749" i="1" s="1"/>
  <c r="H5750" i="1"/>
  <c r="K5750" i="1" s="1"/>
  <c r="H5751" i="1"/>
  <c r="K5751" i="1" s="1"/>
  <c r="H5752" i="1"/>
  <c r="K5752" i="1" s="1"/>
  <c r="H5753" i="1"/>
  <c r="K5753" i="1" s="1"/>
  <c r="H5754" i="1"/>
  <c r="K5754" i="1" s="1"/>
  <c r="H5755" i="1"/>
  <c r="K5755" i="1" s="1"/>
  <c r="H5756" i="1"/>
  <c r="K5756" i="1" s="1"/>
  <c r="H5757" i="1"/>
  <c r="K5757" i="1" s="1"/>
  <c r="H5758" i="1"/>
  <c r="K5758" i="1" s="1"/>
  <c r="H5759" i="1"/>
  <c r="K5759" i="1" s="1"/>
  <c r="H5760" i="1"/>
  <c r="K5760" i="1" s="1"/>
  <c r="H5761" i="1"/>
  <c r="K5761" i="1" s="1"/>
  <c r="H5762" i="1"/>
  <c r="K5762" i="1" s="1"/>
  <c r="H5763" i="1"/>
  <c r="K5763" i="1" s="1"/>
  <c r="H5764" i="1"/>
  <c r="K5764" i="1" s="1"/>
  <c r="H5765" i="1"/>
  <c r="K5765" i="1" s="1"/>
  <c r="H5766" i="1"/>
  <c r="K5766" i="1" s="1"/>
  <c r="H5767" i="1"/>
  <c r="K5767" i="1" s="1"/>
  <c r="H5768" i="1"/>
  <c r="K5768" i="1" s="1"/>
  <c r="H5769" i="1"/>
  <c r="K5769" i="1" s="1"/>
  <c r="H5770" i="1"/>
  <c r="K5770" i="1" s="1"/>
  <c r="H5771" i="1"/>
  <c r="K5771" i="1" s="1"/>
  <c r="H5772" i="1"/>
  <c r="K5772" i="1" s="1"/>
  <c r="H5773" i="1"/>
  <c r="K5773" i="1" s="1"/>
  <c r="H5774" i="1"/>
  <c r="K5774" i="1" s="1"/>
  <c r="H5775" i="1"/>
  <c r="K5775" i="1" s="1"/>
  <c r="H5776" i="1"/>
  <c r="K5776" i="1" s="1"/>
  <c r="H5777" i="1"/>
  <c r="K5777" i="1" s="1"/>
  <c r="H5778" i="1"/>
  <c r="K5778" i="1" s="1"/>
  <c r="H5779" i="1"/>
  <c r="K5779" i="1" s="1"/>
  <c r="H5780" i="1"/>
  <c r="K5780" i="1" s="1"/>
  <c r="H5781" i="1"/>
  <c r="K5781" i="1" s="1"/>
  <c r="H5782" i="1"/>
  <c r="K5782" i="1" s="1"/>
  <c r="H5783" i="1"/>
  <c r="K5783" i="1" s="1"/>
  <c r="H5784" i="1"/>
  <c r="K5784" i="1" s="1"/>
  <c r="H5785" i="1"/>
  <c r="K5785" i="1" s="1"/>
  <c r="H5786" i="1"/>
  <c r="K5786" i="1" s="1"/>
  <c r="H5787" i="1"/>
  <c r="K5787" i="1" s="1"/>
  <c r="H5788" i="1"/>
  <c r="K5788" i="1" s="1"/>
  <c r="H5789" i="1"/>
  <c r="K5789" i="1" s="1"/>
  <c r="H5790" i="1"/>
  <c r="K5790" i="1" s="1"/>
  <c r="H5791" i="1"/>
  <c r="K5791" i="1" s="1"/>
  <c r="H5792" i="1"/>
  <c r="K5792" i="1" s="1"/>
  <c r="H5793" i="1"/>
  <c r="K5793" i="1" s="1"/>
  <c r="H5794" i="1"/>
  <c r="K5794" i="1" s="1"/>
  <c r="H5795" i="1"/>
  <c r="K5795" i="1" s="1"/>
  <c r="H5796" i="1"/>
  <c r="K5796" i="1" s="1"/>
  <c r="H5797" i="1"/>
  <c r="K5797" i="1" s="1"/>
  <c r="H5798" i="1"/>
  <c r="K5798" i="1" s="1"/>
  <c r="H5799" i="1"/>
  <c r="K5799" i="1" s="1"/>
  <c r="H5800" i="1"/>
  <c r="K5800" i="1" s="1"/>
  <c r="H5801" i="1"/>
  <c r="K5801" i="1" s="1"/>
  <c r="H5802" i="1"/>
  <c r="K5802" i="1" s="1"/>
  <c r="H5803" i="1"/>
  <c r="K5803" i="1" s="1"/>
  <c r="H5804" i="1"/>
  <c r="K5804" i="1" s="1"/>
  <c r="H5805" i="1"/>
  <c r="K5805" i="1" s="1"/>
  <c r="H5806" i="1"/>
  <c r="K5806" i="1" s="1"/>
  <c r="H5807" i="1"/>
  <c r="K5807" i="1" s="1"/>
  <c r="H5808" i="1"/>
  <c r="K5808" i="1" s="1"/>
  <c r="H5809" i="1"/>
  <c r="K5809" i="1" s="1"/>
  <c r="H5810" i="1"/>
  <c r="K5810" i="1" s="1"/>
  <c r="H5811" i="1"/>
  <c r="K5811" i="1" s="1"/>
  <c r="H5812" i="1"/>
  <c r="K5812" i="1" s="1"/>
  <c r="H5813" i="1"/>
  <c r="K5813" i="1" s="1"/>
  <c r="H5814" i="1"/>
  <c r="K5814" i="1" s="1"/>
  <c r="H5815" i="1"/>
  <c r="K5815" i="1" s="1"/>
  <c r="H5816" i="1"/>
  <c r="K5816" i="1" s="1"/>
  <c r="H5817" i="1"/>
  <c r="K5817" i="1" s="1"/>
  <c r="H5818" i="1"/>
  <c r="K5818" i="1" s="1"/>
  <c r="H5819" i="1"/>
  <c r="K5819" i="1" s="1"/>
  <c r="H5820" i="1"/>
  <c r="K5820" i="1" s="1"/>
  <c r="H5821" i="1"/>
  <c r="K5821" i="1" s="1"/>
  <c r="H5822" i="1"/>
  <c r="K5822" i="1" s="1"/>
  <c r="H5823" i="1"/>
  <c r="K5823" i="1" s="1"/>
  <c r="H5824" i="1"/>
  <c r="K5824" i="1" s="1"/>
  <c r="H5825" i="1"/>
  <c r="K5825" i="1" s="1"/>
  <c r="H5826" i="1"/>
  <c r="K5826" i="1" s="1"/>
  <c r="H5827" i="1"/>
  <c r="K5827" i="1" s="1"/>
  <c r="H5828" i="1"/>
  <c r="K5828" i="1" s="1"/>
  <c r="H5829" i="1"/>
  <c r="K5829" i="1" s="1"/>
  <c r="H5830" i="1"/>
  <c r="K5830" i="1" s="1"/>
  <c r="H5831" i="1"/>
  <c r="K5831" i="1" s="1"/>
  <c r="H5832" i="1"/>
  <c r="K5832" i="1" s="1"/>
  <c r="H5833" i="1"/>
  <c r="K5833" i="1" s="1"/>
  <c r="H5834" i="1"/>
  <c r="K5834" i="1" s="1"/>
  <c r="H5835" i="1"/>
  <c r="K5835" i="1" s="1"/>
  <c r="H5836" i="1"/>
  <c r="K5836" i="1" s="1"/>
  <c r="H5837" i="1"/>
  <c r="K5837" i="1" s="1"/>
  <c r="H5838" i="1"/>
  <c r="K5838" i="1" s="1"/>
  <c r="H5839" i="1"/>
  <c r="K5839" i="1" s="1"/>
  <c r="H5840" i="1"/>
  <c r="K5840" i="1" s="1"/>
  <c r="H5841" i="1"/>
  <c r="K5841" i="1" s="1"/>
  <c r="H5842" i="1"/>
  <c r="K5842" i="1" s="1"/>
  <c r="H5843" i="1"/>
  <c r="K5843" i="1" s="1"/>
  <c r="H5844" i="1"/>
  <c r="K5844" i="1" s="1"/>
  <c r="H5845" i="1"/>
  <c r="K5845" i="1" s="1"/>
  <c r="H5846" i="1"/>
  <c r="K5846" i="1" s="1"/>
  <c r="H5847" i="1"/>
  <c r="K5847" i="1" s="1"/>
  <c r="H5848" i="1"/>
  <c r="K5848" i="1" s="1"/>
  <c r="H5849" i="1"/>
  <c r="K5849" i="1" s="1"/>
  <c r="H5850" i="1"/>
  <c r="K5850" i="1" s="1"/>
  <c r="H5851" i="1"/>
  <c r="K5851" i="1" s="1"/>
  <c r="H5852" i="1"/>
  <c r="K5852" i="1" s="1"/>
  <c r="H5853" i="1"/>
  <c r="K5853" i="1" s="1"/>
  <c r="H5854" i="1"/>
  <c r="K5854" i="1" s="1"/>
  <c r="H5855" i="1"/>
  <c r="K5855" i="1" s="1"/>
  <c r="H5856" i="1"/>
  <c r="K5856" i="1" s="1"/>
  <c r="H5857" i="1"/>
  <c r="K5857" i="1" s="1"/>
  <c r="H5858" i="1"/>
  <c r="K5858" i="1" s="1"/>
  <c r="H5859" i="1"/>
  <c r="K5859" i="1" s="1"/>
  <c r="H5860" i="1"/>
  <c r="K5860" i="1" s="1"/>
  <c r="H5861" i="1"/>
  <c r="K5861" i="1" s="1"/>
  <c r="H5862" i="1"/>
  <c r="K5862" i="1" s="1"/>
  <c r="H5863" i="1"/>
  <c r="K5863" i="1" s="1"/>
  <c r="H5864" i="1"/>
  <c r="K5864" i="1" s="1"/>
  <c r="H5865" i="1"/>
  <c r="K5865" i="1" s="1"/>
  <c r="H5866" i="1"/>
  <c r="K5866" i="1" s="1"/>
  <c r="H5867" i="1"/>
  <c r="K5867" i="1" s="1"/>
  <c r="H5868" i="1"/>
  <c r="K5868" i="1" s="1"/>
  <c r="H5869" i="1"/>
  <c r="K5869" i="1" s="1"/>
  <c r="H5870" i="1"/>
  <c r="K5870" i="1" s="1"/>
  <c r="H5871" i="1"/>
  <c r="K5871" i="1" s="1"/>
  <c r="H5872" i="1"/>
  <c r="K5872" i="1" s="1"/>
  <c r="H5873" i="1"/>
  <c r="K5873" i="1" s="1"/>
  <c r="H5874" i="1"/>
  <c r="K5874" i="1" s="1"/>
  <c r="H5875" i="1"/>
  <c r="K5875" i="1" s="1"/>
  <c r="H5876" i="1"/>
  <c r="K5876" i="1" s="1"/>
  <c r="H5877" i="1"/>
  <c r="K5877" i="1" s="1"/>
  <c r="H5878" i="1"/>
  <c r="K5878" i="1" s="1"/>
  <c r="H5879" i="1"/>
  <c r="K5879" i="1" s="1"/>
  <c r="H5880" i="1"/>
  <c r="K5880" i="1" s="1"/>
  <c r="H5881" i="1"/>
  <c r="K5881" i="1" s="1"/>
  <c r="H5882" i="1"/>
  <c r="K5882" i="1" s="1"/>
  <c r="H5883" i="1"/>
  <c r="K5883" i="1" s="1"/>
  <c r="H5884" i="1"/>
  <c r="K5884" i="1" s="1"/>
  <c r="H5885" i="1"/>
  <c r="K5885" i="1" s="1"/>
  <c r="H5886" i="1"/>
  <c r="K5886" i="1" s="1"/>
  <c r="H5887" i="1"/>
  <c r="K5887" i="1" s="1"/>
  <c r="H5888" i="1"/>
  <c r="K5888" i="1" s="1"/>
  <c r="H5889" i="1"/>
  <c r="K5889" i="1" s="1"/>
  <c r="H5890" i="1"/>
  <c r="K5890" i="1" s="1"/>
  <c r="H5891" i="1"/>
  <c r="K5891" i="1" s="1"/>
  <c r="H5892" i="1"/>
  <c r="K5892" i="1" s="1"/>
  <c r="H5893" i="1"/>
  <c r="K5893" i="1" s="1"/>
  <c r="H5894" i="1"/>
  <c r="K5894" i="1" s="1"/>
  <c r="H5895" i="1"/>
  <c r="K5895" i="1" s="1"/>
  <c r="H5896" i="1"/>
  <c r="K5896" i="1" s="1"/>
  <c r="H5897" i="1"/>
  <c r="K5897" i="1" s="1"/>
  <c r="H5898" i="1"/>
  <c r="K5898" i="1" s="1"/>
  <c r="H5899" i="1"/>
  <c r="K5899" i="1" s="1"/>
  <c r="H5900" i="1"/>
  <c r="K5900" i="1" s="1"/>
  <c r="H5901" i="1"/>
  <c r="K5901" i="1" s="1"/>
  <c r="H5902" i="1"/>
  <c r="K5902" i="1" s="1"/>
  <c r="H5903" i="1"/>
  <c r="K5903" i="1" s="1"/>
  <c r="H5904" i="1"/>
  <c r="K5904" i="1" s="1"/>
  <c r="H5905" i="1"/>
  <c r="K5905" i="1" s="1"/>
  <c r="H5906" i="1"/>
  <c r="K5906" i="1" s="1"/>
  <c r="H5907" i="1"/>
  <c r="K5907" i="1" s="1"/>
  <c r="H5908" i="1"/>
  <c r="K5908" i="1" s="1"/>
  <c r="H5909" i="1"/>
  <c r="K5909" i="1" s="1"/>
  <c r="H5910" i="1"/>
  <c r="K5910" i="1" s="1"/>
  <c r="H5911" i="1"/>
  <c r="K5911" i="1" s="1"/>
  <c r="H5912" i="1"/>
  <c r="K5912" i="1" s="1"/>
  <c r="H5913" i="1"/>
  <c r="K5913" i="1" s="1"/>
  <c r="H5914" i="1"/>
  <c r="K5914" i="1" s="1"/>
  <c r="H5915" i="1"/>
  <c r="K5915" i="1" s="1"/>
  <c r="H5916" i="1"/>
  <c r="K5916" i="1" s="1"/>
  <c r="H5917" i="1"/>
  <c r="K5917" i="1" s="1"/>
  <c r="H5918" i="1"/>
  <c r="K5918" i="1" s="1"/>
  <c r="H5919" i="1"/>
  <c r="K5919" i="1" s="1"/>
  <c r="H5920" i="1"/>
  <c r="K5920" i="1" s="1"/>
  <c r="H5921" i="1"/>
  <c r="K5921" i="1" s="1"/>
  <c r="H5922" i="1"/>
  <c r="K5922" i="1" s="1"/>
  <c r="H5923" i="1"/>
  <c r="K5923" i="1" s="1"/>
  <c r="H5924" i="1"/>
  <c r="K5924" i="1" s="1"/>
  <c r="H5925" i="1"/>
  <c r="K5925" i="1" s="1"/>
  <c r="H5926" i="1"/>
  <c r="K5926" i="1" s="1"/>
  <c r="H5927" i="1"/>
  <c r="K5927" i="1" s="1"/>
  <c r="H5928" i="1"/>
  <c r="K5928" i="1" s="1"/>
  <c r="H5929" i="1"/>
  <c r="K5929" i="1" s="1"/>
  <c r="H5930" i="1"/>
  <c r="K5930" i="1" s="1"/>
  <c r="H5931" i="1"/>
  <c r="K5931" i="1" s="1"/>
  <c r="H5932" i="1"/>
  <c r="K5932" i="1" s="1"/>
  <c r="H5933" i="1"/>
  <c r="K5933" i="1" s="1"/>
  <c r="H5934" i="1"/>
  <c r="K5934" i="1" s="1"/>
  <c r="H5935" i="1"/>
  <c r="K5935" i="1" s="1"/>
  <c r="H5936" i="1"/>
  <c r="K5936" i="1" s="1"/>
  <c r="H5937" i="1"/>
  <c r="K5937" i="1" s="1"/>
  <c r="H5938" i="1"/>
  <c r="K5938" i="1" s="1"/>
  <c r="H5939" i="1"/>
  <c r="K5939" i="1" s="1"/>
  <c r="H5940" i="1"/>
  <c r="K5940" i="1" s="1"/>
  <c r="H5941" i="1"/>
  <c r="K5941" i="1" s="1"/>
  <c r="H5942" i="1"/>
  <c r="K5942" i="1" s="1"/>
  <c r="H5943" i="1"/>
  <c r="K5943" i="1" s="1"/>
  <c r="H5944" i="1"/>
  <c r="K5944" i="1" s="1"/>
  <c r="H5945" i="1"/>
  <c r="K5945" i="1" s="1"/>
  <c r="H5946" i="1"/>
  <c r="K5946" i="1" s="1"/>
  <c r="H5947" i="1"/>
  <c r="K5947" i="1" s="1"/>
  <c r="H5948" i="1"/>
  <c r="K5948" i="1" s="1"/>
  <c r="H5949" i="1"/>
  <c r="K5949" i="1" s="1"/>
  <c r="H5950" i="1"/>
  <c r="K5950" i="1" s="1"/>
  <c r="H5951" i="1"/>
  <c r="K5951" i="1" s="1"/>
  <c r="H5952" i="1"/>
  <c r="K5952" i="1" s="1"/>
  <c r="H5953" i="1"/>
  <c r="K5953" i="1" s="1"/>
  <c r="H5954" i="1"/>
  <c r="K5954" i="1" s="1"/>
  <c r="H5955" i="1"/>
  <c r="K5955" i="1" s="1"/>
  <c r="H5956" i="1"/>
  <c r="K5956" i="1" s="1"/>
  <c r="H5957" i="1"/>
  <c r="K5957" i="1" s="1"/>
  <c r="H5958" i="1"/>
  <c r="K5958" i="1" s="1"/>
  <c r="H5959" i="1"/>
  <c r="K5959" i="1" s="1"/>
  <c r="H5960" i="1"/>
  <c r="K5960" i="1" s="1"/>
  <c r="H5961" i="1"/>
  <c r="K5961" i="1" s="1"/>
  <c r="H5962" i="1"/>
  <c r="K5962" i="1" s="1"/>
  <c r="H5963" i="1"/>
  <c r="K5963" i="1" s="1"/>
  <c r="H5964" i="1"/>
  <c r="K5964" i="1" s="1"/>
  <c r="H5965" i="1"/>
  <c r="K5965" i="1" s="1"/>
  <c r="H5966" i="1"/>
  <c r="K5966" i="1" s="1"/>
  <c r="H5967" i="1"/>
  <c r="K5967" i="1" s="1"/>
  <c r="H5968" i="1"/>
  <c r="K5968" i="1" s="1"/>
  <c r="H5969" i="1"/>
  <c r="K5969" i="1" s="1"/>
  <c r="H5970" i="1"/>
  <c r="K5970" i="1" s="1"/>
  <c r="H5971" i="1"/>
  <c r="K5971" i="1" s="1"/>
  <c r="H5972" i="1"/>
  <c r="K5972" i="1" s="1"/>
  <c r="H5973" i="1"/>
  <c r="K5973" i="1" s="1"/>
  <c r="H5974" i="1"/>
  <c r="K5974" i="1" s="1"/>
  <c r="H5975" i="1"/>
  <c r="K5975" i="1" s="1"/>
  <c r="H5976" i="1"/>
  <c r="K5976" i="1" s="1"/>
  <c r="H5977" i="1"/>
  <c r="K5977" i="1" s="1"/>
  <c r="H5978" i="1"/>
  <c r="K5978" i="1" s="1"/>
  <c r="H5979" i="1"/>
  <c r="K5979" i="1" s="1"/>
  <c r="H5980" i="1"/>
  <c r="K5980" i="1" s="1"/>
  <c r="H5981" i="1"/>
  <c r="K5981" i="1" s="1"/>
  <c r="H5982" i="1"/>
  <c r="K5982" i="1" s="1"/>
  <c r="H5983" i="1"/>
  <c r="K5983" i="1" s="1"/>
  <c r="H5984" i="1"/>
  <c r="K5984" i="1" s="1"/>
  <c r="H5985" i="1"/>
  <c r="K5985" i="1" s="1"/>
  <c r="H5986" i="1"/>
  <c r="K5986" i="1" s="1"/>
  <c r="H5987" i="1"/>
  <c r="K5987" i="1" s="1"/>
  <c r="H5988" i="1"/>
  <c r="K5988" i="1" s="1"/>
  <c r="H5989" i="1"/>
  <c r="K5989" i="1" s="1"/>
  <c r="H5990" i="1"/>
  <c r="K5990" i="1" s="1"/>
  <c r="H5991" i="1"/>
  <c r="K5991" i="1" s="1"/>
  <c r="H5992" i="1"/>
  <c r="K5992" i="1" s="1"/>
  <c r="H5993" i="1"/>
  <c r="K5993" i="1" s="1"/>
  <c r="H5994" i="1"/>
  <c r="K5994" i="1" s="1"/>
  <c r="H5995" i="1"/>
  <c r="K5995" i="1" s="1"/>
  <c r="H5996" i="1"/>
  <c r="K5996" i="1" s="1"/>
  <c r="H5997" i="1"/>
  <c r="K5997" i="1" s="1"/>
  <c r="H5998" i="1"/>
  <c r="K5998" i="1" s="1"/>
  <c r="H5999" i="1"/>
  <c r="K5999" i="1" s="1"/>
  <c r="H6000" i="1"/>
  <c r="K6000" i="1" s="1"/>
  <c r="H6001" i="1"/>
  <c r="K6001" i="1" s="1"/>
  <c r="H6002" i="1"/>
  <c r="K6002" i="1" s="1"/>
  <c r="H6003" i="1"/>
  <c r="K6003" i="1" s="1"/>
  <c r="H6004" i="1"/>
  <c r="K6004" i="1" s="1"/>
  <c r="H6005" i="1"/>
  <c r="K6005" i="1" s="1"/>
  <c r="H6006" i="1"/>
  <c r="K6006" i="1" s="1"/>
  <c r="H6007" i="1"/>
  <c r="K6007" i="1" s="1"/>
  <c r="H6008" i="1"/>
  <c r="K6008" i="1" s="1"/>
  <c r="H6009" i="1"/>
  <c r="K6009" i="1" s="1"/>
  <c r="H6010" i="1"/>
  <c r="K6010" i="1" s="1"/>
  <c r="H6011" i="1"/>
  <c r="K6011" i="1" s="1"/>
  <c r="H6012" i="1"/>
  <c r="K6012" i="1" s="1"/>
  <c r="H6013" i="1"/>
  <c r="K6013" i="1" s="1"/>
  <c r="H6014" i="1"/>
  <c r="K6014" i="1" s="1"/>
  <c r="H6015" i="1"/>
  <c r="K6015" i="1" s="1"/>
  <c r="H6016" i="1"/>
  <c r="K6016" i="1" s="1"/>
  <c r="H6017" i="1"/>
  <c r="K6017" i="1" s="1"/>
  <c r="H6018" i="1"/>
  <c r="K6018" i="1" s="1"/>
  <c r="H6019" i="1"/>
  <c r="K6019" i="1" s="1"/>
  <c r="H6020" i="1"/>
  <c r="K6020" i="1" s="1"/>
  <c r="H6021" i="1"/>
  <c r="K6021" i="1" s="1"/>
  <c r="H6022" i="1"/>
  <c r="K6022" i="1" s="1"/>
  <c r="H6023" i="1"/>
  <c r="K6023" i="1" s="1"/>
  <c r="H6024" i="1"/>
  <c r="K6024" i="1" s="1"/>
  <c r="H6025" i="1"/>
  <c r="K6025" i="1" s="1"/>
  <c r="H6026" i="1"/>
  <c r="K6026" i="1" s="1"/>
  <c r="H6027" i="1"/>
  <c r="K6027" i="1" s="1"/>
  <c r="H6028" i="1"/>
  <c r="K6028" i="1" s="1"/>
  <c r="H6029" i="1"/>
  <c r="K6029" i="1" s="1"/>
  <c r="H6030" i="1"/>
  <c r="K6030" i="1" s="1"/>
  <c r="H6031" i="1"/>
  <c r="K6031" i="1" s="1"/>
  <c r="H6032" i="1"/>
  <c r="K6032" i="1" s="1"/>
  <c r="H6033" i="1"/>
  <c r="K6033" i="1" s="1"/>
  <c r="H6034" i="1"/>
  <c r="K6034" i="1" s="1"/>
  <c r="H6035" i="1"/>
  <c r="K6035" i="1" s="1"/>
  <c r="H6036" i="1"/>
  <c r="K6036" i="1" s="1"/>
  <c r="H6037" i="1"/>
  <c r="K6037" i="1" s="1"/>
  <c r="H6038" i="1"/>
  <c r="K6038" i="1" s="1"/>
  <c r="H6039" i="1"/>
  <c r="K6039" i="1" s="1"/>
  <c r="H6040" i="1"/>
  <c r="K6040" i="1" s="1"/>
  <c r="H6041" i="1"/>
  <c r="K6041" i="1" s="1"/>
  <c r="H6042" i="1"/>
  <c r="K6042" i="1" s="1"/>
  <c r="H6043" i="1"/>
  <c r="K6043" i="1" s="1"/>
  <c r="H6044" i="1"/>
  <c r="K6044" i="1" s="1"/>
  <c r="H6045" i="1"/>
  <c r="K6045" i="1" s="1"/>
  <c r="H6046" i="1"/>
  <c r="K6046" i="1" s="1"/>
  <c r="H6047" i="1"/>
  <c r="K6047" i="1" s="1"/>
  <c r="H6048" i="1"/>
  <c r="K6048" i="1" s="1"/>
  <c r="H6049" i="1"/>
  <c r="K6049" i="1" s="1"/>
  <c r="H6050" i="1"/>
  <c r="K6050" i="1" s="1"/>
  <c r="H6051" i="1"/>
  <c r="K6051" i="1" s="1"/>
  <c r="H6052" i="1"/>
  <c r="K6052" i="1" s="1"/>
  <c r="H6053" i="1"/>
  <c r="K6053" i="1" s="1"/>
  <c r="H6054" i="1"/>
  <c r="K6054" i="1" s="1"/>
  <c r="H6055" i="1"/>
  <c r="K6055" i="1" s="1"/>
  <c r="H6056" i="1"/>
  <c r="K6056" i="1" s="1"/>
  <c r="H6057" i="1"/>
  <c r="K6057" i="1" s="1"/>
  <c r="H6058" i="1"/>
  <c r="K6058" i="1" s="1"/>
  <c r="H6059" i="1"/>
  <c r="K6059" i="1" s="1"/>
  <c r="H6060" i="1"/>
  <c r="K6060" i="1" s="1"/>
  <c r="H6061" i="1"/>
  <c r="K6061" i="1" s="1"/>
  <c r="H6062" i="1"/>
  <c r="K6062" i="1" s="1"/>
  <c r="H6063" i="1"/>
  <c r="K6063" i="1" s="1"/>
  <c r="H6064" i="1"/>
  <c r="K6064" i="1" s="1"/>
  <c r="H6065" i="1"/>
  <c r="K6065" i="1" s="1"/>
  <c r="H6066" i="1"/>
  <c r="K6066" i="1" s="1"/>
  <c r="H6067" i="1"/>
  <c r="K6067" i="1" s="1"/>
  <c r="H6068" i="1"/>
  <c r="K6068" i="1" s="1"/>
  <c r="H6069" i="1"/>
  <c r="K6069" i="1" s="1"/>
  <c r="H6070" i="1"/>
  <c r="K6070" i="1" s="1"/>
  <c r="H6071" i="1"/>
  <c r="K6071" i="1" s="1"/>
  <c r="H6072" i="1"/>
  <c r="K6072" i="1" s="1"/>
  <c r="H6073" i="1"/>
  <c r="K6073" i="1" s="1"/>
  <c r="H6074" i="1"/>
  <c r="K6074" i="1" s="1"/>
  <c r="H6075" i="1"/>
  <c r="K6075" i="1" s="1"/>
  <c r="H6076" i="1"/>
  <c r="K6076" i="1" s="1"/>
  <c r="H6077" i="1"/>
  <c r="K6077" i="1" s="1"/>
  <c r="H6078" i="1"/>
  <c r="K6078" i="1" s="1"/>
  <c r="H6079" i="1"/>
  <c r="K6079" i="1" s="1"/>
  <c r="H6080" i="1"/>
  <c r="K6080" i="1" s="1"/>
  <c r="H6081" i="1"/>
  <c r="K6081" i="1" s="1"/>
  <c r="H6082" i="1"/>
  <c r="K6082" i="1" s="1"/>
  <c r="H6083" i="1"/>
  <c r="K6083" i="1" s="1"/>
  <c r="H6084" i="1"/>
  <c r="K6084" i="1" s="1"/>
  <c r="H6085" i="1"/>
  <c r="K6085" i="1" s="1"/>
  <c r="H6086" i="1"/>
  <c r="K6086" i="1" s="1"/>
  <c r="H6087" i="1"/>
  <c r="K6087" i="1" s="1"/>
  <c r="H6088" i="1"/>
  <c r="K6088" i="1" s="1"/>
  <c r="H6089" i="1"/>
  <c r="K6089" i="1" s="1"/>
  <c r="H6090" i="1"/>
  <c r="K6090" i="1" s="1"/>
  <c r="H6091" i="1"/>
  <c r="K6091" i="1" s="1"/>
  <c r="H6092" i="1"/>
  <c r="K6092" i="1" s="1"/>
  <c r="H6093" i="1"/>
  <c r="K6093" i="1" s="1"/>
  <c r="H6094" i="1"/>
  <c r="K6094" i="1" s="1"/>
  <c r="H6095" i="1"/>
  <c r="K6095" i="1" s="1"/>
  <c r="H6096" i="1"/>
  <c r="K6096" i="1" s="1"/>
  <c r="H6097" i="1"/>
  <c r="K6097" i="1" s="1"/>
  <c r="H6098" i="1"/>
  <c r="K6098" i="1" s="1"/>
  <c r="H6099" i="1"/>
  <c r="K6099" i="1" s="1"/>
  <c r="H6100" i="1"/>
  <c r="K6100" i="1" s="1"/>
  <c r="H6101" i="1"/>
  <c r="K6101" i="1" s="1"/>
  <c r="H6102" i="1"/>
  <c r="K6102" i="1" s="1"/>
  <c r="H6103" i="1"/>
  <c r="K6103" i="1" s="1"/>
  <c r="H6104" i="1"/>
  <c r="K6104" i="1" s="1"/>
  <c r="H6105" i="1"/>
  <c r="K6105" i="1" s="1"/>
  <c r="H6106" i="1"/>
  <c r="K6106" i="1" s="1"/>
  <c r="H6107" i="1"/>
  <c r="K6107" i="1" s="1"/>
  <c r="H6108" i="1"/>
  <c r="K6108" i="1" s="1"/>
  <c r="H6109" i="1"/>
  <c r="K6109" i="1" s="1"/>
  <c r="H6110" i="1"/>
  <c r="K6110" i="1" s="1"/>
  <c r="H6111" i="1"/>
  <c r="K6111" i="1" s="1"/>
  <c r="H6112" i="1"/>
  <c r="K6112" i="1" s="1"/>
  <c r="H6113" i="1"/>
  <c r="K6113" i="1" s="1"/>
  <c r="H6114" i="1"/>
  <c r="K6114" i="1" s="1"/>
  <c r="H6115" i="1"/>
  <c r="K6115" i="1" s="1"/>
  <c r="H6116" i="1"/>
  <c r="K6116" i="1" s="1"/>
  <c r="H6117" i="1"/>
  <c r="K6117" i="1" s="1"/>
  <c r="H6118" i="1"/>
  <c r="K6118" i="1" s="1"/>
  <c r="H6119" i="1"/>
  <c r="K6119" i="1" s="1"/>
  <c r="H6120" i="1"/>
  <c r="K6120" i="1" s="1"/>
  <c r="H6121" i="1"/>
  <c r="K6121" i="1" s="1"/>
  <c r="H6122" i="1"/>
  <c r="K6122" i="1" s="1"/>
  <c r="H6123" i="1"/>
  <c r="K6123" i="1" s="1"/>
  <c r="H6124" i="1"/>
  <c r="K6124" i="1" s="1"/>
  <c r="H6125" i="1"/>
  <c r="K6125" i="1" s="1"/>
  <c r="H6126" i="1"/>
  <c r="K6126" i="1" s="1"/>
  <c r="H6127" i="1"/>
  <c r="K6127" i="1" s="1"/>
  <c r="H6128" i="1"/>
  <c r="K6128" i="1" s="1"/>
  <c r="H6129" i="1"/>
  <c r="K6129" i="1" s="1"/>
  <c r="H6130" i="1"/>
  <c r="K6130" i="1" s="1"/>
  <c r="H6131" i="1"/>
  <c r="K6131" i="1" s="1"/>
  <c r="H6132" i="1"/>
  <c r="K6132" i="1" s="1"/>
  <c r="H6133" i="1"/>
  <c r="K6133" i="1" s="1"/>
  <c r="H6134" i="1"/>
  <c r="K6134" i="1" s="1"/>
  <c r="H6135" i="1"/>
  <c r="K6135" i="1" s="1"/>
  <c r="H6136" i="1"/>
  <c r="K6136" i="1" s="1"/>
  <c r="H6137" i="1"/>
  <c r="K6137" i="1" s="1"/>
  <c r="H6138" i="1"/>
  <c r="K6138" i="1" s="1"/>
  <c r="H6139" i="1"/>
  <c r="K6139" i="1" s="1"/>
  <c r="H6140" i="1"/>
  <c r="K6140" i="1" s="1"/>
  <c r="H6141" i="1"/>
  <c r="K6141" i="1" s="1"/>
  <c r="H6142" i="1"/>
  <c r="K6142" i="1" s="1"/>
  <c r="H6143" i="1"/>
  <c r="K6143" i="1" s="1"/>
  <c r="H6144" i="1"/>
  <c r="K6144" i="1" s="1"/>
  <c r="H6145" i="1"/>
  <c r="K6145" i="1" s="1"/>
  <c r="H6146" i="1"/>
  <c r="K6146" i="1" s="1"/>
  <c r="H6147" i="1"/>
  <c r="K6147" i="1" s="1"/>
  <c r="H6148" i="1"/>
  <c r="K6148" i="1" s="1"/>
  <c r="H6149" i="1"/>
  <c r="K6149" i="1" s="1"/>
  <c r="H6150" i="1"/>
  <c r="K6150" i="1" s="1"/>
  <c r="H6151" i="1"/>
  <c r="K6151" i="1" s="1"/>
  <c r="H6152" i="1"/>
  <c r="K6152" i="1" s="1"/>
  <c r="H6153" i="1"/>
  <c r="K6153" i="1" s="1"/>
  <c r="H6154" i="1"/>
  <c r="K6154" i="1" s="1"/>
  <c r="H6155" i="1"/>
  <c r="K6155" i="1" s="1"/>
  <c r="H6156" i="1"/>
  <c r="K6156" i="1" s="1"/>
  <c r="H6157" i="1"/>
  <c r="K6157" i="1" s="1"/>
  <c r="H6158" i="1"/>
  <c r="K6158" i="1" s="1"/>
  <c r="H6159" i="1"/>
  <c r="K6159" i="1" s="1"/>
  <c r="H6160" i="1"/>
  <c r="K6160" i="1" s="1"/>
  <c r="H6161" i="1"/>
  <c r="K6161" i="1" s="1"/>
  <c r="H6162" i="1"/>
  <c r="K6162" i="1" s="1"/>
  <c r="H6163" i="1"/>
  <c r="K6163" i="1" s="1"/>
  <c r="H6164" i="1"/>
  <c r="K6164" i="1" s="1"/>
  <c r="H6165" i="1"/>
  <c r="K6165" i="1" s="1"/>
  <c r="H6166" i="1"/>
  <c r="K6166" i="1" s="1"/>
  <c r="H6167" i="1"/>
  <c r="K6167" i="1" s="1"/>
  <c r="H6168" i="1"/>
  <c r="K6168" i="1" s="1"/>
  <c r="H6169" i="1"/>
  <c r="K6169" i="1" s="1"/>
  <c r="H6170" i="1"/>
  <c r="K6170" i="1" s="1"/>
  <c r="H6171" i="1"/>
  <c r="K6171" i="1" s="1"/>
  <c r="H6172" i="1"/>
  <c r="K6172" i="1" s="1"/>
  <c r="H6173" i="1"/>
  <c r="K6173" i="1" s="1"/>
  <c r="H6174" i="1"/>
  <c r="K6174" i="1" s="1"/>
  <c r="H6175" i="1"/>
  <c r="K6175" i="1" s="1"/>
  <c r="H6176" i="1"/>
  <c r="K6176" i="1" s="1"/>
  <c r="H6177" i="1"/>
  <c r="K6177" i="1" s="1"/>
  <c r="H6178" i="1"/>
  <c r="K6178" i="1" s="1"/>
  <c r="H6179" i="1"/>
  <c r="K6179" i="1" s="1"/>
  <c r="H6180" i="1"/>
  <c r="K6180" i="1" s="1"/>
  <c r="H6181" i="1"/>
  <c r="K6181" i="1" s="1"/>
  <c r="H6182" i="1"/>
  <c r="K6182" i="1" s="1"/>
  <c r="H6183" i="1"/>
  <c r="K6183" i="1" s="1"/>
  <c r="H6184" i="1"/>
  <c r="K6184" i="1" s="1"/>
  <c r="H6185" i="1"/>
  <c r="K6185" i="1" s="1"/>
  <c r="H6186" i="1"/>
  <c r="K6186" i="1" s="1"/>
  <c r="H6187" i="1"/>
  <c r="K6187" i="1" s="1"/>
  <c r="H6188" i="1"/>
  <c r="K6188" i="1" s="1"/>
  <c r="H6189" i="1"/>
  <c r="K6189" i="1" s="1"/>
  <c r="H6190" i="1"/>
  <c r="K6190" i="1" s="1"/>
  <c r="H6191" i="1"/>
  <c r="K6191" i="1" s="1"/>
  <c r="H6192" i="1"/>
  <c r="K6192" i="1" s="1"/>
  <c r="H6193" i="1"/>
  <c r="K6193" i="1" s="1"/>
  <c r="H6194" i="1"/>
  <c r="K6194" i="1" s="1"/>
  <c r="H6195" i="1"/>
  <c r="K6195" i="1" s="1"/>
  <c r="H6196" i="1"/>
  <c r="K6196" i="1" s="1"/>
  <c r="H6197" i="1"/>
  <c r="K6197" i="1" s="1"/>
  <c r="H6198" i="1"/>
  <c r="K6198" i="1" s="1"/>
  <c r="H6199" i="1"/>
  <c r="K6199" i="1" s="1"/>
  <c r="H6200" i="1"/>
  <c r="K6200" i="1" s="1"/>
  <c r="H6201" i="1"/>
  <c r="K6201" i="1" s="1"/>
  <c r="H6202" i="1"/>
  <c r="K6202" i="1" s="1"/>
  <c r="H6203" i="1"/>
  <c r="K6203" i="1" s="1"/>
  <c r="H6204" i="1"/>
  <c r="K6204" i="1" s="1"/>
  <c r="H6205" i="1"/>
  <c r="K6205" i="1" s="1"/>
  <c r="H6206" i="1"/>
  <c r="K6206" i="1" s="1"/>
  <c r="H6207" i="1"/>
  <c r="K6207" i="1" s="1"/>
  <c r="H6208" i="1"/>
  <c r="K6208" i="1" s="1"/>
  <c r="H6209" i="1"/>
  <c r="K6209" i="1" s="1"/>
  <c r="H6210" i="1"/>
  <c r="K6210" i="1" s="1"/>
  <c r="H6211" i="1"/>
  <c r="K6211" i="1" s="1"/>
  <c r="H6212" i="1"/>
  <c r="K6212" i="1" s="1"/>
  <c r="H6213" i="1"/>
  <c r="K6213" i="1" s="1"/>
  <c r="H6214" i="1"/>
  <c r="K6214" i="1" s="1"/>
  <c r="H6215" i="1"/>
  <c r="K6215" i="1" s="1"/>
  <c r="H6216" i="1"/>
  <c r="K6216" i="1" s="1"/>
  <c r="H6217" i="1"/>
  <c r="K6217" i="1" s="1"/>
  <c r="H6218" i="1"/>
  <c r="K6218" i="1" s="1"/>
  <c r="H6219" i="1"/>
  <c r="K6219" i="1" s="1"/>
  <c r="H6220" i="1"/>
  <c r="K6220" i="1" s="1"/>
  <c r="H6221" i="1"/>
  <c r="K6221" i="1" s="1"/>
  <c r="H6222" i="1"/>
  <c r="K6222" i="1" s="1"/>
  <c r="H6223" i="1"/>
  <c r="K6223" i="1" s="1"/>
  <c r="H6224" i="1"/>
  <c r="K6224" i="1" s="1"/>
  <c r="H6225" i="1"/>
  <c r="K6225" i="1" s="1"/>
  <c r="H6226" i="1"/>
  <c r="K6226" i="1" s="1"/>
  <c r="H6227" i="1"/>
  <c r="K6227" i="1" s="1"/>
  <c r="H6228" i="1"/>
  <c r="K6228" i="1" s="1"/>
  <c r="H6229" i="1"/>
  <c r="K6229" i="1" s="1"/>
  <c r="H6230" i="1"/>
  <c r="K6230" i="1" s="1"/>
  <c r="H6231" i="1"/>
  <c r="K6231" i="1" s="1"/>
  <c r="H6232" i="1"/>
  <c r="K6232" i="1" s="1"/>
  <c r="H6233" i="1"/>
  <c r="K6233" i="1" s="1"/>
  <c r="H6234" i="1"/>
  <c r="K6234" i="1" s="1"/>
  <c r="H6235" i="1"/>
  <c r="K6235" i="1" s="1"/>
  <c r="H6236" i="1"/>
  <c r="K6236" i="1" s="1"/>
  <c r="H6237" i="1"/>
  <c r="K6237" i="1" s="1"/>
  <c r="H6238" i="1"/>
  <c r="K6238" i="1" s="1"/>
  <c r="H6239" i="1"/>
  <c r="K6239" i="1" s="1"/>
  <c r="H6240" i="1"/>
  <c r="K6240" i="1" s="1"/>
  <c r="H6241" i="1"/>
  <c r="K6241" i="1" s="1"/>
  <c r="H6242" i="1"/>
  <c r="K6242" i="1" s="1"/>
  <c r="H6243" i="1"/>
  <c r="K6243" i="1" s="1"/>
  <c r="H6244" i="1"/>
  <c r="K6244" i="1" s="1"/>
  <c r="H6245" i="1"/>
  <c r="K6245" i="1" s="1"/>
  <c r="H6246" i="1"/>
  <c r="K6246" i="1" s="1"/>
  <c r="H6247" i="1"/>
  <c r="K6247" i="1" s="1"/>
  <c r="H6248" i="1"/>
  <c r="K6248" i="1" s="1"/>
  <c r="H6249" i="1"/>
  <c r="K6249" i="1" s="1"/>
  <c r="H6250" i="1"/>
  <c r="K6250" i="1" s="1"/>
  <c r="H6251" i="1"/>
  <c r="K6251" i="1" s="1"/>
  <c r="H6252" i="1"/>
  <c r="K6252" i="1" s="1"/>
  <c r="H6253" i="1"/>
  <c r="K6253" i="1" s="1"/>
  <c r="H6254" i="1"/>
  <c r="K6254" i="1" s="1"/>
  <c r="H6255" i="1"/>
  <c r="K6255" i="1" s="1"/>
  <c r="H6256" i="1"/>
  <c r="K6256" i="1" s="1"/>
  <c r="H6257" i="1"/>
  <c r="K6257" i="1" s="1"/>
  <c r="H6258" i="1"/>
  <c r="K6258" i="1" s="1"/>
  <c r="H6259" i="1"/>
  <c r="K6259" i="1" s="1"/>
  <c r="H6260" i="1"/>
  <c r="K6260" i="1" s="1"/>
  <c r="H6261" i="1"/>
  <c r="K6261" i="1" s="1"/>
  <c r="H6262" i="1"/>
  <c r="K6262" i="1" s="1"/>
  <c r="H6263" i="1"/>
  <c r="K6263" i="1" s="1"/>
  <c r="H6264" i="1"/>
  <c r="K6264" i="1" s="1"/>
  <c r="H6265" i="1"/>
  <c r="K6265" i="1" s="1"/>
  <c r="H6266" i="1"/>
  <c r="K6266" i="1" s="1"/>
  <c r="H6267" i="1"/>
  <c r="K6267" i="1" s="1"/>
  <c r="H6268" i="1"/>
  <c r="K6268" i="1" s="1"/>
  <c r="H6269" i="1"/>
  <c r="K6269" i="1" s="1"/>
  <c r="H6270" i="1"/>
  <c r="K6270" i="1" s="1"/>
  <c r="H6271" i="1"/>
  <c r="K6271" i="1" s="1"/>
  <c r="H6272" i="1"/>
  <c r="K6272" i="1" s="1"/>
  <c r="H6273" i="1"/>
  <c r="K6273" i="1" s="1"/>
  <c r="H6274" i="1"/>
  <c r="K6274" i="1" s="1"/>
  <c r="H6275" i="1"/>
  <c r="K6275" i="1" s="1"/>
  <c r="H6276" i="1"/>
  <c r="K6276" i="1" s="1"/>
  <c r="H6277" i="1"/>
  <c r="K6277" i="1" s="1"/>
  <c r="H6278" i="1"/>
  <c r="K6278" i="1" s="1"/>
  <c r="H6279" i="1"/>
  <c r="K6279" i="1" s="1"/>
  <c r="H6280" i="1"/>
  <c r="K6280" i="1" s="1"/>
  <c r="H6281" i="1"/>
  <c r="K6281" i="1" s="1"/>
  <c r="H6282" i="1"/>
  <c r="K6282" i="1" s="1"/>
  <c r="H6283" i="1"/>
  <c r="K6283" i="1" s="1"/>
  <c r="H6284" i="1"/>
  <c r="K6284" i="1" s="1"/>
  <c r="H6285" i="1"/>
  <c r="K6285" i="1" s="1"/>
  <c r="H6286" i="1"/>
  <c r="K6286" i="1" s="1"/>
  <c r="H6287" i="1"/>
  <c r="K6287" i="1" s="1"/>
  <c r="H6288" i="1"/>
  <c r="K6288" i="1" s="1"/>
  <c r="H6289" i="1"/>
  <c r="K6289" i="1" s="1"/>
  <c r="H6290" i="1"/>
  <c r="K6290" i="1" s="1"/>
  <c r="H6291" i="1"/>
  <c r="K6291" i="1" s="1"/>
  <c r="H6292" i="1"/>
  <c r="K6292" i="1" s="1"/>
  <c r="H6293" i="1"/>
  <c r="K6293" i="1" s="1"/>
  <c r="H6294" i="1"/>
  <c r="K6294" i="1" s="1"/>
  <c r="H6295" i="1"/>
  <c r="K6295" i="1" s="1"/>
  <c r="H6296" i="1"/>
  <c r="K6296" i="1" s="1"/>
  <c r="H6297" i="1"/>
  <c r="K6297" i="1" s="1"/>
  <c r="H6298" i="1"/>
  <c r="K6298" i="1" s="1"/>
  <c r="H6299" i="1"/>
  <c r="K6299" i="1" s="1"/>
  <c r="H6300" i="1"/>
  <c r="K6300" i="1" s="1"/>
  <c r="H6301" i="1"/>
  <c r="K6301" i="1" s="1"/>
  <c r="H6302" i="1"/>
  <c r="K6302" i="1" s="1"/>
  <c r="H6303" i="1"/>
  <c r="K6303" i="1" s="1"/>
  <c r="H6304" i="1"/>
  <c r="K6304" i="1" s="1"/>
  <c r="H6305" i="1"/>
  <c r="K6305" i="1" s="1"/>
  <c r="H6306" i="1"/>
  <c r="K6306" i="1" s="1"/>
  <c r="H6307" i="1"/>
  <c r="K6307" i="1" s="1"/>
  <c r="H6308" i="1"/>
  <c r="K6308" i="1" s="1"/>
  <c r="H6309" i="1"/>
  <c r="K6309" i="1" s="1"/>
  <c r="H6310" i="1"/>
  <c r="K6310" i="1" s="1"/>
  <c r="H6311" i="1"/>
  <c r="K6311" i="1" s="1"/>
  <c r="H6312" i="1"/>
  <c r="K6312" i="1" s="1"/>
  <c r="H6313" i="1"/>
  <c r="K6313" i="1" s="1"/>
  <c r="H6314" i="1"/>
  <c r="K6314" i="1" s="1"/>
  <c r="H6315" i="1"/>
  <c r="K6315" i="1" s="1"/>
  <c r="H6316" i="1"/>
  <c r="K6316" i="1" s="1"/>
  <c r="H6317" i="1"/>
  <c r="K6317" i="1" s="1"/>
  <c r="H6318" i="1"/>
  <c r="K6318" i="1" s="1"/>
  <c r="H6319" i="1"/>
  <c r="K6319" i="1" s="1"/>
  <c r="H6320" i="1"/>
  <c r="K6320" i="1" s="1"/>
  <c r="H6321" i="1"/>
  <c r="K6321" i="1" s="1"/>
  <c r="H6322" i="1"/>
  <c r="K6322" i="1" s="1"/>
  <c r="H6323" i="1"/>
  <c r="K6323" i="1" s="1"/>
  <c r="H6324" i="1"/>
  <c r="K6324" i="1" s="1"/>
  <c r="H6325" i="1"/>
  <c r="K6325" i="1" s="1"/>
  <c r="H6326" i="1"/>
  <c r="K6326" i="1" s="1"/>
  <c r="H6327" i="1"/>
  <c r="K6327" i="1" s="1"/>
  <c r="H6328" i="1"/>
  <c r="K6328" i="1" s="1"/>
  <c r="H6329" i="1"/>
  <c r="K6329" i="1" s="1"/>
  <c r="H6330" i="1"/>
  <c r="K6330" i="1" s="1"/>
  <c r="H6331" i="1"/>
  <c r="K6331" i="1" s="1"/>
  <c r="H6332" i="1"/>
  <c r="K6332" i="1" s="1"/>
  <c r="H6333" i="1"/>
  <c r="K6333" i="1" s="1"/>
  <c r="H6334" i="1"/>
  <c r="K6334" i="1" s="1"/>
  <c r="H6335" i="1"/>
  <c r="K6335" i="1" s="1"/>
  <c r="H6336" i="1"/>
  <c r="K6336" i="1" s="1"/>
  <c r="H6337" i="1"/>
  <c r="K6337" i="1" s="1"/>
  <c r="H6338" i="1"/>
  <c r="K6338" i="1" s="1"/>
  <c r="H6339" i="1"/>
  <c r="K6339" i="1" s="1"/>
  <c r="H6340" i="1"/>
  <c r="K6340" i="1" s="1"/>
  <c r="H6341" i="1"/>
  <c r="K6341" i="1" s="1"/>
  <c r="H6342" i="1"/>
  <c r="K6342" i="1" s="1"/>
  <c r="H6343" i="1"/>
  <c r="K6343" i="1" s="1"/>
  <c r="H6344" i="1"/>
  <c r="K6344" i="1" s="1"/>
  <c r="H6345" i="1"/>
  <c r="K6345" i="1" s="1"/>
  <c r="H6346" i="1"/>
  <c r="K6346" i="1" s="1"/>
  <c r="H6347" i="1"/>
  <c r="K6347" i="1" s="1"/>
  <c r="H6348" i="1"/>
  <c r="K6348" i="1" s="1"/>
  <c r="H6349" i="1"/>
  <c r="K6349" i="1" s="1"/>
  <c r="H6350" i="1"/>
  <c r="K6350" i="1" s="1"/>
  <c r="H6351" i="1"/>
  <c r="K6351" i="1" s="1"/>
  <c r="H6352" i="1"/>
  <c r="K6352" i="1" s="1"/>
  <c r="H6353" i="1"/>
  <c r="K6353" i="1" s="1"/>
  <c r="H6354" i="1"/>
  <c r="K6354" i="1" s="1"/>
  <c r="H6355" i="1"/>
  <c r="K6355" i="1" s="1"/>
  <c r="H6356" i="1"/>
  <c r="K6356" i="1" s="1"/>
  <c r="H6357" i="1"/>
  <c r="K6357" i="1" s="1"/>
  <c r="H6358" i="1"/>
  <c r="K6358" i="1" s="1"/>
  <c r="H6359" i="1"/>
  <c r="K6359" i="1" s="1"/>
  <c r="H6360" i="1"/>
  <c r="K6360" i="1" s="1"/>
  <c r="H6361" i="1"/>
  <c r="K6361" i="1" s="1"/>
  <c r="H6362" i="1"/>
  <c r="K6362" i="1" s="1"/>
  <c r="H6363" i="1"/>
  <c r="K6363" i="1" s="1"/>
  <c r="H6364" i="1"/>
  <c r="K6364" i="1" s="1"/>
  <c r="H6365" i="1"/>
  <c r="K6365" i="1" s="1"/>
  <c r="H6366" i="1"/>
  <c r="K6366" i="1" s="1"/>
  <c r="H6367" i="1"/>
  <c r="K6367" i="1" s="1"/>
  <c r="H6368" i="1"/>
  <c r="K6368" i="1" s="1"/>
  <c r="H6369" i="1"/>
  <c r="K6369" i="1" s="1"/>
  <c r="H6370" i="1"/>
  <c r="K6370" i="1" s="1"/>
  <c r="H6371" i="1"/>
  <c r="K6371" i="1" s="1"/>
  <c r="H6372" i="1"/>
  <c r="K6372" i="1" s="1"/>
  <c r="H6373" i="1"/>
  <c r="K6373" i="1" s="1"/>
  <c r="H6374" i="1"/>
  <c r="K6374" i="1" s="1"/>
  <c r="H6375" i="1"/>
  <c r="K6375" i="1" s="1"/>
  <c r="H6376" i="1"/>
  <c r="K6376" i="1" s="1"/>
  <c r="H6377" i="1"/>
  <c r="K6377" i="1" s="1"/>
  <c r="H6378" i="1"/>
  <c r="K6378" i="1" s="1"/>
  <c r="H6379" i="1"/>
  <c r="K6379" i="1" s="1"/>
  <c r="H6380" i="1"/>
  <c r="K6380" i="1" s="1"/>
  <c r="H6381" i="1"/>
  <c r="K6381" i="1" s="1"/>
  <c r="H6382" i="1"/>
  <c r="K6382" i="1" s="1"/>
  <c r="H6383" i="1"/>
  <c r="K6383" i="1" s="1"/>
  <c r="H6384" i="1"/>
  <c r="K6384" i="1" s="1"/>
  <c r="H6385" i="1"/>
  <c r="K6385" i="1" s="1"/>
  <c r="H6386" i="1"/>
  <c r="K6386" i="1" s="1"/>
  <c r="H6387" i="1"/>
  <c r="K6387" i="1" s="1"/>
  <c r="H6388" i="1"/>
  <c r="K6388" i="1" s="1"/>
  <c r="H6389" i="1"/>
  <c r="K6389" i="1" s="1"/>
  <c r="H6390" i="1"/>
  <c r="K6390" i="1" s="1"/>
  <c r="H6391" i="1"/>
  <c r="K6391" i="1" s="1"/>
  <c r="H6392" i="1"/>
  <c r="K6392" i="1" s="1"/>
  <c r="H6393" i="1"/>
  <c r="K6393" i="1" s="1"/>
  <c r="H6394" i="1"/>
  <c r="K6394" i="1" s="1"/>
  <c r="H6395" i="1"/>
  <c r="K6395" i="1" s="1"/>
  <c r="H6396" i="1"/>
  <c r="K6396" i="1" s="1"/>
  <c r="H6397" i="1"/>
  <c r="K6397" i="1" s="1"/>
  <c r="H6398" i="1"/>
  <c r="K6398" i="1" s="1"/>
  <c r="H6399" i="1"/>
  <c r="K6399" i="1" s="1"/>
  <c r="H6400" i="1"/>
  <c r="K6400" i="1" s="1"/>
  <c r="H6401" i="1"/>
  <c r="K6401" i="1" s="1"/>
  <c r="H6402" i="1"/>
  <c r="K6402" i="1" s="1"/>
  <c r="H6403" i="1"/>
  <c r="K6403" i="1" s="1"/>
  <c r="H6404" i="1"/>
  <c r="K6404" i="1" s="1"/>
  <c r="H6405" i="1"/>
  <c r="K6405" i="1" s="1"/>
  <c r="H6406" i="1"/>
  <c r="K6406" i="1" s="1"/>
  <c r="H6407" i="1"/>
  <c r="K6407" i="1" s="1"/>
  <c r="H6408" i="1"/>
  <c r="K6408" i="1" s="1"/>
  <c r="H6409" i="1"/>
  <c r="K6409" i="1" s="1"/>
  <c r="H6410" i="1"/>
  <c r="K6410" i="1" s="1"/>
  <c r="H6411" i="1"/>
  <c r="K6411" i="1" s="1"/>
  <c r="H6412" i="1"/>
  <c r="K6412" i="1" s="1"/>
  <c r="H6413" i="1"/>
  <c r="K6413" i="1" s="1"/>
  <c r="H6414" i="1"/>
  <c r="K6414" i="1" s="1"/>
  <c r="H6415" i="1"/>
  <c r="K6415" i="1" s="1"/>
  <c r="H6416" i="1"/>
  <c r="K6416" i="1" s="1"/>
  <c r="H6417" i="1"/>
  <c r="K6417" i="1" s="1"/>
  <c r="H6418" i="1"/>
  <c r="K6418" i="1" s="1"/>
  <c r="H6419" i="1"/>
  <c r="K6419" i="1" s="1"/>
  <c r="H6420" i="1"/>
  <c r="K6420" i="1" s="1"/>
  <c r="H6421" i="1"/>
  <c r="K6421" i="1" s="1"/>
  <c r="H6422" i="1"/>
  <c r="K6422" i="1" s="1"/>
  <c r="H6423" i="1"/>
  <c r="K6423" i="1" s="1"/>
  <c r="H6424" i="1"/>
  <c r="K6424" i="1" s="1"/>
  <c r="H6425" i="1"/>
  <c r="K6425" i="1" s="1"/>
  <c r="H6426" i="1"/>
  <c r="K6426" i="1" s="1"/>
  <c r="H6427" i="1"/>
  <c r="K6427" i="1" s="1"/>
  <c r="H6428" i="1"/>
  <c r="K6428" i="1" s="1"/>
  <c r="H6429" i="1"/>
  <c r="K6429" i="1" s="1"/>
  <c r="H6430" i="1"/>
  <c r="K6430" i="1" s="1"/>
  <c r="H6431" i="1"/>
  <c r="K6431" i="1" s="1"/>
  <c r="H6432" i="1"/>
  <c r="K6432" i="1" s="1"/>
  <c r="H6433" i="1"/>
  <c r="K6433" i="1" s="1"/>
  <c r="H6434" i="1"/>
  <c r="K6434" i="1" s="1"/>
  <c r="H6435" i="1"/>
  <c r="K6435" i="1" s="1"/>
  <c r="H6436" i="1"/>
  <c r="K6436" i="1" s="1"/>
  <c r="H6437" i="1"/>
  <c r="K6437" i="1" s="1"/>
  <c r="H6438" i="1"/>
  <c r="K6438" i="1" s="1"/>
  <c r="H6439" i="1"/>
  <c r="K6439" i="1" s="1"/>
  <c r="H6440" i="1"/>
  <c r="K6440" i="1" s="1"/>
  <c r="H6441" i="1"/>
  <c r="K6441" i="1" s="1"/>
  <c r="H6442" i="1"/>
  <c r="K6442" i="1" s="1"/>
  <c r="H6443" i="1"/>
  <c r="K6443" i="1" s="1"/>
  <c r="H6444" i="1"/>
  <c r="K6444" i="1" s="1"/>
  <c r="H6445" i="1"/>
  <c r="K6445" i="1" s="1"/>
  <c r="H6446" i="1"/>
  <c r="K6446" i="1" s="1"/>
  <c r="H6447" i="1"/>
  <c r="K6447" i="1" s="1"/>
  <c r="H6448" i="1"/>
  <c r="K6448" i="1" s="1"/>
  <c r="H6449" i="1"/>
  <c r="K6449" i="1" s="1"/>
  <c r="H6450" i="1"/>
  <c r="K6450" i="1" s="1"/>
  <c r="H6451" i="1"/>
  <c r="K6451" i="1" s="1"/>
  <c r="H6452" i="1"/>
  <c r="K6452" i="1" s="1"/>
  <c r="H6453" i="1"/>
  <c r="K6453" i="1" s="1"/>
  <c r="H6454" i="1"/>
  <c r="K6454" i="1" s="1"/>
  <c r="H6455" i="1"/>
  <c r="K6455" i="1" s="1"/>
  <c r="H6456" i="1"/>
  <c r="K6456" i="1" s="1"/>
  <c r="H6457" i="1"/>
  <c r="K6457" i="1" s="1"/>
  <c r="H6458" i="1"/>
  <c r="K6458" i="1" s="1"/>
  <c r="H6459" i="1"/>
  <c r="K6459" i="1" s="1"/>
  <c r="H6460" i="1"/>
  <c r="K6460" i="1" s="1"/>
  <c r="H6461" i="1"/>
  <c r="K6461" i="1" s="1"/>
  <c r="H6462" i="1"/>
  <c r="K6462" i="1" s="1"/>
  <c r="H6463" i="1"/>
  <c r="K6463" i="1" s="1"/>
  <c r="H6464" i="1"/>
  <c r="K6464" i="1" s="1"/>
  <c r="H6465" i="1"/>
  <c r="K6465" i="1" s="1"/>
  <c r="H6466" i="1"/>
  <c r="K6466" i="1" s="1"/>
  <c r="H6467" i="1"/>
  <c r="K6467" i="1" s="1"/>
  <c r="H6468" i="1"/>
  <c r="K6468" i="1" s="1"/>
  <c r="H6469" i="1"/>
  <c r="K6469" i="1" s="1"/>
  <c r="H6470" i="1"/>
  <c r="K6470" i="1" s="1"/>
  <c r="H6471" i="1"/>
  <c r="K6471" i="1" s="1"/>
  <c r="H6472" i="1"/>
  <c r="K6472" i="1" s="1"/>
  <c r="H6473" i="1"/>
  <c r="K6473" i="1" s="1"/>
  <c r="H6474" i="1"/>
  <c r="K6474" i="1" s="1"/>
  <c r="H6475" i="1"/>
  <c r="K6475" i="1" s="1"/>
  <c r="H6476" i="1"/>
  <c r="K6476" i="1" s="1"/>
  <c r="H6477" i="1"/>
  <c r="K6477" i="1" s="1"/>
  <c r="H6478" i="1"/>
  <c r="K6478" i="1" s="1"/>
  <c r="H6479" i="1"/>
  <c r="K6479" i="1" s="1"/>
  <c r="H6480" i="1"/>
  <c r="K6480" i="1" s="1"/>
  <c r="H6481" i="1"/>
  <c r="K6481" i="1" s="1"/>
  <c r="H6482" i="1"/>
  <c r="K6482" i="1" s="1"/>
  <c r="H6483" i="1"/>
  <c r="K6483" i="1" s="1"/>
  <c r="H6484" i="1"/>
  <c r="K6484" i="1" s="1"/>
  <c r="H6485" i="1"/>
  <c r="K6485" i="1" s="1"/>
  <c r="H6486" i="1"/>
  <c r="K6486" i="1" s="1"/>
  <c r="H6487" i="1"/>
  <c r="K6487" i="1" s="1"/>
  <c r="H6488" i="1"/>
  <c r="K6488" i="1" s="1"/>
  <c r="H6489" i="1"/>
  <c r="K6489" i="1" s="1"/>
  <c r="H6490" i="1"/>
  <c r="K6490" i="1" s="1"/>
  <c r="H6491" i="1"/>
  <c r="K6491" i="1" s="1"/>
  <c r="H6492" i="1"/>
  <c r="K6492" i="1" s="1"/>
  <c r="H6493" i="1"/>
  <c r="K6493" i="1" s="1"/>
  <c r="H6494" i="1"/>
  <c r="K6494" i="1" s="1"/>
  <c r="H6495" i="1"/>
  <c r="K6495" i="1" s="1"/>
  <c r="H6496" i="1"/>
  <c r="K6496" i="1" s="1"/>
  <c r="H6497" i="1"/>
  <c r="K6497" i="1" s="1"/>
  <c r="H6498" i="1"/>
  <c r="K6498" i="1" s="1"/>
  <c r="H6499" i="1"/>
  <c r="K6499" i="1" s="1"/>
  <c r="H6500" i="1"/>
  <c r="K6500" i="1" s="1"/>
  <c r="H6501" i="1"/>
  <c r="K6501" i="1" s="1"/>
  <c r="H6502" i="1"/>
  <c r="K6502" i="1" s="1"/>
  <c r="H6503" i="1"/>
  <c r="K6503" i="1" s="1"/>
  <c r="H6504" i="1"/>
  <c r="K6504" i="1" s="1"/>
  <c r="H6505" i="1"/>
  <c r="K6505" i="1" s="1"/>
  <c r="H6506" i="1"/>
  <c r="K6506" i="1" s="1"/>
  <c r="H6507" i="1"/>
  <c r="K6507" i="1" s="1"/>
  <c r="H6508" i="1"/>
  <c r="K6508" i="1" s="1"/>
  <c r="H6509" i="1"/>
  <c r="K6509" i="1" s="1"/>
  <c r="H6510" i="1"/>
  <c r="K6510" i="1" s="1"/>
  <c r="H6511" i="1"/>
  <c r="K6511" i="1" s="1"/>
  <c r="H6512" i="1"/>
  <c r="K6512" i="1" s="1"/>
  <c r="H6513" i="1"/>
  <c r="K6513" i="1" s="1"/>
  <c r="H6514" i="1"/>
  <c r="K6514" i="1" s="1"/>
  <c r="H6515" i="1"/>
  <c r="K6515" i="1" s="1"/>
  <c r="H6516" i="1"/>
  <c r="K6516" i="1" s="1"/>
  <c r="H6517" i="1"/>
  <c r="K6517" i="1" s="1"/>
  <c r="H6518" i="1"/>
  <c r="K6518" i="1" s="1"/>
  <c r="H6519" i="1"/>
  <c r="K6519" i="1" s="1"/>
  <c r="H6520" i="1"/>
  <c r="K6520" i="1" s="1"/>
  <c r="H6521" i="1"/>
  <c r="K6521" i="1" s="1"/>
  <c r="H6522" i="1"/>
  <c r="K6522" i="1" s="1"/>
  <c r="H6523" i="1"/>
  <c r="K6523" i="1" s="1"/>
  <c r="H6524" i="1"/>
  <c r="K6524" i="1" s="1"/>
  <c r="H6525" i="1"/>
  <c r="K6525" i="1" s="1"/>
  <c r="H6526" i="1"/>
  <c r="K6526" i="1" s="1"/>
  <c r="H6527" i="1"/>
  <c r="K6527" i="1" s="1"/>
  <c r="H6528" i="1"/>
  <c r="K6528" i="1" s="1"/>
  <c r="H6529" i="1"/>
  <c r="K6529" i="1" s="1"/>
  <c r="H6530" i="1"/>
  <c r="K6530" i="1" s="1"/>
  <c r="H6531" i="1"/>
  <c r="K6531" i="1" s="1"/>
  <c r="H6532" i="1"/>
  <c r="K6532" i="1" s="1"/>
  <c r="H6533" i="1"/>
  <c r="K6533" i="1" s="1"/>
  <c r="H6534" i="1"/>
  <c r="K6534" i="1" s="1"/>
  <c r="H6535" i="1"/>
  <c r="K6535" i="1" s="1"/>
  <c r="H6536" i="1"/>
  <c r="K6536" i="1" s="1"/>
  <c r="H6537" i="1"/>
  <c r="K6537" i="1" s="1"/>
  <c r="H6538" i="1"/>
  <c r="K6538" i="1" s="1"/>
  <c r="H6539" i="1"/>
  <c r="K6539" i="1" s="1"/>
  <c r="H6540" i="1"/>
  <c r="K6540" i="1" s="1"/>
  <c r="H6541" i="1"/>
  <c r="K6541" i="1" s="1"/>
  <c r="H6542" i="1"/>
  <c r="K6542" i="1" s="1"/>
  <c r="H6543" i="1"/>
  <c r="K6543" i="1" s="1"/>
  <c r="H6544" i="1"/>
  <c r="K6544" i="1" s="1"/>
  <c r="H6545" i="1"/>
  <c r="K6545" i="1" s="1"/>
  <c r="H6546" i="1"/>
  <c r="K6546" i="1" s="1"/>
  <c r="H6547" i="1"/>
  <c r="K6547" i="1" s="1"/>
  <c r="H6548" i="1"/>
  <c r="K6548" i="1" s="1"/>
  <c r="H6549" i="1"/>
  <c r="K6549" i="1" s="1"/>
  <c r="H6550" i="1"/>
  <c r="K6550" i="1" s="1"/>
  <c r="H6551" i="1"/>
  <c r="K6551" i="1" s="1"/>
  <c r="H6552" i="1"/>
  <c r="K6552" i="1" s="1"/>
  <c r="H6553" i="1"/>
  <c r="K6553" i="1" s="1"/>
  <c r="H6554" i="1"/>
  <c r="K6554" i="1" s="1"/>
  <c r="H6555" i="1"/>
  <c r="K6555" i="1" s="1"/>
  <c r="H6556" i="1"/>
  <c r="K6556" i="1" s="1"/>
  <c r="H6557" i="1"/>
  <c r="K6557" i="1" s="1"/>
  <c r="H6558" i="1"/>
  <c r="K6558" i="1" s="1"/>
  <c r="H6559" i="1"/>
  <c r="K6559" i="1" s="1"/>
  <c r="H6560" i="1"/>
  <c r="K6560" i="1" s="1"/>
  <c r="H6561" i="1"/>
  <c r="K6561" i="1" s="1"/>
  <c r="H6562" i="1"/>
  <c r="K6562" i="1" s="1"/>
  <c r="H6563" i="1"/>
  <c r="K6563" i="1" s="1"/>
  <c r="H6564" i="1"/>
  <c r="K6564" i="1" s="1"/>
  <c r="H6565" i="1"/>
  <c r="K6565" i="1" s="1"/>
  <c r="H6566" i="1"/>
  <c r="K6566" i="1" s="1"/>
  <c r="H6567" i="1"/>
  <c r="K6567" i="1" s="1"/>
  <c r="H6568" i="1"/>
  <c r="K6568" i="1" s="1"/>
  <c r="H6569" i="1"/>
  <c r="K6569" i="1" s="1"/>
  <c r="H6570" i="1"/>
  <c r="K6570" i="1" s="1"/>
  <c r="H6571" i="1"/>
  <c r="K6571" i="1" s="1"/>
  <c r="H6572" i="1"/>
  <c r="K6572" i="1" s="1"/>
  <c r="H6573" i="1"/>
  <c r="K6573" i="1" s="1"/>
  <c r="H6574" i="1"/>
  <c r="K6574" i="1" s="1"/>
  <c r="H6575" i="1"/>
  <c r="K6575" i="1" s="1"/>
  <c r="H6576" i="1"/>
  <c r="K6576" i="1" s="1"/>
  <c r="H6577" i="1"/>
  <c r="K6577" i="1" s="1"/>
  <c r="H6578" i="1"/>
  <c r="K6578" i="1" s="1"/>
  <c r="H6579" i="1"/>
  <c r="K6579" i="1" s="1"/>
  <c r="H6580" i="1"/>
  <c r="K6580" i="1" s="1"/>
  <c r="H6581" i="1"/>
  <c r="K6581" i="1" s="1"/>
  <c r="H6582" i="1"/>
  <c r="K6582" i="1" s="1"/>
  <c r="H6583" i="1"/>
  <c r="K6583" i="1" s="1"/>
  <c r="H6584" i="1"/>
  <c r="K6584" i="1" s="1"/>
  <c r="H6585" i="1"/>
  <c r="K6585" i="1" s="1"/>
  <c r="H6586" i="1"/>
  <c r="K6586" i="1" s="1"/>
  <c r="H6587" i="1"/>
  <c r="K6587" i="1" s="1"/>
  <c r="H6588" i="1"/>
  <c r="K6588" i="1" s="1"/>
  <c r="H6589" i="1"/>
  <c r="K6589" i="1" s="1"/>
  <c r="H6590" i="1"/>
  <c r="K6590" i="1" s="1"/>
  <c r="H6591" i="1"/>
  <c r="K6591" i="1" s="1"/>
  <c r="H6592" i="1"/>
  <c r="K6592" i="1" s="1"/>
  <c r="H6593" i="1"/>
  <c r="K6593" i="1" s="1"/>
  <c r="H6594" i="1"/>
  <c r="K6594" i="1" s="1"/>
  <c r="H6595" i="1"/>
  <c r="K6595" i="1" s="1"/>
  <c r="H6596" i="1"/>
  <c r="K6596" i="1" s="1"/>
  <c r="H6597" i="1"/>
  <c r="K6597" i="1" s="1"/>
  <c r="H6598" i="1"/>
  <c r="K6598" i="1" s="1"/>
  <c r="H6599" i="1"/>
  <c r="K6599" i="1" s="1"/>
  <c r="H6600" i="1"/>
  <c r="K6600" i="1" s="1"/>
  <c r="H6601" i="1"/>
  <c r="K6601" i="1" s="1"/>
  <c r="H6602" i="1"/>
  <c r="K6602" i="1" s="1"/>
  <c r="H6603" i="1"/>
  <c r="K6603" i="1" s="1"/>
  <c r="H6604" i="1"/>
  <c r="K6604" i="1" s="1"/>
  <c r="H6605" i="1"/>
  <c r="K6605" i="1" s="1"/>
  <c r="H6606" i="1"/>
  <c r="K6606" i="1" s="1"/>
  <c r="H6607" i="1"/>
  <c r="K6607" i="1" s="1"/>
  <c r="H6608" i="1"/>
  <c r="K6608" i="1" s="1"/>
  <c r="H6609" i="1"/>
  <c r="K6609" i="1" s="1"/>
  <c r="H6610" i="1"/>
  <c r="K6610" i="1" s="1"/>
  <c r="H6611" i="1"/>
  <c r="K6611" i="1" s="1"/>
  <c r="H6612" i="1"/>
  <c r="K6612" i="1" s="1"/>
  <c r="H6613" i="1"/>
  <c r="K6613" i="1" s="1"/>
  <c r="H6614" i="1"/>
  <c r="K6614" i="1" s="1"/>
  <c r="H6615" i="1"/>
  <c r="K6615" i="1" s="1"/>
  <c r="H6616" i="1"/>
  <c r="K6616" i="1" s="1"/>
  <c r="H6617" i="1"/>
  <c r="K6617" i="1" s="1"/>
  <c r="H6618" i="1"/>
  <c r="K6618" i="1" s="1"/>
  <c r="H6619" i="1"/>
  <c r="K6619" i="1" s="1"/>
  <c r="H6620" i="1"/>
  <c r="K6620" i="1" s="1"/>
  <c r="H6621" i="1"/>
  <c r="K6621" i="1" s="1"/>
  <c r="H6622" i="1"/>
  <c r="K6622" i="1" s="1"/>
  <c r="H6623" i="1"/>
  <c r="K6623" i="1" s="1"/>
  <c r="H6624" i="1"/>
  <c r="K6624" i="1" s="1"/>
  <c r="H6625" i="1"/>
  <c r="K6625" i="1" s="1"/>
  <c r="H6626" i="1"/>
  <c r="K6626" i="1" s="1"/>
  <c r="H6627" i="1"/>
  <c r="K6627" i="1" s="1"/>
  <c r="H6628" i="1"/>
  <c r="K6628" i="1" s="1"/>
  <c r="H6629" i="1"/>
  <c r="K6629" i="1" s="1"/>
  <c r="H6630" i="1"/>
  <c r="K6630" i="1" s="1"/>
  <c r="H6631" i="1"/>
  <c r="K6631" i="1" s="1"/>
  <c r="H6632" i="1"/>
  <c r="K6632" i="1" s="1"/>
  <c r="H6633" i="1"/>
  <c r="K6633" i="1" s="1"/>
  <c r="H6634" i="1"/>
  <c r="K6634" i="1" s="1"/>
  <c r="H6635" i="1"/>
  <c r="K6635" i="1" s="1"/>
  <c r="H6636" i="1"/>
  <c r="K6636" i="1" s="1"/>
  <c r="H6637" i="1"/>
  <c r="K6637" i="1" s="1"/>
  <c r="H6638" i="1"/>
  <c r="K6638" i="1" s="1"/>
  <c r="H6639" i="1"/>
  <c r="K6639" i="1" s="1"/>
  <c r="H6640" i="1"/>
  <c r="K6640" i="1" s="1"/>
  <c r="H6641" i="1"/>
  <c r="K6641" i="1" s="1"/>
  <c r="H6642" i="1"/>
  <c r="K6642" i="1" s="1"/>
  <c r="H6643" i="1"/>
  <c r="K6643" i="1" s="1"/>
  <c r="H6644" i="1"/>
  <c r="K6644" i="1" s="1"/>
  <c r="H6645" i="1"/>
  <c r="K6645" i="1" s="1"/>
  <c r="H6646" i="1"/>
  <c r="K6646" i="1" s="1"/>
  <c r="H6647" i="1"/>
  <c r="K6647" i="1" s="1"/>
  <c r="H6648" i="1"/>
  <c r="K6648" i="1" s="1"/>
  <c r="H6649" i="1"/>
  <c r="K6649" i="1" s="1"/>
  <c r="H6650" i="1"/>
  <c r="K6650" i="1" s="1"/>
  <c r="H6651" i="1"/>
  <c r="K6651" i="1" s="1"/>
  <c r="H6652" i="1"/>
  <c r="K6652" i="1" s="1"/>
  <c r="H6653" i="1"/>
  <c r="K6653" i="1" s="1"/>
  <c r="H6654" i="1"/>
  <c r="K6654" i="1" s="1"/>
  <c r="H6655" i="1"/>
  <c r="K6655" i="1" s="1"/>
  <c r="H6656" i="1"/>
  <c r="K6656" i="1" s="1"/>
  <c r="H6657" i="1"/>
  <c r="K6657" i="1" s="1"/>
  <c r="H6658" i="1"/>
  <c r="K6658" i="1" s="1"/>
  <c r="H6659" i="1"/>
  <c r="K6659" i="1" s="1"/>
  <c r="H6660" i="1"/>
  <c r="K6660" i="1" s="1"/>
  <c r="H6661" i="1"/>
  <c r="K6661" i="1" s="1"/>
  <c r="H6662" i="1"/>
  <c r="K6662" i="1" s="1"/>
  <c r="H6663" i="1"/>
  <c r="K6663" i="1" s="1"/>
  <c r="H6664" i="1"/>
  <c r="K6664" i="1" s="1"/>
  <c r="H6665" i="1"/>
  <c r="K6665" i="1" s="1"/>
  <c r="H6666" i="1"/>
  <c r="K6666" i="1" s="1"/>
  <c r="H6667" i="1"/>
  <c r="K6667" i="1" s="1"/>
  <c r="H6668" i="1"/>
  <c r="K6668" i="1" s="1"/>
  <c r="H6669" i="1"/>
  <c r="K6669" i="1" s="1"/>
  <c r="H6670" i="1"/>
  <c r="K6670" i="1" s="1"/>
  <c r="H6671" i="1"/>
  <c r="K6671" i="1" s="1"/>
  <c r="H6672" i="1"/>
  <c r="K6672" i="1" s="1"/>
  <c r="H6673" i="1"/>
  <c r="K6673" i="1" s="1"/>
  <c r="H6674" i="1"/>
  <c r="K6674" i="1" s="1"/>
  <c r="H6675" i="1"/>
  <c r="K6675" i="1" s="1"/>
  <c r="H6676" i="1"/>
  <c r="K6676" i="1" s="1"/>
  <c r="H6677" i="1"/>
  <c r="K6677" i="1" s="1"/>
  <c r="H6678" i="1"/>
  <c r="K6678" i="1" s="1"/>
  <c r="H6679" i="1"/>
  <c r="K6679" i="1" s="1"/>
  <c r="H6680" i="1"/>
  <c r="K6680" i="1" s="1"/>
  <c r="H6681" i="1"/>
  <c r="K6681" i="1" s="1"/>
  <c r="H6682" i="1"/>
  <c r="K6682" i="1" s="1"/>
  <c r="H6683" i="1"/>
  <c r="K6683" i="1" s="1"/>
  <c r="H6684" i="1"/>
  <c r="K6684" i="1" s="1"/>
  <c r="H6685" i="1"/>
  <c r="K6685" i="1" s="1"/>
  <c r="H6686" i="1"/>
  <c r="K6686" i="1" s="1"/>
  <c r="H6687" i="1"/>
  <c r="K6687" i="1" s="1"/>
  <c r="H6688" i="1"/>
  <c r="K6688" i="1" s="1"/>
  <c r="H6689" i="1"/>
  <c r="K6689" i="1" s="1"/>
  <c r="H6690" i="1"/>
  <c r="K6690" i="1" s="1"/>
  <c r="H6691" i="1"/>
  <c r="K6691" i="1" s="1"/>
  <c r="H6692" i="1"/>
  <c r="K6692" i="1" s="1"/>
  <c r="H6693" i="1"/>
  <c r="K6693" i="1" s="1"/>
  <c r="H6694" i="1"/>
  <c r="K6694" i="1" s="1"/>
  <c r="H6695" i="1"/>
  <c r="K6695" i="1" s="1"/>
  <c r="H6696" i="1"/>
  <c r="K6696" i="1" s="1"/>
  <c r="H6697" i="1"/>
  <c r="K6697" i="1" s="1"/>
  <c r="H6698" i="1"/>
  <c r="K6698" i="1" s="1"/>
  <c r="H6699" i="1"/>
  <c r="K6699" i="1" s="1"/>
  <c r="H6700" i="1"/>
  <c r="K6700" i="1" s="1"/>
  <c r="H6701" i="1"/>
  <c r="K6701" i="1" s="1"/>
  <c r="H6702" i="1"/>
  <c r="K6702" i="1" s="1"/>
  <c r="H6703" i="1"/>
  <c r="K6703" i="1" s="1"/>
  <c r="H6704" i="1"/>
  <c r="K6704" i="1" s="1"/>
  <c r="H6705" i="1"/>
  <c r="K6705" i="1" s="1"/>
  <c r="H6706" i="1"/>
  <c r="K6706" i="1" s="1"/>
  <c r="H6707" i="1"/>
  <c r="K6707" i="1" s="1"/>
  <c r="H6708" i="1"/>
  <c r="K6708" i="1" s="1"/>
  <c r="H6709" i="1"/>
  <c r="K6709" i="1" s="1"/>
  <c r="H6710" i="1"/>
  <c r="K6710" i="1" s="1"/>
  <c r="H6711" i="1"/>
  <c r="K6711" i="1" s="1"/>
  <c r="H6712" i="1"/>
  <c r="K6712" i="1" s="1"/>
  <c r="H6713" i="1"/>
  <c r="K6713" i="1" s="1"/>
  <c r="H6714" i="1"/>
  <c r="K6714" i="1" s="1"/>
  <c r="H6715" i="1"/>
  <c r="K6715" i="1" s="1"/>
  <c r="H6716" i="1"/>
  <c r="K6716" i="1" s="1"/>
  <c r="H6717" i="1"/>
  <c r="K6717" i="1" s="1"/>
  <c r="H6718" i="1"/>
  <c r="K6718" i="1" s="1"/>
  <c r="H6719" i="1"/>
  <c r="K6719" i="1" s="1"/>
  <c r="H6720" i="1"/>
  <c r="K6720" i="1" s="1"/>
  <c r="H6721" i="1"/>
  <c r="K6721" i="1" s="1"/>
  <c r="H6722" i="1"/>
  <c r="K6722" i="1" s="1"/>
  <c r="H6723" i="1"/>
  <c r="K6723" i="1" s="1"/>
  <c r="H6724" i="1"/>
  <c r="K6724" i="1" s="1"/>
  <c r="H6725" i="1"/>
  <c r="K6725" i="1" s="1"/>
  <c r="H6726" i="1"/>
  <c r="K6726" i="1" s="1"/>
  <c r="H6727" i="1"/>
  <c r="K6727" i="1" s="1"/>
  <c r="H6728" i="1"/>
  <c r="K6728" i="1" s="1"/>
  <c r="H6729" i="1"/>
  <c r="K6729" i="1" s="1"/>
  <c r="H6730" i="1"/>
  <c r="K6730" i="1" s="1"/>
  <c r="H6731" i="1"/>
  <c r="K6731" i="1" s="1"/>
  <c r="H6732" i="1"/>
  <c r="K6732" i="1" s="1"/>
  <c r="H6733" i="1"/>
  <c r="K6733" i="1" s="1"/>
  <c r="H6734" i="1"/>
  <c r="K6734" i="1" s="1"/>
  <c r="H6735" i="1"/>
  <c r="K6735" i="1" s="1"/>
  <c r="H6736" i="1"/>
  <c r="K6736" i="1" s="1"/>
  <c r="H6737" i="1"/>
  <c r="K6737" i="1" s="1"/>
  <c r="H6738" i="1"/>
  <c r="K6738" i="1" s="1"/>
  <c r="H6739" i="1"/>
  <c r="K6739" i="1" s="1"/>
  <c r="H6740" i="1"/>
  <c r="K6740" i="1" s="1"/>
  <c r="H6741" i="1"/>
  <c r="K6741" i="1" s="1"/>
  <c r="H6742" i="1"/>
  <c r="K6742" i="1" s="1"/>
  <c r="H6743" i="1"/>
  <c r="K6743" i="1" s="1"/>
  <c r="H6744" i="1"/>
  <c r="K6744" i="1" s="1"/>
  <c r="H6745" i="1"/>
  <c r="K6745" i="1" s="1"/>
  <c r="H6746" i="1"/>
  <c r="K6746" i="1" s="1"/>
  <c r="H6747" i="1"/>
  <c r="K6747" i="1" s="1"/>
  <c r="H6748" i="1"/>
  <c r="K6748" i="1" s="1"/>
  <c r="H6749" i="1"/>
  <c r="K6749" i="1" s="1"/>
  <c r="H6750" i="1"/>
  <c r="K6750" i="1" s="1"/>
  <c r="H6751" i="1"/>
  <c r="K6751" i="1" s="1"/>
  <c r="H6752" i="1"/>
  <c r="K6752" i="1" s="1"/>
  <c r="H6753" i="1"/>
  <c r="K6753" i="1" s="1"/>
  <c r="H6754" i="1"/>
  <c r="K6754" i="1" s="1"/>
  <c r="H6755" i="1"/>
  <c r="K6755" i="1" s="1"/>
  <c r="H6756" i="1"/>
  <c r="K6756" i="1" s="1"/>
  <c r="H6757" i="1"/>
  <c r="K6757" i="1" s="1"/>
  <c r="H6758" i="1"/>
  <c r="K6758" i="1" s="1"/>
  <c r="H6759" i="1"/>
  <c r="K6759" i="1" s="1"/>
  <c r="H6760" i="1"/>
  <c r="K6760" i="1" s="1"/>
  <c r="H6761" i="1"/>
  <c r="K6761" i="1" s="1"/>
  <c r="H6762" i="1"/>
  <c r="K6762" i="1" s="1"/>
  <c r="H6763" i="1"/>
  <c r="K6763" i="1" s="1"/>
  <c r="H6764" i="1"/>
  <c r="K6764" i="1" s="1"/>
  <c r="H6765" i="1"/>
  <c r="K6765" i="1" s="1"/>
  <c r="H6766" i="1"/>
  <c r="K6766" i="1" s="1"/>
  <c r="H6767" i="1"/>
  <c r="K6767" i="1" s="1"/>
  <c r="H6768" i="1"/>
  <c r="K6768" i="1" s="1"/>
  <c r="H6769" i="1"/>
  <c r="K6769" i="1" s="1"/>
  <c r="H6770" i="1"/>
  <c r="K6770" i="1" s="1"/>
  <c r="H6771" i="1"/>
  <c r="K6771" i="1" s="1"/>
  <c r="H6772" i="1"/>
  <c r="K6772" i="1" s="1"/>
  <c r="H6773" i="1"/>
  <c r="K6773" i="1" s="1"/>
  <c r="H6774" i="1"/>
  <c r="K6774" i="1" s="1"/>
  <c r="H6775" i="1"/>
  <c r="K6775" i="1" s="1"/>
  <c r="H6776" i="1"/>
  <c r="K6776" i="1" s="1"/>
  <c r="H6777" i="1"/>
  <c r="K6777" i="1" s="1"/>
  <c r="H6778" i="1"/>
  <c r="K6778" i="1" s="1"/>
  <c r="H6779" i="1"/>
  <c r="K6779" i="1" s="1"/>
  <c r="H6780" i="1"/>
  <c r="K6780" i="1" s="1"/>
  <c r="H6781" i="1"/>
  <c r="K6781" i="1" s="1"/>
  <c r="H6782" i="1"/>
  <c r="K6782" i="1" s="1"/>
  <c r="H6783" i="1"/>
  <c r="K6783" i="1" s="1"/>
  <c r="H6784" i="1"/>
  <c r="K6784" i="1" s="1"/>
  <c r="H6785" i="1"/>
  <c r="K6785" i="1" s="1"/>
  <c r="H6786" i="1"/>
  <c r="K6786" i="1" s="1"/>
  <c r="H6787" i="1"/>
  <c r="K6787" i="1" s="1"/>
  <c r="H6788" i="1"/>
  <c r="K6788" i="1" s="1"/>
  <c r="H6789" i="1"/>
  <c r="K6789" i="1" s="1"/>
  <c r="H6790" i="1"/>
  <c r="K6790" i="1" s="1"/>
  <c r="H6791" i="1"/>
  <c r="K6791" i="1" s="1"/>
  <c r="H6792" i="1"/>
  <c r="K6792" i="1" s="1"/>
  <c r="H6793" i="1"/>
  <c r="K6793" i="1" s="1"/>
  <c r="H6794" i="1"/>
  <c r="K6794" i="1" s="1"/>
  <c r="H6795" i="1"/>
  <c r="K6795" i="1" s="1"/>
  <c r="H6796" i="1"/>
  <c r="K6796" i="1" s="1"/>
  <c r="H6797" i="1"/>
  <c r="K6797" i="1" s="1"/>
  <c r="H6798" i="1"/>
  <c r="K6798" i="1" s="1"/>
  <c r="H6799" i="1"/>
  <c r="K6799" i="1" s="1"/>
  <c r="H6800" i="1"/>
  <c r="K6800" i="1" s="1"/>
  <c r="H6801" i="1"/>
  <c r="K6801" i="1" s="1"/>
  <c r="H6802" i="1"/>
  <c r="K6802" i="1" s="1"/>
  <c r="H6803" i="1"/>
  <c r="K6803" i="1" s="1"/>
  <c r="H6804" i="1"/>
  <c r="K6804" i="1" s="1"/>
  <c r="H6805" i="1"/>
  <c r="K6805" i="1" s="1"/>
  <c r="H6806" i="1"/>
  <c r="K6806" i="1" s="1"/>
  <c r="H6807" i="1"/>
  <c r="K6807" i="1" s="1"/>
  <c r="H6808" i="1"/>
  <c r="K6808" i="1" s="1"/>
  <c r="H6809" i="1"/>
  <c r="K6809" i="1" s="1"/>
  <c r="H6810" i="1"/>
  <c r="K6810" i="1" s="1"/>
  <c r="H6811" i="1"/>
  <c r="K6811" i="1" s="1"/>
  <c r="H6812" i="1"/>
  <c r="K6812" i="1" s="1"/>
  <c r="H6813" i="1"/>
  <c r="K6813" i="1" s="1"/>
  <c r="H6814" i="1"/>
  <c r="K6814" i="1" s="1"/>
  <c r="H6815" i="1"/>
  <c r="K6815" i="1" s="1"/>
  <c r="H6816" i="1"/>
  <c r="K6816" i="1" s="1"/>
  <c r="H6817" i="1"/>
  <c r="K6817" i="1" s="1"/>
  <c r="H6818" i="1"/>
  <c r="K6818" i="1" s="1"/>
  <c r="H6819" i="1"/>
  <c r="K6819" i="1" s="1"/>
  <c r="H6820" i="1"/>
  <c r="K6820" i="1" s="1"/>
  <c r="H6821" i="1"/>
  <c r="K6821" i="1" s="1"/>
  <c r="H6822" i="1"/>
  <c r="K6822" i="1" s="1"/>
  <c r="H6823" i="1"/>
  <c r="K6823" i="1" s="1"/>
  <c r="H6824" i="1"/>
  <c r="K6824" i="1" s="1"/>
  <c r="H6825" i="1"/>
  <c r="K6825" i="1" s="1"/>
  <c r="H6826" i="1"/>
  <c r="K6826" i="1" s="1"/>
  <c r="H6827" i="1"/>
  <c r="K6827" i="1" s="1"/>
  <c r="H6828" i="1"/>
  <c r="K6828" i="1" s="1"/>
  <c r="H6829" i="1"/>
  <c r="K6829" i="1" s="1"/>
  <c r="H6830" i="1"/>
  <c r="K6830" i="1" s="1"/>
  <c r="H6831" i="1"/>
  <c r="K6831" i="1" s="1"/>
  <c r="H6832" i="1"/>
  <c r="K6832" i="1" s="1"/>
  <c r="H6833" i="1"/>
  <c r="K6833" i="1" s="1"/>
  <c r="H6834" i="1"/>
  <c r="K6834" i="1" s="1"/>
  <c r="H6835" i="1"/>
  <c r="K6835" i="1" s="1"/>
  <c r="H6836" i="1"/>
  <c r="K6836" i="1" s="1"/>
  <c r="H6837" i="1"/>
  <c r="K6837" i="1" s="1"/>
  <c r="H6838" i="1"/>
  <c r="K6838" i="1" s="1"/>
  <c r="H6839" i="1"/>
  <c r="K6839" i="1" s="1"/>
  <c r="H6840" i="1"/>
  <c r="K6840" i="1" s="1"/>
  <c r="H6841" i="1"/>
  <c r="K6841" i="1" s="1"/>
  <c r="H6842" i="1"/>
  <c r="K6842" i="1" s="1"/>
  <c r="H6843" i="1"/>
  <c r="K6843" i="1" s="1"/>
  <c r="H6844" i="1"/>
  <c r="K6844" i="1" s="1"/>
  <c r="H6845" i="1"/>
  <c r="K6845" i="1" s="1"/>
  <c r="H6846" i="1"/>
  <c r="K6846" i="1" s="1"/>
  <c r="H6847" i="1"/>
  <c r="K6847" i="1" s="1"/>
  <c r="H6848" i="1"/>
  <c r="K6848" i="1" s="1"/>
  <c r="H6849" i="1"/>
  <c r="K6849" i="1" s="1"/>
  <c r="H6850" i="1"/>
  <c r="K6850" i="1" s="1"/>
  <c r="H6851" i="1"/>
  <c r="K6851" i="1" s="1"/>
  <c r="H6852" i="1"/>
  <c r="K6852" i="1" s="1"/>
  <c r="H6853" i="1"/>
  <c r="K6853" i="1" s="1"/>
  <c r="H6854" i="1"/>
  <c r="K6854" i="1" s="1"/>
  <c r="H6855" i="1"/>
  <c r="K6855" i="1" s="1"/>
  <c r="H6856" i="1"/>
  <c r="K6856" i="1" s="1"/>
  <c r="H6857" i="1"/>
  <c r="K6857" i="1" s="1"/>
  <c r="H6858" i="1"/>
  <c r="K6858" i="1" s="1"/>
  <c r="H6859" i="1"/>
  <c r="K6859" i="1" s="1"/>
  <c r="H6860" i="1"/>
  <c r="K6860" i="1" s="1"/>
  <c r="H6861" i="1"/>
  <c r="K6861" i="1" s="1"/>
  <c r="H6862" i="1"/>
  <c r="K6862" i="1" s="1"/>
  <c r="H6863" i="1"/>
  <c r="K6863" i="1" s="1"/>
  <c r="H6864" i="1"/>
  <c r="K6864" i="1" s="1"/>
  <c r="H6865" i="1"/>
  <c r="K6865" i="1" s="1"/>
  <c r="H6866" i="1"/>
  <c r="K6866" i="1" s="1"/>
  <c r="H6867" i="1"/>
  <c r="K6867" i="1" s="1"/>
  <c r="H6868" i="1"/>
  <c r="K6868" i="1" s="1"/>
  <c r="H6869" i="1"/>
  <c r="K6869" i="1" s="1"/>
  <c r="H6870" i="1"/>
  <c r="K6870" i="1" s="1"/>
  <c r="H6871" i="1"/>
  <c r="K6871" i="1" s="1"/>
  <c r="H6872" i="1"/>
  <c r="K6872" i="1" s="1"/>
  <c r="H6873" i="1"/>
  <c r="K6873" i="1" s="1"/>
  <c r="H6874" i="1"/>
  <c r="K6874" i="1" s="1"/>
  <c r="H6875" i="1"/>
  <c r="K6875" i="1" s="1"/>
  <c r="H6876" i="1"/>
  <c r="K6876" i="1" s="1"/>
  <c r="H6877" i="1"/>
  <c r="K6877" i="1" s="1"/>
  <c r="H6878" i="1"/>
  <c r="K6878" i="1" s="1"/>
  <c r="H6879" i="1"/>
  <c r="K6879" i="1" s="1"/>
  <c r="H6880" i="1"/>
  <c r="K6880" i="1" s="1"/>
  <c r="H6881" i="1"/>
  <c r="K6881" i="1" s="1"/>
  <c r="H6882" i="1"/>
  <c r="K6882" i="1" s="1"/>
  <c r="H6883" i="1"/>
  <c r="K6883" i="1" s="1"/>
  <c r="H6884" i="1"/>
  <c r="K6884" i="1" s="1"/>
  <c r="H6885" i="1"/>
  <c r="K6885" i="1" s="1"/>
  <c r="H6886" i="1"/>
  <c r="K6886" i="1" s="1"/>
  <c r="H6887" i="1"/>
  <c r="K6887" i="1" s="1"/>
  <c r="H6888" i="1"/>
  <c r="K6888" i="1" s="1"/>
  <c r="H6889" i="1"/>
  <c r="K6889" i="1" s="1"/>
  <c r="H6890" i="1"/>
  <c r="K6890" i="1" s="1"/>
  <c r="H6891" i="1"/>
  <c r="K6891" i="1" s="1"/>
  <c r="H6892" i="1"/>
  <c r="K6892" i="1" s="1"/>
  <c r="H6893" i="1"/>
  <c r="K6893" i="1" s="1"/>
  <c r="H6894" i="1"/>
  <c r="K6894" i="1" s="1"/>
  <c r="H6895" i="1"/>
  <c r="K6895" i="1" s="1"/>
  <c r="H6896" i="1"/>
  <c r="K6896" i="1" s="1"/>
  <c r="H6897" i="1"/>
  <c r="K6897" i="1" s="1"/>
  <c r="H6898" i="1"/>
  <c r="K6898" i="1" s="1"/>
  <c r="H6899" i="1"/>
  <c r="K6899" i="1" s="1"/>
  <c r="H6900" i="1"/>
  <c r="K6900" i="1" s="1"/>
  <c r="H6901" i="1"/>
  <c r="K6901" i="1" s="1"/>
  <c r="H6902" i="1"/>
  <c r="K6902" i="1" s="1"/>
  <c r="H6903" i="1"/>
  <c r="K6903" i="1" s="1"/>
  <c r="H6904" i="1"/>
  <c r="K6904" i="1" s="1"/>
  <c r="H6905" i="1"/>
  <c r="K6905" i="1" s="1"/>
  <c r="H6906" i="1"/>
  <c r="K6906" i="1" s="1"/>
  <c r="H6907" i="1"/>
  <c r="K6907" i="1" s="1"/>
  <c r="H6908" i="1"/>
  <c r="K6908" i="1" s="1"/>
  <c r="H6909" i="1"/>
  <c r="K6909" i="1" s="1"/>
  <c r="H6910" i="1"/>
  <c r="K6910" i="1" s="1"/>
  <c r="H6911" i="1"/>
  <c r="K6911" i="1" s="1"/>
  <c r="H6912" i="1"/>
  <c r="K6912" i="1" s="1"/>
  <c r="H6913" i="1"/>
  <c r="K6913" i="1" s="1"/>
  <c r="H6914" i="1"/>
  <c r="K6914" i="1" s="1"/>
  <c r="H6915" i="1"/>
  <c r="K6915" i="1" s="1"/>
  <c r="H6916" i="1"/>
  <c r="K6916" i="1" s="1"/>
  <c r="H6917" i="1"/>
  <c r="K6917" i="1" s="1"/>
  <c r="H6918" i="1"/>
  <c r="K6918" i="1" s="1"/>
  <c r="H6919" i="1"/>
  <c r="K6919" i="1" s="1"/>
  <c r="H6920" i="1"/>
  <c r="K6920" i="1" s="1"/>
  <c r="H6921" i="1"/>
  <c r="K6921" i="1" s="1"/>
  <c r="H6922" i="1"/>
  <c r="K6922" i="1" s="1"/>
  <c r="H6923" i="1"/>
  <c r="K6923" i="1" s="1"/>
  <c r="H6924" i="1"/>
  <c r="K6924" i="1" s="1"/>
  <c r="H6925" i="1"/>
  <c r="K6925" i="1" s="1"/>
  <c r="H6926" i="1"/>
  <c r="K6926" i="1" s="1"/>
  <c r="H6927" i="1"/>
  <c r="K6927" i="1" s="1"/>
  <c r="H6928" i="1"/>
  <c r="K6928" i="1" s="1"/>
  <c r="H6929" i="1"/>
  <c r="K6929" i="1" s="1"/>
  <c r="H6930" i="1"/>
  <c r="K6930" i="1" s="1"/>
  <c r="H6931" i="1"/>
  <c r="K6931" i="1" s="1"/>
  <c r="H6932" i="1"/>
  <c r="K6932" i="1" s="1"/>
  <c r="H6933" i="1"/>
  <c r="K6933" i="1" s="1"/>
  <c r="H6934" i="1"/>
  <c r="K6934" i="1" s="1"/>
  <c r="H6935" i="1"/>
  <c r="K6935" i="1" s="1"/>
  <c r="H6936" i="1"/>
  <c r="K6936" i="1" s="1"/>
  <c r="H6937" i="1"/>
  <c r="K6937" i="1" s="1"/>
  <c r="H6938" i="1"/>
  <c r="K6938" i="1" s="1"/>
  <c r="H6939" i="1"/>
  <c r="K6939" i="1" s="1"/>
  <c r="H6940" i="1"/>
  <c r="K6940" i="1" s="1"/>
  <c r="H6941" i="1"/>
  <c r="K6941" i="1" s="1"/>
  <c r="H6942" i="1"/>
  <c r="K6942" i="1" s="1"/>
  <c r="H6943" i="1"/>
  <c r="K6943" i="1" s="1"/>
  <c r="H6944" i="1"/>
  <c r="K6944" i="1" s="1"/>
  <c r="H6945" i="1"/>
  <c r="K6945" i="1" s="1"/>
  <c r="H6946" i="1"/>
  <c r="K6946" i="1" s="1"/>
  <c r="H6947" i="1"/>
  <c r="K6947" i="1" s="1"/>
  <c r="H6948" i="1"/>
  <c r="K6948" i="1" s="1"/>
  <c r="H6949" i="1"/>
  <c r="K6949" i="1" s="1"/>
  <c r="H6950" i="1"/>
  <c r="K6950" i="1" s="1"/>
  <c r="H6951" i="1"/>
  <c r="K6951" i="1" s="1"/>
  <c r="H6952" i="1"/>
  <c r="K6952" i="1" s="1"/>
  <c r="H6953" i="1"/>
  <c r="K6953" i="1" s="1"/>
  <c r="H6954" i="1"/>
  <c r="K6954" i="1" s="1"/>
  <c r="H6955" i="1"/>
  <c r="K6955" i="1" s="1"/>
  <c r="H6956" i="1"/>
  <c r="K6956" i="1" s="1"/>
  <c r="H6957" i="1"/>
  <c r="K6957" i="1" s="1"/>
  <c r="H6958" i="1"/>
  <c r="K6958" i="1" s="1"/>
  <c r="H6959" i="1"/>
  <c r="K6959" i="1" s="1"/>
  <c r="H6960" i="1"/>
  <c r="K6960" i="1" s="1"/>
  <c r="H6961" i="1"/>
  <c r="K6961" i="1" s="1"/>
  <c r="H6962" i="1"/>
  <c r="K6962" i="1" s="1"/>
  <c r="H6963" i="1"/>
  <c r="K6963" i="1" s="1"/>
  <c r="H6964" i="1"/>
  <c r="K6964" i="1" s="1"/>
  <c r="H6965" i="1"/>
  <c r="K6965" i="1" s="1"/>
  <c r="H6966" i="1"/>
  <c r="K6966" i="1" s="1"/>
  <c r="H6967" i="1"/>
  <c r="K6967" i="1" s="1"/>
  <c r="H6968" i="1"/>
  <c r="K6968" i="1" s="1"/>
  <c r="H6969" i="1"/>
  <c r="K6969" i="1" s="1"/>
  <c r="H6970" i="1"/>
  <c r="K6970" i="1" s="1"/>
  <c r="H6971" i="1"/>
  <c r="K6971" i="1" s="1"/>
  <c r="H6972" i="1"/>
  <c r="K6972" i="1" s="1"/>
  <c r="H6973" i="1"/>
  <c r="K6973" i="1" s="1"/>
  <c r="H6974" i="1"/>
  <c r="K6974" i="1" s="1"/>
  <c r="H6975" i="1"/>
  <c r="K6975" i="1" s="1"/>
  <c r="H6976" i="1"/>
  <c r="K6976" i="1" s="1"/>
  <c r="H6977" i="1"/>
  <c r="K6977" i="1" s="1"/>
  <c r="H6978" i="1"/>
  <c r="K6978" i="1" s="1"/>
  <c r="H6979" i="1"/>
  <c r="K6979" i="1" s="1"/>
  <c r="H6980" i="1"/>
  <c r="K6980" i="1" s="1"/>
  <c r="H6981" i="1"/>
  <c r="K6981" i="1" s="1"/>
  <c r="H6982" i="1"/>
  <c r="K6982" i="1" s="1"/>
  <c r="H6983" i="1"/>
  <c r="K6983" i="1" s="1"/>
  <c r="H6984" i="1"/>
  <c r="K6984" i="1" s="1"/>
  <c r="H6985" i="1"/>
  <c r="K6985" i="1" s="1"/>
  <c r="H6986" i="1"/>
  <c r="K6986" i="1" s="1"/>
  <c r="H6987" i="1"/>
  <c r="K6987" i="1" s="1"/>
  <c r="H6988" i="1"/>
  <c r="K6988" i="1" s="1"/>
  <c r="H6989" i="1"/>
  <c r="K6989" i="1" s="1"/>
  <c r="H6990" i="1"/>
  <c r="K6990" i="1" s="1"/>
  <c r="H6991" i="1"/>
  <c r="K6991" i="1" s="1"/>
  <c r="H6992" i="1"/>
  <c r="K6992" i="1" s="1"/>
  <c r="H6993" i="1"/>
  <c r="K6993" i="1" s="1"/>
  <c r="H6994" i="1"/>
  <c r="K6994" i="1" s="1"/>
  <c r="H6995" i="1"/>
  <c r="K6995" i="1" s="1"/>
  <c r="H6996" i="1"/>
  <c r="K6996" i="1" s="1"/>
  <c r="H6997" i="1"/>
  <c r="K6997" i="1" s="1"/>
  <c r="H6998" i="1"/>
  <c r="K6998" i="1" s="1"/>
  <c r="H6999" i="1"/>
  <c r="K6999" i="1" s="1"/>
  <c r="H7000" i="1"/>
  <c r="K7000" i="1" s="1"/>
  <c r="H7001" i="1"/>
  <c r="K7001" i="1" s="1"/>
  <c r="H7002" i="1"/>
  <c r="K7002" i="1" s="1"/>
  <c r="H7003" i="1"/>
  <c r="K7003" i="1" s="1"/>
  <c r="H7004" i="1"/>
  <c r="K7004" i="1" s="1"/>
  <c r="H7005" i="1"/>
  <c r="K7005" i="1" s="1"/>
  <c r="H7006" i="1"/>
  <c r="K7006" i="1" s="1"/>
  <c r="H7007" i="1"/>
  <c r="K7007" i="1" s="1"/>
  <c r="H7008" i="1"/>
  <c r="K7008" i="1" s="1"/>
  <c r="H7009" i="1"/>
  <c r="K7009" i="1" s="1"/>
  <c r="H7010" i="1"/>
  <c r="K7010" i="1" s="1"/>
  <c r="H7011" i="1"/>
  <c r="K7011" i="1" s="1"/>
  <c r="H7012" i="1"/>
  <c r="K7012" i="1" s="1"/>
  <c r="H7013" i="1"/>
  <c r="K7013" i="1" s="1"/>
  <c r="H7014" i="1"/>
  <c r="K7014" i="1" s="1"/>
  <c r="H7015" i="1"/>
  <c r="K7015" i="1" s="1"/>
  <c r="H7016" i="1"/>
  <c r="K7016" i="1" s="1"/>
  <c r="H7017" i="1"/>
  <c r="K7017" i="1" s="1"/>
  <c r="H7018" i="1"/>
  <c r="K7018" i="1" s="1"/>
  <c r="H7019" i="1"/>
  <c r="K7019" i="1" s="1"/>
  <c r="H7020" i="1"/>
  <c r="K7020" i="1" s="1"/>
  <c r="H7021" i="1"/>
  <c r="K7021" i="1" s="1"/>
  <c r="H7022" i="1"/>
  <c r="K7022" i="1" s="1"/>
  <c r="H7023" i="1"/>
  <c r="K7023" i="1" s="1"/>
  <c r="H7024" i="1"/>
  <c r="K7024" i="1" s="1"/>
  <c r="H7025" i="1"/>
  <c r="K7025" i="1" s="1"/>
  <c r="H7026" i="1"/>
  <c r="K7026" i="1" s="1"/>
  <c r="H7027" i="1"/>
  <c r="K7027" i="1" s="1"/>
  <c r="H7028" i="1"/>
  <c r="K7028" i="1" s="1"/>
  <c r="H7029" i="1"/>
  <c r="K7029" i="1" s="1"/>
  <c r="H7030" i="1"/>
  <c r="K7030" i="1" s="1"/>
  <c r="H7031" i="1"/>
  <c r="K7031" i="1" s="1"/>
  <c r="H7032" i="1"/>
  <c r="K7032" i="1" s="1"/>
  <c r="H7033" i="1"/>
  <c r="K7033" i="1" s="1"/>
  <c r="H7034" i="1"/>
  <c r="K7034" i="1" s="1"/>
  <c r="H7035" i="1"/>
  <c r="K7035" i="1" s="1"/>
  <c r="H7036" i="1"/>
  <c r="K7036" i="1" s="1"/>
  <c r="H7037" i="1"/>
  <c r="K7037" i="1" s="1"/>
  <c r="H7038" i="1"/>
  <c r="K7038" i="1" s="1"/>
  <c r="H7039" i="1"/>
  <c r="K7039" i="1" s="1"/>
  <c r="H7040" i="1"/>
  <c r="K7040" i="1" s="1"/>
  <c r="H7041" i="1"/>
  <c r="K7041" i="1" s="1"/>
  <c r="H7042" i="1"/>
  <c r="K7042" i="1" s="1"/>
  <c r="H7043" i="1"/>
  <c r="K7043" i="1" s="1"/>
  <c r="H7044" i="1"/>
  <c r="K7044" i="1" s="1"/>
  <c r="H7045" i="1"/>
  <c r="K7045" i="1" s="1"/>
  <c r="H7046" i="1"/>
  <c r="K7046" i="1" s="1"/>
  <c r="H7047" i="1"/>
  <c r="K7047" i="1" s="1"/>
  <c r="H7048" i="1"/>
  <c r="K7048" i="1" s="1"/>
  <c r="H7049" i="1"/>
  <c r="K7049" i="1" s="1"/>
  <c r="H7050" i="1"/>
  <c r="K7050" i="1" s="1"/>
  <c r="H7051" i="1"/>
  <c r="K7051" i="1" s="1"/>
  <c r="H7052" i="1"/>
  <c r="K7052" i="1" s="1"/>
  <c r="H7053" i="1"/>
  <c r="K7053" i="1" s="1"/>
  <c r="H7054" i="1"/>
  <c r="K7054" i="1" s="1"/>
  <c r="H7055" i="1"/>
  <c r="K7055" i="1" s="1"/>
  <c r="H7056" i="1"/>
  <c r="K7056" i="1" s="1"/>
  <c r="H7057" i="1"/>
  <c r="K7057" i="1" s="1"/>
  <c r="H7058" i="1"/>
  <c r="K7058" i="1" s="1"/>
  <c r="H7059" i="1"/>
  <c r="K7059" i="1" s="1"/>
  <c r="H7060" i="1"/>
  <c r="K7060" i="1" s="1"/>
  <c r="H7061" i="1"/>
  <c r="K7061" i="1" s="1"/>
  <c r="H7062" i="1"/>
  <c r="K7062" i="1" s="1"/>
  <c r="H7063" i="1"/>
  <c r="K7063" i="1" s="1"/>
  <c r="H7064" i="1"/>
  <c r="K7064" i="1" s="1"/>
  <c r="H7065" i="1"/>
  <c r="K7065" i="1" s="1"/>
  <c r="H7066" i="1"/>
  <c r="K7066" i="1" s="1"/>
  <c r="H7067" i="1"/>
  <c r="K7067" i="1" s="1"/>
  <c r="H7068" i="1"/>
  <c r="K7068" i="1" s="1"/>
  <c r="H7069" i="1"/>
  <c r="K7069" i="1" s="1"/>
  <c r="H7070" i="1"/>
  <c r="K7070" i="1" s="1"/>
  <c r="H7071" i="1"/>
  <c r="K7071" i="1" s="1"/>
  <c r="H7072" i="1"/>
  <c r="K7072" i="1" s="1"/>
  <c r="H7073" i="1"/>
  <c r="K7073" i="1" s="1"/>
  <c r="H7074" i="1"/>
  <c r="K7074" i="1" s="1"/>
  <c r="H7075" i="1"/>
  <c r="K7075" i="1" s="1"/>
  <c r="H7076" i="1"/>
  <c r="K7076" i="1" s="1"/>
  <c r="H7077" i="1"/>
  <c r="K7077" i="1" s="1"/>
  <c r="H7078" i="1"/>
  <c r="K7078" i="1" s="1"/>
  <c r="H7079" i="1"/>
  <c r="K7079" i="1" s="1"/>
  <c r="H7080" i="1"/>
  <c r="K7080" i="1" s="1"/>
  <c r="H7081" i="1"/>
  <c r="K7081" i="1" s="1"/>
  <c r="H7082" i="1"/>
  <c r="K7082" i="1" s="1"/>
  <c r="H7083" i="1"/>
  <c r="K7083" i="1" s="1"/>
  <c r="H7084" i="1"/>
  <c r="K7084" i="1" s="1"/>
  <c r="H7085" i="1"/>
  <c r="K7085" i="1" s="1"/>
  <c r="H7086" i="1"/>
  <c r="K7086" i="1" s="1"/>
  <c r="H7087" i="1"/>
  <c r="K7087" i="1" s="1"/>
  <c r="H7088" i="1"/>
  <c r="K7088" i="1" s="1"/>
  <c r="H7089" i="1"/>
  <c r="K7089" i="1" s="1"/>
  <c r="H7090" i="1"/>
  <c r="K7090" i="1" s="1"/>
  <c r="H7091" i="1"/>
  <c r="K7091" i="1" s="1"/>
  <c r="H7092" i="1"/>
  <c r="K7092" i="1" s="1"/>
  <c r="H7093" i="1"/>
  <c r="K7093" i="1" s="1"/>
  <c r="H7094" i="1"/>
  <c r="K7094" i="1" s="1"/>
  <c r="H7095" i="1"/>
  <c r="K7095" i="1" s="1"/>
  <c r="H7096" i="1"/>
  <c r="K7096" i="1" s="1"/>
  <c r="H7097" i="1"/>
  <c r="K7097" i="1" s="1"/>
  <c r="H7098" i="1"/>
  <c r="K7098" i="1" s="1"/>
  <c r="H7099" i="1"/>
  <c r="K7099" i="1" s="1"/>
  <c r="H7100" i="1"/>
  <c r="K7100" i="1" s="1"/>
  <c r="H7101" i="1"/>
  <c r="K7101" i="1" s="1"/>
  <c r="H7102" i="1"/>
  <c r="K7102" i="1" s="1"/>
  <c r="H7103" i="1"/>
  <c r="K7103" i="1" s="1"/>
  <c r="H7104" i="1"/>
  <c r="K7104" i="1" s="1"/>
  <c r="H7105" i="1"/>
  <c r="K7105" i="1" s="1"/>
  <c r="H7106" i="1"/>
  <c r="K7106" i="1" s="1"/>
  <c r="H7107" i="1"/>
  <c r="K7107" i="1" s="1"/>
  <c r="H7108" i="1"/>
  <c r="K7108" i="1" s="1"/>
  <c r="H7109" i="1"/>
  <c r="K7109" i="1" s="1"/>
  <c r="H7110" i="1"/>
  <c r="K7110" i="1" s="1"/>
  <c r="H7111" i="1"/>
  <c r="K7111" i="1" s="1"/>
  <c r="H7112" i="1"/>
  <c r="K7112" i="1" s="1"/>
  <c r="H7113" i="1"/>
  <c r="K7113" i="1" s="1"/>
  <c r="H7114" i="1"/>
  <c r="K7114" i="1" s="1"/>
  <c r="H7115" i="1"/>
  <c r="K7115" i="1" s="1"/>
  <c r="H7116" i="1"/>
  <c r="K7116" i="1" s="1"/>
  <c r="H7117" i="1"/>
  <c r="K7117" i="1" s="1"/>
  <c r="H7118" i="1"/>
  <c r="K7118" i="1" s="1"/>
  <c r="H7119" i="1"/>
  <c r="K7119" i="1" s="1"/>
  <c r="H7120" i="1"/>
  <c r="K7120" i="1" s="1"/>
  <c r="H7121" i="1"/>
  <c r="K7121" i="1" s="1"/>
  <c r="H7122" i="1"/>
  <c r="K7122" i="1" s="1"/>
  <c r="H7123" i="1"/>
  <c r="K7123" i="1" s="1"/>
  <c r="H7124" i="1"/>
  <c r="K7124" i="1" s="1"/>
  <c r="H7125" i="1"/>
  <c r="K7125" i="1" s="1"/>
  <c r="H7126" i="1"/>
  <c r="K7126" i="1" s="1"/>
  <c r="H7127" i="1"/>
  <c r="K7127" i="1" s="1"/>
  <c r="H7128" i="1"/>
  <c r="K7128" i="1" s="1"/>
  <c r="H7129" i="1"/>
  <c r="K7129" i="1" s="1"/>
  <c r="H7130" i="1"/>
  <c r="K7130" i="1" s="1"/>
  <c r="H7131" i="1"/>
  <c r="K7131" i="1" s="1"/>
  <c r="H7132" i="1"/>
  <c r="K7132" i="1" s="1"/>
  <c r="H7133" i="1"/>
  <c r="K7133" i="1" s="1"/>
  <c r="H7134" i="1"/>
  <c r="K7134" i="1" s="1"/>
  <c r="H7135" i="1"/>
  <c r="K7135" i="1" s="1"/>
  <c r="H7136" i="1"/>
  <c r="K7136" i="1" s="1"/>
  <c r="H7137" i="1"/>
  <c r="K7137" i="1" s="1"/>
  <c r="H7138" i="1"/>
  <c r="K7138" i="1" s="1"/>
  <c r="H7139" i="1"/>
  <c r="K7139" i="1" s="1"/>
  <c r="H7140" i="1"/>
  <c r="K7140" i="1" s="1"/>
  <c r="H7141" i="1"/>
  <c r="K7141" i="1" s="1"/>
  <c r="H7142" i="1"/>
  <c r="K7142" i="1" s="1"/>
  <c r="H7143" i="1"/>
  <c r="K7143" i="1" s="1"/>
  <c r="H7144" i="1"/>
  <c r="K7144" i="1" s="1"/>
  <c r="H7145" i="1"/>
  <c r="K7145" i="1" s="1"/>
  <c r="H7146" i="1"/>
  <c r="K7146" i="1" s="1"/>
  <c r="H7147" i="1"/>
  <c r="K7147" i="1" s="1"/>
  <c r="H7148" i="1"/>
  <c r="K7148" i="1" s="1"/>
  <c r="H7149" i="1"/>
  <c r="K7149" i="1" s="1"/>
  <c r="H7150" i="1"/>
  <c r="K7150" i="1" s="1"/>
  <c r="H7151" i="1"/>
  <c r="K7151" i="1" s="1"/>
  <c r="H7152" i="1"/>
  <c r="K7152" i="1" s="1"/>
  <c r="H7153" i="1"/>
  <c r="K7153" i="1" s="1"/>
  <c r="H7154" i="1"/>
  <c r="K7154" i="1" s="1"/>
  <c r="H7155" i="1"/>
  <c r="K7155" i="1" s="1"/>
  <c r="H7156" i="1"/>
  <c r="K7156" i="1" s="1"/>
  <c r="H7157" i="1"/>
  <c r="K7157" i="1" s="1"/>
  <c r="H7158" i="1"/>
  <c r="K7158" i="1" s="1"/>
  <c r="H7159" i="1"/>
  <c r="K7159" i="1" s="1"/>
  <c r="H7160" i="1"/>
  <c r="K7160" i="1" s="1"/>
  <c r="H7161" i="1"/>
  <c r="K7161" i="1" s="1"/>
  <c r="H7162" i="1"/>
  <c r="K7162" i="1" s="1"/>
  <c r="H7163" i="1"/>
  <c r="K7163" i="1" s="1"/>
  <c r="H7164" i="1"/>
  <c r="K7164" i="1" s="1"/>
  <c r="H7165" i="1"/>
  <c r="K7165" i="1" s="1"/>
  <c r="H7166" i="1"/>
  <c r="K7166" i="1" s="1"/>
  <c r="H7167" i="1"/>
  <c r="K7167" i="1" s="1"/>
  <c r="H7168" i="1"/>
  <c r="K7168" i="1" s="1"/>
  <c r="H7169" i="1"/>
  <c r="K7169" i="1" s="1"/>
  <c r="H7170" i="1"/>
  <c r="K7170" i="1" s="1"/>
  <c r="H7171" i="1"/>
  <c r="K7171" i="1" s="1"/>
  <c r="H7172" i="1"/>
  <c r="K7172" i="1" s="1"/>
  <c r="H7173" i="1"/>
  <c r="K7173" i="1" s="1"/>
  <c r="H7174" i="1"/>
  <c r="K7174" i="1" s="1"/>
  <c r="H7175" i="1"/>
  <c r="K7175" i="1" s="1"/>
  <c r="H7176" i="1"/>
  <c r="K7176" i="1" s="1"/>
  <c r="H7177" i="1"/>
  <c r="K7177" i="1" s="1"/>
  <c r="H7178" i="1"/>
  <c r="K7178" i="1" s="1"/>
  <c r="H7179" i="1"/>
  <c r="K7179" i="1" s="1"/>
  <c r="H7180" i="1"/>
  <c r="K7180" i="1" s="1"/>
  <c r="H7181" i="1"/>
  <c r="K7181" i="1" s="1"/>
  <c r="H7182" i="1"/>
  <c r="K7182" i="1" s="1"/>
  <c r="H7183" i="1"/>
  <c r="K7183" i="1" s="1"/>
  <c r="H7184" i="1"/>
  <c r="K7184" i="1" s="1"/>
  <c r="H7185" i="1"/>
  <c r="K7185" i="1" s="1"/>
  <c r="H7186" i="1"/>
  <c r="K7186" i="1" s="1"/>
  <c r="H7187" i="1"/>
  <c r="K7187" i="1" s="1"/>
  <c r="H7188" i="1"/>
  <c r="K7188" i="1" s="1"/>
  <c r="H7189" i="1"/>
  <c r="K7189" i="1" s="1"/>
  <c r="H7190" i="1"/>
  <c r="K7190" i="1" s="1"/>
  <c r="H7191" i="1"/>
  <c r="K7191" i="1" s="1"/>
  <c r="H7192" i="1"/>
  <c r="K7192" i="1" s="1"/>
  <c r="H7193" i="1"/>
  <c r="K7193" i="1" s="1"/>
  <c r="H7194" i="1"/>
  <c r="K7194" i="1" s="1"/>
  <c r="H7195" i="1"/>
  <c r="K7195" i="1" s="1"/>
  <c r="H7196" i="1"/>
  <c r="K7196" i="1" s="1"/>
  <c r="H7197" i="1"/>
  <c r="K7197" i="1" s="1"/>
  <c r="H7198" i="1"/>
  <c r="K7198" i="1" s="1"/>
  <c r="H7199" i="1"/>
  <c r="K7199" i="1" s="1"/>
  <c r="H7200" i="1"/>
  <c r="K7200" i="1" s="1"/>
  <c r="H7201" i="1"/>
  <c r="K7201" i="1" s="1"/>
  <c r="H7202" i="1"/>
  <c r="K7202" i="1" s="1"/>
  <c r="H7203" i="1"/>
  <c r="K7203" i="1" s="1"/>
  <c r="H7204" i="1"/>
  <c r="K7204" i="1" s="1"/>
  <c r="H7205" i="1"/>
  <c r="K7205" i="1" s="1"/>
  <c r="H7206" i="1"/>
  <c r="K7206" i="1" s="1"/>
  <c r="H7207" i="1"/>
  <c r="K7207" i="1" s="1"/>
  <c r="H7208" i="1"/>
  <c r="K7208" i="1" s="1"/>
  <c r="H7209" i="1"/>
  <c r="K7209" i="1" s="1"/>
  <c r="H7210" i="1"/>
  <c r="K7210" i="1" s="1"/>
  <c r="H7211" i="1"/>
  <c r="K7211" i="1" s="1"/>
  <c r="H7212" i="1"/>
  <c r="K7212" i="1" s="1"/>
  <c r="H7213" i="1"/>
  <c r="K7213" i="1" s="1"/>
  <c r="H7214" i="1"/>
  <c r="K7214" i="1" s="1"/>
  <c r="H7215" i="1"/>
  <c r="K7215" i="1" s="1"/>
  <c r="H7216" i="1"/>
  <c r="K7216" i="1" s="1"/>
  <c r="H7217" i="1"/>
  <c r="K7217" i="1" s="1"/>
  <c r="H7218" i="1"/>
  <c r="K7218" i="1" s="1"/>
  <c r="H7219" i="1"/>
  <c r="K7219" i="1" s="1"/>
  <c r="H7220" i="1"/>
  <c r="K7220" i="1" s="1"/>
  <c r="H7221" i="1"/>
  <c r="K7221" i="1" s="1"/>
  <c r="H7222" i="1"/>
  <c r="K7222" i="1" s="1"/>
  <c r="H7223" i="1"/>
  <c r="K7223" i="1" s="1"/>
  <c r="H7224" i="1"/>
  <c r="K7224" i="1" s="1"/>
  <c r="H7225" i="1"/>
  <c r="K7225" i="1" s="1"/>
  <c r="H7226" i="1"/>
  <c r="K7226" i="1" s="1"/>
  <c r="H7227" i="1"/>
  <c r="K7227" i="1" s="1"/>
  <c r="H7228" i="1"/>
  <c r="K7228" i="1" s="1"/>
  <c r="H7229" i="1"/>
  <c r="K7229" i="1" s="1"/>
  <c r="H7230" i="1"/>
  <c r="K7230" i="1" s="1"/>
  <c r="H7231" i="1"/>
  <c r="K7231" i="1" s="1"/>
  <c r="H7232" i="1"/>
  <c r="K7232" i="1" s="1"/>
  <c r="H7233" i="1"/>
  <c r="K7233" i="1" s="1"/>
  <c r="H7234" i="1"/>
  <c r="K7234" i="1" s="1"/>
  <c r="H7235" i="1"/>
  <c r="K7235" i="1" s="1"/>
  <c r="H7236" i="1"/>
  <c r="K7236" i="1" s="1"/>
  <c r="H7237" i="1"/>
  <c r="K7237" i="1" s="1"/>
  <c r="H7238" i="1"/>
  <c r="K7238" i="1" s="1"/>
  <c r="H7239" i="1"/>
  <c r="K7239" i="1" s="1"/>
  <c r="H7240" i="1"/>
  <c r="K7240" i="1" s="1"/>
  <c r="H7241" i="1"/>
  <c r="K7241" i="1" s="1"/>
  <c r="H7242" i="1"/>
  <c r="K7242" i="1" s="1"/>
  <c r="H7243" i="1"/>
  <c r="H7244" i="1"/>
  <c r="K7244" i="1" s="1"/>
  <c r="H7245" i="1"/>
  <c r="K7245" i="1" s="1"/>
  <c r="H7246" i="1"/>
  <c r="K7246" i="1" s="1"/>
  <c r="H7247" i="1"/>
  <c r="K7247" i="1" s="1"/>
  <c r="H7248" i="1"/>
  <c r="K7248" i="1" s="1"/>
  <c r="H7249" i="1"/>
  <c r="K7249" i="1" s="1"/>
  <c r="H7250" i="1"/>
  <c r="K7250" i="1" s="1"/>
  <c r="H7251" i="1"/>
  <c r="K7251" i="1" s="1"/>
  <c r="H7252" i="1"/>
  <c r="K7252" i="1" s="1"/>
  <c r="H7253" i="1"/>
  <c r="K7253" i="1" s="1"/>
  <c r="H7254" i="1"/>
  <c r="K7254" i="1" s="1"/>
  <c r="H7255" i="1"/>
  <c r="K7255" i="1" s="1"/>
  <c r="H7256" i="1"/>
  <c r="K7256" i="1" s="1"/>
  <c r="H7257" i="1"/>
  <c r="K7257" i="1" s="1"/>
  <c r="H7258" i="1"/>
  <c r="K7258" i="1" s="1"/>
  <c r="H7259" i="1"/>
  <c r="K7259" i="1" s="1"/>
  <c r="H7260" i="1"/>
  <c r="K7260" i="1" s="1"/>
  <c r="H7261" i="1"/>
  <c r="K7261" i="1" s="1"/>
  <c r="H7262" i="1"/>
  <c r="K7262" i="1" s="1"/>
  <c r="H7263" i="1"/>
  <c r="K7263" i="1" s="1"/>
  <c r="H7264" i="1"/>
  <c r="K7264" i="1" s="1"/>
  <c r="H7265" i="1"/>
  <c r="K7265" i="1" s="1"/>
  <c r="H7266" i="1"/>
  <c r="K7266" i="1" s="1"/>
  <c r="H7267" i="1"/>
  <c r="K7267" i="1" s="1"/>
  <c r="H7268" i="1"/>
  <c r="K7268" i="1" s="1"/>
  <c r="H7269" i="1"/>
  <c r="K7269" i="1" s="1"/>
  <c r="H7270" i="1"/>
  <c r="K7270" i="1" s="1"/>
  <c r="H7271" i="1"/>
  <c r="K7271" i="1" s="1"/>
  <c r="H7272" i="1"/>
  <c r="K7272" i="1" s="1"/>
  <c r="H7273" i="1"/>
  <c r="K7273" i="1" s="1"/>
  <c r="H7274" i="1"/>
  <c r="K7274" i="1" s="1"/>
  <c r="H7275" i="1"/>
  <c r="K7275" i="1" s="1"/>
  <c r="H7276" i="1"/>
  <c r="K7276" i="1" s="1"/>
  <c r="H7277" i="1"/>
  <c r="K7277" i="1" s="1"/>
  <c r="H7278" i="1"/>
  <c r="K7278" i="1" s="1"/>
  <c r="H7279" i="1"/>
  <c r="K7279" i="1" s="1"/>
  <c r="H7280" i="1"/>
  <c r="K7280" i="1" s="1"/>
  <c r="H7281" i="1"/>
  <c r="K7281" i="1" s="1"/>
  <c r="H7282" i="1"/>
  <c r="K7282" i="1" s="1"/>
  <c r="H7283" i="1"/>
  <c r="K7283" i="1" s="1"/>
  <c r="H7284" i="1"/>
  <c r="K7284" i="1" s="1"/>
  <c r="H7285" i="1"/>
  <c r="K7285" i="1" s="1"/>
  <c r="H7286" i="1"/>
  <c r="K7286" i="1" s="1"/>
  <c r="H7287" i="1"/>
  <c r="K7287" i="1" s="1"/>
  <c r="H7288" i="1"/>
  <c r="K7288" i="1" s="1"/>
  <c r="H7289" i="1"/>
  <c r="K7289" i="1" s="1"/>
  <c r="H7290" i="1"/>
  <c r="K7290" i="1" s="1"/>
  <c r="H7291" i="1"/>
  <c r="K7291" i="1" s="1"/>
  <c r="H7292" i="1"/>
  <c r="K7292" i="1" s="1"/>
  <c r="H7293" i="1"/>
  <c r="K7293" i="1" s="1"/>
  <c r="H7294" i="1"/>
  <c r="K7294" i="1" s="1"/>
  <c r="H7295" i="1"/>
  <c r="K7295" i="1" s="1"/>
  <c r="H7296" i="1"/>
  <c r="K7296" i="1" s="1"/>
  <c r="H7297" i="1"/>
  <c r="K7297" i="1" s="1"/>
  <c r="H7298" i="1"/>
  <c r="K7298" i="1" s="1"/>
  <c r="H7299" i="1"/>
  <c r="K7299" i="1" s="1"/>
  <c r="H7300" i="1"/>
  <c r="K7300" i="1" s="1"/>
  <c r="H7301" i="1"/>
  <c r="K7301" i="1" s="1"/>
  <c r="H7302" i="1"/>
  <c r="K7302" i="1" s="1"/>
  <c r="H7303" i="1"/>
  <c r="K7303" i="1" s="1"/>
  <c r="H7304" i="1"/>
  <c r="K7304" i="1" s="1"/>
  <c r="H7305" i="1"/>
  <c r="K7305" i="1" s="1"/>
  <c r="H7306" i="1"/>
  <c r="K7306" i="1" s="1"/>
  <c r="H7307" i="1"/>
  <c r="K7307" i="1" s="1"/>
  <c r="H7308" i="1"/>
  <c r="K7308" i="1" s="1"/>
  <c r="H7309" i="1"/>
  <c r="K7309" i="1" s="1"/>
  <c r="H7310" i="1"/>
  <c r="K7310" i="1" s="1"/>
  <c r="H7311" i="1"/>
  <c r="K7311" i="1" s="1"/>
  <c r="H7312" i="1"/>
  <c r="K7312" i="1" s="1"/>
  <c r="H7313" i="1"/>
  <c r="K7313" i="1" s="1"/>
  <c r="H7314" i="1"/>
  <c r="K7314" i="1" s="1"/>
  <c r="H7315" i="1"/>
  <c r="K7315" i="1" s="1"/>
  <c r="H7316" i="1"/>
  <c r="K7316" i="1" s="1"/>
  <c r="H7317" i="1"/>
  <c r="K7317" i="1" s="1"/>
  <c r="H7318" i="1"/>
  <c r="K7318" i="1" s="1"/>
  <c r="H7319" i="1"/>
  <c r="K7319" i="1" s="1"/>
  <c r="H7320" i="1"/>
  <c r="K7320" i="1" s="1"/>
  <c r="H7321" i="1"/>
  <c r="K7321" i="1" s="1"/>
  <c r="H7322" i="1"/>
  <c r="K7322" i="1" s="1"/>
  <c r="H7323" i="1"/>
  <c r="K7323" i="1" s="1"/>
  <c r="H7324" i="1"/>
  <c r="K7324" i="1" s="1"/>
  <c r="H7325" i="1"/>
  <c r="K7325" i="1" s="1"/>
  <c r="H7326" i="1"/>
  <c r="K7326" i="1" s="1"/>
  <c r="H7327" i="1"/>
  <c r="K7327" i="1" s="1"/>
  <c r="H7328" i="1"/>
  <c r="K7328" i="1" s="1"/>
  <c r="H7329" i="1"/>
  <c r="K7329" i="1" s="1"/>
  <c r="H7330" i="1"/>
  <c r="K7330" i="1" s="1"/>
  <c r="H7331" i="1"/>
  <c r="K7331" i="1" s="1"/>
  <c r="H7332" i="1"/>
  <c r="K7332" i="1" s="1"/>
  <c r="H7333" i="1"/>
  <c r="K7333" i="1" s="1"/>
  <c r="H7334" i="1"/>
  <c r="K7334" i="1" s="1"/>
  <c r="H7335" i="1"/>
  <c r="K7335" i="1" s="1"/>
  <c r="H7336" i="1"/>
  <c r="K7336" i="1" s="1"/>
  <c r="H7337" i="1"/>
  <c r="K7337" i="1" s="1"/>
  <c r="H7338" i="1"/>
  <c r="K7338" i="1" s="1"/>
  <c r="H7339" i="1"/>
  <c r="K7339" i="1" s="1"/>
  <c r="H7340" i="1"/>
  <c r="K7340" i="1" s="1"/>
  <c r="H7341" i="1"/>
  <c r="K7341" i="1" s="1"/>
  <c r="H7342" i="1"/>
  <c r="K7342" i="1" s="1"/>
  <c r="H7343" i="1"/>
  <c r="K7343" i="1" s="1"/>
  <c r="H7344" i="1"/>
  <c r="K7344" i="1" s="1"/>
  <c r="H7345" i="1"/>
  <c r="K7345" i="1" s="1"/>
  <c r="H7346" i="1"/>
  <c r="K7346" i="1" s="1"/>
  <c r="H7347" i="1"/>
  <c r="K7347" i="1" s="1"/>
  <c r="H7348" i="1"/>
  <c r="K7348" i="1" s="1"/>
  <c r="H7349" i="1"/>
  <c r="K7349" i="1" s="1"/>
  <c r="H7350" i="1"/>
  <c r="K7350" i="1" s="1"/>
  <c r="H7351" i="1"/>
  <c r="K7351" i="1" s="1"/>
  <c r="H7352" i="1"/>
  <c r="K7352" i="1" s="1"/>
  <c r="H7353" i="1"/>
  <c r="K7353" i="1" s="1"/>
  <c r="H7354" i="1"/>
  <c r="K7354" i="1" s="1"/>
  <c r="H7355" i="1"/>
  <c r="K7355" i="1" s="1"/>
  <c r="H7356" i="1"/>
  <c r="K7356" i="1" s="1"/>
  <c r="H7357" i="1"/>
  <c r="K7357" i="1" s="1"/>
  <c r="H7358" i="1"/>
  <c r="K7358" i="1" s="1"/>
  <c r="H7359" i="1"/>
  <c r="K7359" i="1" s="1"/>
  <c r="H7360" i="1"/>
  <c r="K7360" i="1" s="1"/>
  <c r="H7361" i="1"/>
  <c r="K7361" i="1" s="1"/>
  <c r="H7362" i="1"/>
  <c r="K7362" i="1" s="1"/>
  <c r="H7363" i="1"/>
  <c r="K7363" i="1" s="1"/>
  <c r="H7364" i="1"/>
  <c r="K7364" i="1" s="1"/>
  <c r="H7365" i="1"/>
  <c r="K7365" i="1" s="1"/>
  <c r="H7366" i="1"/>
  <c r="K7366" i="1" s="1"/>
  <c r="H7367" i="1"/>
  <c r="K7367" i="1" s="1"/>
  <c r="H7368" i="1"/>
  <c r="K7368" i="1" s="1"/>
  <c r="H7369" i="1"/>
  <c r="K7369" i="1" s="1"/>
  <c r="H7370" i="1"/>
  <c r="K7370" i="1" s="1"/>
  <c r="H7371" i="1"/>
  <c r="K7371" i="1" s="1"/>
  <c r="H7372" i="1"/>
  <c r="K7372" i="1" s="1"/>
  <c r="H7373" i="1"/>
  <c r="K7373" i="1" s="1"/>
  <c r="H7374" i="1"/>
  <c r="K7374" i="1" s="1"/>
  <c r="H7375" i="1"/>
  <c r="K7375" i="1" s="1"/>
  <c r="H7376" i="1"/>
  <c r="K7376" i="1" s="1"/>
  <c r="H7377" i="1"/>
  <c r="K7377" i="1" s="1"/>
  <c r="H7378" i="1"/>
  <c r="K7378" i="1" s="1"/>
  <c r="H7379" i="1"/>
  <c r="K7379" i="1" s="1"/>
  <c r="H7380" i="1"/>
  <c r="K7380" i="1" s="1"/>
  <c r="H7381" i="1"/>
  <c r="K7381" i="1" s="1"/>
  <c r="H7382" i="1"/>
  <c r="K7382" i="1" s="1"/>
  <c r="H7383" i="1"/>
  <c r="K7383" i="1" s="1"/>
  <c r="H7384" i="1"/>
  <c r="K7384" i="1" s="1"/>
  <c r="H7385" i="1"/>
  <c r="K7385" i="1" s="1"/>
  <c r="H7386" i="1"/>
  <c r="K7386" i="1" s="1"/>
  <c r="H7387" i="1"/>
  <c r="K7387" i="1" s="1"/>
  <c r="H7388" i="1"/>
  <c r="K7388" i="1" s="1"/>
  <c r="H7389" i="1"/>
  <c r="K7389" i="1" s="1"/>
  <c r="H7390" i="1"/>
  <c r="K7390" i="1" s="1"/>
  <c r="H7391" i="1"/>
  <c r="K7391" i="1" s="1"/>
  <c r="H7392" i="1"/>
  <c r="K7392" i="1" s="1"/>
  <c r="H7393" i="1"/>
  <c r="K7393" i="1" s="1"/>
  <c r="H7394" i="1"/>
  <c r="K7394" i="1" s="1"/>
  <c r="H7395" i="1"/>
  <c r="K7395" i="1" s="1"/>
  <c r="H7396" i="1"/>
  <c r="K7396" i="1" s="1"/>
  <c r="H7397" i="1"/>
  <c r="K7397" i="1" s="1"/>
  <c r="H7398" i="1"/>
  <c r="K7398" i="1" s="1"/>
  <c r="H7399" i="1"/>
  <c r="K7399" i="1" s="1"/>
  <c r="H7400" i="1"/>
  <c r="K7400" i="1" s="1"/>
  <c r="H7401" i="1"/>
  <c r="K7401" i="1" s="1"/>
  <c r="H7402" i="1"/>
  <c r="K7402" i="1" s="1"/>
  <c r="H7403" i="1"/>
  <c r="K7403" i="1" s="1"/>
  <c r="H7404" i="1"/>
  <c r="K7404" i="1" s="1"/>
  <c r="H7405" i="1"/>
  <c r="K7405" i="1" s="1"/>
  <c r="H7406" i="1"/>
  <c r="K7406" i="1" s="1"/>
  <c r="H7407" i="1"/>
  <c r="K7407" i="1" s="1"/>
  <c r="H7408" i="1"/>
  <c r="K7408" i="1" s="1"/>
  <c r="H7409" i="1"/>
  <c r="K7409" i="1" s="1"/>
  <c r="H7410" i="1"/>
  <c r="K7410" i="1" s="1"/>
  <c r="H7411" i="1"/>
  <c r="K7411" i="1" s="1"/>
  <c r="H7412" i="1"/>
  <c r="K7412" i="1" s="1"/>
  <c r="H7413" i="1"/>
  <c r="K7413" i="1" s="1"/>
  <c r="H7414" i="1"/>
  <c r="K7414" i="1" s="1"/>
  <c r="H7415" i="1"/>
  <c r="K7415" i="1" s="1"/>
  <c r="H7416" i="1"/>
  <c r="K7416" i="1" s="1"/>
  <c r="H7417" i="1"/>
  <c r="K7417" i="1" s="1"/>
  <c r="H7418" i="1"/>
  <c r="K7418" i="1" s="1"/>
  <c r="H7419" i="1"/>
  <c r="K7419" i="1" s="1"/>
  <c r="H7420" i="1"/>
  <c r="K7420" i="1" s="1"/>
  <c r="H7421" i="1"/>
  <c r="K7421" i="1" s="1"/>
  <c r="H7422" i="1"/>
  <c r="K7422" i="1" s="1"/>
  <c r="H7423" i="1"/>
  <c r="K7423" i="1" s="1"/>
  <c r="H7424" i="1"/>
  <c r="K7424" i="1" s="1"/>
  <c r="H7425" i="1"/>
  <c r="K7425" i="1" s="1"/>
  <c r="H7426" i="1"/>
  <c r="K7426" i="1" s="1"/>
  <c r="H7427" i="1"/>
  <c r="K7427" i="1" s="1"/>
  <c r="H7428" i="1"/>
  <c r="K7428" i="1" s="1"/>
  <c r="H7429" i="1"/>
  <c r="K7429" i="1" s="1"/>
  <c r="H7430" i="1"/>
  <c r="K7430" i="1" s="1"/>
  <c r="H7431" i="1"/>
  <c r="K7431" i="1" s="1"/>
  <c r="H7432" i="1"/>
  <c r="K7432" i="1" s="1"/>
  <c r="H7433" i="1"/>
  <c r="K7433" i="1" s="1"/>
  <c r="H7434" i="1"/>
  <c r="K7434" i="1" s="1"/>
  <c r="H7435" i="1"/>
  <c r="K7435" i="1" s="1"/>
  <c r="H7436" i="1"/>
  <c r="K7436" i="1" s="1"/>
  <c r="H7437" i="1"/>
  <c r="K7437" i="1" s="1"/>
  <c r="H7438" i="1"/>
  <c r="K7438" i="1" s="1"/>
  <c r="H7439" i="1"/>
  <c r="K7439" i="1" s="1"/>
  <c r="H7440" i="1"/>
  <c r="K7440" i="1" s="1"/>
  <c r="H7441" i="1"/>
  <c r="K7441" i="1" s="1"/>
  <c r="H7442" i="1"/>
  <c r="K7442" i="1" s="1"/>
  <c r="H7443" i="1"/>
  <c r="K7443" i="1" s="1"/>
  <c r="H7444" i="1"/>
  <c r="K7444" i="1" s="1"/>
  <c r="H7445" i="1"/>
  <c r="K7445" i="1" s="1"/>
  <c r="H7446" i="1"/>
  <c r="K7446" i="1" s="1"/>
  <c r="H7447" i="1"/>
  <c r="K7447" i="1" s="1"/>
  <c r="H7448" i="1"/>
  <c r="K7448" i="1" s="1"/>
  <c r="H7449" i="1"/>
  <c r="K7449" i="1" s="1"/>
  <c r="H7450" i="1"/>
  <c r="K7450" i="1" s="1"/>
  <c r="H7451" i="1"/>
  <c r="K7451" i="1" s="1"/>
  <c r="H7452" i="1"/>
  <c r="K7452" i="1" s="1"/>
  <c r="H7453" i="1"/>
  <c r="K7453" i="1" s="1"/>
  <c r="H7454" i="1"/>
  <c r="K7454" i="1" s="1"/>
  <c r="H7455" i="1"/>
  <c r="K7455" i="1" s="1"/>
  <c r="H7456" i="1"/>
  <c r="K7456" i="1" s="1"/>
  <c r="H7457" i="1"/>
  <c r="K7457" i="1" s="1"/>
  <c r="H7458" i="1"/>
  <c r="K7458" i="1" s="1"/>
  <c r="H7459" i="1"/>
  <c r="K7459" i="1" s="1"/>
  <c r="H7460" i="1"/>
  <c r="K7460" i="1" s="1"/>
  <c r="H7461" i="1"/>
  <c r="K7461" i="1" s="1"/>
  <c r="H7462" i="1"/>
  <c r="K7462" i="1" s="1"/>
  <c r="H7463" i="1"/>
  <c r="K7463" i="1" s="1"/>
  <c r="H7464" i="1"/>
  <c r="K7464" i="1" s="1"/>
  <c r="H7465" i="1"/>
  <c r="K7465" i="1" s="1"/>
  <c r="H7466" i="1"/>
  <c r="K7466" i="1" s="1"/>
  <c r="H7467" i="1"/>
  <c r="K7467" i="1" s="1"/>
  <c r="H7468" i="1"/>
  <c r="K7468" i="1" s="1"/>
  <c r="H7469" i="1"/>
  <c r="K7469" i="1" s="1"/>
  <c r="H7470" i="1"/>
  <c r="K7470" i="1" s="1"/>
  <c r="H7471" i="1"/>
  <c r="K7471" i="1" s="1"/>
  <c r="H7472" i="1"/>
  <c r="K7472" i="1" s="1"/>
  <c r="H7473" i="1"/>
  <c r="K7473" i="1" s="1"/>
  <c r="H7474" i="1"/>
  <c r="K7474" i="1" s="1"/>
  <c r="H7475" i="1"/>
  <c r="K7475" i="1" s="1"/>
  <c r="H7476" i="1"/>
  <c r="K7476" i="1" s="1"/>
  <c r="H7477" i="1"/>
  <c r="K7477" i="1" s="1"/>
  <c r="H7478" i="1"/>
  <c r="K7478" i="1" s="1"/>
  <c r="H7479" i="1"/>
  <c r="K7479" i="1" s="1"/>
  <c r="H7480" i="1"/>
  <c r="K7480" i="1" s="1"/>
  <c r="H7481" i="1"/>
  <c r="K7481" i="1" s="1"/>
  <c r="H7482" i="1"/>
  <c r="K7482" i="1" s="1"/>
  <c r="H7483" i="1"/>
  <c r="K7483" i="1" s="1"/>
  <c r="H7484" i="1"/>
  <c r="K7484" i="1" s="1"/>
  <c r="H7485" i="1"/>
  <c r="K7485" i="1" s="1"/>
  <c r="H7486" i="1"/>
  <c r="K7486" i="1" s="1"/>
  <c r="H7487" i="1"/>
  <c r="K7487" i="1" s="1"/>
  <c r="H7488" i="1"/>
  <c r="K7488" i="1" s="1"/>
  <c r="H7489" i="1"/>
  <c r="K7489" i="1" s="1"/>
  <c r="H7490" i="1"/>
  <c r="K7490" i="1" s="1"/>
  <c r="H7491" i="1"/>
  <c r="K7491" i="1" s="1"/>
  <c r="H7492" i="1"/>
  <c r="K7492" i="1" s="1"/>
  <c r="H7493" i="1"/>
  <c r="K7493" i="1" s="1"/>
  <c r="H7494" i="1"/>
  <c r="K7494" i="1" s="1"/>
  <c r="H7495" i="1"/>
  <c r="K7495" i="1" s="1"/>
  <c r="H7496" i="1"/>
  <c r="K7496" i="1" s="1"/>
  <c r="H7497" i="1"/>
  <c r="K7497" i="1" s="1"/>
  <c r="H7498" i="1"/>
  <c r="K7498" i="1" s="1"/>
  <c r="H7499" i="1"/>
  <c r="K7499" i="1" s="1"/>
  <c r="H7500" i="1"/>
  <c r="K7500" i="1" s="1"/>
  <c r="H7501" i="1"/>
  <c r="K7501" i="1" s="1"/>
  <c r="H7502" i="1"/>
  <c r="K7502" i="1" s="1"/>
  <c r="H7503" i="1"/>
  <c r="K7503" i="1" s="1"/>
  <c r="H7504" i="1"/>
  <c r="K7504" i="1" s="1"/>
  <c r="H7505" i="1"/>
  <c r="K7505" i="1" s="1"/>
  <c r="H7506" i="1"/>
  <c r="K7506" i="1" s="1"/>
  <c r="H7507" i="1"/>
  <c r="K7507" i="1" s="1"/>
  <c r="H7508" i="1"/>
  <c r="K7508" i="1" s="1"/>
  <c r="H7509" i="1"/>
  <c r="K7509" i="1" s="1"/>
  <c r="H7510" i="1"/>
  <c r="K7510" i="1" s="1"/>
  <c r="H7511" i="1"/>
  <c r="K7511" i="1" s="1"/>
  <c r="H7512" i="1"/>
  <c r="K7512" i="1" s="1"/>
  <c r="H7513" i="1"/>
  <c r="K7513" i="1" s="1"/>
  <c r="H7514" i="1"/>
  <c r="K7514" i="1" s="1"/>
  <c r="H7515" i="1"/>
  <c r="K7515" i="1" s="1"/>
  <c r="H7516" i="1"/>
  <c r="K7516" i="1" s="1"/>
  <c r="H7517" i="1"/>
  <c r="K7517" i="1" s="1"/>
  <c r="H7518" i="1"/>
  <c r="K7518" i="1" s="1"/>
  <c r="H7519" i="1"/>
  <c r="K7519" i="1" s="1"/>
  <c r="H7520" i="1"/>
  <c r="K7520" i="1" s="1"/>
  <c r="H7521" i="1"/>
  <c r="K7521" i="1" s="1"/>
  <c r="H7522" i="1"/>
  <c r="K7522" i="1" s="1"/>
  <c r="H7523" i="1"/>
  <c r="K7523" i="1" s="1"/>
  <c r="H7524" i="1"/>
  <c r="K7524" i="1" s="1"/>
  <c r="H7525" i="1"/>
  <c r="K7525" i="1" s="1"/>
  <c r="H7526" i="1"/>
  <c r="K7526" i="1" s="1"/>
  <c r="H7527" i="1"/>
  <c r="K7527" i="1" s="1"/>
  <c r="H7528" i="1"/>
  <c r="K7528" i="1" s="1"/>
  <c r="H7529" i="1"/>
  <c r="K7529" i="1" s="1"/>
  <c r="H7530" i="1"/>
  <c r="K7530" i="1" s="1"/>
  <c r="H7531" i="1"/>
  <c r="K7531" i="1" s="1"/>
  <c r="H7532" i="1"/>
  <c r="K7532" i="1" s="1"/>
  <c r="H7533" i="1"/>
  <c r="K7533" i="1" s="1"/>
  <c r="H7534" i="1"/>
  <c r="K7534" i="1" s="1"/>
  <c r="H7535" i="1"/>
  <c r="K7535" i="1" s="1"/>
  <c r="H7536" i="1"/>
  <c r="K7536" i="1" s="1"/>
  <c r="H7537" i="1"/>
  <c r="K7537" i="1" s="1"/>
  <c r="H7538" i="1"/>
  <c r="K7538" i="1" s="1"/>
  <c r="H7539" i="1"/>
  <c r="K7539" i="1" s="1"/>
  <c r="H7540" i="1"/>
  <c r="K7540" i="1" s="1"/>
  <c r="H7541" i="1"/>
  <c r="K7541" i="1" s="1"/>
  <c r="H7542" i="1"/>
  <c r="K7542" i="1" s="1"/>
  <c r="H7543" i="1"/>
  <c r="K7543" i="1" s="1"/>
  <c r="H7544" i="1"/>
  <c r="K7544" i="1" s="1"/>
  <c r="H7545" i="1"/>
  <c r="K7545" i="1" s="1"/>
  <c r="H7546" i="1"/>
  <c r="K7546" i="1" s="1"/>
  <c r="H7547" i="1"/>
  <c r="K7547" i="1" s="1"/>
  <c r="H7548" i="1"/>
  <c r="K7548" i="1" s="1"/>
  <c r="H7549" i="1"/>
  <c r="K7549" i="1" s="1"/>
  <c r="H7550" i="1"/>
  <c r="K7550" i="1" s="1"/>
  <c r="H7551" i="1"/>
  <c r="K7551" i="1" s="1"/>
  <c r="H7552" i="1"/>
  <c r="K7552" i="1" s="1"/>
  <c r="H7553" i="1"/>
  <c r="K7553" i="1" s="1"/>
  <c r="H7554" i="1"/>
  <c r="K7554" i="1" s="1"/>
  <c r="H7555" i="1"/>
  <c r="K7555" i="1" s="1"/>
  <c r="H7556" i="1"/>
  <c r="K7556" i="1" s="1"/>
  <c r="H7557" i="1"/>
  <c r="K7557" i="1" s="1"/>
  <c r="H7558" i="1"/>
  <c r="K7558" i="1" s="1"/>
  <c r="H7559" i="1"/>
  <c r="K7559" i="1" s="1"/>
  <c r="H7560" i="1"/>
  <c r="K7560" i="1" s="1"/>
  <c r="H7561" i="1"/>
  <c r="K7561" i="1" s="1"/>
  <c r="H7562" i="1"/>
  <c r="K7562" i="1" s="1"/>
  <c r="H7563" i="1"/>
  <c r="K7563" i="1" s="1"/>
  <c r="H7564" i="1"/>
  <c r="K7564" i="1" s="1"/>
  <c r="H7565" i="1"/>
  <c r="K7565" i="1" s="1"/>
  <c r="H7566" i="1"/>
  <c r="K7566" i="1" s="1"/>
  <c r="H7567" i="1"/>
  <c r="K7567" i="1" s="1"/>
  <c r="H7568" i="1"/>
  <c r="K7568" i="1" s="1"/>
  <c r="H7569" i="1"/>
  <c r="K7569" i="1" s="1"/>
  <c r="H7570" i="1"/>
  <c r="K7570" i="1" s="1"/>
  <c r="H7571" i="1"/>
  <c r="K7571" i="1" s="1"/>
  <c r="H7572" i="1"/>
  <c r="K7572" i="1" s="1"/>
  <c r="H7573" i="1"/>
  <c r="K7573" i="1" s="1"/>
  <c r="H7574" i="1"/>
  <c r="K7574" i="1" s="1"/>
  <c r="H7575" i="1"/>
  <c r="K7575" i="1" s="1"/>
  <c r="H7576" i="1"/>
  <c r="K7576" i="1" s="1"/>
  <c r="H7577" i="1"/>
  <c r="K7577" i="1" s="1"/>
  <c r="H7578" i="1"/>
  <c r="K7578" i="1" s="1"/>
  <c r="H7579" i="1"/>
  <c r="K7579" i="1" s="1"/>
  <c r="H7580" i="1"/>
  <c r="K7580" i="1" s="1"/>
  <c r="H7581" i="1"/>
  <c r="K7581" i="1" s="1"/>
  <c r="H7582" i="1"/>
  <c r="K7582" i="1" s="1"/>
  <c r="H7583" i="1"/>
  <c r="K7583" i="1" s="1"/>
  <c r="H7584" i="1"/>
  <c r="K7584" i="1" s="1"/>
  <c r="H7585" i="1"/>
  <c r="K7585" i="1" s="1"/>
  <c r="H7586" i="1"/>
  <c r="K7586" i="1" s="1"/>
  <c r="H7587" i="1"/>
  <c r="K7587" i="1" s="1"/>
  <c r="H7588" i="1"/>
  <c r="K7588" i="1" s="1"/>
  <c r="H7589" i="1"/>
  <c r="K7589" i="1" s="1"/>
  <c r="H7590" i="1"/>
  <c r="K7590" i="1" s="1"/>
  <c r="H7591" i="1"/>
  <c r="K7591" i="1" s="1"/>
  <c r="H7592" i="1"/>
  <c r="K7592" i="1" s="1"/>
  <c r="H7593" i="1"/>
  <c r="K7593" i="1" s="1"/>
  <c r="H7594" i="1"/>
  <c r="K7594" i="1" s="1"/>
  <c r="H7595" i="1"/>
  <c r="K7595" i="1" s="1"/>
  <c r="H7596" i="1"/>
  <c r="K7596" i="1" s="1"/>
  <c r="H7597" i="1"/>
  <c r="K7597" i="1" s="1"/>
  <c r="H7598" i="1"/>
  <c r="K7598" i="1" s="1"/>
  <c r="H7599" i="1"/>
  <c r="K7599" i="1" s="1"/>
  <c r="H7600" i="1"/>
  <c r="K7600" i="1" s="1"/>
  <c r="H7601" i="1"/>
  <c r="K7601" i="1" s="1"/>
  <c r="H7602" i="1"/>
  <c r="K7602" i="1" s="1"/>
  <c r="H7603" i="1"/>
  <c r="K7603" i="1" s="1"/>
  <c r="H7604" i="1"/>
  <c r="K7604" i="1" s="1"/>
  <c r="H7605" i="1"/>
  <c r="K7605" i="1" s="1"/>
  <c r="H7606" i="1"/>
  <c r="K7606" i="1" s="1"/>
  <c r="H7607" i="1"/>
  <c r="K7607" i="1" s="1"/>
  <c r="H7608" i="1"/>
  <c r="K7608" i="1" s="1"/>
  <c r="H7609" i="1"/>
  <c r="K7609" i="1" s="1"/>
  <c r="H7610" i="1"/>
  <c r="K7610" i="1" s="1"/>
  <c r="H7611" i="1"/>
  <c r="K7611" i="1" s="1"/>
  <c r="H7612" i="1"/>
  <c r="K7612" i="1" s="1"/>
  <c r="H7613" i="1"/>
  <c r="K7613" i="1" s="1"/>
  <c r="H7614" i="1"/>
  <c r="K7614" i="1" s="1"/>
  <c r="H7615" i="1"/>
  <c r="K7615" i="1" s="1"/>
  <c r="H7616" i="1"/>
  <c r="K7616" i="1" s="1"/>
  <c r="H7617" i="1"/>
  <c r="K7617" i="1" s="1"/>
  <c r="H7618" i="1"/>
  <c r="K7618" i="1" s="1"/>
  <c r="H7619" i="1"/>
  <c r="K7619" i="1" s="1"/>
  <c r="H7620" i="1"/>
  <c r="K7620" i="1" s="1"/>
  <c r="H7621" i="1"/>
  <c r="K7621" i="1" s="1"/>
  <c r="H7622" i="1"/>
  <c r="K7622" i="1" s="1"/>
  <c r="H7623" i="1"/>
  <c r="K7623" i="1" s="1"/>
  <c r="H7624" i="1"/>
  <c r="K7624" i="1" s="1"/>
  <c r="H7625" i="1"/>
  <c r="K7625" i="1" s="1"/>
  <c r="H7626" i="1"/>
  <c r="K7626" i="1" s="1"/>
  <c r="H7627" i="1"/>
  <c r="K7627" i="1" s="1"/>
  <c r="H7628" i="1"/>
  <c r="K7628" i="1" s="1"/>
  <c r="H7629" i="1"/>
  <c r="K7629" i="1" s="1"/>
  <c r="H7630" i="1"/>
  <c r="K7630" i="1" s="1"/>
  <c r="H7631" i="1"/>
  <c r="K7631" i="1" s="1"/>
  <c r="H7632" i="1"/>
  <c r="K7632" i="1" s="1"/>
  <c r="H7633" i="1"/>
  <c r="K7633" i="1" s="1"/>
  <c r="H7634" i="1"/>
  <c r="K7634" i="1" s="1"/>
  <c r="H7635" i="1"/>
  <c r="K7635" i="1" s="1"/>
  <c r="H7636" i="1"/>
  <c r="K7636" i="1" s="1"/>
  <c r="H7637" i="1"/>
  <c r="K7637" i="1" s="1"/>
  <c r="H7638" i="1"/>
  <c r="K7638" i="1" s="1"/>
  <c r="H7639" i="1"/>
  <c r="K7639" i="1" s="1"/>
  <c r="H7640" i="1"/>
  <c r="K7640" i="1" s="1"/>
  <c r="H7641" i="1"/>
  <c r="K7641" i="1" s="1"/>
  <c r="H7642" i="1"/>
  <c r="K7642" i="1" s="1"/>
  <c r="H7643" i="1"/>
  <c r="K7643" i="1" s="1"/>
  <c r="H7644" i="1"/>
  <c r="K7644" i="1" s="1"/>
  <c r="H7645" i="1"/>
  <c r="K7645" i="1" s="1"/>
  <c r="H7646" i="1"/>
  <c r="K7646" i="1" s="1"/>
  <c r="H7647" i="1"/>
  <c r="K7647" i="1" s="1"/>
  <c r="H7648" i="1"/>
  <c r="K7648" i="1" s="1"/>
  <c r="H7649" i="1"/>
  <c r="K7649" i="1" s="1"/>
  <c r="H7650" i="1"/>
  <c r="K7650" i="1" s="1"/>
  <c r="H7651" i="1"/>
  <c r="K7651" i="1" s="1"/>
  <c r="H7652" i="1"/>
  <c r="K7652" i="1" s="1"/>
  <c r="H7653" i="1"/>
  <c r="K7653" i="1" s="1"/>
  <c r="H7654" i="1"/>
  <c r="K7654" i="1" s="1"/>
  <c r="H7655" i="1"/>
  <c r="K7655" i="1" s="1"/>
  <c r="H7656" i="1"/>
  <c r="K7656" i="1" s="1"/>
  <c r="H7657" i="1"/>
  <c r="K7657" i="1" s="1"/>
  <c r="H7658" i="1"/>
  <c r="K7658" i="1" s="1"/>
  <c r="H7659" i="1"/>
  <c r="K7659" i="1" s="1"/>
  <c r="H7660" i="1"/>
  <c r="K7660" i="1" s="1"/>
  <c r="H7661" i="1"/>
  <c r="K7661" i="1" s="1"/>
  <c r="H7662" i="1"/>
  <c r="K7662" i="1" s="1"/>
  <c r="H7663" i="1"/>
  <c r="K7663" i="1" s="1"/>
  <c r="H7664" i="1"/>
  <c r="K7664" i="1" s="1"/>
  <c r="H7665" i="1"/>
  <c r="K7665" i="1" s="1"/>
  <c r="H7666" i="1"/>
  <c r="K7666" i="1" s="1"/>
  <c r="H7667" i="1"/>
  <c r="K7667" i="1" s="1"/>
  <c r="H7668" i="1"/>
  <c r="K7668" i="1" s="1"/>
  <c r="H7669" i="1"/>
  <c r="K7669" i="1" s="1"/>
  <c r="H7670" i="1"/>
  <c r="K7670" i="1" s="1"/>
  <c r="H7671" i="1"/>
  <c r="K7671" i="1" s="1"/>
  <c r="H7672" i="1"/>
  <c r="K7672" i="1" s="1"/>
  <c r="H7673" i="1"/>
  <c r="K7673" i="1" s="1"/>
  <c r="H7674" i="1"/>
  <c r="K7674" i="1" s="1"/>
  <c r="H7675" i="1"/>
  <c r="K7675" i="1" s="1"/>
  <c r="H7676" i="1"/>
  <c r="K7676" i="1" s="1"/>
  <c r="H7677" i="1"/>
  <c r="K7677" i="1" s="1"/>
  <c r="H7678" i="1"/>
  <c r="K7678" i="1" s="1"/>
  <c r="H7679" i="1"/>
  <c r="K7679" i="1" s="1"/>
  <c r="H7680" i="1"/>
  <c r="K7680" i="1" s="1"/>
  <c r="H7681" i="1"/>
  <c r="K7681" i="1" s="1"/>
  <c r="H7682" i="1"/>
  <c r="K7682" i="1" s="1"/>
  <c r="H7683" i="1"/>
  <c r="K7683" i="1" s="1"/>
  <c r="H7684" i="1"/>
  <c r="K7684" i="1" s="1"/>
  <c r="H7685" i="1"/>
  <c r="K7685" i="1" s="1"/>
  <c r="H7686" i="1"/>
  <c r="K7686" i="1" s="1"/>
  <c r="H7687" i="1"/>
  <c r="K7687" i="1" s="1"/>
  <c r="H7688" i="1"/>
  <c r="K7688" i="1" s="1"/>
  <c r="H7689" i="1"/>
  <c r="K7689" i="1" s="1"/>
  <c r="H7690" i="1"/>
  <c r="K7690" i="1" s="1"/>
  <c r="H7691" i="1"/>
  <c r="K7691" i="1" s="1"/>
  <c r="H7692" i="1"/>
  <c r="K7692" i="1" s="1"/>
  <c r="H7693" i="1"/>
  <c r="K7693" i="1" s="1"/>
  <c r="H7694" i="1"/>
  <c r="K7694" i="1" s="1"/>
  <c r="H7695" i="1"/>
  <c r="K7695" i="1" s="1"/>
  <c r="H7696" i="1"/>
  <c r="K7696" i="1" s="1"/>
  <c r="H7697" i="1"/>
  <c r="K7697" i="1" s="1"/>
  <c r="H7698" i="1"/>
  <c r="K7698" i="1" s="1"/>
  <c r="H7699" i="1"/>
  <c r="K7699" i="1" s="1"/>
  <c r="H7700" i="1"/>
  <c r="K7700" i="1" s="1"/>
  <c r="H7701" i="1"/>
  <c r="K7701" i="1" s="1"/>
  <c r="H7702" i="1"/>
  <c r="K7702" i="1" s="1"/>
  <c r="H7703" i="1"/>
  <c r="K7703" i="1" s="1"/>
  <c r="H7704" i="1"/>
  <c r="K7704" i="1" s="1"/>
  <c r="H7705" i="1"/>
  <c r="K7705" i="1" s="1"/>
  <c r="H7706" i="1"/>
  <c r="K7706" i="1" s="1"/>
  <c r="H7707" i="1"/>
  <c r="K7707" i="1" s="1"/>
  <c r="H7708" i="1"/>
  <c r="K7708" i="1" s="1"/>
  <c r="H7709" i="1"/>
  <c r="K7709" i="1" s="1"/>
  <c r="H7710" i="1"/>
  <c r="K7710" i="1" s="1"/>
  <c r="H7711" i="1"/>
  <c r="K7711" i="1" s="1"/>
  <c r="H7712" i="1"/>
  <c r="K7712" i="1" s="1"/>
  <c r="H7713" i="1"/>
  <c r="K7713" i="1" s="1"/>
  <c r="H7714" i="1"/>
  <c r="K7714" i="1" s="1"/>
  <c r="H7715" i="1"/>
  <c r="K7715" i="1" s="1"/>
  <c r="H7716" i="1"/>
  <c r="K7716" i="1" s="1"/>
  <c r="H7717" i="1"/>
  <c r="K7717" i="1" s="1"/>
  <c r="H7718" i="1"/>
  <c r="K7718" i="1" s="1"/>
  <c r="H7719" i="1"/>
  <c r="K7719" i="1" s="1"/>
  <c r="H7720" i="1"/>
  <c r="K7720" i="1" s="1"/>
  <c r="H7721" i="1"/>
  <c r="K7721" i="1" s="1"/>
  <c r="H7722" i="1"/>
  <c r="K7722" i="1" s="1"/>
  <c r="H7723" i="1"/>
  <c r="K7723" i="1" s="1"/>
  <c r="H7724" i="1"/>
  <c r="K7724" i="1" s="1"/>
  <c r="H7725" i="1"/>
  <c r="K7725" i="1" s="1"/>
  <c r="H7726" i="1"/>
  <c r="K7726" i="1" s="1"/>
  <c r="H7727" i="1"/>
  <c r="K7727" i="1" s="1"/>
  <c r="H7728" i="1"/>
  <c r="K7728" i="1" s="1"/>
  <c r="H7729" i="1"/>
  <c r="K7729" i="1" s="1"/>
  <c r="H7730" i="1"/>
  <c r="K7730" i="1" s="1"/>
  <c r="H7731" i="1"/>
  <c r="K7731" i="1" s="1"/>
  <c r="H7732" i="1"/>
  <c r="K7732" i="1" s="1"/>
  <c r="H7733" i="1"/>
  <c r="K7733" i="1" s="1"/>
  <c r="H7734" i="1"/>
  <c r="K7734" i="1" s="1"/>
  <c r="H7735" i="1"/>
  <c r="K7735" i="1" s="1"/>
  <c r="H7736" i="1"/>
  <c r="K7736" i="1" s="1"/>
  <c r="H7737" i="1"/>
  <c r="K7737" i="1" s="1"/>
  <c r="H7738" i="1"/>
  <c r="K7738" i="1" s="1"/>
  <c r="H7739" i="1"/>
  <c r="K7739" i="1" s="1"/>
  <c r="H7740" i="1"/>
  <c r="K7740" i="1" s="1"/>
  <c r="H7741" i="1"/>
  <c r="K7741" i="1" s="1"/>
  <c r="H7742" i="1"/>
  <c r="K7742" i="1" s="1"/>
  <c r="H7743" i="1"/>
  <c r="K7743" i="1" s="1"/>
  <c r="H7744" i="1"/>
  <c r="K7744" i="1" s="1"/>
  <c r="H7745" i="1"/>
  <c r="K7745" i="1" s="1"/>
  <c r="H7746" i="1"/>
  <c r="K7746" i="1" s="1"/>
  <c r="H7747" i="1"/>
  <c r="K7747" i="1" s="1"/>
  <c r="H7748" i="1"/>
  <c r="K7748" i="1" s="1"/>
  <c r="H7749" i="1"/>
  <c r="K7749" i="1" s="1"/>
  <c r="H7750" i="1"/>
  <c r="K7750" i="1" s="1"/>
  <c r="H7751" i="1"/>
  <c r="K7751" i="1" s="1"/>
  <c r="H7752" i="1"/>
  <c r="K7752" i="1" s="1"/>
  <c r="H7753" i="1"/>
  <c r="K7753" i="1" s="1"/>
  <c r="H7754" i="1"/>
  <c r="K7754" i="1" s="1"/>
  <c r="H7755" i="1"/>
  <c r="K7755" i="1" s="1"/>
  <c r="H7756" i="1"/>
  <c r="K7756" i="1" s="1"/>
  <c r="H7757" i="1"/>
  <c r="K7757" i="1" s="1"/>
  <c r="H7758" i="1"/>
  <c r="K7758" i="1" s="1"/>
  <c r="H7759" i="1"/>
  <c r="K7759" i="1" s="1"/>
  <c r="H7760" i="1"/>
  <c r="K7760" i="1" s="1"/>
  <c r="H7761" i="1"/>
  <c r="K7761" i="1" s="1"/>
  <c r="H7762" i="1"/>
  <c r="K7762" i="1" s="1"/>
  <c r="H7763" i="1"/>
  <c r="K7763" i="1" s="1"/>
  <c r="H7764" i="1"/>
  <c r="K7764" i="1" s="1"/>
  <c r="H7765" i="1"/>
  <c r="K7765" i="1" s="1"/>
  <c r="H7766" i="1"/>
  <c r="K7766" i="1" s="1"/>
  <c r="H7767" i="1"/>
  <c r="K7767" i="1" s="1"/>
  <c r="H7768" i="1"/>
  <c r="K7768" i="1" s="1"/>
  <c r="H7769" i="1"/>
  <c r="K7769" i="1" s="1"/>
  <c r="H7770" i="1"/>
  <c r="K7770" i="1" s="1"/>
  <c r="H7771" i="1"/>
  <c r="K7771" i="1" s="1"/>
  <c r="H7772" i="1"/>
  <c r="K7772" i="1" s="1"/>
  <c r="H7773" i="1"/>
  <c r="K7773" i="1" s="1"/>
  <c r="H7774" i="1"/>
  <c r="K7774" i="1" s="1"/>
  <c r="H7775" i="1"/>
  <c r="K7775" i="1" s="1"/>
  <c r="H7776" i="1"/>
  <c r="K7776" i="1" s="1"/>
  <c r="H7777" i="1"/>
  <c r="K7777" i="1" s="1"/>
  <c r="H7778" i="1"/>
  <c r="K7778" i="1" s="1"/>
  <c r="H7779" i="1"/>
  <c r="K7779" i="1" s="1"/>
  <c r="H7780" i="1"/>
  <c r="K7780" i="1" s="1"/>
  <c r="H7781" i="1"/>
  <c r="K7781" i="1" s="1"/>
  <c r="H7782" i="1"/>
  <c r="K7782" i="1" s="1"/>
  <c r="H7783" i="1"/>
  <c r="K7783" i="1" s="1"/>
  <c r="H7784" i="1"/>
  <c r="K7784" i="1" s="1"/>
  <c r="H7785" i="1"/>
  <c r="K7785" i="1" s="1"/>
  <c r="H7786" i="1"/>
  <c r="K7786" i="1" s="1"/>
  <c r="H7787" i="1"/>
  <c r="K7787" i="1" s="1"/>
  <c r="H7788" i="1"/>
  <c r="K7788" i="1" s="1"/>
  <c r="H7789" i="1"/>
  <c r="K7789" i="1" s="1"/>
  <c r="H7790" i="1"/>
  <c r="K7790" i="1" s="1"/>
  <c r="H7791" i="1"/>
  <c r="K7791" i="1" s="1"/>
  <c r="H7792" i="1"/>
  <c r="K7792" i="1" s="1"/>
  <c r="H7793" i="1"/>
  <c r="K7793" i="1" s="1"/>
  <c r="H7794" i="1"/>
  <c r="K7794" i="1" s="1"/>
  <c r="H7795" i="1"/>
  <c r="K7795" i="1" s="1"/>
  <c r="H7796" i="1"/>
  <c r="K7796" i="1" s="1"/>
  <c r="H7797" i="1"/>
  <c r="K7797" i="1" s="1"/>
  <c r="H7798" i="1"/>
  <c r="K7798" i="1" s="1"/>
  <c r="H7799" i="1"/>
  <c r="K7799" i="1" s="1"/>
  <c r="H7800" i="1"/>
  <c r="K7800" i="1" s="1"/>
  <c r="H7801" i="1"/>
  <c r="K7801" i="1" s="1"/>
  <c r="H7802" i="1"/>
  <c r="K7802" i="1" s="1"/>
  <c r="H7803" i="1"/>
  <c r="K7803" i="1" s="1"/>
  <c r="H7804" i="1"/>
  <c r="K7804" i="1" s="1"/>
  <c r="H7805" i="1"/>
  <c r="K7805" i="1" s="1"/>
  <c r="H7806" i="1"/>
  <c r="K7806" i="1" s="1"/>
  <c r="H7807" i="1"/>
  <c r="K7807" i="1" s="1"/>
  <c r="H7808" i="1"/>
  <c r="K7808" i="1" s="1"/>
  <c r="H7809" i="1"/>
  <c r="K7809" i="1" s="1"/>
  <c r="H7810" i="1"/>
  <c r="K7810" i="1" s="1"/>
  <c r="H7811" i="1"/>
  <c r="K7811" i="1" s="1"/>
  <c r="H7812" i="1"/>
  <c r="K7812" i="1" s="1"/>
  <c r="H7813" i="1"/>
  <c r="K7813" i="1" s="1"/>
  <c r="H7814" i="1"/>
  <c r="K7814" i="1" s="1"/>
  <c r="H7815" i="1"/>
  <c r="K7815" i="1" s="1"/>
  <c r="H7816" i="1"/>
  <c r="K7816" i="1" s="1"/>
  <c r="H7817" i="1"/>
  <c r="K7817" i="1" s="1"/>
  <c r="H7818" i="1"/>
  <c r="K7818" i="1" s="1"/>
  <c r="H7819" i="1"/>
  <c r="K7819" i="1" s="1"/>
  <c r="H7820" i="1"/>
  <c r="K7820" i="1" s="1"/>
  <c r="H7821" i="1"/>
  <c r="K7821" i="1" s="1"/>
  <c r="H7822" i="1"/>
  <c r="K7822" i="1" s="1"/>
  <c r="H7823" i="1"/>
  <c r="K7823" i="1" s="1"/>
  <c r="H7824" i="1"/>
  <c r="K7824" i="1" s="1"/>
  <c r="H7825" i="1"/>
  <c r="K7825" i="1" s="1"/>
  <c r="H7826" i="1"/>
  <c r="K7826" i="1" s="1"/>
  <c r="H7827" i="1"/>
  <c r="K7827" i="1" s="1"/>
  <c r="H7828" i="1"/>
  <c r="K7828" i="1" s="1"/>
  <c r="H7829" i="1"/>
  <c r="K7829" i="1" s="1"/>
  <c r="H7830" i="1"/>
  <c r="K7830" i="1" s="1"/>
  <c r="H7831" i="1"/>
  <c r="K7831" i="1" s="1"/>
  <c r="H7832" i="1"/>
  <c r="K7832" i="1" s="1"/>
  <c r="H7833" i="1"/>
  <c r="K7833" i="1" s="1"/>
  <c r="H7834" i="1"/>
  <c r="K7834" i="1" s="1"/>
  <c r="H7835" i="1"/>
  <c r="K7835" i="1" s="1"/>
  <c r="H7836" i="1"/>
  <c r="K7836" i="1" s="1"/>
  <c r="H7837" i="1"/>
  <c r="K7837" i="1" s="1"/>
  <c r="H7838" i="1"/>
  <c r="K7838" i="1" s="1"/>
  <c r="H7839" i="1"/>
  <c r="K7839" i="1" s="1"/>
  <c r="H7840" i="1"/>
  <c r="K7840" i="1" s="1"/>
  <c r="H7841" i="1"/>
  <c r="K7841" i="1" s="1"/>
  <c r="H7842" i="1"/>
  <c r="K7842" i="1" s="1"/>
  <c r="H7843" i="1"/>
  <c r="K7843" i="1" s="1"/>
  <c r="H7844" i="1"/>
  <c r="K7844" i="1" s="1"/>
  <c r="H7845" i="1"/>
  <c r="K7845" i="1" s="1"/>
  <c r="H7846" i="1"/>
  <c r="K7846" i="1" s="1"/>
  <c r="H7847" i="1"/>
  <c r="K7847" i="1" s="1"/>
  <c r="H7848" i="1"/>
  <c r="K7848" i="1" s="1"/>
  <c r="H7849" i="1"/>
  <c r="K7849" i="1" s="1"/>
  <c r="H7850" i="1"/>
  <c r="K7850" i="1" s="1"/>
  <c r="H7851" i="1"/>
  <c r="K7851" i="1" s="1"/>
  <c r="H7852" i="1"/>
  <c r="K7852" i="1" s="1"/>
  <c r="H7853" i="1"/>
  <c r="K7853" i="1" s="1"/>
  <c r="H7854" i="1"/>
  <c r="K7854" i="1" s="1"/>
  <c r="H7855" i="1"/>
  <c r="K7855" i="1" s="1"/>
  <c r="H7856" i="1"/>
  <c r="K7856" i="1" s="1"/>
  <c r="H7857" i="1"/>
  <c r="K7857" i="1" s="1"/>
  <c r="H7858" i="1"/>
  <c r="K7858" i="1" s="1"/>
  <c r="H7859" i="1"/>
  <c r="K7859" i="1" s="1"/>
  <c r="H7860" i="1"/>
  <c r="K7860" i="1" s="1"/>
  <c r="H7861" i="1"/>
  <c r="K7861" i="1" s="1"/>
  <c r="H7862" i="1"/>
  <c r="K7862" i="1" s="1"/>
  <c r="H7863" i="1"/>
  <c r="K7863" i="1" s="1"/>
  <c r="H7864" i="1"/>
  <c r="K7864" i="1" s="1"/>
  <c r="H7865" i="1"/>
  <c r="K7865" i="1" s="1"/>
  <c r="H7866" i="1"/>
  <c r="K7866" i="1" s="1"/>
  <c r="H7867" i="1"/>
  <c r="K7867" i="1" s="1"/>
  <c r="H7868" i="1"/>
  <c r="K7868" i="1" s="1"/>
  <c r="H7869" i="1"/>
  <c r="K7869" i="1" s="1"/>
  <c r="H7870" i="1"/>
  <c r="K7870" i="1" s="1"/>
  <c r="H7871" i="1"/>
  <c r="K7871" i="1" s="1"/>
  <c r="H7872" i="1"/>
  <c r="K7872" i="1" s="1"/>
  <c r="H7873" i="1"/>
  <c r="K7873" i="1" s="1"/>
  <c r="H7874" i="1"/>
  <c r="K7874" i="1" s="1"/>
  <c r="H7875" i="1"/>
  <c r="K7875" i="1" s="1"/>
  <c r="H7876" i="1"/>
  <c r="K7876" i="1" s="1"/>
  <c r="H7877" i="1"/>
  <c r="K7877" i="1" s="1"/>
  <c r="H7878" i="1"/>
  <c r="K7878" i="1" s="1"/>
  <c r="H7879" i="1"/>
  <c r="K7879" i="1" s="1"/>
  <c r="H7880" i="1"/>
  <c r="K7880" i="1" s="1"/>
  <c r="H7881" i="1"/>
  <c r="K7881" i="1" s="1"/>
  <c r="H7882" i="1"/>
  <c r="K7882" i="1" s="1"/>
  <c r="H7883" i="1"/>
  <c r="K7883" i="1" s="1"/>
  <c r="H7884" i="1"/>
  <c r="K7884" i="1" s="1"/>
  <c r="H7885" i="1"/>
  <c r="K7885" i="1" s="1"/>
  <c r="H7886" i="1"/>
  <c r="K7886" i="1" s="1"/>
  <c r="H7887" i="1"/>
  <c r="K7887" i="1" s="1"/>
  <c r="H7888" i="1"/>
  <c r="K7888" i="1" s="1"/>
  <c r="H7889" i="1"/>
  <c r="K7889" i="1" s="1"/>
  <c r="H7890" i="1"/>
  <c r="K7890" i="1" s="1"/>
  <c r="H7891" i="1"/>
  <c r="K7891" i="1" s="1"/>
  <c r="H7892" i="1"/>
  <c r="K7892" i="1" s="1"/>
  <c r="H7893" i="1"/>
  <c r="K7893" i="1" s="1"/>
  <c r="H7894" i="1"/>
  <c r="K7894" i="1" s="1"/>
  <c r="H7895" i="1"/>
  <c r="K7895" i="1" s="1"/>
  <c r="H7896" i="1"/>
  <c r="K7896" i="1" s="1"/>
  <c r="H7897" i="1"/>
  <c r="K7897" i="1" s="1"/>
  <c r="H7898" i="1"/>
  <c r="K7898" i="1" s="1"/>
  <c r="H7899" i="1"/>
  <c r="K7899" i="1" s="1"/>
  <c r="H7900" i="1"/>
  <c r="K7900" i="1" s="1"/>
  <c r="H7901" i="1"/>
  <c r="K7901" i="1" s="1"/>
  <c r="H7902" i="1"/>
  <c r="K7902" i="1" s="1"/>
  <c r="H7903" i="1"/>
  <c r="K7903" i="1" s="1"/>
  <c r="H7904" i="1"/>
  <c r="K7904" i="1" s="1"/>
  <c r="H7905" i="1"/>
  <c r="K7905" i="1" s="1"/>
  <c r="H7906" i="1"/>
  <c r="K7906" i="1" s="1"/>
  <c r="H7907" i="1"/>
  <c r="K7907" i="1" s="1"/>
  <c r="H7908" i="1"/>
  <c r="K7908" i="1" s="1"/>
  <c r="H7909" i="1"/>
  <c r="K7909" i="1" s="1"/>
  <c r="H7910" i="1"/>
  <c r="K7910" i="1" s="1"/>
  <c r="H7911" i="1"/>
  <c r="K7911" i="1" s="1"/>
  <c r="H7912" i="1"/>
  <c r="K7912" i="1" s="1"/>
  <c r="H7913" i="1"/>
  <c r="K7913" i="1" s="1"/>
  <c r="H7914" i="1"/>
  <c r="K7914" i="1" s="1"/>
  <c r="H7915" i="1"/>
  <c r="K7915" i="1" s="1"/>
  <c r="H7916" i="1"/>
  <c r="K7916" i="1" s="1"/>
  <c r="H7917" i="1"/>
  <c r="K7917" i="1" s="1"/>
  <c r="H7918" i="1"/>
  <c r="K7918" i="1" s="1"/>
  <c r="H7919" i="1"/>
  <c r="K7919" i="1" s="1"/>
  <c r="H7920" i="1"/>
  <c r="K7920" i="1" s="1"/>
  <c r="H7921" i="1"/>
  <c r="K7921" i="1" s="1"/>
  <c r="H7922" i="1"/>
  <c r="K7922" i="1" s="1"/>
  <c r="H7923" i="1"/>
  <c r="K7923" i="1" s="1"/>
  <c r="H7924" i="1"/>
  <c r="K7924" i="1" s="1"/>
  <c r="H7925" i="1"/>
  <c r="K7925" i="1" s="1"/>
  <c r="H7926" i="1"/>
  <c r="K7926" i="1" s="1"/>
  <c r="H7927" i="1"/>
  <c r="K7927" i="1" s="1"/>
  <c r="H7928" i="1"/>
  <c r="K7928" i="1" s="1"/>
  <c r="H7929" i="1"/>
  <c r="K7929" i="1" s="1"/>
  <c r="H7930" i="1"/>
  <c r="K7930" i="1" s="1"/>
  <c r="H7931" i="1"/>
  <c r="K7931" i="1" s="1"/>
  <c r="H7932" i="1"/>
  <c r="K7932" i="1" s="1"/>
  <c r="H7933" i="1"/>
  <c r="K7933" i="1" s="1"/>
  <c r="H7934" i="1"/>
  <c r="K7934" i="1" s="1"/>
  <c r="H7935" i="1"/>
  <c r="K7935" i="1" s="1"/>
  <c r="H7936" i="1"/>
  <c r="K7936" i="1" s="1"/>
  <c r="H7937" i="1"/>
  <c r="K7937" i="1" s="1"/>
  <c r="H7938" i="1"/>
  <c r="K7938" i="1" s="1"/>
  <c r="H7939" i="1"/>
  <c r="K7939" i="1" s="1"/>
  <c r="H7940" i="1"/>
  <c r="K7940" i="1" s="1"/>
  <c r="H7941" i="1"/>
  <c r="K7941" i="1" s="1"/>
  <c r="H7942" i="1"/>
  <c r="K7942" i="1" s="1"/>
  <c r="H7943" i="1"/>
  <c r="K7943" i="1" s="1"/>
  <c r="H7944" i="1"/>
  <c r="K7944" i="1" s="1"/>
  <c r="H7945" i="1"/>
  <c r="K7945" i="1" s="1"/>
  <c r="H7946" i="1"/>
  <c r="K7946" i="1" s="1"/>
  <c r="H7947" i="1"/>
  <c r="K7947" i="1" s="1"/>
  <c r="H7948" i="1"/>
  <c r="K7948" i="1" s="1"/>
  <c r="H7949" i="1"/>
  <c r="K7949" i="1" s="1"/>
  <c r="H7950" i="1"/>
  <c r="K7950" i="1" s="1"/>
  <c r="H7951" i="1"/>
  <c r="K7951" i="1" s="1"/>
  <c r="H7952" i="1"/>
  <c r="K7952" i="1" s="1"/>
  <c r="H7953" i="1"/>
  <c r="K7953" i="1" s="1"/>
  <c r="H7954" i="1"/>
  <c r="K7954" i="1" s="1"/>
  <c r="H7955" i="1"/>
  <c r="K7955" i="1" s="1"/>
  <c r="H7956" i="1"/>
  <c r="K7956" i="1" s="1"/>
  <c r="H7957" i="1"/>
  <c r="K7957" i="1" s="1"/>
  <c r="H7958" i="1"/>
  <c r="K7958" i="1" s="1"/>
  <c r="H7959" i="1"/>
  <c r="K7959" i="1" s="1"/>
  <c r="H7960" i="1"/>
  <c r="K7960" i="1" s="1"/>
  <c r="H7961" i="1"/>
  <c r="K7961" i="1" s="1"/>
  <c r="H7962" i="1"/>
  <c r="K7962" i="1" s="1"/>
  <c r="H7963" i="1"/>
  <c r="K7963" i="1" s="1"/>
  <c r="H7964" i="1"/>
  <c r="K7964" i="1" s="1"/>
  <c r="H7965" i="1"/>
  <c r="K7965" i="1" s="1"/>
  <c r="H7966" i="1"/>
  <c r="K7966" i="1" s="1"/>
  <c r="H7967" i="1"/>
  <c r="K7967" i="1" s="1"/>
  <c r="H7968" i="1"/>
  <c r="K7968" i="1" s="1"/>
  <c r="H7969" i="1"/>
  <c r="K7969" i="1" s="1"/>
  <c r="H7970" i="1"/>
  <c r="K7970" i="1" s="1"/>
  <c r="H7971" i="1"/>
  <c r="K7971" i="1" s="1"/>
  <c r="H7972" i="1"/>
  <c r="K7972" i="1" s="1"/>
  <c r="H7973" i="1"/>
  <c r="K7973" i="1" s="1"/>
  <c r="H7974" i="1"/>
  <c r="K7974" i="1" s="1"/>
  <c r="H7975" i="1"/>
  <c r="K7975" i="1" s="1"/>
  <c r="H7976" i="1"/>
  <c r="K7976" i="1" s="1"/>
  <c r="H7977" i="1"/>
  <c r="K7977" i="1" s="1"/>
  <c r="H7978" i="1"/>
  <c r="K7978" i="1" s="1"/>
  <c r="H7979" i="1"/>
  <c r="K7979" i="1" s="1"/>
  <c r="H7980" i="1"/>
  <c r="K7980" i="1" s="1"/>
  <c r="H7981" i="1"/>
  <c r="K7981" i="1" s="1"/>
  <c r="H7982" i="1"/>
  <c r="K7982" i="1" s="1"/>
  <c r="H7983" i="1"/>
  <c r="K7983" i="1" s="1"/>
  <c r="H7984" i="1"/>
  <c r="K7984" i="1" s="1"/>
  <c r="H7985" i="1"/>
  <c r="K7985" i="1" s="1"/>
  <c r="H7986" i="1"/>
  <c r="K7986" i="1" s="1"/>
  <c r="H7987" i="1"/>
  <c r="K7987" i="1" s="1"/>
  <c r="H7988" i="1"/>
  <c r="K7988" i="1" s="1"/>
  <c r="H7989" i="1"/>
  <c r="K7989" i="1" s="1"/>
  <c r="H7990" i="1"/>
  <c r="K7990" i="1" s="1"/>
  <c r="H7991" i="1"/>
  <c r="K7991" i="1" s="1"/>
  <c r="H7992" i="1"/>
  <c r="K7992" i="1" s="1"/>
  <c r="H7993" i="1"/>
  <c r="K7993" i="1" s="1"/>
  <c r="H7994" i="1"/>
  <c r="K7994" i="1" s="1"/>
  <c r="H7995" i="1"/>
  <c r="K7995" i="1" s="1"/>
  <c r="H7996" i="1"/>
  <c r="K7996" i="1" s="1"/>
  <c r="H7997" i="1"/>
  <c r="K7997" i="1" s="1"/>
  <c r="H7998" i="1"/>
  <c r="K7998" i="1" s="1"/>
  <c r="H7999" i="1"/>
  <c r="K7999" i="1" s="1"/>
  <c r="H8000" i="1"/>
  <c r="K8000" i="1" s="1"/>
  <c r="H8001" i="1"/>
  <c r="K8001" i="1" s="1"/>
  <c r="H8002" i="1"/>
  <c r="K8002" i="1" s="1"/>
  <c r="H8003" i="1"/>
  <c r="K8003" i="1" s="1"/>
  <c r="H8004" i="1"/>
  <c r="K8004" i="1" s="1"/>
  <c r="H8005" i="1"/>
  <c r="K8005" i="1" s="1"/>
  <c r="H8006" i="1"/>
  <c r="K8006" i="1" s="1"/>
  <c r="H8007" i="1"/>
  <c r="K8007" i="1" s="1"/>
  <c r="H8008" i="1"/>
  <c r="K8008" i="1" s="1"/>
  <c r="H8009" i="1"/>
  <c r="K8009" i="1" s="1"/>
  <c r="H8010" i="1"/>
  <c r="K8010" i="1" s="1"/>
  <c r="H8011" i="1"/>
  <c r="K8011" i="1" s="1"/>
  <c r="H8012" i="1"/>
  <c r="K8012" i="1" s="1"/>
  <c r="H8013" i="1"/>
  <c r="K8013" i="1" s="1"/>
  <c r="H8014" i="1"/>
  <c r="K8014" i="1" s="1"/>
  <c r="H8015" i="1"/>
  <c r="K8015" i="1" s="1"/>
  <c r="H8016" i="1"/>
  <c r="K8016" i="1" s="1"/>
  <c r="H8017" i="1"/>
  <c r="K8017" i="1" s="1"/>
  <c r="H8018" i="1"/>
  <c r="K8018" i="1" s="1"/>
  <c r="H8019" i="1"/>
  <c r="K8019" i="1" s="1"/>
  <c r="H8020" i="1"/>
  <c r="K8020" i="1" s="1"/>
  <c r="H8021" i="1"/>
  <c r="K8021" i="1" s="1"/>
  <c r="H8022" i="1"/>
  <c r="K8022" i="1" s="1"/>
  <c r="H8023" i="1"/>
  <c r="K8023" i="1" s="1"/>
  <c r="H8024" i="1"/>
  <c r="K8024" i="1" s="1"/>
  <c r="H8025" i="1"/>
  <c r="K8025" i="1" s="1"/>
  <c r="H8026" i="1"/>
  <c r="K8026" i="1" s="1"/>
  <c r="H8027" i="1"/>
  <c r="K8027" i="1" s="1"/>
  <c r="H8028" i="1"/>
  <c r="K8028" i="1" s="1"/>
  <c r="H8029" i="1"/>
  <c r="K8029" i="1" s="1"/>
  <c r="H8030" i="1"/>
  <c r="K8030" i="1" s="1"/>
  <c r="H8031" i="1"/>
  <c r="K8031" i="1" s="1"/>
  <c r="H8032" i="1"/>
  <c r="K8032" i="1" s="1"/>
  <c r="H8033" i="1"/>
  <c r="K8033" i="1" s="1"/>
  <c r="H8034" i="1"/>
  <c r="K8034" i="1" s="1"/>
  <c r="H8035" i="1"/>
  <c r="K8035" i="1" s="1"/>
  <c r="H8036" i="1"/>
  <c r="K8036" i="1" s="1"/>
  <c r="H8037" i="1"/>
  <c r="K8037" i="1" s="1"/>
  <c r="H8038" i="1"/>
  <c r="K8038" i="1" s="1"/>
  <c r="H8039" i="1"/>
  <c r="K8039" i="1" s="1"/>
  <c r="H8040" i="1"/>
  <c r="K8040" i="1" s="1"/>
  <c r="H8041" i="1"/>
  <c r="K8041" i="1" s="1"/>
  <c r="H8042" i="1"/>
  <c r="K8042" i="1" s="1"/>
  <c r="H8043" i="1"/>
  <c r="K8043" i="1" s="1"/>
  <c r="H8044" i="1"/>
  <c r="K8044" i="1" s="1"/>
  <c r="H8045" i="1"/>
  <c r="K8045" i="1" s="1"/>
  <c r="H8046" i="1"/>
  <c r="K8046" i="1" s="1"/>
  <c r="H8047" i="1"/>
  <c r="K8047" i="1" s="1"/>
  <c r="H8048" i="1"/>
  <c r="K8048" i="1" s="1"/>
  <c r="H8049" i="1"/>
  <c r="K8049" i="1" s="1"/>
  <c r="H8050" i="1"/>
  <c r="K8050" i="1" s="1"/>
  <c r="H8051" i="1"/>
  <c r="K8051" i="1" s="1"/>
  <c r="H8052" i="1"/>
  <c r="K8052" i="1" s="1"/>
  <c r="H8053" i="1"/>
  <c r="K8053" i="1" s="1"/>
  <c r="H8054" i="1"/>
  <c r="K8054" i="1" s="1"/>
  <c r="H8055" i="1"/>
  <c r="K8055" i="1" s="1"/>
  <c r="H8056" i="1"/>
  <c r="K8056" i="1" s="1"/>
  <c r="H8057" i="1"/>
  <c r="K8057" i="1" s="1"/>
  <c r="H8058" i="1"/>
  <c r="K8058" i="1" s="1"/>
  <c r="H8059" i="1"/>
  <c r="K8059" i="1" s="1"/>
  <c r="H8060" i="1"/>
  <c r="K8060" i="1" s="1"/>
  <c r="H8061" i="1"/>
  <c r="K8061" i="1" s="1"/>
  <c r="H8062" i="1"/>
  <c r="K8062" i="1" s="1"/>
  <c r="H8063" i="1"/>
  <c r="K8063" i="1" s="1"/>
  <c r="H8064" i="1"/>
  <c r="K8064" i="1" s="1"/>
  <c r="H8065" i="1"/>
  <c r="K8065" i="1" s="1"/>
  <c r="H8066" i="1"/>
  <c r="K8066" i="1" s="1"/>
  <c r="H8067" i="1"/>
  <c r="K8067" i="1" s="1"/>
  <c r="H8068" i="1"/>
  <c r="K8068" i="1" s="1"/>
  <c r="H8069" i="1"/>
  <c r="K8069" i="1" s="1"/>
  <c r="H8070" i="1"/>
  <c r="K8070" i="1" s="1"/>
  <c r="H8071" i="1"/>
  <c r="K8071" i="1" s="1"/>
  <c r="H8072" i="1"/>
  <c r="K8072" i="1" s="1"/>
  <c r="H8073" i="1"/>
  <c r="K8073" i="1" s="1"/>
  <c r="H8074" i="1"/>
  <c r="K8074" i="1" s="1"/>
  <c r="H8075" i="1"/>
  <c r="K8075" i="1" s="1"/>
  <c r="H8076" i="1"/>
  <c r="K8076" i="1" s="1"/>
  <c r="H8077" i="1"/>
  <c r="K8077" i="1" s="1"/>
  <c r="H8078" i="1"/>
  <c r="K8078" i="1" s="1"/>
  <c r="H8079" i="1"/>
  <c r="K8079" i="1" s="1"/>
  <c r="H8080" i="1"/>
  <c r="K8080" i="1" s="1"/>
  <c r="H8081" i="1"/>
  <c r="K8081" i="1" s="1"/>
  <c r="H8082" i="1"/>
  <c r="K8082" i="1" s="1"/>
  <c r="H8083" i="1"/>
  <c r="K8083" i="1" s="1"/>
  <c r="H8084" i="1"/>
  <c r="K8084" i="1" s="1"/>
  <c r="H8085" i="1"/>
  <c r="K8085" i="1" s="1"/>
  <c r="H8086" i="1"/>
  <c r="K8086" i="1" s="1"/>
  <c r="H8087" i="1"/>
  <c r="K8087" i="1" s="1"/>
  <c r="H8088" i="1"/>
  <c r="K8088" i="1" s="1"/>
  <c r="H8089" i="1"/>
  <c r="K8089" i="1" s="1"/>
  <c r="H8090" i="1"/>
  <c r="K8090" i="1" s="1"/>
  <c r="H8091" i="1"/>
  <c r="K8091" i="1" s="1"/>
  <c r="H8092" i="1"/>
  <c r="K8092" i="1" s="1"/>
  <c r="H8093" i="1"/>
  <c r="K8093" i="1" s="1"/>
  <c r="H8094" i="1"/>
  <c r="K8094" i="1" s="1"/>
  <c r="H8095" i="1"/>
  <c r="K8095" i="1" s="1"/>
  <c r="H8096" i="1"/>
  <c r="K8096" i="1" s="1"/>
  <c r="H8097" i="1"/>
  <c r="K8097" i="1" s="1"/>
  <c r="H8098" i="1"/>
  <c r="K8098" i="1" s="1"/>
  <c r="H8099" i="1"/>
  <c r="K8099" i="1" s="1"/>
  <c r="H8100" i="1"/>
  <c r="K8100" i="1" s="1"/>
  <c r="H8101" i="1"/>
  <c r="K8101" i="1" s="1"/>
  <c r="H8102" i="1"/>
  <c r="K8102" i="1" s="1"/>
  <c r="H8103" i="1"/>
  <c r="K8103" i="1" s="1"/>
  <c r="H8104" i="1"/>
  <c r="K8104" i="1" s="1"/>
  <c r="H8105" i="1"/>
  <c r="K8105" i="1" s="1"/>
  <c r="H8106" i="1"/>
  <c r="K8106" i="1" s="1"/>
  <c r="H8107" i="1"/>
  <c r="K8107" i="1" s="1"/>
  <c r="H8108" i="1"/>
  <c r="K8108" i="1" s="1"/>
  <c r="H8109" i="1"/>
  <c r="K8109" i="1" s="1"/>
  <c r="H8110" i="1"/>
  <c r="K8110" i="1" s="1"/>
  <c r="H8111" i="1"/>
  <c r="K8111" i="1" s="1"/>
  <c r="H8112" i="1"/>
  <c r="K8112" i="1" s="1"/>
  <c r="H8113" i="1"/>
  <c r="K8113" i="1" s="1"/>
  <c r="H8114" i="1"/>
  <c r="K8114" i="1" s="1"/>
  <c r="H8115" i="1"/>
  <c r="K8115" i="1" s="1"/>
  <c r="H8116" i="1"/>
  <c r="K8116" i="1" s="1"/>
  <c r="H8117" i="1"/>
  <c r="K8117" i="1" s="1"/>
  <c r="H8118" i="1"/>
  <c r="K8118" i="1" s="1"/>
  <c r="H8119" i="1"/>
  <c r="K8119" i="1" s="1"/>
  <c r="H8120" i="1"/>
  <c r="K8120" i="1" s="1"/>
  <c r="H8121" i="1"/>
  <c r="K8121" i="1" s="1"/>
  <c r="H8122" i="1"/>
  <c r="K8122" i="1" s="1"/>
  <c r="H8123" i="1"/>
  <c r="K8123" i="1" s="1"/>
  <c r="H8124" i="1"/>
  <c r="K8124" i="1" s="1"/>
  <c r="H8125" i="1"/>
  <c r="K8125" i="1" s="1"/>
  <c r="H8126" i="1"/>
  <c r="K8126" i="1" s="1"/>
  <c r="H8127" i="1"/>
  <c r="K8127" i="1" s="1"/>
  <c r="H8128" i="1"/>
  <c r="K8128" i="1" s="1"/>
  <c r="H8129" i="1"/>
  <c r="K8129" i="1" s="1"/>
  <c r="H8130" i="1"/>
  <c r="K8130" i="1" s="1"/>
  <c r="H8131" i="1"/>
  <c r="K8131" i="1" s="1"/>
  <c r="H8132" i="1"/>
  <c r="K8132" i="1" s="1"/>
  <c r="H8133" i="1"/>
  <c r="K8133" i="1" s="1"/>
  <c r="H8134" i="1"/>
  <c r="K8134" i="1" s="1"/>
  <c r="H8135" i="1"/>
  <c r="K8135" i="1" s="1"/>
  <c r="H8136" i="1"/>
  <c r="K8136" i="1" s="1"/>
  <c r="H8137" i="1"/>
  <c r="K8137" i="1" s="1"/>
  <c r="H8138" i="1"/>
  <c r="K8138" i="1" s="1"/>
  <c r="H8139" i="1"/>
  <c r="K8139" i="1" s="1"/>
  <c r="H8140" i="1"/>
  <c r="K8140" i="1" s="1"/>
  <c r="H8141" i="1"/>
  <c r="K8141" i="1" s="1"/>
  <c r="H8142" i="1"/>
  <c r="K8142" i="1" s="1"/>
  <c r="H8143" i="1"/>
  <c r="K8143" i="1" s="1"/>
  <c r="H8144" i="1"/>
  <c r="K8144" i="1" s="1"/>
  <c r="H8145" i="1"/>
  <c r="K8145" i="1" s="1"/>
  <c r="H8146" i="1"/>
  <c r="K8146" i="1" s="1"/>
  <c r="H8147" i="1"/>
  <c r="K8147" i="1" s="1"/>
  <c r="H8148" i="1"/>
  <c r="K8148" i="1" s="1"/>
  <c r="H8149" i="1"/>
  <c r="K8149" i="1" s="1"/>
  <c r="H8150" i="1"/>
  <c r="K8150" i="1" s="1"/>
  <c r="H8151" i="1"/>
  <c r="K8151" i="1" s="1"/>
  <c r="H8152" i="1"/>
  <c r="K8152" i="1" s="1"/>
  <c r="H8153" i="1"/>
  <c r="K8153" i="1" s="1"/>
  <c r="H8154" i="1"/>
  <c r="K8154" i="1" s="1"/>
  <c r="H8155" i="1"/>
  <c r="K8155" i="1" s="1"/>
  <c r="H8156" i="1"/>
  <c r="K8156" i="1" s="1"/>
  <c r="H8157" i="1"/>
  <c r="K8157" i="1" s="1"/>
  <c r="H8158" i="1"/>
  <c r="K8158" i="1" s="1"/>
  <c r="H8159" i="1"/>
  <c r="K8159" i="1" s="1"/>
  <c r="H8160" i="1"/>
  <c r="K8160" i="1" s="1"/>
  <c r="H8161" i="1"/>
  <c r="K8161" i="1" s="1"/>
  <c r="H8162" i="1"/>
  <c r="K8162" i="1" s="1"/>
  <c r="H8163" i="1"/>
  <c r="K8163" i="1" s="1"/>
  <c r="H8164" i="1"/>
  <c r="K8164" i="1" s="1"/>
  <c r="H8165" i="1"/>
  <c r="K8165" i="1" s="1"/>
  <c r="H8166" i="1"/>
  <c r="K8166" i="1" s="1"/>
  <c r="H8167" i="1"/>
  <c r="K8167" i="1" s="1"/>
  <c r="H8168" i="1"/>
  <c r="K8168" i="1" s="1"/>
  <c r="H8169" i="1"/>
  <c r="K8169" i="1" s="1"/>
  <c r="H8170" i="1"/>
  <c r="K8170" i="1" s="1"/>
  <c r="H8171" i="1"/>
  <c r="K8171" i="1" s="1"/>
  <c r="H8172" i="1"/>
  <c r="K8172" i="1" s="1"/>
  <c r="H8173" i="1"/>
  <c r="K8173" i="1" s="1"/>
  <c r="H8174" i="1"/>
  <c r="K8174" i="1" s="1"/>
  <c r="H8175" i="1"/>
  <c r="K8175" i="1" s="1"/>
  <c r="H8176" i="1"/>
  <c r="K8176" i="1" s="1"/>
  <c r="H8177" i="1"/>
  <c r="K8177" i="1" s="1"/>
  <c r="H8178" i="1"/>
  <c r="K8178" i="1" s="1"/>
  <c r="H8179" i="1"/>
  <c r="K8179" i="1" s="1"/>
  <c r="H8180" i="1"/>
  <c r="K8180" i="1" s="1"/>
  <c r="H8181" i="1"/>
  <c r="K8181" i="1" s="1"/>
  <c r="H8182" i="1"/>
  <c r="K8182" i="1" s="1"/>
  <c r="H8183" i="1"/>
  <c r="K8183" i="1" s="1"/>
  <c r="H8184" i="1"/>
  <c r="K8184" i="1" s="1"/>
  <c r="H8185" i="1"/>
  <c r="K8185" i="1" s="1"/>
  <c r="H8186" i="1"/>
  <c r="K8186" i="1" s="1"/>
  <c r="H8187" i="1"/>
  <c r="K8187" i="1" s="1"/>
  <c r="H8188" i="1"/>
  <c r="K8188" i="1" s="1"/>
  <c r="H8189" i="1"/>
  <c r="K8189" i="1" s="1"/>
  <c r="H8190" i="1"/>
  <c r="K8190" i="1" s="1"/>
  <c r="H8191" i="1"/>
  <c r="K8191" i="1" s="1"/>
  <c r="H8192" i="1"/>
  <c r="K8192" i="1" s="1"/>
  <c r="H8193" i="1"/>
  <c r="K8193" i="1" s="1"/>
  <c r="H8194" i="1"/>
  <c r="K8194" i="1" s="1"/>
  <c r="H8195" i="1"/>
  <c r="K8195" i="1" s="1"/>
  <c r="H8196" i="1"/>
  <c r="K8196" i="1" s="1"/>
  <c r="H8197" i="1"/>
  <c r="K8197" i="1" s="1"/>
  <c r="H8198" i="1"/>
  <c r="K8198" i="1" s="1"/>
  <c r="H8199" i="1"/>
  <c r="K8199" i="1" s="1"/>
  <c r="H8200" i="1"/>
  <c r="K8200" i="1" s="1"/>
  <c r="H8201" i="1"/>
  <c r="K8201" i="1" s="1"/>
  <c r="H8202" i="1"/>
  <c r="K8202" i="1" s="1"/>
  <c r="H8203" i="1"/>
  <c r="K8203" i="1" s="1"/>
  <c r="H8204" i="1"/>
  <c r="K8204" i="1" s="1"/>
  <c r="H8205" i="1"/>
  <c r="K8205" i="1" s="1"/>
  <c r="H8206" i="1"/>
  <c r="K8206" i="1" s="1"/>
  <c r="H8207" i="1"/>
  <c r="K8207" i="1" s="1"/>
  <c r="H8208" i="1"/>
  <c r="K8208" i="1" s="1"/>
  <c r="H8209" i="1"/>
  <c r="K8209" i="1" s="1"/>
  <c r="H8210" i="1"/>
  <c r="K8210" i="1" s="1"/>
  <c r="H8211" i="1"/>
  <c r="K8211" i="1" s="1"/>
  <c r="H8212" i="1"/>
  <c r="K8212" i="1" s="1"/>
  <c r="H8213" i="1"/>
  <c r="K8213" i="1" s="1"/>
  <c r="H8214" i="1"/>
  <c r="K8214" i="1" s="1"/>
  <c r="H8215" i="1"/>
  <c r="K8215" i="1" s="1"/>
  <c r="H8216" i="1"/>
  <c r="K8216" i="1" s="1"/>
  <c r="H8217" i="1"/>
  <c r="K8217" i="1" s="1"/>
  <c r="H8218" i="1"/>
  <c r="K8218" i="1" s="1"/>
  <c r="H8219" i="1"/>
  <c r="K8219" i="1" s="1"/>
  <c r="H8220" i="1"/>
  <c r="K8220" i="1" s="1"/>
  <c r="H8221" i="1"/>
  <c r="K8221" i="1" s="1"/>
  <c r="H8222" i="1"/>
  <c r="K8222" i="1" s="1"/>
  <c r="H8223" i="1"/>
  <c r="K8223" i="1" s="1"/>
  <c r="H8224" i="1"/>
  <c r="K8224" i="1" s="1"/>
  <c r="H8225" i="1"/>
  <c r="K8225" i="1" s="1"/>
  <c r="H8226" i="1"/>
  <c r="K8226" i="1" s="1"/>
  <c r="H8227" i="1"/>
  <c r="K8227" i="1" s="1"/>
  <c r="H8228" i="1"/>
  <c r="K8228" i="1" s="1"/>
  <c r="H8229" i="1"/>
  <c r="K8229" i="1" s="1"/>
  <c r="H8230" i="1"/>
  <c r="K8230" i="1" s="1"/>
  <c r="H8231" i="1"/>
  <c r="K8231" i="1" s="1"/>
  <c r="H8232" i="1"/>
  <c r="K8232" i="1" s="1"/>
  <c r="H8233" i="1"/>
  <c r="K8233" i="1" s="1"/>
  <c r="H8234" i="1"/>
  <c r="K8234" i="1" s="1"/>
  <c r="H8235" i="1"/>
  <c r="K8235" i="1" s="1"/>
  <c r="H8236" i="1"/>
  <c r="K8236" i="1" s="1"/>
  <c r="H8237" i="1"/>
  <c r="K8237" i="1" s="1"/>
  <c r="H8238" i="1"/>
  <c r="K8238" i="1" s="1"/>
  <c r="H8239" i="1"/>
  <c r="K8239" i="1" s="1"/>
  <c r="H8240" i="1"/>
  <c r="K8240" i="1" s="1"/>
  <c r="H8241" i="1"/>
  <c r="K8241" i="1" s="1"/>
  <c r="H8242" i="1"/>
  <c r="K8242" i="1" s="1"/>
  <c r="H8243" i="1"/>
  <c r="K8243" i="1" s="1"/>
  <c r="H8244" i="1"/>
  <c r="K8244" i="1" s="1"/>
  <c r="H8245" i="1"/>
  <c r="K8245" i="1" s="1"/>
  <c r="H8246" i="1"/>
  <c r="K8246" i="1" s="1"/>
  <c r="H8247" i="1"/>
  <c r="K8247" i="1" s="1"/>
  <c r="H8248" i="1"/>
  <c r="K8248" i="1" s="1"/>
  <c r="H8249" i="1"/>
  <c r="K8249" i="1" s="1"/>
  <c r="H8250" i="1"/>
  <c r="K8250" i="1" s="1"/>
  <c r="H8251" i="1"/>
  <c r="K8251" i="1" s="1"/>
  <c r="H8252" i="1"/>
  <c r="K8252" i="1" s="1"/>
  <c r="H8253" i="1"/>
  <c r="K8253" i="1" s="1"/>
  <c r="H8254" i="1"/>
  <c r="K8254" i="1" s="1"/>
  <c r="H8255" i="1"/>
  <c r="K8255" i="1" s="1"/>
  <c r="H8256" i="1"/>
  <c r="K8256" i="1" s="1"/>
  <c r="H8257" i="1"/>
  <c r="K8257" i="1" s="1"/>
  <c r="H8258" i="1"/>
  <c r="K8258" i="1" s="1"/>
  <c r="H8259" i="1"/>
  <c r="K8259" i="1" s="1"/>
  <c r="H8260" i="1"/>
  <c r="K8260" i="1" s="1"/>
  <c r="H8261" i="1"/>
  <c r="K8261" i="1" s="1"/>
  <c r="H8262" i="1"/>
  <c r="K8262" i="1" s="1"/>
  <c r="H8263" i="1"/>
  <c r="H8264" i="1"/>
  <c r="K8264" i="1" s="1"/>
  <c r="H8265" i="1"/>
  <c r="K8265" i="1" s="1"/>
  <c r="H8266" i="1"/>
  <c r="K8266" i="1" s="1"/>
  <c r="H8267" i="1"/>
  <c r="K8267" i="1" s="1"/>
  <c r="H8268" i="1"/>
  <c r="K8268" i="1" s="1"/>
  <c r="H8269" i="1"/>
  <c r="K8269" i="1" s="1"/>
  <c r="H8270" i="1"/>
  <c r="K8270" i="1" s="1"/>
  <c r="H8271" i="1"/>
  <c r="K8271" i="1" s="1"/>
  <c r="H8272" i="1"/>
  <c r="K8272" i="1" s="1"/>
  <c r="H8273" i="1"/>
  <c r="K8273" i="1" s="1"/>
  <c r="H8274" i="1"/>
  <c r="K8274" i="1" s="1"/>
  <c r="H8275" i="1"/>
  <c r="K8275" i="1" s="1"/>
  <c r="H8276" i="1"/>
  <c r="K8276" i="1" s="1"/>
  <c r="H8277" i="1"/>
  <c r="K8277" i="1" s="1"/>
  <c r="H8278" i="1"/>
  <c r="K8278" i="1" s="1"/>
  <c r="H8279" i="1"/>
  <c r="K8279" i="1" s="1"/>
  <c r="H8280" i="1"/>
  <c r="K8280" i="1" s="1"/>
  <c r="H8281" i="1"/>
  <c r="K8281" i="1" s="1"/>
  <c r="H8282" i="1"/>
  <c r="K8282" i="1" s="1"/>
  <c r="H8283" i="1"/>
  <c r="K8283" i="1" s="1"/>
  <c r="H8284" i="1"/>
  <c r="K8284" i="1" s="1"/>
  <c r="H8285" i="1"/>
  <c r="K8285" i="1" s="1"/>
  <c r="H8286" i="1"/>
  <c r="K8286" i="1" s="1"/>
  <c r="H8287" i="1"/>
  <c r="K8287" i="1" s="1"/>
  <c r="H8288" i="1"/>
  <c r="K8288" i="1" s="1"/>
  <c r="H8289" i="1"/>
  <c r="K8289" i="1" s="1"/>
  <c r="H8290" i="1"/>
  <c r="K8290" i="1" s="1"/>
  <c r="H8291" i="1"/>
  <c r="K8291" i="1" s="1"/>
  <c r="H8292" i="1"/>
  <c r="K8292" i="1" s="1"/>
  <c r="H8293" i="1"/>
  <c r="K8293" i="1" s="1"/>
  <c r="H8294" i="1"/>
  <c r="K8294" i="1" s="1"/>
  <c r="H8295" i="1"/>
  <c r="K8295" i="1" s="1"/>
  <c r="H8296" i="1"/>
  <c r="K8296" i="1" s="1"/>
  <c r="H8297" i="1"/>
  <c r="K8297" i="1" s="1"/>
  <c r="H8298" i="1"/>
  <c r="K8298" i="1" s="1"/>
  <c r="H8299" i="1"/>
  <c r="K8299" i="1" s="1"/>
  <c r="H8300" i="1"/>
  <c r="K8300" i="1" s="1"/>
  <c r="H8301" i="1"/>
  <c r="K8301" i="1" s="1"/>
  <c r="H8302" i="1"/>
  <c r="K8302" i="1" s="1"/>
  <c r="H8303" i="1"/>
  <c r="K8303" i="1" s="1"/>
  <c r="H8304" i="1"/>
  <c r="K8304" i="1" s="1"/>
  <c r="H8305" i="1"/>
  <c r="K8305" i="1" s="1"/>
  <c r="H8306" i="1"/>
  <c r="K8306" i="1" s="1"/>
  <c r="H8307" i="1"/>
  <c r="K8307" i="1" s="1"/>
  <c r="H8308" i="1"/>
  <c r="K8308" i="1" s="1"/>
  <c r="H8309" i="1"/>
  <c r="K8309" i="1" s="1"/>
  <c r="H8310" i="1"/>
  <c r="K8310" i="1" s="1"/>
  <c r="H8311" i="1"/>
  <c r="K8311" i="1" s="1"/>
  <c r="H8312" i="1"/>
  <c r="K8312" i="1" s="1"/>
  <c r="H8313" i="1"/>
  <c r="K8313" i="1" s="1"/>
  <c r="H8314" i="1"/>
  <c r="K8314" i="1" s="1"/>
  <c r="H8315" i="1"/>
  <c r="K8315" i="1" s="1"/>
  <c r="H8316" i="1"/>
  <c r="K8316" i="1" s="1"/>
  <c r="H8317" i="1"/>
  <c r="K8317" i="1" s="1"/>
  <c r="H8318" i="1"/>
  <c r="K8318" i="1" s="1"/>
  <c r="H8319" i="1"/>
  <c r="K8319" i="1" s="1"/>
  <c r="H8320" i="1"/>
  <c r="K8320" i="1" s="1"/>
  <c r="H8321" i="1"/>
  <c r="K8321" i="1" s="1"/>
  <c r="H8322" i="1"/>
  <c r="K8322" i="1" s="1"/>
  <c r="H8323" i="1"/>
  <c r="K8323" i="1" s="1"/>
  <c r="H8324" i="1"/>
  <c r="K8324" i="1" s="1"/>
  <c r="H8325" i="1"/>
  <c r="K8325" i="1" s="1"/>
  <c r="H8326" i="1"/>
  <c r="K8326" i="1" s="1"/>
  <c r="H8327" i="1"/>
  <c r="K8327" i="1" s="1"/>
  <c r="H8328" i="1"/>
  <c r="K8328" i="1" s="1"/>
  <c r="H8329" i="1"/>
  <c r="K8329" i="1" s="1"/>
  <c r="H8330" i="1"/>
  <c r="K8330" i="1" s="1"/>
  <c r="H8331" i="1"/>
  <c r="K8331" i="1" s="1"/>
  <c r="H8332" i="1"/>
  <c r="K8332" i="1" s="1"/>
  <c r="H8333" i="1"/>
  <c r="K8333" i="1" s="1"/>
  <c r="H8334" i="1"/>
  <c r="K8334" i="1" s="1"/>
  <c r="H8335" i="1"/>
  <c r="K8335" i="1" s="1"/>
  <c r="H8336" i="1"/>
  <c r="K8336" i="1" s="1"/>
  <c r="H8337" i="1"/>
  <c r="K8337" i="1" s="1"/>
  <c r="H8338" i="1"/>
  <c r="K8338" i="1" s="1"/>
  <c r="H8339" i="1"/>
  <c r="K8339" i="1" s="1"/>
  <c r="H8340" i="1"/>
  <c r="K8340" i="1" s="1"/>
  <c r="H8341" i="1"/>
  <c r="K8341" i="1" s="1"/>
  <c r="H8342" i="1"/>
  <c r="K8342" i="1" s="1"/>
  <c r="H8343" i="1"/>
  <c r="K8343" i="1" s="1"/>
  <c r="H8344" i="1"/>
  <c r="K8344" i="1" s="1"/>
  <c r="H8345" i="1"/>
  <c r="K8345" i="1" s="1"/>
  <c r="H8346" i="1"/>
  <c r="K8346" i="1" s="1"/>
  <c r="H8347" i="1"/>
  <c r="K8347" i="1" s="1"/>
  <c r="H8348" i="1"/>
  <c r="K8348" i="1" s="1"/>
  <c r="H8349" i="1"/>
  <c r="K8349" i="1" s="1"/>
  <c r="H8350" i="1"/>
  <c r="K8350" i="1" s="1"/>
  <c r="H8351" i="1"/>
  <c r="K8351" i="1" s="1"/>
  <c r="H8352" i="1"/>
  <c r="K8352" i="1" s="1"/>
  <c r="H8353" i="1"/>
  <c r="K8353" i="1" s="1"/>
  <c r="H8354" i="1"/>
  <c r="K8354" i="1" s="1"/>
  <c r="H8355" i="1"/>
  <c r="K8355" i="1" s="1"/>
  <c r="H8356" i="1"/>
  <c r="K8356" i="1" s="1"/>
  <c r="H8357" i="1"/>
  <c r="K8357" i="1" s="1"/>
  <c r="H8358" i="1"/>
  <c r="K8358" i="1" s="1"/>
  <c r="H8359" i="1"/>
  <c r="K8359" i="1" s="1"/>
  <c r="H8360" i="1"/>
  <c r="K8360" i="1" s="1"/>
  <c r="H8361" i="1"/>
  <c r="K8361" i="1" s="1"/>
  <c r="H8362" i="1"/>
  <c r="K8362" i="1" s="1"/>
  <c r="H8363" i="1"/>
  <c r="K8363" i="1" s="1"/>
  <c r="H8364" i="1"/>
  <c r="K8364" i="1" s="1"/>
  <c r="H8365" i="1"/>
  <c r="K8365" i="1" s="1"/>
  <c r="H8366" i="1"/>
  <c r="K8366" i="1" s="1"/>
  <c r="H8367" i="1"/>
  <c r="K8367" i="1" s="1"/>
  <c r="H8368" i="1"/>
  <c r="K8368" i="1" s="1"/>
  <c r="H8369" i="1"/>
  <c r="K8369" i="1" s="1"/>
  <c r="H8370" i="1"/>
  <c r="K8370" i="1" s="1"/>
  <c r="H8371" i="1"/>
  <c r="K8371" i="1" s="1"/>
  <c r="H8372" i="1"/>
  <c r="K8372" i="1" s="1"/>
  <c r="H8373" i="1"/>
  <c r="K8373" i="1" s="1"/>
  <c r="H8374" i="1"/>
  <c r="K8374" i="1" s="1"/>
  <c r="H8375" i="1"/>
  <c r="K8375" i="1" s="1"/>
  <c r="H8376" i="1"/>
  <c r="K8376" i="1" s="1"/>
  <c r="H8377" i="1"/>
  <c r="K8377" i="1" s="1"/>
  <c r="H8378" i="1"/>
  <c r="K8378" i="1" s="1"/>
  <c r="H8379" i="1"/>
  <c r="K8379" i="1" s="1"/>
  <c r="H8380" i="1"/>
  <c r="K8380" i="1" s="1"/>
  <c r="H8381" i="1"/>
  <c r="K8381" i="1" s="1"/>
  <c r="H8382" i="1"/>
  <c r="K8382" i="1" s="1"/>
  <c r="H8383" i="1"/>
  <c r="K8383" i="1" s="1"/>
  <c r="H8384" i="1"/>
  <c r="K8384" i="1" s="1"/>
  <c r="H8385" i="1"/>
  <c r="K8385" i="1" s="1"/>
  <c r="H8386" i="1"/>
  <c r="K8386" i="1" s="1"/>
  <c r="H8387" i="1"/>
  <c r="K8387" i="1" s="1"/>
  <c r="H8388" i="1"/>
  <c r="K8388" i="1" s="1"/>
  <c r="H8389" i="1"/>
  <c r="K8389" i="1" s="1"/>
  <c r="H8390" i="1"/>
  <c r="K8390" i="1" s="1"/>
  <c r="H8391" i="1"/>
  <c r="K8391" i="1" s="1"/>
  <c r="H8392" i="1"/>
  <c r="K8392" i="1" s="1"/>
  <c r="H8393" i="1"/>
  <c r="K8393" i="1" s="1"/>
  <c r="H8394" i="1"/>
  <c r="K8394" i="1" s="1"/>
  <c r="H8395" i="1"/>
  <c r="K8395" i="1" s="1"/>
  <c r="H8396" i="1"/>
  <c r="K8396" i="1" s="1"/>
  <c r="H8397" i="1"/>
  <c r="K8397" i="1" s="1"/>
  <c r="H8398" i="1"/>
  <c r="K8398" i="1" s="1"/>
  <c r="H8399" i="1"/>
  <c r="K8399" i="1" s="1"/>
  <c r="H8400" i="1"/>
  <c r="K8400" i="1" s="1"/>
  <c r="H8401" i="1"/>
  <c r="K8401" i="1" s="1"/>
  <c r="H8402" i="1"/>
  <c r="K8402" i="1" s="1"/>
  <c r="H8403" i="1"/>
  <c r="K8403" i="1" s="1"/>
  <c r="H8404" i="1"/>
  <c r="K8404" i="1" s="1"/>
  <c r="H8405" i="1"/>
  <c r="K8405" i="1" s="1"/>
  <c r="H8406" i="1"/>
  <c r="K8406" i="1" s="1"/>
  <c r="H8407" i="1"/>
  <c r="K8407" i="1" s="1"/>
  <c r="H8408" i="1"/>
  <c r="K8408" i="1" s="1"/>
  <c r="H8409" i="1"/>
  <c r="K8409" i="1" s="1"/>
  <c r="H8410" i="1"/>
  <c r="K8410" i="1" s="1"/>
  <c r="H8411" i="1"/>
  <c r="K8411" i="1" s="1"/>
  <c r="H8412" i="1"/>
  <c r="K8412" i="1" s="1"/>
  <c r="H8413" i="1"/>
  <c r="K8413" i="1" s="1"/>
  <c r="H8414" i="1"/>
  <c r="K8414" i="1" s="1"/>
  <c r="H8415" i="1"/>
  <c r="K8415" i="1" s="1"/>
  <c r="H8416" i="1"/>
  <c r="K8416" i="1" s="1"/>
  <c r="H8417" i="1"/>
  <c r="K8417" i="1" s="1"/>
  <c r="H8418" i="1"/>
  <c r="K8418" i="1" s="1"/>
  <c r="H8419" i="1"/>
  <c r="K8419" i="1" s="1"/>
  <c r="H8420" i="1"/>
  <c r="K8420" i="1" s="1"/>
  <c r="H8421" i="1"/>
  <c r="K8421" i="1" s="1"/>
  <c r="H8422" i="1"/>
  <c r="K8422" i="1" s="1"/>
  <c r="H8423" i="1"/>
  <c r="K8423" i="1" s="1"/>
  <c r="H8424" i="1"/>
  <c r="K8424" i="1" s="1"/>
  <c r="H8425" i="1"/>
  <c r="K8425" i="1" s="1"/>
  <c r="H8426" i="1"/>
  <c r="K8426" i="1" s="1"/>
  <c r="H8427" i="1"/>
  <c r="K8427" i="1" s="1"/>
  <c r="H8428" i="1"/>
  <c r="K8428" i="1" s="1"/>
  <c r="H8429" i="1"/>
  <c r="K8429" i="1" s="1"/>
  <c r="H8430" i="1"/>
  <c r="K8430" i="1" s="1"/>
  <c r="H8431" i="1"/>
  <c r="K8431" i="1" s="1"/>
  <c r="H8432" i="1"/>
  <c r="K8432" i="1" s="1"/>
  <c r="H8433" i="1"/>
  <c r="K8433" i="1" s="1"/>
  <c r="H8434" i="1"/>
  <c r="K8434" i="1" s="1"/>
  <c r="H8435" i="1"/>
  <c r="K8435" i="1" s="1"/>
  <c r="H8436" i="1"/>
  <c r="K8436" i="1" s="1"/>
  <c r="H8437" i="1"/>
  <c r="K8437" i="1" s="1"/>
  <c r="H8438" i="1"/>
  <c r="K8438" i="1" s="1"/>
  <c r="H8439" i="1"/>
  <c r="K8439" i="1" s="1"/>
  <c r="H8440" i="1"/>
  <c r="K8440" i="1" s="1"/>
  <c r="H8441" i="1"/>
  <c r="K8441" i="1" s="1"/>
  <c r="H8442" i="1"/>
  <c r="K8442" i="1" s="1"/>
  <c r="H8443" i="1"/>
  <c r="K8443" i="1" s="1"/>
  <c r="H8444" i="1"/>
  <c r="K8444" i="1" s="1"/>
  <c r="H8445" i="1"/>
  <c r="K8445" i="1" s="1"/>
  <c r="H8446" i="1"/>
  <c r="K8446" i="1" s="1"/>
  <c r="H8447" i="1"/>
  <c r="K8447" i="1" s="1"/>
  <c r="H8448" i="1"/>
  <c r="K8448" i="1" s="1"/>
  <c r="H8449" i="1"/>
  <c r="K8449" i="1" s="1"/>
  <c r="H8450" i="1"/>
  <c r="K8450" i="1" s="1"/>
  <c r="H8451" i="1"/>
  <c r="K8451" i="1" s="1"/>
  <c r="H8452" i="1"/>
  <c r="K8452" i="1" s="1"/>
  <c r="H8453" i="1"/>
  <c r="K8453" i="1" s="1"/>
  <c r="H8454" i="1"/>
  <c r="K8454" i="1" s="1"/>
  <c r="H8455" i="1"/>
  <c r="K8455" i="1" s="1"/>
  <c r="H8456" i="1"/>
  <c r="K8456" i="1" s="1"/>
  <c r="H8457" i="1"/>
  <c r="K8457" i="1" s="1"/>
  <c r="H8458" i="1"/>
  <c r="K8458" i="1" s="1"/>
  <c r="H8459" i="1"/>
  <c r="K8459" i="1" s="1"/>
  <c r="H8460" i="1"/>
  <c r="K8460" i="1" s="1"/>
  <c r="H8461" i="1"/>
  <c r="K8461" i="1" s="1"/>
  <c r="H8462" i="1"/>
  <c r="K8462" i="1" s="1"/>
  <c r="H8463" i="1"/>
  <c r="K8463" i="1" s="1"/>
  <c r="H8464" i="1"/>
  <c r="K8464" i="1" s="1"/>
  <c r="H8465" i="1"/>
  <c r="K8465" i="1" s="1"/>
  <c r="H8466" i="1"/>
  <c r="K8466" i="1" s="1"/>
  <c r="H8467" i="1"/>
  <c r="K8467" i="1" s="1"/>
  <c r="H8468" i="1"/>
  <c r="K8468" i="1" s="1"/>
  <c r="H8469" i="1"/>
  <c r="K8469" i="1" s="1"/>
  <c r="H8470" i="1"/>
  <c r="K8470" i="1" s="1"/>
  <c r="H8471" i="1"/>
  <c r="K8471" i="1" s="1"/>
  <c r="H8472" i="1"/>
  <c r="K8472" i="1" s="1"/>
  <c r="H8473" i="1"/>
  <c r="K8473" i="1" s="1"/>
  <c r="H8474" i="1"/>
  <c r="K8474" i="1" s="1"/>
  <c r="H8475" i="1"/>
  <c r="K8475" i="1" s="1"/>
  <c r="H8476" i="1"/>
  <c r="K8476" i="1" s="1"/>
  <c r="H8477" i="1"/>
  <c r="K8477" i="1" s="1"/>
  <c r="H8478" i="1"/>
  <c r="K8478" i="1" s="1"/>
  <c r="H8479" i="1"/>
  <c r="K8479" i="1" s="1"/>
  <c r="H8480" i="1"/>
  <c r="K8480" i="1" s="1"/>
  <c r="H8481" i="1"/>
  <c r="K8481" i="1" s="1"/>
  <c r="H8482" i="1"/>
  <c r="K8482" i="1" s="1"/>
  <c r="H8483" i="1"/>
  <c r="K8483" i="1" s="1"/>
  <c r="H8484" i="1"/>
  <c r="K8484" i="1" s="1"/>
  <c r="H8485" i="1"/>
  <c r="K8485" i="1" s="1"/>
  <c r="H8486" i="1"/>
  <c r="K8486" i="1" s="1"/>
  <c r="H8487" i="1"/>
  <c r="K8487" i="1" s="1"/>
  <c r="H8488" i="1"/>
  <c r="K8488" i="1" s="1"/>
  <c r="H8489" i="1"/>
  <c r="K8489" i="1" s="1"/>
  <c r="H8490" i="1"/>
  <c r="K8490" i="1" s="1"/>
  <c r="H8491" i="1"/>
  <c r="K8491" i="1" s="1"/>
  <c r="H8492" i="1"/>
  <c r="K8492" i="1" s="1"/>
  <c r="H8493" i="1"/>
  <c r="K8493" i="1" s="1"/>
  <c r="H8494" i="1"/>
  <c r="K8494" i="1" s="1"/>
  <c r="H8495" i="1"/>
  <c r="K8495" i="1" s="1"/>
  <c r="H8496" i="1"/>
  <c r="K8496" i="1" s="1"/>
  <c r="H8497" i="1"/>
  <c r="K8497" i="1" s="1"/>
  <c r="H8498" i="1"/>
  <c r="K8498" i="1" s="1"/>
  <c r="H8499" i="1"/>
  <c r="K8499" i="1" s="1"/>
  <c r="H8500" i="1"/>
  <c r="K8500" i="1" s="1"/>
  <c r="H8501" i="1"/>
  <c r="K8501" i="1" s="1"/>
  <c r="H8502" i="1"/>
  <c r="K8502" i="1" s="1"/>
  <c r="H8503" i="1"/>
  <c r="K8503" i="1" s="1"/>
  <c r="H8504" i="1"/>
  <c r="K8504" i="1" s="1"/>
  <c r="H8505" i="1"/>
  <c r="K8505" i="1" s="1"/>
  <c r="H8506" i="1"/>
  <c r="K8506" i="1" s="1"/>
  <c r="H8507" i="1"/>
  <c r="K8507" i="1" s="1"/>
  <c r="H8508" i="1"/>
  <c r="K8508" i="1" s="1"/>
  <c r="H8509" i="1"/>
  <c r="K8509" i="1" s="1"/>
  <c r="H8510" i="1"/>
  <c r="K8510" i="1" s="1"/>
  <c r="H8511" i="1"/>
  <c r="K8511" i="1" s="1"/>
  <c r="H8512" i="1"/>
  <c r="K8512" i="1" s="1"/>
  <c r="H8513" i="1"/>
  <c r="K8513" i="1" s="1"/>
  <c r="H8514" i="1"/>
  <c r="K8514" i="1" s="1"/>
  <c r="H8515" i="1"/>
  <c r="K8515" i="1" s="1"/>
  <c r="H8516" i="1"/>
  <c r="K8516" i="1" s="1"/>
  <c r="H8517" i="1"/>
  <c r="K8517" i="1" s="1"/>
  <c r="H8518" i="1"/>
  <c r="K8518" i="1" s="1"/>
  <c r="H8519" i="1"/>
  <c r="K8519" i="1" s="1"/>
  <c r="H8520" i="1"/>
  <c r="K8520" i="1" s="1"/>
  <c r="H8521" i="1"/>
  <c r="K8521" i="1" s="1"/>
  <c r="H8522" i="1"/>
  <c r="K8522" i="1" s="1"/>
  <c r="H8523" i="1"/>
  <c r="K8523" i="1" s="1"/>
  <c r="H8524" i="1"/>
  <c r="K8524" i="1" s="1"/>
  <c r="H8525" i="1"/>
  <c r="K8525" i="1" s="1"/>
  <c r="H8526" i="1"/>
  <c r="K8526" i="1" s="1"/>
  <c r="H8527" i="1"/>
  <c r="K8527" i="1" s="1"/>
  <c r="H8528" i="1"/>
  <c r="K8528" i="1" s="1"/>
  <c r="H8529" i="1"/>
  <c r="K8529" i="1" s="1"/>
  <c r="H8530" i="1"/>
  <c r="K8530" i="1" s="1"/>
  <c r="H8531" i="1"/>
  <c r="K8531" i="1" s="1"/>
  <c r="H8532" i="1"/>
  <c r="K8532" i="1" s="1"/>
  <c r="H8533" i="1"/>
  <c r="K8533" i="1" s="1"/>
  <c r="H8534" i="1"/>
  <c r="K8534" i="1" s="1"/>
  <c r="H8535" i="1"/>
  <c r="K8535" i="1" s="1"/>
  <c r="H8536" i="1"/>
  <c r="K8536" i="1" s="1"/>
  <c r="H8537" i="1"/>
  <c r="K8537" i="1" s="1"/>
  <c r="H8538" i="1"/>
  <c r="K8538" i="1" s="1"/>
  <c r="H8539" i="1"/>
  <c r="K8539" i="1" s="1"/>
  <c r="H8540" i="1"/>
  <c r="K8540" i="1" s="1"/>
  <c r="H8541" i="1"/>
  <c r="K8541" i="1" s="1"/>
  <c r="H8542" i="1"/>
  <c r="K8542" i="1" s="1"/>
  <c r="H8543" i="1"/>
  <c r="K8543" i="1" s="1"/>
  <c r="H8544" i="1"/>
  <c r="K8544" i="1" s="1"/>
  <c r="H8545" i="1"/>
  <c r="K8545" i="1" s="1"/>
  <c r="H8546" i="1"/>
  <c r="K8546" i="1" s="1"/>
  <c r="H8547" i="1"/>
  <c r="K8547" i="1" s="1"/>
  <c r="H8548" i="1"/>
  <c r="K8548" i="1" s="1"/>
  <c r="H8549" i="1"/>
  <c r="K8549" i="1" s="1"/>
  <c r="H8550" i="1"/>
  <c r="K8550" i="1" s="1"/>
  <c r="H8551" i="1"/>
  <c r="K8551" i="1" s="1"/>
  <c r="H8552" i="1"/>
  <c r="K8552" i="1" s="1"/>
  <c r="H8553" i="1"/>
  <c r="K8553" i="1" s="1"/>
  <c r="H8554" i="1"/>
  <c r="K8554" i="1" s="1"/>
  <c r="H8555" i="1"/>
  <c r="K8555" i="1" s="1"/>
  <c r="H8556" i="1"/>
  <c r="K8556" i="1" s="1"/>
  <c r="H8557" i="1"/>
  <c r="K8557" i="1" s="1"/>
  <c r="H8558" i="1"/>
  <c r="K8558" i="1" s="1"/>
  <c r="H8559" i="1"/>
  <c r="K8559" i="1" s="1"/>
  <c r="H8560" i="1"/>
  <c r="K8560" i="1" s="1"/>
  <c r="H8561" i="1"/>
  <c r="K8561" i="1" s="1"/>
  <c r="H8562" i="1"/>
  <c r="K8562" i="1" s="1"/>
  <c r="H8563" i="1"/>
  <c r="K8563" i="1" s="1"/>
  <c r="H8564" i="1"/>
  <c r="K8564" i="1" s="1"/>
  <c r="H8565" i="1"/>
  <c r="K8565" i="1" s="1"/>
  <c r="H8566" i="1"/>
  <c r="K8566" i="1" s="1"/>
  <c r="H8567" i="1"/>
  <c r="K8567" i="1" s="1"/>
  <c r="H8568" i="1"/>
  <c r="K8568" i="1" s="1"/>
  <c r="H8569" i="1"/>
  <c r="K8569" i="1" s="1"/>
  <c r="H8570" i="1"/>
  <c r="K8570" i="1" s="1"/>
  <c r="H8571" i="1"/>
  <c r="K8571" i="1" s="1"/>
  <c r="H8572" i="1"/>
  <c r="K8572" i="1" s="1"/>
  <c r="H8573" i="1"/>
  <c r="K8573" i="1" s="1"/>
  <c r="H8574" i="1"/>
  <c r="K8574" i="1" s="1"/>
  <c r="H8575" i="1"/>
  <c r="K8575" i="1" s="1"/>
  <c r="H8576" i="1"/>
  <c r="K8576" i="1" s="1"/>
  <c r="H8577" i="1"/>
  <c r="K8577" i="1" s="1"/>
  <c r="H8578" i="1"/>
  <c r="K8578" i="1" s="1"/>
  <c r="H8579" i="1"/>
  <c r="K8579" i="1" s="1"/>
  <c r="H8580" i="1"/>
  <c r="K8580" i="1" s="1"/>
  <c r="H8581" i="1"/>
  <c r="K8581" i="1" s="1"/>
  <c r="H8582" i="1"/>
  <c r="K8582" i="1" s="1"/>
  <c r="H8583" i="1"/>
  <c r="K8583" i="1" s="1"/>
  <c r="H8584" i="1"/>
  <c r="K8584" i="1" s="1"/>
  <c r="H8585" i="1"/>
  <c r="K8585" i="1" s="1"/>
  <c r="H8586" i="1"/>
  <c r="K8586" i="1" s="1"/>
  <c r="H8587" i="1"/>
  <c r="K8587" i="1" s="1"/>
  <c r="H8588" i="1"/>
  <c r="K8588" i="1" s="1"/>
  <c r="H8589" i="1"/>
  <c r="K8589" i="1" s="1"/>
  <c r="H8590" i="1"/>
  <c r="K8590" i="1" s="1"/>
  <c r="H8591" i="1"/>
  <c r="K8591" i="1" s="1"/>
  <c r="H8592" i="1"/>
  <c r="K8592" i="1" s="1"/>
  <c r="H8593" i="1"/>
  <c r="K8593" i="1" s="1"/>
  <c r="H8594" i="1"/>
  <c r="K8594" i="1" s="1"/>
  <c r="H8595" i="1"/>
  <c r="K8595" i="1" s="1"/>
  <c r="H8596" i="1"/>
  <c r="K8596" i="1" s="1"/>
  <c r="H8597" i="1"/>
  <c r="K8597" i="1" s="1"/>
  <c r="H8598" i="1"/>
  <c r="K8598" i="1" s="1"/>
  <c r="H8599" i="1"/>
  <c r="K8599" i="1" s="1"/>
  <c r="H8600" i="1"/>
  <c r="K8600" i="1" s="1"/>
  <c r="H8601" i="1"/>
  <c r="K8601" i="1" s="1"/>
  <c r="H8602" i="1"/>
  <c r="K8602" i="1" s="1"/>
  <c r="H8603" i="1"/>
  <c r="K8603" i="1" s="1"/>
  <c r="H8604" i="1"/>
  <c r="K8604" i="1" s="1"/>
  <c r="H8605" i="1"/>
  <c r="K8605" i="1" s="1"/>
  <c r="H8606" i="1"/>
  <c r="K8606" i="1" s="1"/>
  <c r="H8607" i="1"/>
  <c r="K8607" i="1" s="1"/>
  <c r="H8608" i="1"/>
  <c r="K8608" i="1" s="1"/>
  <c r="H8609" i="1"/>
  <c r="K8609" i="1" s="1"/>
  <c r="H8610" i="1"/>
  <c r="K8610" i="1" s="1"/>
  <c r="H8611" i="1"/>
  <c r="K8611" i="1" s="1"/>
  <c r="H8612" i="1"/>
  <c r="K8612" i="1" s="1"/>
  <c r="H8613" i="1"/>
  <c r="K8613" i="1" s="1"/>
  <c r="H8614" i="1"/>
  <c r="K8614" i="1" s="1"/>
  <c r="H8615" i="1"/>
  <c r="K8615" i="1" s="1"/>
  <c r="H8616" i="1"/>
  <c r="K8616" i="1" s="1"/>
  <c r="H8617" i="1"/>
  <c r="K8617" i="1" s="1"/>
  <c r="H8618" i="1"/>
  <c r="K8618" i="1" s="1"/>
  <c r="H8619" i="1"/>
  <c r="K8619" i="1" s="1"/>
  <c r="H8620" i="1"/>
  <c r="K8620" i="1" s="1"/>
  <c r="H8621" i="1"/>
  <c r="K8621" i="1" s="1"/>
  <c r="H8622" i="1"/>
  <c r="K8622" i="1" s="1"/>
  <c r="H8623" i="1"/>
  <c r="K8623" i="1" s="1"/>
  <c r="H8624" i="1"/>
  <c r="K8624" i="1" s="1"/>
  <c r="H8625" i="1"/>
  <c r="K8625" i="1" s="1"/>
  <c r="H8626" i="1"/>
  <c r="K8626" i="1" s="1"/>
  <c r="H8627" i="1"/>
  <c r="K8627" i="1" s="1"/>
  <c r="H8628" i="1"/>
  <c r="K8628" i="1" s="1"/>
  <c r="H8629" i="1"/>
  <c r="K8629" i="1" s="1"/>
  <c r="H8630" i="1"/>
  <c r="K8630" i="1" s="1"/>
  <c r="H8631" i="1"/>
  <c r="K8631" i="1" s="1"/>
  <c r="H8632" i="1"/>
  <c r="K8632" i="1" s="1"/>
  <c r="H8633" i="1"/>
  <c r="K8633" i="1" s="1"/>
  <c r="H8634" i="1"/>
  <c r="K8634" i="1" s="1"/>
  <c r="H8635" i="1"/>
  <c r="K8635" i="1" s="1"/>
  <c r="H8636" i="1"/>
  <c r="K8636" i="1" s="1"/>
  <c r="H8637" i="1"/>
  <c r="K8637" i="1" s="1"/>
  <c r="H8638" i="1"/>
  <c r="K8638" i="1" s="1"/>
  <c r="H8639" i="1"/>
  <c r="K8639" i="1" s="1"/>
  <c r="H8640" i="1"/>
  <c r="K8640" i="1" s="1"/>
  <c r="H8641" i="1"/>
  <c r="K8641" i="1" s="1"/>
  <c r="H8642" i="1"/>
  <c r="K8642" i="1" s="1"/>
  <c r="H8643" i="1"/>
  <c r="K8643" i="1" s="1"/>
  <c r="H8644" i="1"/>
  <c r="K8644" i="1" s="1"/>
  <c r="H8645" i="1"/>
  <c r="K8645" i="1" s="1"/>
  <c r="H8646" i="1"/>
  <c r="K8646" i="1" s="1"/>
  <c r="H8647" i="1"/>
  <c r="K8647" i="1" s="1"/>
  <c r="H8648" i="1"/>
  <c r="K8648" i="1" s="1"/>
  <c r="H8649" i="1"/>
  <c r="K8649" i="1" s="1"/>
  <c r="H8650" i="1"/>
  <c r="K8650" i="1" s="1"/>
  <c r="H8651" i="1"/>
  <c r="K8651" i="1" s="1"/>
  <c r="H8652" i="1"/>
  <c r="K8652" i="1" s="1"/>
  <c r="H8653" i="1"/>
  <c r="K8653" i="1" s="1"/>
  <c r="H8654" i="1"/>
  <c r="K8654" i="1" s="1"/>
  <c r="H8655" i="1"/>
  <c r="K8655" i="1" s="1"/>
  <c r="H8656" i="1"/>
  <c r="K8656" i="1" s="1"/>
  <c r="H8657" i="1"/>
  <c r="K8657" i="1" s="1"/>
  <c r="H8658" i="1"/>
  <c r="K8658" i="1" s="1"/>
  <c r="H8659" i="1"/>
  <c r="K8659" i="1" s="1"/>
  <c r="H8660" i="1"/>
  <c r="K8660" i="1" s="1"/>
  <c r="H8661" i="1"/>
  <c r="K8661" i="1" s="1"/>
  <c r="H8662" i="1"/>
  <c r="K8662" i="1" s="1"/>
  <c r="H8663" i="1"/>
  <c r="K8663" i="1" s="1"/>
  <c r="H8664" i="1"/>
  <c r="K8664" i="1" s="1"/>
  <c r="H8665" i="1"/>
  <c r="K8665" i="1" s="1"/>
  <c r="H8666" i="1"/>
  <c r="K8666" i="1" s="1"/>
  <c r="H8667" i="1"/>
  <c r="K8667" i="1" s="1"/>
  <c r="H8668" i="1"/>
  <c r="K8668" i="1" s="1"/>
  <c r="H8669" i="1"/>
  <c r="K8669" i="1" s="1"/>
  <c r="H8670" i="1"/>
  <c r="K8670" i="1" s="1"/>
  <c r="H8671" i="1"/>
  <c r="K8671" i="1" s="1"/>
  <c r="H8672" i="1"/>
  <c r="K8672" i="1" s="1"/>
  <c r="H8673" i="1"/>
  <c r="K8673" i="1" s="1"/>
  <c r="H8674" i="1"/>
  <c r="K8674" i="1" s="1"/>
  <c r="H8675" i="1"/>
  <c r="K8675" i="1" s="1"/>
  <c r="H8676" i="1"/>
  <c r="K8676" i="1" s="1"/>
  <c r="H8677" i="1"/>
  <c r="K8677" i="1" s="1"/>
  <c r="H8678" i="1"/>
  <c r="K8678" i="1" s="1"/>
  <c r="H8679" i="1"/>
  <c r="K8679" i="1" s="1"/>
  <c r="H8680" i="1"/>
  <c r="K8680" i="1" s="1"/>
  <c r="H8681" i="1"/>
  <c r="K8681" i="1" s="1"/>
  <c r="H8682" i="1"/>
  <c r="K8682" i="1" s="1"/>
  <c r="H8683" i="1"/>
  <c r="K8683" i="1" s="1"/>
  <c r="H8684" i="1"/>
  <c r="K8684" i="1" s="1"/>
  <c r="H8685" i="1"/>
  <c r="K8685" i="1" s="1"/>
  <c r="H8686" i="1"/>
  <c r="K8686" i="1" s="1"/>
  <c r="H8687" i="1"/>
  <c r="K8687" i="1" s="1"/>
  <c r="H8688" i="1"/>
  <c r="K8688" i="1" s="1"/>
  <c r="H8689" i="1"/>
  <c r="K8689" i="1" s="1"/>
  <c r="H8690" i="1"/>
  <c r="K8690" i="1" s="1"/>
  <c r="H8691" i="1"/>
  <c r="K8691" i="1" s="1"/>
  <c r="H8692" i="1"/>
  <c r="K8692" i="1" s="1"/>
  <c r="H8693" i="1"/>
  <c r="K8693" i="1" s="1"/>
  <c r="H8694" i="1"/>
  <c r="K8694" i="1" s="1"/>
  <c r="H8695" i="1"/>
  <c r="K8695" i="1" s="1"/>
  <c r="H8696" i="1"/>
  <c r="K8696" i="1" s="1"/>
  <c r="H8697" i="1"/>
  <c r="K8697" i="1" s="1"/>
  <c r="H8698" i="1"/>
  <c r="K8698" i="1" s="1"/>
  <c r="H8699" i="1"/>
  <c r="K8699" i="1" s="1"/>
  <c r="H8700" i="1"/>
  <c r="K8700" i="1" s="1"/>
  <c r="H8701" i="1"/>
  <c r="K8701" i="1" s="1"/>
  <c r="H8702" i="1"/>
  <c r="K8702" i="1" s="1"/>
  <c r="H8703" i="1"/>
  <c r="K8703" i="1" s="1"/>
  <c r="H8704" i="1"/>
  <c r="K8704" i="1" s="1"/>
  <c r="H8705" i="1"/>
  <c r="K8705" i="1" s="1"/>
  <c r="H8706" i="1"/>
  <c r="K8706" i="1" s="1"/>
  <c r="H8707" i="1"/>
  <c r="K8707" i="1" s="1"/>
  <c r="H8708" i="1"/>
  <c r="K8708" i="1" s="1"/>
  <c r="H8709" i="1"/>
  <c r="K8709" i="1" s="1"/>
  <c r="H8710" i="1"/>
  <c r="K8710" i="1" s="1"/>
  <c r="H8711" i="1"/>
  <c r="K8711" i="1" s="1"/>
  <c r="H8712" i="1"/>
  <c r="K8712" i="1" s="1"/>
  <c r="H8713" i="1"/>
  <c r="K8713" i="1" s="1"/>
  <c r="H8714" i="1"/>
  <c r="K8714" i="1" s="1"/>
  <c r="H8715" i="1"/>
  <c r="K8715" i="1" s="1"/>
  <c r="H8716" i="1"/>
  <c r="K8716" i="1" s="1"/>
  <c r="H8717" i="1"/>
  <c r="K8717" i="1" s="1"/>
  <c r="H8718" i="1"/>
  <c r="K8718" i="1" s="1"/>
  <c r="H8719" i="1"/>
  <c r="K8719" i="1" s="1"/>
  <c r="H8720" i="1"/>
  <c r="K8720" i="1" s="1"/>
  <c r="H8721" i="1"/>
  <c r="K8721" i="1" s="1"/>
  <c r="H8722" i="1"/>
  <c r="K8722" i="1" s="1"/>
  <c r="H8723" i="1"/>
  <c r="K8723" i="1" s="1"/>
  <c r="H8724" i="1"/>
  <c r="K8724" i="1" s="1"/>
  <c r="H8725" i="1"/>
  <c r="K8725" i="1" s="1"/>
  <c r="H8726" i="1"/>
  <c r="K8726" i="1" s="1"/>
  <c r="H8727" i="1"/>
  <c r="K8727" i="1" s="1"/>
  <c r="H8728" i="1"/>
  <c r="K8728" i="1" s="1"/>
  <c r="H8729" i="1"/>
  <c r="K8729" i="1" s="1"/>
  <c r="H8730" i="1"/>
  <c r="K8730" i="1" s="1"/>
  <c r="H8731" i="1"/>
  <c r="K8731" i="1" s="1"/>
  <c r="H8732" i="1"/>
  <c r="K8732" i="1" s="1"/>
  <c r="H8733" i="1"/>
  <c r="K8733" i="1" s="1"/>
  <c r="H8734" i="1"/>
  <c r="K8734" i="1" s="1"/>
  <c r="H8735" i="1"/>
  <c r="K8735" i="1" s="1"/>
  <c r="H8736" i="1"/>
  <c r="K8736" i="1" s="1"/>
  <c r="H8737" i="1"/>
  <c r="K8737" i="1" s="1"/>
  <c r="H8738" i="1"/>
  <c r="K8738" i="1" s="1"/>
  <c r="H8739" i="1"/>
  <c r="K8739" i="1" s="1"/>
  <c r="H8740" i="1"/>
  <c r="K8740" i="1" s="1"/>
  <c r="H8741" i="1"/>
  <c r="K8741" i="1" s="1"/>
  <c r="H8742" i="1"/>
  <c r="K8742" i="1" s="1"/>
  <c r="H8743" i="1"/>
  <c r="K8743" i="1" s="1"/>
  <c r="H8744" i="1"/>
  <c r="K8744" i="1" s="1"/>
  <c r="H8745" i="1"/>
  <c r="K8745" i="1" s="1"/>
  <c r="H8746" i="1"/>
  <c r="K8746" i="1" s="1"/>
  <c r="H8747" i="1"/>
  <c r="K8747" i="1" s="1"/>
  <c r="H8748" i="1"/>
  <c r="K8748" i="1" s="1"/>
  <c r="H8749" i="1"/>
  <c r="K8749" i="1" s="1"/>
  <c r="H8750" i="1"/>
  <c r="K8750" i="1" s="1"/>
  <c r="H8751" i="1"/>
  <c r="K8751" i="1" s="1"/>
  <c r="H8752" i="1"/>
  <c r="K8752" i="1" s="1"/>
  <c r="H8753" i="1"/>
  <c r="K8753" i="1" s="1"/>
  <c r="H8754" i="1"/>
  <c r="K8754" i="1" s="1"/>
  <c r="H8755" i="1"/>
  <c r="K8755" i="1" s="1"/>
  <c r="H8756" i="1"/>
  <c r="K8756" i="1" s="1"/>
  <c r="H8757" i="1"/>
  <c r="K8757" i="1" s="1"/>
  <c r="H8758" i="1"/>
  <c r="K8758" i="1" s="1"/>
  <c r="H8759" i="1"/>
  <c r="K8759" i="1" s="1"/>
  <c r="H8760" i="1"/>
  <c r="K8760" i="1" s="1"/>
  <c r="H8761" i="1"/>
  <c r="K8761" i="1" s="1"/>
  <c r="H8762" i="1"/>
  <c r="K8762" i="1" s="1"/>
  <c r="H8763" i="1"/>
  <c r="K8763" i="1" s="1"/>
  <c r="H8764" i="1"/>
  <c r="K8764" i="1" s="1"/>
  <c r="H8765" i="1"/>
  <c r="K8765" i="1" s="1"/>
  <c r="H8766" i="1"/>
  <c r="K8766" i="1" s="1"/>
  <c r="H8767" i="1"/>
  <c r="K8767" i="1" s="1"/>
  <c r="H8768" i="1"/>
  <c r="K8768" i="1" s="1"/>
  <c r="H8769" i="1"/>
  <c r="K8769" i="1" s="1"/>
  <c r="H8770" i="1"/>
  <c r="K8770" i="1" s="1"/>
  <c r="H8771" i="1"/>
  <c r="K8771" i="1" s="1"/>
  <c r="H8772" i="1"/>
  <c r="K8772" i="1" s="1"/>
  <c r="H8773" i="1"/>
  <c r="K8773" i="1" s="1"/>
  <c r="H8774" i="1"/>
  <c r="K8774" i="1" s="1"/>
  <c r="H8775" i="1"/>
  <c r="K8775" i="1" s="1"/>
  <c r="H8776" i="1"/>
  <c r="K8776" i="1" s="1"/>
  <c r="H8777" i="1"/>
  <c r="K8777" i="1" s="1"/>
  <c r="H8778" i="1"/>
  <c r="K8778" i="1" s="1"/>
  <c r="H8779" i="1"/>
  <c r="K8779" i="1" s="1"/>
  <c r="H8780" i="1"/>
  <c r="K8780" i="1" s="1"/>
  <c r="H8781" i="1"/>
  <c r="K8781" i="1" s="1"/>
  <c r="H8782" i="1"/>
  <c r="K8782" i="1" s="1"/>
  <c r="H8783" i="1"/>
  <c r="K8783" i="1" s="1"/>
  <c r="H8784" i="1"/>
  <c r="K8784" i="1" s="1"/>
  <c r="H8785" i="1"/>
  <c r="K8785" i="1" s="1"/>
  <c r="H8786" i="1"/>
  <c r="K8786" i="1" s="1"/>
  <c r="H8787" i="1"/>
  <c r="K8787" i="1" s="1"/>
  <c r="H8788" i="1"/>
  <c r="K8788" i="1" s="1"/>
  <c r="H8789" i="1"/>
  <c r="K8789" i="1" s="1"/>
  <c r="H8790" i="1"/>
  <c r="K8790" i="1" s="1"/>
  <c r="H8791" i="1"/>
  <c r="K8791" i="1" s="1"/>
  <c r="H8792" i="1"/>
  <c r="K8792" i="1" s="1"/>
  <c r="H8793" i="1"/>
  <c r="K8793" i="1" s="1"/>
  <c r="H8794" i="1"/>
  <c r="K8794" i="1" s="1"/>
  <c r="H8795" i="1"/>
  <c r="K8795" i="1" s="1"/>
  <c r="H8796" i="1"/>
  <c r="K8796" i="1" s="1"/>
  <c r="H8797" i="1"/>
  <c r="K8797" i="1" s="1"/>
  <c r="H8798" i="1"/>
  <c r="K8798" i="1" s="1"/>
  <c r="H8799" i="1"/>
  <c r="K8799" i="1" s="1"/>
  <c r="H8800" i="1"/>
  <c r="K8800" i="1" s="1"/>
  <c r="H8801" i="1"/>
  <c r="K8801" i="1" s="1"/>
  <c r="H8802" i="1"/>
  <c r="K8802" i="1" s="1"/>
  <c r="H8803" i="1"/>
  <c r="K8803" i="1" s="1"/>
  <c r="H8804" i="1"/>
  <c r="K8804" i="1" s="1"/>
  <c r="H8805" i="1"/>
  <c r="K8805" i="1" s="1"/>
  <c r="H8806" i="1"/>
  <c r="K8806" i="1" s="1"/>
  <c r="H8807" i="1"/>
  <c r="K8807" i="1" s="1"/>
  <c r="H8808" i="1"/>
  <c r="K8808" i="1" s="1"/>
  <c r="H8809" i="1"/>
  <c r="K8809" i="1" s="1"/>
  <c r="H8810" i="1"/>
  <c r="K8810" i="1" s="1"/>
  <c r="H8811" i="1"/>
  <c r="K8811" i="1" s="1"/>
  <c r="H8812" i="1"/>
  <c r="K8812" i="1" s="1"/>
  <c r="H8813" i="1"/>
  <c r="K8813" i="1" s="1"/>
  <c r="H8814" i="1"/>
  <c r="K8814" i="1" s="1"/>
  <c r="H8815" i="1"/>
  <c r="K8815" i="1" s="1"/>
  <c r="H8816" i="1"/>
  <c r="K8816" i="1" s="1"/>
  <c r="H8817" i="1"/>
  <c r="K8817" i="1" s="1"/>
  <c r="H8818" i="1"/>
  <c r="K8818" i="1" s="1"/>
  <c r="H8819" i="1"/>
  <c r="K8819" i="1" s="1"/>
  <c r="H8820" i="1"/>
  <c r="K8820" i="1" s="1"/>
  <c r="H8821" i="1"/>
  <c r="K8821" i="1" s="1"/>
  <c r="H8822" i="1"/>
  <c r="K8822" i="1" s="1"/>
  <c r="H8823" i="1"/>
  <c r="K8823" i="1" s="1"/>
  <c r="H8824" i="1"/>
  <c r="K8824" i="1" s="1"/>
  <c r="H8825" i="1"/>
  <c r="K8825" i="1" s="1"/>
  <c r="H8826" i="1"/>
  <c r="K8826" i="1" s="1"/>
  <c r="H8827" i="1"/>
  <c r="K8827" i="1" s="1"/>
  <c r="H8828" i="1"/>
  <c r="K8828" i="1" s="1"/>
  <c r="H8829" i="1"/>
  <c r="K8829" i="1" s="1"/>
  <c r="H8830" i="1"/>
  <c r="K8830" i="1" s="1"/>
  <c r="H8831" i="1"/>
  <c r="K8831" i="1" s="1"/>
  <c r="H8832" i="1"/>
  <c r="K8832" i="1" s="1"/>
  <c r="H8833" i="1"/>
  <c r="K8833" i="1" s="1"/>
  <c r="H8834" i="1"/>
  <c r="K8834" i="1" s="1"/>
  <c r="H8835" i="1"/>
  <c r="K8835" i="1" s="1"/>
  <c r="H8836" i="1"/>
  <c r="K8836" i="1" s="1"/>
  <c r="H8837" i="1"/>
  <c r="K8837" i="1" s="1"/>
  <c r="H8838" i="1"/>
  <c r="K8838" i="1" s="1"/>
  <c r="H8839" i="1"/>
  <c r="K8839" i="1" s="1"/>
  <c r="H8840" i="1"/>
  <c r="K8840" i="1" s="1"/>
  <c r="H8841" i="1"/>
  <c r="K8841" i="1" s="1"/>
  <c r="H8842" i="1"/>
  <c r="K8842" i="1" s="1"/>
  <c r="H8843" i="1"/>
  <c r="K8843" i="1" s="1"/>
  <c r="H8844" i="1"/>
  <c r="K8844" i="1" s="1"/>
  <c r="H8845" i="1"/>
  <c r="K8845" i="1" s="1"/>
  <c r="H8846" i="1"/>
  <c r="K8846" i="1" s="1"/>
  <c r="H8847" i="1"/>
  <c r="K8847" i="1" s="1"/>
  <c r="H8848" i="1"/>
  <c r="K8848" i="1" s="1"/>
  <c r="H8849" i="1"/>
  <c r="K8849" i="1" s="1"/>
  <c r="H8850" i="1"/>
  <c r="K8850" i="1" s="1"/>
  <c r="H8851" i="1"/>
  <c r="K8851" i="1" s="1"/>
  <c r="H8852" i="1"/>
  <c r="K8852" i="1" s="1"/>
  <c r="H8853" i="1"/>
  <c r="K8853" i="1" s="1"/>
  <c r="H8854" i="1"/>
  <c r="K8854" i="1" s="1"/>
  <c r="H8855" i="1"/>
  <c r="K8855" i="1" s="1"/>
  <c r="H8856" i="1"/>
  <c r="K8856" i="1" s="1"/>
  <c r="H8857" i="1"/>
  <c r="K8857" i="1" s="1"/>
  <c r="H8858" i="1"/>
  <c r="K8858" i="1" s="1"/>
  <c r="H8859" i="1"/>
  <c r="K8859" i="1" s="1"/>
  <c r="H8860" i="1"/>
  <c r="K8860" i="1" s="1"/>
  <c r="H8861" i="1"/>
  <c r="K8861" i="1" s="1"/>
  <c r="H8862" i="1"/>
  <c r="K8862" i="1" s="1"/>
  <c r="H8863" i="1"/>
  <c r="K8863" i="1" s="1"/>
  <c r="H8864" i="1"/>
  <c r="K8864" i="1" s="1"/>
  <c r="H8865" i="1"/>
  <c r="K8865" i="1" s="1"/>
  <c r="H8866" i="1"/>
  <c r="K8866" i="1" s="1"/>
  <c r="H8867" i="1"/>
  <c r="K8867" i="1" s="1"/>
  <c r="H8868" i="1"/>
  <c r="K8868" i="1" s="1"/>
  <c r="H8869" i="1"/>
  <c r="K8869" i="1" s="1"/>
  <c r="H8870" i="1"/>
  <c r="K8870" i="1" s="1"/>
  <c r="H8871" i="1"/>
  <c r="K8871" i="1" s="1"/>
  <c r="H8872" i="1"/>
  <c r="K8872" i="1" s="1"/>
  <c r="H8873" i="1"/>
  <c r="K8873" i="1" s="1"/>
  <c r="H8874" i="1"/>
  <c r="K8874" i="1" s="1"/>
  <c r="H8875" i="1"/>
  <c r="K8875" i="1" s="1"/>
  <c r="H8876" i="1"/>
  <c r="K8876" i="1" s="1"/>
  <c r="H8877" i="1"/>
  <c r="K8877" i="1" s="1"/>
  <c r="H8878" i="1"/>
  <c r="K8878" i="1" s="1"/>
  <c r="H8879" i="1"/>
  <c r="K8879" i="1" s="1"/>
  <c r="H8880" i="1"/>
  <c r="K8880" i="1" s="1"/>
  <c r="H8881" i="1"/>
  <c r="K8881" i="1" s="1"/>
  <c r="H8882" i="1"/>
  <c r="K8882" i="1" s="1"/>
  <c r="H8883" i="1"/>
  <c r="K8883" i="1" s="1"/>
  <c r="H8884" i="1"/>
  <c r="K8884" i="1" s="1"/>
  <c r="H8885" i="1"/>
  <c r="K8885" i="1" s="1"/>
  <c r="H8886" i="1"/>
  <c r="K8886" i="1" s="1"/>
  <c r="H8887" i="1"/>
  <c r="K8887" i="1" s="1"/>
  <c r="H8888" i="1"/>
  <c r="K8888" i="1" s="1"/>
  <c r="H8889" i="1"/>
  <c r="K8889" i="1" s="1"/>
  <c r="H8890" i="1"/>
  <c r="K8890" i="1" s="1"/>
  <c r="H8891" i="1"/>
  <c r="K8891" i="1" s="1"/>
  <c r="H8892" i="1"/>
  <c r="K8892" i="1" s="1"/>
  <c r="H8893" i="1"/>
  <c r="K8893" i="1" s="1"/>
  <c r="H8894" i="1"/>
  <c r="K8894" i="1" s="1"/>
  <c r="H8895" i="1"/>
  <c r="K8895" i="1" s="1"/>
  <c r="H8896" i="1"/>
  <c r="K8896" i="1" s="1"/>
  <c r="H8897" i="1"/>
  <c r="K8897" i="1" s="1"/>
  <c r="H8898" i="1"/>
  <c r="K8898" i="1" s="1"/>
  <c r="H8899" i="1"/>
  <c r="K8899" i="1" s="1"/>
  <c r="H8900" i="1"/>
  <c r="K8900" i="1" s="1"/>
  <c r="H8901" i="1"/>
  <c r="K8901" i="1" s="1"/>
  <c r="H8902" i="1"/>
  <c r="K8902" i="1" s="1"/>
  <c r="H8903" i="1"/>
  <c r="K8903" i="1" s="1"/>
  <c r="H8904" i="1"/>
  <c r="K8904" i="1" s="1"/>
  <c r="H8905" i="1"/>
  <c r="K8905" i="1" s="1"/>
  <c r="H8906" i="1"/>
  <c r="K8906" i="1" s="1"/>
  <c r="H8907" i="1"/>
  <c r="K8907" i="1" s="1"/>
  <c r="H8908" i="1"/>
  <c r="K8908" i="1" s="1"/>
  <c r="H8909" i="1"/>
  <c r="K8909" i="1" s="1"/>
  <c r="H8910" i="1"/>
  <c r="K8910" i="1" s="1"/>
  <c r="H8911" i="1"/>
  <c r="K8911" i="1" s="1"/>
  <c r="H8912" i="1"/>
  <c r="K8912" i="1" s="1"/>
  <c r="H8913" i="1"/>
  <c r="K8913" i="1" s="1"/>
  <c r="H8914" i="1"/>
  <c r="K8914" i="1" s="1"/>
  <c r="H8915" i="1"/>
  <c r="K8915" i="1" s="1"/>
  <c r="H8916" i="1"/>
  <c r="K8916" i="1" s="1"/>
  <c r="H8917" i="1"/>
  <c r="K8917" i="1" s="1"/>
  <c r="H8918" i="1"/>
  <c r="K8918" i="1" s="1"/>
  <c r="H8919" i="1"/>
  <c r="K8919" i="1" s="1"/>
  <c r="H8920" i="1"/>
  <c r="K8920" i="1" s="1"/>
  <c r="H8921" i="1"/>
  <c r="K8921" i="1" s="1"/>
  <c r="H8922" i="1"/>
  <c r="K8922" i="1" s="1"/>
  <c r="H8923" i="1"/>
  <c r="K8923" i="1" s="1"/>
  <c r="H8924" i="1"/>
  <c r="H8925" i="1"/>
  <c r="K8925" i="1" s="1"/>
  <c r="H8926" i="1"/>
  <c r="K8926" i="1" s="1"/>
  <c r="H8927" i="1"/>
  <c r="K8927" i="1" s="1"/>
  <c r="H8928" i="1"/>
  <c r="K8928" i="1" s="1"/>
  <c r="H8929" i="1"/>
  <c r="K8929" i="1" s="1"/>
  <c r="H8930" i="1"/>
  <c r="K8930" i="1" s="1"/>
  <c r="H8931" i="1"/>
  <c r="K8931" i="1" s="1"/>
  <c r="H8932" i="1"/>
  <c r="K8932" i="1" s="1"/>
  <c r="H8933" i="1"/>
  <c r="K8933" i="1" s="1"/>
  <c r="H8934" i="1"/>
  <c r="K8934" i="1" s="1"/>
  <c r="H8935" i="1"/>
  <c r="K8935" i="1" s="1"/>
  <c r="H8936" i="1"/>
  <c r="K8936" i="1" s="1"/>
  <c r="H8937" i="1"/>
  <c r="K8937" i="1" s="1"/>
  <c r="H8938" i="1"/>
  <c r="K8938" i="1" s="1"/>
  <c r="H8939" i="1"/>
  <c r="K8939" i="1" s="1"/>
  <c r="H8940" i="1"/>
  <c r="K8940" i="1" s="1"/>
  <c r="H8941" i="1"/>
  <c r="K8941" i="1" s="1"/>
  <c r="H8942" i="1"/>
  <c r="K8942" i="1" s="1"/>
  <c r="H8943" i="1"/>
  <c r="K8943" i="1" s="1"/>
  <c r="H8944" i="1"/>
  <c r="K8944" i="1" s="1"/>
  <c r="H8945" i="1"/>
  <c r="K8945" i="1" s="1"/>
  <c r="H8946" i="1"/>
  <c r="K8946" i="1" s="1"/>
  <c r="H8947" i="1"/>
  <c r="K8947" i="1" s="1"/>
  <c r="H8948" i="1"/>
  <c r="K8948" i="1" s="1"/>
  <c r="H8949" i="1"/>
  <c r="K8949" i="1" s="1"/>
  <c r="H8950" i="1"/>
  <c r="K8950" i="1" s="1"/>
  <c r="H8951" i="1"/>
  <c r="K8951" i="1" s="1"/>
  <c r="H8952" i="1"/>
  <c r="K8952" i="1" s="1"/>
  <c r="H8953" i="1"/>
  <c r="K8953" i="1" s="1"/>
  <c r="H8954" i="1"/>
  <c r="K8954" i="1" s="1"/>
  <c r="H8955" i="1"/>
  <c r="K8955" i="1" s="1"/>
  <c r="H8956" i="1"/>
  <c r="K8956" i="1" s="1"/>
  <c r="H8957" i="1"/>
  <c r="K8957" i="1" s="1"/>
  <c r="H8958" i="1"/>
  <c r="K8958" i="1" s="1"/>
  <c r="H8959" i="1"/>
  <c r="K8959" i="1" s="1"/>
  <c r="H8960" i="1"/>
  <c r="K8960" i="1" s="1"/>
  <c r="H8961" i="1"/>
  <c r="K8961" i="1" s="1"/>
  <c r="H8962" i="1"/>
  <c r="K8962" i="1" s="1"/>
  <c r="H8963" i="1"/>
  <c r="K8963" i="1" s="1"/>
  <c r="H8964" i="1"/>
  <c r="K8964" i="1" s="1"/>
  <c r="H8965" i="1"/>
  <c r="K8965" i="1" s="1"/>
  <c r="H8966" i="1"/>
  <c r="K8966" i="1" s="1"/>
  <c r="H8967" i="1"/>
  <c r="K8967" i="1" s="1"/>
  <c r="H8968" i="1"/>
  <c r="K8968" i="1" s="1"/>
  <c r="H8969" i="1"/>
  <c r="K8969" i="1" s="1"/>
  <c r="H8970" i="1"/>
  <c r="K8970" i="1" s="1"/>
  <c r="H8971" i="1"/>
  <c r="K8971" i="1" s="1"/>
  <c r="H8972" i="1"/>
  <c r="K8972" i="1" s="1"/>
  <c r="H8973" i="1"/>
  <c r="K8973" i="1" s="1"/>
  <c r="H8974" i="1"/>
  <c r="K8974" i="1" s="1"/>
  <c r="H8975" i="1"/>
  <c r="K8975" i="1" s="1"/>
  <c r="H8976" i="1"/>
  <c r="K8976" i="1" s="1"/>
  <c r="H8977" i="1"/>
  <c r="K8977" i="1" s="1"/>
  <c r="H8978" i="1"/>
  <c r="K8978" i="1" s="1"/>
  <c r="H8979" i="1"/>
  <c r="K8979" i="1" s="1"/>
  <c r="H8980" i="1"/>
  <c r="K8980" i="1" s="1"/>
  <c r="H8981" i="1"/>
  <c r="K8981" i="1" s="1"/>
  <c r="H8982" i="1"/>
  <c r="K8982" i="1" s="1"/>
  <c r="H8983" i="1"/>
  <c r="K8983" i="1" s="1"/>
  <c r="H8984" i="1"/>
  <c r="K8984" i="1" s="1"/>
  <c r="H8985" i="1"/>
  <c r="K8985" i="1" s="1"/>
  <c r="H8986" i="1"/>
  <c r="K8986" i="1" s="1"/>
  <c r="H8987" i="1"/>
  <c r="K8987" i="1" s="1"/>
  <c r="H8988" i="1"/>
  <c r="K8988" i="1" s="1"/>
  <c r="H8989" i="1"/>
  <c r="K8989" i="1" s="1"/>
  <c r="H8990" i="1"/>
  <c r="K8990" i="1" s="1"/>
  <c r="H8991" i="1"/>
  <c r="K8991" i="1" s="1"/>
  <c r="H8992" i="1"/>
  <c r="K8992" i="1" s="1"/>
  <c r="H8993" i="1"/>
  <c r="K8993" i="1" s="1"/>
  <c r="H8994" i="1"/>
  <c r="K8994" i="1" s="1"/>
  <c r="H8995" i="1"/>
  <c r="K8995" i="1" s="1"/>
  <c r="H8996" i="1"/>
  <c r="K8996" i="1" s="1"/>
  <c r="H8997" i="1"/>
  <c r="K8997" i="1" s="1"/>
  <c r="H8998" i="1"/>
  <c r="K8998" i="1" s="1"/>
  <c r="H8999" i="1"/>
  <c r="K8999" i="1" s="1"/>
  <c r="H9000" i="1"/>
  <c r="K9000" i="1" s="1"/>
  <c r="H9001" i="1"/>
  <c r="K9001" i="1" s="1"/>
  <c r="H9002" i="1"/>
  <c r="K9002" i="1" s="1"/>
  <c r="H9003" i="1"/>
  <c r="K9003" i="1" s="1"/>
  <c r="H9004" i="1"/>
  <c r="K9004" i="1" s="1"/>
  <c r="H9005" i="1"/>
  <c r="K9005" i="1" s="1"/>
  <c r="H9006" i="1"/>
  <c r="K9006" i="1" s="1"/>
  <c r="H9007" i="1"/>
  <c r="K9007" i="1" s="1"/>
  <c r="H9008" i="1"/>
  <c r="K9008" i="1" s="1"/>
  <c r="H9009" i="1"/>
  <c r="K9009" i="1" s="1"/>
  <c r="H9010" i="1"/>
  <c r="K9010" i="1" s="1"/>
  <c r="H9011" i="1"/>
  <c r="K9011" i="1" s="1"/>
  <c r="H9012" i="1"/>
  <c r="K9012" i="1" s="1"/>
  <c r="H9013" i="1"/>
  <c r="K9013" i="1" s="1"/>
  <c r="H9014" i="1"/>
  <c r="K9014" i="1" s="1"/>
  <c r="H9015" i="1"/>
  <c r="K9015" i="1" s="1"/>
  <c r="H9016" i="1"/>
  <c r="K9016" i="1" s="1"/>
  <c r="H9017" i="1"/>
  <c r="K9017" i="1" s="1"/>
  <c r="H9018" i="1"/>
  <c r="K9018" i="1" s="1"/>
  <c r="H9019" i="1"/>
  <c r="K9019" i="1" s="1"/>
  <c r="H9020" i="1"/>
  <c r="K9020" i="1" s="1"/>
  <c r="H9021" i="1"/>
  <c r="K9021" i="1" s="1"/>
  <c r="H9022" i="1"/>
  <c r="K9022" i="1" s="1"/>
  <c r="H9023" i="1"/>
  <c r="K9023" i="1" s="1"/>
  <c r="H9024" i="1"/>
  <c r="K9024" i="1" s="1"/>
  <c r="H9025" i="1"/>
  <c r="K9025" i="1" s="1"/>
  <c r="H9026" i="1"/>
  <c r="K9026" i="1" s="1"/>
  <c r="H9027" i="1"/>
  <c r="K9027" i="1" s="1"/>
  <c r="H9028" i="1"/>
  <c r="K9028" i="1" s="1"/>
  <c r="H9029" i="1"/>
  <c r="K9029" i="1" s="1"/>
  <c r="H9030" i="1"/>
  <c r="K9030" i="1" s="1"/>
  <c r="H9031" i="1"/>
  <c r="K9031" i="1" s="1"/>
  <c r="H9032" i="1"/>
  <c r="K9032" i="1" s="1"/>
  <c r="H9033" i="1"/>
  <c r="K9033" i="1" s="1"/>
  <c r="H9034" i="1"/>
  <c r="K9034" i="1" s="1"/>
  <c r="H9035" i="1"/>
  <c r="K9035" i="1" s="1"/>
  <c r="H9036" i="1"/>
  <c r="K9036" i="1" s="1"/>
  <c r="H9037" i="1"/>
  <c r="K9037" i="1" s="1"/>
  <c r="H9038" i="1"/>
  <c r="K9038" i="1" s="1"/>
  <c r="H9039" i="1"/>
  <c r="K9039" i="1" s="1"/>
  <c r="H9040" i="1"/>
  <c r="K9040" i="1" s="1"/>
  <c r="H9041" i="1"/>
  <c r="K9041" i="1" s="1"/>
  <c r="H9042" i="1"/>
  <c r="K9042" i="1" s="1"/>
  <c r="H9043" i="1"/>
  <c r="K9043" i="1" s="1"/>
  <c r="H9044" i="1"/>
  <c r="K9044" i="1" s="1"/>
  <c r="H9045" i="1"/>
  <c r="K9045" i="1" s="1"/>
  <c r="H9046" i="1"/>
  <c r="K9046" i="1" s="1"/>
  <c r="H9047" i="1"/>
  <c r="K9047" i="1" s="1"/>
  <c r="H9048" i="1"/>
  <c r="K9048" i="1" s="1"/>
  <c r="H9049" i="1"/>
  <c r="K9049" i="1" s="1"/>
  <c r="H9050" i="1"/>
  <c r="K9050" i="1" s="1"/>
  <c r="H9051" i="1"/>
  <c r="K9051" i="1" s="1"/>
  <c r="H9052" i="1"/>
  <c r="K9052" i="1" s="1"/>
  <c r="H9053" i="1"/>
  <c r="K9053" i="1" s="1"/>
  <c r="H9054" i="1"/>
  <c r="K9054" i="1" s="1"/>
  <c r="H9055" i="1"/>
  <c r="K9055" i="1" s="1"/>
  <c r="H9056" i="1"/>
  <c r="K9056" i="1" s="1"/>
  <c r="H9057" i="1"/>
  <c r="K9057" i="1" s="1"/>
  <c r="H9058" i="1"/>
  <c r="K9058" i="1" s="1"/>
  <c r="H9059" i="1"/>
  <c r="K9059" i="1" s="1"/>
  <c r="H9060" i="1"/>
  <c r="K9060" i="1" s="1"/>
  <c r="H9061" i="1"/>
  <c r="K9061" i="1" s="1"/>
  <c r="H9062" i="1"/>
  <c r="K9062" i="1" s="1"/>
  <c r="H9063" i="1"/>
  <c r="K9063" i="1" s="1"/>
  <c r="H9064" i="1"/>
  <c r="K9064" i="1" s="1"/>
  <c r="H9065" i="1"/>
  <c r="K9065" i="1" s="1"/>
  <c r="H9066" i="1"/>
  <c r="K9066" i="1" s="1"/>
  <c r="H9067" i="1"/>
  <c r="K9067" i="1" s="1"/>
  <c r="H9068" i="1"/>
  <c r="K9068" i="1" s="1"/>
  <c r="H9069" i="1"/>
  <c r="K9069" i="1" s="1"/>
  <c r="H9070" i="1"/>
  <c r="K9070" i="1" s="1"/>
  <c r="H9071" i="1"/>
  <c r="K9071" i="1" s="1"/>
  <c r="H9072" i="1"/>
  <c r="K9072" i="1" s="1"/>
  <c r="H9073" i="1"/>
  <c r="K9073" i="1" s="1"/>
  <c r="H9074" i="1"/>
  <c r="K9074" i="1" s="1"/>
  <c r="H9075" i="1"/>
  <c r="K9075" i="1" s="1"/>
  <c r="H9076" i="1"/>
  <c r="K9076" i="1" s="1"/>
  <c r="H9077" i="1"/>
  <c r="K9077" i="1" s="1"/>
  <c r="H9078" i="1"/>
  <c r="K9078" i="1" s="1"/>
  <c r="H9079" i="1"/>
  <c r="K9079" i="1" s="1"/>
  <c r="H9080" i="1"/>
  <c r="K9080" i="1" s="1"/>
  <c r="H9081" i="1"/>
  <c r="K9081" i="1" s="1"/>
  <c r="H9082" i="1"/>
  <c r="K9082" i="1" s="1"/>
  <c r="H9083" i="1"/>
  <c r="K9083" i="1" s="1"/>
  <c r="H9084" i="1"/>
  <c r="K9084" i="1" s="1"/>
  <c r="H9085" i="1"/>
  <c r="K9085" i="1" s="1"/>
  <c r="H9086" i="1"/>
  <c r="K9086" i="1" s="1"/>
  <c r="H9087" i="1"/>
  <c r="K9087" i="1" s="1"/>
  <c r="H9088" i="1"/>
  <c r="K9088" i="1" s="1"/>
  <c r="H9089" i="1"/>
  <c r="K9089" i="1" s="1"/>
  <c r="H9090" i="1"/>
  <c r="K9090" i="1" s="1"/>
  <c r="H9091" i="1"/>
  <c r="K9091" i="1" s="1"/>
  <c r="H9092" i="1"/>
  <c r="K9092" i="1" s="1"/>
  <c r="H9093" i="1"/>
  <c r="K9093" i="1" s="1"/>
  <c r="H9094" i="1"/>
  <c r="K9094" i="1" s="1"/>
  <c r="H9095" i="1"/>
  <c r="K9095" i="1" s="1"/>
  <c r="H9096" i="1"/>
  <c r="K9096" i="1" s="1"/>
  <c r="H9097" i="1"/>
  <c r="K9097" i="1" s="1"/>
  <c r="H9098" i="1"/>
  <c r="K9098" i="1" s="1"/>
  <c r="H9099" i="1"/>
  <c r="K9099" i="1" s="1"/>
  <c r="H9100" i="1"/>
  <c r="K9100" i="1" s="1"/>
  <c r="H9101" i="1"/>
  <c r="K9101" i="1" s="1"/>
  <c r="H9102" i="1"/>
  <c r="K9102" i="1" s="1"/>
  <c r="H9103" i="1"/>
  <c r="K9103" i="1" s="1"/>
  <c r="H9104" i="1"/>
  <c r="K9104" i="1" s="1"/>
  <c r="H9105" i="1"/>
  <c r="K9105" i="1" s="1"/>
  <c r="H9106" i="1"/>
  <c r="K9106" i="1" s="1"/>
  <c r="H9107" i="1"/>
  <c r="K9107" i="1" s="1"/>
  <c r="H9108" i="1"/>
  <c r="K9108" i="1" s="1"/>
  <c r="H9109" i="1"/>
  <c r="K9109" i="1" s="1"/>
  <c r="H9110" i="1"/>
  <c r="K9110" i="1" s="1"/>
  <c r="H9111" i="1"/>
  <c r="K9111" i="1" s="1"/>
  <c r="H9112" i="1"/>
  <c r="K9112" i="1" s="1"/>
  <c r="H9113" i="1"/>
  <c r="K9113" i="1" s="1"/>
  <c r="H9114" i="1"/>
  <c r="K9114" i="1" s="1"/>
  <c r="H9115" i="1"/>
  <c r="K9115" i="1" s="1"/>
  <c r="H9116" i="1"/>
  <c r="K9116" i="1" s="1"/>
  <c r="H9117" i="1"/>
  <c r="K9117" i="1" s="1"/>
  <c r="H9118" i="1"/>
  <c r="K9118" i="1" s="1"/>
  <c r="H9119" i="1"/>
  <c r="K9119" i="1" s="1"/>
  <c r="H9120" i="1"/>
  <c r="K9120" i="1" s="1"/>
  <c r="H9121" i="1"/>
  <c r="K9121" i="1" s="1"/>
  <c r="H9122" i="1"/>
  <c r="K9122" i="1" s="1"/>
  <c r="H9123" i="1"/>
  <c r="K9123" i="1" s="1"/>
  <c r="H9124" i="1"/>
  <c r="K9124" i="1" s="1"/>
  <c r="H9125" i="1"/>
  <c r="K9125" i="1" s="1"/>
  <c r="H9126" i="1"/>
  <c r="K9126" i="1" s="1"/>
  <c r="H9127" i="1"/>
  <c r="K9127" i="1" s="1"/>
  <c r="H9128" i="1"/>
  <c r="K9128" i="1" s="1"/>
  <c r="H9129" i="1"/>
  <c r="K9129" i="1" s="1"/>
  <c r="H9130" i="1"/>
  <c r="K9130" i="1" s="1"/>
  <c r="H9131" i="1"/>
  <c r="K9131" i="1" s="1"/>
  <c r="H9132" i="1"/>
  <c r="K9132" i="1" s="1"/>
  <c r="H9133" i="1"/>
  <c r="K9133" i="1" s="1"/>
  <c r="H9134" i="1"/>
  <c r="K9134" i="1" s="1"/>
  <c r="H9135" i="1"/>
  <c r="K9135" i="1" s="1"/>
  <c r="H9136" i="1"/>
  <c r="K9136" i="1" s="1"/>
  <c r="H9137" i="1"/>
  <c r="K9137" i="1" s="1"/>
  <c r="H9138" i="1"/>
  <c r="K9138" i="1" s="1"/>
  <c r="H9139" i="1"/>
  <c r="K9139" i="1" s="1"/>
  <c r="H9140" i="1"/>
  <c r="K9140" i="1" s="1"/>
  <c r="H9141" i="1"/>
  <c r="K9141" i="1" s="1"/>
  <c r="H9142" i="1"/>
  <c r="K9142" i="1" s="1"/>
  <c r="H9143" i="1"/>
  <c r="K9143" i="1" s="1"/>
  <c r="H9144" i="1"/>
  <c r="K9144" i="1" s="1"/>
  <c r="H9145" i="1"/>
  <c r="K9145" i="1" s="1"/>
  <c r="H9146" i="1"/>
  <c r="K9146" i="1" s="1"/>
  <c r="H9147" i="1"/>
  <c r="K9147" i="1" s="1"/>
  <c r="H9148" i="1"/>
  <c r="K9148" i="1" s="1"/>
  <c r="H9149" i="1"/>
  <c r="K9149" i="1" s="1"/>
  <c r="H9150" i="1"/>
  <c r="K9150" i="1" s="1"/>
  <c r="H9151" i="1"/>
  <c r="K9151" i="1" s="1"/>
  <c r="H9152" i="1"/>
  <c r="K9152" i="1" s="1"/>
  <c r="H9153" i="1"/>
  <c r="K9153" i="1" s="1"/>
  <c r="H9154" i="1"/>
  <c r="K9154" i="1" s="1"/>
  <c r="H9155" i="1"/>
  <c r="K9155" i="1" s="1"/>
  <c r="H9156" i="1"/>
  <c r="K9156" i="1" s="1"/>
  <c r="H9157" i="1"/>
  <c r="K9157" i="1" s="1"/>
  <c r="H9158" i="1"/>
  <c r="K9158" i="1" s="1"/>
  <c r="H9159" i="1"/>
  <c r="K9159" i="1" s="1"/>
  <c r="H9160" i="1"/>
  <c r="K9160" i="1" s="1"/>
  <c r="H9161" i="1"/>
  <c r="K9161" i="1" s="1"/>
  <c r="H9162" i="1"/>
  <c r="K9162" i="1" s="1"/>
  <c r="H9163" i="1"/>
  <c r="K9163" i="1" s="1"/>
  <c r="H9164" i="1"/>
  <c r="K9164" i="1" s="1"/>
  <c r="H9165" i="1"/>
  <c r="K9165" i="1" s="1"/>
  <c r="H9166" i="1"/>
  <c r="K9166" i="1" s="1"/>
  <c r="H9167" i="1"/>
  <c r="K9167" i="1" s="1"/>
  <c r="H9168" i="1"/>
  <c r="K9168" i="1" s="1"/>
  <c r="H9169" i="1"/>
  <c r="K9169" i="1" s="1"/>
  <c r="H9170" i="1"/>
  <c r="K9170" i="1" s="1"/>
  <c r="H9171" i="1"/>
  <c r="K9171" i="1" s="1"/>
  <c r="H9172" i="1"/>
  <c r="K9172" i="1" s="1"/>
  <c r="H9173" i="1"/>
  <c r="K9173" i="1" s="1"/>
  <c r="H9174" i="1"/>
  <c r="K9174" i="1" s="1"/>
  <c r="H9175" i="1"/>
  <c r="K9175" i="1" s="1"/>
  <c r="H9176" i="1"/>
  <c r="K9176" i="1" s="1"/>
  <c r="H9177" i="1"/>
  <c r="K9177" i="1" s="1"/>
  <c r="H9178" i="1"/>
  <c r="K9178" i="1" s="1"/>
  <c r="H9179" i="1"/>
  <c r="K9179" i="1" s="1"/>
  <c r="H9180" i="1"/>
  <c r="K9180" i="1" s="1"/>
  <c r="H9181" i="1"/>
  <c r="K9181" i="1" s="1"/>
  <c r="H9182" i="1"/>
  <c r="K9182" i="1" s="1"/>
  <c r="H9183" i="1"/>
  <c r="K9183" i="1" s="1"/>
  <c r="H9184" i="1"/>
  <c r="K9184" i="1" s="1"/>
  <c r="H9185" i="1"/>
  <c r="K9185" i="1" s="1"/>
  <c r="H9186" i="1"/>
  <c r="K9186" i="1" s="1"/>
  <c r="H9187" i="1"/>
  <c r="K9187" i="1" s="1"/>
  <c r="H9188" i="1"/>
  <c r="K9188" i="1" s="1"/>
  <c r="H9189" i="1"/>
  <c r="K9189" i="1" s="1"/>
  <c r="H9190" i="1"/>
  <c r="K9190" i="1" s="1"/>
  <c r="H9191" i="1"/>
  <c r="K9191" i="1" s="1"/>
  <c r="H9192" i="1"/>
  <c r="K9192" i="1" s="1"/>
  <c r="H9193" i="1"/>
  <c r="K9193" i="1" s="1"/>
  <c r="H9194" i="1"/>
  <c r="K9194" i="1" s="1"/>
  <c r="H9195" i="1"/>
  <c r="K9195" i="1" s="1"/>
  <c r="H9196" i="1"/>
  <c r="K9196" i="1" s="1"/>
  <c r="H9197" i="1"/>
  <c r="K9197" i="1" s="1"/>
  <c r="H9198" i="1"/>
  <c r="K9198" i="1" s="1"/>
  <c r="H9199" i="1"/>
  <c r="K9199" i="1" s="1"/>
  <c r="H9200" i="1"/>
  <c r="K9200" i="1" s="1"/>
  <c r="H9201" i="1"/>
  <c r="K9201" i="1" s="1"/>
  <c r="H9202" i="1"/>
  <c r="K9202" i="1" s="1"/>
  <c r="H9203" i="1"/>
  <c r="K9203" i="1" s="1"/>
  <c r="H9204" i="1"/>
  <c r="K9204" i="1" s="1"/>
  <c r="H9205" i="1"/>
  <c r="K9205" i="1" s="1"/>
  <c r="H9206" i="1"/>
  <c r="K9206" i="1" s="1"/>
  <c r="H9207" i="1"/>
  <c r="K9207" i="1" s="1"/>
  <c r="H9208" i="1"/>
  <c r="K9208" i="1" s="1"/>
  <c r="H9209" i="1"/>
  <c r="K9209" i="1" s="1"/>
  <c r="H9210" i="1"/>
  <c r="K9210" i="1" s="1"/>
  <c r="H9211" i="1"/>
  <c r="K9211" i="1" s="1"/>
  <c r="H9212" i="1"/>
  <c r="K9212" i="1" s="1"/>
  <c r="H9213" i="1"/>
  <c r="K9213" i="1" s="1"/>
  <c r="H9214" i="1"/>
  <c r="K9214" i="1" s="1"/>
  <c r="H9215" i="1"/>
  <c r="K9215" i="1" s="1"/>
  <c r="H9216" i="1"/>
  <c r="K9216" i="1" s="1"/>
  <c r="H9217" i="1"/>
  <c r="K9217" i="1" s="1"/>
  <c r="H9218" i="1"/>
  <c r="K9218" i="1" s="1"/>
  <c r="H9219" i="1"/>
  <c r="K9219" i="1" s="1"/>
  <c r="H9220" i="1"/>
  <c r="K9220" i="1" s="1"/>
  <c r="H9221" i="1"/>
  <c r="K9221" i="1" s="1"/>
  <c r="H9222" i="1"/>
  <c r="K9222" i="1" s="1"/>
  <c r="H9223" i="1"/>
  <c r="K9223" i="1" s="1"/>
  <c r="H9224" i="1"/>
  <c r="K9224" i="1" s="1"/>
  <c r="H9225" i="1"/>
  <c r="K9225" i="1" s="1"/>
  <c r="H9226" i="1"/>
  <c r="K9226" i="1" s="1"/>
  <c r="H9227" i="1"/>
  <c r="K9227" i="1" s="1"/>
  <c r="H9228" i="1"/>
  <c r="K9228" i="1" s="1"/>
  <c r="H9229" i="1"/>
  <c r="K9229" i="1" s="1"/>
  <c r="H9230" i="1"/>
  <c r="K9230" i="1" s="1"/>
  <c r="H9231" i="1"/>
  <c r="K9231" i="1" s="1"/>
  <c r="H9232" i="1"/>
  <c r="K9232" i="1" s="1"/>
  <c r="H9233" i="1"/>
  <c r="K9233" i="1" s="1"/>
  <c r="H9234" i="1"/>
  <c r="K9234" i="1" s="1"/>
  <c r="H9235" i="1"/>
  <c r="K9235" i="1" s="1"/>
  <c r="H9236" i="1"/>
  <c r="K9236" i="1" s="1"/>
  <c r="H9237" i="1"/>
  <c r="K9237" i="1" s="1"/>
  <c r="H9238" i="1"/>
  <c r="K9238" i="1" s="1"/>
  <c r="H9239" i="1"/>
  <c r="K9239" i="1" s="1"/>
  <c r="H9240" i="1"/>
  <c r="K9240" i="1" s="1"/>
  <c r="H9241" i="1"/>
  <c r="K9241" i="1" s="1"/>
  <c r="H9242" i="1"/>
  <c r="K9242" i="1" s="1"/>
  <c r="H9243" i="1"/>
  <c r="K9243" i="1" s="1"/>
  <c r="H9244" i="1"/>
  <c r="K9244" i="1" s="1"/>
  <c r="H9245" i="1"/>
  <c r="K9245" i="1" s="1"/>
  <c r="H9246" i="1"/>
  <c r="K9246" i="1" s="1"/>
  <c r="H9247" i="1"/>
  <c r="K9247" i="1" s="1"/>
  <c r="H9248" i="1"/>
  <c r="H9249" i="1"/>
  <c r="K9249" i="1" s="1"/>
  <c r="H9250" i="1"/>
  <c r="K9250" i="1" s="1"/>
  <c r="H9251" i="1"/>
  <c r="K9251" i="1" s="1"/>
  <c r="H9252" i="1"/>
  <c r="K9252" i="1" s="1"/>
  <c r="H9253" i="1"/>
  <c r="K9253" i="1" s="1"/>
  <c r="H9254" i="1"/>
  <c r="K9254" i="1" s="1"/>
  <c r="H9255" i="1"/>
  <c r="K9255" i="1" s="1"/>
  <c r="H9256" i="1"/>
  <c r="K9256" i="1" s="1"/>
  <c r="H9257" i="1"/>
  <c r="K9257" i="1" s="1"/>
  <c r="H9258" i="1"/>
  <c r="K9258" i="1" s="1"/>
  <c r="H9259" i="1"/>
  <c r="K9259" i="1" s="1"/>
  <c r="H9260" i="1"/>
  <c r="K9260" i="1" s="1"/>
  <c r="H9261" i="1"/>
  <c r="K9261" i="1" s="1"/>
  <c r="H9262" i="1"/>
  <c r="K9262" i="1" s="1"/>
  <c r="H9263" i="1"/>
  <c r="K9263" i="1" s="1"/>
  <c r="H9264" i="1"/>
  <c r="K9264" i="1" s="1"/>
  <c r="H9265" i="1"/>
  <c r="K9265" i="1" s="1"/>
  <c r="H9266" i="1"/>
  <c r="K9266" i="1" s="1"/>
  <c r="H9267" i="1"/>
  <c r="K9267" i="1" s="1"/>
  <c r="H9268" i="1"/>
  <c r="K9268" i="1" s="1"/>
  <c r="H9269" i="1"/>
  <c r="K9269" i="1" s="1"/>
  <c r="H9270" i="1"/>
  <c r="K9270" i="1" s="1"/>
  <c r="H9271" i="1"/>
  <c r="K9271" i="1" s="1"/>
  <c r="H9272" i="1"/>
  <c r="K9272" i="1" s="1"/>
  <c r="H9273" i="1"/>
  <c r="K9273" i="1" s="1"/>
  <c r="H9274" i="1"/>
  <c r="K9274" i="1" s="1"/>
  <c r="H9275" i="1"/>
  <c r="K9275" i="1" s="1"/>
  <c r="H9276" i="1"/>
  <c r="K9276" i="1" s="1"/>
  <c r="H9277" i="1"/>
  <c r="K9277" i="1" s="1"/>
  <c r="H9278" i="1"/>
  <c r="K9278" i="1" s="1"/>
  <c r="H9279" i="1"/>
  <c r="K9279" i="1" s="1"/>
  <c r="H9280" i="1"/>
  <c r="K9280" i="1" s="1"/>
  <c r="H9281" i="1"/>
  <c r="K9281" i="1" s="1"/>
  <c r="H9282" i="1"/>
  <c r="K9282" i="1" s="1"/>
  <c r="H9283" i="1"/>
  <c r="K9283" i="1" s="1"/>
  <c r="H9284" i="1"/>
  <c r="K9284" i="1" s="1"/>
  <c r="H9285" i="1"/>
  <c r="K9285" i="1" s="1"/>
  <c r="H9286" i="1"/>
  <c r="K9286" i="1" s="1"/>
  <c r="H9287" i="1"/>
  <c r="K9287" i="1" s="1"/>
  <c r="H9288" i="1"/>
  <c r="K9288" i="1" s="1"/>
  <c r="H9289" i="1"/>
  <c r="K9289" i="1" s="1"/>
  <c r="H9290" i="1"/>
  <c r="K9290" i="1" s="1"/>
  <c r="H9291" i="1"/>
  <c r="K9291" i="1" s="1"/>
  <c r="H9292" i="1"/>
  <c r="K9292" i="1" s="1"/>
  <c r="H9293" i="1"/>
  <c r="K9293" i="1" s="1"/>
  <c r="H9294" i="1"/>
  <c r="K9294" i="1" s="1"/>
  <c r="H9295" i="1"/>
  <c r="K9295" i="1" s="1"/>
  <c r="H9296" i="1"/>
  <c r="K9296" i="1" s="1"/>
  <c r="H9297" i="1"/>
  <c r="K9297" i="1" s="1"/>
  <c r="H9298" i="1"/>
  <c r="K9298" i="1" s="1"/>
  <c r="H9299" i="1"/>
  <c r="K9299" i="1" s="1"/>
  <c r="H9300" i="1"/>
  <c r="K9300" i="1" s="1"/>
  <c r="H9301" i="1"/>
  <c r="K9301" i="1" s="1"/>
  <c r="H9302" i="1"/>
  <c r="K9302" i="1" s="1"/>
  <c r="H9303" i="1"/>
  <c r="K9303" i="1" s="1"/>
  <c r="H9304" i="1"/>
  <c r="K9304" i="1" s="1"/>
  <c r="H9305" i="1"/>
  <c r="K9305" i="1" s="1"/>
  <c r="H9306" i="1"/>
  <c r="K9306" i="1" s="1"/>
  <c r="H9307" i="1"/>
  <c r="K9307" i="1" s="1"/>
  <c r="H9308" i="1"/>
  <c r="K9308" i="1" s="1"/>
  <c r="H9309" i="1"/>
  <c r="K9309" i="1" s="1"/>
  <c r="H9310" i="1"/>
  <c r="K9310" i="1" s="1"/>
  <c r="H9311" i="1"/>
  <c r="K9311" i="1" s="1"/>
  <c r="H9312" i="1"/>
  <c r="K9312" i="1" s="1"/>
  <c r="H9313" i="1"/>
  <c r="K9313" i="1" s="1"/>
  <c r="H9314" i="1"/>
  <c r="K9314" i="1" s="1"/>
  <c r="H9315" i="1"/>
  <c r="K9315" i="1" s="1"/>
  <c r="H9316" i="1"/>
  <c r="K9316" i="1" s="1"/>
  <c r="H9317" i="1"/>
  <c r="K9317" i="1" s="1"/>
  <c r="H9318" i="1"/>
  <c r="K9318" i="1" s="1"/>
  <c r="H9319" i="1"/>
  <c r="K9319" i="1" s="1"/>
  <c r="H9320" i="1"/>
  <c r="K9320" i="1" s="1"/>
  <c r="H9321" i="1"/>
  <c r="K9321" i="1" s="1"/>
  <c r="H9322" i="1"/>
  <c r="K9322" i="1" s="1"/>
  <c r="H9323" i="1"/>
  <c r="K9323" i="1" s="1"/>
  <c r="H9324" i="1"/>
  <c r="K9324" i="1" s="1"/>
  <c r="H9325" i="1"/>
  <c r="K9325" i="1" s="1"/>
  <c r="H9326" i="1"/>
  <c r="K9326" i="1" s="1"/>
  <c r="H9327" i="1"/>
  <c r="K9327" i="1" s="1"/>
  <c r="H9328" i="1"/>
  <c r="K9328" i="1" s="1"/>
  <c r="H9329" i="1"/>
  <c r="K9329" i="1" s="1"/>
  <c r="H9330" i="1"/>
  <c r="K9330" i="1" s="1"/>
  <c r="H9331" i="1"/>
  <c r="K9331" i="1" s="1"/>
  <c r="H9332" i="1"/>
  <c r="K9332" i="1" s="1"/>
  <c r="H9333" i="1"/>
  <c r="K9333" i="1" s="1"/>
  <c r="H9334" i="1"/>
  <c r="K9334" i="1" s="1"/>
  <c r="H9335" i="1"/>
  <c r="K9335" i="1" s="1"/>
  <c r="H9336" i="1"/>
  <c r="K9336" i="1" s="1"/>
  <c r="H9337" i="1"/>
  <c r="K9337" i="1" s="1"/>
  <c r="H9338" i="1"/>
  <c r="K9338" i="1" s="1"/>
  <c r="H9339" i="1"/>
  <c r="K9339" i="1" s="1"/>
  <c r="H9340" i="1"/>
  <c r="K9340" i="1" s="1"/>
  <c r="H9341" i="1"/>
  <c r="K9341" i="1" s="1"/>
  <c r="H9342" i="1"/>
  <c r="K9342" i="1" s="1"/>
  <c r="H9343" i="1"/>
  <c r="K9343" i="1" s="1"/>
  <c r="H9344" i="1"/>
  <c r="K9344" i="1" s="1"/>
  <c r="H9345" i="1"/>
  <c r="K9345" i="1" s="1"/>
  <c r="H9346" i="1"/>
  <c r="K9346" i="1" s="1"/>
  <c r="H9347" i="1"/>
  <c r="K9347" i="1" s="1"/>
  <c r="H9348" i="1"/>
  <c r="K9348" i="1" s="1"/>
  <c r="H9349" i="1"/>
  <c r="K9349" i="1" s="1"/>
  <c r="H9350" i="1"/>
  <c r="K9350" i="1" s="1"/>
  <c r="H9351" i="1"/>
  <c r="K9351" i="1" s="1"/>
  <c r="H9352" i="1"/>
  <c r="K9352" i="1" s="1"/>
  <c r="H9353" i="1"/>
  <c r="K9353" i="1" s="1"/>
  <c r="H9354" i="1"/>
  <c r="K9354" i="1" s="1"/>
  <c r="H9355" i="1"/>
  <c r="K9355" i="1" s="1"/>
  <c r="H9356" i="1"/>
  <c r="K9356" i="1" s="1"/>
  <c r="H9357" i="1"/>
  <c r="K9357" i="1" s="1"/>
  <c r="H9358" i="1"/>
  <c r="K9358" i="1" s="1"/>
  <c r="H9359" i="1"/>
  <c r="K9359" i="1" s="1"/>
  <c r="H9360" i="1"/>
  <c r="K9360" i="1" s="1"/>
  <c r="H9361" i="1"/>
  <c r="K9361" i="1" s="1"/>
  <c r="H9362" i="1"/>
  <c r="K9362" i="1" s="1"/>
  <c r="H9363" i="1"/>
  <c r="K9363" i="1" s="1"/>
  <c r="H9364" i="1"/>
  <c r="K9364" i="1" s="1"/>
  <c r="H9365" i="1"/>
  <c r="K9365" i="1" s="1"/>
  <c r="H9366" i="1"/>
  <c r="K9366" i="1" s="1"/>
  <c r="H9367" i="1"/>
  <c r="K9367" i="1" s="1"/>
  <c r="H9368" i="1"/>
  <c r="K9368" i="1" s="1"/>
  <c r="H9369" i="1"/>
  <c r="K9369" i="1" s="1"/>
  <c r="H9370" i="1"/>
  <c r="K9370" i="1" s="1"/>
  <c r="H9371" i="1"/>
  <c r="K9371" i="1" s="1"/>
  <c r="H9372" i="1"/>
  <c r="K9372" i="1" s="1"/>
  <c r="H9373" i="1"/>
  <c r="K9373" i="1" s="1"/>
  <c r="H9374" i="1"/>
  <c r="K9374" i="1" s="1"/>
  <c r="H9375" i="1"/>
  <c r="K9375" i="1" s="1"/>
  <c r="H9376" i="1"/>
  <c r="K9376" i="1" s="1"/>
  <c r="H9377" i="1"/>
  <c r="K9377" i="1" s="1"/>
  <c r="H9378" i="1"/>
  <c r="K9378" i="1" s="1"/>
  <c r="H9379" i="1"/>
  <c r="K9379" i="1" s="1"/>
  <c r="H9380" i="1"/>
  <c r="K9380" i="1" s="1"/>
  <c r="H9381" i="1"/>
  <c r="K9381" i="1" s="1"/>
  <c r="H9382" i="1"/>
  <c r="K9382" i="1" s="1"/>
  <c r="H9383" i="1"/>
  <c r="K9383" i="1" s="1"/>
  <c r="H9384" i="1"/>
  <c r="K9384" i="1" s="1"/>
  <c r="H9385" i="1"/>
  <c r="K9385" i="1" s="1"/>
  <c r="H9386" i="1"/>
  <c r="K9386" i="1" s="1"/>
  <c r="H9387" i="1"/>
  <c r="K9387" i="1" s="1"/>
  <c r="H9388" i="1"/>
  <c r="K9388" i="1" s="1"/>
  <c r="H9389" i="1"/>
  <c r="K9389" i="1" s="1"/>
  <c r="H9390" i="1"/>
  <c r="K9390" i="1" s="1"/>
  <c r="H9391" i="1"/>
  <c r="K9391" i="1" s="1"/>
  <c r="H9392" i="1"/>
  <c r="K9392" i="1" s="1"/>
  <c r="H9393" i="1"/>
  <c r="K9393" i="1" s="1"/>
  <c r="H9394" i="1"/>
  <c r="K9394" i="1" s="1"/>
  <c r="H9395" i="1"/>
  <c r="K9395" i="1" s="1"/>
  <c r="H9396" i="1"/>
  <c r="K9396" i="1" s="1"/>
  <c r="H9397" i="1"/>
  <c r="K9397" i="1" s="1"/>
  <c r="H9398" i="1"/>
  <c r="K9398" i="1" s="1"/>
  <c r="H9399" i="1"/>
  <c r="K9399" i="1" s="1"/>
  <c r="H9400" i="1"/>
  <c r="K9400" i="1" s="1"/>
  <c r="H9401" i="1"/>
  <c r="K9401" i="1" s="1"/>
  <c r="H9402" i="1"/>
  <c r="K9402" i="1" s="1"/>
  <c r="H9403" i="1"/>
  <c r="K9403" i="1" s="1"/>
  <c r="H9404" i="1"/>
  <c r="K9404" i="1" s="1"/>
  <c r="H9405" i="1"/>
  <c r="K9405" i="1" s="1"/>
  <c r="H9406" i="1"/>
  <c r="K9406" i="1" s="1"/>
  <c r="H9407" i="1"/>
  <c r="K9407" i="1" s="1"/>
  <c r="H9408" i="1"/>
  <c r="K9408" i="1" s="1"/>
  <c r="H9409" i="1"/>
  <c r="K9409" i="1" s="1"/>
  <c r="H9410" i="1"/>
  <c r="K9410" i="1" s="1"/>
  <c r="H9411" i="1"/>
  <c r="K9411" i="1" s="1"/>
  <c r="H9412" i="1"/>
  <c r="K9412" i="1" s="1"/>
  <c r="H9413" i="1"/>
  <c r="K9413" i="1" s="1"/>
  <c r="H9414" i="1"/>
  <c r="K9414" i="1" s="1"/>
  <c r="H9415" i="1"/>
  <c r="K9415" i="1" s="1"/>
  <c r="H9416" i="1"/>
  <c r="K9416" i="1" s="1"/>
  <c r="H9417" i="1"/>
  <c r="K9417" i="1" s="1"/>
  <c r="H9418" i="1"/>
  <c r="K9418" i="1" s="1"/>
  <c r="H9419" i="1"/>
  <c r="K9419" i="1" s="1"/>
  <c r="H9420" i="1"/>
  <c r="K9420" i="1" s="1"/>
  <c r="H9421" i="1"/>
  <c r="K9421" i="1" s="1"/>
  <c r="H9422" i="1"/>
  <c r="K9422" i="1" s="1"/>
  <c r="H9423" i="1"/>
  <c r="K9423" i="1" s="1"/>
  <c r="H9424" i="1"/>
  <c r="K9424" i="1" s="1"/>
  <c r="H9425" i="1"/>
  <c r="K9425" i="1" s="1"/>
  <c r="H9426" i="1"/>
  <c r="K9426" i="1" s="1"/>
  <c r="H9427" i="1"/>
  <c r="K9427" i="1" s="1"/>
  <c r="H9428" i="1"/>
  <c r="K9428" i="1" s="1"/>
  <c r="H9429" i="1"/>
  <c r="K9429" i="1" s="1"/>
  <c r="H9430" i="1"/>
  <c r="K9430" i="1" s="1"/>
  <c r="H9431" i="1"/>
  <c r="K9431" i="1" s="1"/>
  <c r="H9432" i="1"/>
  <c r="K9432" i="1" s="1"/>
  <c r="H9433" i="1"/>
  <c r="K9433" i="1" s="1"/>
  <c r="H9434" i="1"/>
  <c r="K9434" i="1" s="1"/>
  <c r="H9435" i="1"/>
  <c r="K9435" i="1" s="1"/>
  <c r="H9436" i="1"/>
  <c r="K9436" i="1" s="1"/>
  <c r="H9437" i="1"/>
  <c r="K9437" i="1" s="1"/>
  <c r="H9438" i="1"/>
  <c r="K9438" i="1" s="1"/>
  <c r="H9439" i="1"/>
  <c r="K9439" i="1" s="1"/>
  <c r="H9440" i="1"/>
  <c r="K9440" i="1" s="1"/>
  <c r="H9441" i="1"/>
  <c r="K9441" i="1" s="1"/>
  <c r="H9442" i="1"/>
  <c r="K9442" i="1" s="1"/>
  <c r="H9443" i="1"/>
  <c r="K9443" i="1" s="1"/>
  <c r="H9444" i="1"/>
  <c r="K9444" i="1" s="1"/>
  <c r="H9445" i="1"/>
  <c r="K9445" i="1" s="1"/>
  <c r="H9446" i="1"/>
  <c r="K9446" i="1" s="1"/>
  <c r="H9447" i="1"/>
  <c r="K9447" i="1" s="1"/>
  <c r="H9448" i="1"/>
  <c r="K9448" i="1" s="1"/>
  <c r="H9449" i="1"/>
  <c r="K9449" i="1" s="1"/>
  <c r="H9450" i="1"/>
  <c r="K9450" i="1" s="1"/>
  <c r="H9451" i="1"/>
  <c r="K9451" i="1" s="1"/>
  <c r="H9452" i="1"/>
  <c r="K9452" i="1" s="1"/>
  <c r="H9453" i="1"/>
  <c r="K9453" i="1" s="1"/>
  <c r="H9454" i="1"/>
  <c r="K9454" i="1" s="1"/>
  <c r="H9455" i="1"/>
  <c r="K9455" i="1" s="1"/>
  <c r="H9456" i="1"/>
  <c r="K9456" i="1" s="1"/>
  <c r="H9457" i="1"/>
  <c r="K9457" i="1" s="1"/>
  <c r="H9458" i="1"/>
  <c r="K9458" i="1" s="1"/>
  <c r="H9459" i="1"/>
  <c r="K9459" i="1" s="1"/>
  <c r="H9460" i="1"/>
  <c r="K9460" i="1" s="1"/>
  <c r="H9461" i="1"/>
  <c r="K9461" i="1" s="1"/>
  <c r="H9462" i="1"/>
  <c r="K9462" i="1" s="1"/>
  <c r="H9463" i="1"/>
  <c r="K9463" i="1" s="1"/>
  <c r="H9464" i="1"/>
  <c r="K9464" i="1" s="1"/>
  <c r="H9465" i="1"/>
  <c r="K9465" i="1" s="1"/>
  <c r="H9466" i="1"/>
  <c r="K9466" i="1" s="1"/>
  <c r="H9467" i="1"/>
  <c r="K9467" i="1" s="1"/>
  <c r="H9468" i="1"/>
  <c r="K9468" i="1" s="1"/>
  <c r="H9469" i="1"/>
  <c r="K9469" i="1" s="1"/>
  <c r="H9470" i="1"/>
  <c r="K9470" i="1" s="1"/>
  <c r="H9471" i="1"/>
  <c r="K9471" i="1" s="1"/>
  <c r="H9472" i="1"/>
  <c r="K9472" i="1" s="1"/>
  <c r="H9473" i="1"/>
  <c r="K9473" i="1" s="1"/>
  <c r="H9474" i="1"/>
  <c r="K9474" i="1" s="1"/>
  <c r="H9475" i="1"/>
  <c r="K9475" i="1" s="1"/>
  <c r="H9476" i="1"/>
  <c r="K9476" i="1" s="1"/>
  <c r="H9477" i="1"/>
  <c r="K9477" i="1" s="1"/>
  <c r="H9478" i="1"/>
  <c r="K9478" i="1" s="1"/>
  <c r="H9479" i="1"/>
  <c r="K9479" i="1" s="1"/>
  <c r="H9480" i="1"/>
  <c r="K9480" i="1" s="1"/>
  <c r="H9481" i="1"/>
  <c r="K9481" i="1" s="1"/>
  <c r="H9482" i="1"/>
  <c r="K9482" i="1" s="1"/>
  <c r="H9483" i="1"/>
  <c r="K9483" i="1" s="1"/>
  <c r="H9484" i="1"/>
  <c r="K9484" i="1" s="1"/>
  <c r="H9485" i="1"/>
  <c r="K9485" i="1" s="1"/>
  <c r="H9486" i="1"/>
  <c r="K9486" i="1" s="1"/>
  <c r="H9487" i="1"/>
  <c r="K9487" i="1" s="1"/>
  <c r="H9488" i="1"/>
  <c r="K9488" i="1" s="1"/>
  <c r="H9489" i="1"/>
  <c r="K9489" i="1" s="1"/>
  <c r="H9490" i="1"/>
  <c r="K9490" i="1" s="1"/>
  <c r="H9491" i="1"/>
  <c r="K9491" i="1" s="1"/>
  <c r="H9492" i="1"/>
  <c r="K9492" i="1" s="1"/>
  <c r="H9493" i="1"/>
  <c r="K9493" i="1" s="1"/>
  <c r="H9494" i="1"/>
  <c r="K9494" i="1" s="1"/>
  <c r="H9495" i="1"/>
  <c r="K9495" i="1" s="1"/>
  <c r="H9496" i="1"/>
  <c r="K9496" i="1" s="1"/>
  <c r="H9497" i="1"/>
  <c r="K9497" i="1" s="1"/>
  <c r="H9498" i="1"/>
  <c r="K9498" i="1" s="1"/>
  <c r="H9499" i="1"/>
  <c r="K9499" i="1" s="1"/>
  <c r="H9500" i="1"/>
  <c r="K9500" i="1" s="1"/>
  <c r="H9501" i="1"/>
  <c r="K9501" i="1" s="1"/>
  <c r="H9502" i="1"/>
  <c r="K9502" i="1" s="1"/>
  <c r="H9503" i="1"/>
  <c r="K9503" i="1" s="1"/>
  <c r="H9504" i="1"/>
  <c r="K9504" i="1" s="1"/>
  <c r="H9505" i="1"/>
  <c r="K9505" i="1" s="1"/>
  <c r="H9506" i="1"/>
  <c r="K9506" i="1" s="1"/>
  <c r="H9507" i="1"/>
  <c r="K9507" i="1" s="1"/>
  <c r="H9508" i="1"/>
  <c r="K9508" i="1" s="1"/>
  <c r="H9509" i="1"/>
  <c r="K9509" i="1" s="1"/>
  <c r="H9510" i="1"/>
  <c r="K9510" i="1" s="1"/>
  <c r="H9511" i="1"/>
  <c r="K9511" i="1" s="1"/>
  <c r="H9512" i="1"/>
  <c r="K9512" i="1" s="1"/>
  <c r="H9513" i="1"/>
  <c r="K9513" i="1" s="1"/>
  <c r="H9514" i="1"/>
  <c r="K9514" i="1" s="1"/>
  <c r="H9515" i="1"/>
  <c r="K9515" i="1" s="1"/>
  <c r="H9516" i="1"/>
  <c r="K9516" i="1" s="1"/>
  <c r="H9517" i="1"/>
  <c r="K9517" i="1" s="1"/>
  <c r="H9518" i="1"/>
  <c r="K9518" i="1" s="1"/>
  <c r="H9519" i="1"/>
  <c r="K9519" i="1" s="1"/>
  <c r="H9520" i="1"/>
  <c r="K9520" i="1" s="1"/>
  <c r="H9521" i="1"/>
  <c r="K9521" i="1" s="1"/>
  <c r="H9522" i="1"/>
  <c r="K9522" i="1" s="1"/>
  <c r="H9523" i="1"/>
  <c r="K9523" i="1" s="1"/>
  <c r="H9524" i="1"/>
  <c r="K9524" i="1" s="1"/>
  <c r="H9525" i="1"/>
  <c r="K9525" i="1" s="1"/>
  <c r="H9526" i="1"/>
  <c r="K9526" i="1" s="1"/>
  <c r="H9527" i="1"/>
  <c r="K9527" i="1" s="1"/>
  <c r="H9528" i="1"/>
  <c r="K9528" i="1" s="1"/>
  <c r="H9529" i="1"/>
  <c r="K9529" i="1" s="1"/>
  <c r="H9530" i="1"/>
  <c r="K9530" i="1" s="1"/>
  <c r="H9531" i="1"/>
  <c r="K9531" i="1" s="1"/>
  <c r="H9532" i="1"/>
  <c r="K9532" i="1" s="1"/>
  <c r="H9533" i="1"/>
  <c r="K9533" i="1" s="1"/>
  <c r="H9534" i="1"/>
  <c r="K9534" i="1" s="1"/>
  <c r="H9535" i="1"/>
  <c r="K9535" i="1" s="1"/>
  <c r="H9536" i="1"/>
  <c r="K9536" i="1" s="1"/>
  <c r="H9537" i="1"/>
  <c r="K9537" i="1" s="1"/>
  <c r="H9538" i="1"/>
  <c r="K9538" i="1" s="1"/>
  <c r="H9539" i="1"/>
  <c r="K9539" i="1" s="1"/>
  <c r="H9540" i="1"/>
  <c r="K9540" i="1" s="1"/>
  <c r="H9541" i="1"/>
  <c r="K9541" i="1" s="1"/>
  <c r="H9542" i="1"/>
  <c r="K9542" i="1" s="1"/>
  <c r="H9543" i="1"/>
  <c r="K9543" i="1" s="1"/>
  <c r="H9544" i="1"/>
  <c r="K9544" i="1" s="1"/>
  <c r="H9545" i="1"/>
  <c r="K9545" i="1" s="1"/>
  <c r="H9546" i="1"/>
  <c r="K9546" i="1" s="1"/>
  <c r="H9547" i="1"/>
  <c r="K9547" i="1" s="1"/>
  <c r="H9548" i="1"/>
  <c r="K9548" i="1" s="1"/>
  <c r="H9549" i="1"/>
  <c r="K9549" i="1" s="1"/>
  <c r="H9550" i="1"/>
  <c r="K9550" i="1" s="1"/>
  <c r="H9551" i="1"/>
  <c r="K9551" i="1" s="1"/>
  <c r="H9552" i="1"/>
  <c r="K9552" i="1" s="1"/>
  <c r="H9553" i="1"/>
  <c r="K9553" i="1" s="1"/>
  <c r="H9554" i="1"/>
  <c r="K9554" i="1" s="1"/>
  <c r="H9555" i="1"/>
  <c r="K9555" i="1" s="1"/>
  <c r="H9556" i="1"/>
  <c r="K9556" i="1" s="1"/>
  <c r="H9557" i="1"/>
  <c r="K9557" i="1" s="1"/>
  <c r="H9558" i="1"/>
  <c r="K9558" i="1" s="1"/>
  <c r="H9559" i="1"/>
  <c r="K9559" i="1" s="1"/>
  <c r="H9560" i="1"/>
  <c r="K9560" i="1" s="1"/>
  <c r="H9561" i="1"/>
  <c r="K9561" i="1" s="1"/>
  <c r="H9562" i="1"/>
  <c r="K9562" i="1" s="1"/>
  <c r="H9563" i="1"/>
  <c r="K9563" i="1" s="1"/>
  <c r="H9564" i="1"/>
  <c r="K9564" i="1" s="1"/>
  <c r="H9565" i="1"/>
  <c r="K9565" i="1" s="1"/>
  <c r="H9566" i="1"/>
  <c r="K9566" i="1" s="1"/>
  <c r="H9567" i="1"/>
  <c r="K9567" i="1" s="1"/>
  <c r="H9568" i="1"/>
  <c r="K9568" i="1" s="1"/>
  <c r="H9569" i="1"/>
  <c r="K9569" i="1" s="1"/>
  <c r="H9570" i="1"/>
  <c r="K9570" i="1" s="1"/>
  <c r="H9571" i="1"/>
  <c r="K9571" i="1" s="1"/>
  <c r="H9572" i="1"/>
  <c r="K9572" i="1" s="1"/>
  <c r="H9573" i="1"/>
  <c r="K9573" i="1" s="1"/>
  <c r="H9574" i="1"/>
  <c r="K9574" i="1" s="1"/>
  <c r="H9575" i="1"/>
  <c r="K9575" i="1" s="1"/>
  <c r="H9576" i="1"/>
  <c r="K9576" i="1" s="1"/>
  <c r="H9577" i="1"/>
  <c r="K9577" i="1" s="1"/>
  <c r="H9578" i="1"/>
  <c r="K9578" i="1" s="1"/>
  <c r="H9579" i="1"/>
  <c r="K9579" i="1" s="1"/>
  <c r="H9580" i="1"/>
  <c r="K9580" i="1" s="1"/>
  <c r="H9581" i="1"/>
  <c r="K9581" i="1" s="1"/>
  <c r="H9582" i="1"/>
  <c r="K9582" i="1" s="1"/>
  <c r="H9583" i="1"/>
  <c r="K9583" i="1" s="1"/>
  <c r="H9584" i="1"/>
  <c r="K9584" i="1" s="1"/>
  <c r="H9585" i="1"/>
  <c r="K9585" i="1" s="1"/>
  <c r="H9586" i="1"/>
  <c r="K9586" i="1" s="1"/>
  <c r="H9587" i="1"/>
  <c r="K9587" i="1" s="1"/>
  <c r="H9588" i="1"/>
  <c r="K9588" i="1" s="1"/>
  <c r="H9589" i="1"/>
  <c r="K9589" i="1" s="1"/>
  <c r="H9590" i="1"/>
  <c r="K9590" i="1" s="1"/>
  <c r="H9591" i="1"/>
  <c r="K9591" i="1" s="1"/>
  <c r="H9592" i="1"/>
  <c r="K9592" i="1" s="1"/>
  <c r="H9593" i="1"/>
  <c r="K9593" i="1" s="1"/>
  <c r="H9594" i="1"/>
  <c r="K9594" i="1" s="1"/>
  <c r="H9595" i="1"/>
  <c r="K9595" i="1" s="1"/>
  <c r="H9596" i="1"/>
  <c r="K9596" i="1" s="1"/>
  <c r="H9597" i="1"/>
  <c r="K9597" i="1" s="1"/>
  <c r="H9598" i="1"/>
  <c r="K9598" i="1" s="1"/>
  <c r="H9599" i="1"/>
  <c r="K9599" i="1" s="1"/>
  <c r="H9600" i="1"/>
  <c r="K9600" i="1" s="1"/>
  <c r="H9601" i="1"/>
  <c r="K9601" i="1" s="1"/>
  <c r="H9602" i="1"/>
  <c r="K9602" i="1" s="1"/>
  <c r="H9603" i="1"/>
  <c r="K9603" i="1" s="1"/>
  <c r="H9604" i="1"/>
  <c r="K9604" i="1" s="1"/>
  <c r="H9605" i="1"/>
  <c r="K9605" i="1" s="1"/>
  <c r="H9606" i="1"/>
  <c r="K9606" i="1" s="1"/>
  <c r="H9607" i="1"/>
  <c r="K9607" i="1" s="1"/>
  <c r="H9608" i="1"/>
  <c r="K9608" i="1" s="1"/>
  <c r="H9609" i="1"/>
  <c r="K9609" i="1" s="1"/>
  <c r="H9610" i="1"/>
  <c r="K9610" i="1" s="1"/>
  <c r="H9611" i="1"/>
  <c r="K9611" i="1" s="1"/>
  <c r="H9612" i="1"/>
  <c r="K9612" i="1" s="1"/>
  <c r="H9613" i="1"/>
  <c r="K9613" i="1" s="1"/>
  <c r="H9614" i="1"/>
  <c r="K9614" i="1" s="1"/>
  <c r="H9615" i="1"/>
  <c r="K9615" i="1" s="1"/>
  <c r="H9616" i="1"/>
  <c r="K9616" i="1" s="1"/>
  <c r="H9617" i="1"/>
  <c r="K9617" i="1" s="1"/>
  <c r="H9618" i="1"/>
  <c r="K9618" i="1" s="1"/>
  <c r="H9619" i="1"/>
  <c r="K9619" i="1" s="1"/>
  <c r="H9620" i="1"/>
  <c r="K9620" i="1" s="1"/>
  <c r="H9621" i="1"/>
  <c r="K9621" i="1" s="1"/>
  <c r="H9622" i="1"/>
  <c r="K9622" i="1" s="1"/>
  <c r="H9623" i="1"/>
  <c r="K9623" i="1" s="1"/>
  <c r="H9624" i="1"/>
  <c r="K9624" i="1" s="1"/>
  <c r="H9625" i="1"/>
  <c r="K9625" i="1" s="1"/>
  <c r="H9626" i="1"/>
  <c r="K9626" i="1" s="1"/>
  <c r="H9627" i="1"/>
  <c r="K9627" i="1" s="1"/>
  <c r="H9628" i="1"/>
  <c r="K9628" i="1" s="1"/>
  <c r="H9629" i="1"/>
  <c r="K9629" i="1" s="1"/>
  <c r="H9630" i="1"/>
  <c r="K9630" i="1" s="1"/>
  <c r="H9631" i="1"/>
  <c r="K9631" i="1" s="1"/>
  <c r="H9632" i="1"/>
  <c r="K9632" i="1" s="1"/>
  <c r="H9633" i="1"/>
  <c r="K9633" i="1" s="1"/>
  <c r="H9634" i="1"/>
  <c r="K9634" i="1" s="1"/>
  <c r="H9635" i="1"/>
  <c r="K9635" i="1" s="1"/>
  <c r="H9636" i="1"/>
  <c r="K9636" i="1" s="1"/>
  <c r="H9637" i="1"/>
  <c r="K9637" i="1" s="1"/>
  <c r="H9638" i="1"/>
  <c r="K9638" i="1" s="1"/>
  <c r="H9639" i="1"/>
  <c r="K9639" i="1" s="1"/>
  <c r="H9640" i="1"/>
  <c r="K9640" i="1" s="1"/>
  <c r="H9641" i="1"/>
  <c r="K9641" i="1" s="1"/>
  <c r="H9642" i="1"/>
  <c r="K9642" i="1" s="1"/>
  <c r="H9643" i="1"/>
  <c r="K9643" i="1" s="1"/>
  <c r="H9644" i="1"/>
  <c r="K9644" i="1" s="1"/>
  <c r="H9645" i="1"/>
  <c r="K9645" i="1" s="1"/>
  <c r="H9646" i="1"/>
  <c r="K9646" i="1" s="1"/>
  <c r="H9647" i="1"/>
  <c r="K9647" i="1" s="1"/>
  <c r="H9648" i="1"/>
  <c r="K9648" i="1" s="1"/>
  <c r="H9649" i="1"/>
  <c r="K9649" i="1" s="1"/>
  <c r="H9650" i="1"/>
  <c r="K9650" i="1" s="1"/>
  <c r="H9651" i="1"/>
  <c r="K9651" i="1" s="1"/>
  <c r="H9652" i="1"/>
  <c r="K9652" i="1" s="1"/>
  <c r="H9653" i="1"/>
  <c r="K9653" i="1" s="1"/>
  <c r="H9654" i="1"/>
  <c r="K9654" i="1" s="1"/>
  <c r="H9655" i="1"/>
  <c r="K9655" i="1" s="1"/>
  <c r="H9656" i="1"/>
  <c r="K9656" i="1" s="1"/>
  <c r="H9657" i="1"/>
  <c r="K9657" i="1" s="1"/>
  <c r="H9658" i="1"/>
  <c r="K9658" i="1" s="1"/>
  <c r="H9659" i="1"/>
  <c r="K9659" i="1" s="1"/>
  <c r="H9660" i="1"/>
  <c r="K9660" i="1" s="1"/>
  <c r="H9661" i="1"/>
  <c r="K9661" i="1" s="1"/>
  <c r="H9662" i="1"/>
  <c r="K9662" i="1" s="1"/>
  <c r="H9663" i="1"/>
  <c r="K9663" i="1" s="1"/>
  <c r="H9664" i="1"/>
  <c r="K9664" i="1" s="1"/>
  <c r="H9665" i="1"/>
  <c r="K9665" i="1" s="1"/>
  <c r="H9666" i="1"/>
  <c r="K9666" i="1" s="1"/>
  <c r="H9667" i="1"/>
  <c r="K9667" i="1" s="1"/>
  <c r="H9668" i="1"/>
  <c r="K9668" i="1" s="1"/>
  <c r="H9669" i="1"/>
  <c r="K9669" i="1" s="1"/>
  <c r="H9670" i="1"/>
  <c r="K9670" i="1" s="1"/>
  <c r="H9671" i="1"/>
  <c r="K9671" i="1" s="1"/>
  <c r="H9672" i="1"/>
  <c r="K9672" i="1" s="1"/>
  <c r="H9673" i="1"/>
  <c r="K9673" i="1" s="1"/>
  <c r="H9674" i="1"/>
  <c r="K9674" i="1" s="1"/>
  <c r="H9675" i="1"/>
  <c r="K9675" i="1" s="1"/>
  <c r="H9676" i="1"/>
  <c r="K9676" i="1" s="1"/>
  <c r="H9677" i="1"/>
  <c r="K9677" i="1" s="1"/>
  <c r="H9678" i="1"/>
  <c r="K9678" i="1" s="1"/>
  <c r="H9679" i="1"/>
  <c r="K9679" i="1" s="1"/>
  <c r="H9680" i="1"/>
  <c r="K9680" i="1" s="1"/>
  <c r="H9681" i="1"/>
  <c r="K9681" i="1" s="1"/>
  <c r="H9682" i="1"/>
  <c r="K9682" i="1" s="1"/>
  <c r="H9683" i="1"/>
  <c r="K9683" i="1" s="1"/>
  <c r="H9684" i="1"/>
  <c r="K9684" i="1" s="1"/>
  <c r="H9685" i="1"/>
  <c r="K9685" i="1" s="1"/>
  <c r="H9686" i="1"/>
  <c r="K9686" i="1" s="1"/>
  <c r="H9687" i="1"/>
  <c r="K9687" i="1" s="1"/>
  <c r="H9688" i="1"/>
  <c r="K9688" i="1" s="1"/>
  <c r="H9689" i="1"/>
  <c r="K9689" i="1" s="1"/>
  <c r="H9690" i="1"/>
  <c r="K9690" i="1" s="1"/>
  <c r="H9691" i="1"/>
  <c r="K9691" i="1" s="1"/>
  <c r="H9692" i="1"/>
  <c r="K9692" i="1" s="1"/>
  <c r="H9693" i="1"/>
  <c r="K9693" i="1" s="1"/>
  <c r="H9694" i="1"/>
  <c r="K9694" i="1" s="1"/>
  <c r="H9695" i="1"/>
  <c r="K9695" i="1" s="1"/>
  <c r="H9696" i="1"/>
  <c r="K9696" i="1" s="1"/>
  <c r="H9697" i="1"/>
  <c r="K9697" i="1" s="1"/>
  <c r="H9698" i="1"/>
  <c r="K9698" i="1" s="1"/>
  <c r="H9699" i="1"/>
  <c r="K9699" i="1" s="1"/>
  <c r="H9700" i="1"/>
  <c r="K9700" i="1" s="1"/>
  <c r="H9701" i="1"/>
  <c r="K9701" i="1" s="1"/>
  <c r="H9702" i="1"/>
  <c r="K9702" i="1" s="1"/>
  <c r="H9703" i="1"/>
  <c r="K9703" i="1" s="1"/>
  <c r="H9704" i="1"/>
  <c r="K9704" i="1" s="1"/>
  <c r="H9705" i="1"/>
  <c r="K9705" i="1" s="1"/>
  <c r="H9706" i="1"/>
  <c r="K9706" i="1" s="1"/>
  <c r="H9707" i="1"/>
  <c r="K9707" i="1" s="1"/>
  <c r="H9708" i="1"/>
  <c r="K9708" i="1" s="1"/>
  <c r="H9709" i="1"/>
  <c r="K9709" i="1" s="1"/>
  <c r="H9710" i="1"/>
  <c r="K9710" i="1" s="1"/>
  <c r="H9711" i="1"/>
  <c r="K9711" i="1" s="1"/>
  <c r="H9712" i="1"/>
  <c r="K9712" i="1" s="1"/>
  <c r="H9713" i="1"/>
  <c r="K9713" i="1" s="1"/>
  <c r="H9714" i="1"/>
  <c r="K9714" i="1" s="1"/>
  <c r="H9715" i="1"/>
  <c r="K9715" i="1" s="1"/>
  <c r="H9716" i="1"/>
  <c r="K9716" i="1" s="1"/>
  <c r="H9717" i="1"/>
  <c r="K9717" i="1" s="1"/>
  <c r="H9718" i="1"/>
  <c r="K9718" i="1" s="1"/>
  <c r="H9719" i="1"/>
  <c r="K9719" i="1" s="1"/>
  <c r="H9720" i="1"/>
  <c r="K9720" i="1" s="1"/>
  <c r="H9721" i="1"/>
  <c r="K9721" i="1" s="1"/>
  <c r="H9722" i="1"/>
  <c r="K9722" i="1" s="1"/>
  <c r="H9723" i="1"/>
  <c r="K9723" i="1" s="1"/>
  <c r="H9724" i="1"/>
  <c r="K9724" i="1" s="1"/>
  <c r="H9725" i="1"/>
  <c r="K9725" i="1" s="1"/>
  <c r="H9726" i="1"/>
  <c r="K9726" i="1" s="1"/>
  <c r="H9727" i="1"/>
  <c r="K9727" i="1" s="1"/>
  <c r="H9728" i="1"/>
  <c r="K9728" i="1" s="1"/>
  <c r="H9729" i="1"/>
  <c r="K9729" i="1" s="1"/>
  <c r="H9730" i="1"/>
  <c r="K9730" i="1" s="1"/>
  <c r="H9731" i="1"/>
  <c r="K9731" i="1" s="1"/>
  <c r="H9732" i="1"/>
  <c r="K9732" i="1" s="1"/>
  <c r="H9733" i="1"/>
  <c r="K9733" i="1" s="1"/>
  <c r="H9734" i="1"/>
  <c r="K9734" i="1" s="1"/>
  <c r="H9735" i="1"/>
  <c r="K9735" i="1" s="1"/>
  <c r="H9736" i="1"/>
  <c r="K9736" i="1" s="1"/>
  <c r="H9737" i="1"/>
  <c r="K9737" i="1" s="1"/>
  <c r="H9738" i="1"/>
  <c r="K9738" i="1" s="1"/>
  <c r="H9739" i="1"/>
  <c r="K9739" i="1" s="1"/>
  <c r="H9740" i="1"/>
  <c r="K9740" i="1" s="1"/>
  <c r="H9741" i="1"/>
  <c r="K9741" i="1" s="1"/>
  <c r="H9742" i="1"/>
  <c r="K9742" i="1" s="1"/>
  <c r="H9743" i="1"/>
  <c r="K9743" i="1" s="1"/>
  <c r="H9744" i="1"/>
  <c r="K9744" i="1" s="1"/>
  <c r="H9745" i="1"/>
  <c r="K9745" i="1" s="1"/>
  <c r="H9746" i="1"/>
  <c r="K9746" i="1" s="1"/>
  <c r="H9747" i="1"/>
  <c r="K9747" i="1" s="1"/>
  <c r="H9748" i="1"/>
  <c r="K9748" i="1" s="1"/>
  <c r="H9749" i="1"/>
  <c r="K9749" i="1" s="1"/>
  <c r="H9750" i="1"/>
  <c r="K9750" i="1" s="1"/>
  <c r="H9751" i="1"/>
  <c r="H9752" i="1"/>
  <c r="K9752" i="1" s="1"/>
  <c r="H9753" i="1"/>
  <c r="K9753" i="1" s="1"/>
  <c r="H9754" i="1"/>
  <c r="K9754" i="1" s="1"/>
  <c r="H9755" i="1"/>
  <c r="K9755" i="1" s="1"/>
  <c r="H9756" i="1"/>
  <c r="K9756" i="1" s="1"/>
  <c r="H9757" i="1"/>
  <c r="K9757" i="1" s="1"/>
  <c r="H9758" i="1"/>
  <c r="K9758" i="1" s="1"/>
  <c r="H9759" i="1"/>
  <c r="K9759" i="1" s="1"/>
  <c r="H9760" i="1"/>
  <c r="K9760" i="1" s="1"/>
  <c r="H9761" i="1"/>
  <c r="K9761" i="1" s="1"/>
  <c r="H9762" i="1"/>
  <c r="K9762" i="1" s="1"/>
  <c r="H9763" i="1"/>
  <c r="K9763" i="1" s="1"/>
  <c r="H9764" i="1"/>
  <c r="K9764" i="1" s="1"/>
  <c r="H9765" i="1"/>
  <c r="K9765" i="1" s="1"/>
  <c r="H9766" i="1"/>
  <c r="K9766" i="1" s="1"/>
  <c r="H9767" i="1"/>
  <c r="K9767" i="1" s="1"/>
  <c r="H9768" i="1"/>
  <c r="K9768" i="1" s="1"/>
  <c r="H9769" i="1"/>
  <c r="K9769" i="1" s="1"/>
  <c r="H9770" i="1"/>
  <c r="K9770" i="1" s="1"/>
  <c r="H9771" i="1"/>
  <c r="K9771" i="1" s="1"/>
  <c r="H9772" i="1"/>
  <c r="K9772" i="1" s="1"/>
  <c r="H9773" i="1"/>
  <c r="K9773" i="1" s="1"/>
  <c r="H9774" i="1"/>
  <c r="K9774" i="1" s="1"/>
  <c r="H9775" i="1"/>
  <c r="K9775" i="1" s="1"/>
  <c r="H9776" i="1"/>
  <c r="K9776" i="1" s="1"/>
  <c r="H9777" i="1"/>
  <c r="K9777" i="1" s="1"/>
  <c r="H9778" i="1"/>
  <c r="K9778" i="1" s="1"/>
  <c r="H9779" i="1"/>
  <c r="K9779" i="1" s="1"/>
  <c r="H9780" i="1"/>
  <c r="K9780" i="1" s="1"/>
  <c r="H9781" i="1"/>
  <c r="K9781" i="1" s="1"/>
  <c r="H9782" i="1"/>
  <c r="K9782" i="1" s="1"/>
  <c r="H9783" i="1"/>
  <c r="K9783" i="1" s="1"/>
  <c r="H9784" i="1"/>
  <c r="K9784" i="1" s="1"/>
  <c r="H9785" i="1"/>
  <c r="K9785" i="1" s="1"/>
  <c r="H9786" i="1"/>
  <c r="K9786" i="1" s="1"/>
  <c r="H9787" i="1"/>
  <c r="K9787" i="1" s="1"/>
  <c r="H9788" i="1"/>
  <c r="K9788" i="1" s="1"/>
  <c r="H9789" i="1"/>
  <c r="K9789" i="1" s="1"/>
  <c r="H9790" i="1"/>
  <c r="K9790" i="1" s="1"/>
  <c r="H9791" i="1"/>
  <c r="K9791" i="1" s="1"/>
  <c r="H9792" i="1"/>
  <c r="K9792" i="1" s="1"/>
  <c r="H9793" i="1"/>
  <c r="K9793" i="1" s="1"/>
  <c r="H9794" i="1"/>
  <c r="K9794" i="1" s="1"/>
  <c r="H9795" i="1"/>
  <c r="K9795" i="1" s="1"/>
  <c r="H9796" i="1"/>
  <c r="K9796" i="1" s="1"/>
  <c r="H9797" i="1"/>
  <c r="K9797" i="1" s="1"/>
  <c r="H9798" i="1"/>
  <c r="K9798" i="1" s="1"/>
  <c r="H9799" i="1"/>
  <c r="K9799" i="1" s="1"/>
  <c r="H9800" i="1"/>
  <c r="K9800" i="1" s="1"/>
  <c r="H9801" i="1"/>
  <c r="K9801" i="1" s="1"/>
  <c r="H9802" i="1"/>
  <c r="K9802" i="1" s="1"/>
  <c r="H9803" i="1"/>
  <c r="K9803" i="1" s="1"/>
  <c r="H9804" i="1"/>
  <c r="K9804" i="1" s="1"/>
  <c r="H9805" i="1"/>
  <c r="K9805" i="1" s="1"/>
  <c r="H9806" i="1"/>
  <c r="K9806" i="1" s="1"/>
  <c r="H9807" i="1"/>
  <c r="K9807" i="1" s="1"/>
  <c r="H9808" i="1"/>
  <c r="K9808" i="1" s="1"/>
  <c r="H9809" i="1"/>
  <c r="K9809" i="1" s="1"/>
  <c r="H9810" i="1"/>
  <c r="K9810" i="1" s="1"/>
  <c r="H9811" i="1"/>
  <c r="K9811" i="1" s="1"/>
  <c r="H9812" i="1"/>
  <c r="K9812" i="1" s="1"/>
  <c r="H9813" i="1"/>
  <c r="K9813" i="1" s="1"/>
  <c r="H9814" i="1"/>
  <c r="K9814" i="1" s="1"/>
  <c r="H9815" i="1"/>
  <c r="K9815" i="1" s="1"/>
  <c r="H9816" i="1"/>
  <c r="K9816" i="1" s="1"/>
  <c r="H9817" i="1"/>
  <c r="K9817" i="1" s="1"/>
  <c r="H9818" i="1"/>
  <c r="K9818" i="1" s="1"/>
  <c r="H9819" i="1"/>
  <c r="K9819" i="1" s="1"/>
  <c r="H9820" i="1"/>
  <c r="K9820" i="1" s="1"/>
  <c r="H9821" i="1"/>
  <c r="K9821" i="1" s="1"/>
  <c r="H9822" i="1"/>
  <c r="K9822" i="1" s="1"/>
  <c r="H9823" i="1"/>
  <c r="K9823" i="1" s="1"/>
  <c r="H9824" i="1"/>
  <c r="K9824" i="1" s="1"/>
  <c r="H9825" i="1"/>
  <c r="K9825" i="1" s="1"/>
  <c r="H9826" i="1"/>
  <c r="K9826" i="1" s="1"/>
  <c r="H9827" i="1"/>
  <c r="K9827" i="1" s="1"/>
  <c r="H9828" i="1"/>
  <c r="K9828" i="1" s="1"/>
  <c r="H9829" i="1"/>
  <c r="K9829" i="1" s="1"/>
  <c r="H9830" i="1"/>
  <c r="K9830" i="1" s="1"/>
  <c r="H9831" i="1"/>
  <c r="K9831" i="1" s="1"/>
  <c r="H9832" i="1"/>
  <c r="K9832" i="1" s="1"/>
  <c r="H9833" i="1"/>
  <c r="K9833" i="1" s="1"/>
  <c r="H9834" i="1"/>
  <c r="K9834" i="1" s="1"/>
  <c r="H9835" i="1"/>
  <c r="K9835" i="1" s="1"/>
  <c r="H9836" i="1"/>
  <c r="K9836" i="1" s="1"/>
  <c r="H9837" i="1"/>
  <c r="K9837" i="1" s="1"/>
  <c r="H9838" i="1"/>
  <c r="K9838" i="1" s="1"/>
  <c r="H9839" i="1"/>
  <c r="K9839" i="1" s="1"/>
  <c r="H9840" i="1"/>
  <c r="K9840" i="1" s="1"/>
  <c r="H9841" i="1"/>
  <c r="K9841" i="1" s="1"/>
  <c r="H9842" i="1"/>
  <c r="K9842" i="1" s="1"/>
  <c r="H9843" i="1"/>
  <c r="K9843" i="1" s="1"/>
  <c r="H9844" i="1"/>
  <c r="K9844" i="1" s="1"/>
  <c r="H9845" i="1"/>
  <c r="K9845" i="1" s="1"/>
  <c r="H9846" i="1"/>
  <c r="K9846" i="1" s="1"/>
  <c r="H9847" i="1"/>
  <c r="K9847" i="1" s="1"/>
  <c r="H9848" i="1"/>
  <c r="K9848" i="1" s="1"/>
  <c r="H9849" i="1"/>
  <c r="K9849" i="1" s="1"/>
  <c r="H9850" i="1"/>
  <c r="K9850" i="1" s="1"/>
  <c r="H9851" i="1"/>
  <c r="K9851" i="1" s="1"/>
  <c r="H9852" i="1"/>
  <c r="K9852" i="1" s="1"/>
  <c r="H9853" i="1"/>
  <c r="K9853" i="1" s="1"/>
  <c r="H9854" i="1"/>
  <c r="K9854" i="1" s="1"/>
  <c r="H9855" i="1"/>
  <c r="K9855" i="1" s="1"/>
  <c r="H9856" i="1"/>
  <c r="K9856" i="1" s="1"/>
  <c r="H9857" i="1"/>
  <c r="K9857" i="1" s="1"/>
  <c r="H9858" i="1"/>
  <c r="K9858" i="1" s="1"/>
  <c r="H9859" i="1"/>
  <c r="K9859" i="1" s="1"/>
  <c r="H9860" i="1"/>
  <c r="K9860" i="1" s="1"/>
  <c r="H9861" i="1"/>
  <c r="K9861" i="1" s="1"/>
  <c r="H9862" i="1"/>
  <c r="K9862" i="1" s="1"/>
  <c r="H9863" i="1"/>
  <c r="K9863" i="1" s="1"/>
  <c r="H9864" i="1"/>
  <c r="K9864" i="1" s="1"/>
  <c r="H9865" i="1"/>
  <c r="K9865" i="1" s="1"/>
  <c r="H9866" i="1"/>
  <c r="K9866" i="1" s="1"/>
  <c r="H9867" i="1"/>
  <c r="K9867" i="1" s="1"/>
  <c r="H9868" i="1"/>
  <c r="K9868" i="1" s="1"/>
  <c r="H9869" i="1"/>
  <c r="K9869" i="1" s="1"/>
  <c r="H9870" i="1"/>
  <c r="K9870" i="1" s="1"/>
  <c r="H9871" i="1"/>
  <c r="K9871" i="1" s="1"/>
  <c r="H9872" i="1"/>
  <c r="K9872" i="1" s="1"/>
  <c r="H9873" i="1"/>
  <c r="K9873" i="1" s="1"/>
  <c r="H9874" i="1"/>
  <c r="K9874" i="1" s="1"/>
  <c r="H9875" i="1"/>
  <c r="K9875" i="1" s="1"/>
  <c r="H9876" i="1"/>
  <c r="K9876" i="1" s="1"/>
  <c r="H9877" i="1"/>
  <c r="K9877" i="1" s="1"/>
  <c r="H9878" i="1"/>
  <c r="K9878" i="1" s="1"/>
  <c r="H9879" i="1"/>
  <c r="K9879" i="1" s="1"/>
  <c r="H9880" i="1"/>
  <c r="K9880" i="1" s="1"/>
  <c r="H9881" i="1"/>
  <c r="K9881" i="1" s="1"/>
  <c r="H9882" i="1"/>
  <c r="K9882" i="1" s="1"/>
  <c r="H9883" i="1"/>
  <c r="K9883" i="1" s="1"/>
  <c r="H9884" i="1"/>
  <c r="K9884" i="1" s="1"/>
  <c r="H9885" i="1"/>
  <c r="K9885" i="1" s="1"/>
  <c r="H9886" i="1"/>
  <c r="K9886" i="1" s="1"/>
  <c r="H9887" i="1"/>
  <c r="K9887" i="1" s="1"/>
  <c r="H9888" i="1"/>
  <c r="K9888" i="1" s="1"/>
  <c r="H9889" i="1"/>
  <c r="K9889" i="1" s="1"/>
  <c r="H9890" i="1"/>
  <c r="K9890" i="1" s="1"/>
  <c r="H9891" i="1"/>
  <c r="K9891" i="1" s="1"/>
  <c r="H9892" i="1"/>
  <c r="K9892" i="1" s="1"/>
  <c r="H9893" i="1"/>
  <c r="K9893" i="1" s="1"/>
  <c r="H9894" i="1"/>
  <c r="K9894" i="1" s="1"/>
  <c r="H9895" i="1"/>
  <c r="K9895" i="1" s="1"/>
  <c r="H9896" i="1"/>
  <c r="K9896" i="1" s="1"/>
  <c r="H9897" i="1"/>
  <c r="K9897" i="1" s="1"/>
  <c r="H9898" i="1"/>
  <c r="K9898" i="1" s="1"/>
  <c r="H9899" i="1"/>
  <c r="K9899" i="1" s="1"/>
  <c r="H9900" i="1"/>
  <c r="K9900" i="1" s="1"/>
  <c r="H9901" i="1"/>
  <c r="K9901" i="1" s="1"/>
  <c r="H9902" i="1"/>
  <c r="K9902" i="1" s="1"/>
  <c r="H9903" i="1"/>
  <c r="K9903" i="1" s="1"/>
  <c r="H9904" i="1"/>
  <c r="K9904" i="1" s="1"/>
  <c r="H9905" i="1"/>
  <c r="K9905" i="1" s="1"/>
  <c r="H9906" i="1"/>
  <c r="K9906" i="1" s="1"/>
  <c r="H9907" i="1"/>
  <c r="K9907" i="1" s="1"/>
  <c r="H9908" i="1"/>
  <c r="K9908" i="1" s="1"/>
  <c r="H9909" i="1"/>
  <c r="K9909" i="1" s="1"/>
  <c r="H9910" i="1"/>
  <c r="K9910" i="1" s="1"/>
  <c r="H9911" i="1"/>
  <c r="K9911" i="1" s="1"/>
  <c r="H9912" i="1"/>
  <c r="K9912" i="1" s="1"/>
  <c r="H9913" i="1"/>
  <c r="K9913" i="1" s="1"/>
  <c r="H9914" i="1"/>
  <c r="K9914" i="1" s="1"/>
  <c r="H9915" i="1"/>
  <c r="K9915" i="1" s="1"/>
  <c r="H9916" i="1"/>
  <c r="K9916" i="1" s="1"/>
  <c r="H9917" i="1"/>
  <c r="K9917" i="1" s="1"/>
  <c r="H9918" i="1"/>
  <c r="K9918" i="1" s="1"/>
  <c r="H9919" i="1"/>
  <c r="K9919" i="1" s="1"/>
  <c r="H9920" i="1"/>
  <c r="K9920" i="1" s="1"/>
  <c r="H9921" i="1"/>
  <c r="K9921" i="1" s="1"/>
  <c r="H9922" i="1"/>
  <c r="K9922" i="1" s="1"/>
  <c r="H9923" i="1"/>
  <c r="K9923" i="1" s="1"/>
  <c r="H9924" i="1"/>
  <c r="K9924" i="1" s="1"/>
  <c r="H9925" i="1"/>
  <c r="K9925" i="1" s="1"/>
  <c r="H9926" i="1"/>
  <c r="K9926" i="1" s="1"/>
  <c r="H9927" i="1"/>
  <c r="K9927" i="1" s="1"/>
  <c r="H9928" i="1"/>
  <c r="K9928" i="1" s="1"/>
  <c r="H9929" i="1"/>
  <c r="K9929" i="1" s="1"/>
  <c r="H9930" i="1"/>
  <c r="K9930" i="1" s="1"/>
  <c r="H9931" i="1"/>
  <c r="K9931" i="1" s="1"/>
  <c r="H9932" i="1"/>
  <c r="K9932" i="1" s="1"/>
  <c r="H9933" i="1"/>
  <c r="K9933" i="1" s="1"/>
  <c r="H9934" i="1"/>
  <c r="K9934" i="1" s="1"/>
  <c r="H9935" i="1"/>
  <c r="K9935" i="1" s="1"/>
  <c r="H9936" i="1"/>
  <c r="K9936" i="1" s="1"/>
  <c r="H9937" i="1"/>
  <c r="K9937" i="1" s="1"/>
  <c r="H9938" i="1"/>
  <c r="K9938" i="1" s="1"/>
  <c r="H9939" i="1"/>
  <c r="K9939" i="1" s="1"/>
  <c r="H9940" i="1"/>
  <c r="K9940" i="1" s="1"/>
  <c r="H9941" i="1"/>
  <c r="K9941" i="1" s="1"/>
  <c r="H9942" i="1"/>
  <c r="K9942" i="1" s="1"/>
  <c r="H9943" i="1"/>
  <c r="K9943" i="1" s="1"/>
  <c r="H9944" i="1"/>
  <c r="K9944" i="1" s="1"/>
  <c r="H9945" i="1"/>
  <c r="K9945" i="1" s="1"/>
  <c r="H9946" i="1"/>
  <c r="K9946" i="1" s="1"/>
  <c r="H9947" i="1"/>
  <c r="K9947" i="1" s="1"/>
  <c r="H9948" i="1"/>
  <c r="K9948" i="1" s="1"/>
  <c r="H9949" i="1"/>
  <c r="K9949" i="1" s="1"/>
  <c r="H9950" i="1"/>
  <c r="K9950" i="1" s="1"/>
  <c r="H9951" i="1"/>
  <c r="K9951" i="1" s="1"/>
  <c r="H9952" i="1"/>
  <c r="K9952" i="1" s="1"/>
  <c r="H9953" i="1"/>
  <c r="K9953" i="1" s="1"/>
  <c r="H9954" i="1"/>
  <c r="K9954" i="1" s="1"/>
  <c r="H9955" i="1"/>
  <c r="K9955" i="1" s="1"/>
  <c r="H9956" i="1"/>
  <c r="K9956" i="1" s="1"/>
  <c r="H9957" i="1"/>
  <c r="K9957" i="1" s="1"/>
  <c r="H9958" i="1"/>
  <c r="K9958" i="1" s="1"/>
  <c r="H9959" i="1"/>
  <c r="K9959" i="1" s="1"/>
  <c r="H9960" i="1"/>
  <c r="K9960" i="1" s="1"/>
  <c r="H9961" i="1"/>
  <c r="K9961" i="1" s="1"/>
  <c r="H9962" i="1"/>
  <c r="K9962" i="1" s="1"/>
  <c r="H9963" i="1"/>
  <c r="K9963" i="1" s="1"/>
  <c r="H9964" i="1"/>
  <c r="K9964" i="1" s="1"/>
  <c r="H9965" i="1"/>
  <c r="K9965" i="1" s="1"/>
  <c r="H9966" i="1"/>
  <c r="K9966" i="1" s="1"/>
  <c r="H9967" i="1"/>
  <c r="K9967" i="1" s="1"/>
  <c r="H9968" i="1"/>
  <c r="K9968" i="1" s="1"/>
  <c r="H9969" i="1"/>
  <c r="K9969" i="1" s="1"/>
  <c r="H9970" i="1"/>
  <c r="K9970" i="1" s="1"/>
  <c r="H9971" i="1"/>
  <c r="K9971" i="1" s="1"/>
  <c r="H9972" i="1"/>
  <c r="K9972" i="1" s="1"/>
  <c r="H9973" i="1"/>
  <c r="K9973" i="1" s="1"/>
  <c r="H9974" i="1"/>
  <c r="K9974" i="1" s="1"/>
  <c r="H9975" i="1"/>
  <c r="K9975" i="1" s="1"/>
  <c r="H9976" i="1"/>
  <c r="K9976" i="1" s="1"/>
  <c r="H9977" i="1"/>
  <c r="K9977" i="1" s="1"/>
  <c r="H9978" i="1"/>
  <c r="K9978" i="1" s="1"/>
  <c r="H9979" i="1"/>
  <c r="K9979" i="1" s="1"/>
  <c r="H9980" i="1"/>
  <c r="K9980" i="1" s="1"/>
  <c r="H9981" i="1"/>
  <c r="K9981" i="1" s="1"/>
  <c r="H9982" i="1"/>
  <c r="K9982" i="1" s="1"/>
  <c r="H9983" i="1"/>
  <c r="K9983" i="1" s="1"/>
  <c r="H9984" i="1"/>
  <c r="K9984" i="1" s="1"/>
  <c r="H9985" i="1"/>
  <c r="K9985" i="1" s="1"/>
  <c r="H9986" i="1"/>
  <c r="K9986" i="1" s="1"/>
  <c r="H9987" i="1"/>
  <c r="K9987" i="1" s="1"/>
  <c r="H9988" i="1"/>
  <c r="K9988" i="1" s="1"/>
  <c r="H9989" i="1"/>
  <c r="K9989" i="1" s="1"/>
  <c r="H9990" i="1"/>
  <c r="K9990" i="1" s="1"/>
  <c r="H9991" i="1"/>
  <c r="K9991" i="1" s="1"/>
  <c r="H9992" i="1"/>
  <c r="K9992" i="1" s="1"/>
  <c r="H9993" i="1"/>
  <c r="K9993" i="1" s="1"/>
  <c r="H9994" i="1"/>
  <c r="K9994" i="1" s="1"/>
  <c r="H9995" i="1"/>
  <c r="K9995" i="1" s="1"/>
  <c r="H9996" i="1"/>
  <c r="K9996" i="1" s="1"/>
  <c r="H9997" i="1"/>
  <c r="K9997" i="1" s="1"/>
  <c r="H9998" i="1"/>
  <c r="K9998" i="1" s="1"/>
  <c r="H9999" i="1"/>
  <c r="K9999" i="1" s="1"/>
  <c r="H10000" i="1"/>
  <c r="K10000" i="1" s="1"/>
  <c r="H10001" i="1"/>
  <c r="K10001" i="1" s="1"/>
  <c r="H2" i="1"/>
  <c r="K2" i="1" s="1"/>
  <c r="O2" i="1"/>
  <c r="P2" i="1"/>
  <c r="Q2" i="1" s="1"/>
  <c r="R2" i="1"/>
  <c r="O3" i="1"/>
  <c r="P3" i="1"/>
  <c r="Q3" i="1" s="1"/>
  <c r="R3" i="1"/>
  <c r="O4" i="1"/>
  <c r="P4" i="1"/>
  <c r="Q4" i="1" s="1"/>
  <c r="R4" i="1"/>
  <c r="O5" i="1"/>
  <c r="P5" i="1"/>
  <c r="Q5" i="1" s="1"/>
  <c r="R5" i="1"/>
  <c r="O6" i="1"/>
  <c r="P6" i="1"/>
  <c r="Q6" i="1" s="1"/>
  <c r="R6" i="1"/>
  <c r="O7" i="1"/>
  <c r="P7" i="1"/>
  <c r="Q7" i="1" s="1"/>
  <c r="R7" i="1"/>
  <c r="O8" i="1"/>
  <c r="P8" i="1"/>
  <c r="Q8" i="1" s="1"/>
  <c r="R8" i="1"/>
  <c r="O9" i="1"/>
  <c r="P9" i="1"/>
  <c r="Q9" i="1" s="1"/>
  <c r="R9" i="1"/>
  <c r="O10" i="1"/>
  <c r="P10" i="1"/>
  <c r="Q10" i="1" s="1"/>
  <c r="R10" i="1"/>
  <c r="O11" i="1"/>
  <c r="P11" i="1"/>
  <c r="Q11" i="1" s="1"/>
  <c r="R11" i="1"/>
  <c r="O12" i="1"/>
  <c r="P12" i="1"/>
  <c r="Q12" i="1" s="1"/>
  <c r="R12" i="1"/>
  <c r="O13" i="1"/>
  <c r="P13" i="1"/>
  <c r="Q13" i="1" s="1"/>
  <c r="R13" i="1"/>
  <c r="O14" i="1"/>
  <c r="P14" i="1"/>
  <c r="Q14" i="1" s="1"/>
  <c r="R14" i="1"/>
  <c r="O15" i="1"/>
  <c r="P15" i="1"/>
  <c r="Q15" i="1" s="1"/>
  <c r="R15" i="1"/>
  <c r="O16" i="1"/>
  <c r="P16" i="1"/>
  <c r="Q16" i="1" s="1"/>
  <c r="R16" i="1"/>
  <c r="O17" i="1"/>
  <c r="P17" i="1"/>
  <c r="Q17" i="1" s="1"/>
  <c r="R17" i="1"/>
  <c r="O18" i="1"/>
  <c r="P18" i="1"/>
  <c r="Q18" i="1" s="1"/>
  <c r="R18" i="1"/>
  <c r="O19" i="1"/>
  <c r="P19" i="1"/>
  <c r="Q19" i="1" s="1"/>
  <c r="R19" i="1"/>
  <c r="O20" i="1"/>
  <c r="P20" i="1"/>
  <c r="Q20" i="1" s="1"/>
  <c r="R20" i="1"/>
  <c r="O21" i="1"/>
  <c r="P21" i="1"/>
  <c r="Q21" i="1" s="1"/>
  <c r="R21" i="1"/>
  <c r="O22" i="1"/>
  <c r="P22" i="1"/>
  <c r="Q22" i="1" s="1"/>
  <c r="R22" i="1"/>
  <c r="O23" i="1"/>
  <c r="P23" i="1"/>
  <c r="Q23" i="1" s="1"/>
  <c r="R23" i="1"/>
  <c r="O24" i="1"/>
  <c r="P24" i="1"/>
  <c r="Q24" i="1" s="1"/>
  <c r="R24" i="1"/>
  <c r="O25" i="1"/>
  <c r="P25" i="1"/>
  <c r="Q25" i="1" s="1"/>
  <c r="R25" i="1"/>
  <c r="O26" i="1"/>
  <c r="P26" i="1"/>
  <c r="Q26" i="1" s="1"/>
  <c r="R26" i="1"/>
  <c r="O27" i="1"/>
  <c r="P27" i="1"/>
  <c r="Q27" i="1" s="1"/>
  <c r="R27" i="1"/>
  <c r="O28" i="1"/>
  <c r="P28" i="1"/>
  <c r="Q28" i="1" s="1"/>
  <c r="R28" i="1"/>
  <c r="O29" i="1"/>
  <c r="P29" i="1"/>
  <c r="Q29" i="1" s="1"/>
  <c r="R29" i="1"/>
  <c r="O30" i="1"/>
  <c r="P30" i="1"/>
  <c r="Q30" i="1" s="1"/>
  <c r="R30" i="1"/>
  <c r="O31" i="1"/>
  <c r="P31" i="1"/>
  <c r="Q31" i="1" s="1"/>
  <c r="R31" i="1"/>
  <c r="O32" i="1"/>
  <c r="P32" i="1"/>
  <c r="Q32" i="1" s="1"/>
  <c r="R32" i="1"/>
  <c r="O33" i="1"/>
  <c r="P33" i="1"/>
  <c r="Q33" i="1" s="1"/>
  <c r="R33" i="1"/>
  <c r="O34" i="1"/>
  <c r="P34" i="1"/>
  <c r="Q34" i="1" s="1"/>
  <c r="R34" i="1"/>
  <c r="O35" i="1"/>
  <c r="P35" i="1"/>
  <c r="Q35" i="1" s="1"/>
  <c r="R35" i="1"/>
  <c r="O36" i="1"/>
  <c r="P36" i="1"/>
  <c r="Q36" i="1" s="1"/>
  <c r="R36" i="1"/>
  <c r="O37" i="1"/>
  <c r="P37" i="1"/>
  <c r="Q37" i="1" s="1"/>
  <c r="R37" i="1"/>
  <c r="O38" i="1"/>
  <c r="P38" i="1"/>
  <c r="Q38" i="1" s="1"/>
  <c r="R38" i="1"/>
  <c r="O39" i="1"/>
  <c r="P39" i="1"/>
  <c r="Q39" i="1" s="1"/>
  <c r="R39" i="1"/>
  <c r="O40" i="1"/>
  <c r="P40" i="1"/>
  <c r="Q40" i="1" s="1"/>
  <c r="R40" i="1"/>
  <c r="O41" i="1"/>
  <c r="P41" i="1"/>
  <c r="Q41" i="1" s="1"/>
  <c r="R41" i="1"/>
  <c r="O42" i="1"/>
  <c r="P42" i="1"/>
  <c r="Q42" i="1" s="1"/>
  <c r="R42" i="1"/>
  <c r="O43" i="1"/>
  <c r="P43" i="1"/>
  <c r="Q43" i="1" s="1"/>
  <c r="R43" i="1"/>
  <c r="O44" i="1"/>
  <c r="P44" i="1"/>
  <c r="Q44" i="1" s="1"/>
  <c r="R44" i="1"/>
  <c r="O45" i="1"/>
  <c r="P45" i="1"/>
  <c r="Q45" i="1" s="1"/>
  <c r="R45" i="1"/>
  <c r="O46" i="1"/>
  <c r="P46" i="1"/>
  <c r="Q46" i="1" s="1"/>
  <c r="R46" i="1"/>
  <c r="O47" i="1"/>
  <c r="P47" i="1"/>
  <c r="Q47" i="1" s="1"/>
  <c r="R47" i="1"/>
  <c r="O48" i="1"/>
  <c r="P48" i="1"/>
  <c r="Q48" i="1" s="1"/>
  <c r="R48" i="1"/>
  <c r="O49" i="1"/>
  <c r="P49" i="1"/>
  <c r="Q49" i="1" s="1"/>
  <c r="R49" i="1"/>
  <c r="O50" i="1"/>
  <c r="P50" i="1"/>
  <c r="Q50" i="1" s="1"/>
  <c r="R50" i="1"/>
  <c r="O51" i="1"/>
  <c r="P51" i="1"/>
  <c r="Q51" i="1" s="1"/>
  <c r="R51" i="1"/>
  <c r="O52" i="1"/>
  <c r="P52" i="1"/>
  <c r="Q52" i="1" s="1"/>
  <c r="R52" i="1"/>
  <c r="O53" i="1"/>
  <c r="P53" i="1"/>
  <c r="Q53" i="1" s="1"/>
  <c r="R53" i="1"/>
  <c r="O54" i="1"/>
  <c r="P54" i="1"/>
  <c r="Q54" i="1" s="1"/>
  <c r="R54" i="1"/>
  <c r="O55" i="1"/>
  <c r="P55" i="1"/>
  <c r="Q55" i="1" s="1"/>
  <c r="R55" i="1"/>
  <c r="O56" i="1"/>
  <c r="P56" i="1"/>
  <c r="Q56" i="1" s="1"/>
  <c r="R56" i="1"/>
  <c r="O57" i="1"/>
  <c r="P57" i="1"/>
  <c r="Q57" i="1" s="1"/>
  <c r="R57" i="1"/>
  <c r="O58" i="1"/>
  <c r="P58" i="1"/>
  <c r="Q58" i="1" s="1"/>
  <c r="R58" i="1"/>
  <c r="O59" i="1"/>
  <c r="P59" i="1"/>
  <c r="Q59" i="1" s="1"/>
  <c r="R59" i="1"/>
  <c r="O60" i="1"/>
  <c r="P60" i="1"/>
  <c r="Q60" i="1" s="1"/>
  <c r="R60" i="1"/>
  <c r="O61" i="1"/>
  <c r="P61" i="1"/>
  <c r="Q61" i="1" s="1"/>
  <c r="R61" i="1"/>
  <c r="O62" i="1"/>
  <c r="P62" i="1"/>
  <c r="Q62" i="1" s="1"/>
  <c r="R62" i="1"/>
  <c r="O63" i="1"/>
  <c r="P63" i="1"/>
  <c r="Q63" i="1" s="1"/>
  <c r="R63" i="1"/>
  <c r="O64" i="1"/>
  <c r="P64" i="1"/>
  <c r="Q64" i="1" s="1"/>
  <c r="R64" i="1"/>
  <c r="O65" i="1"/>
  <c r="P65" i="1"/>
  <c r="Q65" i="1" s="1"/>
  <c r="R65" i="1"/>
  <c r="O66" i="1"/>
  <c r="P66" i="1"/>
  <c r="Q66" i="1" s="1"/>
  <c r="R66" i="1"/>
  <c r="O67" i="1"/>
  <c r="P67" i="1"/>
  <c r="Q67" i="1" s="1"/>
  <c r="R67" i="1"/>
  <c r="O68" i="1"/>
  <c r="P68" i="1"/>
  <c r="Q68" i="1" s="1"/>
  <c r="R68" i="1"/>
  <c r="O69" i="1"/>
  <c r="P69" i="1"/>
  <c r="Q69" i="1" s="1"/>
  <c r="R69" i="1"/>
  <c r="O70" i="1"/>
  <c r="P70" i="1"/>
  <c r="Q70" i="1" s="1"/>
  <c r="R70" i="1"/>
  <c r="O71" i="1"/>
  <c r="P71" i="1"/>
  <c r="Q71" i="1" s="1"/>
  <c r="R71" i="1"/>
  <c r="O72" i="1"/>
  <c r="P72" i="1"/>
  <c r="Q72" i="1" s="1"/>
  <c r="R72" i="1"/>
  <c r="O73" i="1"/>
  <c r="P73" i="1"/>
  <c r="Q73" i="1" s="1"/>
  <c r="R73" i="1"/>
  <c r="O74" i="1"/>
  <c r="P74" i="1"/>
  <c r="Q74" i="1" s="1"/>
  <c r="R74" i="1"/>
  <c r="O75" i="1"/>
  <c r="P75" i="1"/>
  <c r="Q75" i="1" s="1"/>
  <c r="R75" i="1"/>
  <c r="O76" i="1"/>
  <c r="P76" i="1"/>
  <c r="Q76" i="1" s="1"/>
  <c r="R76" i="1"/>
  <c r="O77" i="1"/>
  <c r="P77" i="1"/>
  <c r="Q77" i="1" s="1"/>
  <c r="R77" i="1"/>
  <c r="O78" i="1"/>
  <c r="P78" i="1"/>
  <c r="Q78" i="1" s="1"/>
  <c r="R78" i="1"/>
  <c r="O79" i="1"/>
  <c r="P79" i="1"/>
  <c r="Q79" i="1" s="1"/>
  <c r="R79" i="1"/>
  <c r="O80" i="1"/>
  <c r="P80" i="1"/>
  <c r="Q80" i="1" s="1"/>
  <c r="R80" i="1"/>
  <c r="O81" i="1"/>
  <c r="P81" i="1"/>
  <c r="Q81" i="1" s="1"/>
  <c r="R81" i="1"/>
  <c r="O82" i="1"/>
  <c r="P82" i="1"/>
  <c r="Q82" i="1" s="1"/>
  <c r="R82" i="1"/>
  <c r="O83" i="1"/>
  <c r="P83" i="1"/>
  <c r="Q83" i="1" s="1"/>
  <c r="R83" i="1"/>
  <c r="O84" i="1"/>
  <c r="P84" i="1"/>
  <c r="Q84" i="1" s="1"/>
  <c r="R84" i="1"/>
  <c r="O85" i="1"/>
  <c r="P85" i="1"/>
  <c r="Q85" i="1" s="1"/>
  <c r="R85" i="1"/>
  <c r="O86" i="1"/>
  <c r="P86" i="1"/>
  <c r="Q86" i="1" s="1"/>
  <c r="R86" i="1"/>
  <c r="O87" i="1"/>
  <c r="P87" i="1"/>
  <c r="Q87" i="1" s="1"/>
  <c r="R87" i="1"/>
  <c r="O88" i="1"/>
  <c r="P88" i="1"/>
  <c r="Q88" i="1" s="1"/>
  <c r="R88" i="1"/>
  <c r="O89" i="1"/>
  <c r="P89" i="1"/>
  <c r="Q89" i="1" s="1"/>
  <c r="R89" i="1"/>
  <c r="O90" i="1"/>
  <c r="P90" i="1"/>
  <c r="Q90" i="1" s="1"/>
  <c r="R90" i="1"/>
  <c r="O91" i="1"/>
  <c r="P91" i="1"/>
  <c r="Q91" i="1" s="1"/>
  <c r="R91" i="1"/>
  <c r="O92" i="1"/>
  <c r="P92" i="1"/>
  <c r="Q92" i="1" s="1"/>
  <c r="R92" i="1"/>
  <c r="O93" i="1"/>
  <c r="P93" i="1"/>
  <c r="Q93" i="1" s="1"/>
  <c r="R93" i="1"/>
  <c r="O94" i="1"/>
  <c r="P94" i="1"/>
  <c r="Q94" i="1" s="1"/>
  <c r="R94" i="1"/>
  <c r="O95" i="1"/>
  <c r="P95" i="1"/>
  <c r="Q95" i="1" s="1"/>
  <c r="R95" i="1"/>
  <c r="O96" i="1"/>
  <c r="P96" i="1"/>
  <c r="Q96" i="1" s="1"/>
  <c r="R96" i="1"/>
  <c r="O97" i="1"/>
  <c r="P97" i="1"/>
  <c r="Q97" i="1" s="1"/>
  <c r="R97" i="1"/>
  <c r="O98" i="1"/>
  <c r="P98" i="1"/>
  <c r="Q98" i="1" s="1"/>
  <c r="R98" i="1"/>
  <c r="O99" i="1"/>
  <c r="P99" i="1"/>
  <c r="Q99" i="1" s="1"/>
  <c r="R99" i="1"/>
  <c r="O100" i="1"/>
  <c r="P100" i="1"/>
  <c r="Q100" i="1" s="1"/>
  <c r="R100" i="1"/>
  <c r="O101" i="1"/>
  <c r="P101" i="1"/>
  <c r="Q101" i="1" s="1"/>
  <c r="R101" i="1"/>
  <c r="O102" i="1"/>
  <c r="P102" i="1"/>
  <c r="Q102" i="1" s="1"/>
  <c r="R102" i="1"/>
  <c r="O103" i="1"/>
  <c r="P103" i="1"/>
  <c r="Q103" i="1" s="1"/>
  <c r="R103" i="1"/>
  <c r="O104" i="1"/>
  <c r="P104" i="1"/>
  <c r="Q104" i="1" s="1"/>
  <c r="R104" i="1"/>
  <c r="O105" i="1"/>
  <c r="P105" i="1"/>
  <c r="Q105" i="1" s="1"/>
  <c r="R105" i="1"/>
  <c r="O106" i="1"/>
  <c r="P106" i="1"/>
  <c r="Q106" i="1" s="1"/>
  <c r="R106" i="1"/>
  <c r="O107" i="1"/>
  <c r="P107" i="1"/>
  <c r="Q107" i="1" s="1"/>
  <c r="R107" i="1"/>
  <c r="O108" i="1"/>
  <c r="P108" i="1"/>
  <c r="Q108" i="1" s="1"/>
  <c r="R108" i="1"/>
  <c r="O109" i="1"/>
  <c r="P109" i="1"/>
  <c r="Q109" i="1" s="1"/>
  <c r="R109" i="1"/>
  <c r="O110" i="1"/>
  <c r="P110" i="1"/>
  <c r="Q110" i="1" s="1"/>
  <c r="R110" i="1"/>
  <c r="O111" i="1"/>
  <c r="P111" i="1"/>
  <c r="Q111" i="1" s="1"/>
  <c r="R111" i="1"/>
  <c r="O112" i="1"/>
  <c r="P112" i="1"/>
  <c r="Q112" i="1" s="1"/>
  <c r="R112" i="1"/>
  <c r="O113" i="1"/>
  <c r="P113" i="1"/>
  <c r="Q113" i="1" s="1"/>
  <c r="R113" i="1"/>
  <c r="O114" i="1"/>
  <c r="P114" i="1"/>
  <c r="Q114" i="1" s="1"/>
  <c r="R114" i="1"/>
  <c r="O115" i="1"/>
  <c r="P115" i="1"/>
  <c r="Q115" i="1" s="1"/>
  <c r="R115" i="1"/>
  <c r="O116" i="1"/>
  <c r="P116" i="1"/>
  <c r="Q116" i="1" s="1"/>
  <c r="R116" i="1"/>
  <c r="O117" i="1"/>
  <c r="P117" i="1"/>
  <c r="Q117" i="1" s="1"/>
  <c r="R117" i="1"/>
  <c r="O118" i="1"/>
  <c r="P118" i="1"/>
  <c r="Q118" i="1" s="1"/>
  <c r="R118" i="1"/>
  <c r="O119" i="1"/>
  <c r="P119" i="1"/>
  <c r="Q119" i="1" s="1"/>
  <c r="R119" i="1"/>
  <c r="O120" i="1"/>
  <c r="P120" i="1"/>
  <c r="Q120" i="1" s="1"/>
  <c r="R120" i="1"/>
  <c r="O121" i="1"/>
  <c r="P121" i="1"/>
  <c r="Q121" i="1" s="1"/>
  <c r="R121" i="1"/>
  <c r="O122" i="1"/>
  <c r="P122" i="1"/>
  <c r="Q122" i="1" s="1"/>
  <c r="R122" i="1"/>
  <c r="O123" i="1"/>
  <c r="P123" i="1"/>
  <c r="Q123" i="1" s="1"/>
  <c r="R123" i="1"/>
  <c r="O124" i="1"/>
  <c r="P124" i="1"/>
  <c r="Q124" i="1" s="1"/>
  <c r="R124" i="1"/>
  <c r="O125" i="1"/>
  <c r="P125" i="1"/>
  <c r="Q125" i="1" s="1"/>
  <c r="R125" i="1"/>
  <c r="O126" i="1"/>
  <c r="P126" i="1"/>
  <c r="Q126" i="1" s="1"/>
  <c r="R126" i="1"/>
  <c r="O127" i="1"/>
  <c r="P127" i="1"/>
  <c r="Q127" i="1" s="1"/>
  <c r="R127" i="1"/>
  <c r="O128" i="1"/>
  <c r="P128" i="1"/>
  <c r="Q128" i="1" s="1"/>
  <c r="R128" i="1"/>
  <c r="O129" i="1"/>
  <c r="P129" i="1"/>
  <c r="Q129" i="1" s="1"/>
  <c r="R129" i="1"/>
  <c r="O130" i="1"/>
  <c r="P130" i="1"/>
  <c r="Q130" i="1" s="1"/>
  <c r="R130" i="1"/>
  <c r="O131" i="1"/>
  <c r="P131" i="1"/>
  <c r="Q131" i="1" s="1"/>
  <c r="R131" i="1"/>
  <c r="O132" i="1"/>
  <c r="P132" i="1"/>
  <c r="Q132" i="1" s="1"/>
  <c r="R132" i="1"/>
  <c r="O133" i="1"/>
  <c r="P133" i="1"/>
  <c r="Q133" i="1" s="1"/>
  <c r="R133" i="1"/>
  <c r="O134" i="1"/>
  <c r="P134" i="1"/>
  <c r="Q134" i="1" s="1"/>
  <c r="R134" i="1"/>
  <c r="O135" i="1"/>
  <c r="P135" i="1"/>
  <c r="Q135" i="1" s="1"/>
  <c r="R135" i="1"/>
  <c r="O136" i="1"/>
  <c r="P136" i="1"/>
  <c r="Q136" i="1" s="1"/>
  <c r="R136" i="1"/>
  <c r="O137" i="1"/>
  <c r="P137" i="1"/>
  <c r="Q137" i="1" s="1"/>
  <c r="R137" i="1"/>
  <c r="O138" i="1"/>
  <c r="P138" i="1"/>
  <c r="Q138" i="1" s="1"/>
  <c r="R138" i="1"/>
  <c r="O139" i="1"/>
  <c r="P139" i="1"/>
  <c r="Q139" i="1" s="1"/>
  <c r="R139" i="1"/>
  <c r="O140" i="1"/>
  <c r="P140" i="1"/>
  <c r="Q140" i="1" s="1"/>
  <c r="R140" i="1"/>
  <c r="O141" i="1"/>
  <c r="P141" i="1"/>
  <c r="Q141" i="1" s="1"/>
  <c r="R141" i="1"/>
  <c r="O142" i="1"/>
  <c r="P142" i="1"/>
  <c r="Q142" i="1" s="1"/>
  <c r="R142" i="1"/>
  <c r="O143" i="1"/>
  <c r="P143" i="1"/>
  <c r="Q143" i="1" s="1"/>
  <c r="R143" i="1"/>
  <c r="O144" i="1"/>
  <c r="P144" i="1"/>
  <c r="Q144" i="1" s="1"/>
  <c r="R144" i="1"/>
  <c r="O145" i="1"/>
  <c r="P145" i="1"/>
  <c r="Q145" i="1" s="1"/>
  <c r="R145" i="1"/>
  <c r="O146" i="1"/>
  <c r="P146" i="1"/>
  <c r="Q146" i="1" s="1"/>
  <c r="R146" i="1"/>
  <c r="O147" i="1"/>
  <c r="P147" i="1"/>
  <c r="Q147" i="1" s="1"/>
  <c r="R147" i="1"/>
  <c r="O148" i="1"/>
  <c r="P148" i="1"/>
  <c r="Q148" i="1" s="1"/>
  <c r="R148" i="1"/>
  <c r="O149" i="1"/>
  <c r="P149" i="1"/>
  <c r="Q149" i="1" s="1"/>
  <c r="R149" i="1"/>
  <c r="O150" i="1"/>
  <c r="P150" i="1"/>
  <c r="Q150" i="1" s="1"/>
  <c r="R150" i="1"/>
  <c r="O151" i="1"/>
  <c r="P151" i="1"/>
  <c r="Q151" i="1" s="1"/>
  <c r="R151" i="1"/>
  <c r="O152" i="1"/>
  <c r="P152" i="1"/>
  <c r="Q152" i="1" s="1"/>
  <c r="R152" i="1"/>
  <c r="O153" i="1"/>
  <c r="P153" i="1"/>
  <c r="Q153" i="1" s="1"/>
  <c r="R153" i="1"/>
  <c r="O154" i="1"/>
  <c r="P154" i="1"/>
  <c r="Q154" i="1" s="1"/>
  <c r="R154" i="1"/>
  <c r="O155" i="1"/>
  <c r="P155" i="1"/>
  <c r="Q155" i="1"/>
  <c r="R155" i="1"/>
  <c r="O156" i="1"/>
  <c r="P156" i="1"/>
  <c r="Q156" i="1" s="1"/>
  <c r="R156" i="1"/>
  <c r="O157" i="1"/>
  <c r="P157" i="1"/>
  <c r="Q157" i="1" s="1"/>
  <c r="R157" i="1"/>
  <c r="O158" i="1"/>
  <c r="P158" i="1"/>
  <c r="Q158" i="1" s="1"/>
  <c r="R158" i="1"/>
  <c r="O159" i="1"/>
  <c r="P159" i="1"/>
  <c r="Q159" i="1" s="1"/>
  <c r="R159" i="1"/>
  <c r="O160" i="1"/>
  <c r="P160" i="1"/>
  <c r="Q160" i="1" s="1"/>
  <c r="R160" i="1"/>
  <c r="O161" i="1"/>
  <c r="P161" i="1"/>
  <c r="Q161" i="1" s="1"/>
  <c r="R161" i="1"/>
  <c r="O162" i="1"/>
  <c r="P162" i="1"/>
  <c r="Q162" i="1" s="1"/>
  <c r="R162" i="1"/>
  <c r="O163" i="1"/>
  <c r="P163" i="1"/>
  <c r="Q163" i="1" s="1"/>
  <c r="R163" i="1"/>
  <c r="O164" i="1"/>
  <c r="P164" i="1"/>
  <c r="Q164" i="1" s="1"/>
  <c r="R164" i="1"/>
  <c r="O165" i="1"/>
  <c r="P165" i="1"/>
  <c r="Q165" i="1" s="1"/>
  <c r="R165" i="1"/>
  <c r="O166" i="1"/>
  <c r="P166" i="1"/>
  <c r="Q166" i="1" s="1"/>
  <c r="R166" i="1"/>
  <c r="O167" i="1"/>
  <c r="P167" i="1"/>
  <c r="Q167" i="1" s="1"/>
  <c r="R167" i="1"/>
  <c r="O168" i="1"/>
  <c r="P168" i="1"/>
  <c r="Q168" i="1" s="1"/>
  <c r="R168" i="1"/>
  <c r="O169" i="1"/>
  <c r="P169" i="1"/>
  <c r="Q169" i="1" s="1"/>
  <c r="R169" i="1"/>
  <c r="O170" i="1"/>
  <c r="P170" i="1"/>
  <c r="Q170" i="1" s="1"/>
  <c r="R170" i="1"/>
  <c r="O171" i="1"/>
  <c r="P171" i="1"/>
  <c r="Q171" i="1" s="1"/>
  <c r="R171" i="1"/>
  <c r="O172" i="1"/>
  <c r="P172" i="1"/>
  <c r="Q172" i="1" s="1"/>
  <c r="R172" i="1"/>
  <c r="O173" i="1"/>
  <c r="P173" i="1"/>
  <c r="Q173" i="1" s="1"/>
  <c r="R173" i="1"/>
  <c r="O174" i="1"/>
  <c r="P174" i="1"/>
  <c r="Q174" i="1" s="1"/>
  <c r="R174" i="1"/>
  <c r="O175" i="1"/>
  <c r="P175" i="1"/>
  <c r="Q175" i="1" s="1"/>
  <c r="R175" i="1"/>
  <c r="O176" i="1"/>
  <c r="P176" i="1"/>
  <c r="Q176" i="1" s="1"/>
  <c r="R176" i="1"/>
  <c r="O177" i="1"/>
  <c r="P177" i="1"/>
  <c r="Q177" i="1" s="1"/>
  <c r="R177" i="1"/>
  <c r="O178" i="1"/>
  <c r="P178" i="1"/>
  <c r="Q178" i="1" s="1"/>
  <c r="R178" i="1"/>
  <c r="O179" i="1"/>
  <c r="P179" i="1"/>
  <c r="Q179" i="1" s="1"/>
  <c r="R179" i="1"/>
  <c r="O180" i="1"/>
  <c r="P180" i="1"/>
  <c r="Q180" i="1" s="1"/>
  <c r="R180" i="1"/>
  <c r="O181" i="1"/>
  <c r="P181" i="1"/>
  <c r="Q181" i="1" s="1"/>
  <c r="R181" i="1"/>
  <c r="O182" i="1"/>
  <c r="P182" i="1"/>
  <c r="Q182" i="1" s="1"/>
  <c r="R182" i="1"/>
  <c r="O183" i="1"/>
  <c r="P183" i="1"/>
  <c r="Q183" i="1" s="1"/>
  <c r="R183" i="1"/>
  <c r="O184" i="1"/>
  <c r="P184" i="1"/>
  <c r="Q184" i="1" s="1"/>
  <c r="R184" i="1"/>
  <c r="O185" i="1"/>
  <c r="P185" i="1"/>
  <c r="Q185" i="1" s="1"/>
  <c r="R185" i="1"/>
  <c r="O186" i="1"/>
  <c r="P186" i="1"/>
  <c r="Q186" i="1" s="1"/>
  <c r="R186" i="1"/>
  <c r="O187" i="1"/>
  <c r="P187" i="1"/>
  <c r="Q187" i="1" s="1"/>
  <c r="R187" i="1"/>
  <c r="O188" i="1"/>
  <c r="P188" i="1"/>
  <c r="Q188" i="1" s="1"/>
  <c r="R188" i="1"/>
  <c r="O189" i="1"/>
  <c r="P189" i="1"/>
  <c r="Q189" i="1" s="1"/>
  <c r="R189" i="1"/>
  <c r="O190" i="1"/>
  <c r="P190" i="1"/>
  <c r="Q190" i="1" s="1"/>
  <c r="R190" i="1"/>
  <c r="O191" i="1"/>
  <c r="P191" i="1"/>
  <c r="Q191" i="1" s="1"/>
  <c r="R191" i="1"/>
  <c r="O192" i="1"/>
  <c r="P192" i="1"/>
  <c r="Q192" i="1" s="1"/>
  <c r="R192" i="1"/>
  <c r="O193" i="1"/>
  <c r="P193" i="1"/>
  <c r="Q193" i="1" s="1"/>
  <c r="R193" i="1"/>
  <c r="O194" i="1"/>
  <c r="P194" i="1"/>
  <c r="Q194" i="1" s="1"/>
  <c r="R194" i="1"/>
  <c r="O195" i="1"/>
  <c r="P195" i="1"/>
  <c r="Q195" i="1" s="1"/>
  <c r="R195" i="1"/>
  <c r="O196" i="1"/>
  <c r="P196" i="1"/>
  <c r="Q196" i="1" s="1"/>
  <c r="R196" i="1"/>
  <c r="O197" i="1"/>
  <c r="P197" i="1"/>
  <c r="Q197" i="1" s="1"/>
  <c r="R197" i="1"/>
  <c r="O198" i="1"/>
  <c r="P198" i="1"/>
  <c r="Q198" i="1" s="1"/>
  <c r="R198" i="1"/>
  <c r="O199" i="1"/>
  <c r="P199" i="1"/>
  <c r="Q199" i="1" s="1"/>
  <c r="R199" i="1"/>
  <c r="O200" i="1"/>
  <c r="P200" i="1"/>
  <c r="Q200" i="1" s="1"/>
  <c r="R200" i="1"/>
  <c r="O201" i="1"/>
  <c r="P201" i="1"/>
  <c r="Q201" i="1" s="1"/>
  <c r="R201" i="1"/>
  <c r="O202" i="1"/>
  <c r="P202" i="1"/>
  <c r="Q202" i="1" s="1"/>
  <c r="R202" i="1"/>
  <c r="O203" i="1"/>
  <c r="P203" i="1"/>
  <c r="Q203" i="1" s="1"/>
  <c r="R203" i="1"/>
  <c r="O204" i="1"/>
  <c r="P204" i="1"/>
  <c r="Q204" i="1" s="1"/>
  <c r="R204" i="1"/>
  <c r="O205" i="1"/>
  <c r="P205" i="1"/>
  <c r="Q205" i="1" s="1"/>
  <c r="R205" i="1"/>
  <c r="O206" i="1"/>
  <c r="P206" i="1"/>
  <c r="Q206" i="1" s="1"/>
  <c r="R206" i="1"/>
  <c r="O207" i="1"/>
  <c r="P207" i="1"/>
  <c r="Q207" i="1" s="1"/>
  <c r="R207" i="1"/>
  <c r="O208" i="1"/>
  <c r="P208" i="1"/>
  <c r="Q208" i="1" s="1"/>
  <c r="R208" i="1"/>
  <c r="O209" i="1"/>
  <c r="P209" i="1"/>
  <c r="Q209" i="1" s="1"/>
  <c r="R209" i="1"/>
  <c r="O210" i="1"/>
  <c r="P210" i="1"/>
  <c r="Q210" i="1" s="1"/>
  <c r="R210" i="1"/>
  <c r="O211" i="1"/>
  <c r="P211" i="1"/>
  <c r="Q211" i="1" s="1"/>
  <c r="R211" i="1"/>
  <c r="O212" i="1"/>
  <c r="P212" i="1"/>
  <c r="Q212" i="1" s="1"/>
  <c r="R212" i="1"/>
  <c r="O213" i="1"/>
  <c r="P213" i="1"/>
  <c r="Q213" i="1" s="1"/>
  <c r="R213" i="1"/>
  <c r="O214" i="1"/>
  <c r="P214" i="1"/>
  <c r="Q214" i="1" s="1"/>
  <c r="R214" i="1"/>
  <c r="O215" i="1"/>
  <c r="P215" i="1"/>
  <c r="Q215" i="1" s="1"/>
  <c r="R215" i="1"/>
  <c r="O216" i="1"/>
  <c r="P216" i="1"/>
  <c r="Q216" i="1" s="1"/>
  <c r="R216" i="1"/>
  <c r="O217" i="1"/>
  <c r="P217" i="1"/>
  <c r="Q217" i="1" s="1"/>
  <c r="R217" i="1"/>
  <c r="O218" i="1"/>
  <c r="P218" i="1"/>
  <c r="Q218" i="1" s="1"/>
  <c r="R218" i="1"/>
  <c r="O219" i="1"/>
  <c r="P219" i="1"/>
  <c r="Q219" i="1" s="1"/>
  <c r="R219" i="1"/>
  <c r="O220" i="1"/>
  <c r="P220" i="1"/>
  <c r="Q220" i="1" s="1"/>
  <c r="R220" i="1"/>
  <c r="O221" i="1"/>
  <c r="P221" i="1"/>
  <c r="Q221" i="1" s="1"/>
  <c r="R221" i="1"/>
  <c r="O222" i="1"/>
  <c r="P222" i="1"/>
  <c r="Q222" i="1"/>
  <c r="R222" i="1"/>
  <c r="O223" i="1"/>
  <c r="P223" i="1"/>
  <c r="Q223" i="1" s="1"/>
  <c r="R223" i="1"/>
  <c r="O224" i="1"/>
  <c r="P224" i="1"/>
  <c r="Q224" i="1" s="1"/>
  <c r="R224" i="1"/>
  <c r="O225" i="1"/>
  <c r="P225" i="1"/>
  <c r="Q225" i="1" s="1"/>
  <c r="R225" i="1"/>
  <c r="O226" i="1"/>
  <c r="P226" i="1"/>
  <c r="Q226" i="1" s="1"/>
  <c r="R226" i="1"/>
  <c r="O227" i="1"/>
  <c r="P227" i="1"/>
  <c r="Q227" i="1" s="1"/>
  <c r="R227" i="1"/>
  <c r="O228" i="1"/>
  <c r="P228" i="1"/>
  <c r="Q228" i="1" s="1"/>
  <c r="R228" i="1"/>
  <c r="O229" i="1"/>
  <c r="P229" i="1"/>
  <c r="Q229" i="1" s="1"/>
  <c r="R229" i="1"/>
  <c r="O230" i="1"/>
  <c r="P230" i="1"/>
  <c r="Q230" i="1" s="1"/>
  <c r="R230" i="1"/>
  <c r="O231" i="1"/>
  <c r="P231" i="1"/>
  <c r="Q231" i="1" s="1"/>
  <c r="R231" i="1"/>
  <c r="O232" i="1"/>
  <c r="P232" i="1"/>
  <c r="Q232" i="1" s="1"/>
  <c r="R232" i="1"/>
  <c r="O233" i="1"/>
  <c r="P233" i="1"/>
  <c r="Q233" i="1" s="1"/>
  <c r="R233" i="1"/>
  <c r="O234" i="1"/>
  <c r="P234" i="1"/>
  <c r="Q234" i="1" s="1"/>
  <c r="R234" i="1"/>
  <c r="O235" i="1"/>
  <c r="P235" i="1"/>
  <c r="Q235" i="1" s="1"/>
  <c r="R235" i="1"/>
  <c r="O236" i="1"/>
  <c r="P236" i="1"/>
  <c r="Q236" i="1" s="1"/>
  <c r="R236" i="1"/>
  <c r="O237" i="1"/>
  <c r="P237" i="1"/>
  <c r="Q237" i="1" s="1"/>
  <c r="R237" i="1"/>
  <c r="O238" i="1"/>
  <c r="P238" i="1"/>
  <c r="Q238" i="1" s="1"/>
  <c r="R238" i="1"/>
  <c r="O239" i="1"/>
  <c r="P239" i="1"/>
  <c r="Q239" i="1" s="1"/>
  <c r="R239" i="1"/>
  <c r="O240" i="1"/>
  <c r="P240" i="1"/>
  <c r="Q240" i="1" s="1"/>
  <c r="R240" i="1"/>
  <c r="O241" i="1"/>
  <c r="P241" i="1"/>
  <c r="Q241" i="1" s="1"/>
  <c r="R241" i="1"/>
  <c r="O242" i="1"/>
  <c r="P242" i="1"/>
  <c r="Q242" i="1" s="1"/>
  <c r="R242" i="1"/>
  <c r="O243" i="1"/>
  <c r="P243" i="1"/>
  <c r="Q243" i="1" s="1"/>
  <c r="R243" i="1"/>
  <c r="O244" i="1"/>
  <c r="P244" i="1"/>
  <c r="Q244" i="1" s="1"/>
  <c r="R244" i="1"/>
  <c r="O245" i="1"/>
  <c r="P245" i="1"/>
  <c r="Q245" i="1" s="1"/>
  <c r="R245" i="1"/>
  <c r="O246" i="1"/>
  <c r="P246" i="1"/>
  <c r="Q246" i="1" s="1"/>
  <c r="R246" i="1"/>
  <c r="O247" i="1"/>
  <c r="P247" i="1"/>
  <c r="Q247" i="1" s="1"/>
  <c r="R247" i="1"/>
  <c r="O248" i="1"/>
  <c r="P248" i="1"/>
  <c r="Q248" i="1" s="1"/>
  <c r="R248" i="1"/>
  <c r="O249" i="1"/>
  <c r="P249" i="1"/>
  <c r="Q249" i="1" s="1"/>
  <c r="R249" i="1"/>
  <c r="O250" i="1"/>
  <c r="P250" i="1"/>
  <c r="Q250" i="1" s="1"/>
  <c r="R250" i="1"/>
  <c r="O251" i="1"/>
  <c r="P251" i="1"/>
  <c r="Q251" i="1" s="1"/>
  <c r="R251" i="1"/>
  <c r="O252" i="1"/>
  <c r="P252" i="1"/>
  <c r="Q252" i="1" s="1"/>
  <c r="R252" i="1"/>
  <c r="O253" i="1"/>
  <c r="P253" i="1"/>
  <c r="Q253" i="1" s="1"/>
  <c r="R253" i="1"/>
  <c r="O254" i="1"/>
  <c r="P254" i="1"/>
  <c r="Q254" i="1" s="1"/>
  <c r="R254" i="1"/>
  <c r="O255" i="1"/>
  <c r="P255" i="1"/>
  <c r="Q255" i="1" s="1"/>
  <c r="R255" i="1"/>
  <c r="O256" i="1"/>
  <c r="P256" i="1"/>
  <c r="Q256" i="1" s="1"/>
  <c r="R256" i="1"/>
  <c r="O257" i="1"/>
  <c r="P257" i="1"/>
  <c r="Q257" i="1" s="1"/>
  <c r="R257" i="1"/>
  <c r="O258" i="1"/>
  <c r="P258" i="1"/>
  <c r="Q258" i="1" s="1"/>
  <c r="R258" i="1"/>
  <c r="O259" i="1"/>
  <c r="P259" i="1"/>
  <c r="Q259" i="1" s="1"/>
  <c r="R259" i="1"/>
  <c r="O260" i="1"/>
  <c r="P260" i="1"/>
  <c r="Q260" i="1" s="1"/>
  <c r="R260" i="1"/>
  <c r="O261" i="1"/>
  <c r="P261" i="1"/>
  <c r="Q261" i="1" s="1"/>
  <c r="R261" i="1"/>
  <c r="O262" i="1"/>
  <c r="P262" i="1"/>
  <c r="Q262" i="1" s="1"/>
  <c r="R262" i="1"/>
  <c r="O263" i="1"/>
  <c r="P263" i="1"/>
  <c r="Q263" i="1" s="1"/>
  <c r="R263" i="1"/>
  <c r="O264" i="1"/>
  <c r="P264" i="1"/>
  <c r="Q264" i="1" s="1"/>
  <c r="R264" i="1"/>
  <c r="O265" i="1"/>
  <c r="P265" i="1"/>
  <c r="Q265" i="1" s="1"/>
  <c r="R265" i="1"/>
  <c r="O266" i="1"/>
  <c r="P266" i="1"/>
  <c r="Q266" i="1" s="1"/>
  <c r="R266" i="1"/>
  <c r="O267" i="1"/>
  <c r="P267" i="1"/>
  <c r="Q267" i="1" s="1"/>
  <c r="R267" i="1"/>
  <c r="O268" i="1"/>
  <c r="P268" i="1"/>
  <c r="Q268" i="1" s="1"/>
  <c r="R268" i="1"/>
  <c r="O269" i="1"/>
  <c r="P269" i="1"/>
  <c r="Q269" i="1" s="1"/>
  <c r="R269" i="1"/>
  <c r="O270" i="1"/>
  <c r="P270" i="1"/>
  <c r="Q270" i="1" s="1"/>
  <c r="R270" i="1"/>
  <c r="O271" i="1"/>
  <c r="P271" i="1"/>
  <c r="Q271" i="1" s="1"/>
  <c r="R271" i="1"/>
  <c r="O272" i="1"/>
  <c r="P272" i="1"/>
  <c r="Q272" i="1" s="1"/>
  <c r="R272" i="1"/>
  <c r="O273" i="1"/>
  <c r="P273" i="1"/>
  <c r="Q273" i="1" s="1"/>
  <c r="R273" i="1"/>
  <c r="O274" i="1"/>
  <c r="P274" i="1"/>
  <c r="Q274" i="1" s="1"/>
  <c r="R274" i="1"/>
  <c r="O275" i="1"/>
  <c r="P275" i="1"/>
  <c r="Q275" i="1" s="1"/>
  <c r="R275" i="1"/>
  <c r="O276" i="1"/>
  <c r="P276" i="1"/>
  <c r="Q276" i="1" s="1"/>
  <c r="R276" i="1"/>
  <c r="O277" i="1"/>
  <c r="P277" i="1"/>
  <c r="Q277" i="1" s="1"/>
  <c r="R277" i="1"/>
  <c r="O278" i="1"/>
  <c r="P278" i="1"/>
  <c r="Q278" i="1" s="1"/>
  <c r="R278" i="1"/>
  <c r="O279" i="1"/>
  <c r="P279" i="1"/>
  <c r="Q279" i="1" s="1"/>
  <c r="R279" i="1"/>
  <c r="O280" i="1"/>
  <c r="P280" i="1"/>
  <c r="Q280" i="1" s="1"/>
  <c r="R280" i="1"/>
  <c r="O281" i="1"/>
  <c r="P281" i="1"/>
  <c r="Q281" i="1" s="1"/>
  <c r="R281" i="1"/>
  <c r="O282" i="1"/>
  <c r="P282" i="1"/>
  <c r="Q282" i="1" s="1"/>
  <c r="R282" i="1"/>
  <c r="O283" i="1"/>
  <c r="P283" i="1"/>
  <c r="Q283" i="1" s="1"/>
  <c r="R283" i="1"/>
  <c r="O284" i="1"/>
  <c r="P284" i="1"/>
  <c r="Q284" i="1" s="1"/>
  <c r="R284" i="1"/>
  <c r="O285" i="1"/>
  <c r="P285" i="1"/>
  <c r="Q285" i="1" s="1"/>
  <c r="R285" i="1"/>
  <c r="O286" i="1"/>
  <c r="P286" i="1"/>
  <c r="Q286" i="1" s="1"/>
  <c r="R286" i="1"/>
  <c r="O287" i="1"/>
  <c r="P287" i="1"/>
  <c r="Q287" i="1" s="1"/>
  <c r="R287" i="1"/>
  <c r="O288" i="1"/>
  <c r="P288" i="1"/>
  <c r="Q288" i="1" s="1"/>
  <c r="R288" i="1"/>
  <c r="O289" i="1"/>
  <c r="P289" i="1"/>
  <c r="Q289" i="1" s="1"/>
  <c r="R289" i="1"/>
  <c r="O290" i="1"/>
  <c r="P290" i="1"/>
  <c r="Q290" i="1" s="1"/>
  <c r="R290" i="1"/>
  <c r="O291" i="1"/>
  <c r="P291" i="1"/>
  <c r="Q291" i="1" s="1"/>
  <c r="R291" i="1"/>
  <c r="O292" i="1"/>
  <c r="P292" i="1"/>
  <c r="Q292" i="1" s="1"/>
  <c r="R292" i="1"/>
  <c r="O293" i="1"/>
  <c r="P293" i="1"/>
  <c r="Q293" i="1" s="1"/>
  <c r="R293" i="1"/>
  <c r="O294" i="1"/>
  <c r="P294" i="1"/>
  <c r="Q294" i="1" s="1"/>
  <c r="R294" i="1"/>
  <c r="O295" i="1"/>
  <c r="P295" i="1"/>
  <c r="Q295" i="1" s="1"/>
  <c r="R295" i="1"/>
  <c r="O296" i="1"/>
  <c r="P296" i="1"/>
  <c r="Q296" i="1" s="1"/>
  <c r="R296" i="1"/>
  <c r="O297" i="1"/>
  <c r="P297" i="1"/>
  <c r="Q297" i="1" s="1"/>
  <c r="R297" i="1"/>
  <c r="O298" i="1"/>
  <c r="P298" i="1"/>
  <c r="Q298" i="1" s="1"/>
  <c r="R298" i="1"/>
  <c r="O299" i="1"/>
  <c r="P299" i="1"/>
  <c r="Q299" i="1" s="1"/>
  <c r="R299" i="1"/>
  <c r="O300" i="1"/>
  <c r="P300" i="1"/>
  <c r="Q300" i="1" s="1"/>
  <c r="R300" i="1"/>
  <c r="O301" i="1"/>
  <c r="P301" i="1"/>
  <c r="Q301" i="1" s="1"/>
  <c r="R301" i="1"/>
  <c r="O302" i="1"/>
  <c r="P302" i="1"/>
  <c r="Q302" i="1" s="1"/>
  <c r="R302" i="1"/>
  <c r="O303" i="1"/>
  <c r="P303" i="1"/>
  <c r="Q303" i="1" s="1"/>
  <c r="R303" i="1"/>
  <c r="O304" i="1"/>
  <c r="P304" i="1"/>
  <c r="Q304" i="1" s="1"/>
  <c r="R304" i="1"/>
  <c r="O305" i="1"/>
  <c r="P305" i="1"/>
  <c r="Q305" i="1" s="1"/>
  <c r="R305" i="1"/>
  <c r="O306" i="1"/>
  <c r="P306" i="1"/>
  <c r="Q306" i="1" s="1"/>
  <c r="R306" i="1"/>
  <c r="O307" i="1"/>
  <c r="P307" i="1"/>
  <c r="Q307" i="1" s="1"/>
  <c r="R307" i="1"/>
  <c r="O308" i="1"/>
  <c r="P308" i="1"/>
  <c r="Q308" i="1" s="1"/>
  <c r="R308" i="1"/>
  <c r="O309" i="1"/>
  <c r="P309" i="1"/>
  <c r="Q309" i="1" s="1"/>
  <c r="R309" i="1"/>
  <c r="O310" i="1"/>
  <c r="P310" i="1"/>
  <c r="Q310" i="1" s="1"/>
  <c r="R310" i="1"/>
  <c r="O311" i="1"/>
  <c r="P311" i="1"/>
  <c r="Q311" i="1" s="1"/>
  <c r="R311" i="1"/>
  <c r="O312" i="1"/>
  <c r="P312" i="1"/>
  <c r="Q312" i="1" s="1"/>
  <c r="R312" i="1"/>
  <c r="O313" i="1"/>
  <c r="P313" i="1"/>
  <c r="Q313" i="1" s="1"/>
  <c r="R313" i="1"/>
  <c r="O314" i="1"/>
  <c r="P314" i="1"/>
  <c r="Q314" i="1" s="1"/>
  <c r="R314" i="1"/>
  <c r="O315" i="1"/>
  <c r="P315" i="1"/>
  <c r="Q315" i="1" s="1"/>
  <c r="R315" i="1"/>
  <c r="O316" i="1"/>
  <c r="P316" i="1"/>
  <c r="Q316" i="1" s="1"/>
  <c r="R316" i="1"/>
  <c r="O317" i="1"/>
  <c r="P317" i="1"/>
  <c r="Q317" i="1" s="1"/>
  <c r="R317" i="1"/>
  <c r="O318" i="1"/>
  <c r="P318" i="1"/>
  <c r="Q318" i="1" s="1"/>
  <c r="R318" i="1"/>
  <c r="O319" i="1"/>
  <c r="P319" i="1"/>
  <c r="Q319" i="1" s="1"/>
  <c r="R319" i="1"/>
  <c r="O320" i="1"/>
  <c r="P320" i="1"/>
  <c r="Q320" i="1" s="1"/>
  <c r="R320" i="1"/>
  <c r="O321" i="1"/>
  <c r="P321" i="1"/>
  <c r="Q321" i="1" s="1"/>
  <c r="R321" i="1"/>
  <c r="O322" i="1"/>
  <c r="P322" i="1"/>
  <c r="Q322" i="1" s="1"/>
  <c r="R322" i="1"/>
  <c r="O323" i="1"/>
  <c r="P323" i="1"/>
  <c r="Q323" i="1" s="1"/>
  <c r="R323" i="1"/>
  <c r="O324" i="1"/>
  <c r="P324" i="1"/>
  <c r="Q324" i="1" s="1"/>
  <c r="R324" i="1"/>
  <c r="O325" i="1"/>
  <c r="P325" i="1"/>
  <c r="Q325" i="1" s="1"/>
  <c r="R325" i="1"/>
  <c r="O326" i="1"/>
  <c r="P326" i="1"/>
  <c r="Q326" i="1" s="1"/>
  <c r="R326" i="1"/>
  <c r="O327" i="1"/>
  <c r="P327" i="1"/>
  <c r="Q327" i="1" s="1"/>
  <c r="R327" i="1"/>
  <c r="O328" i="1"/>
  <c r="P328" i="1"/>
  <c r="Q328" i="1" s="1"/>
  <c r="R328" i="1"/>
  <c r="O329" i="1"/>
  <c r="P329" i="1"/>
  <c r="Q329" i="1" s="1"/>
  <c r="R329" i="1"/>
  <c r="O330" i="1"/>
  <c r="P330" i="1"/>
  <c r="Q330" i="1" s="1"/>
  <c r="R330" i="1"/>
  <c r="O331" i="1"/>
  <c r="P331" i="1"/>
  <c r="Q331" i="1" s="1"/>
  <c r="R331" i="1"/>
  <c r="O332" i="1"/>
  <c r="P332" i="1"/>
  <c r="Q332" i="1" s="1"/>
  <c r="R332" i="1"/>
  <c r="O333" i="1"/>
  <c r="P333" i="1"/>
  <c r="Q333" i="1" s="1"/>
  <c r="R333" i="1"/>
  <c r="O334" i="1"/>
  <c r="P334" i="1"/>
  <c r="Q334" i="1" s="1"/>
  <c r="R334" i="1"/>
  <c r="O335" i="1"/>
  <c r="P335" i="1"/>
  <c r="Q335" i="1" s="1"/>
  <c r="R335" i="1"/>
  <c r="O336" i="1"/>
  <c r="P336" i="1"/>
  <c r="Q336" i="1" s="1"/>
  <c r="R336" i="1"/>
  <c r="O337" i="1"/>
  <c r="P337" i="1"/>
  <c r="Q337" i="1" s="1"/>
  <c r="R337" i="1"/>
  <c r="O338" i="1"/>
  <c r="P338" i="1"/>
  <c r="Q338" i="1" s="1"/>
  <c r="R338" i="1"/>
  <c r="O339" i="1"/>
  <c r="P339" i="1"/>
  <c r="Q339" i="1" s="1"/>
  <c r="R339" i="1"/>
  <c r="O340" i="1"/>
  <c r="P340" i="1"/>
  <c r="Q340" i="1" s="1"/>
  <c r="R340" i="1"/>
  <c r="O341" i="1"/>
  <c r="P341" i="1"/>
  <c r="Q341" i="1" s="1"/>
  <c r="R341" i="1"/>
  <c r="O342" i="1"/>
  <c r="P342" i="1"/>
  <c r="Q342" i="1" s="1"/>
  <c r="R342" i="1"/>
  <c r="O343" i="1"/>
  <c r="P343" i="1"/>
  <c r="Q343" i="1" s="1"/>
  <c r="R343" i="1"/>
  <c r="O344" i="1"/>
  <c r="P344" i="1"/>
  <c r="Q344" i="1" s="1"/>
  <c r="R344" i="1"/>
  <c r="O345" i="1"/>
  <c r="P345" i="1"/>
  <c r="Q345" i="1" s="1"/>
  <c r="R345" i="1"/>
  <c r="O346" i="1"/>
  <c r="P346" i="1"/>
  <c r="Q346" i="1" s="1"/>
  <c r="R346" i="1"/>
  <c r="O347" i="1"/>
  <c r="P347" i="1"/>
  <c r="Q347" i="1" s="1"/>
  <c r="R347" i="1"/>
  <c r="O348" i="1"/>
  <c r="P348" i="1"/>
  <c r="Q348" i="1" s="1"/>
  <c r="R348" i="1"/>
  <c r="O349" i="1"/>
  <c r="P349" i="1"/>
  <c r="Q349" i="1" s="1"/>
  <c r="R349" i="1"/>
  <c r="O350" i="1"/>
  <c r="P350" i="1"/>
  <c r="Q350" i="1" s="1"/>
  <c r="R350" i="1"/>
  <c r="O351" i="1"/>
  <c r="P351" i="1"/>
  <c r="Q351" i="1" s="1"/>
  <c r="R351" i="1"/>
  <c r="O352" i="1"/>
  <c r="P352" i="1"/>
  <c r="Q352" i="1" s="1"/>
  <c r="R352" i="1"/>
  <c r="O353" i="1"/>
  <c r="P353" i="1"/>
  <c r="Q353" i="1" s="1"/>
  <c r="R353" i="1"/>
  <c r="O354" i="1"/>
  <c r="P354" i="1"/>
  <c r="Q354" i="1" s="1"/>
  <c r="R354" i="1"/>
  <c r="O355" i="1"/>
  <c r="P355" i="1"/>
  <c r="Q355" i="1" s="1"/>
  <c r="R355" i="1"/>
  <c r="O356" i="1"/>
  <c r="P356" i="1"/>
  <c r="Q356" i="1" s="1"/>
  <c r="R356" i="1"/>
  <c r="O357" i="1"/>
  <c r="P357" i="1"/>
  <c r="Q357" i="1" s="1"/>
  <c r="R357" i="1"/>
  <c r="O358" i="1"/>
  <c r="P358" i="1"/>
  <c r="Q358" i="1" s="1"/>
  <c r="R358" i="1"/>
  <c r="O359" i="1"/>
  <c r="P359" i="1"/>
  <c r="Q359" i="1" s="1"/>
  <c r="R359" i="1"/>
  <c r="O360" i="1"/>
  <c r="P360" i="1"/>
  <c r="Q360" i="1" s="1"/>
  <c r="R360" i="1"/>
  <c r="O361" i="1"/>
  <c r="P361" i="1"/>
  <c r="Q361" i="1" s="1"/>
  <c r="R361" i="1"/>
  <c r="O362" i="1"/>
  <c r="P362" i="1"/>
  <c r="Q362" i="1" s="1"/>
  <c r="R362" i="1"/>
  <c r="O363" i="1"/>
  <c r="P363" i="1"/>
  <c r="Q363" i="1" s="1"/>
  <c r="R363" i="1"/>
  <c r="O364" i="1"/>
  <c r="P364" i="1"/>
  <c r="Q364" i="1" s="1"/>
  <c r="R364" i="1"/>
  <c r="O365" i="1"/>
  <c r="P365" i="1"/>
  <c r="Q365" i="1" s="1"/>
  <c r="R365" i="1"/>
  <c r="O366" i="1"/>
  <c r="P366" i="1"/>
  <c r="Q366" i="1" s="1"/>
  <c r="R366" i="1"/>
  <c r="O367" i="1"/>
  <c r="P367" i="1"/>
  <c r="Q367" i="1" s="1"/>
  <c r="R367" i="1"/>
  <c r="O368" i="1"/>
  <c r="P368" i="1"/>
  <c r="Q368" i="1" s="1"/>
  <c r="R368" i="1"/>
  <c r="O369" i="1"/>
  <c r="P369" i="1"/>
  <c r="Q369" i="1" s="1"/>
  <c r="R369" i="1"/>
  <c r="O370" i="1"/>
  <c r="P370" i="1"/>
  <c r="Q370" i="1" s="1"/>
  <c r="R370" i="1"/>
  <c r="O371" i="1"/>
  <c r="P371" i="1"/>
  <c r="Q371" i="1" s="1"/>
  <c r="R371" i="1"/>
  <c r="O372" i="1"/>
  <c r="P372" i="1"/>
  <c r="Q372" i="1" s="1"/>
  <c r="R372" i="1"/>
  <c r="O373" i="1"/>
  <c r="P373" i="1"/>
  <c r="Q373" i="1" s="1"/>
  <c r="R373" i="1"/>
  <c r="O374" i="1"/>
  <c r="P374" i="1"/>
  <c r="Q374" i="1" s="1"/>
  <c r="R374" i="1"/>
  <c r="O375" i="1"/>
  <c r="P375" i="1"/>
  <c r="Q375" i="1" s="1"/>
  <c r="R375" i="1"/>
  <c r="O376" i="1"/>
  <c r="P376" i="1"/>
  <c r="Q376" i="1" s="1"/>
  <c r="R376" i="1"/>
  <c r="O377" i="1"/>
  <c r="P377" i="1"/>
  <c r="Q377" i="1" s="1"/>
  <c r="R377" i="1"/>
  <c r="O378" i="1"/>
  <c r="P378" i="1"/>
  <c r="Q378" i="1" s="1"/>
  <c r="R378" i="1"/>
  <c r="O379" i="1"/>
  <c r="P379" i="1"/>
  <c r="Q379" i="1" s="1"/>
  <c r="R379" i="1"/>
  <c r="O380" i="1"/>
  <c r="P380" i="1"/>
  <c r="Q380" i="1" s="1"/>
  <c r="R380" i="1"/>
  <c r="O381" i="1"/>
  <c r="P381" i="1"/>
  <c r="Q381" i="1" s="1"/>
  <c r="R381" i="1"/>
  <c r="O382" i="1"/>
  <c r="P382" i="1"/>
  <c r="Q382" i="1" s="1"/>
  <c r="R382" i="1"/>
  <c r="O383" i="1"/>
  <c r="P383" i="1"/>
  <c r="Q383" i="1" s="1"/>
  <c r="R383" i="1"/>
  <c r="O384" i="1"/>
  <c r="P384" i="1"/>
  <c r="Q384" i="1" s="1"/>
  <c r="R384" i="1"/>
  <c r="O385" i="1"/>
  <c r="P385" i="1"/>
  <c r="Q385" i="1" s="1"/>
  <c r="R385" i="1"/>
  <c r="O386" i="1"/>
  <c r="P386" i="1"/>
  <c r="Q386" i="1" s="1"/>
  <c r="R386" i="1"/>
  <c r="O387" i="1"/>
  <c r="P387" i="1"/>
  <c r="Q387" i="1" s="1"/>
  <c r="R387" i="1"/>
  <c r="O388" i="1"/>
  <c r="P388" i="1"/>
  <c r="Q388" i="1" s="1"/>
  <c r="R388" i="1"/>
  <c r="O389" i="1"/>
  <c r="P389" i="1"/>
  <c r="Q389" i="1" s="1"/>
  <c r="R389" i="1"/>
  <c r="O390" i="1"/>
  <c r="P390" i="1"/>
  <c r="Q390" i="1" s="1"/>
  <c r="R390" i="1"/>
  <c r="O391" i="1"/>
  <c r="P391" i="1"/>
  <c r="Q391" i="1" s="1"/>
  <c r="R391" i="1"/>
  <c r="O392" i="1"/>
  <c r="P392" i="1"/>
  <c r="Q392" i="1" s="1"/>
  <c r="R392" i="1"/>
  <c r="O393" i="1"/>
  <c r="P393" i="1"/>
  <c r="Q393" i="1" s="1"/>
  <c r="R393" i="1"/>
  <c r="O394" i="1"/>
  <c r="P394" i="1"/>
  <c r="Q394" i="1" s="1"/>
  <c r="R394" i="1"/>
  <c r="O395" i="1"/>
  <c r="P395" i="1"/>
  <c r="Q395" i="1" s="1"/>
  <c r="R395" i="1"/>
  <c r="O396" i="1"/>
  <c r="P396" i="1"/>
  <c r="Q396" i="1" s="1"/>
  <c r="R396" i="1"/>
  <c r="O397" i="1"/>
  <c r="P397" i="1"/>
  <c r="Q397" i="1" s="1"/>
  <c r="R397" i="1"/>
  <c r="O398" i="1"/>
  <c r="P398" i="1"/>
  <c r="Q398" i="1" s="1"/>
  <c r="R398" i="1"/>
  <c r="O399" i="1"/>
  <c r="P399" i="1"/>
  <c r="Q399" i="1" s="1"/>
  <c r="R399" i="1"/>
  <c r="O400" i="1"/>
  <c r="P400" i="1"/>
  <c r="Q400" i="1" s="1"/>
  <c r="R400" i="1"/>
  <c r="O401" i="1"/>
  <c r="P401" i="1"/>
  <c r="Q401" i="1" s="1"/>
  <c r="R401" i="1"/>
  <c r="O402" i="1"/>
  <c r="P402" i="1"/>
  <c r="Q402" i="1" s="1"/>
  <c r="R402" i="1"/>
  <c r="O403" i="1"/>
  <c r="P403" i="1"/>
  <c r="Q403" i="1" s="1"/>
  <c r="R403" i="1"/>
  <c r="O404" i="1"/>
  <c r="P404" i="1"/>
  <c r="Q404" i="1" s="1"/>
  <c r="R404" i="1"/>
  <c r="O405" i="1"/>
  <c r="P405" i="1"/>
  <c r="Q405" i="1" s="1"/>
  <c r="R405" i="1"/>
  <c r="O406" i="1"/>
  <c r="P406" i="1"/>
  <c r="Q406" i="1" s="1"/>
  <c r="R406" i="1"/>
  <c r="O407" i="1"/>
  <c r="P407" i="1"/>
  <c r="Q407" i="1" s="1"/>
  <c r="R407" i="1"/>
  <c r="O408" i="1"/>
  <c r="P408" i="1"/>
  <c r="Q408" i="1" s="1"/>
  <c r="R408" i="1"/>
  <c r="O409" i="1"/>
  <c r="P409" i="1"/>
  <c r="Q409" i="1" s="1"/>
  <c r="R409" i="1"/>
  <c r="O410" i="1"/>
  <c r="P410" i="1"/>
  <c r="Q410" i="1" s="1"/>
  <c r="R410" i="1"/>
  <c r="O411" i="1"/>
  <c r="P411" i="1"/>
  <c r="Q411" i="1" s="1"/>
  <c r="R411" i="1"/>
  <c r="O412" i="1"/>
  <c r="P412" i="1"/>
  <c r="Q412" i="1" s="1"/>
  <c r="R412" i="1"/>
  <c r="O413" i="1"/>
  <c r="P413" i="1"/>
  <c r="Q413" i="1" s="1"/>
  <c r="R413" i="1"/>
  <c r="O414" i="1"/>
  <c r="P414" i="1"/>
  <c r="Q414" i="1" s="1"/>
  <c r="R414" i="1"/>
  <c r="O415" i="1"/>
  <c r="P415" i="1"/>
  <c r="Q415" i="1" s="1"/>
  <c r="R415" i="1"/>
  <c r="O416" i="1"/>
  <c r="P416" i="1"/>
  <c r="Q416" i="1" s="1"/>
  <c r="R416" i="1"/>
  <c r="O417" i="1"/>
  <c r="P417" i="1"/>
  <c r="Q417" i="1" s="1"/>
  <c r="R417" i="1"/>
  <c r="O418" i="1"/>
  <c r="P418" i="1"/>
  <c r="Q418" i="1" s="1"/>
  <c r="R418" i="1"/>
  <c r="O419" i="1"/>
  <c r="P419" i="1"/>
  <c r="Q419" i="1" s="1"/>
  <c r="R419" i="1"/>
  <c r="O420" i="1"/>
  <c r="P420" i="1"/>
  <c r="Q420" i="1" s="1"/>
  <c r="R420" i="1"/>
  <c r="O421" i="1"/>
  <c r="P421" i="1"/>
  <c r="Q421" i="1" s="1"/>
  <c r="R421" i="1"/>
  <c r="O422" i="1"/>
  <c r="P422" i="1"/>
  <c r="Q422" i="1" s="1"/>
  <c r="R422" i="1"/>
  <c r="O423" i="1"/>
  <c r="P423" i="1"/>
  <c r="Q423" i="1" s="1"/>
  <c r="R423" i="1"/>
  <c r="O424" i="1"/>
  <c r="P424" i="1"/>
  <c r="Q424" i="1" s="1"/>
  <c r="R424" i="1"/>
  <c r="O425" i="1"/>
  <c r="P425" i="1"/>
  <c r="Q425" i="1" s="1"/>
  <c r="R425" i="1"/>
  <c r="O426" i="1"/>
  <c r="P426" i="1"/>
  <c r="Q426" i="1" s="1"/>
  <c r="R426" i="1"/>
  <c r="O427" i="1"/>
  <c r="P427" i="1"/>
  <c r="Q427" i="1" s="1"/>
  <c r="R427" i="1"/>
  <c r="O428" i="1"/>
  <c r="P428" i="1"/>
  <c r="Q428" i="1" s="1"/>
  <c r="R428" i="1"/>
  <c r="O429" i="1"/>
  <c r="P429" i="1"/>
  <c r="Q429" i="1" s="1"/>
  <c r="R429" i="1"/>
  <c r="O430" i="1"/>
  <c r="P430" i="1"/>
  <c r="Q430" i="1" s="1"/>
  <c r="R430" i="1"/>
  <c r="O431" i="1"/>
  <c r="P431" i="1"/>
  <c r="Q431" i="1" s="1"/>
  <c r="R431" i="1"/>
  <c r="O432" i="1"/>
  <c r="P432" i="1"/>
  <c r="Q432" i="1" s="1"/>
  <c r="R432" i="1"/>
  <c r="O433" i="1"/>
  <c r="P433" i="1"/>
  <c r="Q433" i="1" s="1"/>
  <c r="R433" i="1"/>
  <c r="O434" i="1"/>
  <c r="P434" i="1"/>
  <c r="Q434" i="1" s="1"/>
  <c r="R434" i="1"/>
  <c r="O435" i="1"/>
  <c r="P435" i="1"/>
  <c r="Q435" i="1" s="1"/>
  <c r="R435" i="1"/>
  <c r="O436" i="1"/>
  <c r="P436" i="1"/>
  <c r="Q436" i="1" s="1"/>
  <c r="R436" i="1"/>
  <c r="O437" i="1"/>
  <c r="P437" i="1"/>
  <c r="Q437" i="1" s="1"/>
  <c r="R437" i="1"/>
  <c r="O438" i="1"/>
  <c r="P438" i="1"/>
  <c r="Q438" i="1" s="1"/>
  <c r="R438" i="1"/>
  <c r="O439" i="1"/>
  <c r="P439" i="1"/>
  <c r="Q439" i="1" s="1"/>
  <c r="R439" i="1"/>
  <c r="O440" i="1"/>
  <c r="P440" i="1"/>
  <c r="Q440" i="1" s="1"/>
  <c r="R440" i="1"/>
  <c r="O441" i="1"/>
  <c r="P441" i="1"/>
  <c r="Q441" i="1" s="1"/>
  <c r="R441" i="1"/>
  <c r="O442" i="1"/>
  <c r="P442" i="1"/>
  <c r="Q442" i="1" s="1"/>
  <c r="R442" i="1"/>
  <c r="O443" i="1"/>
  <c r="P443" i="1"/>
  <c r="Q443" i="1" s="1"/>
  <c r="R443" i="1"/>
  <c r="O444" i="1"/>
  <c r="P444" i="1"/>
  <c r="Q444" i="1" s="1"/>
  <c r="R444" i="1"/>
  <c r="O445" i="1"/>
  <c r="P445" i="1"/>
  <c r="Q445" i="1" s="1"/>
  <c r="R445" i="1"/>
  <c r="O446" i="1"/>
  <c r="P446" i="1"/>
  <c r="Q446" i="1" s="1"/>
  <c r="R446" i="1"/>
  <c r="O447" i="1"/>
  <c r="P447" i="1"/>
  <c r="Q447" i="1" s="1"/>
  <c r="R447" i="1"/>
  <c r="O448" i="1"/>
  <c r="P448" i="1"/>
  <c r="Q448" i="1" s="1"/>
  <c r="R448" i="1"/>
  <c r="O449" i="1"/>
  <c r="P449" i="1"/>
  <c r="Q449" i="1" s="1"/>
  <c r="R449" i="1"/>
  <c r="O450" i="1"/>
  <c r="P450" i="1"/>
  <c r="Q450" i="1" s="1"/>
  <c r="R450" i="1"/>
  <c r="O451" i="1"/>
  <c r="P451" i="1"/>
  <c r="Q451" i="1" s="1"/>
  <c r="R451" i="1"/>
  <c r="O452" i="1"/>
  <c r="P452" i="1"/>
  <c r="Q452" i="1" s="1"/>
  <c r="R452" i="1"/>
  <c r="O453" i="1"/>
  <c r="P453" i="1"/>
  <c r="Q453" i="1" s="1"/>
  <c r="R453" i="1"/>
  <c r="O454" i="1"/>
  <c r="P454" i="1"/>
  <c r="Q454" i="1" s="1"/>
  <c r="R454" i="1"/>
  <c r="O455" i="1"/>
  <c r="P455" i="1"/>
  <c r="Q455" i="1" s="1"/>
  <c r="R455" i="1"/>
  <c r="O456" i="1"/>
  <c r="P456" i="1"/>
  <c r="Q456" i="1" s="1"/>
  <c r="R456" i="1"/>
  <c r="O457" i="1"/>
  <c r="P457" i="1"/>
  <c r="Q457" i="1" s="1"/>
  <c r="R457" i="1"/>
  <c r="O458" i="1"/>
  <c r="P458" i="1"/>
  <c r="Q458" i="1" s="1"/>
  <c r="R458" i="1"/>
  <c r="O459" i="1"/>
  <c r="P459" i="1"/>
  <c r="Q459" i="1" s="1"/>
  <c r="R459" i="1"/>
  <c r="O460" i="1"/>
  <c r="P460" i="1"/>
  <c r="Q460" i="1" s="1"/>
  <c r="R460" i="1"/>
  <c r="O461" i="1"/>
  <c r="P461" i="1"/>
  <c r="Q461" i="1" s="1"/>
  <c r="R461" i="1"/>
  <c r="O462" i="1"/>
  <c r="P462" i="1"/>
  <c r="Q462" i="1" s="1"/>
  <c r="R462" i="1"/>
  <c r="O463" i="1"/>
  <c r="P463" i="1"/>
  <c r="Q463" i="1" s="1"/>
  <c r="R463" i="1"/>
  <c r="O464" i="1"/>
  <c r="P464" i="1"/>
  <c r="Q464" i="1" s="1"/>
  <c r="R464" i="1"/>
  <c r="O465" i="1"/>
  <c r="P465" i="1"/>
  <c r="Q465" i="1" s="1"/>
  <c r="R465" i="1"/>
  <c r="O466" i="1"/>
  <c r="P466" i="1"/>
  <c r="Q466" i="1" s="1"/>
  <c r="R466" i="1"/>
  <c r="O467" i="1"/>
  <c r="P467" i="1"/>
  <c r="Q467" i="1" s="1"/>
  <c r="R467" i="1"/>
  <c r="O468" i="1"/>
  <c r="P468" i="1"/>
  <c r="Q468" i="1" s="1"/>
  <c r="R468" i="1"/>
  <c r="O469" i="1"/>
  <c r="P469" i="1"/>
  <c r="Q469" i="1" s="1"/>
  <c r="R469" i="1"/>
  <c r="O470" i="1"/>
  <c r="P470" i="1"/>
  <c r="Q470" i="1" s="1"/>
  <c r="R470" i="1"/>
  <c r="O471" i="1"/>
  <c r="P471" i="1"/>
  <c r="Q471" i="1" s="1"/>
  <c r="R471" i="1"/>
  <c r="O472" i="1"/>
  <c r="P472" i="1"/>
  <c r="Q472" i="1" s="1"/>
  <c r="R472" i="1"/>
  <c r="O473" i="1"/>
  <c r="P473" i="1"/>
  <c r="Q473" i="1" s="1"/>
  <c r="R473" i="1"/>
  <c r="O474" i="1"/>
  <c r="P474" i="1"/>
  <c r="Q474" i="1" s="1"/>
  <c r="R474" i="1"/>
  <c r="O475" i="1"/>
  <c r="P475" i="1"/>
  <c r="Q475" i="1" s="1"/>
  <c r="R475" i="1"/>
  <c r="O476" i="1"/>
  <c r="P476" i="1"/>
  <c r="Q476" i="1" s="1"/>
  <c r="R476" i="1"/>
  <c r="O477" i="1"/>
  <c r="P477" i="1"/>
  <c r="Q477" i="1" s="1"/>
  <c r="R477" i="1"/>
  <c r="O478" i="1"/>
  <c r="P478" i="1"/>
  <c r="Q478" i="1" s="1"/>
  <c r="R478" i="1"/>
  <c r="O479" i="1"/>
  <c r="P479" i="1"/>
  <c r="Q479" i="1" s="1"/>
  <c r="R479" i="1"/>
  <c r="O480" i="1"/>
  <c r="P480" i="1"/>
  <c r="Q480" i="1" s="1"/>
  <c r="R480" i="1"/>
  <c r="O481" i="1"/>
  <c r="P481" i="1"/>
  <c r="Q481" i="1" s="1"/>
  <c r="R481" i="1"/>
  <c r="O482" i="1"/>
  <c r="P482" i="1"/>
  <c r="Q482" i="1" s="1"/>
  <c r="R482" i="1"/>
  <c r="O483" i="1"/>
  <c r="P483" i="1"/>
  <c r="Q483" i="1" s="1"/>
  <c r="R483" i="1"/>
  <c r="O484" i="1"/>
  <c r="P484" i="1"/>
  <c r="Q484" i="1" s="1"/>
  <c r="R484" i="1"/>
  <c r="O485" i="1"/>
  <c r="P485" i="1"/>
  <c r="Q485" i="1" s="1"/>
  <c r="R485" i="1"/>
  <c r="O486" i="1"/>
  <c r="P486" i="1"/>
  <c r="Q486" i="1" s="1"/>
  <c r="R486" i="1"/>
  <c r="O487" i="1"/>
  <c r="P487" i="1"/>
  <c r="Q487" i="1" s="1"/>
  <c r="R487" i="1"/>
  <c r="O488" i="1"/>
  <c r="P488" i="1"/>
  <c r="Q488" i="1" s="1"/>
  <c r="R488" i="1"/>
  <c r="O489" i="1"/>
  <c r="P489" i="1"/>
  <c r="Q489" i="1" s="1"/>
  <c r="R489" i="1"/>
  <c r="O490" i="1"/>
  <c r="P490" i="1"/>
  <c r="Q490" i="1" s="1"/>
  <c r="R490" i="1"/>
  <c r="O491" i="1"/>
  <c r="P491" i="1"/>
  <c r="Q491" i="1" s="1"/>
  <c r="R491" i="1"/>
  <c r="O492" i="1"/>
  <c r="P492" i="1"/>
  <c r="Q492" i="1" s="1"/>
  <c r="R492" i="1"/>
  <c r="O493" i="1"/>
  <c r="P493" i="1"/>
  <c r="Q493" i="1" s="1"/>
  <c r="R493" i="1"/>
  <c r="O494" i="1"/>
  <c r="P494" i="1"/>
  <c r="Q494" i="1" s="1"/>
  <c r="R494" i="1"/>
  <c r="O495" i="1"/>
  <c r="P495" i="1"/>
  <c r="Q495" i="1" s="1"/>
  <c r="R495" i="1"/>
  <c r="O496" i="1"/>
  <c r="P496" i="1"/>
  <c r="Q496" i="1" s="1"/>
  <c r="R496" i="1"/>
  <c r="O497" i="1"/>
  <c r="P497" i="1"/>
  <c r="Q497" i="1" s="1"/>
  <c r="R497" i="1"/>
  <c r="O498" i="1"/>
  <c r="P498" i="1"/>
  <c r="Q498" i="1" s="1"/>
  <c r="R498" i="1"/>
  <c r="O499" i="1"/>
  <c r="P499" i="1"/>
  <c r="Q499" i="1" s="1"/>
  <c r="R499" i="1"/>
  <c r="O500" i="1"/>
  <c r="P500" i="1"/>
  <c r="Q500" i="1" s="1"/>
  <c r="R500" i="1"/>
  <c r="O501" i="1"/>
  <c r="P501" i="1"/>
  <c r="Q501" i="1" s="1"/>
  <c r="R501" i="1"/>
  <c r="O502" i="1"/>
  <c r="P502" i="1"/>
  <c r="Q502" i="1" s="1"/>
  <c r="R502" i="1"/>
  <c r="O503" i="1"/>
  <c r="P503" i="1"/>
  <c r="Q503" i="1" s="1"/>
  <c r="R503" i="1"/>
  <c r="O504" i="1"/>
  <c r="P504" i="1"/>
  <c r="Q504" i="1" s="1"/>
  <c r="R504" i="1"/>
  <c r="O505" i="1"/>
  <c r="P505" i="1"/>
  <c r="Q505" i="1" s="1"/>
  <c r="R505" i="1"/>
  <c r="O506" i="1"/>
  <c r="P506" i="1"/>
  <c r="Q506" i="1" s="1"/>
  <c r="R506" i="1"/>
  <c r="O507" i="1"/>
  <c r="P507" i="1"/>
  <c r="Q507" i="1" s="1"/>
  <c r="R507" i="1"/>
  <c r="O508" i="1"/>
  <c r="P508" i="1"/>
  <c r="Q508" i="1" s="1"/>
  <c r="R508" i="1"/>
  <c r="O509" i="1"/>
  <c r="P509" i="1"/>
  <c r="Q509" i="1" s="1"/>
  <c r="R509" i="1"/>
  <c r="O510" i="1"/>
  <c r="P510" i="1"/>
  <c r="Q510" i="1" s="1"/>
  <c r="R510" i="1"/>
  <c r="O511" i="1"/>
  <c r="P511" i="1"/>
  <c r="Q511" i="1" s="1"/>
  <c r="R511" i="1"/>
  <c r="O512" i="1"/>
  <c r="P512" i="1"/>
  <c r="Q512" i="1" s="1"/>
  <c r="R512" i="1"/>
  <c r="O513" i="1"/>
  <c r="P513" i="1"/>
  <c r="Q513" i="1" s="1"/>
  <c r="R513" i="1"/>
  <c r="O514" i="1"/>
  <c r="P514" i="1"/>
  <c r="Q514" i="1" s="1"/>
  <c r="R514" i="1"/>
  <c r="O515" i="1"/>
  <c r="P515" i="1"/>
  <c r="Q515" i="1" s="1"/>
  <c r="R515" i="1"/>
  <c r="O516" i="1"/>
  <c r="P516" i="1"/>
  <c r="Q516" i="1" s="1"/>
  <c r="R516" i="1"/>
  <c r="O517" i="1"/>
  <c r="P517" i="1"/>
  <c r="Q517" i="1" s="1"/>
  <c r="R517" i="1"/>
  <c r="O518" i="1"/>
  <c r="P518" i="1"/>
  <c r="Q518" i="1" s="1"/>
  <c r="R518" i="1"/>
  <c r="O519" i="1"/>
  <c r="P519" i="1"/>
  <c r="Q519" i="1" s="1"/>
  <c r="R519" i="1"/>
  <c r="O520" i="1"/>
  <c r="P520" i="1"/>
  <c r="Q520" i="1" s="1"/>
  <c r="R520" i="1"/>
  <c r="O521" i="1"/>
  <c r="P521" i="1"/>
  <c r="Q521" i="1" s="1"/>
  <c r="R521" i="1"/>
  <c r="O522" i="1"/>
  <c r="P522" i="1"/>
  <c r="Q522" i="1" s="1"/>
  <c r="R522" i="1"/>
  <c r="O523" i="1"/>
  <c r="P523" i="1"/>
  <c r="Q523" i="1" s="1"/>
  <c r="R523" i="1"/>
  <c r="O524" i="1"/>
  <c r="P524" i="1"/>
  <c r="Q524" i="1" s="1"/>
  <c r="R524" i="1"/>
  <c r="O525" i="1"/>
  <c r="P525" i="1"/>
  <c r="Q525" i="1" s="1"/>
  <c r="R525" i="1"/>
  <c r="O526" i="1"/>
  <c r="P526" i="1"/>
  <c r="Q526" i="1" s="1"/>
  <c r="R526" i="1"/>
  <c r="O527" i="1"/>
  <c r="P527" i="1"/>
  <c r="Q527" i="1" s="1"/>
  <c r="R527" i="1"/>
  <c r="O528" i="1"/>
  <c r="P528" i="1"/>
  <c r="Q528" i="1" s="1"/>
  <c r="R528" i="1"/>
  <c r="O529" i="1"/>
  <c r="P529" i="1"/>
  <c r="Q529" i="1" s="1"/>
  <c r="R529" i="1"/>
  <c r="O530" i="1"/>
  <c r="P530" i="1"/>
  <c r="Q530" i="1" s="1"/>
  <c r="R530" i="1"/>
  <c r="O531" i="1"/>
  <c r="P531" i="1"/>
  <c r="Q531" i="1" s="1"/>
  <c r="R531" i="1"/>
  <c r="O532" i="1"/>
  <c r="P532" i="1"/>
  <c r="Q532" i="1" s="1"/>
  <c r="R532" i="1"/>
  <c r="O533" i="1"/>
  <c r="P533" i="1"/>
  <c r="Q533" i="1" s="1"/>
  <c r="R533" i="1"/>
  <c r="O534" i="1"/>
  <c r="P534" i="1"/>
  <c r="Q534" i="1" s="1"/>
  <c r="R534" i="1"/>
  <c r="O535" i="1"/>
  <c r="P535" i="1"/>
  <c r="Q535" i="1" s="1"/>
  <c r="R535" i="1"/>
  <c r="O536" i="1"/>
  <c r="P536" i="1"/>
  <c r="Q536" i="1" s="1"/>
  <c r="R536" i="1"/>
  <c r="O537" i="1"/>
  <c r="P537" i="1"/>
  <c r="Q537" i="1" s="1"/>
  <c r="R537" i="1"/>
  <c r="O538" i="1"/>
  <c r="P538" i="1"/>
  <c r="Q538" i="1" s="1"/>
  <c r="R538" i="1"/>
  <c r="O539" i="1"/>
  <c r="P539" i="1"/>
  <c r="Q539" i="1" s="1"/>
  <c r="R539" i="1"/>
  <c r="O540" i="1"/>
  <c r="P540" i="1"/>
  <c r="Q540" i="1" s="1"/>
  <c r="R540" i="1"/>
  <c r="O541" i="1"/>
  <c r="P541" i="1"/>
  <c r="Q541" i="1" s="1"/>
  <c r="R541" i="1"/>
  <c r="O542" i="1"/>
  <c r="P542" i="1"/>
  <c r="Q542" i="1" s="1"/>
  <c r="R542" i="1"/>
  <c r="O543" i="1"/>
  <c r="P543" i="1"/>
  <c r="Q543" i="1" s="1"/>
  <c r="R543" i="1"/>
  <c r="O544" i="1"/>
  <c r="P544" i="1"/>
  <c r="Q544" i="1" s="1"/>
  <c r="R544" i="1"/>
  <c r="O545" i="1"/>
  <c r="P545" i="1"/>
  <c r="Q545" i="1" s="1"/>
  <c r="R545" i="1"/>
  <c r="O546" i="1"/>
  <c r="P546" i="1"/>
  <c r="Q546" i="1" s="1"/>
  <c r="R546" i="1"/>
  <c r="O547" i="1"/>
  <c r="P547" i="1"/>
  <c r="Q547" i="1" s="1"/>
  <c r="R547" i="1"/>
  <c r="O548" i="1"/>
  <c r="P548" i="1"/>
  <c r="Q548" i="1" s="1"/>
  <c r="R548" i="1"/>
  <c r="O549" i="1"/>
  <c r="P549" i="1"/>
  <c r="Q549" i="1" s="1"/>
  <c r="R549" i="1"/>
  <c r="O550" i="1"/>
  <c r="P550" i="1"/>
  <c r="Q550" i="1" s="1"/>
  <c r="R550" i="1"/>
  <c r="O551" i="1"/>
  <c r="P551" i="1"/>
  <c r="Q551" i="1" s="1"/>
  <c r="R551" i="1"/>
  <c r="O552" i="1"/>
  <c r="P552" i="1"/>
  <c r="Q552" i="1" s="1"/>
  <c r="R552" i="1"/>
  <c r="O553" i="1"/>
  <c r="P553" i="1"/>
  <c r="Q553" i="1" s="1"/>
  <c r="R553" i="1"/>
  <c r="O554" i="1"/>
  <c r="P554" i="1"/>
  <c r="Q554" i="1" s="1"/>
  <c r="R554" i="1"/>
  <c r="O555" i="1"/>
  <c r="P555" i="1"/>
  <c r="Q555" i="1" s="1"/>
  <c r="R555" i="1"/>
  <c r="O556" i="1"/>
  <c r="P556" i="1"/>
  <c r="Q556" i="1" s="1"/>
  <c r="R556" i="1"/>
  <c r="O557" i="1"/>
  <c r="P557" i="1"/>
  <c r="Q557" i="1" s="1"/>
  <c r="R557" i="1"/>
  <c r="O558" i="1"/>
  <c r="P558" i="1"/>
  <c r="Q558" i="1" s="1"/>
  <c r="R558" i="1"/>
  <c r="O559" i="1"/>
  <c r="P559" i="1"/>
  <c r="Q559" i="1" s="1"/>
  <c r="R559" i="1"/>
  <c r="O560" i="1"/>
  <c r="P560" i="1"/>
  <c r="Q560" i="1" s="1"/>
  <c r="R560" i="1"/>
  <c r="O561" i="1"/>
  <c r="P561" i="1"/>
  <c r="Q561" i="1" s="1"/>
  <c r="R561" i="1"/>
  <c r="O562" i="1"/>
  <c r="P562" i="1"/>
  <c r="Q562" i="1" s="1"/>
  <c r="R562" i="1"/>
  <c r="O563" i="1"/>
  <c r="P563" i="1"/>
  <c r="Q563" i="1" s="1"/>
  <c r="R563" i="1"/>
  <c r="O564" i="1"/>
  <c r="P564" i="1"/>
  <c r="Q564" i="1" s="1"/>
  <c r="R564" i="1"/>
  <c r="O565" i="1"/>
  <c r="P565" i="1"/>
  <c r="Q565" i="1" s="1"/>
  <c r="R565" i="1"/>
  <c r="O566" i="1"/>
  <c r="P566" i="1"/>
  <c r="Q566" i="1" s="1"/>
  <c r="R566" i="1"/>
  <c r="O567" i="1"/>
  <c r="P567" i="1"/>
  <c r="Q567" i="1" s="1"/>
  <c r="R567" i="1"/>
  <c r="O568" i="1"/>
  <c r="P568" i="1"/>
  <c r="Q568" i="1" s="1"/>
  <c r="R568" i="1"/>
  <c r="O569" i="1"/>
  <c r="P569" i="1"/>
  <c r="Q569" i="1" s="1"/>
  <c r="R569" i="1"/>
  <c r="O570" i="1"/>
  <c r="P570" i="1"/>
  <c r="Q570" i="1" s="1"/>
  <c r="R570" i="1"/>
  <c r="O571" i="1"/>
  <c r="P571" i="1"/>
  <c r="Q571" i="1" s="1"/>
  <c r="R571" i="1"/>
  <c r="O572" i="1"/>
  <c r="P572" i="1"/>
  <c r="Q572" i="1" s="1"/>
  <c r="R572" i="1"/>
  <c r="O573" i="1"/>
  <c r="P573" i="1"/>
  <c r="Q573" i="1" s="1"/>
  <c r="R573" i="1"/>
  <c r="O574" i="1"/>
  <c r="P574" i="1"/>
  <c r="Q574" i="1" s="1"/>
  <c r="R574" i="1"/>
  <c r="O575" i="1"/>
  <c r="P575" i="1"/>
  <c r="Q575" i="1" s="1"/>
  <c r="R575" i="1"/>
  <c r="O576" i="1"/>
  <c r="P576" i="1"/>
  <c r="Q576" i="1" s="1"/>
  <c r="R576" i="1"/>
  <c r="O577" i="1"/>
  <c r="P577" i="1"/>
  <c r="Q577" i="1" s="1"/>
  <c r="R577" i="1"/>
  <c r="O578" i="1"/>
  <c r="P578" i="1"/>
  <c r="Q578" i="1" s="1"/>
  <c r="R578" i="1"/>
  <c r="O579" i="1"/>
  <c r="P579" i="1"/>
  <c r="Q579" i="1" s="1"/>
  <c r="R579" i="1"/>
  <c r="O580" i="1"/>
  <c r="P580" i="1"/>
  <c r="Q580" i="1" s="1"/>
  <c r="R580" i="1"/>
  <c r="O581" i="1"/>
  <c r="P581" i="1"/>
  <c r="Q581" i="1" s="1"/>
  <c r="R581" i="1"/>
  <c r="O582" i="1"/>
  <c r="P582" i="1"/>
  <c r="Q582" i="1" s="1"/>
  <c r="R582" i="1"/>
  <c r="O583" i="1"/>
  <c r="P583" i="1"/>
  <c r="Q583" i="1" s="1"/>
  <c r="R583" i="1"/>
  <c r="O584" i="1"/>
  <c r="P584" i="1"/>
  <c r="Q584" i="1" s="1"/>
  <c r="R584" i="1"/>
  <c r="O585" i="1"/>
  <c r="P585" i="1"/>
  <c r="Q585" i="1" s="1"/>
  <c r="R585" i="1"/>
  <c r="O586" i="1"/>
  <c r="P586" i="1"/>
  <c r="Q586" i="1" s="1"/>
  <c r="R586" i="1"/>
  <c r="O587" i="1"/>
  <c r="P587" i="1"/>
  <c r="Q587" i="1" s="1"/>
  <c r="R587" i="1"/>
  <c r="O588" i="1"/>
  <c r="P588" i="1"/>
  <c r="Q588" i="1" s="1"/>
  <c r="R588" i="1"/>
  <c r="O589" i="1"/>
  <c r="P589" i="1"/>
  <c r="Q589" i="1" s="1"/>
  <c r="R589" i="1"/>
  <c r="O590" i="1"/>
  <c r="P590" i="1"/>
  <c r="Q590" i="1" s="1"/>
  <c r="R590" i="1"/>
  <c r="O591" i="1"/>
  <c r="P591" i="1"/>
  <c r="Q591" i="1" s="1"/>
  <c r="R591" i="1"/>
  <c r="O592" i="1"/>
  <c r="P592" i="1"/>
  <c r="Q592" i="1" s="1"/>
  <c r="R592" i="1"/>
  <c r="O593" i="1"/>
  <c r="P593" i="1"/>
  <c r="Q593" i="1" s="1"/>
  <c r="R593" i="1"/>
  <c r="O594" i="1"/>
  <c r="P594" i="1"/>
  <c r="Q594" i="1" s="1"/>
  <c r="R594" i="1"/>
  <c r="O595" i="1"/>
  <c r="P595" i="1"/>
  <c r="Q595" i="1" s="1"/>
  <c r="R595" i="1"/>
  <c r="O596" i="1"/>
  <c r="P596" i="1"/>
  <c r="Q596" i="1" s="1"/>
  <c r="R596" i="1"/>
  <c r="O597" i="1"/>
  <c r="P597" i="1"/>
  <c r="Q597" i="1" s="1"/>
  <c r="R597" i="1"/>
  <c r="O598" i="1"/>
  <c r="P598" i="1"/>
  <c r="Q598" i="1" s="1"/>
  <c r="R598" i="1"/>
  <c r="O599" i="1"/>
  <c r="P599" i="1"/>
  <c r="Q599" i="1" s="1"/>
  <c r="R599" i="1"/>
  <c r="O600" i="1"/>
  <c r="P600" i="1"/>
  <c r="Q600" i="1" s="1"/>
  <c r="R600" i="1"/>
  <c r="O601" i="1"/>
  <c r="P601" i="1"/>
  <c r="Q601" i="1" s="1"/>
  <c r="R601" i="1"/>
  <c r="O602" i="1"/>
  <c r="P602" i="1"/>
  <c r="Q602" i="1" s="1"/>
  <c r="R602" i="1"/>
  <c r="O603" i="1"/>
  <c r="P603" i="1"/>
  <c r="Q603" i="1" s="1"/>
  <c r="R603" i="1"/>
  <c r="O604" i="1"/>
  <c r="P604" i="1"/>
  <c r="Q604" i="1" s="1"/>
  <c r="R604" i="1"/>
  <c r="O605" i="1"/>
  <c r="P605" i="1"/>
  <c r="Q605" i="1" s="1"/>
  <c r="R605" i="1"/>
  <c r="O606" i="1"/>
  <c r="P606" i="1"/>
  <c r="Q606" i="1" s="1"/>
  <c r="R606" i="1"/>
  <c r="O607" i="1"/>
  <c r="P607" i="1"/>
  <c r="Q607" i="1" s="1"/>
  <c r="R607" i="1"/>
  <c r="O608" i="1"/>
  <c r="P608" i="1"/>
  <c r="Q608" i="1" s="1"/>
  <c r="R608" i="1"/>
  <c r="O609" i="1"/>
  <c r="P609" i="1"/>
  <c r="Q609" i="1" s="1"/>
  <c r="R609" i="1"/>
  <c r="O610" i="1"/>
  <c r="P610" i="1"/>
  <c r="Q610" i="1" s="1"/>
  <c r="R610" i="1"/>
  <c r="O611" i="1"/>
  <c r="P611" i="1"/>
  <c r="Q611" i="1" s="1"/>
  <c r="R611" i="1"/>
  <c r="O612" i="1"/>
  <c r="P612" i="1"/>
  <c r="Q612" i="1" s="1"/>
  <c r="R612" i="1"/>
  <c r="O613" i="1"/>
  <c r="P613" i="1"/>
  <c r="Q613" i="1" s="1"/>
  <c r="R613" i="1"/>
  <c r="O614" i="1"/>
  <c r="P614" i="1"/>
  <c r="Q614" i="1" s="1"/>
  <c r="R614" i="1"/>
  <c r="O615" i="1"/>
  <c r="P615" i="1"/>
  <c r="Q615" i="1" s="1"/>
  <c r="R615" i="1"/>
  <c r="O616" i="1"/>
  <c r="P616" i="1"/>
  <c r="Q616" i="1" s="1"/>
  <c r="R616" i="1"/>
  <c r="O617" i="1"/>
  <c r="P617" i="1"/>
  <c r="Q617" i="1" s="1"/>
  <c r="R617" i="1"/>
  <c r="O618" i="1"/>
  <c r="P618" i="1"/>
  <c r="Q618" i="1" s="1"/>
  <c r="R618" i="1"/>
  <c r="O619" i="1"/>
  <c r="P619" i="1"/>
  <c r="Q619" i="1" s="1"/>
  <c r="R619" i="1"/>
  <c r="O620" i="1"/>
  <c r="P620" i="1"/>
  <c r="Q620" i="1" s="1"/>
  <c r="R620" i="1"/>
  <c r="O621" i="1"/>
  <c r="P621" i="1"/>
  <c r="Q621" i="1" s="1"/>
  <c r="R621" i="1"/>
  <c r="O622" i="1"/>
  <c r="P622" i="1"/>
  <c r="Q622" i="1" s="1"/>
  <c r="R622" i="1"/>
  <c r="O623" i="1"/>
  <c r="P623" i="1"/>
  <c r="Q623" i="1" s="1"/>
  <c r="R623" i="1"/>
  <c r="O624" i="1"/>
  <c r="P624" i="1"/>
  <c r="Q624" i="1" s="1"/>
  <c r="R624" i="1"/>
  <c r="O625" i="1"/>
  <c r="P625" i="1"/>
  <c r="Q625" i="1" s="1"/>
  <c r="R625" i="1"/>
  <c r="O626" i="1"/>
  <c r="P626" i="1"/>
  <c r="Q626" i="1" s="1"/>
  <c r="R626" i="1"/>
  <c r="O627" i="1"/>
  <c r="P627" i="1"/>
  <c r="Q627" i="1" s="1"/>
  <c r="R627" i="1"/>
  <c r="O628" i="1"/>
  <c r="P628" i="1"/>
  <c r="Q628" i="1" s="1"/>
  <c r="R628" i="1"/>
  <c r="O629" i="1"/>
  <c r="P629" i="1"/>
  <c r="Q629" i="1" s="1"/>
  <c r="R629" i="1"/>
  <c r="O630" i="1"/>
  <c r="P630" i="1"/>
  <c r="Q630" i="1" s="1"/>
  <c r="R630" i="1"/>
  <c r="O631" i="1"/>
  <c r="P631" i="1"/>
  <c r="Q631" i="1" s="1"/>
  <c r="R631" i="1"/>
  <c r="O632" i="1"/>
  <c r="P632" i="1"/>
  <c r="Q632" i="1" s="1"/>
  <c r="R632" i="1"/>
  <c r="O633" i="1"/>
  <c r="P633" i="1"/>
  <c r="Q633" i="1" s="1"/>
  <c r="R633" i="1"/>
  <c r="O634" i="1"/>
  <c r="P634" i="1"/>
  <c r="Q634" i="1" s="1"/>
  <c r="R634" i="1"/>
  <c r="O635" i="1"/>
  <c r="P635" i="1"/>
  <c r="Q635" i="1" s="1"/>
  <c r="R635" i="1"/>
  <c r="O636" i="1"/>
  <c r="P636" i="1"/>
  <c r="Q636" i="1" s="1"/>
  <c r="R636" i="1"/>
  <c r="O637" i="1"/>
  <c r="P637" i="1"/>
  <c r="Q637" i="1" s="1"/>
  <c r="R637" i="1"/>
  <c r="O638" i="1"/>
  <c r="P638" i="1"/>
  <c r="Q638" i="1" s="1"/>
  <c r="R638" i="1"/>
  <c r="O639" i="1"/>
  <c r="P639" i="1"/>
  <c r="Q639" i="1" s="1"/>
  <c r="R639" i="1"/>
  <c r="O640" i="1"/>
  <c r="P640" i="1"/>
  <c r="Q640" i="1" s="1"/>
  <c r="R640" i="1"/>
  <c r="O641" i="1"/>
  <c r="P641" i="1"/>
  <c r="Q641" i="1" s="1"/>
  <c r="R641" i="1"/>
  <c r="O642" i="1"/>
  <c r="P642" i="1"/>
  <c r="Q642" i="1" s="1"/>
  <c r="R642" i="1"/>
  <c r="O643" i="1"/>
  <c r="P643" i="1"/>
  <c r="Q643" i="1" s="1"/>
  <c r="R643" i="1"/>
  <c r="O644" i="1"/>
  <c r="P644" i="1"/>
  <c r="Q644" i="1" s="1"/>
  <c r="R644" i="1"/>
  <c r="O645" i="1"/>
  <c r="P645" i="1"/>
  <c r="Q645" i="1" s="1"/>
  <c r="R645" i="1"/>
  <c r="O646" i="1"/>
  <c r="P646" i="1"/>
  <c r="Q646" i="1" s="1"/>
  <c r="R646" i="1"/>
  <c r="O647" i="1"/>
  <c r="P647" i="1"/>
  <c r="Q647" i="1" s="1"/>
  <c r="R647" i="1"/>
  <c r="O648" i="1"/>
  <c r="P648" i="1"/>
  <c r="Q648" i="1" s="1"/>
  <c r="R648" i="1"/>
  <c r="O649" i="1"/>
  <c r="P649" i="1"/>
  <c r="Q649" i="1" s="1"/>
  <c r="R649" i="1"/>
  <c r="O650" i="1"/>
  <c r="P650" i="1"/>
  <c r="Q650" i="1" s="1"/>
  <c r="R650" i="1"/>
  <c r="O651" i="1"/>
  <c r="P651" i="1"/>
  <c r="Q651" i="1" s="1"/>
  <c r="R651" i="1"/>
  <c r="O652" i="1"/>
  <c r="P652" i="1"/>
  <c r="Q652" i="1" s="1"/>
  <c r="R652" i="1"/>
  <c r="O653" i="1"/>
  <c r="P653" i="1"/>
  <c r="Q653" i="1" s="1"/>
  <c r="R653" i="1"/>
  <c r="O654" i="1"/>
  <c r="P654" i="1"/>
  <c r="Q654" i="1" s="1"/>
  <c r="R654" i="1"/>
  <c r="O655" i="1"/>
  <c r="P655" i="1"/>
  <c r="Q655" i="1" s="1"/>
  <c r="R655" i="1"/>
  <c r="O656" i="1"/>
  <c r="P656" i="1"/>
  <c r="Q656" i="1" s="1"/>
  <c r="R656" i="1"/>
  <c r="O657" i="1"/>
  <c r="P657" i="1"/>
  <c r="Q657" i="1" s="1"/>
  <c r="R657" i="1"/>
  <c r="O658" i="1"/>
  <c r="P658" i="1"/>
  <c r="Q658" i="1" s="1"/>
  <c r="R658" i="1"/>
  <c r="O659" i="1"/>
  <c r="P659" i="1"/>
  <c r="Q659" i="1" s="1"/>
  <c r="R659" i="1"/>
  <c r="O660" i="1"/>
  <c r="P660" i="1"/>
  <c r="Q660" i="1" s="1"/>
  <c r="R660" i="1"/>
  <c r="O661" i="1"/>
  <c r="P661" i="1"/>
  <c r="Q661" i="1" s="1"/>
  <c r="R661" i="1"/>
  <c r="O662" i="1"/>
  <c r="P662" i="1"/>
  <c r="Q662" i="1" s="1"/>
  <c r="R662" i="1"/>
  <c r="O663" i="1"/>
  <c r="P663" i="1"/>
  <c r="Q663" i="1" s="1"/>
  <c r="R663" i="1"/>
  <c r="O664" i="1"/>
  <c r="P664" i="1"/>
  <c r="Q664" i="1" s="1"/>
  <c r="R664" i="1"/>
  <c r="O665" i="1"/>
  <c r="P665" i="1"/>
  <c r="Q665" i="1" s="1"/>
  <c r="R665" i="1"/>
  <c r="O666" i="1"/>
  <c r="P666" i="1"/>
  <c r="Q666" i="1" s="1"/>
  <c r="R666" i="1"/>
  <c r="O667" i="1"/>
  <c r="P667" i="1"/>
  <c r="Q667" i="1" s="1"/>
  <c r="R667" i="1"/>
  <c r="O668" i="1"/>
  <c r="P668" i="1"/>
  <c r="Q668" i="1" s="1"/>
  <c r="R668" i="1"/>
  <c r="O669" i="1"/>
  <c r="P669" i="1"/>
  <c r="Q669" i="1" s="1"/>
  <c r="R669" i="1"/>
  <c r="O670" i="1"/>
  <c r="P670" i="1"/>
  <c r="Q670" i="1" s="1"/>
  <c r="R670" i="1"/>
  <c r="O671" i="1"/>
  <c r="P671" i="1"/>
  <c r="Q671" i="1" s="1"/>
  <c r="R671" i="1"/>
  <c r="O672" i="1"/>
  <c r="P672" i="1"/>
  <c r="Q672" i="1" s="1"/>
  <c r="R672" i="1"/>
  <c r="O673" i="1"/>
  <c r="P673" i="1"/>
  <c r="Q673" i="1" s="1"/>
  <c r="R673" i="1"/>
  <c r="O674" i="1"/>
  <c r="P674" i="1"/>
  <c r="Q674" i="1" s="1"/>
  <c r="R674" i="1"/>
  <c r="O675" i="1"/>
  <c r="P675" i="1"/>
  <c r="Q675" i="1" s="1"/>
  <c r="R675" i="1"/>
  <c r="O676" i="1"/>
  <c r="P676" i="1"/>
  <c r="Q676" i="1" s="1"/>
  <c r="R676" i="1"/>
  <c r="O677" i="1"/>
  <c r="P677" i="1"/>
  <c r="Q677" i="1" s="1"/>
  <c r="R677" i="1"/>
  <c r="O678" i="1"/>
  <c r="P678" i="1"/>
  <c r="Q678" i="1" s="1"/>
  <c r="R678" i="1"/>
  <c r="O679" i="1"/>
  <c r="P679" i="1"/>
  <c r="Q679" i="1" s="1"/>
  <c r="R679" i="1"/>
  <c r="O680" i="1"/>
  <c r="P680" i="1"/>
  <c r="Q680" i="1" s="1"/>
  <c r="R680" i="1"/>
  <c r="O681" i="1"/>
  <c r="P681" i="1"/>
  <c r="Q681" i="1" s="1"/>
  <c r="R681" i="1"/>
  <c r="O682" i="1"/>
  <c r="P682" i="1"/>
  <c r="Q682" i="1" s="1"/>
  <c r="R682" i="1"/>
  <c r="O683" i="1"/>
  <c r="P683" i="1"/>
  <c r="Q683" i="1" s="1"/>
  <c r="R683" i="1"/>
  <c r="O684" i="1"/>
  <c r="P684" i="1"/>
  <c r="Q684" i="1" s="1"/>
  <c r="R684" i="1"/>
  <c r="O685" i="1"/>
  <c r="P685" i="1"/>
  <c r="Q685" i="1" s="1"/>
  <c r="R685" i="1"/>
  <c r="O686" i="1"/>
  <c r="P686" i="1"/>
  <c r="Q686" i="1" s="1"/>
  <c r="R686" i="1"/>
  <c r="O687" i="1"/>
  <c r="P687" i="1"/>
  <c r="Q687" i="1" s="1"/>
  <c r="R687" i="1"/>
  <c r="O688" i="1"/>
  <c r="P688" i="1"/>
  <c r="Q688" i="1" s="1"/>
  <c r="R688" i="1"/>
  <c r="O689" i="1"/>
  <c r="P689" i="1"/>
  <c r="Q689" i="1" s="1"/>
  <c r="R689" i="1"/>
  <c r="O690" i="1"/>
  <c r="P690" i="1"/>
  <c r="Q690" i="1" s="1"/>
  <c r="R690" i="1"/>
  <c r="O691" i="1"/>
  <c r="P691" i="1"/>
  <c r="Q691" i="1" s="1"/>
  <c r="R691" i="1"/>
  <c r="O692" i="1"/>
  <c r="P692" i="1"/>
  <c r="Q692" i="1" s="1"/>
  <c r="R692" i="1"/>
  <c r="O693" i="1"/>
  <c r="P693" i="1"/>
  <c r="Q693" i="1" s="1"/>
  <c r="R693" i="1"/>
  <c r="O694" i="1"/>
  <c r="P694" i="1"/>
  <c r="Q694" i="1" s="1"/>
  <c r="R694" i="1"/>
  <c r="O695" i="1"/>
  <c r="P695" i="1"/>
  <c r="Q695" i="1" s="1"/>
  <c r="R695" i="1"/>
  <c r="O696" i="1"/>
  <c r="P696" i="1"/>
  <c r="Q696" i="1" s="1"/>
  <c r="R696" i="1"/>
  <c r="O697" i="1"/>
  <c r="P697" i="1"/>
  <c r="Q697" i="1" s="1"/>
  <c r="R697" i="1"/>
  <c r="O698" i="1"/>
  <c r="P698" i="1"/>
  <c r="Q698" i="1" s="1"/>
  <c r="R698" i="1"/>
  <c r="O699" i="1"/>
  <c r="P699" i="1"/>
  <c r="Q699" i="1" s="1"/>
  <c r="R699" i="1"/>
  <c r="O700" i="1"/>
  <c r="P700" i="1"/>
  <c r="Q700" i="1" s="1"/>
  <c r="R700" i="1"/>
  <c r="O701" i="1"/>
  <c r="P701" i="1"/>
  <c r="Q701" i="1" s="1"/>
  <c r="R701" i="1"/>
  <c r="O702" i="1"/>
  <c r="P702" i="1"/>
  <c r="Q702" i="1" s="1"/>
  <c r="R702" i="1"/>
  <c r="O703" i="1"/>
  <c r="P703" i="1"/>
  <c r="Q703" i="1" s="1"/>
  <c r="R703" i="1"/>
  <c r="O704" i="1"/>
  <c r="P704" i="1"/>
  <c r="Q704" i="1" s="1"/>
  <c r="R704" i="1"/>
  <c r="O705" i="1"/>
  <c r="P705" i="1"/>
  <c r="Q705" i="1" s="1"/>
  <c r="R705" i="1"/>
  <c r="O706" i="1"/>
  <c r="P706" i="1"/>
  <c r="Q706" i="1" s="1"/>
  <c r="R706" i="1"/>
  <c r="O707" i="1"/>
  <c r="P707" i="1"/>
  <c r="Q707" i="1" s="1"/>
  <c r="R707" i="1"/>
  <c r="O708" i="1"/>
  <c r="P708" i="1"/>
  <c r="Q708" i="1" s="1"/>
  <c r="R708" i="1"/>
  <c r="O709" i="1"/>
  <c r="P709" i="1"/>
  <c r="Q709" i="1" s="1"/>
  <c r="R709" i="1"/>
  <c r="O710" i="1"/>
  <c r="P710" i="1"/>
  <c r="Q710" i="1" s="1"/>
  <c r="R710" i="1"/>
  <c r="O711" i="1"/>
  <c r="P711" i="1"/>
  <c r="Q711" i="1" s="1"/>
  <c r="R711" i="1"/>
  <c r="O712" i="1"/>
  <c r="P712" i="1"/>
  <c r="Q712" i="1" s="1"/>
  <c r="R712" i="1"/>
  <c r="O713" i="1"/>
  <c r="P713" i="1"/>
  <c r="Q713" i="1" s="1"/>
  <c r="R713" i="1"/>
  <c r="O714" i="1"/>
  <c r="P714" i="1"/>
  <c r="Q714" i="1" s="1"/>
  <c r="R714" i="1"/>
  <c r="O715" i="1"/>
  <c r="P715" i="1"/>
  <c r="Q715" i="1" s="1"/>
  <c r="R715" i="1"/>
  <c r="O716" i="1"/>
  <c r="P716" i="1"/>
  <c r="Q716" i="1" s="1"/>
  <c r="R716" i="1"/>
  <c r="O717" i="1"/>
  <c r="P717" i="1"/>
  <c r="Q717" i="1" s="1"/>
  <c r="R717" i="1"/>
  <c r="O718" i="1"/>
  <c r="P718" i="1"/>
  <c r="Q718" i="1" s="1"/>
  <c r="R718" i="1"/>
  <c r="O719" i="1"/>
  <c r="P719" i="1"/>
  <c r="Q719" i="1" s="1"/>
  <c r="R719" i="1"/>
  <c r="O720" i="1"/>
  <c r="P720" i="1"/>
  <c r="Q720" i="1" s="1"/>
  <c r="R720" i="1"/>
  <c r="O721" i="1"/>
  <c r="P721" i="1"/>
  <c r="Q721" i="1" s="1"/>
  <c r="R721" i="1"/>
  <c r="O722" i="1"/>
  <c r="P722" i="1"/>
  <c r="Q722" i="1" s="1"/>
  <c r="R722" i="1"/>
  <c r="O723" i="1"/>
  <c r="P723" i="1"/>
  <c r="Q723" i="1" s="1"/>
  <c r="R723" i="1"/>
  <c r="O724" i="1"/>
  <c r="P724" i="1"/>
  <c r="Q724" i="1" s="1"/>
  <c r="R724" i="1"/>
  <c r="O725" i="1"/>
  <c r="P725" i="1"/>
  <c r="Q725" i="1" s="1"/>
  <c r="R725" i="1"/>
  <c r="O726" i="1"/>
  <c r="P726" i="1"/>
  <c r="Q726" i="1" s="1"/>
  <c r="R726" i="1"/>
  <c r="O727" i="1"/>
  <c r="P727" i="1"/>
  <c r="Q727" i="1" s="1"/>
  <c r="R727" i="1"/>
  <c r="O728" i="1"/>
  <c r="P728" i="1"/>
  <c r="Q728" i="1" s="1"/>
  <c r="R728" i="1"/>
  <c r="O729" i="1"/>
  <c r="P729" i="1"/>
  <c r="Q729" i="1" s="1"/>
  <c r="R729" i="1"/>
  <c r="O730" i="1"/>
  <c r="P730" i="1"/>
  <c r="Q730" i="1" s="1"/>
  <c r="R730" i="1"/>
  <c r="O731" i="1"/>
  <c r="P731" i="1"/>
  <c r="Q731" i="1" s="1"/>
  <c r="R731" i="1"/>
  <c r="O732" i="1"/>
  <c r="P732" i="1"/>
  <c r="Q732" i="1" s="1"/>
  <c r="R732" i="1"/>
  <c r="O733" i="1"/>
  <c r="P733" i="1"/>
  <c r="Q733" i="1" s="1"/>
  <c r="R733" i="1"/>
  <c r="O734" i="1"/>
  <c r="P734" i="1"/>
  <c r="Q734" i="1" s="1"/>
  <c r="R734" i="1"/>
  <c r="O735" i="1"/>
  <c r="P735" i="1"/>
  <c r="Q735" i="1" s="1"/>
  <c r="R735" i="1"/>
  <c r="O736" i="1"/>
  <c r="P736" i="1"/>
  <c r="Q736" i="1" s="1"/>
  <c r="R736" i="1"/>
  <c r="O737" i="1"/>
  <c r="P737" i="1"/>
  <c r="Q737" i="1" s="1"/>
  <c r="R737" i="1"/>
  <c r="O738" i="1"/>
  <c r="P738" i="1"/>
  <c r="Q738" i="1" s="1"/>
  <c r="R738" i="1"/>
  <c r="O739" i="1"/>
  <c r="P739" i="1"/>
  <c r="Q739" i="1" s="1"/>
  <c r="R739" i="1"/>
  <c r="O740" i="1"/>
  <c r="P740" i="1"/>
  <c r="Q740" i="1" s="1"/>
  <c r="R740" i="1"/>
  <c r="O741" i="1"/>
  <c r="P741" i="1"/>
  <c r="Q741" i="1" s="1"/>
  <c r="R741" i="1"/>
  <c r="O742" i="1"/>
  <c r="P742" i="1"/>
  <c r="Q742" i="1" s="1"/>
  <c r="R742" i="1"/>
  <c r="O743" i="1"/>
  <c r="P743" i="1"/>
  <c r="Q743" i="1" s="1"/>
  <c r="R743" i="1"/>
  <c r="O744" i="1"/>
  <c r="P744" i="1"/>
  <c r="Q744" i="1" s="1"/>
  <c r="R744" i="1"/>
  <c r="O745" i="1"/>
  <c r="P745" i="1"/>
  <c r="Q745" i="1" s="1"/>
  <c r="R745" i="1"/>
  <c r="O746" i="1"/>
  <c r="P746" i="1"/>
  <c r="Q746" i="1" s="1"/>
  <c r="R746" i="1"/>
  <c r="O747" i="1"/>
  <c r="P747" i="1"/>
  <c r="Q747" i="1" s="1"/>
  <c r="R747" i="1"/>
  <c r="O748" i="1"/>
  <c r="P748" i="1"/>
  <c r="Q748" i="1" s="1"/>
  <c r="R748" i="1"/>
  <c r="O749" i="1"/>
  <c r="P749" i="1"/>
  <c r="Q749" i="1" s="1"/>
  <c r="R749" i="1"/>
  <c r="O750" i="1"/>
  <c r="P750" i="1"/>
  <c r="Q750" i="1" s="1"/>
  <c r="R750" i="1"/>
  <c r="O751" i="1"/>
  <c r="P751" i="1"/>
  <c r="Q751" i="1" s="1"/>
  <c r="R751" i="1"/>
  <c r="O752" i="1"/>
  <c r="P752" i="1"/>
  <c r="Q752" i="1" s="1"/>
  <c r="R752" i="1"/>
  <c r="O753" i="1"/>
  <c r="P753" i="1"/>
  <c r="Q753" i="1" s="1"/>
  <c r="R753" i="1"/>
  <c r="O754" i="1"/>
  <c r="P754" i="1"/>
  <c r="Q754" i="1" s="1"/>
  <c r="R754" i="1"/>
  <c r="O755" i="1"/>
  <c r="P755" i="1"/>
  <c r="Q755" i="1" s="1"/>
  <c r="R755" i="1"/>
  <c r="O756" i="1"/>
  <c r="P756" i="1"/>
  <c r="Q756" i="1" s="1"/>
  <c r="R756" i="1"/>
  <c r="O757" i="1"/>
  <c r="P757" i="1"/>
  <c r="Q757" i="1" s="1"/>
  <c r="R757" i="1"/>
  <c r="O758" i="1"/>
  <c r="P758" i="1"/>
  <c r="Q758" i="1" s="1"/>
  <c r="R758" i="1"/>
  <c r="O759" i="1"/>
  <c r="P759" i="1"/>
  <c r="Q759" i="1" s="1"/>
  <c r="R759" i="1"/>
  <c r="O760" i="1"/>
  <c r="P760" i="1"/>
  <c r="Q760" i="1" s="1"/>
  <c r="R760" i="1"/>
  <c r="O761" i="1"/>
  <c r="P761" i="1"/>
  <c r="Q761" i="1" s="1"/>
  <c r="R761" i="1"/>
  <c r="O762" i="1"/>
  <c r="P762" i="1"/>
  <c r="Q762" i="1" s="1"/>
  <c r="R762" i="1"/>
  <c r="O763" i="1"/>
  <c r="P763" i="1"/>
  <c r="Q763" i="1" s="1"/>
  <c r="R763" i="1"/>
  <c r="O764" i="1"/>
  <c r="P764" i="1"/>
  <c r="Q764" i="1"/>
  <c r="R764" i="1"/>
  <c r="O765" i="1"/>
  <c r="P765" i="1"/>
  <c r="Q765" i="1" s="1"/>
  <c r="R765" i="1"/>
  <c r="O766" i="1"/>
  <c r="P766" i="1"/>
  <c r="Q766" i="1" s="1"/>
  <c r="R766" i="1"/>
  <c r="O767" i="1"/>
  <c r="P767" i="1"/>
  <c r="Q767" i="1" s="1"/>
  <c r="R767" i="1"/>
  <c r="O768" i="1"/>
  <c r="P768" i="1"/>
  <c r="Q768" i="1" s="1"/>
  <c r="R768" i="1"/>
  <c r="O769" i="1"/>
  <c r="P769" i="1"/>
  <c r="Q769" i="1" s="1"/>
  <c r="R769" i="1"/>
  <c r="O770" i="1"/>
  <c r="P770" i="1"/>
  <c r="Q770" i="1" s="1"/>
  <c r="R770" i="1"/>
  <c r="O771" i="1"/>
  <c r="P771" i="1"/>
  <c r="Q771" i="1" s="1"/>
  <c r="R771" i="1"/>
  <c r="O772" i="1"/>
  <c r="P772" i="1"/>
  <c r="Q772" i="1" s="1"/>
  <c r="R772" i="1"/>
  <c r="O773" i="1"/>
  <c r="P773" i="1"/>
  <c r="Q773" i="1" s="1"/>
  <c r="R773" i="1"/>
  <c r="O774" i="1"/>
  <c r="P774" i="1"/>
  <c r="Q774" i="1" s="1"/>
  <c r="R774" i="1"/>
  <c r="O775" i="1"/>
  <c r="P775" i="1"/>
  <c r="Q775" i="1" s="1"/>
  <c r="R775" i="1"/>
  <c r="O776" i="1"/>
  <c r="P776" i="1"/>
  <c r="Q776" i="1" s="1"/>
  <c r="R776" i="1"/>
  <c r="O777" i="1"/>
  <c r="P777" i="1"/>
  <c r="Q777" i="1" s="1"/>
  <c r="R777" i="1"/>
  <c r="O778" i="1"/>
  <c r="P778" i="1"/>
  <c r="Q778" i="1" s="1"/>
  <c r="R778" i="1"/>
  <c r="O779" i="1"/>
  <c r="P779" i="1"/>
  <c r="Q779" i="1" s="1"/>
  <c r="R779" i="1"/>
  <c r="O780" i="1"/>
  <c r="P780" i="1"/>
  <c r="Q780" i="1" s="1"/>
  <c r="R780" i="1"/>
  <c r="O781" i="1"/>
  <c r="P781" i="1"/>
  <c r="Q781" i="1" s="1"/>
  <c r="R781" i="1"/>
  <c r="O782" i="1"/>
  <c r="P782" i="1"/>
  <c r="Q782" i="1" s="1"/>
  <c r="R782" i="1"/>
  <c r="O783" i="1"/>
  <c r="P783" i="1"/>
  <c r="Q783" i="1" s="1"/>
  <c r="R783" i="1"/>
  <c r="O784" i="1"/>
  <c r="P784" i="1"/>
  <c r="Q784" i="1" s="1"/>
  <c r="R784" i="1"/>
  <c r="O785" i="1"/>
  <c r="P785" i="1"/>
  <c r="Q785" i="1" s="1"/>
  <c r="R785" i="1"/>
  <c r="O786" i="1"/>
  <c r="P786" i="1"/>
  <c r="Q786" i="1" s="1"/>
  <c r="R786" i="1"/>
  <c r="O787" i="1"/>
  <c r="P787" i="1"/>
  <c r="Q787" i="1" s="1"/>
  <c r="R787" i="1"/>
  <c r="O788" i="1"/>
  <c r="P788" i="1"/>
  <c r="Q788" i="1" s="1"/>
  <c r="R788" i="1"/>
  <c r="O789" i="1"/>
  <c r="P789" i="1"/>
  <c r="Q789" i="1" s="1"/>
  <c r="R789" i="1"/>
  <c r="O790" i="1"/>
  <c r="P790" i="1"/>
  <c r="Q790" i="1" s="1"/>
  <c r="R790" i="1"/>
  <c r="O791" i="1"/>
  <c r="P791" i="1"/>
  <c r="Q791" i="1" s="1"/>
  <c r="R791" i="1"/>
  <c r="O792" i="1"/>
  <c r="P792" i="1"/>
  <c r="Q792" i="1" s="1"/>
  <c r="R792" i="1"/>
  <c r="O793" i="1"/>
  <c r="P793" i="1"/>
  <c r="Q793" i="1" s="1"/>
  <c r="R793" i="1"/>
  <c r="O794" i="1"/>
  <c r="P794" i="1"/>
  <c r="Q794" i="1" s="1"/>
  <c r="R794" i="1"/>
  <c r="O795" i="1"/>
  <c r="P795" i="1"/>
  <c r="Q795" i="1" s="1"/>
  <c r="R795" i="1"/>
  <c r="O796" i="1"/>
  <c r="P796" i="1"/>
  <c r="Q796" i="1" s="1"/>
  <c r="R796" i="1"/>
  <c r="O797" i="1"/>
  <c r="P797" i="1"/>
  <c r="Q797" i="1" s="1"/>
  <c r="R797" i="1"/>
  <c r="O798" i="1"/>
  <c r="P798" i="1"/>
  <c r="Q798" i="1" s="1"/>
  <c r="R798" i="1"/>
  <c r="O799" i="1"/>
  <c r="P799" i="1"/>
  <c r="Q799" i="1" s="1"/>
  <c r="R799" i="1"/>
  <c r="O800" i="1"/>
  <c r="P800" i="1"/>
  <c r="Q800" i="1" s="1"/>
  <c r="R800" i="1"/>
  <c r="O801" i="1"/>
  <c r="P801" i="1"/>
  <c r="Q801" i="1" s="1"/>
  <c r="R801" i="1"/>
  <c r="O802" i="1"/>
  <c r="P802" i="1"/>
  <c r="Q802" i="1" s="1"/>
  <c r="R802" i="1"/>
  <c r="O803" i="1"/>
  <c r="P803" i="1"/>
  <c r="Q803" i="1" s="1"/>
  <c r="R803" i="1"/>
  <c r="O804" i="1"/>
  <c r="P804" i="1"/>
  <c r="Q804" i="1" s="1"/>
  <c r="R804" i="1"/>
  <c r="O805" i="1"/>
  <c r="P805" i="1"/>
  <c r="Q805" i="1" s="1"/>
  <c r="R805" i="1"/>
  <c r="O806" i="1"/>
  <c r="P806" i="1"/>
  <c r="Q806" i="1" s="1"/>
  <c r="R806" i="1"/>
  <c r="O807" i="1"/>
  <c r="P807" i="1"/>
  <c r="Q807" i="1" s="1"/>
  <c r="R807" i="1"/>
  <c r="O808" i="1"/>
  <c r="P808" i="1"/>
  <c r="Q808" i="1" s="1"/>
  <c r="R808" i="1"/>
  <c r="O809" i="1"/>
  <c r="P809" i="1"/>
  <c r="Q809" i="1" s="1"/>
  <c r="R809" i="1"/>
  <c r="O810" i="1"/>
  <c r="P810" i="1"/>
  <c r="Q810" i="1" s="1"/>
  <c r="R810" i="1"/>
  <c r="O811" i="1"/>
  <c r="P811" i="1"/>
  <c r="Q811" i="1" s="1"/>
  <c r="R811" i="1"/>
  <c r="O812" i="1"/>
  <c r="P812" i="1"/>
  <c r="Q812" i="1" s="1"/>
  <c r="R812" i="1"/>
  <c r="O813" i="1"/>
  <c r="P813" i="1"/>
  <c r="Q813" i="1" s="1"/>
  <c r="R813" i="1"/>
  <c r="O814" i="1"/>
  <c r="P814" i="1"/>
  <c r="Q814" i="1" s="1"/>
  <c r="R814" i="1"/>
  <c r="O815" i="1"/>
  <c r="P815" i="1"/>
  <c r="Q815" i="1" s="1"/>
  <c r="R815" i="1"/>
  <c r="O816" i="1"/>
  <c r="P816" i="1"/>
  <c r="Q816" i="1" s="1"/>
  <c r="R816" i="1"/>
  <c r="O817" i="1"/>
  <c r="P817" i="1"/>
  <c r="Q817" i="1" s="1"/>
  <c r="R817" i="1"/>
  <c r="O818" i="1"/>
  <c r="P818" i="1"/>
  <c r="Q818" i="1" s="1"/>
  <c r="R818" i="1"/>
  <c r="O819" i="1"/>
  <c r="P819" i="1"/>
  <c r="Q819" i="1" s="1"/>
  <c r="R819" i="1"/>
  <c r="O820" i="1"/>
  <c r="P820" i="1"/>
  <c r="Q820" i="1" s="1"/>
  <c r="R820" i="1"/>
  <c r="O821" i="1"/>
  <c r="P821" i="1"/>
  <c r="Q821" i="1" s="1"/>
  <c r="R821" i="1"/>
  <c r="O822" i="1"/>
  <c r="P822" i="1"/>
  <c r="Q822" i="1" s="1"/>
  <c r="R822" i="1"/>
  <c r="O823" i="1"/>
  <c r="P823" i="1"/>
  <c r="Q823" i="1" s="1"/>
  <c r="R823" i="1"/>
  <c r="O824" i="1"/>
  <c r="P824" i="1"/>
  <c r="Q824" i="1" s="1"/>
  <c r="R824" i="1"/>
  <c r="O825" i="1"/>
  <c r="P825" i="1"/>
  <c r="Q825" i="1" s="1"/>
  <c r="R825" i="1"/>
  <c r="O826" i="1"/>
  <c r="P826" i="1"/>
  <c r="Q826" i="1" s="1"/>
  <c r="R826" i="1"/>
  <c r="O827" i="1"/>
  <c r="P827" i="1"/>
  <c r="Q827" i="1" s="1"/>
  <c r="R827" i="1"/>
  <c r="O828" i="1"/>
  <c r="P828" i="1"/>
  <c r="Q828" i="1" s="1"/>
  <c r="R828" i="1"/>
  <c r="O829" i="1"/>
  <c r="P829" i="1"/>
  <c r="Q829" i="1" s="1"/>
  <c r="R829" i="1"/>
  <c r="O830" i="1"/>
  <c r="P830" i="1"/>
  <c r="Q830" i="1" s="1"/>
  <c r="R830" i="1"/>
  <c r="O831" i="1"/>
  <c r="P831" i="1"/>
  <c r="Q831" i="1" s="1"/>
  <c r="R831" i="1"/>
  <c r="O832" i="1"/>
  <c r="P832" i="1"/>
  <c r="Q832" i="1" s="1"/>
  <c r="R832" i="1"/>
  <c r="O833" i="1"/>
  <c r="P833" i="1"/>
  <c r="Q833" i="1" s="1"/>
  <c r="R833" i="1"/>
  <c r="O834" i="1"/>
  <c r="P834" i="1"/>
  <c r="Q834" i="1" s="1"/>
  <c r="R834" i="1"/>
  <c r="O835" i="1"/>
  <c r="P835" i="1"/>
  <c r="Q835" i="1" s="1"/>
  <c r="R835" i="1"/>
  <c r="O836" i="1"/>
  <c r="P836" i="1"/>
  <c r="Q836" i="1" s="1"/>
  <c r="R836" i="1"/>
  <c r="O837" i="1"/>
  <c r="P837" i="1"/>
  <c r="Q837" i="1" s="1"/>
  <c r="R837" i="1"/>
  <c r="O838" i="1"/>
  <c r="P838" i="1"/>
  <c r="Q838" i="1" s="1"/>
  <c r="R838" i="1"/>
  <c r="O839" i="1"/>
  <c r="P839" i="1"/>
  <c r="Q839" i="1" s="1"/>
  <c r="R839" i="1"/>
  <c r="O840" i="1"/>
  <c r="P840" i="1"/>
  <c r="Q840" i="1" s="1"/>
  <c r="R840" i="1"/>
  <c r="O841" i="1"/>
  <c r="P841" i="1"/>
  <c r="Q841" i="1" s="1"/>
  <c r="R841" i="1"/>
  <c r="O842" i="1"/>
  <c r="P842" i="1"/>
  <c r="Q842" i="1" s="1"/>
  <c r="R842" i="1"/>
  <c r="O843" i="1"/>
  <c r="P843" i="1"/>
  <c r="Q843" i="1" s="1"/>
  <c r="R843" i="1"/>
  <c r="O844" i="1"/>
  <c r="P844" i="1"/>
  <c r="Q844" i="1" s="1"/>
  <c r="R844" i="1"/>
  <c r="O845" i="1"/>
  <c r="P845" i="1"/>
  <c r="Q845" i="1" s="1"/>
  <c r="R845" i="1"/>
  <c r="O846" i="1"/>
  <c r="P846" i="1"/>
  <c r="Q846" i="1" s="1"/>
  <c r="R846" i="1"/>
  <c r="O847" i="1"/>
  <c r="P847" i="1"/>
  <c r="Q847" i="1" s="1"/>
  <c r="R847" i="1"/>
  <c r="O848" i="1"/>
  <c r="P848" i="1"/>
  <c r="Q848" i="1" s="1"/>
  <c r="R848" i="1"/>
  <c r="O849" i="1"/>
  <c r="P849" i="1"/>
  <c r="Q849" i="1" s="1"/>
  <c r="R849" i="1"/>
  <c r="O850" i="1"/>
  <c r="P850" i="1"/>
  <c r="Q850" i="1" s="1"/>
  <c r="R850" i="1"/>
  <c r="O851" i="1"/>
  <c r="P851" i="1"/>
  <c r="Q851" i="1" s="1"/>
  <c r="R851" i="1"/>
  <c r="O852" i="1"/>
  <c r="P852" i="1"/>
  <c r="Q852" i="1" s="1"/>
  <c r="R852" i="1"/>
  <c r="O853" i="1"/>
  <c r="P853" i="1"/>
  <c r="Q853" i="1" s="1"/>
  <c r="R853" i="1"/>
  <c r="O854" i="1"/>
  <c r="P854" i="1"/>
  <c r="Q854" i="1" s="1"/>
  <c r="R854" i="1"/>
  <c r="O855" i="1"/>
  <c r="P855" i="1"/>
  <c r="Q855" i="1" s="1"/>
  <c r="R855" i="1"/>
  <c r="O856" i="1"/>
  <c r="P856" i="1"/>
  <c r="Q856" i="1" s="1"/>
  <c r="R856" i="1"/>
  <c r="O857" i="1"/>
  <c r="P857" i="1"/>
  <c r="Q857" i="1" s="1"/>
  <c r="R857" i="1"/>
  <c r="O858" i="1"/>
  <c r="P858" i="1"/>
  <c r="Q858" i="1" s="1"/>
  <c r="R858" i="1"/>
  <c r="O859" i="1"/>
  <c r="P859" i="1"/>
  <c r="Q859" i="1" s="1"/>
  <c r="R859" i="1"/>
  <c r="O860" i="1"/>
  <c r="P860" i="1"/>
  <c r="Q860" i="1" s="1"/>
  <c r="R860" i="1"/>
  <c r="O861" i="1"/>
  <c r="P861" i="1"/>
  <c r="Q861" i="1" s="1"/>
  <c r="R861" i="1"/>
  <c r="O862" i="1"/>
  <c r="P862" i="1"/>
  <c r="Q862" i="1" s="1"/>
  <c r="R862" i="1"/>
  <c r="O863" i="1"/>
  <c r="P863" i="1"/>
  <c r="Q863" i="1" s="1"/>
  <c r="R863" i="1"/>
  <c r="O864" i="1"/>
  <c r="P864" i="1"/>
  <c r="Q864" i="1" s="1"/>
  <c r="R864" i="1"/>
  <c r="O865" i="1"/>
  <c r="P865" i="1"/>
  <c r="Q865" i="1" s="1"/>
  <c r="R865" i="1"/>
  <c r="O866" i="1"/>
  <c r="P866" i="1"/>
  <c r="Q866" i="1" s="1"/>
  <c r="R866" i="1"/>
  <c r="O867" i="1"/>
  <c r="P867" i="1"/>
  <c r="Q867" i="1" s="1"/>
  <c r="R867" i="1"/>
  <c r="O868" i="1"/>
  <c r="P868" i="1"/>
  <c r="Q868" i="1" s="1"/>
  <c r="R868" i="1"/>
  <c r="O869" i="1"/>
  <c r="P869" i="1"/>
  <c r="Q869" i="1" s="1"/>
  <c r="R869" i="1"/>
  <c r="O870" i="1"/>
  <c r="P870" i="1"/>
  <c r="Q870" i="1" s="1"/>
  <c r="R870" i="1"/>
  <c r="O871" i="1"/>
  <c r="P871" i="1"/>
  <c r="Q871" i="1" s="1"/>
  <c r="R871" i="1"/>
  <c r="O872" i="1"/>
  <c r="P872" i="1"/>
  <c r="Q872" i="1" s="1"/>
  <c r="R872" i="1"/>
  <c r="O873" i="1"/>
  <c r="P873" i="1"/>
  <c r="Q873" i="1" s="1"/>
  <c r="R873" i="1"/>
  <c r="O874" i="1"/>
  <c r="P874" i="1"/>
  <c r="Q874" i="1" s="1"/>
  <c r="R874" i="1"/>
  <c r="O875" i="1"/>
  <c r="P875" i="1"/>
  <c r="Q875" i="1" s="1"/>
  <c r="R875" i="1"/>
  <c r="O876" i="1"/>
  <c r="P876" i="1"/>
  <c r="Q876" i="1" s="1"/>
  <c r="R876" i="1"/>
  <c r="O877" i="1"/>
  <c r="P877" i="1"/>
  <c r="Q877" i="1" s="1"/>
  <c r="R877" i="1"/>
  <c r="O878" i="1"/>
  <c r="P878" i="1"/>
  <c r="Q878" i="1" s="1"/>
  <c r="R878" i="1"/>
  <c r="O879" i="1"/>
  <c r="P879" i="1"/>
  <c r="Q879" i="1" s="1"/>
  <c r="R879" i="1"/>
  <c r="O880" i="1"/>
  <c r="P880" i="1"/>
  <c r="Q880" i="1" s="1"/>
  <c r="R880" i="1"/>
  <c r="O881" i="1"/>
  <c r="P881" i="1"/>
  <c r="Q881" i="1" s="1"/>
  <c r="R881" i="1"/>
  <c r="O882" i="1"/>
  <c r="P882" i="1"/>
  <c r="Q882" i="1" s="1"/>
  <c r="R882" i="1"/>
  <c r="O883" i="1"/>
  <c r="P883" i="1"/>
  <c r="Q883" i="1" s="1"/>
  <c r="R883" i="1"/>
  <c r="O884" i="1"/>
  <c r="P884" i="1"/>
  <c r="Q884" i="1" s="1"/>
  <c r="R884" i="1"/>
  <c r="O885" i="1"/>
  <c r="P885" i="1"/>
  <c r="Q885" i="1" s="1"/>
  <c r="R885" i="1"/>
  <c r="O886" i="1"/>
  <c r="P886" i="1"/>
  <c r="Q886" i="1" s="1"/>
  <c r="R886" i="1"/>
  <c r="O887" i="1"/>
  <c r="P887" i="1"/>
  <c r="Q887" i="1" s="1"/>
  <c r="R887" i="1"/>
  <c r="O888" i="1"/>
  <c r="P888" i="1"/>
  <c r="Q888" i="1" s="1"/>
  <c r="R888" i="1"/>
  <c r="O889" i="1"/>
  <c r="P889" i="1"/>
  <c r="Q889" i="1" s="1"/>
  <c r="R889" i="1"/>
  <c r="O890" i="1"/>
  <c r="P890" i="1"/>
  <c r="Q890" i="1" s="1"/>
  <c r="R890" i="1"/>
  <c r="O891" i="1"/>
  <c r="P891" i="1"/>
  <c r="Q891" i="1" s="1"/>
  <c r="R891" i="1"/>
  <c r="O892" i="1"/>
  <c r="P892" i="1"/>
  <c r="Q892" i="1" s="1"/>
  <c r="R892" i="1"/>
  <c r="O893" i="1"/>
  <c r="P893" i="1"/>
  <c r="Q893" i="1" s="1"/>
  <c r="R893" i="1"/>
  <c r="O894" i="1"/>
  <c r="P894" i="1"/>
  <c r="Q894" i="1" s="1"/>
  <c r="R894" i="1"/>
  <c r="O895" i="1"/>
  <c r="P895" i="1"/>
  <c r="Q895" i="1" s="1"/>
  <c r="R895" i="1"/>
  <c r="O896" i="1"/>
  <c r="P896" i="1"/>
  <c r="Q896" i="1" s="1"/>
  <c r="R896" i="1"/>
  <c r="O897" i="1"/>
  <c r="P897" i="1"/>
  <c r="Q897" i="1" s="1"/>
  <c r="R897" i="1"/>
  <c r="O898" i="1"/>
  <c r="P898" i="1"/>
  <c r="Q898" i="1" s="1"/>
  <c r="R898" i="1"/>
  <c r="O899" i="1"/>
  <c r="P899" i="1"/>
  <c r="Q899" i="1" s="1"/>
  <c r="R899" i="1"/>
  <c r="O900" i="1"/>
  <c r="P900" i="1"/>
  <c r="Q900" i="1" s="1"/>
  <c r="R900" i="1"/>
  <c r="O901" i="1"/>
  <c r="P901" i="1"/>
  <c r="Q901" i="1" s="1"/>
  <c r="R901" i="1"/>
  <c r="O902" i="1"/>
  <c r="P902" i="1"/>
  <c r="Q902" i="1" s="1"/>
  <c r="R902" i="1"/>
  <c r="O903" i="1"/>
  <c r="P903" i="1"/>
  <c r="Q903" i="1" s="1"/>
  <c r="R903" i="1"/>
  <c r="O904" i="1"/>
  <c r="P904" i="1"/>
  <c r="Q904" i="1" s="1"/>
  <c r="R904" i="1"/>
  <c r="O905" i="1"/>
  <c r="P905" i="1"/>
  <c r="Q905" i="1" s="1"/>
  <c r="R905" i="1"/>
  <c r="O906" i="1"/>
  <c r="P906" i="1"/>
  <c r="Q906" i="1" s="1"/>
  <c r="R906" i="1"/>
  <c r="O907" i="1"/>
  <c r="P907" i="1"/>
  <c r="Q907" i="1" s="1"/>
  <c r="R907" i="1"/>
  <c r="O908" i="1"/>
  <c r="P908" i="1"/>
  <c r="Q908" i="1" s="1"/>
  <c r="R908" i="1"/>
  <c r="O909" i="1"/>
  <c r="P909" i="1"/>
  <c r="Q909" i="1" s="1"/>
  <c r="R909" i="1"/>
  <c r="O910" i="1"/>
  <c r="P910" i="1"/>
  <c r="Q910" i="1" s="1"/>
  <c r="R910" i="1"/>
  <c r="O911" i="1"/>
  <c r="P911" i="1"/>
  <c r="Q911" i="1" s="1"/>
  <c r="R911" i="1"/>
  <c r="O912" i="1"/>
  <c r="P912" i="1"/>
  <c r="Q912" i="1" s="1"/>
  <c r="R912" i="1"/>
  <c r="O913" i="1"/>
  <c r="P913" i="1"/>
  <c r="Q913" i="1" s="1"/>
  <c r="R913" i="1"/>
  <c r="O914" i="1"/>
  <c r="P914" i="1"/>
  <c r="Q914" i="1" s="1"/>
  <c r="R914" i="1"/>
  <c r="O915" i="1"/>
  <c r="P915" i="1"/>
  <c r="Q915" i="1" s="1"/>
  <c r="R915" i="1"/>
  <c r="O916" i="1"/>
  <c r="P916" i="1"/>
  <c r="Q916" i="1" s="1"/>
  <c r="R916" i="1"/>
  <c r="O917" i="1"/>
  <c r="P917" i="1"/>
  <c r="Q917" i="1" s="1"/>
  <c r="R917" i="1"/>
  <c r="O918" i="1"/>
  <c r="P918" i="1"/>
  <c r="Q918" i="1" s="1"/>
  <c r="R918" i="1"/>
  <c r="O919" i="1"/>
  <c r="P919" i="1"/>
  <c r="Q919" i="1" s="1"/>
  <c r="R919" i="1"/>
  <c r="O920" i="1"/>
  <c r="P920" i="1"/>
  <c r="Q920" i="1" s="1"/>
  <c r="R920" i="1"/>
  <c r="O921" i="1"/>
  <c r="P921" i="1"/>
  <c r="Q921" i="1" s="1"/>
  <c r="R921" i="1"/>
  <c r="O922" i="1"/>
  <c r="P922" i="1"/>
  <c r="Q922" i="1" s="1"/>
  <c r="R922" i="1"/>
  <c r="O923" i="1"/>
  <c r="P923" i="1"/>
  <c r="Q923" i="1" s="1"/>
  <c r="R923" i="1"/>
  <c r="O924" i="1"/>
  <c r="P924" i="1"/>
  <c r="Q924" i="1" s="1"/>
  <c r="R924" i="1"/>
  <c r="O925" i="1"/>
  <c r="P925" i="1"/>
  <c r="Q925" i="1" s="1"/>
  <c r="R925" i="1"/>
  <c r="O926" i="1"/>
  <c r="P926" i="1"/>
  <c r="Q926" i="1" s="1"/>
  <c r="R926" i="1"/>
  <c r="O927" i="1"/>
  <c r="P927" i="1"/>
  <c r="Q927" i="1" s="1"/>
  <c r="R927" i="1"/>
  <c r="O928" i="1"/>
  <c r="P928" i="1"/>
  <c r="Q928" i="1" s="1"/>
  <c r="R928" i="1"/>
  <c r="O929" i="1"/>
  <c r="P929" i="1"/>
  <c r="Q929" i="1" s="1"/>
  <c r="R929" i="1"/>
  <c r="O930" i="1"/>
  <c r="P930" i="1"/>
  <c r="Q930" i="1" s="1"/>
  <c r="R930" i="1"/>
  <c r="O931" i="1"/>
  <c r="P931" i="1"/>
  <c r="Q931" i="1" s="1"/>
  <c r="R931" i="1"/>
  <c r="O932" i="1"/>
  <c r="P932" i="1"/>
  <c r="Q932" i="1" s="1"/>
  <c r="R932" i="1"/>
  <c r="O933" i="1"/>
  <c r="P933" i="1"/>
  <c r="Q933" i="1" s="1"/>
  <c r="R933" i="1"/>
  <c r="O934" i="1"/>
  <c r="P934" i="1"/>
  <c r="Q934" i="1" s="1"/>
  <c r="R934" i="1"/>
  <c r="O935" i="1"/>
  <c r="P935" i="1"/>
  <c r="Q935" i="1" s="1"/>
  <c r="R935" i="1"/>
  <c r="O936" i="1"/>
  <c r="P936" i="1"/>
  <c r="Q936" i="1" s="1"/>
  <c r="R936" i="1"/>
  <c r="O937" i="1"/>
  <c r="P937" i="1"/>
  <c r="Q937" i="1" s="1"/>
  <c r="R937" i="1"/>
  <c r="O938" i="1"/>
  <c r="P938" i="1"/>
  <c r="Q938" i="1" s="1"/>
  <c r="R938" i="1"/>
  <c r="O939" i="1"/>
  <c r="P939" i="1"/>
  <c r="Q939" i="1" s="1"/>
  <c r="R939" i="1"/>
  <c r="O940" i="1"/>
  <c r="P940" i="1"/>
  <c r="Q940" i="1" s="1"/>
  <c r="R940" i="1"/>
  <c r="O941" i="1"/>
  <c r="P941" i="1"/>
  <c r="Q941" i="1" s="1"/>
  <c r="R941" i="1"/>
  <c r="O942" i="1"/>
  <c r="P942" i="1"/>
  <c r="Q942" i="1" s="1"/>
  <c r="R942" i="1"/>
  <c r="O943" i="1"/>
  <c r="P943" i="1"/>
  <c r="Q943" i="1" s="1"/>
  <c r="R943" i="1"/>
  <c r="O944" i="1"/>
  <c r="P944" i="1"/>
  <c r="Q944" i="1" s="1"/>
  <c r="R944" i="1"/>
  <c r="O945" i="1"/>
  <c r="P945" i="1"/>
  <c r="Q945" i="1" s="1"/>
  <c r="R945" i="1"/>
  <c r="O946" i="1"/>
  <c r="P946" i="1"/>
  <c r="Q946" i="1" s="1"/>
  <c r="R946" i="1"/>
  <c r="O947" i="1"/>
  <c r="P947" i="1"/>
  <c r="Q947" i="1" s="1"/>
  <c r="R947" i="1"/>
  <c r="O948" i="1"/>
  <c r="P948" i="1"/>
  <c r="Q948" i="1" s="1"/>
  <c r="R948" i="1"/>
  <c r="O949" i="1"/>
  <c r="P949" i="1"/>
  <c r="Q949" i="1" s="1"/>
  <c r="R949" i="1"/>
  <c r="O950" i="1"/>
  <c r="P950" i="1"/>
  <c r="Q950" i="1" s="1"/>
  <c r="R950" i="1"/>
  <c r="O951" i="1"/>
  <c r="P951" i="1"/>
  <c r="Q951" i="1" s="1"/>
  <c r="R951" i="1"/>
  <c r="O952" i="1"/>
  <c r="P952" i="1"/>
  <c r="Q952" i="1" s="1"/>
  <c r="R952" i="1"/>
  <c r="O953" i="1"/>
  <c r="P953" i="1"/>
  <c r="Q953" i="1" s="1"/>
  <c r="R953" i="1"/>
  <c r="O954" i="1"/>
  <c r="P954" i="1"/>
  <c r="Q954" i="1" s="1"/>
  <c r="R954" i="1"/>
  <c r="O955" i="1"/>
  <c r="P955" i="1"/>
  <c r="Q955" i="1" s="1"/>
  <c r="R955" i="1"/>
  <c r="O956" i="1"/>
  <c r="P956" i="1"/>
  <c r="Q956" i="1" s="1"/>
  <c r="R956" i="1"/>
  <c r="O957" i="1"/>
  <c r="P957" i="1"/>
  <c r="Q957" i="1" s="1"/>
  <c r="R957" i="1"/>
  <c r="O958" i="1"/>
  <c r="P958" i="1"/>
  <c r="Q958" i="1" s="1"/>
  <c r="R958" i="1"/>
  <c r="O959" i="1"/>
  <c r="P959" i="1"/>
  <c r="Q959" i="1" s="1"/>
  <c r="R959" i="1"/>
  <c r="O960" i="1"/>
  <c r="P960" i="1"/>
  <c r="Q960" i="1" s="1"/>
  <c r="R960" i="1"/>
  <c r="O961" i="1"/>
  <c r="P961" i="1"/>
  <c r="Q961" i="1" s="1"/>
  <c r="R961" i="1"/>
  <c r="O962" i="1"/>
  <c r="P962" i="1"/>
  <c r="Q962" i="1" s="1"/>
  <c r="R962" i="1"/>
  <c r="O963" i="1"/>
  <c r="P963" i="1"/>
  <c r="Q963" i="1" s="1"/>
  <c r="R963" i="1"/>
  <c r="O964" i="1"/>
  <c r="P964" i="1"/>
  <c r="Q964" i="1" s="1"/>
  <c r="R964" i="1"/>
  <c r="O965" i="1"/>
  <c r="P965" i="1"/>
  <c r="Q965" i="1" s="1"/>
  <c r="R965" i="1"/>
  <c r="O966" i="1"/>
  <c r="P966" i="1"/>
  <c r="Q966" i="1" s="1"/>
  <c r="R966" i="1"/>
  <c r="O967" i="1"/>
  <c r="P967" i="1"/>
  <c r="Q967" i="1" s="1"/>
  <c r="R967" i="1"/>
  <c r="O968" i="1"/>
  <c r="P968" i="1"/>
  <c r="Q968" i="1" s="1"/>
  <c r="R968" i="1"/>
  <c r="O969" i="1"/>
  <c r="P969" i="1"/>
  <c r="Q969" i="1" s="1"/>
  <c r="R969" i="1"/>
  <c r="O970" i="1"/>
  <c r="P970" i="1"/>
  <c r="Q970" i="1" s="1"/>
  <c r="R970" i="1"/>
  <c r="O971" i="1"/>
  <c r="P971" i="1"/>
  <c r="Q971" i="1" s="1"/>
  <c r="R971" i="1"/>
  <c r="O972" i="1"/>
  <c r="P972" i="1"/>
  <c r="Q972" i="1" s="1"/>
  <c r="R972" i="1"/>
  <c r="O973" i="1"/>
  <c r="P973" i="1"/>
  <c r="Q973" i="1" s="1"/>
  <c r="R973" i="1"/>
  <c r="O974" i="1"/>
  <c r="P974" i="1"/>
  <c r="Q974" i="1" s="1"/>
  <c r="R974" i="1"/>
  <c r="O975" i="1"/>
  <c r="P975" i="1"/>
  <c r="Q975" i="1" s="1"/>
  <c r="R975" i="1"/>
  <c r="O976" i="1"/>
  <c r="P976" i="1"/>
  <c r="Q976" i="1" s="1"/>
  <c r="R976" i="1"/>
  <c r="O977" i="1"/>
  <c r="P977" i="1"/>
  <c r="Q977" i="1" s="1"/>
  <c r="R977" i="1"/>
  <c r="O978" i="1"/>
  <c r="P978" i="1"/>
  <c r="Q978" i="1" s="1"/>
  <c r="R978" i="1"/>
  <c r="O979" i="1"/>
  <c r="P979" i="1"/>
  <c r="Q979" i="1" s="1"/>
  <c r="R979" i="1"/>
  <c r="O980" i="1"/>
  <c r="P980" i="1"/>
  <c r="Q980" i="1" s="1"/>
  <c r="R980" i="1"/>
  <c r="O981" i="1"/>
  <c r="P981" i="1"/>
  <c r="Q981" i="1" s="1"/>
  <c r="R981" i="1"/>
  <c r="O982" i="1"/>
  <c r="P982" i="1"/>
  <c r="Q982" i="1" s="1"/>
  <c r="R982" i="1"/>
  <c r="O983" i="1"/>
  <c r="P983" i="1"/>
  <c r="Q983" i="1" s="1"/>
  <c r="R983" i="1"/>
  <c r="O984" i="1"/>
  <c r="P984" i="1"/>
  <c r="Q984" i="1" s="1"/>
  <c r="R984" i="1"/>
  <c r="O985" i="1"/>
  <c r="P985" i="1"/>
  <c r="Q985" i="1" s="1"/>
  <c r="R985" i="1"/>
  <c r="O986" i="1"/>
  <c r="P986" i="1"/>
  <c r="Q986" i="1" s="1"/>
  <c r="R986" i="1"/>
  <c r="O987" i="1"/>
  <c r="P987" i="1"/>
  <c r="Q987" i="1" s="1"/>
  <c r="R987" i="1"/>
  <c r="O988" i="1"/>
  <c r="P988" i="1"/>
  <c r="Q988" i="1" s="1"/>
  <c r="R988" i="1"/>
  <c r="O989" i="1"/>
  <c r="P989" i="1"/>
  <c r="Q989" i="1" s="1"/>
  <c r="R989" i="1"/>
  <c r="O990" i="1"/>
  <c r="P990" i="1"/>
  <c r="Q990" i="1" s="1"/>
  <c r="R990" i="1"/>
  <c r="O991" i="1"/>
  <c r="P991" i="1"/>
  <c r="Q991" i="1" s="1"/>
  <c r="R991" i="1"/>
  <c r="O992" i="1"/>
  <c r="P992" i="1"/>
  <c r="Q992" i="1" s="1"/>
  <c r="R992" i="1"/>
  <c r="O993" i="1"/>
  <c r="P993" i="1"/>
  <c r="Q993" i="1" s="1"/>
  <c r="R993" i="1"/>
  <c r="O994" i="1"/>
  <c r="P994" i="1"/>
  <c r="Q994" i="1" s="1"/>
  <c r="R994" i="1"/>
  <c r="O995" i="1"/>
  <c r="P995" i="1"/>
  <c r="Q995" i="1" s="1"/>
  <c r="R995" i="1"/>
  <c r="O996" i="1"/>
  <c r="P996" i="1"/>
  <c r="Q996" i="1" s="1"/>
  <c r="R996" i="1"/>
  <c r="O997" i="1"/>
  <c r="P997" i="1"/>
  <c r="Q997" i="1" s="1"/>
  <c r="R997" i="1"/>
  <c r="O998" i="1"/>
  <c r="P998" i="1"/>
  <c r="Q998" i="1" s="1"/>
  <c r="R998" i="1"/>
  <c r="O999" i="1"/>
  <c r="P999" i="1"/>
  <c r="Q999" i="1" s="1"/>
  <c r="R999" i="1"/>
  <c r="O1000" i="1"/>
  <c r="P1000" i="1"/>
  <c r="Q1000" i="1" s="1"/>
  <c r="R1000" i="1"/>
  <c r="O1001" i="1"/>
  <c r="P1001" i="1"/>
  <c r="Q1001" i="1" s="1"/>
  <c r="R1001" i="1"/>
  <c r="O1002" i="1"/>
  <c r="P1002" i="1"/>
  <c r="Q1002" i="1" s="1"/>
  <c r="R1002" i="1"/>
  <c r="O1003" i="1"/>
  <c r="P1003" i="1"/>
  <c r="Q1003" i="1" s="1"/>
  <c r="R1003" i="1"/>
  <c r="O1004" i="1"/>
  <c r="P1004" i="1"/>
  <c r="Q1004" i="1" s="1"/>
  <c r="R1004" i="1"/>
  <c r="O1005" i="1"/>
  <c r="P1005" i="1"/>
  <c r="Q1005" i="1" s="1"/>
  <c r="R1005" i="1"/>
  <c r="O1006" i="1"/>
  <c r="P1006" i="1"/>
  <c r="Q1006" i="1" s="1"/>
  <c r="R1006" i="1"/>
  <c r="O1007" i="1"/>
  <c r="P1007" i="1"/>
  <c r="Q1007" i="1" s="1"/>
  <c r="R1007" i="1"/>
  <c r="O1008" i="1"/>
  <c r="P1008" i="1"/>
  <c r="Q1008" i="1" s="1"/>
  <c r="R1008" i="1"/>
  <c r="O1009" i="1"/>
  <c r="P1009" i="1"/>
  <c r="Q1009" i="1" s="1"/>
  <c r="R1009" i="1"/>
  <c r="O1010" i="1"/>
  <c r="P1010" i="1"/>
  <c r="Q1010" i="1" s="1"/>
  <c r="R1010" i="1"/>
  <c r="O1011" i="1"/>
  <c r="P1011" i="1"/>
  <c r="Q1011" i="1" s="1"/>
  <c r="R1011" i="1"/>
  <c r="O1012" i="1"/>
  <c r="P1012" i="1"/>
  <c r="Q1012" i="1" s="1"/>
  <c r="R1012" i="1"/>
  <c r="O1013" i="1"/>
  <c r="P1013" i="1"/>
  <c r="Q1013" i="1" s="1"/>
  <c r="R1013" i="1"/>
  <c r="O1014" i="1"/>
  <c r="P1014" i="1"/>
  <c r="Q1014" i="1" s="1"/>
  <c r="R1014" i="1"/>
  <c r="O1015" i="1"/>
  <c r="P1015" i="1"/>
  <c r="Q1015" i="1" s="1"/>
  <c r="R1015" i="1"/>
  <c r="O1016" i="1"/>
  <c r="P1016" i="1"/>
  <c r="Q1016" i="1" s="1"/>
  <c r="R1016" i="1"/>
  <c r="O1017" i="1"/>
  <c r="P1017" i="1"/>
  <c r="Q1017" i="1" s="1"/>
  <c r="R1017" i="1"/>
  <c r="O1018" i="1"/>
  <c r="P1018" i="1"/>
  <c r="Q1018" i="1" s="1"/>
  <c r="R1018" i="1"/>
  <c r="O1019" i="1"/>
  <c r="P1019" i="1"/>
  <c r="Q1019" i="1" s="1"/>
  <c r="R1019" i="1"/>
  <c r="O1020" i="1"/>
  <c r="P1020" i="1"/>
  <c r="Q1020" i="1" s="1"/>
  <c r="R1020" i="1"/>
  <c r="O1021" i="1"/>
  <c r="P1021" i="1"/>
  <c r="Q1021" i="1" s="1"/>
  <c r="R1021" i="1"/>
  <c r="O1022" i="1"/>
  <c r="P1022" i="1"/>
  <c r="Q1022" i="1" s="1"/>
  <c r="R1022" i="1"/>
  <c r="O1023" i="1"/>
  <c r="P1023" i="1"/>
  <c r="Q1023" i="1" s="1"/>
  <c r="R1023" i="1"/>
  <c r="O1024" i="1"/>
  <c r="P1024" i="1"/>
  <c r="Q1024" i="1" s="1"/>
  <c r="R1024" i="1"/>
  <c r="O1025" i="1"/>
  <c r="P1025" i="1"/>
  <c r="Q1025" i="1" s="1"/>
  <c r="R1025" i="1"/>
  <c r="O1026" i="1"/>
  <c r="P1026" i="1"/>
  <c r="Q1026" i="1" s="1"/>
  <c r="R1026" i="1"/>
  <c r="O1027" i="1"/>
  <c r="P1027" i="1"/>
  <c r="Q1027" i="1" s="1"/>
  <c r="R1027" i="1"/>
  <c r="O1028" i="1"/>
  <c r="P1028" i="1"/>
  <c r="Q1028" i="1" s="1"/>
  <c r="R1028" i="1"/>
  <c r="O1029" i="1"/>
  <c r="P1029" i="1"/>
  <c r="Q1029" i="1" s="1"/>
  <c r="R1029" i="1"/>
  <c r="O1030" i="1"/>
  <c r="P1030" i="1"/>
  <c r="Q1030" i="1" s="1"/>
  <c r="R1030" i="1"/>
  <c r="O1031" i="1"/>
  <c r="P1031" i="1"/>
  <c r="Q1031" i="1" s="1"/>
  <c r="R1031" i="1"/>
  <c r="O1032" i="1"/>
  <c r="P1032" i="1"/>
  <c r="Q1032" i="1" s="1"/>
  <c r="R1032" i="1"/>
  <c r="O1033" i="1"/>
  <c r="P1033" i="1"/>
  <c r="Q1033" i="1" s="1"/>
  <c r="R1033" i="1"/>
  <c r="O1034" i="1"/>
  <c r="P1034" i="1"/>
  <c r="Q1034" i="1" s="1"/>
  <c r="R1034" i="1"/>
  <c r="O1035" i="1"/>
  <c r="P1035" i="1"/>
  <c r="Q1035" i="1" s="1"/>
  <c r="R1035" i="1"/>
  <c r="O1036" i="1"/>
  <c r="P1036" i="1"/>
  <c r="Q1036" i="1" s="1"/>
  <c r="R1036" i="1"/>
  <c r="O1037" i="1"/>
  <c r="P1037" i="1"/>
  <c r="Q1037" i="1" s="1"/>
  <c r="R1037" i="1"/>
  <c r="O1038" i="1"/>
  <c r="P1038" i="1"/>
  <c r="Q1038" i="1" s="1"/>
  <c r="R1038" i="1"/>
  <c r="O1039" i="1"/>
  <c r="P1039" i="1"/>
  <c r="Q1039" i="1" s="1"/>
  <c r="R1039" i="1"/>
  <c r="O1040" i="1"/>
  <c r="P1040" i="1"/>
  <c r="Q1040" i="1" s="1"/>
  <c r="R1040" i="1"/>
  <c r="O1041" i="1"/>
  <c r="P1041" i="1"/>
  <c r="Q1041" i="1" s="1"/>
  <c r="R1041" i="1"/>
  <c r="O1042" i="1"/>
  <c r="P1042" i="1"/>
  <c r="Q1042" i="1" s="1"/>
  <c r="R1042" i="1"/>
  <c r="O1043" i="1"/>
  <c r="P1043" i="1"/>
  <c r="Q1043" i="1" s="1"/>
  <c r="R1043" i="1"/>
  <c r="O1044" i="1"/>
  <c r="P1044" i="1"/>
  <c r="Q1044" i="1" s="1"/>
  <c r="R1044" i="1"/>
  <c r="O1045" i="1"/>
  <c r="P1045" i="1"/>
  <c r="Q1045" i="1" s="1"/>
  <c r="R1045" i="1"/>
  <c r="O1046" i="1"/>
  <c r="P1046" i="1"/>
  <c r="Q1046" i="1" s="1"/>
  <c r="R1046" i="1"/>
  <c r="O1047" i="1"/>
  <c r="P1047" i="1"/>
  <c r="Q1047" i="1" s="1"/>
  <c r="R1047" i="1"/>
  <c r="O1048" i="1"/>
  <c r="P1048" i="1"/>
  <c r="Q1048" i="1" s="1"/>
  <c r="R1048" i="1"/>
  <c r="O1049" i="1"/>
  <c r="P1049" i="1"/>
  <c r="Q1049" i="1" s="1"/>
  <c r="R1049" i="1"/>
  <c r="O1050" i="1"/>
  <c r="P1050" i="1"/>
  <c r="Q1050" i="1" s="1"/>
  <c r="R1050" i="1"/>
  <c r="O1051" i="1"/>
  <c r="P1051" i="1"/>
  <c r="Q1051" i="1" s="1"/>
  <c r="R1051" i="1"/>
  <c r="O1052" i="1"/>
  <c r="P1052" i="1"/>
  <c r="Q1052" i="1" s="1"/>
  <c r="R1052" i="1"/>
  <c r="O1053" i="1"/>
  <c r="P1053" i="1"/>
  <c r="Q1053" i="1" s="1"/>
  <c r="R1053" i="1"/>
  <c r="O1054" i="1"/>
  <c r="P1054" i="1"/>
  <c r="Q1054" i="1" s="1"/>
  <c r="R1054" i="1"/>
  <c r="O1055" i="1"/>
  <c r="P1055" i="1"/>
  <c r="Q1055" i="1" s="1"/>
  <c r="R1055" i="1"/>
  <c r="O1056" i="1"/>
  <c r="P1056" i="1"/>
  <c r="Q1056" i="1" s="1"/>
  <c r="R1056" i="1"/>
  <c r="O1057" i="1"/>
  <c r="P1057" i="1"/>
  <c r="Q1057" i="1" s="1"/>
  <c r="R1057" i="1"/>
  <c r="O1058" i="1"/>
  <c r="P1058" i="1"/>
  <c r="Q1058" i="1" s="1"/>
  <c r="R1058" i="1"/>
  <c r="O1059" i="1"/>
  <c r="P1059" i="1"/>
  <c r="Q1059" i="1" s="1"/>
  <c r="R1059" i="1"/>
  <c r="O1060" i="1"/>
  <c r="P1060" i="1"/>
  <c r="Q1060" i="1" s="1"/>
  <c r="R1060" i="1"/>
  <c r="O1061" i="1"/>
  <c r="P1061" i="1"/>
  <c r="Q1061" i="1" s="1"/>
  <c r="R1061" i="1"/>
  <c r="O1062" i="1"/>
  <c r="P1062" i="1"/>
  <c r="Q1062" i="1" s="1"/>
  <c r="R1062" i="1"/>
  <c r="O1063" i="1"/>
  <c r="P1063" i="1"/>
  <c r="Q1063" i="1" s="1"/>
  <c r="R1063" i="1"/>
  <c r="O1064" i="1"/>
  <c r="P1064" i="1"/>
  <c r="Q1064" i="1" s="1"/>
  <c r="R1064" i="1"/>
  <c r="O1065" i="1"/>
  <c r="P1065" i="1"/>
  <c r="Q1065" i="1" s="1"/>
  <c r="R1065" i="1"/>
  <c r="O1066" i="1"/>
  <c r="P1066" i="1"/>
  <c r="Q1066" i="1" s="1"/>
  <c r="R1066" i="1"/>
  <c r="O1067" i="1"/>
  <c r="P1067" i="1"/>
  <c r="Q1067" i="1" s="1"/>
  <c r="R1067" i="1"/>
  <c r="O1068" i="1"/>
  <c r="P1068" i="1"/>
  <c r="Q1068" i="1" s="1"/>
  <c r="R1068" i="1"/>
  <c r="O1069" i="1"/>
  <c r="P1069" i="1"/>
  <c r="Q1069" i="1" s="1"/>
  <c r="R1069" i="1"/>
  <c r="O1070" i="1"/>
  <c r="P1070" i="1"/>
  <c r="Q1070" i="1" s="1"/>
  <c r="R1070" i="1"/>
  <c r="O1071" i="1"/>
  <c r="P1071" i="1"/>
  <c r="Q1071" i="1" s="1"/>
  <c r="R1071" i="1"/>
  <c r="O1072" i="1"/>
  <c r="P1072" i="1"/>
  <c r="Q1072" i="1" s="1"/>
  <c r="R1072" i="1"/>
  <c r="O1073" i="1"/>
  <c r="P1073" i="1"/>
  <c r="Q1073" i="1" s="1"/>
  <c r="R1073" i="1"/>
  <c r="O1074" i="1"/>
  <c r="P1074" i="1"/>
  <c r="Q1074" i="1" s="1"/>
  <c r="R1074" i="1"/>
  <c r="O1075" i="1"/>
  <c r="P1075" i="1"/>
  <c r="Q1075" i="1" s="1"/>
  <c r="R1075" i="1"/>
  <c r="O1076" i="1"/>
  <c r="P1076" i="1"/>
  <c r="Q1076" i="1" s="1"/>
  <c r="R1076" i="1"/>
  <c r="O1077" i="1"/>
  <c r="P1077" i="1"/>
  <c r="Q1077" i="1" s="1"/>
  <c r="R1077" i="1"/>
  <c r="O1078" i="1"/>
  <c r="P1078" i="1"/>
  <c r="Q1078" i="1" s="1"/>
  <c r="R1078" i="1"/>
  <c r="O1079" i="1"/>
  <c r="P1079" i="1"/>
  <c r="Q1079" i="1" s="1"/>
  <c r="R1079" i="1"/>
  <c r="O1080" i="1"/>
  <c r="P1080" i="1"/>
  <c r="Q1080" i="1" s="1"/>
  <c r="R1080" i="1"/>
  <c r="O1081" i="1"/>
  <c r="P1081" i="1"/>
  <c r="Q1081" i="1" s="1"/>
  <c r="R1081" i="1"/>
  <c r="O1082" i="1"/>
  <c r="P1082" i="1"/>
  <c r="Q1082" i="1" s="1"/>
  <c r="R1082" i="1"/>
  <c r="O1083" i="1"/>
  <c r="P1083" i="1"/>
  <c r="Q1083" i="1" s="1"/>
  <c r="R1083" i="1"/>
  <c r="O1084" i="1"/>
  <c r="P1084" i="1"/>
  <c r="Q1084" i="1" s="1"/>
  <c r="R1084" i="1"/>
  <c r="O1085" i="1"/>
  <c r="P1085" i="1"/>
  <c r="Q1085" i="1" s="1"/>
  <c r="R1085" i="1"/>
  <c r="O1086" i="1"/>
  <c r="P1086" i="1"/>
  <c r="Q1086" i="1" s="1"/>
  <c r="R1086" i="1"/>
  <c r="O1087" i="1"/>
  <c r="P1087" i="1"/>
  <c r="Q1087" i="1" s="1"/>
  <c r="R1087" i="1"/>
  <c r="O1088" i="1"/>
  <c r="P1088" i="1"/>
  <c r="Q1088" i="1" s="1"/>
  <c r="R1088" i="1"/>
  <c r="O1089" i="1"/>
  <c r="P1089" i="1"/>
  <c r="Q1089" i="1" s="1"/>
  <c r="R1089" i="1"/>
  <c r="O1090" i="1"/>
  <c r="P1090" i="1"/>
  <c r="Q1090" i="1" s="1"/>
  <c r="R1090" i="1"/>
  <c r="O1091" i="1"/>
  <c r="P1091" i="1"/>
  <c r="Q1091" i="1" s="1"/>
  <c r="R1091" i="1"/>
  <c r="O1092" i="1"/>
  <c r="P1092" i="1"/>
  <c r="Q1092" i="1"/>
  <c r="R1092" i="1"/>
  <c r="O1093" i="1"/>
  <c r="P1093" i="1"/>
  <c r="Q1093" i="1" s="1"/>
  <c r="R1093" i="1"/>
  <c r="O1094" i="1"/>
  <c r="P1094" i="1"/>
  <c r="Q1094" i="1" s="1"/>
  <c r="R1094" i="1"/>
  <c r="O1095" i="1"/>
  <c r="P1095" i="1"/>
  <c r="Q1095" i="1" s="1"/>
  <c r="R1095" i="1"/>
  <c r="O1096" i="1"/>
  <c r="P1096" i="1"/>
  <c r="Q1096" i="1" s="1"/>
  <c r="R1096" i="1"/>
  <c r="O1097" i="1"/>
  <c r="P1097" i="1"/>
  <c r="Q1097" i="1" s="1"/>
  <c r="R1097" i="1"/>
  <c r="O1098" i="1"/>
  <c r="P1098" i="1"/>
  <c r="Q1098" i="1" s="1"/>
  <c r="R1098" i="1"/>
  <c r="O1099" i="1"/>
  <c r="P1099" i="1"/>
  <c r="Q1099" i="1" s="1"/>
  <c r="R1099" i="1"/>
  <c r="O1100" i="1"/>
  <c r="P1100" i="1"/>
  <c r="Q1100" i="1" s="1"/>
  <c r="R1100" i="1"/>
  <c r="O1101" i="1"/>
  <c r="P1101" i="1"/>
  <c r="Q1101" i="1" s="1"/>
  <c r="R1101" i="1"/>
  <c r="O1102" i="1"/>
  <c r="P1102" i="1"/>
  <c r="Q1102" i="1" s="1"/>
  <c r="R1102" i="1"/>
  <c r="O1103" i="1"/>
  <c r="P1103" i="1"/>
  <c r="Q1103" i="1" s="1"/>
  <c r="R1103" i="1"/>
  <c r="O1104" i="1"/>
  <c r="P1104" i="1"/>
  <c r="Q1104" i="1" s="1"/>
  <c r="R1104" i="1"/>
  <c r="O1105" i="1"/>
  <c r="P1105" i="1"/>
  <c r="Q1105" i="1" s="1"/>
  <c r="R1105" i="1"/>
  <c r="O1106" i="1"/>
  <c r="P1106" i="1"/>
  <c r="Q1106" i="1" s="1"/>
  <c r="R1106" i="1"/>
  <c r="O1107" i="1"/>
  <c r="P1107" i="1"/>
  <c r="Q1107" i="1" s="1"/>
  <c r="R1107" i="1"/>
  <c r="O1108" i="1"/>
  <c r="P1108" i="1"/>
  <c r="Q1108" i="1" s="1"/>
  <c r="R1108" i="1"/>
  <c r="O1109" i="1"/>
  <c r="P1109" i="1"/>
  <c r="Q1109" i="1" s="1"/>
  <c r="R1109" i="1"/>
  <c r="O1110" i="1"/>
  <c r="P1110" i="1"/>
  <c r="Q1110" i="1" s="1"/>
  <c r="R1110" i="1"/>
  <c r="O1111" i="1"/>
  <c r="P1111" i="1"/>
  <c r="Q1111" i="1" s="1"/>
  <c r="R1111" i="1"/>
  <c r="O1112" i="1"/>
  <c r="P1112" i="1"/>
  <c r="Q1112" i="1" s="1"/>
  <c r="R1112" i="1"/>
  <c r="O1113" i="1"/>
  <c r="P1113" i="1"/>
  <c r="Q1113" i="1" s="1"/>
  <c r="R1113" i="1"/>
  <c r="O1114" i="1"/>
  <c r="P1114" i="1"/>
  <c r="Q1114" i="1" s="1"/>
  <c r="R1114" i="1"/>
  <c r="O1115" i="1"/>
  <c r="P1115" i="1"/>
  <c r="Q1115" i="1" s="1"/>
  <c r="R1115" i="1"/>
  <c r="O1116" i="1"/>
  <c r="P1116" i="1"/>
  <c r="Q1116" i="1" s="1"/>
  <c r="R1116" i="1"/>
  <c r="O1117" i="1"/>
  <c r="P1117" i="1"/>
  <c r="Q1117" i="1" s="1"/>
  <c r="R1117" i="1"/>
  <c r="O1118" i="1"/>
  <c r="P1118" i="1"/>
  <c r="Q1118" i="1" s="1"/>
  <c r="R1118" i="1"/>
  <c r="O1119" i="1"/>
  <c r="P1119" i="1"/>
  <c r="Q1119" i="1" s="1"/>
  <c r="R1119" i="1"/>
  <c r="O1120" i="1"/>
  <c r="P1120" i="1"/>
  <c r="Q1120" i="1" s="1"/>
  <c r="R1120" i="1"/>
  <c r="O1121" i="1"/>
  <c r="P1121" i="1"/>
  <c r="Q1121" i="1" s="1"/>
  <c r="R1121" i="1"/>
  <c r="O1122" i="1"/>
  <c r="P1122" i="1"/>
  <c r="Q1122" i="1" s="1"/>
  <c r="R1122" i="1"/>
  <c r="O1123" i="1"/>
  <c r="P1123" i="1"/>
  <c r="Q1123" i="1" s="1"/>
  <c r="R1123" i="1"/>
  <c r="O1124" i="1"/>
  <c r="P1124" i="1"/>
  <c r="Q1124" i="1" s="1"/>
  <c r="R1124" i="1"/>
  <c r="O1125" i="1"/>
  <c r="P1125" i="1"/>
  <c r="Q1125" i="1" s="1"/>
  <c r="R1125" i="1"/>
  <c r="O1126" i="1"/>
  <c r="P1126" i="1"/>
  <c r="Q1126" i="1" s="1"/>
  <c r="R1126" i="1"/>
  <c r="O1127" i="1"/>
  <c r="P1127" i="1"/>
  <c r="Q1127" i="1" s="1"/>
  <c r="R1127" i="1"/>
  <c r="O1128" i="1"/>
  <c r="P1128" i="1"/>
  <c r="Q1128" i="1" s="1"/>
  <c r="R1128" i="1"/>
  <c r="O1129" i="1"/>
  <c r="P1129" i="1"/>
  <c r="Q1129" i="1" s="1"/>
  <c r="R1129" i="1"/>
  <c r="O1130" i="1"/>
  <c r="P1130" i="1"/>
  <c r="Q1130" i="1" s="1"/>
  <c r="R1130" i="1"/>
  <c r="O1131" i="1"/>
  <c r="P1131" i="1"/>
  <c r="Q1131" i="1" s="1"/>
  <c r="R1131" i="1"/>
  <c r="O1132" i="1"/>
  <c r="P1132" i="1"/>
  <c r="Q1132" i="1" s="1"/>
  <c r="R1132" i="1"/>
  <c r="O1133" i="1"/>
  <c r="P1133" i="1"/>
  <c r="Q1133" i="1" s="1"/>
  <c r="R1133" i="1"/>
  <c r="O1134" i="1"/>
  <c r="P1134" i="1"/>
  <c r="Q1134" i="1" s="1"/>
  <c r="R1134" i="1"/>
  <c r="O1135" i="1"/>
  <c r="P1135" i="1"/>
  <c r="Q1135" i="1" s="1"/>
  <c r="R1135" i="1"/>
  <c r="O1136" i="1"/>
  <c r="P1136" i="1"/>
  <c r="Q1136" i="1" s="1"/>
  <c r="R1136" i="1"/>
  <c r="O1137" i="1"/>
  <c r="P1137" i="1"/>
  <c r="Q1137" i="1" s="1"/>
  <c r="R1137" i="1"/>
  <c r="O1138" i="1"/>
  <c r="P1138" i="1"/>
  <c r="Q1138" i="1" s="1"/>
  <c r="R1138" i="1"/>
  <c r="O1139" i="1"/>
  <c r="P1139" i="1"/>
  <c r="Q1139" i="1" s="1"/>
  <c r="R1139" i="1"/>
  <c r="O1140" i="1"/>
  <c r="P1140" i="1"/>
  <c r="Q1140" i="1" s="1"/>
  <c r="R1140" i="1"/>
  <c r="O1141" i="1"/>
  <c r="P1141" i="1"/>
  <c r="Q1141" i="1" s="1"/>
  <c r="R1141" i="1"/>
  <c r="O1142" i="1"/>
  <c r="P1142" i="1"/>
  <c r="Q1142" i="1" s="1"/>
  <c r="R1142" i="1"/>
  <c r="O1143" i="1"/>
  <c r="P1143" i="1"/>
  <c r="Q1143" i="1" s="1"/>
  <c r="R1143" i="1"/>
  <c r="O1144" i="1"/>
  <c r="P1144" i="1"/>
  <c r="Q1144" i="1" s="1"/>
  <c r="R1144" i="1"/>
  <c r="O1145" i="1"/>
  <c r="P1145" i="1"/>
  <c r="Q1145" i="1" s="1"/>
  <c r="R1145" i="1"/>
  <c r="O1146" i="1"/>
  <c r="P1146" i="1"/>
  <c r="Q1146" i="1" s="1"/>
  <c r="R1146" i="1"/>
  <c r="O1147" i="1"/>
  <c r="P1147" i="1"/>
  <c r="Q1147" i="1" s="1"/>
  <c r="R1147" i="1"/>
  <c r="O1148" i="1"/>
  <c r="P1148" i="1"/>
  <c r="Q1148" i="1" s="1"/>
  <c r="R1148" i="1"/>
  <c r="O1149" i="1"/>
  <c r="P1149" i="1"/>
  <c r="Q1149" i="1" s="1"/>
  <c r="R1149" i="1"/>
  <c r="O1150" i="1"/>
  <c r="P1150" i="1"/>
  <c r="Q1150" i="1" s="1"/>
  <c r="R1150" i="1"/>
  <c r="O1151" i="1"/>
  <c r="P1151" i="1"/>
  <c r="Q1151" i="1" s="1"/>
  <c r="R1151" i="1"/>
  <c r="O1152" i="1"/>
  <c r="P1152" i="1"/>
  <c r="Q1152" i="1" s="1"/>
  <c r="R1152" i="1"/>
  <c r="O1153" i="1"/>
  <c r="P1153" i="1"/>
  <c r="Q1153" i="1" s="1"/>
  <c r="R1153" i="1"/>
  <c r="O1154" i="1"/>
  <c r="P1154" i="1"/>
  <c r="Q1154" i="1" s="1"/>
  <c r="R1154" i="1"/>
  <c r="O1155" i="1"/>
  <c r="P1155" i="1"/>
  <c r="Q1155" i="1" s="1"/>
  <c r="R1155" i="1"/>
  <c r="O1156" i="1"/>
  <c r="P1156" i="1"/>
  <c r="Q1156" i="1" s="1"/>
  <c r="R1156" i="1"/>
  <c r="O1157" i="1"/>
  <c r="P1157" i="1"/>
  <c r="Q1157" i="1" s="1"/>
  <c r="R1157" i="1"/>
  <c r="O1158" i="1"/>
  <c r="P1158" i="1"/>
  <c r="Q1158" i="1" s="1"/>
  <c r="R1158" i="1"/>
  <c r="O1159" i="1"/>
  <c r="P1159" i="1"/>
  <c r="Q1159" i="1" s="1"/>
  <c r="R1159" i="1"/>
  <c r="O1160" i="1"/>
  <c r="P1160" i="1"/>
  <c r="Q1160" i="1" s="1"/>
  <c r="R1160" i="1"/>
  <c r="O1161" i="1"/>
  <c r="P1161" i="1"/>
  <c r="Q1161" i="1"/>
  <c r="R1161" i="1"/>
  <c r="O1162" i="1"/>
  <c r="P1162" i="1"/>
  <c r="Q1162" i="1" s="1"/>
  <c r="R1162" i="1"/>
  <c r="O1163" i="1"/>
  <c r="P1163" i="1"/>
  <c r="Q1163" i="1" s="1"/>
  <c r="R1163" i="1"/>
  <c r="O1164" i="1"/>
  <c r="P1164" i="1"/>
  <c r="Q1164" i="1" s="1"/>
  <c r="R1164" i="1"/>
  <c r="O1165" i="1"/>
  <c r="P1165" i="1"/>
  <c r="Q1165" i="1" s="1"/>
  <c r="R1165" i="1"/>
  <c r="O1166" i="1"/>
  <c r="P1166" i="1"/>
  <c r="Q1166" i="1" s="1"/>
  <c r="R1166" i="1"/>
  <c r="O1167" i="1"/>
  <c r="P1167" i="1"/>
  <c r="Q1167" i="1" s="1"/>
  <c r="R1167" i="1"/>
  <c r="O1168" i="1"/>
  <c r="P1168" i="1"/>
  <c r="Q1168" i="1" s="1"/>
  <c r="R1168" i="1"/>
  <c r="O1169" i="1"/>
  <c r="P1169" i="1"/>
  <c r="Q1169" i="1" s="1"/>
  <c r="R1169" i="1"/>
  <c r="O1170" i="1"/>
  <c r="P1170" i="1"/>
  <c r="Q1170" i="1" s="1"/>
  <c r="R1170" i="1"/>
  <c r="O1171" i="1"/>
  <c r="P1171" i="1"/>
  <c r="Q1171" i="1" s="1"/>
  <c r="R1171" i="1"/>
  <c r="O1172" i="1"/>
  <c r="P1172" i="1"/>
  <c r="Q1172" i="1" s="1"/>
  <c r="R1172" i="1"/>
  <c r="O1173" i="1"/>
  <c r="P1173" i="1"/>
  <c r="Q1173" i="1" s="1"/>
  <c r="R1173" i="1"/>
  <c r="O1174" i="1"/>
  <c r="P1174" i="1"/>
  <c r="Q1174" i="1" s="1"/>
  <c r="R1174" i="1"/>
  <c r="O1175" i="1"/>
  <c r="P1175" i="1"/>
  <c r="Q1175" i="1" s="1"/>
  <c r="R1175" i="1"/>
  <c r="O1176" i="1"/>
  <c r="P1176" i="1"/>
  <c r="Q1176" i="1" s="1"/>
  <c r="R1176" i="1"/>
  <c r="O1177" i="1"/>
  <c r="P1177" i="1"/>
  <c r="Q1177" i="1" s="1"/>
  <c r="R1177" i="1"/>
  <c r="O1178" i="1"/>
  <c r="P1178" i="1"/>
  <c r="Q1178" i="1" s="1"/>
  <c r="R1178" i="1"/>
  <c r="O1179" i="1"/>
  <c r="P1179" i="1"/>
  <c r="Q1179" i="1" s="1"/>
  <c r="R1179" i="1"/>
  <c r="O1180" i="1"/>
  <c r="P1180" i="1"/>
  <c r="Q1180" i="1" s="1"/>
  <c r="R1180" i="1"/>
  <c r="O1181" i="1"/>
  <c r="P1181" i="1"/>
  <c r="Q1181" i="1" s="1"/>
  <c r="R1181" i="1"/>
  <c r="O1182" i="1"/>
  <c r="P1182" i="1"/>
  <c r="Q1182" i="1" s="1"/>
  <c r="R1182" i="1"/>
  <c r="O1183" i="1"/>
  <c r="P1183" i="1"/>
  <c r="Q1183" i="1" s="1"/>
  <c r="R1183" i="1"/>
  <c r="O1184" i="1"/>
  <c r="P1184" i="1"/>
  <c r="Q1184" i="1" s="1"/>
  <c r="R1184" i="1"/>
  <c r="O1185" i="1"/>
  <c r="P1185" i="1"/>
  <c r="Q1185" i="1" s="1"/>
  <c r="R1185" i="1"/>
  <c r="O1186" i="1"/>
  <c r="P1186" i="1"/>
  <c r="Q1186" i="1" s="1"/>
  <c r="R1186" i="1"/>
  <c r="O1187" i="1"/>
  <c r="P1187" i="1"/>
  <c r="Q1187" i="1" s="1"/>
  <c r="R1187" i="1"/>
  <c r="O1188" i="1"/>
  <c r="P1188" i="1"/>
  <c r="Q1188" i="1" s="1"/>
  <c r="R1188" i="1"/>
  <c r="O1189" i="1"/>
  <c r="P1189" i="1"/>
  <c r="Q1189" i="1" s="1"/>
  <c r="R1189" i="1"/>
  <c r="O1190" i="1"/>
  <c r="P1190" i="1"/>
  <c r="Q1190" i="1" s="1"/>
  <c r="R1190" i="1"/>
  <c r="O1191" i="1"/>
  <c r="P1191" i="1"/>
  <c r="Q1191" i="1" s="1"/>
  <c r="R1191" i="1"/>
  <c r="O1192" i="1"/>
  <c r="P1192" i="1"/>
  <c r="Q1192" i="1" s="1"/>
  <c r="R1192" i="1"/>
  <c r="O1193" i="1"/>
  <c r="P1193" i="1"/>
  <c r="Q1193" i="1" s="1"/>
  <c r="R1193" i="1"/>
  <c r="O1194" i="1"/>
  <c r="P1194" i="1"/>
  <c r="Q1194" i="1" s="1"/>
  <c r="R1194" i="1"/>
  <c r="O1195" i="1"/>
  <c r="P1195" i="1"/>
  <c r="Q1195" i="1" s="1"/>
  <c r="R1195" i="1"/>
  <c r="O1196" i="1"/>
  <c r="P1196" i="1"/>
  <c r="Q1196" i="1" s="1"/>
  <c r="R1196" i="1"/>
  <c r="O1197" i="1"/>
  <c r="P1197" i="1"/>
  <c r="Q1197" i="1" s="1"/>
  <c r="R1197" i="1"/>
  <c r="O1198" i="1"/>
  <c r="P1198" i="1"/>
  <c r="Q1198" i="1" s="1"/>
  <c r="R1198" i="1"/>
  <c r="O1199" i="1"/>
  <c r="P1199" i="1"/>
  <c r="Q1199" i="1" s="1"/>
  <c r="R1199" i="1"/>
  <c r="O1200" i="1"/>
  <c r="P1200" i="1"/>
  <c r="Q1200" i="1" s="1"/>
  <c r="R1200" i="1"/>
  <c r="O1201" i="1"/>
  <c r="P1201" i="1"/>
  <c r="Q1201" i="1" s="1"/>
  <c r="R1201" i="1"/>
  <c r="O1202" i="1"/>
  <c r="P1202" i="1"/>
  <c r="Q1202" i="1" s="1"/>
  <c r="R1202" i="1"/>
  <c r="O1203" i="1"/>
  <c r="P1203" i="1"/>
  <c r="Q1203" i="1"/>
  <c r="R1203" i="1"/>
  <c r="O1204" i="1"/>
  <c r="P1204" i="1"/>
  <c r="Q1204" i="1" s="1"/>
  <c r="R1204" i="1"/>
  <c r="O1205" i="1"/>
  <c r="P1205" i="1"/>
  <c r="Q1205" i="1" s="1"/>
  <c r="R1205" i="1"/>
  <c r="O1206" i="1"/>
  <c r="P1206" i="1"/>
  <c r="Q1206" i="1" s="1"/>
  <c r="R1206" i="1"/>
  <c r="O1207" i="1"/>
  <c r="P1207" i="1"/>
  <c r="Q1207" i="1" s="1"/>
  <c r="R1207" i="1"/>
  <c r="O1208" i="1"/>
  <c r="P1208" i="1"/>
  <c r="Q1208" i="1" s="1"/>
  <c r="R1208" i="1"/>
  <c r="O1209" i="1"/>
  <c r="P1209" i="1"/>
  <c r="Q1209" i="1" s="1"/>
  <c r="R1209" i="1"/>
  <c r="O1210" i="1"/>
  <c r="P1210" i="1"/>
  <c r="Q1210" i="1" s="1"/>
  <c r="R1210" i="1"/>
  <c r="O1211" i="1"/>
  <c r="P1211" i="1"/>
  <c r="Q1211" i="1" s="1"/>
  <c r="R1211" i="1"/>
  <c r="O1212" i="1"/>
  <c r="P1212" i="1"/>
  <c r="Q1212" i="1" s="1"/>
  <c r="R1212" i="1"/>
  <c r="O1213" i="1"/>
  <c r="P1213" i="1"/>
  <c r="Q1213" i="1" s="1"/>
  <c r="R1213" i="1"/>
  <c r="O1214" i="1"/>
  <c r="P1214" i="1"/>
  <c r="Q1214" i="1" s="1"/>
  <c r="R1214" i="1"/>
  <c r="O1215" i="1"/>
  <c r="P1215" i="1"/>
  <c r="Q1215" i="1" s="1"/>
  <c r="R1215" i="1"/>
  <c r="O1216" i="1"/>
  <c r="P1216" i="1"/>
  <c r="Q1216" i="1" s="1"/>
  <c r="R1216" i="1"/>
  <c r="O1217" i="1"/>
  <c r="P1217" i="1"/>
  <c r="Q1217" i="1" s="1"/>
  <c r="R1217" i="1"/>
  <c r="O1218" i="1"/>
  <c r="P1218" i="1"/>
  <c r="Q1218" i="1" s="1"/>
  <c r="R1218" i="1"/>
  <c r="O1219" i="1"/>
  <c r="P1219" i="1"/>
  <c r="Q1219" i="1" s="1"/>
  <c r="R1219" i="1"/>
  <c r="O1220" i="1"/>
  <c r="P1220" i="1"/>
  <c r="Q1220" i="1" s="1"/>
  <c r="R1220" i="1"/>
  <c r="O1221" i="1"/>
  <c r="P1221" i="1"/>
  <c r="Q1221" i="1" s="1"/>
  <c r="R1221" i="1"/>
  <c r="O1222" i="1"/>
  <c r="P1222" i="1"/>
  <c r="Q1222" i="1" s="1"/>
  <c r="R1222" i="1"/>
  <c r="O1223" i="1"/>
  <c r="P1223" i="1"/>
  <c r="Q1223" i="1" s="1"/>
  <c r="R1223" i="1"/>
  <c r="O1224" i="1"/>
  <c r="P1224" i="1"/>
  <c r="Q1224" i="1" s="1"/>
  <c r="R1224" i="1"/>
  <c r="O1225" i="1"/>
  <c r="P1225" i="1"/>
  <c r="Q1225" i="1" s="1"/>
  <c r="R1225" i="1"/>
  <c r="O1226" i="1"/>
  <c r="P1226" i="1"/>
  <c r="Q1226" i="1" s="1"/>
  <c r="R1226" i="1"/>
  <c r="O1227" i="1"/>
  <c r="P1227" i="1"/>
  <c r="Q1227" i="1" s="1"/>
  <c r="R1227" i="1"/>
  <c r="O1228" i="1"/>
  <c r="P1228" i="1"/>
  <c r="Q1228" i="1" s="1"/>
  <c r="R1228" i="1"/>
  <c r="O1229" i="1"/>
  <c r="P1229" i="1"/>
  <c r="Q1229" i="1" s="1"/>
  <c r="R1229" i="1"/>
  <c r="O1230" i="1"/>
  <c r="P1230" i="1"/>
  <c r="Q1230" i="1" s="1"/>
  <c r="R1230" i="1"/>
  <c r="O1231" i="1"/>
  <c r="P1231" i="1"/>
  <c r="Q1231" i="1" s="1"/>
  <c r="R1231" i="1"/>
  <c r="O1232" i="1"/>
  <c r="P1232" i="1"/>
  <c r="Q1232" i="1" s="1"/>
  <c r="R1232" i="1"/>
  <c r="O1233" i="1"/>
  <c r="P1233" i="1"/>
  <c r="Q1233" i="1" s="1"/>
  <c r="R1233" i="1"/>
  <c r="O1234" i="1"/>
  <c r="P1234" i="1"/>
  <c r="Q1234" i="1" s="1"/>
  <c r="R1234" i="1"/>
  <c r="O1235" i="1"/>
  <c r="P1235" i="1"/>
  <c r="Q1235" i="1" s="1"/>
  <c r="R1235" i="1"/>
  <c r="O1236" i="1"/>
  <c r="P1236" i="1"/>
  <c r="Q1236" i="1" s="1"/>
  <c r="R1236" i="1"/>
  <c r="O1237" i="1"/>
  <c r="P1237" i="1"/>
  <c r="Q1237" i="1" s="1"/>
  <c r="R1237" i="1"/>
  <c r="O1238" i="1"/>
  <c r="P1238" i="1"/>
  <c r="Q1238" i="1" s="1"/>
  <c r="R1238" i="1"/>
  <c r="O1239" i="1"/>
  <c r="P1239" i="1"/>
  <c r="Q1239" i="1" s="1"/>
  <c r="R1239" i="1"/>
  <c r="O1240" i="1"/>
  <c r="P1240" i="1"/>
  <c r="Q1240" i="1" s="1"/>
  <c r="R1240" i="1"/>
  <c r="O1241" i="1"/>
  <c r="P1241" i="1"/>
  <c r="Q1241" i="1" s="1"/>
  <c r="R1241" i="1"/>
  <c r="O1242" i="1"/>
  <c r="P1242" i="1"/>
  <c r="Q1242" i="1" s="1"/>
  <c r="R1242" i="1"/>
  <c r="O1243" i="1"/>
  <c r="P1243" i="1"/>
  <c r="Q1243" i="1" s="1"/>
  <c r="R1243" i="1"/>
  <c r="O1244" i="1"/>
  <c r="P1244" i="1"/>
  <c r="Q1244" i="1" s="1"/>
  <c r="R1244" i="1"/>
  <c r="O1245" i="1"/>
  <c r="P1245" i="1"/>
  <c r="Q1245" i="1" s="1"/>
  <c r="R1245" i="1"/>
  <c r="O1246" i="1"/>
  <c r="P1246" i="1"/>
  <c r="Q1246" i="1" s="1"/>
  <c r="R1246" i="1"/>
  <c r="O1247" i="1"/>
  <c r="P1247" i="1"/>
  <c r="Q1247" i="1" s="1"/>
  <c r="R1247" i="1"/>
  <c r="O1248" i="1"/>
  <c r="P1248" i="1"/>
  <c r="Q1248" i="1" s="1"/>
  <c r="R1248" i="1"/>
  <c r="O1249" i="1"/>
  <c r="P1249" i="1"/>
  <c r="Q1249" i="1" s="1"/>
  <c r="R1249" i="1"/>
  <c r="O1250" i="1"/>
  <c r="P1250" i="1"/>
  <c r="Q1250" i="1" s="1"/>
  <c r="R1250" i="1"/>
  <c r="O1251" i="1"/>
  <c r="P1251" i="1"/>
  <c r="Q1251" i="1" s="1"/>
  <c r="R1251" i="1"/>
  <c r="O1252" i="1"/>
  <c r="P1252" i="1"/>
  <c r="Q1252" i="1" s="1"/>
  <c r="R1252" i="1"/>
  <c r="O1253" i="1"/>
  <c r="P1253" i="1"/>
  <c r="Q1253" i="1" s="1"/>
  <c r="R1253" i="1"/>
  <c r="O1254" i="1"/>
  <c r="P1254" i="1"/>
  <c r="Q1254" i="1" s="1"/>
  <c r="R1254" i="1"/>
  <c r="O1255" i="1"/>
  <c r="P1255" i="1"/>
  <c r="Q1255" i="1" s="1"/>
  <c r="R1255" i="1"/>
  <c r="O1256" i="1"/>
  <c r="P1256" i="1"/>
  <c r="Q1256" i="1" s="1"/>
  <c r="R1256" i="1"/>
  <c r="O1257" i="1"/>
  <c r="P1257" i="1"/>
  <c r="Q1257" i="1" s="1"/>
  <c r="R1257" i="1"/>
  <c r="O1258" i="1"/>
  <c r="P1258" i="1"/>
  <c r="Q1258" i="1" s="1"/>
  <c r="R1258" i="1"/>
  <c r="O1259" i="1"/>
  <c r="P1259" i="1"/>
  <c r="Q1259" i="1" s="1"/>
  <c r="R1259" i="1"/>
  <c r="O1260" i="1"/>
  <c r="P1260" i="1"/>
  <c r="Q1260" i="1" s="1"/>
  <c r="R1260" i="1"/>
  <c r="O1261" i="1"/>
  <c r="P1261" i="1"/>
  <c r="Q1261" i="1" s="1"/>
  <c r="R1261" i="1"/>
  <c r="O1262" i="1"/>
  <c r="P1262" i="1"/>
  <c r="Q1262" i="1" s="1"/>
  <c r="R1262" i="1"/>
  <c r="O1263" i="1"/>
  <c r="P1263" i="1"/>
  <c r="Q1263" i="1" s="1"/>
  <c r="R1263" i="1"/>
  <c r="O1264" i="1"/>
  <c r="P1264" i="1"/>
  <c r="Q1264" i="1" s="1"/>
  <c r="R1264" i="1"/>
  <c r="O1265" i="1"/>
  <c r="P1265" i="1"/>
  <c r="Q1265" i="1" s="1"/>
  <c r="R1265" i="1"/>
  <c r="O1266" i="1"/>
  <c r="P1266" i="1"/>
  <c r="Q1266" i="1" s="1"/>
  <c r="R1266" i="1"/>
  <c r="O1267" i="1"/>
  <c r="P1267" i="1"/>
  <c r="Q1267" i="1" s="1"/>
  <c r="R1267" i="1"/>
  <c r="O1268" i="1"/>
  <c r="P1268" i="1"/>
  <c r="Q1268" i="1" s="1"/>
  <c r="R1268" i="1"/>
  <c r="O1269" i="1"/>
  <c r="P1269" i="1"/>
  <c r="Q1269" i="1" s="1"/>
  <c r="R1269" i="1"/>
  <c r="O1270" i="1"/>
  <c r="P1270" i="1"/>
  <c r="Q1270" i="1" s="1"/>
  <c r="R1270" i="1"/>
  <c r="O1271" i="1"/>
  <c r="P1271" i="1"/>
  <c r="Q1271" i="1" s="1"/>
  <c r="R1271" i="1"/>
  <c r="O1272" i="1"/>
  <c r="P1272" i="1"/>
  <c r="Q1272" i="1" s="1"/>
  <c r="R1272" i="1"/>
  <c r="O1273" i="1"/>
  <c r="P1273" i="1"/>
  <c r="Q1273" i="1" s="1"/>
  <c r="R1273" i="1"/>
  <c r="O1274" i="1"/>
  <c r="P1274" i="1"/>
  <c r="Q1274" i="1" s="1"/>
  <c r="R1274" i="1"/>
  <c r="O1275" i="1"/>
  <c r="P1275" i="1"/>
  <c r="Q1275" i="1" s="1"/>
  <c r="R1275" i="1"/>
  <c r="O1276" i="1"/>
  <c r="P1276" i="1"/>
  <c r="Q1276" i="1" s="1"/>
  <c r="R1276" i="1"/>
  <c r="O1277" i="1"/>
  <c r="P1277" i="1"/>
  <c r="Q1277" i="1" s="1"/>
  <c r="R1277" i="1"/>
  <c r="O1278" i="1"/>
  <c r="P1278" i="1"/>
  <c r="Q1278" i="1" s="1"/>
  <c r="R1278" i="1"/>
  <c r="O1279" i="1"/>
  <c r="P1279" i="1"/>
  <c r="Q1279" i="1" s="1"/>
  <c r="R1279" i="1"/>
  <c r="O1280" i="1"/>
  <c r="P1280" i="1"/>
  <c r="Q1280" i="1" s="1"/>
  <c r="R1280" i="1"/>
  <c r="O1281" i="1"/>
  <c r="P1281" i="1"/>
  <c r="Q1281" i="1" s="1"/>
  <c r="R1281" i="1"/>
  <c r="O1282" i="1"/>
  <c r="P1282" i="1"/>
  <c r="Q1282" i="1" s="1"/>
  <c r="R1282" i="1"/>
  <c r="O1283" i="1"/>
  <c r="P1283" i="1"/>
  <c r="Q1283" i="1" s="1"/>
  <c r="R1283" i="1"/>
  <c r="O1284" i="1"/>
  <c r="P1284" i="1"/>
  <c r="Q1284" i="1" s="1"/>
  <c r="R1284" i="1"/>
  <c r="O1285" i="1"/>
  <c r="P1285" i="1"/>
  <c r="Q1285" i="1" s="1"/>
  <c r="R1285" i="1"/>
  <c r="O1286" i="1"/>
  <c r="P1286" i="1"/>
  <c r="Q1286" i="1" s="1"/>
  <c r="R1286" i="1"/>
  <c r="O1287" i="1"/>
  <c r="P1287" i="1"/>
  <c r="Q1287" i="1" s="1"/>
  <c r="R1287" i="1"/>
  <c r="O1288" i="1"/>
  <c r="P1288" i="1"/>
  <c r="Q1288" i="1" s="1"/>
  <c r="R1288" i="1"/>
  <c r="O1289" i="1"/>
  <c r="P1289" i="1"/>
  <c r="Q1289" i="1" s="1"/>
  <c r="R1289" i="1"/>
  <c r="O1290" i="1"/>
  <c r="P1290" i="1"/>
  <c r="Q1290" i="1" s="1"/>
  <c r="R1290" i="1"/>
  <c r="O1291" i="1"/>
  <c r="P1291" i="1"/>
  <c r="Q1291" i="1" s="1"/>
  <c r="R1291" i="1"/>
  <c r="O1292" i="1"/>
  <c r="P1292" i="1"/>
  <c r="Q1292" i="1" s="1"/>
  <c r="R1292" i="1"/>
  <c r="O1293" i="1"/>
  <c r="P1293" i="1"/>
  <c r="Q1293" i="1" s="1"/>
  <c r="R1293" i="1"/>
  <c r="O1294" i="1"/>
  <c r="P1294" i="1"/>
  <c r="Q1294" i="1" s="1"/>
  <c r="R1294" i="1"/>
  <c r="O1295" i="1"/>
  <c r="P1295" i="1"/>
  <c r="Q1295" i="1" s="1"/>
  <c r="R1295" i="1"/>
  <c r="O1296" i="1"/>
  <c r="P1296" i="1"/>
  <c r="Q1296" i="1" s="1"/>
  <c r="R1296" i="1"/>
  <c r="O1297" i="1"/>
  <c r="P1297" i="1"/>
  <c r="Q1297" i="1" s="1"/>
  <c r="R1297" i="1"/>
  <c r="O1298" i="1"/>
  <c r="P1298" i="1"/>
  <c r="Q1298" i="1" s="1"/>
  <c r="R1298" i="1"/>
  <c r="O1299" i="1"/>
  <c r="P1299" i="1"/>
  <c r="Q1299" i="1" s="1"/>
  <c r="R1299" i="1"/>
  <c r="O1300" i="1"/>
  <c r="P1300" i="1"/>
  <c r="Q1300" i="1" s="1"/>
  <c r="R1300" i="1"/>
  <c r="O1301" i="1"/>
  <c r="P1301" i="1"/>
  <c r="Q1301" i="1" s="1"/>
  <c r="R1301" i="1"/>
  <c r="O1302" i="1"/>
  <c r="P1302" i="1"/>
  <c r="Q1302" i="1" s="1"/>
  <c r="R1302" i="1"/>
  <c r="O1303" i="1"/>
  <c r="P1303" i="1"/>
  <c r="Q1303" i="1" s="1"/>
  <c r="R1303" i="1"/>
  <c r="O1304" i="1"/>
  <c r="P1304" i="1"/>
  <c r="Q1304" i="1" s="1"/>
  <c r="R1304" i="1"/>
  <c r="O1305" i="1"/>
  <c r="P1305" i="1"/>
  <c r="Q1305" i="1" s="1"/>
  <c r="R1305" i="1"/>
  <c r="O1306" i="1"/>
  <c r="P1306" i="1"/>
  <c r="Q1306" i="1" s="1"/>
  <c r="R1306" i="1"/>
  <c r="O1307" i="1"/>
  <c r="P1307" i="1"/>
  <c r="Q1307" i="1" s="1"/>
  <c r="R1307" i="1"/>
  <c r="O1308" i="1"/>
  <c r="P1308" i="1"/>
  <c r="Q1308" i="1" s="1"/>
  <c r="R1308" i="1"/>
  <c r="O1309" i="1"/>
  <c r="P1309" i="1"/>
  <c r="Q1309" i="1" s="1"/>
  <c r="R1309" i="1"/>
  <c r="O1310" i="1"/>
  <c r="P1310" i="1"/>
  <c r="Q1310" i="1" s="1"/>
  <c r="R1310" i="1"/>
  <c r="O1311" i="1"/>
  <c r="P1311" i="1"/>
  <c r="Q1311" i="1" s="1"/>
  <c r="R1311" i="1"/>
  <c r="O1312" i="1"/>
  <c r="P1312" i="1"/>
  <c r="Q1312" i="1" s="1"/>
  <c r="R1312" i="1"/>
  <c r="O1313" i="1"/>
  <c r="P1313" i="1"/>
  <c r="Q1313" i="1" s="1"/>
  <c r="R1313" i="1"/>
  <c r="O1314" i="1"/>
  <c r="P1314" i="1"/>
  <c r="Q1314" i="1" s="1"/>
  <c r="R1314" i="1"/>
  <c r="O1315" i="1"/>
  <c r="P1315" i="1"/>
  <c r="Q1315" i="1" s="1"/>
  <c r="R1315" i="1"/>
  <c r="O1316" i="1"/>
  <c r="P1316" i="1"/>
  <c r="Q1316" i="1" s="1"/>
  <c r="R1316" i="1"/>
  <c r="O1317" i="1"/>
  <c r="P1317" i="1"/>
  <c r="Q1317" i="1" s="1"/>
  <c r="R1317" i="1"/>
  <c r="O1318" i="1"/>
  <c r="P1318" i="1"/>
  <c r="Q1318" i="1" s="1"/>
  <c r="R1318" i="1"/>
  <c r="O1319" i="1"/>
  <c r="P1319" i="1"/>
  <c r="Q1319" i="1" s="1"/>
  <c r="R1319" i="1"/>
  <c r="O1320" i="1"/>
  <c r="P1320" i="1"/>
  <c r="Q1320" i="1" s="1"/>
  <c r="R1320" i="1"/>
  <c r="O1321" i="1"/>
  <c r="P1321" i="1"/>
  <c r="Q1321" i="1" s="1"/>
  <c r="R1321" i="1"/>
  <c r="O1322" i="1"/>
  <c r="P1322" i="1"/>
  <c r="Q1322" i="1" s="1"/>
  <c r="R1322" i="1"/>
  <c r="O1323" i="1"/>
  <c r="P1323" i="1"/>
  <c r="Q1323" i="1" s="1"/>
  <c r="R1323" i="1"/>
  <c r="O1324" i="1"/>
  <c r="P1324" i="1"/>
  <c r="Q1324" i="1" s="1"/>
  <c r="R1324" i="1"/>
  <c r="O1325" i="1"/>
  <c r="P1325" i="1"/>
  <c r="Q1325" i="1" s="1"/>
  <c r="R1325" i="1"/>
  <c r="O1326" i="1"/>
  <c r="P1326" i="1"/>
  <c r="Q1326" i="1" s="1"/>
  <c r="R1326" i="1"/>
  <c r="O1327" i="1"/>
  <c r="P1327" i="1"/>
  <c r="Q1327" i="1" s="1"/>
  <c r="R1327" i="1"/>
  <c r="O1328" i="1"/>
  <c r="P1328" i="1"/>
  <c r="Q1328" i="1" s="1"/>
  <c r="R1328" i="1"/>
  <c r="O1329" i="1"/>
  <c r="P1329" i="1"/>
  <c r="Q1329" i="1" s="1"/>
  <c r="R1329" i="1"/>
  <c r="O1330" i="1"/>
  <c r="P1330" i="1"/>
  <c r="Q1330" i="1" s="1"/>
  <c r="R1330" i="1"/>
  <c r="O1331" i="1"/>
  <c r="P1331" i="1"/>
  <c r="Q1331" i="1" s="1"/>
  <c r="R1331" i="1"/>
  <c r="O1332" i="1"/>
  <c r="P1332" i="1"/>
  <c r="Q1332" i="1" s="1"/>
  <c r="R1332" i="1"/>
  <c r="O1333" i="1"/>
  <c r="P1333" i="1"/>
  <c r="Q1333" i="1" s="1"/>
  <c r="R1333" i="1"/>
  <c r="O1334" i="1"/>
  <c r="P1334" i="1"/>
  <c r="Q1334" i="1" s="1"/>
  <c r="R1334" i="1"/>
  <c r="O1335" i="1"/>
  <c r="P1335" i="1"/>
  <c r="Q1335" i="1" s="1"/>
  <c r="R1335" i="1"/>
  <c r="O1336" i="1"/>
  <c r="P1336" i="1"/>
  <c r="Q1336" i="1" s="1"/>
  <c r="R1336" i="1"/>
  <c r="O1337" i="1"/>
  <c r="P1337" i="1"/>
  <c r="Q1337" i="1" s="1"/>
  <c r="R1337" i="1"/>
  <c r="O1338" i="1"/>
  <c r="P1338" i="1"/>
  <c r="Q1338" i="1" s="1"/>
  <c r="R1338" i="1"/>
  <c r="O1339" i="1"/>
  <c r="P1339" i="1"/>
  <c r="Q1339" i="1" s="1"/>
  <c r="R1339" i="1"/>
  <c r="O1340" i="1"/>
  <c r="P1340" i="1"/>
  <c r="Q1340" i="1" s="1"/>
  <c r="R1340" i="1"/>
  <c r="O1341" i="1"/>
  <c r="P1341" i="1"/>
  <c r="Q1341" i="1" s="1"/>
  <c r="R1341" i="1"/>
  <c r="O1342" i="1"/>
  <c r="P1342" i="1"/>
  <c r="Q1342" i="1" s="1"/>
  <c r="R1342" i="1"/>
  <c r="O1343" i="1"/>
  <c r="P1343" i="1"/>
  <c r="Q1343" i="1" s="1"/>
  <c r="R1343" i="1"/>
  <c r="O1344" i="1"/>
  <c r="P1344" i="1"/>
  <c r="Q1344" i="1" s="1"/>
  <c r="R1344" i="1"/>
  <c r="O1345" i="1"/>
  <c r="P1345" i="1"/>
  <c r="Q1345" i="1" s="1"/>
  <c r="R1345" i="1"/>
  <c r="O1346" i="1"/>
  <c r="P1346" i="1"/>
  <c r="Q1346" i="1" s="1"/>
  <c r="R1346" i="1"/>
  <c r="O1347" i="1"/>
  <c r="P1347" i="1"/>
  <c r="Q1347" i="1" s="1"/>
  <c r="R1347" i="1"/>
  <c r="O1348" i="1"/>
  <c r="P1348" i="1"/>
  <c r="Q1348" i="1" s="1"/>
  <c r="R1348" i="1"/>
  <c r="O1349" i="1"/>
  <c r="P1349" i="1"/>
  <c r="Q1349" i="1" s="1"/>
  <c r="R1349" i="1"/>
  <c r="O1350" i="1"/>
  <c r="P1350" i="1"/>
  <c r="Q1350" i="1" s="1"/>
  <c r="R1350" i="1"/>
  <c r="O1351" i="1"/>
  <c r="P1351" i="1"/>
  <c r="Q1351" i="1" s="1"/>
  <c r="R1351" i="1"/>
  <c r="O1352" i="1"/>
  <c r="P1352" i="1"/>
  <c r="Q1352" i="1" s="1"/>
  <c r="R1352" i="1"/>
  <c r="O1353" i="1"/>
  <c r="P1353" i="1"/>
  <c r="Q1353" i="1" s="1"/>
  <c r="R1353" i="1"/>
  <c r="O1354" i="1"/>
  <c r="P1354" i="1"/>
  <c r="Q1354" i="1" s="1"/>
  <c r="R1354" i="1"/>
  <c r="O1355" i="1"/>
  <c r="P1355" i="1"/>
  <c r="Q1355" i="1"/>
  <c r="R1355" i="1"/>
  <c r="O1356" i="1"/>
  <c r="P1356" i="1"/>
  <c r="Q1356" i="1" s="1"/>
  <c r="R1356" i="1"/>
  <c r="O1357" i="1"/>
  <c r="P1357" i="1"/>
  <c r="Q1357" i="1" s="1"/>
  <c r="R1357" i="1"/>
  <c r="O1358" i="1"/>
  <c r="P1358" i="1"/>
  <c r="Q1358" i="1" s="1"/>
  <c r="R1358" i="1"/>
  <c r="O1359" i="1"/>
  <c r="P1359" i="1"/>
  <c r="Q1359" i="1" s="1"/>
  <c r="R1359" i="1"/>
  <c r="O1360" i="1"/>
  <c r="P1360" i="1"/>
  <c r="Q1360" i="1" s="1"/>
  <c r="R1360" i="1"/>
  <c r="O1361" i="1"/>
  <c r="P1361" i="1"/>
  <c r="Q1361" i="1" s="1"/>
  <c r="R1361" i="1"/>
  <c r="O1362" i="1"/>
  <c r="P1362" i="1"/>
  <c r="Q1362" i="1" s="1"/>
  <c r="R1362" i="1"/>
  <c r="O1363" i="1"/>
  <c r="P1363" i="1"/>
  <c r="Q1363" i="1" s="1"/>
  <c r="R1363" i="1"/>
  <c r="O1364" i="1"/>
  <c r="P1364" i="1"/>
  <c r="Q1364" i="1"/>
  <c r="R1364" i="1"/>
  <c r="O1365" i="1"/>
  <c r="P1365" i="1"/>
  <c r="Q1365" i="1" s="1"/>
  <c r="R1365" i="1"/>
  <c r="O1366" i="1"/>
  <c r="P1366" i="1"/>
  <c r="Q1366" i="1" s="1"/>
  <c r="R1366" i="1"/>
  <c r="O1367" i="1"/>
  <c r="P1367" i="1"/>
  <c r="Q1367" i="1" s="1"/>
  <c r="R1367" i="1"/>
  <c r="O1368" i="1"/>
  <c r="P1368" i="1"/>
  <c r="Q1368" i="1" s="1"/>
  <c r="R1368" i="1"/>
  <c r="O1369" i="1"/>
  <c r="P1369" i="1"/>
  <c r="Q1369" i="1" s="1"/>
  <c r="R1369" i="1"/>
  <c r="O1370" i="1"/>
  <c r="P1370" i="1"/>
  <c r="Q1370" i="1" s="1"/>
  <c r="R1370" i="1"/>
  <c r="O1371" i="1"/>
  <c r="P1371" i="1"/>
  <c r="Q1371" i="1" s="1"/>
  <c r="R1371" i="1"/>
  <c r="O1372" i="1"/>
  <c r="P1372" i="1"/>
  <c r="Q1372" i="1" s="1"/>
  <c r="R1372" i="1"/>
  <c r="O1373" i="1"/>
  <c r="P1373" i="1"/>
  <c r="Q1373" i="1" s="1"/>
  <c r="R1373" i="1"/>
  <c r="O1374" i="1"/>
  <c r="P1374" i="1"/>
  <c r="Q1374" i="1" s="1"/>
  <c r="R1374" i="1"/>
  <c r="O1375" i="1"/>
  <c r="P1375" i="1"/>
  <c r="Q1375" i="1" s="1"/>
  <c r="R1375" i="1"/>
  <c r="O1376" i="1"/>
  <c r="P1376" i="1"/>
  <c r="Q1376" i="1" s="1"/>
  <c r="R1376" i="1"/>
  <c r="O1377" i="1"/>
  <c r="P1377" i="1"/>
  <c r="Q1377" i="1" s="1"/>
  <c r="R1377" i="1"/>
  <c r="O1378" i="1"/>
  <c r="P1378" i="1"/>
  <c r="Q1378" i="1" s="1"/>
  <c r="R1378" i="1"/>
  <c r="O1379" i="1"/>
  <c r="P1379" i="1"/>
  <c r="Q1379" i="1" s="1"/>
  <c r="R1379" i="1"/>
  <c r="O1380" i="1"/>
  <c r="P1380" i="1"/>
  <c r="Q1380" i="1" s="1"/>
  <c r="R1380" i="1"/>
  <c r="O1381" i="1"/>
  <c r="P1381" i="1"/>
  <c r="Q1381" i="1" s="1"/>
  <c r="R1381" i="1"/>
  <c r="O1382" i="1"/>
  <c r="P1382" i="1"/>
  <c r="Q1382" i="1" s="1"/>
  <c r="R1382" i="1"/>
  <c r="O1383" i="1"/>
  <c r="P1383" i="1"/>
  <c r="Q1383" i="1" s="1"/>
  <c r="R1383" i="1"/>
  <c r="O1384" i="1"/>
  <c r="P1384" i="1"/>
  <c r="Q1384" i="1" s="1"/>
  <c r="R1384" i="1"/>
  <c r="O1385" i="1"/>
  <c r="P1385" i="1"/>
  <c r="Q1385" i="1" s="1"/>
  <c r="R1385" i="1"/>
  <c r="O1386" i="1"/>
  <c r="P1386" i="1"/>
  <c r="Q1386" i="1" s="1"/>
  <c r="R1386" i="1"/>
  <c r="O1387" i="1"/>
  <c r="P1387" i="1"/>
  <c r="Q1387" i="1" s="1"/>
  <c r="R1387" i="1"/>
  <c r="O1388" i="1"/>
  <c r="P1388" i="1"/>
  <c r="Q1388" i="1" s="1"/>
  <c r="R1388" i="1"/>
  <c r="O1389" i="1"/>
  <c r="P1389" i="1"/>
  <c r="Q1389" i="1" s="1"/>
  <c r="R1389" i="1"/>
  <c r="O1390" i="1"/>
  <c r="P1390" i="1"/>
  <c r="Q1390" i="1" s="1"/>
  <c r="R1390" i="1"/>
  <c r="O1391" i="1"/>
  <c r="P1391" i="1"/>
  <c r="Q1391" i="1" s="1"/>
  <c r="R1391" i="1"/>
  <c r="O1392" i="1"/>
  <c r="P1392" i="1"/>
  <c r="Q1392" i="1" s="1"/>
  <c r="R1392" i="1"/>
  <c r="O1393" i="1"/>
  <c r="P1393" i="1"/>
  <c r="Q1393" i="1" s="1"/>
  <c r="R1393" i="1"/>
  <c r="O1394" i="1"/>
  <c r="P1394" i="1"/>
  <c r="Q1394" i="1" s="1"/>
  <c r="R1394" i="1"/>
  <c r="O1395" i="1"/>
  <c r="P1395" i="1"/>
  <c r="Q1395" i="1" s="1"/>
  <c r="R1395" i="1"/>
  <c r="O1396" i="1"/>
  <c r="P1396" i="1"/>
  <c r="Q1396" i="1" s="1"/>
  <c r="R1396" i="1"/>
  <c r="O1397" i="1"/>
  <c r="P1397" i="1"/>
  <c r="Q1397" i="1" s="1"/>
  <c r="R1397" i="1"/>
  <c r="O1398" i="1"/>
  <c r="P1398" i="1"/>
  <c r="Q1398" i="1" s="1"/>
  <c r="R1398" i="1"/>
  <c r="O1399" i="1"/>
  <c r="P1399" i="1"/>
  <c r="Q1399" i="1" s="1"/>
  <c r="R1399" i="1"/>
  <c r="O1400" i="1"/>
  <c r="P1400" i="1"/>
  <c r="Q1400" i="1" s="1"/>
  <c r="R1400" i="1"/>
  <c r="O1401" i="1"/>
  <c r="P1401" i="1"/>
  <c r="Q1401" i="1" s="1"/>
  <c r="R1401" i="1"/>
  <c r="O1402" i="1"/>
  <c r="P1402" i="1"/>
  <c r="Q1402" i="1" s="1"/>
  <c r="R1402" i="1"/>
  <c r="O1403" i="1"/>
  <c r="P1403" i="1"/>
  <c r="Q1403" i="1" s="1"/>
  <c r="R1403" i="1"/>
  <c r="O1404" i="1"/>
  <c r="P1404" i="1"/>
  <c r="Q1404" i="1" s="1"/>
  <c r="R1404" i="1"/>
  <c r="O1405" i="1"/>
  <c r="P1405" i="1"/>
  <c r="Q1405" i="1" s="1"/>
  <c r="R1405" i="1"/>
  <c r="O1406" i="1"/>
  <c r="P1406" i="1"/>
  <c r="Q1406" i="1" s="1"/>
  <c r="R1406" i="1"/>
  <c r="O1407" i="1"/>
  <c r="P1407" i="1"/>
  <c r="Q1407" i="1" s="1"/>
  <c r="R1407" i="1"/>
  <c r="O1408" i="1"/>
  <c r="P1408" i="1"/>
  <c r="Q1408" i="1" s="1"/>
  <c r="R1408" i="1"/>
  <c r="O1409" i="1"/>
  <c r="P1409" i="1"/>
  <c r="Q1409" i="1" s="1"/>
  <c r="R1409" i="1"/>
  <c r="O1410" i="1"/>
  <c r="P1410" i="1"/>
  <c r="Q1410" i="1" s="1"/>
  <c r="R1410" i="1"/>
  <c r="O1411" i="1"/>
  <c r="P1411" i="1"/>
  <c r="Q1411" i="1" s="1"/>
  <c r="R1411" i="1"/>
  <c r="O1412" i="1"/>
  <c r="P1412" i="1"/>
  <c r="Q1412" i="1" s="1"/>
  <c r="R1412" i="1"/>
  <c r="O1413" i="1"/>
  <c r="P1413" i="1"/>
  <c r="Q1413" i="1" s="1"/>
  <c r="R1413" i="1"/>
  <c r="O1414" i="1"/>
  <c r="P1414" i="1"/>
  <c r="Q1414" i="1" s="1"/>
  <c r="R1414" i="1"/>
  <c r="O1415" i="1"/>
  <c r="P1415" i="1"/>
  <c r="Q1415" i="1" s="1"/>
  <c r="R1415" i="1"/>
  <c r="O1416" i="1"/>
  <c r="P1416" i="1"/>
  <c r="Q1416" i="1" s="1"/>
  <c r="R1416" i="1"/>
  <c r="O1417" i="1"/>
  <c r="P1417" i="1"/>
  <c r="Q1417" i="1" s="1"/>
  <c r="R1417" i="1"/>
  <c r="O1418" i="1"/>
  <c r="P1418" i="1"/>
  <c r="Q1418" i="1" s="1"/>
  <c r="R1418" i="1"/>
  <c r="O1419" i="1"/>
  <c r="P1419" i="1"/>
  <c r="Q1419" i="1" s="1"/>
  <c r="R1419" i="1"/>
  <c r="O1420" i="1"/>
  <c r="P1420" i="1"/>
  <c r="Q1420" i="1" s="1"/>
  <c r="R1420" i="1"/>
  <c r="O1421" i="1"/>
  <c r="P1421" i="1"/>
  <c r="Q1421" i="1" s="1"/>
  <c r="R1421" i="1"/>
  <c r="O1422" i="1"/>
  <c r="P1422" i="1"/>
  <c r="Q1422" i="1" s="1"/>
  <c r="R1422" i="1"/>
  <c r="O1423" i="1"/>
  <c r="P1423" i="1"/>
  <c r="Q1423" i="1" s="1"/>
  <c r="R1423" i="1"/>
  <c r="O1424" i="1"/>
  <c r="P1424" i="1"/>
  <c r="Q1424" i="1" s="1"/>
  <c r="R1424" i="1"/>
  <c r="O1425" i="1"/>
  <c r="P1425" i="1"/>
  <c r="Q1425" i="1" s="1"/>
  <c r="R1425" i="1"/>
  <c r="O1426" i="1"/>
  <c r="P1426" i="1"/>
  <c r="Q1426" i="1" s="1"/>
  <c r="R1426" i="1"/>
  <c r="O1427" i="1"/>
  <c r="P1427" i="1"/>
  <c r="Q1427" i="1" s="1"/>
  <c r="R1427" i="1"/>
  <c r="O1428" i="1"/>
  <c r="P1428" i="1"/>
  <c r="Q1428" i="1" s="1"/>
  <c r="R1428" i="1"/>
  <c r="O1429" i="1"/>
  <c r="P1429" i="1"/>
  <c r="Q1429" i="1" s="1"/>
  <c r="R1429" i="1"/>
  <c r="O1430" i="1"/>
  <c r="P1430" i="1"/>
  <c r="Q1430" i="1" s="1"/>
  <c r="R1430" i="1"/>
  <c r="O1431" i="1"/>
  <c r="P1431" i="1"/>
  <c r="Q1431" i="1" s="1"/>
  <c r="R1431" i="1"/>
  <c r="O1432" i="1"/>
  <c r="P1432" i="1"/>
  <c r="Q1432" i="1" s="1"/>
  <c r="R1432" i="1"/>
  <c r="O1433" i="1"/>
  <c r="P1433" i="1"/>
  <c r="Q1433" i="1" s="1"/>
  <c r="R1433" i="1"/>
  <c r="O1434" i="1"/>
  <c r="P1434" i="1"/>
  <c r="Q1434" i="1" s="1"/>
  <c r="R1434" i="1"/>
  <c r="O1435" i="1"/>
  <c r="P1435" i="1"/>
  <c r="Q1435" i="1" s="1"/>
  <c r="R1435" i="1"/>
  <c r="O1436" i="1"/>
  <c r="P1436" i="1"/>
  <c r="Q1436" i="1" s="1"/>
  <c r="R1436" i="1"/>
  <c r="O1437" i="1"/>
  <c r="P1437" i="1"/>
  <c r="Q1437" i="1" s="1"/>
  <c r="R1437" i="1"/>
  <c r="O1438" i="1"/>
  <c r="P1438" i="1"/>
  <c r="Q1438" i="1" s="1"/>
  <c r="R1438" i="1"/>
  <c r="O1439" i="1"/>
  <c r="P1439" i="1"/>
  <c r="Q1439" i="1" s="1"/>
  <c r="R1439" i="1"/>
  <c r="O1440" i="1"/>
  <c r="P1440" i="1"/>
  <c r="Q1440" i="1" s="1"/>
  <c r="R1440" i="1"/>
  <c r="O1441" i="1"/>
  <c r="P1441" i="1"/>
  <c r="Q1441" i="1" s="1"/>
  <c r="R1441" i="1"/>
  <c r="O1442" i="1"/>
  <c r="P1442" i="1"/>
  <c r="Q1442" i="1" s="1"/>
  <c r="R1442" i="1"/>
  <c r="O1443" i="1"/>
  <c r="P1443" i="1"/>
  <c r="Q1443" i="1" s="1"/>
  <c r="R1443" i="1"/>
  <c r="O1444" i="1"/>
  <c r="P1444" i="1"/>
  <c r="Q1444" i="1" s="1"/>
  <c r="R1444" i="1"/>
  <c r="O1445" i="1"/>
  <c r="P1445" i="1"/>
  <c r="Q1445" i="1" s="1"/>
  <c r="R1445" i="1"/>
  <c r="O1446" i="1"/>
  <c r="P1446" i="1"/>
  <c r="Q1446" i="1" s="1"/>
  <c r="R1446" i="1"/>
  <c r="O1447" i="1"/>
  <c r="P1447" i="1"/>
  <c r="Q1447" i="1" s="1"/>
  <c r="R1447" i="1"/>
  <c r="O1448" i="1"/>
  <c r="P1448" i="1"/>
  <c r="Q1448" i="1" s="1"/>
  <c r="R1448" i="1"/>
  <c r="O1449" i="1"/>
  <c r="P1449" i="1"/>
  <c r="Q1449" i="1" s="1"/>
  <c r="R1449" i="1"/>
  <c r="O1450" i="1"/>
  <c r="P1450" i="1"/>
  <c r="Q1450" i="1" s="1"/>
  <c r="R1450" i="1"/>
  <c r="O1451" i="1"/>
  <c r="P1451" i="1"/>
  <c r="Q1451" i="1" s="1"/>
  <c r="R1451" i="1"/>
  <c r="O1452" i="1"/>
  <c r="P1452" i="1"/>
  <c r="Q1452" i="1" s="1"/>
  <c r="R1452" i="1"/>
  <c r="O1453" i="1"/>
  <c r="P1453" i="1"/>
  <c r="Q1453" i="1" s="1"/>
  <c r="R1453" i="1"/>
  <c r="O1454" i="1"/>
  <c r="P1454" i="1"/>
  <c r="Q1454" i="1" s="1"/>
  <c r="R1454" i="1"/>
  <c r="O1455" i="1"/>
  <c r="P1455" i="1"/>
  <c r="Q1455" i="1" s="1"/>
  <c r="R1455" i="1"/>
  <c r="O1456" i="1"/>
  <c r="P1456" i="1"/>
  <c r="Q1456" i="1" s="1"/>
  <c r="R1456" i="1"/>
  <c r="O1457" i="1"/>
  <c r="P1457" i="1"/>
  <c r="Q1457" i="1" s="1"/>
  <c r="R1457" i="1"/>
  <c r="O1458" i="1"/>
  <c r="P1458" i="1"/>
  <c r="Q1458" i="1" s="1"/>
  <c r="R1458" i="1"/>
  <c r="O1459" i="1"/>
  <c r="P1459" i="1"/>
  <c r="Q1459" i="1" s="1"/>
  <c r="R1459" i="1"/>
  <c r="O1460" i="1"/>
  <c r="P1460" i="1"/>
  <c r="Q1460" i="1" s="1"/>
  <c r="R1460" i="1"/>
  <c r="O1461" i="1"/>
  <c r="P1461" i="1"/>
  <c r="Q1461" i="1" s="1"/>
  <c r="R1461" i="1"/>
  <c r="O1462" i="1"/>
  <c r="P1462" i="1"/>
  <c r="Q1462" i="1" s="1"/>
  <c r="R1462" i="1"/>
  <c r="O1463" i="1"/>
  <c r="P1463" i="1"/>
  <c r="Q1463" i="1" s="1"/>
  <c r="R1463" i="1"/>
  <c r="O1464" i="1"/>
  <c r="P1464" i="1"/>
  <c r="Q1464" i="1" s="1"/>
  <c r="R1464" i="1"/>
  <c r="O1465" i="1"/>
  <c r="P1465" i="1"/>
  <c r="Q1465" i="1" s="1"/>
  <c r="R1465" i="1"/>
  <c r="O1466" i="1"/>
  <c r="P1466" i="1"/>
  <c r="Q1466" i="1" s="1"/>
  <c r="R1466" i="1"/>
  <c r="O1467" i="1"/>
  <c r="P1467" i="1"/>
  <c r="Q1467" i="1" s="1"/>
  <c r="R1467" i="1"/>
  <c r="O1468" i="1"/>
  <c r="P1468" i="1"/>
  <c r="Q1468" i="1" s="1"/>
  <c r="R1468" i="1"/>
  <c r="O1469" i="1"/>
  <c r="P1469" i="1"/>
  <c r="Q1469" i="1" s="1"/>
  <c r="R1469" i="1"/>
  <c r="O1470" i="1"/>
  <c r="P1470" i="1"/>
  <c r="Q1470" i="1" s="1"/>
  <c r="R1470" i="1"/>
  <c r="O1471" i="1"/>
  <c r="P1471" i="1"/>
  <c r="Q1471" i="1" s="1"/>
  <c r="R1471" i="1"/>
  <c r="O1472" i="1"/>
  <c r="P1472" i="1"/>
  <c r="Q1472" i="1" s="1"/>
  <c r="R1472" i="1"/>
  <c r="O1473" i="1"/>
  <c r="P1473" i="1"/>
  <c r="Q1473" i="1"/>
  <c r="R1473" i="1"/>
  <c r="O1474" i="1"/>
  <c r="P1474" i="1"/>
  <c r="Q1474" i="1" s="1"/>
  <c r="R1474" i="1"/>
  <c r="O1475" i="1"/>
  <c r="P1475" i="1"/>
  <c r="Q1475" i="1" s="1"/>
  <c r="R1475" i="1"/>
  <c r="O1476" i="1"/>
  <c r="P1476" i="1"/>
  <c r="Q1476" i="1" s="1"/>
  <c r="R1476" i="1"/>
  <c r="O1477" i="1"/>
  <c r="P1477" i="1"/>
  <c r="Q1477" i="1" s="1"/>
  <c r="R1477" i="1"/>
  <c r="O1478" i="1"/>
  <c r="P1478" i="1"/>
  <c r="Q1478" i="1" s="1"/>
  <c r="R1478" i="1"/>
  <c r="O1479" i="1"/>
  <c r="P1479" i="1"/>
  <c r="Q1479" i="1" s="1"/>
  <c r="R1479" i="1"/>
  <c r="O1480" i="1"/>
  <c r="P1480" i="1"/>
  <c r="Q1480" i="1" s="1"/>
  <c r="R1480" i="1"/>
  <c r="O1481" i="1"/>
  <c r="P1481" i="1"/>
  <c r="Q1481" i="1" s="1"/>
  <c r="R1481" i="1"/>
  <c r="O1482" i="1"/>
  <c r="P1482" i="1"/>
  <c r="Q1482" i="1" s="1"/>
  <c r="R1482" i="1"/>
  <c r="O1483" i="1"/>
  <c r="P1483" i="1"/>
  <c r="Q1483" i="1" s="1"/>
  <c r="R1483" i="1"/>
  <c r="O1484" i="1"/>
  <c r="P1484" i="1"/>
  <c r="Q1484" i="1" s="1"/>
  <c r="R1484" i="1"/>
  <c r="O1485" i="1"/>
  <c r="P1485" i="1"/>
  <c r="Q1485" i="1" s="1"/>
  <c r="R1485" i="1"/>
  <c r="O1486" i="1"/>
  <c r="P1486" i="1"/>
  <c r="Q1486" i="1" s="1"/>
  <c r="R1486" i="1"/>
  <c r="O1487" i="1"/>
  <c r="P1487" i="1"/>
  <c r="Q1487" i="1" s="1"/>
  <c r="R1487" i="1"/>
  <c r="O1488" i="1"/>
  <c r="P1488" i="1"/>
  <c r="Q1488" i="1" s="1"/>
  <c r="R1488" i="1"/>
  <c r="O1489" i="1"/>
  <c r="P1489" i="1"/>
  <c r="Q1489" i="1" s="1"/>
  <c r="R1489" i="1"/>
  <c r="O1490" i="1"/>
  <c r="P1490" i="1"/>
  <c r="Q1490" i="1"/>
  <c r="R1490" i="1"/>
  <c r="O1491" i="1"/>
  <c r="P1491" i="1"/>
  <c r="Q1491" i="1" s="1"/>
  <c r="R1491" i="1"/>
  <c r="O1492" i="1"/>
  <c r="P1492" i="1"/>
  <c r="Q1492" i="1" s="1"/>
  <c r="R1492" i="1"/>
  <c r="O1493" i="1"/>
  <c r="P1493" i="1"/>
  <c r="Q1493" i="1" s="1"/>
  <c r="R1493" i="1"/>
  <c r="O1494" i="1"/>
  <c r="P1494" i="1"/>
  <c r="Q1494" i="1" s="1"/>
  <c r="R1494" i="1"/>
  <c r="O1495" i="1"/>
  <c r="P1495" i="1"/>
  <c r="Q1495" i="1" s="1"/>
  <c r="R1495" i="1"/>
  <c r="O1496" i="1"/>
  <c r="P1496" i="1"/>
  <c r="Q1496" i="1" s="1"/>
  <c r="R1496" i="1"/>
  <c r="O1497" i="1"/>
  <c r="P1497" i="1"/>
  <c r="Q1497" i="1" s="1"/>
  <c r="R1497" i="1"/>
  <c r="O1498" i="1"/>
  <c r="P1498" i="1"/>
  <c r="Q1498" i="1" s="1"/>
  <c r="R1498" i="1"/>
  <c r="O1499" i="1"/>
  <c r="P1499" i="1"/>
  <c r="Q1499" i="1" s="1"/>
  <c r="R1499" i="1"/>
  <c r="O1500" i="1"/>
  <c r="P1500" i="1"/>
  <c r="Q1500" i="1" s="1"/>
  <c r="R1500" i="1"/>
  <c r="O1501" i="1"/>
  <c r="P1501" i="1"/>
  <c r="Q1501" i="1" s="1"/>
  <c r="R1501" i="1"/>
  <c r="O1502" i="1"/>
  <c r="P1502" i="1"/>
  <c r="Q1502" i="1" s="1"/>
  <c r="R1502" i="1"/>
  <c r="O1503" i="1"/>
  <c r="P1503" i="1"/>
  <c r="Q1503" i="1" s="1"/>
  <c r="R1503" i="1"/>
  <c r="O1504" i="1"/>
  <c r="P1504" i="1"/>
  <c r="Q1504" i="1" s="1"/>
  <c r="R1504" i="1"/>
  <c r="O1505" i="1"/>
  <c r="P1505" i="1"/>
  <c r="Q1505" i="1" s="1"/>
  <c r="R1505" i="1"/>
  <c r="O1506" i="1"/>
  <c r="P1506" i="1"/>
  <c r="Q1506" i="1" s="1"/>
  <c r="R1506" i="1"/>
  <c r="O1507" i="1"/>
  <c r="P1507" i="1"/>
  <c r="Q1507" i="1" s="1"/>
  <c r="R1507" i="1"/>
  <c r="O1508" i="1"/>
  <c r="P1508" i="1"/>
  <c r="Q1508" i="1" s="1"/>
  <c r="R1508" i="1"/>
  <c r="O1509" i="1"/>
  <c r="P1509" i="1"/>
  <c r="Q1509" i="1" s="1"/>
  <c r="R1509" i="1"/>
  <c r="O1510" i="1"/>
  <c r="P1510" i="1"/>
  <c r="Q1510" i="1" s="1"/>
  <c r="R1510" i="1"/>
  <c r="O1511" i="1"/>
  <c r="P1511" i="1"/>
  <c r="Q1511" i="1" s="1"/>
  <c r="R1511" i="1"/>
  <c r="O1512" i="1"/>
  <c r="P1512" i="1"/>
  <c r="Q1512" i="1" s="1"/>
  <c r="R1512" i="1"/>
  <c r="O1513" i="1"/>
  <c r="P1513" i="1"/>
  <c r="Q1513" i="1" s="1"/>
  <c r="R1513" i="1"/>
  <c r="O1514" i="1"/>
  <c r="P1514" i="1"/>
  <c r="Q1514" i="1" s="1"/>
  <c r="R1514" i="1"/>
  <c r="O1515" i="1"/>
  <c r="P1515" i="1"/>
  <c r="Q1515" i="1" s="1"/>
  <c r="R1515" i="1"/>
  <c r="O1516" i="1"/>
  <c r="P1516" i="1"/>
  <c r="Q1516" i="1" s="1"/>
  <c r="R1516" i="1"/>
  <c r="O1517" i="1"/>
  <c r="P1517" i="1"/>
  <c r="Q1517" i="1" s="1"/>
  <c r="R1517" i="1"/>
  <c r="O1518" i="1"/>
  <c r="P1518" i="1"/>
  <c r="Q1518" i="1" s="1"/>
  <c r="R1518" i="1"/>
  <c r="O1519" i="1"/>
  <c r="P1519" i="1"/>
  <c r="Q1519" i="1" s="1"/>
  <c r="R1519" i="1"/>
  <c r="O1520" i="1"/>
  <c r="P1520" i="1"/>
  <c r="Q1520" i="1" s="1"/>
  <c r="R1520" i="1"/>
  <c r="O1521" i="1"/>
  <c r="P1521" i="1"/>
  <c r="Q1521" i="1" s="1"/>
  <c r="R1521" i="1"/>
  <c r="O1522" i="1"/>
  <c r="P1522" i="1"/>
  <c r="Q1522" i="1" s="1"/>
  <c r="R1522" i="1"/>
  <c r="O1523" i="1"/>
  <c r="P1523" i="1"/>
  <c r="Q1523" i="1" s="1"/>
  <c r="R1523" i="1"/>
  <c r="O1524" i="1"/>
  <c r="P1524" i="1"/>
  <c r="Q1524" i="1" s="1"/>
  <c r="R1524" i="1"/>
  <c r="O1525" i="1"/>
  <c r="P1525" i="1"/>
  <c r="Q1525" i="1" s="1"/>
  <c r="R1525" i="1"/>
  <c r="O1526" i="1"/>
  <c r="P1526" i="1"/>
  <c r="Q1526" i="1" s="1"/>
  <c r="R1526" i="1"/>
  <c r="O1527" i="1"/>
  <c r="P1527" i="1"/>
  <c r="Q1527" i="1" s="1"/>
  <c r="R1527" i="1"/>
  <c r="O1528" i="1"/>
  <c r="P1528" i="1"/>
  <c r="Q1528" i="1" s="1"/>
  <c r="R1528" i="1"/>
  <c r="O1529" i="1"/>
  <c r="P1529" i="1"/>
  <c r="Q1529" i="1" s="1"/>
  <c r="R1529" i="1"/>
  <c r="O1530" i="1"/>
  <c r="P1530" i="1"/>
  <c r="Q1530" i="1" s="1"/>
  <c r="R1530" i="1"/>
  <c r="O1531" i="1"/>
  <c r="P1531" i="1"/>
  <c r="Q1531" i="1" s="1"/>
  <c r="R1531" i="1"/>
  <c r="O1532" i="1"/>
  <c r="P1532" i="1"/>
  <c r="Q1532" i="1" s="1"/>
  <c r="R1532" i="1"/>
  <c r="O1533" i="1"/>
  <c r="P1533" i="1"/>
  <c r="Q1533" i="1" s="1"/>
  <c r="R1533" i="1"/>
  <c r="O1534" i="1"/>
  <c r="P1534" i="1"/>
  <c r="Q1534" i="1" s="1"/>
  <c r="R1534" i="1"/>
  <c r="O1535" i="1"/>
  <c r="P1535" i="1"/>
  <c r="Q1535" i="1" s="1"/>
  <c r="R1535" i="1"/>
  <c r="O1536" i="1"/>
  <c r="P1536" i="1"/>
  <c r="Q1536" i="1" s="1"/>
  <c r="R1536" i="1"/>
  <c r="O1537" i="1"/>
  <c r="P1537" i="1"/>
  <c r="Q1537" i="1" s="1"/>
  <c r="R1537" i="1"/>
  <c r="O1538" i="1"/>
  <c r="P1538" i="1"/>
  <c r="Q1538" i="1" s="1"/>
  <c r="R1538" i="1"/>
  <c r="O1539" i="1"/>
  <c r="P1539" i="1"/>
  <c r="Q1539" i="1" s="1"/>
  <c r="R1539" i="1"/>
  <c r="O1540" i="1"/>
  <c r="P1540" i="1"/>
  <c r="Q1540" i="1" s="1"/>
  <c r="R1540" i="1"/>
  <c r="O1541" i="1"/>
  <c r="P1541" i="1"/>
  <c r="Q1541" i="1" s="1"/>
  <c r="R1541" i="1"/>
  <c r="O1542" i="1"/>
  <c r="P1542" i="1"/>
  <c r="Q1542" i="1" s="1"/>
  <c r="R1542" i="1"/>
  <c r="O1543" i="1"/>
  <c r="P1543" i="1"/>
  <c r="Q1543" i="1" s="1"/>
  <c r="R1543" i="1"/>
  <c r="O1544" i="1"/>
  <c r="P1544" i="1"/>
  <c r="Q1544" i="1" s="1"/>
  <c r="R1544" i="1"/>
  <c r="O1545" i="1"/>
  <c r="P1545" i="1"/>
  <c r="Q1545" i="1" s="1"/>
  <c r="R1545" i="1"/>
  <c r="O1546" i="1"/>
  <c r="P1546" i="1"/>
  <c r="Q1546" i="1" s="1"/>
  <c r="R1546" i="1"/>
  <c r="O1547" i="1"/>
  <c r="P1547" i="1"/>
  <c r="Q1547" i="1" s="1"/>
  <c r="R1547" i="1"/>
  <c r="O1548" i="1"/>
  <c r="P1548" i="1"/>
  <c r="Q1548" i="1" s="1"/>
  <c r="R1548" i="1"/>
  <c r="O1549" i="1"/>
  <c r="P1549" i="1"/>
  <c r="Q1549" i="1" s="1"/>
  <c r="R1549" i="1"/>
  <c r="O1550" i="1"/>
  <c r="P1550" i="1"/>
  <c r="Q1550" i="1" s="1"/>
  <c r="R1550" i="1"/>
  <c r="O1551" i="1"/>
  <c r="P1551" i="1"/>
  <c r="Q1551" i="1" s="1"/>
  <c r="R1551" i="1"/>
  <c r="O1552" i="1"/>
  <c r="P1552" i="1"/>
  <c r="Q1552" i="1" s="1"/>
  <c r="R1552" i="1"/>
  <c r="O1553" i="1"/>
  <c r="P1553" i="1"/>
  <c r="Q1553" i="1" s="1"/>
  <c r="R1553" i="1"/>
  <c r="O1554" i="1"/>
  <c r="P1554" i="1"/>
  <c r="Q1554" i="1" s="1"/>
  <c r="R1554" i="1"/>
  <c r="O1555" i="1"/>
  <c r="P1555" i="1"/>
  <c r="Q1555" i="1" s="1"/>
  <c r="R1555" i="1"/>
  <c r="O1556" i="1"/>
  <c r="P1556" i="1"/>
  <c r="Q1556" i="1" s="1"/>
  <c r="R1556" i="1"/>
  <c r="O1557" i="1"/>
  <c r="P1557" i="1"/>
  <c r="Q1557" i="1" s="1"/>
  <c r="R1557" i="1"/>
  <c r="O1558" i="1"/>
  <c r="P1558" i="1"/>
  <c r="Q1558" i="1" s="1"/>
  <c r="R1558" i="1"/>
  <c r="O1559" i="1"/>
  <c r="P1559" i="1"/>
  <c r="Q1559" i="1" s="1"/>
  <c r="R1559" i="1"/>
  <c r="O1560" i="1"/>
  <c r="P1560" i="1"/>
  <c r="Q1560" i="1"/>
  <c r="R1560" i="1"/>
  <c r="O1561" i="1"/>
  <c r="P1561" i="1"/>
  <c r="Q1561" i="1" s="1"/>
  <c r="R1561" i="1"/>
  <c r="O1562" i="1"/>
  <c r="P1562" i="1"/>
  <c r="Q1562" i="1" s="1"/>
  <c r="R1562" i="1"/>
  <c r="O1563" i="1"/>
  <c r="P1563" i="1"/>
  <c r="Q1563" i="1" s="1"/>
  <c r="R1563" i="1"/>
  <c r="O1564" i="1"/>
  <c r="P1564" i="1"/>
  <c r="Q1564" i="1" s="1"/>
  <c r="R1564" i="1"/>
  <c r="O1565" i="1"/>
  <c r="P1565" i="1"/>
  <c r="Q1565" i="1" s="1"/>
  <c r="R1565" i="1"/>
  <c r="O1566" i="1"/>
  <c r="P1566" i="1"/>
  <c r="Q1566" i="1" s="1"/>
  <c r="R1566" i="1"/>
  <c r="O1567" i="1"/>
  <c r="P1567" i="1"/>
  <c r="Q1567" i="1" s="1"/>
  <c r="R1567" i="1"/>
  <c r="O1568" i="1"/>
  <c r="P1568" i="1"/>
  <c r="Q1568" i="1" s="1"/>
  <c r="R1568" i="1"/>
  <c r="O1569" i="1"/>
  <c r="P1569" i="1"/>
  <c r="Q1569" i="1" s="1"/>
  <c r="R1569" i="1"/>
  <c r="O1570" i="1"/>
  <c r="P1570" i="1"/>
  <c r="Q1570" i="1" s="1"/>
  <c r="R1570" i="1"/>
  <c r="O1571" i="1"/>
  <c r="P1571" i="1"/>
  <c r="Q1571" i="1" s="1"/>
  <c r="R1571" i="1"/>
  <c r="O1572" i="1"/>
  <c r="P1572" i="1"/>
  <c r="Q1572" i="1" s="1"/>
  <c r="R1572" i="1"/>
  <c r="O1573" i="1"/>
  <c r="P1573" i="1"/>
  <c r="Q1573" i="1" s="1"/>
  <c r="R1573" i="1"/>
  <c r="O1574" i="1"/>
  <c r="P1574" i="1"/>
  <c r="Q1574" i="1" s="1"/>
  <c r="R1574" i="1"/>
  <c r="O1575" i="1"/>
  <c r="P1575" i="1"/>
  <c r="Q1575" i="1" s="1"/>
  <c r="R1575" i="1"/>
  <c r="O1576" i="1"/>
  <c r="P1576" i="1"/>
  <c r="Q1576" i="1" s="1"/>
  <c r="R1576" i="1"/>
  <c r="O1577" i="1"/>
  <c r="P1577" i="1"/>
  <c r="Q1577" i="1" s="1"/>
  <c r="R1577" i="1"/>
  <c r="O1578" i="1"/>
  <c r="P1578" i="1"/>
  <c r="Q1578" i="1" s="1"/>
  <c r="R1578" i="1"/>
  <c r="O1579" i="1"/>
  <c r="P1579" i="1"/>
  <c r="Q1579" i="1" s="1"/>
  <c r="R1579" i="1"/>
  <c r="O1580" i="1"/>
  <c r="P1580" i="1"/>
  <c r="Q1580" i="1" s="1"/>
  <c r="R1580" i="1"/>
  <c r="O1581" i="1"/>
  <c r="P1581" i="1"/>
  <c r="Q1581" i="1" s="1"/>
  <c r="R1581" i="1"/>
  <c r="O1582" i="1"/>
  <c r="P1582" i="1"/>
  <c r="Q1582" i="1" s="1"/>
  <c r="R1582" i="1"/>
  <c r="O1583" i="1"/>
  <c r="P1583" i="1"/>
  <c r="Q1583" i="1" s="1"/>
  <c r="R1583" i="1"/>
  <c r="O1584" i="1"/>
  <c r="P1584" i="1"/>
  <c r="Q1584" i="1" s="1"/>
  <c r="R1584" i="1"/>
  <c r="O1585" i="1"/>
  <c r="P1585" i="1"/>
  <c r="Q1585" i="1" s="1"/>
  <c r="R1585" i="1"/>
  <c r="O1586" i="1"/>
  <c r="P1586" i="1"/>
  <c r="Q1586" i="1" s="1"/>
  <c r="R1586" i="1"/>
  <c r="O1587" i="1"/>
  <c r="P1587" i="1"/>
  <c r="Q1587" i="1" s="1"/>
  <c r="R1587" i="1"/>
  <c r="O1588" i="1"/>
  <c r="P1588" i="1"/>
  <c r="Q1588" i="1" s="1"/>
  <c r="R1588" i="1"/>
  <c r="O1589" i="1"/>
  <c r="P1589" i="1"/>
  <c r="Q1589" i="1" s="1"/>
  <c r="R1589" i="1"/>
  <c r="O1590" i="1"/>
  <c r="P1590" i="1"/>
  <c r="Q1590" i="1" s="1"/>
  <c r="R1590" i="1"/>
  <c r="O1591" i="1"/>
  <c r="P1591" i="1"/>
  <c r="Q1591" i="1" s="1"/>
  <c r="R1591" i="1"/>
  <c r="O1592" i="1"/>
  <c r="P1592" i="1"/>
  <c r="Q1592" i="1" s="1"/>
  <c r="R1592" i="1"/>
  <c r="O1593" i="1"/>
  <c r="P1593" i="1"/>
  <c r="Q1593" i="1" s="1"/>
  <c r="R1593" i="1"/>
  <c r="O1594" i="1"/>
  <c r="P1594" i="1"/>
  <c r="Q1594" i="1" s="1"/>
  <c r="R1594" i="1"/>
  <c r="O1595" i="1"/>
  <c r="P1595" i="1"/>
  <c r="Q1595" i="1" s="1"/>
  <c r="R1595" i="1"/>
  <c r="O1596" i="1"/>
  <c r="P1596" i="1"/>
  <c r="Q1596" i="1" s="1"/>
  <c r="R1596" i="1"/>
  <c r="O1597" i="1"/>
  <c r="P1597" i="1"/>
  <c r="Q1597" i="1" s="1"/>
  <c r="R1597" i="1"/>
  <c r="O1598" i="1"/>
  <c r="P1598" i="1"/>
  <c r="Q1598" i="1" s="1"/>
  <c r="R1598" i="1"/>
  <c r="O1599" i="1"/>
  <c r="P1599" i="1"/>
  <c r="Q1599" i="1" s="1"/>
  <c r="R1599" i="1"/>
  <c r="O1600" i="1"/>
  <c r="P1600" i="1"/>
  <c r="Q1600" i="1" s="1"/>
  <c r="R1600" i="1"/>
  <c r="O1601" i="1"/>
  <c r="P1601" i="1"/>
  <c r="Q1601" i="1" s="1"/>
  <c r="R1601" i="1"/>
  <c r="O1602" i="1"/>
  <c r="P1602" i="1"/>
  <c r="Q1602" i="1" s="1"/>
  <c r="R1602" i="1"/>
  <c r="O1603" i="1"/>
  <c r="P1603" i="1"/>
  <c r="Q1603" i="1" s="1"/>
  <c r="R1603" i="1"/>
  <c r="O1604" i="1"/>
  <c r="P1604" i="1"/>
  <c r="Q1604" i="1" s="1"/>
  <c r="R1604" i="1"/>
  <c r="O1605" i="1"/>
  <c r="P1605" i="1"/>
  <c r="Q1605" i="1" s="1"/>
  <c r="R1605" i="1"/>
  <c r="O1606" i="1"/>
  <c r="P1606" i="1"/>
  <c r="Q1606" i="1" s="1"/>
  <c r="R1606" i="1"/>
  <c r="O1607" i="1"/>
  <c r="P1607" i="1"/>
  <c r="Q1607" i="1" s="1"/>
  <c r="R1607" i="1"/>
  <c r="O1608" i="1"/>
  <c r="P1608" i="1"/>
  <c r="Q1608" i="1" s="1"/>
  <c r="R1608" i="1"/>
  <c r="O1609" i="1"/>
  <c r="P1609" i="1"/>
  <c r="Q1609" i="1" s="1"/>
  <c r="R1609" i="1"/>
  <c r="O1610" i="1"/>
  <c r="P1610" i="1"/>
  <c r="Q1610" i="1" s="1"/>
  <c r="R1610" i="1"/>
  <c r="O1611" i="1"/>
  <c r="P1611" i="1"/>
  <c r="Q1611" i="1" s="1"/>
  <c r="R1611" i="1"/>
  <c r="O1612" i="1"/>
  <c r="P1612" i="1"/>
  <c r="Q1612" i="1" s="1"/>
  <c r="R1612" i="1"/>
  <c r="O1613" i="1"/>
  <c r="P1613" i="1"/>
  <c r="Q1613" i="1"/>
  <c r="R1613" i="1"/>
  <c r="O1614" i="1"/>
  <c r="P1614" i="1"/>
  <c r="Q1614" i="1" s="1"/>
  <c r="R1614" i="1"/>
  <c r="O1615" i="1"/>
  <c r="P1615" i="1"/>
  <c r="Q1615" i="1" s="1"/>
  <c r="R1615" i="1"/>
  <c r="O1616" i="1"/>
  <c r="P1616" i="1"/>
  <c r="Q1616" i="1" s="1"/>
  <c r="R1616" i="1"/>
  <c r="O1617" i="1"/>
  <c r="P1617" i="1"/>
  <c r="Q1617" i="1" s="1"/>
  <c r="R1617" i="1"/>
  <c r="O1618" i="1"/>
  <c r="P1618" i="1"/>
  <c r="Q1618" i="1" s="1"/>
  <c r="R1618" i="1"/>
  <c r="O1619" i="1"/>
  <c r="P1619" i="1"/>
  <c r="Q1619" i="1" s="1"/>
  <c r="R1619" i="1"/>
  <c r="O1620" i="1"/>
  <c r="P1620" i="1"/>
  <c r="Q1620" i="1" s="1"/>
  <c r="R1620" i="1"/>
  <c r="O1621" i="1"/>
  <c r="P1621" i="1"/>
  <c r="Q1621" i="1" s="1"/>
  <c r="R1621" i="1"/>
  <c r="O1622" i="1"/>
  <c r="P1622" i="1"/>
  <c r="Q1622" i="1" s="1"/>
  <c r="R1622" i="1"/>
  <c r="O1623" i="1"/>
  <c r="P1623" i="1"/>
  <c r="Q1623" i="1"/>
  <c r="R1623" i="1"/>
  <c r="O1624" i="1"/>
  <c r="P1624" i="1"/>
  <c r="Q1624" i="1" s="1"/>
  <c r="R1624" i="1"/>
  <c r="O1625" i="1"/>
  <c r="P1625" i="1"/>
  <c r="Q1625" i="1" s="1"/>
  <c r="R1625" i="1"/>
  <c r="O1626" i="1"/>
  <c r="P1626" i="1"/>
  <c r="Q1626" i="1" s="1"/>
  <c r="R1626" i="1"/>
  <c r="O1627" i="1"/>
  <c r="P1627" i="1"/>
  <c r="Q1627" i="1" s="1"/>
  <c r="R1627" i="1"/>
  <c r="O1628" i="1"/>
  <c r="P1628" i="1"/>
  <c r="Q1628" i="1" s="1"/>
  <c r="R1628" i="1"/>
  <c r="O1629" i="1"/>
  <c r="P1629" i="1"/>
  <c r="Q1629" i="1" s="1"/>
  <c r="R1629" i="1"/>
  <c r="O1630" i="1"/>
  <c r="P1630" i="1"/>
  <c r="Q1630" i="1" s="1"/>
  <c r="R1630" i="1"/>
  <c r="O1631" i="1"/>
  <c r="P1631" i="1"/>
  <c r="Q1631" i="1" s="1"/>
  <c r="R1631" i="1"/>
  <c r="O1632" i="1"/>
  <c r="P1632" i="1"/>
  <c r="Q1632" i="1" s="1"/>
  <c r="R1632" i="1"/>
  <c r="O1633" i="1"/>
  <c r="P1633" i="1"/>
  <c r="Q1633" i="1" s="1"/>
  <c r="R1633" i="1"/>
  <c r="O1634" i="1"/>
  <c r="P1634" i="1"/>
  <c r="Q1634" i="1" s="1"/>
  <c r="R1634" i="1"/>
  <c r="O1635" i="1"/>
  <c r="P1635" i="1"/>
  <c r="Q1635" i="1" s="1"/>
  <c r="R1635" i="1"/>
  <c r="O1636" i="1"/>
  <c r="P1636" i="1"/>
  <c r="Q1636" i="1" s="1"/>
  <c r="R1636" i="1"/>
  <c r="O1637" i="1"/>
  <c r="P1637" i="1"/>
  <c r="Q1637" i="1" s="1"/>
  <c r="R1637" i="1"/>
  <c r="O1638" i="1"/>
  <c r="P1638" i="1"/>
  <c r="Q1638" i="1" s="1"/>
  <c r="R1638" i="1"/>
  <c r="O1639" i="1"/>
  <c r="P1639" i="1"/>
  <c r="Q1639" i="1" s="1"/>
  <c r="R1639" i="1"/>
  <c r="O1640" i="1"/>
  <c r="P1640" i="1"/>
  <c r="Q1640" i="1" s="1"/>
  <c r="R1640" i="1"/>
  <c r="O1641" i="1"/>
  <c r="P1641" i="1"/>
  <c r="Q1641" i="1" s="1"/>
  <c r="R1641" i="1"/>
  <c r="O1642" i="1"/>
  <c r="P1642" i="1"/>
  <c r="Q1642" i="1" s="1"/>
  <c r="R1642" i="1"/>
  <c r="O1643" i="1"/>
  <c r="P1643" i="1"/>
  <c r="Q1643" i="1" s="1"/>
  <c r="R1643" i="1"/>
  <c r="O1644" i="1"/>
  <c r="P1644" i="1"/>
  <c r="Q1644" i="1" s="1"/>
  <c r="R1644" i="1"/>
  <c r="O1645" i="1"/>
  <c r="P1645" i="1"/>
  <c r="Q1645" i="1" s="1"/>
  <c r="R1645" i="1"/>
  <c r="O1646" i="1"/>
  <c r="P1646" i="1"/>
  <c r="Q1646" i="1" s="1"/>
  <c r="R1646" i="1"/>
  <c r="O1647" i="1"/>
  <c r="P1647" i="1"/>
  <c r="Q1647" i="1" s="1"/>
  <c r="R1647" i="1"/>
  <c r="O1648" i="1"/>
  <c r="P1648" i="1"/>
  <c r="Q1648" i="1" s="1"/>
  <c r="R1648" i="1"/>
  <c r="O1649" i="1"/>
  <c r="P1649" i="1"/>
  <c r="Q1649" i="1" s="1"/>
  <c r="R1649" i="1"/>
  <c r="O1650" i="1"/>
  <c r="P1650" i="1"/>
  <c r="Q1650" i="1" s="1"/>
  <c r="R1650" i="1"/>
  <c r="O1651" i="1"/>
  <c r="P1651" i="1"/>
  <c r="Q1651" i="1" s="1"/>
  <c r="R1651" i="1"/>
  <c r="O1652" i="1"/>
  <c r="P1652" i="1"/>
  <c r="Q1652" i="1" s="1"/>
  <c r="R1652" i="1"/>
  <c r="O1653" i="1"/>
  <c r="P1653" i="1"/>
  <c r="Q1653" i="1" s="1"/>
  <c r="R1653" i="1"/>
  <c r="O1654" i="1"/>
  <c r="P1654" i="1"/>
  <c r="Q1654" i="1" s="1"/>
  <c r="R1654" i="1"/>
  <c r="O1655" i="1"/>
  <c r="P1655" i="1"/>
  <c r="Q1655" i="1" s="1"/>
  <c r="R1655" i="1"/>
  <c r="O1656" i="1"/>
  <c r="P1656" i="1"/>
  <c r="Q1656" i="1" s="1"/>
  <c r="R1656" i="1"/>
  <c r="O1657" i="1"/>
  <c r="P1657" i="1"/>
  <c r="Q1657" i="1" s="1"/>
  <c r="R1657" i="1"/>
  <c r="O1658" i="1"/>
  <c r="P1658" i="1"/>
  <c r="Q1658" i="1" s="1"/>
  <c r="R1658" i="1"/>
  <c r="O1659" i="1"/>
  <c r="P1659" i="1"/>
  <c r="Q1659" i="1" s="1"/>
  <c r="R1659" i="1"/>
  <c r="O1660" i="1"/>
  <c r="P1660" i="1"/>
  <c r="Q1660" i="1" s="1"/>
  <c r="R1660" i="1"/>
  <c r="O1661" i="1"/>
  <c r="P1661" i="1"/>
  <c r="Q1661" i="1" s="1"/>
  <c r="R1661" i="1"/>
  <c r="O1662" i="1"/>
  <c r="P1662" i="1"/>
  <c r="Q1662" i="1" s="1"/>
  <c r="R1662" i="1"/>
  <c r="O1663" i="1"/>
  <c r="P1663" i="1"/>
  <c r="Q1663" i="1" s="1"/>
  <c r="R1663" i="1"/>
  <c r="O1664" i="1"/>
  <c r="P1664" i="1"/>
  <c r="Q1664" i="1" s="1"/>
  <c r="R1664" i="1"/>
  <c r="O1665" i="1"/>
  <c r="P1665" i="1"/>
  <c r="Q1665" i="1" s="1"/>
  <c r="R1665" i="1"/>
  <c r="O1666" i="1"/>
  <c r="P1666" i="1"/>
  <c r="Q1666" i="1" s="1"/>
  <c r="R1666" i="1"/>
  <c r="O1667" i="1"/>
  <c r="P1667" i="1"/>
  <c r="Q1667" i="1" s="1"/>
  <c r="R1667" i="1"/>
  <c r="O1668" i="1"/>
  <c r="P1668" i="1"/>
  <c r="Q1668" i="1" s="1"/>
  <c r="R1668" i="1"/>
  <c r="O1669" i="1"/>
  <c r="P1669" i="1"/>
  <c r="Q1669" i="1" s="1"/>
  <c r="R1669" i="1"/>
  <c r="O1670" i="1"/>
  <c r="P1670" i="1"/>
  <c r="Q1670" i="1" s="1"/>
  <c r="R1670" i="1"/>
  <c r="O1671" i="1"/>
  <c r="P1671" i="1"/>
  <c r="Q1671" i="1" s="1"/>
  <c r="R1671" i="1"/>
  <c r="O1672" i="1"/>
  <c r="P1672" i="1"/>
  <c r="Q1672" i="1" s="1"/>
  <c r="R1672" i="1"/>
  <c r="O1673" i="1"/>
  <c r="P1673" i="1"/>
  <c r="Q1673" i="1" s="1"/>
  <c r="R1673" i="1"/>
  <c r="O1674" i="1"/>
  <c r="P1674" i="1"/>
  <c r="Q1674" i="1"/>
  <c r="R1674" i="1"/>
  <c r="O1675" i="1"/>
  <c r="P1675" i="1"/>
  <c r="Q1675" i="1" s="1"/>
  <c r="R1675" i="1"/>
  <c r="O1676" i="1"/>
  <c r="P1676" i="1"/>
  <c r="Q1676" i="1" s="1"/>
  <c r="R1676" i="1"/>
  <c r="O1677" i="1"/>
  <c r="P1677" i="1"/>
  <c r="Q1677" i="1" s="1"/>
  <c r="R1677" i="1"/>
  <c r="O1678" i="1"/>
  <c r="P1678" i="1"/>
  <c r="Q1678" i="1" s="1"/>
  <c r="R1678" i="1"/>
  <c r="O1679" i="1"/>
  <c r="P1679" i="1"/>
  <c r="Q1679" i="1" s="1"/>
  <c r="R1679" i="1"/>
  <c r="O1680" i="1"/>
  <c r="P1680" i="1"/>
  <c r="Q1680" i="1" s="1"/>
  <c r="R1680" i="1"/>
  <c r="O1681" i="1"/>
  <c r="P1681" i="1"/>
  <c r="Q1681" i="1" s="1"/>
  <c r="R1681" i="1"/>
  <c r="O1682" i="1"/>
  <c r="P1682" i="1"/>
  <c r="Q1682" i="1" s="1"/>
  <c r="R1682" i="1"/>
  <c r="O1683" i="1"/>
  <c r="P1683" i="1"/>
  <c r="Q1683" i="1" s="1"/>
  <c r="R1683" i="1"/>
  <c r="O1684" i="1"/>
  <c r="P1684" i="1"/>
  <c r="Q1684" i="1" s="1"/>
  <c r="R1684" i="1"/>
  <c r="O1685" i="1"/>
  <c r="P1685" i="1"/>
  <c r="Q1685" i="1" s="1"/>
  <c r="R1685" i="1"/>
  <c r="O1686" i="1"/>
  <c r="P1686" i="1"/>
  <c r="Q1686" i="1" s="1"/>
  <c r="R1686" i="1"/>
  <c r="O1687" i="1"/>
  <c r="P1687" i="1"/>
  <c r="Q1687" i="1" s="1"/>
  <c r="R1687" i="1"/>
  <c r="O1688" i="1"/>
  <c r="P1688" i="1"/>
  <c r="Q1688" i="1" s="1"/>
  <c r="R1688" i="1"/>
  <c r="O1689" i="1"/>
  <c r="P1689" i="1"/>
  <c r="Q1689" i="1" s="1"/>
  <c r="R1689" i="1"/>
  <c r="O1690" i="1"/>
  <c r="P1690" i="1"/>
  <c r="Q1690" i="1" s="1"/>
  <c r="R1690" i="1"/>
  <c r="O1691" i="1"/>
  <c r="P1691" i="1"/>
  <c r="Q1691" i="1" s="1"/>
  <c r="R1691" i="1"/>
  <c r="O1692" i="1"/>
  <c r="P1692" i="1"/>
  <c r="Q1692" i="1" s="1"/>
  <c r="R1692" i="1"/>
  <c r="O1693" i="1"/>
  <c r="P1693" i="1"/>
  <c r="Q1693" i="1" s="1"/>
  <c r="R1693" i="1"/>
  <c r="O1694" i="1"/>
  <c r="P1694" i="1"/>
  <c r="Q1694" i="1" s="1"/>
  <c r="R1694" i="1"/>
  <c r="O1695" i="1"/>
  <c r="P1695" i="1"/>
  <c r="Q1695" i="1" s="1"/>
  <c r="R1695" i="1"/>
  <c r="O1696" i="1"/>
  <c r="P1696" i="1"/>
  <c r="Q1696" i="1" s="1"/>
  <c r="R1696" i="1"/>
  <c r="O1697" i="1"/>
  <c r="P1697" i="1"/>
  <c r="Q1697" i="1" s="1"/>
  <c r="R1697" i="1"/>
  <c r="O1698" i="1"/>
  <c r="P1698" i="1"/>
  <c r="Q1698" i="1" s="1"/>
  <c r="R1698" i="1"/>
  <c r="O1699" i="1"/>
  <c r="P1699" i="1"/>
  <c r="Q1699" i="1" s="1"/>
  <c r="R1699" i="1"/>
  <c r="O1700" i="1"/>
  <c r="P1700" i="1"/>
  <c r="Q1700" i="1" s="1"/>
  <c r="R1700" i="1"/>
  <c r="O1701" i="1"/>
  <c r="P1701" i="1"/>
  <c r="Q1701" i="1" s="1"/>
  <c r="R1701" i="1"/>
  <c r="O1702" i="1"/>
  <c r="P1702" i="1"/>
  <c r="Q1702" i="1" s="1"/>
  <c r="R1702" i="1"/>
  <c r="O1703" i="1"/>
  <c r="P1703" i="1"/>
  <c r="Q1703" i="1" s="1"/>
  <c r="R1703" i="1"/>
  <c r="O1704" i="1"/>
  <c r="P1704" i="1"/>
  <c r="Q1704" i="1" s="1"/>
  <c r="R1704" i="1"/>
  <c r="O1705" i="1"/>
  <c r="P1705" i="1"/>
  <c r="Q1705" i="1" s="1"/>
  <c r="R1705" i="1"/>
  <c r="O1706" i="1"/>
  <c r="P1706" i="1"/>
  <c r="Q1706" i="1" s="1"/>
  <c r="R1706" i="1"/>
  <c r="O1707" i="1"/>
  <c r="P1707" i="1"/>
  <c r="Q1707" i="1" s="1"/>
  <c r="R1707" i="1"/>
  <c r="O1708" i="1"/>
  <c r="P1708" i="1"/>
  <c r="Q1708" i="1" s="1"/>
  <c r="R1708" i="1"/>
  <c r="O1709" i="1"/>
  <c r="P1709" i="1"/>
  <c r="Q1709" i="1" s="1"/>
  <c r="R1709" i="1"/>
  <c r="O1710" i="1"/>
  <c r="P1710" i="1"/>
  <c r="Q1710" i="1"/>
  <c r="R1710" i="1"/>
  <c r="O1711" i="1"/>
  <c r="P1711" i="1"/>
  <c r="Q1711" i="1" s="1"/>
  <c r="R1711" i="1"/>
  <c r="O1712" i="1"/>
  <c r="P1712" i="1"/>
  <c r="Q1712" i="1" s="1"/>
  <c r="R1712" i="1"/>
  <c r="O1713" i="1"/>
  <c r="P1713" i="1"/>
  <c r="Q1713" i="1" s="1"/>
  <c r="R1713" i="1"/>
  <c r="O1714" i="1"/>
  <c r="P1714" i="1"/>
  <c r="Q1714" i="1" s="1"/>
  <c r="R1714" i="1"/>
  <c r="O1715" i="1"/>
  <c r="P1715" i="1"/>
  <c r="Q1715" i="1" s="1"/>
  <c r="R1715" i="1"/>
  <c r="O1716" i="1"/>
  <c r="P1716" i="1"/>
  <c r="Q1716" i="1" s="1"/>
  <c r="R1716" i="1"/>
  <c r="O1717" i="1"/>
  <c r="P1717" i="1"/>
  <c r="Q1717" i="1" s="1"/>
  <c r="R1717" i="1"/>
  <c r="O1718" i="1"/>
  <c r="P1718" i="1"/>
  <c r="Q1718" i="1" s="1"/>
  <c r="R1718" i="1"/>
  <c r="O1719" i="1"/>
  <c r="P1719" i="1"/>
  <c r="Q1719" i="1" s="1"/>
  <c r="R1719" i="1"/>
  <c r="O1720" i="1"/>
  <c r="P1720" i="1"/>
  <c r="Q1720" i="1" s="1"/>
  <c r="R1720" i="1"/>
  <c r="O1721" i="1"/>
  <c r="P1721" i="1"/>
  <c r="Q1721" i="1" s="1"/>
  <c r="R1721" i="1"/>
  <c r="O1722" i="1"/>
  <c r="P1722" i="1"/>
  <c r="Q1722" i="1" s="1"/>
  <c r="R1722" i="1"/>
  <c r="O1723" i="1"/>
  <c r="P1723" i="1"/>
  <c r="Q1723" i="1" s="1"/>
  <c r="R1723" i="1"/>
  <c r="O1724" i="1"/>
  <c r="P1724" i="1"/>
  <c r="Q1724" i="1" s="1"/>
  <c r="R1724" i="1"/>
  <c r="O1725" i="1"/>
  <c r="P1725" i="1"/>
  <c r="Q1725" i="1" s="1"/>
  <c r="R1725" i="1"/>
  <c r="O1726" i="1"/>
  <c r="P1726" i="1"/>
  <c r="Q1726" i="1" s="1"/>
  <c r="R1726" i="1"/>
  <c r="O1727" i="1"/>
  <c r="P1727" i="1"/>
  <c r="Q1727" i="1" s="1"/>
  <c r="R1727" i="1"/>
  <c r="O1728" i="1"/>
  <c r="P1728" i="1"/>
  <c r="Q1728" i="1" s="1"/>
  <c r="R1728" i="1"/>
  <c r="O1729" i="1"/>
  <c r="P1729" i="1"/>
  <c r="Q1729" i="1" s="1"/>
  <c r="R1729" i="1"/>
  <c r="O1730" i="1"/>
  <c r="P1730" i="1"/>
  <c r="Q1730" i="1" s="1"/>
  <c r="R1730" i="1"/>
  <c r="O1731" i="1"/>
  <c r="P1731" i="1"/>
  <c r="Q1731" i="1" s="1"/>
  <c r="R1731" i="1"/>
  <c r="O1732" i="1"/>
  <c r="P1732" i="1"/>
  <c r="Q1732" i="1" s="1"/>
  <c r="R1732" i="1"/>
  <c r="O1733" i="1"/>
  <c r="P1733" i="1"/>
  <c r="Q1733" i="1" s="1"/>
  <c r="R1733" i="1"/>
  <c r="O1734" i="1"/>
  <c r="P1734" i="1"/>
  <c r="Q1734" i="1" s="1"/>
  <c r="R1734" i="1"/>
  <c r="O1735" i="1"/>
  <c r="P1735" i="1"/>
  <c r="Q1735" i="1" s="1"/>
  <c r="R1735" i="1"/>
  <c r="O1736" i="1"/>
  <c r="P1736" i="1"/>
  <c r="Q1736" i="1" s="1"/>
  <c r="R1736" i="1"/>
  <c r="O1737" i="1"/>
  <c r="P1737" i="1"/>
  <c r="Q1737" i="1" s="1"/>
  <c r="R1737" i="1"/>
  <c r="O1738" i="1"/>
  <c r="P1738" i="1"/>
  <c r="Q1738" i="1" s="1"/>
  <c r="R1738" i="1"/>
  <c r="O1739" i="1"/>
  <c r="P1739" i="1"/>
  <c r="Q1739" i="1"/>
  <c r="R1739" i="1"/>
  <c r="O1740" i="1"/>
  <c r="P1740" i="1"/>
  <c r="Q1740" i="1" s="1"/>
  <c r="R1740" i="1"/>
  <c r="O1741" i="1"/>
  <c r="P1741" i="1"/>
  <c r="Q1741" i="1" s="1"/>
  <c r="R1741" i="1"/>
  <c r="O1742" i="1"/>
  <c r="P1742" i="1"/>
  <c r="Q1742" i="1" s="1"/>
  <c r="R1742" i="1"/>
  <c r="O1743" i="1"/>
  <c r="P1743" i="1"/>
  <c r="Q1743" i="1" s="1"/>
  <c r="R1743" i="1"/>
  <c r="O1744" i="1"/>
  <c r="P1744" i="1"/>
  <c r="Q1744" i="1" s="1"/>
  <c r="R1744" i="1"/>
  <c r="O1745" i="1"/>
  <c r="P1745" i="1"/>
  <c r="Q1745" i="1" s="1"/>
  <c r="R1745" i="1"/>
  <c r="O1746" i="1"/>
  <c r="P1746" i="1"/>
  <c r="Q1746" i="1" s="1"/>
  <c r="R1746" i="1"/>
  <c r="O1747" i="1"/>
  <c r="P1747" i="1"/>
  <c r="Q1747" i="1" s="1"/>
  <c r="R1747" i="1"/>
  <c r="O1748" i="1"/>
  <c r="P1748" i="1"/>
  <c r="Q1748" i="1" s="1"/>
  <c r="R1748" i="1"/>
  <c r="O1749" i="1"/>
  <c r="P1749" i="1"/>
  <c r="Q1749" i="1" s="1"/>
  <c r="R1749" i="1"/>
  <c r="O1750" i="1"/>
  <c r="P1750" i="1"/>
  <c r="Q1750" i="1" s="1"/>
  <c r="R1750" i="1"/>
  <c r="O1751" i="1"/>
  <c r="P1751" i="1"/>
  <c r="Q1751" i="1" s="1"/>
  <c r="R1751" i="1"/>
  <c r="O1752" i="1"/>
  <c r="P1752" i="1"/>
  <c r="Q1752" i="1" s="1"/>
  <c r="R1752" i="1"/>
  <c r="O1753" i="1"/>
  <c r="P1753" i="1"/>
  <c r="Q1753" i="1" s="1"/>
  <c r="R1753" i="1"/>
  <c r="O1754" i="1"/>
  <c r="P1754" i="1"/>
  <c r="Q1754" i="1" s="1"/>
  <c r="R1754" i="1"/>
  <c r="O1755" i="1"/>
  <c r="P1755" i="1"/>
  <c r="Q1755" i="1" s="1"/>
  <c r="R1755" i="1"/>
  <c r="O1756" i="1"/>
  <c r="P1756" i="1"/>
  <c r="Q1756" i="1" s="1"/>
  <c r="R1756" i="1"/>
  <c r="O1757" i="1"/>
  <c r="P1757" i="1"/>
  <c r="Q1757" i="1" s="1"/>
  <c r="R1757" i="1"/>
  <c r="O1758" i="1"/>
  <c r="P1758" i="1"/>
  <c r="Q1758" i="1" s="1"/>
  <c r="R1758" i="1"/>
  <c r="O1759" i="1"/>
  <c r="P1759" i="1"/>
  <c r="Q1759" i="1" s="1"/>
  <c r="R1759" i="1"/>
  <c r="O1760" i="1"/>
  <c r="P1760" i="1"/>
  <c r="Q1760" i="1" s="1"/>
  <c r="R1760" i="1"/>
  <c r="O1761" i="1"/>
  <c r="P1761" i="1"/>
  <c r="Q1761" i="1" s="1"/>
  <c r="R1761" i="1"/>
  <c r="O1762" i="1"/>
  <c r="P1762" i="1"/>
  <c r="Q1762" i="1" s="1"/>
  <c r="R1762" i="1"/>
  <c r="O1763" i="1"/>
  <c r="P1763" i="1"/>
  <c r="Q1763" i="1" s="1"/>
  <c r="R1763" i="1"/>
  <c r="O1764" i="1"/>
  <c r="P1764" i="1"/>
  <c r="Q1764" i="1" s="1"/>
  <c r="R1764" i="1"/>
  <c r="O1765" i="1"/>
  <c r="P1765" i="1"/>
  <c r="Q1765" i="1" s="1"/>
  <c r="R1765" i="1"/>
  <c r="O1766" i="1"/>
  <c r="P1766" i="1"/>
  <c r="Q1766" i="1" s="1"/>
  <c r="R1766" i="1"/>
  <c r="O1767" i="1"/>
  <c r="P1767" i="1"/>
  <c r="Q1767" i="1" s="1"/>
  <c r="R1767" i="1"/>
  <c r="O1768" i="1"/>
  <c r="P1768" i="1"/>
  <c r="Q1768" i="1" s="1"/>
  <c r="R1768" i="1"/>
  <c r="O1769" i="1"/>
  <c r="P1769" i="1"/>
  <c r="Q1769" i="1" s="1"/>
  <c r="R1769" i="1"/>
  <c r="O1770" i="1"/>
  <c r="P1770" i="1"/>
  <c r="Q1770" i="1" s="1"/>
  <c r="R1770" i="1"/>
  <c r="O1771" i="1"/>
  <c r="P1771" i="1"/>
  <c r="Q1771" i="1" s="1"/>
  <c r="R1771" i="1"/>
  <c r="O1772" i="1"/>
  <c r="P1772" i="1"/>
  <c r="Q1772" i="1" s="1"/>
  <c r="R1772" i="1"/>
  <c r="O1773" i="1"/>
  <c r="P1773" i="1"/>
  <c r="Q1773" i="1" s="1"/>
  <c r="R1773" i="1"/>
  <c r="O1774" i="1"/>
  <c r="P1774" i="1"/>
  <c r="Q1774" i="1" s="1"/>
  <c r="R1774" i="1"/>
  <c r="O1775" i="1"/>
  <c r="P1775" i="1"/>
  <c r="Q1775" i="1" s="1"/>
  <c r="R1775" i="1"/>
  <c r="O1776" i="1"/>
  <c r="P1776" i="1"/>
  <c r="Q1776" i="1" s="1"/>
  <c r="R1776" i="1"/>
  <c r="O1777" i="1"/>
  <c r="P1777" i="1"/>
  <c r="Q1777" i="1" s="1"/>
  <c r="R1777" i="1"/>
  <c r="O1778" i="1"/>
  <c r="P1778" i="1"/>
  <c r="Q1778" i="1" s="1"/>
  <c r="R1778" i="1"/>
  <c r="O1779" i="1"/>
  <c r="P1779" i="1"/>
  <c r="Q1779" i="1" s="1"/>
  <c r="R1779" i="1"/>
  <c r="O1780" i="1"/>
  <c r="P1780" i="1"/>
  <c r="Q1780" i="1" s="1"/>
  <c r="R1780" i="1"/>
  <c r="O1781" i="1"/>
  <c r="P1781" i="1"/>
  <c r="Q1781" i="1" s="1"/>
  <c r="R1781" i="1"/>
  <c r="O1782" i="1"/>
  <c r="P1782" i="1"/>
  <c r="Q1782" i="1" s="1"/>
  <c r="R1782" i="1"/>
  <c r="O1783" i="1"/>
  <c r="P1783" i="1"/>
  <c r="Q1783" i="1" s="1"/>
  <c r="R1783" i="1"/>
  <c r="O1784" i="1"/>
  <c r="P1784" i="1"/>
  <c r="Q1784" i="1" s="1"/>
  <c r="R1784" i="1"/>
  <c r="O1785" i="1"/>
  <c r="P1785" i="1"/>
  <c r="Q1785" i="1" s="1"/>
  <c r="R1785" i="1"/>
  <c r="O1786" i="1"/>
  <c r="P1786" i="1"/>
  <c r="Q1786" i="1" s="1"/>
  <c r="R1786" i="1"/>
  <c r="O1787" i="1"/>
  <c r="P1787" i="1"/>
  <c r="Q1787" i="1" s="1"/>
  <c r="R1787" i="1"/>
  <c r="O1788" i="1"/>
  <c r="P1788" i="1"/>
  <c r="Q1788" i="1" s="1"/>
  <c r="R1788" i="1"/>
  <c r="O1789" i="1"/>
  <c r="P1789" i="1"/>
  <c r="Q1789" i="1" s="1"/>
  <c r="R1789" i="1"/>
  <c r="O1790" i="1"/>
  <c r="P1790" i="1"/>
  <c r="Q1790" i="1" s="1"/>
  <c r="R1790" i="1"/>
  <c r="O1791" i="1"/>
  <c r="P1791" i="1"/>
  <c r="Q1791" i="1" s="1"/>
  <c r="R1791" i="1"/>
  <c r="O1792" i="1"/>
  <c r="P1792" i="1"/>
  <c r="Q1792" i="1" s="1"/>
  <c r="R1792" i="1"/>
  <c r="O1793" i="1"/>
  <c r="P1793" i="1"/>
  <c r="Q1793" i="1" s="1"/>
  <c r="R1793" i="1"/>
  <c r="O1794" i="1"/>
  <c r="P1794" i="1"/>
  <c r="Q1794" i="1" s="1"/>
  <c r="R1794" i="1"/>
  <c r="O1795" i="1"/>
  <c r="P1795" i="1"/>
  <c r="Q1795" i="1" s="1"/>
  <c r="R1795" i="1"/>
  <c r="O1796" i="1"/>
  <c r="P1796" i="1"/>
  <c r="Q1796" i="1" s="1"/>
  <c r="R1796" i="1"/>
  <c r="O1797" i="1"/>
  <c r="P1797" i="1"/>
  <c r="Q1797" i="1" s="1"/>
  <c r="R1797" i="1"/>
  <c r="O1798" i="1"/>
  <c r="P1798" i="1"/>
  <c r="Q1798" i="1" s="1"/>
  <c r="R1798" i="1"/>
  <c r="O1799" i="1"/>
  <c r="P1799" i="1"/>
  <c r="Q1799" i="1" s="1"/>
  <c r="R1799" i="1"/>
  <c r="O1800" i="1"/>
  <c r="P1800" i="1"/>
  <c r="Q1800" i="1" s="1"/>
  <c r="R1800" i="1"/>
  <c r="O1801" i="1"/>
  <c r="P1801" i="1"/>
  <c r="Q1801" i="1" s="1"/>
  <c r="R1801" i="1"/>
  <c r="O1802" i="1"/>
  <c r="P1802" i="1"/>
  <c r="Q1802" i="1" s="1"/>
  <c r="R1802" i="1"/>
  <c r="O1803" i="1"/>
  <c r="P1803" i="1"/>
  <c r="Q1803" i="1" s="1"/>
  <c r="R1803" i="1"/>
  <c r="O1804" i="1"/>
  <c r="P1804" i="1"/>
  <c r="Q1804" i="1" s="1"/>
  <c r="R1804" i="1"/>
  <c r="O1805" i="1"/>
  <c r="P1805" i="1"/>
  <c r="Q1805" i="1" s="1"/>
  <c r="R1805" i="1"/>
  <c r="O1806" i="1"/>
  <c r="P1806" i="1"/>
  <c r="Q1806" i="1" s="1"/>
  <c r="R1806" i="1"/>
  <c r="O1807" i="1"/>
  <c r="P1807" i="1"/>
  <c r="Q1807" i="1" s="1"/>
  <c r="R1807" i="1"/>
  <c r="O1808" i="1"/>
  <c r="P1808" i="1"/>
  <c r="Q1808" i="1" s="1"/>
  <c r="R1808" i="1"/>
  <c r="O1809" i="1"/>
  <c r="P1809" i="1"/>
  <c r="Q1809" i="1" s="1"/>
  <c r="R1809" i="1"/>
  <c r="O1810" i="1"/>
  <c r="P1810" i="1"/>
  <c r="Q1810" i="1" s="1"/>
  <c r="R1810" i="1"/>
  <c r="O1811" i="1"/>
  <c r="P1811" i="1"/>
  <c r="Q1811" i="1" s="1"/>
  <c r="R1811" i="1"/>
  <c r="O1812" i="1"/>
  <c r="P1812" i="1"/>
  <c r="Q1812" i="1" s="1"/>
  <c r="R1812" i="1"/>
  <c r="O1813" i="1"/>
  <c r="P1813" i="1"/>
  <c r="Q1813" i="1" s="1"/>
  <c r="R1813" i="1"/>
  <c r="O1814" i="1"/>
  <c r="P1814" i="1"/>
  <c r="Q1814" i="1" s="1"/>
  <c r="R1814" i="1"/>
  <c r="O1815" i="1"/>
  <c r="P1815" i="1"/>
  <c r="Q1815" i="1" s="1"/>
  <c r="R1815" i="1"/>
  <c r="O1816" i="1"/>
  <c r="P1816" i="1"/>
  <c r="Q1816" i="1" s="1"/>
  <c r="R1816" i="1"/>
  <c r="O1817" i="1"/>
  <c r="P1817" i="1"/>
  <c r="Q1817" i="1" s="1"/>
  <c r="R1817" i="1"/>
  <c r="O1818" i="1"/>
  <c r="P1818" i="1"/>
  <c r="Q1818" i="1" s="1"/>
  <c r="R1818" i="1"/>
  <c r="O1819" i="1"/>
  <c r="P1819" i="1"/>
  <c r="Q1819" i="1" s="1"/>
  <c r="R1819" i="1"/>
  <c r="O1820" i="1"/>
  <c r="P1820" i="1"/>
  <c r="Q1820" i="1" s="1"/>
  <c r="R1820" i="1"/>
  <c r="O1821" i="1"/>
  <c r="P1821" i="1"/>
  <c r="Q1821" i="1" s="1"/>
  <c r="R1821" i="1"/>
  <c r="O1822" i="1"/>
  <c r="P1822" i="1"/>
  <c r="Q1822" i="1" s="1"/>
  <c r="R1822" i="1"/>
  <c r="O1823" i="1"/>
  <c r="P1823" i="1"/>
  <c r="Q1823" i="1" s="1"/>
  <c r="R1823" i="1"/>
  <c r="O1824" i="1"/>
  <c r="P1824" i="1"/>
  <c r="Q1824" i="1" s="1"/>
  <c r="R1824" i="1"/>
  <c r="O1825" i="1"/>
  <c r="P1825" i="1"/>
  <c r="Q1825" i="1" s="1"/>
  <c r="R1825" i="1"/>
  <c r="O1826" i="1"/>
  <c r="P1826" i="1"/>
  <c r="Q1826" i="1" s="1"/>
  <c r="R1826" i="1"/>
  <c r="O1827" i="1"/>
  <c r="P1827" i="1"/>
  <c r="Q1827" i="1" s="1"/>
  <c r="R1827" i="1"/>
  <c r="O1828" i="1"/>
  <c r="P1828" i="1"/>
  <c r="Q1828" i="1" s="1"/>
  <c r="R1828" i="1"/>
  <c r="O1829" i="1"/>
  <c r="P1829" i="1"/>
  <c r="Q1829" i="1" s="1"/>
  <c r="R1829" i="1"/>
  <c r="O1830" i="1"/>
  <c r="P1830" i="1"/>
  <c r="Q1830" i="1" s="1"/>
  <c r="R1830" i="1"/>
  <c r="O1831" i="1"/>
  <c r="P1831" i="1"/>
  <c r="Q1831" i="1" s="1"/>
  <c r="R1831" i="1"/>
  <c r="O1832" i="1"/>
  <c r="P1832" i="1"/>
  <c r="Q1832" i="1" s="1"/>
  <c r="R1832" i="1"/>
  <c r="O1833" i="1"/>
  <c r="P1833" i="1"/>
  <c r="Q1833" i="1" s="1"/>
  <c r="R1833" i="1"/>
  <c r="O1834" i="1"/>
  <c r="P1834" i="1"/>
  <c r="Q1834" i="1" s="1"/>
  <c r="R1834" i="1"/>
  <c r="O1835" i="1"/>
  <c r="P1835" i="1"/>
  <c r="Q1835" i="1" s="1"/>
  <c r="R1835" i="1"/>
  <c r="O1836" i="1"/>
  <c r="P1836" i="1"/>
  <c r="Q1836" i="1" s="1"/>
  <c r="R1836" i="1"/>
  <c r="O1837" i="1"/>
  <c r="P1837" i="1"/>
  <c r="Q1837" i="1" s="1"/>
  <c r="R1837" i="1"/>
  <c r="O1838" i="1"/>
  <c r="P1838" i="1"/>
  <c r="Q1838" i="1" s="1"/>
  <c r="R1838" i="1"/>
  <c r="O1839" i="1"/>
  <c r="P1839" i="1"/>
  <c r="Q1839" i="1" s="1"/>
  <c r="R1839" i="1"/>
  <c r="O1840" i="1"/>
  <c r="P1840" i="1"/>
  <c r="Q1840" i="1" s="1"/>
  <c r="R1840" i="1"/>
  <c r="O1841" i="1"/>
  <c r="P1841" i="1"/>
  <c r="Q1841" i="1"/>
  <c r="R1841" i="1"/>
  <c r="O1842" i="1"/>
  <c r="P1842" i="1"/>
  <c r="Q1842" i="1" s="1"/>
  <c r="R1842" i="1"/>
  <c r="O1843" i="1"/>
  <c r="P1843" i="1"/>
  <c r="Q1843" i="1" s="1"/>
  <c r="R1843" i="1"/>
  <c r="O1844" i="1"/>
  <c r="P1844" i="1"/>
  <c r="Q1844" i="1" s="1"/>
  <c r="R1844" i="1"/>
  <c r="O1845" i="1"/>
  <c r="P1845" i="1"/>
  <c r="Q1845" i="1" s="1"/>
  <c r="R1845" i="1"/>
  <c r="O1846" i="1"/>
  <c r="P1846" i="1"/>
  <c r="Q1846" i="1" s="1"/>
  <c r="R1846" i="1"/>
  <c r="O1847" i="1"/>
  <c r="P1847" i="1"/>
  <c r="Q1847" i="1" s="1"/>
  <c r="R1847" i="1"/>
  <c r="O1848" i="1"/>
  <c r="P1848" i="1"/>
  <c r="Q1848" i="1" s="1"/>
  <c r="R1848" i="1"/>
  <c r="O1849" i="1"/>
  <c r="P1849" i="1"/>
  <c r="Q1849" i="1" s="1"/>
  <c r="R1849" i="1"/>
  <c r="O1850" i="1"/>
  <c r="P1850" i="1"/>
  <c r="Q1850" i="1" s="1"/>
  <c r="R1850" i="1"/>
  <c r="O1851" i="1"/>
  <c r="P1851" i="1"/>
  <c r="Q1851" i="1" s="1"/>
  <c r="R1851" i="1"/>
  <c r="O1852" i="1"/>
  <c r="P1852" i="1"/>
  <c r="Q1852" i="1" s="1"/>
  <c r="R1852" i="1"/>
  <c r="O1853" i="1"/>
  <c r="P1853" i="1"/>
  <c r="Q1853" i="1" s="1"/>
  <c r="R1853" i="1"/>
  <c r="O1854" i="1"/>
  <c r="P1854" i="1"/>
  <c r="Q1854" i="1" s="1"/>
  <c r="R1854" i="1"/>
  <c r="O1855" i="1"/>
  <c r="P1855" i="1"/>
  <c r="Q1855" i="1" s="1"/>
  <c r="R1855" i="1"/>
  <c r="O1856" i="1"/>
  <c r="P1856" i="1"/>
  <c r="Q1856" i="1" s="1"/>
  <c r="R1856" i="1"/>
  <c r="O1857" i="1"/>
  <c r="P1857" i="1"/>
  <c r="Q1857" i="1" s="1"/>
  <c r="R1857" i="1"/>
  <c r="O1858" i="1"/>
  <c r="P1858" i="1"/>
  <c r="Q1858" i="1" s="1"/>
  <c r="R1858" i="1"/>
  <c r="O1859" i="1"/>
  <c r="P1859" i="1"/>
  <c r="Q1859" i="1" s="1"/>
  <c r="R1859" i="1"/>
  <c r="O1860" i="1"/>
  <c r="P1860" i="1"/>
  <c r="Q1860" i="1" s="1"/>
  <c r="R1860" i="1"/>
  <c r="O1861" i="1"/>
  <c r="P1861" i="1"/>
  <c r="Q1861" i="1" s="1"/>
  <c r="R1861" i="1"/>
  <c r="O1862" i="1"/>
  <c r="P1862" i="1"/>
  <c r="Q1862" i="1" s="1"/>
  <c r="R1862" i="1"/>
  <c r="O1863" i="1"/>
  <c r="P1863" i="1"/>
  <c r="Q1863" i="1" s="1"/>
  <c r="R1863" i="1"/>
  <c r="O1864" i="1"/>
  <c r="P1864" i="1"/>
  <c r="Q1864" i="1" s="1"/>
  <c r="R1864" i="1"/>
  <c r="O1865" i="1"/>
  <c r="P1865" i="1"/>
  <c r="Q1865" i="1" s="1"/>
  <c r="R1865" i="1"/>
  <c r="O1866" i="1"/>
  <c r="P1866" i="1"/>
  <c r="Q1866" i="1" s="1"/>
  <c r="R1866" i="1"/>
  <c r="O1867" i="1"/>
  <c r="P1867" i="1"/>
  <c r="Q1867" i="1" s="1"/>
  <c r="R1867" i="1"/>
  <c r="O1868" i="1"/>
  <c r="P1868" i="1"/>
  <c r="Q1868" i="1" s="1"/>
  <c r="R1868" i="1"/>
  <c r="O1869" i="1"/>
  <c r="P1869" i="1"/>
  <c r="Q1869" i="1" s="1"/>
  <c r="R1869" i="1"/>
  <c r="O1870" i="1"/>
  <c r="P1870" i="1"/>
  <c r="Q1870" i="1" s="1"/>
  <c r="R1870" i="1"/>
  <c r="O1871" i="1"/>
  <c r="P1871" i="1"/>
  <c r="Q1871" i="1" s="1"/>
  <c r="R1871" i="1"/>
  <c r="O1872" i="1"/>
  <c r="P1872" i="1"/>
  <c r="Q1872" i="1" s="1"/>
  <c r="R1872" i="1"/>
  <c r="O1873" i="1"/>
  <c r="P1873" i="1"/>
  <c r="Q1873" i="1" s="1"/>
  <c r="R1873" i="1"/>
  <c r="O1874" i="1"/>
  <c r="P1874" i="1"/>
  <c r="Q1874" i="1" s="1"/>
  <c r="R1874" i="1"/>
  <c r="O1875" i="1"/>
  <c r="P1875" i="1"/>
  <c r="Q1875" i="1" s="1"/>
  <c r="R1875" i="1"/>
  <c r="O1876" i="1"/>
  <c r="P1876" i="1"/>
  <c r="Q1876" i="1" s="1"/>
  <c r="R1876" i="1"/>
  <c r="O1877" i="1"/>
  <c r="P1877" i="1"/>
  <c r="Q1877" i="1" s="1"/>
  <c r="R1877" i="1"/>
  <c r="O1878" i="1"/>
  <c r="P1878" i="1"/>
  <c r="Q1878" i="1" s="1"/>
  <c r="R1878" i="1"/>
  <c r="O1879" i="1"/>
  <c r="P1879" i="1"/>
  <c r="Q1879" i="1" s="1"/>
  <c r="R1879" i="1"/>
  <c r="O1880" i="1"/>
  <c r="P1880" i="1"/>
  <c r="Q1880" i="1" s="1"/>
  <c r="R1880" i="1"/>
  <c r="O1881" i="1"/>
  <c r="P1881" i="1"/>
  <c r="Q1881" i="1" s="1"/>
  <c r="R1881" i="1"/>
  <c r="O1882" i="1"/>
  <c r="P1882" i="1"/>
  <c r="Q1882" i="1" s="1"/>
  <c r="R1882" i="1"/>
  <c r="O1883" i="1"/>
  <c r="P1883" i="1"/>
  <c r="Q1883" i="1" s="1"/>
  <c r="R1883" i="1"/>
  <c r="O1884" i="1"/>
  <c r="P1884" i="1"/>
  <c r="Q1884" i="1" s="1"/>
  <c r="R1884" i="1"/>
  <c r="O1885" i="1"/>
  <c r="P1885" i="1"/>
  <c r="Q1885" i="1" s="1"/>
  <c r="R1885" i="1"/>
  <c r="O1886" i="1"/>
  <c r="P1886" i="1"/>
  <c r="Q1886" i="1" s="1"/>
  <c r="R1886" i="1"/>
  <c r="O1887" i="1"/>
  <c r="P1887" i="1"/>
  <c r="Q1887" i="1" s="1"/>
  <c r="R1887" i="1"/>
  <c r="O1888" i="1"/>
  <c r="P1888" i="1"/>
  <c r="Q1888" i="1" s="1"/>
  <c r="R1888" i="1"/>
  <c r="O1889" i="1"/>
  <c r="P1889" i="1"/>
  <c r="Q1889" i="1" s="1"/>
  <c r="R1889" i="1"/>
  <c r="O1890" i="1"/>
  <c r="P1890" i="1"/>
  <c r="Q1890" i="1" s="1"/>
  <c r="R1890" i="1"/>
  <c r="O1891" i="1"/>
  <c r="P1891" i="1"/>
  <c r="Q1891" i="1" s="1"/>
  <c r="R1891" i="1"/>
  <c r="O1892" i="1"/>
  <c r="P1892" i="1"/>
  <c r="Q1892" i="1" s="1"/>
  <c r="R1892" i="1"/>
  <c r="O1893" i="1"/>
  <c r="P1893" i="1"/>
  <c r="Q1893" i="1" s="1"/>
  <c r="R1893" i="1"/>
  <c r="O1894" i="1"/>
  <c r="P1894" i="1"/>
  <c r="Q1894" i="1" s="1"/>
  <c r="R1894" i="1"/>
  <c r="O1895" i="1"/>
  <c r="P1895" i="1"/>
  <c r="Q1895" i="1" s="1"/>
  <c r="R1895" i="1"/>
  <c r="O1896" i="1"/>
  <c r="P1896" i="1"/>
  <c r="Q1896" i="1" s="1"/>
  <c r="R1896" i="1"/>
  <c r="O1897" i="1"/>
  <c r="P1897" i="1"/>
  <c r="Q1897" i="1" s="1"/>
  <c r="R1897" i="1"/>
  <c r="O1898" i="1"/>
  <c r="P1898" i="1"/>
  <c r="Q1898" i="1" s="1"/>
  <c r="R1898" i="1"/>
  <c r="O1899" i="1"/>
  <c r="P1899" i="1"/>
  <c r="Q1899" i="1" s="1"/>
  <c r="R1899" i="1"/>
  <c r="O1900" i="1"/>
  <c r="P1900" i="1"/>
  <c r="Q1900" i="1" s="1"/>
  <c r="R1900" i="1"/>
  <c r="O1901" i="1"/>
  <c r="P1901" i="1"/>
  <c r="Q1901" i="1" s="1"/>
  <c r="R1901" i="1"/>
  <c r="O1902" i="1"/>
  <c r="P1902" i="1"/>
  <c r="Q1902" i="1" s="1"/>
  <c r="R1902" i="1"/>
  <c r="O1903" i="1"/>
  <c r="P1903" i="1"/>
  <c r="Q1903" i="1" s="1"/>
  <c r="R1903" i="1"/>
  <c r="O1904" i="1"/>
  <c r="P1904" i="1"/>
  <c r="Q1904" i="1" s="1"/>
  <c r="R1904" i="1"/>
  <c r="O1905" i="1"/>
  <c r="P1905" i="1"/>
  <c r="Q1905" i="1" s="1"/>
  <c r="R1905" i="1"/>
  <c r="O1906" i="1"/>
  <c r="P1906" i="1"/>
  <c r="Q1906" i="1" s="1"/>
  <c r="R1906" i="1"/>
  <c r="O1907" i="1"/>
  <c r="P1907" i="1"/>
  <c r="Q1907" i="1" s="1"/>
  <c r="R1907" i="1"/>
  <c r="O1908" i="1"/>
  <c r="P1908" i="1"/>
  <c r="Q1908" i="1" s="1"/>
  <c r="R1908" i="1"/>
  <c r="O1909" i="1"/>
  <c r="P1909" i="1"/>
  <c r="Q1909" i="1" s="1"/>
  <c r="R1909" i="1"/>
  <c r="O1910" i="1"/>
  <c r="P1910" i="1"/>
  <c r="Q1910" i="1" s="1"/>
  <c r="R1910" i="1"/>
  <c r="O1911" i="1"/>
  <c r="P1911" i="1"/>
  <c r="Q1911" i="1" s="1"/>
  <c r="R1911" i="1"/>
  <c r="O1912" i="1"/>
  <c r="P1912" i="1"/>
  <c r="Q1912" i="1" s="1"/>
  <c r="R1912" i="1"/>
  <c r="O1913" i="1"/>
  <c r="P1913" i="1"/>
  <c r="Q1913" i="1" s="1"/>
  <c r="R1913" i="1"/>
  <c r="O1914" i="1"/>
  <c r="P1914" i="1"/>
  <c r="Q1914" i="1" s="1"/>
  <c r="R1914" i="1"/>
  <c r="O1915" i="1"/>
  <c r="P1915" i="1"/>
  <c r="Q1915" i="1" s="1"/>
  <c r="R1915" i="1"/>
  <c r="O1916" i="1"/>
  <c r="P1916" i="1"/>
  <c r="Q1916" i="1" s="1"/>
  <c r="R1916" i="1"/>
  <c r="O1917" i="1"/>
  <c r="P1917" i="1"/>
  <c r="Q1917" i="1" s="1"/>
  <c r="R1917" i="1"/>
  <c r="O1918" i="1"/>
  <c r="P1918" i="1"/>
  <c r="Q1918" i="1" s="1"/>
  <c r="R1918" i="1"/>
  <c r="O1919" i="1"/>
  <c r="P1919" i="1"/>
  <c r="Q1919" i="1" s="1"/>
  <c r="R1919" i="1"/>
  <c r="O1920" i="1"/>
  <c r="P1920" i="1"/>
  <c r="Q1920" i="1" s="1"/>
  <c r="R1920" i="1"/>
  <c r="O1921" i="1"/>
  <c r="P1921" i="1"/>
  <c r="Q1921" i="1" s="1"/>
  <c r="R1921" i="1"/>
  <c r="O1922" i="1"/>
  <c r="P1922" i="1"/>
  <c r="Q1922" i="1" s="1"/>
  <c r="R1922" i="1"/>
  <c r="O1923" i="1"/>
  <c r="P1923" i="1"/>
  <c r="Q1923" i="1" s="1"/>
  <c r="R1923" i="1"/>
  <c r="O1924" i="1"/>
  <c r="P1924" i="1"/>
  <c r="Q1924" i="1" s="1"/>
  <c r="R1924" i="1"/>
  <c r="O1925" i="1"/>
  <c r="P1925" i="1"/>
  <c r="Q1925" i="1" s="1"/>
  <c r="R1925" i="1"/>
  <c r="O1926" i="1"/>
  <c r="P1926" i="1"/>
  <c r="Q1926" i="1" s="1"/>
  <c r="R1926" i="1"/>
  <c r="O1927" i="1"/>
  <c r="P1927" i="1"/>
  <c r="Q1927" i="1" s="1"/>
  <c r="R1927" i="1"/>
  <c r="O1928" i="1"/>
  <c r="P1928" i="1"/>
  <c r="Q1928" i="1" s="1"/>
  <c r="R1928" i="1"/>
  <c r="O1929" i="1"/>
  <c r="P1929" i="1"/>
  <c r="Q1929" i="1" s="1"/>
  <c r="R1929" i="1"/>
  <c r="O1930" i="1"/>
  <c r="P1930" i="1"/>
  <c r="Q1930" i="1" s="1"/>
  <c r="R1930" i="1"/>
  <c r="O1931" i="1"/>
  <c r="P1931" i="1"/>
  <c r="Q1931" i="1" s="1"/>
  <c r="R1931" i="1"/>
  <c r="O1932" i="1"/>
  <c r="P1932" i="1"/>
  <c r="Q1932" i="1" s="1"/>
  <c r="R1932" i="1"/>
  <c r="O1933" i="1"/>
  <c r="P1933" i="1"/>
  <c r="Q1933" i="1" s="1"/>
  <c r="R1933" i="1"/>
  <c r="O1934" i="1"/>
  <c r="P1934" i="1"/>
  <c r="Q1934" i="1" s="1"/>
  <c r="R1934" i="1"/>
  <c r="O1935" i="1"/>
  <c r="P1935" i="1"/>
  <c r="Q1935" i="1" s="1"/>
  <c r="R1935" i="1"/>
  <c r="O1936" i="1"/>
  <c r="P1936" i="1"/>
  <c r="Q1936" i="1" s="1"/>
  <c r="R1936" i="1"/>
  <c r="O1937" i="1"/>
  <c r="P1937" i="1"/>
  <c r="Q1937" i="1" s="1"/>
  <c r="R1937" i="1"/>
  <c r="O1938" i="1"/>
  <c r="P1938" i="1"/>
  <c r="Q1938" i="1" s="1"/>
  <c r="R1938" i="1"/>
  <c r="O1939" i="1"/>
  <c r="P1939" i="1"/>
  <c r="Q1939" i="1" s="1"/>
  <c r="R1939" i="1"/>
  <c r="O1940" i="1"/>
  <c r="P1940" i="1"/>
  <c r="Q1940" i="1" s="1"/>
  <c r="R1940" i="1"/>
  <c r="O1941" i="1"/>
  <c r="P1941" i="1"/>
  <c r="Q1941" i="1" s="1"/>
  <c r="R1941" i="1"/>
  <c r="O1942" i="1"/>
  <c r="P1942" i="1"/>
  <c r="Q1942" i="1" s="1"/>
  <c r="R1942" i="1"/>
  <c r="O1943" i="1"/>
  <c r="P1943" i="1"/>
  <c r="Q1943" i="1" s="1"/>
  <c r="R1943" i="1"/>
  <c r="O1944" i="1"/>
  <c r="P1944" i="1"/>
  <c r="Q1944" i="1" s="1"/>
  <c r="R1944" i="1"/>
  <c r="O1945" i="1"/>
  <c r="P1945" i="1"/>
  <c r="Q1945" i="1" s="1"/>
  <c r="R1945" i="1"/>
  <c r="O1946" i="1"/>
  <c r="P1946" i="1"/>
  <c r="Q1946" i="1" s="1"/>
  <c r="R1946" i="1"/>
  <c r="O1947" i="1"/>
  <c r="P1947" i="1"/>
  <c r="Q1947" i="1"/>
  <c r="R1947" i="1"/>
  <c r="O1948" i="1"/>
  <c r="P1948" i="1"/>
  <c r="Q1948" i="1" s="1"/>
  <c r="R1948" i="1"/>
  <c r="O1949" i="1"/>
  <c r="P1949" i="1"/>
  <c r="Q1949" i="1" s="1"/>
  <c r="R1949" i="1"/>
  <c r="O1950" i="1"/>
  <c r="P1950" i="1"/>
  <c r="Q1950" i="1" s="1"/>
  <c r="R1950" i="1"/>
  <c r="O1951" i="1"/>
  <c r="P1951" i="1"/>
  <c r="Q1951" i="1" s="1"/>
  <c r="R1951" i="1"/>
  <c r="O1952" i="1"/>
  <c r="P1952" i="1"/>
  <c r="Q1952" i="1" s="1"/>
  <c r="R1952" i="1"/>
  <c r="O1953" i="1"/>
  <c r="P1953" i="1"/>
  <c r="Q1953" i="1" s="1"/>
  <c r="R1953" i="1"/>
  <c r="O1954" i="1"/>
  <c r="P1954" i="1"/>
  <c r="Q1954" i="1" s="1"/>
  <c r="R1954" i="1"/>
  <c r="O1955" i="1"/>
  <c r="P1955" i="1"/>
  <c r="Q1955" i="1" s="1"/>
  <c r="R1955" i="1"/>
  <c r="O1956" i="1"/>
  <c r="P1956" i="1"/>
  <c r="Q1956" i="1" s="1"/>
  <c r="R1956" i="1"/>
  <c r="O1957" i="1"/>
  <c r="P1957" i="1"/>
  <c r="Q1957" i="1" s="1"/>
  <c r="R1957" i="1"/>
  <c r="O1958" i="1"/>
  <c r="P1958" i="1"/>
  <c r="Q1958" i="1" s="1"/>
  <c r="R1958" i="1"/>
  <c r="O1959" i="1"/>
  <c r="P1959" i="1"/>
  <c r="Q1959" i="1" s="1"/>
  <c r="R1959" i="1"/>
  <c r="O1960" i="1"/>
  <c r="P1960" i="1"/>
  <c r="Q1960" i="1" s="1"/>
  <c r="R1960" i="1"/>
  <c r="O1961" i="1"/>
  <c r="P1961" i="1"/>
  <c r="Q1961" i="1" s="1"/>
  <c r="R1961" i="1"/>
  <c r="O1962" i="1"/>
  <c r="P1962" i="1"/>
  <c r="Q1962" i="1" s="1"/>
  <c r="R1962" i="1"/>
  <c r="O1963" i="1"/>
  <c r="P1963" i="1"/>
  <c r="Q1963" i="1" s="1"/>
  <c r="R1963" i="1"/>
  <c r="O1964" i="1"/>
  <c r="P1964" i="1"/>
  <c r="Q1964" i="1" s="1"/>
  <c r="R1964" i="1"/>
  <c r="O1965" i="1"/>
  <c r="P1965" i="1"/>
  <c r="Q1965" i="1" s="1"/>
  <c r="R1965" i="1"/>
  <c r="O1966" i="1"/>
  <c r="P1966" i="1"/>
  <c r="Q1966" i="1" s="1"/>
  <c r="R1966" i="1"/>
  <c r="O1967" i="1"/>
  <c r="P1967" i="1"/>
  <c r="Q1967" i="1" s="1"/>
  <c r="R1967" i="1"/>
  <c r="O1968" i="1"/>
  <c r="P1968" i="1"/>
  <c r="Q1968" i="1" s="1"/>
  <c r="R1968" i="1"/>
  <c r="O1969" i="1"/>
  <c r="P1969" i="1"/>
  <c r="Q1969" i="1" s="1"/>
  <c r="R1969" i="1"/>
  <c r="O1970" i="1"/>
  <c r="P1970" i="1"/>
  <c r="Q1970" i="1" s="1"/>
  <c r="R1970" i="1"/>
  <c r="O1971" i="1"/>
  <c r="P1971" i="1"/>
  <c r="Q1971" i="1" s="1"/>
  <c r="R1971" i="1"/>
  <c r="O1972" i="1"/>
  <c r="P1972" i="1"/>
  <c r="Q1972" i="1" s="1"/>
  <c r="R1972" i="1"/>
  <c r="O1973" i="1"/>
  <c r="P1973" i="1"/>
  <c r="Q1973" i="1" s="1"/>
  <c r="R1973" i="1"/>
  <c r="O1974" i="1"/>
  <c r="P1974" i="1"/>
  <c r="Q1974" i="1" s="1"/>
  <c r="R1974" i="1"/>
  <c r="O1975" i="1"/>
  <c r="P1975" i="1"/>
  <c r="Q1975" i="1" s="1"/>
  <c r="R1975" i="1"/>
  <c r="O1976" i="1"/>
  <c r="P1976" i="1"/>
  <c r="Q1976" i="1" s="1"/>
  <c r="R1976" i="1"/>
  <c r="O1977" i="1"/>
  <c r="P1977" i="1"/>
  <c r="Q1977" i="1" s="1"/>
  <c r="R1977" i="1"/>
  <c r="O1978" i="1"/>
  <c r="P1978" i="1"/>
  <c r="Q1978" i="1" s="1"/>
  <c r="R1978" i="1"/>
  <c r="O1979" i="1"/>
  <c r="P1979" i="1"/>
  <c r="Q1979" i="1" s="1"/>
  <c r="R1979" i="1"/>
  <c r="O1980" i="1"/>
  <c r="P1980" i="1"/>
  <c r="Q1980" i="1" s="1"/>
  <c r="R1980" i="1"/>
  <c r="O1981" i="1"/>
  <c r="P1981" i="1"/>
  <c r="Q1981" i="1" s="1"/>
  <c r="R1981" i="1"/>
  <c r="O1982" i="1"/>
  <c r="P1982" i="1"/>
  <c r="Q1982" i="1" s="1"/>
  <c r="R1982" i="1"/>
  <c r="O1983" i="1"/>
  <c r="P1983" i="1"/>
  <c r="Q1983" i="1" s="1"/>
  <c r="R1983" i="1"/>
  <c r="O1984" i="1"/>
  <c r="P1984" i="1"/>
  <c r="Q1984" i="1" s="1"/>
  <c r="R1984" i="1"/>
  <c r="O1985" i="1"/>
  <c r="P1985" i="1"/>
  <c r="Q1985" i="1" s="1"/>
  <c r="R1985" i="1"/>
  <c r="O1986" i="1"/>
  <c r="P1986" i="1"/>
  <c r="Q1986" i="1" s="1"/>
  <c r="R1986" i="1"/>
  <c r="O1987" i="1"/>
  <c r="P1987" i="1"/>
  <c r="Q1987" i="1" s="1"/>
  <c r="R1987" i="1"/>
  <c r="O1988" i="1"/>
  <c r="P1988" i="1"/>
  <c r="Q1988" i="1" s="1"/>
  <c r="R1988" i="1"/>
  <c r="O1989" i="1"/>
  <c r="P1989" i="1"/>
  <c r="Q1989" i="1" s="1"/>
  <c r="R1989" i="1"/>
  <c r="O1990" i="1"/>
  <c r="P1990" i="1"/>
  <c r="Q1990" i="1" s="1"/>
  <c r="R1990" i="1"/>
  <c r="O1991" i="1"/>
  <c r="P1991" i="1"/>
  <c r="Q1991" i="1" s="1"/>
  <c r="R1991" i="1"/>
  <c r="O1992" i="1"/>
  <c r="P1992" i="1"/>
  <c r="Q1992" i="1" s="1"/>
  <c r="R1992" i="1"/>
  <c r="O1993" i="1"/>
  <c r="P1993" i="1"/>
  <c r="Q1993" i="1" s="1"/>
  <c r="R1993" i="1"/>
  <c r="O1994" i="1"/>
  <c r="P1994" i="1"/>
  <c r="Q1994" i="1" s="1"/>
  <c r="R1994" i="1"/>
  <c r="O1995" i="1"/>
  <c r="P1995" i="1"/>
  <c r="Q1995" i="1" s="1"/>
  <c r="R1995" i="1"/>
  <c r="O1996" i="1"/>
  <c r="P1996" i="1"/>
  <c r="Q1996" i="1" s="1"/>
  <c r="R1996" i="1"/>
  <c r="O1997" i="1"/>
  <c r="P1997" i="1"/>
  <c r="Q1997" i="1" s="1"/>
  <c r="R1997" i="1"/>
  <c r="O1998" i="1"/>
  <c r="P1998" i="1"/>
  <c r="Q1998" i="1" s="1"/>
  <c r="R1998" i="1"/>
  <c r="O1999" i="1"/>
  <c r="P1999" i="1"/>
  <c r="Q1999" i="1" s="1"/>
  <c r="R1999" i="1"/>
  <c r="O2000" i="1"/>
  <c r="P2000" i="1"/>
  <c r="Q2000" i="1" s="1"/>
  <c r="R2000" i="1"/>
  <c r="O2001" i="1"/>
  <c r="P2001" i="1"/>
  <c r="Q2001" i="1" s="1"/>
  <c r="R2001" i="1"/>
  <c r="O2002" i="1"/>
  <c r="P2002" i="1"/>
  <c r="Q2002" i="1" s="1"/>
  <c r="R2002" i="1"/>
  <c r="O2003" i="1"/>
  <c r="P2003" i="1"/>
  <c r="Q2003" i="1" s="1"/>
  <c r="R2003" i="1"/>
  <c r="O2004" i="1"/>
  <c r="P2004" i="1"/>
  <c r="Q2004" i="1" s="1"/>
  <c r="R2004" i="1"/>
  <c r="O2005" i="1"/>
  <c r="P2005" i="1"/>
  <c r="Q2005" i="1" s="1"/>
  <c r="R2005" i="1"/>
  <c r="O2006" i="1"/>
  <c r="P2006" i="1"/>
  <c r="Q2006" i="1" s="1"/>
  <c r="R2006" i="1"/>
  <c r="O2007" i="1"/>
  <c r="P2007" i="1"/>
  <c r="Q2007" i="1"/>
  <c r="R2007" i="1"/>
  <c r="O2008" i="1"/>
  <c r="P2008" i="1"/>
  <c r="Q2008" i="1" s="1"/>
  <c r="R2008" i="1"/>
  <c r="O2009" i="1"/>
  <c r="P2009" i="1"/>
  <c r="Q2009" i="1" s="1"/>
  <c r="R2009" i="1"/>
  <c r="O2010" i="1"/>
  <c r="P2010" i="1"/>
  <c r="Q2010" i="1" s="1"/>
  <c r="R2010" i="1"/>
  <c r="O2011" i="1"/>
  <c r="P2011" i="1"/>
  <c r="Q2011" i="1" s="1"/>
  <c r="R2011" i="1"/>
  <c r="O2012" i="1"/>
  <c r="P2012" i="1"/>
  <c r="Q2012" i="1" s="1"/>
  <c r="R2012" i="1"/>
  <c r="O2013" i="1"/>
  <c r="P2013" i="1"/>
  <c r="Q2013" i="1" s="1"/>
  <c r="R2013" i="1"/>
  <c r="O2014" i="1"/>
  <c r="P2014" i="1"/>
  <c r="Q2014" i="1" s="1"/>
  <c r="R2014" i="1"/>
  <c r="O2015" i="1"/>
  <c r="P2015" i="1"/>
  <c r="Q2015" i="1" s="1"/>
  <c r="R2015" i="1"/>
  <c r="O2016" i="1"/>
  <c r="P2016" i="1"/>
  <c r="Q2016" i="1" s="1"/>
  <c r="R2016" i="1"/>
  <c r="O2017" i="1"/>
  <c r="P2017" i="1"/>
  <c r="Q2017" i="1" s="1"/>
  <c r="R2017" i="1"/>
  <c r="O2018" i="1"/>
  <c r="P2018" i="1"/>
  <c r="Q2018" i="1" s="1"/>
  <c r="R2018" i="1"/>
  <c r="O2019" i="1"/>
  <c r="P2019" i="1"/>
  <c r="Q2019" i="1" s="1"/>
  <c r="R2019" i="1"/>
  <c r="O2020" i="1"/>
  <c r="P2020" i="1"/>
  <c r="Q2020" i="1" s="1"/>
  <c r="R2020" i="1"/>
  <c r="O2021" i="1"/>
  <c r="P2021" i="1"/>
  <c r="Q2021" i="1" s="1"/>
  <c r="R2021" i="1"/>
  <c r="O2022" i="1"/>
  <c r="P2022" i="1"/>
  <c r="Q2022" i="1" s="1"/>
  <c r="R2022" i="1"/>
  <c r="O2023" i="1"/>
  <c r="P2023" i="1"/>
  <c r="Q2023" i="1" s="1"/>
  <c r="R2023" i="1"/>
  <c r="O2024" i="1"/>
  <c r="P2024" i="1"/>
  <c r="Q2024" i="1" s="1"/>
  <c r="R2024" i="1"/>
  <c r="O2025" i="1"/>
  <c r="P2025" i="1"/>
  <c r="Q2025" i="1" s="1"/>
  <c r="R2025" i="1"/>
  <c r="O2026" i="1"/>
  <c r="P2026" i="1"/>
  <c r="Q2026" i="1" s="1"/>
  <c r="R2026" i="1"/>
  <c r="O2027" i="1"/>
  <c r="P2027" i="1"/>
  <c r="Q2027" i="1" s="1"/>
  <c r="R2027" i="1"/>
  <c r="O2028" i="1"/>
  <c r="P2028" i="1"/>
  <c r="Q2028" i="1" s="1"/>
  <c r="R2028" i="1"/>
  <c r="O2029" i="1"/>
  <c r="P2029" i="1"/>
  <c r="Q2029" i="1" s="1"/>
  <c r="R2029" i="1"/>
  <c r="O2030" i="1"/>
  <c r="P2030" i="1"/>
  <c r="Q2030" i="1" s="1"/>
  <c r="R2030" i="1"/>
  <c r="O2031" i="1"/>
  <c r="P2031" i="1"/>
  <c r="Q2031" i="1" s="1"/>
  <c r="R2031" i="1"/>
  <c r="O2032" i="1"/>
  <c r="P2032" i="1"/>
  <c r="Q2032" i="1" s="1"/>
  <c r="R2032" i="1"/>
  <c r="O2033" i="1"/>
  <c r="P2033" i="1"/>
  <c r="Q2033" i="1" s="1"/>
  <c r="R2033" i="1"/>
  <c r="O2034" i="1"/>
  <c r="P2034" i="1"/>
  <c r="Q2034" i="1" s="1"/>
  <c r="R2034" i="1"/>
  <c r="O2035" i="1"/>
  <c r="P2035" i="1"/>
  <c r="Q2035" i="1" s="1"/>
  <c r="R2035" i="1"/>
  <c r="O2036" i="1"/>
  <c r="P2036" i="1"/>
  <c r="Q2036" i="1" s="1"/>
  <c r="R2036" i="1"/>
  <c r="O2037" i="1"/>
  <c r="P2037" i="1"/>
  <c r="Q2037" i="1" s="1"/>
  <c r="R2037" i="1"/>
  <c r="O2038" i="1"/>
  <c r="P2038" i="1"/>
  <c r="Q2038" i="1" s="1"/>
  <c r="R2038" i="1"/>
  <c r="O2039" i="1"/>
  <c r="P2039" i="1"/>
  <c r="Q2039" i="1" s="1"/>
  <c r="R2039" i="1"/>
  <c r="O2040" i="1"/>
  <c r="P2040" i="1"/>
  <c r="Q2040" i="1" s="1"/>
  <c r="R2040" i="1"/>
  <c r="O2041" i="1"/>
  <c r="P2041" i="1"/>
  <c r="Q2041" i="1" s="1"/>
  <c r="R2041" i="1"/>
  <c r="O2042" i="1"/>
  <c r="P2042" i="1"/>
  <c r="Q2042" i="1" s="1"/>
  <c r="R2042" i="1"/>
  <c r="O2043" i="1"/>
  <c r="P2043" i="1"/>
  <c r="Q2043" i="1" s="1"/>
  <c r="R2043" i="1"/>
  <c r="O2044" i="1"/>
  <c r="P2044" i="1"/>
  <c r="Q2044" i="1" s="1"/>
  <c r="R2044" i="1"/>
  <c r="O2045" i="1"/>
  <c r="P2045" i="1"/>
  <c r="Q2045" i="1" s="1"/>
  <c r="R2045" i="1"/>
  <c r="O2046" i="1"/>
  <c r="P2046" i="1"/>
  <c r="Q2046" i="1" s="1"/>
  <c r="R2046" i="1"/>
  <c r="O2047" i="1"/>
  <c r="P2047" i="1"/>
  <c r="Q2047" i="1" s="1"/>
  <c r="R2047" i="1"/>
  <c r="O2048" i="1"/>
  <c r="P2048" i="1"/>
  <c r="Q2048" i="1" s="1"/>
  <c r="R2048" i="1"/>
  <c r="O2049" i="1"/>
  <c r="P2049" i="1"/>
  <c r="Q2049" i="1" s="1"/>
  <c r="R2049" i="1"/>
  <c r="O2050" i="1"/>
  <c r="P2050" i="1"/>
  <c r="Q2050" i="1" s="1"/>
  <c r="R2050" i="1"/>
  <c r="O2051" i="1"/>
  <c r="P2051" i="1"/>
  <c r="Q2051" i="1" s="1"/>
  <c r="R2051" i="1"/>
  <c r="O2052" i="1"/>
  <c r="P2052" i="1"/>
  <c r="Q2052" i="1" s="1"/>
  <c r="R2052" i="1"/>
  <c r="O2053" i="1"/>
  <c r="P2053" i="1"/>
  <c r="Q2053" i="1" s="1"/>
  <c r="R2053" i="1"/>
  <c r="O2054" i="1"/>
  <c r="P2054" i="1"/>
  <c r="Q2054" i="1"/>
  <c r="R2054" i="1"/>
  <c r="O2055" i="1"/>
  <c r="P2055" i="1"/>
  <c r="Q2055" i="1" s="1"/>
  <c r="R2055" i="1"/>
  <c r="O2056" i="1"/>
  <c r="P2056" i="1"/>
  <c r="Q2056" i="1" s="1"/>
  <c r="R2056" i="1"/>
  <c r="O2057" i="1"/>
  <c r="P2057" i="1"/>
  <c r="Q2057" i="1" s="1"/>
  <c r="R2057" i="1"/>
  <c r="O2058" i="1"/>
  <c r="P2058" i="1"/>
  <c r="Q2058" i="1" s="1"/>
  <c r="R2058" i="1"/>
  <c r="O2059" i="1"/>
  <c r="P2059" i="1"/>
  <c r="Q2059" i="1" s="1"/>
  <c r="R2059" i="1"/>
  <c r="O2060" i="1"/>
  <c r="P2060" i="1"/>
  <c r="Q2060" i="1" s="1"/>
  <c r="R2060" i="1"/>
  <c r="O2061" i="1"/>
  <c r="P2061" i="1"/>
  <c r="Q2061" i="1" s="1"/>
  <c r="R2061" i="1"/>
  <c r="O2062" i="1"/>
  <c r="P2062" i="1"/>
  <c r="Q2062" i="1" s="1"/>
  <c r="R2062" i="1"/>
  <c r="O2063" i="1"/>
  <c r="P2063" i="1"/>
  <c r="Q2063" i="1" s="1"/>
  <c r="R2063" i="1"/>
  <c r="O2064" i="1"/>
  <c r="P2064" i="1"/>
  <c r="Q2064" i="1" s="1"/>
  <c r="R2064" i="1"/>
  <c r="O2065" i="1"/>
  <c r="P2065" i="1"/>
  <c r="Q2065" i="1" s="1"/>
  <c r="R2065" i="1"/>
  <c r="O2066" i="1"/>
  <c r="P2066" i="1"/>
  <c r="Q2066" i="1" s="1"/>
  <c r="R2066" i="1"/>
  <c r="O2067" i="1"/>
  <c r="P2067" i="1"/>
  <c r="Q2067" i="1" s="1"/>
  <c r="R2067" i="1"/>
  <c r="O2068" i="1"/>
  <c r="P2068" i="1"/>
  <c r="Q2068" i="1" s="1"/>
  <c r="R2068" i="1"/>
  <c r="O2069" i="1"/>
  <c r="P2069" i="1"/>
  <c r="Q2069" i="1" s="1"/>
  <c r="R2069" i="1"/>
  <c r="O2070" i="1"/>
  <c r="P2070" i="1"/>
  <c r="Q2070" i="1" s="1"/>
  <c r="R2070" i="1"/>
  <c r="O2071" i="1"/>
  <c r="P2071" i="1"/>
  <c r="Q2071" i="1" s="1"/>
  <c r="R2071" i="1"/>
  <c r="O2072" i="1"/>
  <c r="P2072" i="1"/>
  <c r="Q2072" i="1" s="1"/>
  <c r="R2072" i="1"/>
  <c r="O2073" i="1"/>
  <c r="P2073" i="1"/>
  <c r="Q2073" i="1" s="1"/>
  <c r="R2073" i="1"/>
  <c r="O2074" i="1"/>
  <c r="P2074" i="1"/>
  <c r="Q2074" i="1" s="1"/>
  <c r="R2074" i="1"/>
  <c r="O2075" i="1"/>
  <c r="P2075" i="1"/>
  <c r="Q2075" i="1" s="1"/>
  <c r="R2075" i="1"/>
  <c r="O2076" i="1"/>
  <c r="P2076" i="1"/>
  <c r="Q2076" i="1" s="1"/>
  <c r="R2076" i="1"/>
  <c r="O2077" i="1"/>
  <c r="P2077" i="1"/>
  <c r="Q2077" i="1" s="1"/>
  <c r="R2077" i="1"/>
  <c r="O2078" i="1"/>
  <c r="P2078" i="1"/>
  <c r="Q2078" i="1" s="1"/>
  <c r="R2078" i="1"/>
  <c r="O2079" i="1"/>
  <c r="P2079" i="1"/>
  <c r="Q2079" i="1" s="1"/>
  <c r="R2079" i="1"/>
  <c r="O2080" i="1"/>
  <c r="P2080" i="1"/>
  <c r="Q2080" i="1" s="1"/>
  <c r="R2080" i="1"/>
  <c r="O2081" i="1"/>
  <c r="P2081" i="1"/>
  <c r="Q2081" i="1" s="1"/>
  <c r="R2081" i="1"/>
  <c r="O2082" i="1"/>
  <c r="P2082" i="1"/>
  <c r="Q2082" i="1" s="1"/>
  <c r="R2082" i="1"/>
  <c r="O2083" i="1"/>
  <c r="P2083" i="1"/>
  <c r="Q2083" i="1" s="1"/>
  <c r="R2083" i="1"/>
  <c r="O2084" i="1"/>
  <c r="P2084" i="1"/>
  <c r="Q2084" i="1" s="1"/>
  <c r="R2084" i="1"/>
  <c r="O2085" i="1"/>
  <c r="P2085" i="1"/>
  <c r="Q2085" i="1" s="1"/>
  <c r="R2085" i="1"/>
  <c r="O2086" i="1"/>
  <c r="P2086" i="1"/>
  <c r="Q2086" i="1" s="1"/>
  <c r="R2086" i="1"/>
  <c r="O2087" i="1"/>
  <c r="P2087" i="1"/>
  <c r="Q2087" i="1" s="1"/>
  <c r="R2087" i="1"/>
  <c r="O2088" i="1"/>
  <c r="P2088" i="1"/>
  <c r="Q2088" i="1" s="1"/>
  <c r="R2088" i="1"/>
  <c r="O2089" i="1"/>
  <c r="P2089" i="1"/>
  <c r="Q2089" i="1" s="1"/>
  <c r="R2089" i="1"/>
  <c r="O2090" i="1"/>
  <c r="P2090" i="1"/>
  <c r="Q2090" i="1" s="1"/>
  <c r="R2090" i="1"/>
  <c r="O2091" i="1"/>
  <c r="P2091" i="1"/>
  <c r="Q2091" i="1" s="1"/>
  <c r="R2091" i="1"/>
  <c r="O2092" i="1"/>
  <c r="P2092" i="1"/>
  <c r="Q2092" i="1" s="1"/>
  <c r="R2092" i="1"/>
  <c r="O2093" i="1"/>
  <c r="P2093" i="1"/>
  <c r="Q2093" i="1" s="1"/>
  <c r="R2093" i="1"/>
  <c r="O2094" i="1"/>
  <c r="P2094" i="1"/>
  <c r="Q2094" i="1" s="1"/>
  <c r="R2094" i="1"/>
  <c r="O2095" i="1"/>
  <c r="P2095" i="1"/>
  <c r="Q2095" i="1" s="1"/>
  <c r="R2095" i="1"/>
  <c r="O2096" i="1"/>
  <c r="P2096" i="1"/>
  <c r="Q2096" i="1" s="1"/>
  <c r="R2096" i="1"/>
  <c r="O2097" i="1"/>
  <c r="P2097" i="1"/>
  <c r="Q2097" i="1" s="1"/>
  <c r="R2097" i="1"/>
  <c r="O2098" i="1"/>
  <c r="P2098" i="1"/>
  <c r="Q2098" i="1" s="1"/>
  <c r="R2098" i="1"/>
  <c r="O2099" i="1"/>
  <c r="P2099" i="1"/>
  <c r="Q2099" i="1" s="1"/>
  <c r="R2099" i="1"/>
  <c r="O2100" i="1"/>
  <c r="P2100" i="1"/>
  <c r="Q2100" i="1" s="1"/>
  <c r="R2100" i="1"/>
  <c r="O2101" i="1"/>
  <c r="P2101" i="1"/>
  <c r="Q2101" i="1" s="1"/>
  <c r="R2101" i="1"/>
  <c r="O2102" i="1"/>
  <c r="P2102" i="1"/>
  <c r="Q2102" i="1" s="1"/>
  <c r="R2102" i="1"/>
  <c r="O2103" i="1"/>
  <c r="P2103" i="1"/>
  <c r="Q2103" i="1" s="1"/>
  <c r="R2103" i="1"/>
  <c r="O2104" i="1"/>
  <c r="P2104" i="1"/>
  <c r="Q2104" i="1" s="1"/>
  <c r="R2104" i="1"/>
  <c r="O2105" i="1"/>
  <c r="P2105" i="1"/>
  <c r="Q2105" i="1" s="1"/>
  <c r="R2105" i="1"/>
  <c r="O2106" i="1"/>
  <c r="P2106" i="1"/>
  <c r="Q2106" i="1"/>
  <c r="R2106" i="1"/>
  <c r="O2107" i="1"/>
  <c r="P2107" i="1"/>
  <c r="Q2107" i="1" s="1"/>
  <c r="R2107" i="1"/>
  <c r="O2108" i="1"/>
  <c r="P2108" i="1"/>
  <c r="Q2108" i="1" s="1"/>
  <c r="R2108" i="1"/>
  <c r="O2109" i="1"/>
  <c r="P2109" i="1"/>
  <c r="Q2109" i="1" s="1"/>
  <c r="R2109" i="1"/>
  <c r="O2110" i="1"/>
  <c r="P2110" i="1"/>
  <c r="Q2110" i="1" s="1"/>
  <c r="R2110" i="1"/>
  <c r="O2111" i="1"/>
  <c r="P2111" i="1"/>
  <c r="Q2111" i="1" s="1"/>
  <c r="R2111" i="1"/>
  <c r="O2112" i="1"/>
  <c r="P2112" i="1"/>
  <c r="Q2112" i="1" s="1"/>
  <c r="R2112" i="1"/>
  <c r="O2113" i="1"/>
  <c r="P2113" i="1"/>
  <c r="Q2113" i="1" s="1"/>
  <c r="R2113" i="1"/>
  <c r="O2114" i="1"/>
  <c r="P2114" i="1"/>
  <c r="Q2114" i="1" s="1"/>
  <c r="R2114" i="1"/>
  <c r="O2115" i="1"/>
  <c r="P2115" i="1"/>
  <c r="Q2115" i="1" s="1"/>
  <c r="R2115" i="1"/>
  <c r="O2116" i="1"/>
  <c r="P2116" i="1"/>
  <c r="Q2116" i="1" s="1"/>
  <c r="R2116" i="1"/>
  <c r="O2117" i="1"/>
  <c r="P2117" i="1"/>
  <c r="Q2117" i="1" s="1"/>
  <c r="R2117" i="1"/>
  <c r="O2118" i="1"/>
  <c r="P2118" i="1"/>
  <c r="Q2118" i="1" s="1"/>
  <c r="R2118" i="1"/>
  <c r="O2119" i="1"/>
  <c r="P2119" i="1"/>
  <c r="Q2119" i="1" s="1"/>
  <c r="R2119" i="1"/>
  <c r="O2120" i="1"/>
  <c r="P2120" i="1"/>
  <c r="Q2120" i="1" s="1"/>
  <c r="R2120" i="1"/>
  <c r="O2121" i="1"/>
  <c r="P2121" i="1"/>
  <c r="Q2121" i="1" s="1"/>
  <c r="R2121" i="1"/>
  <c r="O2122" i="1"/>
  <c r="P2122" i="1"/>
  <c r="Q2122" i="1" s="1"/>
  <c r="R2122" i="1"/>
  <c r="O2123" i="1"/>
  <c r="P2123" i="1"/>
  <c r="Q2123" i="1" s="1"/>
  <c r="R2123" i="1"/>
  <c r="O2124" i="1"/>
  <c r="P2124" i="1"/>
  <c r="Q2124" i="1" s="1"/>
  <c r="R2124" i="1"/>
  <c r="O2125" i="1"/>
  <c r="P2125" i="1"/>
  <c r="Q2125" i="1" s="1"/>
  <c r="R2125" i="1"/>
  <c r="O2126" i="1"/>
  <c r="P2126" i="1"/>
  <c r="Q2126" i="1" s="1"/>
  <c r="R2126" i="1"/>
  <c r="O2127" i="1"/>
  <c r="P2127" i="1"/>
  <c r="Q2127" i="1" s="1"/>
  <c r="R2127" i="1"/>
  <c r="O2128" i="1"/>
  <c r="P2128" i="1"/>
  <c r="Q2128" i="1" s="1"/>
  <c r="R2128" i="1"/>
  <c r="O2129" i="1"/>
  <c r="P2129" i="1"/>
  <c r="Q2129" i="1" s="1"/>
  <c r="R2129" i="1"/>
  <c r="O2130" i="1"/>
  <c r="P2130" i="1"/>
  <c r="Q2130" i="1" s="1"/>
  <c r="R2130" i="1"/>
  <c r="O2131" i="1"/>
  <c r="P2131" i="1"/>
  <c r="Q2131" i="1" s="1"/>
  <c r="R2131" i="1"/>
  <c r="O2132" i="1"/>
  <c r="P2132" i="1"/>
  <c r="Q2132" i="1" s="1"/>
  <c r="R2132" i="1"/>
  <c r="O2133" i="1"/>
  <c r="P2133" i="1"/>
  <c r="Q2133" i="1" s="1"/>
  <c r="R2133" i="1"/>
  <c r="O2134" i="1"/>
  <c r="P2134" i="1"/>
  <c r="Q2134" i="1" s="1"/>
  <c r="R2134" i="1"/>
  <c r="O2135" i="1"/>
  <c r="P2135" i="1"/>
  <c r="Q2135" i="1" s="1"/>
  <c r="R2135" i="1"/>
  <c r="O2136" i="1"/>
  <c r="P2136" i="1"/>
  <c r="Q2136" i="1" s="1"/>
  <c r="R2136" i="1"/>
  <c r="O2137" i="1"/>
  <c r="P2137" i="1"/>
  <c r="Q2137" i="1" s="1"/>
  <c r="R2137" i="1"/>
  <c r="O2138" i="1"/>
  <c r="P2138" i="1"/>
  <c r="Q2138" i="1" s="1"/>
  <c r="R2138" i="1"/>
  <c r="O2139" i="1"/>
  <c r="P2139" i="1"/>
  <c r="Q2139" i="1" s="1"/>
  <c r="R2139" i="1"/>
  <c r="O2140" i="1"/>
  <c r="P2140" i="1"/>
  <c r="Q2140" i="1" s="1"/>
  <c r="R2140" i="1"/>
  <c r="O2141" i="1"/>
  <c r="P2141" i="1"/>
  <c r="Q2141" i="1" s="1"/>
  <c r="R2141" i="1"/>
  <c r="O2142" i="1"/>
  <c r="P2142" i="1"/>
  <c r="Q2142" i="1" s="1"/>
  <c r="R2142" i="1"/>
  <c r="O2143" i="1"/>
  <c r="P2143" i="1"/>
  <c r="Q2143" i="1" s="1"/>
  <c r="R2143" i="1"/>
  <c r="O2144" i="1"/>
  <c r="P2144" i="1"/>
  <c r="Q2144" i="1" s="1"/>
  <c r="R2144" i="1"/>
  <c r="O2145" i="1"/>
  <c r="P2145" i="1"/>
  <c r="Q2145" i="1"/>
  <c r="R2145" i="1"/>
  <c r="O2146" i="1"/>
  <c r="P2146" i="1"/>
  <c r="Q2146" i="1" s="1"/>
  <c r="R2146" i="1"/>
  <c r="O2147" i="1"/>
  <c r="P2147" i="1"/>
  <c r="Q2147" i="1" s="1"/>
  <c r="R2147" i="1"/>
  <c r="O2148" i="1"/>
  <c r="P2148" i="1"/>
  <c r="Q2148" i="1" s="1"/>
  <c r="R2148" i="1"/>
  <c r="O2149" i="1"/>
  <c r="P2149" i="1"/>
  <c r="Q2149" i="1" s="1"/>
  <c r="R2149" i="1"/>
  <c r="O2150" i="1"/>
  <c r="P2150" i="1"/>
  <c r="Q2150" i="1" s="1"/>
  <c r="R2150" i="1"/>
  <c r="O2151" i="1"/>
  <c r="P2151" i="1"/>
  <c r="Q2151" i="1" s="1"/>
  <c r="R2151" i="1"/>
  <c r="O2152" i="1"/>
  <c r="P2152" i="1"/>
  <c r="Q2152" i="1" s="1"/>
  <c r="R2152" i="1"/>
  <c r="O2153" i="1"/>
  <c r="P2153" i="1"/>
  <c r="Q2153" i="1" s="1"/>
  <c r="R2153" i="1"/>
  <c r="O2154" i="1"/>
  <c r="P2154" i="1"/>
  <c r="Q2154" i="1" s="1"/>
  <c r="R2154" i="1"/>
  <c r="O2155" i="1"/>
  <c r="P2155" i="1"/>
  <c r="Q2155" i="1" s="1"/>
  <c r="R2155" i="1"/>
  <c r="O2156" i="1"/>
  <c r="P2156" i="1"/>
  <c r="Q2156" i="1" s="1"/>
  <c r="R2156" i="1"/>
  <c r="O2157" i="1"/>
  <c r="P2157" i="1"/>
  <c r="Q2157" i="1" s="1"/>
  <c r="R2157" i="1"/>
  <c r="O2158" i="1"/>
  <c r="P2158" i="1"/>
  <c r="Q2158" i="1" s="1"/>
  <c r="R2158" i="1"/>
  <c r="O2159" i="1"/>
  <c r="P2159" i="1"/>
  <c r="Q2159" i="1" s="1"/>
  <c r="R2159" i="1"/>
  <c r="O2160" i="1"/>
  <c r="P2160" i="1"/>
  <c r="Q2160" i="1" s="1"/>
  <c r="R2160" i="1"/>
  <c r="O2161" i="1"/>
  <c r="P2161" i="1"/>
  <c r="Q2161" i="1" s="1"/>
  <c r="R2161" i="1"/>
  <c r="O2162" i="1"/>
  <c r="P2162" i="1"/>
  <c r="Q2162" i="1" s="1"/>
  <c r="R2162" i="1"/>
  <c r="O2163" i="1"/>
  <c r="P2163" i="1"/>
  <c r="Q2163" i="1" s="1"/>
  <c r="R2163" i="1"/>
  <c r="O2164" i="1"/>
  <c r="P2164" i="1"/>
  <c r="Q2164" i="1" s="1"/>
  <c r="R2164" i="1"/>
  <c r="O2165" i="1"/>
  <c r="P2165" i="1"/>
  <c r="Q2165" i="1" s="1"/>
  <c r="R2165" i="1"/>
  <c r="O2166" i="1"/>
  <c r="P2166" i="1"/>
  <c r="Q2166" i="1" s="1"/>
  <c r="R2166" i="1"/>
  <c r="O2167" i="1"/>
  <c r="P2167" i="1"/>
  <c r="Q2167" i="1" s="1"/>
  <c r="R2167" i="1"/>
  <c r="O2168" i="1"/>
  <c r="P2168" i="1"/>
  <c r="Q2168" i="1" s="1"/>
  <c r="R2168" i="1"/>
  <c r="O2169" i="1"/>
  <c r="P2169" i="1"/>
  <c r="Q2169" i="1" s="1"/>
  <c r="R2169" i="1"/>
  <c r="O2170" i="1"/>
  <c r="P2170" i="1"/>
  <c r="Q2170" i="1" s="1"/>
  <c r="R2170" i="1"/>
  <c r="O2171" i="1"/>
  <c r="P2171" i="1"/>
  <c r="Q2171" i="1"/>
  <c r="R2171" i="1"/>
  <c r="O2172" i="1"/>
  <c r="P2172" i="1"/>
  <c r="Q2172" i="1" s="1"/>
  <c r="R2172" i="1"/>
  <c r="O2173" i="1"/>
  <c r="P2173" i="1"/>
  <c r="Q2173" i="1" s="1"/>
  <c r="R2173" i="1"/>
  <c r="O2174" i="1"/>
  <c r="P2174" i="1"/>
  <c r="Q2174" i="1" s="1"/>
  <c r="R2174" i="1"/>
  <c r="O2175" i="1"/>
  <c r="P2175" i="1"/>
  <c r="Q2175" i="1" s="1"/>
  <c r="R2175" i="1"/>
  <c r="O2176" i="1"/>
  <c r="P2176" i="1"/>
  <c r="Q2176" i="1" s="1"/>
  <c r="R2176" i="1"/>
  <c r="O2177" i="1"/>
  <c r="P2177" i="1"/>
  <c r="Q2177" i="1" s="1"/>
  <c r="R2177" i="1"/>
  <c r="O2178" i="1"/>
  <c r="P2178" i="1"/>
  <c r="Q2178" i="1" s="1"/>
  <c r="R2178" i="1"/>
  <c r="O2179" i="1"/>
  <c r="P2179" i="1"/>
  <c r="Q2179" i="1" s="1"/>
  <c r="R2179" i="1"/>
  <c r="O2180" i="1"/>
  <c r="P2180" i="1"/>
  <c r="Q2180" i="1" s="1"/>
  <c r="R2180" i="1"/>
  <c r="O2181" i="1"/>
  <c r="P2181" i="1"/>
  <c r="Q2181" i="1" s="1"/>
  <c r="R2181" i="1"/>
  <c r="O2182" i="1"/>
  <c r="P2182" i="1"/>
  <c r="Q2182" i="1" s="1"/>
  <c r="R2182" i="1"/>
  <c r="O2183" i="1"/>
  <c r="P2183" i="1"/>
  <c r="Q2183" i="1" s="1"/>
  <c r="R2183" i="1"/>
  <c r="O2184" i="1"/>
  <c r="P2184" i="1"/>
  <c r="Q2184" i="1" s="1"/>
  <c r="R2184" i="1"/>
  <c r="O2185" i="1"/>
  <c r="P2185" i="1"/>
  <c r="Q2185" i="1" s="1"/>
  <c r="R2185" i="1"/>
  <c r="O2186" i="1"/>
  <c r="P2186" i="1"/>
  <c r="Q2186" i="1" s="1"/>
  <c r="R2186" i="1"/>
  <c r="O2187" i="1"/>
  <c r="P2187" i="1"/>
  <c r="Q2187" i="1" s="1"/>
  <c r="R2187" i="1"/>
  <c r="O2188" i="1"/>
  <c r="P2188" i="1"/>
  <c r="Q2188" i="1" s="1"/>
  <c r="R2188" i="1"/>
  <c r="O2189" i="1"/>
  <c r="P2189" i="1"/>
  <c r="Q2189" i="1" s="1"/>
  <c r="R2189" i="1"/>
  <c r="O2190" i="1"/>
  <c r="P2190" i="1"/>
  <c r="Q2190" i="1" s="1"/>
  <c r="R2190" i="1"/>
  <c r="O2191" i="1"/>
  <c r="P2191" i="1"/>
  <c r="Q2191" i="1" s="1"/>
  <c r="R2191" i="1"/>
  <c r="O2192" i="1"/>
  <c r="P2192" i="1"/>
  <c r="Q2192" i="1" s="1"/>
  <c r="R2192" i="1"/>
  <c r="O2193" i="1"/>
  <c r="P2193" i="1"/>
  <c r="Q2193" i="1" s="1"/>
  <c r="R2193" i="1"/>
  <c r="O2194" i="1"/>
  <c r="P2194" i="1"/>
  <c r="Q2194" i="1" s="1"/>
  <c r="R2194" i="1"/>
  <c r="O2195" i="1"/>
  <c r="P2195" i="1"/>
  <c r="Q2195" i="1" s="1"/>
  <c r="R2195" i="1"/>
  <c r="O2196" i="1"/>
  <c r="P2196" i="1"/>
  <c r="Q2196" i="1" s="1"/>
  <c r="R2196" i="1"/>
  <c r="O2197" i="1"/>
  <c r="P2197" i="1"/>
  <c r="Q2197" i="1" s="1"/>
  <c r="R2197" i="1"/>
  <c r="O2198" i="1"/>
  <c r="P2198" i="1"/>
  <c r="Q2198" i="1" s="1"/>
  <c r="R2198" i="1"/>
  <c r="O2199" i="1"/>
  <c r="P2199" i="1"/>
  <c r="Q2199" i="1" s="1"/>
  <c r="R2199" i="1"/>
  <c r="O2200" i="1"/>
  <c r="P2200" i="1"/>
  <c r="Q2200" i="1" s="1"/>
  <c r="R2200" i="1"/>
  <c r="O2201" i="1"/>
  <c r="P2201" i="1"/>
  <c r="Q2201" i="1" s="1"/>
  <c r="R2201" i="1"/>
  <c r="O2202" i="1"/>
  <c r="P2202" i="1"/>
  <c r="Q2202" i="1" s="1"/>
  <c r="R2202" i="1"/>
  <c r="O2203" i="1"/>
  <c r="P2203" i="1"/>
  <c r="Q2203" i="1" s="1"/>
  <c r="R2203" i="1"/>
  <c r="O2204" i="1"/>
  <c r="P2204" i="1"/>
  <c r="Q2204" i="1" s="1"/>
  <c r="R2204" i="1"/>
  <c r="O2205" i="1"/>
  <c r="P2205" i="1"/>
  <c r="Q2205" i="1" s="1"/>
  <c r="R2205" i="1"/>
  <c r="O2206" i="1"/>
  <c r="P2206" i="1"/>
  <c r="Q2206" i="1" s="1"/>
  <c r="R2206" i="1"/>
  <c r="O2207" i="1"/>
  <c r="P2207" i="1"/>
  <c r="Q2207" i="1" s="1"/>
  <c r="R2207" i="1"/>
  <c r="O2208" i="1"/>
  <c r="P2208" i="1"/>
  <c r="Q2208" i="1" s="1"/>
  <c r="R2208" i="1"/>
  <c r="O2209" i="1"/>
  <c r="P2209" i="1"/>
  <c r="Q2209" i="1" s="1"/>
  <c r="R2209" i="1"/>
  <c r="O2210" i="1"/>
  <c r="P2210" i="1"/>
  <c r="Q2210" i="1" s="1"/>
  <c r="R2210" i="1"/>
  <c r="O2211" i="1"/>
  <c r="P2211" i="1"/>
  <c r="Q2211" i="1" s="1"/>
  <c r="R2211" i="1"/>
  <c r="O2212" i="1"/>
  <c r="P2212" i="1"/>
  <c r="Q2212" i="1" s="1"/>
  <c r="R2212" i="1"/>
  <c r="O2213" i="1"/>
  <c r="P2213" i="1"/>
  <c r="Q2213" i="1" s="1"/>
  <c r="R2213" i="1"/>
  <c r="O2214" i="1"/>
  <c r="P2214" i="1"/>
  <c r="Q2214" i="1" s="1"/>
  <c r="R2214" i="1"/>
  <c r="O2215" i="1"/>
  <c r="P2215" i="1"/>
  <c r="Q2215" i="1" s="1"/>
  <c r="R2215" i="1"/>
  <c r="O2216" i="1"/>
  <c r="P2216" i="1"/>
  <c r="Q2216" i="1" s="1"/>
  <c r="R2216" i="1"/>
  <c r="O2217" i="1"/>
  <c r="P2217" i="1"/>
  <c r="Q2217" i="1" s="1"/>
  <c r="R2217" i="1"/>
  <c r="O2218" i="1"/>
  <c r="P2218" i="1"/>
  <c r="Q2218" i="1" s="1"/>
  <c r="R2218" i="1"/>
  <c r="O2219" i="1"/>
  <c r="P2219" i="1"/>
  <c r="Q2219" i="1" s="1"/>
  <c r="R2219" i="1"/>
  <c r="O2220" i="1"/>
  <c r="P2220" i="1"/>
  <c r="Q2220" i="1" s="1"/>
  <c r="R2220" i="1"/>
  <c r="O2221" i="1"/>
  <c r="P2221" i="1"/>
  <c r="Q2221" i="1" s="1"/>
  <c r="R2221" i="1"/>
  <c r="O2222" i="1"/>
  <c r="P2222" i="1"/>
  <c r="Q2222" i="1" s="1"/>
  <c r="R2222" i="1"/>
  <c r="O2223" i="1"/>
  <c r="P2223" i="1"/>
  <c r="Q2223" i="1" s="1"/>
  <c r="R2223" i="1"/>
  <c r="O2224" i="1"/>
  <c r="P2224" i="1"/>
  <c r="Q2224" i="1" s="1"/>
  <c r="R2224" i="1"/>
  <c r="O2225" i="1"/>
  <c r="P2225" i="1"/>
  <c r="Q2225" i="1" s="1"/>
  <c r="R2225" i="1"/>
  <c r="O2226" i="1"/>
  <c r="P2226" i="1"/>
  <c r="Q2226" i="1" s="1"/>
  <c r="R2226" i="1"/>
  <c r="O2227" i="1"/>
  <c r="P2227" i="1"/>
  <c r="Q2227" i="1" s="1"/>
  <c r="R2227" i="1"/>
  <c r="O2228" i="1"/>
  <c r="P2228" i="1"/>
  <c r="Q2228" i="1" s="1"/>
  <c r="R2228" i="1"/>
  <c r="O2229" i="1"/>
  <c r="P2229" i="1"/>
  <c r="Q2229" i="1" s="1"/>
  <c r="R2229" i="1"/>
  <c r="O2230" i="1"/>
  <c r="P2230" i="1"/>
  <c r="Q2230" i="1" s="1"/>
  <c r="R2230" i="1"/>
  <c r="O2231" i="1"/>
  <c r="P2231" i="1"/>
  <c r="Q2231" i="1" s="1"/>
  <c r="R2231" i="1"/>
  <c r="O2232" i="1"/>
  <c r="P2232" i="1"/>
  <c r="Q2232" i="1" s="1"/>
  <c r="R2232" i="1"/>
  <c r="O2233" i="1"/>
  <c r="P2233" i="1"/>
  <c r="Q2233" i="1" s="1"/>
  <c r="R2233" i="1"/>
  <c r="O2234" i="1"/>
  <c r="P2234" i="1"/>
  <c r="Q2234" i="1" s="1"/>
  <c r="R2234" i="1"/>
  <c r="O2235" i="1"/>
  <c r="P2235" i="1"/>
  <c r="Q2235" i="1" s="1"/>
  <c r="R2235" i="1"/>
  <c r="O2236" i="1"/>
  <c r="P2236" i="1"/>
  <c r="Q2236" i="1" s="1"/>
  <c r="R2236" i="1"/>
  <c r="O2237" i="1"/>
  <c r="P2237" i="1"/>
  <c r="Q2237" i="1" s="1"/>
  <c r="R2237" i="1"/>
  <c r="O2238" i="1"/>
  <c r="P2238" i="1"/>
  <c r="Q2238" i="1" s="1"/>
  <c r="R2238" i="1"/>
  <c r="O2239" i="1"/>
  <c r="P2239" i="1"/>
  <c r="Q2239" i="1" s="1"/>
  <c r="R2239" i="1"/>
  <c r="O2240" i="1"/>
  <c r="P2240" i="1"/>
  <c r="Q2240" i="1" s="1"/>
  <c r="R2240" i="1"/>
  <c r="O2241" i="1"/>
  <c r="P2241" i="1"/>
  <c r="Q2241" i="1" s="1"/>
  <c r="R2241" i="1"/>
  <c r="O2242" i="1"/>
  <c r="P2242" i="1"/>
  <c r="Q2242" i="1" s="1"/>
  <c r="R2242" i="1"/>
  <c r="O2243" i="1"/>
  <c r="P2243" i="1"/>
  <c r="Q2243" i="1" s="1"/>
  <c r="R2243" i="1"/>
  <c r="O2244" i="1"/>
  <c r="P2244" i="1"/>
  <c r="Q2244" i="1" s="1"/>
  <c r="R2244" i="1"/>
  <c r="O2245" i="1"/>
  <c r="P2245" i="1"/>
  <c r="Q2245" i="1" s="1"/>
  <c r="R2245" i="1"/>
  <c r="O2246" i="1"/>
  <c r="P2246" i="1"/>
  <c r="Q2246" i="1" s="1"/>
  <c r="R2246" i="1"/>
  <c r="O2247" i="1"/>
  <c r="P2247" i="1"/>
  <c r="Q2247" i="1" s="1"/>
  <c r="R2247" i="1"/>
  <c r="O2248" i="1"/>
  <c r="P2248" i="1"/>
  <c r="Q2248" i="1" s="1"/>
  <c r="R2248" i="1"/>
  <c r="O2249" i="1"/>
  <c r="P2249" i="1"/>
  <c r="Q2249" i="1" s="1"/>
  <c r="R2249" i="1"/>
  <c r="O2250" i="1"/>
  <c r="P2250" i="1"/>
  <c r="Q2250" i="1" s="1"/>
  <c r="R2250" i="1"/>
  <c r="O2251" i="1"/>
  <c r="P2251" i="1"/>
  <c r="Q2251" i="1" s="1"/>
  <c r="R2251" i="1"/>
  <c r="O2252" i="1"/>
  <c r="P2252" i="1"/>
  <c r="Q2252" i="1" s="1"/>
  <c r="R2252" i="1"/>
  <c r="O2253" i="1"/>
  <c r="P2253" i="1"/>
  <c r="Q2253" i="1" s="1"/>
  <c r="R2253" i="1"/>
  <c r="O2254" i="1"/>
  <c r="P2254" i="1"/>
  <c r="Q2254" i="1" s="1"/>
  <c r="R2254" i="1"/>
  <c r="O2255" i="1"/>
  <c r="P2255" i="1"/>
  <c r="Q2255" i="1" s="1"/>
  <c r="R2255" i="1"/>
  <c r="O2256" i="1"/>
  <c r="P2256" i="1"/>
  <c r="Q2256" i="1" s="1"/>
  <c r="R2256" i="1"/>
  <c r="O2257" i="1"/>
  <c r="P2257" i="1"/>
  <c r="Q2257" i="1" s="1"/>
  <c r="R2257" i="1"/>
  <c r="O2258" i="1"/>
  <c r="P2258" i="1"/>
  <c r="Q2258" i="1" s="1"/>
  <c r="R2258" i="1"/>
  <c r="O2259" i="1"/>
  <c r="P2259" i="1"/>
  <c r="Q2259" i="1" s="1"/>
  <c r="R2259" i="1"/>
  <c r="O2260" i="1"/>
  <c r="P2260" i="1"/>
  <c r="Q2260" i="1" s="1"/>
  <c r="R2260" i="1"/>
  <c r="O2261" i="1"/>
  <c r="P2261" i="1"/>
  <c r="Q2261" i="1" s="1"/>
  <c r="R2261" i="1"/>
  <c r="O2262" i="1"/>
  <c r="P2262" i="1"/>
  <c r="Q2262" i="1" s="1"/>
  <c r="R2262" i="1"/>
  <c r="O2263" i="1"/>
  <c r="P2263" i="1"/>
  <c r="Q2263" i="1" s="1"/>
  <c r="R2263" i="1"/>
  <c r="O2264" i="1"/>
  <c r="P2264" i="1"/>
  <c r="Q2264" i="1" s="1"/>
  <c r="R2264" i="1"/>
  <c r="O2265" i="1"/>
  <c r="P2265" i="1"/>
  <c r="Q2265" i="1" s="1"/>
  <c r="R2265" i="1"/>
  <c r="O2266" i="1"/>
  <c r="P2266" i="1"/>
  <c r="Q2266" i="1" s="1"/>
  <c r="R2266" i="1"/>
  <c r="O2267" i="1"/>
  <c r="P2267" i="1"/>
  <c r="Q2267" i="1" s="1"/>
  <c r="R2267" i="1"/>
  <c r="O2268" i="1"/>
  <c r="P2268" i="1"/>
  <c r="Q2268" i="1" s="1"/>
  <c r="R2268" i="1"/>
  <c r="O2269" i="1"/>
  <c r="P2269" i="1"/>
  <c r="Q2269" i="1" s="1"/>
  <c r="R2269" i="1"/>
  <c r="O2270" i="1"/>
  <c r="P2270" i="1"/>
  <c r="Q2270" i="1" s="1"/>
  <c r="R2270" i="1"/>
  <c r="O2271" i="1"/>
  <c r="P2271" i="1"/>
  <c r="Q2271" i="1" s="1"/>
  <c r="R2271" i="1"/>
  <c r="O2272" i="1"/>
  <c r="P2272" i="1"/>
  <c r="Q2272" i="1" s="1"/>
  <c r="R2272" i="1"/>
  <c r="O2273" i="1"/>
  <c r="P2273" i="1"/>
  <c r="Q2273" i="1" s="1"/>
  <c r="R2273" i="1"/>
  <c r="O2274" i="1"/>
  <c r="P2274" i="1"/>
  <c r="Q2274" i="1" s="1"/>
  <c r="R2274" i="1"/>
  <c r="O2275" i="1"/>
  <c r="P2275" i="1"/>
  <c r="Q2275" i="1" s="1"/>
  <c r="R2275" i="1"/>
  <c r="O2276" i="1"/>
  <c r="P2276" i="1"/>
  <c r="Q2276" i="1" s="1"/>
  <c r="R2276" i="1"/>
  <c r="O2277" i="1"/>
  <c r="P2277" i="1"/>
  <c r="Q2277" i="1" s="1"/>
  <c r="R2277" i="1"/>
  <c r="O2278" i="1"/>
  <c r="P2278" i="1"/>
  <c r="Q2278" i="1" s="1"/>
  <c r="R2278" i="1"/>
  <c r="O2279" i="1"/>
  <c r="P2279" i="1"/>
  <c r="Q2279" i="1" s="1"/>
  <c r="R2279" i="1"/>
  <c r="O2280" i="1"/>
  <c r="P2280" i="1"/>
  <c r="Q2280" i="1" s="1"/>
  <c r="R2280" i="1"/>
  <c r="O2281" i="1"/>
  <c r="P2281" i="1"/>
  <c r="Q2281" i="1" s="1"/>
  <c r="R2281" i="1"/>
  <c r="O2282" i="1"/>
  <c r="P2282" i="1"/>
  <c r="Q2282" i="1" s="1"/>
  <c r="R2282" i="1"/>
  <c r="O2283" i="1"/>
  <c r="P2283" i="1"/>
  <c r="Q2283" i="1" s="1"/>
  <c r="R2283" i="1"/>
  <c r="O2284" i="1"/>
  <c r="P2284" i="1"/>
  <c r="Q2284" i="1" s="1"/>
  <c r="R2284" i="1"/>
  <c r="O2285" i="1"/>
  <c r="P2285" i="1"/>
  <c r="Q2285" i="1" s="1"/>
  <c r="R2285" i="1"/>
  <c r="O2286" i="1"/>
  <c r="P2286" i="1"/>
  <c r="Q2286" i="1" s="1"/>
  <c r="R2286" i="1"/>
  <c r="O2287" i="1"/>
  <c r="P2287" i="1"/>
  <c r="Q2287" i="1" s="1"/>
  <c r="R2287" i="1"/>
  <c r="O2288" i="1"/>
  <c r="P2288" i="1"/>
  <c r="Q2288" i="1" s="1"/>
  <c r="R2288" i="1"/>
  <c r="O2289" i="1"/>
  <c r="P2289" i="1"/>
  <c r="Q2289" i="1" s="1"/>
  <c r="R2289" i="1"/>
  <c r="O2290" i="1"/>
  <c r="P2290" i="1"/>
  <c r="Q2290" i="1" s="1"/>
  <c r="R2290" i="1"/>
  <c r="O2291" i="1"/>
  <c r="P2291" i="1"/>
  <c r="Q2291" i="1" s="1"/>
  <c r="R2291" i="1"/>
  <c r="O2292" i="1"/>
  <c r="P2292" i="1"/>
  <c r="Q2292" i="1" s="1"/>
  <c r="R2292" i="1"/>
  <c r="O2293" i="1"/>
  <c r="P2293" i="1"/>
  <c r="Q2293" i="1" s="1"/>
  <c r="R2293" i="1"/>
  <c r="O2294" i="1"/>
  <c r="P2294" i="1"/>
  <c r="Q2294" i="1" s="1"/>
  <c r="R2294" i="1"/>
  <c r="O2295" i="1"/>
  <c r="P2295" i="1"/>
  <c r="Q2295" i="1" s="1"/>
  <c r="R2295" i="1"/>
  <c r="O2296" i="1"/>
  <c r="P2296" i="1"/>
  <c r="Q2296" i="1" s="1"/>
  <c r="R2296" i="1"/>
  <c r="O2297" i="1"/>
  <c r="P2297" i="1"/>
  <c r="Q2297" i="1" s="1"/>
  <c r="R2297" i="1"/>
  <c r="O2298" i="1"/>
  <c r="P2298" i="1"/>
  <c r="Q2298" i="1" s="1"/>
  <c r="R2298" i="1"/>
  <c r="O2299" i="1"/>
  <c r="P2299" i="1"/>
  <c r="Q2299" i="1" s="1"/>
  <c r="R2299" i="1"/>
  <c r="O2300" i="1"/>
  <c r="P2300" i="1"/>
  <c r="Q2300" i="1" s="1"/>
  <c r="R2300" i="1"/>
  <c r="O2301" i="1"/>
  <c r="P2301" i="1"/>
  <c r="Q2301" i="1" s="1"/>
  <c r="R2301" i="1"/>
  <c r="O2302" i="1"/>
  <c r="P2302" i="1"/>
  <c r="Q2302" i="1" s="1"/>
  <c r="R2302" i="1"/>
  <c r="O2303" i="1"/>
  <c r="P2303" i="1"/>
  <c r="Q2303" i="1" s="1"/>
  <c r="R2303" i="1"/>
  <c r="O2304" i="1"/>
  <c r="P2304" i="1"/>
  <c r="Q2304" i="1" s="1"/>
  <c r="R2304" i="1"/>
  <c r="O2305" i="1"/>
  <c r="P2305" i="1"/>
  <c r="Q2305" i="1" s="1"/>
  <c r="R2305" i="1"/>
  <c r="O2306" i="1"/>
  <c r="P2306" i="1"/>
  <c r="Q2306" i="1" s="1"/>
  <c r="R2306" i="1"/>
  <c r="O2307" i="1"/>
  <c r="P2307" i="1"/>
  <c r="Q2307" i="1" s="1"/>
  <c r="R2307" i="1"/>
  <c r="O2308" i="1"/>
  <c r="P2308" i="1"/>
  <c r="Q2308" i="1" s="1"/>
  <c r="R2308" i="1"/>
  <c r="O2309" i="1"/>
  <c r="P2309" i="1"/>
  <c r="Q2309" i="1" s="1"/>
  <c r="R2309" i="1"/>
  <c r="O2310" i="1"/>
  <c r="P2310" i="1"/>
  <c r="Q2310" i="1" s="1"/>
  <c r="R2310" i="1"/>
  <c r="O2311" i="1"/>
  <c r="P2311" i="1"/>
  <c r="Q2311" i="1" s="1"/>
  <c r="R2311" i="1"/>
  <c r="O2312" i="1"/>
  <c r="P2312" i="1"/>
  <c r="Q2312" i="1" s="1"/>
  <c r="R2312" i="1"/>
  <c r="O2313" i="1"/>
  <c r="P2313" i="1"/>
  <c r="Q2313" i="1" s="1"/>
  <c r="R2313" i="1"/>
  <c r="O2314" i="1"/>
  <c r="P2314" i="1"/>
  <c r="Q2314" i="1" s="1"/>
  <c r="R2314" i="1"/>
  <c r="O2315" i="1"/>
  <c r="P2315" i="1"/>
  <c r="Q2315" i="1" s="1"/>
  <c r="R2315" i="1"/>
  <c r="O2316" i="1"/>
  <c r="P2316" i="1"/>
  <c r="Q2316" i="1" s="1"/>
  <c r="R2316" i="1"/>
  <c r="O2317" i="1"/>
  <c r="P2317" i="1"/>
  <c r="Q2317" i="1" s="1"/>
  <c r="R2317" i="1"/>
  <c r="O2318" i="1"/>
  <c r="P2318" i="1"/>
  <c r="Q2318" i="1" s="1"/>
  <c r="R2318" i="1"/>
  <c r="O2319" i="1"/>
  <c r="P2319" i="1"/>
  <c r="Q2319" i="1" s="1"/>
  <c r="R2319" i="1"/>
  <c r="O2320" i="1"/>
  <c r="P2320" i="1"/>
  <c r="Q2320" i="1" s="1"/>
  <c r="R2320" i="1"/>
  <c r="O2321" i="1"/>
  <c r="P2321" i="1"/>
  <c r="Q2321" i="1" s="1"/>
  <c r="R2321" i="1"/>
  <c r="O2322" i="1"/>
  <c r="P2322" i="1"/>
  <c r="Q2322" i="1" s="1"/>
  <c r="R2322" i="1"/>
  <c r="O2323" i="1"/>
  <c r="P2323" i="1"/>
  <c r="Q2323" i="1" s="1"/>
  <c r="R2323" i="1"/>
  <c r="O2324" i="1"/>
  <c r="P2324" i="1"/>
  <c r="Q2324" i="1" s="1"/>
  <c r="R2324" i="1"/>
  <c r="O2325" i="1"/>
  <c r="P2325" i="1"/>
  <c r="Q2325" i="1" s="1"/>
  <c r="R2325" i="1"/>
  <c r="O2326" i="1"/>
  <c r="P2326" i="1"/>
  <c r="Q2326" i="1" s="1"/>
  <c r="R2326" i="1"/>
  <c r="O2327" i="1"/>
  <c r="P2327" i="1"/>
  <c r="Q2327" i="1" s="1"/>
  <c r="R2327" i="1"/>
  <c r="O2328" i="1"/>
  <c r="P2328" i="1"/>
  <c r="Q2328" i="1" s="1"/>
  <c r="R2328" i="1"/>
  <c r="O2329" i="1"/>
  <c r="P2329" i="1"/>
  <c r="Q2329" i="1" s="1"/>
  <c r="R2329" i="1"/>
  <c r="O2330" i="1"/>
  <c r="P2330" i="1"/>
  <c r="Q2330" i="1" s="1"/>
  <c r="R2330" i="1"/>
  <c r="O2331" i="1"/>
  <c r="P2331" i="1"/>
  <c r="Q2331" i="1" s="1"/>
  <c r="R2331" i="1"/>
  <c r="O2332" i="1"/>
  <c r="P2332" i="1"/>
  <c r="Q2332" i="1" s="1"/>
  <c r="R2332" i="1"/>
  <c r="O2333" i="1"/>
  <c r="P2333" i="1"/>
  <c r="Q2333" i="1" s="1"/>
  <c r="R2333" i="1"/>
  <c r="O2334" i="1"/>
  <c r="P2334" i="1"/>
  <c r="Q2334" i="1" s="1"/>
  <c r="R2334" i="1"/>
  <c r="O2335" i="1"/>
  <c r="P2335" i="1"/>
  <c r="Q2335" i="1" s="1"/>
  <c r="R2335" i="1"/>
  <c r="O2336" i="1"/>
  <c r="P2336" i="1"/>
  <c r="Q2336" i="1" s="1"/>
  <c r="R2336" i="1"/>
  <c r="O2337" i="1"/>
  <c r="P2337" i="1"/>
  <c r="Q2337" i="1" s="1"/>
  <c r="R2337" i="1"/>
  <c r="O2338" i="1"/>
  <c r="P2338" i="1"/>
  <c r="Q2338" i="1" s="1"/>
  <c r="R2338" i="1"/>
  <c r="O2339" i="1"/>
  <c r="P2339" i="1"/>
  <c r="Q2339" i="1" s="1"/>
  <c r="R2339" i="1"/>
  <c r="O2340" i="1"/>
  <c r="P2340" i="1"/>
  <c r="Q2340" i="1"/>
  <c r="R2340" i="1"/>
  <c r="O2341" i="1"/>
  <c r="P2341" i="1"/>
  <c r="Q2341" i="1" s="1"/>
  <c r="R2341" i="1"/>
  <c r="O2342" i="1"/>
  <c r="P2342" i="1"/>
  <c r="Q2342" i="1" s="1"/>
  <c r="R2342" i="1"/>
  <c r="O2343" i="1"/>
  <c r="P2343" i="1"/>
  <c r="Q2343" i="1" s="1"/>
  <c r="R2343" i="1"/>
  <c r="O2344" i="1"/>
  <c r="P2344" i="1"/>
  <c r="Q2344" i="1" s="1"/>
  <c r="R2344" i="1"/>
  <c r="O2345" i="1"/>
  <c r="P2345" i="1"/>
  <c r="Q2345" i="1" s="1"/>
  <c r="R2345" i="1"/>
  <c r="O2346" i="1"/>
  <c r="P2346" i="1"/>
  <c r="Q2346" i="1" s="1"/>
  <c r="R2346" i="1"/>
  <c r="O2347" i="1"/>
  <c r="P2347" i="1"/>
  <c r="Q2347" i="1" s="1"/>
  <c r="R2347" i="1"/>
  <c r="O2348" i="1"/>
  <c r="P2348" i="1"/>
  <c r="Q2348" i="1" s="1"/>
  <c r="R2348" i="1"/>
  <c r="O2349" i="1"/>
  <c r="P2349" i="1"/>
  <c r="Q2349" i="1" s="1"/>
  <c r="R2349" i="1"/>
  <c r="O2350" i="1"/>
  <c r="P2350" i="1"/>
  <c r="Q2350" i="1" s="1"/>
  <c r="R2350" i="1"/>
  <c r="O2351" i="1"/>
  <c r="P2351" i="1"/>
  <c r="Q2351" i="1" s="1"/>
  <c r="R2351" i="1"/>
  <c r="O2352" i="1"/>
  <c r="P2352" i="1"/>
  <c r="Q2352" i="1" s="1"/>
  <c r="R2352" i="1"/>
  <c r="O2353" i="1"/>
  <c r="P2353" i="1"/>
  <c r="Q2353" i="1" s="1"/>
  <c r="R2353" i="1"/>
  <c r="O2354" i="1"/>
  <c r="P2354" i="1"/>
  <c r="Q2354" i="1" s="1"/>
  <c r="R2354" i="1"/>
  <c r="O2355" i="1"/>
  <c r="P2355" i="1"/>
  <c r="Q2355" i="1" s="1"/>
  <c r="R2355" i="1"/>
  <c r="O2356" i="1"/>
  <c r="P2356" i="1"/>
  <c r="Q2356" i="1" s="1"/>
  <c r="R2356" i="1"/>
  <c r="O2357" i="1"/>
  <c r="P2357" i="1"/>
  <c r="Q2357" i="1" s="1"/>
  <c r="R2357" i="1"/>
  <c r="O2358" i="1"/>
  <c r="P2358" i="1"/>
  <c r="Q2358" i="1" s="1"/>
  <c r="R2358" i="1"/>
  <c r="O2359" i="1"/>
  <c r="P2359" i="1"/>
  <c r="Q2359" i="1" s="1"/>
  <c r="R2359" i="1"/>
  <c r="O2360" i="1"/>
  <c r="P2360" i="1"/>
  <c r="Q2360" i="1" s="1"/>
  <c r="R2360" i="1"/>
  <c r="O2361" i="1"/>
  <c r="P2361" i="1"/>
  <c r="Q2361" i="1" s="1"/>
  <c r="R2361" i="1"/>
  <c r="O2362" i="1"/>
  <c r="P2362" i="1"/>
  <c r="Q2362" i="1" s="1"/>
  <c r="R2362" i="1"/>
  <c r="O2363" i="1"/>
  <c r="P2363" i="1"/>
  <c r="Q2363" i="1" s="1"/>
  <c r="R2363" i="1"/>
  <c r="O2364" i="1"/>
  <c r="P2364" i="1"/>
  <c r="Q2364" i="1" s="1"/>
  <c r="R2364" i="1"/>
  <c r="O2365" i="1"/>
  <c r="P2365" i="1"/>
  <c r="Q2365" i="1" s="1"/>
  <c r="R2365" i="1"/>
  <c r="O2366" i="1"/>
  <c r="P2366" i="1"/>
  <c r="Q2366" i="1" s="1"/>
  <c r="R2366" i="1"/>
  <c r="O2367" i="1"/>
  <c r="P2367" i="1"/>
  <c r="Q2367" i="1" s="1"/>
  <c r="R2367" i="1"/>
  <c r="O2368" i="1"/>
  <c r="P2368" i="1"/>
  <c r="Q2368" i="1" s="1"/>
  <c r="R2368" i="1"/>
  <c r="O2369" i="1"/>
  <c r="P2369" i="1"/>
  <c r="Q2369" i="1" s="1"/>
  <c r="R2369" i="1"/>
  <c r="O2370" i="1"/>
  <c r="P2370" i="1"/>
  <c r="Q2370" i="1" s="1"/>
  <c r="R2370" i="1"/>
  <c r="O2371" i="1"/>
  <c r="P2371" i="1"/>
  <c r="Q2371" i="1" s="1"/>
  <c r="R2371" i="1"/>
  <c r="O2372" i="1"/>
  <c r="P2372" i="1"/>
  <c r="Q2372" i="1" s="1"/>
  <c r="R2372" i="1"/>
  <c r="O2373" i="1"/>
  <c r="P2373" i="1"/>
  <c r="Q2373" i="1"/>
  <c r="R2373" i="1"/>
  <c r="O2374" i="1"/>
  <c r="P2374" i="1"/>
  <c r="Q2374" i="1" s="1"/>
  <c r="R2374" i="1"/>
  <c r="O2375" i="1"/>
  <c r="P2375" i="1"/>
  <c r="Q2375" i="1" s="1"/>
  <c r="R2375" i="1"/>
  <c r="O2376" i="1"/>
  <c r="P2376" i="1"/>
  <c r="Q2376" i="1" s="1"/>
  <c r="R2376" i="1"/>
  <c r="O2377" i="1"/>
  <c r="P2377" i="1"/>
  <c r="Q2377" i="1" s="1"/>
  <c r="R2377" i="1"/>
  <c r="O2378" i="1"/>
  <c r="P2378" i="1"/>
  <c r="Q2378" i="1" s="1"/>
  <c r="R2378" i="1"/>
  <c r="O2379" i="1"/>
  <c r="P2379" i="1"/>
  <c r="Q2379" i="1" s="1"/>
  <c r="R2379" i="1"/>
  <c r="O2380" i="1"/>
  <c r="P2380" i="1"/>
  <c r="Q2380" i="1" s="1"/>
  <c r="R2380" i="1"/>
  <c r="O2381" i="1"/>
  <c r="P2381" i="1"/>
  <c r="Q2381" i="1" s="1"/>
  <c r="R2381" i="1"/>
  <c r="O2382" i="1"/>
  <c r="P2382" i="1"/>
  <c r="Q2382" i="1" s="1"/>
  <c r="R2382" i="1"/>
  <c r="O2383" i="1"/>
  <c r="P2383" i="1"/>
  <c r="Q2383" i="1" s="1"/>
  <c r="R2383" i="1"/>
  <c r="O2384" i="1"/>
  <c r="P2384" i="1"/>
  <c r="Q2384" i="1" s="1"/>
  <c r="R2384" i="1"/>
  <c r="O2385" i="1"/>
  <c r="P2385" i="1"/>
  <c r="Q2385" i="1" s="1"/>
  <c r="R2385" i="1"/>
  <c r="O2386" i="1"/>
  <c r="P2386" i="1"/>
  <c r="Q2386" i="1" s="1"/>
  <c r="R2386" i="1"/>
  <c r="O2387" i="1"/>
  <c r="P2387" i="1"/>
  <c r="Q2387" i="1" s="1"/>
  <c r="R2387" i="1"/>
  <c r="O2388" i="1"/>
  <c r="P2388" i="1"/>
  <c r="Q2388" i="1" s="1"/>
  <c r="R2388" i="1"/>
  <c r="O2389" i="1"/>
  <c r="P2389" i="1"/>
  <c r="Q2389" i="1" s="1"/>
  <c r="R2389" i="1"/>
  <c r="O2390" i="1"/>
  <c r="P2390" i="1"/>
  <c r="Q2390" i="1" s="1"/>
  <c r="R2390" i="1"/>
  <c r="O2391" i="1"/>
  <c r="P2391" i="1"/>
  <c r="Q2391" i="1" s="1"/>
  <c r="R2391" i="1"/>
  <c r="O2392" i="1"/>
  <c r="P2392" i="1"/>
  <c r="Q2392" i="1" s="1"/>
  <c r="R2392" i="1"/>
  <c r="O2393" i="1"/>
  <c r="P2393" i="1"/>
  <c r="Q2393" i="1" s="1"/>
  <c r="R2393" i="1"/>
  <c r="O2394" i="1"/>
  <c r="P2394" i="1"/>
  <c r="Q2394" i="1" s="1"/>
  <c r="R2394" i="1"/>
  <c r="O2395" i="1"/>
  <c r="P2395" i="1"/>
  <c r="Q2395" i="1" s="1"/>
  <c r="R2395" i="1"/>
  <c r="O2396" i="1"/>
  <c r="P2396" i="1"/>
  <c r="Q2396" i="1" s="1"/>
  <c r="R2396" i="1"/>
  <c r="O2397" i="1"/>
  <c r="P2397" i="1"/>
  <c r="Q2397" i="1" s="1"/>
  <c r="R2397" i="1"/>
  <c r="O2398" i="1"/>
  <c r="P2398" i="1"/>
  <c r="Q2398" i="1" s="1"/>
  <c r="R2398" i="1"/>
  <c r="O2399" i="1"/>
  <c r="P2399" i="1"/>
  <c r="Q2399" i="1" s="1"/>
  <c r="R2399" i="1"/>
  <c r="O2400" i="1"/>
  <c r="P2400" i="1"/>
  <c r="Q2400" i="1" s="1"/>
  <c r="R2400" i="1"/>
  <c r="O2401" i="1"/>
  <c r="P2401" i="1"/>
  <c r="Q2401" i="1" s="1"/>
  <c r="R2401" i="1"/>
  <c r="O2402" i="1"/>
  <c r="P2402" i="1"/>
  <c r="Q2402" i="1" s="1"/>
  <c r="R2402" i="1"/>
  <c r="O2403" i="1"/>
  <c r="P2403" i="1"/>
  <c r="Q2403" i="1" s="1"/>
  <c r="R2403" i="1"/>
  <c r="O2404" i="1"/>
  <c r="P2404" i="1"/>
  <c r="Q2404" i="1" s="1"/>
  <c r="R2404" i="1"/>
  <c r="O2405" i="1"/>
  <c r="P2405" i="1"/>
  <c r="Q2405" i="1" s="1"/>
  <c r="R2405" i="1"/>
  <c r="O2406" i="1"/>
  <c r="P2406" i="1"/>
  <c r="Q2406" i="1" s="1"/>
  <c r="R2406" i="1"/>
  <c r="O2407" i="1"/>
  <c r="P2407" i="1"/>
  <c r="Q2407" i="1" s="1"/>
  <c r="R2407" i="1"/>
  <c r="O2408" i="1"/>
  <c r="P2408" i="1"/>
  <c r="Q2408" i="1" s="1"/>
  <c r="R2408" i="1"/>
  <c r="O2409" i="1"/>
  <c r="P2409" i="1"/>
  <c r="Q2409" i="1" s="1"/>
  <c r="R2409" i="1"/>
  <c r="O2410" i="1"/>
  <c r="P2410" i="1"/>
  <c r="Q2410" i="1" s="1"/>
  <c r="R2410" i="1"/>
  <c r="O2411" i="1"/>
  <c r="P2411" i="1"/>
  <c r="Q2411" i="1" s="1"/>
  <c r="R2411" i="1"/>
  <c r="O2412" i="1"/>
  <c r="P2412" i="1"/>
  <c r="Q2412" i="1" s="1"/>
  <c r="R2412" i="1"/>
  <c r="O2413" i="1"/>
  <c r="P2413" i="1"/>
  <c r="Q2413" i="1" s="1"/>
  <c r="R2413" i="1"/>
  <c r="O2414" i="1"/>
  <c r="P2414" i="1"/>
  <c r="Q2414" i="1" s="1"/>
  <c r="R2414" i="1"/>
  <c r="O2415" i="1"/>
  <c r="P2415" i="1"/>
  <c r="Q2415" i="1"/>
  <c r="R2415" i="1"/>
  <c r="O2416" i="1"/>
  <c r="P2416" i="1"/>
  <c r="Q2416" i="1" s="1"/>
  <c r="R2416" i="1"/>
  <c r="O2417" i="1"/>
  <c r="P2417" i="1"/>
  <c r="Q2417" i="1" s="1"/>
  <c r="R2417" i="1"/>
  <c r="O2418" i="1"/>
  <c r="P2418" i="1"/>
  <c r="Q2418" i="1" s="1"/>
  <c r="R2418" i="1"/>
  <c r="O2419" i="1"/>
  <c r="P2419" i="1"/>
  <c r="Q2419" i="1" s="1"/>
  <c r="R2419" i="1"/>
  <c r="O2420" i="1"/>
  <c r="P2420" i="1"/>
  <c r="Q2420" i="1" s="1"/>
  <c r="R2420" i="1"/>
  <c r="O2421" i="1"/>
  <c r="P2421" i="1"/>
  <c r="Q2421" i="1" s="1"/>
  <c r="R2421" i="1"/>
  <c r="O2422" i="1"/>
  <c r="P2422" i="1"/>
  <c r="Q2422" i="1" s="1"/>
  <c r="R2422" i="1"/>
  <c r="O2423" i="1"/>
  <c r="P2423" i="1"/>
  <c r="Q2423" i="1" s="1"/>
  <c r="R2423" i="1"/>
  <c r="O2424" i="1"/>
  <c r="P2424" i="1"/>
  <c r="Q2424" i="1" s="1"/>
  <c r="R2424" i="1"/>
  <c r="O2425" i="1"/>
  <c r="P2425" i="1"/>
  <c r="Q2425" i="1" s="1"/>
  <c r="R2425" i="1"/>
  <c r="O2426" i="1"/>
  <c r="P2426" i="1"/>
  <c r="Q2426" i="1" s="1"/>
  <c r="R2426" i="1"/>
  <c r="O2427" i="1"/>
  <c r="P2427" i="1"/>
  <c r="Q2427" i="1" s="1"/>
  <c r="R2427" i="1"/>
  <c r="O2428" i="1"/>
  <c r="P2428" i="1"/>
  <c r="Q2428" i="1" s="1"/>
  <c r="R2428" i="1"/>
  <c r="O2429" i="1"/>
  <c r="P2429" i="1"/>
  <c r="Q2429" i="1" s="1"/>
  <c r="R2429" i="1"/>
  <c r="O2430" i="1"/>
  <c r="P2430" i="1"/>
  <c r="Q2430" i="1" s="1"/>
  <c r="R2430" i="1"/>
  <c r="O2431" i="1"/>
  <c r="P2431" i="1"/>
  <c r="Q2431" i="1" s="1"/>
  <c r="R2431" i="1"/>
  <c r="O2432" i="1"/>
  <c r="P2432" i="1"/>
  <c r="Q2432" i="1" s="1"/>
  <c r="R2432" i="1"/>
  <c r="O2433" i="1"/>
  <c r="P2433" i="1"/>
  <c r="Q2433" i="1" s="1"/>
  <c r="R2433" i="1"/>
  <c r="O2434" i="1"/>
  <c r="P2434" i="1"/>
  <c r="Q2434" i="1" s="1"/>
  <c r="R2434" i="1"/>
  <c r="O2435" i="1"/>
  <c r="P2435" i="1"/>
  <c r="Q2435" i="1" s="1"/>
  <c r="R2435" i="1"/>
  <c r="O2436" i="1"/>
  <c r="P2436" i="1"/>
  <c r="Q2436" i="1" s="1"/>
  <c r="R2436" i="1"/>
  <c r="O2437" i="1"/>
  <c r="P2437" i="1"/>
  <c r="Q2437" i="1" s="1"/>
  <c r="R2437" i="1"/>
  <c r="O2438" i="1"/>
  <c r="P2438" i="1"/>
  <c r="Q2438" i="1" s="1"/>
  <c r="R2438" i="1"/>
  <c r="O2439" i="1"/>
  <c r="P2439" i="1"/>
  <c r="Q2439" i="1" s="1"/>
  <c r="R2439" i="1"/>
  <c r="O2440" i="1"/>
  <c r="P2440" i="1"/>
  <c r="Q2440" i="1" s="1"/>
  <c r="R2440" i="1"/>
  <c r="O2441" i="1"/>
  <c r="P2441" i="1"/>
  <c r="Q2441" i="1" s="1"/>
  <c r="R2441" i="1"/>
  <c r="O2442" i="1"/>
  <c r="P2442" i="1"/>
  <c r="Q2442" i="1" s="1"/>
  <c r="R2442" i="1"/>
  <c r="O2443" i="1"/>
  <c r="P2443" i="1"/>
  <c r="Q2443" i="1" s="1"/>
  <c r="R2443" i="1"/>
  <c r="O2444" i="1"/>
  <c r="P2444" i="1"/>
  <c r="Q2444" i="1" s="1"/>
  <c r="R2444" i="1"/>
  <c r="O2445" i="1"/>
  <c r="P2445" i="1"/>
  <c r="Q2445" i="1" s="1"/>
  <c r="R2445" i="1"/>
  <c r="O2446" i="1"/>
  <c r="P2446" i="1"/>
  <c r="Q2446" i="1" s="1"/>
  <c r="R2446" i="1"/>
  <c r="O2447" i="1"/>
  <c r="P2447" i="1"/>
  <c r="Q2447" i="1" s="1"/>
  <c r="R2447" i="1"/>
  <c r="O2448" i="1"/>
  <c r="P2448" i="1"/>
  <c r="Q2448" i="1" s="1"/>
  <c r="R2448" i="1"/>
  <c r="O2449" i="1"/>
  <c r="P2449" i="1"/>
  <c r="Q2449" i="1" s="1"/>
  <c r="R2449" i="1"/>
  <c r="O2450" i="1"/>
  <c r="P2450" i="1"/>
  <c r="Q2450" i="1" s="1"/>
  <c r="R2450" i="1"/>
  <c r="O2451" i="1"/>
  <c r="P2451" i="1"/>
  <c r="Q2451" i="1" s="1"/>
  <c r="R2451" i="1"/>
  <c r="O2452" i="1"/>
  <c r="P2452" i="1"/>
  <c r="Q2452" i="1" s="1"/>
  <c r="R2452" i="1"/>
  <c r="O2453" i="1"/>
  <c r="P2453" i="1"/>
  <c r="Q2453" i="1" s="1"/>
  <c r="R2453" i="1"/>
  <c r="O2454" i="1"/>
  <c r="P2454" i="1"/>
  <c r="Q2454" i="1" s="1"/>
  <c r="R2454" i="1"/>
  <c r="O2455" i="1"/>
  <c r="P2455" i="1"/>
  <c r="Q2455" i="1" s="1"/>
  <c r="R2455" i="1"/>
  <c r="O2456" i="1"/>
  <c r="P2456" i="1"/>
  <c r="Q2456" i="1" s="1"/>
  <c r="R2456" i="1"/>
  <c r="O2457" i="1"/>
  <c r="P2457" i="1"/>
  <c r="Q2457" i="1" s="1"/>
  <c r="R2457" i="1"/>
  <c r="O2458" i="1"/>
  <c r="P2458" i="1"/>
  <c r="Q2458" i="1" s="1"/>
  <c r="R2458" i="1"/>
  <c r="O2459" i="1"/>
  <c r="P2459" i="1"/>
  <c r="Q2459" i="1" s="1"/>
  <c r="R2459" i="1"/>
  <c r="O2460" i="1"/>
  <c r="P2460" i="1"/>
  <c r="Q2460" i="1" s="1"/>
  <c r="R2460" i="1"/>
  <c r="O2461" i="1"/>
  <c r="P2461" i="1"/>
  <c r="Q2461" i="1" s="1"/>
  <c r="R2461" i="1"/>
  <c r="O2462" i="1"/>
  <c r="P2462" i="1"/>
  <c r="Q2462" i="1" s="1"/>
  <c r="R2462" i="1"/>
  <c r="O2463" i="1"/>
  <c r="P2463" i="1"/>
  <c r="Q2463" i="1" s="1"/>
  <c r="R2463" i="1"/>
  <c r="O2464" i="1"/>
  <c r="P2464" i="1"/>
  <c r="Q2464" i="1" s="1"/>
  <c r="R2464" i="1"/>
  <c r="O2465" i="1"/>
  <c r="P2465" i="1"/>
  <c r="Q2465" i="1" s="1"/>
  <c r="R2465" i="1"/>
  <c r="O2466" i="1"/>
  <c r="P2466" i="1"/>
  <c r="Q2466" i="1" s="1"/>
  <c r="R2466" i="1"/>
  <c r="O2467" i="1"/>
  <c r="P2467" i="1"/>
  <c r="Q2467" i="1" s="1"/>
  <c r="R2467" i="1"/>
  <c r="O2468" i="1"/>
  <c r="P2468" i="1"/>
  <c r="Q2468" i="1" s="1"/>
  <c r="R2468" i="1"/>
  <c r="O2469" i="1"/>
  <c r="P2469" i="1"/>
  <c r="Q2469" i="1" s="1"/>
  <c r="R2469" i="1"/>
  <c r="O2470" i="1"/>
  <c r="P2470" i="1"/>
  <c r="Q2470" i="1" s="1"/>
  <c r="R2470" i="1"/>
  <c r="O2471" i="1"/>
  <c r="P2471" i="1"/>
  <c r="Q2471" i="1" s="1"/>
  <c r="R2471" i="1"/>
  <c r="O2472" i="1"/>
  <c r="P2472" i="1"/>
  <c r="Q2472" i="1" s="1"/>
  <c r="R2472" i="1"/>
  <c r="O2473" i="1"/>
  <c r="P2473" i="1"/>
  <c r="Q2473" i="1" s="1"/>
  <c r="R2473" i="1"/>
  <c r="O2474" i="1"/>
  <c r="P2474" i="1"/>
  <c r="Q2474" i="1" s="1"/>
  <c r="R2474" i="1"/>
  <c r="O2475" i="1"/>
  <c r="P2475" i="1"/>
  <c r="Q2475" i="1" s="1"/>
  <c r="R2475" i="1"/>
  <c r="O2476" i="1"/>
  <c r="P2476" i="1"/>
  <c r="Q2476" i="1" s="1"/>
  <c r="R2476" i="1"/>
  <c r="O2477" i="1"/>
  <c r="P2477" i="1"/>
  <c r="Q2477" i="1" s="1"/>
  <c r="R2477" i="1"/>
  <c r="O2478" i="1"/>
  <c r="P2478" i="1"/>
  <c r="Q2478" i="1" s="1"/>
  <c r="R2478" i="1"/>
  <c r="O2479" i="1"/>
  <c r="P2479" i="1"/>
  <c r="Q2479" i="1" s="1"/>
  <c r="R2479" i="1"/>
  <c r="O2480" i="1"/>
  <c r="P2480" i="1"/>
  <c r="Q2480" i="1" s="1"/>
  <c r="R2480" i="1"/>
  <c r="O2481" i="1"/>
  <c r="P2481" i="1"/>
  <c r="Q2481" i="1" s="1"/>
  <c r="R2481" i="1"/>
  <c r="O2482" i="1"/>
  <c r="P2482" i="1"/>
  <c r="Q2482" i="1" s="1"/>
  <c r="R2482" i="1"/>
  <c r="O2483" i="1"/>
  <c r="P2483" i="1"/>
  <c r="Q2483" i="1" s="1"/>
  <c r="R2483" i="1"/>
  <c r="O2484" i="1"/>
  <c r="P2484" i="1"/>
  <c r="Q2484" i="1" s="1"/>
  <c r="R2484" i="1"/>
  <c r="O2485" i="1"/>
  <c r="P2485" i="1"/>
  <c r="Q2485" i="1" s="1"/>
  <c r="R2485" i="1"/>
  <c r="O2486" i="1"/>
  <c r="P2486" i="1"/>
  <c r="Q2486" i="1" s="1"/>
  <c r="R2486" i="1"/>
  <c r="O2487" i="1"/>
  <c r="P2487" i="1"/>
  <c r="Q2487" i="1" s="1"/>
  <c r="R2487" i="1"/>
  <c r="O2488" i="1"/>
  <c r="P2488" i="1"/>
  <c r="Q2488" i="1" s="1"/>
  <c r="R2488" i="1"/>
  <c r="O2489" i="1"/>
  <c r="P2489" i="1"/>
  <c r="Q2489" i="1" s="1"/>
  <c r="R2489" i="1"/>
  <c r="O2490" i="1"/>
  <c r="P2490" i="1"/>
  <c r="Q2490" i="1" s="1"/>
  <c r="R2490" i="1"/>
  <c r="O2491" i="1"/>
  <c r="P2491" i="1"/>
  <c r="Q2491" i="1" s="1"/>
  <c r="R2491" i="1"/>
  <c r="O2492" i="1"/>
  <c r="P2492" i="1"/>
  <c r="Q2492" i="1" s="1"/>
  <c r="R2492" i="1"/>
  <c r="O2493" i="1"/>
  <c r="P2493" i="1"/>
  <c r="Q2493" i="1" s="1"/>
  <c r="R2493" i="1"/>
  <c r="O2494" i="1"/>
  <c r="P2494" i="1"/>
  <c r="Q2494" i="1" s="1"/>
  <c r="R2494" i="1"/>
  <c r="O2495" i="1"/>
  <c r="P2495" i="1"/>
  <c r="Q2495" i="1" s="1"/>
  <c r="R2495" i="1"/>
  <c r="O2496" i="1"/>
  <c r="P2496" i="1"/>
  <c r="Q2496" i="1" s="1"/>
  <c r="R2496" i="1"/>
  <c r="O2497" i="1"/>
  <c r="P2497" i="1"/>
  <c r="Q2497" i="1" s="1"/>
  <c r="R2497" i="1"/>
  <c r="O2498" i="1"/>
  <c r="P2498" i="1"/>
  <c r="Q2498" i="1" s="1"/>
  <c r="R2498" i="1"/>
  <c r="O2499" i="1"/>
  <c r="P2499" i="1"/>
  <c r="Q2499" i="1" s="1"/>
  <c r="R2499" i="1"/>
  <c r="O2500" i="1"/>
  <c r="P2500" i="1"/>
  <c r="Q2500" i="1" s="1"/>
  <c r="R2500" i="1"/>
  <c r="O2501" i="1"/>
  <c r="P2501" i="1"/>
  <c r="Q2501" i="1" s="1"/>
  <c r="R2501" i="1"/>
  <c r="O2502" i="1"/>
  <c r="P2502" i="1"/>
  <c r="Q2502" i="1" s="1"/>
  <c r="R2502" i="1"/>
  <c r="O2503" i="1"/>
  <c r="P2503" i="1"/>
  <c r="Q2503" i="1" s="1"/>
  <c r="R2503" i="1"/>
  <c r="O2504" i="1"/>
  <c r="P2504" i="1"/>
  <c r="Q2504" i="1" s="1"/>
  <c r="R2504" i="1"/>
  <c r="O2505" i="1"/>
  <c r="P2505" i="1"/>
  <c r="Q2505" i="1" s="1"/>
  <c r="R2505" i="1"/>
  <c r="O2506" i="1"/>
  <c r="P2506" i="1"/>
  <c r="Q2506" i="1" s="1"/>
  <c r="R2506" i="1"/>
  <c r="O2507" i="1"/>
  <c r="P2507" i="1"/>
  <c r="Q2507" i="1" s="1"/>
  <c r="R2507" i="1"/>
  <c r="O2508" i="1"/>
  <c r="P2508" i="1"/>
  <c r="Q2508" i="1" s="1"/>
  <c r="R2508" i="1"/>
  <c r="O2509" i="1"/>
  <c r="P2509" i="1"/>
  <c r="Q2509" i="1" s="1"/>
  <c r="R2509" i="1"/>
  <c r="O2510" i="1"/>
  <c r="P2510" i="1"/>
  <c r="Q2510" i="1" s="1"/>
  <c r="R2510" i="1"/>
  <c r="O2511" i="1"/>
  <c r="P2511" i="1"/>
  <c r="Q2511" i="1" s="1"/>
  <c r="R2511" i="1"/>
  <c r="O2512" i="1"/>
  <c r="P2512" i="1"/>
  <c r="Q2512" i="1" s="1"/>
  <c r="R2512" i="1"/>
  <c r="O2513" i="1"/>
  <c r="P2513" i="1"/>
  <c r="Q2513" i="1" s="1"/>
  <c r="R2513" i="1"/>
  <c r="O2514" i="1"/>
  <c r="P2514" i="1"/>
  <c r="Q2514" i="1" s="1"/>
  <c r="R2514" i="1"/>
  <c r="O2515" i="1"/>
  <c r="P2515" i="1"/>
  <c r="Q2515" i="1" s="1"/>
  <c r="R2515" i="1"/>
  <c r="O2516" i="1"/>
  <c r="P2516" i="1"/>
  <c r="Q2516" i="1" s="1"/>
  <c r="R2516" i="1"/>
  <c r="O2517" i="1"/>
  <c r="P2517" i="1"/>
  <c r="Q2517" i="1" s="1"/>
  <c r="R2517" i="1"/>
  <c r="O2518" i="1"/>
  <c r="P2518" i="1"/>
  <c r="Q2518" i="1" s="1"/>
  <c r="R2518" i="1"/>
  <c r="O2519" i="1"/>
  <c r="P2519" i="1"/>
  <c r="Q2519" i="1" s="1"/>
  <c r="R2519" i="1"/>
  <c r="O2520" i="1"/>
  <c r="P2520" i="1"/>
  <c r="Q2520" i="1" s="1"/>
  <c r="R2520" i="1"/>
  <c r="O2521" i="1"/>
  <c r="P2521" i="1"/>
  <c r="Q2521" i="1" s="1"/>
  <c r="R2521" i="1"/>
  <c r="O2522" i="1"/>
  <c r="P2522" i="1"/>
  <c r="Q2522" i="1" s="1"/>
  <c r="R2522" i="1"/>
  <c r="O2523" i="1"/>
  <c r="P2523" i="1"/>
  <c r="Q2523" i="1" s="1"/>
  <c r="R2523" i="1"/>
  <c r="O2524" i="1"/>
  <c r="P2524" i="1"/>
  <c r="Q2524" i="1" s="1"/>
  <c r="R2524" i="1"/>
  <c r="O2525" i="1"/>
  <c r="P2525" i="1"/>
  <c r="Q2525" i="1" s="1"/>
  <c r="R2525" i="1"/>
  <c r="O2526" i="1"/>
  <c r="P2526" i="1"/>
  <c r="Q2526" i="1" s="1"/>
  <c r="R2526" i="1"/>
  <c r="O2527" i="1"/>
  <c r="P2527" i="1"/>
  <c r="Q2527" i="1" s="1"/>
  <c r="R2527" i="1"/>
  <c r="O2528" i="1"/>
  <c r="P2528" i="1"/>
  <c r="Q2528" i="1" s="1"/>
  <c r="R2528" i="1"/>
  <c r="O2529" i="1"/>
  <c r="P2529" i="1"/>
  <c r="Q2529" i="1" s="1"/>
  <c r="R2529" i="1"/>
  <c r="O2530" i="1"/>
  <c r="P2530" i="1"/>
  <c r="Q2530" i="1" s="1"/>
  <c r="R2530" i="1"/>
  <c r="O2531" i="1"/>
  <c r="P2531" i="1"/>
  <c r="Q2531" i="1" s="1"/>
  <c r="R2531" i="1"/>
  <c r="O2532" i="1"/>
  <c r="P2532" i="1"/>
  <c r="Q2532" i="1" s="1"/>
  <c r="R2532" i="1"/>
  <c r="O2533" i="1"/>
  <c r="P2533" i="1"/>
  <c r="Q2533" i="1" s="1"/>
  <c r="R2533" i="1"/>
  <c r="O2534" i="1"/>
  <c r="P2534" i="1"/>
  <c r="Q2534" i="1" s="1"/>
  <c r="R2534" i="1"/>
  <c r="O2535" i="1"/>
  <c r="P2535" i="1"/>
  <c r="Q2535" i="1" s="1"/>
  <c r="R2535" i="1"/>
  <c r="O2536" i="1"/>
  <c r="P2536" i="1"/>
  <c r="Q2536" i="1" s="1"/>
  <c r="R2536" i="1"/>
  <c r="O2537" i="1"/>
  <c r="P2537" i="1"/>
  <c r="Q2537" i="1" s="1"/>
  <c r="R2537" i="1"/>
  <c r="O2538" i="1"/>
  <c r="P2538" i="1"/>
  <c r="Q2538" i="1" s="1"/>
  <c r="R2538" i="1"/>
  <c r="O2539" i="1"/>
  <c r="P2539" i="1"/>
  <c r="Q2539" i="1" s="1"/>
  <c r="R2539" i="1"/>
  <c r="O2540" i="1"/>
  <c r="P2540" i="1"/>
  <c r="Q2540" i="1" s="1"/>
  <c r="R2540" i="1"/>
  <c r="O2541" i="1"/>
  <c r="P2541" i="1"/>
  <c r="Q2541" i="1" s="1"/>
  <c r="R2541" i="1"/>
  <c r="O2542" i="1"/>
  <c r="P2542" i="1"/>
  <c r="Q2542" i="1" s="1"/>
  <c r="R2542" i="1"/>
  <c r="O2543" i="1"/>
  <c r="P2543" i="1"/>
  <c r="Q2543" i="1" s="1"/>
  <c r="R2543" i="1"/>
  <c r="O2544" i="1"/>
  <c r="P2544" i="1"/>
  <c r="Q2544" i="1" s="1"/>
  <c r="R2544" i="1"/>
  <c r="O2545" i="1"/>
  <c r="P2545" i="1"/>
  <c r="Q2545" i="1" s="1"/>
  <c r="R2545" i="1"/>
  <c r="O2546" i="1"/>
  <c r="P2546" i="1"/>
  <c r="Q2546" i="1" s="1"/>
  <c r="R2546" i="1"/>
  <c r="O2547" i="1"/>
  <c r="P2547" i="1"/>
  <c r="Q2547" i="1" s="1"/>
  <c r="R2547" i="1"/>
  <c r="O2548" i="1"/>
  <c r="P2548" i="1"/>
  <c r="Q2548" i="1" s="1"/>
  <c r="R2548" i="1"/>
  <c r="O2549" i="1"/>
  <c r="P2549" i="1"/>
  <c r="Q2549" i="1" s="1"/>
  <c r="R2549" i="1"/>
  <c r="O2550" i="1"/>
  <c r="P2550" i="1"/>
  <c r="Q2550" i="1" s="1"/>
  <c r="R2550" i="1"/>
  <c r="O2551" i="1"/>
  <c r="P2551" i="1"/>
  <c r="Q2551" i="1" s="1"/>
  <c r="R2551" i="1"/>
  <c r="O2552" i="1"/>
  <c r="P2552" i="1"/>
  <c r="Q2552" i="1" s="1"/>
  <c r="R2552" i="1"/>
  <c r="O2553" i="1"/>
  <c r="P2553" i="1"/>
  <c r="Q2553" i="1" s="1"/>
  <c r="R2553" i="1"/>
  <c r="O2554" i="1"/>
  <c r="P2554" i="1"/>
  <c r="Q2554" i="1" s="1"/>
  <c r="R2554" i="1"/>
  <c r="O2555" i="1"/>
  <c r="P2555" i="1"/>
  <c r="Q2555" i="1" s="1"/>
  <c r="R2555" i="1"/>
  <c r="O2556" i="1"/>
  <c r="P2556" i="1"/>
  <c r="Q2556" i="1" s="1"/>
  <c r="R2556" i="1"/>
  <c r="O2557" i="1"/>
  <c r="P2557" i="1"/>
  <c r="Q2557" i="1" s="1"/>
  <c r="R2557" i="1"/>
  <c r="O2558" i="1"/>
  <c r="P2558" i="1"/>
  <c r="Q2558" i="1" s="1"/>
  <c r="R2558" i="1"/>
  <c r="O2559" i="1"/>
  <c r="P2559" i="1"/>
  <c r="Q2559" i="1" s="1"/>
  <c r="R2559" i="1"/>
  <c r="O2560" i="1"/>
  <c r="P2560" i="1"/>
  <c r="Q2560" i="1" s="1"/>
  <c r="R2560" i="1"/>
  <c r="O2561" i="1"/>
  <c r="P2561" i="1"/>
  <c r="Q2561" i="1" s="1"/>
  <c r="R2561" i="1"/>
  <c r="O2562" i="1"/>
  <c r="P2562" i="1"/>
  <c r="Q2562" i="1" s="1"/>
  <c r="R2562" i="1"/>
  <c r="O2563" i="1"/>
  <c r="P2563" i="1"/>
  <c r="Q2563" i="1" s="1"/>
  <c r="R2563" i="1"/>
  <c r="O2564" i="1"/>
  <c r="P2564" i="1"/>
  <c r="Q2564" i="1" s="1"/>
  <c r="R2564" i="1"/>
  <c r="O2565" i="1"/>
  <c r="P2565" i="1"/>
  <c r="Q2565" i="1" s="1"/>
  <c r="R2565" i="1"/>
  <c r="O2566" i="1"/>
  <c r="P2566" i="1"/>
  <c r="Q2566" i="1" s="1"/>
  <c r="R2566" i="1"/>
  <c r="O2567" i="1"/>
  <c r="P2567" i="1"/>
  <c r="Q2567" i="1" s="1"/>
  <c r="R2567" i="1"/>
  <c r="O2568" i="1"/>
  <c r="P2568" i="1"/>
  <c r="Q2568" i="1" s="1"/>
  <c r="R2568" i="1"/>
  <c r="O2569" i="1"/>
  <c r="P2569" i="1"/>
  <c r="Q2569" i="1" s="1"/>
  <c r="R2569" i="1"/>
  <c r="O2570" i="1"/>
  <c r="P2570" i="1"/>
  <c r="Q2570" i="1" s="1"/>
  <c r="R2570" i="1"/>
  <c r="O2571" i="1"/>
  <c r="P2571" i="1"/>
  <c r="Q2571" i="1" s="1"/>
  <c r="R2571" i="1"/>
  <c r="O2572" i="1"/>
  <c r="P2572" i="1"/>
  <c r="Q2572" i="1" s="1"/>
  <c r="R2572" i="1"/>
  <c r="O2573" i="1"/>
  <c r="P2573" i="1"/>
  <c r="Q2573" i="1" s="1"/>
  <c r="R2573" i="1"/>
  <c r="O2574" i="1"/>
  <c r="P2574" i="1"/>
  <c r="Q2574" i="1" s="1"/>
  <c r="R2574" i="1"/>
  <c r="O2575" i="1"/>
  <c r="P2575" i="1"/>
  <c r="Q2575" i="1" s="1"/>
  <c r="R2575" i="1"/>
  <c r="O2576" i="1"/>
  <c r="P2576" i="1"/>
  <c r="Q2576" i="1" s="1"/>
  <c r="R2576" i="1"/>
  <c r="O2577" i="1"/>
  <c r="P2577" i="1"/>
  <c r="Q2577" i="1" s="1"/>
  <c r="R2577" i="1"/>
  <c r="O2578" i="1"/>
  <c r="P2578" i="1"/>
  <c r="Q2578" i="1" s="1"/>
  <c r="R2578" i="1"/>
  <c r="O2579" i="1"/>
  <c r="P2579" i="1"/>
  <c r="Q2579" i="1" s="1"/>
  <c r="R2579" i="1"/>
  <c r="O2580" i="1"/>
  <c r="P2580" i="1"/>
  <c r="Q2580" i="1" s="1"/>
  <c r="R2580" i="1"/>
  <c r="O2581" i="1"/>
  <c r="P2581" i="1"/>
  <c r="Q2581" i="1" s="1"/>
  <c r="R2581" i="1"/>
  <c r="O2582" i="1"/>
  <c r="P2582" i="1"/>
  <c r="Q2582" i="1" s="1"/>
  <c r="R2582" i="1"/>
  <c r="O2583" i="1"/>
  <c r="P2583" i="1"/>
  <c r="Q2583" i="1" s="1"/>
  <c r="R2583" i="1"/>
  <c r="O2584" i="1"/>
  <c r="P2584" i="1"/>
  <c r="Q2584" i="1" s="1"/>
  <c r="R2584" i="1"/>
  <c r="O2585" i="1"/>
  <c r="P2585" i="1"/>
  <c r="Q2585" i="1" s="1"/>
  <c r="R2585" i="1"/>
  <c r="O2586" i="1"/>
  <c r="P2586" i="1"/>
  <c r="Q2586" i="1" s="1"/>
  <c r="R2586" i="1"/>
  <c r="O2587" i="1"/>
  <c r="P2587" i="1"/>
  <c r="Q2587" i="1" s="1"/>
  <c r="R2587" i="1"/>
  <c r="O2588" i="1"/>
  <c r="P2588" i="1"/>
  <c r="Q2588" i="1" s="1"/>
  <c r="R2588" i="1"/>
  <c r="O2589" i="1"/>
  <c r="P2589" i="1"/>
  <c r="Q2589" i="1" s="1"/>
  <c r="R2589" i="1"/>
  <c r="O2590" i="1"/>
  <c r="P2590" i="1"/>
  <c r="Q2590" i="1" s="1"/>
  <c r="R2590" i="1"/>
  <c r="O2591" i="1"/>
  <c r="P2591" i="1"/>
  <c r="Q2591" i="1" s="1"/>
  <c r="R2591" i="1"/>
  <c r="O2592" i="1"/>
  <c r="P2592" i="1"/>
  <c r="Q2592" i="1" s="1"/>
  <c r="R2592" i="1"/>
  <c r="O2593" i="1"/>
  <c r="P2593" i="1"/>
  <c r="Q2593" i="1" s="1"/>
  <c r="R2593" i="1"/>
  <c r="O2594" i="1"/>
  <c r="P2594" i="1"/>
  <c r="Q2594" i="1" s="1"/>
  <c r="R2594" i="1"/>
  <c r="O2595" i="1"/>
  <c r="P2595" i="1"/>
  <c r="Q2595" i="1" s="1"/>
  <c r="R2595" i="1"/>
  <c r="O2596" i="1"/>
  <c r="P2596" i="1"/>
  <c r="Q2596" i="1" s="1"/>
  <c r="R2596" i="1"/>
  <c r="O2597" i="1"/>
  <c r="P2597" i="1"/>
  <c r="Q2597" i="1" s="1"/>
  <c r="R2597" i="1"/>
  <c r="O2598" i="1"/>
  <c r="P2598" i="1"/>
  <c r="Q2598" i="1" s="1"/>
  <c r="R2598" i="1"/>
  <c r="O2599" i="1"/>
  <c r="P2599" i="1"/>
  <c r="Q2599" i="1" s="1"/>
  <c r="R2599" i="1"/>
  <c r="O2600" i="1"/>
  <c r="P2600" i="1"/>
  <c r="Q2600" i="1" s="1"/>
  <c r="R2600" i="1"/>
  <c r="O2601" i="1"/>
  <c r="P2601" i="1"/>
  <c r="Q2601" i="1" s="1"/>
  <c r="R2601" i="1"/>
  <c r="O2602" i="1"/>
  <c r="P2602" i="1"/>
  <c r="Q2602" i="1" s="1"/>
  <c r="R2602" i="1"/>
  <c r="O2603" i="1"/>
  <c r="P2603" i="1"/>
  <c r="Q2603" i="1" s="1"/>
  <c r="R2603" i="1"/>
  <c r="O2604" i="1"/>
  <c r="P2604" i="1"/>
  <c r="Q2604" i="1" s="1"/>
  <c r="R2604" i="1"/>
  <c r="O2605" i="1"/>
  <c r="P2605" i="1"/>
  <c r="Q2605" i="1" s="1"/>
  <c r="R2605" i="1"/>
  <c r="O2606" i="1"/>
  <c r="P2606" i="1"/>
  <c r="Q2606" i="1" s="1"/>
  <c r="R2606" i="1"/>
  <c r="O2607" i="1"/>
  <c r="P2607" i="1"/>
  <c r="Q2607" i="1" s="1"/>
  <c r="R2607" i="1"/>
  <c r="O2608" i="1"/>
  <c r="P2608" i="1"/>
  <c r="Q2608" i="1" s="1"/>
  <c r="R2608" i="1"/>
  <c r="O2609" i="1"/>
  <c r="P2609" i="1"/>
  <c r="Q2609" i="1" s="1"/>
  <c r="R2609" i="1"/>
  <c r="O2610" i="1"/>
  <c r="P2610" i="1"/>
  <c r="Q2610" i="1" s="1"/>
  <c r="R2610" i="1"/>
  <c r="O2611" i="1"/>
  <c r="P2611" i="1"/>
  <c r="Q2611" i="1" s="1"/>
  <c r="R2611" i="1"/>
  <c r="O2612" i="1"/>
  <c r="P2612" i="1"/>
  <c r="Q2612" i="1" s="1"/>
  <c r="R2612" i="1"/>
  <c r="O2613" i="1"/>
  <c r="P2613" i="1"/>
  <c r="Q2613" i="1" s="1"/>
  <c r="R2613" i="1"/>
  <c r="O2614" i="1"/>
  <c r="P2614" i="1"/>
  <c r="Q2614" i="1" s="1"/>
  <c r="R2614" i="1"/>
  <c r="O2615" i="1"/>
  <c r="P2615" i="1"/>
  <c r="Q2615" i="1" s="1"/>
  <c r="R2615" i="1"/>
  <c r="O2616" i="1"/>
  <c r="P2616" i="1"/>
  <c r="Q2616" i="1" s="1"/>
  <c r="R2616" i="1"/>
  <c r="O2617" i="1"/>
  <c r="P2617" i="1"/>
  <c r="Q2617" i="1" s="1"/>
  <c r="R2617" i="1"/>
  <c r="O2618" i="1"/>
  <c r="P2618" i="1"/>
  <c r="Q2618" i="1" s="1"/>
  <c r="R2618" i="1"/>
  <c r="O2619" i="1"/>
  <c r="P2619" i="1"/>
  <c r="Q2619" i="1" s="1"/>
  <c r="R2619" i="1"/>
  <c r="O2620" i="1"/>
  <c r="P2620" i="1"/>
  <c r="Q2620" i="1" s="1"/>
  <c r="R2620" i="1"/>
  <c r="O2621" i="1"/>
  <c r="P2621" i="1"/>
  <c r="Q2621" i="1" s="1"/>
  <c r="R2621" i="1"/>
  <c r="O2622" i="1"/>
  <c r="P2622" i="1"/>
  <c r="Q2622" i="1" s="1"/>
  <c r="R2622" i="1"/>
  <c r="O2623" i="1"/>
  <c r="P2623" i="1"/>
  <c r="Q2623" i="1" s="1"/>
  <c r="R2623" i="1"/>
  <c r="O2624" i="1"/>
  <c r="P2624" i="1"/>
  <c r="Q2624" i="1" s="1"/>
  <c r="R2624" i="1"/>
  <c r="O2625" i="1"/>
  <c r="P2625" i="1"/>
  <c r="Q2625" i="1" s="1"/>
  <c r="R2625" i="1"/>
  <c r="O2626" i="1"/>
  <c r="P2626" i="1"/>
  <c r="Q2626" i="1" s="1"/>
  <c r="R2626" i="1"/>
  <c r="O2627" i="1"/>
  <c r="P2627" i="1"/>
  <c r="Q2627" i="1" s="1"/>
  <c r="R2627" i="1"/>
  <c r="O2628" i="1"/>
  <c r="P2628" i="1"/>
  <c r="Q2628" i="1" s="1"/>
  <c r="R2628" i="1"/>
  <c r="O2629" i="1"/>
  <c r="P2629" i="1"/>
  <c r="Q2629" i="1" s="1"/>
  <c r="R2629" i="1"/>
  <c r="O2630" i="1"/>
  <c r="P2630" i="1"/>
  <c r="Q2630" i="1" s="1"/>
  <c r="R2630" i="1"/>
  <c r="O2631" i="1"/>
  <c r="P2631" i="1"/>
  <c r="Q2631" i="1" s="1"/>
  <c r="R2631" i="1"/>
  <c r="O2632" i="1"/>
  <c r="P2632" i="1"/>
  <c r="Q2632" i="1" s="1"/>
  <c r="R2632" i="1"/>
  <c r="O2633" i="1"/>
  <c r="P2633" i="1"/>
  <c r="Q2633" i="1" s="1"/>
  <c r="R2633" i="1"/>
  <c r="O2634" i="1"/>
  <c r="P2634" i="1"/>
  <c r="Q2634" i="1" s="1"/>
  <c r="R2634" i="1"/>
  <c r="O2635" i="1"/>
  <c r="P2635" i="1"/>
  <c r="Q2635" i="1" s="1"/>
  <c r="R2635" i="1"/>
  <c r="O2636" i="1"/>
  <c r="P2636" i="1"/>
  <c r="Q2636" i="1" s="1"/>
  <c r="R2636" i="1"/>
  <c r="O2637" i="1"/>
  <c r="P2637" i="1"/>
  <c r="Q2637" i="1" s="1"/>
  <c r="R2637" i="1"/>
  <c r="O2638" i="1"/>
  <c r="P2638" i="1"/>
  <c r="Q2638" i="1" s="1"/>
  <c r="R2638" i="1"/>
  <c r="O2639" i="1"/>
  <c r="P2639" i="1"/>
  <c r="Q2639" i="1" s="1"/>
  <c r="R2639" i="1"/>
  <c r="O2640" i="1"/>
  <c r="P2640" i="1"/>
  <c r="Q2640" i="1" s="1"/>
  <c r="R2640" i="1"/>
  <c r="O2641" i="1"/>
  <c r="P2641" i="1"/>
  <c r="Q2641" i="1" s="1"/>
  <c r="R2641" i="1"/>
  <c r="O2642" i="1"/>
  <c r="P2642" i="1"/>
  <c r="Q2642" i="1" s="1"/>
  <c r="R2642" i="1"/>
  <c r="O2643" i="1"/>
  <c r="P2643" i="1"/>
  <c r="Q2643" i="1" s="1"/>
  <c r="R2643" i="1"/>
  <c r="O2644" i="1"/>
  <c r="P2644" i="1"/>
  <c r="Q2644" i="1" s="1"/>
  <c r="R2644" i="1"/>
  <c r="O2645" i="1"/>
  <c r="P2645" i="1"/>
  <c r="Q2645" i="1" s="1"/>
  <c r="R2645" i="1"/>
  <c r="O2646" i="1"/>
  <c r="P2646" i="1"/>
  <c r="Q2646" i="1" s="1"/>
  <c r="R2646" i="1"/>
  <c r="O2647" i="1"/>
  <c r="P2647" i="1"/>
  <c r="Q2647" i="1" s="1"/>
  <c r="R2647" i="1"/>
  <c r="O2648" i="1"/>
  <c r="P2648" i="1"/>
  <c r="Q2648" i="1" s="1"/>
  <c r="R2648" i="1"/>
  <c r="O2649" i="1"/>
  <c r="P2649" i="1"/>
  <c r="Q2649" i="1" s="1"/>
  <c r="R2649" i="1"/>
  <c r="O2650" i="1"/>
  <c r="P2650" i="1"/>
  <c r="Q2650" i="1" s="1"/>
  <c r="R2650" i="1"/>
  <c r="O2651" i="1"/>
  <c r="P2651" i="1"/>
  <c r="Q2651" i="1" s="1"/>
  <c r="R2651" i="1"/>
  <c r="O2652" i="1"/>
  <c r="P2652" i="1"/>
  <c r="Q2652" i="1" s="1"/>
  <c r="R2652" i="1"/>
  <c r="O2653" i="1"/>
  <c r="P2653" i="1"/>
  <c r="Q2653" i="1" s="1"/>
  <c r="R2653" i="1"/>
  <c r="O2654" i="1"/>
  <c r="P2654" i="1"/>
  <c r="Q2654" i="1" s="1"/>
  <c r="R2654" i="1"/>
  <c r="O2655" i="1"/>
  <c r="P2655" i="1"/>
  <c r="Q2655" i="1" s="1"/>
  <c r="R2655" i="1"/>
  <c r="O2656" i="1"/>
  <c r="P2656" i="1"/>
  <c r="Q2656" i="1" s="1"/>
  <c r="R2656" i="1"/>
  <c r="O2657" i="1"/>
  <c r="P2657" i="1"/>
  <c r="Q2657" i="1" s="1"/>
  <c r="R2657" i="1"/>
  <c r="O2658" i="1"/>
  <c r="P2658" i="1"/>
  <c r="Q2658" i="1" s="1"/>
  <c r="R2658" i="1"/>
  <c r="O2659" i="1"/>
  <c r="P2659" i="1"/>
  <c r="Q2659" i="1" s="1"/>
  <c r="R2659" i="1"/>
  <c r="O2660" i="1"/>
  <c r="P2660" i="1"/>
  <c r="Q2660" i="1" s="1"/>
  <c r="R2660" i="1"/>
  <c r="O2661" i="1"/>
  <c r="P2661" i="1"/>
  <c r="Q2661" i="1" s="1"/>
  <c r="R2661" i="1"/>
  <c r="O2662" i="1"/>
  <c r="P2662" i="1"/>
  <c r="Q2662" i="1" s="1"/>
  <c r="R2662" i="1"/>
  <c r="O2663" i="1"/>
  <c r="P2663" i="1"/>
  <c r="Q2663" i="1" s="1"/>
  <c r="R2663" i="1"/>
  <c r="O2664" i="1"/>
  <c r="P2664" i="1"/>
  <c r="Q2664" i="1" s="1"/>
  <c r="R2664" i="1"/>
  <c r="O2665" i="1"/>
  <c r="P2665" i="1"/>
  <c r="Q2665" i="1" s="1"/>
  <c r="R2665" i="1"/>
  <c r="O2666" i="1"/>
  <c r="P2666" i="1"/>
  <c r="Q2666" i="1" s="1"/>
  <c r="R2666" i="1"/>
  <c r="O2667" i="1"/>
  <c r="P2667" i="1"/>
  <c r="Q2667" i="1" s="1"/>
  <c r="R2667" i="1"/>
  <c r="O2668" i="1"/>
  <c r="P2668" i="1"/>
  <c r="Q2668" i="1" s="1"/>
  <c r="R2668" i="1"/>
  <c r="O2669" i="1"/>
  <c r="P2669" i="1"/>
  <c r="Q2669" i="1" s="1"/>
  <c r="R2669" i="1"/>
  <c r="O2670" i="1"/>
  <c r="P2670" i="1"/>
  <c r="Q2670" i="1" s="1"/>
  <c r="R2670" i="1"/>
  <c r="O2671" i="1"/>
  <c r="P2671" i="1"/>
  <c r="Q2671" i="1" s="1"/>
  <c r="R2671" i="1"/>
  <c r="O2672" i="1"/>
  <c r="P2672" i="1"/>
  <c r="Q2672" i="1" s="1"/>
  <c r="R2672" i="1"/>
  <c r="O2673" i="1"/>
  <c r="P2673" i="1"/>
  <c r="Q2673" i="1" s="1"/>
  <c r="R2673" i="1"/>
  <c r="O2674" i="1"/>
  <c r="P2674" i="1"/>
  <c r="Q2674" i="1" s="1"/>
  <c r="R2674" i="1"/>
  <c r="O2675" i="1"/>
  <c r="P2675" i="1"/>
  <c r="Q2675" i="1" s="1"/>
  <c r="R2675" i="1"/>
  <c r="O2676" i="1"/>
  <c r="P2676" i="1"/>
  <c r="Q2676" i="1" s="1"/>
  <c r="R2676" i="1"/>
  <c r="O2677" i="1"/>
  <c r="P2677" i="1"/>
  <c r="Q2677" i="1" s="1"/>
  <c r="R2677" i="1"/>
  <c r="O2678" i="1"/>
  <c r="P2678" i="1"/>
  <c r="Q2678" i="1" s="1"/>
  <c r="R2678" i="1"/>
  <c r="O2679" i="1"/>
  <c r="P2679" i="1"/>
  <c r="Q2679" i="1" s="1"/>
  <c r="R2679" i="1"/>
  <c r="O2680" i="1"/>
  <c r="P2680" i="1"/>
  <c r="Q2680" i="1" s="1"/>
  <c r="R2680" i="1"/>
  <c r="O2681" i="1"/>
  <c r="P2681" i="1"/>
  <c r="Q2681" i="1" s="1"/>
  <c r="R2681" i="1"/>
  <c r="O2682" i="1"/>
  <c r="P2682" i="1"/>
  <c r="Q2682" i="1" s="1"/>
  <c r="R2682" i="1"/>
  <c r="O2683" i="1"/>
  <c r="P2683" i="1"/>
  <c r="Q2683" i="1" s="1"/>
  <c r="R2683" i="1"/>
  <c r="O2684" i="1"/>
  <c r="P2684" i="1"/>
  <c r="Q2684" i="1" s="1"/>
  <c r="R2684" i="1"/>
  <c r="O2685" i="1"/>
  <c r="P2685" i="1"/>
  <c r="Q2685" i="1" s="1"/>
  <c r="R2685" i="1"/>
  <c r="O2686" i="1"/>
  <c r="P2686" i="1"/>
  <c r="Q2686" i="1" s="1"/>
  <c r="R2686" i="1"/>
  <c r="O2687" i="1"/>
  <c r="P2687" i="1"/>
  <c r="Q2687" i="1" s="1"/>
  <c r="R2687" i="1"/>
  <c r="O2688" i="1"/>
  <c r="P2688" i="1"/>
  <c r="Q2688" i="1" s="1"/>
  <c r="R2688" i="1"/>
  <c r="O2689" i="1"/>
  <c r="P2689" i="1"/>
  <c r="Q2689" i="1" s="1"/>
  <c r="R2689" i="1"/>
  <c r="O2690" i="1"/>
  <c r="P2690" i="1"/>
  <c r="Q2690" i="1" s="1"/>
  <c r="R2690" i="1"/>
  <c r="O2691" i="1"/>
  <c r="P2691" i="1"/>
  <c r="Q2691" i="1" s="1"/>
  <c r="R2691" i="1"/>
  <c r="O2692" i="1"/>
  <c r="P2692" i="1"/>
  <c r="Q2692" i="1" s="1"/>
  <c r="R2692" i="1"/>
  <c r="O2693" i="1"/>
  <c r="P2693" i="1"/>
  <c r="Q2693" i="1" s="1"/>
  <c r="R2693" i="1"/>
  <c r="O2694" i="1"/>
  <c r="P2694" i="1"/>
  <c r="Q2694" i="1" s="1"/>
  <c r="R2694" i="1"/>
  <c r="O2695" i="1"/>
  <c r="P2695" i="1"/>
  <c r="Q2695" i="1" s="1"/>
  <c r="R2695" i="1"/>
  <c r="O2696" i="1"/>
  <c r="P2696" i="1"/>
  <c r="Q2696" i="1" s="1"/>
  <c r="R2696" i="1"/>
  <c r="O2697" i="1"/>
  <c r="P2697" i="1"/>
  <c r="Q2697" i="1" s="1"/>
  <c r="R2697" i="1"/>
  <c r="O2698" i="1"/>
  <c r="P2698" i="1"/>
  <c r="Q2698" i="1" s="1"/>
  <c r="R2698" i="1"/>
  <c r="O2699" i="1"/>
  <c r="P2699" i="1"/>
  <c r="Q2699" i="1" s="1"/>
  <c r="R2699" i="1"/>
  <c r="O2700" i="1"/>
  <c r="P2700" i="1"/>
  <c r="Q2700" i="1" s="1"/>
  <c r="R2700" i="1"/>
  <c r="O2701" i="1"/>
  <c r="P2701" i="1"/>
  <c r="Q2701" i="1" s="1"/>
  <c r="R2701" i="1"/>
  <c r="O2702" i="1"/>
  <c r="P2702" i="1"/>
  <c r="Q2702" i="1" s="1"/>
  <c r="R2702" i="1"/>
  <c r="O2703" i="1"/>
  <c r="P2703" i="1"/>
  <c r="Q2703" i="1" s="1"/>
  <c r="R2703" i="1"/>
  <c r="O2704" i="1"/>
  <c r="P2704" i="1"/>
  <c r="Q2704" i="1" s="1"/>
  <c r="R2704" i="1"/>
  <c r="O2705" i="1"/>
  <c r="P2705" i="1"/>
  <c r="Q2705" i="1" s="1"/>
  <c r="R2705" i="1"/>
  <c r="O2706" i="1"/>
  <c r="P2706" i="1"/>
  <c r="Q2706" i="1" s="1"/>
  <c r="R2706" i="1"/>
  <c r="O2707" i="1"/>
  <c r="P2707" i="1"/>
  <c r="Q2707" i="1" s="1"/>
  <c r="R2707" i="1"/>
  <c r="O2708" i="1"/>
  <c r="P2708" i="1"/>
  <c r="Q2708" i="1" s="1"/>
  <c r="R2708" i="1"/>
  <c r="O2709" i="1"/>
  <c r="P2709" i="1"/>
  <c r="Q2709" i="1" s="1"/>
  <c r="R2709" i="1"/>
  <c r="O2710" i="1"/>
  <c r="P2710" i="1"/>
  <c r="Q2710" i="1" s="1"/>
  <c r="R2710" i="1"/>
  <c r="O2711" i="1"/>
  <c r="P2711" i="1"/>
  <c r="Q2711" i="1" s="1"/>
  <c r="R2711" i="1"/>
  <c r="O2712" i="1"/>
  <c r="P2712" i="1"/>
  <c r="Q2712" i="1" s="1"/>
  <c r="R2712" i="1"/>
  <c r="O2713" i="1"/>
  <c r="P2713" i="1"/>
  <c r="Q2713" i="1" s="1"/>
  <c r="R2713" i="1"/>
  <c r="O2714" i="1"/>
  <c r="P2714" i="1"/>
  <c r="Q2714" i="1" s="1"/>
  <c r="R2714" i="1"/>
  <c r="O2715" i="1"/>
  <c r="P2715" i="1"/>
  <c r="Q2715" i="1" s="1"/>
  <c r="R2715" i="1"/>
  <c r="O2716" i="1"/>
  <c r="P2716" i="1"/>
  <c r="Q2716" i="1" s="1"/>
  <c r="R2716" i="1"/>
  <c r="O2717" i="1"/>
  <c r="P2717" i="1"/>
  <c r="Q2717" i="1" s="1"/>
  <c r="R2717" i="1"/>
  <c r="O2718" i="1"/>
  <c r="P2718" i="1"/>
  <c r="Q2718" i="1" s="1"/>
  <c r="R2718" i="1"/>
  <c r="O2719" i="1"/>
  <c r="P2719" i="1"/>
  <c r="Q2719" i="1" s="1"/>
  <c r="R2719" i="1"/>
  <c r="O2720" i="1"/>
  <c r="P2720" i="1"/>
  <c r="Q2720" i="1" s="1"/>
  <c r="R2720" i="1"/>
  <c r="O2721" i="1"/>
  <c r="P2721" i="1"/>
  <c r="Q2721" i="1" s="1"/>
  <c r="R2721" i="1"/>
  <c r="O2722" i="1"/>
  <c r="P2722" i="1"/>
  <c r="Q2722" i="1" s="1"/>
  <c r="R2722" i="1"/>
  <c r="O2723" i="1"/>
  <c r="P2723" i="1"/>
  <c r="Q2723" i="1" s="1"/>
  <c r="R2723" i="1"/>
  <c r="O2724" i="1"/>
  <c r="P2724" i="1"/>
  <c r="Q2724" i="1" s="1"/>
  <c r="R2724" i="1"/>
  <c r="O2725" i="1"/>
  <c r="P2725" i="1"/>
  <c r="Q2725" i="1" s="1"/>
  <c r="R2725" i="1"/>
  <c r="O2726" i="1"/>
  <c r="P2726" i="1"/>
  <c r="Q2726" i="1" s="1"/>
  <c r="R2726" i="1"/>
  <c r="O2727" i="1"/>
  <c r="P2727" i="1"/>
  <c r="Q2727" i="1" s="1"/>
  <c r="R2727" i="1"/>
  <c r="O2728" i="1"/>
  <c r="P2728" i="1"/>
  <c r="Q2728" i="1" s="1"/>
  <c r="R2728" i="1"/>
  <c r="O2729" i="1"/>
  <c r="P2729" i="1"/>
  <c r="Q2729" i="1" s="1"/>
  <c r="R2729" i="1"/>
  <c r="O2730" i="1"/>
  <c r="P2730" i="1"/>
  <c r="Q2730" i="1" s="1"/>
  <c r="R2730" i="1"/>
  <c r="O2731" i="1"/>
  <c r="P2731" i="1"/>
  <c r="Q2731" i="1" s="1"/>
  <c r="R2731" i="1"/>
  <c r="O2732" i="1"/>
  <c r="P2732" i="1"/>
  <c r="Q2732" i="1" s="1"/>
  <c r="R2732" i="1"/>
  <c r="O2733" i="1"/>
  <c r="P2733" i="1"/>
  <c r="Q2733" i="1" s="1"/>
  <c r="R2733" i="1"/>
  <c r="O2734" i="1"/>
  <c r="P2734" i="1"/>
  <c r="Q2734" i="1" s="1"/>
  <c r="R2734" i="1"/>
  <c r="O2735" i="1"/>
  <c r="P2735" i="1"/>
  <c r="Q2735" i="1" s="1"/>
  <c r="R2735" i="1"/>
  <c r="O2736" i="1"/>
  <c r="P2736" i="1"/>
  <c r="Q2736" i="1" s="1"/>
  <c r="R2736" i="1"/>
  <c r="O2737" i="1"/>
  <c r="P2737" i="1"/>
  <c r="Q2737" i="1" s="1"/>
  <c r="R2737" i="1"/>
  <c r="O2738" i="1"/>
  <c r="P2738" i="1"/>
  <c r="Q2738" i="1" s="1"/>
  <c r="R2738" i="1"/>
  <c r="O2739" i="1"/>
  <c r="P2739" i="1"/>
  <c r="Q2739" i="1" s="1"/>
  <c r="R2739" i="1"/>
  <c r="O2740" i="1"/>
  <c r="P2740" i="1"/>
  <c r="Q2740" i="1" s="1"/>
  <c r="R2740" i="1"/>
  <c r="O2741" i="1"/>
  <c r="P2741" i="1"/>
  <c r="Q2741" i="1" s="1"/>
  <c r="R2741" i="1"/>
  <c r="O2742" i="1"/>
  <c r="P2742" i="1"/>
  <c r="Q2742" i="1" s="1"/>
  <c r="R2742" i="1"/>
  <c r="O2743" i="1"/>
  <c r="P2743" i="1"/>
  <c r="Q2743" i="1" s="1"/>
  <c r="R2743" i="1"/>
  <c r="O2744" i="1"/>
  <c r="P2744" i="1"/>
  <c r="Q2744" i="1" s="1"/>
  <c r="R2744" i="1"/>
  <c r="O2745" i="1"/>
  <c r="P2745" i="1"/>
  <c r="Q2745" i="1" s="1"/>
  <c r="R2745" i="1"/>
  <c r="O2746" i="1"/>
  <c r="P2746" i="1"/>
  <c r="Q2746" i="1" s="1"/>
  <c r="R2746" i="1"/>
  <c r="O2747" i="1"/>
  <c r="P2747" i="1"/>
  <c r="Q2747" i="1" s="1"/>
  <c r="R2747" i="1"/>
  <c r="O2748" i="1"/>
  <c r="P2748" i="1"/>
  <c r="Q2748" i="1" s="1"/>
  <c r="R2748" i="1"/>
  <c r="O2749" i="1"/>
  <c r="P2749" i="1"/>
  <c r="Q2749" i="1" s="1"/>
  <c r="R2749" i="1"/>
  <c r="O2750" i="1"/>
  <c r="P2750" i="1"/>
  <c r="Q2750" i="1" s="1"/>
  <c r="R2750" i="1"/>
  <c r="O2751" i="1"/>
  <c r="P2751" i="1"/>
  <c r="Q2751" i="1" s="1"/>
  <c r="R2751" i="1"/>
  <c r="O2752" i="1"/>
  <c r="P2752" i="1"/>
  <c r="Q2752" i="1" s="1"/>
  <c r="R2752" i="1"/>
  <c r="O2753" i="1"/>
  <c r="P2753" i="1"/>
  <c r="Q2753" i="1" s="1"/>
  <c r="R2753" i="1"/>
  <c r="O2754" i="1"/>
  <c r="P2754" i="1"/>
  <c r="Q2754" i="1" s="1"/>
  <c r="R2754" i="1"/>
  <c r="O2755" i="1"/>
  <c r="P2755" i="1"/>
  <c r="Q2755" i="1" s="1"/>
  <c r="R2755" i="1"/>
  <c r="O2756" i="1"/>
  <c r="P2756" i="1"/>
  <c r="Q2756" i="1" s="1"/>
  <c r="R2756" i="1"/>
  <c r="O2757" i="1"/>
  <c r="P2757" i="1"/>
  <c r="Q2757" i="1" s="1"/>
  <c r="R2757" i="1"/>
  <c r="O2758" i="1"/>
  <c r="P2758" i="1"/>
  <c r="Q2758" i="1" s="1"/>
  <c r="R2758" i="1"/>
  <c r="O2759" i="1"/>
  <c r="P2759" i="1"/>
  <c r="Q2759" i="1" s="1"/>
  <c r="R2759" i="1"/>
  <c r="O2760" i="1"/>
  <c r="P2760" i="1"/>
  <c r="Q2760" i="1" s="1"/>
  <c r="R2760" i="1"/>
  <c r="O2761" i="1"/>
  <c r="P2761" i="1"/>
  <c r="Q2761" i="1" s="1"/>
  <c r="R2761" i="1"/>
  <c r="O2762" i="1"/>
  <c r="P2762" i="1"/>
  <c r="Q2762" i="1" s="1"/>
  <c r="R2762" i="1"/>
  <c r="O2763" i="1"/>
  <c r="P2763" i="1"/>
  <c r="Q2763" i="1" s="1"/>
  <c r="R2763" i="1"/>
  <c r="O2764" i="1"/>
  <c r="P2764" i="1"/>
  <c r="Q2764" i="1" s="1"/>
  <c r="R2764" i="1"/>
  <c r="O2765" i="1"/>
  <c r="P2765" i="1"/>
  <c r="Q2765" i="1" s="1"/>
  <c r="R2765" i="1"/>
  <c r="O2766" i="1"/>
  <c r="P2766" i="1"/>
  <c r="Q2766" i="1" s="1"/>
  <c r="R2766" i="1"/>
  <c r="O2767" i="1"/>
  <c r="P2767" i="1"/>
  <c r="Q2767" i="1" s="1"/>
  <c r="R2767" i="1"/>
  <c r="O2768" i="1"/>
  <c r="P2768" i="1"/>
  <c r="Q2768" i="1" s="1"/>
  <c r="R2768" i="1"/>
  <c r="O2769" i="1"/>
  <c r="P2769" i="1"/>
  <c r="Q2769" i="1" s="1"/>
  <c r="R2769" i="1"/>
  <c r="O2770" i="1"/>
  <c r="P2770" i="1"/>
  <c r="Q2770" i="1" s="1"/>
  <c r="R2770" i="1"/>
  <c r="O2771" i="1"/>
  <c r="P2771" i="1"/>
  <c r="Q2771" i="1" s="1"/>
  <c r="R2771" i="1"/>
  <c r="O2772" i="1"/>
  <c r="P2772" i="1"/>
  <c r="Q2772" i="1" s="1"/>
  <c r="R2772" i="1"/>
  <c r="O2773" i="1"/>
  <c r="P2773" i="1"/>
  <c r="Q2773" i="1" s="1"/>
  <c r="R2773" i="1"/>
  <c r="O2774" i="1"/>
  <c r="P2774" i="1"/>
  <c r="Q2774" i="1" s="1"/>
  <c r="R2774" i="1"/>
  <c r="O2775" i="1"/>
  <c r="P2775" i="1"/>
  <c r="Q2775" i="1" s="1"/>
  <c r="R2775" i="1"/>
  <c r="O2776" i="1"/>
  <c r="P2776" i="1"/>
  <c r="Q2776" i="1" s="1"/>
  <c r="R2776" i="1"/>
  <c r="O2777" i="1"/>
  <c r="P2777" i="1"/>
  <c r="Q2777" i="1" s="1"/>
  <c r="R2777" i="1"/>
  <c r="O2778" i="1"/>
  <c r="P2778" i="1"/>
  <c r="Q2778" i="1" s="1"/>
  <c r="R2778" i="1"/>
  <c r="O2779" i="1"/>
  <c r="P2779" i="1"/>
  <c r="Q2779" i="1" s="1"/>
  <c r="R2779" i="1"/>
  <c r="O2780" i="1"/>
  <c r="P2780" i="1"/>
  <c r="Q2780" i="1" s="1"/>
  <c r="R2780" i="1"/>
  <c r="O2781" i="1"/>
  <c r="P2781" i="1"/>
  <c r="Q2781" i="1" s="1"/>
  <c r="R2781" i="1"/>
  <c r="O2782" i="1"/>
  <c r="P2782" i="1"/>
  <c r="Q2782" i="1" s="1"/>
  <c r="R2782" i="1"/>
  <c r="O2783" i="1"/>
  <c r="P2783" i="1"/>
  <c r="Q2783" i="1" s="1"/>
  <c r="R2783" i="1"/>
  <c r="O2784" i="1"/>
  <c r="P2784" i="1"/>
  <c r="Q2784" i="1" s="1"/>
  <c r="R2784" i="1"/>
  <c r="O2785" i="1"/>
  <c r="P2785" i="1"/>
  <c r="Q2785" i="1" s="1"/>
  <c r="R2785" i="1"/>
  <c r="O2786" i="1"/>
  <c r="P2786" i="1"/>
  <c r="Q2786" i="1" s="1"/>
  <c r="R2786" i="1"/>
  <c r="O2787" i="1"/>
  <c r="P2787" i="1"/>
  <c r="Q2787" i="1" s="1"/>
  <c r="R2787" i="1"/>
  <c r="O2788" i="1"/>
  <c r="P2788" i="1"/>
  <c r="Q2788" i="1" s="1"/>
  <c r="R2788" i="1"/>
  <c r="O2789" i="1"/>
  <c r="P2789" i="1"/>
  <c r="Q2789" i="1" s="1"/>
  <c r="R2789" i="1"/>
  <c r="O2790" i="1"/>
  <c r="P2790" i="1"/>
  <c r="Q2790" i="1" s="1"/>
  <c r="R2790" i="1"/>
  <c r="O2791" i="1"/>
  <c r="P2791" i="1"/>
  <c r="Q2791" i="1" s="1"/>
  <c r="R2791" i="1"/>
  <c r="O2792" i="1"/>
  <c r="P2792" i="1"/>
  <c r="Q2792" i="1" s="1"/>
  <c r="R2792" i="1"/>
  <c r="O2793" i="1"/>
  <c r="P2793" i="1"/>
  <c r="Q2793" i="1" s="1"/>
  <c r="R2793" i="1"/>
  <c r="O2794" i="1"/>
  <c r="P2794" i="1"/>
  <c r="Q2794" i="1" s="1"/>
  <c r="R2794" i="1"/>
  <c r="O2795" i="1"/>
  <c r="P2795" i="1"/>
  <c r="Q2795" i="1" s="1"/>
  <c r="R2795" i="1"/>
  <c r="O2796" i="1"/>
  <c r="P2796" i="1"/>
  <c r="Q2796" i="1" s="1"/>
  <c r="R2796" i="1"/>
  <c r="O2797" i="1"/>
  <c r="P2797" i="1"/>
  <c r="Q2797" i="1" s="1"/>
  <c r="R2797" i="1"/>
  <c r="O2798" i="1"/>
  <c r="P2798" i="1"/>
  <c r="Q2798" i="1" s="1"/>
  <c r="R2798" i="1"/>
  <c r="O2799" i="1"/>
  <c r="P2799" i="1"/>
  <c r="Q2799" i="1" s="1"/>
  <c r="R2799" i="1"/>
  <c r="O2800" i="1"/>
  <c r="P2800" i="1"/>
  <c r="Q2800" i="1" s="1"/>
  <c r="R2800" i="1"/>
  <c r="O2801" i="1"/>
  <c r="P2801" i="1"/>
  <c r="Q2801" i="1" s="1"/>
  <c r="R2801" i="1"/>
  <c r="O2802" i="1"/>
  <c r="P2802" i="1"/>
  <c r="Q2802" i="1" s="1"/>
  <c r="R2802" i="1"/>
  <c r="O2803" i="1"/>
  <c r="P2803" i="1"/>
  <c r="Q2803" i="1" s="1"/>
  <c r="R2803" i="1"/>
  <c r="O2804" i="1"/>
  <c r="P2804" i="1"/>
  <c r="Q2804" i="1" s="1"/>
  <c r="R2804" i="1"/>
  <c r="O2805" i="1"/>
  <c r="P2805" i="1"/>
  <c r="Q2805" i="1" s="1"/>
  <c r="R2805" i="1"/>
  <c r="O2806" i="1"/>
  <c r="P2806" i="1"/>
  <c r="Q2806" i="1" s="1"/>
  <c r="R2806" i="1"/>
  <c r="O2807" i="1"/>
  <c r="P2807" i="1"/>
  <c r="Q2807" i="1" s="1"/>
  <c r="R2807" i="1"/>
  <c r="O2808" i="1"/>
  <c r="P2808" i="1"/>
  <c r="Q2808" i="1" s="1"/>
  <c r="R2808" i="1"/>
  <c r="O2809" i="1"/>
  <c r="P2809" i="1"/>
  <c r="Q2809" i="1" s="1"/>
  <c r="R2809" i="1"/>
  <c r="O2810" i="1"/>
  <c r="P2810" i="1"/>
  <c r="Q2810" i="1" s="1"/>
  <c r="R2810" i="1"/>
  <c r="O2811" i="1"/>
  <c r="P2811" i="1"/>
  <c r="Q2811" i="1" s="1"/>
  <c r="R2811" i="1"/>
  <c r="O2812" i="1"/>
  <c r="P2812" i="1"/>
  <c r="Q2812" i="1" s="1"/>
  <c r="R2812" i="1"/>
  <c r="O2813" i="1"/>
  <c r="P2813" i="1"/>
  <c r="Q2813" i="1" s="1"/>
  <c r="R2813" i="1"/>
  <c r="O2814" i="1"/>
  <c r="P2814" i="1"/>
  <c r="Q2814" i="1" s="1"/>
  <c r="R2814" i="1"/>
  <c r="O2815" i="1"/>
  <c r="P2815" i="1"/>
  <c r="Q2815" i="1" s="1"/>
  <c r="R2815" i="1"/>
  <c r="O2816" i="1"/>
  <c r="P2816" i="1"/>
  <c r="Q2816" i="1" s="1"/>
  <c r="R2816" i="1"/>
  <c r="O2817" i="1"/>
  <c r="P2817" i="1"/>
  <c r="Q2817" i="1" s="1"/>
  <c r="R2817" i="1"/>
  <c r="O2818" i="1"/>
  <c r="P2818" i="1"/>
  <c r="Q2818" i="1" s="1"/>
  <c r="R2818" i="1"/>
  <c r="O2819" i="1"/>
  <c r="P2819" i="1"/>
  <c r="Q2819" i="1" s="1"/>
  <c r="R2819" i="1"/>
  <c r="O2820" i="1"/>
  <c r="P2820" i="1"/>
  <c r="Q2820" i="1" s="1"/>
  <c r="R2820" i="1"/>
  <c r="O2821" i="1"/>
  <c r="P2821" i="1"/>
  <c r="Q2821" i="1" s="1"/>
  <c r="R2821" i="1"/>
  <c r="O2822" i="1"/>
  <c r="P2822" i="1"/>
  <c r="Q2822" i="1" s="1"/>
  <c r="R2822" i="1"/>
  <c r="O2823" i="1"/>
  <c r="P2823" i="1"/>
  <c r="Q2823" i="1" s="1"/>
  <c r="R2823" i="1"/>
  <c r="O2824" i="1"/>
  <c r="P2824" i="1"/>
  <c r="Q2824" i="1" s="1"/>
  <c r="R2824" i="1"/>
  <c r="O2825" i="1"/>
  <c r="P2825" i="1"/>
  <c r="Q2825" i="1" s="1"/>
  <c r="R2825" i="1"/>
  <c r="O2826" i="1"/>
  <c r="P2826" i="1"/>
  <c r="Q2826" i="1" s="1"/>
  <c r="R2826" i="1"/>
  <c r="O2827" i="1"/>
  <c r="P2827" i="1"/>
  <c r="Q2827" i="1" s="1"/>
  <c r="R2827" i="1"/>
  <c r="O2828" i="1"/>
  <c r="P2828" i="1"/>
  <c r="Q2828" i="1" s="1"/>
  <c r="R2828" i="1"/>
  <c r="O2829" i="1"/>
  <c r="P2829" i="1"/>
  <c r="Q2829" i="1" s="1"/>
  <c r="R2829" i="1"/>
  <c r="O2830" i="1"/>
  <c r="P2830" i="1"/>
  <c r="Q2830" i="1" s="1"/>
  <c r="R2830" i="1"/>
  <c r="O2831" i="1"/>
  <c r="P2831" i="1"/>
  <c r="Q2831" i="1" s="1"/>
  <c r="R2831" i="1"/>
  <c r="O2832" i="1"/>
  <c r="P2832" i="1"/>
  <c r="Q2832" i="1" s="1"/>
  <c r="R2832" i="1"/>
  <c r="O2833" i="1"/>
  <c r="P2833" i="1"/>
  <c r="Q2833" i="1" s="1"/>
  <c r="R2833" i="1"/>
  <c r="O2834" i="1"/>
  <c r="P2834" i="1"/>
  <c r="Q2834" i="1" s="1"/>
  <c r="R2834" i="1"/>
  <c r="O2835" i="1"/>
  <c r="P2835" i="1"/>
  <c r="Q2835" i="1" s="1"/>
  <c r="R2835" i="1"/>
  <c r="O2836" i="1"/>
  <c r="P2836" i="1"/>
  <c r="Q2836" i="1" s="1"/>
  <c r="R2836" i="1"/>
  <c r="O2837" i="1"/>
  <c r="P2837" i="1"/>
  <c r="Q2837" i="1" s="1"/>
  <c r="R2837" i="1"/>
  <c r="O2838" i="1"/>
  <c r="P2838" i="1"/>
  <c r="Q2838" i="1" s="1"/>
  <c r="R2838" i="1"/>
  <c r="O2839" i="1"/>
  <c r="P2839" i="1"/>
  <c r="Q2839" i="1" s="1"/>
  <c r="R2839" i="1"/>
  <c r="O2840" i="1"/>
  <c r="P2840" i="1"/>
  <c r="Q2840" i="1" s="1"/>
  <c r="R2840" i="1"/>
  <c r="O2841" i="1"/>
  <c r="P2841" i="1"/>
  <c r="Q2841" i="1" s="1"/>
  <c r="R2841" i="1"/>
  <c r="O2842" i="1"/>
  <c r="P2842" i="1"/>
  <c r="Q2842" i="1" s="1"/>
  <c r="R2842" i="1"/>
  <c r="O2843" i="1"/>
  <c r="P2843" i="1"/>
  <c r="Q2843" i="1" s="1"/>
  <c r="R2843" i="1"/>
  <c r="O2844" i="1"/>
  <c r="P2844" i="1"/>
  <c r="Q2844" i="1" s="1"/>
  <c r="R2844" i="1"/>
  <c r="O2845" i="1"/>
  <c r="P2845" i="1"/>
  <c r="Q2845" i="1" s="1"/>
  <c r="R2845" i="1"/>
  <c r="O2846" i="1"/>
  <c r="P2846" i="1"/>
  <c r="Q2846" i="1" s="1"/>
  <c r="R2846" i="1"/>
  <c r="O2847" i="1"/>
  <c r="P2847" i="1"/>
  <c r="Q2847" i="1" s="1"/>
  <c r="R2847" i="1"/>
  <c r="O2848" i="1"/>
  <c r="P2848" i="1"/>
  <c r="Q2848" i="1" s="1"/>
  <c r="R2848" i="1"/>
  <c r="O2849" i="1"/>
  <c r="P2849" i="1"/>
  <c r="Q2849" i="1" s="1"/>
  <c r="R2849" i="1"/>
  <c r="O2850" i="1"/>
  <c r="P2850" i="1"/>
  <c r="Q2850" i="1" s="1"/>
  <c r="R2850" i="1"/>
  <c r="O2851" i="1"/>
  <c r="P2851" i="1"/>
  <c r="Q2851" i="1" s="1"/>
  <c r="R2851" i="1"/>
  <c r="O2852" i="1"/>
  <c r="P2852" i="1"/>
  <c r="Q2852" i="1" s="1"/>
  <c r="R2852" i="1"/>
  <c r="O2853" i="1"/>
  <c r="P2853" i="1"/>
  <c r="Q2853" i="1" s="1"/>
  <c r="R2853" i="1"/>
  <c r="O2854" i="1"/>
  <c r="P2854" i="1"/>
  <c r="Q2854" i="1" s="1"/>
  <c r="R2854" i="1"/>
  <c r="O2855" i="1"/>
  <c r="P2855" i="1"/>
  <c r="Q2855" i="1" s="1"/>
  <c r="R2855" i="1"/>
  <c r="O2856" i="1"/>
  <c r="P2856" i="1"/>
  <c r="Q2856" i="1" s="1"/>
  <c r="R2856" i="1"/>
  <c r="O2857" i="1"/>
  <c r="P2857" i="1"/>
  <c r="Q2857" i="1" s="1"/>
  <c r="R2857" i="1"/>
  <c r="O2858" i="1"/>
  <c r="P2858" i="1"/>
  <c r="Q2858" i="1" s="1"/>
  <c r="R2858" i="1"/>
  <c r="O2859" i="1"/>
  <c r="P2859" i="1"/>
  <c r="Q2859" i="1" s="1"/>
  <c r="R2859" i="1"/>
  <c r="O2860" i="1"/>
  <c r="P2860" i="1"/>
  <c r="Q2860" i="1" s="1"/>
  <c r="R2860" i="1"/>
  <c r="O2861" i="1"/>
  <c r="P2861" i="1"/>
  <c r="Q2861" i="1" s="1"/>
  <c r="R2861" i="1"/>
  <c r="O2862" i="1"/>
  <c r="P2862" i="1"/>
  <c r="Q2862" i="1" s="1"/>
  <c r="R2862" i="1"/>
  <c r="O2863" i="1"/>
  <c r="P2863" i="1"/>
  <c r="Q2863" i="1" s="1"/>
  <c r="R2863" i="1"/>
  <c r="O2864" i="1"/>
  <c r="P2864" i="1"/>
  <c r="Q2864" i="1" s="1"/>
  <c r="R2864" i="1"/>
  <c r="O2865" i="1"/>
  <c r="P2865" i="1"/>
  <c r="Q2865" i="1" s="1"/>
  <c r="R2865" i="1"/>
  <c r="O2866" i="1"/>
  <c r="P2866" i="1"/>
  <c r="Q2866" i="1" s="1"/>
  <c r="R2866" i="1"/>
  <c r="O2867" i="1"/>
  <c r="P2867" i="1"/>
  <c r="Q2867" i="1" s="1"/>
  <c r="R2867" i="1"/>
  <c r="O2868" i="1"/>
  <c r="P2868" i="1"/>
  <c r="Q2868" i="1" s="1"/>
  <c r="R2868" i="1"/>
  <c r="O2869" i="1"/>
  <c r="P2869" i="1"/>
  <c r="Q2869" i="1" s="1"/>
  <c r="R2869" i="1"/>
  <c r="O2870" i="1"/>
  <c r="P2870" i="1"/>
  <c r="Q2870" i="1" s="1"/>
  <c r="R2870" i="1"/>
  <c r="O2871" i="1"/>
  <c r="P2871" i="1"/>
  <c r="Q2871" i="1" s="1"/>
  <c r="R2871" i="1"/>
  <c r="O2872" i="1"/>
  <c r="P2872" i="1"/>
  <c r="Q2872" i="1" s="1"/>
  <c r="R2872" i="1"/>
  <c r="O2873" i="1"/>
  <c r="P2873" i="1"/>
  <c r="Q2873" i="1" s="1"/>
  <c r="R2873" i="1"/>
  <c r="O2874" i="1"/>
  <c r="P2874" i="1"/>
  <c r="Q2874" i="1" s="1"/>
  <c r="R2874" i="1"/>
  <c r="O2875" i="1"/>
  <c r="P2875" i="1"/>
  <c r="Q2875" i="1" s="1"/>
  <c r="R2875" i="1"/>
  <c r="O2876" i="1"/>
  <c r="P2876" i="1"/>
  <c r="Q2876" i="1" s="1"/>
  <c r="R2876" i="1"/>
  <c r="O2877" i="1"/>
  <c r="P2877" i="1"/>
  <c r="Q2877" i="1" s="1"/>
  <c r="R2877" i="1"/>
  <c r="O2878" i="1"/>
  <c r="P2878" i="1"/>
  <c r="Q2878" i="1" s="1"/>
  <c r="R2878" i="1"/>
  <c r="O2879" i="1"/>
  <c r="P2879" i="1"/>
  <c r="Q2879" i="1" s="1"/>
  <c r="R2879" i="1"/>
  <c r="O2880" i="1"/>
  <c r="P2880" i="1"/>
  <c r="Q2880" i="1" s="1"/>
  <c r="R2880" i="1"/>
  <c r="O2881" i="1"/>
  <c r="P2881" i="1"/>
  <c r="Q2881" i="1" s="1"/>
  <c r="R2881" i="1"/>
  <c r="O2882" i="1"/>
  <c r="P2882" i="1"/>
  <c r="Q2882" i="1" s="1"/>
  <c r="R2882" i="1"/>
  <c r="O2883" i="1"/>
  <c r="P2883" i="1"/>
  <c r="Q2883" i="1" s="1"/>
  <c r="R2883" i="1"/>
  <c r="O2884" i="1"/>
  <c r="P2884" i="1"/>
  <c r="Q2884" i="1" s="1"/>
  <c r="R2884" i="1"/>
  <c r="O2885" i="1"/>
  <c r="P2885" i="1"/>
  <c r="Q2885" i="1" s="1"/>
  <c r="R2885" i="1"/>
  <c r="O2886" i="1"/>
  <c r="P2886" i="1"/>
  <c r="Q2886" i="1" s="1"/>
  <c r="R2886" i="1"/>
  <c r="O2887" i="1"/>
  <c r="P2887" i="1"/>
  <c r="Q2887" i="1" s="1"/>
  <c r="R2887" i="1"/>
  <c r="O2888" i="1"/>
  <c r="P2888" i="1"/>
  <c r="Q2888" i="1" s="1"/>
  <c r="R2888" i="1"/>
  <c r="O2889" i="1"/>
  <c r="P2889" i="1"/>
  <c r="Q2889" i="1" s="1"/>
  <c r="R2889" i="1"/>
  <c r="O2890" i="1"/>
  <c r="P2890" i="1"/>
  <c r="Q2890" i="1" s="1"/>
  <c r="R2890" i="1"/>
  <c r="O2891" i="1"/>
  <c r="P2891" i="1"/>
  <c r="Q2891" i="1" s="1"/>
  <c r="R2891" i="1"/>
  <c r="O2892" i="1"/>
  <c r="P2892" i="1"/>
  <c r="Q2892" i="1" s="1"/>
  <c r="R2892" i="1"/>
  <c r="O2893" i="1"/>
  <c r="P2893" i="1"/>
  <c r="Q2893" i="1" s="1"/>
  <c r="R2893" i="1"/>
  <c r="O2894" i="1"/>
  <c r="P2894" i="1"/>
  <c r="Q2894" i="1" s="1"/>
  <c r="R2894" i="1"/>
  <c r="O2895" i="1"/>
  <c r="P2895" i="1"/>
  <c r="Q2895" i="1" s="1"/>
  <c r="R2895" i="1"/>
  <c r="O2896" i="1"/>
  <c r="P2896" i="1"/>
  <c r="Q2896" i="1" s="1"/>
  <c r="R2896" i="1"/>
  <c r="O2897" i="1"/>
  <c r="P2897" i="1"/>
  <c r="Q2897" i="1" s="1"/>
  <c r="R2897" i="1"/>
  <c r="O2898" i="1"/>
  <c r="P2898" i="1"/>
  <c r="Q2898" i="1" s="1"/>
  <c r="R2898" i="1"/>
  <c r="O2899" i="1"/>
  <c r="P2899" i="1"/>
  <c r="Q2899" i="1" s="1"/>
  <c r="R2899" i="1"/>
  <c r="O2900" i="1"/>
  <c r="P2900" i="1"/>
  <c r="Q2900" i="1" s="1"/>
  <c r="R2900" i="1"/>
  <c r="O2901" i="1"/>
  <c r="P2901" i="1"/>
  <c r="Q2901" i="1" s="1"/>
  <c r="R2901" i="1"/>
  <c r="O2902" i="1"/>
  <c r="P2902" i="1"/>
  <c r="Q2902" i="1" s="1"/>
  <c r="R2902" i="1"/>
  <c r="O2903" i="1"/>
  <c r="P2903" i="1"/>
  <c r="Q2903" i="1" s="1"/>
  <c r="R2903" i="1"/>
  <c r="O2904" i="1"/>
  <c r="P2904" i="1"/>
  <c r="Q2904" i="1" s="1"/>
  <c r="R2904" i="1"/>
  <c r="O2905" i="1"/>
  <c r="P2905" i="1"/>
  <c r="Q2905" i="1" s="1"/>
  <c r="R2905" i="1"/>
  <c r="O2906" i="1"/>
  <c r="P2906" i="1"/>
  <c r="Q2906" i="1" s="1"/>
  <c r="R2906" i="1"/>
  <c r="O2907" i="1"/>
  <c r="P2907" i="1"/>
  <c r="Q2907" i="1" s="1"/>
  <c r="R2907" i="1"/>
  <c r="O2908" i="1"/>
  <c r="P2908" i="1"/>
  <c r="Q2908" i="1" s="1"/>
  <c r="R2908" i="1"/>
  <c r="O2909" i="1"/>
  <c r="P2909" i="1"/>
  <c r="Q2909" i="1" s="1"/>
  <c r="R2909" i="1"/>
  <c r="O2910" i="1"/>
  <c r="P2910" i="1"/>
  <c r="Q2910" i="1" s="1"/>
  <c r="R2910" i="1"/>
  <c r="O2911" i="1"/>
  <c r="P2911" i="1"/>
  <c r="Q2911" i="1" s="1"/>
  <c r="R2911" i="1"/>
  <c r="O2912" i="1"/>
  <c r="P2912" i="1"/>
  <c r="Q2912" i="1" s="1"/>
  <c r="R2912" i="1"/>
  <c r="O2913" i="1"/>
  <c r="P2913" i="1"/>
  <c r="Q2913" i="1" s="1"/>
  <c r="R2913" i="1"/>
  <c r="O2914" i="1"/>
  <c r="P2914" i="1"/>
  <c r="Q2914" i="1" s="1"/>
  <c r="R2914" i="1"/>
  <c r="O2915" i="1"/>
  <c r="P2915" i="1"/>
  <c r="Q2915" i="1" s="1"/>
  <c r="R2915" i="1"/>
  <c r="O2916" i="1"/>
  <c r="P2916" i="1"/>
  <c r="Q2916" i="1" s="1"/>
  <c r="R2916" i="1"/>
  <c r="O2917" i="1"/>
  <c r="P2917" i="1"/>
  <c r="Q2917" i="1" s="1"/>
  <c r="R2917" i="1"/>
  <c r="O2918" i="1"/>
  <c r="P2918" i="1"/>
  <c r="Q2918" i="1" s="1"/>
  <c r="R2918" i="1"/>
  <c r="O2919" i="1"/>
  <c r="P2919" i="1"/>
  <c r="Q2919" i="1" s="1"/>
  <c r="R2919" i="1"/>
  <c r="O2920" i="1"/>
  <c r="P2920" i="1"/>
  <c r="Q2920" i="1" s="1"/>
  <c r="R2920" i="1"/>
  <c r="O2921" i="1"/>
  <c r="P2921" i="1"/>
  <c r="Q2921" i="1" s="1"/>
  <c r="R2921" i="1"/>
  <c r="O2922" i="1"/>
  <c r="P2922" i="1"/>
  <c r="Q2922" i="1" s="1"/>
  <c r="R2922" i="1"/>
  <c r="O2923" i="1"/>
  <c r="P2923" i="1"/>
  <c r="Q2923" i="1" s="1"/>
  <c r="R2923" i="1"/>
  <c r="O2924" i="1"/>
  <c r="P2924" i="1"/>
  <c r="Q2924" i="1" s="1"/>
  <c r="R2924" i="1"/>
  <c r="O2925" i="1"/>
  <c r="P2925" i="1"/>
  <c r="Q2925" i="1" s="1"/>
  <c r="R2925" i="1"/>
  <c r="O2926" i="1"/>
  <c r="P2926" i="1"/>
  <c r="Q2926" i="1" s="1"/>
  <c r="R2926" i="1"/>
  <c r="O2927" i="1"/>
  <c r="P2927" i="1"/>
  <c r="Q2927" i="1" s="1"/>
  <c r="R2927" i="1"/>
  <c r="O2928" i="1"/>
  <c r="P2928" i="1"/>
  <c r="Q2928" i="1" s="1"/>
  <c r="R2928" i="1"/>
  <c r="O2929" i="1"/>
  <c r="P2929" i="1"/>
  <c r="Q2929" i="1" s="1"/>
  <c r="R2929" i="1"/>
  <c r="O2930" i="1"/>
  <c r="P2930" i="1"/>
  <c r="Q2930" i="1" s="1"/>
  <c r="R2930" i="1"/>
  <c r="O2931" i="1"/>
  <c r="P2931" i="1"/>
  <c r="Q2931" i="1" s="1"/>
  <c r="R2931" i="1"/>
  <c r="O2932" i="1"/>
  <c r="P2932" i="1"/>
  <c r="Q2932" i="1" s="1"/>
  <c r="R2932" i="1"/>
  <c r="O2933" i="1"/>
  <c r="P2933" i="1"/>
  <c r="Q2933" i="1" s="1"/>
  <c r="R2933" i="1"/>
  <c r="O2934" i="1"/>
  <c r="P2934" i="1"/>
  <c r="Q2934" i="1" s="1"/>
  <c r="R2934" i="1"/>
  <c r="O2935" i="1"/>
  <c r="P2935" i="1"/>
  <c r="Q2935" i="1" s="1"/>
  <c r="R2935" i="1"/>
  <c r="O2936" i="1"/>
  <c r="P2936" i="1"/>
  <c r="Q2936" i="1" s="1"/>
  <c r="R2936" i="1"/>
  <c r="O2937" i="1"/>
  <c r="P2937" i="1"/>
  <c r="Q2937" i="1" s="1"/>
  <c r="R2937" i="1"/>
  <c r="O2938" i="1"/>
  <c r="P2938" i="1"/>
  <c r="Q2938" i="1" s="1"/>
  <c r="R2938" i="1"/>
  <c r="O2939" i="1"/>
  <c r="P2939" i="1"/>
  <c r="Q2939" i="1" s="1"/>
  <c r="R2939" i="1"/>
  <c r="O2940" i="1"/>
  <c r="P2940" i="1"/>
  <c r="Q2940" i="1" s="1"/>
  <c r="R2940" i="1"/>
  <c r="O2941" i="1"/>
  <c r="P2941" i="1"/>
  <c r="Q2941" i="1" s="1"/>
  <c r="R2941" i="1"/>
  <c r="O2942" i="1"/>
  <c r="P2942" i="1"/>
  <c r="Q2942" i="1" s="1"/>
  <c r="R2942" i="1"/>
  <c r="O2943" i="1"/>
  <c r="P2943" i="1"/>
  <c r="Q2943" i="1" s="1"/>
  <c r="R2943" i="1"/>
  <c r="O2944" i="1"/>
  <c r="P2944" i="1"/>
  <c r="Q2944" i="1" s="1"/>
  <c r="R2944" i="1"/>
  <c r="O2945" i="1"/>
  <c r="P2945" i="1"/>
  <c r="Q2945" i="1" s="1"/>
  <c r="R2945" i="1"/>
  <c r="O2946" i="1"/>
  <c r="P2946" i="1"/>
  <c r="Q2946" i="1" s="1"/>
  <c r="R2946" i="1"/>
  <c r="O2947" i="1"/>
  <c r="P2947" i="1"/>
  <c r="Q2947" i="1" s="1"/>
  <c r="R2947" i="1"/>
  <c r="O2948" i="1"/>
  <c r="P2948" i="1"/>
  <c r="Q2948" i="1" s="1"/>
  <c r="R2948" i="1"/>
  <c r="O2949" i="1"/>
  <c r="P2949" i="1"/>
  <c r="Q2949" i="1" s="1"/>
  <c r="R2949" i="1"/>
  <c r="O2950" i="1"/>
  <c r="P2950" i="1"/>
  <c r="Q2950" i="1" s="1"/>
  <c r="R2950" i="1"/>
  <c r="O2951" i="1"/>
  <c r="P2951" i="1"/>
  <c r="Q2951" i="1" s="1"/>
  <c r="R2951" i="1"/>
  <c r="O2952" i="1"/>
  <c r="P2952" i="1"/>
  <c r="Q2952" i="1" s="1"/>
  <c r="R2952" i="1"/>
  <c r="O2953" i="1"/>
  <c r="P2953" i="1"/>
  <c r="Q2953" i="1" s="1"/>
  <c r="R2953" i="1"/>
  <c r="O2954" i="1"/>
  <c r="P2954" i="1"/>
  <c r="Q2954" i="1" s="1"/>
  <c r="R2954" i="1"/>
  <c r="O2955" i="1"/>
  <c r="P2955" i="1"/>
  <c r="Q2955" i="1" s="1"/>
  <c r="R2955" i="1"/>
  <c r="O2956" i="1"/>
  <c r="P2956" i="1"/>
  <c r="Q2956" i="1" s="1"/>
  <c r="R2956" i="1"/>
  <c r="O2957" i="1"/>
  <c r="P2957" i="1"/>
  <c r="Q2957" i="1" s="1"/>
  <c r="R2957" i="1"/>
  <c r="O2958" i="1"/>
  <c r="P2958" i="1"/>
  <c r="Q2958" i="1" s="1"/>
  <c r="R2958" i="1"/>
  <c r="O2959" i="1"/>
  <c r="P2959" i="1"/>
  <c r="Q2959" i="1" s="1"/>
  <c r="R2959" i="1"/>
  <c r="O2960" i="1"/>
  <c r="P2960" i="1"/>
  <c r="Q2960" i="1" s="1"/>
  <c r="R2960" i="1"/>
  <c r="O2961" i="1"/>
  <c r="P2961" i="1"/>
  <c r="Q2961" i="1" s="1"/>
  <c r="R2961" i="1"/>
  <c r="O2962" i="1"/>
  <c r="P2962" i="1"/>
  <c r="Q2962" i="1" s="1"/>
  <c r="R2962" i="1"/>
  <c r="O2963" i="1"/>
  <c r="P2963" i="1"/>
  <c r="Q2963" i="1" s="1"/>
  <c r="R2963" i="1"/>
  <c r="O2964" i="1"/>
  <c r="P2964" i="1"/>
  <c r="Q2964" i="1" s="1"/>
  <c r="R2964" i="1"/>
  <c r="O2965" i="1"/>
  <c r="P2965" i="1"/>
  <c r="Q2965" i="1" s="1"/>
  <c r="R2965" i="1"/>
  <c r="O2966" i="1"/>
  <c r="P2966" i="1"/>
  <c r="Q2966" i="1" s="1"/>
  <c r="R2966" i="1"/>
  <c r="O2967" i="1"/>
  <c r="P2967" i="1"/>
  <c r="Q2967" i="1" s="1"/>
  <c r="R2967" i="1"/>
  <c r="O2968" i="1"/>
  <c r="P2968" i="1"/>
  <c r="Q2968" i="1" s="1"/>
  <c r="R2968" i="1"/>
  <c r="O2969" i="1"/>
  <c r="P2969" i="1"/>
  <c r="Q2969" i="1" s="1"/>
  <c r="R2969" i="1"/>
  <c r="O2970" i="1"/>
  <c r="P2970" i="1"/>
  <c r="Q2970" i="1" s="1"/>
  <c r="R2970" i="1"/>
  <c r="O2971" i="1"/>
  <c r="P2971" i="1"/>
  <c r="Q2971" i="1" s="1"/>
  <c r="R2971" i="1"/>
  <c r="O2972" i="1"/>
  <c r="P2972" i="1"/>
  <c r="Q2972" i="1" s="1"/>
  <c r="R2972" i="1"/>
  <c r="O2973" i="1"/>
  <c r="P2973" i="1"/>
  <c r="Q2973" i="1" s="1"/>
  <c r="R2973" i="1"/>
  <c r="O2974" i="1"/>
  <c r="P2974" i="1"/>
  <c r="Q2974" i="1" s="1"/>
  <c r="R2974" i="1"/>
  <c r="O2975" i="1"/>
  <c r="P2975" i="1"/>
  <c r="Q2975" i="1" s="1"/>
  <c r="R2975" i="1"/>
  <c r="O2976" i="1"/>
  <c r="P2976" i="1"/>
  <c r="Q2976" i="1" s="1"/>
  <c r="R2976" i="1"/>
  <c r="O2977" i="1"/>
  <c r="P2977" i="1"/>
  <c r="Q2977" i="1" s="1"/>
  <c r="R2977" i="1"/>
  <c r="O2978" i="1"/>
  <c r="P2978" i="1"/>
  <c r="Q2978" i="1" s="1"/>
  <c r="R2978" i="1"/>
  <c r="O2979" i="1"/>
  <c r="P2979" i="1"/>
  <c r="Q2979" i="1" s="1"/>
  <c r="R2979" i="1"/>
  <c r="O2980" i="1"/>
  <c r="P2980" i="1"/>
  <c r="Q2980" i="1" s="1"/>
  <c r="R2980" i="1"/>
  <c r="O2981" i="1"/>
  <c r="P2981" i="1"/>
  <c r="Q2981" i="1" s="1"/>
  <c r="R2981" i="1"/>
  <c r="O2982" i="1"/>
  <c r="P2982" i="1"/>
  <c r="Q2982" i="1" s="1"/>
  <c r="R2982" i="1"/>
  <c r="O2983" i="1"/>
  <c r="P2983" i="1"/>
  <c r="Q2983" i="1" s="1"/>
  <c r="R2983" i="1"/>
  <c r="O2984" i="1"/>
  <c r="P2984" i="1"/>
  <c r="Q2984" i="1" s="1"/>
  <c r="R2984" i="1"/>
  <c r="O2985" i="1"/>
  <c r="P2985" i="1"/>
  <c r="Q2985" i="1" s="1"/>
  <c r="R2985" i="1"/>
  <c r="O2986" i="1"/>
  <c r="P2986" i="1"/>
  <c r="Q2986" i="1" s="1"/>
  <c r="R2986" i="1"/>
  <c r="O2987" i="1"/>
  <c r="P2987" i="1"/>
  <c r="Q2987" i="1" s="1"/>
  <c r="R2987" i="1"/>
  <c r="O2988" i="1"/>
  <c r="P2988" i="1"/>
  <c r="Q2988" i="1" s="1"/>
  <c r="R2988" i="1"/>
  <c r="O2989" i="1"/>
  <c r="P2989" i="1"/>
  <c r="Q2989" i="1" s="1"/>
  <c r="R2989" i="1"/>
  <c r="O2990" i="1"/>
  <c r="P2990" i="1"/>
  <c r="Q2990" i="1" s="1"/>
  <c r="R2990" i="1"/>
  <c r="O2991" i="1"/>
  <c r="P2991" i="1"/>
  <c r="Q2991" i="1" s="1"/>
  <c r="R2991" i="1"/>
  <c r="O2992" i="1"/>
  <c r="P2992" i="1"/>
  <c r="Q2992" i="1" s="1"/>
  <c r="R2992" i="1"/>
  <c r="O2993" i="1"/>
  <c r="P2993" i="1"/>
  <c r="Q2993" i="1" s="1"/>
  <c r="R2993" i="1"/>
  <c r="O2994" i="1"/>
  <c r="P2994" i="1"/>
  <c r="Q2994" i="1" s="1"/>
  <c r="R2994" i="1"/>
  <c r="O2995" i="1"/>
  <c r="P2995" i="1"/>
  <c r="Q2995" i="1" s="1"/>
  <c r="R2995" i="1"/>
  <c r="O2996" i="1"/>
  <c r="P2996" i="1"/>
  <c r="Q2996" i="1" s="1"/>
  <c r="R2996" i="1"/>
  <c r="O2997" i="1"/>
  <c r="P2997" i="1"/>
  <c r="Q2997" i="1" s="1"/>
  <c r="R2997" i="1"/>
  <c r="O2998" i="1"/>
  <c r="P2998" i="1"/>
  <c r="Q2998" i="1" s="1"/>
  <c r="R2998" i="1"/>
  <c r="O2999" i="1"/>
  <c r="P2999" i="1"/>
  <c r="Q2999" i="1" s="1"/>
  <c r="R2999" i="1"/>
  <c r="O3000" i="1"/>
  <c r="P3000" i="1"/>
  <c r="Q3000" i="1" s="1"/>
  <c r="R3000" i="1"/>
  <c r="O3001" i="1"/>
  <c r="P3001" i="1"/>
  <c r="Q3001" i="1" s="1"/>
  <c r="R3001" i="1"/>
  <c r="O3002" i="1"/>
  <c r="P3002" i="1"/>
  <c r="Q3002" i="1" s="1"/>
  <c r="R3002" i="1"/>
  <c r="O3003" i="1"/>
  <c r="P3003" i="1"/>
  <c r="Q3003" i="1" s="1"/>
  <c r="R3003" i="1"/>
  <c r="O3004" i="1"/>
  <c r="P3004" i="1"/>
  <c r="Q3004" i="1" s="1"/>
  <c r="R3004" i="1"/>
  <c r="O3005" i="1"/>
  <c r="P3005" i="1"/>
  <c r="Q3005" i="1" s="1"/>
  <c r="R3005" i="1"/>
  <c r="O3006" i="1"/>
  <c r="P3006" i="1"/>
  <c r="Q3006" i="1" s="1"/>
  <c r="R3006" i="1"/>
  <c r="O3007" i="1"/>
  <c r="P3007" i="1"/>
  <c r="Q3007" i="1" s="1"/>
  <c r="R3007" i="1"/>
  <c r="O3008" i="1"/>
  <c r="P3008" i="1"/>
  <c r="Q3008" i="1" s="1"/>
  <c r="R3008" i="1"/>
  <c r="O3009" i="1"/>
  <c r="P3009" i="1"/>
  <c r="Q3009" i="1" s="1"/>
  <c r="R3009" i="1"/>
  <c r="O3010" i="1"/>
  <c r="P3010" i="1"/>
  <c r="Q3010" i="1" s="1"/>
  <c r="R3010" i="1"/>
  <c r="O3011" i="1"/>
  <c r="P3011" i="1"/>
  <c r="Q3011" i="1" s="1"/>
  <c r="R3011" i="1"/>
  <c r="O3012" i="1"/>
  <c r="P3012" i="1"/>
  <c r="Q3012" i="1" s="1"/>
  <c r="R3012" i="1"/>
  <c r="O3013" i="1"/>
  <c r="P3013" i="1"/>
  <c r="Q3013" i="1" s="1"/>
  <c r="R3013" i="1"/>
  <c r="O3014" i="1"/>
  <c r="P3014" i="1"/>
  <c r="Q3014" i="1" s="1"/>
  <c r="R3014" i="1"/>
  <c r="O3015" i="1"/>
  <c r="P3015" i="1"/>
  <c r="Q3015" i="1" s="1"/>
  <c r="R3015" i="1"/>
  <c r="O3016" i="1"/>
  <c r="P3016" i="1"/>
  <c r="Q3016" i="1" s="1"/>
  <c r="R3016" i="1"/>
  <c r="O3017" i="1"/>
  <c r="P3017" i="1"/>
  <c r="Q3017" i="1" s="1"/>
  <c r="R3017" i="1"/>
  <c r="O3018" i="1"/>
  <c r="P3018" i="1"/>
  <c r="Q3018" i="1" s="1"/>
  <c r="R3018" i="1"/>
  <c r="O3019" i="1"/>
  <c r="P3019" i="1"/>
  <c r="Q3019" i="1" s="1"/>
  <c r="R3019" i="1"/>
  <c r="O3020" i="1"/>
  <c r="P3020" i="1"/>
  <c r="Q3020" i="1" s="1"/>
  <c r="R3020" i="1"/>
  <c r="O3021" i="1"/>
  <c r="P3021" i="1"/>
  <c r="Q3021" i="1" s="1"/>
  <c r="R3021" i="1"/>
  <c r="O3022" i="1"/>
  <c r="P3022" i="1"/>
  <c r="Q3022" i="1" s="1"/>
  <c r="R3022" i="1"/>
  <c r="O3023" i="1"/>
  <c r="P3023" i="1"/>
  <c r="Q3023" i="1" s="1"/>
  <c r="R3023" i="1"/>
  <c r="O3024" i="1"/>
  <c r="P3024" i="1"/>
  <c r="Q3024" i="1" s="1"/>
  <c r="R3024" i="1"/>
  <c r="O3025" i="1"/>
  <c r="P3025" i="1"/>
  <c r="Q3025" i="1" s="1"/>
  <c r="R3025" i="1"/>
  <c r="O3026" i="1"/>
  <c r="P3026" i="1"/>
  <c r="Q3026" i="1" s="1"/>
  <c r="R3026" i="1"/>
  <c r="O3027" i="1"/>
  <c r="P3027" i="1"/>
  <c r="Q3027" i="1" s="1"/>
  <c r="R3027" i="1"/>
  <c r="O3028" i="1"/>
  <c r="P3028" i="1"/>
  <c r="Q3028" i="1" s="1"/>
  <c r="R3028" i="1"/>
  <c r="O3029" i="1"/>
  <c r="P3029" i="1"/>
  <c r="Q3029" i="1" s="1"/>
  <c r="R3029" i="1"/>
  <c r="O3030" i="1"/>
  <c r="P3030" i="1"/>
  <c r="Q3030" i="1" s="1"/>
  <c r="R3030" i="1"/>
  <c r="O3031" i="1"/>
  <c r="P3031" i="1"/>
  <c r="Q3031" i="1" s="1"/>
  <c r="R3031" i="1"/>
  <c r="O3032" i="1"/>
  <c r="P3032" i="1"/>
  <c r="Q3032" i="1" s="1"/>
  <c r="R3032" i="1"/>
  <c r="O3033" i="1"/>
  <c r="P3033" i="1"/>
  <c r="Q3033" i="1" s="1"/>
  <c r="R3033" i="1"/>
  <c r="O3034" i="1"/>
  <c r="P3034" i="1"/>
  <c r="Q3034" i="1" s="1"/>
  <c r="R3034" i="1"/>
  <c r="O3035" i="1"/>
  <c r="P3035" i="1"/>
  <c r="Q3035" i="1" s="1"/>
  <c r="R3035" i="1"/>
  <c r="O3036" i="1"/>
  <c r="P3036" i="1"/>
  <c r="Q3036" i="1" s="1"/>
  <c r="R3036" i="1"/>
  <c r="O3037" i="1"/>
  <c r="P3037" i="1"/>
  <c r="Q3037" i="1" s="1"/>
  <c r="R3037" i="1"/>
  <c r="O3038" i="1"/>
  <c r="P3038" i="1"/>
  <c r="Q3038" i="1" s="1"/>
  <c r="R3038" i="1"/>
  <c r="O3039" i="1"/>
  <c r="P3039" i="1"/>
  <c r="Q3039" i="1" s="1"/>
  <c r="R3039" i="1"/>
  <c r="O3040" i="1"/>
  <c r="P3040" i="1"/>
  <c r="Q3040" i="1" s="1"/>
  <c r="R3040" i="1"/>
  <c r="O3041" i="1"/>
  <c r="P3041" i="1"/>
  <c r="Q3041" i="1" s="1"/>
  <c r="R3041" i="1"/>
  <c r="O3042" i="1"/>
  <c r="P3042" i="1"/>
  <c r="Q3042" i="1" s="1"/>
  <c r="R3042" i="1"/>
  <c r="O3043" i="1"/>
  <c r="P3043" i="1"/>
  <c r="Q3043" i="1" s="1"/>
  <c r="R3043" i="1"/>
  <c r="O3044" i="1"/>
  <c r="P3044" i="1"/>
  <c r="Q3044" i="1" s="1"/>
  <c r="R3044" i="1"/>
  <c r="O3045" i="1"/>
  <c r="P3045" i="1"/>
  <c r="Q3045" i="1" s="1"/>
  <c r="R3045" i="1"/>
  <c r="O3046" i="1"/>
  <c r="P3046" i="1"/>
  <c r="Q3046" i="1" s="1"/>
  <c r="R3046" i="1"/>
  <c r="O3047" i="1"/>
  <c r="P3047" i="1"/>
  <c r="Q3047" i="1" s="1"/>
  <c r="R3047" i="1"/>
  <c r="O3048" i="1"/>
  <c r="P3048" i="1"/>
  <c r="Q3048" i="1" s="1"/>
  <c r="R3048" i="1"/>
  <c r="O3049" i="1"/>
  <c r="P3049" i="1"/>
  <c r="Q3049" i="1" s="1"/>
  <c r="R3049" i="1"/>
  <c r="O3050" i="1"/>
  <c r="P3050" i="1"/>
  <c r="Q3050" i="1" s="1"/>
  <c r="R3050" i="1"/>
  <c r="O3051" i="1"/>
  <c r="P3051" i="1"/>
  <c r="Q3051" i="1" s="1"/>
  <c r="R3051" i="1"/>
  <c r="O3052" i="1"/>
  <c r="P3052" i="1"/>
  <c r="Q3052" i="1" s="1"/>
  <c r="R3052" i="1"/>
  <c r="O3053" i="1"/>
  <c r="P3053" i="1"/>
  <c r="Q3053" i="1" s="1"/>
  <c r="R3053" i="1"/>
  <c r="O3054" i="1"/>
  <c r="P3054" i="1"/>
  <c r="Q3054" i="1" s="1"/>
  <c r="R3054" i="1"/>
  <c r="O3055" i="1"/>
  <c r="P3055" i="1"/>
  <c r="Q3055" i="1" s="1"/>
  <c r="R3055" i="1"/>
  <c r="O3056" i="1"/>
  <c r="P3056" i="1"/>
  <c r="Q3056" i="1" s="1"/>
  <c r="R3056" i="1"/>
  <c r="O3057" i="1"/>
  <c r="P3057" i="1"/>
  <c r="Q3057" i="1" s="1"/>
  <c r="R3057" i="1"/>
  <c r="O3058" i="1"/>
  <c r="P3058" i="1"/>
  <c r="Q3058" i="1" s="1"/>
  <c r="R3058" i="1"/>
  <c r="O3059" i="1"/>
  <c r="P3059" i="1"/>
  <c r="Q3059" i="1" s="1"/>
  <c r="R3059" i="1"/>
  <c r="O3060" i="1"/>
  <c r="P3060" i="1"/>
  <c r="Q3060" i="1" s="1"/>
  <c r="R3060" i="1"/>
  <c r="O3061" i="1"/>
  <c r="P3061" i="1"/>
  <c r="Q3061" i="1" s="1"/>
  <c r="R3061" i="1"/>
  <c r="O3062" i="1"/>
  <c r="P3062" i="1"/>
  <c r="Q3062" i="1" s="1"/>
  <c r="R3062" i="1"/>
  <c r="O3063" i="1"/>
  <c r="P3063" i="1"/>
  <c r="Q3063" i="1" s="1"/>
  <c r="R3063" i="1"/>
  <c r="O3064" i="1"/>
  <c r="P3064" i="1"/>
  <c r="Q3064" i="1" s="1"/>
  <c r="R3064" i="1"/>
  <c r="O3065" i="1"/>
  <c r="P3065" i="1"/>
  <c r="Q3065" i="1" s="1"/>
  <c r="R3065" i="1"/>
  <c r="O3066" i="1"/>
  <c r="P3066" i="1"/>
  <c r="Q3066" i="1" s="1"/>
  <c r="R3066" i="1"/>
  <c r="O3067" i="1"/>
  <c r="P3067" i="1"/>
  <c r="Q3067" i="1" s="1"/>
  <c r="R3067" i="1"/>
  <c r="O3068" i="1"/>
  <c r="P3068" i="1"/>
  <c r="Q3068" i="1" s="1"/>
  <c r="R3068" i="1"/>
  <c r="O3069" i="1"/>
  <c r="P3069" i="1"/>
  <c r="Q3069" i="1" s="1"/>
  <c r="R3069" i="1"/>
  <c r="O3070" i="1"/>
  <c r="P3070" i="1"/>
  <c r="Q3070" i="1" s="1"/>
  <c r="R3070" i="1"/>
  <c r="O3071" i="1"/>
  <c r="P3071" i="1"/>
  <c r="Q3071" i="1" s="1"/>
  <c r="R3071" i="1"/>
  <c r="O3072" i="1"/>
  <c r="P3072" i="1"/>
  <c r="Q3072" i="1" s="1"/>
  <c r="R3072" i="1"/>
  <c r="O3073" i="1"/>
  <c r="P3073" i="1"/>
  <c r="Q3073" i="1" s="1"/>
  <c r="R3073" i="1"/>
  <c r="O3074" i="1"/>
  <c r="P3074" i="1"/>
  <c r="Q3074" i="1" s="1"/>
  <c r="R3074" i="1"/>
  <c r="O3075" i="1"/>
  <c r="P3075" i="1"/>
  <c r="Q3075" i="1" s="1"/>
  <c r="R3075" i="1"/>
  <c r="O3076" i="1"/>
  <c r="P3076" i="1"/>
  <c r="Q3076" i="1" s="1"/>
  <c r="R3076" i="1"/>
  <c r="O3077" i="1"/>
  <c r="P3077" i="1"/>
  <c r="Q3077" i="1" s="1"/>
  <c r="R3077" i="1"/>
  <c r="O3078" i="1"/>
  <c r="P3078" i="1"/>
  <c r="Q3078" i="1" s="1"/>
  <c r="R3078" i="1"/>
  <c r="O3079" i="1"/>
  <c r="P3079" i="1"/>
  <c r="Q3079" i="1" s="1"/>
  <c r="R3079" i="1"/>
  <c r="O3080" i="1"/>
  <c r="P3080" i="1"/>
  <c r="Q3080" i="1" s="1"/>
  <c r="R3080" i="1"/>
  <c r="O3081" i="1"/>
  <c r="P3081" i="1"/>
  <c r="Q3081" i="1" s="1"/>
  <c r="R3081" i="1"/>
  <c r="O3082" i="1"/>
  <c r="P3082" i="1"/>
  <c r="Q3082" i="1" s="1"/>
  <c r="R3082" i="1"/>
  <c r="O3083" i="1"/>
  <c r="P3083" i="1"/>
  <c r="Q3083" i="1" s="1"/>
  <c r="R3083" i="1"/>
  <c r="O3084" i="1"/>
  <c r="P3084" i="1"/>
  <c r="Q3084" i="1" s="1"/>
  <c r="R3084" i="1"/>
  <c r="O3085" i="1"/>
  <c r="P3085" i="1"/>
  <c r="Q3085" i="1" s="1"/>
  <c r="R3085" i="1"/>
  <c r="O3086" i="1"/>
  <c r="P3086" i="1"/>
  <c r="Q3086" i="1" s="1"/>
  <c r="R3086" i="1"/>
  <c r="O3087" i="1"/>
  <c r="P3087" i="1"/>
  <c r="Q3087" i="1" s="1"/>
  <c r="R3087" i="1"/>
  <c r="O3088" i="1"/>
  <c r="P3088" i="1"/>
  <c r="Q3088" i="1" s="1"/>
  <c r="R3088" i="1"/>
  <c r="O3089" i="1"/>
  <c r="P3089" i="1"/>
  <c r="Q3089" i="1" s="1"/>
  <c r="R3089" i="1"/>
  <c r="O3090" i="1"/>
  <c r="P3090" i="1"/>
  <c r="Q3090" i="1" s="1"/>
  <c r="R3090" i="1"/>
  <c r="O3091" i="1"/>
  <c r="P3091" i="1"/>
  <c r="Q3091" i="1" s="1"/>
  <c r="R3091" i="1"/>
  <c r="O3092" i="1"/>
  <c r="P3092" i="1"/>
  <c r="Q3092" i="1" s="1"/>
  <c r="R3092" i="1"/>
  <c r="O3093" i="1"/>
  <c r="P3093" i="1"/>
  <c r="Q3093" i="1" s="1"/>
  <c r="R3093" i="1"/>
  <c r="O3094" i="1"/>
  <c r="P3094" i="1"/>
  <c r="Q3094" i="1" s="1"/>
  <c r="R3094" i="1"/>
  <c r="O3095" i="1"/>
  <c r="P3095" i="1"/>
  <c r="Q3095" i="1" s="1"/>
  <c r="R3095" i="1"/>
  <c r="O3096" i="1"/>
  <c r="P3096" i="1"/>
  <c r="Q3096" i="1" s="1"/>
  <c r="R3096" i="1"/>
  <c r="O3097" i="1"/>
  <c r="P3097" i="1"/>
  <c r="Q3097" i="1" s="1"/>
  <c r="R3097" i="1"/>
  <c r="O3098" i="1"/>
  <c r="P3098" i="1"/>
  <c r="Q3098" i="1" s="1"/>
  <c r="R3098" i="1"/>
  <c r="O3099" i="1"/>
  <c r="P3099" i="1"/>
  <c r="Q3099" i="1" s="1"/>
  <c r="R3099" i="1"/>
  <c r="O3100" i="1"/>
  <c r="P3100" i="1"/>
  <c r="Q3100" i="1" s="1"/>
  <c r="R3100" i="1"/>
  <c r="O3101" i="1"/>
  <c r="P3101" i="1"/>
  <c r="Q3101" i="1" s="1"/>
  <c r="R3101" i="1"/>
  <c r="O3102" i="1"/>
  <c r="P3102" i="1"/>
  <c r="Q3102" i="1" s="1"/>
  <c r="R3102" i="1"/>
  <c r="O3103" i="1"/>
  <c r="P3103" i="1"/>
  <c r="Q3103" i="1" s="1"/>
  <c r="R3103" i="1"/>
  <c r="O3104" i="1"/>
  <c r="P3104" i="1"/>
  <c r="Q3104" i="1" s="1"/>
  <c r="R3104" i="1"/>
  <c r="O3105" i="1"/>
  <c r="P3105" i="1"/>
  <c r="Q3105" i="1" s="1"/>
  <c r="R3105" i="1"/>
  <c r="O3106" i="1"/>
  <c r="P3106" i="1"/>
  <c r="Q3106" i="1" s="1"/>
  <c r="R3106" i="1"/>
  <c r="O3107" i="1"/>
  <c r="P3107" i="1"/>
  <c r="Q3107" i="1" s="1"/>
  <c r="R3107" i="1"/>
  <c r="O3108" i="1"/>
  <c r="P3108" i="1"/>
  <c r="Q3108" i="1" s="1"/>
  <c r="R3108" i="1"/>
  <c r="O3109" i="1"/>
  <c r="P3109" i="1"/>
  <c r="Q3109" i="1" s="1"/>
  <c r="R3109" i="1"/>
  <c r="O3110" i="1"/>
  <c r="P3110" i="1"/>
  <c r="Q3110" i="1" s="1"/>
  <c r="R3110" i="1"/>
  <c r="O3111" i="1"/>
  <c r="P3111" i="1"/>
  <c r="Q3111" i="1" s="1"/>
  <c r="R3111" i="1"/>
  <c r="O3112" i="1"/>
  <c r="P3112" i="1"/>
  <c r="Q3112" i="1" s="1"/>
  <c r="R3112" i="1"/>
  <c r="O3113" i="1"/>
  <c r="P3113" i="1"/>
  <c r="Q3113" i="1" s="1"/>
  <c r="R3113" i="1"/>
  <c r="O3114" i="1"/>
  <c r="P3114" i="1"/>
  <c r="Q3114" i="1" s="1"/>
  <c r="R3114" i="1"/>
  <c r="O3115" i="1"/>
  <c r="P3115" i="1"/>
  <c r="Q3115" i="1" s="1"/>
  <c r="R3115" i="1"/>
  <c r="O3116" i="1"/>
  <c r="P3116" i="1"/>
  <c r="Q3116" i="1" s="1"/>
  <c r="R3116" i="1"/>
  <c r="O3117" i="1"/>
  <c r="P3117" i="1"/>
  <c r="Q3117" i="1" s="1"/>
  <c r="R3117" i="1"/>
  <c r="O3118" i="1"/>
  <c r="P3118" i="1"/>
  <c r="Q3118" i="1" s="1"/>
  <c r="R3118" i="1"/>
  <c r="O3119" i="1"/>
  <c r="P3119" i="1"/>
  <c r="Q3119" i="1" s="1"/>
  <c r="R3119" i="1"/>
  <c r="O3120" i="1"/>
  <c r="P3120" i="1"/>
  <c r="Q3120" i="1" s="1"/>
  <c r="R3120" i="1"/>
  <c r="O3121" i="1"/>
  <c r="P3121" i="1"/>
  <c r="Q3121" i="1" s="1"/>
  <c r="R3121" i="1"/>
  <c r="O3122" i="1"/>
  <c r="P3122" i="1"/>
  <c r="Q3122" i="1" s="1"/>
  <c r="R3122" i="1"/>
  <c r="O3123" i="1"/>
  <c r="P3123" i="1"/>
  <c r="Q3123" i="1" s="1"/>
  <c r="R3123" i="1"/>
  <c r="O3124" i="1"/>
  <c r="P3124" i="1"/>
  <c r="Q3124" i="1" s="1"/>
  <c r="R3124" i="1"/>
  <c r="O3125" i="1"/>
  <c r="P3125" i="1"/>
  <c r="Q3125" i="1" s="1"/>
  <c r="R3125" i="1"/>
  <c r="O3126" i="1"/>
  <c r="P3126" i="1"/>
  <c r="Q3126" i="1" s="1"/>
  <c r="R3126" i="1"/>
  <c r="O3127" i="1"/>
  <c r="P3127" i="1"/>
  <c r="Q3127" i="1" s="1"/>
  <c r="R3127" i="1"/>
  <c r="O3128" i="1"/>
  <c r="P3128" i="1"/>
  <c r="Q3128" i="1" s="1"/>
  <c r="R3128" i="1"/>
  <c r="O3129" i="1"/>
  <c r="P3129" i="1"/>
  <c r="Q3129" i="1" s="1"/>
  <c r="R3129" i="1"/>
  <c r="O3130" i="1"/>
  <c r="P3130" i="1"/>
  <c r="Q3130" i="1" s="1"/>
  <c r="R3130" i="1"/>
  <c r="O3131" i="1"/>
  <c r="P3131" i="1"/>
  <c r="Q3131" i="1" s="1"/>
  <c r="R3131" i="1"/>
  <c r="O3132" i="1"/>
  <c r="P3132" i="1"/>
  <c r="Q3132" i="1" s="1"/>
  <c r="R3132" i="1"/>
  <c r="O3133" i="1"/>
  <c r="P3133" i="1"/>
  <c r="Q3133" i="1" s="1"/>
  <c r="R3133" i="1"/>
  <c r="O3134" i="1"/>
  <c r="P3134" i="1"/>
  <c r="Q3134" i="1" s="1"/>
  <c r="R3134" i="1"/>
  <c r="O3135" i="1"/>
  <c r="P3135" i="1"/>
  <c r="Q3135" i="1" s="1"/>
  <c r="R3135" i="1"/>
  <c r="O3136" i="1"/>
  <c r="P3136" i="1"/>
  <c r="Q3136" i="1" s="1"/>
  <c r="R3136" i="1"/>
  <c r="O3137" i="1"/>
  <c r="P3137" i="1"/>
  <c r="Q3137" i="1" s="1"/>
  <c r="R3137" i="1"/>
  <c r="O3138" i="1"/>
  <c r="P3138" i="1"/>
  <c r="Q3138" i="1" s="1"/>
  <c r="R3138" i="1"/>
  <c r="O3139" i="1"/>
  <c r="P3139" i="1"/>
  <c r="Q3139" i="1" s="1"/>
  <c r="R3139" i="1"/>
  <c r="O3140" i="1"/>
  <c r="P3140" i="1"/>
  <c r="Q3140" i="1" s="1"/>
  <c r="R3140" i="1"/>
  <c r="O3141" i="1"/>
  <c r="P3141" i="1"/>
  <c r="Q3141" i="1" s="1"/>
  <c r="R3141" i="1"/>
  <c r="O3142" i="1"/>
  <c r="P3142" i="1"/>
  <c r="Q3142" i="1" s="1"/>
  <c r="R3142" i="1"/>
  <c r="O3143" i="1"/>
  <c r="P3143" i="1"/>
  <c r="Q3143" i="1" s="1"/>
  <c r="R3143" i="1"/>
  <c r="O3144" i="1"/>
  <c r="P3144" i="1"/>
  <c r="Q3144" i="1" s="1"/>
  <c r="R3144" i="1"/>
  <c r="O3145" i="1"/>
  <c r="P3145" i="1"/>
  <c r="Q3145" i="1" s="1"/>
  <c r="R3145" i="1"/>
  <c r="O3146" i="1"/>
  <c r="P3146" i="1"/>
  <c r="Q3146" i="1" s="1"/>
  <c r="R3146" i="1"/>
  <c r="O3147" i="1"/>
  <c r="P3147" i="1"/>
  <c r="Q3147" i="1" s="1"/>
  <c r="R3147" i="1"/>
  <c r="O3148" i="1"/>
  <c r="P3148" i="1"/>
  <c r="Q3148" i="1" s="1"/>
  <c r="R3148" i="1"/>
  <c r="O3149" i="1"/>
  <c r="P3149" i="1"/>
  <c r="Q3149" i="1" s="1"/>
  <c r="R3149" i="1"/>
  <c r="O3150" i="1"/>
  <c r="P3150" i="1"/>
  <c r="Q3150" i="1" s="1"/>
  <c r="R3150" i="1"/>
  <c r="O3151" i="1"/>
  <c r="P3151" i="1"/>
  <c r="Q3151" i="1" s="1"/>
  <c r="R3151" i="1"/>
  <c r="O3152" i="1"/>
  <c r="P3152" i="1"/>
  <c r="Q3152" i="1" s="1"/>
  <c r="R3152" i="1"/>
  <c r="O3153" i="1"/>
  <c r="P3153" i="1"/>
  <c r="Q3153" i="1" s="1"/>
  <c r="R3153" i="1"/>
  <c r="O3154" i="1"/>
  <c r="P3154" i="1"/>
  <c r="Q3154" i="1" s="1"/>
  <c r="R3154" i="1"/>
  <c r="O3155" i="1"/>
  <c r="P3155" i="1"/>
  <c r="Q3155" i="1" s="1"/>
  <c r="R3155" i="1"/>
  <c r="O3156" i="1"/>
  <c r="P3156" i="1"/>
  <c r="Q3156" i="1" s="1"/>
  <c r="R3156" i="1"/>
  <c r="O3157" i="1"/>
  <c r="P3157" i="1"/>
  <c r="Q3157" i="1" s="1"/>
  <c r="R3157" i="1"/>
  <c r="O3158" i="1"/>
  <c r="P3158" i="1"/>
  <c r="Q3158" i="1" s="1"/>
  <c r="R3158" i="1"/>
  <c r="O3159" i="1"/>
  <c r="P3159" i="1"/>
  <c r="Q3159" i="1" s="1"/>
  <c r="R3159" i="1"/>
  <c r="O3160" i="1"/>
  <c r="P3160" i="1"/>
  <c r="Q3160" i="1" s="1"/>
  <c r="R3160" i="1"/>
  <c r="O3161" i="1"/>
  <c r="P3161" i="1"/>
  <c r="Q3161" i="1" s="1"/>
  <c r="R3161" i="1"/>
  <c r="O3162" i="1"/>
  <c r="P3162" i="1"/>
  <c r="Q3162" i="1" s="1"/>
  <c r="R3162" i="1"/>
  <c r="O3163" i="1"/>
  <c r="P3163" i="1"/>
  <c r="Q3163" i="1" s="1"/>
  <c r="R3163" i="1"/>
  <c r="O3164" i="1"/>
  <c r="P3164" i="1"/>
  <c r="Q3164" i="1" s="1"/>
  <c r="R3164" i="1"/>
  <c r="O3165" i="1"/>
  <c r="P3165" i="1"/>
  <c r="Q3165" i="1" s="1"/>
  <c r="R3165" i="1"/>
  <c r="O3166" i="1"/>
  <c r="P3166" i="1"/>
  <c r="Q3166" i="1" s="1"/>
  <c r="R3166" i="1"/>
  <c r="O3167" i="1"/>
  <c r="P3167" i="1"/>
  <c r="Q3167" i="1" s="1"/>
  <c r="R3167" i="1"/>
  <c r="O3168" i="1"/>
  <c r="P3168" i="1"/>
  <c r="Q3168" i="1" s="1"/>
  <c r="R3168" i="1"/>
  <c r="O3169" i="1"/>
  <c r="P3169" i="1"/>
  <c r="Q3169" i="1" s="1"/>
  <c r="R3169" i="1"/>
  <c r="O3170" i="1"/>
  <c r="P3170" i="1"/>
  <c r="Q3170" i="1" s="1"/>
  <c r="R3170" i="1"/>
  <c r="O3171" i="1"/>
  <c r="P3171" i="1"/>
  <c r="Q3171" i="1" s="1"/>
  <c r="R3171" i="1"/>
  <c r="O3172" i="1"/>
  <c r="P3172" i="1"/>
  <c r="Q3172" i="1" s="1"/>
  <c r="R3172" i="1"/>
  <c r="O3173" i="1"/>
  <c r="P3173" i="1"/>
  <c r="Q3173" i="1" s="1"/>
  <c r="R3173" i="1"/>
  <c r="O3174" i="1"/>
  <c r="P3174" i="1"/>
  <c r="Q3174" i="1" s="1"/>
  <c r="R3174" i="1"/>
  <c r="O3175" i="1"/>
  <c r="P3175" i="1"/>
  <c r="Q3175" i="1" s="1"/>
  <c r="R3175" i="1"/>
  <c r="O3176" i="1"/>
  <c r="P3176" i="1"/>
  <c r="Q3176" i="1" s="1"/>
  <c r="R3176" i="1"/>
  <c r="O3177" i="1"/>
  <c r="P3177" i="1"/>
  <c r="Q3177" i="1" s="1"/>
  <c r="R3177" i="1"/>
  <c r="O3178" i="1"/>
  <c r="P3178" i="1"/>
  <c r="Q3178" i="1" s="1"/>
  <c r="R3178" i="1"/>
  <c r="O3179" i="1"/>
  <c r="P3179" i="1"/>
  <c r="Q3179" i="1" s="1"/>
  <c r="R3179" i="1"/>
  <c r="O3180" i="1"/>
  <c r="P3180" i="1"/>
  <c r="Q3180" i="1" s="1"/>
  <c r="R3180" i="1"/>
  <c r="O3181" i="1"/>
  <c r="P3181" i="1"/>
  <c r="Q3181" i="1" s="1"/>
  <c r="R3181" i="1"/>
  <c r="O3182" i="1"/>
  <c r="P3182" i="1"/>
  <c r="Q3182" i="1" s="1"/>
  <c r="R3182" i="1"/>
  <c r="O3183" i="1"/>
  <c r="P3183" i="1"/>
  <c r="Q3183" i="1" s="1"/>
  <c r="R3183" i="1"/>
  <c r="O3184" i="1"/>
  <c r="P3184" i="1"/>
  <c r="Q3184" i="1" s="1"/>
  <c r="R3184" i="1"/>
  <c r="O3185" i="1"/>
  <c r="P3185" i="1"/>
  <c r="Q3185" i="1" s="1"/>
  <c r="R3185" i="1"/>
  <c r="O3186" i="1"/>
  <c r="P3186" i="1"/>
  <c r="Q3186" i="1" s="1"/>
  <c r="R3186" i="1"/>
  <c r="O3187" i="1"/>
  <c r="P3187" i="1"/>
  <c r="Q3187" i="1" s="1"/>
  <c r="R3187" i="1"/>
  <c r="O3188" i="1"/>
  <c r="P3188" i="1"/>
  <c r="Q3188" i="1" s="1"/>
  <c r="R3188" i="1"/>
  <c r="O3189" i="1"/>
  <c r="P3189" i="1"/>
  <c r="Q3189" i="1" s="1"/>
  <c r="R3189" i="1"/>
  <c r="O3190" i="1"/>
  <c r="P3190" i="1"/>
  <c r="Q3190" i="1" s="1"/>
  <c r="R3190" i="1"/>
  <c r="O3191" i="1"/>
  <c r="P3191" i="1"/>
  <c r="Q3191" i="1" s="1"/>
  <c r="R3191" i="1"/>
  <c r="O3192" i="1"/>
  <c r="P3192" i="1"/>
  <c r="Q3192" i="1" s="1"/>
  <c r="R3192" i="1"/>
  <c r="O3193" i="1"/>
  <c r="P3193" i="1"/>
  <c r="Q3193" i="1" s="1"/>
  <c r="R3193" i="1"/>
  <c r="O3194" i="1"/>
  <c r="P3194" i="1"/>
  <c r="Q3194" i="1" s="1"/>
  <c r="R3194" i="1"/>
  <c r="O3195" i="1"/>
  <c r="P3195" i="1"/>
  <c r="Q3195" i="1" s="1"/>
  <c r="R3195" i="1"/>
  <c r="O3196" i="1"/>
  <c r="P3196" i="1"/>
  <c r="Q3196" i="1" s="1"/>
  <c r="R3196" i="1"/>
  <c r="O3197" i="1"/>
  <c r="P3197" i="1"/>
  <c r="Q3197" i="1" s="1"/>
  <c r="R3197" i="1"/>
  <c r="O3198" i="1"/>
  <c r="P3198" i="1"/>
  <c r="Q3198" i="1" s="1"/>
  <c r="R3198" i="1"/>
  <c r="O3199" i="1"/>
  <c r="P3199" i="1"/>
  <c r="Q3199" i="1" s="1"/>
  <c r="R3199" i="1"/>
  <c r="O3200" i="1"/>
  <c r="P3200" i="1"/>
  <c r="Q3200" i="1" s="1"/>
  <c r="R3200" i="1"/>
  <c r="O3201" i="1"/>
  <c r="P3201" i="1"/>
  <c r="Q3201" i="1" s="1"/>
  <c r="R3201" i="1"/>
  <c r="O3202" i="1"/>
  <c r="P3202" i="1"/>
  <c r="Q3202" i="1" s="1"/>
  <c r="R3202" i="1"/>
  <c r="O3203" i="1"/>
  <c r="P3203" i="1"/>
  <c r="Q3203" i="1" s="1"/>
  <c r="R3203" i="1"/>
  <c r="O3204" i="1"/>
  <c r="P3204" i="1"/>
  <c r="Q3204" i="1" s="1"/>
  <c r="R3204" i="1"/>
  <c r="O3205" i="1"/>
  <c r="P3205" i="1"/>
  <c r="Q3205" i="1" s="1"/>
  <c r="R3205" i="1"/>
  <c r="O3206" i="1"/>
  <c r="P3206" i="1"/>
  <c r="Q3206" i="1" s="1"/>
  <c r="R3206" i="1"/>
  <c r="O3207" i="1"/>
  <c r="P3207" i="1"/>
  <c r="Q3207" i="1" s="1"/>
  <c r="R3207" i="1"/>
  <c r="O3208" i="1"/>
  <c r="P3208" i="1"/>
  <c r="Q3208" i="1" s="1"/>
  <c r="R3208" i="1"/>
  <c r="O3209" i="1"/>
  <c r="P3209" i="1"/>
  <c r="Q3209" i="1" s="1"/>
  <c r="R3209" i="1"/>
  <c r="O3210" i="1"/>
  <c r="P3210" i="1"/>
  <c r="Q3210" i="1" s="1"/>
  <c r="R3210" i="1"/>
  <c r="O3211" i="1"/>
  <c r="P3211" i="1"/>
  <c r="Q3211" i="1" s="1"/>
  <c r="R3211" i="1"/>
  <c r="O3212" i="1"/>
  <c r="P3212" i="1"/>
  <c r="Q3212" i="1" s="1"/>
  <c r="R3212" i="1"/>
  <c r="O3213" i="1"/>
  <c r="P3213" i="1"/>
  <c r="Q3213" i="1" s="1"/>
  <c r="R3213" i="1"/>
  <c r="O3214" i="1"/>
  <c r="P3214" i="1"/>
  <c r="Q3214" i="1" s="1"/>
  <c r="R3214" i="1"/>
  <c r="O3215" i="1"/>
  <c r="P3215" i="1"/>
  <c r="Q3215" i="1" s="1"/>
  <c r="R3215" i="1"/>
  <c r="O3216" i="1"/>
  <c r="P3216" i="1"/>
  <c r="Q3216" i="1" s="1"/>
  <c r="R3216" i="1"/>
  <c r="O3217" i="1"/>
  <c r="P3217" i="1"/>
  <c r="Q3217" i="1" s="1"/>
  <c r="R3217" i="1"/>
  <c r="O3218" i="1"/>
  <c r="P3218" i="1"/>
  <c r="Q3218" i="1" s="1"/>
  <c r="R3218" i="1"/>
  <c r="O3219" i="1"/>
  <c r="P3219" i="1"/>
  <c r="Q3219" i="1" s="1"/>
  <c r="R3219" i="1"/>
  <c r="O3220" i="1"/>
  <c r="P3220" i="1"/>
  <c r="Q3220" i="1" s="1"/>
  <c r="R3220" i="1"/>
  <c r="O3221" i="1"/>
  <c r="P3221" i="1"/>
  <c r="Q3221" i="1" s="1"/>
  <c r="R3221" i="1"/>
  <c r="O3222" i="1"/>
  <c r="P3222" i="1"/>
  <c r="Q3222" i="1" s="1"/>
  <c r="R3222" i="1"/>
  <c r="O3223" i="1"/>
  <c r="P3223" i="1"/>
  <c r="Q3223" i="1" s="1"/>
  <c r="R3223" i="1"/>
  <c r="O3224" i="1"/>
  <c r="P3224" i="1"/>
  <c r="Q3224" i="1" s="1"/>
  <c r="R3224" i="1"/>
  <c r="O3225" i="1"/>
  <c r="P3225" i="1"/>
  <c r="Q3225" i="1" s="1"/>
  <c r="R3225" i="1"/>
  <c r="O3226" i="1"/>
  <c r="P3226" i="1"/>
  <c r="Q3226" i="1" s="1"/>
  <c r="R3226" i="1"/>
  <c r="O3227" i="1"/>
  <c r="P3227" i="1"/>
  <c r="Q3227" i="1" s="1"/>
  <c r="R3227" i="1"/>
  <c r="O3228" i="1"/>
  <c r="P3228" i="1"/>
  <c r="Q3228" i="1" s="1"/>
  <c r="R3228" i="1"/>
  <c r="O3229" i="1"/>
  <c r="P3229" i="1"/>
  <c r="Q3229" i="1" s="1"/>
  <c r="R3229" i="1"/>
  <c r="O3230" i="1"/>
  <c r="P3230" i="1"/>
  <c r="Q3230" i="1" s="1"/>
  <c r="R3230" i="1"/>
  <c r="O3231" i="1"/>
  <c r="P3231" i="1"/>
  <c r="Q3231" i="1" s="1"/>
  <c r="R3231" i="1"/>
  <c r="O3232" i="1"/>
  <c r="P3232" i="1"/>
  <c r="Q3232" i="1" s="1"/>
  <c r="R3232" i="1"/>
  <c r="O3233" i="1"/>
  <c r="P3233" i="1"/>
  <c r="Q3233" i="1" s="1"/>
  <c r="R3233" i="1"/>
  <c r="O3234" i="1"/>
  <c r="P3234" i="1"/>
  <c r="Q3234" i="1" s="1"/>
  <c r="R3234" i="1"/>
  <c r="O3235" i="1"/>
  <c r="P3235" i="1"/>
  <c r="Q3235" i="1" s="1"/>
  <c r="R3235" i="1"/>
  <c r="O3236" i="1"/>
  <c r="P3236" i="1"/>
  <c r="Q3236" i="1" s="1"/>
  <c r="R3236" i="1"/>
  <c r="O3237" i="1"/>
  <c r="P3237" i="1"/>
  <c r="Q3237" i="1" s="1"/>
  <c r="R3237" i="1"/>
  <c r="O3238" i="1"/>
  <c r="P3238" i="1"/>
  <c r="Q3238" i="1" s="1"/>
  <c r="R3238" i="1"/>
  <c r="O3239" i="1"/>
  <c r="P3239" i="1"/>
  <c r="Q3239" i="1" s="1"/>
  <c r="R3239" i="1"/>
  <c r="O3240" i="1"/>
  <c r="P3240" i="1"/>
  <c r="Q3240" i="1" s="1"/>
  <c r="R3240" i="1"/>
  <c r="O3241" i="1"/>
  <c r="P3241" i="1"/>
  <c r="Q3241" i="1" s="1"/>
  <c r="R3241" i="1"/>
  <c r="O3242" i="1"/>
  <c r="P3242" i="1"/>
  <c r="Q3242" i="1" s="1"/>
  <c r="R3242" i="1"/>
  <c r="O3243" i="1"/>
  <c r="P3243" i="1"/>
  <c r="Q3243" i="1" s="1"/>
  <c r="R3243" i="1"/>
  <c r="O3244" i="1"/>
  <c r="P3244" i="1"/>
  <c r="Q3244" i="1" s="1"/>
  <c r="R3244" i="1"/>
  <c r="O3245" i="1"/>
  <c r="P3245" i="1"/>
  <c r="Q3245" i="1" s="1"/>
  <c r="R3245" i="1"/>
  <c r="O3246" i="1"/>
  <c r="P3246" i="1"/>
  <c r="Q3246" i="1" s="1"/>
  <c r="R3246" i="1"/>
  <c r="O3247" i="1"/>
  <c r="P3247" i="1"/>
  <c r="Q3247" i="1" s="1"/>
  <c r="R3247" i="1"/>
  <c r="O3248" i="1"/>
  <c r="P3248" i="1"/>
  <c r="Q3248" i="1" s="1"/>
  <c r="R3248" i="1"/>
  <c r="O3249" i="1"/>
  <c r="P3249" i="1"/>
  <c r="Q3249" i="1" s="1"/>
  <c r="R3249" i="1"/>
  <c r="O3250" i="1"/>
  <c r="P3250" i="1"/>
  <c r="Q3250" i="1" s="1"/>
  <c r="R3250" i="1"/>
  <c r="O3251" i="1"/>
  <c r="P3251" i="1"/>
  <c r="Q3251" i="1" s="1"/>
  <c r="R3251" i="1"/>
  <c r="O3252" i="1"/>
  <c r="P3252" i="1"/>
  <c r="Q3252" i="1" s="1"/>
  <c r="R3252" i="1"/>
  <c r="O3253" i="1"/>
  <c r="P3253" i="1"/>
  <c r="Q3253" i="1" s="1"/>
  <c r="R3253" i="1"/>
  <c r="O3254" i="1"/>
  <c r="P3254" i="1"/>
  <c r="Q3254" i="1" s="1"/>
  <c r="R3254" i="1"/>
  <c r="O3255" i="1"/>
  <c r="P3255" i="1"/>
  <c r="Q3255" i="1" s="1"/>
  <c r="R3255" i="1"/>
  <c r="O3256" i="1"/>
  <c r="P3256" i="1"/>
  <c r="Q3256" i="1" s="1"/>
  <c r="R3256" i="1"/>
  <c r="O3257" i="1"/>
  <c r="P3257" i="1"/>
  <c r="Q3257" i="1" s="1"/>
  <c r="R3257" i="1"/>
  <c r="O3258" i="1"/>
  <c r="P3258" i="1"/>
  <c r="Q3258" i="1" s="1"/>
  <c r="R3258" i="1"/>
  <c r="O3259" i="1"/>
  <c r="P3259" i="1"/>
  <c r="Q3259" i="1" s="1"/>
  <c r="R3259" i="1"/>
  <c r="O3260" i="1"/>
  <c r="P3260" i="1"/>
  <c r="Q3260" i="1" s="1"/>
  <c r="R3260" i="1"/>
  <c r="O3261" i="1"/>
  <c r="P3261" i="1"/>
  <c r="Q3261" i="1" s="1"/>
  <c r="R3261" i="1"/>
  <c r="O3262" i="1"/>
  <c r="P3262" i="1"/>
  <c r="Q3262" i="1" s="1"/>
  <c r="R3262" i="1"/>
  <c r="O3263" i="1"/>
  <c r="P3263" i="1"/>
  <c r="Q3263" i="1" s="1"/>
  <c r="R3263" i="1"/>
  <c r="O3264" i="1"/>
  <c r="P3264" i="1"/>
  <c r="Q3264" i="1" s="1"/>
  <c r="R3264" i="1"/>
  <c r="O3265" i="1"/>
  <c r="P3265" i="1"/>
  <c r="Q3265" i="1" s="1"/>
  <c r="R3265" i="1"/>
  <c r="O3266" i="1"/>
  <c r="P3266" i="1"/>
  <c r="Q3266" i="1" s="1"/>
  <c r="R3266" i="1"/>
  <c r="O3267" i="1"/>
  <c r="P3267" i="1"/>
  <c r="Q3267" i="1" s="1"/>
  <c r="R3267" i="1"/>
  <c r="O3268" i="1"/>
  <c r="P3268" i="1"/>
  <c r="Q3268" i="1" s="1"/>
  <c r="R3268" i="1"/>
  <c r="O3269" i="1"/>
  <c r="P3269" i="1"/>
  <c r="Q3269" i="1" s="1"/>
  <c r="R3269" i="1"/>
  <c r="O3270" i="1"/>
  <c r="P3270" i="1"/>
  <c r="Q3270" i="1" s="1"/>
  <c r="R3270" i="1"/>
  <c r="O3271" i="1"/>
  <c r="P3271" i="1"/>
  <c r="Q3271" i="1" s="1"/>
  <c r="R3271" i="1"/>
  <c r="O3272" i="1"/>
  <c r="P3272" i="1"/>
  <c r="Q3272" i="1" s="1"/>
  <c r="R3272" i="1"/>
  <c r="O3273" i="1"/>
  <c r="P3273" i="1"/>
  <c r="Q3273" i="1" s="1"/>
  <c r="R3273" i="1"/>
  <c r="O3274" i="1"/>
  <c r="P3274" i="1"/>
  <c r="Q3274" i="1" s="1"/>
  <c r="R3274" i="1"/>
  <c r="O3275" i="1"/>
  <c r="P3275" i="1"/>
  <c r="Q3275" i="1" s="1"/>
  <c r="R3275" i="1"/>
  <c r="O3276" i="1"/>
  <c r="P3276" i="1"/>
  <c r="Q3276" i="1" s="1"/>
  <c r="R3276" i="1"/>
  <c r="O3277" i="1"/>
  <c r="P3277" i="1"/>
  <c r="Q3277" i="1" s="1"/>
  <c r="R3277" i="1"/>
  <c r="O3278" i="1"/>
  <c r="P3278" i="1"/>
  <c r="Q3278" i="1" s="1"/>
  <c r="R3278" i="1"/>
  <c r="O3279" i="1"/>
  <c r="P3279" i="1"/>
  <c r="Q3279" i="1" s="1"/>
  <c r="R3279" i="1"/>
  <c r="O3280" i="1"/>
  <c r="P3280" i="1"/>
  <c r="Q3280" i="1" s="1"/>
  <c r="R3280" i="1"/>
  <c r="O3281" i="1"/>
  <c r="P3281" i="1"/>
  <c r="Q3281" i="1" s="1"/>
  <c r="R3281" i="1"/>
  <c r="O3282" i="1"/>
  <c r="P3282" i="1"/>
  <c r="Q3282" i="1" s="1"/>
  <c r="R3282" i="1"/>
  <c r="O3283" i="1"/>
  <c r="P3283" i="1"/>
  <c r="Q3283" i="1" s="1"/>
  <c r="R3283" i="1"/>
  <c r="O3284" i="1"/>
  <c r="P3284" i="1"/>
  <c r="Q3284" i="1" s="1"/>
  <c r="R3284" i="1"/>
  <c r="O3285" i="1"/>
  <c r="P3285" i="1"/>
  <c r="Q3285" i="1" s="1"/>
  <c r="R3285" i="1"/>
  <c r="O3286" i="1"/>
  <c r="P3286" i="1"/>
  <c r="Q3286" i="1" s="1"/>
  <c r="R3286" i="1"/>
  <c r="O3287" i="1"/>
  <c r="P3287" i="1"/>
  <c r="Q3287" i="1" s="1"/>
  <c r="R3287" i="1"/>
  <c r="O3288" i="1"/>
  <c r="P3288" i="1"/>
  <c r="Q3288" i="1" s="1"/>
  <c r="R3288" i="1"/>
  <c r="O3289" i="1"/>
  <c r="P3289" i="1"/>
  <c r="Q3289" i="1" s="1"/>
  <c r="R3289" i="1"/>
  <c r="O3290" i="1"/>
  <c r="P3290" i="1"/>
  <c r="Q3290" i="1" s="1"/>
  <c r="R3290" i="1"/>
  <c r="O3291" i="1"/>
  <c r="P3291" i="1"/>
  <c r="Q3291" i="1" s="1"/>
  <c r="R3291" i="1"/>
  <c r="O3292" i="1"/>
  <c r="P3292" i="1"/>
  <c r="Q3292" i="1" s="1"/>
  <c r="R3292" i="1"/>
  <c r="O3293" i="1"/>
  <c r="P3293" i="1"/>
  <c r="Q3293" i="1" s="1"/>
  <c r="R3293" i="1"/>
  <c r="O3294" i="1"/>
  <c r="P3294" i="1"/>
  <c r="Q3294" i="1" s="1"/>
  <c r="R3294" i="1"/>
  <c r="O3295" i="1"/>
  <c r="P3295" i="1"/>
  <c r="Q3295" i="1" s="1"/>
  <c r="R3295" i="1"/>
  <c r="O3296" i="1"/>
  <c r="P3296" i="1"/>
  <c r="Q3296" i="1" s="1"/>
  <c r="R3296" i="1"/>
  <c r="O3297" i="1"/>
  <c r="P3297" i="1"/>
  <c r="Q3297" i="1" s="1"/>
  <c r="R3297" i="1"/>
  <c r="O3298" i="1"/>
  <c r="P3298" i="1"/>
  <c r="Q3298" i="1" s="1"/>
  <c r="R3298" i="1"/>
  <c r="O3299" i="1"/>
  <c r="P3299" i="1"/>
  <c r="Q3299" i="1" s="1"/>
  <c r="R3299" i="1"/>
  <c r="O3300" i="1"/>
  <c r="P3300" i="1"/>
  <c r="Q3300" i="1" s="1"/>
  <c r="R3300" i="1"/>
  <c r="O3301" i="1"/>
  <c r="P3301" i="1"/>
  <c r="Q3301" i="1" s="1"/>
  <c r="R3301" i="1"/>
  <c r="O3302" i="1"/>
  <c r="P3302" i="1"/>
  <c r="Q3302" i="1" s="1"/>
  <c r="R3302" i="1"/>
  <c r="O3303" i="1"/>
  <c r="P3303" i="1"/>
  <c r="Q3303" i="1" s="1"/>
  <c r="R3303" i="1"/>
  <c r="O3304" i="1"/>
  <c r="P3304" i="1"/>
  <c r="Q3304" i="1" s="1"/>
  <c r="R3304" i="1"/>
  <c r="O3305" i="1"/>
  <c r="P3305" i="1"/>
  <c r="Q3305" i="1" s="1"/>
  <c r="R3305" i="1"/>
  <c r="O3306" i="1"/>
  <c r="P3306" i="1"/>
  <c r="Q3306" i="1" s="1"/>
  <c r="R3306" i="1"/>
  <c r="O3307" i="1"/>
  <c r="P3307" i="1"/>
  <c r="Q3307" i="1" s="1"/>
  <c r="R3307" i="1"/>
  <c r="O3308" i="1"/>
  <c r="P3308" i="1"/>
  <c r="Q3308" i="1" s="1"/>
  <c r="R3308" i="1"/>
  <c r="O3309" i="1"/>
  <c r="P3309" i="1"/>
  <c r="Q3309" i="1" s="1"/>
  <c r="R3309" i="1"/>
  <c r="O3310" i="1"/>
  <c r="P3310" i="1"/>
  <c r="Q3310" i="1" s="1"/>
  <c r="R3310" i="1"/>
  <c r="O3311" i="1"/>
  <c r="P3311" i="1"/>
  <c r="Q3311" i="1" s="1"/>
  <c r="R3311" i="1"/>
  <c r="O3312" i="1"/>
  <c r="P3312" i="1"/>
  <c r="Q3312" i="1" s="1"/>
  <c r="R3312" i="1"/>
  <c r="O3313" i="1"/>
  <c r="P3313" i="1"/>
  <c r="Q3313" i="1" s="1"/>
  <c r="R3313" i="1"/>
  <c r="O3314" i="1"/>
  <c r="P3314" i="1"/>
  <c r="Q3314" i="1" s="1"/>
  <c r="R3314" i="1"/>
  <c r="O3315" i="1"/>
  <c r="P3315" i="1"/>
  <c r="Q3315" i="1" s="1"/>
  <c r="R3315" i="1"/>
  <c r="O3316" i="1"/>
  <c r="P3316" i="1"/>
  <c r="Q3316" i="1" s="1"/>
  <c r="R3316" i="1"/>
  <c r="O3317" i="1"/>
  <c r="P3317" i="1"/>
  <c r="Q3317" i="1" s="1"/>
  <c r="R3317" i="1"/>
  <c r="O3318" i="1"/>
  <c r="P3318" i="1"/>
  <c r="Q3318" i="1" s="1"/>
  <c r="R3318" i="1"/>
  <c r="O3319" i="1"/>
  <c r="P3319" i="1"/>
  <c r="Q3319" i="1" s="1"/>
  <c r="R3319" i="1"/>
  <c r="O3320" i="1"/>
  <c r="P3320" i="1"/>
  <c r="Q3320" i="1" s="1"/>
  <c r="R3320" i="1"/>
  <c r="O3321" i="1"/>
  <c r="P3321" i="1"/>
  <c r="Q3321" i="1" s="1"/>
  <c r="R3321" i="1"/>
  <c r="O3322" i="1"/>
  <c r="P3322" i="1"/>
  <c r="Q3322" i="1" s="1"/>
  <c r="R3322" i="1"/>
  <c r="O3323" i="1"/>
  <c r="P3323" i="1"/>
  <c r="Q3323" i="1" s="1"/>
  <c r="R3323" i="1"/>
  <c r="O3324" i="1"/>
  <c r="P3324" i="1"/>
  <c r="Q3324" i="1" s="1"/>
  <c r="R3324" i="1"/>
  <c r="O3325" i="1"/>
  <c r="P3325" i="1"/>
  <c r="Q3325" i="1" s="1"/>
  <c r="R3325" i="1"/>
  <c r="O3326" i="1"/>
  <c r="P3326" i="1"/>
  <c r="Q3326" i="1" s="1"/>
  <c r="R3326" i="1"/>
  <c r="O3327" i="1"/>
  <c r="P3327" i="1"/>
  <c r="Q3327" i="1" s="1"/>
  <c r="R3327" i="1"/>
  <c r="O3328" i="1"/>
  <c r="P3328" i="1"/>
  <c r="Q3328" i="1" s="1"/>
  <c r="R3328" i="1"/>
  <c r="O3329" i="1"/>
  <c r="P3329" i="1"/>
  <c r="Q3329" i="1" s="1"/>
  <c r="R3329" i="1"/>
  <c r="O3330" i="1"/>
  <c r="P3330" i="1"/>
  <c r="Q3330" i="1" s="1"/>
  <c r="R3330" i="1"/>
  <c r="O3331" i="1"/>
  <c r="P3331" i="1"/>
  <c r="Q3331" i="1" s="1"/>
  <c r="R3331" i="1"/>
  <c r="O3332" i="1"/>
  <c r="P3332" i="1"/>
  <c r="Q3332" i="1" s="1"/>
  <c r="R3332" i="1"/>
  <c r="O3333" i="1"/>
  <c r="P3333" i="1"/>
  <c r="Q3333" i="1" s="1"/>
  <c r="R3333" i="1"/>
  <c r="O3334" i="1"/>
  <c r="P3334" i="1"/>
  <c r="Q3334" i="1" s="1"/>
  <c r="R3334" i="1"/>
  <c r="O3335" i="1"/>
  <c r="P3335" i="1"/>
  <c r="Q3335" i="1" s="1"/>
  <c r="R3335" i="1"/>
  <c r="O3336" i="1"/>
  <c r="P3336" i="1"/>
  <c r="Q3336" i="1" s="1"/>
  <c r="R3336" i="1"/>
  <c r="O3337" i="1"/>
  <c r="P3337" i="1"/>
  <c r="Q3337" i="1" s="1"/>
  <c r="R3337" i="1"/>
  <c r="O3338" i="1"/>
  <c r="P3338" i="1"/>
  <c r="Q3338" i="1" s="1"/>
  <c r="R3338" i="1"/>
  <c r="O3339" i="1"/>
  <c r="P3339" i="1"/>
  <c r="Q3339" i="1" s="1"/>
  <c r="R3339" i="1"/>
  <c r="O3340" i="1"/>
  <c r="P3340" i="1"/>
  <c r="Q3340" i="1" s="1"/>
  <c r="R3340" i="1"/>
  <c r="O3341" i="1"/>
  <c r="P3341" i="1"/>
  <c r="Q3341" i="1" s="1"/>
  <c r="R3341" i="1"/>
  <c r="O3342" i="1"/>
  <c r="P3342" i="1"/>
  <c r="Q3342" i="1" s="1"/>
  <c r="R3342" i="1"/>
  <c r="O3343" i="1"/>
  <c r="P3343" i="1"/>
  <c r="Q3343" i="1" s="1"/>
  <c r="R3343" i="1"/>
  <c r="O3344" i="1"/>
  <c r="P3344" i="1"/>
  <c r="Q3344" i="1" s="1"/>
  <c r="R3344" i="1"/>
  <c r="O3345" i="1"/>
  <c r="P3345" i="1"/>
  <c r="Q3345" i="1" s="1"/>
  <c r="R3345" i="1"/>
  <c r="O3346" i="1"/>
  <c r="P3346" i="1"/>
  <c r="Q3346" i="1" s="1"/>
  <c r="R3346" i="1"/>
  <c r="O3347" i="1"/>
  <c r="P3347" i="1"/>
  <c r="Q3347" i="1" s="1"/>
  <c r="R3347" i="1"/>
  <c r="O3348" i="1"/>
  <c r="P3348" i="1"/>
  <c r="Q3348" i="1" s="1"/>
  <c r="R3348" i="1"/>
  <c r="O3349" i="1"/>
  <c r="P3349" i="1"/>
  <c r="Q3349" i="1" s="1"/>
  <c r="R3349" i="1"/>
  <c r="O3350" i="1"/>
  <c r="P3350" i="1"/>
  <c r="Q3350" i="1" s="1"/>
  <c r="R3350" i="1"/>
  <c r="O3351" i="1"/>
  <c r="P3351" i="1"/>
  <c r="Q3351" i="1" s="1"/>
  <c r="R3351" i="1"/>
  <c r="O3352" i="1"/>
  <c r="P3352" i="1"/>
  <c r="Q3352" i="1" s="1"/>
  <c r="R3352" i="1"/>
  <c r="O3353" i="1"/>
  <c r="P3353" i="1"/>
  <c r="Q3353" i="1" s="1"/>
  <c r="R3353" i="1"/>
  <c r="O3354" i="1"/>
  <c r="P3354" i="1"/>
  <c r="Q3354" i="1" s="1"/>
  <c r="R3354" i="1"/>
  <c r="O3355" i="1"/>
  <c r="P3355" i="1"/>
  <c r="Q3355" i="1" s="1"/>
  <c r="R3355" i="1"/>
  <c r="O3356" i="1"/>
  <c r="P3356" i="1"/>
  <c r="Q3356" i="1" s="1"/>
  <c r="R3356" i="1"/>
  <c r="O3357" i="1"/>
  <c r="P3357" i="1"/>
  <c r="Q3357" i="1" s="1"/>
  <c r="R3357" i="1"/>
  <c r="O3358" i="1"/>
  <c r="P3358" i="1"/>
  <c r="Q3358" i="1" s="1"/>
  <c r="R3358" i="1"/>
  <c r="O3359" i="1"/>
  <c r="P3359" i="1"/>
  <c r="Q3359" i="1" s="1"/>
  <c r="R3359" i="1"/>
  <c r="O3360" i="1"/>
  <c r="P3360" i="1"/>
  <c r="Q3360" i="1" s="1"/>
  <c r="R3360" i="1"/>
  <c r="O3361" i="1"/>
  <c r="P3361" i="1"/>
  <c r="Q3361" i="1" s="1"/>
  <c r="R3361" i="1"/>
  <c r="O3362" i="1"/>
  <c r="P3362" i="1"/>
  <c r="Q3362" i="1" s="1"/>
  <c r="R3362" i="1"/>
  <c r="O3363" i="1"/>
  <c r="P3363" i="1"/>
  <c r="Q3363" i="1" s="1"/>
  <c r="R3363" i="1"/>
  <c r="O3364" i="1"/>
  <c r="P3364" i="1"/>
  <c r="Q3364" i="1" s="1"/>
  <c r="R3364" i="1"/>
  <c r="O3365" i="1"/>
  <c r="P3365" i="1"/>
  <c r="Q3365" i="1" s="1"/>
  <c r="R3365" i="1"/>
  <c r="O3366" i="1"/>
  <c r="P3366" i="1"/>
  <c r="Q3366" i="1" s="1"/>
  <c r="R3366" i="1"/>
  <c r="O3367" i="1"/>
  <c r="P3367" i="1"/>
  <c r="Q3367" i="1" s="1"/>
  <c r="R3367" i="1"/>
  <c r="O3368" i="1"/>
  <c r="P3368" i="1"/>
  <c r="Q3368" i="1" s="1"/>
  <c r="R3368" i="1"/>
  <c r="O3369" i="1"/>
  <c r="P3369" i="1"/>
  <c r="Q3369" i="1" s="1"/>
  <c r="R3369" i="1"/>
  <c r="O3370" i="1"/>
  <c r="P3370" i="1"/>
  <c r="Q3370" i="1" s="1"/>
  <c r="R3370" i="1"/>
  <c r="O3371" i="1"/>
  <c r="P3371" i="1"/>
  <c r="Q3371" i="1" s="1"/>
  <c r="R3371" i="1"/>
  <c r="O3372" i="1"/>
  <c r="P3372" i="1"/>
  <c r="Q3372" i="1" s="1"/>
  <c r="R3372" i="1"/>
  <c r="O3373" i="1"/>
  <c r="P3373" i="1"/>
  <c r="Q3373" i="1" s="1"/>
  <c r="R3373" i="1"/>
  <c r="O3374" i="1"/>
  <c r="P3374" i="1"/>
  <c r="Q3374" i="1" s="1"/>
  <c r="R3374" i="1"/>
  <c r="O3375" i="1"/>
  <c r="P3375" i="1"/>
  <c r="Q3375" i="1" s="1"/>
  <c r="R3375" i="1"/>
  <c r="O3376" i="1"/>
  <c r="P3376" i="1"/>
  <c r="Q3376" i="1" s="1"/>
  <c r="R3376" i="1"/>
  <c r="O3377" i="1"/>
  <c r="P3377" i="1"/>
  <c r="Q3377" i="1" s="1"/>
  <c r="R3377" i="1"/>
  <c r="O3378" i="1"/>
  <c r="P3378" i="1"/>
  <c r="Q3378" i="1" s="1"/>
  <c r="R3378" i="1"/>
  <c r="O3379" i="1"/>
  <c r="P3379" i="1"/>
  <c r="Q3379" i="1" s="1"/>
  <c r="R3379" i="1"/>
  <c r="O3380" i="1"/>
  <c r="P3380" i="1"/>
  <c r="Q3380" i="1" s="1"/>
  <c r="R3380" i="1"/>
  <c r="O3381" i="1"/>
  <c r="P3381" i="1"/>
  <c r="Q3381" i="1" s="1"/>
  <c r="R3381" i="1"/>
  <c r="O3382" i="1"/>
  <c r="P3382" i="1"/>
  <c r="Q3382" i="1" s="1"/>
  <c r="R3382" i="1"/>
  <c r="O3383" i="1"/>
  <c r="P3383" i="1"/>
  <c r="Q3383" i="1" s="1"/>
  <c r="R3383" i="1"/>
  <c r="O3384" i="1"/>
  <c r="P3384" i="1"/>
  <c r="Q3384" i="1" s="1"/>
  <c r="R3384" i="1"/>
  <c r="O3385" i="1"/>
  <c r="P3385" i="1"/>
  <c r="Q3385" i="1" s="1"/>
  <c r="R3385" i="1"/>
  <c r="O3386" i="1"/>
  <c r="P3386" i="1"/>
  <c r="Q3386" i="1" s="1"/>
  <c r="R3386" i="1"/>
  <c r="O3387" i="1"/>
  <c r="P3387" i="1"/>
  <c r="Q3387" i="1" s="1"/>
  <c r="R3387" i="1"/>
  <c r="O3388" i="1"/>
  <c r="P3388" i="1"/>
  <c r="Q3388" i="1" s="1"/>
  <c r="R3388" i="1"/>
  <c r="O3389" i="1"/>
  <c r="P3389" i="1"/>
  <c r="Q3389" i="1" s="1"/>
  <c r="R3389" i="1"/>
  <c r="O3390" i="1"/>
  <c r="P3390" i="1"/>
  <c r="Q3390" i="1" s="1"/>
  <c r="R3390" i="1"/>
  <c r="O3391" i="1"/>
  <c r="P3391" i="1"/>
  <c r="Q3391" i="1" s="1"/>
  <c r="R3391" i="1"/>
  <c r="O3392" i="1"/>
  <c r="P3392" i="1"/>
  <c r="Q3392" i="1" s="1"/>
  <c r="R3392" i="1"/>
  <c r="O3393" i="1"/>
  <c r="P3393" i="1"/>
  <c r="Q3393" i="1" s="1"/>
  <c r="R3393" i="1"/>
  <c r="O3394" i="1"/>
  <c r="P3394" i="1"/>
  <c r="Q3394" i="1" s="1"/>
  <c r="R3394" i="1"/>
  <c r="O3395" i="1"/>
  <c r="P3395" i="1"/>
  <c r="Q3395" i="1" s="1"/>
  <c r="R3395" i="1"/>
  <c r="O3396" i="1"/>
  <c r="P3396" i="1"/>
  <c r="Q3396" i="1" s="1"/>
  <c r="R3396" i="1"/>
  <c r="O3397" i="1"/>
  <c r="P3397" i="1"/>
  <c r="Q3397" i="1" s="1"/>
  <c r="R3397" i="1"/>
  <c r="O3398" i="1"/>
  <c r="P3398" i="1"/>
  <c r="Q3398" i="1" s="1"/>
  <c r="R3398" i="1"/>
  <c r="O3399" i="1"/>
  <c r="P3399" i="1"/>
  <c r="Q3399" i="1" s="1"/>
  <c r="R3399" i="1"/>
  <c r="O3400" i="1"/>
  <c r="P3400" i="1"/>
  <c r="Q3400" i="1" s="1"/>
  <c r="R3400" i="1"/>
  <c r="O3401" i="1"/>
  <c r="P3401" i="1"/>
  <c r="Q3401" i="1" s="1"/>
  <c r="R3401" i="1"/>
  <c r="O3402" i="1"/>
  <c r="P3402" i="1"/>
  <c r="Q3402" i="1" s="1"/>
  <c r="R3402" i="1"/>
  <c r="O3403" i="1"/>
  <c r="P3403" i="1"/>
  <c r="Q3403" i="1" s="1"/>
  <c r="R3403" i="1"/>
  <c r="O3404" i="1"/>
  <c r="P3404" i="1"/>
  <c r="Q3404" i="1" s="1"/>
  <c r="R3404" i="1"/>
  <c r="O3405" i="1"/>
  <c r="P3405" i="1"/>
  <c r="Q3405" i="1" s="1"/>
  <c r="R3405" i="1"/>
  <c r="O3406" i="1"/>
  <c r="P3406" i="1"/>
  <c r="Q3406" i="1" s="1"/>
  <c r="R3406" i="1"/>
  <c r="O3407" i="1"/>
  <c r="P3407" i="1"/>
  <c r="Q3407" i="1" s="1"/>
  <c r="R3407" i="1"/>
  <c r="O3408" i="1"/>
  <c r="P3408" i="1"/>
  <c r="Q3408" i="1" s="1"/>
  <c r="R3408" i="1"/>
  <c r="O3409" i="1"/>
  <c r="P3409" i="1"/>
  <c r="Q3409" i="1" s="1"/>
  <c r="R3409" i="1"/>
  <c r="O3410" i="1"/>
  <c r="P3410" i="1"/>
  <c r="Q3410" i="1" s="1"/>
  <c r="R3410" i="1"/>
  <c r="O3411" i="1"/>
  <c r="P3411" i="1"/>
  <c r="Q3411" i="1" s="1"/>
  <c r="R3411" i="1"/>
  <c r="O3412" i="1"/>
  <c r="P3412" i="1"/>
  <c r="Q3412" i="1" s="1"/>
  <c r="R3412" i="1"/>
  <c r="O3413" i="1"/>
  <c r="P3413" i="1"/>
  <c r="Q3413" i="1" s="1"/>
  <c r="R3413" i="1"/>
  <c r="O3414" i="1"/>
  <c r="P3414" i="1"/>
  <c r="Q3414" i="1" s="1"/>
  <c r="R3414" i="1"/>
  <c r="O3415" i="1"/>
  <c r="P3415" i="1"/>
  <c r="Q3415" i="1" s="1"/>
  <c r="R3415" i="1"/>
  <c r="O3416" i="1"/>
  <c r="P3416" i="1"/>
  <c r="Q3416" i="1" s="1"/>
  <c r="R3416" i="1"/>
  <c r="O3417" i="1"/>
  <c r="P3417" i="1"/>
  <c r="Q3417" i="1" s="1"/>
  <c r="R3417" i="1"/>
  <c r="O3418" i="1"/>
  <c r="P3418" i="1"/>
  <c r="Q3418" i="1" s="1"/>
  <c r="R3418" i="1"/>
  <c r="O3419" i="1"/>
  <c r="P3419" i="1"/>
  <c r="Q3419" i="1" s="1"/>
  <c r="R3419" i="1"/>
  <c r="O3420" i="1"/>
  <c r="P3420" i="1"/>
  <c r="Q3420" i="1" s="1"/>
  <c r="R3420" i="1"/>
  <c r="O3421" i="1"/>
  <c r="P3421" i="1"/>
  <c r="Q3421" i="1" s="1"/>
  <c r="R3421" i="1"/>
  <c r="O3422" i="1"/>
  <c r="P3422" i="1"/>
  <c r="Q3422" i="1" s="1"/>
  <c r="R3422" i="1"/>
  <c r="O3423" i="1"/>
  <c r="P3423" i="1"/>
  <c r="Q3423" i="1" s="1"/>
  <c r="R3423" i="1"/>
  <c r="O3424" i="1"/>
  <c r="P3424" i="1"/>
  <c r="Q3424" i="1" s="1"/>
  <c r="R3424" i="1"/>
  <c r="O3425" i="1"/>
  <c r="P3425" i="1"/>
  <c r="Q3425" i="1" s="1"/>
  <c r="R3425" i="1"/>
  <c r="O3426" i="1"/>
  <c r="P3426" i="1"/>
  <c r="Q3426" i="1" s="1"/>
  <c r="R3426" i="1"/>
  <c r="O3427" i="1"/>
  <c r="P3427" i="1"/>
  <c r="Q3427" i="1" s="1"/>
  <c r="R3427" i="1"/>
  <c r="O3428" i="1"/>
  <c r="P3428" i="1"/>
  <c r="Q3428" i="1" s="1"/>
  <c r="R3428" i="1"/>
  <c r="O3429" i="1"/>
  <c r="P3429" i="1"/>
  <c r="Q3429" i="1" s="1"/>
  <c r="R3429" i="1"/>
  <c r="O3430" i="1"/>
  <c r="P3430" i="1"/>
  <c r="Q3430" i="1" s="1"/>
  <c r="R3430" i="1"/>
  <c r="O3431" i="1"/>
  <c r="P3431" i="1"/>
  <c r="Q3431" i="1" s="1"/>
  <c r="R3431" i="1"/>
  <c r="O3432" i="1"/>
  <c r="P3432" i="1"/>
  <c r="Q3432" i="1" s="1"/>
  <c r="R3432" i="1"/>
  <c r="O3433" i="1"/>
  <c r="P3433" i="1"/>
  <c r="Q3433" i="1" s="1"/>
  <c r="R3433" i="1"/>
  <c r="O3434" i="1"/>
  <c r="P3434" i="1"/>
  <c r="Q3434" i="1" s="1"/>
  <c r="R3434" i="1"/>
  <c r="O3435" i="1"/>
  <c r="P3435" i="1"/>
  <c r="Q3435" i="1" s="1"/>
  <c r="R3435" i="1"/>
  <c r="O3436" i="1"/>
  <c r="P3436" i="1"/>
  <c r="Q3436" i="1" s="1"/>
  <c r="R3436" i="1"/>
  <c r="O3437" i="1"/>
  <c r="P3437" i="1"/>
  <c r="Q3437" i="1" s="1"/>
  <c r="R3437" i="1"/>
  <c r="O3438" i="1"/>
  <c r="P3438" i="1"/>
  <c r="Q3438" i="1" s="1"/>
  <c r="R3438" i="1"/>
  <c r="O3439" i="1"/>
  <c r="P3439" i="1"/>
  <c r="Q3439" i="1" s="1"/>
  <c r="R3439" i="1"/>
  <c r="O3440" i="1"/>
  <c r="P3440" i="1"/>
  <c r="Q3440" i="1" s="1"/>
  <c r="R3440" i="1"/>
  <c r="O3441" i="1"/>
  <c r="P3441" i="1"/>
  <c r="Q3441" i="1" s="1"/>
  <c r="R3441" i="1"/>
  <c r="O3442" i="1"/>
  <c r="P3442" i="1"/>
  <c r="Q3442" i="1" s="1"/>
  <c r="R3442" i="1"/>
  <c r="O3443" i="1"/>
  <c r="P3443" i="1"/>
  <c r="Q3443" i="1" s="1"/>
  <c r="R3443" i="1"/>
  <c r="O3444" i="1"/>
  <c r="P3444" i="1"/>
  <c r="Q3444" i="1" s="1"/>
  <c r="R3444" i="1"/>
  <c r="O3445" i="1"/>
  <c r="P3445" i="1"/>
  <c r="Q3445" i="1" s="1"/>
  <c r="R3445" i="1"/>
  <c r="O3446" i="1"/>
  <c r="P3446" i="1"/>
  <c r="Q3446" i="1" s="1"/>
  <c r="R3446" i="1"/>
  <c r="O3447" i="1"/>
  <c r="P3447" i="1"/>
  <c r="Q3447" i="1" s="1"/>
  <c r="R3447" i="1"/>
  <c r="O3448" i="1"/>
  <c r="P3448" i="1"/>
  <c r="Q3448" i="1" s="1"/>
  <c r="R3448" i="1"/>
  <c r="O3449" i="1"/>
  <c r="P3449" i="1"/>
  <c r="Q3449" i="1" s="1"/>
  <c r="R3449" i="1"/>
  <c r="O3450" i="1"/>
  <c r="P3450" i="1"/>
  <c r="Q3450" i="1" s="1"/>
  <c r="R3450" i="1"/>
  <c r="O3451" i="1"/>
  <c r="P3451" i="1"/>
  <c r="Q3451" i="1" s="1"/>
  <c r="R3451" i="1"/>
  <c r="O3452" i="1"/>
  <c r="P3452" i="1"/>
  <c r="Q3452" i="1" s="1"/>
  <c r="R3452" i="1"/>
  <c r="O3453" i="1"/>
  <c r="P3453" i="1"/>
  <c r="Q3453" i="1" s="1"/>
  <c r="R3453" i="1"/>
  <c r="O3454" i="1"/>
  <c r="P3454" i="1"/>
  <c r="Q3454" i="1" s="1"/>
  <c r="R3454" i="1"/>
  <c r="O3455" i="1"/>
  <c r="P3455" i="1"/>
  <c r="Q3455" i="1" s="1"/>
  <c r="R3455" i="1"/>
  <c r="O3456" i="1"/>
  <c r="P3456" i="1"/>
  <c r="Q3456" i="1" s="1"/>
  <c r="R3456" i="1"/>
  <c r="O3457" i="1"/>
  <c r="P3457" i="1"/>
  <c r="Q3457" i="1" s="1"/>
  <c r="R3457" i="1"/>
  <c r="O3458" i="1"/>
  <c r="P3458" i="1"/>
  <c r="Q3458" i="1" s="1"/>
  <c r="R3458" i="1"/>
  <c r="O3459" i="1"/>
  <c r="P3459" i="1"/>
  <c r="Q3459" i="1" s="1"/>
  <c r="R3459" i="1"/>
  <c r="O3460" i="1"/>
  <c r="P3460" i="1"/>
  <c r="Q3460" i="1" s="1"/>
  <c r="R3460" i="1"/>
  <c r="O3461" i="1"/>
  <c r="P3461" i="1"/>
  <c r="Q3461" i="1" s="1"/>
  <c r="R3461" i="1"/>
  <c r="O3462" i="1"/>
  <c r="P3462" i="1"/>
  <c r="Q3462" i="1" s="1"/>
  <c r="R3462" i="1"/>
  <c r="O3463" i="1"/>
  <c r="P3463" i="1"/>
  <c r="Q3463" i="1" s="1"/>
  <c r="R3463" i="1"/>
  <c r="O3464" i="1"/>
  <c r="P3464" i="1"/>
  <c r="Q3464" i="1" s="1"/>
  <c r="R3464" i="1"/>
  <c r="O3465" i="1"/>
  <c r="P3465" i="1"/>
  <c r="Q3465" i="1" s="1"/>
  <c r="R3465" i="1"/>
  <c r="O3466" i="1"/>
  <c r="P3466" i="1"/>
  <c r="Q3466" i="1" s="1"/>
  <c r="R3466" i="1"/>
  <c r="O3467" i="1"/>
  <c r="P3467" i="1"/>
  <c r="Q3467" i="1" s="1"/>
  <c r="R3467" i="1"/>
  <c r="O3468" i="1"/>
  <c r="P3468" i="1"/>
  <c r="Q3468" i="1" s="1"/>
  <c r="R3468" i="1"/>
  <c r="O3469" i="1"/>
  <c r="P3469" i="1"/>
  <c r="Q3469" i="1" s="1"/>
  <c r="R3469" i="1"/>
  <c r="O3470" i="1"/>
  <c r="P3470" i="1"/>
  <c r="Q3470" i="1" s="1"/>
  <c r="R3470" i="1"/>
  <c r="O3471" i="1"/>
  <c r="P3471" i="1"/>
  <c r="Q3471" i="1" s="1"/>
  <c r="R3471" i="1"/>
  <c r="O3472" i="1"/>
  <c r="P3472" i="1"/>
  <c r="Q3472" i="1" s="1"/>
  <c r="R3472" i="1"/>
  <c r="O3473" i="1"/>
  <c r="P3473" i="1"/>
  <c r="Q3473" i="1" s="1"/>
  <c r="R3473" i="1"/>
  <c r="O3474" i="1"/>
  <c r="P3474" i="1"/>
  <c r="Q3474" i="1" s="1"/>
  <c r="R3474" i="1"/>
  <c r="O3475" i="1"/>
  <c r="P3475" i="1"/>
  <c r="Q3475" i="1" s="1"/>
  <c r="R3475" i="1"/>
  <c r="O3476" i="1"/>
  <c r="P3476" i="1"/>
  <c r="Q3476" i="1" s="1"/>
  <c r="R3476" i="1"/>
  <c r="O3477" i="1"/>
  <c r="P3477" i="1"/>
  <c r="Q3477" i="1" s="1"/>
  <c r="R3477" i="1"/>
  <c r="O3478" i="1"/>
  <c r="P3478" i="1"/>
  <c r="Q3478" i="1" s="1"/>
  <c r="R3478" i="1"/>
  <c r="O3479" i="1"/>
  <c r="P3479" i="1"/>
  <c r="Q3479" i="1" s="1"/>
  <c r="R3479" i="1"/>
  <c r="O3480" i="1"/>
  <c r="P3480" i="1"/>
  <c r="Q3480" i="1" s="1"/>
  <c r="R3480" i="1"/>
  <c r="O3481" i="1"/>
  <c r="P3481" i="1"/>
  <c r="Q3481" i="1" s="1"/>
  <c r="R3481" i="1"/>
  <c r="O3482" i="1"/>
  <c r="P3482" i="1"/>
  <c r="Q3482" i="1" s="1"/>
  <c r="R3482" i="1"/>
  <c r="O3483" i="1"/>
  <c r="P3483" i="1"/>
  <c r="Q3483" i="1" s="1"/>
  <c r="R3483" i="1"/>
  <c r="O3484" i="1"/>
  <c r="P3484" i="1"/>
  <c r="Q3484" i="1" s="1"/>
  <c r="R3484" i="1"/>
  <c r="O3485" i="1"/>
  <c r="P3485" i="1"/>
  <c r="Q3485" i="1" s="1"/>
  <c r="R3485" i="1"/>
  <c r="O3486" i="1"/>
  <c r="P3486" i="1"/>
  <c r="Q3486" i="1" s="1"/>
  <c r="R3486" i="1"/>
  <c r="O3487" i="1"/>
  <c r="P3487" i="1"/>
  <c r="Q3487" i="1" s="1"/>
  <c r="R3487" i="1"/>
  <c r="O3488" i="1"/>
  <c r="P3488" i="1"/>
  <c r="Q3488" i="1" s="1"/>
  <c r="R3488" i="1"/>
  <c r="O3489" i="1"/>
  <c r="P3489" i="1"/>
  <c r="Q3489" i="1" s="1"/>
  <c r="R3489" i="1"/>
  <c r="O3490" i="1"/>
  <c r="P3490" i="1"/>
  <c r="Q3490" i="1" s="1"/>
  <c r="R3490" i="1"/>
  <c r="O3491" i="1"/>
  <c r="P3491" i="1"/>
  <c r="Q3491" i="1" s="1"/>
  <c r="R3491" i="1"/>
  <c r="O3492" i="1"/>
  <c r="P3492" i="1"/>
  <c r="Q3492" i="1" s="1"/>
  <c r="R3492" i="1"/>
  <c r="O3493" i="1"/>
  <c r="P3493" i="1"/>
  <c r="Q3493" i="1" s="1"/>
  <c r="R3493" i="1"/>
  <c r="O3494" i="1"/>
  <c r="P3494" i="1"/>
  <c r="Q3494" i="1" s="1"/>
  <c r="R3494" i="1"/>
  <c r="O3495" i="1"/>
  <c r="P3495" i="1"/>
  <c r="Q3495" i="1" s="1"/>
  <c r="R3495" i="1"/>
  <c r="O3496" i="1"/>
  <c r="P3496" i="1"/>
  <c r="Q3496" i="1" s="1"/>
  <c r="R3496" i="1"/>
  <c r="O3497" i="1"/>
  <c r="P3497" i="1"/>
  <c r="Q3497" i="1" s="1"/>
  <c r="R3497" i="1"/>
  <c r="O3498" i="1"/>
  <c r="P3498" i="1"/>
  <c r="Q3498" i="1" s="1"/>
  <c r="R3498" i="1"/>
  <c r="O3499" i="1"/>
  <c r="P3499" i="1"/>
  <c r="Q3499" i="1" s="1"/>
  <c r="R3499" i="1"/>
  <c r="O3500" i="1"/>
  <c r="P3500" i="1"/>
  <c r="Q3500" i="1" s="1"/>
  <c r="R3500" i="1"/>
  <c r="O3501" i="1"/>
  <c r="P3501" i="1"/>
  <c r="Q3501" i="1" s="1"/>
  <c r="R3501" i="1"/>
  <c r="O3502" i="1"/>
  <c r="P3502" i="1"/>
  <c r="Q3502" i="1" s="1"/>
  <c r="R3502" i="1"/>
  <c r="O3503" i="1"/>
  <c r="P3503" i="1"/>
  <c r="Q3503" i="1" s="1"/>
  <c r="R3503" i="1"/>
  <c r="O3504" i="1"/>
  <c r="P3504" i="1"/>
  <c r="Q3504" i="1" s="1"/>
  <c r="R3504" i="1"/>
  <c r="O3505" i="1"/>
  <c r="P3505" i="1"/>
  <c r="Q3505" i="1" s="1"/>
  <c r="R3505" i="1"/>
  <c r="O3506" i="1"/>
  <c r="P3506" i="1"/>
  <c r="Q3506" i="1" s="1"/>
  <c r="R3506" i="1"/>
  <c r="O3507" i="1"/>
  <c r="P3507" i="1"/>
  <c r="Q3507" i="1" s="1"/>
  <c r="R3507" i="1"/>
  <c r="O3508" i="1"/>
  <c r="P3508" i="1"/>
  <c r="Q3508" i="1" s="1"/>
  <c r="R3508" i="1"/>
  <c r="O3509" i="1"/>
  <c r="P3509" i="1"/>
  <c r="Q3509" i="1" s="1"/>
  <c r="R3509" i="1"/>
  <c r="O3510" i="1"/>
  <c r="P3510" i="1"/>
  <c r="Q3510" i="1" s="1"/>
  <c r="R3510" i="1"/>
  <c r="O3511" i="1"/>
  <c r="P3511" i="1"/>
  <c r="Q3511" i="1" s="1"/>
  <c r="R3511" i="1"/>
  <c r="O3512" i="1"/>
  <c r="P3512" i="1"/>
  <c r="Q3512" i="1" s="1"/>
  <c r="R3512" i="1"/>
  <c r="O3513" i="1"/>
  <c r="P3513" i="1"/>
  <c r="Q3513" i="1" s="1"/>
  <c r="R3513" i="1"/>
  <c r="O3514" i="1"/>
  <c r="P3514" i="1"/>
  <c r="Q3514" i="1" s="1"/>
  <c r="R3514" i="1"/>
  <c r="O3515" i="1"/>
  <c r="P3515" i="1"/>
  <c r="Q3515" i="1" s="1"/>
  <c r="R3515" i="1"/>
  <c r="O3516" i="1"/>
  <c r="P3516" i="1"/>
  <c r="Q3516" i="1" s="1"/>
  <c r="R3516" i="1"/>
  <c r="O3517" i="1"/>
  <c r="P3517" i="1"/>
  <c r="Q3517" i="1" s="1"/>
  <c r="R3517" i="1"/>
  <c r="O3518" i="1"/>
  <c r="P3518" i="1"/>
  <c r="Q3518" i="1" s="1"/>
  <c r="R3518" i="1"/>
  <c r="O3519" i="1"/>
  <c r="P3519" i="1"/>
  <c r="Q3519" i="1" s="1"/>
  <c r="R3519" i="1"/>
  <c r="O3520" i="1"/>
  <c r="P3520" i="1"/>
  <c r="Q3520" i="1" s="1"/>
  <c r="R3520" i="1"/>
  <c r="O3521" i="1"/>
  <c r="P3521" i="1"/>
  <c r="Q3521" i="1" s="1"/>
  <c r="R3521" i="1"/>
  <c r="O3522" i="1"/>
  <c r="P3522" i="1"/>
  <c r="Q3522" i="1" s="1"/>
  <c r="R3522" i="1"/>
  <c r="O3523" i="1"/>
  <c r="P3523" i="1"/>
  <c r="Q3523" i="1" s="1"/>
  <c r="R3523" i="1"/>
  <c r="O3524" i="1"/>
  <c r="P3524" i="1"/>
  <c r="Q3524" i="1" s="1"/>
  <c r="R3524" i="1"/>
  <c r="O3525" i="1"/>
  <c r="P3525" i="1"/>
  <c r="Q3525" i="1" s="1"/>
  <c r="R3525" i="1"/>
  <c r="O3526" i="1"/>
  <c r="P3526" i="1"/>
  <c r="Q3526" i="1" s="1"/>
  <c r="R3526" i="1"/>
  <c r="O3527" i="1"/>
  <c r="P3527" i="1"/>
  <c r="Q3527" i="1" s="1"/>
  <c r="R3527" i="1"/>
  <c r="O3528" i="1"/>
  <c r="P3528" i="1"/>
  <c r="Q3528" i="1" s="1"/>
  <c r="R3528" i="1"/>
  <c r="O3529" i="1"/>
  <c r="P3529" i="1"/>
  <c r="Q3529" i="1" s="1"/>
  <c r="R3529" i="1"/>
  <c r="O3530" i="1"/>
  <c r="P3530" i="1"/>
  <c r="Q3530" i="1" s="1"/>
  <c r="R3530" i="1"/>
  <c r="O3531" i="1"/>
  <c r="P3531" i="1"/>
  <c r="Q3531" i="1" s="1"/>
  <c r="R3531" i="1"/>
  <c r="O3532" i="1"/>
  <c r="P3532" i="1"/>
  <c r="Q3532" i="1" s="1"/>
  <c r="R3532" i="1"/>
  <c r="O3533" i="1"/>
  <c r="P3533" i="1"/>
  <c r="Q3533" i="1" s="1"/>
  <c r="R3533" i="1"/>
  <c r="O3534" i="1"/>
  <c r="P3534" i="1"/>
  <c r="Q3534" i="1" s="1"/>
  <c r="R3534" i="1"/>
  <c r="O3535" i="1"/>
  <c r="P3535" i="1"/>
  <c r="Q3535" i="1" s="1"/>
  <c r="R3535" i="1"/>
  <c r="O3536" i="1"/>
  <c r="P3536" i="1"/>
  <c r="Q3536" i="1" s="1"/>
  <c r="R3536" i="1"/>
  <c r="O3537" i="1"/>
  <c r="P3537" i="1"/>
  <c r="Q3537" i="1" s="1"/>
  <c r="R3537" i="1"/>
  <c r="O3538" i="1"/>
  <c r="P3538" i="1"/>
  <c r="Q3538" i="1" s="1"/>
  <c r="R3538" i="1"/>
  <c r="O3539" i="1"/>
  <c r="P3539" i="1"/>
  <c r="Q3539" i="1" s="1"/>
  <c r="R3539" i="1"/>
  <c r="O3540" i="1"/>
  <c r="P3540" i="1"/>
  <c r="Q3540" i="1" s="1"/>
  <c r="R3540" i="1"/>
  <c r="O3541" i="1"/>
  <c r="P3541" i="1"/>
  <c r="Q3541" i="1" s="1"/>
  <c r="R3541" i="1"/>
  <c r="O3542" i="1"/>
  <c r="P3542" i="1"/>
  <c r="Q3542" i="1" s="1"/>
  <c r="R3542" i="1"/>
  <c r="O3543" i="1"/>
  <c r="P3543" i="1"/>
  <c r="Q3543" i="1" s="1"/>
  <c r="R3543" i="1"/>
  <c r="O3544" i="1"/>
  <c r="P3544" i="1"/>
  <c r="Q3544" i="1" s="1"/>
  <c r="R3544" i="1"/>
  <c r="O3545" i="1"/>
  <c r="P3545" i="1"/>
  <c r="Q3545" i="1" s="1"/>
  <c r="R3545" i="1"/>
  <c r="O3546" i="1"/>
  <c r="P3546" i="1"/>
  <c r="Q3546" i="1" s="1"/>
  <c r="R3546" i="1"/>
  <c r="O3547" i="1"/>
  <c r="P3547" i="1"/>
  <c r="Q3547" i="1" s="1"/>
  <c r="R3547" i="1"/>
  <c r="O3548" i="1"/>
  <c r="P3548" i="1"/>
  <c r="Q3548" i="1" s="1"/>
  <c r="R3548" i="1"/>
  <c r="O3549" i="1"/>
  <c r="P3549" i="1"/>
  <c r="Q3549" i="1" s="1"/>
  <c r="R3549" i="1"/>
  <c r="O3550" i="1"/>
  <c r="P3550" i="1"/>
  <c r="Q3550" i="1" s="1"/>
  <c r="R3550" i="1"/>
  <c r="O3551" i="1"/>
  <c r="P3551" i="1"/>
  <c r="Q3551" i="1" s="1"/>
  <c r="R3551" i="1"/>
  <c r="O3552" i="1"/>
  <c r="P3552" i="1"/>
  <c r="Q3552" i="1" s="1"/>
  <c r="R3552" i="1"/>
  <c r="O3553" i="1"/>
  <c r="P3553" i="1"/>
  <c r="Q3553" i="1" s="1"/>
  <c r="R3553" i="1"/>
  <c r="O3554" i="1"/>
  <c r="P3554" i="1"/>
  <c r="Q3554" i="1" s="1"/>
  <c r="R3554" i="1"/>
  <c r="O3555" i="1"/>
  <c r="P3555" i="1"/>
  <c r="Q3555" i="1" s="1"/>
  <c r="R3555" i="1"/>
  <c r="O3556" i="1"/>
  <c r="P3556" i="1"/>
  <c r="Q3556" i="1" s="1"/>
  <c r="R3556" i="1"/>
  <c r="O3557" i="1"/>
  <c r="P3557" i="1"/>
  <c r="Q3557" i="1" s="1"/>
  <c r="R3557" i="1"/>
  <c r="O3558" i="1"/>
  <c r="P3558" i="1"/>
  <c r="Q3558" i="1" s="1"/>
  <c r="R3558" i="1"/>
  <c r="O3559" i="1"/>
  <c r="P3559" i="1"/>
  <c r="Q3559" i="1" s="1"/>
  <c r="R3559" i="1"/>
  <c r="O3560" i="1"/>
  <c r="P3560" i="1"/>
  <c r="Q3560" i="1" s="1"/>
  <c r="R3560" i="1"/>
  <c r="O3561" i="1"/>
  <c r="P3561" i="1"/>
  <c r="Q3561" i="1" s="1"/>
  <c r="R3561" i="1"/>
  <c r="O3562" i="1"/>
  <c r="P3562" i="1"/>
  <c r="Q3562" i="1" s="1"/>
  <c r="R3562" i="1"/>
  <c r="O3563" i="1"/>
  <c r="P3563" i="1"/>
  <c r="Q3563" i="1" s="1"/>
  <c r="R3563" i="1"/>
  <c r="O3564" i="1"/>
  <c r="P3564" i="1"/>
  <c r="Q3564" i="1" s="1"/>
  <c r="R3564" i="1"/>
  <c r="O3565" i="1"/>
  <c r="P3565" i="1"/>
  <c r="Q3565" i="1" s="1"/>
  <c r="R3565" i="1"/>
  <c r="O3566" i="1"/>
  <c r="P3566" i="1"/>
  <c r="Q3566" i="1" s="1"/>
  <c r="R3566" i="1"/>
  <c r="O3567" i="1"/>
  <c r="P3567" i="1"/>
  <c r="Q3567" i="1" s="1"/>
  <c r="R3567" i="1"/>
  <c r="O3568" i="1"/>
  <c r="P3568" i="1"/>
  <c r="Q3568" i="1" s="1"/>
  <c r="R3568" i="1"/>
  <c r="O3569" i="1"/>
  <c r="P3569" i="1"/>
  <c r="Q3569" i="1" s="1"/>
  <c r="R3569" i="1"/>
  <c r="O3570" i="1"/>
  <c r="P3570" i="1"/>
  <c r="Q3570" i="1" s="1"/>
  <c r="R3570" i="1"/>
  <c r="O3571" i="1"/>
  <c r="P3571" i="1"/>
  <c r="Q3571" i="1" s="1"/>
  <c r="R3571" i="1"/>
  <c r="O3572" i="1"/>
  <c r="P3572" i="1"/>
  <c r="Q3572" i="1" s="1"/>
  <c r="R3572" i="1"/>
  <c r="O3573" i="1"/>
  <c r="P3573" i="1"/>
  <c r="Q3573" i="1" s="1"/>
  <c r="R3573" i="1"/>
  <c r="O3574" i="1"/>
  <c r="P3574" i="1"/>
  <c r="Q3574" i="1" s="1"/>
  <c r="R3574" i="1"/>
  <c r="O3575" i="1"/>
  <c r="P3575" i="1"/>
  <c r="Q3575" i="1" s="1"/>
  <c r="R3575" i="1"/>
  <c r="O3576" i="1"/>
  <c r="P3576" i="1"/>
  <c r="Q3576" i="1" s="1"/>
  <c r="R3576" i="1"/>
  <c r="O3577" i="1"/>
  <c r="P3577" i="1"/>
  <c r="Q3577" i="1" s="1"/>
  <c r="R3577" i="1"/>
  <c r="O3578" i="1"/>
  <c r="P3578" i="1"/>
  <c r="Q3578" i="1" s="1"/>
  <c r="R3578" i="1"/>
  <c r="O3579" i="1"/>
  <c r="P3579" i="1"/>
  <c r="Q3579" i="1" s="1"/>
  <c r="R3579" i="1"/>
  <c r="O3580" i="1"/>
  <c r="P3580" i="1"/>
  <c r="Q3580" i="1" s="1"/>
  <c r="R3580" i="1"/>
  <c r="O3581" i="1"/>
  <c r="P3581" i="1"/>
  <c r="Q3581" i="1" s="1"/>
  <c r="R3581" i="1"/>
  <c r="O3582" i="1"/>
  <c r="P3582" i="1"/>
  <c r="Q3582" i="1" s="1"/>
  <c r="R3582" i="1"/>
  <c r="O3583" i="1"/>
  <c r="P3583" i="1"/>
  <c r="Q3583" i="1" s="1"/>
  <c r="R3583" i="1"/>
  <c r="O3584" i="1"/>
  <c r="P3584" i="1"/>
  <c r="Q3584" i="1" s="1"/>
  <c r="R3584" i="1"/>
  <c r="O3585" i="1"/>
  <c r="P3585" i="1"/>
  <c r="Q3585" i="1" s="1"/>
  <c r="R3585" i="1"/>
  <c r="O3586" i="1"/>
  <c r="P3586" i="1"/>
  <c r="Q3586" i="1" s="1"/>
  <c r="R3586" i="1"/>
  <c r="O3587" i="1"/>
  <c r="P3587" i="1"/>
  <c r="Q3587" i="1" s="1"/>
  <c r="R3587" i="1"/>
  <c r="O3588" i="1"/>
  <c r="P3588" i="1"/>
  <c r="Q3588" i="1" s="1"/>
  <c r="R3588" i="1"/>
  <c r="O3589" i="1"/>
  <c r="P3589" i="1"/>
  <c r="Q3589" i="1" s="1"/>
  <c r="R3589" i="1"/>
  <c r="O3590" i="1"/>
  <c r="P3590" i="1"/>
  <c r="Q3590" i="1" s="1"/>
  <c r="R3590" i="1"/>
  <c r="O3591" i="1"/>
  <c r="P3591" i="1"/>
  <c r="Q3591" i="1" s="1"/>
  <c r="R3591" i="1"/>
  <c r="O3592" i="1"/>
  <c r="P3592" i="1"/>
  <c r="Q3592" i="1" s="1"/>
  <c r="R3592" i="1"/>
  <c r="O3593" i="1"/>
  <c r="P3593" i="1"/>
  <c r="Q3593" i="1" s="1"/>
  <c r="R3593" i="1"/>
  <c r="O3594" i="1"/>
  <c r="P3594" i="1"/>
  <c r="Q3594" i="1" s="1"/>
  <c r="R3594" i="1"/>
  <c r="O3595" i="1"/>
  <c r="P3595" i="1"/>
  <c r="Q3595" i="1" s="1"/>
  <c r="R3595" i="1"/>
  <c r="O3596" i="1"/>
  <c r="P3596" i="1"/>
  <c r="Q3596" i="1" s="1"/>
  <c r="R3596" i="1"/>
  <c r="O3597" i="1"/>
  <c r="P3597" i="1"/>
  <c r="Q3597" i="1" s="1"/>
  <c r="R3597" i="1"/>
  <c r="O3598" i="1"/>
  <c r="P3598" i="1"/>
  <c r="Q3598" i="1" s="1"/>
  <c r="R3598" i="1"/>
  <c r="O3599" i="1"/>
  <c r="P3599" i="1"/>
  <c r="Q3599" i="1" s="1"/>
  <c r="R3599" i="1"/>
  <c r="O3600" i="1"/>
  <c r="P3600" i="1"/>
  <c r="Q3600" i="1" s="1"/>
  <c r="R3600" i="1"/>
  <c r="O3601" i="1"/>
  <c r="P3601" i="1"/>
  <c r="Q3601" i="1" s="1"/>
  <c r="R3601" i="1"/>
  <c r="O3602" i="1"/>
  <c r="P3602" i="1"/>
  <c r="Q3602" i="1" s="1"/>
  <c r="R3602" i="1"/>
  <c r="O3603" i="1"/>
  <c r="P3603" i="1"/>
  <c r="Q3603" i="1" s="1"/>
  <c r="R3603" i="1"/>
  <c r="O3604" i="1"/>
  <c r="P3604" i="1"/>
  <c r="Q3604" i="1" s="1"/>
  <c r="R3604" i="1"/>
  <c r="O3605" i="1"/>
  <c r="P3605" i="1"/>
  <c r="Q3605" i="1" s="1"/>
  <c r="R3605" i="1"/>
  <c r="O3606" i="1"/>
  <c r="P3606" i="1"/>
  <c r="Q3606" i="1" s="1"/>
  <c r="R3606" i="1"/>
  <c r="O3607" i="1"/>
  <c r="P3607" i="1"/>
  <c r="Q3607" i="1" s="1"/>
  <c r="R3607" i="1"/>
  <c r="O3608" i="1"/>
  <c r="P3608" i="1"/>
  <c r="Q3608" i="1" s="1"/>
  <c r="R3608" i="1"/>
  <c r="O3609" i="1"/>
  <c r="P3609" i="1"/>
  <c r="Q3609" i="1" s="1"/>
  <c r="R3609" i="1"/>
  <c r="O3610" i="1"/>
  <c r="P3610" i="1"/>
  <c r="Q3610" i="1" s="1"/>
  <c r="R3610" i="1"/>
  <c r="O3611" i="1"/>
  <c r="P3611" i="1"/>
  <c r="Q3611" i="1" s="1"/>
  <c r="R3611" i="1"/>
  <c r="O3612" i="1"/>
  <c r="P3612" i="1"/>
  <c r="Q3612" i="1" s="1"/>
  <c r="R3612" i="1"/>
  <c r="O3613" i="1"/>
  <c r="P3613" i="1"/>
  <c r="Q3613" i="1" s="1"/>
  <c r="R3613" i="1"/>
  <c r="O3614" i="1"/>
  <c r="P3614" i="1"/>
  <c r="Q3614" i="1" s="1"/>
  <c r="R3614" i="1"/>
  <c r="O3615" i="1"/>
  <c r="P3615" i="1"/>
  <c r="Q3615" i="1" s="1"/>
  <c r="R3615" i="1"/>
  <c r="O3616" i="1"/>
  <c r="P3616" i="1"/>
  <c r="Q3616" i="1" s="1"/>
  <c r="R3616" i="1"/>
  <c r="O3617" i="1"/>
  <c r="P3617" i="1"/>
  <c r="Q3617" i="1" s="1"/>
  <c r="R3617" i="1"/>
  <c r="O3618" i="1"/>
  <c r="P3618" i="1"/>
  <c r="Q3618" i="1" s="1"/>
  <c r="R3618" i="1"/>
  <c r="O3619" i="1"/>
  <c r="P3619" i="1"/>
  <c r="Q3619" i="1" s="1"/>
  <c r="R3619" i="1"/>
  <c r="O3620" i="1"/>
  <c r="P3620" i="1"/>
  <c r="Q3620" i="1" s="1"/>
  <c r="R3620" i="1"/>
  <c r="O3621" i="1"/>
  <c r="P3621" i="1"/>
  <c r="Q3621" i="1" s="1"/>
  <c r="R3621" i="1"/>
  <c r="O3622" i="1"/>
  <c r="P3622" i="1"/>
  <c r="Q3622" i="1" s="1"/>
  <c r="R3622" i="1"/>
  <c r="O3623" i="1"/>
  <c r="P3623" i="1"/>
  <c r="Q3623" i="1" s="1"/>
  <c r="R3623" i="1"/>
  <c r="O3624" i="1"/>
  <c r="P3624" i="1"/>
  <c r="Q3624" i="1" s="1"/>
  <c r="R3624" i="1"/>
  <c r="O3625" i="1"/>
  <c r="P3625" i="1"/>
  <c r="Q3625" i="1" s="1"/>
  <c r="R3625" i="1"/>
  <c r="O3626" i="1"/>
  <c r="P3626" i="1"/>
  <c r="Q3626" i="1" s="1"/>
  <c r="R3626" i="1"/>
  <c r="O3627" i="1"/>
  <c r="P3627" i="1"/>
  <c r="Q3627" i="1" s="1"/>
  <c r="R3627" i="1"/>
  <c r="O3628" i="1"/>
  <c r="P3628" i="1"/>
  <c r="Q3628" i="1" s="1"/>
  <c r="R3628" i="1"/>
  <c r="O3629" i="1"/>
  <c r="P3629" i="1"/>
  <c r="Q3629" i="1" s="1"/>
  <c r="R3629" i="1"/>
  <c r="O3630" i="1"/>
  <c r="P3630" i="1"/>
  <c r="Q3630" i="1" s="1"/>
  <c r="R3630" i="1"/>
  <c r="O3631" i="1"/>
  <c r="P3631" i="1"/>
  <c r="Q3631" i="1" s="1"/>
  <c r="R3631" i="1"/>
  <c r="O3632" i="1"/>
  <c r="P3632" i="1"/>
  <c r="Q3632" i="1" s="1"/>
  <c r="R3632" i="1"/>
  <c r="O3633" i="1"/>
  <c r="P3633" i="1"/>
  <c r="Q3633" i="1" s="1"/>
  <c r="R3633" i="1"/>
  <c r="O3634" i="1"/>
  <c r="P3634" i="1"/>
  <c r="Q3634" i="1" s="1"/>
  <c r="R3634" i="1"/>
  <c r="O3635" i="1"/>
  <c r="P3635" i="1"/>
  <c r="Q3635" i="1" s="1"/>
  <c r="R3635" i="1"/>
  <c r="O3636" i="1"/>
  <c r="P3636" i="1"/>
  <c r="Q3636" i="1" s="1"/>
  <c r="R3636" i="1"/>
  <c r="O3637" i="1"/>
  <c r="P3637" i="1"/>
  <c r="Q3637" i="1" s="1"/>
  <c r="R3637" i="1"/>
  <c r="O3638" i="1"/>
  <c r="P3638" i="1"/>
  <c r="Q3638" i="1" s="1"/>
  <c r="R3638" i="1"/>
  <c r="O3639" i="1"/>
  <c r="P3639" i="1"/>
  <c r="Q3639" i="1" s="1"/>
  <c r="R3639" i="1"/>
  <c r="O3640" i="1"/>
  <c r="P3640" i="1"/>
  <c r="Q3640" i="1" s="1"/>
  <c r="R3640" i="1"/>
  <c r="O3641" i="1"/>
  <c r="P3641" i="1"/>
  <c r="Q3641" i="1" s="1"/>
  <c r="R3641" i="1"/>
  <c r="O3642" i="1"/>
  <c r="P3642" i="1"/>
  <c r="Q3642" i="1" s="1"/>
  <c r="R3642" i="1"/>
  <c r="O3643" i="1"/>
  <c r="P3643" i="1"/>
  <c r="Q3643" i="1" s="1"/>
  <c r="R3643" i="1"/>
  <c r="O3644" i="1"/>
  <c r="P3644" i="1"/>
  <c r="Q3644" i="1" s="1"/>
  <c r="R3644" i="1"/>
  <c r="O3645" i="1"/>
  <c r="P3645" i="1"/>
  <c r="Q3645" i="1" s="1"/>
  <c r="R3645" i="1"/>
  <c r="O3646" i="1"/>
  <c r="P3646" i="1"/>
  <c r="Q3646" i="1" s="1"/>
  <c r="R3646" i="1"/>
  <c r="O3647" i="1"/>
  <c r="P3647" i="1"/>
  <c r="Q3647" i="1" s="1"/>
  <c r="R3647" i="1"/>
  <c r="O3648" i="1"/>
  <c r="P3648" i="1"/>
  <c r="Q3648" i="1" s="1"/>
  <c r="R3648" i="1"/>
  <c r="O3649" i="1"/>
  <c r="P3649" i="1"/>
  <c r="Q3649" i="1" s="1"/>
  <c r="R3649" i="1"/>
  <c r="O3650" i="1"/>
  <c r="P3650" i="1"/>
  <c r="Q3650" i="1" s="1"/>
  <c r="R3650" i="1"/>
  <c r="O3651" i="1"/>
  <c r="P3651" i="1"/>
  <c r="Q3651" i="1" s="1"/>
  <c r="R3651" i="1"/>
  <c r="O3652" i="1"/>
  <c r="P3652" i="1"/>
  <c r="Q3652" i="1" s="1"/>
  <c r="R3652" i="1"/>
  <c r="O3653" i="1"/>
  <c r="P3653" i="1"/>
  <c r="Q3653" i="1" s="1"/>
  <c r="R3653" i="1"/>
  <c r="O3654" i="1"/>
  <c r="P3654" i="1"/>
  <c r="Q3654" i="1" s="1"/>
  <c r="R3654" i="1"/>
  <c r="O3655" i="1"/>
  <c r="P3655" i="1"/>
  <c r="Q3655" i="1" s="1"/>
  <c r="R3655" i="1"/>
  <c r="O3656" i="1"/>
  <c r="P3656" i="1"/>
  <c r="Q3656" i="1" s="1"/>
  <c r="R3656" i="1"/>
  <c r="O3657" i="1"/>
  <c r="P3657" i="1"/>
  <c r="Q3657" i="1" s="1"/>
  <c r="R3657" i="1"/>
  <c r="O3658" i="1"/>
  <c r="P3658" i="1"/>
  <c r="Q3658" i="1" s="1"/>
  <c r="R3658" i="1"/>
  <c r="O3659" i="1"/>
  <c r="P3659" i="1"/>
  <c r="Q3659" i="1" s="1"/>
  <c r="R3659" i="1"/>
  <c r="O3660" i="1"/>
  <c r="P3660" i="1"/>
  <c r="Q3660" i="1" s="1"/>
  <c r="R3660" i="1"/>
  <c r="O3661" i="1"/>
  <c r="P3661" i="1"/>
  <c r="Q3661" i="1" s="1"/>
  <c r="R3661" i="1"/>
  <c r="O3662" i="1"/>
  <c r="P3662" i="1"/>
  <c r="Q3662" i="1" s="1"/>
  <c r="R3662" i="1"/>
  <c r="O3663" i="1"/>
  <c r="P3663" i="1"/>
  <c r="Q3663" i="1" s="1"/>
  <c r="R3663" i="1"/>
  <c r="O3664" i="1"/>
  <c r="P3664" i="1"/>
  <c r="Q3664" i="1" s="1"/>
  <c r="R3664" i="1"/>
  <c r="O3665" i="1"/>
  <c r="P3665" i="1"/>
  <c r="Q3665" i="1" s="1"/>
  <c r="R3665" i="1"/>
  <c r="O3666" i="1"/>
  <c r="P3666" i="1"/>
  <c r="Q3666" i="1" s="1"/>
  <c r="R3666" i="1"/>
  <c r="O3667" i="1"/>
  <c r="P3667" i="1"/>
  <c r="Q3667" i="1" s="1"/>
  <c r="R3667" i="1"/>
  <c r="O3668" i="1"/>
  <c r="P3668" i="1"/>
  <c r="Q3668" i="1" s="1"/>
  <c r="R3668" i="1"/>
  <c r="O3669" i="1"/>
  <c r="P3669" i="1"/>
  <c r="Q3669" i="1" s="1"/>
  <c r="R3669" i="1"/>
  <c r="O3670" i="1"/>
  <c r="P3670" i="1"/>
  <c r="Q3670" i="1" s="1"/>
  <c r="R3670" i="1"/>
  <c r="O3671" i="1"/>
  <c r="P3671" i="1"/>
  <c r="Q3671" i="1" s="1"/>
  <c r="R3671" i="1"/>
  <c r="O3672" i="1"/>
  <c r="P3672" i="1"/>
  <c r="Q3672" i="1" s="1"/>
  <c r="R3672" i="1"/>
  <c r="O3673" i="1"/>
  <c r="P3673" i="1"/>
  <c r="Q3673" i="1" s="1"/>
  <c r="R3673" i="1"/>
  <c r="O3674" i="1"/>
  <c r="P3674" i="1"/>
  <c r="Q3674" i="1" s="1"/>
  <c r="R3674" i="1"/>
  <c r="O3675" i="1"/>
  <c r="P3675" i="1"/>
  <c r="Q3675" i="1" s="1"/>
  <c r="R3675" i="1"/>
  <c r="O3676" i="1"/>
  <c r="P3676" i="1"/>
  <c r="Q3676" i="1" s="1"/>
  <c r="R3676" i="1"/>
  <c r="O3677" i="1"/>
  <c r="P3677" i="1"/>
  <c r="Q3677" i="1" s="1"/>
  <c r="R3677" i="1"/>
  <c r="O3678" i="1"/>
  <c r="P3678" i="1"/>
  <c r="Q3678" i="1" s="1"/>
  <c r="R3678" i="1"/>
  <c r="O3679" i="1"/>
  <c r="P3679" i="1"/>
  <c r="Q3679" i="1" s="1"/>
  <c r="R3679" i="1"/>
  <c r="O3680" i="1"/>
  <c r="P3680" i="1"/>
  <c r="Q3680" i="1" s="1"/>
  <c r="R3680" i="1"/>
  <c r="O3681" i="1"/>
  <c r="P3681" i="1"/>
  <c r="Q3681" i="1" s="1"/>
  <c r="R3681" i="1"/>
  <c r="O3682" i="1"/>
  <c r="P3682" i="1"/>
  <c r="Q3682" i="1" s="1"/>
  <c r="R3682" i="1"/>
  <c r="O3683" i="1"/>
  <c r="P3683" i="1"/>
  <c r="Q3683" i="1" s="1"/>
  <c r="R3683" i="1"/>
  <c r="O3684" i="1"/>
  <c r="P3684" i="1"/>
  <c r="Q3684" i="1" s="1"/>
  <c r="R3684" i="1"/>
  <c r="O3685" i="1"/>
  <c r="P3685" i="1"/>
  <c r="Q3685" i="1" s="1"/>
  <c r="R3685" i="1"/>
  <c r="O3686" i="1"/>
  <c r="P3686" i="1"/>
  <c r="Q3686" i="1" s="1"/>
  <c r="R3686" i="1"/>
  <c r="O3687" i="1"/>
  <c r="P3687" i="1"/>
  <c r="Q3687" i="1" s="1"/>
  <c r="R3687" i="1"/>
  <c r="O3688" i="1"/>
  <c r="P3688" i="1"/>
  <c r="Q3688" i="1" s="1"/>
  <c r="R3688" i="1"/>
  <c r="O3689" i="1"/>
  <c r="P3689" i="1"/>
  <c r="Q3689" i="1" s="1"/>
  <c r="R3689" i="1"/>
  <c r="O3690" i="1"/>
  <c r="P3690" i="1"/>
  <c r="Q3690" i="1" s="1"/>
  <c r="R3690" i="1"/>
  <c r="O3691" i="1"/>
  <c r="P3691" i="1"/>
  <c r="Q3691" i="1" s="1"/>
  <c r="R3691" i="1"/>
  <c r="O3692" i="1"/>
  <c r="P3692" i="1"/>
  <c r="Q3692" i="1" s="1"/>
  <c r="R3692" i="1"/>
  <c r="O3693" i="1"/>
  <c r="P3693" i="1"/>
  <c r="Q3693" i="1" s="1"/>
  <c r="R3693" i="1"/>
  <c r="O3694" i="1"/>
  <c r="P3694" i="1"/>
  <c r="Q3694" i="1" s="1"/>
  <c r="R3694" i="1"/>
  <c r="O3695" i="1"/>
  <c r="P3695" i="1"/>
  <c r="Q3695" i="1" s="1"/>
  <c r="R3695" i="1"/>
  <c r="O3696" i="1"/>
  <c r="P3696" i="1"/>
  <c r="Q3696" i="1" s="1"/>
  <c r="R3696" i="1"/>
  <c r="O3697" i="1"/>
  <c r="P3697" i="1"/>
  <c r="Q3697" i="1" s="1"/>
  <c r="R3697" i="1"/>
  <c r="O3698" i="1"/>
  <c r="P3698" i="1"/>
  <c r="Q3698" i="1" s="1"/>
  <c r="R3698" i="1"/>
  <c r="O3699" i="1"/>
  <c r="P3699" i="1"/>
  <c r="Q3699" i="1" s="1"/>
  <c r="R3699" i="1"/>
  <c r="O3700" i="1"/>
  <c r="P3700" i="1"/>
  <c r="Q3700" i="1" s="1"/>
  <c r="R3700" i="1"/>
  <c r="O3701" i="1"/>
  <c r="P3701" i="1"/>
  <c r="Q3701" i="1" s="1"/>
  <c r="R3701" i="1"/>
  <c r="O3702" i="1"/>
  <c r="P3702" i="1"/>
  <c r="Q3702" i="1" s="1"/>
  <c r="R3702" i="1"/>
  <c r="O3703" i="1"/>
  <c r="P3703" i="1"/>
  <c r="Q3703" i="1" s="1"/>
  <c r="R3703" i="1"/>
  <c r="O3704" i="1"/>
  <c r="P3704" i="1"/>
  <c r="Q3704" i="1" s="1"/>
  <c r="R3704" i="1"/>
  <c r="O3705" i="1"/>
  <c r="P3705" i="1"/>
  <c r="Q3705" i="1" s="1"/>
  <c r="R3705" i="1"/>
  <c r="O3706" i="1"/>
  <c r="P3706" i="1"/>
  <c r="Q3706" i="1" s="1"/>
  <c r="R3706" i="1"/>
  <c r="O3707" i="1"/>
  <c r="P3707" i="1"/>
  <c r="Q3707" i="1" s="1"/>
  <c r="R3707" i="1"/>
  <c r="O3708" i="1"/>
  <c r="P3708" i="1"/>
  <c r="Q3708" i="1" s="1"/>
  <c r="R3708" i="1"/>
  <c r="O3709" i="1"/>
  <c r="P3709" i="1"/>
  <c r="Q3709" i="1" s="1"/>
  <c r="R3709" i="1"/>
  <c r="O3710" i="1"/>
  <c r="P3710" i="1"/>
  <c r="Q3710" i="1" s="1"/>
  <c r="R3710" i="1"/>
  <c r="O3711" i="1"/>
  <c r="P3711" i="1"/>
  <c r="Q3711" i="1" s="1"/>
  <c r="R3711" i="1"/>
  <c r="O3712" i="1"/>
  <c r="P3712" i="1"/>
  <c r="Q3712" i="1" s="1"/>
  <c r="R3712" i="1"/>
  <c r="O3713" i="1"/>
  <c r="P3713" i="1"/>
  <c r="Q3713" i="1" s="1"/>
  <c r="R3713" i="1"/>
  <c r="O3714" i="1"/>
  <c r="P3714" i="1"/>
  <c r="Q3714" i="1" s="1"/>
  <c r="R3714" i="1"/>
  <c r="O3715" i="1"/>
  <c r="P3715" i="1"/>
  <c r="Q3715" i="1" s="1"/>
  <c r="R3715" i="1"/>
  <c r="O3716" i="1"/>
  <c r="P3716" i="1"/>
  <c r="Q3716" i="1" s="1"/>
  <c r="R3716" i="1"/>
  <c r="O3717" i="1"/>
  <c r="P3717" i="1"/>
  <c r="Q3717" i="1" s="1"/>
  <c r="R3717" i="1"/>
  <c r="O3718" i="1"/>
  <c r="P3718" i="1"/>
  <c r="Q3718" i="1" s="1"/>
  <c r="R3718" i="1"/>
  <c r="O3719" i="1"/>
  <c r="P3719" i="1"/>
  <c r="Q3719" i="1" s="1"/>
  <c r="R3719" i="1"/>
  <c r="O3720" i="1"/>
  <c r="P3720" i="1"/>
  <c r="Q3720" i="1" s="1"/>
  <c r="R3720" i="1"/>
  <c r="O3721" i="1"/>
  <c r="P3721" i="1"/>
  <c r="Q3721" i="1" s="1"/>
  <c r="R3721" i="1"/>
  <c r="O3722" i="1"/>
  <c r="P3722" i="1"/>
  <c r="Q3722" i="1" s="1"/>
  <c r="R3722" i="1"/>
  <c r="O3723" i="1"/>
  <c r="P3723" i="1"/>
  <c r="Q3723" i="1" s="1"/>
  <c r="R3723" i="1"/>
  <c r="O3724" i="1"/>
  <c r="P3724" i="1"/>
  <c r="Q3724" i="1" s="1"/>
  <c r="R3724" i="1"/>
  <c r="O3725" i="1"/>
  <c r="P3725" i="1"/>
  <c r="Q3725" i="1" s="1"/>
  <c r="R3725" i="1"/>
  <c r="O3726" i="1"/>
  <c r="P3726" i="1"/>
  <c r="Q3726" i="1" s="1"/>
  <c r="R3726" i="1"/>
  <c r="O3727" i="1"/>
  <c r="P3727" i="1"/>
  <c r="Q3727" i="1" s="1"/>
  <c r="R3727" i="1"/>
  <c r="O3728" i="1"/>
  <c r="P3728" i="1"/>
  <c r="Q3728" i="1" s="1"/>
  <c r="R3728" i="1"/>
  <c r="O3729" i="1"/>
  <c r="P3729" i="1"/>
  <c r="Q3729" i="1" s="1"/>
  <c r="R3729" i="1"/>
  <c r="O3730" i="1"/>
  <c r="P3730" i="1"/>
  <c r="Q3730" i="1" s="1"/>
  <c r="R3730" i="1"/>
  <c r="O3731" i="1"/>
  <c r="P3731" i="1"/>
  <c r="Q3731" i="1" s="1"/>
  <c r="R3731" i="1"/>
  <c r="O3732" i="1"/>
  <c r="P3732" i="1"/>
  <c r="Q3732" i="1" s="1"/>
  <c r="R3732" i="1"/>
  <c r="O3733" i="1"/>
  <c r="P3733" i="1"/>
  <c r="Q3733" i="1" s="1"/>
  <c r="R3733" i="1"/>
  <c r="O3734" i="1"/>
  <c r="P3734" i="1"/>
  <c r="Q3734" i="1" s="1"/>
  <c r="R3734" i="1"/>
  <c r="O3735" i="1"/>
  <c r="P3735" i="1"/>
  <c r="Q3735" i="1" s="1"/>
  <c r="R3735" i="1"/>
  <c r="O3736" i="1"/>
  <c r="P3736" i="1"/>
  <c r="Q3736" i="1" s="1"/>
  <c r="R3736" i="1"/>
  <c r="O3737" i="1"/>
  <c r="P3737" i="1"/>
  <c r="Q3737" i="1" s="1"/>
  <c r="R3737" i="1"/>
  <c r="O3738" i="1"/>
  <c r="P3738" i="1"/>
  <c r="Q3738" i="1" s="1"/>
  <c r="R3738" i="1"/>
  <c r="O3739" i="1"/>
  <c r="P3739" i="1"/>
  <c r="Q3739" i="1" s="1"/>
  <c r="R3739" i="1"/>
  <c r="O3740" i="1"/>
  <c r="P3740" i="1"/>
  <c r="Q3740" i="1" s="1"/>
  <c r="R3740" i="1"/>
  <c r="O3741" i="1"/>
  <c r="P3741" i="1"/>
  <c r="Q3741" i="1" s="1"/>
  <c r="R3741" i="1"/>
  <c r="O3742" i="1"/>
  <c r="P3742" i="1"/>
  <c r="Q3742" i="1" s="1"/>
  <c r="R3742" i="1"/>
  <c r="O3743" i="1"/>
  <c r="P3743" i="1"/>
  <c r="Q3743" i="1" s="1"/>
  <c r="R3743" i="1"/>
  <c r="O3744" i="1"/>
  <c r="P3744" i="1"/>
  <c r="Q3744" i="1" s="1"/>
  <c r="R3744" i="1"/>
  <c r="O3745" i="1"/>
  <c r="P3745" i="1"/>
  <c r="Q3745" i="1" s="1"/>
  <c r="R3745" i="1"/>
  <c r="O3746" i="1"/>
  <c r="P3746" i="1"/>
  <c r="Q3746" i="1" s="1"/>
  <c r="R3746" i="1"/>
  <c r="O3747" i="1"/>
  <c r="P3747" i="1"/>
  <c r="Q3747" i="1" s="1"/>
  <c r="R3747" i="1"/>
  <c r="O3748" i="1"/>
  <c r="P3748" i="1"/>
  <c r="Q3748" i="1" s="1"/>
  <c r="R3748" i="1"/>
  <c r="O3749" i="1"/>
  <c r="P3749" i="1"/>
  <c r="Q3749" i="1" s="1"/>
  <c r="R3749" i="1"/>
  <c r="O3750" i="1"/>
  <c r="P3750" i="1"/>
  <c r="Q3750" i="1" s="1"/>
  <c r="R3750" i="1"/>
  <c r="O3751" i="1"/>
  <c r="P3751" i="1"/>
  <c r="Q3751" i="1" s="1"/>
  <c r="R3751" i="1"/>
  <c r="O3752" i="1"/>
  <c r="P3752" i="1"/>
  <c r="Q3752" i="1" s="1"/>
  <c r="R3752" i="1"/>
  <c r="O3753" i="1"/>
  <c r="P3753" i="1"/>
  <c r="Q3753" i="1" s="1"/>
  <c r="R3753" i="1"/>
  <c r="O3754" i="1"/>
  <c r="P3754" i="1"/>
  <c r="Q3754" i="1" s="1"/>
  <c r="R3754" i="1"/>
  <c r="O3755" i="1"/>
  <c r="P3755" i="1"/>
  <c r="Q3755" i="1" s="1"/>
  <c r="R3755" i="1"/>
  <c r="O3756" i="1"/>
  <c r="P3756" i="1"/>
  <c r="Q3756" i="1" s="1"/>
  <c r="R3756" i="1"/>
  <c r="O3757" i="1"/>
  <c r="P3757" i="1"/>
  <c r="Q3757" i="1" s="1"/>
  <c r="R3757" i="1"/>
  <c r="O3758" i="1"/>
  <c r="P3758" i="1"/>
  <c r="Q3758" i="1" s="1"/>
  <c r="R3758" i="1"/>
  <c r="O3759" i="1"/>
  <c r="P3759" i="1"/>
  <c r="Q3759" i="1" s="1"/>
  <c r="R3759" i="1"/>
  <c r="O3760" i="1"/>
  <c r="P3760" i="1"/>
  <c r="Q3760" i="1" s="1"/>
  <c r="R3760" i="1"/>
  <c r="O3761" i="1"/>
  <c r="P3761" i="1"/>
  <c r="Q3761" i="1" s="1"/>
  <c r="R3761" i="1"/>
  <c r="O3762" i="1"/>
  <c r="P3762" i="1"/>
  <c r="Q3762" i="1" s="1"/>
  <c r="R3762" i="1"/>
  <c r="O3763" i="1"/>
  <c r="P3763" i="1"/>
  <c r="Q3763" i="1" s="1"/>
  <c r="R3763" i="1"/>
  <c r="O3764" i="1"/>
  <c r="P3764" i="1"/>
  <c r="Q3764" i="1" s="1"/>
  <c r="R3764" i="1"/>
  <c r="O3765" i="1"/>
  <c r="P3765" i="1"/>
  <c r="Q3765" i="1" s="1"/>
  <c r="R3765" i="1"/>
  <c r="O3766" i="1"/>
  <c r="P3766" i="1"/>
  <c r="Q3766" i="1" s="1"/>
  <c r="R3766" i="1"/>
  <c r="O3767" i="1"/>
  <c r="P3767" i="1"/>
  <c r="Q3767" i="1" s="1"/>
  <c r="R3767" i="1"/>
  <c r="O3768" i="1"/>
  <c r="P3768" i="1"/>
  <c r="Q3768" i="1" s="1"/>
  <c r="R3768" i="1"/>
  <c r="O3769" i="1"/>
  <c r="P3769" i="1"/>
  <c r="Q3769" i="1" s="1"/>
  <c r="R3769" i="1"/>
  <c r="O3770" i="1"/>
  <c r="P3770" i="1"/>
  <c r="Q3770" i="1" s="1"/>
  <c r="R3770" i="1"/>
  <c r="O3771" i="1"/>
  <c r="P3771" i="1"/>
  <c r="Q3771" i="1" s="1"/>
  <c r="R3771" i="1"/>
  <c r="O3772" i="1"/>
  <c r="P3772" i="1"/>
  <c r="Q3772" i="1" s="1"/>
  <c r="R3772" i="1"/>
  <c r="O3773" i="1"/>
  <c r="P3773" i="1"/>
  <c r="Q3773" i="1" s="1"/>
  <c r="R3773" i="1"/>
  <c r="O3774" i="1"/>
  <c r="P3774" i="1"/>
  <c r="Q3774" i="1" s="1"/>
  <c r="R3774" i="1"/>
  <c r="O3775" i="1"/>
  <c r="P3775" i="1"/>
  <c r="Q3775" i="1" s="1"/>
  <c r="R3775" i="1"/>
  <c r="O3776" i="1"/>
  <c r="P3776" i="1"/>
  <c r="Q3776" i="1" s="1"/>
  <c r="R3776" i="1"/>
  <c r="O3777" i="1"/>
  <c r="P3777" i="1"/>
  <c r="Q3777" i="1" s="1"/>
  <c r="R3777" i="1"/>
  <c r="O3778" i="1"/>
  <c r="P3778" i="1"/>
  <c r="Q3778" i="1" s="1"/>
  <c r="R3778" i="1"/>
  <c r="O3779" i="1"/>
  <c r="P3779" i="1"/>
  <c r="Q3779" i="1" s="1"/>
  <c r="R3779" i="1"/>
  <c r="O3780" i="1"/>
  <c r="P3780" i="1"/>
  <c r="Q3780" i="1" s="1"/>
  <c r="R3780" i="1"/>
  <c r="O3781" i="1"/>
  <c r="P3781" i="1"/>
  <c r="Q3781" i="1" s="1"/>
  <c r="R3781" i="1"/>
  <c r="O3782" i="1"/>
  <c r="P3782" i="1"/>
  <c r="Q3782" i="1" s="1"/>
  <c r="R3782" i="1"/>
  <c r="O3783" i="1"/>
  <c r="P3783" i="1"/>
  <c r="Q3783" i="1" s="1"/>
  <c r="R3783" i="1"/>
  <c r="O3784" i="1"/>
  <c r="P3784" i="1"/>
  <c r="Q3784" i="1" s="1"/>
  <c r="R3784" i="1"/>
  <c r="O3785" i="1"/>
  <c r="P3785" i="1"/>
  <c r="Q3785" i="1" s="1"/>
  <c r="R3785" i="1"/>
  <c r="O3786" i="1"/>
  <c r="P3786" i="1"/>
  <c r="Q3786" i="1" s="1"/>
  <c r="R3786" i="1"/>
  <c r="O3787" i="1"/>
  <c r="P3787" i="1"/>
  <c r="Q3787" i="1" s="1"/>
  <c r="R3787" i="1"/>
  <c r="O3788" i="1"/>
  <c r="P3788" i="1"/>
  <c r="Q3788" i="1" s="1"/>
  <c r="R3788" i="1"/>
  <c r="O3789" i="1"/>
  <c r="P3789" i="1"/>
  <c r="Q3789" i="1" s="1"/>
  <c r="R3789" i="1"/>
  <c r="O3790" i="1"/>
  <c r="P3790" i="1"/>
  <c r="Q3790" i="1" s="1"/>
  <c r="R3790" i="1"/>
  <c r="O3791" i="1"/>
  <c r="P3791" i="1"/>
  <c r="Q3791" i="1" s="1"/>
  <c r="R3791" i="1"/>
  <c r="O3792" i="1"/>
  <c r="P3792" i="1"/>
  <c r="Q3792" i="1" s="1"/>
  <c r="R3792" i="1"/>
  <c r="O3793" i="1"/>
  <c r="P3793" i="1"/>
  <c r="Q3793" i="1" s="1"/>
  <c r="R3793" i="1"/>
  <c r="O3794" i="1"/>
  <c r="P3794" i="1"/>
  <c r="Q3794" i="1" s="1"/>
  <c r="R3794" i="1"/>
  <c r="O3795" i="1"/>
  <c r="P3795" i="1"/>
  <c r="Q3795" i="1" s="1"/>
  <c r="R3795" i="1"/>
  <c r="O3796" i="1"/>
  <c r="P3796" i="1"/>
  <c r="Q3796" i="1" s="1"/>
  <c r="R3796" i="1"/>
  <c r="O3797" i="1"/>
  <c r="P3797" i="1"/>
  <c r="Q3797" i="1" s="1"/>
  <c r="R3797" i="1"/>
  <c r="O3798" i="1"/>
  <c r="P3798" i="1"/>
  <c r="Q3798" i="1" s="1"/>
  <c r="R3798" i="1"/>
  <c r="O3799" i="1"/>
  <c r="P3799" i="1"/>
  <c r="Q3799" i="1" s="1"/>
  <c r="R3799" i="1"/>
  <c r="O3800" i="1"/>
  <c r="P3800" i="1"/>
  <c r="Q3800" i="1" s="1"/>
  <c r="R3800" i="1"/>
  <c r="O3801" i="1"/>
  <c r="P3801" i="1"/>
  <c r="Q3801" i="1" s="1"/>
  <c r="R3801" i="1"/>
  <c r="O3802" i="1"/>
  <c r="P3802" i="1"/>
  <c r="Q3802" i="1" s="1"/>
  <c r="R3802" i="1"/>
  <c r="O3803" i="1"/>
  <c r="P3803" i="1"/>
  <c r="Q3803" i="1" s="1"/>
  <c r="R3803" i="1"/>
  <c r="O3804" i="1"/>
  <c r="P3804" i="1"/>
  <c r="Q3804" i="1" s="1"/>
  <c r="R3804" i="1"/>
  <c r="O3805" i="1"/>
  <c r="P3805" i="1"/>
  <c r="Q3805" i="1" s="1"/>
  <c r="R3805" i="1"/>
  <c r="O3806" i="1"/>
  <c r="P3806" i="1"/>
  <c r="Q3806" i="1" s="1"/>
  <c r="R3806" i="1"/>
  <c r="O3807" i="1"/>
  <c r="P3807" i="1"/>
  <c r="Q3807" i="1" s="1"/>
  <c r="R3807" i="1"/>
  <c r="O3808" i="1"/>
  <c r="P3808" i="1"/>
  <c r="Q3808" i="1" s="1"/>
  <c r="R3808" i="1"/>
  <c r="O3809" i="1"/>
  <c r="P3809" i="1"/>
  <c r="Q3809" i="1" s="1"/>
  <c r="R3809" i="1"/>
  <c r="O3810" i="1"/>
  <c r="P3810" i="1"/>
  <c r="Q3810" i="1" s="1"/>
  <c r="R3810" i="1"/>
  <c r="O3811" i="1"/>
  <c r="P3811" i="1"/>
  <c r="Q3811" i="1" s="1"/>
  <c r="R3811" i="1"/>
  <c r="O3812" i="1"/>
  <c r="P3812" i="1"/>
  <c r="Q3812" i="1" s="1"/>
  <c r="R3812" i="1"/>
  <c r="O3813" i="1"/>
  <c r="P3813" i="1"/>
  <c r="Q3813" i="1" s="1"/>
  <c r="R3813" i="1"/>
  <c r="O3814" i="1"/>
  <c r="P3814" i="1"/>
  <c r="Q3814" i="1" s="1"/>
  <c r="R3814" i="1"/>
  <c r="O3815" i="1"/>
  <c r="P3815" i="1"/>
  <c r="Q3815" i="1" s="1"/>
  <c r="R3815" i="1"/>
  <c r="O3816" i="1"/>
  <c r="P3816" i="1"/>
  <c r="Q3816" i="1" s="1"/>
  <c r="R3816" i="1"/>
  <c r="O3817" i="1"/>
  <c r="P3817" i="1"/>
  <c r="Q3817" i="1" s="1"/>
  <c r="R3817" i="1"/>
  <c r="O3818" i="1"/>
  <c r="P3818" i="1"/>
  <c r="Q3818" i="1" s="1"/>
  <c r="R3818" i="1"/>
  <c r="O3819" i="1"/>
  <c r="P3819" i="1"/>
  <c r="Q3819" i="1" s="1"/>
  <c r="R3819" i="1"/>
  <c r="O3820" i="1"/>
  <c r="P3820" i="1"/>
  <c r="Q3820" i="1" s="1"/>
  <c r="R3820" i="1"/>
  <c r="O3821" i="1"/>
  <c r="P3821" i="1"/>
  <c r="Q3821" i="1" s="1"/>
  <c r="R3821" i="1"/>
  <c r="O3822" i="1"/>
  <c r="P3822" i="1"/>
  <c r="Q3822" i="1" s="1"/>
  <c r="R3822" i="1"/>
  <c r="O3823" i="1"/>
  <c r="P3823" i="1"/>
  <c r="Q3823" i="1" s="1"/>
  <c r="R3823" i="1"/>
  <c r="O3824" i="1"/>
  <c r="P3824" i="1"/>
  <c r="Q3824" i="1" s="1"/>
  <c r="R3824" i="1"/>
  <c r="O3825" i="1"/>
  <c r="P3825" i="1"/>
  <c r="Q3825" i="1" s="1"/>
  <c r="R3825" i="1"/>
  <c r="O3826" i="1"/>
  <c r="P3826" i="1"/>
  <c r="Q3826" i="1" s="1"/>
  <c r="R3826" i="1"/>
  <c r="O3827" i="1"/>
  <c r="P3827" i="1"/>
  <c r="Q3827" i="1" s="1"/>
  <c r="R3827" i="1"/>
  <c r="O3828" i="1"/>
  <c r="P3828" i="1"/>
  <c r="Q3828" i="1" s="1"/>
  <c r="R3828" i="1"/>
  <c r="O3829" i="1"/>
  <c r="P3829" i="1"/>
  <c r="Q3829" i="1" s="1"/>
  <c r="R3829" i="1"/>
  <c r="O3830" i="1"/>
  <c r="P3830" i="1"/>
  <c r="Q3830" i="1" s="1"/>
  <c r="R3830" i="1"/>
  <c r="O3831" i="1"/>
  <c r="P3831" i="1"/>
  <c r="Q3831" i="1" s="1"/>
  <c r="R3831" i="1"/>
  <c r="O3832" i="1"/>
  <c r="P3832" i="1"/>
  <c r="Q3832" i="1" s="1"/>
  <c r="R3832" i="1"/>
  <c r="O3833" i="1"/>
  <c r="P3833" i="1"/>
  <c r="Q3833" i="1" s="1"/>
  <c r="R3833" i="1"/>
  <c r="O3834" i="1"/>
  <c r="P3834" i="1"/>
  <c r="Q3834" i="1" s="1"/>
  <c r="R3834" i="1"/>
  <c r="O3835" i="1"/>
  <c r="P3835" i="1"/>
  <c r="Q3835" i="1" s="1"/>
  <c r="R3835" i="1"/>
  <c r="O3836" i="1"/>
  <c r="P3836" i="1"/>
  <c r="Q3836" i="1" s="1"/>
  <c r="R3836" i="1"/>
  <c r="O3837" i="1"/>
  <c r="P3837" i="1"/>
  <c r="Q3837" i="1" s="1"/>
  <c r="R3837" i="1"/>
  <c r="O3838" i="1"/>
  <c r="P3838" i="1"/>
  <c r="Q3838" i="1" s="1"/>
  <c r="R3838" i="1"/>
  <c r="O3839" i="1"/>
  <c r="P3839" i="1"/>
  <c r="Q3839" i="1" s="1"/>
  <c r="R3839" i="1"/>
  <c r="O3840" i="1"/>
  <c r="P3840" i="1"/>
  <c r="Q3840" i="1" s="1"/>
  <c r="R3840" i="1"/>
  <c r="O3841" i="1"/>
  <c r="P3841" i="1"/>
  <c r="Q3841" i="1" s="1"/>
  <c r="R3841" i="1"/>
  <c r="O3842" i="1"/>
  <c r="P3842" i="1"/>
  <c r="Q3842" i="1" s="1"/>
  <c r="R3842" i="1"/>
  <c r="O3843" i="1"/>
  <c r="P3843" i="1"/>
  <c r="Q3843" i="1" s="1"/>
  <c r="R3843" i="1"/>
  <c r="O3844" i="1"/>
  <c r="P3844" i="1"/>
  <c r="Q3844" i="1" s="1"/>
  <c r="R3844" i="1"/>
  <c r="O3845" i="1"/>
  <c r="P3845" i="1"/>
  <c r="Q3845" i="1" s="1"/>
  <c r="R3845" i="1"/>
  <c r="O3846" i="1"/>
  <c r="P3846" i="1"/>
  <c r="Q3846" i="1" s="1"/>
  <c r="R3846" i="1"/>
  <c r="O3847" i="1"/>
  <c r="P3847" i="1"/>
  <c r="Q3847" i="1" s="1"/>
  <c r="R3847" i="1"/>
  <c r="O3848" i="1"/>
  <c r="P3848" i="1"/>
  <c r="Q3848" i="1" s="1"/>
  <c r="R3848" i="1"/>
  <c r="O3849" i="1"/>
  <c r="P3849" i="1"/>
  <c r="Q3849" i="1" s="1"/>
  <c r="R3849" i="1"/>
  <c r="O3850" i="1"/>
  <c r="P3850" i="1"/>
  <c r="Q3850" i="1" s="1"/>
  <c r="R3850" i="1"/>
  <c r="O3851" i="1"/>
  <c r="P3851" i="1"/>
  <c r="Q3851" i="1" s="1"/>
  <c r="R3851" i="1"/>
  <c r="O3852" i="1"/>
  <c r="P3852" i="1"/>
  <c r="Q3852" i="1" s="1"/>
  <c r="R3852" i="1"/>
  <c r="O3853" i="1"/>
  <c r="P3853" i="1"/>
  <c r="Q3853" i="1" s="1"/>
  <c r="R3853" i="1"/>
  <c r="O3854" i="1"/>
  <c r="P3854" i="1"/>
  <c r="Q3854" i="1" s="1"/>
  <c r="R3854" i="1"/>
  <c r="O3855" i="1"/>
  <c r="P3855" i="1"/>
  <c r="Q3855" i="1" s="1"/>
  <c r="R3855" i="1"/>
  <c r="O3856" i="1"/>
  <c r="P3856" i="1"/>
  <c r="Q3856" i="1" s="1"/>
  <c r="R3856" i="1"/>
  <c r="O3857" i="1"/>
  <c r="P3857" i="1"/>
  <c r="Q3857" i="1" s="1"/>
  <c r="R3857" i="1"/>
  <c r="O3858" i="1"/>
  <c r="P3858" i="1"/>
  <c r="Q3858" i="1" s="1"/>
  <c r="R3858" i="1"/>
  <c r="O3859" i="1"/>
  <c r="P3859" i="1"/>
  <c r="Q3859" i="1" s="1"/>
  <c r="R3859" i="1"/>
  <c r="O3860" i="1"/>
  <c r="P3860" i="1"/>
  <c r="Q3860" i="1" s="1"/>
  <c r="R3860" i="1"/>
  <c r="O3861" i="1"/>
  <c r="P3861" i="1"/>
  <c r="Q3861" i="1" s="1"/>
  <c r="R3861" i="1"/>
  <c r="O3862" i="1"/>
  <c r="P3862" i="1"/>
  <c r="Q3862" i="1" s="1"/>
  <c r="R3862" i="1"/>
  <c r="O3863" i="1"/>
  <c r="P3863" i="1"/>
  <c r="Q3863" i="1" s="1"/>
  <c r="R3863" i="1"/>
  <c r="O3864" i="1"/>
  <c r="P3864" i="1"/>
  <c r="Q3864" i="1" s="1"/>
  <c r="R3864" i="1"/>
  <c r="O3865" i="1"/>
  <c r="P3865" i="1"/>
  <c r="Q3865" i="1" s="1"/>
  <c r="R3865" i="1"/>
  <c r="O3866" i="1"/>
  <c r="P3866" i="1"/>
  <c r="Q3866" i="1" s="1"/>
  <c r="R3866" i="1"/>
  <c r="O3867" i="1"/>
  <c r="P3867" i="1"/>
  <c r="Q3867" i="1" s="1"/>
  <c r="R3867" i="1"/>
  <c r="O3868" i="1"/>
  <c r="P3868" i="1"/>
  <c r="Q3868" i="1" s="1"/>
  <c r="R3868" i="1"/>
  <c r="O3869" i="1"/>
  <c r="P3869" i="1"/>
  <c r="Q3869" i="1" s="1"/>
  <c r="R3869" i="1"/>
  <c r="O3870" i="1"/>
  <c r="P3870" i="1"/>
  <c r="Q3870" i="1" s="1"/>
  <c r="R3870" i="1"/>
  <c r="O3871" i="1"/>
  <c r="P3871" i="1"/>
  <c r="Q3871" i="1" s="1"/>
  <c r="R3871" i="1"/>
  <c r="O3872" i="1"/>
  <c r="P3872" i="1"/>
  <c r="Q3872" i="1" s="1"/>
  <c r="R3872" i="1"/>
  <c r="O3873" i="1"/>
  <c r="P3873" i="1"/>
  <c r="Q3873" i="1" s="1"/>
  <c r="R3873" i="1"/>
  <c r="O3874" i="1"/>
  <c r="P3874" i="1"/>
  <c r="Q3874" i="1" s="1"/>
  <c r="R3874" i="1"/>
  <c r="O3875" i="1"/>
  <c r="P3875" i="1"/>
  <c r="Q3875" i="1" s="1"/>
  <c r="R3875" i="1"/>
  <c r="O3876" i="1"/>
  <c r="P3876" i="1"/>
  <c r="Q3876" i="1" s="1"/>
  <c r="R3876" i="1"/>
  <c r="O3877" i="1"/>
  <c r="P3877" i="1"/>
  <c r="Q3877" i="1" s="1"/>
  <c r="R3877" i="1"/>
  <c r="O3878" i="1"/>
  <c r="P3878" i="1"/>
  <c r="Q3878" i="1" s="1"/>
  <c r="R3878" i="1"/>
  <c r="O3879" i="1"/>
  <c r="P3879" i="1"/>
  <c r="Q3879" i="1" s="1"/>
  <c r="R3879" i="1"/>
  <c r="O3880" i="1"/>
  <c r="P3880" i="1"/>
  <c r="Q3880" i="1" s="1"/>
  <c r="R3880" i="1"/>
  <c r="O3881" i="1"/>
  <c r="P3881" i="1"/>
  <c r="Q3881" i="1" s="1"/>
  <c r="R3881" i="1"/>
  <c r="O3882" i="1"/>
  <c r="P3882" i="1"/>
  <c r="Q3882" i="1" s="1"/>
  <c r="R3882" i="1"/>
  <c r="O3883" i="1"/>
  <c r="P3883" i="1"/>
  <c r="Q3883" i="1" s="1"/>
  <c r="R3883" i="1"/>
  <c r="O3884" i="1"/>
  <c r="P3884" i="1"/>
  <c r="Q3884" i="1" s="1"/>
  <c r="R3884" i="1"/>
  <c r="O3885" i="1"/>
  <c r="P3885" i="1"/>
  <c r="Q3885" i="1" s="1"/>
  <c r="R3885" i="1"/>
  <c r="O3886" i="1"/>
  <c r="P3886" i="1"/>
  <c r="Q3886" i="1" s="1"/>
  <c r="R3886" i="1"/>
  <c r="O3887" i="1"/>
  <c r="P3887" i="1"/>
  <c r="Q3887" i="1" s="1"/>
  <c r="R3887" i="1"/>
  <c r="O3888" i="1"/>
  <c r="P3888" i="1"/>
  <c r="Q3888" i="1" s="1"/>
  <c r="R3888" i="1"/>
  <c r="O3889" i="1"/>
  <c r="P3889" i="1"/>
  <c r="Q3889" i="1" s="1"/>
  <c r="R3889" i="1"/>
  <c r="O3890" i="1"/>
  <c r="P3890" i="1"/>
  <c r="Q3890" i="1" s="1"/>
  <c r="R3890" i="1"/>
  <c r="O3891" i="1"/>
  <c r="P3891" i="1"/>
  <c r="Q3891" i="1" s="1"/>
  <c r="R3891" i="1"/>
  <c r="O3892" i="1"/>
  <c r="P3892" i="1"/>
  <c r="Q3892" i="1" s="1"/>
  <c r="R3892" i="1"/>
  <c r="O3893" i="1"/>
  <c r="P3893" i="1"/>
  <c r="Q3893" i="1" s="1"/>
  <c r="R3893" i="1"/>
  <c r="O3894" i="1"/>
  <c r="P3894" i="1"/>
  <c r="Q3894" i="1" s="1"/>
  <c r="R3894" i="1"/>
  <c r="O3895" i="1"/>
  <c r="P3895" i="1"/>
  <c r="Q3895" i="1" s="1"/>
  <c r="R3895" i="1"/>
  <c r="O3896" i="1"/>
  <c r="P3896" i="1"/>
  <c r="Q3896" i="1" s="1"/>
  <c r="R3896" i="1"/>
  <c r="O3897" i="1"/>
  <c r="P3897" i="1"/>
  <c r="Q3897" i="1" s="1"/>
  <c r="R3897" i="1"/>
  <c r="O3898" i="1"/>
  <c r="P3898" i="1"/>
  <c r="Q3898" i="1" s="1"/>
  <c r="R3898" i="1"/>
  <c r="O3899" i="1"/>
  <c r="P3899" i="1"/>
  <c r="Q3899" i="1" s="1"/>
  <c r="R3899" i="1"/>
  <c r="O3900" i="1"/>
  <c r="P3900" i="1"/>
  <c r="Q3900" i="1" s="1"/>
  <c r="R3900" i="1"/>
  <c r="O3901" i="1"/>
  <c r="P3901" i="1"/>
  <c r="Q3901" i="1" s="1"/>
  <c r="R3901" i="1"/>
  <c r="O3902" i="1"/>
  <c r="P3902" i="1"/>
  <c r="Q3902" i="1" s="1"/>
  <c r="R3902" i="1"/>
  <c r="O3903" i="1"/>
  <c r="P3903" i="1"/>
  <c r="Q3903" i="1" s="1"/>
  <c r="R3903" i="1"/>
  <c r="O3904" i="1"/>
  <c r="P3904" i="1"/>
  <c r="Q3904" i="1" s="1"/>
  <c r="R3904" i="1"/>
  <c r="O3905" i="1"/>
  <c r="P3905" i="1"/>
  <c r="Q3905" i="1" s="1"/>
  <c r="R3905" i="1"/>
  <c r="O3906" i="1"/>
  <c r="P3906" i="1"/>
  <c r="Q3906" i="1" s="1"/>
  <c r="R3906" i="1"/>
  <c r="O3907" i="1"/>
  <c r="P3907" i="1"/>
  <c r="Q3907" i="1" s="1"/>
  <c r="R3907" i="1"/>
  <c r="O3908" i="1"/>
  <c r="P3908" i="1"/>
  <c r="Q3908" i="1" s="1"/>
  <c r="R3908" i="1"/>
  <c r="O3909" i="1"/>
  <c r="P3909" i="1"/>
  <c r="Q3909" i="1" s="1"/>
  <c r="R3909" i="1"/>
  <c r="O3910" i="1"/>
  <c r="P3910" i="1"/>
  <c r="Q3910" i="1" s="1"/>
  <c r="R3910" i="1"/>
  <c r="O3911" i="1"/>
  <c r="P3911" i="1"/>
  <c r="Q3911" i="1" s="1"/>
  <c r="R3911" i="1"/>
  <c r="O3912" i="1"/>
  <c r="P3912" i="1"/>
  <c r="Q3912" i="1" s="1"/>
  <c r="R3912" i="1"/>
  <c r="O3913" i="1"/>
  <c r="P3913" i="1"/>
  <c r="Q3913" i="1" s="1"/>
  <c r="R3913" i="1"/>
  <c r="O3914" i="1"/>
  <c r="P3914" i="1"/>
  <c r="Q3914" i="1" s="1"/>
  <c r="R3914" i="1"/>
  <c r="O3915" i="1"/>
  <c r="P3915" i="1"/>
  <c r="Q3915" i="1" s="1"/>
  <c r="R3915" i="1"/>
  <c r="O3916" i="1"/>
  <c r="P3916" i="1"/>
  <c r="Q3916" i="1" s="1"/>
  <c r="R3916" i="1"/>
  <c r="O3917" i="1"/>
  <c r="P3917" i="1"/>
  <c r="Q3917" i="1" s="1"/>
  <c r="R3917" i="1"/>
  <c r="O3918" i="1"/>
  <c r="P3918" i="1"/>
  <c r="Q3918" i="1" s="1"/>
  <c r="R3918" i="1"/>
  <c r="O3919" i="1"/>
  <c r="P3919" i="1"/>
  <c r="Q3919" i="1" s="1"/>
  <c r="R3919" i="1"/>
  <c r="O3920" i="1"/>
  <c r="P3920" i="1"/>
  <c r="Q3920" i="1" s="1"/>
  <c r="R3920" i="1"/>
  <c r="O3921" i="1"/>
  <c r="P3921" i="1"/>
  <c r="Q3921" i="1" s="1"/>
  <c r="R3921" i="1"/>
  <c r="O3922" i="1"/>
  <c r="P3922" i="1"/>
  <c r="Q3922" i="1" s="1"/>
  <c r="R3922" i="1"/>
  <c r="O3923" i="1"/>
  <c r="P3923" i="1"/>
  <c r="Q3923" i="1" s="1"/>
  <c r="R3923" i="1"/>
  <c r="O3924" i="1"/>
  <c r="P3924" i="1"/>
  <c r="Q3924" i="1" s="1"/>
  <c r="R3924" i="1"/>
  <c r="O3925" i="1"/>
  <c r="P3925" i="1"/>
  <c r="Q3925" i="1" s="1"/>
  <c r="R3925" i="1"/>
  <c r="O3926" i="1"/>
  <c r="P3926" i="1"/>
  <c r="Q3926" i="1" s="1"/>
  <c r="R3926" i="1"/>
  <c r="O3927" i="1"/>
  <c r="P3927" i="1"/>
  <c r="Q3927" i="1" s="1"/>
  <c r="R3927" i="1"/>
  <c r="O3928" i="1"/>
  <c r="P3928" i="1"/>
  <c r="Q3928" i="1" s="1"/>
  <c r="R3928" i="1"/>
  <c r="O3929" i="1"/>
  <c r="P3929" i="1"/>
  <c r="Q3929" i="1" s="1"/>
  <c r="R3929" i="1"/>
  <c r="O3930" i="1"/>
  <c r="P3930" i="1"/>
  <c r="Q3930" i="1" s="1"/>
  <c r="R3930" i="1"/>
  <c r="O3931" i="1"/>
  <c r="P3931" i="1"/>
  <c r="Q3931" i="1" s="1"/>
  <c r="R3931" i="1"/>
  <c r="O3932" i="1"/>
  <c r="P3932" i="1"/>
  <c r="Q3932" i="1" s="1"/>
  <c r="R3932" i="1"/>
  <c r="O3933" i="1"/>
  <c r="P3933" i="1"/>
  <c r="Q3933" i="1" s="1"/>
  <c r="R3933" i="1"/>
  <c r="O3934" i="1"/>
  <c r="P3934" i="1"/>
  <c r="Q3934" i="1" s="1"/>
  <c r="R3934" i="1"/>
  <c r="O3935" i="1"/>
  <c r="P3935" i="1"/>
  <c r="Q3935" i="1" s="1"/>
  <c r="R3935" i="1"/>
  <c r="O3936" i="1"/>
  <c r="P3936" i="1"/>
  <c r="Q3936" i="1" s="1"/>
  <c r="R3936" i="1"/>
  <c r="O3937" i="1"/>
  <c r="P3937" i="1"/>
  <c r="Q3937" i="1" s="1"/>
  <c r="R3937" i="1"/>
  <c r="O3938" i="1"/>
  <c r="P3938" i="1"/>
  <c r="Q3938" i="1" s="1"/>
  <c r="R3938" i="1"/>
  <c r="O3939" i="1"/>
  <c r="P3939" i="1"/>
  <c r="Q3939" i="1" s="1"/>
  <c r="R3939" i="1"/>
  <c r="O3940" i="1"/>
  <c r="P3940" i="1"/>
  <c r="Q3940" i="1" s="1"/>
  <c r="R3940" i="1"/>
  <c r="O3941" i="1"/>
  <c r="P3941" i="1"/>
  <c r="Q3941" i="1" s="1"/>
  <c r="R3941" i="1"/>
  <c r="O3942" i="1"/>
  <c r="P3942" i="1"/>
  <c r="Q3942" i="1" s="1"/>
  <c r="R3942" i="1"/>
  <c r="O3943" i="1"/>
  <c r="P3943" i="1"/>
  <c r="Q3943" i="1" s="1"/>
  <c r="R3943" i="1"/>
  <c r="O3944" i="1"/>
  <c r="P3944" i="1"/>
  <c r="Q3944" i="1" s="1"/>
  <c r="R3944" i="1"/>
  <c r="O3945" i="1"/>
  <c r="P3945" i="1"/>
  <c r="Q3945" i="1" s="1"/>
  <c r="R3945" i="1"/>
  <c r="O3946" i="1"/>
  <c r="P3946" i="1"/>
  <c r="Q3946" i="1" s="1"/>
  <c r="R3946" i="1"/>
  <c r="O3947" i="1"/>
  <c r="P3947" i="1"/>
  <c r="Q3947" i="1" s="1"/>
  <c r="R3947" i="1"/>
  <c r="O3948" i="1"/>
  <c r="P3948" i="1"/>
  <c r="Q3948" i="1" s="1"/>
  <c r="R3948" i="1"/>
  <c r="O3949" i="1"/>
  <c r="P3949" i="1"/>
  <c r="Q3949" i="1" s="1"/>
  <c r="R3949" i="1"/>
  <c r="O3950" i="1"/>
  <c r="P3950" i="1"/>
  <c r="Q3950" i="1" s="1"/>
  <c r="R3950" i="1"/>
  <c r="O3951" i="1"/>
  <c r="P3951" i="1"/>
  <c r="Q3951" i="1" s="1"/>
  <c r="R3951" i="1"/>
  <c r="O3952" i="1"/>
  <c r="P3952" i="1"/>
  <c r="Q3952" i="1" s="1"/>
  <c r="R3952" i="1"/>
  <c r="O3953" i="1"/>
  <c r="P3953" i="1"/>
  <c r="Q3953" i="1" s="1"/>
  <c r="R3953" i="1"/>
  <c r="O3954" i="1"/>
  <c r="P3954" i="1"/>
  <c r="Q3954" i="1" s="1"/>
  <c r="R3954" i="1"/>
  <c r="O3955" i="1"/>
  <c r="P3955" i="1"/>
  <c r="Q3955" i="1" s="1"/>
  <c r="R3955" i="1"/>
  <c r="O3956" i="1"/>
  <c r="P3956" i="1"/>
  <c r="Q3956" i="1" s="1"/>
  <c r="R3956" i="1"/>
  <c r="O3957" i="1"/>
  <c r="P3957" i="1"/>
  <c r="Q3957" i="1" s="1"/>
  <c r="R3957" i="1"/>
  <c r="O3958" i="1"/>
  <c r="P3958" i="1"/>
  <c r="Q3958" i="1" s="1"/>
  <c r="R3958" i="1"/>
  <c r="O3959" i="1"/>
  <c r="P3959" i="1"/>
  <c r="Q3959" i="1" s="1"/>
  <c r="R3959" i="1"/>
  <c r="O3960" i="1"/>
  <c r="P3960" i="1"/>
  <c r="Q3960" i="1" s="1"/>
  <c r="R3960" i="1"/>
  <c r="O3961" i="1"/>
  <c r="P3961" i="1"/>
  <c r="Q3961" i="1" s="1"/>
  <c r="R3961" i="1"/>
  <c r="O3962" i="1"/>
  <c r="P3962" i="1"/>
  <c r="Q3962" i="1" s="1"/>
  <c r="R3962" i="1"/>
  <c r="O3963" i="1"/>
  <c r="P3963" i="1"/>
  <c r="Q3963" i="1" s="1"/>
  <c r="R3963" i="1"/>
  <c r="O3964" i="1"/>
  <c r="P3964" i="1"/>
  <c r="Q3964" i="1" s="1"/>
  <c r="R3964" i="1"/>
  <c r="O3965" i="1"/>
  <c r="P3965" i="1"/>
  <c r="Q3965" i="1" s="1"/>
  <c r="R3965" i="1"/>
  <c r="O3966" i="1"/>
  <c r="P3966" i="1"/>
  <c r="Q3966" i="1" s="1"/>
  <c r="R3966" i="1"/>
  <c r="O3967" i="1"/>
  <c r="P3967" i="1"/>
  <c r="Q3967" i="1" s="1"/>
  <c r="R3967" i="1"/>
  <c r="O3968" i="1"/>
  <c r="P3968" i="1"/>
  <c r="Q3968" i="1" s="1"/>
  <c r="R3968" i="1"/>
  <c r="O3969" i="1"/>
  <c r="P3969" i="1"/>
  <c r="Q3969" i="1" s="1"/>
  <c r="R3969" i="1"/>
  <c r="O3970" i="1"/>
  <c r="P3970" i="1"/>
  <c r="Q3970" i="1" s="1"/>
  <c r="R3970" i="1"/>
  <c r="O3971" i="1"/>
  <c r="P3971" i="1"/>
  <c r="Q3971" i="1" s="1"/>
  <c r="R3971" i="1"/>
  <c r="O3972" i="1"/>
  <c r="P3972" i="1"/>
  <c r="Q3972" i="1" s="1"/>
  <c r="R3972" i="1"/>
  <c r="O3973" i="1"/>
  <c r="P3973" i="1"/>
  <c r="Q3973" i="1" s="1"/>
  <c r="R3973" i="1"/>
  <c r="O3974" i="1"/>
  <c r="P3974" i="1"/>
  <c r="Q3974" i="1" s="1"/>
  <c r="R3974" i="1"/>
  <c r="O3975" i="1"/>
  <c r="P3975" i="1"/>
  <c r="Q3975" i="1" s="1"/>
  <c r="R3975" i="1"/>
  <c r="O3976" i="1"/>
  <c r="P3976" i="1"/>
  <c r="Q3976" i="1" s="1"/>
  <c r="R3976" i="1"/>
  <c r="O3977" i="1"/>
  <c r="P3977" i="1"/>
  <c r="Q3977" i="1" s="1"/>
  <c r="R3977" i="1"/>
  <c r="O3978" i="1"/>
  <c r="P3978" i="1"/>
  <c r="Q3978" i="1" s="1"/>
  <c r="R3978" i="1"/>
  <c r="O3979" i="1"/>
  <c r="P3979" i="1"/>
  <c r="Q3979" i="1" s="1"/>
  <c r="R3979" i="1"/>
  <c r="O3980" i="1"/>
  <c r="P3980" i="1"/>
  <c r="Q3980" i="1" s="1"/>
  <c r="R3980" i="1"/>
  <c r="O3981" i="1"/>
  <c r="P3981" i="1"/>
  <c r="Q3981" i="1" s="1"/>
  <c r="R3981" i="1"/>
  <c r="O3982" i="1"/>
  <c r="P3982" i="1"/>
  <c r="Q3982" i="1" s="1"/>
  <c r="R3982" i="1"/>
  <c r="O3983" i="1"/>
  <c r="P3983" i="1"/>
  <c r="Q3983" i="1" s="1"/>
  <c r="R3983" i="1"/>
  <c r="O3984" i="1"/>
  <c r="P3984" i="1"/>
  <c r="Q3984" i="1" s="1"/>
  <c r="R3984" i="1"/>
  <c r="O3985" i="1"/>
  <c r="P3985" i="1"/>
  <c r="Q3985" i="1" s="1"/>
  <c r="R3985" i="1"/>
  <c r="O3986" i="1"/>
  <c r="P3986" i="1"/>
  <c r="Q3986" i="1" s="1"/>
  <c r="R3986" i="1"/>
  <c r="O3987" i="1"/>
  <c r="P3987" i="1"/>
  <c r="Q3987" i="1" s="1"/>
  <c r="R3987" i="1"/>
  <c r="O3988" i="1"/>
  <c r="P3988" i="1"/>
  <c r="Q3988" i="1" s="1"/>
  <c r="R3988" i="1"/>
  <c r="O3989" i="1"/>
  <c r="P3989" i="1"/>
  <c r="Q3989" i="1" s="1"/>
  <c r="R3989" i="1"/>
  <c r="O3990" i="1"/>
  <c r="P3990" i="1"/>
  <c r="Q3990" i="1" s="1"/>
  <c r="R3990" i="1"/>
  <c r="O3991" i="1"/>
  <c r="P3991" i="1"/>
  <c r="Q3991" i="1" s="1"/>
  <c r="R3991" i="1"/>
  <c r="O3992" i="1"/>
  <c r="P3992" i="1"/>
  <c r="Q3992" i="1" s="1"/>
  <c r="R3992" i="1"/>
  <c r="O3993" i="1"/>
  <c r="P3993" i="1"/>
  <c r="Q3993" i="1" s="1"/>
  <c r="R3993" i="1"/>
  <c r="O3994" i="1"/>
  <c r="P3994" i="1"/>
  <c r="Q3994" i="1" s="1"/>
  <c r="R3994" i="1"/>
  <c r="O3995" i="1"/>
  <c r="P3995" i="1"/>
  <c r="Q3995" i="1" s="1"/>
  <c r="R3995" i="1"/>
  <c r="O3996" i="1"/>
  <c r="P3996" i="1"/>
  <c r="Q3996" i="1" s="1"/>
  <c r="R3996" i="1"/>
  <c r="O3997" i="1"/>
  <c r="P3997" i="1"/>
  <c r="Q3997" i="1" s="1"/>
  <c r="R3997" i="1"/>
  <c r="O3998" i="1"/>
  <c r="P3998" i="1"/>
  <c r="Q3998" i="1" s="1"/>
  <c r="R3998" i="1"/>
  <c r="O3999" i="1"/>
  <c r="P3999" i="1"/>
  <c r="Q3999" i="1" s="1"/>
  <c r="R3999" i="1"/>
  <c r="O4000" i="1"/>
  <c r="P4000" i="1"/>
  <c r="Q4000" i="1" s="1"/>
  <c r="R4000" i="1"/>
  <c r="O4001" i="1"/>
  <c r="P4001" i="1"/>
  <c r="Q4001" i="1" s="1"/>
  <c r="R4001" i="1"/>
  <c r="O4002" i="1"/>
  <c r="P4002" i="1"/>
  <c r="Q4002" i="1" s="1"/>
  <c r="R4002" i="1"/>
  <c r="O4003" i="1"/>
  <c r="P4003" i="1"/>
  <c r="Q4003" i="1" s="1"/>
  <c r="R4003" i="1"/>
  <c r="O4004" i="1"/>
  <c r="P4004" i="1"/>
  <c r="Q4004" i="1" s="1"/>
  <c r="R4004" i="1"/>
  <c r="O4005" i="1"/>
  <c r="P4005" i="1"/>
  <c r="Q4005" i="1" s="1"/>
  <c r="R4005" i="1"/>
  <c r="O4006" i="1"/>
  <c r="P4006" i="1"/>
  <c r="Q4006" i="1" s="1"/>
  <c r="R4006" i="1"/>
  <c r="O4007" i="1"/>
  <c r="P4007" i="1"/>
  <c r="Q4007" i="1" s="1"/>
  <c r="R4007" i="1"/>
  <c r="O4008" i="1"/>
  <c r="P4008" i="1"/>
  <c r="Q4008" i="1" s="1"/>
  <c r="R4008" i="1"/>
  <c r="O4009" i="1"/>
  <c r="P4009" i="1"/>
  <c r="Q4009" i="1" s="1"/>
  <c r="R4009" i="1"/>
  <c r="O4010" i="1"/>
  <c r="P4010" i="1"/>
  <c r="Q4010" i="1" s="1"/>
  <c r="R4010" i="1"/>
  <c r="O4011" i="1"/>
  <c r="P4011" i="1"/>
  <c r="Q4011" i="1" s="1"/>
  <c r="R4011" i="1"/>
  <c r="O4012" i="1"/>
  <c r="P4012" i="1"/>
  <c r="Q4012" i="1" s="1"/>
  <c r="R4012" i="1"/>
  <c r="O4013" i="1"/>
  <c r="P4013" i="1"/>
  <c r="Q4013" i="1" s="1"/>
  <c r="R4013" i="1"/>
  <c r="O4014" i="1"/>
  <c r="P4014" i="1"/>
  <c r="Q4014" i="1" s="1"/>
  <c r="R4014" i="1"/>
  <c r="O4015" i="1"/>
  <c r="P4015" i="1"/>
  <c r="Q4015" i="1" s="1"/>
  <c r="R4015" i="1"/>
  <c r="O4016" i="1"/>
  <c r="P4016" i="1"/>
  <c r="Q4016" i="1" s="1"/>
  <c r="R4016" i="1"/>
  <c r="O4017" i="1"/>
  <c r="P4017" i="1"/>
  <c r="Q4017" i="1" s="1"/>
  <c r="R4017" i="1"/>
  <c r="O4018" i="1"/>
  <c r="P4018" i="1"/>
  <c r="Q4018" i="1" s="1"/>
  <c r="R4018" i="1"/>
  <c r="O4019" i="1"/>
  <c r="P4019" i="1"/>
  <c r="Q4019" i="1" s="1"/>
  <c r="R4019" i="1"/>
  <c r="O4020" i="1"/>
  <c r="P4020" i="1"/>
  <c r="Q4020" i="1" s="1"/>
  <c r="R4020" i="1"/>
  <c r="O4021" i="1"/>
  <c r="P4021" i="1"/>
  <c r="Q4021" i="1" s="1"/>
  <c r="R4021" i="1"/>
  <c r="O4022" i="1"/>
  <c r="P4022" i="1"/>
  <c r="Q4022" i="1" s="1"/>
  <c r="R4022" i="1"/>
  <c r="O4023" i="1"/>
  <c r="P4023" i="1"/>
  <c r="Q4023" i="1" s="1"/>
  <c r="R4023" i="1"/>
  <c r="O4024" i="1"/>
  <c r="P4024" i="1"/>
  <c r="Q4024" i="1" s="1"/>
  <c r="R4024" i="1"/>
  <c r="O4025" i="1"/>
  <c r="P4025" i="1"/>
  <c r="Q4025" i="1" s="1"/>
  <c r="R4025" i="1"/>
  <c r="O4026" i="1"/>
  <c r="P4026" i="1"/>
  <c r="Q4026" i="1" s="1"/>
  <c r="R4026" i="1"/>
  <c r="O4027" i="1"/>
  <c r="P4027" i="1"/>
  <c r="Q4027" i="1" s="1"/>
  <c r="R4027" i="1"/>
  <c r="O4028" i="1"/>
  <c r="P4028" i="1"/>
  <c r="Q4028" i="1" s="1"/>
  <c r="R4028" i="1"/>
  <c r="O4029" i="1"/>
  <c r="P4029" i="1"/>
  <c r="Q4029" i="1" s="1"/>
  <c r="R4029" i="1"/>
  <c r="O4030" i="1"/>
  <c r="P4030" i="1"/>
  <c r="Q4030" i="1" s="1"/>
  <c r="R4030" i="1"/>
  <c r="O4031" i="1"/>
  <c r="P4031" i="1"/>
  <c r="Q4031" i="1" s="1"/>
  <c r="R4031" i="1"/>
  <c r="O4032" i="1"/>
  <c r="P4032" i="1"/>
  <c r="Q4032" i="1" s="1"/>
  <c r="R4032" i="1"/>
  <c r="O4033" i="1"/>
  <c r="P4033" i="1"/>
  <c r="Q4033" i="1" s="1"/>
  <c r="R4033" i="1"/>
  <c r="O4034" i="1"/>
  <c r="P4034" i="1"/>
  <c r="Q4034" i="1" s="1"/>
  <c r="R4034" i="1"/>
  <c r="O4035" i="1"/>
  <c r="P4035" i="1"/>
  <c r="Q4035" i="1" s="1"/>
  <c r="R4035" i="1"/>
  <c r="O4036" i="1"/>
  <c r="P4036" i="1"/>
  <c r="Q4036" i="1" s="1"/>
  <c r="R4036" i="1"/>
  <c r="O4037" i="1"/>
  <c r="P4037" i="1"/>
  <c r="Q4037" i="1" s="1"/>
  <c r="R4037" i="1"/>
  <c r="O4038" i="1"/>
  <c r="P4038" i="1"/>
  <c r="Q4038" i="1" s="1"/>
  <c r="R4038" i="1"/>
  <c r="O4039" i="1"/>
  <c r="P4039" i="1"/>
  <c r="Q4039" i="1" s="1"/>
  <c r="R4039" i="1"/>
  <c r="O4040" i="1"/>
  <c r="P4040" i="1"/>
  <c r="Q4040" i="1" s="1"/>
  <c r="R4040" i="1"/>
  <c r="O4041" i="1"/>
  <c r="P4041" i="1"/>
  <c r="Q4041" i="1" s="1"/>
  <c r="R4041" i="1"/>
  <c r="O4042" i="1"/>
  <c r="P4042" i="1"/>
  <c r="Q4042" i="1" s="1"/>
  <c r="R4042" i="1"/>
  <c r="O4043" i="1"/>
  <c r="P4043" i="1"/>
  <c r="Q4043" i="1" s="1"/>
  <c r="R4043" i="1"/>
  <c r="O4044" i="1"/>
  <c r="P4044" i="1"/>
  <c r="Q4044" i="1" s="1"/>
  <c r="R4044" i="1"/>
  <c r="O4045" i="1"/>
  <c r="P4045" i="1"/>
  <c r="Q4045" i="1" s="1"/>
  <c r="R4045" i="1"/>
  <c r="O4046" i="1"/>
  <c r="P4046" i="1"/>
  <c r="Q4046" i="1" s="1"/>
  <c r="R4046" i="1"/>
  <c r="O4047" i="1"/>
  <c r="P4047" i="1"/>
  <c r="Q4047" i="1" s="1"/>
  <c r="R4047" i="1"/>
  <c r="O4048" i="1"/>
  <c r="P4048" i="1"/>
  <c r="Q4048" i="1" s="1"/>
  <c r="R4048" i="1"/>
  <c r="O4049" i="1"/>
  <c r="P4049" i="1"/>
  <c r="Q4049" i="1" s="1"/>
  <c r="R4049" i="1"/>
  <c r="O4050" i="1"/>
  <c r="P4050" i="1"/>
  <c r="Q4050" i="1" s="1"/>
  <c r="R4050" i="1"/>
  <c r="O4051" i="1"/>
  <c r="P4051" i="1"/>
  <c r="Q4051" i="1" s="1"/>
  <c r="R4051" i="1"/>
  <c r="O4052" i="1"/>
  <c r="P4052" i="1"/>
  <c r="Q4052" i="1" s="1"/>
  <c r="R4052" i="1"/>
  <c r="O4053" i="1"/>
  <c r="P4053" i="1"/>
  <c r="Q4053" i="1" s="1"/>
  <c r="R4053" i="1"/>
  <c r="O4054" i="1"/>
  <c r="P4054" i="1"/>
  <c r="Q4054" i="1" s="1"/>
  <c r="R4054" i="1"/>
  <c r="O4055" i="1"/>
  <c r="P4055" i="1"/>
  <c r="Q4055" i="1" s="1"/>
  <c r="R4055" i="1"/>
  <c r="O4056" i="1"/>
  <c r="P4056" i="1"/>
  <c r="Q4056" i="1" s="1"/>
  <c r="R4056" i="1"/>
  <c r="O4057" i="1"/>
  <c r="P4057" i="1"/>
  <c r="Q4057" i="1" s="1"/>
  <c r="R4057" i="1"/>
  <c r="O4058" i="1"/>
  <c r="P4058" i="1"/>
  <c r="Q4058" i="1" s="1"/>
  <c r="R4058" i="1"/>
  <c r="O4059" i="1"/>
  <c r="P4059" i="1"/>
  <c r="Q4059" i="1" s="1"/>
  <c r="R4059" i="1"/>
  <c r="O4060" i="1"/>
  <c r="P4060" i="1"/>
  <c r="Q4060" i="1" s="1"/>
  <c r="R4060" i="1"/>
  <c r="O4061" i="1"/>
  <c r="P4061" i="1"/>
  <c r="Q4061" i="1" s="1"/>
  <c r="R4061" i="1"/>
  <c r="O4062" i="1"/>
  <c r="P4062" i="1"/>
  <c r="Q4062" i="1" s="1"/>
  <c r="R4062" i="1"/>
  <c r="O4063" i="1"/>
  <c r="P4063" i="1"/>
  <c r="Q4063" i="1" s="1"/>
  <c r="R4063" i="1"/>
  <c r="O4064" i="1"/>
  <c r="P4064" i="1"/>
  <c r="Q4064" i="1" s="1"/>
  <c r="R4064" i="1"/>
  <c r="O4065" i="1"/>
  <c r="P4065" i="1"/>
  <c r="Q4065" i="1" s="1"/>
  <c r="R4065" i="1"/>
  <c r="O4066" i="1"/>
  <c r="P4066" i="1"/>
  <c r="Q4066" i="1" s="1"/>
  <c r="R4066" i="1"/>
  <c r="O4067" i="1"/>
  <c r="P4067" i="1"/>
  <c r="Q4067" i="1" s="1"/>
  <c r="R4067" i="1"/>
  <c r="O4068" i="1"/>
  <c r="P4068" i="1"/>
  <c r="Q4068" i="1" s="1"/>
  <c r="R4068" i="1"/>
  <c r="O4069" i="1"/>
  <c r="P4069" i="1"/>
  <c r="Q4069" i="1" s="1"/>
  <c r="R4069" i="1"/>
  <c r="O4070" i="1"/>
  <c r="P4070" i="1"/>
  <c r="Q4070" i="1" s="1"/>
  <c r="R4070" i="1"/>
  <c r="O4071" i="1"/>
  <c r="P4071" i="1"/>
  <c r="Q4071" i="1" s="1"/>
  <c r="R4071" i="1"/>
  <c r="O4072" i="1"/>
  <c r="P4072" i="1"/>
  <c r="Q4072" i="1" s="1"/>
  <c r="R4072" i="1"/>
  <c r="O4073" i="1"/>
  <c r="P4073" i="1"/>
  <c r="Q4073" i="1" s="1"/>
  <c r="R4073" i="1"/>
  <c r="O4074" i="1"/>
  <c r="P4074" i="1"/>
  <c r="Q4074" i="1" s="1"/>
  <c r="R4074" i="1"/>
  <c r="O4075" i="1"/>
  <c r="P4075" i="1"/>
  <c r="Q4075" i="1" s="1"/>
  <c r="R4075" i="1"/>
  <c r="O4076" i="1"/>
  <c r="P4076" i="1"/>
  <c r="Q4076" i="1" s="1"/>
  <c r="R4076" i="1"/>
  <c r="O4077" i="1"/>
  <c r="P4077" i="1"/>
  <c r="Q4077" i="1" s="1"/>
  <c r="R4077" i="1"/>
  <c r="O4078" i="1"/>
  <c r="P4078" i="1"/>
  <c r="Q4078" i="1" s="1"/>
  <c r="R4078" i="1"/>
  <c r="O4079" i="1"/>
  <c r="P4079" i="1"/>
  <c r="Q4079" i="1" s="1"/>
  <c r="R4079" i="1"/>
  <c r="O4080" i="1"/>
  <c r="P4080" i="1"/>
  <c r="Q4080" i="1" s="1"/>
  <c r="R4080" i="1"/>
  <c r="O4081" i="1"/>
  <c r="P4081" i="1"/>
  <c r="Q4081" i="1" s="1"/>
  <c r="R4081" i="1"/>
  <c r="O4082" i="1"/>
  <c r="P4082" i="1"/>
  <c r="Q4082" i="1" s="1"/>
  <c r="R4082" i="1"/>
  <c r="O4083" i="1"/>
  <c r="P4083" i="1"/>
  <c r="Q4083" i="1" s="1"/>
  <c r="R4083" i="1"/>
  <c r="O4084" i="1"/>
  <c r="P4084" i="1"/>
  <c r="Q4084" i="1" s="1"/>
  <c r="R4084" i="1"/>
  <c r="O4085" i="1"/>
  <c r="P4085" i="1"/>
  <c r="Q4085" i="1" s="1"/>
  <c r="R4085" i="1"/>
  <c r="O4086" i="1"/>
  <c r="P4086" i="1"/>
  <c r="Q4086" i="1" s="1"/>
  <c r="R4086" i="1"/>
  <c r="O4087" i="1"/>
  <c r="P4087" i="1"/>
  <c r="Q4087" i="1" s="1"/>
  <c r="R4087" i="1"/>
  <c r="O4088" i="1"/>
  <c r="P4088" i="1"/>
  <c r="Q4088" i="1" s="1"/>
  <c r="R4088" i="1"/>
  <c r="O4089" i="1"/>
  <c r="P4089" i="1"/>
  <c r="Q4089" i="1" s="1"/>
  <c r="R4089" i="1"/>
  <c r="O4090" i="1"/>
  <c r="P4090" i="1"/>
  <c r="Q4090" i="1" s="1"/>
  <c r="R4090" i="1"/>
  <c r="O4091" i="1"/>
  <c r="P4091" i="1"/>
  <c r="Q4091" i="1" s="1"/>
  <c r="R4091" i="1"/>
  <c r="O4092" i="1"/>
  <c r="P4092" i="1"/>
  <c r="Q4092" i="1" s="1"/>
  <c r="R4092" i="1"/>
  <c r="O4093" i="1"/>
  <c r="P4093" i="1"/>
  <c r="Q4093" i="1" s="1"/>
  <c r="R4093" i="1"/>
  <c r="O4094" i="1"/>
  <c r="P4094" i="1"/>
  <c r="Q4094" i="1" s="1"/>
  <c r="R4094" i="1"/>
  <c r="O4095" i="1"/>
  <c r="P4095" i="1"/>
  <c r="Q4095" i="1" s="1"/>
  <c r="R4095" i="1"/>
  <c r="O4096" i="1"/>
  <c r="P4096" i="1"/>
  <c r="Q4096" i="1" s="1"/>
  <c r="R4096" i="1"/>
  <c r="O4097" i="1"/>
  <c r="P4097" i="1"/>
  <c r="Q4097" i="1" s="1"/>
  <c r="R4097" i="1"/>
  <c r="O4098" i="1"/>
  <c r="P4098" i="1"/>
  <c r="Q4098" i="1" s="1"/>
  <c r="R4098" i="1"/>
  <c r="O4099" i="1"/>
  <c r="P4099" i="1"/>
  <c r="Q4099" i="1" s="1"/>
  <c r="R4099" i="1"/>
  <c r="O4100" i="1"/>
  <c r="P4100" i="1"/>
  <c r="Q4100" i="1" s="1"/>
  <c r="R4100" i="1"/>
  <c r="O4101" i="1"/>
  <c r="P4101" i="1"/>
  <c r="Q4101" i="1" s="1"/>
  <c r="R4101" i="1"/>
  <c r="O4102" i="1"/>
  <c r="P4102" i="1"/>
  <c r="Q4102" i="1" s="1"/>
  <c r="R4102" i="1"/>
  <c r="O4103" i="1"/>
  <c r="P4103" i="1"/>
  <c r="Q4103" i="1" s="1"/>
  <c r="R4103" i="1"/>
  <c r="O4104" i="1"/>
  <c r="P4104" i="1"/>
  <c r="Q4104" i="1" s="1"/>
  <c r="R4104" i="1"/>
  <c r="O4105" i="1"/>
  <c r="P4105" i="1"/>
  <c r="Q4105" i="1" s="1"/>
  <c r="R4105" i="1"/>
  <c r="O4106" i="1"/>
  <c r="P4106" i="1"/>
  <c r="Q4106" i="1" s="1"/>
  <c r="R4106" i="1"/>
  <c r="O4107" i="1"/>
  <c r="P4107" i="1"/>
  <c r="Q4107" i="1" s="1"/>
  <c r="R4107" i="1"/>
  <c r="O4108" i="1"/>
  <c r="P4108" i="1"/>
  <c r="Q4108" i="1" s="1"/>
  <c r="R4108" i="1"/>
  <c r="O4109" i="1"/>
  <c r="P4109" i="1"/>
  <c r="Q4109" i="1" s="1"/>
  <c r="R4109" i="1"/>
  <c r="O4110" i="1"/>
  <c r="P4110" i="1"/>
  <c r="Q4110" i="1" s="1"/>
  <c r="R4110" i="1"/>
  <c r="O4111" i="1"/>
  <c r="P4111" i="1"/>
  <c r="Q4111" i="1" s="1"/>
  <c r="R4111" i="1"/>
  <c r="O4112" i="1"/>
  <c r="P4112" i="1"/>
  <c r="Q4112" i="1" s="1"/>
  <c r="R4112" i="1"/>
  <c r="O4113" i="1"/>
  <c r="P4113" i="1"/>
  <c r="Q4113" i="1" s="1"/>
  <c r="R4113" i="1"/>
  <c r="O4114" i="1"/>
  <c r="P4114" i="1"/>
  <c r="Q4114" i="1" s="1"/>
  <c r="R4114" i="1"/>
  <c r="O4115" i="1"/>
  <c r="P4115" i="1"/>
  <c r="Q4115" i="1" s="1"/>
  <c r="R4115" i="1"/>
  <c r="O4116" i="1"/>
  <c r="P4116" i="1"/>
  <c r="Q4116" i="1" s="1"/>
  <c r="R4116" i="1"/>
  <c r="O4117" i="1"/>
  <c r="P4117" i="1"/>
  <c r="Q4117" i="1" s="1"/>
  <c r="R4117" i="1"/>
  <c r="O4118" i="1"/>
  <c r="P4118" i="1"/>
  <c r="Q4118" i="1" s="1"/>
  <c r="R4118" i="1"/>
  <c r="O4119" i="1"/>
  <c r="P4119" i="1"/>
  <c r="Q4119" i="1" s="1"/>
  <c r="R4119" i="1"/>
  <c r="O4120" i="1"/>
  <c r="P4120" i="1"/>
  <c r="Q4120" i="1" s="1"/>
  <c r="R4120" i="1"/>
  <c r="O4121" i="1"/>
  <c r="P4121" i="1"/>
  <c r="Q4121" i="1" s="1"/>
  <c r="R4121" i="1"/>
  <c r="O4122" i="1"/>
  <c r="P4122" i="1"/>
  <c r="Q4122" i="1" s="1"/>
  <c r="R4122" i="1"/>
  <c r="O4123" i="1"/>
  <c r="P4123" i="1"/>
  <c r="Q4123" i="1" s="1"/>
  <c r="R4123" i="1"/>
  <c r="O4124" i="1"/>
  <c r="P4124" i="1"/>
  <c r="Q4124" i="1" s="1"/>
  <c r="R4124" i="1"/>
  <c r="O4125" i="1"/>
  <c r="P4125" i="1"/>
  <c r="Q4125" i="1" s="1"/>
  <c r="R4125" i="1"/>
  <c r="O4126" i="1"/>
  <c r="P4126" i="1"/>
  <c r="Q4126" i="1" s="1"/>
  <c r="R4126" i="1"/>
  <c r="O4127" i="1"/>
  <c r="P4127" i="1"/>
  <c r="Q4127" i="1" s="1"/>
  <c r="R4127" i="1"/>
  <c r="O4128" i="1"/>
  <c r="P4128" i="1"/>
  <c r="Q4128" i="1" s="1"/>
  <c r="R4128" i="1"/>
  <c r="O4129" i="1"/>
  <c r="P4129" i="1"/>
  <c r="Q4129" i="1" s="1"/>
  <c r="R4129" i="1"/>
  <c r="O4130" i="1"/>
  <c r="P4130" i="1"/>
  <c r="Q4130" i="1" s="1"/>
  <c r="R4130" i="1"/>
  <c r="O4131" i="1"/>
  <c r="P4131" i="1"/>
  <c r="Q4131" i="1" s="1"/>
  <c r="R4131" i="1"/>
  <c r="O4132" i="1"/>
  <c r="P4132" i="1"/>
  <c r="Q4132" i="1" s="1"/>
  <c r="R4132" i="1"/>
  <c r="O4133" i="1"/>
  <c r="P4133" i="1"/>
  <c r="Q4133" i="1" s="1"/>
  <c r="R4133" i="1"/>
  <c r="O4134" i="1"/>
  <c r="P4134" i="1"/>
  <c r="Q4134" i="1" s="1"/>
  <c r="R4134" i="1"/>
  <c r="O4135" i="1"/>
  <c r="P4135" i="1"/>
  <c r="Q4135" i="1" s="1"/>
  <c r="R4135" i="1"/>
  <c r="O4136" i="1"/>
  <c r="P4136" i="1"/>
  <c r="Q4136" i="1" s="1"/>
  <c r="R4136" i="1"/>
  <c r="O4137" i="1"/>
  <c r="P4137" i="1"/>
  <c r="Q4137" i="1" s="1"/>
  <c r="R4137" i="1"/>
  <c r="O4138" i="1"/>
  <c r="P4138" i="1"/>
  <c r="Q4138" i="1" s="1"/>
  <c r="R4138" i="1"/>
  <c r="O4139" i="1"/>
  <c r="P4139" i="1"/>
  <c r="Q4139" i="1" s="1"/>
  <c r="R4139" i="1"/>
  <c r="O4140" i="1"/>
  <c r="P4140" i="1"/>
  <c r="Q4140" i="1" s="1"/>
  <c r="R4140" i="1"/>
  <c r="O4141" i="1"/>
  <c r="P4141" i="1"/>
  <c r="Q4141" i="1" s="1"/>
  <c r="R4141" i="1"/>
  <c r="O4142" i="1"/>
  <c r="P4142" i="1"/>
  <c r="Q4142" i="1" s="1"/>
  <c r="R4142" i="1"/>
  <c r="O4143" i="1"/>
  <c r="P4143" i="1"/>
  <c r="Q4143" i="1" s="1"/>
  <c r="R4143" i="1"/>
  <c r="O4144" i="1"/>
  <c r="P4144" i="1"/>
  <c r="Q4144" i="1" s="1"/>
  <c r="R4144" i="1"/>
  <c r="O4145" i="1"/>
  <c r="P4145" i="1"/>
  <c r="Q4145" i="1" s="1"/>
  <c r="R4145" i="1"/>
  <c r="O4146" i="1"/>
  <c r="P4146" i="1"/>
  <c r="Q4146" i="1" s="1"/>
  <c r="R4146" i="1"/>
  <c r="O4147" i="1"/>
  <c r="P4147" i="1"/>
  <c r="Q4147" i="1" s="1"/>
  <c r="R4147" i="1"/>
  <c r="O4148" i="1"/>
  <c r="P4148" i="1"/>
  <c r="Q4148" i="1" s="1"/>
  <c r="R4148" i="1"/>
  <c r="O4149" i="1"/>
  <c r="P4149" i="1"/>
  <c r="Q4149" i="1" s="1"/>
  <c r="R4149" i="1"/>
  <c r="O4150" i="1"/>
  <c r="P4150" i="1"/>
  <c r="Q4150" i="1" s="1"/>
  <c r="R4150" i="1"/>
  <c r="O4151" i="1"/>
  <c r="P4151" i="1"/>
  <c r="Q4151" i="1" s="1"/>
  <c r="R4151" i="1"/>
  <c r="O4152" i="1"/>
  <c r="P4152" i="1"/>
  <c r="Q4152" i="1" s="1"/>
  <c r="R4152" i="1"/>
  <c r="O4153" i="1"/>
  <c r="P4153" i="1"/>
  <c r="Q4153" i="1" s="1"/>
  <c r="R4153" i="1"/>
  <c r="O4154" i="1"/>
  <c r="P4154" i="1"/>
  <c r="Q4154" i="1" s="1"/>
  <c r="R4154" i="1"/>
  <c r="O4155" i="1"/>
  <c r="P4155" i="1"/>
  <c r="Q4155" i="1" s="1"/>
  <c r="R4155" i="1"/>
  <c r="O4156" i="1"/>
  <c r="P4156" i="1"/>
  <c r="Q4156" i="1" s="1"/>
  <c r="R4156" i="1"/>
  <c r="O4157" i="1"/>
  <c r="P4157" i="1"/>
  <c r="Q4157" i="1" s="1"/>
  <c r="R4157" i="1"/>
  <c r="O4158" i="1"/>
  <c r="P4158" i="1"/>
  <c r="Q4158" i="1" s="1"/>
  <c r="R4158" i="1"/>
  <c r="O4159" i="1"/>
  <c r="P4159" i="1"/>
  <c r="Q4159" i="1" s="1"/>
  <c r="R4159" i="1"/>
  <c r="O4160" i="1"/>
  <c r="P4160" i="1"/>
  <c r="Q4160" i="1" s="1"/>
  <c r="R4160" i="1"/>
  <c r="O4161" i="1"/>
  <c r="P4161" i="1"/>
  <c r="Q4161" i="1" s="1"/>
  <c r="R4161" i="1"/>
  <c r="O4162" i="1"/>
  <c r="P4162" i="1"/>
  <c r="Q4162" i="1" s="1"/>
  <c r="R4162" i="1"/>
  <c r="O4163" i="1"/>
  <c r="P4163" i="1"/>
  <c r="Q4163" i="1" s="1"/>
  <c r="R4163" i="1"/>
  <c r="O4164" i="1"/>
  <c r="P4164" i="1"/>
  <c r="Q4164" i="1" s="1"/>
  <c r="R4164" i="1"/>
  <c r="O4165" i="1"/>
  <c r="P4165" i="1"/>
  <c r="Q4165" i="1" s="1"/>
  <c r="R4165" i="1"/>
  <c r="O4166" i="1"/>
  <c r="P4166" i="1"/>
  <c r="Q4166" i="1" s="1"/>
  <c r="R4166" i="1"/>
  <c r="O4167" i="1"/>
  <c r="P4167" i="1"/>
  <c r="Q4167" i="1" s="1"/>
  <c r="R4167" i="1"/>
  <c r="O4168" i="1"/>
  <c r="P4168" i="1"/>
  <c r="Q4168" i="1" s="1"/>
  <c r="R4168" i="1"/>
  <c r="O4169" i="1"/>
  <c r="P4169" i="1"/>
  <c r="Q4169" i="1" s="1"/>
  <c r="R4169" i="1"/>
  <c r="O4170" i="1"/>
  <c r="P4170" i="1"/>
  <c r="Q4170" i="1" s="1"/>
  <c r="R4170" i="1"/>
  <c r="O4171" i="1"/>
  <c r="P4171" i="1"/>
  <c r="Q4171" i="1" s="1"/>
  <c r="R4171" i="1"/>
  <c r="O4172" i="1"/>
  <c r="P4172" i="1"/>
  <c r="Q4172" i="1" s="1"/>
  <c r="R4172" i="1"/>
  <c r="O4173" i="1"/>
  <c r="P4173" i="1"/>
  <c r="Q4173" i="1" s="1"/>
  <c r="R4173" i="1"/>
  <c r="O4174" i="1"/>
  <c r="P4174" i="1"/>
  <c r="Q4174" i="1" s="1"/>
  <c r="R4174" i="1"/>
  <c r="O4175" i="1"/>
  <c r="P4175" i="1"/>
  <c r="Q4175" i="1" s="1"/>
  <c r="R4175" i="1"/>
  <c r="O4176" i="1"/>
  <c r="P4176" i="1"/>
  <c r="Q4176" i="1" s="1"/>
  <c r="R4176" i="1"/>
  <c r="O4177" i="1"/>
  <c r="P4177" i="1"/>
  <c r="Q4177" i="1" s="1"/>
  <c r="R4177" i="1"/>
  <c r="O4178" i="1"/>
  <c r="P4178" i="1"/>
  <c r="Q4178" i="1" s="1"/>
  <c r="R4178" i="1"/>
  <c r="O4179" i="1"/>
  <c r="P4179" i="1"/>
  <c r="Q4179" i="1" s="1"/>
  <c r="R4179" i="1"/>
  <c r="O4180" i="1"/>
  <c r="P4180" i="1"/>
  <c r="Q4180" i="1" s="1"/>
  <c r="R4180" i="1"/>
  <c r="O4181" i="1"/>
  <c r="P4181" i="1"/>
  <c r="Q4181" i="1" s="1"/>
  <c r="R4181" i="1"/>
  <c r="O4182" i="1"/>
  <c r="P4182" i="1"/>
  <c r="Q4182" i="1" s="1"/>
  <c r="R4182" i="1"/>
  <c r="O4183" i="1"/>
  <c r="P4183" i="1"/>
  <c r="Q4183" i="1" s="1"/>
  <c r="R4183" i="1"/>
  <c r="O4184" i="1"/>
  <c r="P4184" i="1"/>
  <c r="Q4184" i="1" s="1"/>
  <c r="R4184" i="1"/>
  <c r="O4185" i="1"/>
  <c r="P4185" i="1"/>
  <c r="Q4185" i="1" s="1"/>
  <c r="R4185" i="1"/>
  <c r="O4186" i="1"/>
  <c r="P4186" i="1"/>
  <c r="Q4186" i="1" s="1"/>
  <c r="R4186" i="1"/>
  <c r="O4187" i="1"/>
  <c r="P4187" i="1"/>
  <c r="Q4187" i="1" s="1"/>
  <c r="R4187" i="1"/>
  <c r="O4188" i="1"/>
  <c r="P4188" i="1"/>
  <c r="Q4188" i="1" s="1"/>
  <c r="R4188" i="1"/>
  <c r="O4189" i="1"/>
  <c r="P4189" i="1"/>
  <c r="Q4189" i="1" s="1"/>
  <c r="R4189" i="1"/>
  <c r="O4190" i="1"/>
  <c r="P4190" i="1"/>
  <c r="Q4190" i="1" s="1"/>
  <c r="R4190" i="1"/>
  <c r="O4191" i="1"/>
  <c r="P4191" i="1"/>
  <c r="Q4191" i="1" s="1"/>
  <c r="R4191" i="1"/>
  <c r="O4192" i="1"/>
  <c r="P4192" i="1"/>
  <c r="Q4192" i="1" s="1"/>
  <c r="R4192" i="1"/>
  <c r="O4193" i="1"/>
  <c r="P4193" i="1"/>
  <c r="Q4193" i="1" s="1"/>
  <c r="R4193" i="1"/>
  <c r="O4194" i="1"/>
  <c r="P4194" i="1"/>
  <c r="Q4194" i="1" s="1"/>
  <c r="R4194" i="1"/>
  <c r="O4195" i="1"/>
  <c r="P4195" i="1"/>
  <c r="Q4195" i="1" s="1"/>
  <c r="R4195" i="1"/>
  <c r="O4196" i="1"/>
  <c r="P4196" i="1"/>
  <c r="Q4196" i="1" s="1"/>
  <c r="R4196" i="1"/>
  <c r="O4197" i="1"/>
  <c r="P4197" i="1"/>
  <c r="Q4197" i="1" s="1"/>
  <c r="R4197" i="1"/>
  <c r="O4198" i="1"/>
  <c r="P4198" i="1"/>
  <c r="Q4198" i="1" s="1"/>
  <c r="R4198" i="1"/>
  <c r="O4199" i="1"/>
  <c r="P4199" i="1"/>
  <c r="Q4199" i="1" s="1"/>
  <c r="R4199" i="1"/>
  <c r="O4200" i="1"/>
  <c r="P4200" i="1"/>
  <c r="Q4200" i="1" s="1"/>
  <c r="R4200" i="1"/>
  <c r="O4201" i="1"/>
  <c r="P4201" i="1"/>
  <c r="Q4201" i="1" s="1"/>
  <c r="R4201" i="1"/>
  <c r="O4202" i="1"/>
  <c r="P4202" i="1"/>
  <c r="Q4202" i="1" s="1"/>
  <c r="R4202" i="1"/>
  <c r="O4203" i="1"/>
  <c r="P4203" i="1"/>
  <c r="Q4203" i="1" s="1"/>
  <c r="R4203" i="1"/>
  <c r="O4204" i="1"/>
  <c r="P4204" i="1"/>
  <c r="Q4204" i="1" s="1"/>
  <c r="R4204" i="1"/>
  <c r="O4205" i="1"/>
  <c r="P4205" i="1"/>
  <c r="Q4205" i="1" s="1"/>
  <c r="R4205" i="1"/>
  <c r="O4206" i="1"/>
  <c r="P4206" i="1"/>
  <c r="Q4206" i="1" s="1"/>
  <c r="R4206" i="1"/>
  <c r="O4207" i="1"/>
  <c r="P4207" i="1"/>
  <c r="Q4207" i="1" s="1"/>
  <c r="R4207" i="1"/>
  <c r="O4208" i="1"/>
  <c r="P4208" i="1"/>
  <c r="Q4208" i="1" s="1"/>
  <c r="R4208" i="1"/>
  <c r="O4209" i="1"/>
  <c r="P4209" i="1"/>
  <c r="Q4209" i="1" s="1"/>
  <c r="R4209" i="1"/>
  <c r="O4210" i="1"/>
  <c r="P4210" i="1"/>
  <c r="Q4210" i="1" s="1"/>
  <c r="R4210" i="1"/>
  <c r="O4211" i="1"/>
  <c r="P4211" i="1"/>
  <c r="Q4211" i="1" s="1"/>
  <c r="R4211" i="1"/>
  <c r="O4212" i="1"/>
  <c r="P4212" i="1"/>
  <c r="Q4212" i="1" s="1"/>
  <c r="R4212" i="1"/>
  <c r="O4213" i="1"/>
  <c r="P4213" i="1"/>
  <c r="Q4213" i="1" s="1"/>
  <c r="R4213" i="1"/>
  <c r="O4214" i="1"/>
  <c r="P4214" i="1"/>
  <c r="Q4214" i="1" s="1"/>
  <c r="R4214" i="1"/>
  <c r="O4215" i="1"/>
  <c r="P4215" i="1"/>
  <c r="Q4215" i="1" s="1"/>
  <c r="R4215" i="1"/>
  <c r="O4216" i="1"/>
  <c r="P4216" i="1"/>
  <c r="Q4216" i="1" s="1"/>
  <c r="R4216" i="1"/>
  <c r="O4217" i="1"/>
  <c r="P4217" i="1"/>
  <c r="Q4217" i="1" s="1"/>
  <c r="R4217" i="1"/>
  <c r="O4218" i="1"/>
  <c r="P4218" i="1"/>
  <c r="Q4218" i="1" s="1"/>
  <c r="R4218" i="1"/>
  <c r="O4219" i="1"/>
  <c r="P4219" i="1"/>
  <c r="Q4219" i="1" s="1"/>
  <c r="R4219" i="1"/>
  <c r="O4220" i="1"/>
  <c r="P4220" i="1"/>
  <c r="Q4220" i="1" s="1"/>
  <c r="R4220" i="1"/>
  <c r="O4221" i="1"/>
  <c r="P4221" i="1"/>
  <c r="Q4221" i="1" s="1"/>
  <c r="R4221" i="1"/>
  <c r="O4222" i="1"/>
  <c r="P4222" i="1"/>
  <c r="Q4222" i="1" s="1"/>
  <c r="R4222" i="1"/>
  <c r="O4223" i="1"/>
  <c r="P4223" i="1"/>
  <c r="Q4223" i="1" s="1"/>
  <c r="R4223" i="1"/>
  <c r="O4224" i="1"/>
  <c r="P4224" i="1"/>
  <c r="Q4224" i="1" s="1"/>
  <c r="R4224" i="1"/>
  <c r="O4225" i="1"/>
  <c r="P4225" i="1"/>
  <c r="Q4225" i="1" s="1"/>
  <c r="R4225" i="1"/>
  <c r="O4226" i="1"/>
  <c r="P4226" i="1"/>
  <c r="Q4226" i="1" s="1"/>
  <c r="R4226" i="1"/>
  <c r="O4227" i="1"/>
  <c r="P4227" i="1"/>
  <c r="Q4227" i="1" s="1"/>
  <c r="R4227" i="1"/>
  <c r="O4228" i="1"/>
  <c r="P4228" i="1"/>
  <c r="Q4228" i="1" s="1"/>
  <c r="R4228" i="1"/>
  <c r="O4229" i="1"/>
  <c r="P4229" i="1"/>
  <c r="Q4229" i="1" s="1"/>
  <c r="R4229" i="1"/>
  <c r="O4230" i="1"/>
  <c r="P4230" i="1"/>
  <c r="Q4230" i="1" s="1"/>
  <c r="R4230" i="1"/>
  <c r="O4231" i="1"/>
  <c r="P4231" i="1"/>
  <c r="Q4231" i="1" s="1"/>
  <c r="R4231" i="1"/>
  <c r="O4232" i="1"/>
  <c r="P4232" i="1"/>
  <c r="Q4232" i="1" s="1"/>
  <c r="R4232" i="1"/>
  <c r="O4233" i="1"/>
  <c r="P4233" i="1"/>
  <c r="Q4233" i="1" s="1"/>
  <c r="R4233" i="1"/>
  <c r="O4234" i="1"/>
  <c r="P4234" i="1"/>
  <c r="Q4234" i="1" s="1"/>
  <c r="R4234" i="1"/>
  <c r="O4235" i="1"/>
  <c r="P4235" i="1"/>
  <c r="Q4235" i="1" s="1"/>
  <c r="R4235" i="1"/>
  <c r="O4236" i="1"/>
  <c r="P4236" i="1"/>
  <c r="Q4236" i="1" s="1"/>
  <c r="R4236" i="1"/>
  <c r="O4237" i="1"/>
  <c r="P4237" i="1"/>
  <c r="Q4237" i="1" s="1"/>
  <c r="R4237" i="1"/>
  <c r="O4238" i="1"/>
  <c r="P4238" i="1"/>
  <c r="Q4238" i="1" s="1"/>
  <c r="R4238" i="1"/>
  <c r="O4239" i="1"/>
  <c r="P4239" i="1"/>
  <c r="Q4239" i="1" s="1"/>
  <c r="R4239" i="1"/>
  <c r="O4240" i="1"/>
  <c r="P4240" i="1"/>
  <c r="Q4240" i="1" s="1"/>
  <c r="R4240" i="1"/>
  <c r="O4241" i="1"/>
  <c r="P4241" i="1"/>
  <c r="Q4241" i="1" s="1"/>
  <c r="R4241" i="1"/>
  <c r="O4242" i="1"/>
  <c r="P4242" i="1"/>
  <c r="Q4242" i="1" s="1"/>
  <c r="R4242" i="1"/>
  <c r="O4243" i="1"/>
  <c r="P4243" i="1"/>
  <c r="Q4243" i="1" s="1"/>
  <c r="R4243" i="1"/>
  <c r="O4244" i="1"/>
  <c r="P4244" i="1"/>
  <c r="Q4244" i="1" s="1"/>
  <c r="R4244" i="1"/>
  <c r="O4245" i="1"/>
  <c r="P4245" i="1"/>
  <c r="Q4245" i="1" s="1"/>
  <c r="R4245" i="1"/>
  <c r="O4246" i="1"/>
  <c r="P4246" i="1"/>
  <c r="Q4246" i="1" s="1"/>
  <c r="R4246" i="1"/>
  <c r="O4247" i="1"/>
  <c r="P4247" i="1"/>
  <c r="Q4247" i="1" s="1"/>
  <c r="R4247" i="1"/>
  <c r="O4248" i="1"/>
  <c r="P4248" i="1"/>
  <c r="Q4248" i="1" s="1"/>
  <c r="R4248" i="1"/>
  <c r="O4249" i="1"/>
  <c r="P4249" i="1"/>
  <c r="Q4249" i="1" s="1"/>
  <c r="R4249" i="1"/>
  <c r="O4250" i="1"/>
  <c r="P4250" i="1"/>
  <c r="Q4250" i="1" s="1"/>
  <c r="R4250" i="1"/>
  <c r="O4251" i="1"/>
  <c r="P4251" i="1"/>
  <c r="Q4251" i="1" s="1"/>
  <c r="R4251" i="1"/>
  <c r="O4252" i="1"/>
  <c r="P4252" i="1"/>
  <c r="Q4252" i="1" s="1"/>
  <c r="R4252" i="1"/>
  <c r="O4253" i="1"/>
  <c r="P4253" i="1"/>
  <c r="Q4253" i="1" s="1"/>
  <c r="R4253" i="1"/>
  <c r="O4254" i="1"/>
  <c r="P4254" i="1"/>
  <c r="Q4254" i="1" s="1"/>
  <c r="R4254" i="1"/>
  <c r="O4255" i="1"/>
  <c r="P4255" i="1"/>
  <c r="Q4255" i="1" s="1"/>
  <c r="R4255" i="1"/>
  <c r="O4256" i="1"/>
  <c r="P4256" i="1"/>
  <c r="Q4256" i="1" s="1"/>
  <c r="R4256" i="1"/>
  <c r="O4257" i="1"/>
  <c r="P4257" i="1"/>
  <c r="Q4257" i="1" s="1"/>
  <c r="R4257" i="1"/>
  <c r="O4258" i="1"/>
  <c r="P4258" i="1"/>
  <c r="Q4258" i="1" s="1"/>
  <c r="R4258" i="1"/>
  <c r="O4259" i="1"/>
  <c r="P4259" i="1"/>
  <c r="Q4259" i="1" s="1"/>
  <c r="R4259" i="1"/>
  <c r="O4260" i="1"/>
  <c r="P4260" i="1"/>
  <c r="Q4260" i="1" s="1"/>
  <c r="R4260" i="1"/>
  <c r="O4261" i="1"/>
  <c r="P4261" i="1"/>
  <c r="Q4261" i="1" s="1"/>
  <c r="R4261" i="1"/>
  <c r="O4262" i="1"/>
  <c r="P4262" i="1"/>
  <c r="Q4262" i="1" s="1"/>
  <c r="R4262" i="1"/>
  <c r="O4263" i="1"/>
  <c r="P4263" i="1"/>
  <c r="Q4263" i="1" s="1"/>
  <c r="R4263" i="1"/>
  <c r="O4264" i="1"/>
  <c r="P4264" i="1"/>
  <c r="Q4264" i="1" s="1"/>
  <c r="R4264" i="1"/>
  <c r="O4265" i="1"/>
  <c r="P4265" i="1"/>
  <c r="Q4265" i="1" s="1"/>
  <c r="R4265" i="1"/>
  <c r="O4266" i="1"/>
  <c r="P4266" i="1"/>
  <c r="Q4266" i="1" s="1"/>
  <c r="R4266" i="1"/>
  <c r="O4267" i="1"/>
  <c r="P4267" i="1"/>
  <c r="Q4267" i="1" s="1"/>
  <c r="R4267" i="1"/>
  <c r="O4268" i="1"/>
  <c r="P4268" i="1"/>
  <c r="Q4268" i="1" s="1"/>
  <c r="R4268" i="1"/>
  <c r="O4269" i="1"/>
  <c r="P4269" i="1"/>
  <c r="Q4269" i="1" s="1"/>
  <c r="R4269" i="1"/>
  <c r="O4270" i="1"/>
  <c r="P4270" i="1"/>
  <c r="Q4270" i="1" s="1"/>
  <c r="R4270" i="1"/>
  <c r="O4271" i="1"/>
  <c r="P4271" i="1"/>
  <c r="Q4271" i="1" s="1"/>
  <c r="R4271" i="1"/>
  <c r="O4272" i="1"/>
  <c r="P4272" i="1"/>
  <c r="Q4272" i="1" s="1"/>
  <c r="R4272" i="1"/>
  <c r="O4273" i="1"/>
  <c r="P4273" i="1"/>
  <c r="Q4273" i="1" s="1"/>
  <c r="R4273" i="1"/>
  <c r="O4274" i="1"/>
  <c r="P4274" i="1"/>
  <c r="Q4274" i="1" s="1"/>
  <c r="R4274" i="1"/>
  <c r="O4275" i="1"/>
  <c r="P4275" i="1"/>
  <c r="Q4275" i="1" s="1"/>
  <c r="R4275" i="1"/>
  <c r="O4276" i="1"/>
  <c r="P4276" i="1"/>
  <c r="Q4276" i="1" s="1"/>
  <c r="R4276" i="1"/>
  <c r="O4277" i="1"/>
  <c r="P4277" i="1"/>
  <c r="Q4277" i="1" s="1"/>
  <c r="R4277" i="1"/>
  <c r="O4278" i="1"/>
  <c r="P4278" i="1"/>
  <c r="Q4278" i="1" s="1"/>
  <c r="R4278" i="1"/>
  <c r="O4279" i="1"/>
  <c r="P4279" i="1"/>
  <c r="Q4279" i="1" s="1"/>
  <c r="R4279" i="1"/>
  <c r="O4280" i="1"/>
  <c r="P4280" i="1"/>
  <c r="Q4280" i="1" s="1"/>
  <c r="R4280" i="1"/>
  <c r="O4281" i="1"/>
  <c r="P4281" i="1"/>
  <c r="Q4281" i="1" s="1"/>
  <c r="R4281" i="1"/>
  <c r="O4282" i="1"/>
  <c r="P4282" i="1"/>
  <c r="Q4282" i="1" s="1"/>
  <c r="R4282" i="1"/>
  <c r="O4283" i="1"/>
  <c r="P4283" i="1"/>
  <c r="Q4283" i="1" s="1"/>
  <c r="R4283" i="1"/>
  <c r="O4284" i="1"/>
  <c r="P4284" i="1"/>
  <c r="Q4284" i="1" s="1"/>
  <c r="R4284" i="1"/>
  <c r="O4285" i="1"/>
  <c r="P4285" i="1"/>
  <c r="Q4285" i="1" s="1"/>
  <c r="R4285" i="1"/>
  <c r="O4286" i="1"/>
  <c r="P4286" i="1"/>
  <c r="Q4286" i="1" s="1"/>
  <c r="R4286" i="1"/>
  <c r="O4287" i="1"/>
  <c r="P4287" i="1"/>
  <c r="Q4287" i="1" s="1"/>
  <c r="R4287" i="1"/>
  <c r="O4288" i="1"/>
  <c r="P4288" i="1"/>
  <c r="Q4288" i="1" s="1"/>
  <c r="R4288" i="1"/>
  <c r="O4289" i="1"/>
  <c r="P4289" i="1"/>
  <c r="Q4289" i="1" s="1"/>
  <c r="R4289" i="1"/>
  <c r="O4290" i="1"/>
  <c r="P4290" i="1"/>
  <c r="Q4290" i="1" s="1"/>
  <c r="R4290" i="1"/>
  <c r="O4291" i="1"/>
  <c r="P4291" i="1"/>
  <c r="Q4291" i="1" s="1"/>
  <c r="R4291" i="1"/>
  <c r="O4292" i="1"/>
  <c r="P4292" i="1"/>
  <c r="Q4292" i="1" s="1"/>
  <c r="R4292" i="1"/>
  <c r="O4293" i="1"/>
  <c r="P4293" i="1"/>
  <c r="Q4293" i="1" s="1"/>
  <c r="R4293" i="1"/>
  <c r="O4294" i="1"/>
  <c r="P4294" i="1"/>
  <c r="Q4294" i="1" s="1"/>
  <c r="R4294" i="1"/>
  <c r="O4295" i="1"/>
  <c r="P4295" i="1"/>
  <c r="Q4295" i="1" s="1"/>
  <c r="R4295" i="1"/>
  <c r="O4296" i="1"/>
  <c r="P4296" i="1"/>
  <c r="Q4296" i="1" s="1"/>
  <c r="R4296" i="1"/>
  <c r="O4297" i="1"/>
  <c r="P4297" i="1"/>
  <c r="Q4297" i="1" s="1"/>
  <c r="R4297" i="1"/>
  <c r="O4298" i="1"/>
  <c r="P4298" i="1"/>
  <c r="Q4298" i="1" s="1"/>
  <c r="R4298" i="1"/>
  <c r="O4299" i="1"/>
  <c r="P4299" i="1"/>
  <c r="Q4299" i="1" s="1"/>
  <c r="R4299" i="1"/>
  <c r="O4300" i="1"/>
  <c r="P4300" i="1"/>
  <c r="Q4300" i="1" s="1"/>
  <c r="R4300" i="1"/>
  <c r="O4301" i="1"/>
  <c r="P4301" i="1"/>
  <c r="Q4301" i="1" s="1"/>
  <c r="R4301" i="1"/>
  <c r="O4302" i="1"/>
  <c r="P4302" i="1"/>
  <c r="Q4302" i="1" s="1"/>
  <c r="R4302" i="1"/>
  <c r="O4303" i="1"/>
  <c r="P4303" i="1"/>
  <c r="Q4303" i="1" s="1"/>
  <c r="R4303" i="1"/>
  <c r="O4304" i="1"/>
  <c r="P4304" i="1"/>
  <c r="Q4304" i="1" s="1"/>
  <c r="R4304" i="1"/>
  <c r="O4305" i="1"/>
  <c r="P4305" i="1"/>
  <c r="Q4305" i="1" s="1"/>
  <c r="R4305" i="1"/>
  <c r="O4306" i="1"/>
  <c r="P4306" i="1"/>
  <c r="Q4306" i="1" s="1"/>
  <c r="R4306" i="1"/>
  <c r="O4307" i="1"/>
  <c r="P4307" i="1"/>
  <c r="Q4307" i="1" s="1"/>
  <c r="R4307" i="1"/>
  <c r="O4308" i="1"/>
  <c r="P4308" i="1"/>
  <c r="Q4308" i="1" s="1"/>
  <c r="R4308" i="1"/>
  <c r="O4309" i="1"/>
  <c r="P4309" i="1"/>
  <c r="Q4309" i="1" s="1"/>
  <c r="R4309" i="1"/>
  <c r="O4310" i="1"/>
  <c r="P4310" i="1"/>
  <c r="Q4310" i="1" s="1"/>
  <c r="R4310" i="1"/>
  <c r="O4311" i="1"/>
  <c r="P4311" i="1"/>
  <c r="Q4311" i="1" s="1"/>
  <c r="R4311" i="1"/>
  <c r="O4312" i="1"/>
  <c r="P4312" i="1"/>
  <c r="Q4312" i="1" s="1"/>
  <c r="R4312" i="1"/>
  <c r="O4313" i="1"/>
  <c r="P4313" i="1"/>
  <c r="Q4313" i="1" s="1"/>
  <c r="R4313" i="1"/>
  <c r="O4314" i="1"/>
  <c r="P4314" i="1"/>
  <c r="Q4314" i="1" s="1"/>
  <c r="R4314" i="1"/>
  <c r="O4315" i="1"/>
  <c r="P4315" i="1"/>
  <c r="Q4315" i="1" s="1"/>
  <c r="R4315" i="1"/>
  <c r="O4316" i="1"/>
  <c r="P4316" i="1"/>
  <c r="Q4316" i="1" s="1"/>
  <c r="R4316" i="1"/>
  <c r="O4317" i="1"/>
  <c r="P4317" i="1"/>
  <c r="Q4317" i="1" s="1"/>
  <c r="R4317" i="1"/>
  <c r="O4318" i="1"/>
  <c r="P4318" i="1"/>
  <c r="Q4318" i="1" s="1"/>
  <c r="R4318" i="1"/>
  <c r="O4319" i="1"/>
  <c r="P4319" i="1"/>
  <c r="Q4319" i="1" s="1"/>
  <c r="R4319" i="1"/>
  <c r="O4320" i="1"/>
  <c r="P4320" i="1"/>
  <c r="Q4320" i="1" s="1"/>
  <c r="R4320" i="1"/>
  <c r="O4321" i="1"/>
  <c r="P4321" i="1"/>
  <c r="Q4321" i="1" s="1"/>
  <c r="R4321" i="1"/>
  <c r="O4322" i="1"/>
  <c r="P4322" i="1"/>
  <c r="Q4322" i="1" s="1"/>
  <c r="R4322" i="1"/>
  <c r="O4323" i="1"/>
  <c r="P4323" i="1"/>
  <c r="Q4323" i="1" s="1"/>
  <c r="R4323" i="1"/>
  <c r="O4324" i="1"/>
  <c r="P4324" i="1"/>
  <c r="Q4324" i="1" s="1"/>
  <c r="R4324" i="1"/>
  <c r="O4325" i="1"/>
  <c r="P4325" i="1"/>
  <c r="Q4325" i="1" s="1"/>
  <c r="R4325" i="1"/>
  <c r="O4326" i="1"/>
  <c r="P4326" i="1"/>
  <c r="Q4326" i="1" s="1"/>
  <c r="R4326" i="1"/>
  <c r="O4327" i="1"/>
  <c r="P4327" i="1"/>
  <c r="Q4327" i="1" s="1"/>
  <c r="R4327" i="1"/>
  <c r="O4328" i="1"/>
  <c r="P4328" i="1"/>
  <c r="Q4328" i="1" s="1"/>
  <c r="R4328" i="1"/>
  <c r="O4329" i="1"/>
  <c r="P4329" i="1"/>
  <c r="Q4329" i="1" s="1"/>
  <c r="R4329" i="1"/>
  <c r="O4330" i="1"/>
  <c r="P4330" i="1"/>
  <c r="Q4330" i="1" s="1"/>
  <c r="R4330" i="1"/>
  <c r="O4331" i="1"/>
  <c r="P4331" i="1"/>
  <c r="Q4331" i="1"/>
  <c r="R4331" i="1"/>
  <c r="O4332" i="1"/>
  <c r="P4332" i="1"/>
  <c r="Q4332" i="1" s="1"/>
  <c r="R4332" i="1"/>
  <c r="O4333" i="1"/>
  <c r="P4333" i="1"/>
  <c r="Q4333" i="1" s="1"/>
  <c r="R4333" i="1"/>
  <c r="O4334" i="1"/>
  <c r="P4334" i="1"/>
  <c r="Q4334" i="1" s="1"/>
  <c r="R4334" i="1"/>
  <c r="O4335" i="1"/>
  <c r="P4335" i="1"/>
  <c r="Q4335" i="1" s="1"/>
  <c r="R4335" i="1"/>
  <c r="O4336" i="1"/>
  <c r="P4336" i="1"/>
  <c r="Q4336" i="1" s="1"/>
  <c r="R4336" i="1"/>
  <c r="O4337" i="1"/>
  <c r="P4337" i="1"/>
  <c r="Q4337" i="1" s="1"/>
  <c r="R4337" i="1"/>
  <c r="O4338" i="1"/>
  <c r="P4338" i="1"/>
  <c r="Q4338" i="1" s="1"/>
  <c r="R4338" i="1"/>
  <c r="O4339" i="1"/>
  <c r="P4339" i="1"/>
  <c r="Q4339" i="1" s="1"/>
  <c r="R4339" i="1"/>
  <c r="O4340" i="1"/>
  <c r="P4340" i="1"/>
  <c r="Q4340" i="1" s="1"/>
  <c r="R4340" i="1"/>
  <c r="O4341" i="1"/>
  <c r="P4341" i="1"/>
  <c r="Q4341" i="1" s="1"/>
  <c r="R4341" i="1"/>
  <c r="O4342" i="1"/>
  <c r="P4342" i="1"/>
  <c r="Q4342" i="1" s="1"/>
  <c r="R4342" i="1"/>
  <c r="O4343" i="1"/>
  <c r="P4343" i="1"/>
  <c r="Q4343" i="1" s="1"/>
  <c r="R4343" i="1"/>
  <c r="O4344" i="1"/>
  <c r="P4344" i="1"/>
  <c r="Q4344" i="1" s="1"/>
  <c r="R4344" i="1"/>
  <c r="O4345" i="1"/>
  <c r="P4345" i="1"/>
  <c r="Q4345" i="1" s="1"/>
  <c r="R4345" i="1"/>
  <c r="O4346" i="1"/>
  <c r="P4346" i="1"/>
  <c r="Q4346" i="1" s="1"/>
  <c r="R4346" i="1"/>
  <c r="O4347" i="1"/>
  <c r="P4347" i="1"/>
  <c r="Q4347" i="1" s="1"/>
  <c r="R4347" i="1"/>
  <c r="O4348" i="1"/>
  <c r="P4348" i="1"/>
  <c r="Q4348" i="1" s="1"/>
  <c r="R4348" i="1"/>
  <c r="O4349" i="1"/>
  <c r="P4349" i="1"/>
  <c r="Q4349" i="1" s="1"/>
  <c r="R4349" i="1"/>
  <c r="O4350" i="1"/>
  <c r="P4350" i="1"/>
  <c r="Q4350" i="1" s="1"/>
  <c r="R4350" i="1"/>
  <c r="O4351" i="1"/>
  <c r="P4351" i="1"/>
  <c r="Q4351" i="1" s="1"/>
  <c r="R4351" i="1"/>
  <c r="O4352" i="1"/>
  <c r="P4352" i="1"/>
  <c r="Q4352" i="1" s="1"/>
  <c r="R4352" i="1"/>
  <c r="O4353" i="1"/>
  <c r="P4353" i="1"/>
  <c r="Q4353" i="1" s="1"/>
  <c r="R4353" i="1"/>
  <c r="O4354" i="1"/>
  <c r="P4354" i="1"/>
  <c r="Q4354" i="1" s="1"/>
  <c r="R4354" i="1"/>
  <c r="O4355" i="1"/>
  <c r="P4355" i="1"/>
  <c r="Q4355" i="1" s="1"/>
  <c r="R4355" i="1"/>
  <c r="O4356" i="1"/>
  <c r="P4356" i="1"/>
  <c r="Q4356" i="1" s="1"/>
  <c r="R4356" i="1"/>
  <c r="O4357" i="1"/>
  <c r="P4357" i="1"/>
  <c r="Q4357" i="1" s="1"/>
  <c r="R4357" i="1"/>
  <c r="O4358" i="1"/>
  <c r="P4358" i="1"/>
  <c r="Q4358" i="1" s="1"/>
  <c r="R4358" i="1"/>
  <c r="O4359" i="1"/>
  <c r="P4359" i="1"/>
  <c r="Q4359" i="1" s="1"/>
  <c r="R4359" i="1"/>
  <c r="O4360" i="1"/>
  <c r="P4360" i="1"/>
  <c r="Q4360" i="1" s="1"/>
  <c r="R4360" i="1"/>
  <c r="O4361" i="1"/>
  <c r="P4361" i="1"/>
  <c r="Q4361" i="1" s="1"/>
  <c r="R4361" i="1"/>
  <c r="O4362" i="1"/>
  <c r="P4362" i="1"/>
  <c r="Q4362" i="1" s="1"/>
  <c r="R4362" i="1"/>
  <c r="O4363" i="1"/>
  <c r="P4363" i="1"/>
  <c r="Q4363" i="1" s="1"/>
  <c r="R4363" i="1"/>
  <c r="O4364" i="1"/>
  <c r="P4364" i="1"/>
  <c r="Q4364" i="1" s="1"/>
  <c r="R4364" i="1"/>
  <c r="O4365" i="1"/>
  <c r="P4365" i="1"/>
  <c r="Q4365" i="1" s="1"/>
  <c r="R4365" i="1"/>
  <c r="O4366" i="1"/>
  <c r="P4366" i="1"/>
  <c r="Q4366" i="1" s="1"/>
  <c r="R4366" i="1"/>
  <c r="O4367" i="1"/>
  <c r="P4367" i="1"/>
  <c r="Q4367" i="1" s="1"/>
  <c r="R4367" i="1"/>
  <c r="O4368" i="1"/>
  <c r="P4368" i="1"/>
  <c r="Q4368" i="1" s="1"/>
  <c r="R4368" i="1"/>
  <c r="O4369" i="1"/>
  <c r="P4369" i="1"/>
  <c r="Q4369" i="1" s="1"/>
  <c r="R4369" i="1"/>
  <c r="O4370" i="1"/>
  <c r="P4370" i="1"/>
  <c r="Q4370" i="1" s="1"/>
  <c r="R4370" i="1"/>
  <c r="O4371" i="1"/>
  <c r="P4371" i="1"/>
  <c r="Q4371" i="1" s="1"/>
  <c r="R4371" i="1"/>
  <c r="O4372" i="1"/>
  <c r="P4372" i="1"/>
  <c r="Q4372" i="1" s="1"/>
  <c r="R4372" i="1"/>
  <c r="O4373" i="1"/>
  <c r="P4373" i="1"/>
  <c r="Q4373" i="1" s="1"/>
  <c r="R4373" i="1"/>
  <c r="O4374" i="1"/>
  <c r="P4374" i="1"/>
  <c r="Q4374" i="1" s="1"/>
  <c r="R4374" i="1"/>
  <c r="O4375" i="1"/>
  <c r="P4375" i="1"/>
  <c r="Q4375" i="1" s="1"/>
  <c r="R4375" i="1"/>
  <c r="O4376" i="1"/>
  <c r="P4376" i="1"/>
  <c r="Q4376" i="1" s="1"/>
  <c r="R4376" i="1"/>
  <c r="O4377" i="1"/>
  <c r="P4377" i="1"/>
  <c r="Q4377" i="1" s="1"/>
  <c r="R4377" i="1"/>
  <c r="O4378" i="1"/>
  <c r="P4378" i="1"/>
  <c r="Q4378" i="1" s="1"/>
  <c r="R4378" i="1"/>
  <c r="O4379" i="1"/>
  <c r="P4379" i="1"/>
  <c r="Q4379" i="1" s="1"/>
  <c r="R4379" i="1"/>
  <c r="O4380" i="1"/>
  <c r="P4380" i="1"/>
  <c r="Q4380" i="1" s="1"/>
  <c r="R4380" i="1"/>
  <c r="O4381" i="1"/>
  <c r="P4381" i="1"/>
  <c r="Q4381" i="1" s="1"/>
  <c r="R4381" i="1"/>
  <c r="O4382" i="1"/>
  <c r="P4382" i="1"/>
  <c r="Q4382" i="1" s="1"/>
  <c r="R4382" i="1"/>
  <c r="O4383" i="1"/>
  <c r="P4383" i="1"/>
  <c r="Q4383" i="1" s="1"/>
  <c r="R4383" i="1"/>
  <c r="O4384" i="1"/>
  <c r="P4384" i="1"/>
  <c r="Q4384" i="1" s="1"/>
  <c r="R4384" i="1"/>
  <c r="O4385" i="1"/>
  <c r="P4385" i="1"/>
  <c r="Q4385" i="1" s="1"/>
  <c r="R4385" i="1"/>
  <c r="O4386" i="1"/>
  <c r="P4386" i="1"/>
  <c r="Q4386" i="1" s="1"/>
  <c r="R4386" i="1"/>
  <c r="O4387" i="1"/>
  <c r="P4387" i="1"/>
  <c r="Q4387" i="1" s="1"/>
  <c r="R4387" i="1"/>
  <c r="O4388" i="1"/>
  <c r="P4388" i="1"/>
  <c r="Q4388" i="1" s="1"/>
  <c r="R4388" i="1"/>
  <c r="O4389" i="1"/>
  <c r="P4389" i="1"/>
  <c r="Q4389" i="1" s="1"/>
  <c r="R4389" i="1"/>
  <c r="O4390" i="1"/>
  <c r="P4390" i="1"/>
  <c r="Q4390" i="1" s="1"/>
  <c r="R4390" i="1"/>
  <c r="O4391" i="1"/>
  <c r="P4391" i="1"/>
  <c r="Q4391" i="1" s="1"/>
  <c r="R4391" i="1"/>
  <c r="O4392" i="1"/>
  <c r="P4392" i="1"/>
  <c r="Q4392" i="1" s="1"/>
  <c r="R4392" i="1"/>
  <c r="O4393" i="1"/>
  <c r="P4393" i="1"/>
  <c r="Q4393" i="1" s="1"/>
  <c r="R4393" i="1"/>
  <c r="O4394" i="1"/>
  <c r="P4394" i="1"/>
  <c r="Q4394" i="1" s="1"/>
  <c r="R4394" i="1"/>
  <c r="O4395" i="1"/>
  <c r="P4395" i="1"/>
  <c r="Q4395" i="1" s="1"/>
  <c r="R4395" i="1"/>
  <c r="O4396" i="1"/>
  <c r="P4396" i="1"/>
  <c r="Q4396" i="1" s="1"/>
  <c r="R4396" i="1"/>
  <c r="O4397" i="1"/>
  <c r="P4397" i="1"/>
  <c r="Q4397" i="1" s="1"/>
  <c r="R4397" i="1"/>
  <c r="O4398" i="1"/>
  <c r="P4398" i="1"/>
  <c r="Q4398" i="1" s="1"/>
  <c r="R4398" i="1"/>
  <c r="O4399" i="1"/>
  <c r="P4399" i="1"/>
  <c r="Q4399" i="1" s="1"/>
  <c r="R4399" i="1"/>
  <c r="O4400" i="1"/>
  <c r="P4400" i="1"/>
  <c r="Q4400" i="1" s="1"/>
  <c r="R4400" i="1"/>
  <c r="O4401" i="1"/>
  <c r="P4401" i="1"/>
  <c r="Q4401" i="1" s="1"/>
  <c r="R4401" i="1"/>
  <c r="O4402" i="1"/>
  <c r="P4402" i="1"/>
  <c r="Q4402" i="1" s="1"/>
  <c r="R4402" i="1"/>
  <c r="O4403" i="1"/>
  <c r="P4403" i="1"/>
  <c r="Q4403" i="1" s="1"/>
  <c r="R4403" i="1"/>
  <c r="O4404" i="1"/>
  <c r="P4404" i="1"/>
  <c r="Q4404" i="1" s="1"/>
  <c r="R4404" i="1"/>
  <c r="O4405" i="1"/>
  <c r="P4405" i="1"/>
  <c r="Q4405" i="1" s="1"/>
  <c r="R4405" i="1"/>
  <c r="O4406" i="1"/>
  <c r="P4406" i="1"/>
  <c r="Q4406" i="1" s="1"/>
  <c r="R4406" i="1"/>
  <c r="O4407" i="1"/>
  <c r="P4407" i="1"/>
  <c r="Q4407" i="1" s="1"/>
  <c r="R4407" i="1"/>
  <c r="O4408" i="1"/>
  <c r="P4408" i="1"/>
  <c r="Q4408" i="1" s="1"/>
  <c r="R4408" i="1"/>
  <c r="O4409" i="1"/>
  <c r="P4409" i="1"/>
  <c r="Q4409" i="1" s="1"/>
  <c r="R4409" i="1"/>
  <c r="O4410" i="1"/>
  <c r="P4410" i="1"/>
  <c r="Q4410" i="1" s="1"/>
  <c r="R4410" i="1"/>
  <c r="O4411" i="1"/>
  <c r="P4411" i="1"/>
  <c r="Q4411" i="1" s="1"/>
  <c r="R4411" i="1"/>
  <c r="O4412" i="1"/>
  <c r="P4412" i="1"/>
  <c r="Q4412" i="1" s="1"/>
  <c r="R4412" i="1"/>
  <c r="O4413" i="1"/>
  <c r="P4413" i="1"/>
  <c r="Q4413" i="1" s="1"/>
  <c r="R4413" i="1"/>
  <c r="O4414" i="1"/>
  <c r="P4414" i="1"/>
  <c r="Q4414" i="1" s="1"/>
  <c r="R4414" i="1"/>
  <c r="O4415" i="1"/>
  <c r="P4415" i="1"/>
  <c r="Q4415" i="1" s="1"/>
  <c r="R4415" i="1"/>
  <c r="O4416" i="1"/>
  <c r="P4416" i="1"/>
  <c r="Q4416" i="1" s="1"/>
  <c r="R4416" i="1"/>
  <c r="O4417" i="1"/>
  <c r="P4417" i="1"/>
  <c r="Q4417" i="1" s="1"/>
  <c r="R4417" i="1"/>
  <c r="O4418" i="1"/>
  <c r="P4418" i="1"/>
  <c r="Q4418" i="1" s="1"/>
  <c r="R4418" i="1"/>
  <c r="O4419" i="1"/>
  <c r="P4419" i="1"/>
  <c r="Q4419" i="1" s="1"/>
  <c r="R4419" i="1"/>
  <c r="O4420" i="1"/>
  <c r="P4420" i="1"/>
  <c r="Q4420" i="1" s="1"/>
  <c r="R4420" i="1"/>
  <c r="O4421" i="1"/>
  <c r="P4421" i="1"/>
  <c r="Q4421" i="1" s="1"/>
  <c r="R4421" i="1"/>
  <c r="O4422" i="1"/>
  <c r="P4422" i="1"/>
  <c r="Q4422" i="1" s="1"/>
  <c r="R4422" i="1"/>
  <c r="O4423" i="1"/>
  <c r="P4423" i="1"/>
  <c r="Q4423" i="1" s="1"/>
  <c r="R4423" i="1"/>
  <c r="O4424" i="1"/>
  <c r="P4424" i="1"/>
  <c r="Q4424" i="1" s="1"/>
  <c r="R4424" i="1"/>
  <c r="O4425" i="1"/>
  <c r="P4425" i="1"/>
  <c r="Q4425" i="1" s="1"/>
  <c r="R4425" i="1"/>
  <c r="O4426" i="1"/>
  <c r="P4426" i="1"/>
  <c r="Q4426" i="1" s="1"/>
  <c r="R4426" i="1"/>
  <c r="O4427" i="1"/>
  <c r="P4427" i="1"/>
  <c r="Q4427" i="1" s="1"/>
  <c r="R4427" i="1"/>
  <c r="O4428" i="1"/>
  <c r="P4428" i="1"/>
  <c r="Q4428" i="1" s="1"/>
  <c r="R4428" i="1"/>
  <c r="O4429" i="1"/>
  <c r="P4429" i="1"/>
  <c r="Q4429" i="1" s="1"/>
  <c r="R4429" i="1"/>
  <c r="O4430" i="1"/>
  <c r="P4430" i="1"/>
  <c r="Q4430" i="1" s="1"/>
  <c r="R4430" i="1"/>
  <c r="O4431" i="1"/>
  <c r="P4431" i="1"/>
  <c r="Q4431" i="1" s="1"/>
  <c r="R4431" i="1"/>
  <c r="O4432" i="1"/>
  <c r="P4432" i="1"/>
  <c r="Q4432" i="1" s="1"/>
  <c r="R4432" i="1"/>
  <c r="O4433" i="1"/>
  <c r="P4433" i="1"/>
  <c r="Q4433" i="1" s="1"/>
  <c r="R4433" i="1"/>
  <c r="O4434" i="1"/>
  <c r="P4434" i="1"/>
  <c r="Q4434" i="1" s="1"/>
  <c r="R4434" i="1"/>
  <c r="O4435" i="1"/>
  <c r="P4435" i="1"/>
  <c r="Q4435" i="1" s="1"/>
  <c r="R4435" i="1"/>
  <c r="O4436" i="1"/>
  <c r="P4436" i="1"/>
  <c r="Q4436" i="1" s="1"/>
  <c r="R4436" i="1"/>
  <c r="O4437" i="1"/>
  <c r="P4437" i="1"/>
  <c r="Q4437" i="1" s="1"/>
  <c r="R4437" i="1"/>
  <c r="O4438" i="1"/>
  <c r="P4438" i="1"/>
  <c r="Q4438" i="1" s="1"/>
  <c r="R4438" i="1"/>
  <c r="O4439" i="1"/>
  <c r="P4439" i="1"/>
  <c r="Q4439" i="1" s="1"/>
  <c r="R4439" i="1"/>
  <c r="O4440" i="1"/>
  <c r="P4440" i="1"/>
  <c r="Q4440" i="1" s="1"/>
  <c r="R4440" i="1"/>
  <c r="O4441" i="1"/>
  <c r="P4441" i="1"/>
  <c r="Q4441" i="1" s="1"/>
  <c r="R4441" i="1"/>
  <c r="O4442" i="1"/>
  <c r="P4442" i="1"/>
  <c r="Q4442" i="1" s="1"/>
  <c r="R4442" i="1"/>
  <c r="O4443" i="1"/>
  <c r="P4443" i="1"/>
  <c r="Q4443" i="1" s="1"/>
  <c r="R4443" i="1"/>
  <c r="O4444" i="1"/>
  <c r="P4444" i="1"/>
  <c r="Q4444" i="1" s="1"/>
  <c r="R4444" i="1"/>
  <c r="O4445" i="1"/>
  <c r="P4445" i="1"/>
  <c r="Q4445" i="1" s="1"/>
  <c r="R4445" i="1"/>
  <c r="O4446" i="1"/>
  <c r="P4446" i="1"/>
  <c r="Q4446" i="1" s="1"/>
  <c r="R4446" i="1"/>
  <c r="O4447" i="1"/>
  <c r="P4447" i="1"/>
  <c r="Q4447" i="1" s="1"/>
  <c r="R4447" i="1"/>
  <c r="O4448" i="1"/>
  <c r="P4448" i="1"/>
  <c r="Q4448" i="1" s="1"/>
  <c r="R4448" i="1"/>
  <c r="O4449" i="1"/>
  <c r="P4449" i="1"/>
  <c r="Q4449" i="1" s="1"/>
  <c r="R4449" i="1"/>
  <c r="O4450" i="1"/>
  <c r="P4450" i="1"/>
  <c r="Q4450" i="1" s="1"/>
  <c r="R4450" i="1"/>
  <c r="O4451" i="1"/>
  <c r="P4451" i="1"/>
  <c r="Q4451" i="1" s="1"/>
  <c r="R4451" i="1"/>
  <c r="O4452" i="1"/>
  <c r="P4452" i="1"/>
  <c r="Q4452" i="1" s="1"/>
  <c r="R4452" i="1"/>
  <c r="O4453" i="1"/>
  <c r="P4453" i="1"/>
  <c r="Q4453" i="1" s="1"/>
  <c r="R4453" i="1"/>
  <c r="O4454" i="1"/>
  <c r="P4454" i="1"/>
  <c r="Q4454" i="1" s="1"/>
  <c r="R4454" i="1"/>
  <c r="O4455" i="1"/>
  <c r="P4455" i="1"/>
  <c r="Q4455" i="1" s="1"/>
  <c r="R4455" i="1"/>
  <c r="O4456" i="1"/>
  <c r="P4456" i="1"/>
  <c r="Q4456" i="1" s="1"/>
  <c r="R4456" i="1"/>
  <c r="O4457" i="1"/>
  <c r="P4457" i="1"/>
  <c r="Q4457" i="1" s="1"/>
  <c r="R4457" i="1"/>
  <c r="O4458" i="1"/>
  <c r="P4458" i="1"/>
  <c r="Q4458" i="1" s="1"/>
  <c r="R4458" i="1"/>
  <c r="O4459" i="1"/>
  <c r="P4459" i="1"/>
  <c r="Q4459" i="1" s="1"/>
  <c r="R4459" i="1"/>
  <c r="O4460" i="1"/>
  <c r="P4460" i="1"/>
  <c r="Q4460" i="1" s="1"/>
  <c r="R4460" i="1"/>
  <c r="O4461" i="1"/>
  <c r="P4461" i="1"/>
  <c r="Q4461" i="1" s="1"/>
  <c r="R4461" i="1"/>
  <c r="O4462" i="1"/>
  <c r="P4462" i="1"/>
  <c r="Q4462" i="1" s="1"/>
  <c r="R4462" i="1"/>
  <c r="O4463" i="1"/>
  <c r="P4463" i="1"/>
  <c r="Q4463" i="1" s="1"/>
  <c r="R4463" i="1"/>
  <c r="O4464" i="1"/>
  <c r="P4464" i="1"/>
  <c r="Q4464" i="1" s="1"/>
  <c r="R4464" i="1"/>
  <c r="O4465" i="1"/>
  <c r="P4465" i="1"/>
  <c r="Q4465" i="1" s="1"/>
  <c r="R4465" i="1"/>
  <c r="O4466" i="1"/>
  <c r="P4466" i="1"/>
  <c r="Q4466" i="1" s="1"/>
  <c r="R4466" i="1"/>
  <c r="O4467" i="1"/>
  <c r="P4467" i="1"/>
  <c r="Q4467" i="1" s="1"/>
  <c r="R4467" i="1"/>
  <c r="O4468" i="1"/>
  <c r="P4468" i="1"/>
  <c r="Q4468" i="1" s="1"/>
  <c r="R4468" i="1"/>
  <c r="O4469" i="1"/>
  <c r="P4469" i="1"/>
  <c r="Q4469" i="1" s="1"/>
  <c r="R4469" i="1"/>
  <c r="O4470" i="1"/>
  <c r="P4470" i="1"/>
  <c r="Q4470" i="1" s="1"/>
  <c r="R4470" i="1"/>
  <c r="O4471" i="1"/>
  <c r="P4471" i="1"/>
  <c r="Q4471" i="1" s="1"/>
  <c r="R4471" i="1"/>
  <c r="O4472" i="1"/>
  <c r="P4472" i="1"/>
  <c r="Q4472" i="1" s="1"/>
  <c r="R4472" i="1"/>
  <c r="O4473" i="1"/>
  <c r="P4473" i="1"/>
  <c r="Q4473" i="1" s="1"/>
  <c r="R4473" i="1"/>
  <c r="O4474" i="1"/>
  <c r="P4474" i="1"/>
  <c r="Q4474" i="1" s="1"/>
  <c r="R4474" i="1"/>
  <c r="O4475" i="1"/>
  <c r="P4475" i="1"/>
  <c r="Q4475" i="1" s="1"/>
  <c r="R4475" i="1"/>
  <c r="O4476" i="1"/>
  <c r="P4476" i="1"/>
  <c r="Q4476" i="1" s="1"/>
  <c r="R4476" i="1"/>
  <c r="O4477" i="1"/>
  <c r="P4477" i="1"/>
  <c r="Q4477" i="1" s="1"/>
  <c r="R4477" i="1"/>
  <c r="O4478" i="1"/>
  <c r="P4478" i="1"/>
  <c r="Q4478" i="1" s="1"/>
  <c r="R4478" i="1"/>
  <c r="O4479" i="1"/>
  <c r="P4479" i="1"/>
  <c r="Q4479" i="1" s="1"/>
  <c r="R4479" i="1"/>
  <c r="O4480" i="1"/>
  <c r="P4480" i="1"/>
  <c r="Q4480" i="1" s="1"/>
  <c r="R4480" i="1"/>
  <c r="O4481" i="1"/>
  <c r="P4481" i="1"/>
  <c r="Q4481" i="1" s="1"/>
  <c r="R4481" i="1"/>
  <c r="O4482" i="1"/>
  <c r="P4482" i="1"/>
  <c r="Q4482" i="1" s="1"/>
  <c r="R4482" i="1"/>
  <c r="O4483" i="1"/>
  <c r="P4483" i="1"/>
  <c r="Q4483" i="1" s="1"/>
  <c r="R4483" i="1"/>
  <c r="O4484" i="1"/>
  <c r="P4484" i="1"/>
  <c r="Q4484" i="1" s="1"/>
  <c r="R4484" i="1"/>
  <c r="O4485" i="1"/>
  <c r="P4485" i="1"/>
  <c r="Q4485" i="1"/>
  <c r="R4485" i="1"/>
  <c r="O4486" i="1"/>
  <c r="P4486" i="1"/>
  <c r="Q4486" i="1" s="1"/>
  <c r="R4486" i="1"/>
  <c r="O4487" i="1"/>
  <c r="P4487" i="1"/>
  <c r="Q4487" i="1" s="1"/>
  <c r="R4487" i="1"/>
  <c r="O4488" i="1"/>
  <c r="P4488" i="1"/>
  <c r="Q4488" i="1" s="1"/>
  <c r="R4488" i="1"/>
  <c r="O4489" i="1"/>
  <c r="P4489" i="1"/>
  <c r="Q4489" i="1" s="1"/>
  <c r="R4489" i="1"/>
  <c r="O4490" i="1"/>
  <c r="P4490" i="1"/>
  <c r="Q4490" i="1" s="1"/>
  <c r="R4490" i="1"/>
  <c r="O4491" i="1"/>
  <c r="P4491" i="1"/>
  <c r="Q4491" i="1" s="1"/>
  <c r="R4491" i="1"/>
  <c r="O4492" i="1"/>
  <c r="P4492" i="1"/>
  <c r="Q4492" i="1" s="1"/>
  <c r="R4492" i="1"/>
  <c r="O4493" i="1"/>
  <c r="P4493" i="1"/>
  <c r="Q4493" i="1" s="1"/>
  <c r="R4493" i="1"/>
  <c r="O4494" i="1"/>
  <c r="P4494" i="1"/>
  <c r="Q4494" i="1" s="1"/>
  <c r="R4494" i="1"/>
  <c r="O4495" i="1"/>
  <c r="P4495" i="1"/>
  <c r="Q4495" i="1" s="1"/>
  <c r="R4495" i="1"/>
  <c r="O4496" i="1"/>
  <c r="P4496" i="1"/>
  <c r="Q4496" i="1" s="1"/>
  <c r="R4496" i="1"/>
  <c r="O4497" i="1"/>
  <c r="P4497" i="1"/>
  <c r="Q4497" i="1" s="1"/>
  <c r="R4497" i="1"/>
  <c r="O4498" i="1"/>
  <c r="P4498" i="1"/>
  <c r="Q4498" i="1" s="1"/>
  <c r="R4498" i="1"/>
  <c r="O4499" i="1"/>
  <c r="P4499" i="1"/>
  <c r="Q4499" i="1" s="1"/>
  <c r="R4499" i="1"/>
  <c r="O4500" i="1"/>
  <c r="P4500" i="1"/>
  <c r="Q4500" i="1" s="1"/>
  <c r="R4500" i="1"/>
  <c r="O4501" i="1"/>
  <c r="P4501" i="1"/>
  <c r="Q4501" i="1" s="1"/>
  <c r="R4501" i="1"/>
  <c r="O4502" i="1"/>
  <c r="P4502" i="1"/>
  <c r="Q4502" i="1" s="1"/>
  <c r="R4502" i="1"/>
  <c r="O4503" i="1"/>
  <c r="P4503" i="1"/>
  <c r="Q4503" i="1" s="1"/>
  <c r="R4503" i="1"/>
  <c r="O4504" i="1"/>
  <c r="P4504" i="1"/>
  <c r="Q4504" i="1" s="1"/>
  <c r="R4504" i="1"/>
  <c r="O4505" i="1"/>
  <c r="P4505" i="1"/>
  <c r="Q4505" i="1" s="1"/>
  <c r="R4505" i="1"/>
  <c r="O4506" i="1"/>
  <c r="P4506" i="1"/>
  <c r="Q4506" i="1" s="1"/>
  <c r="R4506" i="1"/>
  <c r="O4507" i="1"/>
  <c r="P4507" i="1"/>
  <c r="Q4507" i="1" s="1"/>
  <c r="R4507" i="1"/>
  <c r="O4508" i="1"/>
  <c r="P4508" i="1"/>
  <c r="Q4508" i="1" s="1"/>
  <c r="R4508" i="1"/>
  <c r="O4509" i="1"/>
  <c r="P4509" i="1"/>
  <c r="Q4509" i="1" s="1"/>
  <c r="R4509" i="1"/>
  <c r="O4510" i="1"/>
  <c r="P4510" i="1"/>
  <c r="Q4510" i="1" s="1"/>
  <c r="R4510" i="1"/>
  <c r="O4511" i="1"/>
  <c r="P4511" i="1"/>
  <c r="Q4511" i="1" s="1"/>
  <c r="R4511" i="1"/>
  <c r="O4512" i="1"/>
  <c r="P4512" i="1"/>
  <c r="Q4512" i="1" s="1"/>
  <c r="R4512" i="1"/>
  <c r="O4513" i="1"/>
  <c r="P4513" i="1"/>
  <c r="Q4513" i="1" s="1"/>
  <c r="R4513" i="1"/>
  <c r="O4514" i="1"/>
  <c r="P4514" i="1"/>
  <c r="Q4514" i="1" s="1"/>
  <c r="R4514" i="1"/>
  <c r="O4515" i="1"/>
  <c r="P4515" i="1"/>
  <c r="Q4515" i="1" s="1"/>
  <c r="R4515" i="1"/>
  <c r="O4516" i="1"/>
  <c r="P4516" i="1"/>
  <c r="Q4516" i="1" s="1"/>
  <c r="R4516" i="1"/>
  <c r="O4517" i="1"/>
  <c r="P4517" i="1"/>
  <c r="Q4517" i="1" s="1"/>
  <c r="R4517" i="1"/>
  <c r="O4518" i="1"/>
  <c r="P4518" i="1"/>
  <c r="Q4518" i="1" s="1"/>
  <c r="R4518" i="1"/>
  <c r="O4519" i="1"/>
  <c r="P4519" i="1"/>
  <c r="Q4519" i="1" s="1"/>
  <c r="R4519" i="1"/>
  <c r="O4520" i="1"/>
  <c r="P4520" i="1"/>
  <c r="Q4520" i="1" s="1"/>
  <c r="R4520" i="1"/>
  <c r="O4521" i="1"/>
  <c r="P4521" i="1"/>
  <c r="Q4521" i="1" s="1"/>
  <c r="R4521" i="1"/>
  <c r="O4522" i="1"/>
  <c r="P4522" i="1"/>
  <c r="Q4522" i="1" s="1"/>
  <c r="R4522" i="1"/>
  <c r="O4523" i="1"/>
  <c r="P4523" i="1"/>
  <c r="Q4523" i="1" s="1"/>
  <c r="R4523" i="1"/>
  <c r="O4524" i="1"/>
  <c r="P4524" i="1"/>
  <c r="Q4524" i="1" s="1"/>
  <c r="R4524" i="1"/>
  <c r="O4525" i="1"/>
  <c r="P4525" i="1"/>
  <c r="Q4525" i="1" s="1"/>
  <c r="R4525" i="1"/>
  <c r="O4526" i="1"/>
  <c r="P4526" i="1"/>
  <c r="Q4526" i="1" s="1"/>
  <c r="R4526" i="1"/>
  <c r="O4527" i="1"/>
  <c r="P4527" i="1"/>
  <c r="Q4527" i="1" s="1"/>
  <c r="R4527" i="1"/>
  <c r="O4528" i="1"/>
  <c r="P4528" i="1"/>
  <c r="Q4528" i="1" s="1"/>
  <c r="R4528" i="1"/>
  <c r="O4529" i="1"/>
  <c r="P4529" i="1"/>
  <c r="Q4529" i="1" s="1"/>
  <c r="R4529" i="1"/>
  <c r="O4530" i="1"/>
  <c r="P4530" i="1"/>
  <c r="Q4530" i="1" s="1"/>
  <c r="R4530" i="1"/>
  <c r="O4531" i="1"/>
  <c r="P4531" i="1"/>
  <c r="Q4531" i="1" s="1"/>
  <c r="R4531" i="1"/>
  <c r="O4532" i="1"/>
  <c r="P4532" i="1"/>
  <c r="Q4532" i="1" s="1"/>
  <c r="R4532" i="1"/>
  <c r="O4533" i="1"/>
  <c r="P4533" i="1"/>
  <c r="Q4533" i="1" s="1"/>
  <c r="R4533" i="1"/>
  <c r="O4534" i="1"/>
  <c r="P4534" i="1"/>
  <c r="Q4534" i="1" s="1"/>
  <c r="R4534" i="1"/>
  <c r="O4535" i="1"/>
  <c r="P4535" i="1"/>
  <c r="Q4535" i="1" s="1"/>
  <c r="R4535" i="1"/>
  <c r="O4536" i="1"/>
  <c r="P4536" i="1"/>
  <c r="Q4536" i="1" s="1"/>
  <c r="R4536" i="1"/>
  <c r="O4537" i="1"/>
  <c r="P4537" i="1"/>
  <c r="Q4537" i="1" s="1"/>
  <c r="R4537" i="1"/>
  <c r="O4538" i="1"/>
  <c r="P4538" i="1"/>
  <c r="Q4538" i="1" s="1"/>
  <c r="R4538" i="1"/>
  <c r="O4539" i="1"/>
  <c r="P4539" i="1"/>
  <c r="Q4539" i="1" s="1"/>
  <c r="R4539" i="1"/>
  <c r="O4540" i="1"/>
  <c r="P4540" i="1"/>
  <c r="Q4540" i="1" s="1"/>
  <c r="R4540" i="1"/>
  <c r="O4541" i="1"/>
  <c r="P4541" i="1"/>
  <c r="Q4541" i="1" s="1"/>
  <c r="R4541" i="1"/>
  <c r="O4542" i="1"/>
  <c r="P4542" i="1"/>
  <c r="Q4542" i="1" s="1"/>
  <c r="R4542" i="1"/>
  <c r="O4543" i="1"/>
  <c r="P4543" i="1"/>
  <c r="Q4543" i="1" s="1"/>
  <c r="R4543" i="1"/>
  <c r="O4544" i="1"/>
  <c r="P4544" i="1"/>
  <c r="Q4544" i="1" s="1"/>
  <c r="R4544" i="1"/>
  <c r="O4545" i="1"/>
  <c r="P4545" i="1"/>
  <c r="Q4545" i="1" s="1"/>
  <c r="R4545" i="1"/>
  <c r="O4546" i="1"/>
  <c r="P4546" i="1"/>
  <c r="Q4546" i="1" s="1"/>
  <c r="R4546" i="1"/>
  <c r="O4547" i="1"/>
  <c r="P4547" i="1"/>
  <c r="Q4547" i="1" s="1"/>
  <c r="R4547" i="1"/>
  <c r="O4548" i="1"/>
  <c r="P4548" i="1"/>
  <c r="Q4548" i="1" s="1"/>
  <c r="R4548" i="1"/>
  <c r="O4549" i="1"/>
  <c r="P4549" i="1"/>
  <c r="Q4549" i="1" s="1"/>
  <c r="R4549" i="1"/>
  <c r="O4550" i="1"/>
  <c r="P4550" i="1"/>
  <c r="Q4550" i="1" s="1"/>
  <c r="R4550" i="1"/>
  <c r="O4551" i="1"/>
  <c r="P4551" i="1"/>
  <c r="Q4551" i="1" s="1"/>
  <c r="R4551" i="1"/>
  <c r="O4552" i="1"/>
  <c r="P4552" i="1"/>
  <c r="Q4552" i="1" s="1"/>
  <c r="R4552" i="1"/>
  <c r="O4553" i="1"/>
  <c r="P4553" i="1"/>
  <c r="Q4553" i="1" s="1"/>
  <c r="R4553" i="1"/>
  <c r="O4554" i="1"/>
  <c r="P4554" i="1"/>
  <c r="Q4554" i="1" s="1"/>
  <c r="R4554" i="1"/>
  <c r="O4555" i="1"/>
  <c r="P4555" i="1"/>
  <c r="Q4555" i="1" s="1"/>
  <c r="R4555" i="1"/>
  <c r="O4556" i="1"/>
  <c r="P4556" i="1"/>
  <c r="Q4556" i="1" s="1"/>
  <c r="R4556" i="1"/>
  <c r="O4557" i="1"/>
  <c r="P4557" i="1"/>
  <c r="Q4557" i="1" s="1"/>
  <c r="R4557" i="1"/>
  <c r="O4558" i="1"/>
  <c r="P4558" i="1"/>
  <c r="Q4558" i="1" s="1"/>
  <c r="R4558" i="1"/>
  <c r="O4559" i="1"/>
  <c r="P4559" i="1"/>
  <c r="Q4559" i="1" s="1"/>
  <c r="R4559" i="1"/>
  <c r="O4560" i="1"/>
  <c r="P4560" i="1"/>
  <c r="Q4560" i="1" s="1"/>
  <c r="R4560" i="1"/>
  <c r="O4561" i="1"/>
  <c r="P4561" i="1"/>
  <c r="Q4561" i="1" s="1"/>
  <c r="R4561" i="1"/>
  <c r="O4562" i="1"/>
  <c r="P4562" i="1"/>
  <c r="Q4562" i="1" s="1"/>
  <c r="R4562" i="1"/>
  <c r="O4563" i="1"/>
  <c r="P4563" i="1"/>
  <c r="Q4563" i="1" s="1"/>
  <c r="R4563" i="1"/>
  <c r="O4564" i="1"/>
  <c r="P4564" i="1"/>
  <c r="Q4564" i="1" s="1"/>
  <c r="R4564" i="1"/>
  <c r="O4565" i="1"/>
  <c r="P4565" i="1"/>
  <c r="Q4565" i="1" s="1"/>
  <c r="R4565" i="1"/>
  <c r="O4566" i="1"/>
  <c r="P4566" i="1"/>
  <c r="Q4566" i="1" s="1"/>
  <c r="R4566" i="1"/>
  <c r="O4567" i="1"/>
  <c r="P4567" i="1"/>
  <c r="Q4567" i="1" s="1"/>
  <c r="R4567" i="1"/>
  <c r="O4568" i="1"/>
  <c r="P4568" i="1"/>
  <c r="Q4568" i="1" s="1"/>
  <c r="R4568" i="1"/>
  <c r="O4569" i="1"/>
  <c r="P4569" i="1"/>
  <c r="Q4569" i="1" s="1"/>
  <c r="R4569" i="1"/>
  <c r="O4570" i="1"/>
  <c r="P4570" i="1"/>
  <c r="Q4570" i="1" s="1"/>
  <c r="R4570" i="1"/>
  <c r="O4571" i="1"/>
  <c r="P4571" i="1"/>
  <c r="Q4571" i="1" s="1"/>
  <c r="R4571" i="1"/>
  <c r="O4572" i="1"/>
  <c r="P4572" i="1"/>
  <c r="Q4572" i="1" s="1"/>
  <c r="R4572" i="1"/>
  <c r="O4573" i="1"/>
  <c r="P4573" i="1"/>
  <c r="Q4573" i="1" s="1"/>
  <c r="R4573" i="1"/>
  <c r="O4574" i="1"/>
  <c r="P4574" i="1"/>
  <c r="Q4574" i="1" s="1"/>
  <c r="R4574" i="1"/>
  <c r="O4575" i="1"/>
  <c r="P4575" i="1"/>
  <c r="Q4575" i="1" s="1"/>
  <c r="R4575" i="1"/>
  <c r="O4576" i="1"/>
  <c r="P4576" i="1"/>
  <c r="Q4576" i="1" s="1"/>
  <c r="R4576" i="1"/>
  <c r="O4577" i="1"/>
  <c r="P4577" i="1"/>
  <c r="Q4577" i="1" s="1"/>
  <c r="R4577" i="1"/>
  <c r="O4578" i="1"/>
  <c r="P4578" i="1"/>
  <c r="Q4578" i="1" s="1"/>
  <c r="R4578" i="1"/>
  <c r="O4579" i="1"/>
  <c r="P4579" i="1"/>
  <c r="Q4579" i="1" s="1"/>
  <c r="R4579" i="1"/>
  <c r="O4580" i="1"/>
  <c r="P4580" i="1"/>
  <c r="Q4580" i="1" s="1"/>
  <c r="R4580" i="1"/>
  <c r="O4581" i="1"/>
  <c r="P4581" i="1"/>
  <c r="Q4581" i="1" s="1"/>
  <c r="R4581" i="1"/>
  <c r="O4582" i="1"/>
  <c r="P4582" i="1"/>
  <c r="Q4582" i="1" s="1"/>
  <c r="R4582" i="1"/>
  <c r="O4583" i="1"/>
  <c r="P4583" i="1"/>
  <c r="Q4583" i="1" s="1"/>
  <c r="R4583" i="1"/>
  <c r="O4584" i="1"/>
  <c r="P4584" i="1"/>
  <c r="Q4584" i="1" s="1"/>
  <c r="R4584" i="1"/>
  <c r="O4585" i="1"/>
  <c r="P4585" i="1"/>
  <c r="Q4585" i="1" s="1"/>
  <c r="R4585" i="1"/>
  <c r="O4586" i="1"/>
  <c r="P4586" i="1"/>
  <c r="Q4586" i="1" s="1"/>
  <c r="R4586" i="1"/>
  <c r="O4587" i="1"/>
  <c r="P4587" i="1"/>
  <c r="Q4587" i="1" s="1"/>
  <c r="R4587" i="1"/>
  <c r="O4588" i="1"/>
  <c r="P4588" i="1"/>
  <c r="Q4588" i="1" s="1"/>
  <c r="R4588" i="1"/>
  <c r="O4589" i="1"/>
  <c r="P4589" i="1"/>
  <c r="Q4589" i="1" s="1"/>
  <c r="R4589" i="1"/>
  <c r="O4590" i="1"/>
  <c r="P4590" i="1"/>
  <c r="Q4590" i="1" s="1"/>
  <c r="R4590" i="1"/>
  <c r="O4591" i="1"/>
  <c r="P4591" i="1"/>
  <c r="Q4591" i="1" s="1"/>
  <c r="R4591" i="1"/>
  <c r="O4592" i="1"/>
  <c r="P4592" i="1"/>
  <c r="Q4592" i="1" s="1"/>
  <c r="R4592" i="1"/>
  <c r="O4593" i="1"/>
  <c r="P4593" i="1"/>
  <c r="Q4593" i="1" s="1"/>
  <c r="R4593" i="1"/>
  <c r="O4594" i="1"/>
  <c r="P4594" i="1"/>
  <c r="Q4594" i="1" s="1"/>
  <c r="R4594" i="1"/>
  <c r="O4595" i="1"/>
  <c r="P4595" i="1"/>
  <c r="Q4595" i="1" s="1"/>
  <c r="R4595" i="1"/>
  <c r="O4596" i="1"/>
  <c r="P4596" i="1"/>
  <c r="Q4596" i="1" s="1"/>
  <c r="R4596" i="1"/>
  <c r="O4597" i="1"/>
  <c r="P4597" i="1"/>
  <c r="Q4597" i="1" s="1"/>
  <c r="R4597" i="1"/>
  <c r="O4598" i="1"/>
  <c r="P4598" i="1"/>
  <c r="Q4598" i="1" s="1"/>
  <c r="R4598" i="1"/>
  <c r="O4599" i="1"/>
  <c r="P4599" i="1"/>
  <c r="Q4599" i="1" s="1"/>
  <c r="R4599" i="1"/>
  <c r="O4600" i="1"/>
  <c r="P4600" i="1"/>
  <c r="Q4600" i="1" s="1"/>
  <c r="R4600" i="1"/>
  <c r="O4601" i="1"/>
  <c r="P4601" i="1"/>
  <c r="Q4601" i="1" s="1"/>
  <c r="R4601" i="1"/>
  <c r="O4602" i="1"/>
  <c r="P4602" i="1"/>
  <c r="Q4602" i="1" s="1"/>
  <c r="R4602" i="1"/>
  <c r="O4603" i="1"/>
  <c r="P4603" i="1"/>
  <c r="Q4603" i="1" s="1"/>
  <c r="R4603" i="1"/>
  <c r="O4604" i="1"/>
  <c r="P4604" i="1"/>
  <c r="Q4604" i="1" s="1"/>
  <c r="R4604" i="1"/>
  <c r="O4605" i="1"/>
  <c r="P4605" i="1"/>
  <c r="Q4605" i="1" s="1"/>
  <c r="R4605" i="1"/>
  <c r="O4606" i="1"/>
  <c r="P4606" i="1"/>
  <c r="Q4606" i="1" s="1"/>
  <c r="R4606" i="1"/>
  <c r="O4607" i="1"/>
  <c r="P4607" i="1"/>
  <c r="Q4607" i="1" s="1"/>
  <c r="R4607" i="1"/>
  <c r="O4608" i="1"/>
  <c r="P4608" i="1"/>
  <c r="Q4608" i="1" s="1"/>
  <c r="R4608" i="1"/>
  <c r="O4609" i="1"/>
  <c r="P4609" i="1"/>
  <c r="Q4609" i="1" s="1"/>
  <c r="R4609" i="1"/>
  <c r="O4610" i="1"/>
  <c r="P4610" i="1"/>
  <c r="Q4610" i="1" s="1"/>
  <c r="R4610" i="1"/>
  <c r="O4611" i="1"/>
  <c r="P4611" i="1"/>
  <c r="Q4611" i="1" s="1"/>
  <c r="R4611" i="1"/>
  <c r="O4612" i="1"/>
  <c r="P4612" i="1"/>
  <c r="Q4612" i="1" s="1"/>
  <c r="R4612" i="1"/>
  <c r="O4613" i="1"/>
  <c r="P4613" i="1"/>
  <c r="Q4613" i="1" s="1"/>
  <c r="R4613" i="1"/>
  <c r="O4614" i="1"/>
  <c r="P4614" i="1"/>
  <c r="Q4614" i="1" s="1"/>
  <c r="R4614" i="1"/>
  <c r="O4615" i="1"/>
  <c r="P4615" i="1"/>
  <c r="Q4615" i="1" s="1"/>
  <c r="R4615" i="1"/>
  <c r="O4616" i="1"/>
  <c r="P4616" i="1"/>
  <c r="Q4616" i="1" s="1"/>
  <c r="R4616" i="1"/>
  <c r="O4617" i="1"/>
  <c r="P4617" i="1"/>
  <c r="Q4617" i="1" s="1"/>
  <c r="R4617" i="1"/>
  <c r="O4618" i="1"/>
  <c r="P4618" i="1"/>
  <c r="Q4618" i="1" s="1"/>
  <c r="R4618" i="1"/>
  <c r="O4619" i="1"/>
  <c r="P4619" i="1"/>
  <c r="Q4619" i="1" s="1"/>
  <c r="R4619" i="1"/>
  <c r="O4620" i="1"/>
  <c r="P4620" i="1"/>
  <c r="Q4620" i="1" s="1"/>
  <c r="R4620" i="1"/>
  <c r="O4621" i="1"/>
  <c r="P4621" i="1"/>
  <c r="Q4621" i="1" s="1"/>
  <c r="R4621" i="1"/>
  <c r="O4622" i="1"/>
  <c r="P4622" i="1"/>
  <c r="Q4622" i="1" s="1"/>
  <c r="R4622" i="1"/>
  <c r="O4623" i="1"/>
  <c r="P4623" i="1"/>
  <c r="Q4623" i="1" s="1"/>
  <c r="R4623" i="1"/>
  <c r="O4624" i="1"/>
  <c r="P4624" i="1"/>
  <c r="Q4624" i="1" s="1"/>
  <c r="R4624" i="1"/>
  <c r="O4625" i="1"/>
  <c r="P4625" i="1"/>
  <c r="Q4625" i="1" s="1"/>
  <c r="R4625" i="1"/>
  <c r="O4626" i="1"/>
  <c r="P4626" i="1"/>
  <c r="Q4626" i="1" s="1"/>
  <c r="R4626" i="1"/>
  <c r="O4627" i="1"/>
  <c r="P4627" i="1"/>
  <c r="Q4627" i="1" s="1"/>
  <c r="R4627" i="1"/>
  <c r="O4628" i="1"/>
  <c r="P4628" i="1"/>
  <c r="Q4628" i="1" s="1"/>
  <c r="R4628" i="1"/>
  <c r="O4629" i="1"/>
  <c r="P4629" i="1"/>
  <c r="Q4629" i="1" s="1"/>
  <c r="R4629" i="1"/>
  <c r="O4630" i="1"/>
  <c r="P4630" i="1"/>
  <c r="Q4630" i="1" s="1"/>
  <c r="R4630" i="1"/>
  <c r="O4631" i="1"/>
  <c r="P4631" i="1"/>
  <c r="Q4631" i="1" s="1"/>
  <c r="R4631" i="1"/>
  <c r="O4632" i="1"/>
  <c r="P4632" i="1"/>
  <c r="Q4632" i="1" s="1"/>
  <c r="R4632" i="1"/>
  <c r="O4633" i="1"/>
  <c r="P4633" i="1"/>
  <c r="Q4633" i="1" s="1"/>
  <c r="R4633" i="1"/>
  <c r="O4634" i="1"/>
  <c r="P4634" i="1"/>
  <c r="Q4634" i="1" s="1"/>
  <c r="R4634" i="1"/>
  <c r="O4635" i="1"/>
  <c r="P4635" i="1"/>
  <c r="Q4635" i="1" s="1"/>
  <c r="R4635" i="1"/>
  <c r="O4636" i="1"/>
  <c r="P4636" i="1"/>
  <c r="Q4636" i="1" s="1"/>
  <c r="R4636" i="1"/>
  <c r="O4637" i="1"/>
  <c r="P4637" i="1"/>
  <c r="Q4637" i="1" s="1"/>
  <c r="R4637" i="1"/>
  <c r="O4638" i="1"/>
  <c r="P4638" i="1"/>
  <c r="Q4638" i="1" s="1"/>
  <c r="R4638" i="1"/>
  <c r="O4639" i="1"/>
  <c r="P4639" i="1"/>
  <c r="Q4639" i="1" s="1"/>
  <c r="R4639" i="1"/>
  <c r="O4640" i="1"/>
  <c r="P4640" i="1"/>
  <c r="Q4640" i="1" s="1"/>
  <c r="R4640" i="1"/>
  <c r="O4641" i="1"/>
  <c r="P4641" i="1"/>
  <c r="Q4641" i="1" s="1"/>
  <c r="R4641" i="1"/>
  <c r="O4642" i="1"/>
  <c r="P4642" i="1"/>
  <c r="Q4642" i="1" s="1"/>
  <c r="R4642" i="1"/>
  <c r="O4643" i="1"/>
  <c r="P4643" i="1"/>
  <c r="Q4643" i="1" s="1"/>
  <c r="R4643" i="1"/>
  <c r="O4644" i="1"/>
  <c r="P4644" i="1"/>
  <c r="Q4644" i="1" s="1"/>
  <c r="R4644" i="1"/>
  <c r="O4645" i="1"/>
  <c r="P4645" i="1"/>
  <c r="Q4645" i="1" s="1"/>
  <c r="R4645" i="1"/>
  <c r="O4646" i="1"/>
  <c r="P4646" i="1"/>
  <c r="Q4646" i="1" s="1"/>
  <c r="R4646" i="1"/>
  <c r="O4647" i="1"/>
  <c r="P4647" i="1"/>
  <c r="Q4647" i="1" s="1"/>
  <c r="R4647" i="1"/>
  <c r="O4648" i="1"/>
  <c r="P4648" i="1"/>
  <c r="Q4648" i="1" s="1"/>
  <c r="R4648" i="1"/>
  <c r="O4649" i="1"/>
  <c r="P4649" i="1"/>
  <c r="Q4649" i="1" s="1"/>
  <c r="R4649" i="1"/>
  <c r="O4650" i="1"/>
  <c r="P4650" i="1"/>
  <c r="Q4650" i="1" s="1"/>
  <c r="R4650" i="1"/>
  <c r="O4651" i="1"/>
  <c r="P4651" i="1"/>
  <c r="Q4651" i="1" s="1"/>
  <c r="R4651" i="1"/>
  <c r="O4652" i="1"/>
  <c r="P4652" i="1"/>
  <c r="Q4652" i="1" s="1"/>
  <c r="R4652" i="1"/>
  <c r="O4653" i="1"/>
  <c r="P4653" i="1"/>
  <c r="Q4653" i="1" s="1"/>
  <c r="R4653" i="1"/>
  <c r="O4654" i="1"/>
  <c r="P4654" i="1"/>
  <c r="Q4654" i="1" s="1"/>
  <c r="R4654" i="1"/>
  <c r="O4655" i="1"/>
  <c r="P4655" i="1"/>
  <c r="Q4655" i="1" s="1"/>
  <c r="R4655" i="1"/>
  <c r="O4656" i="1"/>
  <c r="P4656" i="1"/>
  <c r="Q4656" i="1" s="1"/>
  <c r="R4656" i="1"/>
  <c r="O4657" i="1"/>
  <c r="P4657" i="1"/>
  <c r="Q4657" i="1" s="1"/>
  <c r="R4657" i="1"/>
  <c r="O4658" i="1"/>
  <c r="P4658" i="1"/>
  <c r="Q4658" i="1" s="1"/>
  <c r="R4658" i="1"/>
  <c r="O4659" i="1"/>
  <c r="P4659" i="1"/>
  <c r="Q4659" i="1" s="1"/>
  <c r="R4659" i="1"/>
  <c r="O4660" i="1"/>
  <c r="P4660" i="1"/>
  <c r="Q4660" i="1" s="1"/>
  <c r="R4660" i="1"/>
  <c r="O4661" i="1"/>
  <c r="P4661" i="1"/>
  <c r="Q4661" i="1" s="1"/>
  <c r="R4661" i="1"/>
  <c r="O4662" i="1"/>
  <c r="P4662" i="1"/>
  <c r="Q4662" i="1" s="1"/>
  <c r="R4662" i="1"/>
  <c r="O4663" i="1"/>
  <c r="P4663" i="1"/>
  <c r="Q4663" i="1" s="1"/>
  <c r="R4663" i="1"/>
  <c r="O4664" i="1"/>
  <c r="P4664" i="1"/>
  <c r="Q4664" i="1" s="1"/>
  <c r="R4664" i="1"/>
  <c r="O4665" i="1"/>
  <c r="P4665" i="1"/>
  <c r="Q4665" i="1" s="1"/>
  <c r="R4665" i="1"/>
  <c r="O4666" i="1"/>
  <c r="P4666" i="1"/>
  <c r="Q4666" i="1" s="1"/>
  <c r="R4666" i="1"/>
  <c r="O4667" i="1"/>
  <c r="P4667" i="1"/>
  <c r="Q4667" i="1" s="1"/>
  <c r="R4667" i="1"/>
  <c r="O4668" i="1"/>
  <c r="P4668" i="1"/>
  <c r="Q4668" i="1" s="1"/>
  <c r="R4668" i="1"/>
  <c r="O4669" i="1"/>
  <c r="P4669" i="1"/>
  <c r="Q4669" i="1" s="1"/>
  <c r="R4669" i="1"/>
  <c r="O4670" i="1"/>
  <c r="P4670" i="1"/>
  <c r="Q4670" i="1" s="1"/>
  <c r="R4670" i="1"/>
  <c r="O4671" i="1"/>
  <c r="P4671" i="1"/>
  <c r="Q4671" i="1" s="1"/>
  <c r="R4671" i="1"/>
  <c r="O4672" i="1"/>
  <c r="P4672" i="1"/>
  <c r="Q4672" i="1" s="1"/>
  <c r="R4672" i="1"/>
  <c r="O4673" i="1"/>
  <c r="P4673" i="1"/>
  <c r="Q4673" i="1" s="1"/>
  <c r="R4673" i="1"/>
  <c r="O4674" i="1"/>
  <c r="P4674" i="1"/>
  <c r="Q4674" i="1" s="1"/>
  <c r="R4674" i="1"/>
  <c r="O4675" i="1"/>
  <c r="P4675" i="1"/>
  <c r="Q4675" i="1" s="1"/>
  <c r="R4675" i="1"/>
  <c r="O4676" i="1"/>
  <c r="P4676" i="1"/>
  <c r="Q4676" i="1" s="1"/>
  <c r="R4676" i="1"/>
  <c r="O4677" i="1"/>
  <c r="P4677" i="1"/>
  <c r="Q4677" i="1" s="1"/>
  <c r="R4677" i="1"/>
  <c r="O4678" i="1"/>
  <c r="P4678" i="1"/>
  <c r="Q4678" i="1" s="1"/>
  <c r="R4678" i="1"/>
  <c r="O4679" i="1"/>
  <c r="P4679" i="1"/>
  <c r="Q4679" i="1" s="1"/>
  <c r="R4679" i="1"/>
  <c r="O4680" i="1"/>
  <c r="P4680" i="1"/>
  <c r="Q4680" i="1" s="1"/>
  <c r="R4680" i="1"/>
  <c r="O4681" i="1"/>
  <c r="P4681" i="1"/>
  <c r="Q4681" i="1" s="1"/>
  <c r="R4681" i="1"/>
  <c r="O4682" i="1"/>
  <c r="P4682" i="1"/>
  <c r="Q4682" i="1" s="1"/>
  <c r="R4682" i="1"/>
  <c r="O4683" i="1"/>
  <c r="P4683" i="1"/>
  <c r="Q4683" i="1" s="1"/>
  <c r="R4683" i="1"/>
  <c r="O4684" i="1"/>
  <c r="P4684" i="1"/>
  <c r="Q4684" i="1" s="1"/>
  <c r="R4684" i="1"/>
  <c r="O4685" i="1"/>
  <c r="P4685" i="1"/>
  <c r="Q4685" i="1" s="1"/>
  <c r="R4685" i="1"/>
  <c r="O4686" i="1"/>
  <c r="P4686" i="1"/>
  <c r="Q4686" i="1" s="1"/>
  <c r="R4686" i="1"/>
  <c r="O4687" i="1"/>
  <c r="P4687" i="1"/>
  <c r="Q4687" i="1" s="1"/>
  <c r="R4687" i="1"/>
  <c r="O4688" i="1"/>
  <c r="P4688" i="1"/>
  <c r="Q4688" i="1" s="1"/>
  <c r="R4688" i="1"/>
  <c r="O4689" i="1"/>
  <c r="P4689" i="1"/>
  <c r="Q4689" i="1" s="1"/>
  <c r="R4689" i="1"/>
  <c r="O4690" i="1"/>
  <c r="P4690" i="1"/>
  <c r="Q4690" i="1" s="1"/>
  <c r="R4690" i="1"/>
  <c r="O4691" i="1"/>
  <c r="P4691" i="1"/>
  <c r="Q4691" i="1" s="1"/>
  <c r="R4691" i="1"/>
  <c r="O4692" i="1"/>
  <c r="P4692" i="1"/>
  <c r="Q4692" i="1" s="1"/>
  <c r="R4692" i="1"/>
  <c r="O4693" i="1"/>
  <c r="P4693" i="1"/>
  <c r="Q4693" i="1" s="1"/>
  <c r="R4693" i="1"/>
  <c r="O4694" i="1"/>
  <c r="P4694" i="1"/>
  <c r="Q4694" i="1" s="1"/>
  <c r="R4694" i="1"/>
  <c r="O4695" i="1"/>
  <c r="P4695" i="1"/>
  <c r="Q4695" i="1" s="1"/>
  <c r="R4695" i="1"/>
  <c r="O4696" i="1"/>
  <c r="P4696" i="1"/>
  <c r="Q4696" i="1" s="1"/>
  <c r="R4696" i="1"/>
  <c r="O4697" i="1"/>
  <c r="P4697" i="1"/>
  <c r="Q4697" i="1"/>
  <c r="R4697" i="1"/>
  <c r="O4698" i="1"/>
  <c r="P4698" i="1"/>
  <c r="Q4698" i="1" s="1"/>
  <c r="R4698" i="1"/>
  <c r="O4699" i="1"/>
  <c r="P4699" i="1"/>
  <c r="Q4699" i="1" s="1"/>
  <c r="R4699" i="1"/>
  <c r="O4700" i="1"/>
  <c r="P4700" i="1"/>
  <c r="Q4700" i="1" s="1"/>
  <c r="R4700" i="1"/>
  <c r="O4701" i="1"/>
  <c r="P4701" i="1"/>
  <c r="Q4701" i="1" s="1"/>
  <c r="R4701" i="1"/>
  <c r="O4702" i="1"/>
  <c r="P4702" i="1"/>
  <c r="Q4702" i="1" s="1"/>
  <c r="R4702" i="1"/>
  <c r="O4703" i="1"/>
  <c r="P4703" i="1"/>
  <c r="Q4703" i="1" s="1"/>
  <c r="R4703" i="1"/>
  <c r="O4704" i="1"/>
  <c r="P4704" i="1"/>
  <c r="Q4704" i="1" s="1"/>
  <c r="R4704" i="1"/>
  <c r="O4705" i="1"/>
  <c r="P4705" i="1"/>
  <c r="Q4705" i="1" s="1"/>
  <c r="R4705" i="1"/>
  <c r="O4706" i="1"/>
  <c r="P4706" i="1"/>
  <c r="Q4706" i="1" s="1"/>
  <c r="R4706" i="1"/>
  <c r="O4707" i="1"/>
  <c r="P4707" i="1"/>
  <c r="Q4707" i="1" s="1"/>
  <c r="R4707" i="1"/>
  <c r="O4708" i="1"/>
  <c r="P4708" i="1"/>
  <c r="Q4708" i="1" s="1"/>
  <c r="R4708" i="1"/>
  <c r="O4709" i="1"/>
  <c r="P4709" i="1"/>
  <c r="Q4709" i="1" s="1"/>
  <c r="R4709" i="1"/>
  <c r="O4710" i="1"/>
  <c r="P4710" i="1"/>
  <c r="Q4710" i="1" s="1"/>
  <c r="R4710" i="1"/>
  <c r="O4711" i="1"/>
  <c r="P4711" i="1"/>
  <c r="Q4711" i="1" s="1"/>
  <c r="R4711" i="1"/>
  <c r="O4712" i="1"/>
  <c r="P4712" i="1"/>
  <c r="Q4712" i="1" s="1"/>
  <c r="R4712" i="1"/>
  <c r="O4713" i="1"/>
  <c r="P4713" i="1"/>
  <c r="Q4713" i="1" s="1"/>
  <c r="R4713" i="1"/>
  <c r="O4714" i="1"/>
  <c r="P4714" i="1"/>
  <c r="Q4714" i="1" s="1"/>
  <c r="R4714" i="1"/>
  <c r="O4715" i="1"/>
  <c r="P4715" i="1"/>
  <c r="Q4715" i="1" s="1"/>
  <c r="R4715" i="1"/>
  <c r="O4716" i="1"/>
  <c r="P4716" i="1"/>
  <c r="Q4716" i="1" s="1"/>
  <c r="R4716" i="1"/>
  <c r="O4717" i="1"/>
  <c r="P4717" i="1"/>
  <c r="Q4717" i="1" s="1"/>
  <c r="R4717" i="1"/>
  <c r="O4718" i="1"/>
  <c r="P4718" i="1"/>
  <c r="Q4718" i="1" s="1"/>
  <c r="R4718" i="1"/>
  <c r="O4719" i="1"/>
  <c r="P4719" i="1"/>
  <c r="Q4719" i="1" s="1"/>
  <c r="R4719" i="1"/>
  <c r="O4720" i="1"/>
  <c r="P4720" i="1"/>
  <c r="Q4720" i="1" s="1"/>
  <c r="R4720" i="1"/>
  <c r="O4721" i="1"/>
  <c r="P4721" i="1"/>
  <c r="Q4721" i="1" s="1"/>
  <c r="R4721" i="1"/>
  <c r="O4722" i="1"/>
  <c r="P4722" i="1"/>
  <c r="Q4722" i="1" s="1"/>
  <c r="R4722" i="1"/>
  <c r="O4723" i="1"/>
  <c r="P4723" i="1"/>
  <c r="Q4723" i="1" s="1"/>
  <c r="R4723" i="1"/>
  <c r="O4724" i="1"/>
  <c r="P4724" i="1"/>
  <c r="Q4724" i="1" s="1"/>
  <c r="R4724" i="1"/>
  <c r="O4725" i="1"/>
  <c r="P4725" i="1"/>
  <c r="Q4725" i="1" s="1"/>
  <c r="R4725" i="1"/>
  <c r="O4726" i="1"/>
  <c r="P4726" i="1"/>
  <c r="Q4726" i="1" s="1"/>
  <c r="R4726" i="1"/>
  <c r="O4727" i="1"/>
  <c r="P4727" i="1"/>
  <c r="Q4727" i="1" s="1"/>
  <c r="R4727" i="1"/>
  <c r="O4728" i="1"/>
  <c r="P4728" i="1"/>
  <c r="Q4728" i="1" s="1"/>
  <c r="R4728" i="1"/>
  <c r="O4729" i="1"/>
  <c r="P4729" i="1"/>
  <c r="Q4729" i="1" s="1"/>
  <c r="R4729" i="1"/>
  <c r="O4730" i="1"/>
  <c r="P4730" i="1"/>
  <c r="Q4730" i="1" s="1"/>
  <c r="R4730" i="1"/>
  <c r="O4731" i="1"/>
  <c r="P4731" i="1"/>
  <c r="Q4731" i="1" s="1"/>
  <c r="R4731" i="1"/>
  <c r="O4732" i="1"/>
  <c r="P4732" i="1"/>
  <c r="Q4732" i="1" s="1"/>
  <c r="R4732" i="1"/>
  <c r="O4733" i="1"/>
  <c r="P4733" i="1"/>
  <c r="Q4733" i="1" s="1"/>
  <c r="R4733" i="1"/>
  <c r="O4734" i="1"/>
  <c r="P4734" i="1"/>
  <c r="Q4734" i="1" s="1"/>
  <c r="R4734" i="1"/>
  <c r="O4735" i="1"/>
  <c r="P4735" i="1"/>
  <c r="Q4735" i="1" s="1"/>
  <c r="R4735" i="1"/>
  <c r="O4736" i="1"/>
  <c r="P4736" i="1"/>
  <c r="Q4736" i="1" s="1"/>
  <c r="R4736" i="1"/>
  <c r="O4737" i="1"/>
  <c r="P4737" i="1"/>
  <c r="Q4737" i="1" s="1"/>
  <c r="R4737" i="1"/>
  <c r="O4738" i="1"/>
  <c r="P4738" i="1"/>
  <c r="Q4738" i="1" s="1"/>
  <c r="R4738" i="1"/>
  <c r="O4739" i="1"/>
  <c r="P4739" i="1"/>
  <c r="Q4739" i="1" s="1"/>
  <c r="R4739" i="1"/>
  <c r="O4740" i="1"/>
  <c r="P4740" i="1"/>
  <c r="Q4740" i="1" s="1"/>
  <c r="R4740" i="1"/>
  <c r="O4741" i="1"/>
  <c r="P4741" i="1"/>
  <c r="Q4741" i="1" s="1"/>
  <c r="R4741" i="1"/>
  <c r="O4742" i="1"/>
  <c r="P4742" i="1"/>
  <c r="Q4742" i="1" s="1"/>
  <c r="R4742" i="1"/>
  <c r="O4743" i="1"/>
  <c r="P4743" i="1"/>
  <c r="Q4743" i="1" s="1"/>
  <c r="R4743" i="1"/>
  <c r="O4744" i="1"/>
  <c r="P4744" i="1"/>
  <c r="Q4744" i="1" s="1"/>
  <c r="R4744" i="1"/>
  <c r="O4745" i="1"/>
  <c r="P4745" i="1"/>
  <c r="Q4745" i="1" s="1"/>
  <c r="R4745" i="1"/>
  <c r="O4746" i="1"/>
  <c r="P4746" i="1"/>
  <c r="Q4746" i="1" s="1"/>
  <c r="R4746" i="1"/>
  <c r="O4747" i="1"/>
  <c r="P4747" i="1"/>
  <c r="Q4747" i="1" s="1"/>
  <c r="R4747" i="1"/>
  <c r="O4748" i="1"/>
  <c r="P4748" i="1"/>
  <c r="Q4748" i="1" s="1"/>
  <c r="R4748" i="1"/>
  <c r="O4749" i="1"/>
  <c r="P4749" i="1"/>
  <c r="Q4749" i="1" s="1"/>
  <c r="R4749" i="1"/>
  <c r="O4750" i="1"/>
  <c r="P4750" i="1"/>
  <c r="Q4750" i="1" s="1"/>
  <c r="R4750" i="1"/>
  <c r="O4751" i="1"/>
  <c r="P4751" i="1"/>
  <c r="Q4751" i="1" s="1"/>
  <c r="R4751" i="1"/>
  <c r="O4752" i="1"/>
  <c r="P4752" i="1"/>
  <c r="Q4752" i="1" s="1"/>
  <c r="R4752" i="1"/>
  <c r="O4753" i="1"/>
  <c r="P4753" i="1"/>
  <c r="Q4753" i="1" s="1"/>
  <c r="R4753" i="1"/>
  <c r="O4754" i="1"/>
  <c r="P4754" i="1"/>
  <c r="Q4754" i="1" s="1"/>
  <c r="R4754" i="1"/>
  <c r="O4755" i="1"/>
  <c r="P4755" i="1"/>
  <c r="Q4755" i="1" s="1"/>
  <c r="R4755" i="1"/>
  <c r="O4756" i="1"/>
  <c r="P4756" i="1"/>
  <c r="Q4756" i="1" s="1"/>
  <c r="R4756" i="1"/>
  <c r="O4757" i="1"/>
  <c r="P4757" i="1"/>
  <c r="Q4757" i="1" s="1"/>
  <c r="R4757" i="1"/>
  <c r="O4758" i="1"/>
  <c r="P4758" i="1"/>
  <c r="Q4758" i="1" s="1"/>
  <c r="R4758" i="1"/>
  <c r="O4759" i="1"/>
  <c r="P4759" i="1"/>
  <c r="Q4759" i="1" s="1"/>
  <c r="R4759" i="1"/>
  <c r="O4760" i="1"/>
  <c r="P4760" i="1"/>
  <c r="Q4760" i="1" s="1"/>
  <c r="R4760" i="1"/>
  <c r="O4761" i="1"/>
  <c r="P4761" i="1"/>
  <c r="Q4761" i="1" s="1"/>
  <c r="R4761" i="1"/>
  <c r="O4762" i="1"/>
  <c r="P4762" i="1"/>
  <c r="Q4762" i="1" s="1"/>
  <c r="R4762" i="1"/>
  <c r="O4763" i="1"/>
  <c r="P4763" i="1"/>
  <c r="Q4763" i="1" s="1"/>
  <c r="R4763" i="1"/>
  <c r="O4764" i="1"/>
  <c r="P4764" i="1"/>
  <c r="Q4764" i="1" s="1"/>
  <c r="R4764" i="1"/>
  <c r="O4765" i="1"/>
  <c r="P4765" i="1"/>
  <c r="Q4765" i="1" s="1"/>
  <c r="R4765" i="1"/>
  <c r="O4766" i="1"/>
  <c r="P4766" i="1"/>
  <c r="Q4766" i="1" s="1"/>
  <c r="R4766" i="1"/>
  <c r="O4767" i="1"/>
  <c r="P4767" i="1"/>
  <c r="Q4767" i="1" s="1"/>
  <c r="R4767" i="1"/>
  <c r="O4768" i="1"/>
  <c r="P4768" i="1"/>
  <c r="Q4768" i="1" s="1"/>
  <c r="R4768" i="1"/>
  <c r="O4769" i="1"/>
  <c r="P4769" i="1"/>
  <c r="Q4769" i="1" s="1"/>
  <c r="R4769" i="1"/>
  <c r="O4770" i="1"/>
  <c r="P4770" i="1"/>
  <c r="Q4770" i="1" s="1"/>
  <c r="R4770" i="1"/>
  <c r="O4771" i="1"/>
  <c r="P4771" i="1"/>
  <c r="Q4771" i="1" s="1"/>
  <c r="R4771" i="1"/>
  <c r="O4772" i="1"/>
  <c r="P4772" i="1"/>
  <c r="Q4772" i="1" s="1"/>
  <c r="R4772" i="1"/>
  <c r="O4773" i="1"/>
  <c r="P4773" i="1"/>
  <c r="Q4773" i="1" s="1"/>
  <c r="R4773" i="1"/>
  <c r="O4774" i="1"/>
  <c r="P4774" i="1"/>
  <c r="Q4774" i="1" s="1"/>
  <c r="R4774" i="1"/>
  <c r="O4775" i="1"/>
  <c r="P4775" i="1"/>
  <c r="Q4775" i="1" s="1"/>
  <c r="R4775" i="1"/>
  <c r="O4776" i="1"/>
  <c r="P4776" i="1"/>
  <c r="Q4776" i="1" s="1"/>
  <c r="R4776" i="1"/>
  <c r="O4777" i="1"/>
  <c r="P4777" i="1"/>
  <c r="Q4777" i="1" s="1"/>
  <c r="R4777" i="1"/>
  <c r="O4778" i="1"/>
  <c r="P4778" i="1"/>
  <c r="Q4778" i="1" s="1"/>
  <c r="R4778" i="1"/>
  <c r="O4779" i="1"/>
  <c r="P4779" i="1"/>
  <c r="Q4779" i="1" s="1"/>
  <c r="R4779" i="1"/>
  <c r="O4780" i="1"/>
  <c r="P4780" i="1"/>
  <c r="Q4780" i="1" s="1"/>
  <c r="R4780" i="1"/>
  <c r="O4781" i="1"/>
  <c r="P4781" i="1"/>
  <c r="Q4781" i="1" s="1"/>
  <c r="R4781" i="1"/>
  <c r="O4782" i="1"/>
  <c r="P4782" i="1"/>
  <c r="Q4782" i="1" s="1"/>
  <c r="R4782" i="1"/>
  <c r="O4783" i="1"/>
  <c r="P4783" i="1"/>
  <c r="Q4783" i="1" s="1"/>
  <c r="R4783" i="1"/>
  <c r="O4784" i="1"/>
  <c r="P4784" i="1"/>
  <c r="Q4784" i="1" s="1"/>
  <c r="R4784" i="1"/>
  <c r="O4785" i="1"/>
  <c r="P4785" i="1"/>
  <c r="Q4785" i="1" s="1"/>
  <c r="R4785" i="1"/>
  <c r="O4786" i="1"/>
  <c r="P4786" i="1"/>
  <c r="Q4786" i="1" s="1"/>
  <c r="R4786" i="1"/>
  <c r="O4787" i="1"/>
  <c r="P4787" i="1"/>
  <c r="Q4787" i="1" s="1"/>
  <c r="R4787" i="1"/>
  <c r="O4788" i="1"/>
  <c r="P4788" i="1"/>
  <c r="Q4788" i="1" s="1"/>
  <c r="R4788" i="1"/>
  <c r="O4789" i="1"/>
  <c r="P4789" i="1"/>
  <c r="Q4789" i="1" s="1"/>
  <c r="R4789" i="1"/>
  <c r="O4790" i="1"/>
  <c r="P4790" i="1"/>
  <c r="Q4790" i="1" s="1"/>
  <c r="R4790" i="1"/>
  <c r="O4791" i="1"/>
  <c r="P4791" i="1"/>
  <c r="Q4791" i="1" s="1"/>
  <c r="R4791" i="1"/>
  <c r="O4792" i="1"/>
  <c r="P4792" i="1"/>
  <c r="Q4792" i="1" s="1"/>
  <c r="R4792" i="1"/>
  <c r="O4793" i="1"/>
  <c r="P4793" i="1"/>
  <c r="Q4793" i="1" s="1"/>
  <c r="R4793" i="1"/>
  <c r="O4794" i="1"/>
  <c r="P4794" i="1"/>
  <c r="Q4794" i="1" s="1"/>
  <c r="R4794" i="1"/>
  <c r="O4795" i="1"/>
  <c r="P4795" i="1"/>
  <c r="Q4795" i="1" s="1"/>
  <c r="R4795" i="1"/>
  <c r="O4796" i="1"/>
  <c r="P4796" i="1"/>
  <c r="Q4796" i="1" s="1"/>
  <c r="R4796" i="1"/>
  <c r="O4797" i="1"/>
  <c r="P4797" i="1"/>
  <c r="Q4797" i="1" s="1"/>
  <c r="R4797" i="1"/>
  <c r="O4798" i="1"/>
  <c r="P4798" i="1"/>
  <c r="Q4798" i="1" s="1"/>
  <c r="R4798" i="1"/>
  <c r="O4799" i="1"/>
  <c r="P4799" i="1"/>
  <c r="Q4799" i="1" s="1"/>
  <c r="R4799" i="1"/>
  <c r="O4800" i="1"/>
  <c r="P4800" i="1"/>
  <c r="Q4800" i="1" s="1"/>
  <c r="R4800" i="1"/>
  <c r="O4801" i="1"/>
  <c r="P4801" i="1"/>
  <c r="Q4801" i="1" s="1"/>
  <c r="R4801" i="1"/>
  <c r="O4802" i="1"/>
  <c r="P4802" i="1"/>
  <c r="Q4802" i="1" s="1"/>
  <c r="R4802" i="1"/>
  <c r="O4803" i="1"/>
  <c r="P4803" i="1"/>
  <c r="Q4803" i="1" s="1"/>
  <c r="R4803" i="1"/>
  <c r="O4804" i="1"/>
  <c r="P4804" i="1"/>
  <c r="Q4804" i="1" s="1"/>
  <c r="R4804" i="1"/>
  <c r="O4805" i="1"/>
  <c r="P4805" i="1"/>
  <c r="Q4805" i="1" s="1"/>
  <c r="R4805" i="1"/>
  <c r="O4806" i="1"/>
  <c r="P4806" i="1"/>
  <c r="Q4806" i="1" s="1"/>
  <c r="R4806" i="1"/>
  <c r="O4807" i="1"/>
  <c r="P4807" i="1"/>
  <c r="Q4807" i="1" s="1"/>
  <c r="R4807" i="1"/>
  <c r="O4808" i="1"/>
  <c r="P4808" i="1"/>
  <c r="Q4808" i="1" s="1"/>
  <c r="R4808" i="1"/>
  <c r="O4809" i="1"/>
  <c r="P4809" i="1"/>
  <c r="Q4809" i="1" s="1"/>
  <c r="R4809" i="1"/>
  <c r="O4810" i="1"/>
  <c r="P4810" i="1"/>
  <c r="Q4810" i="1" s="1"/>
  <c r="R4810" i="1"/>
  <c r="O4811" i="1"/>
  <c r="P4811" i="1"/>
  <c r="Q4811" i="1" s="1"/>
  <c r="R4811" i="1"/>
  <c r="O4812" i="1"/>
  <c r="P4812" i="1"/>
  <c r="Q4812" i="1" s="1"/>
  <c r="R4812" i="1"/>
  <c r="O4813" i="1"/>
  <c r="P4813" i="1"/>
  <c r="Q4813" i="1" s="1"/>
  <c r="R4813" i="1"/>
  <c r="O4814" i="1"/>
  <c r="P4814" i="1"/>
  <c r="Q4814" i="1" s="1"/>
  <c r="R4814" i="1"/>
  <c r="O4815" i="1"/>
  <c r="P4815" i="1"/>
  <c r="Q4815" i="1" s="1"/>
  <c r="R4815" i="1"/>
  <c r="O4816" i="1"/>
  <c r="P4816" i="1"/>
  <c r="Q4816" i="1" s="1"/>
  <c r="R4816" i="1"/>
  <c r="O4817" i="1"/>
  <c r="P4817" i="1"/>
  <c r="Q4817" i="1" s="1"/>
  <c r="R4817" i="1"/>
  <c r="O4818" i="1"/>
  <c r="P4818" i="1"/>
  <c r="Q4818" i="1" s="1"/>
  <c r="R4818" i="1"/>
  <c r="O4819" i="1"/>
  <c r="P4819" i="1"/>
  <c r="Q4819" i="1" s="1"/>
  <c r="R4819" i="1"/>
  <c r="O4820" i="1"/>
  <c r="P4820" i="1"/>
  <c r="Q4820" i="1" s="1"/>
  <c r="R4820" i="1"/>
  <c r="O4821" i="1"/>
  <c r="P4821" i="1"/>
  <c r="Q4821" i="1" s="1"/>
  <c r="R4821" i="1"/>
  <c r="O4822" i="1"/>
  <c r="P4822" i="1"/>
  <c r="Q4822" i="1" s="1"/>
  <c r="R4822" i="1"/>
  <c r="O4823" i="1"/>
  <c r="P4823" i="1"/>
  <c r="Q4823" i="1" s="1"/>
  <c r="R4823" i="1"/>
  <c r="O4824" i="1"/>
  <c r="P4824" i="1"/>
  <c r="Q4824" i="1" s="1"/>
  <c r="R4824" i="1"/>
  <c r="O4825" i="1"/>
  <c r="P4825" i="1"/>
  <c r="Q4825" i="1" s="1"/>
  <c r="R4825" i="1"/>
  <c r="O4826" i="1"/>
  <c r="P4826" i="1"/>
  <c r="Q4826" i="1" s="1"/>
  <c r="R4826" i="1"/>
  <c r="O4827" i="1"/>
  <c r="P4827" i="1"/>
  <c r="Q4827" i="1" s="1"/>
  <c r="R4827" i="1"/>
  <c r="O4828" i="1"/>
  <c r="P4828" i="1"/>
  <c r="Q4828" i="1" s="1"/>
  <c r="R4828" i="1"/>
  <c r="O4829" i="1"/>
  <c r="P4829" i="1"/>
  <c r="Q4829" i="1" s="1"/>
  <c r="R4829" i="1"/>
  <c r="O4830" i="1"/>
  <c r="P4830" i="1"/>
  <c r="Q4830" i="1" s="1"/>
  <c r="R4830" i="1"/>
  <c r="O4831" i="1"/>
  <c r="P4831" i="1"/>
  <c r="Q4831" i="1" s="1"/>
  <c r="R4831" i="1"/>
  <c r="O4832" i="1"/>
  <c r="P4832" i="1"/>
  <c r="Q4832" i="1" s="1"/>
  <c r="R4832" i="1"/>
  <c r="O4833" i="1"/>
  <c r="P4833" i="1"/>
  <c r="Q4833" i="1" s="1"/>
  <c r="R4833" i="1"/>
  <c r="O4834" i="1"/>
  <c r="P4834" i="1"/>
  <c r="Q4834" i="1" s="1"/>
  <c r="R4834" i="1"/>
  <c r="O4835" i="1"/>
  <c r="P4835" i="1"/>
  <c r="Q4835" i="1" s="1"/>
  <c r="R4835" i="1"/>
  <c r="O4836" i="1"/>
  <c r="P4836" i="1"/>
  <c r="Q4836" i="1" s="1"/>
  <c r="R4836" i="1"/>
  <c r="O4837" i="1"/>
  <c r="P4837" i="1"/>
  <c r="Q4837" i="1" s="1"/>
  <c r="R4837" i="1"/>
  <c r="O4838" i="1"/>
  <c r="P4838" i="1"/>
  <c r="Q4838" i="1" s="1"/>
  <c r="R4838" i="1"/>
  <c r="O4839" i="1"/>
  <c r="P4839" i="1"/>
  <c r="Q4839" i="1" s="1"/>
  <c r="R4839" i="1"/>
  <c r="O4840" i="1"/>
  <c r="P4840" i="1"/>
  <c r="Q4840" i="1" s="1"/>
  <c r="R4840" i="1"/>
  <c r="O4841" i="1"/>
  <c r="P4841" i="1"/>
  <c r="Q4841" i="1" s="1"/>
  <c r="R4841" i="1"/>
  <c r="O4842" i="1"/>
  <c r="P4842" i="1"/>
  <c r="Q4842" i="1" s="1"/>
  <c r="R4842" i="1"/>
  <c r="O4843" i="1"/>
  <c r="P4843" i="1"/>
  <c r="Q4843" i="1" s="1"/>
  <c r="R4843" i="1"/>
  <c r="O4844" i="1"/>
  <c r="P4844" i="1"/>
  <c r="Q4844" i="1" s="1"/>
  <c r="R4844" i="1"/>
  <c r="O4845" i="1"/>
  <c r="P4845" i="1"/>
  <c r="Q4845" i="1" s="1"/>
  <c r="R4845" i="1"/>
  <c r="O4846" i="1"/>
  <c r="P4846" i="1"/>
  <c r="Q4846" i="1" s="1"/>
  <c r="R4846" i="1"/>
  <c r="O4847" i="1"/>
  <c r="P4847" i="1"/>
  <c r="Q4847" i="1" s="1"/>
  <c r="R4847" i="1"/>
  <c r="O4848" i="1"/>
  <c r="P4848" i="1"/>
  <c r="Q4848" i="1" s="1"/>
  <c r="R4848" i="1"/>
  <c r="O4849" i="1"/>
  <c r="P4849" i="1"/>
  <c r="Q4849" i="1" s="1"/>
  <c r="R4849" i="1"/>
  <c r="O4850" i="1"/>
  <c r="P4850" i="1"/>
  <c r="Q4850" i="1" s="1"/>
  <c r="R4850" i="1"/>
  <c r="O4851" i="1"/>
  <c r="P4851" i="1"/>
  <c r="Q4851" i="1" s="1"/>
  <c r="R4851" i="1"/>
  <c r="O4852" i="1"/>
  <c r="P4852" i="1"/>
  <c r="Q4852" i="1" s="1"/>
  <c r="R4852" i="1"/>
  <c r="O4853" i="1"/>
  <c r="P4853" i="1"/>
  <c r="Q4853" i="1" s="1"/>
  <c r="R4853" i="1"/>
  <c r="O4854" i="1"/>
  <c r="P4854" i="1"/>
  <c r="Q4854" i="1" s="1"/>
  <c r="R4854" i="1"/>
  <c r="O4855" i="1"/>
  <c r="P4855" i="1"/>
  <c r="Q4855" i="1" s="1"/>
  <c r="R4855" i="1"/>
  <c r="O4856" i="1"/>
  <c r="P4856" i="1"/>
  <c r="Q4856" i="1" s="1"/>
  <c r="R4856" i="1"/>
  <c r="O4857" i="1"/>
  <c r="P4857" i="1"/>
  <c r="Q4857" i="1" s="1"/>
  <c r="R4857" i="1"/>
  <c r="O4858" i="1"/>
  <c r="P4858" i="1"/>
  <c r="Q4858" i="1" s="1"/>
  <c r="R4858" i="1"/>
  <c r="O4859" i="1"/>
  <c r="P4859" i="1"/>
  <c r="Q4859" i="1" s="1"/>
  <c r="R4859" i="1"/>
  <c r="O4860" i="1"/>
  <c r="P4860" i="1"/>
  <c r="Q4860" i="1" s="1"/>
  <c r="R4860" i="1"/>
  <c r="O4861" i="1"/>
  <c r="P4861" i="1"/>
  <c r="Q4861" i="1" s="1"/>
  <c r="R4861" i="1"/>
  <c r="O4862" i="1"/>
  <c r="P4862" i="1"/>
  <c r="Q4862" i="1" s="1"/>
  <c r="R4862" i="1"/>
  <c r="O4863" i="1"/>
  <c r="P4863" i="1"/>
  <c r="Q4863" i="1" s="1"/>
  <c r="R4863" i="1"/>
  <c r="O4864" i="1"/>
  <c r="P4864" i="1"/>
  <c r="Q4864" i="1" s="1"/>
  <c r="R4864" i="1"/>
  <c r="O4865" i="1"/>
  <c r="P4865" i="1"/>
  <c r="Q4865" i="1" s="1"/>
  <c r="R4865" i="1"/>
  <c r="O4866" i="1"/>
  <c r="P4866" i="1"/>
  <c r="Q4866" i="1" s="1"/>
  <c r="R4866" i="1"/>
  <c r="O4867" i="1"/>
  <c r="P4867" i="1"/>
  <c r="Q4867" i="1" s="1"/>
  <c r="R4867" i="1"/>
  <c r="O4868" i="1"/>
  <c r="P4868" i="1"/>
  <c r="Q4868" i="1" s="1"/>
  <c r="R4868" i="1"/>
  <c r="O4869" i="1"/>
  <c r="P4869" i="1"/>
  <c r="Q4869" i="1" s="1"/>
  <c r="R4869" i="1"/>
  <c r="O4870" i="1"/>
  <c r="P4870" i="1"/>
  <c r="Q4870" i="1" s="1"/>
  <c r="R4870" i="1"/>
  <c r="O4871" i="1"/>
  <c r="P4871" i="1"/>
  <c r="Q4871" i="1" s="1"/>
  <c r="R4871" i="1"/>
  <c r="O4872" i="1"/>
  <c r="P4872" i="1"/>
  <c r="Q4872" i="1" s="1"/>
  <c r="R4872" i="1"/>
  <c r="O4873" i="1"/>
  <c r="P4873" i="1"/>
  <c r="Q4873" i="1" s="1"/>
  <c r="R4873" i="1"/>
  <c r="O4874" i="1"/>
  <c r="P4874" i="1"/>
  <c r="Q4874" i="1" s="1"/>
  <c r="R4874" i="1"/>
  <c r="O4875" i="1"/>
  <c r="P4875" i="1"/>
  <c r="Q4875" i="1" s="1"/>
  <c r="R4875" i="1"/>
  <c r="O4876" i="1"/>
  <c r="P4876" i="1"/>
  <c r="Q4876" i="1" s="1"/>
  <c r="R4876" i="1"/>
  <c r="O4877" i="1"/>
  <c r="P4877" i="1"/>
  <c r="Q4877" i="1" s="1"/>
  <c r="R4877" i="1"/>
  <c r="O4878" i="1"/>
  <c r="P4878" i="1"/>
  <c r="Q4878" i="1" s="1"/>
  <c r="R4878" i="1"/>
  <c r="O4879" i="1"/>
  <c r="P4879" i="1"/>
  <c r="Q4879" i="1" s="1"/>
  <c r="R4879" i="1"/>
  <c r="O4880" i="1"/>
  <c r="P4880" i="1"/>
  <c r="Q4880" i="1" s="1"/>
  <c r="R4880" i="1"/>
  <c r="O4881" i="1"/>
  <c r="P4881" i="1"/>
  <c r="Q4881" i="1" s="1"/>
  <c r="R4881" i="1"/>
  <c r="O4882" i="1"/>
  <c r="P4882" i="1"/>
  <c r="Q4882" i="1" s="1"/>
  <c r="R4882" i="1"/>
  <c r="O4883" i="1"/>
  <c r="P4883" i="1"/>
  <c r="Q4883" i="1" s="1"/>
  <c r="R4883" i="1"/>
  <c r="O4884" i="1"/>
  <c r="P4884" i="1"/>
  <c r="Q4884" i="1" s="1"/>
  <c r="R4884" i="1"/>
  <c r="O4885" i="1"/>
  <c r="P4885" i="1"/>
  <c r="Q4885" i="1" s="1"/>
  <c r="R4885" i="1"/>
  <c r="O4886" i="1"/>
  <c r="P4886" i="1"/>
  <c r="Q4886" i="1" s="1"/>
  <c r="R4886" i="1"/>
  <c r="O4887" i="1"/>
  <c r="P4887" i="1"/>
  <c r="Q4887" i="1" s="1"/>
  <c r="R4887" i="1"/>
  <c r="O4888" i="1"/>
  <c r="P4888" i="1"/>
  <c r="Q4888" i="1" s="1"/>
  <c r="R4888" i="1"/>
  <c r="O4889" i="1"/>
  <c r="P4889" i="1"/>
  <c r="Q4889" i="1" s="1"/>
  <c r="R4889" i="1"/>
  <c r="O4890" i="1"/>
  <c r="P4890" i="1"/>
  <c r="Q4890" i="1"/>
  <c r="R4890" i="1"/>
  <c r="O4891" i="1"/>
  <c r="P4891" i="1"/>
  <c r="Q4891" i="1" s="1"/>
  <c r="R4891" i="1"/>
  <c r="O4892" i="1"/>
  <c r="P4892" i="1"/>
  <c r="Q4892" i="1" s="1"/>
  <c r="R4892" i="1"/>
  <c r="O4893" i="1"/>
  <c r="P4893" i="1"/>
  <c r="Q4893" i="1" s="1"/>
  <c r="R4893" i="1"/>
  <c r="O4894" i="1"/>
  <c r="P4894" i="1"/>
  <c r="Q4894" i="1" s="1"/>
  <c r="R4894" i="1"/>
  <c r="O4895" i="1"/>
  <c r="P4895" i="1"/>
  <c r="Q4895" i="1" s="1"/>
  <c r="R4895" i="1"/>
  <c r="O4896" i="1"/>
  <c r="P4896" i="1"/>
  <c r="Q4896" i="1" s="1"/>
  <c r="R4896" i="1"/>
  <c r="O4897" i="1"/>
  <c r="P4897" i="1"/>
  <c r="Q4897" i="1" s="1"/>
  <c r="R4897" i="1"/>
  <c r="O4898" i="1"/>
  <c r="P4898" i="1"/>
  <c r="Q4898" i="1" s="1"/>
  <c r="R4898" i="1"/>
  <c r="O4899" i="1"/>
  <c r="P4899" i="1"/>
  <c r="Q4899" i="1" s="1"/>
  <c r="R4899" i="1"/>
  <c r="O4900" i="1"/>
  <c r="P4900" i="1"/>
  <c r="Q4900" i="1" s="1"/>
  <c r="R4900" i="1"/>
  <c r="O4901" i="1"/>
  <c r="P4901" i="1"/>
  <c r="Q4901" i="1" s="1"/>
  <c r="R4901" i="1"/>
  <c r="O4902" i="1"/>
  <c r="P4902" i="1"/>
  <c r="Q4902" i="1" s="1"/>
  <c r="R4902" i="1"/>
  <c r="O4903" i="1"/>
  <c r="P4903" i="1"/>
  <c r="Q4903" i="1" s="1"/>
  <c r="R4903" i="1"/>
  <c r="O4904" i="1"/>
  <c r="P4904" i="1"/>
  <c r="Q4904" i="1" s="1"/>
  <c r="R4904" i="1"/>
  <c r="O4905" i="1"/>
  <c r="P4905" i="1"/>
  <c r="Q4905" i="1" s="1"/>
  <c r="R4905" i="1"/>
  <c r="O4906" i="1"/>
  <c r="P4906" i="1"/>
  <c r="Q4906" i="1" s="1"/>
  <c r="R4906" i="1"/>
  <c r="O4907" i="1"/>
  <c r="P4907" i="1"/>
  <c r="Q4907" i="1" s="1"/>
  <c r="R4907" i="1"/>
  <c r="O4908" i="1"/>
  <c r="P4908" i="1"/>
  <c r="Q4908" i="1" s="1"/>
  <c r="R4908" i="1"/>
  <c r="O4909" i="1"/>
  <c r="P4909" i="1"/>
  <c r="Q4909" i="1" s="1"/>
  <c r="R4909" i="1"/>
  <c r="O4910" i="1"/>
  <c r="P4910" i="1"/>
  <c r="Q4910" i="1" s="1"/>
  <c r="R4910" i="1"/>
  <c r="O4911" i="1"/>
  <c r="P4911" i="1"/>
  <c r="Q4911" i="1" s="1"/>
  <c r="R4911" i="1"/>
  <c r="O4912" i="1"/>
  <c r="P4912" i="1"/>
  <c r="Q4912" i="1" s="1"/>
  <c r="R4912" i="1"/>
  <c r="O4913" i="1"/>
  <c r="P4913" i="1"/>
  <c r="Q4913" i="1" s="1"/>
  <c r="R4913" i="1"/>
  <c r="O4914" i="1"/>
  <c r="P4914" i="1"/>
  <c r="Q4914" i="1" s="1"/>
  <c r="R4914" i="1"/>
  <c r="O4915" i="1"/>
  <c r="P4915" i="1"/>
  <c r="Q4915" i="1" s="1"/>
  <c r="R4915" i="1"/>
  <c r="O4916" i="1"/>
  <c r="P4916" i="1"/>
  <c r="Q4916" i="1" s="1"/>
  <c r="R4916" i="1"/>
  <c r="O4917" i="1"/>
  <c r="P4917" i="1"/>
  <c r="Q4917" i="1" s="1"/>
  <c r="R4917" i="1"/>
  <c r="O4918" i="1"/>
  <c r="P4918" i="1"/>
  <c r="Q4918" i="1" s="1"/>
  <c r="R4918" i="1"/>
  <c r="O4919" i="1"/>
  <c r="P4919" i="1"/>
  <c r="Q4919" i="1" s="1"/>
  <c r="R4919" i="1"/>
  <c r="O4920" i="1"/>
  <c r="P4920" i="1"/>
  <c r="Q4920" i="1" s="1"/>
  <c r="R4920" i="1"/>
  <c r="O4921" i="1"/>
  <c r="P4921" i="1"/>
  <c r="Q4921" i="1" s="1"/>
  <c r="R4921" i="1"/>
  <c r="O4922" i="1"/>
  <c r="P4922" i="1"/>
  <c r="Q4922" i="1" s="1"/>
  <c r="R4922" i="1"/>
  <c r="O4923" i="1"/>
  <c r="P4923" i="1"/>
  <c r="Q4923" i="1" s="1"/>
  <c r="R4923" i="1"/>
  <c r="O4924" i="1"/>
  <c r="P4924" i="1"/>
  <c r="Q4924" i="1" s="1"/>
  <c r="R4924" i="1"/>
  <c r="O4925" i="1"/>
  <c r="P4925" i="1"/>
  <c r="Q4925" i="1" s="1"/>
  <c r="R4925" i="1"/>
  <c r="O4926" i="1"/>
  <c r="P4926" i="1"/>
  <c r="Q4926" i="1" s="1"/>
  <c r="R4926" i="1"/>
  <c r="O4927" i="1"/>
  <c r="P4927" i="1"/>
  <c r="Q4927" i="1" s="1"/>
  <c r="R4927" i="1"/>
  <c r="O4928" i="1"/>
  <c r="P4928" i="1"/>
  <c r="Q4928" i="1" s="1"/>
  <c r="R4928" i="1"/>
  <c r="O4929" i="1"/>
  <c r="P4929" i="1"/>
  <c r="Q4929" i="1" s="1"/>
  <c r="R4929" i="1"/>
  <c r="O4930" i="1"/>
  <c r="P4930" i="1"/>
  <c r="Q4930" i="1" s="1"/>
  <c r="R4930" i="1"/>
  <c r="O4931" i="1"/>
  <c r="P4931" i="1"/>
  <c r="Q4931" i="1" s="1"/>
  <c r="R4931" i="1"/>
  <c r="O4932" i="1"/>
  <c r="P4932" i="1"/>
  <c r="Q4932" i="1" s="1"/>
  <c r="R4932" i="1"/>
  <c r="O4933" i="1"/>
  <c r="P4933" i="1"/>
  <c r="Q4933" i="1" s="1"/>
  <c r="R4933" i="1"/>
  <c r="O4934" i="1"/>
  <c r="P4934" i="1"/>
  <c r="Q4934" i="1" s="1"/>
  <c r="R4934" i="1"/>
  <c r="O4935" i="1"/>
  <c r="P4935" i="1"/>
  <c r="Q4935" i="1" s="1"/>
  <c r="R4935" i="1"/>
  <c r="O4936" i="1"/>
  <c r="P4936" i="1"/>
  <c r="Q4936" i="1" s="1"/>
  <c r="R4936" i="1"/>
  <c r="O4937" i="1"/>
  <c r="P4937" i="1"/>
  <c r="Q4937" i="1" s="1"/>
  <c r="R4937" i="1"/>
  <c r="O4938" i="1"/>
  <c r="P4938" i="1"/>
  <c r="Q4938" i="1" s="1"/>
  <c r="R4938" i="1"/>
  <c r="O4939" i="1"/>
  <c r="P4939" i="1"/>
  <c r="Q4939" i="1" s="1"/>
  <c r="R4939" i="1"/>
  <c r="O4940" i="1"/>
  <c r="P4940" i="1"/>
  <c r="Q4940" i="1" s="1"/>
  <c r="R4940" i="1"/>
  <c r="O4941" i="1"/>
  <c r="P4941" i="1"/>
  <c r="Q4941" i="1" s="1"/>
  <c r="R4941" i="1"/>
  <c r="O4942" i="1"/>
  <c r="P4942" i="1"/>
  <c r="Q4942" i="1" s="1"/>
  <c r="R4942" i="1"/>
  <c r="O4943" i="1"/>
  <c r="P4943" i="1"/>
  <c r="Q4943" i="1" s="1"/>
  <c r="R4943" i="1"/>
  <c r="O4944" i="1"/>
  <c r="P4944" i="1"/>
  <c r="Q4944" i="1" s="1"/>
  <c r="R4944" i="1"/>
  <c r="O4945" i="1"/>
  <c r="P4945" i="1"/>
  <c r="Q4945" i="1" s="1"/>
  <c r="R4945" i="1"/>
  <c r="O4946" i="1"/>
  <c r="P4946" i="1"/>
  <c r="Q4946" i="1" s="1"/>
  <c r="R4946" i="1"/>
  <c r="O4947" i="1"/>
  <c r="P4947" i="1"/>
  <c r="Q4947" i="1" s="1"/>
  <c r="R4947" i="1"/>
  <c r="O4948" i="1"/>
  <c r="P4948" i="1"/>
  <c r="Q4948" i="1" s="1"/>
  <c r="R4948" i="1"/>
  <c r="O4949" i="1"/>
  <c r="P4949" i="1"/>
  <c r="Q4949" i="1" s="1"/>
  <c r="R4949" i="1"/>
  <c r="O4950" i="1"/>
  <c r="P4950" i="1"/>
  <c r="Q4950" i="1" s="1"/>
  <c r="R4950" i="1"/>
  <c r="O4951" i="1"/>
  <c r="P4951" i="1"/>
  <c r="Q4951" i="1" s="1"/>
  <c r="R4951" i="1"/>
  <c r="O4952" i="1"/>
  <c r="P4952" i="1"/>
  <c r="Q4952" i="1" s="1"/>
  <c r="R4952" i="1"/>
  <c r="O4953" i="1"/>
  <c r="P4953" i="1"/>
  <c r="Q4953" i="1" s="1"/>
  <c r="R4953" i="1"/>
  <c r="O4954" i="1"/>
  <c r="P4954" i="1"/>
  <c r="Q4954" i="1" s="1"/>
  <c r="R4954" i="1"/>
  <c r="O4955" i="1"/>
  <c r="P4955" i="1"/>
  <c r="Q4955" i="1" s="1"/>
  <c r="R4955" i="1"/>
  <c r="O4956" i="1"/>
  <c r="P4956" i="1"/>
  <c r="Q4956" i="1" s="1"/>
  <c r="R4956" i="1"/>
  <c r="O4957" i="1"/>
  <c r="P4957" i="1"/>
  <c r="Q4957" i="1" s="1"/>
  <c r="R4957" i="1"/>
  <c r="O4958" i="1"/>
  <c r="P4958" i="1"/>
  <c r="Q4958" i="1" s="1"/>
  <c r="R4958" i="1"/>
  <c r="O4959" i="1"/>
  <c r="P4959" i="1"/>
  <c r="Q4959" i="1" s="1"/>
  <c r="R4959" i="1"/>
  <c r="O4960" i="1"/>
  <c r="P4960" i="1"/>
  <c r="Q4960" i="1" s="1"/>
  <c r="R4960" i="1"/>
  <c r="O4961" i="1"/>
  <c r="P4961" i="1"/>
  <c r="Q4961" i="1" s="1"/>
  <c r="R4961" i="1"/>
  <c r="O4962" i="1"/>
  <c r="P4962" i="1"/>
  <c r="Q4962" i="1" s="1"/>
  <c r="R4962" i="1"/>
  <c r="O4963" i="1"/>
  <c r="P4963" i="1"/>
  <c r="Q4963" i="1" s="1"/>
  <c r="R4963" i="1"/>
  <c r="O4964" i="1"/>
  <c r="P4964" i="1"/>
  <c r="Q4964" i="1" s="1"/>
  <c r="R4964" i="1"/>
  <c r="O4965" i="1"/>
  <c r="P4965" i="1"/>
  <c r="Q4965" i="1" s="1"/>
  <c r="R4965" i="1"/>
  <c r="O4966" i="1"/>
  <c r="P4966" i="1"/>
  <c r="Q4966" i="1" s="1"/>
  <c r="R4966" i="1"/>
  <c r="O4967" i="1"/>
  <c r="P4967" i="1"/>
  <c r="Q4967" i="1" s="1"/>
  <c r="R4967" i="1"/>
  <c r="O4968" i="1"/>
  <c r="P4968" i="1"/>
  <c r="Q4968" i="1" s="1"/>
  <c r="R4968" i="1"/>
  <c r="O4969" i="1"/>
  <c r="P4969" i="1"/>
  <c r="Q4969" i="1" s="1"/>
  <c r="R4969" i="1"/>
  <c r="O4970" i="1"/>
  <c r="P4970" i="1"/>
  <c r="Q4970" i="1" s="1"/>
  <c r="R4970" i="1"/>
  <c r="O4971" i="1"/>
  <c r="P4971" i="1"/>
  <c r="Q4971" i="1" s="1"/>
  <c r="R4971" i="1"/>
  <c r="O4972" i="1"/>
  <c r="P4972" i="1"/>
  <c r="Q4972" i="1" s="1"/>
  <c r="R4972" i="1"/>
  <c r="O4973" i="1"/>
  <c r="P4973" i="1"/>
  <c r="Q4973" i="1" s="1"/>
  <c r="R4973" i="1"/>
  <c r="O4974" i="1"/>
  <c r="P4974" i="1"/>
  <c r="Q4974" i="1" s="1"/>
  <c r="R4974" i="1"/>
  <c r="O4975" i="1"/>
  <c r="P4975" i="1"/>
  <c r="Q4975" i="1" s="1"/>
  <c r="R4975" i="1"/>
  <c r="O4976" i="1"/>
  <c r="P4976" i="1"/>
  <c r="Q4976" i="1" s="1"/>
  <c r="R4976" i="1"/>
  <c r="O4977" i="1"/>
  <c r="P4977" i="1"/>
  <c r="Q4977" i="1" s="1"/>
  <c r="R4977" i="1"/>
  <c r="O4978" i="1"/>
  <c r="P4978" i="1"/>
  <c r="Q4978" i="1" s="1"/>
  <c r="R4978" i="1"/>
  <c r="O4979" i="1"/>
  <c r="P4979" i="1"/>
  <c r="Q4979" i="1" s="1"/>
  <c r="R4979" i="1"/>
  <c r="O4980" i="1"/>
  <c r="P4980" i="1"/>
  <c r="Q4980" i="1" s="1"/>
  <c r="R4980" i="1"/>
  <c r="O4981" i="1"/>
  <c r="P4981" i="1"/>
  <c r="Q4981" i="1" s="1"/>
  <c r="R4981" i="1"/>
  <c r="O4982" i="1"/>
  <c r="P4982" i="1"/>
  <c r="Q4982" i="1" s="1"/>
  <c r="R4982" i="1"/>
  <c r="O4983" i="1"/>
  <c r="P4983" i="1"/>
  <c r="Q4983" i="1" s="1"/>
  <c r="R4983" i="1"/>
  <c r="O4984" i="1"/>
  <c r="P4984" i="1"/>
  <c r="Q4984" i="1" s="1"/>
  <c r="R4984" i="1"/>
  <c r="O4985" i="1"/>
  <c r="P4985" i="1"/>
  <c r="Q4985" i="1" s="1"/>
  <c r="R4985" i="1"/>
  <c r="O4986" i="1"/>
  <c r="P4986" i="1"/>
  <c r="Q4986" i="1" s="1"/>
  <c r="R4986" i="1"/>
  <c r="O4987" i="1"/>
  <c r="P4987" i="1"/>
  <c r="Q4987" i="1" s="1"/>
  <c r="R4987" i="1"/>
  <c r="O4988" i="1"/>
  <c r="P4988" i="1"/>
  <c r="Q4988" i="1" s="1"/>
  <c r="R4988" i="1"/>
  <c r="O4989" i="1"/>
  <c r="P4989" i="1"/>
  <c r="Q4989" i="1" s="1"/>
  <c r="R4989" i="1"/>
  <c r="O4990" i="1"/>
  <c r="P4990" i="1"/>
  <c r="Q4990" i="1" s="1"/>
  <c r="R4990" i="1"/>
  <c r="O4991" i="1"/>
  <c r="P4991" i="1"/>
  <c r="Q4991" i="1" s="1"/>
  <c r="R4991" i="1"/>
  <c r="O4992" i="1"/>
  <c r="P4992" i="1"/>
  <c r="Q4992" i="1" s="1"/>
  <c r="R4992" i="1"/>
  <c r="O4993" i="1"/>
  <c r="P4993" i="1"/>
  <c r="Q4993" i="1" s="1"/>
  <c r="R4993" i="1"/>
  <c r="O4994" i="1"/>
  <c r="P4994" i="1"/>
  <c r="Q4994" i="1" s="1"/>
  <c r="R4994" i="1"/>
  <c r="O4995" i="1"/>
  <c r="P4995" i="1"/>
  <c r="Q4995" i="1" s="1"/>
  <c r="R4995" i="1"/>
  <c r="O4996" i="1"/>
  <c r="P4996" i="1"/>
  <c r="Q4996" i="1" s="1"/>
  <c r="R4996" i="1"/>
  <c r="O4997" i="1"/>
  <c r="P4997" i="1"/>
  <c r="Q4997" i="1" s="1"/>
  <c r="R4997" i="1"/>
  <c r="O4998" i="1"/>
  <c r="P4998" i="1"/>
  <c r="Q4998" i="1" s="1"/>
  <c r="R4998" i="1"/>
  <c r="O4999" i="1"/>
  <c r="P4999" i="1"/>
  <c r="Q4999" i="1"/>
  <c r="R4999" i="1"/>
  <c r="O5000" i="1"/>
  <c r="P5000" i="1"/>
  <c r="Q5000" i="1" s="1"/>
  <c r="R5000" i="1"/>
  <c r="O5001" i="1"/>
  <c r="P5001" i="1"/>
  <c r="Q5001" i="1" s="1"/>
  <c r="R5001" i="1"/>
  <c r="O5002" i="1"/>
  <c r="P5002" i="1"/>
  <c r="Q5002" i="1" s="1"/>
  <c r="R5002" i="1"/>
  <c r="O5003" i="1"/>
  <c r="P5003" i="1"/>
  <c r="Q5003" i="1" s="1"/>
  <c r="R5003" i="1"/>
  <c r="O5004" i="1"/>
  <c r="P5004" i="1"/>
  <c r="Q5004" i="1" s="1"/>
  <c r="R5004" i="1"/>
  <c r="O5005" i="1"/>
  <c r="P5005" i="1"/>
  <c r="Q5005" i="1" s="1"/>
  <c r="R5005" i="1"/>
  <c r="O5006" i="1"/>
  <c r="P5006" i="1"/>
  <c r="Q5006" i="1" s="1"/>
  <c r="R5006" i="1"/>
  <c r="O5007" i="1"/>
  <c r="P5007" i="1"/>
  <c r="Q5007" i="1" s="1"/>
  <c r="R5007" i="1"/>
  <c r="O5008" i="1"/>
  <c r="P5008" i="1"/>
  <c r="Q5008" i="1" s="1"/>
  <c r="R5008" i="1"/>
  <c r="O5009" i="1"/>
  <c r="P5009" i="1"/>
  <c r="Q5009" i="1" s="1"/>
  <c r="R5009" i="1"/>
  <c r="O5010" i="1"/>
  <c r="P5010" i="1"/>
  <c r="Q5010" i="1" s="1"/>
  <c r="R5010" i="1"/>
  <c r="O5011" i="1"/>
  <c r="P5011" i="1"/>
  <c r="Q5011" i="1" s="1"/>
  <c r="R5011" i="1"/>
  <c r="O5012" i="1"/>
  <c r="P5012" i="1"/>
  <c r="Q5012" i="1" s="1"/>
  <c r="R5012" i="1"/>
  <c r="O5013" i="1"/>
  <c r="P5013" i="1"/>
  <c r="Q5013" i="1" s="1"/>
  <c r="R5013" i="1"/>
  <c r="O5014" i="1"/>
  <c r="P5014" i="1"/>
  <c r="Q5014" i="1" s="1"/>
  <c r="R5014" i="1"/>
  <c r="O5015" i="1"/>
  <c r="P5015" i="1"/>
  <c r="Q5015" i="1" s="1"/>
  <c r="R5015" i="1"/>
  <c r="O5016" i="1"/>
  <c r="P5016" i="1"/>
  <c r="Q5016" i="1" s="1"/>
  <c r="R5016" i="1"/>
  <c r="O5017" i="1"/>
  <c r="P5017" i="1"/>
  <c r="Q5017" i="1" s="1"/>
  <c r="R5017" i="1"/>
  <c r="O5018" i="1"/>
  <c r="P5018" i="1"/>
  <c r="Q5018" i="1" s="1"/>
  <c r="R5018" i="1"/>
  <c r="O5019" i="1"/>
  <c r="P5019" i="1"/>
  <c r="Q5019" i="1" s="1"/>
  <c r="R5019" i="1"/>
  <c r="O5020" i="1"/>
  <c r="P5020" i="1"/>
  <c r="Q5020" i="1"/>
  <c r="R5020" i="1"/>
  <c r="O5021" i="1"/>
  <c r="P5021" i="1"/>
  <c r="Q5021" i="1" s="1"/>
  <c r="R5021" i="1"/>
  <c r="O5022" i="1"/>
  <c r="P5022" i="1"/>
  <c r="Q5022" i="1" s="1"/>
  <c r="R5022" i="1"/>
  <c r="O5023" i="1"/>
  <c r="P5023" i="1"/>
  <c r="Q5023" i="1" s="1"/>
  <c r="R5023" i="1"/>
  <c r="O5024" i="1"/>
  <c r="P5024" i="1"/>
  <c r="Q5024" i="1" s="1"/>
  <c r="R5024" i="1"/>
  <c r="O5025" i="1"/>
  <c r="P5025" i="1"/>
  <c r="Q5025" i="1" s="1"/>
  <c r="R5025" i="1"/>
  <c r="O5026" i="1"/>
  <c r="P5026" i="1"/>
  <c r="Q5026" i="1" s="1"/>
  <c r="R5026" i="1"/>
  <c r="O5027" i="1"/>
  <c r="P5027" i="1"/>
  <c r="Q5027" i="1" s="1"/>
  <c r="R5027" i="1"/>
  <c r="O5028" i="1"/>
  <c r="P5028" i="1"/>
  <c r="Q5028" i="1" s="1"/>
  <c r="R5028" i="1"/>
  <c r="O5029" i="1"/>
  <c r="P5029" i="1"/>
  <c r="Q5029" i="1" s="1"/>
  <c r="R5029" i="1"/>
  <c r="O5030" i="1"/>
  <c r="P5030" i="1"/>
  <c r="Q5030" i="1" s="1"/>
  <c r="R5030" i="1"/>
  <c r="O5031" i="1"/>
  <c r="P5031" i="1"/>
  <c r="Q5031" i="1" s="1"/>
  <c r="R5031" i="1"/>
  <c r="O5032" i="1"/>
  <c r="P5032" i="1"/>
  <c r="Q5032" i="1" s="1"/>
  <c r="R5032" i="1"/>
  <c r="O5033" i="1"/>
  <c r="P5033" i="1"/>
  <c r="Q5033" i="1" s="1"/>
  <c r="R5033" i="1"/>
  <c r="O5034" i="1"/>
  <c r="P5034" i="1"/>
  <c r="Q5034" i="1" s="1"/>
  <c r="R5034" i="1"/>
  <c r="O5035" i="1"/>
  <c r="P5035" i="1"/>
  <c r="Q5035" i="1" s="1"/>
  <c r="R5035" i="1"/>
  <c r="O5036" i="1"/>
  <c r="P5036" i="1"/>
  <c r="Q5036" i="1" s="1"/>
  <c r="R5036" i="1"/>
  <c r="O5037" i="1"/>
  <c r="P5037" i="1"/>
  <c r="Q5037" i="1" s="1"/>
  <c r="R5037" i="1"/>
  <c r="O5038" i="1"/>
  <c r="P5038" i="1"/>
  <c r="Q5038" i="1" s="1"/>
  <c r="R5038" i="1"/>
  <c r="O5039" i="1"/>
  <c r="P5039" i="1"/>
  <c r="Q5039" i="1" s="1"/>
  <c r="R5039" i="1"/>
  <c r="O5040" i="1"/>
  <c r="P5040" i="1"/>
  <c r="Q5040" i="1" s="1"/>
  <c r="R5040" i="1"/>
  <c r="O5041" i="1"/>
  <c r="P5041" i="1"/>
  <c r="Q5041" i="1" s="1"/>
  <c r="R5041" i="1"/>
  <c r="O5042" i="1"/>
  <c r="P5042" i="1"/>
  <c r="Q5042" i="1" s="1"/>
  <c r="R5042" i="1"/>
  <c r="O5043" i="1"/>
  <c r="P5043" i="1"/>
  <c r="Q5043" i="1" s="1"/>
  <c r="R5043" i="1"/>
  <c r="O5044" i="1"/>
  <c r="P5044" i="1"/>
  <c r="Q5044" i="1" s="1"/>
  <c r="R5044" i="1"/>
  <c r="O5045" i="1"/>
  <c r="P5045" i="1"/>
  <c r="Q5045" i="1" s="1"/>
  <c r="R5045" i="1"/>
  <c r="O5046" i="1"/>
  <c r="P5046" i="1"/>
  <c r="Q5046" i="1" s="1"/>
  <c r="R5046" i="1"/>
  <c r="O5047" i="1"/>
  <c r="P5047" i="1"/>
  <c r="Q5047" i="1" s="1"/>
  <c r="R5047" i="1"/>
  <c r="O5048" i="1"/>
  <c r="P5048" i="1"/>
  <c r="Q5048" i="1" s="1"/>
  <c r="R5048" i="1"/>
  <c r="O5049" i="1"/>
  <c r="P5049" i="1"/>
  <c r="Q5049" i="1" s="1"/>
  <c r="R5049" i="1"/>
  <c r="O5050" i="1"/>
  <c r="P5050" i="1"/>
  <c r="Q5050" i="1" s="1"/>
  <c r="R5050" i="1"/>
  <c r="O5051" i="1"/>
  <c r="P5051" i="1"/>
  <c r="Q5051" i="1" s="1"/>
  <c r="R5051" i="1"/>
  <c r="O5052" i="1"/>
  <c r="P5052" i="1"/>
  <c r="Q5052" i="1" s="1"/>
  <c r="R5052" i="1"/>
  <c r="O5053" i="1"/>
  <c r="P5053" i="1"/>
  <c r="Q5053" i="1" s="1"/>
  <c r="R5053" i="1"/>
  <c r="O5054" i="1"/>
  <c r="P5054" i="1"/>
  <c r="Q5054" i="1" s="1"/>
  <c r="R5054" i="1"/>
  <c r="O5055" i="1"/>
  <c r="P5055" i="1"/>
  <c r="Q5055" i="1" s="1"/>
  <c r="R5055" i="1"/>
  <c r="O5056" i="1"/>
  <c r="P5056" i="1"/>
  <c r="Q5056" i="1" s="1"/>
  <c r="R5056" i="1"/>
  <c r="O5057" i="1"/>
  <c r="P5057" i="1"/>
  <c r="Q5057" i="1" s="1"/>
  <c r="R5057" i="1"/>
  <c r="O5058" i="1"/>
  <c r="P5058" i="1"/>
  <c r="Q5058" i="1" s="1"/>
  <c r="R5058" i="1"/>
  <c r="O5059" i="1"/>
  <c r="P5059" i="1"/>
  <c r="Q5059" i="1" s="1"/>
  <c r="R5059" i="1"/>
  <c r="O5060" i="1"/>
  <c r="P5060" i="1"/>
  <c r="Q5060" i="1" s="1"/>
  <c r="R5060" i="1"/>
  <c r="O5061" i="1"/>
  <c r="P5061" i="1"/>
  <c r="Q5061" i="1" s="1"/>
  <c r="R5061" i="1"/>
  <c r="O5062" i="1"/>
  <c r="P5062" i="1"/>
  <c r="Q5062" i="1" s="1"/>
  <c r="R5062" i="1"/>
  <c r="O5063" i="1"/>
  <c r="P5063" i="1"/>
  <c r="Q5063" i="1" s="1"/>
  <c r="R5063" i="1"/>
  <c r="O5064" i="1"/>
  <c r="P5064" i="1"/>
  <c r="Q5064" i="1" s="1"/>
  <c r="R5064" i="1"/>
  <c r="O5065" i="1"/>
  <c r="P5065" i="1"/>
  <c r="Q5065" i="1" s="1"/>
  <c r="R5065" i="1"/>
  <c r="O5066" i="1"/>
  <c r="P5066" i="1"/>
  <c r="Q5066" i="1" s="1"/>
  <c r="R5066" i="1"/>
  <c r="O5067" i="1"/>
  <c r="P5067" i="1"/>
  <c r="Q5067" i="1" s="1"/>
  <c r="R5067" i="1"/>
  <c r="O5068" i="1"/>
  <c r="P5068" i="1"/>
  <c r="Q5068" i="1" s="1"/>
  <c r="R5068" i="1"/>
  <c r="O5069" i="1"/>
  <c r="P5069" i="1"/>
  <c r="Q5069" i="1" s="1"/>
  <c r="R5069" i="1"/>
  <c r="O5070" i="1"/>
  <c r="P5070" i="1"/>
  <c r="Q5070" i="1" s="1"/>
  <c r="R5070" i="1"/>
  <c r="O5071" i="1"/>
  <c r="P5071" i="1"/>
  <c r="Q5071" i="1" s="1"/>
  <c r="R5071" i="1"/>
  <c r="O5072" i="1"/>
  <c r="P5072" i="1"/>
  <c r="Q5072" i="1" s="1"/>
  <c r="R5072" i="1"/>
  <c r="O5073" i="1"/>
  <c r="P5073" i="1"/>
  <c r="Q5073" i="1" s="1"/>
  <c r="R5073" i="1"/>
  <c r="O5074" i="1"/>
  <c r="P5074" i="1"/>
  <c r="Q5074" i="1" s="1"/>
  <c r="R5074" i="1"/>
  <c r="O5075" i="1"/>
  <c r="P5075" i="1"/>
  <c r="Q5075" i="1" s="1"/>
  <c r="R5075" i="1"/>
  <c r="O5076" i="1"/>
  <c r="P5076" i="1"/>
  <c r="Q5076" i="1" s="1"/>
  <c r="R5076" i="1"/>
  <c r="O5077" i="1"/>
  <c r="P5077" i="1"/>
  <c r="Q5077" i="1" s="1"/>
  <c r="R5077" i="1"/>
  <c r="O5078" i="1"/>
  <c r="P5078" i="1"/>
  <c r="Q5078" i="1" s="1"/>
  <c r="R5078" i="1"/>
  <c r="O5079" i="1"/>
  <c r="P5079" i="1"/>
  <c r="Q5079" i="1" s="1"/>
  <c r="R5079" i="1"/>
  <c r="O5080" i="1"/>
  <c r="P5080" i="1"/>
  <c r="Q5080" i="1" s="1"/>
  <c r="R5080" i="1"/>
  <c r="O5081" i="1"/>
  <c r="P5081" i="1"/>
  <c r="Q5081" i="1" s="1"/>
  <c r="R5081" i="1"/>
  <c r="O5082" i="1"/>
  <c r="P5082" i="1"/>
  <c r="Q5082" i="1" s="1"/>
  <c r="R5082" i="1"/>
  <c r="O5083" i="1"/>
  <c r="P5083" i="1"/>
  <c r="Q5083" i="1" s="1"/>
  <c r="R5083" i="1"/>
  <c r="O5084" i="1"/>
  <c r="P5084" i="1"/>
  <c r="Q5084" i="1" s="1"/>
  <c r="R5084" i="1"/>
  <c r="O5085" i="1"/>
  <c r="P5085" i="1"/>
  <c r="Q5085" i="1" s="1"/>
  <c r="R5085" i="1"/>
  <c r="O5086" i="1"/>
  <c r="P5086" i="1"/>
  <c r="Q5086" i="1" s="1"/>
  <c r="R5086" i="1"/>
  <c r="O5087" i="1"/>
  <c r="P5087" i="1"/>
  <c r="Q5087" i="1"/>
  <c r="R5087" i="1"/>
  <c r="O5088" i="1"/>
  <c r="P5088" i="1"/>
  <c r="Q5088" i="1" s="1"/>
  <c r="R5088" i="1"/>
  <c r="O5089" i="1"/>
  <c r="P5089" i="1"/>
  <c r="Q5089" i="1" s="1"/>
  <c r="R5089" i="1"/>
  <c r="O5090" i="1"/>
  <c r="P5090" i="1"/>
  <c r="Q5090" i="1" s="1"/>
  <c r="R5090" i="1"/>
  <c r="O5091" i="1"/>
  <c r="P5091" i="1"/>
  <c r="Q5091" i="1" s="1"/>
  <c r="R5091" i="1"/>
  <c r="O5092" i="1"/>
  <c r="P5092" i="1"/>
  <c r="Q5092" i="1" s="1"/>
  <c r="R5092" i="1"/>
  <c r="O5093" i="1"/>
  <c r="P5093" i="1"/>
  <c r="Q5093" i="1" s="1"/>
  <c r="R5093" i="1"/>
  <c r="O5094" i="1"/>
  <c r="P5094" i="1"/>
  <c r="Q5094" i="1" s="1"/>
  <c r="R5094" i="1"/>
  <c r="O5095" i="1"/>
  <c r="P5095" i="1"/>
  <c r="Q5095" i="1" s="1"/>
  <c r="R5095" i="1"/>
  <c r="O5096" i="1"/>
  <c r="P5096" i="1"/>
  <c r="Q5096" i="1" s="1"/>
  <c r="R5096" i="1"/>
  <c r="O5097" i="1"/>
  <c r="P5097" i="1"/>
  <c r="Q5097" i="1" s="1"/>
  <c r="R5097" i="1"/>
  <c r="O5098" i="1"/>
  <c r="P5098" i="1"/>
  <c r="Q5098" i="1" s="1"/>
  <c r="R5098" i="1"/>
  <c r="O5099" i="1"/>
  <c r="P5099" i="1"/>
  <c r="Q5099" i="1" s="1"/>
  <c r="R5099" i="1"/>
  <c r="O5100" i="1"/>
  <c r="P5100" i="1"/>
  <c r="Q5100" i="1" s="1"/>
  <c r="R5100" i="1"/>
  <c r="O5101" i="1"/>
  <c r="P5101" i="1"/>
  <c r="Q5101" i="1" s="1"/>
  <c r="R5101" i="1"/>
  <c r="O5102" i="1"/>
  <c r="P5102" i="1"/>
  <c r="Q5102" i="1" s="1"/>
  <c r="R5102" i="1"/>
  <c r="O5103" i="1"/>
  <c r="P5103" i="1"/>
  <c r="Q5103" i="1" s="1"/>
  <c r="R5103" i="1"/>
  <c r="O5104" i="1"/>
  <c r="P5104" i="1"/>
  <c r="Q5104" i="1" s="1"/>
  <c r="R5104" i="1"/>
  <c r="O5105" i="1"/>
  <c r="P5105" i="1"/>
  <c r="Q5105" i="1" s="1"/>
  <c r="R5105" i="1"/>
  <c r="O5106" i="1"/>
  <c r="P5106" i="1"/>
  <c r="Q5106" i="1" s="1"/>
  <c r="R5106" i="1"/>
  <c r="O5107" i="1"/>
  <c r="P5107" i="1"/>
  <c r="Q5107" i="1" s="1"/>
  <c r="R5107" i="1"/>
  <c r="O5108" i="1"/>
  <c r="P5108" i="1"/>
  <c r="Q5108" i="1" s="1"/>
  <c r="R5108" i="1"/>
  <c r="O5109" i="1"/>
  <c r="P5109" i="1"/>
  <c r="Q5109" i="1" s="1"/>
  <c r="R5109" i="1"/>
  <c r="O5110" i="1"/>
  <c r="P5110" i="1"/>
  <c r="Q5110" i="1" s="1"/>
  <c r="R5110" i="1"/>
  <c r="O5111" i="1"/>
  <c r="P5111" i="1"/>
  <c r="Q5111" i="1" s="1"/>
  <c r="R5111" i="1"/>
  <c r="O5112" i="1"/>
  <c r="P5112" i="1"/>
  <c r="Q5112" i="1" s="1"/>
  <c r="R5112" i="1"/>
  <c r="O5113" i="1"/>
  <c r="P5113" i="1"/>
  <c r="Q5113" i="1" s="1"/>
  <c r="R5113" i="1"/>
  <c r="O5114" i="1"/>
  <c r="P5114" i="1"/>
  <c r="Q5114" i="1" s="1"/>
  <c r="R5114" i="1"/>
  <c r="O5115" i="1"/>
  <c r="P5115" i="1"/>
  <c r="Q5115" i="1" s="1"/>
  <c r="R5115" i="1"/>
  <c r="O5116" i="1"/>
  <c r="P5116" i="1"/>
  <c r="Q5116" i="1" s="1"/>
  <c r="R5116" i="1"/>
  <c r="O5117" i="1"/>
  <c r="P5117" i="1"/>
  <c r="Q5117" i="1" s="1"/>
  <c r="R5117" i="1"/>
  <c r="O5118" i="1"/>
  <c r="P5118" i="1"/>
  <c r="Q5118" i="1" s="1"/>
  <c r="R5118" i="1"/>
  <c r="O5119" i="1"/>
  <c r="P5119" i="1"/>
  <c r="Q5119" i="1" s="1"/>
  <c r="R5119" i="1"/>
  <c r="O5120" i="1"/>
  <c r="P5120" i="1"/>
  <c r="Q5120" i="1" s="1"/>
  <c r="R5120" i="1"/>
  <c r="O5121" i="1"/>
  <c r="P5121" i="1"/>
  <c r="Q5121" i="1" s="1"/>
  <c r="R5121" i="1"/>
  <c r="O5122" i="1"/>
  <c r="P5122" i="1"/>
  <c r="Q5122" i="1" s="1"/>
  <c r="R5122" i="1"/>
  <c r="O5123" i="1"/>
  <c r="P5123" i="1"/>
  <c r="Q5123" i="1" s="1"/>
  <c r="R5123" i="1"/>
  <c r="O5124" i="1"/>
  <c r="P5124" i="1"/>
  <c r="Q5124" i="1" s="1"/>
  <c r="R5124" i="1"/>
  <c r="O5125" i="1"/>
  <c r="P5125" i="1"/>
  <c r="Q5125" i="1" s="1"/>
  <c r="R5125" i="1"/>
  <c r="O5126" i="1"/>
  <c r="P5126" i="1"/>
  <c r="Q5126" i="1" s="1"/>
  <c r="R5126" i="1"/>
  <c r="O5127" i="1"/>
  <c r="P5127" i="1"/>
  <c r="Q5127" i="1" s="1"/>
  <c r="R5127" i="1"/>
  <c r="O5128" i="1"/>
  <c r="P5128" i="1"/>
  <c r="Q5128" i="1" s="1"/>
  <c r="R5128" i="1"/>
  <c r="O5129" i="1"/>
  <c r="P5129" i="1"/>
  <c r="Q5129" i="1" s="1"/>
  <c r="R5129" i="1"/>
  <c r="O5130" i="1"/>
  <c r="P5130" i="1"/>
  <c r="Q5130" i="1" s="1"/>
  <c r="R5130" i="1"/>
  <c r="O5131" i="1"/>
  <c r="P5131" i="1"/>
  <c r="Q5131" i="1" s="1"/>
  <c r="R5131" i="1"/>
  <c r="O5132" i="1"/>
  <c r="P5132" i="1"/>
  <c r="Q5132" i="1" s="1"/>
  <c r="R5132" i="1"/>
  <c r="O5133" i="1"/>
  <c r="P5133" i="1"/>
  <c r="Q5133" i="1" s="1"/>
  <c r="R5133" i="1"/>
  <c r="O5134" i="1"/>
  <c r="P5134" i="1"/>
  <c r="Q5134" i="1" s="1"/>
  <c r="R5134" i="1"/>
  <c r="O5135" i="1"/>
  <c r="P5135" i="1"/>
  <c r="Q5135" i="1" s="1"/>
  <c r="R5135" i="1"/>
  <c r="O5136" i="1"/>
  <c r="P5136" i="1"/>
  <c r="Q5136" i="1" s="1"/>
  <c r="R5136" i="1"/>
  <c r="O5137" i="1"/>
  <c r="P5137" i="1"/>
  <c r="Q5137" i="1" s="1"/>
  <c r="R5137" i="1"/>
  <c r="O5138" i="1"/>
  <c r="P5138" i="1"/>
  <c r="Q5138" i="1" s="1"/>
  <c r="R5138" i="1"/>
  <c r="O5139" i="1"/>
  <c r="P5139" i="1"/>
  <c r="Q5139" i="1" s="1"/>
  <c r="R5139" i="1"/>
  <c r="O5140" i="1"/>
  <c r="P5140" i="1"/>
  <c r="Q5140" i="1" s="1"/>
  <c r="R5140" i="1"/>
  <c r="O5141" i="1"/>
  <c r="P5141" i="1"/>
  <c r="Q5141" i="1" s="1"/>
  <c r="R5141" i="1"/>
  <c r="O5142" i="1"/>
  <c r="P5142" i="1"/>
  <c r="Q5142" i="1" s="1"/>
  <c r="R5142" i="1"/>
  <c r="O5143" i="1"/>
  <c r="P5143" i="1"/>
  <c r="Q5143" i="1" s="1"/>
  <c r="R5143" i="1"/>
  <c r="O5144" i="1"/>
  <c r="P5144" i="1"/>
  <c r="Q5144" i="1" s="1"/>
  <c r="R5144" i="1"/>
  <c r="O5145" i="1"/>
  <c r="P5145" i="1"/>
  <c r="Q5145" i="1" s="1"/>
  <c r="R5145" i="1"/>
  <c r="O5146" i="1"/>
  <c r="P5146" i="1"/>
  <c r="Q5146" i="1" s="1"/>
  <c r="R5146" i="1"/>
  <c r="O5147" i="1"/>
  <c r="P5147" i="1"/>
  <c r="Q5147" i="1" s="1"/>
  <c r="R5147" i="1"/>
  <c r="O5148" i="1"/>
  <c r="P5148" i="1"/>
  <c r="Q5148" i="1" s="1"/>
  <c r="R5148" i="1"/>
  <c r="O5149" i="1"/>
  <c r="P5149" i="1"/>
  <c r="Q5149" i="1" s="1"/>
  <c r="R5149" i="1"/>
  <c r="O5150" i="1"/>
  <c r="P5150" i="1"/>
  <c r="Q5150" i="1" s="1"/>
  <c r="R5150" i="1"/>
  <c r="O5151" i="1"/>
  <c r="P5151" i="1"/>
  <c r="Q5151" i="1" s="1"/>
  <c r="R5151" i="1"/>
  <c r="O5152" i="1"/>
  <c r="P5152" i="1"/>
  <c r="Q5152" i="1" s="1"/>
  <c r="R5152" i="1"/>
  <c r="O5153" i="1"/>
  <c r="P5153" i="1"/>
  <c r="Q5153" i="1" s="1"/>
  <c r="R5153" i="1"/>
  <c r="O5154" i="1"/>
  <c r="P5154" i="1"/>
  <c r="Q5154" i="1" s="1"/>
  <c r="R5154" i="1"/>
  <c r="O5155" i="1"/>
  <c r="P5155" i="1"/>
  <c r="Q5155" i="1" s="1"/>
  <c r="R5155" i="1"/>
  <c r="O5156" i="1"/>
  <c r="P5156" i="1"/>
  <c r="Q5156" i="1" s="1"/>
  <c r="R5156" i="1"/>
  <c r="O5157" i="1"/>
  <c r="P5157" i="1"/>
  <c r="Q5157" i="1" s="1"/>
  <c r="R5157" i="1"/>
  <c r="O5158" i="1"/>
  <c r="P5158" i="1"/>
  <c r="Q5158" i="1" s="1"/>
  <c r="R5158" i="1"/>
  <c r="O5159" i="1"/>
  <c r="P5159" i="1"/>
  <c r="Q5159" i="1" s="1"/>
  <c r="R5159" i="1"/>
  <c r="O5160" i="1"/>
  <c r="P5160" i="1"/>
  <c r="Q5160" i="1" s="1"/>
  <c r="R5160" i="1"/>
  <c r="O5161" i="1"/>
  <c r="P5161" i="1"/>
  <c r="Q5161" i="1" s="1"/>
  <c r="R5161" i="1"/>
  <c r="O5162" i="1"/>
  <c r="P5162" i="1"/>
  <c r="Q5162" i="1" s="1"/>
  <c r="R5162" i="1"/>
  <c r="O5163" i="1"/>
  <c r="P5163" i="1"/>
  <c r="Q5163" i="1"/>
  <c r="R5163" i="1"/>
  <c r="O5164" i="1"/>
  <c r="P5164" i="1"/>
  <c r="Q5164" i="1" s="1"/>
  <c r="R5164" i="1"/>
  <c r="O5165" i="1"/>
  <c r="P5165" i="1"/>
  <c r="Q5165" i="1" s="1"/>
  <c r="R5165" i="1"/>
  <c r="O5166" i="1"/>
  <c r="P5166" i="1"/>
  <c r="Q5166" i="1" s="1"/>
  <c r="R5166" i="1"/>
  <c r="O5167" i="1"/>
  <c r="P5167" i="1"/>
  <c r="Q5167" i="1" s="1"/>
  <c r="R5167" i="1"/>
  <c r="O5168" i="1"/>
  <c r="P5168" i="1"/>
  <c r="Q5168" i="1" s="1"/>
  <c r="R5168" i="1"/>
  <c r="O5169" i="1"/>
  <c r="P5169" i="1"/>
  <c r="Q5169" i="1" s="1"/>
  <c r="R5169" i="1"/>
  <c r="O5170" i="1"/>
  <c r="P5170" i="1"/>
  <c r="Q5170" i="1" s="1"/>
  <c r="R5170" i="1"/>
  <c r="O5171" i="1"/>
  <c r="P5171" i="1"/>
  <c r="Q5171" i="1" s="1"/>
  <c r="R5171" i="1"/>
  <c r="O5172" i="1"/>
  <c r="P5172" i="1"/>
  <c r="Q5172" i="1" s="1"/>
  <c r="R5172" i="1"/>
  <c r="O5173" i="1"/>
  <c r="P5173" i="1"/>
  <c r="Q5173" i="1" s="1"/>
  <c r="R5173" i="1"/>
  <c r="O5174" i="1"/>
  <c r="P5174" i="1"/>
  <c r="Q5174" i="1" s="1"/>
  <c r="R5174" i="1"/>
  <c r="O5175" i="1"/>
  <c r="P5175" i="1"/>
  <c r="Q5175" i="1" s="1"/>
  <c r="R5175" i="1"/>
  <c r="O5176" i="1"/>
  <c r="P5176" i="1"/>
  <c r="Q5176" i="1" s="1"/>
  <c r="R5176" i="1"/>
  <c r="O5177" i="1"/>
  <c r="P5177" i="1"/>
  <c r="Q5177" i="1" s="1"/>
  <c r="R5177" i="1"/>
  <c r="O5178" i="1"/>
  <c r="P5178" i="1"/>
  <c r="Q5178" i="1" s="1"/>
  <c r="R5178" i="1"/>
  <c r="O5179" i="1"/>
  <c r="P5179" i="1"/>
  <c r="Q5179" i="1" s="1"/>
  <c r="R5179" i="1"/>
  <c r="O5180" i="1"/>
  <c r="P5180" i="1"/>
  <c r="Q5180" i="1" s="1"/>
  <c r="R5180" i="1"/>
  <c r="O5181" i="1"/>
  <c r="P5181" i="1"/>
  <c r="Q5181" i="1" s="1"/>
  <c r="R5181" i="1"/>
  <c r="O5182" i="1"/>
  <c r="P5182" i="1"/>
  <c r="Q5182" i="1" s="1"/>
  <c r="R5182" i="1"/>
  <c r="O5183" i="1"/>
  <c r="P5183" i="1"/>
  <c r="Q5183" i="1" s="1"/>
  <c r="R5183" i="1"/>
  <c r="O5184" i="1"/>
  <c r="P5184" i="1"/>
  <c r="Q5184" i="1" s="1"/>
  <c r="R5184" i="1"/>
  <c r="O5185" i="1"/>
  <c r="P5185" i="1"/>
  <c r="Q5185" i="1" s="1"/>
  <c r="R5185" i="1"/>
  <c r="O5186" i="1"/>
  <c r="P5186" i="1"/>
  <c r="Q5186" i="1" s="1"/>
  <c r="R5186" i="1"/>
  <c r="O5187" i="1"/>
  <c r="P5187" i="1"/>
  <c r="Q5187" i="1" s="1"/>
  <c r="R5187" i="1"/>
  <c r="O5188" i="1"/>
  <c r="P5188" i="1"/>
  <c r="Q5188" i="1" s="1"/>
  <c r="R5188" i="1"/>
  <c r="O5189" i="1"/>
  <c r="P5189" i="1"/>
  <c r="Q5189" i="1" s="1"/>
  <c r="R5189" i="1"/>
  <c r="O5190" i="1"/>
  <c r="P5190" i="1"/>
  <c r="Q5190" i="1" s="1"/>
  <c r="R5190" i="1"/>
  <c r="O5191" i="1"/>
  <c r="P5191" i="1"/>
  <c r="Q5191" i="1" s="1"/>
  <c r="R5191" i="1"/>
  <c r="O5192" i="1"/>
  <c r="P5192" i="1"/>
  <c r="Q5192" i="1" s="1"/>
  <c r="R5192" i="1"/>
  <c r="O5193" i="1"/>
  <c r="P5193" i="1"/>
  <c r="Q5193" i="1" s="1"/>
  <c r="R5193" i="1"/>
  <c r="O5194" i="1"/>
  <c r="P5194" i="1"/>
  <c r="Q5194" i="1" s="1"/>
  <c r="R5194" i="1"/>
  <c r="O5195" i="1"/>
  <c r="P5195" i="1"/>
  <c r="Q5195" i="1" s="1"/>
  <c r="R5195" i="1"/>
  <c r="O5196" i="1"/>
  <c r="P5196" i="1"/>
  <c r="Q5196" i="1" s="1"/>
  <c r="R5196" i="1"/>
  <c r="O5197" i="1"/>
  <c r="P5197" i="1"/>
  <c r="Q5197" i="1" s="1"/>
  <c r="R5197" i="1"/>
  <c r="O5198" i="1"/>
  <c r="P5198" i="1"/>
  <c r="Q5198" i="1" s="1"/>
  <c r="R5198" i="1"/>
  <c r="O5199" i="1"/>
  <c r="P5199" i="1"/>
  <c r="Q5199" i="1" s="1"/>
  <c r="R5199" i="1"/>
  <c r="O5200" i="1"/>
  <c r="P5200" i="1"/>
  <c r="Q5200" i="1" s="1"/>
  <c r="R5200" i="1"/>
  <c r="O5201" i="1"/>
  <c r="P5201" i="1"/>
  <c r="Q5201" i="1" s="1"/>
  <c r="R5201" i="1"/>
  <c r="O5202" i="1"/>
  <c r="P5202" i="1"/>
  <c r="Q5202" i="1" s="1"/>
  <c r="R5202" i="1"/>
  <c r="O5203" i="1"/>
  <c r="P5203" i="1"/>
  <c r="Q5203" i="1" s="1"/>
  <c r="R5203" i="1"/>
  <c r="O5204" i="1"/>
  <c r="P5204" i="1"/>
  <c r="Q5204" i="1" s="1"/>
  <c r="R5204" i="1"/>
  <c r="O5205" i="1"/>
  <c r="P5205" i="1"/>
  <c r="Q5205" i="1" s="1"/>
  <c r="R5205" i="1"/>
  <c r="O5206" i="1"/>
  <c r="P5206" i="1"/>
  <c r="Q5206" i="1" s="1"/>
  <c r="R5206" i="1"/>
  <c r="O5207" i="1"/>
  <c r="P5207" i="1"/>
  <c r="Q5207" i="1" s="1"/>
  <c r="R5207" i="1"/>
  <c r="O5208" i="1"/>
  <c r="P5208" i="1"/>
  <c r="Q5208" i="1" s="1"/>
  <c r="R5208" i="1"/>
  <c r="O5209" i="1"/>
  <c r="P5209" i="1"/>
  <c r="Q5209" i="1" s="1"/>
  <c r="R5209" i="1"/>
  <c r="O5210" i="1"/>
  <c r="P5210" i="1"/>
  <c r="Q5210" i="1" s="1"/>
  <c r="R5210" i="1"/>
  <c r="O5211" i="1"/>
  <c r="P5211" i="1"/>
  <c r="Q5211" i="1" s="1"/>
  <c r="R5211" i="1"/>
  <c r="O5212" i="1"/>
  <c r="P5212" i="1"/>
  <c r="Q5212" i="1" s="1"/>
  <c r="R5212" i="1"/>
  <c r="O5213" i="1"/>
  <c r="P5213" i="1"/>
  <c r="Q5213" i="1" s="1"/>
  <c r="R5213" i="1"/>
  <c r="O5214" i="1"/>
  <c r="P5214" i="1"/>
  <c r="Q5214" i="1" s="1"/>
  <c r="R5214" i="1"/>
  <c r="O5215" i="1"/>
  <c r="P5215" i="1"/>
  <c r="Q5215" i="1" s="1"/>
  <c r="R5215" i="1"/>
  <c r="O5216" i="1"/>
  <c r="P5216" i="1"/>
  <c r="Q5216" i="1" s="1"/>
  <c r="R5216" i="1"/>
  <c r="O5217" i="1"/>
  <c r="P5217" i="1"/>
  <c r="Q5217" i="1" s="1"/>
  <c r="R5217" i="1"/>
  <c r="O5218" i="1"/>
  <c r="P5218" i="1"/>
  <c r="Q5218" i="1" s="1"/>
  <c r="R5218" i="1"/>
  <c r="O5219" i="1"/>
  <c r="P5219" i="1"/>
  <c r="Q5219" i="1" s="1"/>
  <c r="R5219" i="1"/>
  <c r="O5220" i="1"/>
  <c r="P5220" i="1"/>
  <c r="Q5220" i="1" s="1"/>
  <c r="R5220" i="1"/>
  <c r="O5221" i="1"/>
  <c r="P5221" i="1"/>
  <c r="Q5221" i="1" s="1"/>
  <c r="R5221" i="1"/>
  <c r="O5222" i="1"/>
  <c r="P5222" i="1"/>
  <c r="Q5222" i="1" s="1"/>
  <c r="R5222" i="1"/>
  <c r="O5223" i="1"/>
  <c r="P5223" i="1"/>
  <c r="Q5223" i="1"/>
  <c r="R5223" i="1"/>
  <c r="O5224" i="1"/>
  <c r="P5224" i="1"/>
  <c r="Q5224" i="1" s="1"/>
  <c r="R5224" i="1"/>
  <c r="O5225" i="1"/>
  <c r="P5225" i="1"/>
  <c r="Q5225" i="1" s="1"/>
  <c r="R5225" i="1"/>
  <c r="O5226" i="1"/>
  <c r="P5226" i="1"/>
  <c r="Q5226" i="1" s="1"/>
  <c r="R5226" i="1"/>
  <c r="O5227" i="1"/>
  <c r="P5227" i="1"/>
  <c r="Q5227" i="1" s="1"/>
  <c r="R5227" i="1"/>
  <c r="O5228" i="1"/>
  <c r="P5228" i="1"/>
  <c r="Q5228" i="1" s="1"/>
  <c r="R5228" i="1"/>
  <c r="O5229" i="1"/>
  <c r="P5229" i="1"/>
  <c r="Q5229" i="1" s="1"/>
  <c r="R5229" i="1"/>
  <c r="O5230" i="1"/>
  <c r="P5230" i="1"/>
  <c r="Q5230" i="1" s="1"/>
  <c r="R5230" i="1"/>
  <c r="O5231" i="1"/>
  <c r="P5231" i="1"/>
  <c r="Q5231" i="1" s="1"/>
  <c r="R5231" i="1"/>
  <c r="O5232" i="1"/>
  <c r="P5232" i="1"/>
  <c r="Q5232" i="1" s="1"/>
  <c r="R5232" i="1"/>
  <c r="O5233" i="1"/>
  <c r="P5233" i="1"/>
  <c r="Q5233" i="1" s="1"/>
  <c r="R5233" i="1"/>
  <c r="O5234" i="1"/>
  <c r="P5234" i="1"/>
  <c r="Q5234" i="1" s="1"/>
  <c r="R5234" i="1"/>
  <c r="O5235" i="1"/>
  <c r="P5235" i="1"/>
  <c r="Q5235" i="1" s="1"/>
  <c r="R5235" i="1"/>
  <c r="O5236" i="1"/>
  <c r="P5236" i="1"/>
  <c r="Q5236" i="1" s="1"/>
  <c r="R5236" i="1"/>
  <c r="O5237" i="1"/>
  <c r="P5237" i="1"/>
  <c r="Q5237" i="1" s="1"/>
  <c r="R5237" i="1"/>
  <c r="O5238" i="1"/>
  <c r="P5238" i="1"/>
  <c r="Q5238" i="1" s="1"/>
  <c r="R5238" i="1"/>
  <c r="O5239" i="1"/>
  <c r="P5239" i="1"/>
  <c r="Q5239" i="1" s="1"/>
  <c r="R5239" i="1"/>
  <c r="O5240" i="1"/>
  <c r="P5240" i="1"/>
  <c r="Q5240" i="1" s="1"/>
  <c r="R5240" i="1"/>
  <c r="O5241" i="1"/>
  <c r="P5241" i="1"/>
  <c r="Q5241" i="1" s="1"/>
  <c r="R5241" i="1"/>
  <c r="O5242" i="1"/>
  <c r="P5242" i="1"/>
  <c r="Q5242" i="1" s="1"/>
  <c r="R5242" i="1"/>
  <c r="O5243" i="1"/>
  <c r="P5243" i="1"/>
  <c r="Q5243" i="1" s="1"/>
  <c r="R5243" i="1"/>
  <c r="O5244" i="1"/>
  <c r="P5244" i="1"/>
  <c r="Q5244" i="1" s="1"/>
  <c r="R5244" i="1"/>
  <c r="O5245" i="1"/>
  <c r="P5245" i="1"/>
  <c r="Q5245" i="1" s="1"/>
  <c r="R5245" i="1"/>
  <c r="O5246" i="1"/>
  <c r="P5246" i="1"/>
  <c r="Q5246" i="1" s="1"/>
  <c r="R5246" i="1"/>
  <c r="O5247" i="1"/>
  <c r="P5247" i="1"/>
  <c r="Q5247" i="1" s="1"/>
  <c r="R5247" i="1"/>
  <c r="O5248" i="1"/>
  <c r="P5248" i="1"/>
  <c r="Q5248" i="1" s="1"/>
  <c r="R5248" i="1"/>
  <c r="O5249" i="1"/>
  <c r="P5249" i="1"/>
  <c r="Q5249" i="1" s="1"/>
  <c r="R5249" i="1"/>
  <c r="O5250" i="1"/>
  <c r="P5250" i="1"/>
  <c r="Q5250" i="1" s="1"/>
  <c r="R5250" i="1"/>
  <c r="O5251" i="1"/>
  <c r="P5251" i="1"/>
  <c r="Q5251" i="1" s="1"/>
  <c r="R5251" i="1"/>
  <c r="O5252" i="1"/>
  <c r="P5252" i="1"/>
  <c r="Q5252" i="1" s="1"/>
  <c r="R5252" i="1"/>
  <c r="O5253" i="1"/>
  <c r="P5253" i="1"/>
  <c r="Q5253" i="1" s="1"/>
  <c r="R5253" i="1"/>
  <c r="O5254" i="1"/>
  <c r="P5254" i="1"/>
  <c r="Q5254" i="1" s="1"/>
  <c r="R5254" i="1"/>
  <c r="O5255" i="1"/>
  <c r="P5255" i="1"/>
  <c r="Q5255" i="1" s="1"/>
  <c r="R5255" i="1"/>
  <c r="O5256" i="1"/>
  <c r="P5256" i="1"/>
  <c r="Q5256" i="1" s="1"/>
  <c r="R5256" i="1"/>
  <c r="O5257" i="1"/>
  <c r="P5257" i="1"/>
  <c r="Q5257" i="1" s="1"/>
  <c r="R5257" i="1"/>
  <c r="O5258" i="1"/>
  <c r="P5258" i="1"/>
  <c r="Q5258" i="1"/>
  <c r="R5258" i="1"/>
  <c r="O5259" i="1"/>
  <c r="P5259" i="1"/>
  <c r="Q5259" i="1" s="1"/>
  <c r="R5259" i="1"/>
  <c r="O5260" i="1"/>
  <c r="P5260" i="1"/>
  <c r="Q5260" i="1" s="1"/>
  <c r="R5260" i="1"/>
  <c r="O5261" i="1"/>
  <c r="P5261" i="1"/>
  <c r="Q5261" i="1" s="1"/>
  <c r="R5261" i="1"/>
  <c r="O5262" i="1"/>
  <c r="P5262" i="1"/>
  <c r="Q5262" i="1" s="1"/>
  <c r="R5262" i="1"/>
  <c r="O5263" i="1"/>
  <c r="P5263" i="1"/>
  <c r="Q5263" i="1" s="1"/>
  <c r="R5263" i="1"/>
  <c r="O5264" i="1"/>
  <c r="P5264" i="1"/>
  <c r="Q5264" i="1" s="1"/>
  <c r="R5264" i="1"/>
  <c r="O5265" i="1"/>
  <c r="P5265" i="1"/>
  <c r="Q5265" i="1" s="1"/>
  <c r="R5265" i="1"/>
  <c r="O5266" i="1"/>
  <c r="P5266" i="1"/>
  <c r="Q5266" i="1" s="1"/>
  <c r="R5266" i="1"/>
  <c r="O5267" i="1"/>
  <c r="P5267" i="1"/>
  <c r="Q5267" i="1" s="1"/>
  <c r="R5267" i="1"/>
  <c r="O5268" i="1"/>
  <c r="P5268" i="1"/>
  <c r="Q5268" i="1" s="1"/>
  <c r="R5268" i="1"/>
  <c r="O5269" i="1"/>
  <c r="P5269" i="1"/>
  <c r="Q5269" i="1" s="1"/>
  <c r="R5269" i="1"/>
  <c r="O5270" i="1"/>
  <c r="P5270" i="1"/>
  <c r="Q5270" i="1" s="1"/>
  <c r="R5270" i="1"/>
  <c r="O5271" i="1"/>
  <c r="P5271" i="1"/>
  <c r="Q5271" i="1" s="1"/>
  <c r="R5271" i="1"/>
  <c r="O5272" i="1"/>
  <c r="P5272" i="1"/>
  <c r="Q5272" i="1" s="1"/>
  <c r="R5272" i="1"/>
  <c r="O5273" i="1"/>
  <c r="P5273" i="1"/>
  <c r="Q5273" i="1" s="1"/>
  <c r="R5273" i="1"/>
  <c r="O5274" i="1"/>
  <c r="P5274" i="1"/>
  <c r="Q5274" i="1" s="1"/>
  <c r="R5274" i="1"/>
  <c r="O5275" i="1"/>
  <c r="P5275" i="1"/>
  <c r="Q5275" i="1" s="1"/>
  <c r="R5275" i="1"/>
  <c r="O5276" i="1"/>
  <c r="P5276" i="1"/>
  <c r="Q5276" i="1" s="1"/>
  <c r="R5276" i="1"/>
  <c r="O5277" i="1"/>
  <c r="P5277" i="1"/>
  <c r="Q5277" i="1" s="1"/>
  <c r="R5277" i="1"/>
  <c r="O5278" i="1"/>
  <c r="P5278" i="1"/>
  <c r="Q5278" i="1" s="1"/>
  <c r="R5278" i="1"/>
  <c r="O5279" i="1"/>
  <c r="P5279" i="1"/>
  <c r="Q5279" i="1" s="1"/>
  <c r="R5279" i="1"/>
  <c r="O5280" i="1"/>
  <c r="P5280" i="1"/>
  <c r="Q5280" i="1" s="1"/>
  <c r="R5280" i="1"/>
  <c r="O5281" i="1"/>
  <c r="P5281" i="1"/>
  <c r="Q5281" i="1" s="1"/>
  <c r="R5281" i="1"/>
  <c r="O5282" i="1"/>
  <c r="P5282" i="1"/>
  <c r="Q5282" i="1" s="1"/>
  <c r="R5282" i="1"/>
  <c r="O5283" i="1"/>
  <c r="P5283" i="1"/>
  <c r="Q5283" i="1" s="1"/>
  <c r="R5283" i="1"/>
  <c r="O5284" i="1"/>
  <c r="P5284" i="1"/>
  <c r="Q5284" i="1" s="1"/>
  <c r="R5284" i="1"/>
  <c r="O5285" i="1"/>
  <c r="P5285" i="1"/>
  <c r="Q5285" i="1" s="1"/>
  <c r="R5285" i="1"/>
  <c r="O5286" i="1"/>
  <c r="P5286" i="1"/>
  <c r="Q5286" i="1" s="1"/>
  <c r="R5286" i="1"/>
  <c r="O5287" i="1"/>
  <c r="P5287" i="1"/>
  <c r="Q5287" i="1" s="1"/>
  <c r="R5287" i="1"/>
  <c r="O5288" i="1"/>
  <c r="P5288" i="1"/>
  <c r="Q5288" i="1" s="1"/>
  <c r="R5288" i="1"/>
  <c r="O5289" i="1"/>
  <c r="P5289" i="1"/>
  <c r="Q5289" i="1" s="1"/>
  <c r="R5289" i="1"/>
  <c r="O5290" i="1"/>
  <c r="P5290" i="1"/>
  <c r="Q5290" i="1" s="1"/>
  <c r="R5290" i="1"/>
  <c r="O5291" i="1"/>
  <c r="P5291" i="1"/>
  <c r="Q5291" i="1" s="1"/>
  <c r="R5291" i="1"/>
  <c r="O5292" i="1"/>
  <c r="P5292" i="1"/>
  <c r="Q5292" i="1" s="1"/>
  <c r="R5292" i="1"/>
  <c r="O5293" i="1"/>
  <c r="P5293" i="1"/>
  <c r="Q5293" i="1" s="1"/>
  <c r="R5293" i="1"/>
  <c r="O5294" i="1"/>
  <c r="P5294" i="1"/>
  <c r="Q5294" i="1" s="1"/>
  <c r="R5294" i="1"/>
  <c r="O5295" i="1"/>
  <c r="P5295" i="1"/>
  <c r="Q5295" i="1" s="1"/>
  <c r="R5295" i="1"/>
  <c r="O5296" i="1"/>
  <c r="P5296" i="1"/>
  <c r="Q5296" i="1" s="1"/>
  <c r="R5296" i="1"/>
  <c r="O5297" i="1"/>
  <c r="P5297" i="1"/>
  <c r="Q5297" i="1" s="1"/>
  <c r="R5297" i="1"/>
  <c r="O5298" i="1"/>
  <c r="P5298" i="1"/>
  <c r="Q5298" i="1" s="1"/>
  <c r="R5298" i="1"/>
  <c r="O5299" i="1"/>
  <c r="P5299" i="1"/>
  <c r="Q5299" i="1" s="1"/>
  <c r="R5299" i="1"/>
  <c r="O5300" i="1"/>
  <c r="P5300" i="1"/>
  <c r="Q5300" i="1" s="1"/>
  <c r="R5300" i="1"/>
  <c r="O5301" i="1"/>
  <c r="P5301" i="1"/>
  <c r="Q5301" i="1" s="1"/>
  <c r="R5301" i="1"/>
  <c r="O5302" i="1"/>
  <c r="P5302" i="1"/>
  <c r="Q5302" i="1" s="1"/>
  <c r="R5302" i="1"/>
  <c r="O5303" i="1"/>
  <c r="P5303" i="1"/>
  <c r="Q5303" i="1" s="1"/>
  <c r="R5303" i="1"/>
  <c r="O5304" i="1"/>
  <c r="P5304" i="1"/>
  <c r="Q5304" i="1" s="1"/>
  <c r="R5304" i="1"/>
  <c r="O5305" i="1"/>
  <c r="P5305" i="1"/>
  <c r="Q5305" i="1" s="1"/>
  <c r="R5305" i="1"/>
  <c r="O5306" i="1"/>
  <c r="P5306" i="1"/>
  <c r="Q5306" i="1" s="1"/>
  <c r="R5306" i="1"/>
  <c r="O5307" i="1"/>
  <c r="P5307" i="1"/>
  <c r="Q5307" i="1" s="1"/>
  <c r="R5307" i="1"/>
  <c r="O5308" i="1"/>
  <c r="P5308" i="1"/>
  <c r="Q5308" i="1" s="1"/>
  <c r="R5308" i="1"/>
  <c r="O5309" i="1"/>
  <c r="P5309" i="1"/>
  <c r="Q5309" i="1" s="1"/>
  <c r="R5309" i="1"/>
  <c r="O5310" i="1"/>
  <c r="P5310" i="1"/>
  <c r="Q5310" i="1" s="1"/>
  <c r="R5310" i="1"/>
  <c r="O5311" i="1"/>
  <c r="P5311" i="1"/>
  <c r="Q5311" i="1" s="1"/>
  <c r="R5311" i="1"/>
  <c r="O5312" i="1"/>
  <c r="P5312" i="1"/>
  <c r="Q5312" i="1" s="1"/>
  <c r="R5312" i="1"/>
  <c r="O5313" i="1"/>
  <c r="P5313" i="1"/>
  <c r="Q5313" i="1" s="1"/>
  <c r="R5313" i="1"/>
  <c r="O5314" i="1"/>
  <c r="P5314" i="1"/>
  <c r="Q5314" i="1" s="1"/>
  <c r="R5314" i="1"/>
  <c r="O5315" i="1"/>
  <c r="P5315" i="1"/>
  <c r="Q5315" i="1" s="1"/>
  <c r="R5315" i="1"/>
  <c r="O5316" i="1"/>
  <c r="P5316" i="1"/>
  <c r="Q5316" i="1" s="1"/>
  <c r="R5316" i="1"/>
  <c r="O5317" i="1"/>
  <c r="P5317" i="1"/>
  <c r="Q5317" i="1" s="1"/>
  <c r="R5317" i="1"/>
  <c r="O5318" i="1"/>
  <c r="P5318" i="1"/>
  <c r="Q5318" i="1" s="1"/>
  <c r="R5318" i="1"/>
  <c r="O5319" i="1"/>
  <c r="P5319" i="1"/>
  <c r="Q5319" i="1"/>
  <c r="R5319" i="1"/>
  <c r="O5320" i="1"/>
  <c r="P5320" i="1"/>
  <c r="Q5320" i="1" s="1"/>
  <c r="R5320" i="1"/>
  <c r="O5321" i="1"/>
  <c r="P5321" i="1"/>
  <c r="Q5321" i="1" s="1"/>
  <c r="R5321" i="1"/>
  <c r="O5322" i="1"/>
  <c r="P5322" i="1"/>
  <c r="Q5322" i="1"/>
  <c r="R5322" i="1"/>
  <c r="O5323" i="1"/>
  <c r="P5323" i="1"/>
  <c r="Q5323" i="1" s="1"/>
  <c r="R5323" i="1"/>
  <c r="O5324" i="1"/>
  <c r="P5324" i="1"/>
  <c r="Q5324" i="1" s="1"/>
  <c r="R5324" i="1"/>
  <c r="O5325" i="1"/>
  <c r="P5325" i="1"/>
  <c r="Q5325" i="1" s="1"/>
  <c r="R5325" i="1"/>
  <c r="O5326" i="1"/>
  <c r="P5326" i="1"/>
  <c r="Q5326" i="1" s="1"/>
  <c r="R5326" i="1"/>
  <c r="O5327" i="1"/>
  <c r="P5327" i="1"/>
  <c r="Q5327" i="1" s="1"/>
  <c r="R5327" i="1"/>
  <c r="O5328" i="1"/>
  <c r="P5328" i="1"/>
  <c r="Q5328" i="1" s="1"/>
  <c r="R5328" i="1"/>
  <c r="O5329" i="1"/>
  <c r="P5329" i="1"/>
  <c r="Q5329" i="1" s="1"/>
  <c r="R5329" i="1"/>
  <c r="O5330" i="1"/>
  <c r="P5330" i="1"/>
  <c r="Q5330" i="1" s="1"/>
  <c r="R5330" i="1"/>
  <c r="O5331" i="1"/>
  <c r="P5331" i="1"/>
  <c r="Q5331" i="1" s="1"/>
  <c r="R5331" i="1"/>
  <c r="O5332" i="1"/>
  <c r="P5332" i="1"/>
  <c r="Q5332" i="1" s="1"/>
  <c r="R5332" i="1"/>
  <c r="O5333" i="1"/>
  <c r="P5333" i="1"/>
  <c r="Q5333" i="1" s="1"/>
  <c r="R5333" i="1"/>
  <c r="O5334" i="1"/>
  <c r="P5334" i="1"/>
  <c r="Q5334" i="1"/>
  <c r="R5334" i="1"/>
  <c r="O5335" i="1"/>
  <c r="P5335" i="1"/>
  <c r="Q5335" i="1" s="1"/>
  <c r="R5335" i="1"/>
  <c r="O5336" i="1"/>
  <c r="P5336" i="1"/>
  <c r="Q5336" i="1" s="1"/>
  <c r="R5336" i="1"/>
  <c r="O5337" i="1"/>
  <c r="P5337" i="1"/>
  <c r="Q5337" i="1"/>
  <c r="R5337" i="1"/>
  <c r="O5338" i="1"/>
  <c r="P5338" i="1"/>
  <c r="Q5338" i="1" s="1"/>
  <c r="R5338" i="1"/>
  <c r="O5339" i="1"/>
  <c r="P5339" i="1"/>
  <c r="Q5339" i="1" s="1"/>
  <c r="R5339" i="1"/>
  <c r="O5340" i="1"/>
  <c r="P5340" i="1"/>
  <c r="Q5340" i="1" s="1"/>
  <c r="R5340" i="1"/>
  <c r="O5341" i="1"/>
  <c r="P5341" i="1"/>
  <c r="Q5341" i="1" s="1"/>
  <c r="R5341" i="1"/>
  <c r="O5342" i="1"/>
  <c r="P5342" i="1"/>
  <c r="Q5342" i="1" s="1"/>
  <c r="R5342" i="1"/>
  <c r="O5343" i="1"/>
  <c r="P5343" i="1"/>
  <c r="Q5343" i="1" s="1"/>
  <c r="R5343" i="1"/>
  <c r="O5344" i="1"/>
  <c r="P5344" i="1"/>
  <c r="Q5344" i="1" s="1"/>
  <c r="R5344" i="1"/>
  <c r="O5345" i="1"/>
  <c r="P5345" i="1"/>
  <c r="Q5345" i="1" s="1"/>
  <c r="R5345" i="1"/>
  <c r="O5346" i="1"/>
  <c r="P5346" i="1"/>
  <c r="Q5346" i="1" s="1"/>
  <c r="R5346" i="1"/>
  <c r="O5347" i="1"/>
  <c r="P5347" i="1"/>
  <c r="Q5347" i="1" s="1"/>
  <c r="R5347" i="1"/>
  <c r="O5348" i="1"/>
  <c r="P5348" i="1"/>
  <c r="Q5348" i="1" s="1"/>
  <c r="R5348" i="1"/>
  <c r="O5349" i="1"/>
  <c r="P5349" i="1"/>
  <c r="Q5349" i="1" s="1"/>
  <c r="R5349" i="1"/>
  <c r="O5350" i="1"/>
  <c r="P5350" i="1"/>
  <c r="Q5350" i="1" s="1"/>
  <c r="R5350" i="1"/>
  <c r="O5351" i="1"/>
  <c r="P5351" i="1"/>
  <c r="Q5351" i="1" s="1"/>
  <c r="R5351" i="1"/>
  <c r="O5352" i="1"/>
  <c r="P5352" i="1"/>
  <c r="Q5352" i="1" s="1"/>
  <c r="R5352" i="1"/>
  <c r="O5353" i="1"/>
  <c r="P5353" i="1"/>
  <c r="Q5353" i="1" s="1"/>
  <c r="R5353" i="1"/>
  <c r="O5354" i="1"/>
  <c r="P5354" i="1"/>
  <c r="Q5354" i="1"/>
  <c r="R5354" i="1"/>
  <c r="O5355" i="1"/>
  <c r="P5355" i="1"/>
  <c r="Q5355" i="1" s="1"/>
  <c r="R5355" i="1"/>
  <c r="O5356" i="1"/>
  <c r="P5356" i="1"/>
  <c r="Q5356" i="1" s="1"/>
  <c r="R5356" i="1"/>
  <c r="O5357" i="1"/>
  <c r="P5357" i="1"/>
  <c r="Q5357" i="1" s="1"/>
  <c r="R5357" i="1"/>
  <c r="O5358" i="1"/>
  <c r="P5358" i="1"/>
  <c r="Q5358" i="1" s="1"/>
  <c r="R5358" i="1"/>
  <c r="O5359" i="1"/>
  <c r="P5359" i="1"/>
  <c r="Q5359" i="1" s="1"/>
  <c r="R5359" i="1"/>
  <c r="O5360" i="1"/>
  <c r="P5360" i="1"/>
  <c r="Q5360" i="1" s="1"/>
  <c r="R5360" i="1"/>
  <c r="O5361" i="1"/>
  <c r="P5361" i="1"/>
  <c r="Q5361" i="1" s="1"/>
  <c r="R5361" i="1"/>
  <c r="O5362" i="1"/>
  <c r="P5362" i="1"/>
  <c r="Q5362" i="1" s="1"/>
  <c r="R5362" i="1"/>
  <c r="O5363" i="1"/>
  <c r="P5363" i="1"/>
  <c r="Q5363" i="1" s="1"/>
  <c r="R5363" i="1"/>
  <c r="O5364" i="1"/>
  <c r="P5364" i="1"/>
  <c r="Q5364" i="1" s="1"/>
  <c r="R5364" i="1"/>
  <c r="O5365" i="1"/>
  <c r="P5365" i="1"/>
  <c r="Q5365" i="1" s="1"/>
  <c r="R5365" i="1"/>
  <c r="O5366" i="1"/>
  <c r="P5366" i="1"/>
  <c r="Q5366" i="1" s="1"/>
  <c r="R5366" i="1"/>
  <c r="O5367" i="1"/>
  <c r="P5367" i="1"/>
  <c r="Q5367" i="1" s="1"/>
  <c r="R5367" i="1"/>
  <c r="O5368" i="1"/>
  <c r="P5368" i="1"/>
  <c r="Q5368" i="1" s="1"/>
  <c r="R5368" i="1"/>
  <c r="O5369" i="1"/>
  <c r="P5369" i="1"/>
  <c r="Q5369" i="1" s="1"/>
  <c r="R5369" i="1"/>
  <c r="O5370" i="1"/>
  <c r="P5370" i="1"/>
  <c r="Q5370" i="1" s="1"/>
  <c r="R5370" i="1"/>
  <c r="O5371" i="1"/>
  <c r="P5371" i="1"/>
  <c r="Q5371" i="1" s="1"/>
  <c r="R5371" i="1"/>
  <c r="O5372" i="1"/>
  <c r="P5372" i="1"/>
  <c r="Q5372" i="1" s="1"/>
  <c r="R5372" i="1"/>
  <c r="O5373" i="1"/>
  <c r="P5373" i="1"/>
  <c r="Q5373" i="1" s="1"/>
  <c r="R5373" i="1"/>
  <c r="O5374" i="1"/>
  <c r="P5374" i="1"/>
  <c r="Q5374" i="1" s="1"/>
  <c r="R5374" i="1"/>
  <c r="O5375" i="1"/>
  <c r="P5375" i="1"/>
  <c r="Q5375" i="1" s="1"/>
  <c r="R5375" i="1"/>
  <c r="O5376" i="1"/>
  <c r="P5376" i="1"/>
  <c r="Q5376" i="1" s="1"/>
  <c r="R5376" i="1"/>
  <c r="O5377" i="1"/>
  <c r="P5377" i="1"/>
  <c r="Q5377" i="1" s="1"/>
  <c r="R5377" i="1"/>
  <c r="O5378" i="1"/>
  <c r="P5378" i="1"/>
  <c r="Q5378" i="1" s="1"/>
  <c r="R5378" i="1"/>
  <c r="O5379" i="1"/>
  <c r="P5379" i="1"/>
  <c r="Q5379" i="1" s="1"/>
  <c r="R5379" i="1"/>
  <c r="O5380" i="1"/>
  <c r="P5380" i="1"/>
  <c r="Q5380" i="1" s="1"/>
  <c r="R5380" i="1"/>
  <c r="O5381" i="1"/>
  <c r="P5381" i="1"/>
  <c r="Q5381" i="1" s="1"/>
  <c r="R5381" i="1"/>
  <c r="O5382" i="1"/>
  <c r="P5382" i="1"/>
  <c r="Q5382" i="1" s="1"/>
  <c r="R5382" i="1"/>
  <c r="O5383" i="1"/>
  <c r="P5383" i="1"/>
  <c r="Q5383" i="1" s="1"/>
  <c r="R5383" i="1"/>
  <c r="O5384" i="1"/>
  <c r="P5384" i="1"/>
  <c r="Q5384" i="1" s="1"/>
  <c r="R5384" i="1"/>
  <c r="O5385" i="1"/>
  <c r="P5385" i="1"/>
  <c r="Q5385" i="1" s="1"/>
  <c r="R5385" i="1"/>
  <c r="O5386" i="1"/>
  <c r="P5386" i="1"/>
  <c r="Q5386" i="1" s="1"/>
  <c r="R5386" i="1"/>
  <c r="O5387" i="1"/>
  <c r="P5387" i="1"/>
  <c r="Q5387" i="1" s="1"/>
  <c r="R5387" i="1"/>
  <c r="O5388" i="1"/>
  <c r="P5388" i="1"/>
  <c r="Q5388" i="1" s="1"/>
  <c r="R5388" i="1"/>
  <c r="O5389" i="1"/>
  <c r="P5389" i="1"/>
  <c r="Q5389" i="1"/>
  <c r="R5389" i="1"/>
  <c r="O5390" i="1"/>
  <c r="P5390" i="1"/>
  <c r="Q5390" i="1" s="1"/>
  <c r="R5390" i="1"/>
  <c r="O5391" i="1"/>
  <c r="P5391" i="1"/>
  <c r="Q5391" i="1" s="1"/>
  <c r="R5391" i="1"/>
  <c r="O5392" i="1"/>
  <c r="P5392" i="1"/>
  <c r="Q5392" i="1" s="1"/>
  <c r="R5392" i="1"/>
  <c r="O5393" i="1"/>
  <c r="P5393" i="1"/>
  <c r="Q5393" i="1"/>
  <c r="R5393" i="1"/>
  <c r="O5394" i="1"/>
  <c r="P5394" i="1"/>
  <c r="Q5394" i="1" s="1"/>
  <c r="R5394" i="1"/>
  <c r="O5395" i="1"/>
  <c r="P5395" i="1"/>
  <c r="Q5395" i="1" s="1"/>
  <c r="R5395" i="1"/>
  <c r="O5396" i="1"/>
  <c r="P5396" i="1"/>
  <c r="Q5396" i="1" s="1"/>
  <c r="R5396" i="1"/>
  <c r="O5397" i="1"/>
  <c r="P5397" i="1"/>
  <c r="Q5397" i="1" s="1"/>
  <c r="R5397" i="1"/>
  <c r="O5398" i="1"/>
  <c r="P5398" i="1"/>
  <c r="Q5398" i="1" s="1"/>
  <c r="R5398" i="1"/>
  <c r="O5399" i="1"/>
  <c r="P5399" i="1"/>
  <c r="Q5399" i="1" s="1"/>
  <c r="R5399" i="1"/>
  <c r="O5400" i="1"/>
  <c r="P5400" i="1"/>
  <c r="Q5400" i="1" s="1"/>
  <c r="R5400" i="1"/>
  <c r="O5401" i="1"/>
  <c r="P5401" i="1"/>
  <c r="Q5401" i="1" s="1"/>
  <c r="R5401" i="1"/>
  <c r="O5402" i="1"/>
  <c r="P5402" i="1"/>
  <c r="Q5402" i="1" s="1"/>
  <c r="R5402" i="1"/>
  <c r="O5403" i="1"/>
  <c r="P5403" i="1"/>
  <c r="Q5403" i="1" s="1"/>
  <c r="R5403" i="1"/>
  <c r="O5404" i="1"/>
  <c r="P5404" i="1"/>
  <c r="Q5404" i="1"/>
  <c r="R5404" i="1"/>
  <c r="O5405" i="1"/>
  <c r="P5405" i="1"/>
  <c r="Q5405" i="1" s="1"/>
  <c r="R5405" i="1"/>
  <c r="O5406" i="1"/>
  <c r="P5406" i="1"/>
  <c r="Q5406" i="1" s="1"/>
  <c r="R5406" i="1"/>
  <c r="O5407" i="1"/>
  <c r="P5407" i="1"/>
  <c r="Q5407" i="1" s="1"/>
  <c r="R5407" i="1"/>
  <c r="O5408" i="1"/>
  <c r="P5408" i="1"/>
  <c r="Q5408" i="1" s="1"/>
  <c r="R5408" i="1"/>
  <c r="O5409" i="1"/>
  <c r="P5409" i="1"/>
  <c r="Q5409" i="1" s="1"/>
  <c r="R5409" i="1"/>
  <c r="O5410" i="1"/>
  <c r="P5410" i="1"/>
  <c r="Q5410" i="1" s="1"/>
  <c r="R5410" i="1"/>
  <c r="O5411" i="1"/>
  <c r="P5411" i="1"/>
  <c r="Q5411" i="1" s="1"/>
  <c r="R5411" i="1"/>
  <c r="O5412" i="1"/>
  <c r="P5412" i="1"/>
  <c r="Q5412" i="1" s="1"/>
  <c r="R5412" i="1"/>
  <c r="O5413" i="1"/>
  <c r="P5413" i="1"/>
  <c r="Q5413" i="1" s="1"/>
  <c r="R5413" i="1"/>
  <c r="O5414" i="1"/>
  <c r="P5414" i="1"/>
  <c r="Q5414" i="1" s="1"/>
  <c r="R5414" i="1"/>
  <c r="O5415" i="1"/>
  <c r="P5415" i="1"/>
  <c r="Q5415" i="1" s="1"/>
  <c r="R5415" i="1"/>
  <c r="O5416" i="1"/>
  <c r="P5416" i="1"/>
  <c r="Q5416" i="1" s="1"/>
  <c r="R5416" i="1"/>
  <c r="O5417" i="1"/>
  <c r="P5417" i="1"/>
  <c r="Q5417" i="1" s="1"/>
  <c r="R5417" i="1"/>
  <c r="O5418" i="1"/>
  <c r="P5418" i="1"/>
  <c r="Q5418" i="1" s="1"/>
  <c r="R5418" i="1"/>
  <c r="O5419" i="1"/>
  <c r="P5419" i="1"/>
  <c r="Q5419" i="1" s="1"/>
  <c r="R5419" i="1"/>
  <c r="O5420" i="1"/>
  <c r="P5420" i="1"/>
  <c r="Q5420" i="1" s="1"/>
  <c r="R5420" i="1"/>
  <c r="O5421" i="1"/>
  <c r="P5421" i="1"/>
  <c r="Q5421" i="1" s="1"/>
  <c r="R5421" i="1"/>
  <c r="O5422" i="1"/>
  <c r="P5422" i="1"/>
  <c r="Q5422" i="1" s="1"/>
  <c r="R5422" i="1"/>
  <c r="O5423" i="1"/>
  <c r="P5423" i="1"/>
  <c r="Q5423" i="1" s="1"/>
  <c r="R5423" i="1"/>
  <c r="O5424" i="1"/>
  <c r="P5424" i="1"/>
  <c r="Q5424" i="1" s="1"/>
  <c r="R5424" i="1"/>
  <c r="O5425" i="1"/>
  <c r="P5425" i="1"/>
  <c r="Q5425" i="1" s="1"/>
  <c r="R5425" i="1"/>
  <c r="O5426" i="1"/>
  <c r="P5426" i="1"/>
  <c r="Q5426" i="1" s="1"/>
  <c r="R5426" i="1"/>
  <c r="O5427" i="1"/>
  <c r="P5427" i="1"/>
  <c r="Q5427" i="1" s="1"/>
  <c r="R5427" i="1"/>
  <c r="O5428" i="1"/>
  <c r="P5428" i="1"/>
  <c r="Q5428" i="1" s="1"/>
  <c r="R5428" i="1"/>
  <c r="O5429" i="1"/>
  <c r="P5429" i="1"/>
  <c r="Q5429" i="1" s="1"/>
  <c r="R5429" i="1"/>
  <c r="O5430" i="1"/>
  <c r="P5430" i="1"/>
  <c r="Q5430" i="1" s="1"/>
  <c r="R5430" i="1"/>
  <c r="O5431" i="1"/>
  <c r="P5431" i="1"/>
  <c r="Q5431" i="1" s="1"/>
  <c r="R5431" i="1"/>
  <c r="O5432" i="1"/>
  <c r="P5432" i="1"/>
  <c r="Q5432" i="1" s="1"/>
  <c r="R5432" i="1"/>
  <c r="O5433" i="1"/>
  <c r="P5433" i="1"/>
  <c r="Q5433" i="1" s="1"/>
  <c r="R5433" i="1"/>
  <c r="O5434" i="1"/>
  <c r="P5434" i="1"/>
  <c r="Q5434" i="1" s="1"/>
  <c r="R5434" i="1"/>
  <c r="O5435" i="1"/>
  <c r="P5435" i="1"/>
  <c r="Q5435" i="1" s="1"/>
  <c r="R5435" i="1"/>
  <c r="O5436" i="1"/>
  <c r="P5436" i="1"/>
  <c r="Q5436" i="1" s="1"/>
  <c r="R5436" i="1"/>
  <c r="O5437" i="1"/>
  <c r="P5437" i="1"/>
  <c r="Q5437" i="1" s="1"/>
  <c r="R5437" i="1"/>
  <c r="O5438" i="1"/>
  <c r="P5438" i="1"/>
  <c r="Q5438" i="1" s="1"/>
  <c r="R5438" i="1"/>
  <c r="O5439" i="1"/>
  <c r="P5439" i="1"/>
  <c r="Q5439" i="1" s="1"/>
  <c r="R5439" i="1"/>
  <c r="O5440" i="1"/>
  <c r="P5440" i="1"/>
  <c r="Q5440" i="1"/>
  <c r="R5440" i="1"/>
  <c r="O5441" i="1"/>
  <c r="P5441" i="1"/>
  <c r="Q5441" i="1" s="1"/>
  <c r="R5441" i="1"/>
  <c r="O5442" i="1"/>
  <c r="P5442" i="1"/>
  <c r="Q5442" i="1" s="1"/>
  <c r="R5442" i="1"/>
  <c r="O5443" i="1"/>
  <c r="P5443" i="1"/>
  <c r="Q5443" i="1" s="1"/>
  <c r="R5443" i="1"/>
  <c r="O5444" i="1"/>
  <c r="P5444" i="1"/>
  <c r="Q5444" i="1" s="1"/>
  <c r="R5444" i="1"/>
  <c r="O5445" i="1"/>
  <c r="P5445" i="1"/>
  <c r="Q5445" i="1" s="1"/>
  <c r="R5445" i="1"/>
  <c r="O5446" i="1"/>
  <c r="P5446" i="1"/>
  <c r="Q5446" i="1" s="1"/>
  <c r="R5446" i="1"/>
  <c r="O5447" i="1"/>
  <c r="P5447" i="1"/>
  <c r="Q5447" i="1" s="1"/>
  <c r="R5447" i="1"/>
  <c r="O5448" i="1"/>
  <c r="P5448" i="1"/>
  <c r="Q5448" i="1" s="1"/>
  <c r="R5448" i="1"/>
  <c r="O5449" i="1"/>
  <c r="P5449" i="1"/>
  <c r="Q5449" i="1" s="1"/>
  <c r="R5449" i="1"/>
  <c r="O5450" i="1"/>
  <c r="P5450" i="1"/>
  <c r="Q5450" i="1" s="1"/>
  <c r="R5450" i="1"/>
  <c r="O5451" i="1"/>
  <c r="P5451" i="1"/>
  <c r="Q5451" i="1" s="1"/>
  <c r="R5451" i="1"/>
  <c r="O5452" i="1"/>
  <c r="P5452" i="1"/>
  <c r="Q5452" i="1" s="1"/>
  <c r="R5452" i="1"/>
  <c r="O5453" i="1"/>
  <c r="P5453" i="1"/>
  <c r="Q5453" i="1" s="1"/>
  <c r="R5453" i="1"/>
  <c r="O5454" i="1"/>
  <c r="P5454" i="1"/>
  <c r="Q5454" i="1" s="1"/>
  <c r="R5454" i="1"/>
  <c r="O5455" i="1"/>
  <c r="P5455" i="1"/>
  <c r="Q5455" i="1" s="1"/>
  <c r="R5455" i="1"/>
  <c r="O5456" i="1"/>
  <c r="P5456" i="1"/>
  <c r="Q5456" i="1" s="1"/>
  <c r="R5456" i="1"/>
  <c r="O5457" i="1"/>
  <c r="P5457" i="1"/>
  <c r="Q5457" i="1" s="1"/>
  <c r="R5457" i="1"/>
  <c r="O5458" i="1"/>
  <c r="P5458" i="1"/>
  <c r="Q5458" i="1" s="1"/>
  <c r="R5458" i="1"/>
  <c r="O5459" i="1"/>
  <c r="P5459" i="1"/>
  <c r="Q5459" i="1" s="1"/>
  <c r="R5459" i="1"/>
  <c r="O5460" i="1"/>
  <c r="P5460" i="1"/>
  <c r="Q5460" i="1" s="1"/>
  <c r="R5460" i="1"/>
  <c r="O5461" i="1"/>
  <c r="P5461" i="1"/>
  <c r="Q5461" i="1" s="1"/>
  <c r="R5461" i="1"/>
  <c r="O5462" i="1"/>
  <c r="P5462" i="1"/>
  <c r="Q5462" i="1" s="1"/>
  <c r="R5462" i="1"/>
  <c r="O5463" i="1"/>
  <c r="P5463" i="1"/>
  <c r="Q5463" i="1" s="1"/>
  <c r="R5463" i="1"/>
  <c r="O5464" i="1"/>
  <c r="P5464" i="1"/>
  <c r="Q5464" i="1" s="1"/>
  <c r="R5464" i="1"/>
  <c r="O5465" i="1"/>
  <c r="P5465" i="1"/>
  <c r="Q5465" i="1" s="1"/>
  <c r="R5465" i="1"/>
  <c r="O5466" i="1"/>
  <c r="P5466" i="1"/>
  <c r="Q5466" i="1" s="1"/>
  <c r="R5466" i="1"/>
  <c r="O5467" i="1"/>
  <c r="P5467" i="1"/>
  <c r="Q5467" i="1" s="1"/>
  <c r="R5467" i="1"/>
  <c r="O5468" i="1"/>
  <c r="P5468" i="1"/>
  <c r="Q5468" i="1" s="1"/>
  <c r="R5468" i="1"/>
  <c r="O5469" i="1"/>
  <c r="P5469" i="1"/>
  <c r="Q5469" i="1" s="1"/>
  <c r="R5469" i="1"/>
  <c r="O5470" i="1"/>
  <c r="P5470" i="1"/>
  <c r="Q5470" i="1" s="1"/>
  <c r="R5470" i="1"/>
  <c r="O5471" i="1"/>
  <c r="P5471" i="1"/>
  <c r="Q5471" i="1" s="1"/>
  <c r="R5471" i="1"/>
  <c r="O5472" i="1"/>
  <c r="P5472" i="1"/>
  <c r="Q5472" i="1" s="1"/>
  <c r="R5472" i="1"/>
  <c r="O5473" i="1"/>
  <c r="P5473" i="1"/>
  <c r="Q5473" i="1" s="1"/>
  <c r="R5473" i="1"/>
  <c r="O5474" i="1"/>
  <c r="P5474" i="1"/>
  <c r="Q5474" i="1"/>
  <c r="R5474" i="1"/>
  <c r="O5475" i="1"/>
  <c r="P5475" i="1"/>
  <c r="Q5475" i="1" s="1"/>
  <c r="R5475" i="1"/>
  <c r="O5476" i="1"/>
  <c r="P5476" i="1"/>
  <c r="Q5476" i="1" s="1"/>
  <c r="R5476" i="1"/>
  <c r="O5477" i="1"/>
  <c r="P5477" i="1"/>
  <c r="Q5477" i="1" s="1"/>
  <c r="R5477" i="1"/>
  <c r="O5478" i="1"/>
  <c r="P5478" i="1"/>
  <c r="Q5478" i="1" s="1"/>
  <c r="R5478" i="1"/>
  <c r="O5479" i="1"/>
  <c r="P5479" i="1"/>
  <c r="Q5479" i="1" s="1"/>
  <c r="R5479" i="1"/>
  <c r="O5480" i="1"/>
  <c r="P5480" i="1"/>
  <c r="Q5480" i="1" s="1"/>
  <c r="R5480" i="1"/>
  <c r="O5481" i="1"/>
  <c r="P5481" i="1"/>
  <c r="Q5481" i="1" s="1"/>
  <c r="R5481" i="1"/>
  <c r="O5482" i="1"/>
  <c r="P5482" i="1"/>
  <c r="Q5482" i="1" s="1"/>
  <c r="R5482" i="1"/>
  <c r="O5483" i="1"/>
  <c r="P5483" i="1"/>
  <c r="Q5483" i="1" s="1"/>
  <c r="R5483" i="1"/>
  <c r="O5484" i="1"/>
  <c r="P5484" i="1"/>
  <c r="Q5484" i="1" s="1"/>
  <c r="R5484" i="1"/>
  <c r="O5485" i="1"/>
  <c r="P5485" i="1"/>
  <c r="Q5485" i="1" s="1"/>
  <c r="R5485" i="1"/>
  <c r="O5486" i="1"/>
  <c r="P5486" i="1"/>
  <c r="Q5486" i="1" s="1"/>
  <c r="R5486" i="1"/>
  <c r="O5487" i="1"/>
  <c r="P5487" i="1"/>
  <c r="Q5487" i="1"/>
  <c r="R5487" i="1"/>
  <c r="O5488" i="1"/>
  <c r="P5488" i="1"/>
  <c r="Q5488" i="1" s="1"/>
  <c r="R5488" i="1"/>
  <c r="O5489" i="1"/>
  <c r="P5489" i="1"/>
  <c r="Q5489" i="1" s="1"/>
  <c r="R5489" i="1"/>
  <c r="O5490" i="1"/>
  <c r="P5490" i="1"/>
  <c r="Q5490" i="1" s="1"/>
  <c r="R5490" i="1"/>
  <c r="O5491" i="1"/>
  <c r="P5491" i="1"/>
  <c r="Q5491" i="1" s="1"/>
  <c r="R5491" i="1"/>
  <c r="O5492" i="1"/>
  <c r="P5492" i="1"/>
  <c r="Q5492" i="1" s="1"/>
  <c r="R5492" i="1"/>
  <c r="O5493" i="1"/>
  <c r="P5493" i="1"/>
  <c r="Q5493" i="1" s="1"/>
  <c r="R5493" i="1"/>
  <c r="O5494" i="1"/>
  <c r="P5494" i="1"/>
  <c r="Q5494" i="1" s="1"/>
  <c r="R5494" i="1"/>
  <c r="O5495" i="1"/>
  <c r="P5495" i="1"/>
  <c r="Q5495" i="1" s="1"/>
  <c r="R5495" i="1"/>
  <c r="O5496" i="1"/>
  <c r="P5496" i="1"/>
  <c r="Q5496" i="1" s="1"/>
  <c r="R5496" i="1"/>
  <c r="O5497" i="1"/>
  <c r="P5497" i="1"/>
  <c r="Q5497" i="1" s="1"/>
  <c r="R5497" i="1"/>
  <c r="O5498" i="1"/>
  <c r="P5498" i="1"/>
  <c r="Q5498" i="1" s="1"/>
  <c r="R5498" i="1"/>
  <c r="O5499" i="1"/>
  <c r="P5499" i="1"/>
  <c r="Q5499" i="1" s="1"/>
  <c r="R5499" i="1"/>
  <c r="O5500" i="1"/>
  <c r="P5500" i="1"/>
  <c r="Q5500" i="1" s="1"/>
  <c r="R5500" i="1"/>
  <c r="O5501" i="1"/>
  <c r="P5501" i="1"/>
  <c r="Q5501" i="1" s="1"/>
  <c r="R5501" i="1"/>
  <c r="O5502" i="1"/>
  <c r="P5502" i="1"/>
  <c r="Q5502" i="1" s="1"/>
  <c r="R5502" i="1"/>
  <c r="O5503" i="1"/>
  <c r="P5503" i="1"/>
  <c r="Q5503" i="1" s="1"/>
  <c r="R5503" i="1"/>
  <c r="O5504" i="1"/>
  <c r="P5504" i="1"/>
  <c r="Q5504" i="1" s="1"/>
  <c r="R5504" i="1"/>
  <c r="O5505" i="1"/>
  <c r="P5505" i="1"/>
  <c r="Q5505" i="1" s="1"/>
  <c r="R5505" i="1"/>
  <c r="O5506" i="1"/>
  <c r="P5506" i="1"/>
  <c r="Q5506" i="1" s="1"/>
  <c r="R5506" i="1"/>
  <c r="O5507" i="1"/>
  <c r="P5507" i="1"/>
  <c r="Q5507" i="1"/>
  <c r="R5507" i="1"/>
  <c r="O5508" i="1"/>
  <c r="P5508" i="1"/>
  <c r="Q5508" i="1" s="1"/>
  <c r="R5508" i="1"/>
  <c r="O5509" i="1"/>
  <c r="P5509" i="1"/>
  <c r="Q5509" i="1" s="1"/>
  <c r="R5509" i="1"/>
  <c r="O5510" i="1"/>
  <c r="P5510" i="1"/>
  <c r="Q5510" i="1"/>
  <c r="R5510" i="1"/>
  <c r="O5511" i="1"/>
  <c r="P5511" i="1"/>
  <c r="Q5511" i="1" s="1"/>
  <c r="R5511" i="1"/>
  <c r="O5512" i="1"/>
  <c r="P5512" i="1"/>
  <c r="Q5512" i="1" s="1"/>
  <c r="R5512" i="1"/>
  <c r="O5513" i="1"/>
  <c r="P5513" i="1"/>
  <c r="Q5513" i="1" s="1"/>
  <c r="R5513" i="1"/>
  <c r="O5514" i="1"/>
  <c r="P5514" i="1"/>
  <c r="Q5514" i="1"/>
  <c r="R5514" i="1"/>
  <c r="O5515" i="1"/>
  <c r="P5515" i="1"/>
  <c r="Q5515" i="1" s="1"/>
  <c r="R5515" i="1"/>
  <c r="O5516" i="1"/>
  <c r="P5516" i="1"/>
  <c r="Q5516" i="1" s="1"/>
  <c r="R5516" i="1"/>
  <c r="O5517" i="1"/>
  <c r="P5517" i="1"/>
  <c r="Q5517" i="1" s="1"/>
  <c r="R5517" i="1"/>
  <c r="O5518" i="1"/>
  <c r="P5518" i="1"/>
  <c r="Q5518" i="1" s="1"/>
  <c r="R5518" i="1"/>
  <c r="O5519" i="1"/>
  <c r="P5519" i="1"/>
  <c r="Q5519" i="1" s="1"/>
  <c r="R5519" i="1"/>
  <c r="O5520" i="1"/>
  <c r="P5520" i="1"/>
  <c r="Q5520" i="1" s="1"/>
  <c r="R5520" i="1"/>
  <c r="O5521" i="1"/>
  <c r="P5521" i="1"/>
  <c r="Q5521" i="1" s="1"/>
  <c r="R5521" i="1"/>
  <c r="O5522" i="1"/>
  <c r="P5522" i="1"/>
  <c r="Q5522" i="1" s="1"/>
  <c r="R5522" i="1"/>
  <c r="O5523" i="1"/>
  <c r="P5523" i="1"/>
  <c r="Q5523" i="1" s="1"/>
  <c r="R5523" i="1"/>
  <c r="O5524" i="1"/>
  <c r="P5524" i="1"/>
  <c r="Q5524" i="1" s="1"/>
  <c r="R5524" i="1"/>
  <c r="O5525" i="1"/>
  <c r="P5525" i="1"/>
  <c r="Q5525" i="1" s="1"/>
  <c r="R5525" i="1"/>
  <c r="O5526" i="1"/>
  <c r="P5526" i="1"/>
  <c r="Q5526" i="1" s="1"/>
  <c r="R5526" i="1"/>
  <c r="O5527" i="1"/>
  <c r="P5527" i="1"/>
  <c r="Q5527" i="1" s="1"/>
  <c r="R5527" i="1"/>
  <c r="O5528" i="1"/>
  <c r="P5528" i="1"/>
  <c r="Q5528" i="1" s="1"/>
  <c r="R5528" i="1"/>
  <c r="O5529" i="1"/>
  <c r="P5529" i="1"/>
  <c r="Q5529" i="1"/>
  <c r="R5529" i="1"/>
  <c r="O5530" i="1"/>
  <c r="P5530" i="1"/>
  <c r="Q5530" i="1" s="1"/>
  <c r="R5530" i="1"/>
  <c r="O5531" i="1"/>
  <c r="P5531" i="1"/>
  <c r="Q5531" i="1" s="1"/>
  <c r="R5531" i="1"/>
  <c r="O5532" i="1"/>
  <c r="P5532" i="1"/>
  <c r="Q5532" i="1" s="1"/>
  <c r="R5532" i="1"/>
  <c r="O5533" i="1"/>
  <c r="P5533" i="1"/>
  <c r="Q5533" i="1" s="1"/>
  <c r="R5533" i="1"/>
  <c r="O5534" i="1"/>
  <c r="P5534" i="1"/>
  <c r="Q5534" i="1" s="1"/>
  <c r="R5534" i="1"/>
  <c r="O5535" i="1"/>
  <c r="P5535" i="1"/>
  <c r="Q5535" i="1" s="1"/>
  <c r="R5535" i="1"/>
  <c r="O5536" i="1"/>
  <c r="P5536" i="1"/>
  <c r="Q5536" i="1" s="1"/>
  <c r="R5536" i="1"/>
  <c r="O5537" i="1"/>
  <c r="P5537" i="1"/>
  <c r="Q5537" i="1" s="1"/>
  <c r="R5537" i="1"/>
  <c r="O5538" i="1"/>
  <c r="P5538" i="1"/>
  <c r="Q5538" i="1" s="1"/>
  <c r="R5538" i="1"/>
  <c r="O5539" i="1"/>
  <c r="P5539" i="1"/>
  <c r="Q5539" i="1" s="1"/>
  <c r="R5539" i="1"/>
  <c r="O5540" i="1"/>
  <c r="P5540" i="1"/>
  <c r="Q5540" i="1" s="1"/>
  <c r="R5540" i="1"/>
  <c r="O5541" i="1"/>
  <c r="P5541" i="1"/>
  <c r="Q5541" i="1" s="1"/>
  <c r="R5541" i="1"/>
  <c r="O5542" i="1"/>
  <c r="P5542" i="1"/>
  <c r="Q5542" i="1" s="1"/>
  <c r="R5542" i="1"/>
  <c r="O5543" i="1"/>
  <c r="P5543" i="1"/>
  <c r="Q5543" i="1" s="1"/>
  <c r="R5543" i="1"/>
  <c r="O5544" i="1"/>
  <c r="P5544" i="1"/>
  <c r="Q5544" i="1" s="1"/>
  <c r="R5544" i="1"/>
  <c r="O5545" i="1"/>
  <c r="P5545" i="1"/>
  <c r="Q5545" i="1" s="1"/>
  <c r="R5545" i="1"/>
  <c r="O5546" i="1"/>
  <c r="P5546" i="1"/>
  <c r="Q5546" i="1" s="1"/>
  <c r="R5546" i="1"/>
  <c r="O5547" i="1"/>
  <c r="P5547" i="1"/>
  <c r="Q5547" i="1" s="1"/>
  <c r="R5547" i="1"/>
  <c r="O5548" i="1"/>
  <c r="P5548" i="1"/>
  <c r="Q5548" i="1" s="1"/>
  <c r="R5548" i="1"/>
  <c r="O5549" i="1"/>
  <c r="P5549" i="1"/>
  <c r="Q5549" i="1" s="1"/>
  <c r="R5549" i="1"/>
  <c r="O5550" i="1"/>
  <c r="P5550" i="1"/>
  <c r="Q5550" i="1" s="1"/>
  <c r="R5550" i="1"/>
  <c r="O5551" i="1"/>
  <c r="P5551" i="1"/>
  <c r="Q5551" i="1" s="1"/>
  <c r="R5551" i="1"/>
  <c r="O5552" i="1"/>
  <c r="P5552" i="1"/>
  <c r="Q5552" i="1" s="1"/>
  <c r="R5552" i="1"/>
  <c r="O5553" i="1"/>
  <c r="P5553" i="1"/>
  <c r="Q5553" i="1" s="1"/>
  <c r="R5553" i="1"/>
  <c r="O5554" i="1"/>
  <c r="P5554" i="1"/>
  <c r="Q5554" i="1" s="1"/>
  <c r="R5554" i="1"/>
  <c r="O5555" i="1"/>
  <c r="P5555" i="1"/>
  <c r="Q5555" i="1" s="1"/>
  <c r="R5555" i="1"/>
  <c r="O5556" i="1"/>
  <c r="P5556" i="1"/>
  <c r="Q5556" i="1" s="1"/>
  <c r="R5556" i="1"/>
  <c r="O5557" i="1"/>
  <c r="P5557" i="1"/>
  <c r="Q5557" i="1" s="1"/>
  <c r="R5557" i="1"/>
  <c r="O5558" i="1"/>
  <c r="P5558" i="1"/>
  <c r="Q5558" i="1" s="1"/>
  <c r="R5558" i="1"/>
  <c r="O5559" i="1"/>
  <c r="P5559" i="1"/>
  <c r="Q5559" i="1" s="1"/>
  <c r="R5559" i="1"/>
  <c r="O5560" i="1"/>
  <c r="P5560" i="1"/>
  <c r="Q5560" i="1" s="1"/>
  <c r="R5560" i="1"/>
  <c r="O5561" i="1"/>
  <c r="P5561" i="1"/>
  <c r="Q5561" i="1" s="1"/>
  <c r="R5561" i="1"/>
  <c r="O5562" i="1"/>
  <c r="P5562" i="1"/>
  <c r="Q5562" i="1" s="1"/>
  <c r="R5562" i="1"/>
  <c r="O5563" i="1"/>
  <c r="P5563" i="1"/>
  <c r="Q5563" i="1" s="1"/>
  <c r="R5563" i="1"/>
  <c r="O5564" i="1"/>
  <c r="P5564" i="1"/>
  <c r="Q5564" i="1" s="1"/>
  <c r="R5564" i="1"/>
  <c r="O5565" i="1"/>
  <c r="P5565" i="1"/>
  <c r="Q5565" i="1" s="1"/>
  <c r="R5565" i="1"/>
  <c r="O5566" i="1"/>
  <c r="P5566" i="1"/>
  <c r="Q5566" i="1" s="1"/>
  <c r="R5566" i="1"/>
  <c r="O5567" i="1"/>
  <c r="P5567" i="1"/>
  <c r="Q5567" i="1" s="1"/>
  <c r="R5567" i="1"/>
  <c r="O5568" i="1"/>
  <c r="P5568" i="1"/>
  <c r="Q5568" i="1"/>
  <c r="R5568" i="1"/>
  <c r="O5569" i="1"/>
  <c r="P5569" i="1"/>
  <c r="Q5569" i="1" s="1"/>
  <c r="R5569" i="1"/>
  <c r="O5570" i="1"/>
  <c r="P5570" i="1"/>
  <c r="Q5570" i="1" s="1"/>
  <c r="R5570" i="1"/>
  <c r="O5571" i="1"/>
  <c r="P5571" i="1"/>
  <c r="Q5571" i="1" s="1"/>
  <c r="R5571" i="1"/>
  <c r="O5572" i="1"/>
  <c r="P5572" i="1"/>
  <c r="Q5572" i="1" s="1"/>
  <c r="R5572" i="1"/>
  <c r="O5573" i="1"/>
  <c r="P5573" i="1"/>
  <c r="Q5573" i="1" s="1"/>
  <c r="R5573" i="1"/>
  <c r="O5574" i="1"/>
  <c r="P5574" i="1"/>
  <c r="Q5574" i="1" s="1"/>
  <c r="R5574" i="1"/>
  <c r="O5575" i="1"/>
  <c r="P5575" i="1"/>
  <c r="Q5575" i="1" s="1"/>
  <c r="R5575" i="1"/>
  <c r="O5576" i="1"/>
  <c r="P5576" i="1"/>
  <c r="Q5576" i="1" s="1"/>
  <c r="R5576" i="1"/>
  <c r="O5577" i="1"/>
  <c r="P5577" i="1"/>
  <c r="Q5577" i="1" s="1"/>
  <c r="R5577" i="1"/>
  <c r="O5578" i="1"/>
  <c r="P5578" i="1"/>
  <c r="Q5578" i="1" s="1"/>
  <c r="R5578" i="1"/>
  <c r="O5579" i="1"/>
  <c r="P5579" i="1"/>
  <c r="Q5579" i="1" s="1"/>
  <c r="R5579" i="1"/>
  <c r="O5580" i="1"/>
  <c r="P5580" i="1"/>
  <c r="Q5580" i="1" s="1"/>
  <c r="R5580" i="1"/>
  <c r="O5581" i="1"/>
  <c r="P5581" i="1"/>
  <c r="Q5581" i="1" s="1"/>
  <c r="R5581" i="1"/>
  <c r="O5582" i="1"/>
  <c r="P5582" i="1"/>
  <c r="Q5582" i="1" s="1"/>
  <c r="R5582" i="1"/>
  <c r="O5583" i="1"/>
  <c r="P5583" i="1"/>
  <c r="Q5583" i="1" s="1"/>
  <c r="R5583" i="1"/>
  <c r="O5584" i="1"/>
  <c r="P5584" i="1"/>
  <c r="Q5584" i="1" s="1"/>
  <c r="R5584" i="1"/>
  <c r="O5585" i="1"/>
  <c r="P5585" i="1"/>
  <c r="Q5585" i="1" s="1"/>
  <c r="R5585" i="1"/>
  <c r="O5586" i="1"/>
  <c r="P5586" i="1"/>
  <c r="Q5586" i="1" s="1"/>
  <c r="R5586" i="1"/>
  <c r="O5587" i="1"/>
  <c r="P5587" i="1"/>
  <c r="Q5587" i="1" s="1"/>
  <c r="R5587" i="1"/>
  <c r="O5588" i="1"/>
  <c r="P5588" i="1"/>
  <c r="Q5588" i="1" s="1"/>
  <c r="R5588" i="1"/>
  <c r="O5589" i="1"/>
  <c r="P5589" i="1"/>
  <c r="Q5589" i="1" s="1"/>
  <c r="R5589" i="1"/>
  <c r="O5590" i="1"/>
  <c r="P5590" i="1"/>
  <c r="Q5590" i="1" s="1"/>
  <c r="R5590" i="1"/>
  <c r="O5591" i="1"/>
  <c r="P5591" i="1"/>
  <c r="Q5591" i="1" s="1"/>
  <c r="R5591" i="1"/>
  <c r="O5592" i="1"/>
  <c r="P5592" i="1"/>
  <c r="Q5592" i="1" s="1"/>
  <c r="R5592" i="1"/>
  <c r="O5593" i="1"/>
  <c r="P5593" i="1"/>
  <c r="Q5593" i="1" s="1"/>
  <c r="R5593" i="1"/>
  <c r="O5594" i="1"/>
  <c r="P5594" i="1"/>
  <c r="Q5594" i="1" s="1"/>
  <c r="R5594" i="1"/>
  <c r="O5595" i="1"/>
  <c r="P5595" i="1"/>
  <c r="Q5595" i="1" s="1"/>
  <c r="R5595" i="1"/>
  <c r="O5596" i="1"/>
  <c r="P5596" i="1"/>
  <c r="Q5596" i="1" s="1"/>
  <c r="R5596" i="1"/>
  <c r="O5597" i="1"/>
  <c r="P5597" i="1"/>
  <c r="Q5597" i="1" s="1"/>
  <c r="R5597" i="1"/>
  <c r="O5598" i="1"/>
  <c r="P5598" i="1"/>
  <c r="Q5598" i="1" s="1"/>
  <c r="R5598" i="1"/>
  <c r="O5599" i="1"/>
  <c r="P5599" i="1"/>
  <c r="Q5599" i="1" s="1"/>
  <c r="R5599" i="1"/>
  <c r="O5600" i="1"/>
  <c r="P5600" i="1"/>
  <c r="Q5600" i="1" s="1"/>
  <c r="R5600" i="1"/>
  <c r="O5601" i="1"/>
  <c r="P5601" i="1"/>
  <c r="Q5601" i="1"/>
  <c r="R5601" i="1"/>
  <c r="O5602" i="1"/>
  <c r="P5602" i="1"/>
  <c r="Q5602" i="1" s="1"/>
  <c r="R5602" i="1"/>
  <c r="O5603" i="1"/>
  <c r="P5603" i="1"/>
  <c r="Q5603" i="1" s="1"/>
  <c r="R5603" i="1"/>
  <c r="O5604" i="1"/>
  <c r="P5604" i="1"/>
  <c r="Q5604" i="1" s="1"/>
  <c r="R5604" i="1"/>
  <c r="O5605" i="1"/>
  <c r="P5605" i="1"/>
  <c r="Q5605" i="1" s="1"/>
  <c r="R5605" i="1"/>
  <c r="O5606" i="1"/>
  <c r="P5606" i="1"/>
  <c r="Q5606" i="1" s="1"/>
  <c r="R5606" i="1"/>
  <c r="O5607" i="1"/>
  <c r="P5607" i="1"/>
  <c r="Q5607" i="1" s="1"/>
  <c r="R5607" i="1"/>
  <c r="O5608" i="1"/>
  <c r="P5608" i="1"/>
  <c r="Q5608" i="1" s="1"/>
  <c r="R5608" i="1"/>
  <c r="O5609" i="1"/>
  <c r="P5609" i="1"/>
  <c r="Q5609" i="1"/>
  <c r="R5609" i="1"/>
  <c r="O5610" i="1"/>
  <c r="P5610" i="1"/>
  <c r="Q5610" i="1" s="1"/>
  <c r="R5610" i="1"/>
  <c r="O5611" i="1"/>
  <c r="P5611" i="1"/>
  <c r="Q5611" i="1" s="1"/>
  <c r="R5611" i="1"/>
  <c r="O5612" i="1"/>
  <c r="P5612" i="1"/>
  <c r="Q5612" i="1"/>
  <c r="R5612" i="1"/>
  <c r="O5613" i="1"/>
  <c r="P5613" i="1"/>
  <c r="Q5613" i="1" s="1"/>
  <c r="R5613" i="1"/>
  <c r="O5614" i="1"/>
  <c r="P5614" i="1"/>
  <c r="Q5614" i="1" s="1"/>
  <c r="R5614" i="1"/>
  <c r="O5615" i="1"/>
  <c r="P5615" i="1"/>
  <c r="Q5615" i="1" s="1"/>
  <c r="R5615" i="1"/>
  <c r="O5616" i="1"/>
  <c r="P5616" i="1"/>
  <c r="Q5616" i="1" s="1"/>
  <c r="R5616" i="1"/>
  <c r="O5617" i="1"/>
  <c r="P5617" i="1"/>
  <c r="Q5617" i="1" s="1"/>
  <c r="R5617" i="1"/>
  <c r="O5618" i="1"/>
  <c r="P5618" i="1"/>
  <c r="Q5618" i="1" s="1"/>
  <c r="R5618" i="1"/>
  <c r="O5619" i="1"/>
  <c r="P5619" i="1"/>
  <c r="Q5619" i="1" s="1"/>
  <c r="R5619" i="1"/>
  <c r="O5620" i="1"/>
  <c r="P5620" i="1"/>
  <c r="Q5620" i="1" s="1"/>
  <c r="R5620" i="1"/>
  <c r="O5621" i="1"/>
  <c r="P5621" i="1"/>
  <c r="Q5621" i="1" s="1"/>
  <c r="R5621" i="1"/>
  <c r="O5622" i="1"/>
  <c r="P5622" i="1"/>
  <c r="Q5622" i="1" s="1"/>
  <c r="R5622" i="1"/>
  <c r="O5623" i="1"/>
  <c r="P5623" i="1"/>
  <c r="Q5623" i="1" s="1"/>
  <c r="R5623" i="1"/>
  <c r="O5624" i="1"/>
  <c r="P5624" i="1"/>
  <c r="Q5624" i="1"/>
  <c r="R5624" i="1"/>
  <c r="O5625" i="1"/>
  <c r="P5625" i="1"/>
  <c r="Q5625" i="1" s="1"/>
  <c r="R5625" i="1"/>
  <c r="O5626" i="1"/>
  <c r="P5626" i="1"/>
  <c r="Q5626" i="1" s="1"/>
  <c r="R5626" i="1"/>
  <c r="O5627" i="1"/>
  <c r="P5627" i="1"/>
  <c r="Q5627" i="1"/>
  <c r="R5627" i="1"/>
  <c r="O5628" i="1"/>
  <c r="P5628" i="1"/>
  <c r="Q5628" i="1" s="1"/>
  <c r="R5628" i="1"/>
  <c r="O5629" i="1"/>
  <c r="P5629" i="1"/>
  <c r="Q5629" i="1" s="1"/>
  <c r="R5629" i="1"/>
  <c r="O5630" i="1"/>
  <c r="P5630" i="1"/>
  <c r="Q5630" i="1" s="1"/>
  <c r="R5630" i="1"/>
  <c r="O5631" i="1"/>
  <c r="P5631" i="1"/>
  <c r="Q5631" i="1" s="1"/>
  <c r="R5631" i="1"/>
  <c r="O5632" i="1"/>
  <c r="P5632" i="1"/>
  <c r="Q5632" i="1" s="1"/>
  <c r="R5632" i="1"/>
  <c r="O5633" i="1"/>
  <c r="P5633" i="1"/>
  <c r="Q5633" i="1" s="1"/>
  <c r="R5633" i="1"/>
  <c r="O5634" i="1"/>
  <c r="P5634" i="1"/>
  <c r="Q5634" i="1"/>
  <c r="R5634" i="1"/>
  <c r="O5635" i="1"/>
  <c r="P5635" i="1"/>
  <c r="Q5635" i="1" s="1"/>
  <c r="R5635" i="1"/>
  <c r="O5636" i="1"/>
  <c r="P5636" i="1"/>
  <c r="Q5636" i="1" s="1"/>
  <c r="R5636" i="1"/>
  <c r="O5637" i="1"/>
  <c r="P5637" i="1"/>
  <c r="Q5637" i="1" s="1"/>
  <c r="R5637" i="1"/>
  <c r="O5638" i="1"/>
  <c r="P5638" i="1"/>
  <c r="Q5638" i="1" s="1"/>
  <c r="R5638" i="1"/>
  <c r="O5639" i="1"/>
  <c r="P5639" i="1"/>
  <c r="Q5639" i="1" s="1"/>
  <c r="R5639" i="1"/>
  <c r="O5640" i="1"/>
  <c r="P5640" i="1"/>
  <c r="Q5640" i="1" s="1"/>
  <c r="R5640" i="1"/>
  <c r="O5641" i="1"/>
  <c r="P5641" i="1"/>
  <c r="Q5641" i="1" s="1"/>
  <c r="R5641" i="1"/>
  <c r="O5642" i="1"/>
  <c r="P5642" i="1"/>
  <c r="Q5642" i="1" s="1"/>
  <c r="R5642" i="1"/>
  <c r="O5643" i="1"/>
  <c r="P5643" i="1"/>
  <c r="Q5643" i="1" s="1"/>
  <c r="R5643" i="1"/>
  <c r="O5644" i="1"/>
  <c r="P5644" i="1"/>
  <c r="Q5644" i="1" s="1"/>
  <c r="R5644" i="1"/>
  <c r="O5645" i="1"/>
  <c r="P5645" i="1"/>
  <c r="Q5645" i="1" s="1"/>
  <c r="R5645" i="1"/>
  <c r="O5646" i="1"/>
  <c r="P5646" i="1"/>
  <c r="Q5646" i="1" s="1"/>
  <c r="R5646" i="1"/>
  <c r="O5647" i="1"/>
  <c r="P5647" i="1"/>
  <c r="Q5647" i="1" s="1"/>
  <c r="R5647" i="1"/>
  <c r="O5648" i="1"/>
  <c r="P5648" i="1"/>
  <c r="Q5648" i="1" s="1"/>
  <c r="R5648" i="1"/>
  <c r="O5649" i="1"/>
  <c r="P5649" i="1"/>
  <c r="Q5649" i="1" s="1"/>
  <c r="R5649" i="1"/>
  <c r="O5650" i="1"/>
  <c r="P5650" i="1"/>
  <c r="Q5650" i="1" s="1"/>
  <c r="R5650" i="1"/>
  <c r="O5651" i="1"/>
  <c r="P5651" i="1"/>
  <c r="Q5651" i="1" s="1"/>
  <c r="R5651" i="1"/>
  <c r="O5652" i="1"/>
  <c r="P5652" i="1"/>
  <c r="Q5652" i="1" s="1"/>
  <c r="R5652" i="1"/>
  <c r="O5653" i="1"/>
  <c r="P5653" i="1"/>
  <c r="Q5653" i="1" s="1"/>
  <c r="R5653" i="1"/>
  <c r="O5654" i="1"/>
  <c r="P5654" i="1"/>
  <c r="Q5654" i="1" s="1"/>
  <c r="R5654" i="1"/>
  <c r="O5655" i="1"/>
  <c r="P5655" i="1"/>
  <c r="Q5655" i="1" s="1"/>
  <c r="R5655" i="1"/>
  <c r="O5656" i="1"/>
  <c r="P5656" i="1"/>
  <c r="Q5656" i="1" s="1"/>
  <c r="R5656" i="1"/>
  <c r="O5657" i="1"/>
  <c r="P5657" i="1"/>
  <c r="Q5657" i="1" s="1"/>
  <c r="R5657" i="1"/>
  <c r="O5658" i="1"/>
  <c r="P5658" i="1"/>
  <c r="Q5658" i="1" s="1"/>
  <c r="R5658" i="1"/>
  <c r="O5659" i="1"/>
  <c r="P5659" i="1"/>
  <c r="Q5659" i="1" s="1"/>
  <c r="R5659" i="1"/>
  <c r="O5660" i="1"/>
  <c r="P5660" i="1"/>
  <c r="Q5660" i="1" s="1"/>
  <c r="R5660" i="1"/>
  <c r="O5661" i="1"/>
  <c r="P5661" i="1"/>
  <c r="Q5661" i="1" s="1"/>
  <c r="R5661" i="1"/>
  <c r="O5662" i="1"/>
  <c r="P5662" i="1"/>
  <c r="Q5662" i="1" s="1"/>
  <c r="R5662" i="1"/>
  <c r="O5663" i="1"/>
  <c r="P5663" i="1"/>
  <c r="Q5663" i="1" s="1"/>
  <c r="R5663" i="1"/>
  <c r="O5664" i="1"/>
  <c r="P5664" i="1"/>
  <c r="Q5664" i="1" s="1"/>
  <c r="R5664" i="1"/>
  <c r="O5665" i="1"/>
  <c r="P5665" i="1"/>
  <c r="Q5665" i="1" s="1"/>
  <c r="R5665" i="1"/>
  <c r="O5666" i="1"/>
  <c r="P5666" i="1"/>
  <c r="Q5666" i="1" s="1"/>
  <c r="R5666" i="1"/>
  <c r="O5667" i="1"/>
  <c r="P5667" i="1"/>
  <c r="Q5667" i="1"/>
  <c r="R5667" i="1"/>
  <c r="O5668" i="1"/>
  <c r="P5668" i="1"/>
  <c r="Q5668" i="1" s="1"/>
  <c r="R5668" i="1"/>
  <c r="O5669" i="1"/>
  <c r="P5669" i="1"/>
  <c r="Q5669" i="1" s="1"/>
  <c r="R5669" i="1"/>
  <c r="O5670" i="1"/>
  <c r="P5670" i="1"/>
  <c r="Q5670" i="1"/>
  <c r="R5670" i="1"/>
  <c r="O5671" i="1"/>
  <c r="P5671" i="1"/>
  <c r="Q5671" i="1" s="1"/>
  <c r="R5671" i="1"/>
  <c r="O5672" i="1"/>
  <c r="P5672" i="1"/>
  <c r="Q5672" i="1" s="1"/>
  <c r="R5672" i="1"/>
  <c r="O5673" i="1"/>
  <c r="P5673" i="1"/>
  <c r="Q5673" i="1" s="1"/>
  <c r="R5673" i="1"/>
  <c r="O5674" i="1"/>
  <c r="P5674" i="1"/>
  <c r="Q5674" i="1" s="1"/>
  <c r="R5674" i="1"/>
  <c r="O5675" i="1"/>
  <c r="P5675" i="1"/>
  <c r="Q5675" i="1" s="1"/>
  <c r="R5675" i="1"/>
  <c r="O5676" i="1"/>
  <c r="P5676" i="1"/>
  <c r="Q5676" i="1" s="1"/>
  <c r="R5676" i="1"/>
  <c r="O5677" i="1"/>
  <c r="P5677" i="1"/>
  <c r="Q5677" i="1" s="1"/>
  <c r="R5677" i="1"/>
  <c r="O5678" i="1"/>
  <c r="P5678" i="1"/>
  <c r="Q5678" i="1"/>
  <c r="R5678" i="1"/>
  <c r="O5679" i="1"/>
  <c r="P5679" i="1"/>
  <c r="Q5679" i="1" s="1"/>
  <c r="R5679" i="1"/>
  <c r="O5680" i="1"/>
  <c r="P5680" i="1"/>
  <c r="Q5680" i="1" s="1"/>
  <c r="R5680" i="1"/>
  <c r="O5681" i="1"/>
  <c r="P5681" i="1"/>
  <c r="Q5681" i="1" s="1"/>
  <c r="R5681" i="1"/>
  <c r="O5682" i="1"/>
  <c r="P5682" i="1"/>
  <c r="Q5682" i="1" s="1"/>
  <c r="R5682" i="1"/>
  <c r="O5683" i="1"/>
  <c r="P5683" i="1"/>
  <c r="Q5683" i="1" s="1"/>
  <c r="R5683" i="1"/>
  <c r="O5684" i="1"/>
  <c r="P5684" i="1"/>
  <c r="Q5684" i="1" s="1"/>
  <c r="R5684" i="1"/>
  <c r="O5685" i="1"/>
  <c r="P5685" i="1"/>
  <c r="Q5685" i="1" s="1"/>
  <c r="R5685" i="1"/>
  <c r="O5686" i="1"/>
  <c r="P5686" i="1"/>
  <c r="Q5686" i="1" s="1"/>
  <c r="R5686" i="1"/>
  <c r="O5687" i="1"/>
  <c r="P5687" i="1"/>
  <c r="Q5687" i="1" s="1"/>
  <c r="R5687" i="1"/>
  <c r="O5688" i="1"/>
  <c r="P5688" i="1"/>
  <c r="Q5688" i="1" s="1"/>
  <c r="R5688" i="1"/>
  <c r="O5689" i="1"/>
  <c r="P5689" i="1"/>
  <c r="Q5689" i="1" s="1"/>
  <c r="R5689" i="1"/>
  <c r="O5690" i="1"/>
  <c r="P5690" i="1"/>
  <c r="Q5690" i="1"/>
  <c r="R5690" i="1"/>
  <c r="O5691" i="1"/>
  <c r="P5691" i="1"/>
  <c r="Q5691" i="1" s="1"/>
  <c r="R5691" i="1"/>
  <c r="O5692" i="1"/>
  <c r="P5692" i="1"/>
  <c r="Q5692" i="1" s="1"/>
  <c r="R5692" i="1"/>
  <c r="O5693" i="1"/>
  <c r="P5693" i="1"/>
  <c r="Q5693" i="1" s="1"/>
  <c r="R5693" i="1"/>
  <c r="O5694" i="1"/>
  <c r="P5694" i="1"/>
  <c r="Q5694" i="1" s="1"/>
  <c r="R5694" i="1"/>
  <c r="O5695" i="1"/>
  <c r="P5695" i="1"/>
  <c r="Q5695" i="1" s="1"/>
  <c r="R5695" i="1"/>
  <c r="O5696" i="1"/>
  <c r="P5696" i="1"/>
  <c r="Q5696" i="1"/>
  <c r="R5696" i="1"/>
  <c r="O5697" i="1"/>
  <c r="P5697" i="1"/>
  <c r="Q5697" i="1" s="1"/>
  <c r="R5697" i="1"/>
  <c r="O5698" i="1"/>
  <c r="P5698" i="1"/>
  <c r="Q5698" i="1" s="1"/>
  <c r="R5698" i="1"/>
  <c r="O5699" i="1"/>
  <c r="P5699" i="1"/>
  <c r="Q5699" i="1" s="1"/>
  <c r="R5699" i="1"/>
  <c r="O5700" i="1"/>
  <c r="P5700" i="1"/>
  <c r="Q5700" i="1" s="1"/>
  <c r="R5700" i="1"/>
  <c r="O5701" i="1"/>
  <c r="P5701" i="1"/>
  <c r="Q5701" i="1" s="1"/>
  <c r="R5701" i="1"/>
  <c r="O5702" i="1"/>
  <c r="P5702" i="1"/>
  <c r="Q5702" i="1" s="1"/>
  <c r="R5702" i="1"/>
  <c r="O5703" i="1"/>
  <c r="P5703" i="1"/>
  <c r="Q5703" i="1" s="1"/>
  <c r="R5703" i="1"/>
  <c r="O5704" i="1"/>
  <c r="P5704" i="1"/>
  <c r="Q5704" i="1" s="1"/>
  <c r="R5704" i="1"/>
  <c r="O5705" i="1"/>
  <c r="P5705" i="1"/>
  <c r="Q5705" i="1" s="1"/>
  <c r="R5705" i="1"/>
  <c r="O5706" i="1"/>
  <c r="P5706" i="1"/>
  <c r="Q5706" i="1" s="1"/>
  <c r="R5706" i="1"/>
  <c r="O5707" i="1"/>
  <c r="P5707" i="1"/>
  <c r="Q5707" i="1" s="1"/>
  <c r="R5707" i="1"/>
  <c r="O5708" i="1"/>
  <c r="P5708" i="1"/>
  <c r="Q5708" i="1" s="1"/>
  <c r="R5708" i="1"/>
  <c r="O5709" i="1"/>
  <c r="P5709" i="1"/>
  <c r="Q5709" i="1" s="1"/>
  <c r="R5709" i="1"/>
  <c r="O5710" i="1"/>
  <c r="P5710" i="1"/>
  <c r="Q5710" i="1" s="1"/>
  <c r="R5710" i="1"/>
  <c r="O5711" i="1"/>
  <c r="P5711" i="1"/>
  <c r="Q5711" i="1" s="1"/>
  <c r="R5711" i="1"/>
  <c r="O5712" i="1"/>
  <c r="P5712" i="1"/>
  <c r="Q5712" i="1" s="1"/>
  <c r="R5712" i="1"/>
  <c r="O5713" i="1"/>
  <c r="P5713" i="1"/>
  <c r="Q5713" i="1" s="1"/>
  <c r="R5713" i="1"/>
  <c r="O5714" i="1"/>
  <c r="P5714" i="1"/>
  <c r="Q5714" i="1" s="1"/>
  <c r="R5714" i="1"/>
  <c r="O5715" i="1"/>
  <c r="P5715" i="1"/>
  <c r="Q5715" i="1" s="1"/>
  <c r="R5715" i="1"/>
  <c r="O5716" i="1"/>
  <c r="P5716" i="1"/>
  <c r="Q5716" i="1" s="1"/>
  <c r="R5716" i="1"/>
  <c r="O5717" i="1"/>
  <c r="P5717" i="1"/>
  <c r="Q5717" i="1" s="1"/>
  <c r="R5717" i="1"/>
  <c r="O5718" i="1"/>
  <c r="P5718" i="1"/>
  <c r="Q5718" i="1" s="1"/>
  <c r="R5718" i="1"/>
  <c r="O5719" i="1"/>
  <c r="P5719" i="1"/>
  <c r="Q5719" i="1" s="1"/>
  <c r="R5719" i="1"/>
  <c r="O5720" i="1"/>
  <c r="P5720" i="1"/>
  <c r="Q5720" i="1" s="1"/>
  <c r="R5720" i="1"/>
  <c r="O5721" i="1"/>
  <c r="P5721" i="1"/>
  <c r="Q5721" i="1" s="1"/>
  <c r="R5721" i="1"/>
  <c r="O5722" i="1"/>
  <c r="P5722" i="1"/>
  <c r="Q5722" i="1" s="1"/>
  <c r="R5722" i="1"/>
  <c r="O5723" i="1"/>
  <c r="P5723" i="1"/>
  <c r="Q5723" i="1" s="1"/>
  <c r="R5723" i="1"/>
  <c r="O5724" i="1"/>
  <c r="P5724" i="1"/>
  <c r="Q5724" i="1" s="1"/>
  <c r="R5724" i="1"/>
  <c r="O5725" i="1"/>
  <c r="P5725" i="1"/>
  <c r="Q5725" i="1" s="1"/>
  <c r="R5725" i="1"/>
  <c r="O5726" i="1"/>
  <c r="P5726" i="1"/>
  <c r="Q5726" i="1" s="1"/>
  <c r="R5726" i="1"/>
  <c r="O5727" i="1"/>
  <c r="P5727" i="1"/>
  <c r="Q5727" i="1" s="1"/>
  <c r="R5727" i="1"/>
  <c r="O5728" i="1"/>
  <c r="P5728" i="1"/>
  <c r="Q5728" i="1" s="1"/>
  <c r="R5728" i="1"/>
  <c r="O5729" i="1"/>
  <c r="P5729" i="1"/>
  <c r="Q5729" i="1" s="1"/>
  <c r="R5729" i="1"/>
  <c r="O5730" i="1"/>
  <c r="P5730" i="1"/>
  <c r="Q5730" i="1" s="1"/>
  <c r="R5730" i="1"/>
  <c r="O5731" i="1"/>
  <c r="P5731" i="1"/>
  <c r="Q5731" i="1" s="1"/>
  <c r="R5731" i="1"/>
  <c r="O5732" i="1"/>
  <c r="P5732" i="1"/>
  <c r="Q5732" i="1" s="1"/>
  <c r="R5732" i="1"/>
  <c r="O5733" i="1"/>
  <c r="P5733" i="1"/>
  <c r="Q5733" i="1" s="1"/>
  <c r="R5733" i="1"/>
  <c r="O5734" i="1"/>
  <c r="P5734" i="1"/>
  <c r="Q5734" i="1" s="1"/>
  <c r="R5734" i="1"/>
  <c r="O5735" i="1"/>
  <c r="P5735" i="1"/>
  <c r="Q5735" i="1" s="1"/>
  <c r="R5735" i="1"/>
  <c r="O5736" i="1"/>
  <c r="P5736" i="1"/>
  <c r="Q5736" i="1"/>
  <c r="R5736" i="1"/>
  <c r="O5737" i="1"/>
  <c r="P5737" i="1"/>
  <c r="Q5737" i="1" s="1"/>
  <c r="R5737" i="1"/>
  <c r="O5738" i="1"/>
  <c r="P5738" i="1"/>
  <c r="Q5738" i="1" s="1"/>
  <c r="R5738" i="1"/>
  <c r="O5739" i="1"/>
  <c r="P5739" i="1"/>
  <c r="Q5739" i="1" s="1"/>
  <c r="R5739" i="1"/>
  <c r="O5740" i="1"/>
  <c r="P5740" i="1"/>
  <c r="Q5740" i="1" s="1"/>
  <c r="R5740" i="1"/>
  <c r="O5741" i="1"/>
  <c r="P5741" i="1"/>
  <c r="Q5741" i="1" s="1"/>
  <c r="R5741" i="1"/>
  <c r="O5742" i="1"/>
  <c r="P5742" i="1"/>
  <c r="Q5742" i="1" s="1"/>
  <c r="R5742" i="1"/>
  <c r="O5743" i="1"/>
  <c r="P5743" i="1"/>
  <c r="Q5743" i="1" s="1"/>
  <c r="R5743" i="1"/>
  <c r="O5744" i="1"/>
  <c r="P5744" i="1"/>
  <c r="Q5744" i="1" s="1"/>
  <c r="R5744" i="1"/>
  <c r="O5745" i="1"/>
  <c r="P5745" i="1"/>
  <c r="Q5745" i="1" s="1"/>
  <c r="R5745" i="1"/>
  <c r="O5746" i="1"/>
  <c r="P5746" i="1"/>
  <c r="Q5746" i="1" s="1"/>
  <c r="R5746" i="1"/>
  <c r="O5747" i="1"/>
  <c r="P5747" i="1"/>
  <c r="Q5747" i="1" s="1"/>
  <c r="R5747" i="1"/>
  <c r="O5748" i="1"/>
  <c r="P5748" i="1"/>
  <c r="Q5748" i="1" s="1"/>
  <c r="R5748" i="1"/>
  <c r="O5749" i="1"/>
  <c r="P5749" i="1"/>
  <c r="Q5749" i="1" s="1"/>
  <c r="R5749" i="1"/>
  <c r="O5750" i="1"/>
  <c r="P5750" i="1"/>
  <c r="Q5750" i="1" s="1"/>
  <c r="R5750" i="1"/>
  <c r="O5751" i="1"/>
  <c r="P5751" i="1"/>
  <c r="Q5751" i="1"/>
  <c r="R5751" i="1"/>
  <c r="O5752" i="1"/>
  <c r="P5752" i="1"/>
  <c r="Q5752" i="1" s="1"/>
  <c r="R5752" i="1"/>
  <c r="O5753" i="1"/>
  <c r="P5753" i="1"/>
  <c r="Q5753" i="1" s="1"/>
  <c r="R5753" i="1"/>
  <c r="O5754" i="1"/>
  <c r="P5754" i="1"/>
  <c r="Q5754" i="1" s="1"/>
  <c r="R5754" i="1"/>
  <c r="O5755" i="1"/>
  <c r="P5755" i="1"/>
  <c r="Q5755" i="1" s="1"/>
  <c r="R5755" i="1"/>
  <c r="O5756" i="1"/>
  <c r="P5756" i="1"/>
  <c r="Q5756" i="1" s="1"/>
  <c r="R5756" i="1"/>
  <c r="O5757" i="1"/>
  <c r="P5757" i="1"/>
  <c r="Q5757" i="1" s="1"/>
  <c r="R5757" i="1"/>
  <c r="O5758" i="1"/>
  <c r="P5758" i="1"/>
  <c r="Q5758" i="1" s="1"/>
  <c r="R5758" i="1"/>
  <c r="O5759" i="1"/>
  <c r="P5759" i="1"/>
  <c r="Q5759" i="1" s="1"/>
  <c r="R5759" i="1"/>
  <c r="O5760" i="1"/>
  <c r="P5760" i="1"/>
  <c r="Q5760" i="1" s="1"/>
  <c r="R5760" i="1"/>
  <c r="O5761" i="1"/>
  <c r="P5761" i="1"/>
  <c r="Q5761" i="1" s="1"/>
  <c r="R5761" i="1"/>
  <c r="O5762" i="1"/>
  <c r="P5762" i="1"/>
  <c r="Q5762" i="1"/>
  <c r="R5762" i="1"/>
  <c r="O5763" i="1"/>
  <c r="P5763" i="1"/>
  <c r="Q5763" i="1" s="1"/>
  <c r="R5763" i="1"/>
  <c r="O5764" i="1"/>
  <c r="P5764" i="1"/>
  <c r="Q5764" i="1" s="1"/>
  <c r="R5764" i="1"/>
  <c r="O5765" i="1"/>
  <c r="P5765" i="1"/>
  <c r="Q5765" i="1" s="1"/>
  <c r="R5765" i="1"/>
  <c r="O5766" i="1"/>
  <c r="P5766" i="1"/>
  <c r="Q5766" i="1"/>
  <c r="R5766" i="1"/>
  <c r="O5767" i="1"/>
  <c r="P5767" i="1"/>
  <c r="Q5767" i="1" s="1"/>
  <c r="R5767" i="1"/>
  <c r="O5768" i="1"/>
  <c r="P5768" i="1"/>
  <c r="Q5768" i="1" s="1"/>
  <c r="R5768" i="1"/>
  <c r="O5769" i="1"/>
  <c r="P5769" i="1"/>
  <c r="Q5769" i="1" s="1"/>
  <c r="R5769" i="1"/>
  <c r="O5770" i="1"/>
  <c r="P5770" i="1"/>
  <c r="Q5770" i="1" s="1"/>
  <c r="R5770" i="1"/>
  <c r="O5771" i="1"/>
  <c r="P5771" i="1"/>
  <c r="Q5771" i="1" s="1"/>
  <c r="R5771" i="1"/>
  <c r="O5772" i="1"/>
  <c r="P5772" i="1"/>
  <c r="Q5772" i="1" s="1"/>
  <c r="R5772" i="1"/>
  <c r="O5773" i="1"/>
  <c r="P5773" i="1"/>
  <c r="Q5773" i="1" s="1"/>
  <c r="R5773" i="1"/>
  <c r="O5774" i="1"/>
  <c r="P5774" i="1"/>
  <c r="Q5774" i="1" s="1"/>
  <c r="R5774" i="1"/>
  <c r="O5775" i="1"/>
  <c r="P5775" i="1"/>
  <c r="Q5775" i="1"/>
  <c r="R5775" i="1"/>
  <c r="O5776" i="1"/>
  <c r="P5776" i="1"/>
  <c r="Q5776" i="1" s="1"/>
  <c r="R5776" i="1"/>
  <c r="O5777" i="1"/>
  <c r="P5777" i="1"/>
  <c r="Q5777" i="1" s="1"/>
  <c r="R5777" i="1"/>
  <c r="O5778" i="1"/>
  <c r="P5778" i="1"/>
  <c r="Q5778" i="1" s="1"/>
  <c r="R5778" i="1"/>
  <c r="O5779" i="1"/>
  <c r="P5779" i="1"/>
  <c r="Q5779" i="1" s="1"/>
  <c r="R5779" i="1"/>
  <c r="O5780" i="1"/>
  <c r="P5780" i="1"/>
  <c r="Q5780" i="1" s="1"/>
  <c r="R5780" i="1"/>
  <c r="O5781" i="1"/>
  <c r="P5781" i="1"/>
  <c r="Q5781" i="1" s="1"/>
  <c r="R5781" i="1"/>
  <c r="O5782" i="1"/>
  <c r="P5782" i="1"/>
  <c r="Q5782" i="1" s="1"/>
  <c r="R5782" i="1"/>
  <c r="O5783" i="1"/>
  <c r="P5783" i="1"/>
  <c r="Q5783" i="1" s="1"/>
  <c r="R5783" i="1"/>
  <c r="O5784" i="1"/>
  <c r="P5784" i="1"/>
  <c r="Q5784" i="1" s="1"/>
  <c r="R5784" i="1"/>
  <c r="O5785" i="1"/>
  <c r="P5785" i="1"/>
  <c r="Q5785" i="1" s="1"/>
  <c r="R5785" i="1"/>
  <c r="O5786" i="1"/>
  <c r="P5786" i="1"/>
  <c r="Q5786" i="1" s="1"/>
  <c r="R5786" i="1"/>
  <c r="O5787" i="1"/>
  <c r="P5787" i="1"/>
  <c r="Q5787" i="1" s="1"/>
  <c r="R5787" i="1"/>
  <c r="O5788" i="1"/>
  <c r="P5788" i="1"/>
  <c r="Q5788" i="1" s="1"/>
  <c r="R5788" i="1"/>
  <c r="O5789" i="1"/>
  <c r="P5789" i="1"/>
  <c r="Q5789" i="1" s="1"/>
  <c r="R5789" i="1"/>
  <c r="O5790" i="1"/>
  <c r="P5790" i="1"/>
  <c r="Q5790" i="1" s="1"/>
  <c r="R5790" i="1"/>
  <c r="O5791" i="1"/>
  <c r="P5791" i="1"/>
  <c r="Q5791" i="1" s="1"/>
  <c r="R5791" i="1"/>
  <c r="O5792" i="1"/>
  <c r="P5792" i="1"/>
  <c r="Q5792" i="1" s="1"/>
  <c r="R5792" i="1"/>
  <c r="O5793" i="1"/>
  <c r="P5793" i="1"/>
  <c r="Q5793" i="1" s="1"/>
  <c r="R5793" i="1"/>
  <c r="O5794" i="1"/>
  <c r="P5794" i="1"/>
  <c r="Q5794" i="1" s="1"/>
  <c r="R5794" i="1"/>
  <c r="O5795" i="1"/>
  <c r="P5795" i="1"/>
  <c r="Q5795" i="1" s="1"/>
  <c r="R5795" i="1"/>
  <c r="O5796" i="1"/>
  <c r="P5796" i="1"/>
  <c r="Q5796" i="1" s="1"/>
  <c r="R5796" i="1"/>
  <c r="O5797" i="1"/>
  <c r="P5797" i="1"/>
  <c r="Q5797" i="1" s="1"/>
  <c r="R5797" i="1"/>
  <c r="O5798" i="1"/>
  <c r="P5798" i="1"/>
  <c r="Q5798" i="1" s="1"/>
  <c r="R5798" i="1"/>
  <c r="O5799" i="1"/>
  <c r="P5799" i="1"/>
  <c r="Q5799" i="1" s="1"/>
  <c r="R5799" i="1"/>
  <c r="O5800" i="1"/>
  <c r="P5800" i="1"/>
  <c r="Q5800" i="1" s="1"/>
  <c r="R5800" i="1"/>
  <c r="O5801" i="1"/>
  <c r="P5801" i="1"/>
  <c r="Q5801" i="1" s="1"/>
  <c r="R5801" i="1"/>
  <c r="O5802" i="1"/>
  <c r="P5802" i="1"/>
  <c r="Q5802" i="1" s="1"/>
  <c r="R5802" i="1"/>
  <c r="O5803" i="1"/>
  <c r="P5803" i="1"/>
  <c r="Q5803" i="1" s="1"/>
  <c r="R5803" i="1"/>
  <c r="O5804" i="1"/>
  <c r="P5804" i="1"/>
  <c r="Q5804" i="1" s="1"/>
  <c r="R5804" i="1"/>
  <c r="O5805" i="1"/>
  <c r="P5805" i="1"/>
  <c r="Q5805" i="1" s="1"/>
  <c r="R5805" i="1"/>
  <c r="O5806" i="1"/>
  <c r="P5806" i="1"/>
  <c r="Q5806" i="1" s="1"/>
  <c r="R5806" i="1"/>
  <c r="O5807" i="1"/>
  <c r="P5807" i="1"/>
  <c r="Q5807" i="1" s="1"/>
  <c r="R5807" i="1"/>
  <c r="O5808" i="1"/>
  <c r="P5808" i="1"/>
  <c r="Q5808" i="1" s="1"/>
  <c r="R5808" i="1"/>
  <c r="O5809" i="1"/>
  <c r="P5809" i="1"/>
  <c r="Q5809" i="1" s="1"/>
  <c r="R5809" i="1"/>
  <c r="O5810" i="1"/>
  <c r="P5810" i="1"/>
  <c r="Q5810" i="1"/>
  <c r="R5810" i="1"/>
  <c r="O5811" i="1"/>
  <c r="P5811" i="1"/>
  <c r="Q5811" i="1" s="1"/>
  <c r="R5811" i="1"/>
  <c r="O5812" i="1"/>
  <c r="P5812" i="1"/>
  <c r="Q5812" i="1" s="1"/>
  <c r="R5812" i="1"/>
  <c r="O5813" i="1"/>
  <c r="P5813" i="1"/>
  <c r="Q5813" i="1" s="1"/>
  <c r="R5813" i="1"/>
  <c r="O5814" i="1"/>
  <c r="P5814" i="1"/>
  <c r="Q5814" i="1" s="1"/>
  <c r="R5814" i="1"/>
  <c r="O5815" i="1"/>
  <c r="P5815" i="1"/>
  <c r="Q5815" i="1" s="1"/>
  <c r="R5815" i="1"/>
  <c r="O5816" i="1"/>
  <c r="P5816" i="1"/>
  <c r="Q5816" i="1" s="1"/>
  <c r="R5816" i="1"/>
  <c r="O5817" i="1"/>
  <c r="P5817" i="1"/>
  <c r="Q5817" i="1" s="1"/>
  <c r="R5817" i="1"/>
  <c r="O5818" i="1"/>
  <c r="P5818" i="1"/>
  <c r="Q5818" i="1" s="1"/>
  <c r="R5818" i="1"/>
  <c r="O5819" i="1"/>
  <c r="P5819" i="1"/>
  <c r="Q5819" i="1" s="1"/>
  <c r="R5819" i="1"/>
  <c r="O5820" i="1"/>
  <c r="P5820" i="1"/>
  <c r="Q5820" i="1" s="1"/>
  <c r="R5820" i="1"/>
  <c r="O5821" i="1"/>
  <c r="P5821" i="1"/>
  <c r="Q5821" i="1" s="1"/>
  <c r="R5821" i="1"/>
  <c r="O5822" i="1"/>
  <c r="P5822" i="1"/>
  <c r="Q5822" i="1" s="1"/>
  <c r="R5822" i="1"/>
  <c r="O5823" i="1"/>
  <c r="P5823" i="1"/>
  <c r="Q5823" i="1" s="1"/>
  <c r="R5823" i="1"/>
  <c r="O5824" i="1"/>
  <c r="P5824" i="1"/>
  <c r="Q5824" i="1" s="1"/>
  <c r="R5824" i="1"/>
  <c r="O5825" i="1"/>
  <c r="P5825" i="1"/>
  <c r="Q5825" i="1"/>
  <c r="R5825" i="1"/>
  <c r="O5826" i="1"/>
  <c r="P5826" i="1"/>
  <c r="Q5826" i="1" s="1"/>
  <c r="R5826" i="1"/>
  <c r="O5827" i="1"/>
  <c r="P5827" i="1"/>
  <c r="Q5827" i="1" s="1"/>
  <c r="R5827" i="1"/>
  <c r="O5828" i="1"/>
  <c r="P5828" i="1"/>
  <c r="Q5828" i="1" s="1"/>
  <c r="R5828" i="1"/>
  <c r="O5829" i="1"/>
  <c r="P5829" i="1"/>
  <c r="Q5829" i="1" s="1"/>
  <c r="R5829" i="1"/>
  <c r="O5830" i="1"/>
  <c r="P5830" i="1"/>
  <c r="Q5830" i="1" s="1"/>
  <c r="R5830" i="1"/>
  <c r="O5831" i="1"/>
  <c r="P5831" i="1"/>
  <c r="Q5831" i="1" s="1"/>
  <c r="R5831" i="1"/>
  <c r="O5832" i="1"/>
  <c r="P5832" i="1"/>
  <c r="Q5832" i="1" s="1"/>
  <c r="R5832" i="1"/>
  <c r="O5833" i="1"/>
  <c r="P5833" i="1"/>
  <c r="Q5833" i="1" s="1"/>
  <c r="R5833" i="1"/>
  <c r="O5834" i="1"/>
  <c r="P5834" i="1"/>
  <c r="Q5834" i="1" s="1"/>
  <c r="R5834" i="1"/>
  <c r="O5835" i="1"/>
  <c r="P5835" i="1"/>
  <c r="Q5835" i="1" s="1"/>
  <c r="R5835" i="1"/>
  <c r="O5836" i="1"/>
  <c r="P5836" i="1"/>
  <c r="Q5836" i="1" s="1"/>
  <c r="R5836" i="1"/>
  <c r="O5837" i="1"/>
  <c r="P5837" i="1"/>
  <c r="Q5837" i="1" s="1"/>
  <c r="R5837" i="1"/>
  <c r="O5838" i="1"/>
  <c r="P5838" i="1"/>
  <c r="Q5838" i="1" s="1"/>
  <c r="R5838" i="1"/>
  <c r="O5839" i="1"/>
  <c r="P5839" i="1"/>
  <c r="Q5839" i="1" s="1"/>
  <c r="R5839" i="1"/>
  <c r="O5840" i="1"/>
  <c r="P5840" i="1"/>
  <c r="Q5840" i="1"/>
  <c r="R5840" i="1"/>
  <c r="O5841" i="1"/>
  <c r="P5841" i="1"/>
  <c r="Q5841" i="1" s="1"/>
  <c r="R5841" i="1"/>
  <c r="O5842" i="1"/>
  <c r="P5842" i="1"/>
  <c r="Q5842" i="1" s="1"/>
  <c r="R5842" i="1"/>
  <c r="O5843" i="1"/>
  <c r="P5843" i="1"/>
  <c r="Q5843" i="1"/>
  <c r="R5843" i="1"/>
  <c r="O5844" i="1"/>
  <c r="P5844" i="1"/>
  <c r="Q5844" i="1" s="1"/>
  <c r="R5844" i="1"/>
  <c r="O5845" i="1"/>
  <c r="P5845" i="1"/>
  <c r="Q5845" i="1" s="1"/>
  <c r="R5845" i="1"/>
  <c r="O5846" i="1"/>
  <c r="P5846" i="1"/>
  <c r="Q5846" i="1" s="1"/>
  <c r="R5846" i="1"/>
  <c r="O5847" i="1"/>
  <c r="P5847" i="1"/>
  <c r="Q5847" i="1" s="1"/>
  <c r="R5847" i="1"/>
  <c r="O5848" i="1"/>
  <c r="P5848" i="1"/>
  <c r="Q5848" i="1" s="1"/>
  <c r="R5848" i="1"/>
  <c r="O5849" i="1"/>
  <c r="P5849" i="1"/>
  <c r="Q5849" i="1" s="1"/>
  <c r="R5849" i="1"/>
  <c r="O5850" i="1"/>
  <c r="P5850" i="1"/>
  <c r="Q5850" i="1"/>
  <c r="R5850" i="1"/>
  <c r="O5851" i="1"/>
  <c r="P5851" i="1"/>
  <c r="Q5851" i="1" s="1"/>
  <c r="R5851" i="1"/>
  <c r="O5852" i="1"/>
  <c r="P5852" i="1"/>
  <c r="Q5852" i="1" s="1"/>
  <c r="R5852" i="1"/>
  <c r="O5853" i="1"/>
  <c r="P5853" i="1"/>
  <c r="Q5853" i="1" s="1"/>
  <c r="R5853" i="1"/>
  <c r="O5854" i="1"/>
  <c r="P5854" i="1"/>
  <c r="Q5854" i="1" s="1"/>
  <c r="R5854" i="1"/>
  <c r="O5855" i="1"/>
  <c r="P5855" i="1"/>
  <c r="Q5855" i="1" s="1"/>
  <c r="R5855" i="1"/>
  <c r="O5856" i="1"/>
  <c r="P5856" i="1"/>
  <c r="Q5856" i="1" s="1"/>
  <c r="R5856" i="1"/>
  <c r="O5857" i="1"/>
  <c r="P5857" i="1"/>
  <c r="Q5857" i="1" s="1"/>
  <c r="R5857" i="1"/>
  <c r="O5858" i="1"/>
  <c r="P5858" i="1"/>
  <c r="Q5858" i="1" s="1"/>
  <c r="R5858" i="1"/>
  <c r="O5859" i="1"/>
  <c r="P5859" i="1"/>
  <c r="Q5859" i="1" s="1"/>
  <c r="R5859" i="1"/>
  <c r="O5860" i="1"/>
  <c r="P5860" i="1"/>
  <c r="Q5860" i="1" s="1"/>
  <c r="R5860" i="1"/>
  <c r="O5861" i="1"/>
  <c r="P5861" i="1"/>
  <c r="Q5861" i="1" s="1"/>
  <c r="R5861" i="1"/>
  <c r="O5862" i="1"/>
  <c r="P5862" i="1"/>
  <c r="Q5862" i="1" s="1"/>
  <c r="R5862" i="1"/>
  <c r="O5863" i="1"/>
  <c r="P5863" i="1"/>
  <c r="Q5863" i="1" s="1"/>
  <c r="R5863" i="1"/>
  <c r="O5864" i="1"/>
  <c r="P5864" i="1"/>
  <c r="Q5864" i="1" s="1"/>
  <c r="R5864" i="1"/>
  <c r="O5865" i="1"/>
  <c r="P5865" i="1"/>
  <c r="Q5865" i="1" s="1"/>
  <c r="R5865" i="1"/>
  <c r="O5866" i="1"/>
  <c r="P5866" i="1"/>
  <c r="Q5866" i="1" s="1"/>
  <c r="R5866" i="1"/>
  <c r="O5867" i="1"/>
  <c r="P5867" i="1"/>
  <c r="Q5867" i="1" s="1"/>
  <c r="R5867" i="1"/>
  <c r="O5868" i="1"/>
  <c r="P5868" i="1"/>
  <c r="Q5868" i="1" s="1"/>
  <c r="R5868" i="1"/>
  <c r="O5869" i="1"/>
  <c r="P5869" i="1"/>
  <c r="Q5869" i="1" s="1"/>
  <c r="R5869" i="1"/>
  <c r="O5870" i="1"/>
  <c r="P5870" i="1"/>
  <c r="Q5870" i="1" s="1"/>
  <c r="R5870" i="1"/>
  <c r="O5871" i="1"/>
  <c r="P5871" i="1"/>
  <c r="Q5871" i="1"/>
  <c r="R5871" i="1"/>
  <c r="O5872" i="1"/>
  <c r="P5872" i="1"/>
  <c r="Q5872" i="1" s="1"/>
  <c r="R5872" i="1"/>
  <c r="O5873" i="1"/>
  <c r="P5873" i="1"/>
  <c r="Q5873" i="1" s="1"/>
  <c r="R5873" i="1"/>
  <c r="O5874" i="1"/>
  <c r="P5874" i="1"/>
  <c r="Q5874" i="1" s="1"/>
  <c r="R5874" i="1"/>
  <c r="O5875" i="1"/>
  <c r="P5875" i="1"/>
  <c r="Q5875" i="1" s="1"/>
  <c r="R5875" i="1"/>
  <c r="O5876" i="1"/>
  <c r="P5876" i="1"/>
  <c r="Q5876" i="1" s="1"/>
  <c r="R5876" i="1"/>
  <c r="O5877" i="1"/>
  <c r="P5877" i="1"/>
  <c r="Q5877" i="1" s="1"/>
  <c r="R5877" i="1"/>
  <c r="O5878" i="1"/>
  <c r="P5878" i="1"/>
  <c r="Q5878" i="1" s="1"/>
  <c r="R5878" i="1"/>
  <c r="O5879" i="1"/>
  <c r="P5879" i="1"/>
  <c r="Q5879" i="1" s="1"/>
  <c r="R5879" i="1"/>
  <c r="O5880" i="1"/>
  <c r="P5880" i="1"/>
  <c r="Q5880" i="1" s="1"/>
  <c r="R5880" i="1"/>
  <c r="O5881" i="1"/>
  <c r="P5881" i="1"/>
  <c r="Q5881" i="1" s="1"/>
  <c r="R5881" i="1"/>
  <c r="O5882" i="1"/>
  <c r="P5882" i="1"/>
  <c r="Q5882" i="1" s="1"/>
  <c r="R5882" i="1"/>
  <c r="O5883" i="1"/>
  <c r="P5883" i="1"/>
  <c r="Q5883" i="1" s="1"/>
  <c r="R5883" i="1"/>
  <c r="O5884" i="1"/>
  <c r="P5884" i="1"/>
  <c r="Q5884" i="1" s="1"/>
  <c r="R5884" i="1"/>
  <c r="O5885" i="1"/>
  <c r="P5885" i="1"/>
  <c r="Q5885" i="1"/>
  <c r="R5885" i="1"/>
  <c r="O5886" i="1"/>
  <c r="P5886" i="1"/>
  <c r="Q5886" i="1" s="1"/>
  <c r="R5886" i="1"/>
  <c r="O5887" i="1"/>
  <c r="P5887" i="1"/>
  <c r="Q5887" i="1" s="1"/>
  <c r="R5887" i="1"/>
  <c r="O5888" i="1"/>
  <c r="P5888" i="1"/>
  <c r="Q5888" i="1" s="1"/>
  <c r="R5888" i="1"/>
  <c r="O5889" i="1"/>
  <c r="P5889" i="1"/>
  <c r="Q5889" i="1"/>
  <c r="R5889" i="1"/>
  <c r="O5890" i="1"/>
  <c r="P5890" i="1"/>
  <c r="Q5890" i="1" s="1"/>
  <c r="R5890" i="1"/>
  <c r="O5891" i="1"/>
  <c r="P5891" i="1"/>
  <c r="Q5891" i="1" s="1"/>
  <c r="R5891" i="1"/>
  <c r="O5892" i="1"/>
  <c r="P5892" i="1"/>
  <c r="Q5892" i="1" s="1"/>
  <c r="R5892" i="1"/>
  <c r="O5893" i="1"/>
  <c r="P5893" i="1"/>
  <c r="Q5893" i="1" s="1"/>
  <c r="R5893" i="1"/>
  <c r="O5894" i="1"/>
  <c r="P5894" i="1"/>
  <c r="Q5894" i="1" s="1"/>
  <c r="R5894" i="1"/>
  <c r="O5895" i="1"/>
  <c r="P5895" i="1"/>
  <c r="Q5895" i="1" s="1"/>
  <c r="R5895" i="1"/>
  <c r="O5896" i="1"/>
  <c r="P5896" i="1"/>
  <c r="Q5896" i="1" s="1"/>
  <c r="R5896" i="1"/>
  <c r="O5897" i="1"/>
  <c r="P5897" i="1"/>
  <c r="Q5897" i="1" s="1"/>
  <c r="R5897" i="1"/>
  <c r="O5898" i="1"/>
  <c r="P5898" i="1"/>
  <c r="Q5898" i="1" s="1"/>
  <c r="R5898" i="1"/>
  <c r="O5899" i="1"/>
  <c r="P5899" i="1"/>
  <c r="Q5899" i="1" s="1"/>
  <c r="R5899" i="1"/>
  <c r="O5900" i="1"/>
  <c r="P5900" i="1"/>
  <c r="Q5900" i="1" s="1"/>
  <c r="R5900" i="1"/>
  <c r="O5901" i="1"/>
  <c r="P5901" i="1"/>
  <c r="Q5901" i="1" s="1"/>
  <c r="R5901" i="1"/>
  <c r="O5902" i="1"/>
  <c r="P5902" i="1"/>
  <c r="Q5902" i="1" s="1"/>
  <c r="R5902" i="1"/>
  <c r="O5903" i="1"/>
  <c r="P5903" i="1"/>
  <c r="Q5903" i="1" s="1"/>
  <c r="R5903" i="1"/>
  <c r="O5904" i="1"/>
  <c r="P5904" i="1"/>
  <c r="Q5904" i="1" s="1"/>
  <c r="R5904" i="1"/>
  <c r="O5905" i="1"/>
  <c r="P5905" i="1"/>
  <c r="Q5905" i="1" s="1"/>
  <c r="R5905" i="1"/>
  <c r="O5906" i="1"/>
  <c r="P5906" i="1"/>
  <c r="Q5906" i="1"/>
  <c r="R5906" i="1"/>
  <c r="O5907" i="1"/>
  <c r="P5907" i="1"/>
  <c r="Q5907" i="1"/>
  <c r="R5907" i="1"/>
  <c r="O5908" i="1"/>
  <c r="P5908" i="1"/>
  <c r="Q5908" i="1" s="1"/>
  <c r="R5908" i="1"/>
  <c r="O5909" i="1"/>
  <c r="P5909" i="1"/>
  <c r="Q5909" i="1" s="1"/>
  <c r="R5909" i="1"/>
  <c r="O5910" i="1"/>
  <c r="P5910" i="1"/>
  <c r="Q5910" i="1" s="1"/>
  <c r="R5910" i="1"/>
  <c r="O5911" i="1"/>
  <c r="P5911" i="1"/>
  <c r="Q5911" i="1" s="1"/>
  <c r="R5911" i="1"/>
  <c r="O5912" i="1"/>
  <c r="P5912" i="1"/>
  <c r="Q5912" i="1" s="1"/>
  <c r="R5912" i="1"/>
  <c r="O5913" i="1"/>
  <c r="P5913" i="1"/>
  <c r="Q5913" i="1"/>
  <c r="R5913" i="1"/>
  <c r="O5914" i="1"/>
  <c r="P5914" i="1"/>
  <c r="Q5914" i="1" s="1"/>
  <c r="R5914" i="1"/>
  <c r="O5915" i="1"/>
  <c r="P5915" i="1"/>
  <c r="Q5915" i="1" s="1"/>
  <c r="R5915" i="1"/>
  <c r="O5916" i="1"/>
  <c r="P5916" i="1"/>
  <c r="Q5916" i="1"/>
  <c r="R5916" i="1"/>
  <c r="O5917" i="1"/>
  <c r="P5917" i="1"/>
  <c r="Q5917" i="1" s="1"/>
  <c r="R5917" i="1"/>
  <c r="O5918" i="1"/>
  <c r="P5918" i="1"/>
  <c r="Q5918" i="1" s="1"/>
  <c r="R5918" i="1"/>
  <c r="O5919" i="1"/>
  <c r="P5919" i="1"/>
  <c r="Q5919" i="1" s="1"/>
  <c r="R5919" i="1"/>
  <c r="O5920" i="1"/>
  <c r="P5920" i="1"/>
  <c r="Q5920" i="1" s="1"/>
  <c r="R5920" i="1"/>
  <c r="O5921" i="1"/>
  <c r="P5921" i="1"/>
  <c r="Q5921" i="1" s="1"/>
  <c r="R5921" i="1"/>
  <c r="O5922" i="1"/>
  <c r="P5922" i="1"/>
  <c r="Q5922" i="1" s="1"/>
  <c r="R5922" i="1"/>
  <c r="O5923" i="1"/>
  <c r="P5923" i="1"/>
  <c r="Q5923" i="1" s="1"/>
  <c r="R5923" i="1"/>
  <c r="O5924" i="1"/>
  <c r="P5924" i="1"/>
  <c r="Q5924" i="1"/>
  <c r="R5924" i="1"/>
  <c r="O5925" i="1"/>
  <c r="P5925" i="1"/>
  <c r="Q5925" i="1" s="1"/>
  <c r="R5925" i="1"/>
  <c r="O5926" i="1"/>
  <c r="P5926" i="1"/>
  <c r="Q5926" i="1" s="1"/>
  <c r="R5926" i="1"/>
  <c r="O5927" i="1"/>
  <c r="P5927" i="1"/>
  <c r="Q5927" i="1" s="1"/>
  <c r="R5927" i="1"/>
  <c r="O5928" i="1"/>
  <c r="P5928" i="1"/>
  <c r="Q5928" i="1" s="1"/>
  <c r="R5928" i="1"/>
  <c r="O5929" i="1"/>
  <c r="P5929" i="1"/>
  <c r="Q5929" i="1" s="1"/>
  <c r="R5929" i="1"/>
  <c r="O5930" i="1"/>
  <c r="P5930" i="1"/>
  <c r="Q5930" i="1" s="1"/>
  <c r="R5930" i="1"/>
  <c r="O5931" i="1"/>
  <c r="P5931" i="1"/>
  <c r="Q5931" i="1"/>
  <c r="R5931" i="1"/>
  <c r="O5932" i="1"/>
  <c r="P5932" i="1"/>
  <c r="Q5932" i="1" s="1"/>
  <c r="R5932" i="1"/>
  <c r="O5933" i="1"/>
  <c r="P5933" i="1"/>
  <c r="Q5933" i="1" s="1"/>
  <c r="R5933" i="1"/>
  <c r="O5934" i="1"/>
  <c r="P5934" i="1"/>
  <c r="Q5934" i="1" s="1"/>
  <c r="R5934" i="1"/>
  <c r="O5935" i="1"/>
  <c r="P5935" i="1"/>
  <c r="Q5935" i="1" s="1"/>
  <c r="R5935" i="1"/>
  <c r="O5936" i="1"/>
  <c r="P5936" i="1"/>
  <c r="Q5936" i="1" s="1"/>
  <c r="R5936" i="1"/>
  <c r="O5937" i="1"/>
  <c r="P5937" i="1"/>
  <c r="Q5937" i="1" s="1"/>
  <c r="R5937" i="1"/>
  <c r="O5938" i="1"/>
  <c r="P5938" i="1"/>
  <c r="Q5938" i="1" s="1"/>
  <c r="R5938" i="1"/>
  <c r="O5939" i="1"/>
  <c r="P5939" i="1"/>
  <c r="Q5939" i="1"/>
  <c r="R5939" i="1"/>
  <c r="O5940" i="1"/>
  <c r="P5940" i="1"/>
  <c r="Q5940" i="1" s="1"/>
  <c r="R5940" i="1"/>
  <c r="O5941" i="1"/>
  <c r="P5941" i="1"/>
  <c r="Q5941" i="1" s="1"/>
  <c r="R5941" i="1"/>
  <c r="O5942" i="1"/>
  <c r="P5942" i="1"/>
  <c r="Q5942" i="1" s="1"/>
  <c r="R5942" i="1"/>
  <c r="O5943" i="1"/>
  <c r="P5943" i="1"/>
  <c r="Q5943" i="1" s="1"/>
  <c r="R5943" i="1"/>
  <c r="O5944" i="1"/>
  <c r="P5944" i="1"/>
  <c r="Q5944" i="1" s="1"/>
  <c r="R5944" i="1"/>
  <c r="O5945" i="1"/>
  <c r="P5945" i="1"/>
  <c r="Q5945" i="1" s="1"/>
  <c r="R5945" i="1"/>
  <c r="O5946" i="1"/>
  <c r="P5946" i="1"/>
  <c r="Q5946" i="1"/>
  <c r="R5946" i="1"/>
  <c r="O5947" i="1"/>
  <c r="P5947" i="1"/>
  <c r="Q5947" i="1" s="1"/>
  <c r="R5947" i="1"/>
  <c r="O5948" i="1"/>
  <c r="P5948" i="1"/>
  <c r="Q5948" i="1" s="1"/>
  <c r="R5948" i="1"/>
  <c r="O5949" i="1"/>
  <c r="P5949" i="1"/>
  <c r="Q5949" i="1" s="1"/>
  <c r="R5949" i="1"/>
  <c r="O5950" i="1"/>
  <c r="P5950" i="1"/>
  <c r="Q5950" i="1" s="1"/>
  <c r="R5950" i="1"/>
  <c r="O5951" i="1"/>
  <c r="P5951" i="1"/>
  <c r="Q5951" i="1" s="1"/>
  <c r="R5951" i="1"/>
  <c r="O5952" i="1"/>
  <c r="P5952" i="1"/>
  <c r="Q5952" i="1" s="1"/>
  <c r="R5952" i="1"/>
  <c r="O5953" i="1"/>
  <c r="P5953" i="1"/>
  <c r="Q5953" i="1" s="1"/>
  <c r="R5953" i="1"/>
  <c r="O5954" i="1"/>
  <c r="P5954" i="1"/>
  <c r="Q5954" i="1" s="1"/>
  <c r="R5954" i="1"/>
  <c r="O5955" i="1"/>
  <c r="P5955" i="1"/>
  <c r="Q5955" i="1" s="1"/>
  <c r="R5955" i="1"/>
  <c r="O5956" i="1"/>
  <c r="P5956" i="1"/>
  <c r="Q5956" i="1" s="1"/>
  <c r="R5956" i="1"/>
  <c r="O5957" i="1"/>
  <c r="P5957" i="1"/>
  <c r="Q5957" i="1" s="1"/>
  <c r="R5957" i="1"/>
  <c r="O5958" i="1"/>
  <c r="P5958" i="1"/>
  <c r="Q5958" i="1" s="1"/>
  <c r="R5958" i="1"/>
  <c r="O5959" i="1"/>
  <c r="P5959" i="1"/>
  <c r="Q5959" i="1" s="1"/>
  <c r="R5959" i="1"/>
  <c r="O5960" i="1"/>
  <c r="P5960" i="1"/>
  <c r="Q5960" i="1"/>
  <c r="R5960" i="1"/>
  <c r="O5961" i="1"/>
  <c r="P5961" i="1"/>
  <c r="Q5961" i="1" s="1"/>
  <c r="R5961" i="1"/>
  <c r="O5962" i="1"/>
  <c r="P5962" i="1"/>
  <c r="Q5962" i="1" s="1"/>
  <c r="R5962" i="1"/>
  <c r="O5963" i="1"/>
  <c r="P5963" i="1"/>
  <c r="Q5963" i="1" s="1"/>
  <c r="R5963" i="1"/>
  <c r="O5964" i="1"/>
  <c r="P5964" i="1"/>
  <c r="Q5964" i="1" s="1"/>
  <c r="R5964" i="1"/>
  <c r="O5965" i="1"/>
  <c r="P5965" i="1"/>
  <c r="Q5965" i="1" s="1"/>
  <c r="R5965" i="1"/>
  <c r="O5966" i="1"/>
  <c r="P5966" i="1"/>
  <c r="Q5966" i="1" s="1"/>
  <c r="R5966" i="1"/>
  <c r="O5967" i="1"/>
  <c r="P5967" i="1"/>
  <c r="Q5967" i="1" s="1"/>
  <c r="R5967" i="1"/>
  <c r="O5968" i="1"/>
  <c r="P5968" i="1"/>
  <c r="Q5968" i="1" s="1"/>
  <c r="R5968" i="1"/>
  <c r="O5969" i="1"/>
  <c r="P5969" i="1"/>
  <c r="Q5969" i="1" s="1"/>
  <c r="R5969" i="1"/>
  <c r="O5970" i="1"/>
  <c r="P5970" i="1"/>
  <c r="Q5970" i="1" s="1"/>
  <c r="R5970" i="1"/>
  <c r="O5971" i="1"/>
  <c r="P5971" i="1"/>
  <c r="Q5971" i="1" s="1"/>
  <c r="R5971" i="1"/>
  <c r="O5972" i="1"/>
  <c r="P5972" i="1"/>
  <c r="Q5972" i="1" s="1"/>
  <c r="R5972" i="1"/>
  <c r="O5973" i="1"/>
  <c r="P5973" i="1"/>
  <c r="Q5973" i="1" s="1"/>
  <c r="R5973" i="1"/>
  <c r="O5974" i="1"/>
  <c r="P5974" i="1"/>
  <c r="Q5974" i="1" s="1"/>
  <c r="R5974" i="1"/>
  <c r="O5975" i="1"/>
  <c r="P5975" i="1"/>
  <c r="Q5975" i="1" s="1"/>
  <c r="R5975" i="1"/>
  <c r="O5976" i="1"/>
  <c r="P5976" i="1"/>
  <c r="Q5976" i="1" s="1"/>
  <c r="R5976" i="1"/>
  <c r="O5977" i="1"/>
  <c r="P5977" i="1"/>
  <c r="Q5977" i="1" s="1"/>
  <c r="R5977" i="1"/>
  <c r="O5978" i="1"/>
  <c r="P5978" i="1"/>
  <c r="Q5978" i="1" s="1"/>
  <c r="R5978" i="1"/>
  <c r="O5979" i="1"/>
  <c r="P5979" i="1"/>
  <c r="Q5979" i="1" s="1"/>
  <c r="R5979" i="1"/>
  <c r="O5980" i="1"/>
  <c r="P5980" i="1"/>
  <c r="Q5980" i="1" s="1"/>
  <c r="R5980" i="1"/>
  <c r="O5981" i="1"/>
  <c r="P5981" i="1"/>
  <c r="Q5981" i="1" s="1"/>
  <c r="R5981" i="1"/>
  <c r="O5982" i="1"/>
  <c r="P5982" i="1"/>
  <c r="Q5982" i="1" s="1"/>
  <c r="R5982" i="1"/>
  <c r="O5983" i="1"/>
  <c r="P5983" i="1"/>
  <c r="Q5983" i="1" s="1"/>
  <c r="R5983" i="1"/>
  <c r="O5984" i="1"/>
  <c r="P5984" i="1"/>
  <c r="Q5984" i="1" s="1"/>
  <c r="R5984" i="1"/>
  <c r="O5985" i="1"/>
  <c r="P5985" i="1"/>
  <c r="Q5985" i="1" s="1"/>
  <c r="R5985" i="1"/>
  <c r="O5986" i="1"/>
  <c r="P5986" i="1"/>
  <c r="Q5986" i="1" s="1"/>
  <c r="R5986" i="1"/>
  <c r="O5987" i="1"/>
  <c r="P5987" i="1"/>
  <c r="Q5987" i="1" s="1"/>
  <c r="R5987" i="1"/>
  <c r="O5988" i="1"/>
  <c r="P5988" i="1"/>
  <c r="Q5988" i="1" s="1"/>
  <c r="R5988" i="1"/>
  <c r="O5989" i="1"/>
  <c r="P5989" i="1"/>
  <c r="Q5989" i="1" s="1"/>
  <c r="R5989" i="1"/>
  <c r="O5990" i="1"/>
  <c r="P5990" i="1"/>
  <c r="Q5990" i="1"/>
  <c r="R5990" i="1"/>
  <c r="O5991" i="1"/>
  <c r="P5991" i="1"/>
  <c r="Q5991" i="1" s="1"/>
  <c r="R5991" i="1"/>
  <c r="O5992" i="1"/>
  <c r="P5992" i="1"/>
  <c r="Q5992" i="1" s="1"/>
  <c r="R5992" i="1"/>
  <c r="O5993" i="1"/>
  <c r="P5993" i="1"/>
  <c r="Q5993" i="1" s="1"/>
  <c r="R5993" i="1"/>
  <c r="O5994" i="1"/>
  <c r="P5994" i="1"/>
  <c r="Q5994" i="1" s="1"/>
  <c r="R5994" i="1"/>
  <c r="O5995" i="1"/>
  <c r="P5995" i="1"/>
  <c r="Q5995" i="1" s="1"/>
  <c r="R5995" i="1"/>
  <c r="O5996" i="1"/>
  <c r="P5996" i="1"/>
  <c r="Q5996" i="1" s="1"/>
  <c r="R5996" i="1"/>
  <c r="O5997" i="1"/>
  <c r="P5997" i="1"/>
  <c r="Q5997" i="1" s="1"/>
  <c r="R5997" i="1"/>
  <c r="O5998" i="1"/>
  <c r="P5998" i="1"/>
  <c r="Q5998" i="1" s="1"/>
  <c r="R5998" i="1"/>
  <c r="O5999" i="1"/>
  <c r="P5999" i="1"/>
  <c r="Q5999" i="1" s="1"/>
  <c r="R5999" i="1"/>
  <c r="O6000" i="1"/>
  <c r="P6000" i="1"/>
  <c r="Q6000" i="1" s="1"/>
  <c r="R6000" i="1"/>
  <c r="O6001" i="1"/>
  <c r="P6001" i="1"/>
  <c r="Q6001" i="1" s="1"/>
  <c r="R6001" i="1"/>
  <c r="O6002" i="1"/>
  <c r="P6002" i="1"/>
  <c r="Q6002" i="1" s="1"/>
  <c r="R6002" i="1"/>
  <c r="O6003" i="1"/>
  <c r="P6003" i="1"/>
  <c r="Q6003" i="1" s="1"/>
  <c r="R6003" i="1"/>
  <c r="O6004" i="1"/>
  <c r="P6004" i="1"/>
  <c r="Q6004" i="1" s="1"/>
  <c r="R6004" i="1"/>
  <c r="O6005" i="1"/>
  <c r="P6005" i="1"/>
  <c r="Q6005" i="1" s="1"/>
  <c r="R6005" i="1"/>
  <c r="O6006" i="1"/>
  <c r="P6006" i="1"/>
  <c r="Q6006" i="1" s="1"/>
  <c r="R6006" i="1"/>
  <c r="O6007" i="1"/>
  <c r="P6007" i="1"/>
  <c r="Q6007" i="1" s="1"/>
  <c r="R6007" i="1"/>
  <c r="O6008" i="1"/>
  <c r="P6008" i="1"/>
  <c r="Q6008" i="1" s="1"/>
  <c r="R6008" i="1"/>
  <c r="O6009" i="1"/>
  <c r="P6009" i="1"/>
  <c r="Q6009" i="1" s="1"/>
  <c r="R6009" i="1"/>
  <c r="O6010" i="1"/>
  <c r="P6010" i="1"/>
  <c r="Q6010" i="1" s="1"/>
  <c r="R6010" i="1"/>
  <c r="O6011" i="1"/>
  <c r="P6011" i="1"/>
  <c r="Q6011" i="1" s="1"/>
  <c r="R6011" i="1"/>
  <c r="O6012" i="1"/>
  <c r="P6012" i="1"/>
  <c r="Q6012" i="1" s="1"/>
  <c r="R6012" i="1"/>
  <c r="O6013" i="1"/>
  <c r="P6013" i="1"/>
  <c r="Q6013" i="1" s="1"/>
  <c r="R6013" i="1"/>
  <c r="O6014" i="1"/>
  <c r="P6014" i="1"/>
  <c r="Q6014" i="1" s="1"/>
  <c r="R6014" i="1"/>
  <c r="O6015" i="1"/>
  <c r="P6015" i="1"/>
  <c r="Q6015" i="1" s="1"/>
  <c r="R6015" i="1"/>
  <c r="O6016" i="1"/>
  <c r="P6016" i="1"/>
  <c r="Q6016" i="1" s="1"/>
  <c r="R6016" i="1"/>
  <c r="O6017" i="1"/>
  <c r="P6017" i="1"/>
  <c r="Q6017" i="1" s="1"/>
  <c r="R6017" i="1"/>
  <c r="O6018" i="1"/>
  <c r="P6018" i="1"/>
  <c r="Q6018" i="1" s="1"/>
  <c r="R6018" i="1"/>
  <c r="O6019" i="1"/>
  <c r="P6019" i="1"/>
  <c r="Q6019" i="1" s="1"/>
  <c r="R6019" i="1"/>
  <c r="O6020" i="1"/>
  <c r="P6020" i="1"/>
  <c r="Q6020" i="1" s="1"/>
  <c r="R6020" i="1"/>
  <c r="O6021" i="1"/>
  <c r="P6021" i="1"/>
  <c r="Q6021" i="1" s="1"/>
  <c r="R6021" i="1"/>
  <c r="O6022" i="1"/>
  <c r="P6022" i="1"/>
  <c r="Q6022" i="1" s="1"/>
  <c r="R6022" i="1"/>
  <c r="O6023" i="1"/>
  <c r="P6023" i="1"/>
  <c r="Q6023" i="1" s="1"/>
  <c r="R6023" i="1"/>
  <c r="O6024" i="1"/>
  <c r="P6024" i="1"/>
  <c r="Q6024" i="1" s="1"/>
  <c r="R6024" i="1"/>
  <c r="O6025" i="1"/>
  <c r="P6025" i="1"/>
  <c r="Q6025" i="1" s="1"/>
  <c r="R6025" i="1"/>
  <c r="O6026" i="1"/>
  <c r="P6026" i="1"/>
  <c r="Q6026" i="1" s="1"/>
  <c r="R6026" i="1"/>
  <c r="O6027" i="1"/>
  <c r="P6027" i="1"/>
  <c r="Q6027" i="1"/>
  <c r="R6027" i="1"/>
  <c r="O6028" i="1"/>
  <c r="P6028" i="1"/>
  <c r="Q6028" i="1" s="1"/>
  <c r="R6028" i="1"/>
  <c r="O6029" i="1"/>
  <c r="P6029" i="1"/>
  <c r="Q6029" i="1"/>
  <c r="R6029" i="1"/>
  <c r="O6030" i="1"/>
  <c r="P6030" i="1"/>
  <c r="Q6030" i="1" s="1"/>
  <c r="R6030" i="1"/>
  <c r="O6031" i="1"/>
  <c r="P6031" i="1"/>
  <c r="Q6031" i="1" s="1"/>
  <c r="R6031" i="1"/>
  <c r="O6032" i="1"/>
  <c r="P6032" i="1"/>
  <c r="Q6032" i="1" s="1"/>
  <c r="R6032" i="1"/>
  <c r="O6033" i="1"/>
  <c r="P6033" i="1"/>
  <c r="Q6033" i="1"/>
  <c r="R6033" i="1"/>
  <c r="O6034" i="1"/>
  <c r="P6034" i="1"/>
  <c r="Q6034" i="1" s="1"/>
  <c r="R6034" i="1"/>
  <c r="O6035" i="1"/>
  <c r="P6035" i="1"/>
  <c r="Q6035" i="1" s="1"/>
  <c r="R6035" i="1"/>
  <c r="O6036" i="1"/>
  <c r="P6036" i="1"/>
  <c r="Q6036" i="1" s="1"/>
  <c r="R6036" i="1"/>
  <c r="O6037" i="1"/>
  <c r="P6037" i="1"/>
  <c r="Q6037" i="1" s="1"/>
  <c r="R6037" i="1"/>
  <c r="O6038" i="1"/>
  <c r="P6038" i="1"/>
  <c r="Q6038" i="1" s="1"/>
  <c r="R6038" i="1"/>
  <c r="O6039" i="1"/>
  <c r="P6039" i="1"/>
  <c r="Q6039" i="1"/>
  <c r="R6039" i="1"/>
  <c r="O6040" i="1"/>
  <c r="P6040" i="1"/>
  <c r="Q6040" i="1" s="1"/>
  <c r="R6040" i="1"/>
  <c r="O6041" i="1"/>
  <c r="P6041" i="1"/>
  <c r="Q6041" i="1"/>
  <c r="R6041" i="1"/>
  <c r="O6042" i="1"/>
  <c r="P6042" i="1"/>
  <c r="Q6042" i="1" s="1"/>
  <c r="R6042" i="1"/>
  <c r="O6043" i="1"/>
  <c r="P6043" i="1"/>
  <c r="Q6043" i="1" s="1"/>
  <c r="R6043" i="1"/>
  <c r="O6044" i="1"/>
  <c r="P6044" i="1"/>
  <c r="Q6044" i="1"/>
  <c r="R6044" i="1"/>
  <c r="O6045" i="1"/>
  <c r="P6045" i="1"/>
  <c r="Q6045" i="1" s="1"/>
  <c r="R6045" i="1"/>
  <c r="O6046" i="1"/>
  <c r="P6046" i="1"/>
  <c r="Q6046" i="1" s="1"/>
  <c r="R6046" i="1"/>
  <c r="O6047" i="1"/>
  <c r="P6047" i="1"/>
  <c r="Q6047" i="1" s="1"/>
  <c r="R6047" i="1"/>
  <c r="O6048" i="1"/>
  <c r="P6048" i="1"/>
  <c r="Q6048" i="1" s="1"/>
  <c r="R6048" i="1"/>
  <c r="O6049" i="1"/>
  <c r="P6049" i="1"/>
  <c r="Q6049" i="1" s="1"/>
  <c r="R6049" i="1"/>
  <c r="O6050" i="1"/>
  <c r="P6050" i="1"/>
  <c r="Q6050" i="1"/>
  <c r="R6050" i="1"/>
  <c r="O6051" i="1"/>
  <c r="P6051" i="1"/>
  <c r="Q6051" i="1"/>
  <c r="R6051" i="1"/>
  <c r="O6052" i="1"/>
  <c r="P6052" i="1"/>
  <c r="Q6052" i="1" s="1"/>
  <c r="R6052" i="1"/>
  <c r="O6053" i="1"/>
  <c r="P6053" i="1"/>
  <c r="Q6053" i="1"/>
  <c r="R6053" i="1"/>
  <c r="O6054" i="1"/>
  <c r="P6054" i="1"/>
  <c r="Q6054" i="1"/>
  <c r="R6054" i="1"/>
  <c r="O6055" i="1"/>
  <c r="P6055" i="1"/>
  <c r="Q6055" i="1" s="1"/>
  <c r="R6055" i="1"/>
  <c r="O6056" i="1"/>
  <c r="P6056" i="1"/>
  <c r="Q6056" i="1" s="1"/>
  <c r="R6056" i="1"/>
  <c r="O6057" i="1"/>
  <c r="P6057" i="1"/>
  <c r="Q6057" i="1" s="1"/>
  <c r="R6057" i="1"/>
  <c r="O6058" i="1"/>
  <c r="P6058" i="1"/>
  <c r="Q6058" i="1" s="1"/>
  <c r="R6058" i="1"/>
  <c r="O6059" i="1"/>
  <c r="P6059" i="1"/>
  <c r="Q6059" i="1" s="1"/>
  <c r="R6059" i="1"/>
  <c r="O6060" i="1"/>
  <c r="P6060" i="1"/>
  <c r="Q6060" i="1"/>
  <c r="R6060" i="1"/>
  <c r="O6061" i="1"/>
  <c r="P6061" i="1"/>
  <c r="Q6061" i="1" s="1"/>
  <c r="R6061" i="1"/>
  <c r="O6062" i="1"/>
  <c r="P6062" i="1"/>
  <c r="Q6062" i="1" s="1"/>
  <c r="R6062" i="1"/>
  <c r="O6063" i="1"/>
  <c r="P6063" i="1"/>
  <c r="Q6063" i="1" s="1"/>
  <c r="R6063" i="1"/>
  <c r="O6064" i="1"/>
  <c r="P6064" i="1"/>
  <c r="Q6064" i="1" s="1"/>
  <c r="R6064" i="1"/>
  <c r="O6065" i="1"/>
  <c r="P6065" i="1"/>
  <c r="Q6065" i="1" s="1"/>
  <c r="R6065" i="1"/>
  <c r="O6066" i="1"/>
  <c r="P6066" i="1"/>
  <c r="Q6066" i="1" s="1"/>
  <c r="R6066" i="1"/>
  <c r="O6067" i="1"/>
  <c r="P6067" i="1"/>
  <c r="Q6067" i="1" s="1"/>
  <c r="R6067" i="1"/>
  <c r="O6068" i="1"/>
  <c r="P6068" i="1"/>
  <c r="Q6068" i="1" s="1"/>
  <c r="R6068" i="1"/>
  <c r="O6069" i="1"/>
  <c r="P6069" i="1"/>
  <c r="Q6069" i="1" s="1"/>
  <c r="R6069" i="1"/>
  <c r="O6070" i="1"/>
  <c r="P6070" i="1"/>
  <c r="Q6070" i="1" s="1"/>
  <c r="R6070" i="1"/>
  <c r="O6071" i="1"/>
  <c r="P6071" i="1"/>
  <c r="Q6071" i="1" s="1"/>
  <c r="R6071" i="1"/>
  <c r="O6072" i="1"/>
  <c r="P6072" i="1"/>
  <c r="Q6072" i="1" s="1"/>
  <c r="R6072" i="1"/>
  <c r="O6073" i="1"/>
  <c r="P6073" i="1"/>
  <c r="Q6073" i="1" s="1"/>
  <c r="R6073" i="1"/>
  <c r="O6074" i="1"/>
  <c r="P6074" i="1"/>
  <c r="Q6074" i="1" s="1"/>
  <c r="R6074" i="1"/>
  <c r="O6075" i="1"/>
  <c r="P6075" i="1"/>
  <c r="Q6075" i="1" s="1"/>
  <c r="R6075" i="1"/>
  <c r="O6076" i="1"/>
  <c r="P6076" i="1"/>
  <c r="Q6076" i="1" s="1"/>
  <c r="R6076" i="1"/>
  <c r="O6077" i="1"/>
  <c r="P6077" i="1"/>
  <c r="Q6077" i="1" s="1"/>
  <c r="R6077" i="1"/>
  <c r="O6078" i="1"/>
  <c r="P6078" i="1"/>
  <c r="Q6078" i="1" s="1"/>
  <c r="R6078" i="1"/>
  <c r="O6079" i="1"/>
  <c r="P6079" i="1"/>
  <c r="Q6079" i="1" s="1"/>
  <c r="R6079" i="1"/>
  <c r="O6080" i="1"/>
  <c r="P6080" i="1"/>
  <c r="Q6080" i="1" s="1"/>
  <c r="R6080" i="1"/>
  <c r="O6081" i="1"/>
  <c r="P6081" i="1"/>
  <c r="Q6081" i="1" s="1"/>
  <c r="R6081" i="1"/>
  <c r="O6082" i="1"/>
  <c r="P6082" i="1"/>
  <c r="Q6082" i="1" s="1"/>
  <c r="R6082" i="1"/>
  <c r="O6083" i="1"/>
  <c r="P6083" i="1"/>
  <c r="Q6083" i="1" s="1"/>
  <c r="R6083" i="1"/>
  <c r="O6084" i="1"/>
  <c r="P6084" i="1"/>
  <c r="Q6084" i="1" s="1"/>
  <c r="R6084" i="1"/>
  <c r="O6085" i="1"/>
  <c r="P6085" i="1"/>
  <c r="Q6085" i="1" s="1"/>
  <c r="R6085" i="1"/>
  <c r="O6086" i="1"/>
  <c r="P6086" i="1"/>
  <c r="Q6086" i="1" s="1"/>
  <c r="R6086" i="1"/>
  <c r="O6087" i="1"/>
  <c r="P6087" i="1"/>
  <c r="Q6087" i="1"/>
  <c r="R6087" i="1"/>
  <c r="O6088" i="1"/>
  <c r="P6088" i="1"/>
  <c r="Q6088" i="1" s="1"/>
  <c r="R6088" i="1"/>
  <c r="O6089" i="1"/>
  <c r="P6089" i="1"/>
  <c r="Q6089" i="1" s="1"/>
  <c r="R6089" i="1"/>
  <c r="O6090" i="1"/>
  <c r="P6090" i="1"/>
  <c r="Q6090" i="1" s="1"/>
  <c r="R6090" i="1"/>
  <c r="O6091" i="1"/>
  <c r="P6091" i="1"/>
  <c r="Q6091" i="1" s="1"/>
  <c r="R6091" i="1"/>
  <c r="O6092" i="1"/>
  <c r="P6092" i="1"/>
  <c r="Q6092" i="1" s="1"/>
  <c r="R6092" i="1"/>
  <c r="O6093" i="1"/>
  <c r="P6093" i="1"/>
  <c r="Q6093" i="1" s="1"/>
  <c r="R6093" i="1"/>
  <c r="O6094" i="1"/>
  <c r="P6094" i="1"/>
  <c r="Q6094" i="1" s="1"/>
  <c r="R6094" i="1"/>
  <c r="O6095" i="1"/>
  <c r="P6095" i="1"/>
  <c r="Q6095" i="1" s="1"/>
  <c r="R6095" i="1"/>
  <c r="O6096" i="1"/>
  <c r="P6096" i="1"/>
  <c r="Q6096" i="1" s="1"/>
  <c r="R6096" i="1"/>
  <c r="O6097" i="1"/>
  <c r="P6097" i="1"/>
  <c r="Q6097" i="1" s="1"/>
  <c r="R6097" i="1"/>
  <c r="O6098" i="1"/>
  <c r="P6098" i="1"/>
  <c r="Q6098" i="1" s="1"/>
  <c r="R6098" i="1"/>
  <c r="O6099" i="1"/>
  <c r="P6099" i="1"/>
  <c r="Q6099" i="1" s="1"/>
  <c r="R6099" i="1"/>
  <c r="O6100" i="1"/>
  <c r="P6100" i="1"/>
  <c r="Q6100" i="1" s="1"/>
  <c r="R6100" i="1"/>
  <c r="O6101" i="1"/>
  <c r="P6101" i="1"/>
  <c r="Q6101" i="1" s="1"/>
  <c r="R6101" i="1"/>
  <c r="O6102" i="1"/>
  <c r="P6102" i="1"/>
  <c r="Q6102" i="1" s="1"/>
  <c r="R6102" i="1"/>
  <c r="O6103" i="1"/>
  <c r="P6103" i="1"/>
  <c r="Q6103" i="1" s="1"/>
  <c r="R6103" i="1"/>
  <c r="O6104" i="1"/>
  <c r="P6104" i="1"/>
  <c r="Q6104" i="1" s="1"/>
  <c r="R6104" i="1"/>
  <c r="O6105" i="1"/>
  <c r="P6105" i="1"/>
  <c r="Q6105" i="1"/>
  <c r="R6105" i="1"/>
  <c r="O6106" i="1"/>
  <c r="P6106" i="1"/>
  <c r="Q6106" i="1" s="1"/>
  <c r="R6106" i="1"/>
  <c r="O6107" i="1"/>
  <c r="P6107" i="1"/>
  <c r="Q6107" i="1" s="1"/>
  <c r="R6107" i="1"/>
  <c r="O6108" i="1"/>
  <c r="P6108" i="1"/>
  <c r="Q6108" i="1" s="1"/>
  <c r="R6108" i="1"/>
  <c r="O6109" i="1"/>
  <c r="P6109" i="1"/>
  <c r="Q6109" i="1" s="1"/>
  <c r="R6109" i="1"/>
  <c r="O6110" i="1"/>
  <c r="P6110" i="1"/>
  <c r="Q6110" i="1" s="1"/>
  <c r="R6110" i="1"/>
  <c r="O6111" i="1"/>
  <c r="P6111" i="1"/>
  <c r="Q6111" i="1" s="1"/>
  <c r="R6111" i="1"/>
  <c r="O6112" i="1"/>
  <c r="P6112" i="1"/>
  <c r="Q6112" i="1" s="1"/>
  <c r="R6112" i="1"/>
  <c r="O6113" i="1"/>
  <c r="P6113" i="1"/>
  <c r="Q6113" i="1"/>
  <c r="R6113" i="1"/>
  <c r="O6114" i="1"/>
  <c r="P6114" i="1"/>
  <c r="Q6114" i="1" s="1"/>
  <c r="R6114" i="1"/>
  <c r="O6115" i="1"/>
  <c r="P6115" i="1"/>
  <c r="Q6115" i="1" s="1"/>
  <c r="R6115" i="1"/>
  <c r="O6116" i="1"/>
  <c r="P6116" i="1"/>
  <c r="Q6116" i="1" s="1"/>
  <c r="R6116" i="1"/>
  <c r="O6117" i="1"/>
  <c r="P6117" i="1"/>
  <c r="Q6117" i="1" s="1"/>
  <c r="R6117" i="1"/>
  <c r="O6118" i="1"/>
  <c r="P6118" i="1"/>
  <c r="Q6118" i="1" s="1"/>
  <c r="R6118" i="1"/>
  <c r="O6119" i="1"/>
  <c r="P6119" i="1"/>
  <c r="Q6119" i="1" s="1"/>
  <c r="R6119" i="1"/>
  <c r="O6120" i="1"/>
  <c r="P6120" i="1"/>
  <c r="Q6120" i="1" s="1"/>
  <c r="R6120" i="1"/>
  <c r="O6121" i="1"/>
  <c r="P6121" i="1"/>
  <c r="Q6121" i="1" s="1"/>
  <c r="R6121" i="1"/>
  <c r="O6122" i="1"/>
  <c r="P6122" i="1"/>
  <c r="Q6122" i="1" s="1"/>
  <c r="R6122" i="1"/>
  <c r="O6123" i="1"/>
  <c r="P6123" i="1"/>
  <c r="Q6123" i="1" s="1"/>
  <c r="R6123" i="1"/>
  <c r="O6124" i="1"/>
  <c r="P6124" i="1"/>
  <c r="Q6124" i="1" s="1"/>
  <c r="R6124" i="1"/>
  <c r="O6125" i="1"/>
  <c r="P6125" i="1"/>
  <c r="Q6125" i="1" s="1"/>
  <c r="R6125" i="1"/>
  <c r="O6126" i="1"/>
  <c r="P6126" i="1"/>
  <c r="Q6126" i="1" s="1"/>
  <c r="R6126" i="1"/>
  <c r="O6127" i="1"/>
  <c r="P6127" i="1"/>
  <c r="Q6127" i="1" s="1"/>
  <c r="R6127" i="1"/>
  <c r="O6128" i="1"/>
  <c r="P6128" i="1"/>
  <c r="Q6128" i="1" s="1"/>
  <c r="R6128" i="1"/>
  <c r="O6129" i="1"/>
  <c r="P6129" i="1"/>
  <c r="Q6129" i="1" s="1"/>
  <c r="R6129" i="1"/>
  <c r="O6130" i="1"/>
  <c r="P6130" i="1"/>
  <c r="Q6130" i="1" s="1"/>
  <c r="R6130" i="1"/>
  <c r="O6131" i="1"/>
  <c r="P6131" i="1"/>
  <c r="Q6131" i="1" s="1"/>
  <c r="R6131" i="1"/>
  <c r="O6132" i="1"/>
  <c r="P6132" i="1"/>
  <c r="Q6132" i="1"/>
  <c r="R6132" i="1"/>
  <c r="O6133" i="1"/>
  <c r="P6133" i="1"/>
  <c r="Q6133" i="1" s="1"/>
  <c r="R6133" i="1"/>
  <c r="O6134" i="1"/>
  <c r="P6134" i="1"/>
  <c r="Q6134" i="1" s="1"/>
  <c r="R6134" i="1"/>
  <c r="O6135" i="1"/>
  <c r="P6135" i="1"/>
  <c r="Q6135" i="1"/>
  <c r="R6135" i="1"/>
  <c r="O6136" i="1"/>
  <c r="P6136" i="1"/>
  <c r="Q6136" i="1" s="1"/>
  <c r="R6136" i="1"/>
  <c r="O6137" i="1"/>
  <c r="P6137" i="1"/>
  <c r="Q6137" i="1" s="1"/>
  <c r="R6137" i="1"/>
  <c r="O6138" i="1"/>
  <c r="P6138" i="1"/>
  <c r="Q6138" i="1" s="1"/>
  <c r="R6138" i="1"/>
  <c r="O6139" i="1"/>
  <c r="P6139" i="1"/>
  <c r="Q6139" i="1" s="1"/>
  <c r="R6139" i="1"/>
  <c r="O6140" i="1"/>
  <c r="P6140" i="1"/>
  <c r="Q6140" i="1" s="1"/>
  <c r="R6140" i="1"/>
  <c r="O6141" i="1"/>
  <c r="P6141" i="1"/>
  <c r="Q6141" i="1" s="1"/>
  <c r="R6141" i="1"/>
  <c r="O6142" i="1"/>
  <c r="P6142" i="1"/>
  <c r="Q6142" i="1" s="1"/>
  <c r="R6142" i="1"/>
  <c r="O6143" i="1"/>
  <c r="P6143" i="1"/>
  <c r="Q6143" i="1" s="1"/>
  <c r="R6143" i="1"/>
  <c r="O6144" i="1"/>
  <c r="P6144" i="1"/>
  <c r="Q6144" i="1" s="1"/>
  <c r="R6144" i="1"/>
  <c r="O6145" i="1"/>
  <c r="P6145" i="1"/>
  <c r="Q6145" i="1" s="1"/>
  <c r="R6145" i="1"/>
  <c r="O6146" i="1"/>
  <c r="P6146" i="1"/>
  <c r="Q6146" i="1" s="1"/>
  <c r="R6146" i="1"/>
  <c r="O6147" i="1"/>
  <c r="P6147" i="1"/>
  <c r="Q6147" i="1"/>
  <c r="R6147" i="1"/>
  <c r="O6148" i="1"/>
  <c r="P6148" i="1"/>
  <c r="Q6148" i="1" s="1"/>
  <c r="R6148" i="1"/>
  <c r="O6149" i="1"/>
  <c r="P6149" i="1"/>
  <c r="Q6149" i="1" s="1"/>
  <c r="R6149" i="1"/>
  <c r="O6150" i="1"/>
  <c r="P6150" i="1"/>
  <c r="Q6150" i="1" s="1"/>
  <c r="R6150" i="1"/>
  <c r="O6151" i="1"/>
  <c r="P6151" i="1"/>
  <c r="Q6151" i="1" s="1"/>
  <c r="R6151" i="1"/>
  <c r="O6152" i="1"/>
  <c r="P6152" i="1"/>
  <c r="Q6152" i="1" s="1"/>
  <c r="R6152" i="1"/>
  <c r="O6153" i="1"/>
  <c r="P6153" i="1"/>
  <c r="Q6153" i="1" s="1"/>
  <c r="R6153" i="1"/>
  <c r="O6154" i="1"/>
  <c r="P6154" i="1"/>
  <c r="Q6154" i="1" s="1"/>
  <c r="R6154" i="1"/>
  <c r="O6155" i="1"/>
  <c r="P6155" i="1"/>
  <c r="Q6155" i="1" s="1"/>
  <c r="R6155" i="1"/>
  <c r="O6156" i="1"/>
  <c r="P6156" i="1"/>
  <c r="Q6156" i="1" s="1"/>
  <c r="R6156" i="1"/>
  <c r="O6157" i="1"/>
  <c r="P6157" i="1"/>
  <c r="Q6157" i="1" s="1"/>
  <c r="R6157" i="1"/>
  <c r="O6158" i="1"/>
  <c r="P6158" i="1"/>
  <c r="Q6158" i="1" s="1"/>
  <c r="R6158" i="1"/>
  <c r="O6159" i="1"/>
  <c r="P6159" i="1"/>
  <c r="Q6159" i="1" s="1"/>
  <c r="R6159" i="1"/>
  <c r="O6160" i="1"/>
  <c r="P6160" i="1"/>
  <c r="Q6160" i="1" s="1"/>
  <c r="R6160" i="1"/>
  <c r="O6161" i="1"/>
  <c r="P6161" i="1"/>
  <c r="Q6161" i="1"/>
  <c r="R6161" i="1"/>
  <c r="O6162" i="1"/>
  <c r="P6162" i="1"/>
  <c r="Q6162" i="1" s="1"/>
  <c r="R6162" i="1"/>
  <c r="O6163" i="1"/>
  <c r="P6163" i="1"/>
  <c r="Q6163" i="1" s="1"/>
  <c r="R6163" i="1"/>
  <c r="O6164" i="1"/>
  <c r="P6164" i="1"/>
  <c r="Q6164" i="1" s="1"/>
  <c r="R6164" i="1"/>
  <c r="O6165" i="1"/>
  <c r="P6165" i="1"/>
  <c r="Q6165" i="1" s="1"/>
  <c r="R6165" i="1"/>
  <c r="O6166" i="1"/>
  <c r="P6166" i="1"/>
  <c r="Q6166" i="1" s="1"/>
  <c r="R6166" i="1"/>
  <c r="O6167" i="1"/>
  <c r="P6167" i="1"/>
  <c r="Q6167" i="1" s="1"/>
  <c r="R6167" i="1"/>
  <c r="O6168" i="1"/>
  <c r="P6168" i="1"/>
  <c r="Q6168" i="1" s="1"/>
  <c r="R6168" i="1"/>
  <c r="O6169" i="1"/>
  <c r="P6169" i="1"/>
  <c r="Q6169" i="1" s="1"/>
  <c r="R6169" i="1"/>
  <c r="O6170" i="1"/>
  <c r="P6170" i="1"/>
  <c r="Q6170" i="1" s="1"/>
  <c r="R6170" i="1"/>
  <c r="O6171" i="1"/>
  <c r="P6171" i="1"/>
  <c r="Q6171" i="1" s="1"/>
  <c r="R6171" i="1"/>
  <c r="O6172" i="1"/>
  <c r="P6172" i="1"/>
  <c r="Q6172" i="1" s="1"/>
  <c r="R6172" i="1"/>
  <c r="O6173" i="1"/>
  <c r="P6173" i="1"/>
  <c r="Q6173" i="1" s="1"/>
  <c r="R6173" i="1"/>
  <c r="O6174" i="1"/>
  <c r="P6174" i="1"/>
  <c r="Q6174" i="1" s="1"/>
  <c r="R6174" i="1"/>
  <c r="O6175" i="1"/>
  <c r="P6175" i="1"/>
  <c r="Q6175" i="1" s="1"/>
  <c r="R6175" i="1"/>
  <c r="O6176" i="1"/>
  <c r="P6176" i="1"/>
  <c r="Q6176" i="1" s="1"/>
  <c r="R6176" i="1"/>
  <c r="O6177" i="1"/>
  <c r="P6177" i="1"/>
  <c r="Q6177" i="1" s="1"/>
  <c r="R6177" i="1"/>
  <c r="O6178" i="1"/>
  <c r="P6178" i="1"/>
  <c r="Q6178" i="1" s="1"/>
  <c r="R6178" i="1"/>
  <c r="O6179" i="1"/>
  <c r="P6179" i="1"/>
  <c r="Q6179" i="1" s="1"/>
  <c r="R6179" i="1"/>
  <c r="O6180" i="1"/>
  <c r="P6180" i="1"/>
  <c r="Q6180" i="1" s="1"/>
  <c r="R6180" i="1"/>
  <c r="O6181" i="1"/>
  <c r="P6181" i="1"/>
  <c r="Q6181" i="1" s="1"/>
  <c r="R6181" i="1"/>
  <c r="O6182" i="1"/>
  <c r="P6182" i="1"/>
  <c r="Q6182" i="1"/>
  <c r="R6182" i="1"/>
  <c r="O6183" i="1"/>
  <c r="P6183" i="1"/>
  <c r="Q6183" i="1" s="1"/>
  <c r="R6183" i="1"/>
  <c r="O6184" i="1"/>
  <c r="P6184" i="1"/>
  <c r="Q6184" i="1" s="1"/>
  <c r="R6184" i="1"/>
  <c r="O6185" i="1"/>
  <c r="P6185" i="1"/>
  <c r="Q6185" i="1"/>
  <c r="R6185" i="1"/>
  <c r="O6186" i="1"/>
  <c r="P6186" i="1"/>
  <c r="Q6186" i="1"/>
  <c r="R6186" i="1"/>
  <c r="O6187" i="1"/>
  <c r="P6187" i="1"/>
  <c r="Q6187" i="1" s="1"/>
  <c r="R6187" i="1"/>
  <c r="O6188" i="1"/>
  <c r="P6188" i="1"/>
  <c r="Q6188" i="1" s="1"/>
  <c r="R6188" i="1"/>
  <c r="O6189" i="1"/>
  <c r="P6189" i="1"/>
  <c r="Q6189" i="1" s="1"/>
  <c r="R6189" i="1"/>
  <c r="O6190" i="1"/>
  <c r="P6190" i="1"/>
  <c r="Q6190" i="1" s="1"/>
  <c r="R6190" i="1"/>
  <c r="O6191" i="1"/>
  <c r="P6191" i="1"/>
  <c r="Q6191" i="1" s="1"/>
  <c r="R6191" i="1"/>
  <c r="O6192" i="1"/>
  <c r="P6192" i="1"/>
  <c r="Q6192" i="1" s="1"/>
  <c r="R6192" i="1"/>
  <c r="O6193" i="1"/>
  <c r="P6193" i="1"/>
  <c r="Q6193" i="1" s="1"/>
  <c r="R6193" i="1"/>
  <c r="O6194" i="1"/>
  <c r="P6194" i="1"/>
  <c r="Q6194" i="1" s="1"/>
  <c r="R6194" i="1"/>
  <c r="O6195" i="1"/>
  <c r="P6195" i="1"/>
  <c r="Q6195" i="1" s="1"/>
  <c r="R6195" i="1"/>
  <c r="O6196" i="1"/>
  <c r="P6196" i="1"/>
  <c r="Q6196" i="1" s="1"/>
  <c r="R6196" i="1"/>
  <c r="O6197" i="1"/>
  <c r="P6197" i="1"/>
  <c r="Q6197" i="1" s="1"/>
  <c r="R6197" i="1"/>
  <c r="O6198" i="1"/>
  <c r="P6198" i="1"/>
  <c r="Q6198" i="1" s="1"/>
  <c r="R6198" i="1"/>
  <c r="O6199" i="1"/>
  <c r="P6199" i="1"/>
  <c r="Q6199" i="1" s="1"/>
  <c r="R6199" i="1"/>
  <c r="O6200" i="1"/>
  <c r="P6200" i="1"/>
  <c r="Q6200" i="1" s="1"/>
  <c r="R6200" i="1"/>
  <c r="O6201" i="1"/>
  <c r="P6201" i="1"/>
  <c r="Q6201" i="1" s="1"/>
  <c r="R6201" i="1"/>
  <c r="O6202" i="1"/>
  <c r="P6202" i="1"/>
  <c r="Q6202" i="1" s="1"/>
  <c r="R6202" i="1"/>
  <c r="O6203" i="1"/>
  <c r="P6203" i="1"/>
  <c r="Q6203" i="1"/>
  <c r="R6203" i="1"/>
  <c r="O6204" i="1"/>
  <c r="P6204" i="1"/>
  <c r="Q6204" i="1"/>
  <c r="R6204" i="1"/>
  <c r="O6205" i="1"/>
  <c r="P6205" i="1"/>
  <c r="Q6205" i="1" s="1"/>
  <c r="R6205" i="1"/>
  <c r="O6206" i="1"/>
  <c r="P6206" i="1"/>
  <c r="Q6206" i="1" s="1"/>
  <c r="R6206" i="1"/>
  <c r="O6207" i="1"/>
  <c r="P6207" i="1"/>
  <c r="Q6207" i="1" s="1"/>
  <c r="R6207" i="1"/>
  <c r="O6208" i="1"/>
  <c r="P6208" i="1"/>
  <c r="Q6208" i="1" s="1"/>
  <c r="R6208" i="1"/>
  <c r="O6209" i="1"/>
  <c r="P6209" i="1"/>
  <c r="Q6209" i="1" s="1"/>
  <c r="R6209" i="1"/>
  <c r="O6210" i="1"/>
  <c r="P6210" i="1"/>
  <c r="Q6210" i="1" s="1"/>
  <c r="R6210" i="1"/>
  <c r="O6211" i="1"/>
  <c r="P6211" i="1"/>
  <c r="Q6211" i="1" s="1"/>
  <c r="R6211" i="1"/>
  <c r="O6212" i="1"/>
  <c r="P6212" i="1"/>
  <c r="Q6212" i="1" s="1"/>
  <c r="R6212" i="1"/>
  <c r="O6213" i="1"/>
  <c r="P6213" i="1"/>
  <c r="Q6213" i="1" s="1"/>
  <c r="R6213" i="1"/>
  <c r="O6214" i="1"/>
  <c r="P6214" i="1"/>
  <c r="Q6214" i="1" s="1"/>
  <c r="R6214" i="1"/>
  <c r="O6215" i="1"/>
  <c r="P6215" i="1"/>
  <c r="Q6215" i="1" s="1"/>
  <c r="R6215" i="1"/>
  <c r="O6216" i="1"/>
  <c r="P6216" i="1"/>
  <c r="Q6216" i="1" s="1"/>
  <c r="R6216" i="1"/>
  <c r="O6217" i="1"/>
  <c r="P6217" i="1"/>
  <c r="Q6217" i="1" s="1"/>
  <c r="R6217" i="1"/>
  <c r="O6218" i="1"/>
  <c r="P6218" i="1"/>
  <c r="Q6218" i="1" s="1"/>
  <c r="R6218" i="1"/>
  <c r="O6219" i="1"/>
  <c r="P6219" i="1"/>
  <c r="Q6219" i="1" s="1"/>
  <c r="R6219" i="1"/>
  <c r="O6220" i="1"/>
  <c r="P6220" i="1"/>
  <c r="Q6220" i="1" s="1"/>
  <c r="R6220" i="1"/>
  <c r="O6221" i="1"/>
  <c r="P6221" i="1"/>
  <c r="Q6221" i="1" s="1"/>
  <c r="R6221" i="1"/>
  <c r="O6222" i="1"/>
  <c r="P6222" i="1"/>
  <c r="Q6222" i="1" s="1"/>
  <c r="R6222" i="1"/>
  <c r="O6223" i="1"/>
  <c r="P6223" i="1"/>
  <c r="Q6223" i="1" s="1"/>
  <c r="R6223" i="1"/>
  <c r="O6224" i="1"/>
  <c r="P6224" i="1"/>
  <c r="Q6224" i="1" s="1"/>
  <c r="R6224" i="1"/>
  <c r="O6225" i="1"/>
  <c r="P6225" i="1"/>
  <c r="Q6225" i="1" s="1"/>
  <c r="R6225" i="1"/>
  <c r="O6226" i="1"/>
  <c r="P6226" i="1"/>
  <c r="Q6226" i="1" s="1"/>
  <c r="R6226" i="1"/>
  <c r="O6227" i="1"/>
  <c r="P6227" i="1"/>
  <c r="Q6227" i="1" s="1"/>
  <c r="R6227" i="1"/>
  <c r="O6228" i="1"/>
  <c r="P6228" i="1"/>
  <c r="Q6228" i="1" s="1"/>
  <c r="R6228" i="1"/>
  <c r="O6229" i="1"/>
  <c r="P6229" i="1"/>
  <c r="Q6229" i="1" s="1"/>
  <c r="R6229" i="1"/>
  <c r="O6230" i="1"/>
  <c r="P6230" i="1"/>
  <c r="Q6230" i="1" s="1"/>
  <c r="R6230" i="1"/>
  <c r="O6231" i="1"/>
  <c r="P6231" i="1"/>
  <c r="Q6231" i="1" s="1"/>
  <c r="R6231" i="1"/>
  <c r="O6232" i="1"/>
  <c r="P6232" i="1"/>
  <c r="Q6232" i="1" s="1"/>
  <c r="R6232" i="1"/>
  <c r="O6233" i="1"/>
  <c r="P6233" i="1"/>
  <c r="Q6233" i="1" s="1"/>
  <c r="R6233" i="1"/>
  <c r="O6234" i="1"/>
  <c r="P6234" i="1"/>
  <c r="Q6234" i="1" s="1"/>
  <c r="R6234" i="1"/>
  <c r="O6235" i="1"/>
  <c r="P6235" i="1"/>
  <c r="Q6235" i="1" s="1"/>
  <c r="R6235" i="1"/>
  <c r="O6236" i="1"/>
  <c r="P6236" i="1"/>
  <c r="Q6236" i="1"/>
  <c r="R6236" i="1"/>
  <c r="O6237" i="1"/>
  <c r="P6237" i="1"/>
  <c r="Q6237" i="1" s="1"/>
  <c r="R6237" i="1"/>
  <c r="O6238" i="1"/>
  <c r="P6238" i="1"/>
  <c r="Q6238" i="1" s="1"/>
  <c r="R6238" i="1"/>
  <c r="O6239" i="1"/>
  <c r="P6239" i="1"/>
  <c r="Q6239" i="1" s="1"/>
  <c r="R6239" i="1"/>
  <c r="O6240" i="1"/>
  <c r="P6240" i="1"/>
  <c r="Q6240" i="1"/>
  <c r="R6240" i="1"/>
  <c r="O6241" i="1"/>
  <c r="P6241" i="1"/>
  <c r="Q6241" i="1" s="1"/>
  <c r="R6241" i="1"/>
  <c r="O6242" i="1"/>
  <c r="P6242" i="1"/>
  <c r="Q6242" i="1" s="1"/>
  <c r="R6242" i="1"/>
  <c r="O6243" i="1"/>
  <c r="P6243" i="1"/>
  <c r="Q6243" i="1" s="1"/>
  <c r="R6243" i="1"/>
  <c r="O6244" i="1"/>
  <c r="P6244" i="1"/>
  <c r="Q6244" i="1" s="1"/>
  <c r="R6244" i="1"/>
  <c r="O6245" i="1"/>
  <c r="P6245" i="1"/>
  <c r="Q6245" i="1" s="1"/>
  <c r="R6245" i="1"/>
  <c r="O6246" i="1"/>
  <c r="P6246" i="1"/>
  <c r="Q6246" i="1"/>
  <c r="R6246" i="1"/>
  <c r="O6247" i="1"/>
  <c r="P6247" i="1"/>
  <c r="Q6247" i="1" s="1"/>
  <c r="R6247" i="1"/>
  <c r="O6248" i="1"/>
  <c r="P6248" i="1"/>
  <c r="Q6248" i="1" s="1"/>
  <c r="R6248" i="1"/>
  <c r="O6249" i="1"/>
  <c r="P6249" i="1"/>
  <c r="Q6249" i="1" s="1"/>
  <c r="R6249" i="1"/>
  <c r="O6250" i="1"/>
  <c r="P6250" i="1"/>
  <c r="Q6250" i="1" s="1"/>
  <c r="R6250" i="1"/>
  <c r="O6251" i="1"/>
  <c r="P6251" i="1"/>
  <c r="Q6251" i="1" s="1"/>
  <c r="R6251" i="1"/>
  <c r="O6252" i="1"/>
  <c r="P6252" i="1"/>
  <c r="Q6252" i="1" s="1"/>
  <c r="R6252" i="1"/>
  <c r="O6253" i="1"/>
  <c r="P6253" i="1"/>
  <c r="Q6253" i="1" s="1"/>
  <c r="R6253" i="1"/>
  <c r="O6254" i="1"/>
  <c r="P6254" i="1"/>
  <c r="Q6254" i="1" s="1"/>
  <c r="R6254" i="1"/>
  <c r="O6255" i="1"/>
  <c r="P6255" i="1"/>
  <c r="Q6255" i="1" s="1"/>
  <c r="R6255" i="1"/>
  <c r="O6256" i="1"/>
  <c r="P6256" i="1"/>
  <c r="Q6256" i="1" s="1"/>
  <c r="R6256" i="1"/>
  <c r="O6257" i="1"/>
  <c r="P6257" i="1"/>
  <c r="Q6257" i="1" s="1"/>
  <c r="R6257" i="1"/>
  <c r="O6258" i="1"/>
  <c r="P6258" i="1"/>
  <c r="Q6258" i="1" s="1"/>
  <c r="R6258" i="1"/>
  <c r="O6259" i="1"/>
  <c r="P6259" i="1"/>
  <c r="Q6259" i="1" s="1"/>
  <c r="R6259" i="1"/>
  <c r="O6260" i="1"/>
  <c r="P6260" i="1"/>
  <c r="Q6260" i="1" s="1"/>
  <c r="R6260" i="1"/>
  <c r="O6261" i="1"/>
  <c r="P6261" i="1"/>
  <c r="Q6261" i="1" s="1"/>
  <c r="R6261" i="1"/>
  <c r="O6262" i="1"/>
  <c r="P6262" i="1"/>
  <c r="Q6262" i="1" s="1"/>
  <c r="R6262" i="1"/>
  <c r="O6263" i="1"/>
  <c r="P6263" i="1"/>
  <c r="Q6263" i="1" s="1"/>
  <c r="R6263" i="1"/>
  <c r="O6264" i="1"/>
  <c r="P6264" i="1"/>
  <c r="Q6264" i="1" s="1"/>
  <c r="R6264" i="1"/>
  <c r="O6265" i="1"/>
  <c r="P6265" i="1"/>
  <c r="Q6265" i="1" s="1"/>
  <c r="R6265" i="1"/>
  <c r="O6266" i="1"/>
  <c r="P6266" i="1"/>
  <c r="Q6266" i="1" s="1"/>
  <c r="R6266" i="1"/>
  <c r="O6267" i="1"/>
  <c r="P6267" i="1"/>
  <c r="Q6267" i="1" s="1"/>
  <c r="R6267" i="1"/>
  <c r="O6268" i="1"/>
  <c r="P6268" i="1"/>
  <c r="Q6268" i="1" s="1"/>
  <c r="R6268" i="1"/>
  <c r="O6269" i="1"/>
  <c r="P6269" i="1"/>
  <c r="Q6269" i="1"/>
  <c r="R6269" i="1"/>
  <c r="O6270" i="1"/>
  <c r="P6270" i="1"/>
  <c r="Q6270" i="1" s="1"/>
  <c r="R6270" i="1"/>
  <c r="O6271" i="1"/>
  <c r="P6271" i="1"/>
  <c r="Q6271" i="1" s="1"/>
  <c r="R6271" i="1"/>
  <c r="O6272" i="1"/>
  <c r="P6272" i="1"/>
  <c r="Q6272" i="1" s="1"/>
  <c r="R6272" i="1"/>
  <c r="O6273" i="1"/>
  <c r="P6273" i="1"/>
  <c r="Q6273" i="1" s="1"/>
  <c r="R6273" i="1"/>
  <c r="O6274" i="1"/>
  <c r="P6274" i="1"/>
  <c r="Q6274" i="1" s="1"/>
  <c r="R6274" i="1"/>
  <c r="O6275" i="1"/>
  <c r="P6275" i="1"/>
  <c r="Q6275" i="1" s="1"/>
  <c r="R6275" i="1"/>
  <c r="O6276" i="1"/>
  <c r="P6276" i="1"/>
  <c r="Q6276" i="1" s="1"/>
  <c r="R6276" i="1"/>
  <c r="O6277" i="1"/>
  <c r="P6277" i="1"/>
  <c r="Q6277" i="1" s="1"/>
  <c r="R6277" i="1"/>
  <c r="O6278" i="1"/>
  <c r="P6278" i="1"/>
  <c r="Q6278" i="1" s="1"/>
  <c r="R6278" i="1"/>
  <c r="O6279" i="1"/>
  <c r="P6279" i="1"/>
  <c r="Q6279" i="1" s="1"/>
  <c r="R6279" i="1"/>
  <c r="O6280" i="1"/>
  <c r="P6280" i="1"/>
  <c r="Q6280" i="1" s="1"/>
  <c r="R6280" i="1"/>
  <c r="O6281" i="1"/>
  <c r="P6281" i="1"/>
  <c r="Q6281" i="1" s="1"/>
  <c r="R6281" i="1"/>
  <c r="O6282" i="1"/>
  <c r="P6282" i="1"/>
  <c r="Q6282" i="1" s="1"/>
  <c r="R6282" i="1"/>
  <c r="O6283" i="1"/>
  <c r="P6283" i="1"/>
  <c r="Q6283" i="1" s="1"/>
  <c r="R6283" i="1"/>
  <c r="O6284" i="1"/>
  <c r="P6284" i="1"/>
  <c r="Q6284" i="1"/>
  <c r="R6284" i="1"/>
  <c r="O6285" i="1"/>
  <c r="P6285" i="1"/>
  <c r="Q6285" i="1" s="1"/>
  <c r="R6285" i="1"/>
  <c r="O6286" i="1"/>
  <c r="P6286" i="1"/>
  <c r="Q6286" i="1" s="1"/>
  <c r="R6286" i="1"/>
  <c r="O6287" i="1"/>
  <c r="P6287" i="1"/>
  <c r="Q6287" i="1" s="1"/>
  <c r="R6287" i="1"/>
  <c r="O6288" i="1"/>
  <c r="P6288" i="1"/>
  <c r="Q6288" i="1" s="1"/>
  <c r="R6288" i="1"/>
  <c r="O6289" i="1"/>
  <c r="P6289" i="1"/>
  <c r="Q6289" i="1" s="1"/>
  <c r="R6289" i="1"/>
  <c r="O6290" i="1"/>
  <c r="P6290" i="1"/>
  <c r="Q6290" i="1" s="1"/>
  <c r="R6290" i="1"/>
  <c r="O6291" i="1"/>
  <c r="P6291" i="1"/>
  <c r="Q6291" i="1" s="1"/>
  <c r="R6291" i="1"/>
  <c r="O6292" i="1"/>
  <c r="P6292" i="1"/>
  <c r="Q6292" i="1" s="1"/>
  <c r="R6292" i="1"/>
  <c r="O6293" i="1"/>
  <c r="P6293" i="1"/>
  <c r="Q6293" i="1" s="1"/>
  <c r="R6293" i="1"/>
  <c r="O6294" i="1"/>
  <c r="P6294" i="1"/>
  <c r="Q6294" i="1" s="1"/>
  <c r="R6294" i="1"/>
  <c r="O6295" i="1"/>
  <c r="P6295" i="1"/>
  <c r="Q6295" i="1" s="1"/>
  <c r="R6295" i="1"/>
  <c r="O6296" i="1"/>
  <c r="P6296" i="1"/>
  <c r="Q6296" i="1" s="1"/>
  <c r="R6296" i="1"/>
  <c r="O6297" i="1"/>
  <c r="P6297" i="1"/>
  <c r="Q6297" i="1" s="1"/>
  <c r="R6297" i="1"/>
  <c r="O6298" i="1"/>
  <c r="P6298" i="1"/>
  <c r="Q6298" i="1" s="1"/>
  <c r="R6298" i="1"/>
  <c r="O6299" i="1"/>
  <c r="P6299" i="1"/>
  <c r="Q6299" i="1" s="1"/>
  <c r="R6299" i="1"/>
  <c r="O6300" i="1"/>
  <c r="P6300" i="1"/>
  <c r="Q6300" i="1" s="1"/>
  <c r="R6300" i="1"/>
  <c r="O6301" i="1"/>
  <c r="P6301" i="1"/>
  <c r="Q6301" i="1" s="1"/>
  <c r="R6301" i="1"/>
  <c r="O6302" i="1"/>
  <c r="P6302" i="1"/>
  <c r="Q6302" i="1" s="1"/>
  <c r="R6302" i="1"/>
  <c r="O6303" i="1"/>
  <c r="P6303" i="1"/>
  <c r="Q6303" i="1" s="1"/>
  <c r="R6303" i="1"/>
  <c r="O6304" i="1"/>
  <c r="P6304" i="1"/>
  <c r="Q6304" i="1" s="1"/>
  <c r="R6304" i="1"/>
  <c r="O6305" i="1"/>
  <c r="P6305" i="1"/>
  <c r="Q6305" i="1" s="1"/>
  <c r="R6305" i="1"/>
  <c r="O6306" i="1"/>
  <c r="P6306" i="1"/>
  <c r="Q6306" i="1" s="1"/>
  <c r="R6306" i="1"/>
  <c r="O6307" i="1"/>
  <c r="P6307" i="1"/>
  <c r="Q6307" i="1" s="1"/>
  <c r="R6307" i="1"/>
  <c r="O6308" i="1"/>
  <c r="P6308" i="1"/>
  <c r="Q6308" i="1" s="1"/>
  <c r="R6308" i="1"/>
  <c r="O6309" i="1"/>
  <c r="P6309" i="1"/>
  <c r="Q6309" i="1" s="1"/>
  <c r="R6309" i="1"/>
  <c r="O6310" i="1"/>
  <c r="P6310" i="1"/>
  <c r="Q6310" i="1" s="1"/>
  <c r="R6310" i="1"/>
  <c r="O6311" i="1"/>
  <c r="P6311" i="1"/>
  <c r="Q6311" i="1" s="1"/>
  <c r="R6311" i="1"/>
  <c r="O6312" i="1"/>
  <c r="P6312" i="1"/>
  <c r="Q6312" i="1" s="1"/>
  <c r="R6312" i="1"/>
  <c r="O6313" i="1"/>
  <c r="P6313" i="1"/>
  <c r="Q6313" i="1" s="1"/>
  <c r="R6313" i="1"/>
  <c r="O6314" i="1"/>
  <c r="P6314" i="1"/>
  <c r="Q6314" i="1" s="1"/>
  <c r="R6314" i="1"/>
  <c r="O6315" i="1"/>
  <c r="P6315" i="1"/>
  <c r="Q6315" i="1" s="1"/>
  <c r="R6315" i="1"/>
  <c r="O6316" i="1"/>
  <c r="P6316" i="1"/>
  <c r="Q6316" i="1" s="1"/>
  <c r="R6316" i="1"/>
  <c r="O6317" i="1"/>
  <c r="P6317" i="1"/>
  <c r="Q6317" i="1" s="1"/>
  <c r="R6317" i="1"/>
  <c r="O6318" i="1"/>
  <c r="P6318" i="1"/>
  <c r="Q6318" i="1" s="1"/>
  <c r="R6318" i="1"/>
  <c r="O6319" i="1"/>
  <c r="P6319" i="1"/>
  <c r="Q6319" i="1" s="1"/>
  <c r="R6319" i="1"/>
  <c r="O6320" i="1"/>
  <c r="P6320" i="1"/>
  <c r="Q6320" i="1"/>
  <c r="R6320" i="1"/>
  <c r="O6321" i="1"/>
  <c r="P6321" i="1"/>
  <c r="Q6321" i="1" s="1"/>
  <c r="R6321" i="1"/>
  <c r="O6322" i="1"/>
  <c r="P6322" i="1"/>
  <c r="Q6322" i="1" s="1"/>
  <c r="R6322" i="1"/>
  <c r="O6323" i="1"/>
  <c r="P6323" i="1"/>
  <c r="Q6323" i="1" s="1"/>
  <c r="R6323" i="1"/>
  <c r="O6324" i="1"/>
  <c r="P6324" i="1"/>
  <c r="Q6324" i="1"/>
  <c r="R6324" i="1"/>
  <c r="O6325" i="1"/>
  <c r="P6325" i="1"/>
  <c r="Q6325" i="1" s="1"/>
  <c r="R6325" i="1"/>
  <c r="O6326" i="1"/>
  <c r="P6326" i="1"/>
  <c r="Q6326" i="1" s="1"/>
  <c r="R6326" i="1"/>
  <c r="O6327" i="1"/>
  <c r="P6327" i="1"/>
  <c r="Q6327" i="1" s="1"/>
  <c r="R6327" i="1"/>
  <c r="O6328" i="1"/>
  <c r="P6328" i="1"/>
  <c r="Q6328" i="1" s="1"/>
  <c r="R6328" i="1"/>
  <c r="O6329" i="1"/>
  <c r="P6329" i="1"/>
  <c r="Q6329" i="1" s="1"/>
  <c r="R6329" i="1"/>
  <c r="O6330" i="1"/>
  <c r="P6330" i="1"/>
  <c r="Q6330" i="1" s="1"/>
  <c r="R6330" i="1"/>
  <c r="O6331" i="1"/>
  <c r="P6331" i="1"/>
  <c r="Q6331" i="1" s="1"/>
  <c r="R6331" i="1"/>
  <c r="O6332" i="1"/>
  <c r="P6332" i="1"/>
  <c r="Q6332" i="1" s="1"/>
  <c r="R6332" i="1"/>
  <c r="O6333" i="1"/>
  <c r="P6333" i="1"/>
  <c r="Q6333" i="1" s="1"/>
  <c r="R6333" i="1"/>
  <c r="O6334" i="1"/>
  <c r="P6334" i="1"/>
  <c r="Q6334" i="1" s="1"/>
  <c r="R6334" i="1"/>
  <c r="O6335" i="1"/>
  <c r="P6335" i="1"/>
  <c r="Q6335" i="1" s="1"/>
  <c r="R6335" i="1"/>
  <c r="O6336" i="1"/>
  <c r="P6336" i="1"/>
  <c r="Q6336" i="1" s="1"/>
  <c r="R6336" i="1"/>
  <c r="O6337" i="1"/>
  <c r="P6337" i="1"/>
  <c r="Q6337" i="1" s="1"/>
  <c r="R6337" i="1"/>
  <c r="O6338" i="1"/>
  <c r="P6338" i="1"/>
  <c r="Q6338" i="1"/>
  <c r="R6338" i="1"/>
  <c r="O6339" i="1"/>
  <c r="P6339" i="1"/>
  <c r="Q6339" i="1"/>
  <c r="R6339" i="1"/>
  <c r="O6340" i="1"/>
  <c r="P6340" i="1"/>
  <c r="Q6340" i="1" s="1"/>
  <c r="R6340" i="1"/>
  <c r="O6341" i="1"/>
  <c r="P6341" i="1"/>
  <c r="Q6341" i="1" s="1"/>
  <c r="R6341" i="1"/>
  <c r="O6342" i="1"/>
  <c r="P6342" i="1"/>
  <c r="Q6342" i="1" s="1"/>
  <c r="R6342" i="1"/>
  <c r="O6343" i="1"/>
  <c r="P6343" i="1"/>
  <c r="Q6343" i="1" s="1"/>
  <c r="R6343" i="1"/>
  <c r="O6344" i="1"/>
  <c r="P6344" i="1"/>
  <c r="Q6344" i="1" s="1"/>
  <c r="R6344" i="1"/>
  <c r="O6345" i="1"/>
  <c r="P6345" i="1"/>
  <c r="Q6345" i="1"/>
  <c r="R6345" i="1"/>
  <c r="O6346" i="1"/>
  <c r="P6346" i="1"/>
  <c r="Q6346" i="1" s="1"/>
  <c r="R6346" i="1"/>
  <c r="O6347" i="1"/>
  <c r="P6347" i="1"/>
  <c r="Q6347" i="1" s="1"/>
  <c r="R6347" i="1"/>
  <c r="O6348" i="1"/>
  <c r="P6348" i="1"/>
  <c r="Q6348" i="1" s="1"/>
  <c r="R6348" i="1"/>
  <c r="O6349" i="1"/>
  <c r="P6349" i="1"/>
  <c r="Q6349" i="1" s="1"/>
  <c r="R6349" i="1"/>
  <c r="O6350" i="1"/>
  <c r="P6350" i="1"/>
  <c r="Q6350" i="1" s="1"/>
  <c r="R6350" i="1"/>
  <c r="O6351" i="1"/>
  <c r="P6351" i="1"/>
  <c r="Q6351" i="1" s="1"/>
  <c r="R6351" i="1"/>
  <c r="O6352" i="1"/>
  <c r="P6352" i="1"/>
  <c r="Q6352" i="1" s="1"/>
  <c r="R6352" i="1"/>
  <c r="O6353" i="1"/>
  <c r="P6353" i="1"/>
  <c r="Q6353" i="1" s="1"/>
  <c r="R6353" i="1"/>
  <c r="O6354" i="1"/>
  <c r="P6354" i="1"/>
  <c r="Q6354" i="1"/>
  <c r="R6354" i="1"/>
  <c r="O6355" i="1"/>
  <c r="P6355" i="1"/>
  <c r="Q6355" i="1" s="1"/>
  <c r="R6355" i="1"/>
  <c r="O6356" i="1"/>
  <c r="P6356" i="1"/>
  <c r="Q6356" i="1" s="1"/>
  <c r="R6356" i="1"/>
  <c r="O6357" i="1"/>
  <c r="P6357" i="1"/>
  <c r="Q6357" i="1"/>
  <c r="R6357" i="1"/>
  <c r="O6358" i="1"/>
  <c r="P6358" i="1"/>
  <c r="Q6358" i="1" s="1"/>
  <c r="R6358" i="1"/>
  <c r="O6359" i="1"/>
  <c r="P6359" i="1"/>
  <c r="Q6359" i="1" s="1"/>
  <c r="R6359" i="1"/>
  <c r="O6360" i="1"/>
  <c r="P6360" i="1"/>
  <c r="Q6360" i="1" s="1"/>
  <c r="R6360" i="1"/>
  <c r="O6361" i="1"/>
  <c r="P6361" i="1"/>
  <c r="Q6361" i="1" s="1"/>
  <c r="R6361" i="1"/>
  <c r="O6362" i="1"/>
  <c r="P6362" i="1"/>
  <c r="Q6362" i="1" s="1"/>
  <c r="R6362" i="1"/>
  <c r="O6363" i="1"/>
  <c r="P6363" i="1"/>
  <c r="Q6363" i="1" s="1"/>
  <c r="R6363" i="1"/>
  <c r="O6364" i="1"/>
  <c r="P6364" i="1"/>
  <c r="Q6364" i="1" s="1"/>
  <c r="R6364" i="1"/>
  <c r="O6365" i="1"/>
  <c r="P6365" i="1"/>
  <c r="Q6365" i="1" s="1"/>
  <c r="R6365" i="1"/>
  <c r="O6366" i="1"/>
  <c r="P6366" i="1"/>
  <c r="Q6366" i="1" s="1"/>
  <c r="R6366" i="1"/>
  <c r="O6367" i="1"/>
  <c r="P6367" i="1"/>
  <c r="Q6367" i="1" s="1"/>
  <c r="R6367" i="1"/>
  <c r="O6368" i="1"/>
  <c r="P6368" i="1"/>
  <c r="Q6368" i="1"/>
  <c r="R6368" i="1"/>
  <c r="O6369" i="1"/>
  <c r="P6369" i="1"/>
  <c r="Q6369" i="1"/>
  <c r="R6369" i="1"/>
  <c r="O6370" i="1"/>
  <c r="P6370" i="1"/>
  <c r="Q6370" i="1" s="1"/>
  <c r="R6370" i="1"/>
  <c r="O6371" i="1"/>
  <c r="P6371" i="1"/>
  <c r="Q6371" i="1" s="1"/>
  <c r="R6371" i="1"/>
  <c r="O6372" i="1"/>
  <c r="P6372" i="1"/>
  <c r="Q6372" i="1" s="1"/>
  <c r="R6372" i="1"/>
  <c r="O6373" i="1"/>
  <c r="P6373" i="1"/>
  <c r="Q6373" i="1" s="1"/>
  <c r="R6373" i="1"/>
  <c r="O6374" i="1"/>
  <c r="P6374" i="1"/>
  <c r="Q6374" i="1" s="1"/>
  <c r="R6374" i="1"/>
  <c r="O6375" i="1"/>
  <c r="P6375" i="1"/>
  <c r="Q6375" i="1" s="1"/>
  <c r="R6375" i="1"/>
  <c r="O6376" i="1"/>
  <c r="P6376" i="1"/>
  <c r="Q6376" i="1" s="1"/>
  <c r="R6376" i="1"/>
  <c r="O6377" i="1"/>
  <c r="P6377" i="1"/>
  <c r="Q6377" i="1" s="1"/>
  <c r="R6377" i="1"/>
  <c r="O6378" i="1"/>
  <c r="P6378" i="1"/>
  <c r="Q6378" i="1" s="1"/>
  <c r="R6378" i="1"/>
  <c r="O6379" i="1"/>
  <c r="P6379" i="1"/>
  <c r="Q6379" i="1" s="1"/>
  <c r="R6379" i="1"/>
  <c r="O6380" i="1"/>
  <c r="P6380" i="1"/>
  <c r="Q6380" i="1"/>
  <c r="R6380" i="1"/>
  <c r="O6381" i="1"/>
  <c r="P6381" i="1"/>
  <c r="Q6381" i="1" s="1"/>
  <c r="R6381" i="1"/>
  <c r="O6382" i="1"/>
  <c r="P6382" i="1"/>
  <c r="Q6382" i="1" s="1"/>
  <c r="R6382" i="1"/>
  <c r="O6383" i="1"/>
  <c r="P6383" i="1"/>
  <c r="Q6383" i="1" s="1"/>
  <c r="R6383" i="1"/>
  <c r="O6384" i="1"/>
  <c r="P6384" i="1"/>
  <c r="Q6384" i="1" s="1"/>
  <c r="R6384" i="1"/>
  <c r="O6385" i="1"/>
  <c r="P6385" i="1"/>
  <c r="Q6385" i="1" s="1"/>
  <c r="R6385" i="1"/>
  <c r="O6386" i="1"/>
  <c r="P6386" i="1"/>
  <c r="Q6386" i="1" s="1"/>
  <c r="R6386" i="1"/>
  <c r="O6387" i="1"/>
  <c r="P6387" i="1"/>
  <c r="Q6387" i="1"/>
  <c r="R6387" i="1"/>
  <c r="O6388" i="1"/>
  <c r="P6388" i="1"/>
  <c r="Q6388" i="1" s="1"/>
  <c r="R6388" i="1"/>
  <c r="O6389" i="1"/>
  <c r="P6389" i="1"/>
  <c r="Q6389" i="1" s="1"/>
  <c r="R6389" i="1"/>
  <c r="O6390" i="1"/>
  <c r="P6390" i="1"/>
  <c r="Q6390" i="1" s="1"/>
  <c r="R6390" i="1"/>
  <c r="O6391" i="1"/>
  <c r="P6391" i="1"/>
  <c r="Q6391" i="1" s="1"/>
  <c r="R6391" i="1"/>
  <c r="O6392" i="1"/>
  <c r="P6392" i="1"/>
  <c r="Q6392" i="1" s="1"/>
  <c r="R6392" i="1"/>
  <c r="O6393" i="1"/>
  <c r="P6393" i="1"/>
  <c r="Q6393" i="1" s="1"/>
  <c r="R6393" i="1"/>
  <c r="O6394" i="1"/>
  <c r="P6394" i="1"/>
  <c r="Q6394" i="1" s="1"/>
  <c r="R6394" i="1"/>
  <c r="O6395" i="1"/>
  <c r="P6395" i="1"/>
  <c r="Q6395" i="1" s="1"/>
  <c r="R6395" i="1"/>
  <c r="O6396" i="1"/>
  <c r="P6396" i="1"/>
  <c r="Q6396" i="1" s="1"/>
  <c r="R6396" i="1"/>
  <c r="O6397" i="1"/>
  <c r="P6397" i="1"/>
  <c r="Q6397" i="1" s="1"/>
  <c r="R6397" i="1"/>
  <c r="O6398" i="1"/>
  <c r="P6398" i="1"/>
  <c r="Q6398" i="1" s="1"/>
  <c r="R6398" i="1"/>
  <c r="O6399" i="1"/>
  <c r="P6399" i="1"/>
  <c r="Q6399" i="1" s="1"/>
  <c r="R6399" i="1"/>
  <c r="O6400" i="1"/>
  <c r="P6400" i="1"/>
  <c r="Q6400" i="1" s="1"/>
  <c r="R6400" i="1"/>
  <c r="O6401" i="1"/>
  <c r="P6401" i="1"/>
  <c r="Q6401" i="1" s="1"/>
  <c r="R6401" i="1"/>
  <c r="O6402" i="1"/>
  <c r="P6402" i="1"/>
  <c r="Q6402" i="1" s="1"/>
  <c r="R6402" i="1"/>
  <c r="O6403" i="1"/>
  <c r="P6403" i="1"/>
  <c r="Q6403" i="1" s="1"/>
  <c r="R6403" i="1"/>
  <c r="O6404" i="1"/>
  <c r="P6404" i="1"/>
  <c r="Q6404" i="1" s="1"/>
  <c r="R6404" i="1"/>
  <c r="O6405" i="1"/>
  <c r="P6405" i="1"/>
  <c r="Q6405" i="1" s="1"/>
  <c r="R6405" i="1"/>
  <c r="O6406" i="1"/>
  <c r="P6406" i="1"/>
  <c r="Q6406" i="1" s="1"/>
  <c r="R6406" i="1"/>
  <c r="O6407" i="1"/>
  <c r="P6407" i="1"/>
  <c r="Q6407" i="1" s="1"/>
  <c r="R6407" i="1"/>
  <c r="O6408" i="1"/>
  <c r="P6408" i="1"/>
  <c r="Q6408" i="1" s="1"/>
  <c r="R6408" i="1"/>
  <c r="O6409" i="1"/>
  <c r="P6409" i="1"/>
  <c r="Q6409" i="1" s="1"/>
  <c r="R6409" i="1"/>
  <c r="O6410" i="1"/>
  <c r="P6410" i="1"/>
  <c r="Q6410" i="1" s="1"/>
  <c r="R6410" i="1"/>
  <c r="O6411" i="1"/>
  <c r="P6411" i="1"/>
  <c r="Q6411" i="1" s="1"/>
  <c r="R6411" i="1"/>
  <c r="O6412" i="1"/>
  <c r="P6412" i="1"/>
  <c r="Q6412" i="1" s="1"/>
  <c r="R6412" i="1"/>
  <c r="O6413" i="1"/>
  <c r="P6413" i="1"/>
  <c r="Q6413" i="1" s="1"/>
  <c r="R6413" i="1"/>
  <c r="O6414" i="1"/>
  <c r="P6414" i="1"/>
  <c r="Q6414" i="1"/>
  <c r="R6414" i="1"/>
  <c r="O6415" i="1"/>
  <c r="P6415" i="1"/>
  <c r="Q6415" i="1" s="1"/>
  <c r="R6415" i="1"/>
  <c r="O6416" i="1"/>
  <c r="P6416" i="1"/>
  <c r="Q6416" i="1" s="1"/>
  <c r="R6416" i="1"/>
  <c r="O6417" i="1"/>
  <c r="P6417" i="1"/>
  <c r="Q6417" i="1" s="1"/>
  <c r="R6417" i="1"/>
  <c r="O6418" i="1"/>
  <c r="P6418" i="1"/>
  <c r="Q6418" i="1" s="1"/>
  <c r="R6418" i="1"/>
  <c r="O6419" i="1"/>
  <c r="P6419" i="1"/>
  <c r="Q6419" i="1" s="1"/>
  <c r="R6419" i="1"/>
  <c r="O6420" i="1"/>
  <c r="P6420" i="1"/>
  <c r="Q6420" i="1" s="1"/>
  <c r="R6420" i="1"/>
  <c r="O6421" i="1"/>
  <c r="P6421" i="1"/>
  <c r="Q6421" i="1" s="1"/>
  <c r="R6421" i="1"/>
  <c r="O6422" i="1"/>
  <c r="P6422" i="1"/>
  <c r="Q6422" i="1" s="1"/>
  <c r="R6422" i="1"/>
  <c r="O6423" i="1"/>
  <c r="P6423" i="1"/>
  <c r="Q6423" i="1" s="1"/>
  <c r="R6423" i="1"/>
  <c r="O6424" i="1"/>
  <c r="P6424" i="1"/>
  <c r="Q6424" i="1" s="1"/>
  <c r="R6424" i="1"/>
  <c r="O6425" i="1"/>
  <c r="P6425" i="1"/>
  <c r="Q6425" i="1" s="1"/>
  <c r="R6425" i="1"/>
  <c r="O6426" i="1"/>
  <c r="P6426" i="1"/>
  <c r="Q6426" i="1" s="1"/>
  <c r="R6426" i="1"/>
  <c r="O6427" i="1"/>
  <c r="P6427" i="1"/>
  <c r="Q6427" i="1" s="1"/>
  <c r="R6427" i="1"/>
  <c r="O6428" i="1"/>
  <c r="P6428" i="1"/>
  <c r="Q6428" i="1" s="1"/>
  <c r="R6428" i="1"/>
  <c r="O6429" i="1"/>
  <c r="P6429" i="1"/>
  <c r="Q6429" i="1" s="1"/>
  <c r="R6429" i="1"/>
  <c r="O6430" i="1"/>
  <c r="P6430" i="1"/>
  <c r="Q6430" i="1" s="1"/>
  <c r="R6430" i="1"/>
  <c r="O6431" i="1"/>
  <c r="P6431" i="1"/>
  <c r="Q6431" i="1"/>
  <c r="R6431" i="1"/>
  <c r="O6432" i="1"/>
  <c r="P6432" i="1"/>
  <c r="Q6432" i="1" s="1"/>
  <c r="R6432" i="1"/>
  <c r="O6433" i="1"/>
  <c r="P6433" i="1"/>
  <c r="Q6433" i="1" s="1"/>
  <c r="R6433" i="1"/>
  <c r="O6434" i="1"/>
  <c r="P6434" i="1"/>
  <c r="Q6434" i="1" s="1"/>
  <c r="R6434" i="1"/>
  <c r="O6435" i="1"/>
  <c r="P6435" i="1"/>
  <c r="Q6435" i="1" s="1"/>
  <c r="R6435" i="1"/>
  <c r="O6436" i="1"/>
  <c r="P6436" i="1"/>
  <c r="Q6436" i="1" s="1"/>
  <c r="R6436" i="1"/>
  <c r="O6437" i="1"/>
  <c r="P6437" i="1"/>
  <c r="Q6437" i="1" s="1"/>
  <c r="R6437" i="1"/>
  <c r="O6438" i="1"/>
  <c r="P6438" i="1"/>
  <c r="Q6438" i="1" s="1"/>
  <c r="R6438" i="1"/>
  <c r="O6439" i="1"/>
  <c r="P6439" i="1"/>
  <c r="Q6439" i="1" s="1"/>
  <c r="R6439" i="1"/>
  <c r="O6440" i="1"/>
  <c r="P6440" i="1"/>
  <c r="Q6440" i="1" s="1"/>
  <c r="R6440" i="1"/>
  <c r="O6441" i="1"/>
  <c r="P6441" i="1"/>
  <c r="Q6441" i="1" s="1"/>
  <c r="R6441" i="1"/>
  <c r="O6442" i="1"/>
  <c r="P6442" i="1"/>
  <c r="Q6442" i="1" s="1"/>
  <c r="R6442" i="1"/>
  <c r="O6443" i="1"/>
  <c r="P6443" i="1"/>
  <c r="Q6443" i="1" s="1"/>
  <c r="R6443" i="1"/>
  <c r="O6444" i="1"/>
  <c r="P6444" i="1"/>
  <c r="Q6444" i="1" s="1"/>
  <c r="R6444" i="1"/>
  <c r="O6445" i="1"/>
  <c r="P6445" i="1"/>
  <c r="Q6445" i="1" s="1"/>
  <c r="R6445" i="1"/>
  <c r="O6446" i="1"/>
  <c r="P6446" i="1"/>
  <c r="Q6446" i="1" s="1"/>
  <c r="R6446" i="1"/>
  <c r="O6447" i="1"/>
  <c r="P6447" i="1"/>
  <c r="Q6447" i="1" s="1"/>
  <c r="R6447" i="1"/>
  <c r="O6448" i="1"/>
  <c r="P6448" i="1"/>
  <c r="Q6448" i="1" s="1"/>
  <c r="R6448" i="1"/>
  <c r="O6449" i="1"/>
  <c r="P6449" i="1"/>
  <c r="Q6449" i="1" s="1"/>
  <c r="R6449" i="1"/>
  <c r="O6450" i="1"/>
  <c r="P6450" i="1"/>
  <c r="Q6450" i="1"/>
  <c r="R6450" i="1"/>
  <c r="O6451" i="1"/>
  <c r="P6451" i="1"/>
  <c r="Q6451" i="1" s="1"/>
  <c r="R6451" i="1"/>
  <c r="O6452" i="1"/>
  <c r="P6452" i="1"/>
  <c r="Q6452" i="1"/>
  <c r="R6452" i="1"/>
  <c r="O6453" i="1"/>
  <c r="P6453" i="1"/>
  <c r="Q6453" i="1" s="1"/>
  <c r="R6453" i="1"/>
  <c r="O6454" i="1"/>
  <c r="P6454" i="1"/>
  <c r="Q6454" i="1" s="1"/>
  <c r="R6454" i="1"/>
  <c r="O6455" i="1"/>
  <c r="P6455" i="1"/>
  <c r="Q6455" i="1" s="1"/>
  <c r="R6455" i="1"/>
  <c r="O6456" i="1"/>
  <c r="P6456" i="1"/>
  <c r="Q6456" i="1" s="1"/>
  <c r="R6456" i="1"/>
  <c r="O6457" i="1"/>
  <c r="P6457" i="1"/>
  <c r="Q6457" i="1" s="1"/>
  <c r="R6457" i="1"/>
  <c r="O6458" i="1"/>
  <c r="P6458" i="1"/>
  <c r="Q6458" i="1" s="1"/>
  <c r="R6458" i="1"/>
  <c r="O6459" i="1"/>
  <c r="P6459" i="1"/>
  <c r="Q6459" i="1" s="1"/>
  <c r="R6459" i="1"/>
  <c r="O6460" i="1"/>
  <c r="P6460" i="1"/>
  <c r="Q6460" i="1" s="1"/>
  <c r="R6460" i="1"/>
  <c r="O6461" i="1"/>
  <c r="P6461" i="1"/>
  <c r="Q6461" i="1" s="1"/>
  <c r="R6461" i="1"/>
  <c r="O6462" i="1"/>
  <c r="P6462" i="1"/>
  <c r="Q6462" i="1" s="1"/>
  <c r="R6462" i="1"/>
  <c r="O6463" i="1"/>
  <c r="P6463" i="1"/>
  <c r="Q6463" i="1" s="1"/>
  <c r="R6463" i="1"/>
  <c r="O6464" i="1"/>
  <c r="P6464" i="1"/>
  <c r="Q6464" i="1" s="1"/>
  <c r="R6464" i="1"/>
  <c r="O6465" i="1"/>
  <c r="P6465" i="1"/>
  <c r="Q6465" i="1" s="1"/>
  <c r="R6465" i="1"/>
  <c r="O6466" i="1"/>
  <c r="P6466" i="1"/>
  <c r="Q6466" i="1" s="1"/>
  <c r="R6466" i="1"/>
  <c r="O6467" i="1"/>
  <c r="P6467" i="1"/>
  <c r="Q6467" i="1" s="1"/>
  <c r="R6467" i="1"/>
  <c r="O6468" i="1"/>
  <c r="P6468" i="1"/>
  <c r="Q6468" i="1" s="1"/>
  <c r="R6468" i="1"/>
  <c r="O6469" i="1"/>
  <c r="P6469" i="1"/>
  <c r="Q6469" i="1" s="1"/>
  <c r="R6469" i="1"/>
  <c r="O6470" i="1"/>
  <c r="P6470" i="1"/>
  <c r="Q6470" i="1" s="1"/>
  <c r="R6470" i="1"/>
  <c r="O6471" i="1"/>
  <c r="P6471" i="1"/>
  <c r="Q6471" i="1" s="1"/>
  <c r="R6471" i="1"/>
  <c r="O6472" i="1"/>
  <c r="P6472" i="1"/>
  <c r="Q6472" i="1" s="1"/>
  <c r="R6472" i="1"/>
  <c r="O6473" i="1"/>
  <c r="P6473" i="1"/>
  <c r="Q6473" i="1" s="1"/>
  <c r="R6473" i="1"/>
  <c r="O6474" i="1"/>
  <c r="P6474" i="1"/>
  <c r="Q6474" i="1" s="1"/>
  <c r="R6474" i="1"/>
  <c r="O6475" i="1"/>
  <c r="P6475" i="1"/>
  <c r="Q6475" i="1" s="1"/>
  <c r="R6475" i="1"/>
  <c r="O6476" i="1"/>
  <c r="P6476" i="1"/>
  <c r="Q6476" i="1" s="1"/>
  <c r="R6476" i="1"/>
  <c r="O6477" i="1"/>
  <c r="P6477" i="1"/>
  <c r="Q6477" i="1" s="1"/>
  <c r="R6477" i="1"/>
  <c r="O6478" i="1"/>
  <c r="P6478" i="1"/>
  <c r="Q6478" i="1" s="1"/>
  <c r="R6478" i="1"/>
  <c r="O6479" i="1"/>
  <c r="P6479" i="1"/>
  <c r="Q6479" i="1" s="1"/>
  <c r="R6479" i="1"/>
  <c r="O6480" i="1"/>
  <c r="P6480" i="1"/>
  <c r="Q6480" i="1" s="1"/>
  <c r="R6480" i="1"/>
  <c r="O6481" i="1"/>
  <c r="P6481" i="1"/>
  <c r="Q6481" i="1" s="1"/>
  <c r="R6481" i="1"/>
  <c r="O6482" i="1"/>
  <c r="P6482" i="1"/>
  <c r="Q6482" i="1" s="1"/>
  <c r="R6482" i="1"/>
  <c r="O6483" i="1"/>
  <c r="P6483" i="1"/>
  <c r="Q6483" i="1" s="1"/>
  <c r="R6483" i="1"/>
  <c r="O6484" i="1"/>
  <c r="P6484" i="1"/>
  <c r="Q6484" i="1" s="1"/>
  <c r="R6484" i="1"/>
  <c r="O6485" i="1"/>
  <c r="P6485" i="1"/>
  <c r="Q6485" i="1" s="1"/>
  <c r="R6485" i="1"/>
  <c r="O6486" i="1"/>
  <c r="P6486" i="1"/>
  <c r="Q6486" i="1" s="1"/>
  <c r="R6486" i="1"/>
  <c r="O6487" i="1"/>
  <c r="P6487" i="1"/>
  <c r="Q6487" i="1" s="1"/>
  <c r="R6487" i="1"/>
  <c r="O6488" i="1"/>
  <c r="P6488" i="1"/>
  <c r="Q6488" i="1" s="1"/>
  <c r="R6488" i="1"/>
  <c r="O6489" i="1"/>
  <c r="P6489" i="1"/>
  <c r="Q6489" i="1"/>
  <c r="R6489" i="1"/>
  <c r="O6490" i="1"/>
  <c r="P6490" i="1"/>
  <c r="Q6490" i="1" s="1"/>
  <c r="R6490" i="1"/>
  <c r="O6491" i="1"/>
  <c r="P6491" i="1"/>
  <c r="Q6491" i="1" s="1"/>
  <c r="R6491" i="1"/>
  <c r="O6492" i="1"/>
  <c r="P6492" i="1"/>
  <c r="Q6492" i="1" s="1"/>
  <c r="R6492" i="1"/>
  <c r="O6493" i="1"/>
  <c r="P6493" i="1"/>
  <c r="Q6493" i="1" s="1"/>
  <c r="R6493" i="1"/>
  <c r="O6494" i="1"/>
  <c r="P6494" i="1"/>
  <c r="Q6494" i="1" s="1"/>
  <c r="R6494" i="1"/>
  <c r="O6495" i="1"/>
  <c r="P6495" i="1"/>
  <c r="Q6495" i="1" s="1"/>
  <c r="R6495" i="1"/>
  <c r="O6496" i="1"/>
  <c r="P6496" i="1"/>
  <c r="Q6496" i="1" s="1"/>
  <c r="R6496" i="1"/>
  <c r="O6497" i="1"/>
  <c r="P6497" i="1"/>
  <c r="Q6497" i="1" s="1"/>
  <c r="R6497" i="1"/>
  <c r="O6498" i="1"/>
  <c r="P6498" i="1"/>
  <c r="Q6498" i="1" s="1"/>
  <c r="R6498" i="1"/>
  <c r="O6499" i="1"/>
  <c r="P6499" i="1"/>
  <c r="Q6499" i="1" s="1"/>
  <c r="R6499" i="1"/>
  <c r="O6500" i="1"/>
  <c r="P6500" i="1"/>
  <c r="Q6500" i="1" s="1"/>
  <c r="R6500" i="1"/>
  <c r="O6501" i="1"/>
  <c r="P6501" i="1"/>
  <c r="Q6501" i="1" s="1"/>
  <c r="R6501" i="1"/>
  <c r="O6502" i="1"/>
  <c r="P6502" i="1"/>
  <c r="Q6502" i="1" s="1"/>
  <c r="R6502" i="1"/>
  <c r="O6503" i="1"/>
  <c r="P6503" i="1"/>
  <c r="Q6503" i="1" s="1"/>
  <c r="R6503" i="1"/>
  <c r="O6504" i="1"/>
  <c r="P6504" i="1"/>
  <c r="Q6504" i="1" s="1"/>
  <c r="R6504" i="1"/>
  <c r="O6505" i="1"/>
  <c r="P6505" i="1"/>
  <c r="Q6505" i="1" s="1"/>
  <c r="R6505" i="1"/>
  <c r="O6506" i="1"/>
  <c r="P6506" i="1"/>
  <c r="Q6506" i="1" s="1"/>
  <c r="R6506" i="1"/>
  <c r="O6507" i="1"/>
  <c r="P6507" i="1"/>
  <c r="Q6507" i="1" s="1"/>
  <c r="R6507" i="1"/>
  <c r="O6508" i="1"/>
  <c r="P6508" i="1"/>
  <c r="Q6508" i="1" s="1"/>
  <c r="R6508" i="1"/>
  <c r="O6509" i="1"/>
  <c r="P6509" i="1"/>
  <c r="Q6509" i="1" s="1"/>
  <c r="R6509" i="1"/>
  <c r="O6510" i="1"/>
  <c r="P6510" i="1"/>
  <c r="Q6510" i="1" s="1"/>
  <c r="R6510" i="1"/>
  <c r="O6511" i="1"/>
  <c r="P6511" i="1"/>
  <c r="Q6511" i="1" s="1"/>
  <c r="R6511" i="1"/>
  <c r="O6512" i="1"/>
  <c r="P6512" i="1"/>
  <c r="Q6512" i="1" s="1"/>
  <c r="R6512" i="1"/>
  <c r="O6513" i="1"/>
  <c r="P6513" i="1"/>
  <c r="Q6513" i="1" s="1"/>
  <c r="R6513" i="1"/>
  <c r="O6514" i="1"/>
  <c r="P6514" i="1"/>
  <c r="Q6514" i="1" s="1"/>
  <c r="R6514" i="1"/>
  <c r="O6515" i="1"/>
  <c r="P6515" i="1"/>
  <c r="Q6515" i="1" s="1"/>
  <c r="R6515" i="1"/>
  <c r="O6516" i="1"/>
  <c r="P6516" i="1"/>
  <c r="Q6516" i="1" s="1"/>
  <c r="R6516" i="1"/>
  <c r="O6517" i="1"/>
  <c r="P6517" i="1"/>
  <c r="Q6517" i="1" s="1"/>
  <c r="R6517" i="1"/>
  <c r="O6518" i="1"/>
  <c r="P6518" i="1"/>
  <c r="Q6518" i="1" s="1"/>
  <c r="R6518" i="1"/>
  <c r="O6519" i="1"/>
  <c r="P6519" i="1"/>
  <c r="Q6519" i="1" s="1"/>
  <c r="R6519" i="1"/>
  <c r="O6520" i="1"/>
  <c r="P6520" i="1"/>
  <c r="Q6520" i="1" s="1"/>
  <c r="R6520" i="1"/>
  <c r="O6521" i="1"/>
  <c r="P6521" i="1"/>
  <c r="Q6521" i="1"/>
  <c r="R6521" i="1"/>
  <c r="O6522" i="1"/>
  <c r="P6522" i="1"/>
  <c r="Q6522" i="1" s="1"/>
  <c r="R6522" i="1"/>
  <c r="O6523" i="1"/>
  <c r="P6523" i="1"/>
  <c r="Q6523" i="1" s="1"/>
  <c r="R6523" i="1"/>
  <c r="O6524" i="1"/>
  <c r="P6524" i="1"/>
  <c r="Q6524" i="1" s="1"/>
  <c r="R6524" i="1"/>
  <c r="O6525" i="1"/>
  <c r="P6525" i="1"/>
  <c r="Q6525" i="1" s="1"/>
  <c r="R6525" i="1"/>
  <c r="O6526" i="1"/>
  <c r="P6526" i="1"/>
  <c r="Q6526" i="1" s="1"/>
  <c r="R6526" i="1"/>
  <c r="O6527" i="1"/>
  <c r="P6527" i="1"/>
  <c r="Q6527" i="1" s="1"/>
  <c r="R6527" i="1"/>
  <c r="O6528" i="1"/>
  <c r="P6528" i="1"/>
  <c r="Q6528" i="1" s="1"/>
  <c r="R6528" i="1"/>
  <c r="O6529" i="1"/>
  <c r="P6529" i="1"/>
  <c r="Q6529" i="1" s="1"/>
  <c r="R6529" i="1"/>
  <c r="O6530" i="1"/>
  <c r="P6530" i="1"/>
  <c r="Q6530" i="1" s="1"/>
  <c r="R6530" i="1"/>
  <c r="O6531" i="1"/>
  <c r="P6531" i="1"/>
  <c r="Q6531" i="1" s="1"/>
  <c r="R6531" i="1"/>
  <c r="O6532" i="1"/>
  <c r="P6532" i="1"/>
  <c r="Q6532" i="1" s="1"/>
  <c r="R6532" i="1"/>
  <c r="O6533" i="1"/>
  <c r="P6533" i="1"/>
  <c r="Q6533" i="1" s="1"/>
  <c r="R6533" i="1"/>
  <c r="O6534" i="1"/>
  <c r="P6534" i="1"/>
  <c r="Q6534" i="1" s="1"/>
  <c r="R6534" i="1"/>
  <c r="O6535" i="1"/>
  <c r="P6535" i="1"/>
  <c r="Q6535" i="1" s="1"/>
  <c r="R6535" i="1"/>
  <c r="O6536" i="1"/>
  <c r="P6536" i="1"/>
  <c r="Q6536" i="1" s="1"/>
  <c r="R6536" i="1"/>
  <c r="O6537" i="1"/>
  <c r="P6537" i="1"/>
  <c r="Q6537" i="1"/>
  <c r="R6537" i="1"/>
  <c r="O6538" i="1"/>
  <c r="P6538" i="1"/>
  <c r="Q6538" i="1" s="1"/>
  <c r="R6538" i="1"/>
  <c r="O6539" i="1"/>
  <c r="P6539" i="1"/>
  <c r="Q6539" i="1" s="1"/>
  <c r="R6539" i="1"/>
  <c r="O6540" i="1"/>
  <c r="P6540" i="1"/>
  <c r="Q6540" i="1" s="1"/>
  <c r="R6540" i="1"/>
  <c r="O6541" i="1"/>
  <c r="P6541" i="1"/>
  <c r="Q6541" i="1" s="1"/>
  <c r="R6541" i="1"/>
  <c r="O6542" i="1"/>
  <c r="P6542" i="1"/>
  <c r="Q6542" i="1" s="1"/>
  <c r="R6542" i="1"/>
  <c r="O6543" i="1"/>
  <c r="P6543" i="1"/>
  <c r="Q6543" i="1" s="1"/>
  <c r="R6543" i="1"/>
  <c r="O6544" i="1"/>
  <c r="P6544" i="1"/>
  <c r="Q6544" i="1" s="1"/>
  <c r="R6544" i="1"/>
  <c r="O6545" i="1"/>
  <c r="P6545" i="1"/>
  <c r="Q6545" i="1" s="1"/>
  <c r="R6545" i="1"/>
  <c r="O6546" i="1"/>
  <c r="P6546" i="1"/>
  <c r="Q6546" i="1" s="1"/>
  <c r="R6546" i="1"/>
  <c r="O6547" i="1"/>
  <c r="P6547" i="1"/>
  <c r="Q6547" i="1" s="1"/>
  <c r="R6547" i="1"/>
  <c r="O6548" i="1"/>
  <c r="P6548" i="1"/>
  <c r="Q6548" i="1"/>
  <c r="R6548" i="1"/>
  <c r="O6549" i="1"/>
  <c r="P6549" i="1"/>
  <c r="Q6549" i="1" s="1"/>
  <c r="R6549" i="1"/>
  <c r="O6550" i="1"/>
  <c r="P6550" i="1"/>
  <c r="Q6550" i="1" s="1"/>
  <c r="R6550" i="1"/>
  <c r="O6551" i="1"/>
  <c r="P6551" i="1"/>
  <c r="Q6551" i="1" s="1"/>
  <c r="R6551" i="1"/>
  <c r="O6552" i="1"/>
  <c r="P6552" i="1"/>
  <c r="Q6552" i="1" s="1"/>
  <c r="R6552" i="1"/>
  <c r="O6553" i="1"/>
  <c r="P6553" i="1"/>
  <c r="Q6553" i="1" s="1"/>
  <c r="R6553" i="1"/>
  <c r="O6554" i="1"/>
  <c r="P6554" i="1"/>
  <c r="Q6554" i="1" s="1"/>
  <c r="R6554" i="1"/>
  <c r="O6555" i="1"/>
  <c r="P6555" i="1"/>
  <c r="Q6555" i="1"/>
  <c r="R6555" i="1"/>
  <c r="O6556" i="1"/>
  <c r="P6556" i="1"/>
  <c r="Q6556" i="1" s="1"/>
  <c r="R6556" i="1"/>
  <c r="O6557" i="1"/>
  <c r="P6557" i="1"/>
  <c r="Q6557" i="1" s="1"/>
  <c r="R6557" i="1"/>
  <c r="O6558" i="1"/>
  <c r="P6558" i="1"/>
  <c r="Q6558" i="1" s="1"/>
  <c r="R6558" i="1"/>
  <c r="O6559" i="1"/>
  <c r="P6559" i="1"/>
  <c r="Q6559" i="1" s="1"/>
  <c r="R6559" i="1"/>
  <c r="O6560" i="1"/>
  <c r="P6560" i="1"/>
  <c r="Q6560" i="1" s="1"/>
  <c r="R6560" i="1"/>
  <c r="O6561" i="1"/>
  <c r="P6561" i="1"/>
  <c r="Q6561" i="1" s="1"/>
  <c r="R6561" i="1"/>
  <c r="O6562" i="1"/>
  <c r="P6562" i="1"/>
  <c r="Q6562" i="1" s="1"/>
  <c r="R6562" i="1"/>
  <c r="O6563" i="1"/>
  <c r="P6563" i="1"/>
  <c r="Q6563" i="1"/>
  <c r="R6563" i="1"/>
  <c r="O6564" i="1"/>
  <c r="P6564" i="1"/>
  <c r="Q6564" i="1" s="1"/>
  <c r="R6564" i="1"/>
  <c r="O6565" i="1"/>
  <c r="P6565" i="1"/>
  <c r="Q6565" i="1" s="1"/>
  <c r="R6565" i="1"/>
  <c r="O6566" i="1"/>
  <c r="P6566" i="1"/>
  <c r="Q6566" i="1" s="1"/>
  <c r="R6566" i="1"/>
  <c r="O6567" i="1"/>
  <c r="P6567" i="1"/>
  <c r="Q6567" i="1"/>
  <c r="R6567" i="1"/>
  <c r="O6568" i="1"/>
  <c r="P6568" i="1"/>
  <c r="Q6568" i="1" s="1"/>
  <c r="R6568" i="1"/>
  <c r="O6569" i="1"/>
  <c r="P6569" i="1"/>
  <c r="Q6569" i="1" s="1"/>
  <c r="R6569" i="1"/>
  <c r="O6570" i="1"/>
  <c r="P6570" i="1"/>
  <c r="Q6570" i="1" s="1"/>
  <c r="R6570" i="1"/>
  <c r="O6571" i="1"/>
  <c r="P6571" i="1"/>
  <c r="Q6571" i="1" s="1"/>
  <c r="R6571" i="1"/>
  <c r="O6572" i="1"/>
  <c r="P6572" i="1"/>
  <c r="Q6572" i="1" s="1"/>
  <c r="R6572" i="1"/>
  <c r="O6573" i="1"/>
  <c r="P6573" i="1"/>
  <c r="Q6573" i="1" s="1"/>
  <c r="R6573" i="1"/>
  <c r="O6574" i="1"/>
  <c r="P6574" i="1"/>
  <c r="Q6574" i="1" s="1"/>
  <c r="R6574" i="1"/>
  <c r="O6575" i="1"/>
  <c r="P6575" i="1"/>
  <c r="Q6575" i="1" s="1"/>
  <c r="R6575" i="1"/>
  <c r="O6576" i="1"/>
  <c r="P6576" i="1"/>
  <c r="Q6576" i="1" s="1"/>
  <c r="R6576" i="1"/>
  <c r="O6577" i="1"/>
  <c r="P6577" i="1"/>
  <c r="Q6577" i="1" s="1"/>
  <c r="R6577" i="1"/>
  <c r="O6578" i="1"/>
  <c r="P6578" i="1"/>
  <c r="Q6578" i="1"/>
  <c r="R6578" i="1"/>
  <c r="O6579" i="1"/>
  <c r="P6579" i="1"/>
  <c r="Q6579" i="1" s="1"/>
  <c r="R6579" i="1"/>
  <c r="O6580" i="1"/>
  <c r="P6580" i="1"/>
  <c r="Q6580" i="1" s="1"/>
  <c r="R6580" i="1"/>
  <c r="O6581" i="1"/>
  <c r="P6581" i="1"/>
  <c r="Q6581" i="1" s="1"/>
  <c r="R6581" i="1"/>
  <c r="O6582" i="1"/>
  <c r="P6582" i="1"/>
  <c r="Q6582" i="1" s="1"/>
  <c r="R6582" i="1"/>
  <c r="O6583" i="1"/>
  <c r="P6583" i="1"/>
  <c r="Q6583" i="1" s="1"/>
  <c r="R6583" i="1"/>
  <c r="O6584" i="1"/>
  <c r="P6584" i="1"/>
  <c r="Q6584" i="1" s="1"/>
  <c r="R6584" i="1"/>
  <c r="O6585" i="1"/>
  <c r="P6585" i="1"/>
  <c r="Q6585" i="1" s="1"/>
  <c r="R6585" i="1"/>
  <c r="O6586" i="1"/>
  <c r="P6586" i="1"/>
  <c r="Q6586" i="1" s="1"/>
  <c r="R6586" i="1"/>
  <c r="O6587" i="1"/>
  <c r="P6587" i="1"/>
  <c r="Q6587" i="1" s="1"/>
  <c r="R6587" i="1"/>
  <c r="O6588" i="1"/>
  <c r="P6588" i="1"/>
  <c r="Q6588" i="1" s="1"/>
  <c r="R6588" i="1"/>
  <c r="O6589" i="1"/>
  <c r="P6589" i="1"/>
  <c r="Q6589" i="1" s="1"/>
  <c r="R6589" i="1"/>
  <c r="O6590" i="1"/>
  <c r="P6590" i="1"/>
  <c r="Q6590" i="1" s="1"/>
  <c r="R6590" i="1"/>
  <c r="O6591" i="1"/>
  <c r="P6591" i="1"/>
  <c r="Q6591" i="1" s="1"/>
  <c r="R6591" i="1"/>
  <c r="O6592" i="1"/>
  <c r="P6592" i="1"/>
  <c r="Q6592" i="1" s="1"/>
  <c r="R6592" i="1"/>
  <c r="O6593" i="1"/>
  <c r="P6593" i="1"/>
  <c r="Q6593" i="1" s="1"/>
  <c r="R6593" i="1"/>
  <c r="O6594" i="1"/>
  <c r="P6594" i="1"/>
  <c r="Q6594" i="1" s="1"/>
  <c r="R6594" i="1"/>
  <c r="O6595" i="1"/>
  <c r="P6595" i="1"/>
  <c r="Q6595" i="1" s="1"/>
  <c r="R6595" i="1"/>
  <c r="O6596" i="1"/>
  <c r="P6596" i="1"/>
  <c r="Q6596" i="1" s="1"/>
  <c r="R6596" i="1"/>
  <c r="O6597" i="1"/>
  <c r="P6597" i="1"/>
  <c r="Q6597" i="1" s="1"/>
  <c r="R6597" i="1"/>
  <c r="O6598" i="1"/>
  <c r="P6598" i="1"/>
  <c r="Q6598" i="1" s="1"/>
  <c r="R6598" i="1"/>
  <c r="O6599" i="1"/>
  <c r="P6599" i="1"/>
  <c r="Q6599" i="1" s="1"/>
  <c r="R6599" i="1"/>
  <c r="O6600" i="1"/>
  <c r="P6600" i="1"/>
  <c r="Q6600" i="1" s="1"/>
  <c r="R6600" i="1"/>
  <c r="O6601" i="1"/>
  <c r="P6601" i="1"/>
  <c r="Q6601" i="1" s="1"/>
  <c r="R6601" i="1"/>
  <c r="O6602" i="1"/>
  <c r="P6602" i="1"/>
  <c r="Q6602" i="1" s="1"/>
  <c r="R6602" i="1"/>
  <c r="O6603" i="1"/>
  <c r="P6603" i="1"/>
  <c r="Q6603" i="1" s="1"/>
  <c r="R6603" i="1"/>
  <c r="O6604" i="1"/>
  <c r="P6604" i="1"/>
  <c r="Q6604" i="1" s="1"/>
  <c r="R6604" i="1"/>
  <c r="O6605" i="1"/>
  <c r="P6605" i="1"/>
  <c r="Q6605" i="1" s="1"/>
  <c r="R6605" i="1"/>
  <c r="O6606" i="1"/>
  <c r="P6606" i="1"/>
  <c r="Q6606" i="1" s="1"/>
  <c r="R6606" i="1"/>
  <c r="O6607" i="1"/>
  <c r="P6607" i="1"/>
  <c r="Q6607" i="1" s="1"/>
  <c r="R6607" i="1"/>
  <c r="O6608" i="1"/>
  <c r="P6608" i="1"/>
  <c r="Q6608" i="1" s="1"/>
  <c r="R6608" i="1"/>
  <c r="O6609" i="1"/>
  <c r="P6609" i="1"/>
  <c r="Q6609" i="1" s="1"/>
  <c r="R6609" i="1"/>
  <c r="O6610" i="1"/>
  <c r="P6610" i="1"/>
  <c r="Q6610" i="1" s="1"/>
  <c r="R6610" i="1"/>
  <c r="O6611" i="1"/>
  <c r="P6611" i="1"/>
  <c r="Q6611" i="1"/>
  <c r="R6611" i="1"/>
  <c r="O6612" i="1"/>
  <c r="P6612" i="1"/>
  <c r="Q6612" i="1" s="1"/>
  <c r="R6612" i="1"/>
  <c r="O6613" i="1"/>
  <c r="P6613" i="1"/>
  <c r="Q6613" i="1" s="1"/>
  <c r="R6613" i="1"/>
  <c r="O6614" i="1"/>
  <c r="P6614" i="1"/>
  <c r="Q6614" i="1" s="1"/>
  <c r="R6614" i="1"/>
  <c r="O6615" i="1"/>
  <c r="P6615" i="1"/>
  <c r="Q6615" i="1" s="1"/>
  <c r="R6615" i="1"/>
  <c r="O6616" i="1"/>
  <c r="P6616" i="1"/>
  <c r="Q6616" i="1" s="1"/>
  <c r="R6616" i="1"/>
  <c r="O6617" i="1"/>
  <c r="P6617" i="1"/>
  <c r="Q6617" i="1" s="1"/>
  <c r="R6617" i="1"/>
  <c r="O6618" i="1"/>
  <c r="P6618" i="1"/>
  <c r="Q6618" i="1" s="1"/>
  <c r="R6618" i="1"/>
  <c r="O6619" i="1"/>
  <c r="P6619" i="1"/>
  <c r="Q6619" i="1" s="1"/>
  <c r="R6619" i="1"/>
  <c r="O6620" i="1"/>
  <c r="P6620" i="1"/>
  <c r="Q6620" i="1" s="1"/>
  <c r="R6620" i="1"/>
  <c r="O6621" i="1"/>
  <c r="P6621" i="1"/>
  <c r="Q6621" i="1" s="1"/>
  <c r="R6621" i="1"/>
  <c r="O6622" i="1"/>
  <c r="P6622" i="1"/>
  <c r="Q6622" i="1" s="1"/>
  <c r="R6622" i="1"/>
  <c r="O6623" i="1"/>
  <c r="P6623" i="1"/>
  <c r="Q6623" i="1" s="1"/>
  <c r="R6623" i="1"/>
  <c r="O6624" i="1"/>
  <c r="P6624" i="1"/>
  <c r="Q6624" i="1" s="1"/>
  <c r="R6624" i="1"/>
  <c r="O6625" i="1"/>
  <c r="P6625" i="1"/>
  <c r="Q6625" i="1" s="1"/>
  <c r="R6625" i="1"/>
  <c r="O6626" i="1"/>
  <c r="P6626" i="1"/>
  <c r="Q6626" i="1" s="1"/>
  <c r="R6626" i="1"/>
  <c r="O6627" i="1"/>
  <c r="P6627" i="1"/>
  <c r="Q6627" i="1" s="1"/>
  <c r="R6627" i="1"/>
  <c r="O6628" i="1"/>
  <c r="P6628" i="1"/>
  <c r="Q6628" i="1" s="1"/>
  <c r="R6628" i="1"/>
  <c r="O6629" i="1"/>
  <c r="P6629" i="1"/>
  <c r="Q6629" i="1" s="1"/>
  <c r="R6629" i="1"/>
  <c r="O6630" i="1"/>
  <c r="P6630" i="1"/>
  <c r="Q6630" i="1"/>
  <c r="R6630" i="1"/>
  <c r="O6631" i="1"/>
  <c r="P6631" i="1"/>
  <c r="Q6631" i="1" s="1"/>
  <c r="R6631" i="1"/>
  <c r="O6632" i="1"/>
  <c r="P6632" i="1"/>
  <c r="Q6632" i="1" s="1"/>
  <c r="R6632" i="1"/>
  <c r="O6633" i="1"/>
  <c r="P6633" i="1"/>
  <c r="Q6633" i="1" s="1"/>
  <c r="R6633" i="1"/>
  <c r="O6634" i="1"/>
  <c r="P6634" i="1"/>
  <c r="Q6634" i="1" s="1"/>
  <c r="R6634" i="1"/>
  <c r="O6635" i="1"/>
  <c r="P6635" i="1"/>
  <c r="Q6635" i="1" s="1"/>
  <c r="R6635" i="1"/>
  <c r="O6636" i="1"/>
  <c r="P6636" i="1"/>
  <c r="Q6636" i="1" s="1"/>
  <c r="R6636" i="1"/>
  <c r="O6637" i="1"/>
  <c r="P6637" i="1"/>
  <c r="Q6637" i="1" s="1"/>
  <c r="R6637" i="1"/>
  <c r="O6638" i="1"/>
  <c r="P6638" i="1"/>
  <c r="Q6638" i="1" s="1"/>
  <c r="R6638" i="1"/>
  <c r="O6639" i="1"/>
  <c r="P6639" i="1"/>
  <c r="Q6639" i="1" s="1"/>
  <c r="R6639" i="1"/>
  <c r="O6640" i="1"/>
  <c r="P6640" i="1"/>
  <c r="Q6640" i="1" s="1"/>
  <c r="R6640" i="1"/>
  <c r="O6641" i="1"/>
  <c r="P6641" i="1"/>
  <c r="Q6641" i="1" s="1"/>
  <c r="R6641" i="1"/>
  <c r="O6642" i="1"/>
  <c r="P6642" i="1"/>
  <c r="Q6642" i="1" s="1"/>
  <c r="R6642" i="1"/>
  <c r="O6643" i="1"/>
  <c r="P6643" i="1"/>
  <c r="Q6643" i="1" s="1"/>
  <c r="R6643" i="1"/>
  <c r="O6644" i="1"/>
  <c r="P6644" i="1"/>
  <c r="Q6644" i="1" s="1"/>
  <c r="R6644" i="1"/>
  <c r="O6645" i="1"/>
  <c r="P6645" i="1"/>
  <c r="Q6645" i="1"/>
  <c r="R6645" i="1"/>
  <c r="O6646" i="1"/>
  <c r="P6646" i="1"/>
  <c r="Q6646" i="1" s="1"/>
  <c r="R6646" i="1"/>
  <c r="O6647" i="1"/>
  <c r="P6647" i="1"/>
  <c r="Q6647" i="1" s="1"/>
  <c r="R6647" i="1"/>
  <c r="O6648" i="1"/>
  <c r="P6648" i="1"/>
  <c r="Q6648" i="1" s="1"/>
  <c r="R6648" i="1"/>
  <c r="O6649" i="1"/>
  <c r="P6649" i="1"/>
  <c r="Q6649" i="1" s="1"/>
  <c r="R6649" i="1"/>
  <c r="O6650" i="1"/>
  <c r="P6650" i="1"/>
  <c r="Q6650" i="1" s="1"/>
  <c r="R6650" i="1"/>
  <c r="O6651" i="1"/>
  <c r="P6651" i="1"/>
  <c r="Q6651" i="1" s="1"/>
  <c r="R6651" i="1"/>
  <c r="O6652" i="1"/>
  <c r="P6652" i="1"/>
  <c r="Q6652" i="1" s="1"/>
  <c r="R6652" i="1"/>
  <c r="O6653" i="1"/>
  <c r="P6653" i="1"/>
  <c r="Q6653" i="1" s="1"/>
  <c r="R6653" i="1"/>
  <c r="O6654" i="1"/>
  <c r="P6654" i="1"/>
  <c r="Q6654" i="1" s="1"/>
  <c r="R6654" i="1"/>
  <c r="O6655" i="1"/>
  <c r="P6655" i="1"/>
  <c r="Q6655" i="1" s="1"/>
  <c r="R6655" i="1"/>
  <c r="O6656" i="1"/>
  <c r="P6656" i="1"/>
  <c r="Q6656" i="1" s="1"/>
  <c r="R6656" i="1"/>
  <c r="O6657" i="1"/>
  <c r="P6657" i="1"/>
  <c r="Q6657" i="1" s="1"/>
  <c r="R6657" i="1"/>
  <c r="O6658" i="1"/>
  <c r="P6658" i="1"/>
  <c r="Q6658" i="1" s="1"/>
  <c r="R6658" i="1"/>
  <c r="O6659" i="1"/>
  <c r="P6659" i="1"/>
  <c r="Q6659" i="1" s="1"/>
  <c r="R6659" i="1"/>
  <c r="O6660" i="1"/>
  <c r="P6660" i="1"/>
  <c r="Q6660" i="1" s="1"/>
  <c r="R6660" i="1"/>
  <c r="O6661" i="1"/>
  <c r="P6661" i="1"/>
  <c r="Q6661" i="1" s="1"/>
  <c r="R6661" i="1"/>
  <c r="O6662" i="1"/>
  <c r="P6662" i="1"/>
  <c r="Q6662" i="1" s="1"/>
  <c r="R6662" i="1"/>
  <c r="O6663" i="1"/>
  <c r="P6663" i="1"/>
  <c r="Q6663" i="1" s="1"/>
  <c r="R6663" i="1"/>
  <c r="O6664" i="1"/>
  <c r="P6664" i="1"/>
  <c r="Q6664" i="1" s="1"/>
  <c r="R6664" i="1"/>
  <c r="O6665" i="1"/>
  <c r="P6665" i="1"/>
  <c r="Q6665" i="1" s="1"/>
  <c r="R6665" i="1"/>
  <c r="O6666" i="1"/>
  <c r="P6666" i="1"/>
  <c r="Q6666" i="1" s="1"/>
  <c r="R6666" i="1"/>
  <c r="O6667" i="1"/>
  <c r="P6667" i="1"/>
  <c r="Q6667" i="1" s="1"/>
  <c r="R6667" i="1"/>
  <c r="O6668" i="1"/>
  <c r="P6668" i="1"/>
  <c r="Q6668" i="1" s="1"/>
  <c r="R6668" i="1"/>
  <c r="O6669" i="1"/>
  <c r="P6669" i="1"/>
  <c r="Q6669" i="1" s="1"/>
  <c r="R6669" i="1"/>
  <c r="O6670" i="1"/>
  <c r="P6670" i="1"/>
  <c r="Q6670" i="1" s="1"/>
  <c r="R6670" i="1"/>
  <c r="O6671" i="1"/>
  <c r="P6671" i="1"/>
  <c r="Q6671" i="1" s="1"/>
  <c r="R6671" i="1"/>
  <c r="O6672" i="1"/>
  <c r="P6672" i="1"/>
  <c r="Q6672" i="1" s="1"/>
  <c r="R6672" i="1"/>
  <c r="O6673" i="1"/>
  <c r="P6673" i="1"/>
  <c r="Q6673" i="1" s="1"/>
  <c r="R6673" i="1"/>
  <c r="O6674" i="1"/>
  <c r="P6674" i="1"/>
  <c r="Q6674" i="1" s="1"/>
  <c r="R6674" i="1"/>
  <c r="O6675" i="1"/>
  <c r="P6675" i="1"/>
  <c r="Q6675" i="1" s="1"/>
  <c r="R6675" i="1"/>
  <c r="O6676" i="1"/>
  <c r="P6676" i="1"/>
  <c r="Q6676" i="1" s="1"/>
  <c r="R6676" i="1"/>
  <c r="O6677" i="1"/>
  <c r="P6677" i="1"/>
  <c r="Q6677" i="1" s="1"/>
  <c r="R6677" i="1"/>
  <c r="O6678" i="1"/>
  <c r="P6678" i="1"/>
  <c r="Q6678" i="1"/>
  <c r="R6678" i="1"/>
  <c r="O6679" i="1"/>
  <c r="P6679" i="1"/>
  <c r="Q6679" i="1" s="1"/>
  <c r="R6679" i="1"/>
  <c r="O6680" i="1"/>
  <c r="P6680" i="1"/>
  <c r="Q6680" i="1" s="1"/>
  <c r="R6680" i="1"/>
  <c r="O6681" i="1"/>
  <c r="P6681" i="1"/>
  <c r="Q6681" i="1"/>
  <c r="R6681" i="1"/>
  <c r="O6682" i="1"/>
  <c r="P6682" i="1"/>
  <c r="Q6682" i="1" s="1"/>
  <c r="R6682" i="1"/>
  <c r="O6683" i="1"/>
  <c r="P6683" i="1"/>
  <c r="Q6683" i="1" s="1"/>
  <c r="R6683" i="1"/>
  <c r="O6684" i="1"/>
  <c r="P6684" i="1"/>
  <c r="Q6684" i="1" s="1"/>
  <c r="R6684" i="1"/>
  <c r="O6685" i="1"/>
  <c r="P6685" i="1"/>
  <c r="Q6685" i="1" s="1"/>
  <c r="R6685" i="1"/>
  <c r="O6686" i="1"/>
  <c r="P6686" i="1"/>
  <c r="Q6686" i="1" s="1"/>
  <c r="R6686" i="1"/>
  <c r="O6687" i="1"/>
  <c r="P6687" i="1"/>
  <c r="Q6687" i="1" s="1"/>
  <c r="R6687" i="1"/>
  <c r="O6688" i="1"/>
  <c r="P6688" i="1"/>
  <c r="Q6688" i="1" s="1"/>
  <c r="R6688" i="1"/>
  <c r="O6689" i="1"/>
  <c r="P6689" i="1"/>
  <c r="Q6689" i="1" s="1"/>
  <c r="R6689" i="1"/>
  <c r="O6690" i="1"/>
  <c r="P6690" i="1"/>
  <c r="Q6690" i="1" s="1"/>
  <c r="R6690" i="1"/>
  <c r="O6691" i="1"/>
  <c r="P6691" i="1"/>
  <c r="Q6691" i="1" s="1"/>
  <c r="R6691" i="1"/>
  <c r="O6692" i="1"/>
  <c r="P6692" i="1"/>
  <c r="Q6692" i="1" s="1"/>
  <c r="R6692" i="1"/>
  <c r="O6693" i="1"/>
  <c r="P6693" i="1"/>
  <c r="Q6693" i="1" s="1"/>
  <c r="R6693" i="1"/>
  <c r="O6694" i="1"/>
  <c r="P6694" i="1"/>
  <c r="Q6694" i="1" s="1"/>
  <c r="R6694" i="1"/>
  <c r="O6695" i="1"/>
  <c r="P6695" i="1"/>
  <c r="Q6695" i="1" s="1"/>
  <c r="R6695" i="1"/>
  <c r="O6696" i="1"/>
  <c r="P6696" i="1"/>
  <c r="Q6696" i="1" s="1"/>
  <c r="R6696" i="1"/>
  <c r="O6697" i="1"/>
  <c r="P6697" i="1"/>
  <c r="Q6697" i="1" s="1"/>
  <c r="R6697" i="1"/>
  <c r="O6698" i="1"/>
  <c r="P6698" i="1"/>
  <c r="Q6698" i="1" s="1"/>
  <c r="R6698" i="1"/>
  <c r="O6699" i="1"/>
  <c r="P6699" i="1"/>
  <c r="Q6699" i="1" s="1"/>
  <c r="R6699" i="1"/>
  <c r="O6700" i="1"/>
  <c r="P6700" i="1"/>
  <c r="Q6700" i="1" s="1"/>
  <c r="R6700" i="1"/>
  <c r="O6701" i="1"/>
  <c r="P6701" i="1"/>
  <c r="Q6701" i="1" s="1"/>
  <c r="R6701" i="1"/>
  <c r="O6702" i="1"/>
  <c r="P6702" i="1"/>
  <c r="Q6702" i="1"/>
  <c r="R6702" i="1"/>
  <c r="O6703" i="1"/>
  <c r="P6703" i="1"/>
  <c r="Q6703" i="1" s="1"/>
  <c r="R6703" i="1"/>
  <c r="O6704" i="1"/>
  <c r="P6704" i="1"/>
  <c r="Q6704" i="1"/>
  <c r="R6704" i="1"/>
  <c r="O6705" i="1"/>
  <c r="P6705" i="1"/>
  <c r="Q6705" i="1" s="1"/>
  <c r="R6705" i="1"/>
  <c r="O6706" i="1"/>
  <c r="P6706" i="1"/>
  <c r="Q6706" i="1" s="1"/>
  <c r="R6706" i="1"/>
  <c r="O6707" i="1"/>
  <c r="P6707" i="1"/>
  <c r="Q6707" i="1" s="1"/>
  <c r="R6707" i="1"/>
  <c r="O6708" i="1"/>
  <c r="P6708" i="1"/>
  <c r="Q6708" i="1" s="1"/>
  <c r="R6708" i="1"/>
  <c r="O6709" i="1"/>
  <c r="P6709" i="1"/>
  <c r="Q6709" i="1" s="1"/>
  <c r="R6709" i="1"/>
  <c r="O6710" i="1"/>
  <c r="P6710" i="1"/>
  <c r="Q6710" i="1" s="1"/>
  <c r="R6710" i="1"/>
  <c r="O6711" i="1"/>
  <c r="P6711" i="1"/>
  <c r="Q6711" i="1" s="1"/>
  <c r="R6711" i="1"/>
  <c r="O6712" i="1"/>
  <c r="P6712" i="1"/>
  <c r="Q6712" i="1" s="1"/>
  <c r="R6712" i="1"/>
  <c r="O6713" i="1"/>
  <c r="P6713" i="1"/>
  <c r="Q6713" i="1" s="1"/>
  <c r="R6713" i="1"/>
  <c r="O6714" i="1"/>
  <c r="P6714" i="1"/>
  <c r="Q6714" i="1" s="1"/>
  <c r="R6714" i="1"/>
  <c r="O6715" i="1"/>
  <c r="P6715" i="1"/>
  <c r="Q6715" i="1" s="1"/>
  <c r="R6715" i="1"/>
  <c r="O6716" i="1"/>
  <c r="P6716" i="1"/>
  <c r="Q6716" i="1" s="1"/>
  <c r="R6716" i="1"/>
  <c r="O6717" i="1"/>
  <c r="P6717" i="1"/>
  <c r="Q6717" i="1" s="1"/>
  <c r="R6717" i="1"/>
  <c r="O6718" i="1"/>
  <c r="P6718" i="1"/>
  <c r="Q6718" i="1" s="1"/>
  <c r="R6718" i="1"/>
  <c r="O6719" i="1"/>
  <c r="P6719" i="1"/>
  <c r="Q6719" i="1" s="1"/>
  <c r="R6719" i="1"/>
  <c r="O6720" i="1"/>
  <c r="P6720" i="1"/>
  <c r="Q6720" i="1" s="1"/>
  <c r="R6720" i="1"/>
  <c r="O6721" i="1"/>
  <c r="P6721" i="1"/>
  <c r="Q6721" i="1" s="1"/>
  <c r="R6721" i="1"/>
  <c r="O6722" i="1"/>
  <c r="P6722" i="1"/>
  <c r="Q6722" i="1" s="1"/>
  <c r="R6722" i="1"/>
  <c r="O6723" i="1"/>
  <c r="P6723" i="1"/>
  <c r="Q6723" i="1" s="1"/>
  <c r="R6723" i="1"/>
  <c r="O6724" i="1"/>
  <c r="P6724" i="1"/>
  <c r="Q6724" i="1" s="1"/>
  <c r="R6724" i="1"/>
  <c r="O6725" i="1"/>
  <c r="P6725" i="1"/>
  <c r="Q6725" i="1" s="1"/>
  <c r="R6725" i="1"/>
  <c r="O6726" i="1"/>
  <c r="P6726" i="1"/>
  <c r="Q6726" i="1" s="1"/>
  <c r="R6726" i="1"/>
  <c r="O6727" i="1"/>
  <c r="P6727" i="1"/>
  <c r="Q6727" i="1" s="1"/>
  <c r="R6727" i="1"/>
  <c r="O6728" i="1"/>
  <c r="P6728" i="1"/>
  <c r="Q6728" i="1" s="1"/>
  <c r="R6728" i="1"/>
  <c r="O6729" i="1"/>
  <c r="P6729" i="1"/>
  <c r="Q6729" i="1" s="1"/>
  <c r="R6729" i="1"/>
  <c r="O6730" i="1"/>
  <c r="P6730" i="1"/>
  <c r="Q6730" i="1" s="1"/>
  <c r="R6730" i="1"/>
  <c r="O6731" i="1"/>
  <c r="P6731" i="1"/>
  <c r="Q6731" i="1" s="1"/>
  <c r="R6731" i="1"/>
  <c r="O6732" i="1"/>
  <c r="P6732" i="1"/>
  <c r="Q6732" i="1" s="1"/>
  <c r="R6732" i="1"/>
  <c r="O6733" i="1"/>
  <c r="P6733" i="1"/>
  <c r="Q6733" i="1" s="1"/>
  <c r="R6733" i="1"/>
  <c r="O6734" i="1"/>
  <c r="P6734" i="1"/>
  <c r="Q6734" i="1" s="1"/>
  <c r="R6734" i="1"/>
  <c r="O6735" i="1"/>
  <c r="P6735" i="1"/>
  <c r="Q6735" i="1" s="1"/>
  <c r="R6735" i="1"/>
  <c r="O6736" i="1"/>
  <c r="P6736" i="1"/>
  <c r="Q6736" i="1" s="1"/>
  <c r="R6736" i="1"/>
  <c r="O6737" i="1"/>
  <c r="P6737" i="1"/>
  <c r="Q6737" i="1" s="1"/>
  <c r="R6737" i="1"/>
  <c r="O6738" i="1"/>
  <c r="P6738" i="1"/>
  <c r="Q6738" i="1" s="1"/>
  <c r="R6738" i="1"/>
  <c r="O6739" i="1"/>
  <c r="P6739" i="1"/>
  <c r="Q6739" i="1" s="1"/>
  <c r="R6739" i="1"/>
  <c r="O6740" i="1"/>
  <c r="P6740" i="1"/>
  <c r="Q6740" i="1"/>
  <c r="R6740" i="1"/>
  <c r="O6741" i="1"/>
  <c r="P6741" i="1"/>
  <c r="Q6741" i="1" s="1"/>
  <c r="R6741" i="1"/>
  <c r="O6742" i="1"/>
  <c r="P6742" i="1"/>
  <c r="Q6742" i="1" s="1"/>
  <c r="R6742" i="1"/>
  <c r="O6743" i="1"/>
  <c r="P6743" i="1"/>
  <c r="Q6743" i="1" s="1"/>
  <c r="R6743" i="1"/>
  <c r="O6744" i="1"/>
  <c r="P6744" i="1"/>
  <c r="Q6744" i="1" s="1"/>
  <c r="R6744" i="1"/>
  <c r="O6745" i="1"/>
  <c r="P6745" i="1"/>
  <c r="Q6745" i="1" s="1"/>
  <c r="R6745" i="1"/>
  <c r="O6746" i="1"/>
  <c r="P6746" i="1"/>
  <c r="Q6746" i="1" s="1"/>
  <c r="R6746" i="1"/>
  <c r="O6747" i="1"/>
  <c r="P6747" i="1"/>
  <c r="Q6747" i="1" s="1"/>
  <c r="R6747" i="1"/>
  <c r="O6748" i="1"/>
  <c r="P6748" i="1"/>
  <c r="Q6748" i="1" s="1"/>
  <c r="R6748" i="1"/>
  <c r="O6749" i="1"/>
  <c r="P6749" i="1"/>
  <c r="Q6749" i="1" s="1"/>
  <c r="R6749" i="1"/>
  <c r="O6750" i="1"/>
  <c r="P6750" i="1"/>
  <c r="Q6750" i="1" s="1"/>
  <c r="R6750" i="1"/>
  <c r="O6751" i="1"/>
  <c r="P6751" i="1"/>
  <c r="Q6751" i="1" s="1"/>
  <c r="R6751" i="1"/>
  <c r="O6752" i="1"/>
  <c r="P6752" i="1"/>
  <c r="Q6752" i="1" s="1"/>
  <c r="R6752" i="1"/>
  <c r="O6753" i="1"/>
  <c r="P6753" i="1"/>
  <c r="Q6753" i="1" s="1"/>
  <c r="R6753" i="1"/>
  <c r="O6754" i="1"/>
  <c r="P6754" i="1"/>
  <c r="Q6754" i="1" s="1"/>
  <c r="R6754" i="1"/>
  <c r="O6755" i="1"/>
  <c r="P6755" i="1"/>
  <c r="Q6755" i="1" s="1"/>
  <c r="R6755" i="1"/>
  <c r="O6756" i="1"/>
  <c r="P6756" i="1"/>
  <c r="Q6756" i="1" s="1"/>
  <c r="R6756" i="1"/>
  <c r="O6757" i="1"/>
  <c r="P6757" i="1"/>
  <c r="Q6757" i="1" s="1"/>
  <c r="R6757" i="1"/>
  <c r="O6758" i="1"/>
  <c r="P6758" i="1"/>
  <c r="Q6758" i="1"/>
  <c r="R6758" i="1"/>
  <c r="O6759" i="1"/>
  <c r="P6759" i="1"/>
  <c r="Q6759" i="1" s="1"/>
  <c r="R6759" i="1"/>
  <c r="O6760" i="1"/>
  <c r="P6760" i="1"/>
  <c r="Q6760" i="1" s="1"/>
  <c r="R6760" i="1"/>
  <c r="O6761" i="1"/>
  <c r="P6761" i="1"/>
  <c r="Q6761" i="1" s="1"/>
  <c r="R6761" i="1"/>
  <c r="O6762" i="1"/>
  <c r="P6762" i="1"/>
  <c r="Q6762" i="1" s="1"/>
  <c r="R6762" i="1"/>
  <c r="O6763" i="1"/>
  <c r="P6763" i="1"/>
  <c r="Q6763" i="1" s="1"/>
  <c r="R6763" i="1"/>
  <c r="O6764" i="1"/>
  <c r="P6764" i="1"/>
  <c r="Q6764" i="1" s="1"/>
  <c r="R6764" i="1"/>
  <c r="O6765" i="1"/>
  <c r="P6765" i="1"/>
  <c r="Q6765" i="1" s="1"/>
  <c r="R6765" i="1"/>
  <c r="O6766" i="1"/>
  <c r="P6766" i="1"/>
  <c r="Q6766" i="1" s="1"/>
  <c r="R6766" i="1"/>
  <c r="O6767" i="1"/>
  <c r="P6767" i="1"/>
  <c r="Q6767" i="1" s="1"/>
  <c r="R6767" i="1"/>
  <c r="O6768" i="1"/>
  <c r="P6768" i="1"/>
  <c r="Q6768" i="1" s="1"/>
  <c r="R6768" i="1"/>
  <c r="O6769" i="1"/>
  <c r="P6769" i="1"/>
  <c r="Q6769" i="1" s="1"/>
  <c r="R6769" i="1"/>
  <c r="O6770" i="1"/>
  <c r="P6770" i="1"/>
  <c r="Q6770" i="1" s="1"/>
  <c r="R6770" i="1"/>
  <c r="O6771" i="1"/>
  <c r="P6771" i="1"/>
  <c r="Q6771" i="1" s="1"/>
  <c r="R6771" i="1"/>
  <c r="O6772" i="1"/>
  <c r="P6772" i="1"/>
  <c r="Q6772" i="1" s="1"/>
  <c r="R6772" i="1"/>
  <c r="O6773" i="1"/>
  <c r="P6773" i="1"/>
  <c r="Q6773" i="1" s="1"/>
  <c r="R6773" i="1"/>
  <c r="O6774" i="1"/>
  <c r="P6774" i="1"/>
  <c r="Q6774" i="1" s="1"/>
  <c r="R6774" i="1"/>
  <c r="O6775" i="1"/>
  <c r="P6775" i="1"/>
  <c r="Q6775" i="1" s="1"/>
  <c r="R6775" i="1"/>
  <c r="O6776" i="1"/>
  <c r="P6776" i="1"/>
  <c r="Q6776" i="1" s="1"/>
  <c r="R6776" i="1"/>
  <c r="O6777" i="1"/>
  <c r="P6777" i="1"/>
  <c r="Q6777" i="1" s="1"/>
  <c r="R6777" i="1"/>
  <c r="O6778" i="1"/>
  <c r="P6778" i="1"/>
  <c r="Q6778" i="1" s="1"/>
  <c r="R6778" i="1"/>
  <c r="O6779" i="1"/>
  <c r="P6779" i="1"/>
  <c r="Q6779" i="1" s="1"/>
  <c r="R6779" i="1"/>
  <c r="O6780" i="1"/>
  <c r="P6780" i="1"/>
  <c r="Q6780" i="1" s="1"/>
  <c r="R6780" i="1"/>
  <c r="O6781" i="1"/>
  <c r="P6781" i="1"/>
  <c r="Q6781" i="1" s="1"/>
  <c r="R6781" i="1"/>
  <c r="O6782" i="1"/>
  <c r="P6782" i="1"/>
  <c r="Q6782" i="1" s="1"/>
  <c r="R6782" i="1"/>
  <c r="O6783" i="1"/>
  <c r="P6783" i="1"/>
  <c r="Q6783" i="1" s="1"/>
  <c r="R6783" i="1"/>
  <c r="O6784" i="1"/>
  <c r="P6784" i="1"/>
  <c r="Q6784" i="1" s="1"/>
  <c r="R6784" i="1"/>
  <c r="O6785" i="1"/>
  <c r="P6785" i="1"/>
  <c r="Q6785" i="1" s="1"/>
  <c r="R6785" i="1"/>
  <c r="O6786" i="1"/>
  <c r="P6786" i="1"/>
  <c r="Q6786" i="1"/>
  <c r="R6786" i="1"/>
  <c r="O6787" i="1"/>
  <c r="P6787" i="1"/>
  <c r="Q6787" i="1" s="1"/>
  <c r="R6787" i="1"/>
  <c r="O6788" i="1"/>
  <c r="P6788" i="1"/>
  <c r="Q6788" i="1" s="1"/>
  <c r="R6788" i="1"/>
  <c r="O6789" i="1"/>
  <c r="P6789" i="1"/>
  <c r="Q6789" i="1" s="1"/>
  <c r="R6789" i="1"/>
  <c r="O6790" i="1"/>
  <c r="P6790" i="1"/>
  <c r="Q6790" i="1" s="1"/>
  <c r="R6790" i="1"/>
  <c r="O6791" i="1"/>
  <c r="P6791" i="1"/>
  <c r="Q6791" i="1" s="1"/>
  <c r="R6791" i="1"/>
  <c r="O6792" i="1"/>
  <c r="P6792" i="1"/>
  <c r="Q6792" i="1" s="1"/>
  <c r="R6792" i="1"/>
  <c r="O6793" i="1"/>
  <c r="P6793" i="1"/>
  <c r="Q6793" i="1" s="1"/>
  <c r="R6793" i="1"/>
  <c r="O6794" i="1"/>
  <c r="P6794" i="1"/>
  <c r="Q6794" i="1" s="1"/>
  <c r="R6794" i="1"/>
  <c r="O6795" i="1"/>
  <c r="P6795" i="1"/>
  <c r="Q6795" i="1" s="1"/>
  <c r="R6795" i="1"/>
  <c r="O6796" i="1"/>
  <c r="P6796" i="1"/>
  <c r="Q6796" i="1" s="1"/>
  <c r="R6796" i="1"/>
  <c r="O6797" i="1"/>
  <c r="P6797" i="1"/>
  <c r="Q6797" i="1" s="1"/>
  <c r="R6797" i="1"/>
  <c r="O6798" i="1"/>
  <c r="P6798" i="1"/>
  <c r="Q6798" i="1" s="1"/>
  <c r="R6798" i="1"/>
  <c r="O6799" i="1"/>
  <c r="P6799" i="1"/>
  <c r="Q6799" i="1" s="1"/>
  <c r="R6799" i="1"/>
  <c r="O6800" i="1"/>
  <c r="P6800" i="1"/>
  <c r="Q6800" i="1" s="1"/>
  <c r="R6800" i="1"/>
  <c r="O6801" i="1"/>
  <c r="P6801" i="1"/>
  <c r="Q6801" i="1" s="1"/>
  <c r="R6801" i="1"/>
  <c r="O6802" i="1"/>
  <c r="P6802" i="1"/>
  <c r="Q6802" i="1" s="1"/>
  <c r="R6802" i="1"/>
  <c r="O6803" i="1"/>
  <c r="P6803" i="1"/>
  <c r="Q6803" i="1" s="1"/>
  <c r="R6803" i="1"/>
  <c r="O6804" i="1"/>
  <c r="P6804" i="1"/>
  <c r="Q6804" i="1" s="1"/>
  <c r="R6804" i="1"/>
  <c r="O6805" i="1"/>
  <c r="P6805" i="1"/>
  <c r="Q6805" i="1" s="1"/>
  <c r="R6805" i="1"/>
  <c r="O6806" i="1"/>
  <c r="P6806" i="1"/>
  <c r="Q6806" i="1" s="1"/>
  <c r="R6806" i="1"/>
  <c r="O6807" i="1"/>
  <c r="P6807" i="1"/>
  <c r="Q6807" i="1" s="1"/>
  <c r="R6807" i="1"/>
  <c r="O6808" i="1"/>
  <c r="P6808" i="1"/>
  <c r="Q6808" i="1" s="1"/>
  <c r="R6808" i="1"/>
  <c r="O6809" i="1"/>
  <c r="P6809" i="1"/>
  <c r="Q6809" i="1" s="1"/>
  <c r="R6809" i="1"/>
  <c r="O6810" i="1"/>
  <c r="P6810" i="1"/>
  <c r="Q6810" i="1" s="1"/>
  <c r="R6810" i="1"/>
  <c r="O6811" i="1"/>
  <c r="P6811" i="1"/>
  <c r="Q6811" i="1" s="1"/>
  <c r="R6811" i="1"/>
  <c r="O6812" i="1"/>
  <c r="P6812" i="1"/>
  <c r="Q6812" i="1" s="1"/>
  <c r="R6812" i="1"/>
  <c r="O6813" i="1"/>
  <c r="P6813" i="1"/>
  <c r="Q6813" i="1" s="1"/>
  <c r="R6813" i="1"/>
  <c r="O6814" i="1"/>
  <c r="P6814" i="1"/>
  <c r="Q6814" i="1" s="1"/>
  <c r="R6814" i="1"/>
  <c r="O6815" i="1"/>
  <c r="P6815" i="1"/>
  <c r="Q6815" i="1" s="1"/>
  <c r="R6815" i="1"/>
  <c r="O6816" i="1"/>
  <c r="P6816" i="1"/>
  <c r="Q6816" i="1" s="1"/>
  <c r="R6816" i="1"/>
  <c r="O6817" i="1"/>
  <c r="P6817" i="1"/>
  <c r="Q6817" i="1" s="1"/>
  <c r="R6817" i="1"/>
  <c r="O6818" i="1"/>
  <c r="P6818" i="1"/>
  <c r="Q6818" i="1" s="1"/>
  <c r="R6818" i="1"/>
  <c r="O6819" i="1"/>
  <c r="P6819" i="1"/>
  <c r="Q6819" i="1" s="1"/>
  <c r="R6819" i="1"/>
  <c r="O6820" i="1"/>
  <c r="P6820" i="1"/>
  <c r="Q6820" i="1" s="1"/>
  <c r="R6820" i="1"/>
  <c r="O6821" i="1"/>
  <c r="P6821" i="1"/>
  <c r="Q6821" i="1" s="1"/>
  <c r="R6821" i="1"/>
  <c r="O6822" i="1"/>
  <c r="P6822" i="1"/>
  <c r="Q6822" i="1" s="1"/>
  <c r="R6822" i="1"/>
  <c r="O6823" i="1"/>
  <c r="P6823" i="1"/>
  <c r="Q6823" i="1" s="1"/>
  <c r="R6823" i="1"/>
  <c r="O6824" i="1"/>
  <c r="P6824" i="1"/>
  <c r="Q6824" i="1" s="1"/>
  <c r="R6824" i="1"/>
  <c r="O6825" i="1"/>
  <c r="P6825" i="1"/>
  <c r="Q6825" i="1" s="1"/>
  <c r="R6825" i="1"/>
  <c r="O6826" i="1"/>
  <c r="P6826" i="1"/>
  <c r="Q6826" i="1" s="1"/>
  <c r="R6826" i="1"/>
  <c r="O6827" i="1"/>
  <c r="P6827" i="1"/>
  <c r="Q6827" i="1" s="1"/>
  <c r="R6827" i="1"/>
  <c r="O6828" i="1"/>
  <c r="P6828" i="1"/>
  <c r="Q6828" i="1" s="1"/>
  <c r="R6828" i="1"/>
  <c r="O6829" i="1"/>
  <c r="P6829" i="1"/>
  <c r="Q6829" i="1" s="1"/>
  <c r="R6829" i="1"/>
  <c r="O6830" i="1"/>
  <c r="P6830" i="1"/>
  <c r="Q6830" i="1" s="1"/>
  <c r="R6830" i="1"/>
  <c r="O6831" i="1"/>
  <c r="P6831" i="1"/>
  <c r="Q6831" i="1" s="1"/>
  <c r="R6831" i="1"/>
  <c r="O6832" i="1"/>
  <c r="P6832" i="1"/>
  <c r="Q6832" i="1" s="1"/>
  <c r="R6832" i="1"/>
  <c r="O6833" i="1"/>
  <c r="P6833" i="1"/>
  <c r="Q6833" i="1" s="1"/>
  <c r="R6833" i="1"/>
  <c r="O6834" i="1"/>
  <c r="P6834" i="1"/>
  <c r="Q6834" i="1" s="1"/>
  <c r="R6834" i="1"/>
  <c r="O6835" i="1"/>
  <c r="P6835" i="1"/>
  <c r="Q6835" i="1" s="1"/>
  <c r="R6835" i="1"/>
  <c r="O6836" i="1"/>
  <c r="P6836" i="1"/>
  <c r="Q6836" i="1" s="1"/>
  <c r="R6836" i="1"/>
  <c r="O6837" i="1"/>
  <c r="P6837" i="1"/>
  <c r="Q6837" i="1" s="1"/>
  <c r="R6837" i="1"/>
  <c r="O6838" i="1"/>
  <c r="P6838" i="1"/>
  <c r="Q6838" i="1" s="1"/>
  <c r="R6838" i="1"/>
  <c r="O6839" i="1"/>
  <c r="P6839" i="1"/>
  <c r="Q6839" i="1"/>
  <c r="R6839" i="1"/>
  <c r="O6840" i="1"/>
  <c r="P6840" i="1"/>
  <c r="Q6840" i="1" s="1"/>
  <c r="R6840" i="1"/>
  <c r="O6841" i="1"/>
  <c r="P6841" i="1"/>
  <c r="Q6841" i="1" s="1"/>
  <c r="R6841" i="1"/>
  <c r="O6842" i="1"/>
  <c r="P6842" i="1"/>
  <c r="Q6842" i="1" s="1"/>
  <c r="R6842" i="1"/>
  <c r="O6843" i="1"/>
  <c r="P6843" i="1"/>
  <c r="Q6843" i="1" s="1"/>
  <c r="R6843" i="1"/>
  <c r="O6844" i="1"/>
  <c r="P6844" i="1"/>
  <c r="Q6844" i="1" s="1"/>
  <c r="R6844" i="1"/>
  <c r="O6845" i="1"/>
  <c r="P6845" i="1"/>
  <c r="Q6845" i="1" s="1"/>
  <c r="R6845" i="1"/>
  <c r="O6846" i="1"/>
  <c r="P6846" i="1"/>
  <c r="Q6846" i="1" s="1"/>
  <c r="R6846" i="1"/>
  <c r="O6847" i="1"/>
  <c r="P6847" i="1"/>
  <c r="Q6847" i="1" s="1"/>
  <c r="R6847" i="1"/>
  <c r="O6848" i="1"/>
  <c r="P6848" i="1"/>
  <c r="Q6848" i="1" s="1"/>
  <c r="R6848" i="1"/>
  <c r="O6849" i="1"/>
  <c r="P6849" i="1"/>
  <c r="Q6849" i="1" s="1"/>
  <c r="R6849" i="1"/>
  <c r="O6850" i="1"/>
  <c r="P6850" i="1"/>
  <c r="Q6850" i="1" s="1"/>
  <c r="R6850" i="1"/>
  <c r="O6851" i="1"/>
  <c r="P6851" i="1"/>
  <c r="Q6851" i="1" s="1"/>
  <c r="R6851" i="1"/>
  <c r="O6852" i="1"/>
  <c r="P6852" i="1"/>
  <c r="Q6852" i="1" s="1"/>
  <c r="R6852" i="1"/>
  <c r="O6853" i="1"/>
  <c r="P6853" i="1"/>
  <c r="Q6853" i="1" s="1"/>
  <c r="R6853" i="1"/>
  <c r="O6854" i="1"/>
  <c r="P6854" i="1"/>
  <c r="Q6854" i="1" s="1"/>
  <c r="R6854" i="1"/>
  <c r="O6855" i="1"/>
  <c r="P6855" i="1"/>
  <c r="Q6855" i="1" s="1"/>
  <c r="R6855" i="1"/>
  <c r="O6856" i="1"/>
  <c r="P6856" i="1"/>
  <c r="Q6856" i="1" s="1"/>
  <c r="R6856" i="1"/>
  <c r="O6857" i="1"/>
  <c r="P6857" i="1"/>
  <c r="Q6857" i="1" s="1"/>
  <c r="R6857" i="1"/>
  <c r="O6858" i="1"/>
  <c r="P6858" i="1"/>
  <c r="Q6858" i="1" s="1"/>
  <c r="R6858" i="1"/>
  <c r="O6859" i="1"/>
  <c r="P6859" i="1"/>
  <c r="Q6859" i="1" s="1"/>
  <c r="R6859" i="1"/>
  <c r="O6860" i="1"/>
  <c r="P6860" i="1"/>
  <c r="Q6860" i="1" s="1"/>
  <c r="R6860" i="1"/>
  <c r="O6861" i="1"/>
  <c r="P6861" i="1"/>
  <c r="Q6861" i="1" s="1"/>
  <c r="R6861" i="1"/>
  <c r="O6862" i="1"/>
  <c r="P6862" i="1"/>
  <c r="Q6862" i="1" s="1"/>
  <c r="R6862" i="1"/>
  <c r="O6863" i="1"/>
  <c r="P6863" i="1"/>
  <c r="Q6863" i="1" s="1"/>
  <c r="R6863" i="1"/>
  <c r="O6864" i="1"/>
  <c r="P6864" i="1"/>
  <c r="Q6864" i="1" s="1"/>
  <c r="R6864" i="1"/>
  <c r="O6865" i="1"/>
  <c r="P6865" i="1"/>
  <c r="Q6865" i="1" s="1"/>
  <c r="R6865" i="1"/>
  <c r="O6866" i="1"/>
  <c r="P6866" i="1"/>
  <c r="Q6866" i="1" s="1"/>
  <c r="R6866" i="1"/>
  <c r="O6867" i="1"/>
  <c r="P6867" i="1"/>
  <c r="Q6867" i="1" s="1"/>
  <c r="R6867" i="1"/>
  <c r="O6868" i="1"/>
  <c r="P6868" i="1"/>
  <c r="Q6868" i="1" s="1"/>
  <c r="R6868" i="1"/>
  <c r="O6869" i="1"/>
  <c r="P6869" i="1"/>
  <c r="Q6869" i="1" s="1"/>
  <c r="R6869" i="1"/>
  <c r="O6870" i="1"/>
  <c r="P6870" i="1"/>
  <c r="Q6870" i="1" s="1"/>
  <c r="R6870" i="1"/>
  <c r="O6871" i="1"/>
  <c r="P6871" i="1"/>
  <c r="Q6871" i="1" s="1"/>
  <c r="R6871" i="1"/>
  <c r="O6872" i="1"/>
  <c r="P6872" i="1"/>
  <c r="Q6872" i="1" s="1"/>
  <c r="R6872" i="1"/>
  <c r="O6873" i="1"/>
  <c r="P6873" i="1"/>
  <c r="Q6873" i="1" s="1"/>
  <c r="R6873" i="1"/>
  <c r="O6874" i="1"/>
  <c r="P6874" i="1"/>
  <c r="Q6874" i="1" s="1"/>
  <c r="R6874" i="1"/>
  <c r="O6875" i="1"/>
  <c r="P6875" i="1"/>
  <c r="Q6875" i="1" s="1"/>
  <c r="R6875" i="1"/>
  <c r="O6876" i="1"/>
  <c r="P6876" i="1"/>
  <c r="Q6876" i="1" s="1"/>
  <c r="R6876" i="1"/>
  <c r="O6877" i="1"/>
  <c r="P6877" i="1"/>
  <c r="Q6877" i="1" s="1"/>
  <c r="R6877" i="1"/>
  <c r="O6878" i="1"/>
  <c r="P6878" i="1"/>
  <c r="Q6878" i="1" s="1"/>
  <c r="R6878" i="1"/>
  <c r="O6879" i="1"/>
  <c r="P6879" i="1"/>
  <c r="Q6879" i="1" s="1"/>
  <c r="R6879" i="1"/>
  <c r="O6880" i="1"/>
  <c r="P6880" i="1"/>
  <c r="Q6880" i="1" s="1"/>
  <c r="R6880" i="1"/>
  <c r="O6881" i="1"/>
  <c r="P6881" i="1"/>
  <c r="Q6881" i="1" s="1"/>
  <c r="R6881" i="1"/>
  <c r="O6882" i="1"/>
  <c r="P6882" i="1"/>
  <c r="Q6882" i="1" s="1"/>
  <c r="R6882" i="1"/>
  <c r="O6883" i="1"/>
  <c r="P6883" i="1"/>
  <c r="Q6883" i="1" s="1"/>
  <c r="R6883" i="1"/>
  <c r="O6884" i="1"/>
  <c r="P6884" i="1"/>
  <c r="Q6884" i="1" s="1"/>
  <c r="R6884" i="1"/>
  <c r="O6885" i="1"/>
  <c r="P6885" i="1"/>
  <c r="Q6885" i="1" s="1"/>
  <c r="R6885" i="1"/>
  <c r="O6886" i="1"/>
  <c r="P6886" i="1"/>
  <c r="Q6886" i="1" s="1"/>
  <c r="R6886" i="1"/>
  <c r="O6887" i="1"/>
  <c r="P6887" i="1"/>
  <c r="Q6887" i="1" s="1"/>
  <c r="R6887" i="1"/>
  <c r="O6888" i="1"/>
  <c r="P6888" i="1"/>
  <c r="Q6888" i="1" s="1"/>
  <c r="R6888" i="1"/>
  <c r="O6889" i="1"/>
  <c r="P6889" i="1"/>
  <c r="Q6889" i="1" s="1"/>
  <c r="R6889" i="1"/>
  <c r="O6890" i="1"/>
  <c r="P6890" i="1"/>
  <c r="Q6890" i="1" s="1"/>
  <c r="R6890" i="1"/>
  <c r="O6891" i="1"/>
  <c r="P6891" i="1"/>
  <c r="Q6891" i="1" s="1"/>
  <c r="R6891" i="1"/>
  <c r="O6892" i="1"/>
  <c r="P6892" i="1"/>
  <c r="Q6892" i="1" s="1"/>
  <c r="R6892" i="1"/>
  <c r="O6893" i="1"/>
  <c r="P6893" i="1"/>
  <c r="Q6893" i="1" s="1"/>
  <c r="R6893" i="1"/>
  <c r="O6894" i="1"/>
  <c r="P6894" i="1"/>
  <c r="Q6894" i="1" s="1"/>
  <c r="R6894" i="1"/>
  <c r="O6895" i="1"/>
  <c r="P6895" i="1"/>
  <c r="Q6895" i="1" s="1"/>
  <c r="R6895" i="1"/>
  <c r="O6896" i="1"/>
  <c r="P6896" i="1"/>
  <c r="Q6896" i="1" s="1"/>
  <c r="R6896" i="1"/>
  <c r="O6897" i="1"/>
  <c r="P6897" i="1"/>
  <c r="Q6897" i="1" s="1"/>
  <c r="R6897" i="1"/>
  <c r="O6898" i="1"/>
  <c r="P6898" i="1"/>
  <c r="Q6898" i="1" s="1"/>
  <c r="R6898" i="1"/>
  <c r="O6899" i="1"/>
  <c r="P6899" i="1"/>
  <c r="Q6899" i="1" s="1"/>
  <c r="R6899" i="1"/>
  <c r="O6900" i="1"/>
  <c r="P6900" i="1"/>
  <c r="Q6900" i="1"/>
  <c r="R6900" i="1"/>
  <c r="O6901" i="1"/>
  <c r="P6901" i="1"/>
  <c r="Q6901" i="1" s="1"/>
  <c r="R6901" i="1"/>
  <c r="O6902" i="1"/>
  <c r="P6902" i="1"/>
  <c r="Q6902" i="1" s="1"/>
  <c r="R6902" i="1"/>
  <c r="O6903" i="1"/>
  <c r="P6903" i="1"/>
  <c r="Q6903" i="1" s="1"/>
  <c r="R6903" i="1"/>
  <c r="O6904" i="1"/>
  <c r="P6904" i="1"/>
  <c r="Q6904" i="1" s="1"/>
  <c r="R6904" i="1"/>
  <c r="O6905" i="1"/>
  <c r="P6905" i="1"/>
  <c r="Q6905" i="1" s="1"/>
  <c r="R6905" i="1"/>
  <c r="O6906" i="1"/>
  <c r="P6906" i="1"/>
  <c r="Q6906" i="1" s="1"/>
  <c r="R6906" i="1"/>
  <c r="O6907" i="1"/>
  <c r="P6907" i="1"/>
  <c r="Q6907" i="1" s="1"/>
  <c r="R6907" i="1"/>
  <c r="O6908" i="1"/>
  <c r="P6908" i="1"/>
  <c r="Q6908" i="1" s="1"/>
  <c r="R6908" i="1"/>
  <c r="O6909" i="1"/>
  <c r="P6909" i="1"/>
  <c r="Q6909" i="1" s="1"/>
  <c r="R6909" i="1"/>
  <c r="O6910" i="1"/>
  <c r="P6910" i="1"/>
  <c r="Q6910" i="1" s="1"/>
  <c r="R6910" i="1"/>
  <c r="O6911" i="1"/>
  <c r="P6911" i="1"/>
  <c r="Q6911" i="1" s="1"/>
  <c r="R6911" i="1"/>
  <c r="O6912" i="1"/>
  <c r="P6912" i="1"/>
  <c r="Q6912" i="1" s="1"/>
  <c r="R6912" i="1"/>
  <c r="O6913" i="1"/>
  <c r="P6913" i="1"/>
  <c r="Q6913" i="1" s="1"/>
  <c r="R6913" i="1"/>
  <c r="O6914" i="1"/>
  <c r="P6914" i="1"/>
  <c r="Q6914" i="1" s="1"/>
  <c r="R6914" i="1"/>
  <c r="O6915" i="1"/>
  <c r="P6915" i="1"/>
  <c r="Q6915" i="1" s="1"/>
  <c r="R6915" i="1"/>
  <c r="O6916" i="1"/>
  <c r="P6916" i="1"/>
  <c r="Q6916" i="1" s="1"/>
  <c r="R6916" i="1"/>
  <c r="O6917" i="1"/>
  <c r="P6917" i="1"/>
  <c r="Q6917" i="1" s="1"/>
  <c r="R6917" i="1"/>
  <c r="O6918" i="1"/>
  <c r="P6918" i="1"/>
  <c r="Q6918" i="1" s="1"/>
  <c r="R6918" i="1"/>
  <c r="O6919" i="1"/>
  <c r="P6919" i="1"/>
  <c r="Q6919" i="1" s="1"/>
  <c r="R6919" i="1"/>
  <c r="O6920" i="1"/>
  <c r="P6920" i="1"/>
  <c r="Q6920" i="1" s="1"/>
  <c r="R6920" i="1"/>
  <c r="O6921" i="1"/>
  <c r="P6921" i="1"/>
  <c r="Q6921" i="1" s="1"/>
  <c r="R6921" i="1"/>
  <c r="O6922" i="1"/>
  <c r="P6922" i="1"/>
  <c r="Q6922" i="1" s="1"/>
  <c r="R6922" i="1"/>
  <c r="O6923" i="1"/>
  <c r="P6923" i="1"/>
  <c r="Q6923" i="1" s="1"/>
  <c r="R6923" i="1"/>
  <c r="O6924" i="1"/>
  <c r="P6924" i="1"/>
  <c r="Q6924" i="1" s="1"/>
  <c r="R6924" i="1"/>
  <c r="O6925" i="1"/>
  <c r="P6925" i="1"/>
  <c r="Q6925" i="1" s="1"/>
  <c r="R6925" i="1"/>
  <c r="O6926" i="1"/>
  <c r="P6926" i="1"/>
  <c r="Q6926" i="1" s="1"/>
  <c r="R6926" i="1"/>
  <c r="O6927" i="1"/>
  <c r="P6927" i="1"/>
  <c r="Q6927" i="1" s="1"/>
  <c r="R6927" i="1"/>
  <c r="O6928" i="1"/>
  <c r="P6928" i="1"/>
  <c r="Q6928" i="1" s="1"/>
  <c r="R6928" i="1"/>
  <c r="O6929" i="1"/>
  <c r="P6929" i="1"/>
  <c r="Q6929" i="1" s="1"/>
  <c r="R6929" i="1"/>
  <c r="O6930" i="1"/>
  <c r="P6930" i="1"/>
  <c r="Q6930" i="1" s="1"/>
  <c r="R6930" i="1"/>
  <c r="O6931" i="1"/>
  <c r="P6931" i="1"/>
  <c r="Q6931" i="1" s="1"/>
  <c r="R6931" i="1"/>
  <c r="O6932" i="1"/>
  <c r="P6932" i="1"/>
  <c r="Q6932" i="1" s="1"/>
  <c r="R6932" i="1"/>
  <c r="O6933" i="1"/>
  <c r="P6933" i="1"/>
  <c r="Q6933" i="1" s="1"/>
  <c r="R6933" i="1"/>
  <c r="O6934" i="1"/>
  <c r="P6934" i="1"/>
  <c r="Q6934" i="1" s="1"/>
  <c r="R6934" i="1"/>
  <c r="O6935" i="1"/>
  <c r="P6935" i="1"/>
  <c r="Q6935" i="1" s="1"/>
  <c r="R6935" i="1"/>
  <c r="O6936" i="1"/>
  <c r="P6936" i="1"/>
  <c r="Q6936" i="1" s="1"/>
  <c r="R6936" i="1"/>
  <c r="O6937" i="1"/>
  <c r="P6937" i="1"/>
  <c r="Q6937" i="1" s="1"/>
  <c r="R6937" i="1"/>
  <c r="O6938" i="1"/>
  <c r="P6938" i="1"/>
  <c r="Q6938" i="1" s="1"/>
  <c r="R6938" i="1"/>
  <c r="O6939" i="1"/>
  <c r="P6939" i="1"/>
  <c r="Q6939" i="1" s="1"/>
  <c r="R6939" i="1"/>
  <c r="O6940" i="1"/>
  <c r="P6940" i="1"/>
  <c r="Q6940" i="1" s="1"/>
  <c r="R6940" i="1"/>
  <c r="O6941" i="1"/>
  <c r="P6941" i="1"/>
  <c r="Q6941" i="1" s="1"/>
  <c r="R6941" i="1"/>
  <c r="O6942" i="1"/>
  <c r="P6942" i="1"/>
  <c r="Q6942" i="1" s="1"/>
  <c r="R6942" i="1"/>
  <c r="O6943" i="1"/>
  <c r="P6943" i="1"/>
  <c r="Q6943" i="1" s="1"/>
  <c r="R6943" i="1"/>
  <c r="O6944" i="1"/>
  <c r="P6944" i="1"/>
  <c r="Q6944" i="1" s="1"/>
  <c r="R6944" i="1"/>
  <c r="O6945" i="1"/>
  <c r="P6945" i="1"/>
  <c r="Q6945" i="1" s="1"/>
  <c r="R6945" i="1"/>
  <c r="O6946" i="1"/>
  <c r="P6946" i="1"/>
  <c r="Q6946" i="1" s="1"/>
  <c r="R6946" i="1"/>
  <c r="O6947" i="1"/>
  <c r="P6947" i="1"/>
  <c r="Q6947" i="1" s="1"/>
  <c r="R6947" i="1"/>
  <c r="O6948" i="1"/>
  <c r="P6948" i="1"/>
  <c r="Q6948" i="1" s="1"/>
  <c r="R6948" i="1"/>
  <c r="O6949" i="1"/>
  <c r="P6949" i="1"/>
  <c r="Q6949" i="1" s="1"/>
  <c r="R6949" i="1"/>
  <c r="O6950" i="1"/>
  <c r="P6950" i="1"/>
  <c r="Q6950" i="1" s="1"/>
  <c r="R6950" i="1"/>
  <c r="O6951" i="1"/>
  <c r="P6951" i="1"/>
  <c r="Q6951" i="1" s="1"/>
  <c r="R6951" i="1"/>
  <c r="O6952" i="1"/>
  <c r="P6952" i="1"/>
  <c r="Q6952" i="1" s="1"/>
  <c r="R6952" i="1"/>
  <c r="O6953" i="1"/>
  <c r="P6953" i="1"/>
  <c r="Q6953" i="1" s="1"/>
  <c r="R6953" i="1"/>
  <c r="O6954" i="1"/>
  <c r="P6954" i="1"/>
  <c r="Q6954" i="1" s="1"/>
  <c r="R6954" i="1"/>
  <c r="O6955" i="1"/>
  <c r="P6955" i="1"/>
  <c r="Q6955" i="1" s="1"/>
  <c r="R6955" i="1"/>
  <c r="O6956" i="1"/>
  <c r="P6956" i="1"/>
  <c r="Q6956" i="1" s="1"/>
  <c r="R6956" i="1"/>
  <c r="O6957" i="1"/>
  <c r="P6957" i="1"/>
  <c r="Q6957" i="1"/>
  <c r="R6957" i="1"/>
  <c r="O6958" i="1"/>
  <c r="P6958" i="1"/>
  <c r="Q6958" i="1" s="1"/>
  <c r="R6958" i="1"/>
  <c r="O6959" i="1"/>
  <c r="P6959" i="1"/>
  <c r="Q6959" i="1" s="1"/>
  <c r="R6959" i="1"/>
  <c r="O6960" i="1"/>
  <c r="P6960" i="1"/>
  <c r="Q6960" i="1" s="1"/>
  <c r="R6960" i="1"/>
  <c r="O6961" i="1"/>
  <c r="P6961" i="1"/>
  <c r="Q6961" i="1" s="1"/>
  <c r="R6961" i="1"/>
  <c r="O6962" i="1"/>
  <c r="P6962" i="1"/>
  <c r="Q6962" i="1" s="1"/>
  <c r="R6962" i="1"/>
  <c r="O6963" i="1"/>
  <c r="P6963" i="1"/>
  <c r="Q6963" i="1" s="1"/>
  <c r="R6963" i="1"/>
  <c r="O6964" i="1"/>
  <c r="P6964" i="1"/>
  <c r="Q6964" i="1" s="1"/>
  <c r="R6964" i="1"/>
  <c r="O6965" i="1"/>
  <c r="P6965" i="1"/>
  <c r="Q6965" i="1" s="1"/>
  <c r="R6965" i="1"/>
  <c r="O6966" i="1"/>
  <c r="P6966" i="1"/>
  <c r="Q6966" i="1" s="1"/>
  <c r="R6966" i="1"/>
  <c r="O6967" i="1"/>
  <c r="P6967" i="1"/>
  <c r="Q6967" i="1" s="1"/>
  <c r="R6967" i="1"/>
  <c r="O6968" i="1"/>
  <c r="P6968" i="1"/>
  <c r="Q6968" i="1" s="1"/>
  <c r="R6968" i="1"/>
  <c r="O6969" i="1"/>
  <c r="P6969" i="1"/>
  <c r="Q6969" i="1" s="1"/>
  <c r="R6969" i="1"/>
  <c r="O6970" i="1"/>
  <c r="P6970" i="1"/>
  <c r="Q6970" i="1" s="1"/>
  <c r="R6970" i="1"/>
  <c r="O6971" i="1"/>
  <c r="P6971" i="1"/>
  <c r="Q6971" i="1" s="1"/>
  <c r="R6971" i="1"/>
  <c r="O6972" i="1"/>
  <c r="P6972" i="1"/>
  <c r="Q6972" i="1" s="1"/>
  <c r="R6972" i="1"/>
  <c r="O6973" i="1"/>
  <c r="P6973" i="1"/>
  <c r="Q6973" i="1" s="1"/>
  <c r="R6973" i="1"/>
  <c r="O6974" i="1"/>
  <c r="P6974" i="1"/>
  <c r="Q6974" i="1" s="1"/>
  <c r="R6974" i="1"/>
  <c r="O6975" i="1"/>
  <c r="P6975" i="1"/>
  <c r="Q6975" i="1" s="1"/>
  <c r="R6975" i="1"/>
  <c r="O6976" i="1"/>
  <c r="P6976" i="1"/>
  <c r="Q6976" i="1" s="1"/>
  <c r="R6976" i="1"/>
  <c r="O6977" i="1"/>
  <c r="P6977" i="1"/>
  <c r="Q6977" i="1" s="1"/>
  <c r="R6977" i="1"/>
  <c r="O6978" i="1"/>
  <c r="P6978" i="1"/>
  <c r="Q6978" i="1" s="1"/>
  <c r="R6978" i="1"/>
  <c r="O6979" i="1"/>
  <c r="P6979" i="1"/>
  <c r="Q6979" i="1" s="1"/>
  <c r="R6979" i="1"/>
  <c r="O6980" i="1"/>
  <c r="P6980" i="1"/>
  <c r="Q6980" i="1" s="1"/>
  <c r="R6980" i="1"/>
  <c r="O6981" i="1"/>
  <c r="P6981" i="1"/>
  <c r="Q6981" i="1" s="1"/>
  <c r="R6981" i="1"/>
  <c r="O6982" i="1"/>
  <c r="P6982" i="1"/>
  <c r="Q6982" i="1" s="1"/>
  <c r="R6982" i="1"/>
  <c r="O6983" i="1"/>
  <c r="P6983" i="1"/>
  <c r="Q6983" i="1" s="1"/>
  <c r="R6983" i="1"/>
  <c r="O6984" i="1"/>
  <c r="P6984" i="1"/>
  <c r="Q6984" i="1" s="1"/>
  <c r="R6984" i="1"/>
  <c r="O6985" i="1"/>
  <c r="P6985" i="1"/>
  <c r="Q6985" i="1" s="1"/>
  <c r="R6985" i="1"/>
  <c r="O6986" i="1"/>
  <c r="P6986" i="1"/>
  <c r="Q6986" i="1" s="1"/>
  <c r="R6986" i="1"/>
  <c r="O6987" i="1"/>
  <c r="P6987" i="1"/>
  <c r="Q6987" i="1" s="1"/>
  <c r="R6987" i="1"/>
  <c r="O6988" i="1"/>
  <c r="P6988" i="1"/>
  <c r="Q6988" i="1" s="1"/>
  <c r="R6988" i="1"/>
  <c r="O6989" i="1"/>
  <c r="P6989" i="1"/>
  <c r="Q6989" i="1"/>
  <c r="R6989" i="1"/>
  <c r="O6990" i="1"/>
  <c r="P6990" i="1"/>
  <c r="Q6990" i="1" s="1"/>
  <c r="R6990" i="1"/>
  <c r="O6991" i="1"/>
  <c r="P6991" i="1"/>
  <c r="Q6991" i="1" s="1"/>
  <c r="R6991" i="1"/>
  <c r="O6992" i="1"/>
  <c r="P6992" i="1"/>
  <c r="Q6992" i="1" s="1"/>
  <c r="R6992" i="1"/>
  <c r="O6993" i="1"/>
  <c r="P6993" i="1"/>
  <c r="Q6993" i="1" s="1"/>
  <c r="R6993" i="1"/>
  <c r="O6994" i="1"/>
  <c r="P6994" i="1"/>
  <c r="Q6994" i="1" s="1"/>
  <c r="R6994" i="1"/>
  <c r="O6995" i="1"/>
  <c r="P6995" i="1"/>
  <c r="Q6995" i="1" s="1"/>
  <c r="R6995" i="1"/>
  <c r="O6996" i="1"/>
  <c r="P6996" i="1"/>
  <c r="Q6996" i="1" s="1"/>
  <c r="R6996" i="1"/>
  <c r="O6997" i="1"/>
  <c r="P6997" i="1"/>
  <c r="Q6997" i="1" s="1"/>
  <c r="R6997" i="1"/>
  <c r="O6998" i="1"/>
  <c r="P6998" i="1"/>
  <c r="Q6998" i="1" s="1"/>
  <c r="R6998" i="1"/>
  <c r="O6999" i="1"/>
  <c r="P6999" i="1"/>
  <c r="Q6999" i="1" s="1"/>
  <c r="R6999" i="1"/>
  <c r="O7000" i="1"/>
  <c r="P7000" i="1"/>
  <c r="Q7000" i="1" s="1"/>
  <c r="R7000" i="1"/>
  <c r="O7001" i="1"/>
  <c r="P7001" i="1"/>
  <c r="Q7001" i="1" s="1"/>
  <c r="R7001" i="1"/>
  <c r="O7002" i="1"/>
  <c r="P7002" i="1"/>
  <c r="Q7002" i="1" s="1"/>
  <c r="R7002" i="1"/>
  <c r="O7003" i="1"/>
  <c r="P7003" i="1"/>
  <c r="Q7003" i="1" s="1"/>
  <c r="R7003" i="1"/>
  <c r="O7004" i="1"/>
  <c r="P7004" i="1"/>
  <c r="Q7004" i="1" s="1"/>
  <c r="R7004" i="1"/>
  <c r="O7005" i="1"/>
  <c r="P7005" i="1"/>
  <c r="Q7005" i="1" s="1"/>
  <c r="R7005" i="1"/>
  <c r="O7006" i="1"/>
  <c r="P7006" i="1"/>
  <c r="Q7006" i="1" s="1"/>
  <c r="R7006" i="1"/>
  <c r="O7007" i="1"/>
  <c r="P7007" i="1"/>
  <c r="Q7007" i="1" s="1"/>
  <c r="R7007" i="1"/>
  <c r="O7008" i="1"/>
  <c r="P7008" i="1"/>
  <c r="Q7008" i="1" s="1"/>
  <c r="R7008" i="1"/>
  <c r="O7009" i="1"/>
  <c r="P7009" i="1"/>
  <c r="Q7009" i="1" s="1"/>
  <c r="R7009" i="1"/>
  <c r="O7010" i="1"/>
  <c r="P7010" i="1"/>
  <c r="Q7010" i="1" s="1"/>
  <c r="R7010" i="1"/>
  <c r="O7011" i="1"/>
  <c r="P7011" i="1"/>
  <c r="Q7011" i="1" s="1"/>
  <c r="R7011" i="1"/>
  <c r="O7012" i="1"/>
  <c r="P7012" i="1"/>
  <c r="Q7012" i="1" s="1"/>
  <c r="R7012" i="1"/>
  <c r="O7013" i="1"/>
  <c r="P7013" i="1"/>
  <c r="Q7013" i="1" s="1"/>
  <c r="R7013" i="1"/>
  <c r="O7014" i="1"/>
  <c r="P7014" i="1"/>
  <c r="Q7014" i="1" s="1"/>
  <c r="R7014" i="1"/>
  <c r="O7015" i="1"/>
  <c r="P7015" i="1"/>
  <c r="Q7015" i="1" s="1"/>
  <c r="R7015" i="1"/>
  <c r="O7016" i="1"/>
  <c r="P7016" i="1"/>
  <c r="Q7016" i="1" s="1"/>
  <c r="R7016" i="1"/>
  <c r="O7017" i="1"/>
  <c r="P7017" i="1"/>
  <c r="Q7017" i="1" s="1"/>
  <c r="R7017" i="1"/>
  <c r="O7018" i="1"/>
  <c r="P7018" i="1"/>
  <c r="Q7018" i="1" s="1"/>
  <c r="R7018" i="1"/>
  <c r="O7019" i="1"/>
  <c r="P7019" i="1"/>
  <c r="Q7019" i="1" s="1"/>
  <c r="R7019" i="1"/>
  <c r="O7020" i="1"/>
  <c r="P7020" i="1"/>
  <c r="Q7020" i="1" s="1"/>
  <c r="R7020" i="1"/>
  <c r="O7021" i="1"/>
  <c r="P7021" i="1"/>
  <c r="Q7021" i="1" s="1"/>
  <c r="R7021" i="1"/>
  <c r="O7022" i="1"/>
  <c r="P7022" i="1"/>
  <c r="Q7022" i="1" s="1"/>
  <c r="R7022" i="1"/>
  <c r="O7023" i="1"/>
  <c r="P7023" i="1"/>
  <c r="Q7023" i="1" s="1"/>
  <c r="R7023" i="1"/>
  <c r="O7024" i="1"/>
  <c r="P7024" i="1"/>
  <c r="Q7024" i="1" s="1"/>
  <c r="R7024" i="1"/>
  <c r="O7025" i="1"/>
  <c r="P7025" i="1"/>
  <c r="Q7025" i="1" s="1"/>
  <c r="R7025" i="1"/>
  <c r="O7026" i="1"/>
  <c r="P7026" i="1"/>
  <c r="Q7026" i="1" s="1"/>
  <c r="R7026" i="1"/>
  <c r="O7027" i="1"/>
  <c r="P7027" i="1"/>
  <c r="Q7027" i="1" s="1"/>
  <c r="R7027" i="1"/>
  <c r="O7028" i="1"/>
  <c r="P7028" i="1"/>
  <c r="Q7028" i="1"/>
  <c r="R7028" i="1"/>
  <c r="O7029" i="1"/>
  <c r="P7029" i="1"/>
  <c r="Q7029" i="1" s="1"/>
  <c r="R7029" i="1"/>
  <c r="O7030" i="1"/>
  <c r="P7030" i="1"/>
  <c r="Q7030" i="1" s="1"/>
  <c r="R7030" i="1"/>
  <c r="O7031" i="1"/>
  <c r="P7031" i="1"/>
  <c r="Q7031" i="1" s="1"/>
  <c r="R7031" i="1"/>
  <c r="O7032" i="1"/>
  <c r="P7032" i="1"/>
  <c r="Q7032" i="1"/>
  <c r="R7032" i="1"/>
  <c r="O7033" i="1"/>
  <c r="P7033" i="1"/>
  <c r="Q7033" i="1" s="1"/>
  <c r="R7033" i="1"/>
  <c r="O7034" i="1"/>
  <c r="P7034" i="1"/>
  <c r="Q7034" i="1"/>
  <c r="R7034" i="1"/>
  <c r="O7035" i="1"/>
  <c r="P7035" i="1"/>
  <c r="Q7035" i="1" s="1"/>
  <c r="R7035" i="1"/>
  <c r="O7036" i="1"/>
  <c r="P7036" i="1"/>
  <c r="Q7036" i="1" s="1"/>
  <c r="R7036" i="1"/>
  <c r="O7037" i="1"/>
  <c r="P7037" i="1"/>
  <c r="Q7037" i="1" s="1"/>
  <c r="R7037" i="1"/>
  <c r="O7038" i="1"/>
  <c r="P7038" i="1"/>
  <c r="Q7038" i="1" s="1"/>
  <c r="R7038" i="1"/>
  <c r="O7039" i="1"/>
  <c r="P7039" i="1"/>
  <c r="Q7039" i="1" s="1"/>
  <c r="R7039" i="1"/>
  <c r="O7040" i="1"/>
  <c r="P7040" i="1"/>
  <c r="Q7040" i="1" s="1"/>
  <c r="R7040" i="1"/>
  <c r="O7041" i="1"/>
  <c r="P7041" i="1"/>
  <c r="Q7041" i="1" s="1"/>
  <c r="R7041" i="1"/>
  <c r="O7042" i="1"/>
  <c r="P7042" i="1"/>
  <c r="Q7042" i="1" s="1"/>
  <c r="R7042" i="1"/>
  <c r="O7043" i="1"/>
  <c r="P7043" i="1"/>
  <c r="Q7043" i="1" s="1"/>
  <c r="R7043" i="1"/>
  <c r="O7044" i="1"/>
  <c r="P7044" i="1"/>
  <c r="Q7044" i="1" s="1"/>
  <c r="R7044" i="1"/>
  <c r="O7045" i="1"/>
  <c r="P7045" i="1"/>
  <c r="Q7045" i="1" s="1"/>
  <c r="R7045" i="1"/>
  <c r="O7046" i="1"/>
  <c r="P7046" i="1"/>
  <c r="Q7046" i="1" s="1"/>
  <c r="R7046" i="1"/>
  <c r="O7047" i="1"/>
  <c r="P7047" i="1"/>
  <c r="Q7047" i="1" s="1"/>
  <c r="R7047" i="1"/>
  <c r="O7048" i="1"/>
  <c r="P7048" i="1"/>
  <c r="Q7048" i="1" s="1"/>
  <c r="R7048" i="1"/>
  <c r="O7049" i="1"/>
  <c r="P7049" i="1"/>
  <c r="Q7049" i="1" s="1"/>
  <c r="R7049" i="1"/>
  <c r="O7050" i="1"/>
  <c r="P7050" i="1"/>
  <c r="Q7050" i="1" s="1"/>
  <c r="R7050" i="1"/>
  <c r="O7051" i="1"/>
  <c r="P7051" i="1"/>
  <c r="Q7051" i="1" s="1"/>
  <c r="R7051" i="1"/>
  <c r="O7052" i="1"/>
  <c r="P7052" i="1"/>
  <c r="Q7052" i="1" s="1"/>
  <c r="R7052" i="1"/>
  <c r="O7053" i="1"/>
  <c r="P7053" i="1"/>
  <c r="Q7053" i="1" s="1"/>
  <c r="R7053" i="1"/>
  <c r="O7054" i="1"/>
  <c r="P7054" i="1"/>
  <c r="Q7054" i="1" s="1"/>
  <c r="R7054" i="1"/>
  <c r="O7055" i="1"/>
  <c r="P7055" i="1"/>
  <c r="Q7055" i="1" s="1"/>
  <c r="R7055" i="1"/>
  <c r="O7056" i="1"/>
  <c r="P7056" i="1"/>
  <c r="Q7056" i="1" s="1"/>
  <c r="R7056" i="1"/>
  <c r="O7057" i="1"/>
  <c r="P7057" i="1"/>
  <c r="Q7057" i="1" s="1"/>
  <c r="R7057" i="1"/>
  <c r="O7058" i="1"/>
  <c r="P7058" i="1"/>
  <c r="Q7058" i="1" s="1"/>
  <c r="R7058" i="1"/>
  <c r="O7059" i="1"/>
  <c r="P7059" i="1"/>
  <c r="Q7059" i="1"/>
  <c r="R7059" i="1"/>
  <c r="O7060" i="1"/>
  <c r="P7060" i="1"/>
  <c r="Q7060" i="1" s="1"/>
  <c r="R7060" i="1"/>
  <c r="O7061" i="1"/>
  <c r="P7061" i="1"/>
  <c r="Q7061" i="1" s="1"/>
  <c r="R7061" i="1"/>
  <c r="O7062" i="1"/>
  <c r="P7062" i="1"/>
  <c r="Q7062" i="1" s="1"/>
  <c r="R7062" i="1"/>
  <c r="O7063" i="1"/>
  <c r="P7063" i="1"/>
  <c r="Q7063" i="1" s="1"/>
  <c r="R7063" i="1"/>
  <c r="O7064" i="1"/>
  <c r="P7064" i="1"/>
  <c r="Q7064" i="1" s="1"/>
  <c r="R7064" i="1"/>
  <c r="O7065" i="1"/>
  <c r="P7065" i="1"/>
  <c r="Q7065" i="1" s="1"/>
  <c r="R7065" i="1"/>
  <c r="O7066" i="1"/>
  <c r="P7066" i="1"/>
  <c r="Q7066" i="1" s="1"/>
  <c r="R7066" i="1"/>
  <c r="O7067" i="1"/>
  <c r="P7067" i="1"/>
  <c r="Q7067" i="1" s="1"/>
  <c r="R7067" i="1"/>
  <c r="O7068" i="1"/>
  <c r="P7068" i="1"/>
  <c r="Q7068" i="1" s="1"/>
  <c r="R7068" i="1"/>
  <c r="O7069" i="1"/>
  <c r="P7069" i="1"/>
  <c r="Q7069" i="1" s="1"/>
  <c r="R7069" i="1"/>
  <c r="O7070" i="1"/>
  <c r="P7070" i="1"/>
  <c r="Q7070" i="1" s="1"/>
  <c r="R7070" i="1"/>
  <c r="O7071" i="1"/>
  <c r="P7071" i="1"/>
  <c r="Q7071" i="1" s="1"/>
  <c r="R7071" i="1"/>
  <c r="O7072" i="1"/>
  <c r="P7072" i="1"/>
  <c r="Q7072" i="1" s="1"/>
  <c r="R7072" i="1"/>
  <c r="O7073" i="1"/>
  <c r="P7073" i="1"/>
  <c r="Q7073" i="1" s="1"/>
  <c r="R7073" i="1"/>
  <c r="O7074" i="1"/>
  <c r="P7074" i="1"/>
  <c r="Q7074" i="1" s="1"/>
  <c r="R7074" i="1"/>
  <c r="O7075" i="1"/>
  <c r="P7075" i="1"/>
  <c r="Q7075" i="1" s="1"/>
  <c r="R7075" i="1"/>
  <c r="O7076" i="1"/>
  <c r="P7076" i="1"/>
  <c r="Q7076" i="1" s="1"/>
  <c r="R7076" i="1"/>
  <c r="O7077" i="1"/>
  <c r="P7077" i="1"/>
  <c r="Q7077" i="1" s="1"/>
  <c r="R7077" i="1"/>
  <c r="O7078" i="1"/>
  <c r="P7078" i="1"/>
  <c r="Q7078" i="1" s="1"/>
  <c r="R7078" i="1"/>
  <c r="O7079" i="1"/>
  <c r="P7079" i="1"/>
  <c r="Q7079" i="1"/>
  <c r="R7079" i="1"/>
  <c r="O7080" i="1"/>
  <c r="P7080" i="1"/>
  <c r="Q7080" i="1" s="1"/>
  <c r="R7080" i="1"/>
  <c r="O7081" i="1"/>
  <c r="P7081" i="1"/>
  <c r="Q7081" i="1" s="1"/>
  <c r="R7081" i="1"/>
  <c r="O7082" i="1"/>
  <c r="P7082" i="1"/>
  <c r="Q7082" i="1" s="1"/>
  <c r="R7082" i="1"/>
  <c r="O7083" i="1"/>
  <c r="P7083" i="1"/>
  <c r="Q7083" i="1" s="1"/>
  <c r="R7083" i="1"/>
  <c r="O7084" i="1"/>
  <c r="P7084" i="1"/>
  <c r="Q7084" i="1" s="1"/>
  <c r="R7084" i="1"/>
  <c r="O7085" i="1"/>
  <c r="P7085" i="1"/>
  <c r="Q7085" i="1" s="1"/>
  <c r="R7085" i="1"/>
  <c r="O7086" i="1"/>
  <c r="P7086" i="1"/>
  <c r="Q7086" i="1" s="1"/>
  <c r="R7086" i="1"/>
  <c r="O7087" i="1"/>
  <c r="P7087" i="1"/>
  <c r="Q7087" i="1" s="1"/>
  <c r="R7087" i="1"/>
  <c r="O7088" i="1"/>
  <c r="P7088" i="1"/>
  <c r="Q7088" i="1" s="1"/>
  <c r="R7088" i="1"/>
  <c r="O7089" i="1"/>
  <c r="P7089" i="1"/>
  <c r="Q7089" i="1"/>
  <c r="R7089" i="1"/>
  <c r="O7090" i="1"/>
  <c r="P7090" i="1"/>
  <c r="Q7090" i="1" s="1"/>
  <c r="R7090" i="1"/>
  <c r="O7091" i="1"/>
  <c r="P7091" i="1"/>
  <c r="Q7091" i="1" s="1"/>
  <c r="R7091" i="1"/>
  <c r="O7092" i="1"/>
  <c r="P7092" i="1"/>
  <c r="Q7092" i="1" s="1"/>
  <c r="R7092" i="1"/>
  <c r="O7093" i="1"/>
  <c r="P7093" i="1"/>
  <c r="Q7093" i="1" s="1"/>
  <c r="R7093" i="1"/>
  <c r="O7094" i="1"/>
  <c r="P7094" i="1"/>
  <c r="Q7094" i="1" s="1"/>
  <c r="R7094" i="1"/>
  <c r="O7095" i="1"/>
  <c r="P7095" i="1"/>
  <c r="Q7095" i="1" s="1"/>
  <c r="R7095" i="1"/>
  <c r="O7096" i="1"/>
  <c r="P7096" i="1"/>
  <c r="Q7096" i="1" s="1"/>
  <c r="R7096" i="1"/>
  <c r="O7097" i="1"/>
  <c r="P7097" i="1"/>
  <c r="Q7097" i="1" s="1"/>
  <c r="R7097" i="1"/>
  <c r="O7098" i="1"/>
  <c r="P7098" i="1"/>
  <c r="Q7098" i="1" s="1"/>
  <c r="R7098" i="1"/>
  <c r="O7099" i="1"/>
  <c r="P7099" i="1"/>
  <c r="Q7099" i="1" s="1"/>
  <c r="R7099" i="1"/>
  <c r="O7100" i="1"/>
  <c r="P7100" i="1"/>
  <c r="Q7100" i="1" s="1"/>
  <c r="R7100" i="1"/>
  <c r="O7101" i="1"/>
  <c r="P7101" i="1"/>
  <c r="Q7101" i="1" s="1"/>
  <c r="R7101" i="1"/>
  <c r="O7102" i="1"/>
  <c r="P7102" i="1"/>
  <c r="Q7102" i="1" s="1"/>
  <c r="R7102" i="1"/>
  <c r="O7103" i="1"/>
  <c r="P7103" i="1"/>
  <c r="Q7103" i="1" s="1"/>
  <c r="R7103" i="1"/>
  <c r="O7104" i="1"/>
  <c r="P7104" i="1"/>
  <c r="Q7104" i="1"/>
  <c r="R7104" i="1"/>
  <c r="O7105" i="1"/>
  <c r="P7105" i="1"/>
  <c r="Q7105" i="1" s="1"/>
  <c r="R7105" i="1"/>
  <c r="O7106" i="1"/>
  <c r="P7106" i="1"/>
  <c r="Q7106" i="1" s="1"/>
  <c r="R7106" i="1"/>
  <c r="O7107" i="1"/>
  <c r="P7107" i="1"/>
  <c r="Q7107" i="1" s="1"/>
  <c r="R7107" i="1"/>
  <c r="O7108" i="1"/>
  <c r="P7108" i="1"/>
  <c r="Q7108" i="1" s="1"/>
  <c r="R7108" i="1"/>
  <c r="O7109" i="1"/>
  <c r="P7109" i="1"/>
  <c r="Q7109" i="1" s="1"/>
  <c r="R7109" i="1"/>
  <c r="O7110" i="1"/>
  <c r="P7110" i="1"/>
  <c r="Q7110" i="1"/>
  <c r="R7110" i="1"/>
  <c r="O7111" i="1"/>
  <c r="P7111" i="1"/>
  <c r="Q7111" i="1" s="1"/>
  <c r="R7111" i="1"/>
  <c r="O7112" i="1"/>
  <c r="P7112" i="1"/>
  <c r="Q7112" i="1" s="1"/>
  <c r="R7112" i="1"/>
  <c r="O7113" i="1"/>
  <c r="P7113" i="1"/>
  <c r="Q7113" i="1"/>
  <c r="R7113" i="1"/>
  <c r="O7114" i="1"/>
  <c r="P7114" i="1"/>
  <c r="Q7114" i="1" s="1"/>
  <c r="R7114" i="1"/>
  <c r="O7115" i="1"/>
  <c r="P7115" i="1"/>
  <c r="Q7115" i="1" s="1"/>
  <c r="R7115" i="1"/>
  <c r="O7116" i="1"/>
  <c r="P7116" i="1"/>
  <c r="Q7116" i="1" s="1"/>
  <c r="R7116" i="1"/>
  <c r="O7117" i="1"/>
  <c r="P7117" i="1"/>
  <c r="Q7117" i="1" s="1"/>
  <c r="R7117" i="1"/>
  <c r="O7118" i="1"/>
  <c r="P7118" i="1"/>
  <c r="Q7118" i="1" s="1"/>
  <c r="R7118" i="1"/>
  <c r="O7119" i="1"/>
  <c r="P7119" i="1"/>
  <c r="Q7119" i="1"/>
  <c r="R7119" i="1"/>
  <c r="O7120" i="1"/>
  <c r="P7120" i="1"/>
  <c r="Q7120" i="1" s="1"/>
  <c r="R7120" i="1"/>
  <c r="O7121" i="1"/>
  <c r="P7121" i="1"/>
  <c r="Q7121" i="1" s="1"/>
  <c r="R7121" i="1"/>
  <c r="O7122" i="1"/>
  <c r="P7122" i="1"/>
  <c r="Q7122" i="1" s="1"/>
  <c r="R7122" i="1"/>
  <c r="O7123" i="1"/>
  <c r="P7123" i="1"/>
  <c r="Q7123" i="1" s="1"/>
  <c r="R7123" i="1"/>
  <c r="O7124" i="1"/>
  <c r="P7124" i="1"/>
  <c r="Q7124" i="1" s="1"/>
  <c r="R7124" i="1"/>
  <c r="O7125" i="1"/>
  <c r="P7125" i="1"/>
  <c r="Q7125" i="1"/>
  <c r="R7125" i="1"/>
  <c r="O7126" i="1"/>
  <c r="P7126" i="1"/>
  <c r="Q7126" i="1" s="1"/>
  <c r="R7126" i="1"/>
  <c r="O7127" i="1"/>
  <c r="P7127" i="1"/>
  <c r="Q7127" i="1" s="1"/>
  <c r="R7127" i="1"/>
  <c r="O7128" i="1"/>
  <c r="P7128" i="1"/>
  <c r="Q7128" i="1"/>
  <c r="R7128" i="1"/>
  <c r="O7129" i="1"/>
  <c r="P7129" i="1"/>
  <c r="Q7129" i="1" s="1"/>
  <c r="R7129" i="1"/>
  <c r="O7130" i="1"/>
  <c r="P7130" i="1"/>
  <c r="Q7130" i="1"/>
  <c r="R7130" i="1"/>
  <c r="O7131" i="1"/>
  <c r="P7131" i="1"/>
  <c r="Q7131" i="1" s="1"/>
  <c r="R7131" i="1"/>
  <c r="O7132" i="1"/>
  <c r="P7132" i="1"/>
  <c r="Q7132" i="1" s="1"/>
  <c r="R7132" i="1"/>
  <c r="O7133" i="1"/>
  <c r="P7133" i="1"/>
  <c r="Q7133" i="1" s="1"/>
  <c r="R7133" i="1"/>
  <c r="O7134" i="1"/>
  <c r="P7134" i="1"/>
  <c r="Q7134" i="1" s="1"/>
  <c r="R7134" i="1"/>
  <c r="O7135" i="1"/>
  <c r="P7135" i="1"/>
  <c r="Q7135" i="1" s="1"/>
  <c r="R7135" i="1"/>
  <c r="O7136" i="1"/>
  <c r="P7136" i="1"/>
  <c r="Q7136" i="1" s="1"/>
  <c r="R7136" i="1"/>
  <c r="O7137" i="1"/>
  <c r="P7137" i="1"/>
  <c r="Q7137" i="1" s="1"/>
  <c r="R7137" i="1"/>
  <c r="O7138" i="1"/>
  <c r="P7138" i="1"/>
  <c r="Q7138" i="1" s="1"/>
  <c r="R7138" i="1"/>
  <c r="O7139" i="1"/>
  <c r="P7139" i="1"/>
  <c r="Q7139" i="1" s="1"/>
  <c r="R7139" i="1"/>
  <c r="O7140" i="1"/>
  <c r="P7140" i="1"/>
  <c r="Q7140" i="1" s="1"/>
  <c r="R7140" i="1"/>
  <c r="O7141" i="1"/>
  <c r="P7141" i="1"/>
  <c r="Q7141" i="1" s="1"/>
  <c r="R7141" i="1"/>
  <c r="O7142" i="1"/>
  <c r="P7142" i="1"/>
  <c r="Q7142" i="1" s="1"/>
  <c r="R7142" i="1"/>
  <c r="O7143" i="1"/>
  <c r="P7143" i="1"/>
  <c r="Q7143" i="1" s="1"/>
  <c r="R7143" i="1"/>
  <c r="O7144" i="1"/>
  <c r="P7144" i="1"/>
  <c r="Q7144" i="1" s="1"/>
  <c r="R7144" i="1"/>
  <c r="O7145" i="1"/>
  <c r="P7145" i="1"/>
  <c r="Q7145" i="1" s="1"/>
  <c r="R7145" i="1"/>
  <c r="O7146" i="1"/>
  <c r="P7146" i="1"/>
  <c r="Q7146" i="1" s="1"/>
  <c r="R7146" i="1"/>
  <c r="O7147" i="1"/>
  <c r="P7147" i="1"/>
  <c r="Q7147" i="1" s="1"/>
  <c r="R7147" i="1"/>
  <c r="O7148" i="1"/>
  <c r="P7148" i="1"/>
  <c r="Q7148" i="1" s="1"/>
  <c r="R7148" i="1"/>
  <c r="O7149" i="1"/>
  <c r="P7149" i="1"/>
  <c r="Q7149" i="1" s="1"/>
  <c r="R7149" i="1"/>
  <c r="O7150" i="1"/>
  <c r="P7150" i="1"/>
  <c r="Q7150" i="1" s="1"/>
  <c r="R7150" i="1"/>
  <c r="O7151" i="1"/>
  <c r="P7151" i="1"/>
  <c r="Q7151" i="1" s="1"/>
  <c r="R7151" i="1"/>
  <c r="O7152" i="1"/>
  <c r="P7152" i="1"/>
  <c r="Q7152" i="1" s="1"/>
  <c r="R7152" i="1"/>
  <c r="O7153" i="1"/>
  <c r="P7153" i="1"/>
  <c r="Q7153" i="1" s="1"/>
  <c r="R7153" i="1"/>
  <c r="O7154" i="1"/>
  <c r="P7154" i="1"/>
  <c r="Q7154" i="1" s="1"/>
  <c r="R7154" i="1"/>
  <c r="O7155" i="1"/>
  <c r="P7155" i="1"/>
  <c r="Q7155" i="1" s="1"/>
  <c r="R7155" i="1"/>
  <c r="O7156" i="1"/>
  <c r="P7156" i="1"/>
  <c r="Q7156" i="1" s="1"/>
  <c r="R7156" i="1"/>
  <c r="O7157" i="1"/>
  <c r="P7157" i="1"/>
  <c r="Q7157" i="1" s="1"/>
  <c r="R7157" i="1"/>
  <c r="O7158" i="1"/>
  <c r="P7158" i="1"/>
  <c r="Q7158" i="1" s="1"/>
  <c r="R7158" i="1"/>
  <c r="O7159" i="1"/>
  <c r="P7159" i="1"/>
  <c r="Q7159" i="1" s="1"/>
  <c r="R7159" i="1"/>
  <c r="O7160" i="1"/>
  <c r="P7160" i="1"/>
  <c r="Q7160" i="1" s="1"/>
  <c r="R7160" i="1"/>
  <c r="O7161" i="1"/>
  <c r="P7161" i="1"/>
  <c r="Q7161" i="1" s="1"/>
  <c r="R7161" i="1"/>
  <c r="O7162" i="1"/>
  <c r="P7162" i="1"/>
  <c r="Q7162" i="1" s="1"/>
  <c r="R7162" i="1"/>
  <c r="O7163" i="1"/>
  <c r="P7163" i="1"/>
  <c r="Q7163" i="1" s="1"/>
  <c r="R7163" i="1"/>
  <c r="O7164" i="1"/>
  <c r="P7164" i="1"/>
  <c r="Q7164" i="1"/>
  <c r="R7164" i="1"/>
  <c r="O7165" i="1"/>
  <c r="P7165" i="1"/>
  <c r="Q7165" i="1" s="1"/>
  <c r="R7165" i="1"/>
  <c r="O7166" i="1"/>
  <c r="P7166" i="1"/>
  <c r="Q7166" i="1" s="1"/>
  <c r="R7166" i="1"/>
  <c r="O7167" i="1"/>
  <c r="P7167" i="1"/>
  <c r="Q7167" i="1" s="1"/>
  <c r="R7167" i="1"/>
  <c r="O7168" i="1"/>
  <c r="P7168" i="1"/>
  <c r="Q7168" i="1" s="1"/>
  <c r="R7168" i="1"/>
  <c r="O7169" i="1"/>
  <c r="P7169" i="1"/>
  <c r="Q7169" i="1" s="1"/>
  <c r="R7169" i="1"/>
  <c r="O7170" i="1"/>
  <c r="P7170" i="1"/>
  <c r="Q7170" i="1" s="1"/>
  <c r="R7170" i="1"/>
  <c r="O7171" i="1"/>
  <c r="P7171" i="1"/>
  <c r="Q7171" i="1" s="1"/>
  <c r="R7171" i="1"/>
  <c r="O7172" i="1"/>
  <c r="P7172" i="1"/>
  <c r="Q7172" i="1" s="1"/>
  <c r="R7172" i="1"/>
  <c r="O7173" i="1"/>
  <c r="P7173" i="1"/>
  <c r="Q7173" i="1" s="1"/>
  <c r="R7173" i="1"/>
  <c r="O7174" i="1"/>
  <c r="P7174" i="1"/>
  <c r="Q7174" i="1" s="1"/>
  <c r="R7174" i="1"/>
  <c r="O7175" i="1"/>
  <c r="P7175" i="1"/>
  <c r="Q7175" i="1"/>
  <c r="R7175" i="1"/>
  <c r="O7176" i="1"/>
  <c r="P7176" i="1"/>
  <c r="Q7176" i="1" s="1"/>
  <c r="R7176" i="1"/>
  <c r="O7177" i="1"/>
  <c r="P7177" i="1"/>
  <c r="Q7177" i="1" s="1"/>
  <c r="R7177" i="1"/>
  <c r="O7178" i="1"/>
  <c r="P7178" i="1"/>
  <c r="Q7178" i="1"/>
  <c r="R7178" i="1"/>
  <c r="O7179" i="1"/>
  <c r="P7179" i="1"/>
  <c r="Q7179" i="1" s="1"/>
  <c r="R7179" i="1"/>
  <c r="O7180" i="1"/>
  <c r="P7180" i="1"/>
  <c r="Q7180" i="1" s="1"/>
  <c r="R7180" i="1"/>
  <c r="O7181" i="1"/>
  <c r="P7181" i="1"/>
  <c r="Q7181" i="1"/>
  <c r="R7181" i="1"/>
  <c r="O7182" i="1"/>
  <c r="P7182" i="1"/>
  <c r="Q7182" i="1" s="1"/>
  <c r="R7182" i="1"/>
  <c r="O7183" i="1"/>
  <c r="P7183" i="1"/>
  <c r="Q7183" i="1" s="1"/>
  <c r="R7183" i="1"/>
  <c r="O7184" i="1"/>
  <c r="P7184" i="1"/>
  <c r="Q7184" i="1" s="1"/>
  <c r="R7184" i="1"/>
  <c r="O7185" i="1"/>
  <c r="P7185" i="1"/>
  <c r="Q7185" i="1" s="1"/>
  <c r="R7185" i="1"/>
  <c r="O7186" i="1"/>
  <c r="P7186" i="1"/>
  <c r="Q7186" i="1" s="1"/>
  <c r="R7186" i="1"/>
  <c r="O7187" i="1"/>
  <c r="P7187" i="1"/>
  <c r="Q7187" i="1" s="1"/>
  <c r="R7187" i="1"/>
  <c r="O7188" i="1"/>
  <c r="P7188" i="1"/>
  <c r="Q7188" i="1" s="1"/>
  <c r="R7188" i="1"/>
  <c r="O7189" i="1"/>
  <c r="P7189" i="1"/>
  <c r="Q7189" i="1" s="1"/>
  <c r="R7189" i="1"/>
  <c r="O7190" i="1"/>
  <c r="P7190" i="1"/>
  <c r="Q7190" i="1" s="1"/>
  <c r="R7190" i="1"/>
  <c r="O7191" i="1"/>
  <c r="P7191" i="1"/>
  <c r="Q7191" i="1" s="1"/>
  <c r="R7191" i="1"/>
  <c r="O7192" i="1"/>
  <c r="P7192" i="1"/>
  <c r="Q7192" i="1" s="1"/>
  <c r="R7192" i="1"/>
  <c r="O7193" i="1"/>
  <c r="P7193" i="1"/>
  <c r="Q7193" i="1" s="1"/>
  <c r="R7193" i="1"/>
  <c r="O7194" i="1"/>
  <c r="P7194" i="1"/>
  <c r="Q7194" i="1" s="1"/>
  <c r="R7194" i="1"/>
  <c r="O7195" i="1"/>
  <c r="P7195" i="1"/>
  <c r="Q7195" i="1" s="1"/>
  <c r="R7195" i="1"/>
  <c r="O7196" i="1"/>
  <c r="P7196" i="1"/>
  <c r="Q7196" i="1" s="1"/>
  <c r="R7196" i="1"/>
  <c r="O7197" i="1"/>
  <c r="P7197" i="1"/>
  <c r="Q7197" i="1" s="1"/>
  <c r="R7197" i="1"/>
  <c r="O7198" i="1"/>
  <c r="P7198" i="1"/>
  <c r="Q7198" i="1" s="1"/>
  <c r="R7198" i="1"/>
  <c r="O7199" i="1"/>
  <c r="P7199" i="1"/>
  <c r="Q7199" i="1" s="1"/>
  <c r="R7199" i="1"/>
  <c r="O7200" i="1"/>
  <c r="P7200" i="1"/>
  <c r="Q7200" i="1" s="1"/>
  <c r="R7200" i="1"/>
  <c r="O7201" i="1"/>
  <c r="P7201" i="1"/>
  <c r="Q7201" i="1" s="1"/>
  <c r="R7201" i="1"/>
  <c r="O7202" i="1"/>
  <c r="P7202" i="1"/>
  <c r="Q7202" i="1" s="1"/>
  <c r="R7202" i="1"/>
  <c r="O7203" i="1"/>
  <c r="P7203" i="1"/>
  <c r="Q7203" i="1" s="1"/>
  <c r="R7203" i="1"/>
  <c r="O7204" i="1"/>
  <c r="P7204" i="1"/>
  <c r="Q7204" i="1" s="1"/>
  <c r="R7204" i="1"/>
  <c r="O7205" i="1"/>
  <c r="P7205" i="1"/>
  <c r="Q7205" i="1" s="1"/>
  <c r="R7205" i="1"/>
  <c r="O7206" i="1"/>
  <c r="P7206" i="1"/>
  <c r="Q7206" i="1" s="1"/>
  <c r="R7206" i="1"/>
  <c r="O7207" i="1"/>
  <c r="P7207" i="1"/>
  <c r="Q7207" i="1" s="1"/>
  <c r="R7207" i="1"/>
  <c r="O7208" i="1"/>
  <c r="P7208" i="1"/>
  <c r="Q7208" i="1" s="1"/>
  <c r="R7208" i="1"/>
  <c r="O7209" i="1"/>
  <c r="P7209" i="1"/>
  <c r="Q7209" i="1" s="1"/>
  <c r="R7209" i="1"/>
  <c r="O7210" i="1"/>
  <c r="P7210" i="1"/>
  <c r="Q7210" i="1" s="1"/>
  <c r="R7210" i="1"/>
  <c r="O7211" i="1"/>
  <c r="P7211" i="1"/>
  <c r="Q7211" i="1" s="1"/>
  <c r="R7211" i="1"/>
  <c r="O7212" i="1"/>
  <c r="P7212" i="1"/>
  <c r="Q7212" i="1" s="1"/>
  <c r="R7212" i="1"/>
  <c r="O7213" i="1"/>
  <c r="P7213" i="1"/>
  <c r="Q7213" i="1" s="1"/>
  <c r="R7213" i="1"/>
  <c r="O7214" i="1"/>
  <c r="P7214" i="1"/>
  <c r="Q7214" i="1" s="1"/>
  <c r="R7214" i="1"/>
  <c r="O7215" i="1"/>
  <c r="P7215" i="1"/>
  <c r="Q7215" i="1" s="1"/>
  <c r="R7215" i="1"/>
  <c r="O7216" i="1"/>
  <c r="P7216" i="1"/>
  <c r="Q7216" i="1" s="1"/>
  <c r="R7216" i="1"/>
  <c r="O7217" i="1"/>
  <c r="P7217" i="1"/>
  <c r="Q7217" i="1" s="1"/>
  <c r="R7217" i="1"/>
  <c r="O7218" i="1"/>
  <c r="P7218" i="1"/>
  <c r="Q7218" i="1" s="1"/>
  <c r="R7218" i="1"/>
  <c r="O7219" i="1"/>
  <c r="P7219" i="1"/>
  <c r="Q7219" i="1" s="1"/>
  <c r="R7219" i="1"/>
  <c r="O7220" i="1"/>
  <c r="P7220" i="1"/>
  <c r="Q7220" i="1" s="1"/>
  <c r="R7220" i="1"/>
  <c r="O7221" i="1"/>
  <c r="P7221" i="1"/>
  <c r="Q7221" i="1" s="1"/>
  <c r="R7221" i="1"/>
  <c r="O7222" i="1"/>
  <c r="P7222" i="1"/>
  <c r="Q7222" i="1" s="1"/>
  <c r="R7222" i="1"/>
  <c r="O7223" i="1"/>
  <c r="P7223" i="1"/>
  <c r="Q7223" i="1" s="1"/>
  <c r="R7223" i="1"/>
  <c r="O7224" i="1"/>
  <c r="P7224" i="1"/>
  <c r="Q7224" i="1" s="1"/>
  <c r="R7224" i="1"/>
  <c r="O7225" i="1"/>
  <c r="P7225" i="1"/>
  <c r="Q7225" i="1" s="1"/>
  <c r="R7225" i="1"/>
  <c r="O7226" i="1"/>
  <c r="P7226" i="1"/>
  <c r="Q7226" i="1" s="1"/>
  <c r="R7226" i="1"/>
  <c r="O7227" i="1"/>
  <c r="P7227" i="1"/>
  <c r="Q7227" i="1" s="1"/>
  <c r="R7227" i="1"/>
  <c r="O7228" i="1"/>
  <c r="P7228" i="1"/>
  <c r="Q7228" i="1" s="1"/>
  <c r="R7228" i="1"/>
  <c r="O7229" i="1"/>
  <c r="P7229" i="1"/>
  <c r="Q7229" i="1" s="1"/>
  <c r="R7229" i="1"/>
  <c r="O7230" i="1"/>
  <c r="P7230" i="1"/>
  <c r="Q7230" i="1"/>
  <c r="R7230" i="1"/>
  <c r="O7231" i="1"/>
  <c r="P7231" i="1"/>
  <c r="Q7231" i="1" s="1"/>
  <c r="R7231" i="1"/>
  <c r="O7232" i="1"/>
  <c r="P7232" i="1"/>
  <c r="Q7232" i="1" s="1"/>
  <c r="R7232" i="1"/>
  <c r="O7233" i="1"/>
  <c r="P7233" i="1"/>
  <c r="Q7233" i="1" s="1"/>
  <c r="R7233" i="1"/>
  <c r="O7234" i="1"/>
  <c r="P7234" i="1"/>
  <c r="Q7234" i="1" s="1"/>
  <c r="R7234" i="1"/>
  <c r="O7235" i="1"/>
  <c r="P7235" i="1"/>
  <c r="Q7235" i="1" s="1"/>
  <c r="R7235" i="1"/>
  <c r="O7236" i="1"/>
  <c r="P7236" i="1"/>
  <c r="Q7236" i="1" s="1"/>
  <c r="R7236" i="1"/>
  <c r="O7237" i="1"/>
  <c r="P7237" i="1"/>
  <c r="Q7237" i="1" s="1"/>
  <c r="R7237" i="1"/>
  <c r="O7238" i="1"/>
  <c r="P7238" i="1"/>
  <c r="Q7238" i="1" s="1"/>
  <c r="R7238" i="1"/>
  <c r="O7239" i="1"/>
  <c r="P7239" i="1"/>
  <c r="Q7239" i="1" s="1"/>
  <c r="R7239" i="1"/>
  <c r="O7240" i="1"/>
  <c r="P7240" i="1"/>
  <c r="Q7240" i="1" s="1"/>
  <c r="R7240" i="1"/>
  <c r="O7241" i="1"/>
  <c r="P7241" i="1"/>
  <c r="Q7241" i="1" s="1"/>
  <c r="R7241" i="1"/>
  <c r="O7242" i="1"/>
  <c r="P7242" i="1"/>
  <c r="Q7242" i="1" s="1"/>
  <c r="R7242" i="1"/>
  <c r="O7243" i="1"/>
  <c r="P7243" i="1"/>
  <c r="Q7243" i="1" s="1"/>
  <c r="R7243" i="1"/>
  <c r="O7244" i="1"/>
  <c r="P7244" i="1"/>
  <c r="Q7244" i="1" s="1"/>
  <c r="R7244" i="1"/>
  <c r="O7245" i="1"/>
  <c r="P7245" i="1"/>
  <c r="Q7245" i="1" s="1"/>
  <c r="R7245" i="1"/>
  <c r="O7246" i="1"/>
  <c r="P7246" i="1"/>
  <c r="Q7246" i="1" s="1"/>
  <c r="R7246" i="1"/>
  <c r="O7247" i="1"/>
  <c r="P7247" i="1"/>
  <c r="Q7247" i="1" s="1"/>
  <c r="R7247" i="1"/>
  <c r="O7248" i="1"/>
  <c r="P7248" i="1"/>
  <c r="Q7248" i="1" s="1"/>
  <c r="R7248" i="1"/>
  <c r="O7249" i="1"/>
  <c r="P7249" i="1"/>
  <c r="Q7249" i="1" s="1"/>
  <c r="R7249" i="1"/>
  <c r="O7250" i="1"/>
  <c r="P7250" i="1"/>
  <c r="Q7250" i="1" s="1"/>
  <c r="R7250" i="1"/>
  <c r="O7251" i="1"/>
  <c r="P7251" i="1"/>
  <c r="Q7251" i="1"/>
  <c r="R7251" i="1"/>
  <c r="O7252" i="1"/>
  <c r="P7252" i="1"/>
  <c r="Q7252" i="1" s="1"/>
  <c r="R7252" i="1"/>
  <c r="O7253" i="1"/>
  <c r="P7253" i="1"/>
  <c r="Q7253" i="1" s="1"/>
  <c r="R7253" i="1"/>
  <c r="O7254" i="1"/>
  <c r="P7254" i="1"/>
  <c r="Q7254" i="1" s="1"/>
  <c r="R7254" i="1"/>
  <c r="O7255" i="1"/>
  <c r="P7255" i="1"/>
  <c r="Q7255" i="1" s="1"/>
  <c r="R7255" i="1"/>
  <c r="O7256" i="1"/>
  <c r="P7256" i="1"/>
  <c r="Q7256" i="1" s="1"/>
  <c r="R7256" i="1"/>
  <c r="O7257" i="1"/>
  <c r="P7257" i="1"/>
  <c r="Q7257" i="1"/>
  <c r="R7257" i="1"/>
  <c r="O7258" i="1"/>
  <c r="P7258" i="1"/>
  <c r="Q7258" i="1" s="1"/>
  <c r="R7258" i="1"/>
  <c r="O7259" i="1"/>
  <c r="P7259" i="1"/>
  <c r="Q7259" i="1" s="1"/>
  <c r="R7259" i="1"/>
  <c r="O7260" i="1"/>
  <c r="P7260" i="1"/>
  <c r="Q7260" i="1" s="1"/>
  <c r="R7260" i="1"/>
  <c r="O7261" i="1"/>
  <c r="P7261" i="1"/>
  <c r="Q7261" i="1" s="1"/>
  <c r="R7261" i="1"/>
  <c r="O7262" i="1"/>
  <c r="P7262" i="1"/>
  <c r="Q7262" i="1" s="1"/>
  <c r="R7262" i="1"/>
  <c r="O7263" i="1"/>
  <c r="P7263" i="1"/>
  <c r="Q7263" i="1" s="1"/>
  <c r="R7263" i="1"/>
  <c r="O7264" i="1"/>
  <c r="P7264" i="1"/>
  <c r="Q7264" i="1" s="1"/>
  <c r="R7264" i="1"/>
  <c r="O7265" i="1"/>
  <c r="P7265" i="1"/>
  <c r="Q7265" i="1" s="1"/>
  <c r="R7265" i="1"/>
  <c r="O7266" i="1"/>
  <c r="P7266" i="1"/>
  <c r="Q7266" i="1" s="1"/>
  <c r="R7266" i="1"/>
  <c r="O7267" i="1"/>
  <c r="P7267" i="1"/>
  <c r="Q7267" i="1" s="1"/>
  <c r="R7267" i="1"/>
  <c r="O7268" i="1"/>
  <c r="P7268" i="1"/>
  <c r="Q7268" i="1" s="1"/>
  <c r="R7268" i="1"/>
  <c r="O7269" i="1"/>
  <c r="P7269" i="1"/>
  <c r="Q7269" i="1" s="1"/>
  <c r="R7269" i="1"/>
  <c r="O7270" i="1"/>
  <c r="P7270" i="1"/>
  <c r="Q7270" i="1" s="1"/>
  <c r="R7270" i="1"/>
  <c r="O7271" i="1"/>
  <c r="P7271" i="1"/>
  <c r="Q7271" i="1" s="1"/>
  <c r="R7271" i="1"/>
  <c r="O7272" i="1"/>
  <c r="P7272" i="1"/>
  <c r="Q7272" i="1" s="1"/>
  <c r="R7272" i="1"/>
  <c r="O7273" i="1"/>
  <c r="P7273" i="1"/>
  <c r="Q7273" i="1" s="1"/>
  <c r="R7273" i="1"/>
  <c r="O7274" i="1"/>
  <c r="P7274" i="1"/>
  <c r="Q7274" i="1" s="1"/>
  <c r="R7274" i="1"/>
  <c r="O7275" i="1"/>
  <c r="P7275" i="1"/>
  <c r="Q7275" i="1" s="1"/>
  <c r="R7275" i="1"/>
  <c r="O7276" i="1"/>
  <c r="P7276" i="1"/>
  <c r="Q7276" i="1" s="1"/>
  <c r="R7276" i="1"/>
  <c r="O7277" i="1"/>
  <c r="P7277" i="1"/>
  <c r="Q7277" i="1" s="1"/>
  <c r="R7277" i="1"/>
  <c r="O7278" i="1"/>
  <c r="P7278" i="1"/>
  <c r="Q7278" i="1" s="1"/>
  <c r="R7278" i="1"/>
  <c r="O7279" i="1"/>
  <c r="P7279" i="1"/>
  <c r="Q7279" i="1" s="1"/>
  <c r="R7279" i="1"/>
  <c r="O7280" i="1"/>
  <c r="P7280" i="1"/>
  <c r="Q7280" i="1" s="1"/>
  <c r="R7280" i="1"/>
  <c r="O7281" i="1"/>
  <c r="P7281" i="1"/>
  <c r="Q7281" i="1" s="1"/>
  <c r="R7281" i="1"/>
  <c r="O7282" i="1"/>
  <c r="P7282" i="1"/>
  <c r="Q7282" i="1" s="1"/>
  <c r="R7282" i="1"/>
  <c r="O7283" i="1"/>
  <c r="P7283" i="1"/>
  <c r="Q7283" i="1" s="1"/>
  <c r="R7283" i="1"/>
  <c r="O7284" i="1"/>
  <c r="P7284" i="1"/>
  <c r="Q7284" i="1" s="1"/>
  <c r="R7284" i="1"/>
  <c r="O7285" i="1"/>
  <c r="P7285" i="1"/>
  <c r="Q7285" i="1" s="1"/>
  <c r="R7285" i="1"/>
  <c r="O7286" i="1"/>
  <c r="P7286" i="1"/>
  <c r="Q7286" i="1" s="1"/>
  <c r="R7286" i="1"/>
  <c r="O7287" i="1"/>
  <c r="P7287" i="1"/>
  <c r="Q7287" i="1" s="1"/>
  <c r="R7287" i="1"/>
  <c r="O7288" i="1"/>
  <c r="P7288" i="1"/>
  <c r="Q7288" i="1" s="1"/>
  <c r="R7288" i="1"/>
  <c r="O7289" i="1"/>
  <c r="P7289" i="1"/>
  <c r="Q7289" i="1" s="1"/>
  <c r="R7289" i="1"/>
  <c r="O7290" i="1"/>
  <c r="P7290" i="1"/>
  <c r="Q7290" i="1" s="1"/>
  <c r="R7290" i="1"/>
  <c r="O7291" i="1"/>
  <c r="P7291" i="1"/>
  <c r="Q7291" i="1" s="1"/>
  <c r="R7291" i="1"/>
  <c r="O7292" i="1"/>
  <c r="P7292" i="1"/>
  <c r="Q7292" i="1" s="1"/>
  <c r="R7292" i="1"/>
  <c r="O7293" i="1"/>
  <c r="P7293" i="1"/>
  <c r="Q7293" i="1" s="1"/>
  <c r="R7293" i="1"/>
  <c r="O7294" i="1"/>
  <c r="P7294" i="1"/>
  <c r="Q7294" i="1" s="1"/>
  <c r="R7294" i="1"/>
  <c r="O7295" i="1"/>
  <c r="P7295" i="1"/>
  <c r="Q7295" i="1" s="1"/>
  <c r="R7295" i="1"/>
  <c r="O7296" i="1"/>
  <c r="P7296" i="1"/>
  <c r="Q7296" i="1" s="1"/>
  <c r="R7296" i="1"/>
  <c r="O7297" i="1"/>
  <c r="P7297" i="1"/>
  <c r="Q7297" i="1" s="1"/>
  <c r="R7297" i="1"/>
  <c r="O7298" i="1"/>
  <c r="P7298" i="1"/>
  <c r="Q7298" i="1" s="1"/>
  <c r="R7298" i="1"/>
  <c r="O7299" i="1"/>
  <c r="P7299" i="1"/>
  <c r="Q7299" i="1" s="1"/>
  <c r="R7299" i="1"/>
  <c r="O7300" i="1"/>
  <c r="P7300" i="1"/>
  <c r="Q7300" i="1" s="1"/>
  <c r="R7300" i="1"/>
  <c r="O7301" i="1"/>
  <c r="P7301" i="1"/>
  <c r="Q7301" i="1" s="1"/>
  <c r="R7301" i="1"/>
  <c r="O7302" i="1"/>
  <c r="P7302" i="1"/>
  <c r="Q7302" i="1" s="1"/>
  <c r="R7302" i="1"/>
  <c r="O7303" i="1"/>
  <c r="P7303" i="1"/>
  <c r="Q7303" i="1" s="1"/>
  <c r="R7303" i="1"/>
  <c r="O7304" i="1"/>
  <c r="P7304" i="1"/>
  <c r="Q7304" i="1" s="1"/>
  <c r="R7304" i="1"/>
  <c r="O7305" i="1"/>
  <c r="P7305" i="1"/>
  <c r="Q7305" i="1" s="1"/>
  <c r="R7305" i="1"/>
  <c r="O7306" i="1"/>
  <c r="P7306" i="1"/>
  <c r="Q7306" i="1" s="1"/>
  <c r="R7306" i="1"/>
  <c r="O7307" i="1"/>
  <c r="P7307" i="1"/>
  <c r="Q7307" i="1" s="1"/>
  <c r="R7307" i="1"/>
  <c r="O7308" i="1"/>
  <c r="P7308" i="1"/>
  <c r="Q7308" i="1" s="1"/>
  <c r="R7308" i="1"/>
  <c r="O7309" i="1"/>
  <c r="P7309" i="1"/>
  <c r="Q7309" i="1" s="1"/>
  <c r="R7309" i="1"/>
  <c r="O7310" i="1"/>
  <c r="P7310" i="1"/>
  <c r="Q7310" i="1" s="1"/>
  <c r="R7310" i="1"/>
  <c r="O7311" i="1"/>
  <c r="P7311" i="1"/>
  <c r="Q7311" i="1" s="1"/>
  <c r="R7311" i="1"/>
  <c r="O7312" i="1"/>
  <c r="P7312" i="1"/>
  <c r="Q7312" i="1" s="1"/>
  <c r="R7312" i="1"/>
  <c r="O7313" i="1"/>
  <c r="P7313" i="1"/>
  <c r="Q7313" i="1" s="1"/>
  <c r="R7313" i="1"/>
  <c r="O7314" i="1"/>
  <c r="P7314" i="1"/>
  <c r="Q7314" i="1" s="1"/>
  <c r="R7314" i="1"/>
  <c r="O7315" i="1"/>
  <c r="P7315" i="1"/>
  <c r="Q7315" i="1" s="1"/>
  <c r="R7315" i="1"/>
  <c r="O7316" i="1"/>
  <c r="P7316" i="1"/>
  <c r="Q7316" i="1" s="1"/>
  <c r="R7316" i="1"/>
  <c r="O7317" i="1"/>
  <c r="P7317" i="1"/>
  <c r="Q7317" i="1" s="1"/>
  <c r="R7317" i="1"/>
  <c r="O7318" i="1"/>
  <c r="P7318" i="1"/>
  <c r="Q7318" i="1" s="1"/>
  <c r="R7318" i="1"/>
  <c r="O7319" i="1"/>
  <c r="P7319" i="1"/>
  <c r="Q7319" i="1" s="1"/>
  <c r="R7319" i="1"/>
  <c r="O7320" i="1"/>
  <c r="P7320" i="1"/>
  <c r="Q7320" i="1" s="1"/>
  <c r="R7320" i="1"/>
  <c r="O7321" i="1"/>
  <c r="P7321" i="1"/>
  <c r="Q7321" i="1" s="1"/>
  <c r="R7321" i="1"/>
  <c r="O7322" i="1"/>
  <c r="P7322" i="1"/>
  <c r="Q7322" i="1" s="1"/>
  <c r="R7322" i="1"/>
  <c r="O7323" i="1"/>
  <c r="P7323" i="1"/>
  <c r="Q7323" i="1" s="1"/>
  <c r="R7323" i="1"/>
  <c r="O7324" i="1"/>
  <c r="P7324" i="1"/>
  <c r="Q7324" i="1" s="1"/>
  <c r="R7324" i="1"/>
  <c r="O7325" i="1"/>
  <c r="P7325" i="1"/>
  <c r="Q7325" i="1" s="1"/>
  <c r="R7325" i="1"/>
  <c r="O7326" i="1"/>
  <c r="P7326" i="1"/>
  <c r="Q7326" i="1" s="1"/>
  <c r="R7326" i="1"/>
  <c r="O7327" i="1"/>
  <c r="P7327" i="1"/>
  <c r="Q7327" i="1" s="1"/>
  <c r="R7327" i="1"/>
  <c r="O7328" i="1"/>
  <c r="P7328" i="1"/>
  <c r="Q7328" i="1" s="1"/>
  <c r="R7328" i="1"/>
  <c r="O7329" i="1"/>
  <c r="P7329" i="1"/>
  <c r="Q7329" i="1" s="1"/>
  <c r="R7329" i="1"/>
  <c r="O7330" i="1"/>
  <c r="P7330" i="1"/>
  <c r="Q7330" i="1" s="1"/>
  <c r="R7330" i="1"/>
  <c r="O7331" i="1"/>
  <c r="P7331" i="1"/>
  <c r="Q7331" i="1" s="1"/>
  <c r="R7331" i="1"/>
  <c r="O7332" i="1"/>
  <c r="P7332" i="1"/>
  <c r="Q7332" i="1" s="1"/>
  <c r="R7332" i="1"/>
  <c r="O7333" i="1"/>
  <c r="P7333" i="1"/>
  <c r="Q7333" i="1" s="1"/>
  <c r="R7333" i="1"/>
  <c r="O7334" i="1"/>
  <c r="P7334" i="1"/>
  <c r="Q7334" i="1" s="1"/>
  <c r="R7334" i="1"/>
  <c r="O7335" i="1"/>
  <c r="P7335" i="1"/>
  <c r="Q7335" i="1" s="1"/>
  <c r="R7335" i="1"/>
  <c r="O7336" i="1"/>
  <c r="P7336" i="1"/>
  <c r="Q7336" i="1" s="1"/>
  <c r="R7336" i="1"/>
  <c r="O7337" i="1"/>
  <c r="P7337" i="1"/>
  <c r="Q7337" i="1" s="1"/>
  <c r="R7337" i="1"/>
  <c r="O7338" i="1"/>
  <c r="P7338" i="1"/>
  <c r="Q7338" i="1" s="1"/>
  <c r="R7338" i="1"/>
  <c r="O7339" i="1"/>
  <c r="P7339" i="1"/>
  <c r="Q7339" i="1" s="1"/>
  <c r="R7339" i="1"/>
  <c r="O7340" i="1"/>
  <c r="P7340" i="1"/>
  <c r="Q7340" i="1" s="1"/>
  <c r="R7340" i="1"/>
  <c r="O7341" i="1"/>
  <c r="P7341" i="1"/>
  <c r="Q7341" i="1" s="1"/>
  <c r="R7341" i="1"/>
  <c r="O7342" i="1"/>
  <c r="P7342" i="1"/>
  <c r="Q7342" i="1" s="1"/>
  <c r="R7342" i="1"/>
  <c r="O7343" i="1"/>
  <c r="P7343" i="1"/>
  <c r="Q7343" i="1" s="1"/>
  <c r="R7343" i="1"/>
  <c r="O7344" i="1"/>
  <c r="P7344" i="1"/>
  <c r="Q7344" i="1" s="1"/>
  <c r="R7344" i="1"/>
  <c r="O7345" i="1"/>
  <c r="P7345" i="1"/>
  <c r="Q7345" i="1" s="1"/>
  <c r="R7345" i="1"/>
  <c r="O7346" i="1"/>
  <c r="P7346" i="1"/>
  <c r="Q7346" i="1" s="1"/>
  <c r="R7346" i="1"/>
  <c r="O7347" i="1"/>
  <c r="P7347" i="1"/>
  <c r="Q7347" i="1" s="1"/>
  <c r="R7347" i="1"/>
  <c r="O7348" i="1"/>
  <c r="P7348" i="1"/>
  <c r="Q7348" i="1" s="1"/>
  <c r="R7348" i="1"/>
  <c r="O7349" i="1"/>
  <c r="P7349" i="1"/>
  <c r="Q7349" i="1" s="1"/>
  <c r="R7349" i="1"/>
  <c r="O7350" i="1"/>
  <c r="P7350" i="1"/>
  <c r="Q7350" i="1" s="1"/>
  <c r="R7350" i="1"/>
  <c r="O7351" i="1"/>
  <c r="P7351" i="1"/>
  <c r="Q7351" i="1" s="1"/>
  <c r="R7351" i="1"/>
  <c r="O7352" i="1"/>
  <c r="P7352" i="1"/>
  <c r="Q7352" i="1" s="1"/>
  <c r="R7352" i="1"/>
  <c r="O7353" i="1"/>
  <c r="P7353" i="1"/>
  <c r="Q7353" i="1" s="1"/>
  <c r="R7353" i="1"/>
  <c r="O7354" i="1"/>
  <c r="P7354" i="1"/>
  <c r="Q7354" i="1" s="1"/>
  <c r="R7354" i="1"/>
  <c r="O7355" i="1"/>
  <c r="P7355" i="1"/>
  <c r="Q7355" i="1" s="1"/>
  <c r="R7355" i="1"/>
  <c r="O7356" i="1"/>
  <c r="P7356" i="1"/>
  <c r="Q7356" i="1" s="1"/>
  <c r="R7356" i="1"/>
  <c r="O7357" i="1"/>
  <c r="P7357" i="1"/>
  <c r="Q7357" i="1" s="1"/>
  <c r="R7357" i="1"/>
  <c r="O7358" i="1"/>
  <c r="P7358" i="1"/>
  <c r="Q7358" i="1" s="1"/>
  <c r="R7358" i="1"/>
  <c r="O7359" i="1"/>
  <c r="P7359" i="1"/>
  <c r="Q7359" i="1" s="1"/>
  <c r="R7359" i="1"/>
  <c r="O7360" i="1"/>
  <c r="P7360" i="1"/>
  <c r="Q7360" i="1" s="1"/>
  <c r="R7360" i="1"/>
  <c r="O7361" i="1"/>
  <c r="P7361" i="1"/>
  <c r="Q7361" i="1" s="1"/>
  <c r="R7361" i="1"/>
  <c r="O7362" i="1"/>
  <c r="P7362" i="1"/>
  <c r="Q7362" i="1" s="1"/>
  <c r="R7362" i="1"/>
  <c r="O7363" i="1"/>
  <c r="P7363" i="1"/>
  <c r="Q7363" i="1" s="1"/>
  <c r="R7363" i="1"/>
  <c r="O7364" i="1"/>
  <c r="P7364" i="1"/>
  <c r="Q7364" i="1" s="1"/>
  <c r="R7364" i="1"/>
  <c r="O7365" i="1"/>
  <c r="P7365" i="1"/>
  <c r="Q7365" i="1" s="1"/>
  <c r="R7365" i="1"/>
  <c r="O7366" i="1"/>
  <c r="P7366" i="1"/>
  <c r="Q7366" i="1" s="1"/>
  <c r="R7366" i="1"/>
  <c r="O7367" i="1"/>
  <c r="P7367" i="1"/>
  <c r="Q7367" i="1" s="1"/>
  <c r="R7367" i="1"/>
  <c r="O7368" i="1"/>
  <c r="P7368" i="1"/>
  <c r="Q7368" i="1" s="1"/>
  <c r="R7368" i="1"/>
  <c r="O7369" i="1"/>
  <c r="P7369" i="1"/>
  <c r="Q7369" i="1" s="1"/>
  <c r="R7369" i="1"/>
  <c r="O7370" i="1"/>
  <c r="P7370" i="1"/>
  <c r="Q7370" i="1" s="1"/>
  <c r="R7370" i="1"/>
  <c r="O7371" i="1"/>
  <c r="P7371" i="1"/>
  <c r="Q7371" i="1" s="1"/>
  <c r="R7371" i="1"/>
  <c r="O7372" i="1"/>
  <c r="P7372" i="1"/>
  <c r="Q7372" i="1" s="1"/>
  <c r="R7372" i="1"/>
  <c r="O7373" i="1"/>
  <c r="P7373" i="1"/>
  <c r="Q7373" i="1" s="1"/>
  <c r="R7373" i="1"/>
  <c r="O7374" i="1"/>
  <c r="P7374" i="1"/>
  <c r="Q7374" i="1" s="1"/>
  <c r="R7374" i="1"/>
  <c r="O7375" i="1"/>
  <c r="P7375" i="1"/>
  <c r="Q7375" i="1" s="1"/>
  <c r="R7375" i="1"/>
  <c r="O7376" i="1"/>
  <c r="P7376" i="1"/>
  <c r="Q7376" i="1" s="1"/>
  <c r="R7376" i="1"/>
  <c r="O7377" i="1"/>
  <c r="P7377" i="1"/>
  <c r="Q7377" i="1" s="1"/>
  <c r="R7377" i="1"/>
  <c r="O7378" i="1"/>
  <c r="P7378" i="1"/>
  <c r="Q7378" i="1" s="1"/>
  <c r="R7378" i="1"/>
  <c r="O7379" i="1"/>
  <c r="P7379" i="1"/>
  <c r="Q7379" i="1" s="1"/>
  <c r="R7379" i="1"/>
  <c r="O7380" i="1"/>
  <c r="P7380" i="1"/>
  <c r="Q7380" i="1" s="1"/>
  <c r="R7380" i="1"/>
  <c r="O7381" i="1"/>
  <c r="P7381" i="1"/>
  <c r="Q7381" i="1" s="1"/>
  <c r="R7381" i="1"/>
  <c r="O7382" i="1"/>
  <c r="P7382" i="1"/>
  <c r="Q7382" i="1" s="1"/>
  <c r="R7382" i="1"/>
  <c r="O7383" i="1"/>
  <c r="P7383" i="1"/>
  <c r="Q7383" i="1" s="1"/>
  <c r="R7383" i="1"/>
  <c r="O7384" i="1"/>
  <c r="P7384" i="1"/>
  <c r="Q7384" i="1" s="1"/>
  <c r="R7384" i="1"/>
  <c r="O7385" i="1"/>
  <c r="P7385" i="1"/>
  <c r="Q7385" i="1" s="1"/>
  <c r="R7385" i="1"/>
  <c r="O7386" i="1"/>
  <c r="P7386" i="1"/>
  <c r="Q7386" i="1" s="1"/>
  <c r="R7386" i="1"/>
  <c r="O7387" i="1"/>
  <c r="P7387" i="1"/>
  <c r="Q7387" i="1" s="1"/>
  <c r="R7387" i="1"/>
  <c r="O7388" i="1"/>
  <c r="P7388" i="1"/>
  <c r="Q7388" i="1" s="1"/>
  <c r="R7388" i="1"/>
  <c r="O7389" i="1"/>
  <c r="P7389" i="1"/>
  <c r="Q7389" i="1" s="1"/>
  <c r="R7389" i="1"/>
  <c r="O7390" i="1"/>
  <c r="P7390" i="1"/>
  <c r="Q7390" i="1" s="1"/>
  <c r="R7390" i="1"/>
  <c r="O7391" i="1"/>
  <c r="P7391" i="1"/>
  <c r="Q7391" i="1" s="1"/>
  <c r="R7391" i="1"/>
  <c r="O7392" i="1"/>
  <c r="P7392" i="1"/>
  <c r="Q7392" i="1" s="1"/>
  <c r="R7392" i="1"/>
  <c r="O7393" i="1"/>
  <c r="P7393" i="1"/>
  <c r="Q7393" i="1" s="1"/>
  <c r="R7393" i="1"/>
  <c r="O7394" i="1"/>
  <c r="P7394" i="1"/>
  <c r="Q7394" i="1" s="1"/>
  <c r="R7394" i="1"/>
  <c r="O7395" i="1"/>
  <c r="P7395" i="1"/>
  <c r="Q7395" i="1" s="1"/>
  <c r="R7395" i="1"/>
  <c r="O7396" i="1"/>
  <c r="P7396" i="1"/>
  <c r="Q7396" i="1" s="1"/>
  <c r="R7396" i="1"/>
  <c r="O7397" i="1"/>
  <c r="P7397" i="1"/>
  <c r="Q7397" i="1" s="1"/>
  <c r="R7397" i="1"/>
  <c r="O7398" i="1"/>
  <c r="P7398" i="1"/>
  <c r="Q7398" i="1" s="1"/>
  <c r="R7398" i="1"/>
  <c r="O7399" i="1"/>
  <c r="P7399" i="1"/>
  <c r="Q7399" i="1" s="1"/>
  <c r="R7399" i="1"/>
  <c r="O7400" i="1"/>
  <c r="P7400" i="1"/>
  <c r="Q7400" i="1" s="1"/>
  <c r="R7400" i="1"/>
  <c r="O7401" i="1"/>
  <c r="P7401" i="1"/>
  <c r="Q7401" i="1" s="1"/>
  <c r="R7401" i="1"/>
  <c r="O7402" i="1"/>
  <c r="P7402" i="1"/>
  <c r="Q7402" i="1" s="1"/>
  <c r="R7402" i="1"/>
  <c r="O7403" i="1"/>
  <c r="P7403" i="1"/>
  <c r="Q7403" i="1" s="1"/>
  <c r="R7403" i="1"/>
  <c r="O7404" i="1"/>
  <c r="P7404" i="1"/>
  <c r="Q7404" i="1" s="1"/>
  <c r="R7404" i="1"/>
  <c r="O7405" i="1"/>
  <c r="P7405" i="1"/>
  <c r="Q7405" i="1" s="1"/>
  <c r="R7405" i="1"/>
  <c r="O7406" i="1"/>
  <c r="P7406" i="1"/>
  <c r="Q7406" i="1" s="1"/>
  <c r="R7406" i="1"/>
  <c r="O7407" i="1"/>
  <c r="P7407" i="1"/>
  <c r="Q7407" i="1" s="1"/>
  <c r="R7407" i="1"/>
  <c r="O7408" i="1"/>
  <c r="P7408" i="1"/>
  <c r="Q7408" i="1" s="1"/>
  <c r="R7408" i="1"/>
  <c r="O7409" i="1"/>
  <c r="P7409" i="1"/>
  <c r="Q7409" i="1" s="1"/>
  <c r="R7409" i="1"/>
  <c r="O7410" i="1"/>
  <c r="P7410" i="1"/>
  <c r="Q7410" i="1" s="1"/>
  <c r="R7410" i="1"/>
  <c r="O7411" i="1"/>
  <c r="P7411" i="1"/>
  <c r="Q7411" i="1" s="1"/>
  <c r="R7411" i="1"/>
  <c r="O7412" i="1"/>
  <c r="P7412" i="1"/>
  <c r="Q7412" i="1" s="1"/>
  <c r="R7412" i="1"/>
  <c r="O7413" i="1"/>
  <c r="P7413" i="1"/>
  <c r="Q7413" i="1" s="1"/>
  <c r="R7413" i="1"/>
  <c r="O7414" i="1"/>
  <c r="P7414" i="1"/>
  <c r="Q7414" i="1" s="1"/>
  <c r="R7414" i="1"/>
  <c r="O7415" i="1"/>
  <c r="P7415" i="1"/>
  <c r="Q7415" i="1" s="1"/>
  <c r="R7415" i="1"/>
  <c r="O7416" i="1"/>
  <c r="P7416" i="1"/>
  <c r="Q7416" i="1" s="1"/>
  <c r="R7416" i="1"/>
  <c r="O7417" i="1"/>
  <c r="P7417" i="1"/>
  <c r="Q7417" i="1" s="1"/>
  <c r="R7417" i="1"/>
  <c r="O7418" i="1"/>
  <c r="P7418" i="1"/>
  <c r="Q7418" i="1" s="1"/>
  <c r="R7418" i="1"/>
  <c r="O7419" i="1"/>
  <c r="P7419" i="1"/>
  <c r="Q7419" i="1" s="1"/>
  <c r="R7419" i="1"/>
  <c r="O7420" i="1"/>
  <c r="P7420" i="1"/>
  <c r="Q7420" i="1" s="1"/>
  <c r="R7420" i="1"/>
  <c r="O7421" i="1"/>
  <c r="P7421" i="1"/>
  <c r="Q7421" i="1" s="1"/>
  <c r="R7421" i="1"/>
  <c r="O7422" i="1"/>
  <c r="P7422" i="1"/>
  <c r="Q7422" i="1"/>
  <c r="R7422" i="1"/>
  <c r="O7423" i="1"/>
  <c r="P7423" i="1"/>
  <c r="Q7423" i="1" s="1"/>
  <c r="R7423" i="1"/>
  <c r="O7424" i="1"/>
  <c r="P7424" i="1"/>
  <c r="Q7424" i="1" s="1"/>
  <c r="R7424" i="1"/>
  <c r="O7425" i="1"/>
  <c r="P7425" i="1"/>
  <c r="Q7425" i="1" s="1"/>
  <c r="R7425" i="1"/>
  <c r="O7426" i="1"/>
  <c r="P7426" i="1"/>
  <c r="Q7426" i="1" s="1"/>
  <c r="R7426" i="1"/>
  <c r="O7427" i="1"/>
  <c r="P7427" i="1"/>
  <c r="Q7427" i="1" s="1"/>
  <c r="R7427" i="1"/>
  <c r="O7428" i="1"/>
  <c r="P7428" i="1"/>
  <c r="Q7428" i="1" s="1"/>
  <c r="R7428" i="1"/>
  <c r="O7429" i="1"/>
  <c r="P7429" i="1"/>
  <c r="Q7429" i="1" s="1"/>
  <c r="R7429" i="1"/>
  <c r="O7430" i="1"/>
  <c r="P7430" i="1"/>
  <c r="Q7430" i="1" s="1"/>
  <c r="R7430" i="1"/>
  <c r="O7431" i="1"/>
  <c r="P7431" i="1"/>
  <c r="Q7431" i="1" s="1"/>
  <c r="R7431" i="1"/>
  <c r="O7432" i="1"/>
  <c r="P7432" i="1"/>
  <c r="Q7432" i="1" s="1"/>
  <c r="R7432" i="1"/>
  <c r="O7433" i="1"/>
  <c r="P7433" i="1"/>
  <c r="Q7433" i="1" s="1"/>
  <c r="R7433" i="1"/>
  <c r="O7434" i="1"/>
  <c r="P7434" i="1"/>
  <c r="Q7434" i="1" s="1"/>
  <c r="R7434" i="1"/>
  <c r="O7435" i="1"/>
  <c r="P7435" i="1"/>
  <c r="Q7435" i="1" s="1"/>
  <c r="R7435" i="1"/>
  <c r="O7436" i="1"/>
  <c r="P7436" i="1"/>
  <c r="Q7436" i="1" s="1"/>
  <c r="R7436" i="1"/>
  <c r="O7437" i="1"/>
  <c r="P7437" i="1"/>
  <c r="Q7437" i="1" s="1"/>
  <c r="R7437" i="1"/>
  <c r="O7438" i="1"/>
  <c r="P7438" i="1"/>
  <c r="Q7438" i="1" s="1"/>
  <c r="R7438" i="1"/>
  <c r="O7439" i="1"/>
  <c r="P7439" i="1"/>
  <c r="Q7439" i="1" s="1"/>
  <c r="R7439" i="1"/>
  <c r="O7440" i="1"/>
  <c r="P7440" i="1"/>
  <c r="Q7440" i="1" s="1"/>
  <c r="R7440" i="1"/>
  <c r="O7441" i="1"/>
  <c r="P7441" i="1"/>
  <c r="Q7441" i="1" s="1"/>
  <c r="R7441" i="1"/>
  <c r="O7442" i="1"/>
  <c r="P7442" i="1"/>
  <c r="Q7442" i="1" s="1"/>
  <c r="R7442" i="1"/>
  <c r="O7443" i="1"/>
  <c r="P7443" i="1"/>
  <c r="Q7443" i="1" s="1"/>
  <c r="R7443" i="1"/>
  <c r="O7444" i="1"/>
  <c r="P7444" i="1"/>
  <c r="Q7444" i="1" s="1"/>
  <c r="R7444" i="1"/>
  <c r="O7445" i="1"/>
  <c r="P7445" i="1"/>
  <c r="Q7445" i="1" s="1"/>
  <c r="R7445" i="1"/>
  <c r="O7446" i="1"/>
  <c r="P7446" i="1"/>
  <c r="Q7446" i="1" s="1"/>
  <c r="R7446" i="1"/>
  <c r="O7447" i="1"/>
  <c r="P7447" i="1"/>
  <c r="Q7447" i="1" s="1"/>
  <c r="R7447" i="1"/>
  <c r="O7448" i="1"/>
  <c r="P7448" i="1"/>
  <c r="Q7448" i="1" s="1"/>
  <c r="R7448" i="1"/>
  <c r="O7449" i="1"/>
  <c r="P7449" i="1"/>
  <c r="Q7449" i="1" s="1"/>
  <c r="R7449" i="1"/>
  <c r="O7450" i="1"/>
  <c r="P7450" i="1"/>
  <c r="Q7450" i="1" s="1"/>
  <c r="R7450" i="1"/>
  <c r="O7451" i="1"/>
  <c r="P7451" i="1"/>
  <c r="Q7451" i="1" s="1"/>
  <c r="R7451" i="1"/>
  <c r="O7452" i="1"/>
  <c r="P7452" i="1"/>
  <c r="Q7452" i="1" s="1"/>
  <c r="R7452" i="1"/>
  <c r="O7453" i="1"/>
  <c r="P7453" i="1"/>
  <c r="Q7453" i="1" s="1"/>
  <c r="R7453" i="1"/>
  <c r="O7454" i="1"/>
  <c r="P7454" i="1"/>
  <c r="Q7454" i="1" s="1"/>
  <c r="R7454" i="1"/>
  <c r="O7455" i="1"/>
  <c r="P7455" i="1"/>
  <c r="Q7455" i="1" s="1"/>
  <c r="R7455" i="1"/>
  <c r="O7456" i="1"/>
  <c r="P7456" i="1"/>
  <c r="Q7456" i="1" s="1"/>
  <c r="R7456" i="1"/>
  <c r="O7457" i="1"/>
  <c r="P7457" i="1"/>
  <c r="Q7457" i="1" s="1"/>
  <c r="R7457" i="1"/>
  <c r="O7458" i="1"/>
  <c r="P7458" i="1"/>
  <c r="Q7458" i="1" s="1"/>
  <c r="R7458" i="1"/>
  <c r="O7459" i="1"/>
  <c r="P7459" i="1"/>
  <c r="Q7459" i="1" s="1"/>
  <c r="R7459" i="1"/>
  <c r="O7460" i="1"/>
  <c r="P7460" i="1"/>
  <c r="Q7460" i="1" s="1"/>
  <c r="R7460" i="1"/>
  <c r="O7461" i="1"/>
  <c r="P7461" i="1"/>
  <c r="Q7461" i="1" s="1"/>
  <c r="R7461" i="1"/>
  <c r="O7462" i="1"/>
  <c r="P7462" i="1"/>
  <c r="Q7462" i="1" s="1"/>
  <c r="R7462" i="1"/>
  <c r="O7463" i="1"/>
  <c r="P7463" i="1"/>
  <c r="Q7463" i="1" s="1"/>
  <c r="R7463" i="1"/>
  <c r="O7464" i="1"/>
  <c r="P7464" i="1"/>
  <c r="Q7464" i="1" s="1"/>
  <c r="R7464" i="1"/>
  <c r="O7465" i="1"/>
  <c r="P7465" i="1"/>
  <c r="Q7465" i="1" s="1"/>
  <c r="R7465" i="1"/>
  <c r="O7466" i="1"/>
  <c r="P7466" i="1"/>
  <c r="Q7466" i="1" s="1"/>
  <c r="R7466" i="1"/>
  <c r="O7467" i="1"/>
  <c r="P7467" i="1"/>
  <c r="Q7467" i="1" s="1"/>
  <c r="R7467" i="1"/>
  <c r="O7468" i="1"/>
  <c r="P7468" i="1"/>
  <c r="Q7468" i="1" s="1"/>
  <c r="R7468" i="1"/>
  <c r="O7469" i="1"/>
  <c r="P7469" i="1"/>
  <c r="Q7469" i="1" s="1"/>
  <c r="R7469" i="1"/>
  <c r="O7470" i="1"/>
  <c r="P7470" i="1"/>
  <c r="Q7470" i="1" s="1"/>
  <c r="R7470" i="1"/>
  <c r="O7471" i="1"/>
  <c r="P7471" i="1"/>
  <c r="Q7471" i="1" s="1"/>
  <c r="R7471" i="1"/>
  <c r="O7472" i="1"/>
  <c r="P7472" i="1"/>
  <c r="Q7472" i="1" s="1"/>
  <c r="R7472" i="1"/>
  <c r="O7473" i="1"/>
  <c r="P7473" i="1"/>
  <c r="Q7473" i="1"/>
  <c r="R7473" i="1"/>
  <c r="O7474" i="1"/>
  <c r="P7474" i="1"/>
  <c r="Q7474" i="1" s="1"/>
  <c r="R7474" i="1"/>
  <c r="O7475" i="1"/>
  <c r="P7475" i="1"/>
  <c r="Q7475" i="1" s="1"/>
  <c r="R7475" i="1"/>
  <c r="O7476" i="1"/>
  <c r="P7476" i="1"/>
  <c r="Q7476" i="1" s="1"/>
  <c r="R7476" i="1"/>
  <c r="O7477" i="1"/>
  <c r="P7477" i="1"/>
  <c r="Q7477" i="1" s="1"/>
  <c r="R7477" i="1"/>
  <c r="O7478" i="1"/>
  <c r="P7478" i="1"/>
  <c r="Q7478" i="1" s="1"/>
  <c r="R7478" i="1"/>
  <c r="O7479" i="1"/>
  <c r="P7479" i="1"/>
  <c r="Q7479" i="1" s="1"/>
  <c r="R7479" i="1"/>
  <c r="O7480" i="1"/>
  <c r="P7480" i="1"/>
  <c r="Q7480" i="1" s="1"/>
  <c r="R7480" i="1"/>
  <c r="O7481" i="1"/>
  <c r="P7481" i="1"/>
  <c r="Q7481" i="1" s="1"/>
  <c r="R7481" i="1"/>
  <c r="O7482" i="1"/>
  <c r="P7482" i="1"/>
  <c r="Q7482" i="1" s="1"/>
  <c r="R7482" i="1"/>
  <c r="O7483" i="1"/>
  <c r="P7483" i="1"/>
  <c r="Q7483" i="1" s="1"/>
  <c r="R7483" i="1"/>
  <c r="O7484" i="1"/>
  <c r="P7484" i="1"/>
  <c r="Q7484" i="1" s="1"/>
  <c r="R7484" i="1"/>
  <c r="O7485" i="1"/>
  <c r="P7485" i="1"/>
  <c r="Q7485" i="1" s="1"/>
  <c r="R7485" i="1"/>
  <c r="O7486" i="1"/>
  <c r="P7486" i="1"/>
  <c r="Q7486" i="1" s="1"/>
  <c r="R7486" i="1"/>
  <c r="O7487" i="1"/>
  <c r="P7487" i="1"/>
  <c r="Q7487" i="1" s="1"/>
  <c r="R7487" i="1"/>
  <c r="O7488" i="1"/>
  <c r="P7488" i="1"/>
  <c r="Q7488" i="1" s="1"/>
  <c r="R7488" i="1"/>
  <c r="O7489" i="1"/>
  <c r="P7489" i="1"/>
  <c r="Q7489" i="1" s="1"/>
  <c r="R7489" i="1"/>
  <c r="O7490" i="1"/>
  <c r="P7490" i="1"/>
  <c r="Q7490" i="1" s="1"/>
  <c r="R7490" i="1"/>
  <c r="O7491" i="1"/>
  <c r="P7491" i="1"/>
  <c r="Q7491" i="1" s="1"/>
  <c r="R7491" i="1"/>
  <c r="O7492" i="1"/>
  <c r="P7492" i="1"/>
  <c r="Q7492" i="1" s="1"/>
  <c r="R7492" i="1"/>
  <c r="O7493" i="1"/>
  <c r="P7493" i="1"/>
  <c r="Q7493" i="1" s="1"/>
  <c r="R7493" i="1"/>
  <c r="O7494" i="1"/>
  <c r="P7494" i="1"/>
  <c r="Q7494" i="1" s="1"/>
  <c r="R7494" i="1"/>
  <c r="O7495" i="1"/>
  <c r="P7495" i="1"/>
  <c r="Q7495" i="1" s="1"/>
  <c r="R7495" i="1"/>
  <c r="O7496" i="1"/>
  <c r="P7496" i="1"/>
  <c r="Q7496" i="1" s="1"/>
  <c r="R7496" i="1"/>
  <c r="O7497" i="1"/>
  <c r="P7497" i="1"/>
  <c r="Q7497" i="1" s="1"/>
  <c r="R7497" i="1"/>
  <c r="O7498" i="1"/>
  <c r="P7498" i="1"/>
  <c r="Q7498" i="1" s="1"/>
  <c r="R7498" i="1"/>
  <c r="O7499" i="1"/>
  <c r="P7499" i="1"/>
  <c r="Q7499" i="1" s="1"/>
  <c r="R7499" i="1"/>
  <c r="O7500" i="1"/>
  <c r="P7500" i="1"/>
  <c r="Q7500" i="1" s="1"/>
  <c r="R7500" i="1"/>
  <c r="O7501" i="1"/>
  <c r="P7501" i="1"/>
  <c r="Q7501" i="1" s="1"/>
  <c r="R7501" i="1"/>
  <c r="O7502" i="1"/>
  <c r="P7502" i="1"/>
  <c r="Q7502" i="1" s="1"/>
  <c r="R7502" i="1"/>
  <c r="O7503" i="1"/>
  <c r="P7503" i="1"/>
  <c r="Q7503" i="1" s="1"/>
  <c r="R7503" i="1"/>
  <c r="O7504" i="1"/>
  <c r="P7504" i="1"/>
  <c r="Q7504" i="1" s="1"/>
  <c r="R7504" i="1"/>
  <c r="O7505" i="1"/>
  <c r="P7505" i="1"/>
  <c r="Q7505" i="1" s="1"/>
  <c r="R7505" i="1"/>
  <c r="O7506" i="1"/>
  <c r="P7506" i="1"/>
  <c r="Q7506" i="1" s="1"/>
  <c r="R7506" i="1"/>
  <c r="O7507" i="1"/>
  <c r="P7507" i="1"/>
  <c r="Q7507" i="1" s="1"/>
  <c r="R7507" i="1"/>
  <c r="O7508" i="1"/>
  <c r="P7508" i="1"/>
  <c r="Q7508" i="1" s="1"/>
  <c r="R7508" i="1"/>
  <c r="O7509" i="1"/>
  <c r="P7509" i="1"/>
  <c r="Q7509" i="1" s="1"/>
  <c r="R7509" i="1"/>
  <c r="O7510" i="1"/>
  <c r="P7510" i="1"/>
  <c r="Q7510" i="1" s="1"/>
  <c r="R7510" i="1"/>
  <c r="O7511" i="1"/>
  <c r="P7511" i="1"/>
  <c r="Q7511" i="1"/>
  <c r="R7511" i="1"/>
  <c r="O7512" i="1"/>
  <c r="P7512" i="1"/>
  <c r="Q7512" i="1" s="1"/>
  <c r="R7512" i="1"/>
  <c r="O7513" i="1"/>
  <c r="P7513" i="1"/>
  <c r="Q7513" i="1" s="1"/>
  <c r="R7513" i="1"/>
  <c r="O7514" i="1"/>
  <c r="P7514" i="1"/>
  <c r="Q7514" i="1" s="1"/>
  <c r="R7514" i="1"/>
  <c r="O7515" i="1"/>
  <c r="P7515" i="1"/>
  <c r="Q7515" i="1" s="1"/>
  <c r="R7515" i="1"/>
  <c r="O7516" i="1"/>
  <c r="P7516" i="1"/>
  <c r="Q7516" i="1" s="1"/>
  <c r="R7516" i="1"/>
  <c r="O7517" i="1"/>
  <c r="P7517" i="1"/>
  <c r="Q7517" i="1" s="1"/>
  <c r="R7517" i="1"/>
  <c r="O7518" i="1"/>
  <c r="P7518" i="1"/>
  <c r="Q7518" i="1" s="1"/>
  <c r="R7518" i="1"/>
  <c r="O7519" i="1"/>
  <c r="P7519" i="1"/>
  <c r="Q7519" i="1" s="1"/>
  <c r="R7519" i="1"/>
  <c r="O7520" i="1"/>
  <c r="P7520" i="1"/>
  <c r="Q7520" i="1" s="1"/>
  <c r="R7520" i="1"/>
  <c r="O7521" i="1"/>
  <c r="P7521" i="1"/>
  <c r="Q7521" i="1" s="1"/>
  <c r="R7521" i="1"/>
  <c r="O7522" i="1"/>
  <c r="P7522" i="1"/>
  <c r="Q7522" i="1" s="1"/>
  <c r="R7522" i="1"/>
  <c r="O7523" i="1"/>
  <c r="P7523" i="1"/>
  <c r="Q7523" i="1" s="1"/>
  <c r="R7523" i="1"/>
  <c r="O7524" i="1"/>
  <c r="P7524" i="1"/>
  <c r="Q7524" i="1" s="1"/>
  <c r="R7524" i="1"/>
  <c r="O7525" i="1"/>
  <c r="P7525" i="1"/>
  <c r="Q7525" i="1" s="1"/>
  <c r="R7525" i="1"/>
  <c r="O7526" i="1"/>
  <c r="P7526" i="1"/>
  <c r="Q7526" i="1" s="1"/>
  <c r="R7526" i="1"/>
  <c r="O7527" i="1"/>
  <c r="P7527" i="1"/>
  <c r="Q7527" i="1" s="1"/>
  <c r="R7527" i="1"/>
  <c r="O7528" i="1"/>
  <c r="P7528" i="1"/>
  <c r="Q7528" i="1" s="1"/>
  <c r="R7528" i="1"/>
  <c r="O7529" i="1"/>
  <c r="P7529" i="1"/>
  <c r="Q7529" i="1" s="1"/>
  <c r="R7529" i="1"/>
  <c r="O7530" i="1"/>
  <c r="P7530" i="1"/>
  <c r="Q7530" i="1" s="1"/>
  <c r="R7530" i="1"/>
  <c r="O7531" i="1"/>
  <c r="P7531" i="1"/>
  <c r="Q7531" i="1" s="1"/>
  <c r="R7531" i="1"/>
  <c r="O7532" i="1"/>
  <c r="P7532" i="1"/>
  <c r="Q7532" i="1" s="1"/>
  <c r="R7532" i="1"/>
  <c r="O7533" i="1"/>
  <c r="P7533" i="1"/>
  <c r="Q7533" i="1"/>
  <c r="R7533" i="1"/>
  <c r="O7534" i="1"/>
  <c r="P7534" i="1"/>
  <c r="Q7534" i="1" s="1"/>
  <c r="R7534" i="1"/>
  <c r="O7535" i="1"/>
  <c r="P7535" i="1"/>
  <c r="Q7535" i="1" s="1"/>
  <c r="R7535" i="1"/>
  <c r="O7536" i="1"/>
  <c r="P7536" i="1"/>
  <c r="Q7536" i="1" s="1"/>
  <c r="R7536" i="1"/>
  <c r="O7537" i="1"/>
  <c r="P7537" i="1"/>
  <c r="Q7537" i="1" s="1"/>
  <c r="R7537" i="1"/>
  <c r="O7538" i="1"/>
  <c r="P7538" i="1"/>
  <c r="Q7538" i="1" s="1"/>
  <c r="R7538" i="1"/>
  <c r="O7539" i="1"/>
  <c r="P7539" i="1"/>
  <c r="Q7539" i="1" s="1"/>
  <c r="R7539" i="1"/>
  <c r="O7540" i="1"/>
  <c r="P7540" i="1"/>
  <c r="Q7540" i="1" s="1"/>
  <c r="R7540" i="1"/>
  <c r="O7541" i="1"/>
  <c r="P7541" i="1"/>
  <c r="Q7541" i="1" s="1"/>
  <c r="R7541" i="1"/>
  <c r="O7542" i="1"/>
  <c r="P7542" i="1"/>
  <c r="Q7542" i="1" s="1"/>
  <c r="R7542" i="1"/>
  <c r="O7543" i="1"/>
  <c r="P7543" i="1"/>
  <c r="Q7543" i="1" s="1"/>
  <c r="R7543" i="1"/>
  <c r="O7544" i="1"/>
  <c r="P7544" i="1"/>
  <c r="Q7544" i="1" s="1"/>
  <c r="R7544" i="1"/>
  <c r="O7545" i="1"/>
  <c r="P7545" i="1"/>
  <c r="Q7545" i="1" s="1"/>
  <c r="R7545" i="1"/>
  <c r="O7546" i="1"/>
  <c r="P7546" i="1"/>
  <c r="Q7546" i="1" s="1"/>
  <c r="R7546" i="1"/>
  <c r="O7547" i="1"/>
  <c r="P7547" i="1"/>
  <c r="Q7547" i="1" s="1"/>
  <c r="R7547" i="1"/>
  <c r="O7548" i="1"/>
  <c r="P7548" i="1"/>
  <c r="Q7548" i="1" s="1"/>
  <c r="R7548" i="1"/>
  <c r="O7549" i="1"/>
  <c r="P7549" i="1"/>
  <c r="Q7549" i="1" s="1"/>
  <c r="R7549" i="1"/>
  <c r="O7550" i="1"/>
  <c r="P7550" i="1"/>
  <c r="Q7550" i="1" s="1"/>
  <c r="R7550" i="1"/>
  <c r="O7551" i="1"/>
  <c r="P7551" i="1"/>
  <c r="Q7551" i="1" s="1"/>
  <c r="R7551" i="1"/>
  <c r="O7552" i="1"/>
  <c r="P7552" i="1"/>
  <c r="Q7552" i="1" s="1"/>
  <c r="R7552" i="1"/>
  <c r="O7553" i="1"/>
  <c r="P7553" i="1"/>
  <c r="Q7553" i="1" s="1"/>
  <c r="R7553" i="1"/>
  <c r="O7554" i="1"/>
  <c r="P7554" i="1"/>
  <c r="Q7554" i="1" s="1"/>
  <c r="R7554" i="1"/>
  <c r="O7555" i="1"/>
  <c r="P7555" i="1"/>
  <c r="Q7555" i="1" s="1"/>
  <c r="R7555" i="1"/>
  <c r="O7556" i="1"/>
  <c r="P7556" i="1"/>
  <c r="Q7556" i="1" s="1"/>
  <c r="R7556" i="1"/>
  <c r="O7557" i="1"/>
  <c r="P7557" i="1"/>
  <c r="Q7557" i="1" s="1"/>
  <c r="R7557" i="1"/>
  <c r="O7558" i="1"/>
  <c r="P7558" i="1"/>
  <c r="Q7558" i="1" s="1"/>
  <c r="R7558" i="1"/>
  <c r="O7559" i="1"/>
  <c r="P7559" i="1"/>
  <c r="Q7559" i="1" s="1"/>
  <c r="R7559" i="1"/>
  <c r="O7560" i="1"/>
  <c r="P7560" i="1"/>
  <c r="Q7560" i="1" s="1"/>
  <c r="R7560" i="1"/>
  <c r="O7561" i="1"/>
  <c r="P7561" i="1"/>
  <c r="Q7561" i="1" s="1"/>
  <c r="R7561" i="1"/>
  <c r="O7562" i="1"/>
  <c r="P7562" i="1"/>
  <c r="Q7562" i="1"/>
  <c r="R7562" i="1"/>
  <c r="O7563" i="1"/>
  <c r="P7563" i="1"/>
  <c r="Q7563" i="1" s="1"/>
  <c r="R7563" i="1"/>
  <c r="O7564" i="1"/>
  <c r="P7564" i="1"/>
  <c r="Q7564" i="1" s="1"/>
  <c r="R7564" i="1"/>
  <c r="O7565" i="1"/>
  <c r="P7565" i="1"/>
  <c r="Q7565" i="1" s="1"/>
  <c r="R7565" i="1"/>
  <c r="O7566" i="1"/>
  <c r="P7566" i="1"/>
  <c r="Q7566" i="1" s="1"/>
  <c r="R7566" i="1"/>
  <c r="O7567" i="1"/>
  <c r="P7567" i="1"/>
  <c r="Q7567" i="1" s="1"/>
  <c r="R7567" i="1"/>
  <c r="O7568" i="1"/>
  <c r="P7568" i="1"/>
  <c r="Q7568" i="1" s="1"/>
  <c r="R7568" i="1"/>
  <c r="O7569" i="1"/>
  <c r="P7569" i="1"/>
  <c r="Q7569" i="1"/>
  <c r="R7569" i="1"/>
  <c r="O7570" i="1"/>
  <c r="P7570" i="1"/>
  <c r="Q7570" i="1" s="1"/>
  <c r="R7570" i="1"/>
  <c r="O7571" i="1"/>
  <c r="P7571" i="1"/>
  <c r="Q7571" i="1" s="1"/>
  <c r="R7571" i="1"/>
  <c r="O7572" i="1"/>
  <c r="P7572" i="1"/>
  <c r="Q7572" i="1" s="1"/>
  <c r="R7572" i="1"/>
  <c r="O7573" i="1"/>
  <c r="P7573" i="1"/>
  <c r="Q7573" i="1" s="1"/>
  <c r="R7573" i="1"/>
  <c r="O7574" i="1"/>
  <c r="P7574" i="1"/>
  <c r="Q7574" i="1" s="1"/>
  <c r="R7574" i="1"/>
  <c r="O7575" i="1"/>
  <c r="P7575" i="1"/>
  <c r="Q7575" i="1" s="1"/>
  <c r="R7575" i="1"/>
  <c r="O7576" i="1"/>
  <c r="P7576" i="1"/>
  <c r="Q7576" i="1" s="1"/>
  <c r="R7576" i="1"/>
  <c r="O7577" i="1"/>
  <c r="P7577" i="1"/>
  <c r="Q7577" i="1" s="1"/>
  <c r="R7577" i="1"/>
  <c r="O7578" i="1"/>
  <c r="P7578" i="1"/>
  <c r="Q7578" i="1" s="1"/>
  <c r="R7578" i="1"/>
  <c r="O7579" i="1"/>
  <c r="P7579" i="1"/>
  <c r="Q7579" i="1" s="1"/>
  <c r="R7579" i="1"/>
  <c r="O7580" i="1"/>
  <c r="P7580" i="1"/>
  <c r="Q7580" i="1" s="1"/>
  <c r="R7580" i="1"/>
  <c r="O7581" i="1"/>
  <c r="P7581" i="1"/>
  <c r="Q7581" i="1" s="1"/>
  <c r="R7581" i="1"/>
  <c r="O7582" i="1"/>
  <c r="P7582" i="1"/>
  <c r="Q7582" i="1" s="1"/>
  <c r="R7582" i="1"/>
  <c r="O7583" i="1"/>
  <c r="P7583" i="1"/>
  <c r="Q7583" i="1" s="1"/>
  <c r="R7583" i="1"/>
  <c r="O7584" i="1"/>
  <c r="P7584" i="1"/>
  <c r="Q7584" i="1" s="1"/>
  <c r="R7584" i="1"/>
  <c r="O7585" i="1"/>
  <c r="P7585" i="1"/>
  <c r="Q7585" i="1" s="1"/>
  <c r="R7585" i="1"/>
  <c r="O7586" i="1"/>
  <c r="P7586" i="1"/>
  <c r="Q7586" i="1" s="1"/>
  <c r="R7586" i="1"/>
  <c r="O7587" i="1"/>
  <c r="P7587" i="1"/>
  <c r="Q7587" i="1" s="1"/>
  <c r="R7587" i="1"/>
  <c r="O7588" i="1"/>
  <c r="P7588" i="1"/>
  <c r="Q7588" i="1" s="1"/>
  <c r="R7588" i="1"/>
  <c r="O7589" i="1"/>
  <c r="P7589" i="1"/>
  <c r="Q7589" i="1" s="1"/>
  <c r="R7589" i="1"/>
  <c r="O7590" i="1"/>
  <c r="P7590" i="1"/>
  <c r="Q7590" i="1" s="1"/>
  <c r="R7590" i="1"/>
  <c r="O7591" i="1"/>
  <c r="P7591" i="1"/>
  <c r="Q7591" i="1" s="1"/>
  <c r="R7591" i="1"/>
  <c r="O7592" i="1"/>
  <c r="P7592" i="1"/>
  <c r="Q7592" i="1" s="1"/>
  <c r="R7592" i="1"/>
  <c r="O7593" i="1"/>
  <c r="P7593" i="1"/>
  <c r="Q7593" i="1" s="1"/>
  <c r="R7593" i="1"/>
  <c r="O7594" i="1"/>
  <c r="P7594" i="1"/>
  <c r="Q7594" i="1" s="1"/>
  <c r="R7594" i="1"/>
  <c r="O7595" i="1"/>
  <c r="P7595" i="1"/>
  <c r="Q7595" i="1" s="1"/>
  <c r="R7595" i="1"/>
  <c r="O7596" i="1"/>
  <c r="P7596" i="1"/>
  <c r="Q7596" i="1"/>
  <c r="R7596" i="1"/>
  <c r="O7597" i="1"/>
  <c r="P7597" i="1"/>
  <c r="Q7597" i="1" s="1"/>
  <c r="R7597" i="1"/>
  <c r="O7598" i="1"/>
  <c r="P7598" i="1"/>
  <c r="Q7598" i="1" s="1"/>
  <c r="R7598" i="1"/>
  <c r="O7599" i="1"/>
  <c r="P7599" i="1"/>
  <c r="Q7599" i="1" s="1"/>
  <c r="R7599" i="1"/>
  <c r="O7600" i="1"/>
  <c r="P7600" i="1"/>
  <c r="Q7600" i="1" s="1"/>
  <c r="R7600" i="1"/>
  <c r="O7601" i="1"/>
  <c r="P7601" i="1"/>
  <c r="Q7601" i="1" s="1"/>
  <c r="R7601" i="1"/>
  <c r="O7602" i="1"/>
  <c r="P7602" i="1"/>
  <c r="Q7602" i="1" s="1"/>
  <c r="R7602" i="1"/>
  <c r="O7603" i="1"/>
  <c r="P7603" i="1"/>
  <c r="Q7603" i="1" s="1"/>
  <c r="R7603" i="1"/>
  <c r="O7604" i="1"/>
  <c r="P7604" i="1"/>
  <c r="Q7604" i="1"/>
  <c r="R7604" i="1"/>
  <c r="O7605" i="1"/>
  <c r="P7605" i="1"/>
  <c r="Q7605" i="1" s="1"/>
  <c r="R7605" i="1"/>
  <c r="O7606" i="1"/>
  <c r="P7606" i="1"/>
  <c r="Q7606" i="1" s="1"/>
  <c r="R7606" i="1"/>
  <c r="O7607" i="1"/>
  <c r="P7607" i="1"/>
  <c r="Q7607" i="1" s="1"/>
  <c r="R7607" i="1"/>
  <c r="O7608" i="1"/>
  <c r="P7608" i="1"/>
  <c r="Q7608" i="1" s="1"/>
  <c r="R7608" i="1"/>
  <c r="O7609" i="1"/>
  <c r="P7609" i="1"/>
  <c r="Q7609" i="1" s="1"/>
  <c r="R7609" i="1"/>
  <c r="O7610" i="1"/>
  <c r="P7610" i="1"/>
  <c r="Q7610" i="1" s="1"/>
  <c r="R7610" i="1"/>
  <c r="O7611" i="1"/>
  <c r="P7611" i="1"/>
  <c r="Q7611" i="1" s="1"/>
  <c r="R7611" i="1"/>
  <c r="O7612" i="1"/>
  <c r="P7612" i="1"/>
  <c r="Q7612" i="1" s="1"/>
  <c r="R7612" i="1"/>
  <c r="O7613" i="1"/>
  <c r="P7613" i="1"/>
  <c r="Q7613" i="1" s="1"/>
  <c r="R7613" i="1"/>
  <c r="O7614" i="1"/>
  <c r="P7614" i="1"/>
  <c r="Q7614" i="1" s="1"/>
  <c r="R7614" i="1"/>
  <c r="O7615" i="1"/>
  <c r="P7615" i="1"/>
  <c r="Q7615" i="1" s="1"/>
  <c r="R7615" i="1"/>
  <c r="O7616" i="1"/>
  <c r="P7616" i="1"/>
  <c r="Q7616" i="1" s="1"/>
  <c r="R7616" i="1"/>
  <c r="O7617" i="1"/>
  <c r="P7617" i="1"/>
  <c r="Q7617" i="1"/>
  <c r="R7617" i="1"/>
  <c r="O7618" i="1"/>
  <c r="P7618" i="1"/>
  <c r="Q7618" i="1" s="1"/>
  <c r="R7618" i="1"/>
  <c r="O7619" i="1"/>
  <c r="P7619" i="1"/>
  <c r="Q7619" i="1"/>
  <c r="R7619" i="1"/>
  <c r="O7620" i="1"/>
  <c r="P7620" i="1"/>
  <c r="Q7620" i="1" s="1"/>
  <c r="R7620" i="1"/>
  <c r="O7621" i="1"/>
  <c r="P7621" i="1"/>
  <c r="Q7621" i="1" s="1"/>
  <c r="R7621" i="1"/>
  <c r="O7622" i="1"/>
  <c r="P7622" i="1"/>
  <c r="Q7622" i="1" s="1"/>
  <c r="R7622" i="1"/>
  <c r="O7623" i="1"/>
  <c r="P7623" i="1"/>
  <c r="Q7623" i="1" s="1"/>
  <c r="R7623" i="1"/>
  <c r="O7624" i="1"/>
  <c r="P7624" i="1"/>
  <c r="Q7624" i="1" s="1"/>
  <c r="R7624" i="1"/>
  <c r="O7625" i="1"/>
  <c r="P7625" i="1"/>
  <c r="Q7625" i="1" s="1"/>
  <c r="R7625" i="1"/>
  <c r="O7626" i="1"/>
  <c r="P7626" i="1"/>
  <c r="Q7626" i="1" s="1"/>
  <c r="R7626" i="1"/>
  <c r="O7627" i="1"/>
  <c r="P7627" i="1"/>
  <c r="Q7627" i="1" s="1"/>
  <c r="R7627" i="1"/>
  <c r="O7628" i="1"/>
  <c r="P7628" i="1"/>
  <c r="Q7628" i="1" s="1"/>
  <c r="R7628" i="1"/>
  <c r="O7629" i="1"/>
  <c r="P7629" i="1"/>
  <c r="Q7629" i="1" s="1"/>
  <c r="R7629" i="1"/>
  <c r="O7630" i="1"/>
  <c r="P7630" i="1"/>
  <c r="Q7630" i="1" s="1"/>
  <c r="R7630" i="1"/>
  <c r="O7631" i="1"/>
  <c r="P7631" i="1"/>
  <c r="Q7631" i="1" s="1"/>
  <c r="R7631" i="1"/>
  <c r="O7632" i="1"/>
  <c r="P7632" i="1"/>
  <c r="Q7632" i="1" s="1"/>
  <c r="R7632" i="1"/>
  <c r="O7633" i="1"/>
  <c r="P7633" i="1"/>
  <c r="Q7633" i="1" s="1"/>
  <c r="R7633" i="1"/>
  <c r="O7634" i="1"/>
  <c r="P7634" i="1"/>
  <c r="Q7634" i="1"/>
  <c r="R7634" i="1"/>
  <c r="O7635" i="1"/>
  <c r="P7635" i="1"/>
  <c r="Q7635" i="1" s="1"/>
  <c r="R7635" i="1"/>
  <c r="O7636" i="1"/>
  <c r="P7636" i="1"/>
  <c r="Q7636" i="1" s="1"/>
  <c r="R7636" i="1"/>
  <c r="O7637" i="1"/>
  <c r="P7637" i="1"/>
  <c r="Q7637" i="1" s="1"/>
  <c r="R7637" i="1"/>
  <c r="O7638" i="1"/>
  <c r="P7638" i="1"/>
  <c r="Q7638" i="1" s="1"/>
  <c r="R7638" i="1"/>
  <c r="O7639" i="1"/>
  <c r="P7639" i="1"/>
  <c r="Q7639" i="1" s="1"/>
  <c r="R7639" i="1"/>
  <c r="O7640" i="1"/>
  <c r="P7640" i="1"/>
  <c r="Q7640" i="1"/>
  <c r="R7640" i="1"/>
  <c r="O7641" i="1"/>
  <c r="P7641" i="1"/>
  <c r="Q7641" i="1" s="1"/>
  <c r="R7641" i="1"/>
  <c r="O7642" i="1"/>
  <c r="P7642" i="1"/>
  <c r="Q7642" i="1" s="1"/>
  <c r="R7642" i="1"/>
  <c r="O7643" i="1"/>
  <c r="P7643" i="1"/>
  <c r="Q7643" i="1" s="1"/>
  <c r="R7643" i="1"/>
  <c r="O7644" i="1"/>
  <c r="P7644" i="1"/>
  <c r="Q7644" i="1" s="1"/>
  <c r="R7644" i="1"/>
  <c r="O7645" i="1"/>
  <c r="P7645" i="1"/>
  <c r="Q7645" i="1" s="1"/>
  <c r="R7645" i="1"/>
  <c r="O7646" i="1"/>
  <c r="P7646" i="1"/>
  <c r="Q7646" i="1" s="1"/>
  <c r="R7646" i="1"/>
  <c r="O7647" i="1"/>
  <c r="P7647" i="1"/>
  <c r="Q7647" i="1" s="1"/>
  <c r="R7647" i="1"/>
  <c r="O7648" i="1"/>
  <c r="P7648" i="1"/>
  <c r="Q7648" i="1" s="1"/>
  <c r="R7648" i="1"/>
  <c r="O7649" i="1"/>
  <c r="P7649" i="1"/>
  <c r="Q7649" i="1" s="1"/>
  <c r="R7649" i="1"/>
  <c r="O7650" i="1"/>
  <c r="P7650" i="1"/>
  <c r="Q7650" i="1" s="1"/>
  <c r="R7650" i="1"/>
  <c r="O7651" i="1"/>
  <c r="P7651" i="1"/>
  <c r="Q7651" i="1" s="1"/>
  <c r="R7651" i="1"/>
  <c r="O7652" i="1"/>
  <c r="P7652" i="1"/>
  <c r="Q7652" i="1"/>
  <c r="R7652" i="1"/>
  <c r="O7653" i="1"/>
  <c r="P7653" i="1"/>
  <c r="Q7653" i="1" s="1"/>
  <c r="R7653" i="1"/>
  <c r="O7654" i="1"/>
  <c r="P7654" i="1"/>
  <c r="Q7654" i="1" s="1"/>
  <c r="R7654" i="1"/>
  <c r="O7655" i="1"/>
  <c r="P7655" i="1"/>
  <c r="Q7655" i="1" s="1"/>
  <c r="R7655" i="1"/>
  <c r="O7656" i="1"/>
  <c r="P7656" i="1"/>
  <c r="Q7656" i="1" s="1"/>
  <c r="R7656" i="1"/>
  <c r="O7657" i="1"/>
  <c r="P7657" i="1"/>
  <c r="Q7657" i="1" s="1"/>
  <c r="R7657" i="1"/>
  <c r="O7658" i="1"/>
  <c r="P7658" i="1"/>
  <c r="Q7658" i="1" s="1"/>
  <c r="R7658" i="1"/>
  <c r="O7659" i="1"/>
  <c r="P7659" i="1"/>
  <c r="Q7659" i="1"/>
  <c r="R7659" i="1"/>
  <c r="O7660" i="1"/>
  <c r="P7660" i="1"/>
  <c r="Q7660" i="1" s="1"/>
  <c r="R7660" i="1"/>
  <c r="O7661" i="1"/>
  <c r="P7661" i="1"/>
  <c r="Q7661" i="1" s="1"/>
  <c r="R7661" i="1"/>
  <c r="O7662" i="1"/>
  <c r="P7662" i="1"/>
  <c r="Q7662" i="1" s="1"/>
  <c r="R7662" i="1"/>
  <c r="O7663" i="1"/>
  <c r="P7663" i="1"/>
  <c r="Q7663" i="1" s="1"/>
  <c r="R7663" i="1"/>
  <c r="O7664" i="1"/>
  <c r="P7664" i="1"/>
  <c r="Q7664" i="1" s="1"/>
  <c r="R7664" i="1"/>
  <c r="O7665" i="1"/>
  <c r="P7665" i="1"/>
  <c r="Q7665" i="1" s="1"/>
  <c r="R7665" i="1"/>
  <c r="O7666" i="1"/>
  <c r="P7666" i="1"/>
  <c r="Q7666" i="1" s="1"/>
  <c r="R7666" i="1"/>
  <c r="O7667" i="1"/>
  <c r="P7667" i="1"/>
  <c r="Q7667" i="1" s="1"/>
  <c r="R7667" i="1"/>
  <c r="O7668" i="1"/>
  <c r="P7668" i="1"/>
  <c r="Q7668" i="1" s="1"/>
  <c r="R7668" i="1"/>
  <c r="O7669" i="1"/>
  <c r="P7669" i="1"/>
  <c r="Q7669" i="1" s="1"/>
  <c r="R7669" i="1"/>
  <c r="O7670" i="1"/>
  <c r="P7670" i="1"/>
  <c r="Q7670" i="1" s="1"/>
  <c r="R7670" i="1"/>
  <c r="O7671" i="1"/>
  <c r="P7671" i="1"/>
  <c r="Q7671" i="1" s="1"/>
  <c r="R7671" i="1"/>
  <c r="O7672" i="1"/>
  <c r="P7672" i="1"/>
  <c r="Q7672" i="1" s="1"/>
  <c r="R7672" i="1"/>
  <c r="O7673" i="1"/>
  <c r="P7673" i="1"/>
  <c r="Q7673" i="1" s="1"/>
  <c r="R7673" i="1"/>
  <c r="O7674" i="1"/>
  <c r="P7674" i="1"/>
  <c r="Q7674" i="1" s="1"/>
  <c r="R7674" i="1"/>
  <c r="O7675" i="1"/>
  <c r="P7675" i="1"/>
  <c r="Q7675" i="1" s="1"/>
  <c r="R7675" i="1"/>
  <c r="O7676" i="1"/>
  <c r="P7676" i="1"/>
  <c r="Q7676" i="1" s="1"/>
  <c r="R7676" i="1"/>
  <c r="O7677" i="1"/>
  <c r="P7677" i="1"/>
  <c r="Q7677" i="1" s="1"/>
  <c r="R7677" i="1"/>
  <c r="O7678" i="1"/>
  <c r="P7678" i="1"/>
  <c r="Q7678" i="1" s="1"/>
  <c r="R7678" i="1"/>
  <c r="O7679" i="1"/>
  <c r="P7679" i="1"/>
  <c r="Q7679" i="1" s="1"/>
  <c r="R7679" i="1"/>
  <c r="O7680" i="1"/>
  <c r="P7680" i="1"/>
  <c r="Q7680" i="1" s="1"/>
  <c r="R7680" i="1"/>
  <c r="O7681" i="1"/>
  <c r="P7681" i="1"/>
  <c r="Q7681" i="1" s="1"/>
  <c r="R7681" i="1"/>
  <c r="O7682" i="1"/>
  <c r="P7682" i="1"/>
  <c r="Q7682" i="1" s="1"/>
  <c r="R7682" i="1"/>
  <c r="O7683" i="1"/>
  <c r="P7683" i="1"/>
  <c r="Q7683" i="1"/>
  <c r="R7683" i="1"/>
  <c r="O7684" i="1"/>
  <c r="P7684" i="1"/>
  <c r="Q7684" i="1" s="1"/>
  <c r="R7684" i="1"/>
  <c r="O7685" i="1"/>
  <c r="P7685" i="1"/>
  <c r="Q7685" i="1" s="1"/>
  <c r="R7685" i="1"/>
  <c r="O7686" i="1"/>
  <c r="P7686" i="1"/>
  <c r="Q7686" i="1" s="1"/>
  <c r="R7686" i="1"/>
  <c r="O7687" i="1"/>
  <c r="P7687" i="1"/>
  <c r="Q7687" i="1" s="1"/>
  <c r="R7687" i="1"/>
  <c r="O7688" i="1"/>
  <c r="P7688" i="1"/>
  <c r="Q7688" i="1" s="1"/>
  <c r="R7688" i="1"/>
  <c r="O7689" i="1"/>
  <c r="P7689" i="1"/>
  <c r="Q7689" i="1" s="1"/>
  <c r="R7689" i="1"/>
  <c r="O7690" i="1"/>
  <c r="P7690" i="1"/>
  <c r="Q7690" i="1" s="1"/>
  <c r="R7690" i="1"/>
  <c r="O7691" i="1"/>
  <c r="P7691" i="1"/>
  <c r="Q7691" i="1" s="1"/>
  <c r="R7691" i="1"/>
  <c r="O7692" i="1"/>
  <c r="P7692" i="1"/>
  <c r="Q7692" i="1" s="1"/>
  <c r="R7692" i="1"/>
  <c r="O7693" i="1"/>
  <c r="P7693" i="1"/>
  <c r="Q7693" i="1" s="1"/>
  <c r="R7693" i="1"/>
  <c r="O7694" i="1"/>
  <c r="P7694" i="1"/>
  <c r="Q7694" i="1" s="1"/>
  <c r="R7694" i="1"/>
  <c r="O7695" i="1"/>
  <c r="P7695" i="1"/>
  <c r="Q7695" i="1" s="1"/>
  <c r="R7695" i="1"/>
  <c r="O7696" i="1"/>
  <c r="P7696" i="1"/>
  <c r="Q7696" i="1" s="1"/>
  <c r="R7696" i="1"/>
  <c r="O7697" i="1"/>
  <c r="P7697" i="1"/>
  <c r="Q7697" i="1" s="1"/>
  <c r="R7697" i="1"/>
  <c r="O7698" i="1"/>
  <c r="P7698" i="1"/>
  <c r="Q7698" i="1" s="1"/>
  <c r="R7698" i="1"/>
  <c r="O7699" i="1"/>
  <c r="P7699" i="1"/>
  <c r="Q7699" i="1" s="1"/>
  <c r="R7699" i="1"/>
  <c r="O7700" i="1"/>
  <c r="P7700" i="1"/>
  <c r="Q7700" i="1" s="1"/>
  <c r="R7700" i="1"/>
  <c r="O7701" i="1"/>
  <c r="P7701" i="1"/>
  <c r="Q7701" i="1" s="1"/>
  <c r="R7701" i="1"/>
  <c r="O7702" i="1"/>
  <c r="P7702" i="1"/>
  <c r="Q7702" i="1" s="1"/>
  <c r="R7702" i="1"/>
  <c r="O7703" i="1"/>
  <c r="P7703" i="1"/>
  <c r="Q7703" i="1" s="1"/>
  <c r="R7703" i="1"/>
  <c r="O7704" i="1"/>
  <c r="P7704" i="1"/>
  <c r="Q7704" i="1" s="1"/>
  <c r="R7704" i="1"/>
  <c r="O7705" i="1"/>
  <c r="P7705" i="1"/>
  <c r="Q7705" i="1" s="1"/>
  <c r="R7705" i="1"/>
  <c r="O7706" i="1"/>
  <c r="P7706" i="1"/>
  <c r="Q7706" i="1" s="1"/>
  <c r="R7706" i="1"/>
  <c r="O7707" i="1"/>
  <c r="P7707" i="1"/>
  <c r="Q7707" i="1" s="1"/>
  <c r="R7707" i="1"/>
  <c r="O7708" i="1"/>
  <c r="P7708" i="1"/>
  <c r="Q7708" i="1" s="1"/>
  <c r="R7708" i="1"/>
  <c r="O7709" i="1"/>
  <c r="P7709" i="1"/>
  <c r="Q7709" i="1" s="1"/>
  <c r="R7709" i="1"/>
  <c r="O7710" i="1"/>
  <c r="P7710" i="1"/>
  <c r="Q7710" i="1" s="1"/>
  <c r="R7710" i="1"/>
  <c r="O7711" i="1"/>
  <c r="P7711" i="1"/>
  <c r="Q7711" i="1" s="1"/>
  <c r="R7711" i="1"/>
  <c r="O7712" i="1"/>
  <c r="P7712" i="1"/>
  <c r="Q7712" i="1" s="1"/>
  <c r="R7712" i="1"/>
  <c r="O7713" i="1"/>
  <c r="P7713" i="1"/>
  <c r="Q7713" i="1" s="1"/>
  <c r="R7713" i="1"/>
  <c r="O7714" i="1"/>
  <c r="P7714" i="1"/>
  <c r="Q7714" i="1" s="1"/>
  <c r="R7714" i="1"/>
  <c r="O7715" i="1"/>
  <c r="P7715" i="1"/>
  <c r="Q7715" i="1" s="1"/>
  <c r="R7715" i="1"/>
  <c r="O7716" i="1"/>
  <c r="P7716" i="1"/>
  <c r="Q7716" i="1" s="1"/>
  <c r="R7716" i="1"/>
  <c r="O7717" i="1"/>
  <c r="P7717" i="1"/>
  <c r="Q7717" i="1" s="1"/>
  <c r="R7717" i="1"/>
  <c r="O7718" i="1"/>
  <c r="P7718" i="1"/>
  <c r="Q7718" i="1" s="1"/>
  <c r="R7718" i="1"/>
  <c r="O7719" i="1"/>
  <c r="P7719" i="1"/>
  <c r="Q7719" i="1" s="1"/>
  <c r="R7719" i="1"/>
  <c r="O7720" i="1"/>
  <c r="P7720" i="1"/>
  <c r="Q7720" i="1" s="1"/>
  <c r="R7720" i="1"/>
  <c r="O7721" i="1"/>
  <c r="P7721" i="1"/>
  <c r="Q7721" i="1" s="1"/>
  <c r="R7721" i="1"/>
  <c r="O7722" i="1"/>
  <c r="P7722" i="1"/>
  <c r="Q7722" i="1" s="1"/>
  <c r="R7722" i="1"/>
  <c r="O7723" i="1"/>
  <c r="P7723" i="1"/>
  <c r="Q7723" i="1" s="1"/>
  <c r="R7723" i="1"/>
  <c r="O7724" i="1"/>
  <c r="P7724" i="1"/>
  <c r="Q7724" i="1"/>
  <c r="R7724" i="1"/>
  <c r="O7725" i="1"/>
  <c r="P7725" i="1"/>
  <c r="Q7725" i="1" s="1"/>
  <c r="R7725" i="1"/>
  <c r="O7726" i="1"/>
  <c r="P7726" i="1"/>
  <c r="Q7726" i="1" s="1"/>
  <c r="R7726" i="1"/>
  <c r="O7727" i="1"/>
  <c r="P7727" i="1"/>
  <c r="Q7727" i="1" s="1"/>
  <c r="R7727" i="1"/>
  <c r="O7728" i="1"/>
  <c r="P7728" i="1"/>
  <c r="Q7728" i="1" s="1"/>
  <c r="R7728" i="1"/>
  <c r="O7729" i="1"/>
  <c r="P7729" i="1"/>
  <c r="Q7729" i="1" s="1"/>
  <c r="R7729" i="1"/>
  <c r="O7730" i="1"/>
  <c r="P7730" i="1"/>
  <c r="Q7730" i="1" s="1"/>
  <c r="R7730" i="1"/>
  <c r="O7731" i="1"/>
  <c r="P7731" i="1"/>
  <c r="Q7731" i="1" s="1"/>
  <c r="R7731" i="1"/>
  <c r="O7732" i="1"/>
  <c r="P7732" i="1"/>
  <c r="Q7732" i="1" s="1"/>
  <c r="R7732" i="1"/>
  <c r="O7733" i="1"/>
  <c r="P7733" i="1"/>
  <c r="Q7733" i="1" s="1"/>
  <c r="R7733" i="1"/>
  <c r="O7734" i="1"/>
  <c r="P7734" i="1"/>
  <c r="Q7734" i="1" s="1"/>
  <c r="R7734" i="1"/>
  <c r="O7735" i="1"/>
  <c r="P7735" i="1"/>
  <c r="Q7735" i="1" s="1"/>
  <c r="R7735" i="1"/>
  <c r="O7736" i="1"/>
  <c r="P7736" i="1"/>
  <c r="Q7736" i="1" s="1"/>
  <c r="R7736" i="1"/>
  <c r="O7737" i="1"/>
  <c r="P7737" i="1"/>
  <c r="Q7737" i="1" s="1"/>
  <c r="R7737" i="1"/>
  <c r="O7738" i="1"/>
  <c r="P7738" i="1"/>
  <c r="Q7738" i="1" s="1"/>
  <c r="R7738" i="1"/>
  <c r="O7739" i="1"/>
  <c r="P7739" i="1"/>
  <c r="Q7739" i="1" s="1"/>
  <c r="R7739" i="1"/>
  <c r="O7740" i="1"/>
  <c r="P7740" i="1"/>
  <c r="Q7740" i="1" s="1"/>
  <c r="R7740" i="1"/>
  <c r="O7741" i="1"/>
  <c r="P7741" i="1"/>
  <c r="Q7741" i="1" s="1"/>
  <c r="R7741" i="1"/>
  <c r="O7742" i="1"/>
  <c r="P7742" i="1"/>
  <c r="Q7742" i="1" s="1"/>
  <c r="R7742" i="1"/>
  <c r="O7743" i="1"/>
  <c r="P7743" i="1"/>
  <c r="Q7743" i="1"/>
  <c r="R7743" i="1"/>
  <c r="O7744" i="1"/>
  <c r="P7744" i="1"/>
  <c r="Q7744" i="1" s="1"/>
  <c r="R7744" i="1"/>
  <c r="O7745" i="1"/>
  <c r="P7745" i="1"/>
  <c r="Q7745" i="1" s="1"/>
  <c r="R7745" i="1"/>
  <c r="O7746" i="1"/>
  <c r="P7746" i="1"/>
  <c r="Q7746" i="1" s="1"/>
  <c r="R7746" i="1"/>
  <c r="O7747" i="1"/>
  <c r="P7747" i="1"/>
  <c r="Q7747" i="1" s="1"/>
  <c r="R7747" i="1"/>
  <c r="O7748" i="1"/>
  <c r="P7748" i="1"/>
  <c r="Q7748" i="1" s="1"/>
  <c r="R7748" i="1"/>
  <c r="O7749" i="1"/>
  <c r="P7749" i="1"/>
  <c r="Q7749" i="1" s="1"/>
  <c r="R7749" i="1"/>
  <c r="O7750" i="1"/>
  <c r="P7750" i="1"/>
  <c r="Q7750" i="1" s="1"/>
  <c r="R7750" i="1"/>
  <c r="O7751" i="1"/>
  <c r="P7751" i="1"/>
  <c r="Q7751" i="1"/>
  <c r="R7751" i="1"/>
  <c r="O7752" i="1"/>
  <c r="P7752" i="1"/>
  <c r="Q7752" i="1" s="1"/>
  <c r="R7752" i="1"/>
  <c r="O7753" i="1"/>
  <c r="P7753" i="1"/>
  <c r="Q7753" i="1" s="1"/>
  <c r="R7753" i="1"/>
  <c r="O7754" i="1"/>
  <c r="P7754" i="1"/>
  <c r="Q7754" i="1"/>
  <c r="R7754" i="1"/>
  <c r="O7755" i="1"/>
  <c r="P7755" i="1"/>
  <c r="Q7755" i="1" s="1"/>
  <c r="R7755" i="1"/>
  <c r="O7756" i="1"/>
  <c r="P7756" i="1"/>
  <c r="Q7756" i="1" s="1"/>
  <c r="R7756" i="1"/>
  <c r="O7757" i="1"/>
  <c r="P7757" i="1"/>
  <c r="Q7757" i="1" s="1"/>
  <c r="R7757" i="1"/>
  <c r="O7758" i="1"/>
  <c r="P7758" i="1"/>
  <c r="Q7758" i="1" s="1"/>
  <c r="R7758" i="1"/>
  <c r="O7759" i="1"/>
  <c r="P7759" i="1"/>
  <c r="Q7759" i="1" s="1"/>
  <c r="R7759" i="1"/>
  <c r="O7760" i="1"/>
  <c r="P7760" i="1"/>
  <c r="Q7760" i="1" s="1"/>
  <c r="R7760" i="1"/>
  <c r="O7761" i="1"/>
  <c r="P7761" i="1"/>
  <c r="Q7761" i="1"/>
  <c r="R7761" i="1"/>
  <c r="O7762" i="1"/>
  <c r="P7762" i="1"/>
  <c r="Q7762" i="1" s="1"/>
  <c r="R7762" i="1"/>
  <c r="O7763" i="1"/>
  <c r="P7763" i="1"/>
  <c r="Q7763" i="1" s="1"/>
  <c r="R7763" i="1"/>
  <c r="O7764" i="1"/>
  <c r="P7764" i="1"/>
  <c r="Q7764" i="1" s="1"/>
  <c r="R7764" i="1"/>
  <c r="O7765" i="1"/>
  <c r="P7765" i="1"/>
  <c r="Q7765" i="1" s="1"/>
  <c r="R7765" i="1"/>
  <c r="O7766" i="1"/>
  <c r="P7766" i="1"/>
  <c r="Q7766" i="1"/>
  <c r="R7766" i="1"/>
  <c r="O7767" i="1"/>
  <c r="P7767" i="1"/>
  <c r="Q7767" i="1" s="1"/>
  <c r="R7767" i="1"/>
  <c r="O7768" i="1"/>
  <c r="P7768" i="1"/>
  <c r="Q7768" i="1" s="1"/>
  <c r="R7768" i="1"/>
  <c r="O7769" i="1"/>
  <c r="P7769" i="1"/>
  <c r="Q7769" i="1" s="1"/>
  <c r="R7769" i="1"/>
  <c r="O7770" i="1"/>
  <c r="P7770" i="1"/>
  <c r="Q7770" i="1"/>
  <c r="R7770" i="1"/>
  <c r="O7771" i="1"/>
  <c r="P7771" i="1"/>
  <c r="Q7771" i="1" s="1"/>
  <c r="R7771" i="1"/>
  <c r="O7772" i="1"/>
  <c r="P7772" i="1"/>
  <c r="Q7772" i="1" s="1"/>
  <c r="R7772" i="1"/>
  <c r="O7773" i="1"/>
  <c r="P7773" i="1"/>
  <c r="Q7773" i="1"/>
  <c r="R7773" i="1"/>
  <c r="O7774" i="1"/>
  <c r="P7774" i="1"/>
  <c r="Q7774" i="1" s="1"/>
  <c r="R7774" i="1"/>
  <c r="O7775" i="1"/>
  <c r="P7775" i="1"/>
  <c r="Q7775" i="1" s="1"/>
  <c r="R7775" i="1"/>
  <c r="O7776" i="1"/>
  <c r="P7776" i="1"/>
  <c r="Q7776" i="1"/>
  <c r="R7776" i="1"/>
  <c r="O7777" i="1"/>
  <c r="P7777" i="1"/>
  <c r="Q7777" i="1" s="1"/>
  <c r="R7777" i="1"/>
  <c r="O7778" i="1"/>
  <c r="P7778" i="1"/>
  <c r="Q7778" i="1" s="1"/>
  <c r="R7778" i="1"/>
  <c r="O7779" i="1"/>
  <c r="P7779" i="1"/>
  <c r="Q7779" i="1" s="1"/>
  <c r="R7779" i="1"/>
  <c r="O7780" i="1"/>
  <c r="P7780" i="1"/>
  <c r="Q7780" i="1" s="1"/>
  <c r="R7780" i="1"/>
  <c r="O7781" i="1"/>
  <c r="P7781" i="1"/>
  <c r="Q7781" i="1"/>
  <c r="R7781" i="1"/>
  <c r="O7782" i="1"/>
  <c r="P7782" i="1"/>
  <c r="Q7782" i="1" s="1"/>
  <c r="R7782" i="1"/>
  <c r="O7783" i="1"/>
  <c r="P7783" i="1"/>
  <c r="Q7783" i="1" s="1"/>
  <c r="R7783" i="1"/>
  <c r="O7784" i="1"/>
  <c r="P7784" i="1"/>
  <c r="Q7784" i="1" s="1"/>
  <c r="R7784" i="1"/>
  <c r="O7785" i="1"/>
  <c r="P7785" i="1"/>
  <c r="Q7785" i="1" s="1"/>
  <c r="R7785" i="1"/>
  <c r="O7786" i="1"/>
  <c r="P7786" i="1"/>
  <c r="Q7786" i="1" s="1"/>
  <c r="R7786" i="1"/>
  <c r="O7787" i="1"/>
  <c r="P7787" i="1"/>
  <c r="Q7787" i="1" s="1"/>
  <c r="R7787" i="1"/>
  <c r="O7788" i="1"/>
  <c r="P7788" i="1"/>
  <c r="Q7788" i="1"/>
  <c r="R7788" i="1"/>
  <c r="O7789" i="1"/>
  <c r="P7789" i="1"/>
  <c r="Q7789" i="1" s="1"/>
  <c r="R7789" i="1"/>
  <c r="O7790" i="1"/>
  <c r="P7790" i="1"/>
  <c r="Q7790" i="1" s="1"/>
  <c r="R7790" i="1"/>
  <c r="O7791" i="1"/>
  <c r="P7791" i="1"/>
  <c r="Q7791" i="1"/>
  <c r="R7791" i="1"/>
  <c r="O7792" i="1"/>
  <c r="P7792" i="1"/>
  <c r="Q7792" i="1" s="1"/>
  <c r="R7792" i="1"/>
  <c r="O7793" i="1"/>
  <c r="P7793" i="1"/>
  <c r="Q7793" i="1" s="1"/>
  <c r="R7793" i="1"/>
  <c r="O7794" i="1"/>
  <c r="P7794" i="1"/>
  <c r="Q7794" i="1" s="1"/>
  <c r="R7794" i="1"/>
  <c r="O7795" i="1"/>
  <c r="P7795" i="1"/>
  <c r="Q7795" i="1" s="1"/>
  <c r="R7795" i="1"/>
  <c r="O7796" i="1"/>
  <c r="P7796" i="1"/>
  <c r="Q7796" i="1"/>
  <c r="R7796" i="1"/>
  <c r="O7797" i="1"/>
  <c r="P7797" i="1"/>
  <c r="Q7797" i="1" s="1"/>
  <c r="R7797" i="1"/>
  <c r="O7798" i="1"/>
  <c r="P7798" i="1"/>
  <c r="Q7798" i="1" s="1"/>
  <c r="R7798" i="1"/>
  <c r="O7799" i="1"/>
  <c r="P7799" i="1"/>
  <c r="Q7799" i="1" s="1"/>
  <c r="R7799" i="1"/>
  <c r="O7800" i="1"/>
  <c r="P7800" i="1"/>
  <c r="Q7800" i="1" s="1"/>
  <c r="R7800" i="1"/>
  <c r="O7801" i="1"/>
  <c r="P7801" i="1"/>
  <c r="Q7801" i="1" s="1"/>
  <c r="R7801" i="1"/>
  <c r="O7802" i="1"/>
  <c r="P7802" i="1"/>
  <c r="Q7802" i="1" s="1"/>
  <c r="R7802" i="1"/>
  <c r="O7803" i="1"/>
  <c r="P7803" i="1"/>
  <c r="Q7803" i="1" s="1"/>
  <c r="R7803" i="1"/>
  <c r="O7804" i="1"/>
  <c r="P7804" i="1"/>
  <c r="Q7804" i="1" s="1"/>
  <c r="R7804" i="1"/>
  <c r="O7805" i="1"/>
  <c r="P7805" i="1"/>
  <c r="Q7805" i="1" s="1"/>
  <c r="R7805" i="1"/>
  <c r="O7806" i="1"/>
  <c r="P7806" i="1"/>
  <c r="Q7806" i="1" s="1"/>
  <c r="R7806" i="1"/>
  <c r="O7807" i="1"/>
  <c r="P7807" i="1"/>
  <c r="Q7807" i="1" s="1"/>
  <c r="R7807" i="1"/>
  <c r="O7808" i="1"/>
  <c r="P7808" i="1"/>
  <c r="Q7808" i="1" s="1"/>
  <c r="R7808" i="1"/>
  <c r="O7809" i="1"/>
  <c r="P7809" i="1"/>
  <c r="Q7809" i="1" s="1"/>
  <c r="R7809" i="1"/>
  <c r="O7810" i="1"/>
  <c r="P7810" i="1"/>
  <c r="Q7810" i="1" s="1"/>
  <c r="R7810" i="1"/>
  <c r="O7811" i="1"/>
  <c r="P7811" i="1"/>
  <c r="Q7811" i="1" s="1"/>
  <c r="R7811" i="1"/>
  <c r="O7812" i="1"/>
  <c r="P7812" i="1"/>
  <c r="Q7812" i="1" s="1"/>
  <c r="R7812" i="1"/>
  <c r="O7813" i="1"/>
  <c r="P7813" i="1"/>
  <c r="Q7813" i="1" s="1"/>
  <c r="R7813" i="1"/>
  <c r="O7814" i="1"/>
  <c r="P7814" i="1"/>
  <c r="Q7814" i="1"/>
  <c r="R7814" i="1"/>
  <c r="O7815" i="1"/>
  <c r="P7815" i="1"/>
  <c r="Q7815" i="1"/>
  <c r="R7815" i="1"/>
  <c r="O7816" i="1"/>
  <c r="P7816" i="1"/>
  <c r="Q7816" i="1" s="1"/>
  <c r="R7816" i="1"/>
  <c r="O7817" i="1"/>
  <c r="P7817" i="1"/>
  <c r="Q7817" i="1" s="1"/>
  <c r="R7817" i="1"/>
  <c r="O7818" i="1"/>
  <c r="P7818" i="1"/>
  <c r="Q7818" i="1" s="1"/>
  <c r="R7818" i="1"/>
  <c r="O7819" i="1"/>
  <c r="P7819" i="1"/>
  <c r="Q7819" i="1" s="1"/>
  <c r="R7819" i="1"/>
  <c r="O7820" i="1"/>
  <c r="P7820" i="1"/>
  <c r="Q7820" i="1" s="1"/>
  <c r="R7820" i="1"/>
  <c r="O7821" i="1"/>
  <c r="P7821" i="1"/>
  <c r="Q7821" i="1" s="1"/>
  <c r="R7821" i="1"/>
  <c r="O7822" i="1"/>
  <c r="P7822" i="1"/>
  <c r="Q7822" i="1" s="1"/>
  <c r="R7822" i="1"/>
  <c r="O7823" i="1"/>
  <c r="P7823" i="1"/>
  <c r="Q7823" i="1"/>
  <c r="R7823" i="1"/>
  <c r="O7824" i="1"/>
  <c r="P7824" i="1"/>
  <c r="Q7824" i="1" s="1"/>
  <c r="R7824" i="1"/>
  <c r="O7825" i="1"/>
  <c r="P7825" i="1"/>
  <c r="Q7825" i="1" s="1"/>
  <c r="R7825" i="1"/>
  <c r="O7826" i="1"/>
  <c r="P7826" i="1"/>
  <c r="Q7826" i="1" s="1"/>
  <c r="R7826" i="1"/>
  <c r="O7827" i="1"/>
  <c r="P7827" i="1"/>
  <c r="Q7827" i="1" s="1"/>
  <c r="R7827" i="1"/>
  <c r="O7828" i="1"/>
  <c r="P7828" i="1"/>
  <c r="Q7828" i="1" s="1"/>
  <c r="R7828" i="1"/>
  <c r="O7829" i="1"/>
  <c r="P7829" i="1"/>
  <c r="Q7829" i="1" s="1"/>
  <c r="R7829" i="1"/>
  <c r="O7830" i="1"/>
  <c r="P7830" i="1"/>
  <c r="Q7830" i="1"/>
  <c r="R7830" i="1"/>
  <c r="O7831" i="1"/>
  <c r="P7831" i="1"/>
  <c r="Q7831" i="1" s="1"/>
  <c r="R7831" i="1"/>
  <c r="O7832" i="1"/>
  <c r="P7832" i="1"/>
  <c r="Q7832" i="1" s="1"/>
  <c r="R7832" i="1"/>
  <c r="O7833" i="1"/>
  <c r="P7833" i="1"/>
  <c r="Q7833" i="1" s="1"/>
  <c r="R7833" i="1"/>
  <c r="O7834" i="1"/>
  <c r="P7834" i="1"/>
  <c r="Q7834" i="1" s="1"/>
  <c r="R7834" i="1"/>
  <c r="O7835" i="1"/>
  <c r="P7835" i="1"/>
  <c r="Q7835" i="1" s="1"/>
  <c r="R7835" i="1"/>
  <c r="O7836" i="1"/>
  <c r="P7836" i="1"/>
  <c r="Q7836" i="1" s="1"/>
  <c r="R7836" i="1"/>
  <c r="O7837" i="1"/>
  <c r="P7837" i="1"/>
  <c r="Q7837" i="1" s="1"/>
  <c r="R7837" i="1"/>
  <c r="O7838" i="1"/>
  <c r="P7838" i="1"/>
  <c r="Q7838" i="1" s="1"/>
  <c r="R7838" i="1"/>
  <c r="O7839" i="1"/>
  <c r="P7839" i="1"/>
  <c r="Q7839" i="1"/>
  <c r="R7839" i="1"/>
  <c r="O7840" i="1"/>
  <c r="P7840" i="1"/>
  <c r="Q7840" i="1" s="1"/>
  <c r="R7840" i="1"/>
  <c r="O7841" i="1"/>
  <c r="P7841" i="1"/>
  <c r="Q7841" i="1" s="1"/>
  <c r="R7841" i="1"/>
  <c r="O7842" i="1"/>
  <c r="P7842" i="1"/>
  <c r="Q7842" i="1" s="1"/>
  <c r="R7842" i="1"/>
  <c r="O7843" i="1"/>
  <c r="P7843" i="1"/>
  <c r="Q7843" i="1" s="1"/>
  <c r="R7843" i="1"/>
  <c r="O7844" i="1"/>
  <c r="P7844" i="1"/>
  <c r="Q7844" i="1" s="1"/>
  <c r="R7844" i="1"/>
  <c r="O7845" i="1"/>
  <c r="P7845" i="1"/>
  <c r="Q7845" i="1"/>
  <c r="R7845" i="1"/>
  <c r="O7846" i="1"/>
  <c r="P7846" i="1"/>
  <c r="Q7846" i="1" s="1"/>
  <c r="R7846" i="1"/>
  <c r="O7847" i="1"/>
  <c r="P7847" i="1"/>
  <c r="Q7847" i="1" s="1"/>
  <c r="R7847" i="1"/>
  <c r="O7848" i="1"/>
  <c r="P7848" i="1"/>
  <c r="Q7848" i="1" s="1"/>
  <c r="R7848" i="1"/>
  <c r="O7849" i="1"/>
  <c r="P7849" i="1"/>
  <c r="Q7849" i="1" s="1"/>
  <c r="R7849" i="1"/>
  <c r="O7850" i="1"/>
  <c r="P7850" i="1"/>
  <c r="Q7850" i="1" s="1"/>
  <c r="R7850" i="1"/>
  <c r="O7851" i="1"/>
  <c r="P7851" i="1"/>
  <c r="Q7851" i="1" s="1"/>
  <c r="R7851" i="1"/>
  <c r="O7852" i="1"/>
  <c r="P7852" i="1"/>
  <c r="Q7852" i="1" s="1"/>
  <c r="R7852" i="1"/>
  <c r="O7853" i="1"/>
  <c r="P7853" i="1"/>
  <c r="Q7853" i="1" s="1"/>
  <c r="R7853" i="1"/>
  <c r="O7854" i="1"/>
  <c r="P7854" i="1"/>
  <c r="Q7854" i="1"/>
  <c r="R7854" i="1"/>
  <c r="O7855" i="1"/>
  <c r="P7855" i="1"/>
  <c r="Q7855" i="1" s="1"/>
  <c r="R7855" i="1"/>
  <c r="O7856" i="1"/>
  <c r="P7856" i="1"/>
  <c r="Q7856" i="1" s="1"/>
  <c r="R7856" i="1"/>
  <c r="O7857" i="1"/>
  <c r="P7857" i="1"/>
  <c r="Q7857" i="1" s="1"/>
  <c r="R7857" i="1"/>
  <c r="O7858" i="1"/>
  <c r="P7858" i="1"/>
  <c r="Q7858" i="1" s="1"/>
  <c r="R7858" i="1"/>
  <c r="O7859" i="1"/>
  <c r="P7859" i="1"/>
  <c r="Q7859" i="1" s="1"/>
  <c r="R7859" i="1"/>
  <c r="O7860" i="1"/>
  <c r="P7860" i="1"/>
  <c r="Q7860" i="1" s="1"/>
  <c r="R7860" i="1"/>
  <c r="O7861" i="1"/>
  <c r="P7861" i="1"/>
  <c r="Q7861" i="1" s="1"/>
  <c r="R7861" i="1"/>
  <c r="O7862" i="1"/>
  <c r="P7862" i="1"/>
  <c r="Q7862" i="1" s="1"/>
  <c r="R7862" i="1"/>
  <c r="O7863" i="1"/>
  <c r="P7863" i="1"/>
  <c r="Q7863" i="1" s="1"/>
  <c r="R7863" i="1"/>
  <c r="O7864" i="1"/>
  <c r="P7864" i="1"/>
  <c r="Q7864" i="1" s="1"/>
  <c r="R7864" i="1"/>
  <c r="O7865" i="1"/>
  <c r="P7865" i="1"/>
  <c r="Q7865" i="1" s="1"/>
  <c r="R7865" i="1"/>
  <c r="O7866" i="1"/>
  <c r="P7866" i="1"/>
  <c r="Q7866" i="1" s="1"/>
  <c r="R7866" i="1"/>
  <c r="O7867" i="1"/>
  <c r="P7867" i="1"/>
  <c r="Q7867" i="1" s="1"/>
  <c r="R7867" i="1"/>
  <c r="O7868" i="1"/>
  <c r="P7868" i="1"/>
  <c r="Q7868" i="1" s="1"/>
  <c r="R7868" i="1"/>
  <c r="O7869" i="1"/>
  <c r="P7869" i="1"/>
  <c r="Q7869" i="1" s="1"/>
  <c r="R7869" i="1"/>
  <c r="O7870" i="1"/>
  <c r="P7870" i="1"/>
  <c r="Q7870" i="1" s="1"/>
  <c r="R7870" i="1"/>
  <c r="O7871" i="1"/>
  <c r="P7871" i="1"/>
  <c r="Q7871" i="1" s="1"/>
  <c r="R7871" i="1"/>
  <c r="O7872" i="1"/>
  <c r="P7872" i="1"/>
  <c r="Q7872" i="1" s="1"/>
  <c r="R7872" i="1"/>
  <c r="O7873" i="1"/>
  <c r="P7873" i="1"/>
  <c r="Q7873" i="1" s="1"/>
  <c r="R7873" i="1"/>
  <c r="O7874" i="1"/>
  <c r="P7874" i="1"/>
  <c r="Q7874" i="1" s="1"/>
  <c r="R7874" i="1"/>
  <c r="O7875" i="1"/>
  <c r="P7875" i="1"/>
  <c r="Q7875" i="1" s="1"/>
  <c r="R7875" i="1"/>
  <c r="O7876" i="1"/>
  <c r="P7876" i="1"/>
  <c r="Q7876" i="1" s="1"/>
  <c r="R7876" i="1"/>
  <c r="O7877" i="1"/>
  <c r="P7877" i="1"/>
  <c r="Q7877" i="1" s="1"/>
  <c r="R7877" i="1"/>
  <c r="O7878" i="1"/>
  <c r="P7878" i="1"/>
  <c r="Q7878" i="1" s="1"/>
  <c r="R7878" i="1"/>
  <c r="O7879" i="1"/>
  <c r="P7879" i="1"/>
  <c r="Q7879" i="1" s="1"/>
  <c r="R7879" i="1"/>
  <c r="O7880" i="1"/>
  <c r="P7880" i="1"/>
  <c r="Q7880" i="1" s="1"/>
  <c r="R7880" i="1"/>
  <c r="O7881" i="1"/>
  <c r="P7881" i="1"/>
  <c r="Q7881" i="1" s="1"/>
  <c r="R7881" i="1"/>
  <c r="O7882" i="1"/>
  <c r="P7882" i="1"/>
  <c r="Q7882" i="1" s="1"/>
  <c r="R7882" i="1"/>
  <c r="O7883" i="1"/>
  <c r="P7883" i="1"/>
  <c r="Q7883" i="1" s="1"/>
  <c r="R7883" i="1"/>
  <c r="O7884" i="1"/>
  <c r="P7884" i="1"/>
  <c r="Q7884" i="1" s="1"/>
  <c r="R7884" i="1"/>
  <c r="O7885" i="1"/>
  <c r="P7885" i="1"/>
  <c r="Q7885" i="1" s="1"/>
  <c r="R7885" i="1"/>
  <c r="O7886" i="1"/>
  <c r="P7886" i="1"/>
  <c r="Q7886" i="1" s="1"/>
  <c r="R7886" i="1"/>
  <c r="O7887" i="1"/>
  <c r="P7887" i="1"/>
  <c r="Q7887" i="1" s="1"/>
  <c r="R7887" i="1"/>
  <c r="O7888" i="1"/>
  <c r="P7888" i="1"/>
  <c r="Q7888" i="1" s="1"/>
  <c r="R7888" i="1"/>
  <c r="O7889" i="1"/>
  <c r="P7889" i="1"/>
  <c r="Q7889" i="1" s="1"/>
  <c r="R7889" i="1"/>
  <c r="O7890" i="1"/>
  <c r="P7890" i="1"/>
  <c r="Q7890" i="1" s="1"/>
  <c r="R7890" i="1"/>
  <c r="O7891" i="1"/>
  <c r="P7891" i="1"/>
  <c r="Q7891" i="1" s="1"/>
  <c r="R7891" i="1"/>
  <c r="O7892" i="1"/>
  <c r="P7892" i="1"/>
  <c r="Q7892" i="1" s="1"/>
  <c r="R7892" i="1"/>
  <c r="O7893" i="1"/>
  <c r="P7893" i="1"/>
  <c r="Q7893" i="1" s="1"/>
  <c r="R7893" i="1"/>
  <c r="O7894" i="1"/>
  <c r="P7894" i="1"/>
  <c r="Q7894" i="1" s="1"/>
  <c r="R7894" i="1"/>
  <c r="O7895" i="1"/>
  <c r="P7895" i="1"/>
  <c r="Q7895" i="1" s="1"/>
  <c r="R7895" i="1"/>
  <c r="O7896" i="1"/>
  <c r="P7896" i="1"/>
  <c r="Q7896" i="1" s="1"/>
  <c r="R7896" i="1"/>
  <c r="O7897" i="1"/>
  <c r="P7897" i="1"/>
  <c r="Q7897" i="1" s="1"/>
  <c r="R7897" i="1"/>
  <c r="O7898" i="1"/>
  <c r="P7898" i="1"/>
  <c r="Q7898" i="1" s="1"/>
  <c r="R7898" i="1"/>
  <c r="O7899" i="1"/>
  <c r="P7899" i="1"/>
  <c r="Q7899" i="1" s="1"/>
  <c r="R7899" i="1"/>
  <c r="O7900" i="1"/>
  <c r="P7900" i="1"/>
  <c r="Q7900" i="1" s="1"/>
  <c r="R7900" i="1"/>
  <c r="O7901" i="1"/>
  <c r="P7901" i="1"/>
  <c r="Q7901" i="1" s="1"/>
  <c r="R7901" i="1"/>
  <c r="O7902" i="1"/>
  <c r="P7902" i="1"/>
  <c r="Q7902" i="1" s="1"/>
  <c r="R7902" i="1"/>
  <c r="O7903" i="1"/>
  <c r="P7903" i="1"/>
  <c r="Q7903" i="1" s="1"/>
  <c r="R7903" i="1"/>
  <c r="O7904" i="1"/>
  <c r="P7904" i="1"/>
  <c r="Q7904" i="1" s="1"/>
  <c r="R7904" i="1"/>
  <c r="O7905" i="1"/>
  <c r="P7905" i="1"/>
  <c r="Q7905" i="1" s="1"/>
  <c r="R7905" i="1"/>
  <c r="O7906" i="1"/>
  <c r="P7906" i="1"/>
  <c r="Q7906" i="1" s="1"/>
  <c r="R7906" i="1"/>
  <c r="O7907" i="1"/>
  <c r="P7907" i="1"/>
  <c r="Q7907" i="1" s="1"/>
  <c r="R7907" i="1"/>
  <c r="O7908" i="1"/>
  <c r="P7908" i="1"/>
  <c r="Q7908" i="1" s="1"/>
  <c r="R7908" i="1"/>
  <c r="O7909" i="1"/>
  <c r="P7909" i="1"/>
  <c r="Q7909" i="1" s="1"/>
  <c r="R7909" i="1"/>
  <c r="O7910" i="1"/>
  <c r="P7910" i="1"/>
  <c r="Q7910" i="1" s="1"/>
  <c r="R7910" i="1"/>
  <c r="O7911" i="1"/>
  <c r="P7911" i="1"/>
  <c r="Q7911" i="1" s="1"/>
  <c r="R7911" i="1"/>
  <c r="O7912" i="1"/>
  <c r="P7912" i="1"/>
  <c r="Q7912" i="1" s="1"/>
  <c r="R7912" i="1"/>
  <c r="O7913" i="1"/>
  <c r="P7913" i="1"/>
  <c r="Q7913" i="1" s="1"/>
  <c r="R7913" i="1"/>
  <c r="O7914" i="1"/>
  <c r="P7914" i="1"/>
  <c r="Q7914" i="1" s="1"/>
  <c r="R7914" i="1"/>
  <c r="O7915" i="1"/>
  <c r="P7915" i="1"/>
  <c r="Q7915" i="1" s="1"/>
  <c r="R7915" i="1"/>
  <c r="O7916" i="1"/>
  <c r="P7916" i="1"/>
  <c r="Q7916" i="1" s="1"/>
  <c r="R7916" i="1"/>
  <c r="O7917" i="1"/>
  <c r="P7917" i="1"/>
  <c r="Q7917" i="1" s="1"/>
  <c r="R7917" i="1"/>
  <c r="O7918" i="1"/>
  <c r="P7918" i="1"/>
  <c r="Q7918" i="1" s="1"/>
  <c r="R7918" i="1"/>
  <c r="O7919" i="1"/>
  <c r="P7919" i="1"/>
  <c r="Q7919" i="1" s="1"/>
  <c r="R7919" i="1"/>
  <c r="O7920" i="1"/>
  <c r="P7920" i="1"/>
  <c r="Q7920" i="1" s="1"/>
  <c r="R7920" i="1"/>
  <c r="O7921" i="1"/>
  <c r="P7921" i="1"/>
  <c r="Q7921" i="1" s="1"/>
  <c r="R7921" i="1"/>
  <c r="O7922" i="1"/>
  <c r="P7922" i="1"/>
  <c r="Q7922" i="1" s="1"/>
  <c r="R7922" i="1"/>
  <c r="O7923" i="1"/>
  <c r="P7923" i="1"/>
  <c r="Q7923" i="1" s="1"/>
  <c r="R7923" i="1"/>
  <c r="O7924" i="1"/>
  <c r="P7924" i="1"/>
  <c r="Q7924" i="1" s="1"/>
  <c r="R7924" i="1"/>
  <c r="O7925" i="1"/>
  <c r="P7925" i="1"/>
  <c r="Q7925" i="1" s="1"/>
  <c r="R7925" i="1"/>
  <c r="O7926" i="1"/>
  <c r="P7926" i="1"/>
  <c r="Q7926" i="1" s="1"/>
  <c r="R7926" i="1"/>
  <c r="O7927" i="1"/>
  <c r="P7927" i="1"/>
  <c r="Q7927" i="1" s="1"/>
  <c r="R7927" i="1"/>
  <c r="O7928" i="1"/>
  <c r="P7928" i="1"/>
  <c r="Q7928" i="1" s="1"/>
  <c r="R7928" i="1"/>
  <c r="O7929" i="1"/>
  <c r="P7929" i="1"/>
  <c r="Q7929" i="1" s="1"/>
  <c r="R7929" i="1"/>
  <c r="O7930" i="1"/>
  <c r="P7930" i="1"/>
  <c r="Q7930" i="1" s="1"/>
  <c r="R7930" i="1"/>
  <c r="O7931" i="1"/>
  <c r="P7931" i="1"/>
  <c r="Q7931" i="1"/>
  <c r="R7931" i="1"/>
  <c r="O7932" i="1"/>
  <c r="P7932" i="1"/>
  <c r="Q7932" i="1" s="1"/>
  <c r="R7932" i="1"/>
  <c r="O7933" i="1"/>
  <c r="P7933" i="1"/>
  <c r="Q7933" i="1" s="1"/>
  <c r="R7933" i="1"/>
  <c r="O7934" i="1"/>
  <c r="P7934" i="1"/>
  <c r="Q7934" i="1" s="1"/>
  <c r="R7934" i="1"/>
  <c r="O7935" i="1"/>
  <c r="P7935" i="1"/>
  <c r="Q7935" i="1" s="1"/>
  <c r="R7935" i="1"/>
  <c r="O7936" i="1"/>
  <c r="P7936" i="1"/>
  <c r="Q7936" i="1" s="1"/>
  <c r="R7936" i="1"/>
  <c r="O7937" i="1"/>
  <c r="P7937" i="1"/>
  <c r="Q7937" i="1" s="1"/>
  <c r="R7937" i="1"/>
  <c r="O7938" i="1"/>
  <c r="P7938" i="1"/>
  <c r="Q7938" i="1" s="1"/>
  <c r="R7938" i="1"/>
  <c r="O7939" i="1"/>
  <c r="P7939" i="1"/>
  <c r="Q7939" i="1" s="1"/>
  <c r="R7939" i="1"/>
  <c r="O7940" i="1"/>
  <c r="P7940" i="1"/>
  <c r="Q7940" i="1" s="1"/>
  <c r="R7940" i="1"/>
  <c r="O7941" i="1"/>
  <c r="P7941" i="1"/>
  <c r="Q7941" i="1" s="1"/>
  <c r="R7941" i="1"/>
  <c r="O7942" i="1"/>
  <c r="P7942" i="1"/>
  <c r="Q7942" i="1" s="1"/>
  <c r="R7942" i="1"/>
  <c r="O7943" i="1"/>
  <c r="P7943" i="1"/>
  <c r="Q7943" i="1" s="1"/>
  <c r="R7943" i="1"/>
  <c r="O7944" i="1"/>
  <c r="P7944" i="1"/>
  <c r="Q7944" i="1" s="1"/>
  <c r="R7944" i="1"/>
  <c r="O7945" i="1"/>
  <c r="P7945" i="1"/>
  <c r="Q7945" i="1" s="1"/>
  <c r="R7945" i="1"/>
  <c r="O7946" i="1"/>
  <c r="P7946" i="1"/>
  <c r="Q7946" i="1" s="1"/>
  <c r="R7946" i="1"/>
  <c r="O7947" i="1"/>
  <c r="P7947" i="1"/>
  <c r="Q7947" i="1" s="1"/>
  <c r="R7947" i="1"/>
  <c r="O7948" i="1"/>
  <c r="P7948" i="1"/>
  <c r="Q7948" i="1" s="1"/>
  <c r="R7948" i="1"/>
  <c r="O7949" i="1"/>
  <c r="P7949" i="1"/>
  <c r="Q7949" i="1" s="1"/>
  <c r="R7949" i="1"/>
  <c r="O7950" i="1"/>
  <c r="P7950" i="1"/>
  <c r="Q7950" i="1" s="1"/>
  <c r="R7950" i="1"/>
  <c r="O7951" i="1"/>
  <c r="P7951" i="1"/>
  <c r="Q7951" i="1" s="1"/>
  <c r="R7951" i="1"/>
  <c r="O7952" i="1"/>
  <c r="P7952" i="1"/>
  <c r="Q7952" i="1" s="1"/>
  <c r="R7952" i="1"/>
  <c r="O7953" i="1"/>
  <c r="P7953" i="1"/>
  <c r="Q7953" i="1" s="1"/>
  <c r="R7953" i="1"/>
  <c r="O7954" i="1"/>
  <c r="P7954" i="1"/>
  <c r="Q7954" i="1" s="1"/>
  <c r="R7954" i="1"/>
  <c r="O7955" i="1"/>
  <c r="P7955" i="1"/>
  <c r="Q7955" i="1" s="1"/>
  <c r="R7955" i="1"/>
  <c r="O7956" i="1"/>
  <c r="P7956" i="1"/>
  <c r="Q7956" i="1" s="1"/>
  <c r="R7956" i="1"/>
  <c r="O7957" i="1"/>
  <c r="P7957" i="1"/>
  <c r="Q7957" i="1" s="1"/>
  <c r="R7957" i="1"/>
  <c r="O7958" i="1"/>
  <c r="P7958" i="1"/>
  <c r="Q7958" i="1" s="1"/>
  <c r="R7958" i="1"/>
  <c r="O7959" i="1"/>
  <c r="P7959" i="1"/>
  <c r="Q7959" i="1" s="1"/>
  <c r="R7959" i="1"/>
  <c r="O7960" i="1"/>
  <c r="P7960" i="1"/>
  <c r="Q7960" i="1" s="1"/>
  <c r="R7960" i="1"/>
  <c r="O7961" i="1"/>
  <c r="P7961" i="1"/>
  <c r="Q7961" i="1" s="1"/>
  <c r="R7961" i="1"/>
  <c r="O7962" i="1"/>
  <c r="P7962" i="1"/>
  <c r="Q7962" i="1" s="1"/>
  <c r="R7962" i="1"/>
  <c r="O7963" i="1"/>
  <c r="P7963" i="1"/>
  <c r="Q7963" i="1" s="1"/>
  <c r="R7963" i="1"/>
  <c r="O7964" i="1"/>
  <c r="P7964" i="1"/>
  <c r="Q7964" i="1" s="1"/>
  <c r="R7964" i="1"/>
  <c r="O7965" i="1"/>
  <c r="P7965" i="1"/>
  <c r="Q7965" i="1"/>
  <c r="R7965" i="1"/>
  <c r="O7966" i="1"/>
  <c r="P7966" i="1"/>
  <c r="Q7966" i="1" s="1"/>
  <c r="R7966" i="1"/>
  <c r="O7967" i="1"/>
  <c r="P7967" i="1"/>
  <c r="Q7967" i="1"/>
  <c r="R7967" i="1"/>
  <c r="O7968" i="1"/>
  <c r="P7968" i="1"/>
  <c r="Q7968" i="1" s="1"/>
  <c r="R7968" i="1"/>
  <c r="O7969" i="1"/>
  <c r="P7969" i="1"/>
  <c r="Q7969" i="1" s="1"/>
  <c r="R7969" i="1"/>
  <c r="O7970" i="1"/>
  <c r="P7970" i="1"/>
  <c r="Q7970" i="1" s="1"/>
  <c r="R7970" i="1"/>
  <c r="O7971" i="1"/>
  <c r="P7971" i="1"/>
  <c r="Q7971" i="1" s="1"/>
  <c r="R7971" i="1"/>
  <c r="O7972" i="1"/>
  <c r="P7972" i="1"/>
  <c r="Q7972" i="1" s="1"/>
  <c r="R7972" i="1"/>
  <c r="O7973" i="1"/>
  <c r="P7973" i="1"/>
  <c r="Q7973" i="1" s="1"/>
  <c r="R7973" i="1"/>
  <c r="O7974" i="1"/>
  <c r="P7974" i="1"/>
  <c r="Q7974" i="1" s="1"/>
  <c r="R7974" i="1"/>
  <c r="O7975" i="1"/>
  <c r="P7975" i="1"/>
  <c r="Q7975" i="1" s="1"/>
  <c r="R7975" i="1"/>
  <c r="O7976" i="1"/>
  <c r="P7976" i="1"/>
  <c r="Q7976" i="1" s="1"/>
  <c r="R7976" i="1"/>
  <c r="O7977" i="1"/>
  <c r="P7977" i="1"/>
  <c r="Q7977" i="1" s="1"/>
  <c r="R7977" i="1"/>
  <c r="O7978" i="1"/>
  <c r="P7978" i="1"/>
  <c r="Q7978" i="1" s="1"/>
  <c r="R7978" i="1"/>
  <c r="O7979" i="1"/>
  <c r="P7979" i="1"/>
  <c r="Q7979" i="1" s="1"/>
  <c r="R7979" i="1"/>
  <c r="O7980" i="1"/>
  <c r="P7980" i="1"/>
  <c r="Q7980" i="1" s="1"/>
  <c r="R7980" i="1"/>
  <c r="O7981" i="1"/>
  <c r="P7981" i="1"/>
  <c r="Q7981" i="1" s="1"/>
  <c r="R7981" i="1"/>
  <c r="O7982" i="1"/>
  <c r="P7982" i="1"/>
  <c r="Q7982" i="1"/>
  <c r="R7982" i="1"/>
  <c r="O7983" i="1"/>
  <c r="P7983" i="1"/>
  <c r="Q7983" i="1" s="1"/>
  <c r="R7983" i="1"/>
  <c r="O7984" i="1"/>
  <c r="P7984" i="1"/>
  <c r="Q7984" i="1" s="1"/>
  <c r="R7984" i="1"/>
  <c r="O7985" i="1"/>
  <c r="P7985" i="1"/>
  <c r="Q7985" i="1" s="1"/>
  <c r="R7985" i="1"/>
  <c r="O7986" i="1"/>
  <c r="P7986" i="1"/>
  <c r="Q7986" i="1" s="1"/>
  <c r="R7986" i="1"/>
  <c r="O7987" i="1"/>
  <c r="P7987" i="1"/>
  <c r="Q7987" i="1" s="1"/>
  <c r="R7987" i="1"/>
  <c r="O7988" i="1"/>
  <c r="P7988" i="1"/>
  <c r="Q7988" i="1" s="1"/>
  <c r="R7988" i="1"/>
  <c r="O7989" i="1"/>
  <c r="P7989" i="1"/>
  <c r="Q7989" i="1" s="1"/>
  <c r="R7989" i="1"/>
  <c r="O7990" i="1"/>
  <c r="P7990" i="1"/>
  <c r="Q7990" i="1" s="1"/>
  <c r="R7990" i="1"/>
  <c r="O7991" i="1"/>
  <c r="P7991" i="1"/>
  <c r="Q7991" i="1" s="1"/>
  <c r="R7991" i="1"/>
  <c r="O7992" i="1"/>
  <c r="P7992" i="1"/>
  <c r="Q7992" i="1" s="1"/>
  <c r="R7992" i="1"/>
  <c r="O7993" i="1"/>
  <c r="P7993" i="1"/>
  <c r="Q7993" i="1" s="1"/>
  <c r="R7993" i="1"/>
  <c r="O7994" i="1"/>
  <c r="P7994" i="1"/>
  <c r="Q7994" i="1"/>
  <c r="R7994" i="1"/>
  <c r="O7995" i="1"/>
  <c r="P7995" i="1"/>
  <c r="Q7995" i="1" s="1"/>
  <c r="R7995" i="1"/>
  <c r="O7996" i="1"/>
  <c r="P7996" i="1"/>
  <c r="Q7996" i="1" s="1"/>
  <c r="R7996" i="1"/>
  <c r="O7997" i="1"/>
  <c r="P7997" i="1"/>
  <c r="Q7997" i="1"/>
  <c r="R7997" i="1"/>
  <c r="O7998" i="1"/>
  <c r="P7998" i="1"/>
  <c r="Q7998" i="1" s="1"/>
  <c r="R7998" i="1"/>
  <c r="O7999" i="1"/>
  <c r="P7999" i="1"/>
  <c r="Q7999" i="1" s="1"/>
  <c r="R7999" i="1"/>
  <c r="O8000" i="1"/>
  <c r="P8000" i="1"/>
  <c r="Q8000" i="1" s="1"/>
  <c r="R8000" i="1"/>
  <c r="O8001" i="1"/>
  <c r="P8001" i="1"/>
  <c r="Q8001" i="1" s="1"/>
  <c r="R8001" i="1"/>
  <c r="O8002" i="1"/>
  <c r="P8002" i="1"/>
  <c r="Q8002" i="1" s="1"/>
  <c r="R8002" i="1"/>
  <c r="O8003" i="1"/>
  <c r="P8003" i="1"/>
  <c r="Q8003" i="1" s="1"/>
  <c r="R8003" i="1"/>
  <c r="O8004" i="1"/>
  <c r="P8004" i="1"/>
  <c r="Q8004" i="1" s="1"/>
  <c r="R8004" i="1"/>
  <c r="O8005" i="1"/>
  <c r="P8005" i="1"/>
  <c r="Q8005" i="1" s="1"/>
  <c r="R8005" i="1"/>
  <c r="O8006" i="1"/>
  <c r="P8006" i="1"/>
  <c r="Q8006" i="1" s="1"/>
  <c r="R8006" i="1"/>
  <c r="O8007" i="1"/>
  <c r="P8007" i="1"/>
  <c r="Q8007" i="1" s="1"/>
  <c r="R8007" i="1"/>
  <c r="O8008" i="1"/>
  <c r="P8008" i="1"/>
  <c r="Q8008" i="1" s="1"/>
  <c r="R8008" i="1"/>
  <c r="O8009" i="1"/>
  <c r="P8009" i="1"/>
  <c r="Q8009" i="1" s="1"/>
  <c r="R8009" i="1"/>
  <c r="O8010" i="1"/>
  <c r="P8010" i="1"/>
  <c r="Q8010" i="1" s="1"/>
  <c r="R8010" i="1"/>
  <c r="O8011" i="1"/>
  <c r="P8011" i="1"/>
  <c r="Q8011" i="1" s="1"/>
  <c r="R8011" i="1"/>
  <c r="O8012" i="1"/>
  <c r="P8012" i="1"/>
  <c r="Q8012" i="1" s="1"/>
  <c r="R8012" i="1"/>
  <c r="O8013" i="1"/>
  <c r="P8013" i="1"/>
  <c r="Q8013" i="1" s="1"/>
  <c r="R8013" i="1"/>
  <c r="O8014" i="1"/>
  <c r="P8014" i="1"/>
  <c r="Q8014" i="1" s="1"/>
  <c r="R8014" i="1"/>
  <c r="O8015" i="1"/>
  <c r="P8015" i="1"/>
  <c r="Q8015" i="1" s="1"/>
  <c r="R8015" i="1"/>
  <c r="O8016" i="1"/>
  <c r="P8016" i="1"/>
  <c r="Q8016" i="1" s="1"/>
  <c r="R8016" i="1"/>
  <c r="O8017" i="1"/>
  <c r="P8017" i="1"/>
  <c r="Q8017" i="1" s="1"/>
  <c r="R8017" i="1"/>
  <c r="O8018" i="1"/>
  <c r="P8018" i="1"/>
  <c r="Q8018" i="1" s="1"/>
  <c r="R8018" i="1"/>
  <c r="O8019" i="1"/>
  <c r="P8019" i="1"/>
  <c r="Q8019" i="1" s="1"/>
  <c r="R8019" i="1"/>
  <c r="O8020" i="1"/>
  <c r="P8020" i="1"/>
  <c r="Q8020" i="1" s="1"/>
  <c r="R8020" i="1"/>
  <c r="O8021" i="1"/>
  <c r="P8021" i="1"/>
  <c r="Q8021" i="1" s="1"/>
  <c r="R8021" i="1"/>
  <c r="O8022" i="1"/>
  <c r="P8022" i="1"/>
  <c r="Q8022" i="1" s="1"/>
  <c r="R8022" i="1"/>
  <c r="O8023" i="1"/>
  <c r="P8023" i="1"/>
  <c r="Q8023" i="1" s="1"/>
  <c r="R8023" i="1"/>
  <c r="O8024" i="1"/>
  <c r="P8024" i="1"/>
  <c r="Q8024" i="1" s="1"/>
  <c r="R8024" i="1"/>
  <c r="O8025" i="1"/>
  <c r="P8025" i="1"/>
  <c r="Q8025" i="1" s="1"/>
  <c r="R8025" i="1"/>
  <c r="O8026" i="1"/>
  <c r="P8026" i="1"/>
  <c r="Q8026" i="1" s="1"/>
  <c r="R8026" i="1"/>
  <c r="O8027" i="1"/>
  <c r="P8027" i="1"/>
  <c r="Q8027" i="1" s="1"/>
  <c r="R8027" i="1"/>
  <c r="O8028" i="1"/>
  <c r="P8028" i="1"/>
  <c r="Q8028" i="1" s="1"/>
  <c r="R8028" i="1"/>
  <c r="O8029" i="1"/>
  <c r="P8029" i="1"/>
  <c r="Q8029" i="1" s="1"/>
  <c r="R8029" i="1"/>
  <c r="O8030" i="1"/>
  <c r="P8030" i="1"/>
  <c r="Q8030" i="1" s="1"/>
  <c r="R8030" i="1"/>
  <c r="O8031" i="1"/>
  <c r="P8031" i="1"/>
  <c r="Q8031" i="1" s="1"/>
  <c r="R8031" i="1"/>
  <c r="O8032" i="1"/>
  <c r="P8032" i="1"/>
  <c r="Q8032" i="1" s="1"/>
  <c r="R8032" i="1"/>
  <c r="O8033" i="1"/>
  <c r="P8033" i="1"/>
  <c r="Q8033" i="1" s="1"/>
  <c r="R8033" i="1"/>
  <c r="O8034" i="1"/>
  <c r="P8034" i="1"/>
  <c r="Q8034" i="1" s="1"/>
  <c r="R8034" i="1"/>
  <c r="O8035" i="1"/>
  <c r="P8035" i="1"/>
  <c r="Q8035" i="1" s="1"/>
  <c r="R8035" i="1"/>
  <c r="O8036" i="1"/>
  <c r="P8036" i="1"/>
  <c r="Q8036" i="1" s="1"/>
  <c r="R8036" i="1"/>
  <c r="O8037" i="1"/>
  <c r="P8037" i="1"/>
  <c r="Q8037" i="1" s="1"/>
  <c r="R8037" i="1"/>
  <c r="O8038" i="1"/>
  <c r="P8038" i="1"/>
  <c r="Q8038" i="1" s="1"/>
  <c r="R8038" i="1"/>
  <c r="O8039" i="1"/>
  <c r="P8039" i="1"/>
  <c r="Q8039" i="1" s="1"/>
  <c r="R8039" i="1"/>
  <c r="O8040" i="1"/>
  <c r="P8040" i="1"/>
  <c r="Q8040" i="1" s="1"/>
  <c r="R8040" i="1"/>
  <c r="O8041" i="1"/>
  <c r="P8041" i="1"/>
  <c r="Q8041" i="1" s="1"/>
  <c r="R8041" i="1"/>
  <c r="O8042" i="1"/>
  <c r="P8042" i="1"/>
  <c r="Q8042" i="1" s="1"/>
  <c r="R8042" i="1"/>
  <c r="O8043" i="1"/>
  <c r="P8043" i="1"/>
  <c r="Q8043" i="1" s="1"/>
  <c r="R8043" i="1"/>
  <c r="O8044" i="1"/>
  <c r="P8044" i="1"/>
  <c r="Q8044" i="1" s="1"/>
  <c r="R8044" i="1"/>
  <c r="O8045" i="1"/>
  <c r="P8045" i="1"/>
  <c r="Q8045" i="1" s="1"/>
  <c r="R8045" i="1"/>
  <c r="O8046" i="1"/>
  <c r="P8046" i="1"/>
  <c r="Q8046" i="1" s="1"/>
  <c r="R8046" i="1"/>
  <c r="O8047" i="1"/>
  <c r="P8047" i="1"/>
  <c r="Q8047" i="1" s="1"/>
  <c r="R8047" i="1"/>
  <c r="O8048" i="1"/>
  <c r="P8048" i="1"/>
  <c r="Q8048" i="1" s="1"/>
  <c r="R8048" i="1"/>
  <c r="O8049" i="1"/>
  <c r="P8049" i="1"/>
  <c r="Q8049" i="1" s="1"/>
  <c r="R8049" i="1"/>
  <c r="O8050" i="1"/>
  <c r="P8050" i="1"/>
  <c r="Q8050" i="1" s="1"/>
  <c r="R8050" i="1"/>
  <c r="O8051" i="1"/>
  <c r="P8051" i="1"/>
  <c r="Q8051" i="1" s="1"/>
  <c r="R8051" i="1"/>
  <c r="O8052" i="1"/>
  <c r="P8052" i="1"/>
  <c r="Q8052" i="1" s="1"/>
  <c r="R8052" i="1"/>
  <c r="O8053" i="1"/>
  <c r="P8053" i="1"/>
  <c r="Q8053" i="1" s="1"/>
  <c r="R8053" i="1"/>
  <c r="O8054" i="1"/>
  <c r="P8054" i="1"/>
  <c r="Q8054" i="1" s="1"/>
  <c r="R8054" i="1"/>
  <c r="O8055" i="1"/>
  <c r="P8055" i="1"/>
  <c r="Q8055" i="1" s="1"/>
  <c r="R8055" i="1"/>
  <c r="O8056" i="1"/>
  <c r="P8056" i="1"/>
  <c r="Q8056" i="1" s="1"/>
  <c r="R8056" i="1"/>
  <c r="O8057" i="1"/>
  <c r="P8057" i="1"/>
  <c r="Q8057" i="1" s="1"/>
  <c r="R8057" i="1"/>
  <c r="O8058" i="1"/>
  <c r="P8058" i="1"/>
  <c r="Q8058" i="1" s="1"/>
  <c r="R8058" i="1"/>
  <c r="O8059" i="1"/>
  <c r="P8059" i="1"/>
  <c r="Q8059" i="1" s="1"/>
  <c r="R8059" i="1"/>
  <c r="O8060" i="1"/>
  <c r="P8060" i="1"/>
  <c r="Q8060" i="1" s="1"/>
  <c r="R8060" i="1"/>
  <c r="O8061" i="1"/>
  <c r="P8061" i="1"/>
  <c r="Q8061" i="1" s="1"/>
  <c r="R8061" i="1"/>
  <c r="O8062" i="1"/>
  <c r="P8062" i="1"/>
  <c r="Q8062" i="1" s="1"/>
  <c r="R8062" i="1"/>
  <c r="O8063" i="1"/>
  <c r="P8063" i="1"/>
  <c r="Q8063" i="1" s="1"/>
  <c r="R8063" i="1"/>
  <c r="O8064" i="1"/>
  <c r="P8064" i="1"/>
  <c r="Q8064" i="1" s="1"/>
  <c r="R8064" i="1"/>
  <c r="O8065" i="1"/>
  <c r="P8065" i="1"/>
  <c r="Q8065" i="1" s="1"/>
  <c r="R8065" i="1"/>
  <c r="O8066" i="1"/>
  <c r="P8066" i="1"/>
  <c r="Q8066" i="1" s="1"/>
  <c r="R8066" i="1"/>
  <c r="O8067" i="1"/>
  <c r="P8067" i="1"/>
  <c r="Q8067" i="1" s="1"/>
  <c r="R8067" i="1"/>
  <c r="O8068" i="1"/>
  <c r="P8068" i="1"/>
  <c r="Q8068" i="1" s="1"/>
  <c r="R8068" i="1"/>
  <c r="O8069" i="1"/>
  <c r="P8069" i="1"/>
  <c r="Q8069" i="1" s="1"/>
  <c r="R8069" i="1"/>
  <c r="O8070" i="1"/>
  <c r="P8070" i="1"/>
  <c r="Q8070" i="1" s="1"/>
  <c r="R8070" i="1"/>
  <c r="O8071" i="1"/>
  <c r="P8071" i="1"/>
  <c r="Q8071" i="1" s="1"/>
  <c r="R8071" i="1"/>
  <c r="O8072" i="1"/>
  <c r="P8072" i="1"/>
  <c r="Q8072" i="1"/>
  <c r="R8072" i="1"/>
  <c r="O8073" i="1"/>
  <c r="P8073" i="1"/>
  <c r="Q8073" i="1" s="1"/>
  <c r="R8073" i="1"/>
  <c r="O8074" i="1"/>
  <c r="P8074" i="1"/>
  <c r="Q8074" i="1" s="1"/>
  <c r="R8074" i="1"/>
  <c r="O8075" i="1"/>
  <c r="P8075" i="1"/>
  <c r="Q8075" i="1" s="1"/>
  <c r="R8075" i="1"/>
  <c r="O8076" i="1"/>
  <c r="P8076" i="1"/>
  <c r="Q8076" i="1" s="1"/>
  <c r="R8076" i="1"/>
  <c r="O8077" i="1"/>
  <c r="P8077" i="1"/>
  <c r="Q8077" i="1" s="1"/>
  <c r="R8077" i="1"/>
  <c r="O8078" i="1"/>
  <c r="P8078" i="1"/>
  <c r="Q8078" i="1" s="1"/>
  <c r="R8078" i="1"/>
  <c r="O8079" i="1"/>
  <c r="P8079" i="1"/>
  <c r="Q8079" i="1"/>
  <c r="R8079" i="1"/>
  <c r="O8080" i="1"/>
  <c r="P8080" i="1"/>
  <c r="Q8080" i="1" s="1"/>
  <c r="R8080" i="1"/>
  <c r="O8081" i="1"/>
  <c r="P8081" i="1"/>
  <c r="Q8081" i="1" s="1"/>
  <c r="R8081" i="1"/>
  <c r="O8082" i="1"/>
  <c r="P8082" i="1"/>
  <c r="Q8082" i="1" s="1"/>
  <c r="R8082" i="1"/>
  <c r="O8083" i="1"/>
  <c r="P8083" i="1"/>
  <c r="Q8083" i="1" s="1"/>
  <c r="R8083" i="1"/>
  <c r="O8084" i="1"/>
  <c r="P8084" i="1"/>
  <c r="Q8084" i="1"/>
  <c r="R8084" i="1"/>
  <c r="O8085" i="1"/>
  <c r="P8085" i="1"/>
  <c r="Q8085" i="1" s="1"/>
  <c r="R8085" i="1"/>
  <c r="O8086" i="1"/>
  <c r="P8086" i="1"/>
  <c r="Q8086" i="1" s="1"/>
  <c r="R8086" i="1"/>
  <c r="O8087" i="1"/>
  <c r="P8087" i="1"/>
  <c r="Q8087" i="1" s="1"/>
  <c r="R8087" i="1"/>
  <c r="O8088" i="1"/>
  <c r="P8088" i="1"/>
  <c r="Q8088" i="1" s="1"/>
  <c r="R8088" i="1"/>
  <c r="O8089" i="1"/>
  <c r="P8089" i="1"/>
  <c r="Q8089" i="1" s="1"/>
  <c r="R8089" i="1"/>
  <c r="O8090" i="1"/>
  <c r="P8090" i="1"/>
  <c r="Q8090" i="1" s="1"/>
  <c r="R8090" i="1"/>
  <c r="O8091" i="1"/>
  <c r="P8091" i="1"/>
  <c r="Q8091" i="1"/>
  <c r="R8091" i="1"/>
  <c r="O8092" i="1"/>
  <c r="P8092" i="1"/>
  <c r="Q8092" i="1" s="1"/>
  <c r="R8092" i="1"/>
  <c r="O8093" i="1"/>
  <c r="P8093" i="1"/>
  <c r="Q8093" i="1" s="1"/>
  <c r="R8093" i="1"/>
  <c r="O8094" i="1"/>
  <c r="P8094" i="1"/>
  <c r="Q8094" i="1"/>
  <c r="R8094" i="1"/>
  <c r="O8095" i="1"/>
  <c r="P8095" i="1"/>
  <c r="Q8095" i="1" s="1"/>
  <c r="R8095" i="1"/>
  <c r="O8096" i="1"/>
  <c r="P8096" i="1"/>
  <c r="Q8096" i="1" s="1"/>
  <c r="R8096" i="1"/>
  <c r="O8097" i="1"/>
  <c r="P8097" i="1"/>
  <c r="Q8097" i="1" s="1"/>
  <c r="R8097" i="1"/>
  <c r="O8098" i="1"/>
  <c r="P8098" i="1"/>
  <c r="Q8098" i="1" s="1"/>
  <c r="R8098" i="1"/>
  <c r="O8099" i="1"/>
  <c r="P8099" i="1"/>
  <c r="Q8099" i="1" s="1"/>
  <c r="R8099" i="1"/>
  <c r="O8100" i="1"/>
  <c r="P8100" i="1"/>
  <c r="Q8100" i="1" s="1"/>
  <c r="R8100" i="1"/>
  <c r="O8101" i="1"/>
  <c r="P8101" i="1"/>
  <c r="Q8101" i="1" s="1"/>
  <c r="R8101" i="1"/>
  <c r="O8102" i="1"/>
  <c r="P8102" i="1"/>
  <c r="Q8102" i="1" s="1"/>
  <c r="R8102" i="1"/>
  <c r="O8103" i="1"/>
  <c r="P8103" i="1"/>
  <c r="Q8103" i="1" s="1"/>
  <c r="R8103" i="1"/>
  <c r="O8104" i="1"/>
  <c r="P8104" i="1"/>
  <c r="Q8104" i="1" s="1"/>
  <c r="R8104" i="1"/>
  <c r="O8105" i="1"/>
  <c r="P8105" i="1"/>
  <c r="Q8105" i="1" s="1"/>
  <c r="R8105" i="1"/>
  <c r="O8106" i="1"/>
  <c r="P8106" i="1"/>
  <c r="Q8106" i="1" s="1"/>
  <c r="R8106" i="1"/>
  <c r="O8107" i="1"/>
  <c r="P8107" i="1"/>
  <c r="Q8107" i="1" s="1"/>
  <c r="R8107" i="1"/>
  <c r="O8108" i="1"/>
  <c r="P8108" i="1"/>
  <c r="Q8108" i="1" s="1"/>
  <c r="R8108" i="1"/>
  <c r="O8109" i="1"/>
  <c r="P8109" i="1"/>
  <c r="Q8109" i="1" s="1"/>
  <c r="R8109" i="1"/>
  <c r="O8110" i="1"/>
  <c r="P8110" i="1"/>
  <c r="Q8110" i="1" s="1"/>
  <c r="R8110" i="1"/>
  <c r="O8111" i="1"/>
  <c r="P8111" i="1"/>
  <c r="Q8111" i="1" s="1"/>
  <c r="R8111" i="1"/>
  <c r="O8112" i="1"/>
  <c r="P8112" i="1"/>
  <c r="Q8112" i="1" s="1"/>
  <c r="R8112" i="1"/>
  <c r="O8113" i="1"/>
  <c r="P8113" i="1"/>
  <c r="Q8113" i="1" s="1"/>
  <c r="R8113" i="1"/>
  <c r="O8114" i="1"/>
  <c r="P8114" i="1"/>
  <c r="Q8114" i="1" s="1"/>
  <c r="R8114" i="1"/>
  <c r="O8115" i="1"/>
  <c r="P8115" i="1"/>
  <c r="Q8115" i="1" s="1"/>
  <c r="R8115" i="1"/>
  <c r="O8116" i="1"/>
  <c r="P8116" i="1"/>
  <c r="Q8116" i="1" s="1"/>
  <c r="R8116" i="1"/>
  <c r="O8117" i="1"/>
  <c r="P8117" i="1"/>
  <c r="Q8117" i="1" s="1"/>
  <c r="R8117" i="1"/>
  <c r="O8118" i="1"/>
  <c r="P8118" i="1"/>
  <c r="Q8118" i="1" s="1"/>
  <c r="R8118" i="1"/>
  <c r="O8119" i="1"/>
  <c r="P8119" i="1"/>
  <c r="Q8119" i="1" s="1"/>
  <c r="R8119" i="1"/>
  <c r="O8120" i="1"/>
  <c r="P8120" i="1"/>
  <c r="Q8120" i="1" s="1"/>
  <c r="R8120" i="1"/>
  <c r="O8121" i="1"/>
  <c r="P8121" i="1"/>
  <c r="Q8121" i="1" s="1"/>
  <c r="R8121" i="1"/>
  <c r="O8122" i="1"/>
  <c r="P8122" i="1"/>
  <c r="Q8122" i="1" s="1"/>
  <c r="R8122" i="1"/>
  <c r="O8123" i="1"/>
  <c r="P8123" i="1"/>
  <c r="Q8123" i="1" s="1"/>
  <c r="R8123" i="1"/>
  <c r="O8124" i="1"/>
  <c r="P8124" i="1"/>
  <c r="Q8124" i="1" s="1"/>
  <c r="R8124" i="1"/>
  <c r="O8125" i="1"/>
  <c r="P8125" i="1"/>
  <c r="Q8125" i="1" s="1"/>
  <c r="R8125" i="1"/>
  <c r="O8126" i="1"/>
  <c r="P8126" i="1"/>
  <c r="Q8126" i="1" s="1"/>
  <c r="R8126" i="1"/>
  <c r="O8127" i="1"/>
  <c r="P8127" i="1"/>
  <c r="Q8127" i="1"/>
  <c r="R8127" i="1"/>
  <c r="O8128" i="1"/>
  <c r="P8128" i="1"/>
  <c r="Q8128" i="1" s="1"/>
  <c r="R8128" i="1"/>
  <c r="O8129" i="1"/>
  <c r="P8129" i="1"/>
  <c r="Q8129" i="1"/>
  <c r="R8129" i="1"/>
  <c r="O8130" i="1"/>
  <c r="P8130" i="1"/>
  <c r="Q8130" i="1" s="1"/>
  <c r="R8130" i="1"/>
  <c r="O8131" i="1"/>
  <c r="P8131" i="1"/>
  <c r="Q8131" i="1" s="1"/>
  <c r="R8131" i="1"/>
  <c r="O8132" i="1"/>
  <c r="P8132" i="1"/>
  <c r="Q8132" i="1" s="1"/>
  <c r="R8132" i="1"/>
  <c r="O8133" i="1"/>
  <c r="P8133" i="1"/>
  <c r="Q8133" i="1" s="1"/>
  <c r="R8133" i="1"/>
  <c r="O8134" i="1"/>
  <c r="P8134" i="1"/>
  <c r="Q8134" i="1" s="1"/>
  <c r="R8134" i="1"/>
  <c r="O8135" i="1"/>
  <c r="P8135" i="1"/>
  <c r="Q8135" i="1" s="1"/>
  <c r="R8135" i="1"/>
  <c r="O8136" i="1"/>
  <c r="P8136" i="1"/>
  <c r="Q8136" i="1" s="1"/>
  <c r="R8136" i="1"/>
  <c r="O8137" i="1"/>
  <c r="P8137" i="1"/>
  <c r="Q8137" i="1" s="1"/>
  <c r="R8137" i="1"/>
  <c r="O8138" i="1"/>
  <c r="P8138" i="1"/>
  <c r="Q8138" i="1"/>
  <c r="R8138" i="1"/>
  <c r="O8139" i="1"/>
  <c r="P8139" i="1"/>
  <c r="Q8139" i="1" s="1"/>
  <c r="R8139" i="1"/>
  <c r="O8140" i="1"/>
  <c r="P8140" i="1"/>
  <c r="Q8140" i="1" s="1"/>
  <c r="R8140" i="1"/>
  <c r="O8141" i="1"/>
  <c r="P8141" i="1"/>
  <c r="Q8141" i="1" s="1"/>
  <c r="R8141" i="1"/>
  <c r="O8142" i="1"/>
  <c r="P8142" i="1"/>
  <c r="Q8142" i="1" s="1"/>
  <c r="R8142" i="1"/>
  <c r="O8143" i="1"/>
  <c r="P8143" i="1"/>
  <c r="Q8143" i="1" s="1"/>
  <c r="R8143" i="1"/>
  <c r="O8144" i="1"/>
  <c r="P8144" i="1"/>
  <c r="Q8144" i="1" s="1"/>
  <c r="R8144" i="1"/>
  <c r="O8145" i="1"/>
  <c r="P8145" i="1"/>
  <c r="Q8145" i="1" s="1"/>
  <c r="R8145" i="1"/>
  <c r="O8146" i="1"/>
  <c r="P8146" i="1"/>
  <c r="Q8146" i="1" s="1"/>
  <c r="R8146" i="1"/>
  <c r="O8147" i="1"/>
  <c r="P8147" i="1"/>
  <c r="Q8147" i="1" s="1"/>
  <c r="R8147" i="1"/>
  <c r="O8148" i="1"/>
  <c r="P8148" i="1"/>
  <c r="Q8148" i="1" s="1"/>
  <c r="R8148" i="1"/>
  <c r="O8149" i="1"/>
  <c r="P8149" i="1"/>
  <c r="Q8149" i="1" s="1"/>
  <c r="R8149" i="1"/>
  <c r="O8150" i="1"/>
  <c r="P8150" i="1"/>
  <c r="Q8150" i="1" s="1"/>
  <c r="R8150" i="1"/>
  <c r="O8151" i="1"/>
  <c r="P8151" i="1"/>
  <c r="Q8151" i="1" s="1"/>
  <c r="R8151" i="1"/>
  <c r="O8152" i="1"/>
  <c r="P8152" i="1"/>
  <c r="Q8152" i="1" s="1"/>
  <c r="R8152" i="1"/>
  <c r="O8153" i="1"/>
  <c r="P8153" i="1"/>
  <c r="Q8153" i="1" s="1"/>
  <c r="R8153" i="1"/>
  <c r="O8154" i="1"/>
  <c r="P8154" i="1"/>
  <c r="Q8154" i="1" s="1"/>
  <c r="R8154" i="1"/>
  <c r="O8155" i="1"/>
  <c r="P8155" i="1"/>
  <c r="Q8155" i="1" s="1"/>
  <c r="R8155" i="1"/>
  <c r="O8156" i="1"/>
  <c r="P8156" i="1"/>
  <c r="Q8156" i="1"/>
  <c r="R8156" i="1"/>
  <c r="O8157" i="1"/>
  <c r="P8157" i="1"/>
  <c r="Q8157" i="1"/>
  <c r="R8157" i="1"/>
  <c r="O8158" i="1"/>
  <c r="P8158" i="1"/>
  <c r="Q8158" i="1" s="1"/>
  <c r="R8158" i="1"/>
  <c r="O8159" i="1"/>
  <c r="P8159" i="1"/>
  <c r="Q8159" i="1" s="1"/>
  <c r="R8159" i="1"/>
  <c r="O8160" i="1"/>
  <c r="P8160" i="1"/>
  <c r="Q8160" i="1" s="1"/>
  <c r="R8160" i="1"/>
  <c r="O8161" i="1"/>
  <c r="P8161" i="1"/>
  <c r="Q8161" i="1" s="1"/>
  <c r="R8161" i="1"/>
  <c r="O8162" i="1"/>
  <c r="P8162" i="1"/>
  <c r="Q8162" i="1" s="1"/>
  <c r="R8162" i="1"/>
  <c r="O8163" i="1"/>
  <c r="P8163" i="1"/>
  <c r="Q8163" i="1" s="1"/>
  <c r="R8163" i="1"/>
  <c r="O8164" i="1"/>
  <c r="P8164" i="1"/>
  <c r="Q8164" i="1" s="1"/>
  <c r="R8164" i="1"/>
  <c r="O8165" i="1"/>
  <c r="P8165" i="1"/>
  <c r="Q8165" i="1" s="1"/>
  <c r="R8165" i="1"/>
  <c r="O8166" i="1"/>
  <c r="P8166" i="1"/>
  <c r="Q8166" i="1" s="1"/>
  <c r="R8166" i="1"/>
  <c r="O8167" i="1"/>
  <c r="P8167" i="1"/>
  <c r="Q8167" i="1" s="1"/>
  <c r="R8167" i="1"/>
  <c r="O8168" i="1"/>
  <c r="P8168" i="1"/>
  <c r="Q8168" i="1" s="1"/>
  <c r="R8168" i="1"/>
  <c r="O8169" i="1"/>
  <c r="P8169" i="1"/>
  <c r="Q8169" i="1" s="1"/>
  <c r="R8169" i="1"/>
  <c r="O8170" i="1"/>
  <c r="P8170" i="1"/>
  <c r="Q8170" i="1" s="1"/>
  <c r="R8170" i="1"/>
  <c r="O8171" i="1"/>
  <c r="P8171" i="1"/>
  <c r="Q8171" i="1" s="1"/>
  <c r="R8171" i="1"/>
  <c r="O8172" i="1"/>
  <c r="P8172" i="1"/>
  <c r="Q8172" i="1" s="1"/>
  <c r="R8172" i="1"/>
  <c r="O8173" i="1"/>
  <c r="P8173" i="1"/>
  <c r="Q8173" i="1" s="1"/>
  <c r="R8173" i="1"/>
  <c r="O8174" i="1"/>
  <c r="P8174" i="1"/>
  <c r="Q8174" i="1" s="1"/>
  <c r="R8174" i="1"/>
  <c r="O8175" i="1"/>
  <c r="P8175" i="1"/>
  <c r="Q8175" i="1" s="1"/>
  <c r="R8175" i="1"/>
  <c r="O8176" i="1"/>
  <c r="P8176" i="1"/>
  <c r="Q8176" i="1" s="1"/>
  <c r="R8176" i="1"/>
  <c r="O8177" i="1"/>
  <c r="P8177" i="1"/>
  <c r="Q8177" i="1" s="1"/>
  <c r="R8177" i="1"/>
  <c r="O8178" i="1"/>
  <c r="P8178" i="1"/>
  <c r="Q8178" i="1" s="1"/>
  <c r="R8178" i="1"/>
  <c r="O8179" i="1"/>
  <c r="P8179" i="1"/>
  <c r="Q8179" i="1" s="1"/>
  <c r="R8179" i="1"/>
  <c r="O8180" i="1"/>
  <c r="P8180" i="1"/>
  <c r="Q8180" i="1" s="1"/>
  <c r="R8180" i="1"/>
  <c r="O8181" i="1"/>
  <c r="P8181" i="1"/>
  <c r="Q8181" i="1" s="1"/>
  <c r="R8181" i="1"/>
  <c r="O8182" i="1"/>
  <c r="P8182" i="1"/>
  <c r="Q8182" i="1" s="1"/>
  <c r="R8182" i="1"/>
  <c r="O8183" i="1"/>
  <c r="P8183" i="1"/>
  <c r="Q8183" i="1" s="1"/>
  <c r="R8183" i="1"/>
  <c r="O8184" i="1"/>
  <c r="P8184" i="1"/>
  <c r="Q8184" i="1" s="1"/>
  <c r="R8184" i="1"/>
  <c r="O8185" i="1"/>
  <c r="P8185" i="1"/>
  <c r="Q8185" i="1" s="1"/>
  <c r="R8185" i="1"/>
  <c r="O8186" i="1"/>
  <c r="P8186" i="1"/>
  <c r="Q8186" i="1"/>
  <c r="R8186" i="1"/>
  <c r="O8187" i="1"/>
  <c r="P8187" i="1"/>
  <c r="Q8187" i="1" s="1"/>
  <c r="R8187" i="1"/>
  <c r="O8188" i="1"/>
  <c r="P8188" i="1"/>
  <c r="Q8188" i="1" s="1"/>
  <c r="R8188" i="1"/>
  <c r="O8189" i="1"/>
  <c r="P8189" i="1"/>
  <c r="Q8189" i="1" s="1"/>
  <c r="R8189" i="1"/>
  <c r="O8190" i="1"/>
  <c r="P8190" i="1"/>
  <c r="Q8190" i="1" s="1"/>
  <c r="R8190" i="1"/>
  <c r="O8191" i="1"/>
  <c r="P8191" i="1"/>
  <c r="Q8191" i="1" s="1"/>
  <c r="R8191" i="1"/>
  <c r="O8192" i="1"/>
  <c r="P8192" i="1"/>
  <c r="Q8192" i="1" s="1"/>
  <c r="R8192" i="1"/>
  <c r="O8193" i="1"/>
  <c r="P8193" i="1"/>
  <c r="Q8193" i="1" s="1"/>
  <c r="R8193" i="1"/>
  <c r="O8194" i="1"/>
  <c r="P8194" i="1"/>
  <c r="Q8194" i="1" s="1"/>
  <c r="R8194" i="1"/>
  <c r="O8195" i="1"/>
  <c r="P8195" i="1"/>
  <c r="Q8195" i="1" s="1"/>
  <c r="R8195" i="1"/>
  <c r="O8196" i="1"/>
  <c r="P8196" i="1"/>
  <c r="Q8196" i="1" s="1"/>
  <c r="R8196" i="1"/>
  <c r="O8197" i="1"/>
  <c r="P8197" i="1"/>
  <c r="Q8197" i="1" s="1"/>
  <c r="R8197" i="1"/>
  <c r="O8198" i="1"/>
  <c r="P8198" i="1"/>
  <c r="Q8198" i="1" s="1"/>
  <c r="R8198" i="1"/>
  <c r="O8199" i="1"/>
  <c r="P8199" i="1"/>
  <c r="Q8199" i="1" s="1"/>
  <c r="R8199" i="1"/>
  <c r="O8200" i="1"/>
  <c r="P8200" i="1"/>
  <c r="Q8200" i="1" s="1"/>
  <c r="R8200" i="1"/>
  <c r="O8201" i="1"/>
  <c r="P8201" i="1"/>
  <c r="Q8201" i="1" s="1"/>
  <c r="R8201" i="1"/>
  <c r="O8202" i="1"/>
  <c r="P8202" i="1"/>
  <c r="Q8202" i="1" s="1"/>
  <c r="R8202" i="1"/>
  <c r="O8203" i="1"/>
  <c r="P8203" i="1"/>
  <c r="Q8203" i="1" s="1"/>
  <c r="R8203" i="1"/>
  <c r="O8204" i="1"/>
  <c r="P8204" i="1"/>
  <c r="Q8204" i="1" s="1"/>
  <c r="R8204" i="1"/>
  <c r="O8205" i="1"/>
  <c r="P8205" i="1"/>
  <c r="Q8205" i="1"/>
  <c r="R8205" i="1"/>
  <c r="O8206" i="1"/>
  <c r="P8206" i="1"/>
  <c r="Q8206" i="1" s="1"/>
  <c r="R8206" i="1"/>
  <c r="O8207" i="1"/>
  <c r="P8207" i="1"/>
  <c r="Q8207" i="1" s="1"/>
  <c r="R8207" i="1"/>
  <c r="O8208" i="1"/>
  <c r="P8208" i="1"/>
  <c r="Q8208" i="1" s="1"/>
  <c r="R8208" i="1"/>
  <c r="O8209" i="1"/>
  <c r="P8209" i="1"/>
  <c r="Q8209" i="1" s="1"/>
  <c r="R8209" i="1"/>
  <c r="O8210" i="1"/>
  <c r="P8210" i="1"/>
  <c r="Q8210" i="1" s="1"/>
  <c r="R8210" i="1"/>
  <c r="O8211" i="1"/>
  <c r="P8211" i="1"/>
  <c r="Q8211" i="1" s="1"/>
  <c r="R8211" i="1"/>
  <c r="O8212" i="1"/>
  <c r="P8212" i="1"/>
  <c r="Q8212" i="1" s="1"/>
  <c r="R8212" i="1"/>
  <c r="O8213" i="1"/>
  <c r="P8213" i="1"/>
  <c r="Q8213" i="1" s="1"/>
  <c r="R8213" i="1"/>
  <c r="O8214" i="1"/>
  <c r="P8214" i="1"/>
  <c r="Q8214" i="1" s="1"/>
  <c r="R8214" i="1"/>
  <c r="O8215" i="1"/>
  <c r="P8215" i="1"/>
  <c r="Q8215" i="1" s="1"/>
  <c r="R8215" i="1"/>
  <c r="O8216" i="1"/>
  <c r="P8216" i="1"/>
  <c r="Q8216" i="1" s="1"/>
  <c r="R8216" i="1"/>
  <c r="O8217" i="1"/>
  <c r="P8217" i="1"/>
  <c r="Q8217" i="1" s="1"/>
  <c r="R8217" i="1"/>
  <c r="O8218" i="1"/>
  <c r="P8218" i="1"/>
  <c r="Q8218" i="1" s="1"/>
  <c r="R8218" i="1"/>
  <c r="O8219" i="1"/>
  <c r="P8219" i="1"/>
  <c r="Q8219" i="1" s="1"/>
  <c r="R8219" i="1"/>
  <c r="O8220" i="1"/>
  <c r="P8220" i="1"/>
  <c r="Q8220" i="1" s="1"/>
  <c r="R8220" i="1"/>
  <c r="O8221" i="1"/>
  <c r="P8221" i="1"/>
  <c r="Q8221" i="1" s="1"/>
  <c r="R8221" i="1"/>
  <c r="O8222" i="1"/>
  <c r="P8222" i="1"/>
  <c r="Q8222" i="1" s="1"/>
  <c r="R8222" i="1"/>
  <c r="O8223" i="1"/>
  <c r="P8223" i="1"/>
  <c r="Q8223" i="1" s="1"/>
  <c r="R8223" i="1"/>
  <c r="O8224" i="1"/>
  <c r="P8224" i="1"/>
  <c r="Q8224" i="1" s="1"/>
  <c r="R8224" i="1"/>
  <c r="O8225" i="1"/>
  <c r="P8225" i="1"/>
  <c r="Q8225" i="1" s="1"/>
  <c r="R8225" i="1"/>
  <c r="O8226" i="1"/>
  <c r="P8226" i="1"/>
  <c r="Q8226" i="1" s="1"/>
  <c r="R8226" i="1"/>
  <c r="O8227" i="1"/>
  <c r="P8227" i="1"/>
  <c r="Q8227" i="1" s="1"/>
  <c r="R8227" i="1"/>
  <c r="O8228" i="1"/>
  <c r="P8228" i="1"/>
  <c r="Q8228" i="1"/>
  <c r="R8228" i="1"/>
  <c r="O8229" i="1"/>
  <c r="P8229" i="1"/>
  <c r="Q8229" i="1" s="1"/>
  <c r="R8229" i="1"/>
  <c r="O8230" i="1"/>
  <c r="P8230" i="1"/>
  <c r="Q8230" i="1" s="1"/>
  <c r="R8230" i="1"/>
  <c r="O8231" i="1"/>
  <c r="P8231" i="1"/>
  <c r="Q8231" i="1"/>
  <c r="R8231" i="1"/>
  <c r="O8232" i="1"/>
  <c r="P8232" i="1"/>
  <c r="Q8232" i="1" s="1"/>
  <c r="R8232" i="1"/>
  <c r="O8233" i="1"/>
  <c r="P8233" i="1"/>
  <c r="Q8233" i="1" s="1"/>
  <c r="R8233" i="1"/>
  <c r="O8234" i="1"/>
  <c r="P8234" i="1"/>
  <c r="Q8234" i="1" s="1"/>
  <c r="R8234" i="1"/>
  <c r="O8235" i="1"/>
  <c r="P8235" i="1"/>
  <c r="Q8235" i="1" s="1"/>
  <c r="R8235" i="1"/>
  <c r="O8236" i="1"/>
  <c r="P8236" i="1"/>
  <c r="Q8236" i="1" s="1"/>
  <c r="R8236" i="1"/>
  <c r="O8237" i="1"/>
  <c r="P8237" i="1"/>
  <c r="Q8237" i="1" s="1"/>
  <c r="R8237" i="1"/>
  <c r="O8238" i="1"/>
  <c r="P8238" i="1"/>
  <c r="Q8238" i="1" s="1"/>
  <c r="R8238" i="1"/>
  <c r="O8239" i="1"/>
  <c r="P8239" i="1"/>
  <c r="Q8239" i="1" s="1"/>
  <c r="R8239" i="1"/>
  <c r="O8240" i="1"/>
  <c r="P8240" i="1"/>
  <c r="Q8240" i="1"/>
  <c r="R8240" i="1"/>
  <c r="O8241" i="1"/>
  <c r="P8241" i="1"/>
  <c r="Q8241" i="1" s="1"/>
  <c r="R8241" i="1"/>
  <c r="O8242" i="1"/>
  <c r="P8242" i="1"/>
  <c r="Q8242" i="1" s="1"/>
  <c r="R8242" i="1"/>
  <c r="O8243" i="1"/>
  <c r="P8243" i="1"/>
  <c r="Q8243" i="1" s="1"/>
  <c r="R8243" i="1"/>
  <c r="O8244" i="1"/>
  <c r="P8244" i="1"/>
  <c r="Q8244" i="1" s="1"/>
  <c r="R8244" i="1"/>
  <c r="O8245" i="1"/>
  <c r="P8245" i="1"/>
  <c r="Q8245" i="1" s="1"/>
  <c r="R8245" i="1"/>
  <c r="O8246" i="1"/>
  <c r="P8246" i="1"/>
  <c r="Q8246" i="1" s="1"/>
  <c r="R8246" i="1"/>
  <c r="O8247" i="1"/>
  <c r="P8247" i="1"/>
  <c r="Q8247" i="1" s="1"/>
  <c r="R8247" i="1"/>
  <c r="O8248" i="1"/>
  <c r="P8248" i="1"/>
  <c r="Q8248" i="1" s="1"/>
  <c r="R8248" i="1"/>
  <c r="O8249" i="1"/>
  <c r="P8249" i="1"/>
  <c r="Q8249" i="1" s="1"/>
  <c r="R8249" i="1"/>
  <c r="O8250" i="1"/>
  <c r="P8250" i="1"/>
  <c r="Q8250" i="1"/>
  <c r="R8250" i="1"/>
  <c r="O8251" i="1"/>
  <c r="P8251" i="1"/>
  <c r="Q8251" i="1" s="1"/>
  <c r="R8251" i="1"/>
  <c r="O8252" i="1"/>
  <c r="P8252" i="1"/>
  <c r="Q8252" i="1" s="1"/>
  <c r="R8252" i="1"/>
  <c r="O8253" i="1"/>
  <c r="P8253" i="1"/>
  <c r="Q8253" i="1"/>
  <c r="R8253" i="1"/>
  <c r="O8254" i="1"/>
  <c r="P8254" i="1"/>
  <c r="Q8254" i="1" s="1"/>
  <c r="R8254" i="1"/>
  <c r="O8255" i="1"/>
  <c r="P8255" i="1"/>
  <c r="Q8255" i="1" s="1"/>
  <c r="R8255" i="1"/>
  <c r="O8256" i="1"/>
  <c r="P8256" i="1"/>
  <c r="Q8256" i="1" s="1"/>
  <c r="R8256" i="1"/>
  <c r="O8257" i="1"/>
  <c r="P8257" i="1"/>
  <c r="Q8257" i="1" s="1"/>
  <c r="R8257" i="1"/>
  <c r="O8258" i="1"/>
  <c r="P8258" i="1"/>
  <c r="Q8258" i="1"/>
  <c r="R8258" i="1"/>
  <c r="O8259" i="1"/>
  <c r="P8259" i="1"/>
  <c r="Q8259" i="1" s="1"/>
  <c r="R8259" i="1"/>
  <c r="O8260" i="1"/>
  <c r="P8260" i="1"/>
  <c r="Q8260" i="1" s="1"/>
  <c r="R8260" i="1"/>
  <c r="O8261" i="1"/>
  <c r="P8261" i="1"/>
  <c r="Q8261" i="1" s="1"/>
  <c r="R8261" i="1"/>
  <c r="O8262" i="1"/>
  <c r="P8262" i="1"/>
  <c r="Q8262" i="1"/>
  <c r="R8262" i="1"/>
  <c r="O8263" i="1"/>
  <c r="P8263" i="1"/>
  <c r="Q8263" i="1" s="1"/>
  <c r="R8263" i="1"/>
  <c r="O8264" i="1"/>
  <c r="P8264" i="1"/>
  <c r="Q8264" i="1"/>
  <c r="R8264" i="1"/>
  <c r="O8265" i="1"/>
  <c r="P8265" i="1"/>
  <c r="Q8265" i="1" s="1"/>
  <c r="R8265" i="1"/>
  <c r="O8266" i="1"/>
  <c r="P8266" i="1"/>
  <c r="Q8266" i="1" s="1"/>
  <c r="R8266" i="1"/>
  <c r="O8267" i="1"/>
  <c r="P8267" i="1"/>
  <c r="Q8267" i="1" s="1"/>
  <c r="R8267" i="1"/>
  <c r="O8268" i="1"/>
  <c r="P8268" i="1"/>
  <c r="Q8268" i="1" s="1"/>
  <c r="R8268" i="1"/>
  <c r="O8269" i="1"/>
  <c r="P8269" i="1"/>
  <c r="Q8269" i="1" s="1"/>
  <c r="R8269" i="1"/>
  <c r="O8270" i="1"/>
  <c r="P8270" i="1"/>
  <c r="Q8270" i="1" s="1"/>
  <c r="R8270" i="1"/>
  <c r="O8271" i="1"/>
  <c r="P8271" i="1"/>
  <c r="Q8271" i="1" s="1"/>
  <c r="R8271" i="1"/>
  <c r="O8272" i="1"/>
  <c r="P8272" i="1"/>
  <c r="Q8272" i="1" s="1"/>
  <c r="R8272" i="1"/>
  <c r="O8273" i="1"/>
  <c r="P8273" i="1"/>
  <c r="Q8273" i="1" s="1"/>
  <c r="R8273" i="1"/>
  <c r="O8274" i="1"/>
  <c r="P8274" i="1"/>
  <c r="Q8274" i="1" s="1"/>
  <c r="R8274" i="1"/>
  <c r="O8275" i="1"/>
  <c r="P8275" i="1"/>
  <c r="Q8275" i="1" s="1"/>
  <c r="R8275" i="1"/>
  <c r="O8276" i="1"/>
  <c r="P8276" i="1"/>
  <c r="Q8276" i="1" s="1"/>
  <c r="R8276" i="1"/>
  <c r="O8277" i="1"/>
  <c r="P8277" i="1"/>
  <c r="Q8277" i="1" s="1"/>
  <c r="R8277" i="1"/>
  <c r="O8278" i="1"/>
  <c r="P8278" i="1"/>
  <c r="Q8278" i="1" s="1"/>
  <c r="R8278" i="1"/>
  <c r="O8279" i="1"/>
  <c r="P8279" i="1"/>
  <c r="Q8279" i="1" s="1"/>
  <c r="R8279" i="1"/>
  <c r="O8280" i="1"/>
  <c r="P8280" i="1"/>
  <c r="Q8280" i="1" s="1"/>
  <c r="R8280" i="1"/>
  <c r="O8281" i="1"/>
  <c r="P8281" i="1"/>
  <c r="Q8281" i="1" s="1"/>
  <c r="R8281" i="1"/>
  <c r="O8282" i="1"/>
  <c r="P8282" i="1"/>
  <c r="Q8282" i="1" s="1"/>
  <c r="R8282" i="1"/>
  <c r="O8283" i="1"/>
  <c r="P8283" i="1"/>
  <c r="Q8283" i="1" s="1"/>
  <c r="R8283" i="1"/>
  <c r="O8284" i="1"/>
  <c r="P8284" i="1"/>
  <c r="Q8284" i="1" s="1"/>
  <c r="R8284" i="1"/>
  <c r="O8285" i="1"/>
  <c r="P8285" i="1"/>
  <c r="Q8285" i="1"/>
  <c r="R8285" i="1"/>
  <c r="O8286" i="1"/>
  <c r="P8286" i="1"/>
  <c r="Q8286" i="1" s="1"/>
  <c r="R8286" i="1"/>
  <c r="O8287" i="1"/>
  <c r="P8287" i="1"/>
  <c r="Q8287" i="1" s="1"/>
  <c r="R8287" i="1"/>
  <c r="O8288" i="1"/>
  <c r="P8288" i="1"/>
  <c r="Q8288" i="1" s="1"/>
  <c r="R8288" i="1"/>
  <c r="O8289" i="1"/>
  <c r="P8289" i="1"/>
  <c r="Q8289" i="1"/>
  <c r="R8289" i="1"/>
  <c r="O8290" i="1"/>
  <c r="P8290" i="1"/>
  <c r="Q8290" i="1" s="1"/>
  <c r="R8290" i="1"/>
  <c r="O8291" i="1"/>
  <c r="P8291" i="1"/>
  <c r="Q8291" i="1" s="1"/>
  <c r="R8291" i="1"/>
  <c r="O8292" i="1"/>
  <c r="P8292" i="1"/>
  <c r="Q8292" i="1"/>
  <c r="R8292" i="1"/>
  <c r="O8293" i="1"/>
  <c r="P8293" i="1"/>
  <c r="Q8293" i="1" s="1"/>
  <c r="R8293" i="1"/>
  <c r="O8294" i="1"/>
  <c r="P8294" i="1"/>
  <c r="Q8294" i="1"/>
  <c r="R8294" i="1"/>
  <c r="O8295" i="1"/>
  <c r="P8295" i="1"/>
  <c r="Q8295" i="1"/>
  <c r="R8295" i="1"/>
  <c r="O8296" i="1"/>
  <c r="P8296" i="1"/>
  <c r="Q8296" i="1" s="1"/>
  <c r="R8296" i="1"/>
  <c r="O8297" i="1"/>
  <c r="P8297" i="1"/>
  <c r="Q8297" i="1" s="1"/>
  <c r="R8297" i="1"/>
  <c r="O8298" i="1"/>
  <c r="P8298" i="1"/>
  <c r="Q8298" i="1" s="1"/>
  <c r="R8298" i="1"/>
  <c r="O8299" i="1"/>
  <c r="P8299" i="1"/>
  <c r="Q8299" i="1" s="1"/>
  <c r="R8299" i="1"/>
  <c r="O8300" i="1"/>
  <c r="P8300" i="1"/>
  <c r="Q8300" i="1" s="1"/>
  <c r="R8300" i="1"/>
  <c r="O8301" i="1"/>
  <c r="P8301" i="1"/>
  <c r="Q8301" i="1" s="1"/>
  <c r="R8301" i="1"/>
  <c r="O8302" i="1"/>
  <c r="P8302" i="1"/>
  <c r="Q8302" i="1" s="1"/>
  <c r="R8302" i="1"/>
  <c r="O8303" i="1"/>
  <c r="P8303" i="1"/>
  <c r="Q8303" i="1" s="1"/>
  <c r="R8303" i="1"/>
  <c r="O8304" i="1"/>
  <c r="P8304" i="1"/>
  <c r="Q8304" i="1" s="1"/>
  <c r="R8304" i="1"/>
  <c r="O8305" i="1"/>
  <c r="P8305" i="1"/>
  <c r="Q8305" i="1" s="1"/>
  <c r="R8305" i="1"/>
  <c r="O8306" i="1"/>
  <c r="P8306" i="1"/>
  <c r="Q8306" i="1" s="1"/>
  <c r="R8306" i="1"/>
  <c r="O8307" i="1"/>
  <c r="P8307" i="1"/>
  <c r="Q8307" i="1" s="1"/>
  <c r="R8307" i="1"/>
  <c r="O8308" i="1"/>
  <c r="P8308" i="1"/>
  <c r="Q8308" i="1" s="1"/>
  <c r="R8308" i="1"/>
  <c r="O8309" i="1"/>
  <c r="P8309" i="1"/>
  <c r="Q8309" i="1" s="1"/>
  <c r="R8309" i="1"/>
  <c r="O8310" i="1"/>
  <c r="P8310" i="1"/>
  <c r="Q8310" i="1" s="1"/>
  <c r="R8310" i="1"/>
  <c r="O8311" i="1"/>
  <c r="P8311" i="1"/>
  <c r="Q8311" i="1" s="1"/>
  <c r="R8311" i="1"/>
  <c r="O8312" i="1"/>
  <c r="P8312" i="1"/>
  <c r="Q8312" i="1" s="1"/>
  <c r="R8312" i="1"/>
  <c r="O8313" i="1"/>
  <c r="P8313" i="1"/>
  <c r="Q8313" i="1" s="1"/>
  <c r="R8313" i="1"/>
  <c r="O8314" i="1"/>
  <c r="P8314" i="1"/>
  <c r="Q8314" i="1" s="1"/>
  <c r="R8314" i="1"/>
  <c r="O8315" i="1"/>
  <c r="P8315" i="1"/>
  <c r="Q8315" i="1" s="1"/>
  <c r="R8315" i="1"/>
  <c r="O8316" i="1"/>
  <c r="P8316" i="1"/>
  <c r="Q8316" i="1" s="1"/>
  <c r="R8316" i="1"/>
  <c r="O8317" i="1"/>
  <c r="P8317" i="1"/>
  <c r="Q8317" i="1" s="1"/>
  <c r="R8317" i="1"/>
  <c r="O8318" i="1"/>
  <c r="P8318" i="1"/>
  <c r="Q8318" i="1" s="1"/>
  <c r="R8318" i="1"/>
  <c r="O8319" i="1"/>
  <c r="P8319" i="1"/>
  <c r="Q8319" i="1" s="1"/>
  <c r="R8319" i="1"/>
  <c r="O8320" i="1"/>
  <c r="P8320" i="1"/>
  <c r="Q8320" i="1" s="1"/>
  <c r="R8320" i="1"/>
  <c r="O8321" i="1"/>
  <c r="P8321" i="1"/>
  <c r="Q8321" i="1" s="1"/>
  <c r="R8321" i="1"/>
  <c r="O8322" i="1"/>
  <c r="P8322" i="1"/>
  <c r="Q8322" i="1" s="1"/>
  <c r="R8322" i="1"/>
  <c r="O8323" i="1"/>
  <c r="P8323" i="1"/>
  <c r="Q8323" i="1" s="1"/>
  <c r="R8323" i="1"/>
  <c r="O8324" i="1"/>
  <c r="P8324" i="1"/>
  <c r="Q8324" i="1" s="1"/>
  <c r="R8324" i="1"/>
  <c r="O8325" i="1"/>
  <c r="P8325" i="1"/>
  <c r="Q8325" i="1" s="1"/>
  <c r="R8325" i="1"/>
  <c r="O8326" i="1"/>
  <c r="P8326" i="1"/>
  <c r="Q8326" i="1" s="1"/>
  <c r="R8326" i="1"/>
  <c r="O8327" i="1"/>
  <c r="P8327" i="1"/>
  <c r="Q8327" i="1" s="1"/>
  <c r="R8327" i="1"/>
  <c r="O8328" i="1"/>
  <c r="P8328" i="1"/>
  <c r="Q8328" i="1" s="1"/>
  <c r="R8328" i="1"/>
  <c r="O8329" i="1"/>
  <c r="P8329" i="1"/>
  <c r="Q8329" i="1" s="1"/>
  <c r="R8329" i="1"/>
  <c r="O8330" i="1"/>
  <c r="P8330" i="1"/>
  <c r="Q8330" i="1" s="1"/>
  <c r="R8330" i="1"/>
  <c r="O8331" i="1"/>
  <c r="P8331" i="1"/>
  <c r="Q8331" i="1" s="1"/>
  <c r="R8331" i="1"/>
  <c r="O8332" i="1"/>
  <c r="P8332" i="1"/>
  <c r="Q8332" i="1" s="1"/>
  <c r="R8332" i="1"/>
  <c r="O8333" i="1"/>
  <c r="P8333" i="1"/>
  <c r="Q8333" i="1"/>
  <c r="R8333" i="1"/>
  <c r="O8334" i="1"/>
  <c r="P8334" i="1"/>
  <c r="Q8334" i="1" s="1"/>
  <c r="R8334" i="1"/>
  <c r="O8335" i="1"/>
  <c r="P8335" i="1"/>
  <c r="Q8335" i="1" s="1"/>
  <c r="R8335" i="1"/>
  <c r="O8336" i="1"/>
  <c r="P8336" i="1"/>
  <c r="Q8336" i="1" s="1"/>
  <c r="R8336" i="1"/>
  <c r="O8337" i="1"/>
  <c r="P8337" i="1"/>
  <c r="Q8337" i="1" s="1"/>
  <c r="R8337" i="1"/>
  <c r="O8338" i="1"/>
  <c r="P8338" i="1"/>
  <c r="Q8338" i="1" s="1"/>
  <c r="R8338" i="1"/>
  <c r="O8339" i="1"/>
  <c r="P8339" i="1"/>
  <c r="Q8339" i="1" s="1"/>
  <c r="R8339" i="1"/>
  <c r="O8340" i="1"/>
  <c r="P8340" i="1"/>
  <c r="Q8340" i="1" s="1"/>
  <c r="R8340" i="1"/>
  <c r="O8341" i="1"/>
  <c r="P8341" i="1"/>
  <c r="Q8341" i="1" s="1"/>
  <c r="R8341" i="1"/>
  <c r="O8342" i="1"/>
  <c r="P8342" i="1"/>
  <c r="Q8342" i="1" s="1"/>
  <c r="R8342" i="1"/>
  <c r="O8343" i="1"/>
  <c r="P8343" i="1"/>
  <c r="Q8343" i="1" s="1"/>
  <c r="R8343" i="1"/>
  <c r="O8344" i="1"/>
  <c r="P8344" i="1"/>
  <c r="Q8344" i="1" s="1"/>
  <c r="R8344" i="1"/>
  <c r="O8345" i="1"/>
  <c r="P8345" i="1"/>
  <c r="Q8345" i="1" s="1"/>
  <c r="R8345" i="1"/>
  <c r="O8346" i="1"/>
  <c r="P8346" i="1"/>
  <c r="Q8346" i="1" s="1"/>
  <c r="R8346" i="1"/>
  <c r="O8347" i="1"/>
  <c r="P8347" i="1"/>
  <c r="Q8347" i="1" s="1"/>
  <c r="R8347" i="1"/>
  <c r="O8348" i="1"/>
  <c r="P8348" i="1"/>
  <c r="Q8348" i="1" s="1"/>
  <c r="R8348" i="1"/>
  <c r="O8349" i="1"/>
  <c r="P8349" i="1"/>
  <c r="Q8349" i="1" s="1"/>
  <c r="R8349" i="1"/>
  <c r="O8350" i="1"/>
  <c r="P8350" i="1"/>
  <c r="Q8350" i="1" s="1"/>
  <c r="R8350" i="1"/>
  <c r="O8351" i="1"/>
  <c r="P8351" i="1"/>
  <c r="Q8351" i="1" s="1"/>
  <c r="R8351" i="1"/>
  <c r="O8352" i="1"/>
  <c r="P8352" i="1"/>
  <c r="Q8352" i="1" s="1"/>
  <c r="R8352" i="1"/>
  <c r="O8353" i="1"/>
  <c r="P8353" i="1"/>
  <c r="Q8353" i="1" s="1"/>
  <c r="R8353" i="1"/>
  <c r="O8354" i="1"/>
  <c r="P8354" i="1"/>
  <c r="Q8354" i="1" s="1"/>
  <c r="R8354" i="1"/>
  <c r="O8355" i="1"/>
  <c r="P8355" i="1"/>
  <c r="Q8355" i="1" s="1"/>
  <c r="R8355" i="1"/>
  <c r="O8356" i="1"/>
  <c r="P8356" i="1"/>
  <c r="Q8356" i="1" s="1"/>
  <c r="R8356" i="1"/>
  <c r="O8357" i="1"/>
  <c r="P8357" i="1"/>
  <c r="Q8357" i="1" s="1"/>
  <c r="R8357" i="1"/>
  <c r="O8358" i="1"/>
  <c r="P8358" i="1"/>
  <c r="Q8358" i="1" s="1"/>
  <c r="R8358" i="1"/>
  <c r="O8359" i="1"/>
  <c r="P8359" i="1"/>
  <c r="Q8359" i="1" s="1"/>
  <c r="R8359" i="1"/>
  <c r="O8360" i="1"/>
  <c r="P8360" i="1"/>
  <c r="Q8360" i="1" s="1"/>
  <c r="R8360" i="1"/>
  <c r="O8361" i="1"/>
  <c r="P8361" i="1"/>
  <c r="Q8361" i="1" s="1"/>
  <c r="R8361" i="1"/>
  <c r="O8362" i="1"/>
  <c r="P8362" i="1"/>
  <c r="Q8362" i="1" s="1"/>
  <c r="R8362" i="1"/>
  <c r="O8363" i="1"/>
  <c r="P8363" i="1"/>
  <c r="Q8363" i="1" s="1"/>
  <c r="R8363" i="1"/>
  <c r="O8364" i="1"/>
  <c r="P8364" i="1"/>
  <c r="Q8364" i="1" s="1"/>
  <c r="R8364" i="1"/>
  <c r="O8365" i="1"/>
  <c r="P8365" i="1"/>
  <c r="Q8365" i="1" s="1"/>
  <c r="R8365" i="1"/>
  <c r="O8366" i="1"/>
  <c r="P8366" i="1"/>
  <c r="Q8366" i="1"/>
  <c r="R8366" i="1"/>
  <c r="O8367" i="1"/>
  <c r="P8367" i="1"/>
  <c r="Q8367" i="1" s="1"/>
  <c r="R8367" i="1"/>
  <c r="O8368" i="1"/>
  <c r="P8368" i="1"/>
  <c r="Q8368" i="1" s="1"/>
  <c r="R8368" i="1"/>
  <c r="O8369" i="1"/>
  <c r="P8369" i="1"/>
  <c r="Q8369" i="1" s="1"/>
  <c r="R8369" i="1"/>
  <c r="O8370" i="1"/>
  <c r="P8370" i="1"/>
  <c r="Q8370" i="1" s="1"/>
  <c r="R8370" i="1"/>
  <c r="O8371" i="1"/>
  <c r="P8371" i="1"/>
  <c r="Q8371" i="1" s="1"/>
  <c r="R8371" i="1"/>
  <c r="O8372" i="1"/>
  <c r="P8372" i="1"/>
  <c r="Q8372" i="1" s="1"/>
  <c r="R8372" i="1"/>
  <c r="O8373" i="1"/>
  <c r="P8373" i="1"/>
  <c r="Q8373" i="1" s="1"/>
  <c r="R8373" i="1"/>
  <c r="O8374" i="1"/>
  <c r="P8374" i="1"/>
  <c r="Q8374" i="1" s="1"/>
  <c r="R8374" i="1"/>
  <c r="O8375" i="1"/>
  <c r="P8375" i="1"/>
  <c r="Q8375" i="1" s="1"/>
  <c r="R8375" i="1"/>
  <c r="O8376" i="1"/>
  <c r="P8376" i="1"/>
  <c r="Q8376" i="1" s="1"/>
  <c r="R8376" i="1"/>
  <c r="O8377" i="1"/>
  <c r="P8377" i="1"/>
  <c r="Q8377" i="1" s="1"/>
  <c r="R8377" i="1"/>
  <c r="O8378" i="1"/>
  <c r="P8378" i="1"/>
  <c r="Q8378" i="1" s="1"/>
  <c r="R8378" i="1"/>
  <c r="O8379" i="1"/>
  <c r="P8379" i="1"/>
  <c r="Q8379" i="1" s="1"/>
  <c r="R8379" i="1"/>
  <c r="O8380" i="1"/>
  <c r="P8380" i="1"/>
  <c r="Q8380" i="1" s="1"/>
  <c r="R8380" i="1"/>
  <c r="O8381" i="1"/>
  <c r="P8381" i="1"/>
  <c r="Q8381" i="1" s="1"/>
  <c r="R8381" i="1"/>
  <c r="O8382" i="1"/>
  <c r="P8382" i="1"/>
  <c r="Q8382" i="1" s="1"/>
  <c r="R8382" i="1"/>
  <c r="O8383" i="1"/>
  <c r="P8383" i="1"/>
  <c r="Q8383" i="1" s="1"/>
  <c r="R8383" i="1"/>
  <c r="O8384" i="1"/>
  <c r="P8384" i="1"/>
  <c r="Q8384" i="1" s="1"/>
  <c r="R8384" i="1"/>
  <c r="O8385" i="1"/>
  <c r="P8385" i="1"/>
  <c r="Q8385" i="1" s="1"/>
  <c r="R8385" i="1"/>
  <c r="O8386" i="1"/>
  <c r="P8386" i="1"/>
  <c r="Q8386" i="1" s="1"/>
  <c r="R8386" i="1"/>
  <c r="O8387" i="1"/>
  <c r="P8387" i="1"/>
  <c r="Q8387" i="1" s="1"/>
  <c r="R8387" i="1"/>
  <c r="O8388" i="1"/>
  <c r="P8388" i="1"/>
  <c r="Q8388" i="1" s="1"/>
  <c r="R8388" i="1"/>
  <c r="O8389" i="1"/>
  <c r="P8389" i="1"/>
  <c r="Q8389" i="1" s="1"/>
  <c r="R8389" i="1"/>
  <c r="O8390" i="1"/>
  <c r="P8390" i="1"/>
  <c r="Q8390" i="1" s="1"/>
  <c r="R8390" i="1"/>
  <c r="O8391" i="1"/>
  <c r="P8391" i="1"/>
  <c r="Q8391" i="1" s="1"/>
  <c r="R8391" i="1"/>
  <c r="O8392" i="1"/>
  <c r="P8392" i="1"/>
  <c r="Q8392" i="1" s="1"/>
  <c r="R8392" i="1"/>
  <c r="O8393" i="1"/>
  <c r="P8393" i="1"/>
  <c r="Q8393" i="1"/>
  <c r="R8393" i="1"/>
  <c r="O8394" i="1"/>
  <c r="P8394" i="1"/>
  <c r="Q8394" i="1" s="1"/>
  <c r="R8394" i="1"/>
  <c r="O8395" i="1"/>
  <c r="P8395" i="1"/>
  <c r="Q8395" i="1" s="1"/>
  <c r="R8395" i="1"/>
  <c r="O8396" i="1"/>
  <c r="P8396" i="1"/>
  <c r="Q8396" i="1" s="1"/>
  <c r="R8396" i="1"/>
  <c r="O8397" i="1"/>
  <c r="P8397" i="1"/>
  <c r="Q8397" i="1" s="1"/>
  <c r="R8397" i="1"/>
  <c r="O8398" i="1"/>
  <c r="P8398" i="1"/>
  <c r="Q8398" i="1" s="1"/>
  <c r="R8398" i="1"/>
  <c r="O8399" i="1"/>
  <c r="P8399" i="1"/>
  <c r="Q8399" i="1" s="1"/>
  <c r="R8399" i="1"/>
  <c r="O8400" i="1"/>
  <c r="P8400" i="1"/>
  <c r="Q8400" i="1" s="1"/>
  <c r="R8400" i="1"/>
  <c r="O8401" i="1"/>
  <c r="P8401" i="1"/>
  <c r="Q8401" i="1" s="1"/>
  <c r="R8401" i="1"/>
  <c r="O8402" i="1"/>
  <c r="P8402" i="1"/>
  <c r="Q8402" i="1" s="1"/>
  <c r="R8402" i="1"/>
  <c r="O8403" i="1"/>
  <c r="P8403" i="1"/>
  <c r="Q8403" i="1" s="1"/>
  <c r="R8403" i="1"/>
  <c r="O8404" i="1"/>
  <c r="P8404" i="1"/>
  <c r="Q8404" i="1" s="1"/>
  <c r="R8404" i="1"/>
  <c r="O8405" i="1"/>
  <c r="P8405" i="1"/>
  <c r="Q8405" i="1" s="1"/>
  <c r="R8405" i="1"/>
  <c r="O8406" i="1"/>
  <c r="P8406" i="1"/>
  <c r="Q8406" i="1" s="1"/>
  <c r="R8406" i="1"/>
  <c r="O8407" i="1"/>
  <c r="P8407" i="1"/>
  <c r="Q8407" i="1" s="1"/>
  <c r="R8407" i="1"/>
  <c r="O8408" i="1"/>
  <c r="P8408" i="1"/>
  <c r="Q8408" i="1" s="1"/>
  <c r="R8408" i="1"/>
  <c r="O8409" i="1"/>
  <c r="P8409" i="1"/>
  <c r="Q8409" i="1" s="1"/>
  <c r="R8409" i="1"/>
  <c r="O8410" i="1"/>
  <c r="P8410" i="1"/>
  <c r="Q8410" i="1" s="1"/>
  <c r="R8410" i="1"/>
  <c r="O8411" i="1"/>
  <c r="P8411" i="1"/>
  <c r="Q8411" i="1" s="1"/>
  <c r="R8411" i="1"/>
  <c r="O8412" i="1"/>
  <c r="P8412" i="1"/>
  <c r="Q8412" i="1" s="1"/>
  <c r="R8412" i="1"/>
  <c r="O8413" i="1"/>
  <c r="P8413" i="1"/>
  <c r="Q8413" i="1" s="1"/>
  <c r="R8413" i="1"/>
  <c r="O8414" i="1"/>
  <c r="P8414" i="1"/>
  <c r="Q8414" i="1" s="1"/>
  <c r="R8414" i="1"/>
  <c r="O8415" i="1"/>
  <c r="P8415" i="1"/>
  <c r="Q8415" i="1" s="1"/>
  <c r="R8415" i="1"/>
  <c r="O8416" i="1"/>
  <c r="P8416" i="1"/>
  <c r="Q8416" i="1" s="1"/>
  <c r="R8416" i="1"/>
  <c r="O8417" i="1"/>
  <c r="P8417" i="1"/>
  <c r="Q8417" i="1" s="1"/>
  <c r="R8417" i="1"/>
  <c r="O8418" i="1"/>
  <c r="P8418" i="1"/>
  <c r="Q8418" i="1" s="1"/>
  <c r="R8418" i="1"/>
  <c r="O8419" i="1"/>
  <c r="P8419" i="1"/>
  <c r="Q8419" i="1" s="1"/>
  <c r="R8419" i="1"/>
  <c r="O8420" i="1"/>
  <c r="P8420" i="1"/>
  <c r="Q8420" i="1" s="1"/>
  <c r="R8420" i="1"/>
  <c r="O8421" i="1"/>
  <c r="P8421" i="1"/>
  <c r="Q8421" i="1" s="1"/>
  <c r="R8421" i="1"/>
  <c r="O8422" i="1"/>
  <c r="P8422" i="1"/>
  <c r="Q8422" i="1" s="1"/>
  <c r="R8422" i="1"/>
  <c r="O8423" i="1"/>
  <c r="P8423" i="1"/>
  <c r="Q8423" i="1" s="1"/>
  <c r="R8423" i="1"/>
  <c r="O8424" i="1"/>
  <c r="P8424" i="1"/>
  <c r="Q8424" i="1" s="1"/>
  <c r="R8424" i="1"/>
  <c r="O8425" i="1"/>
  <c r="P8425" i="1"/>
  <c r="Q8425" i="1" s="1"/>
  <c r="R8425" i="1"/>
  <c r="O8426" i="1"/>
  <c r="P8426" i="1"/>
  <c r="Q8426" i="1" s="1"/>
  <c r="R8426" i="1"/>
  <c r="O8427" i="1"/>
  <c r="P8427" i="1"/>
  <c r="Q8427" i="1" s="1"/>
  <c r="R8427" i="1"/>
  <c r="O8428" i="1"/>
  <c r="P8428" i="1"/>
  <c r="Q8428" i="1" s="1"/>
  <c r="R8428" i="1"/>
  <c r="O8429" i="1"/>
  <c r="P8429" i="1"/>
  <c r="Q8429" i="1" s="1"/>
  <c r="R8429" i="1"/>
  <c r="O8430" i="1"/>
  <c r="P8430" i="1"/>
  <c r="Q8430" i="1"/>
  <c r="R8430" i="1"/>
  <c r="O8431" i="1"/>
  <c r="P8431" i="1"/>
  <c r="Q8431" i="1" s="1"/>
  <c r="R8431" i="1"/>
  <c r="O8432" i="1"/>
  <c r="P8432" i="1"/>
  <c r="Q8432" i="1" s="1"/>
  <c r="R8432" i="1"/>
  <c r="O8433" i="1"/>
  <c r="P8433" i="1"/>
  <c r="Q8433" i="1" s="1"/>
  <c r="R8433" i="1"/>
  <c r="O8434" i="1"/>
  <c r="P8434" i="1"/>
  <c r="Q8434" i="1" s="1"/>
  <c r="R8434" i="1"/>
  <c r="O8435" i="1"/>
  <c r="P8435" i="1"/>
  <c r="Q8435" i="1" s="1"/>
  <c r="R8435" i="1"/>
  <c r="O8436" i="1"/>
  <c r="P8436" i="1"/>
  <c r="Q8436" i="1" s="1"/>
  <c r="R8436" i="1"/>
  <c r="O8437" i="1"/>
  <c r="P8437" i="1"/>
  <c r="Q8437" i="1" s="1"/>
  <c r="R8437" i="1"/>
  <c r="O8438" i="1"/>
  <c r="P8438" i="1"/>
  <c r="Q8438" i="1" s="1"/>
  <c r="R8438" i="1"/>
  <c r="O8439" i="1"/>
  <c r="P8439" i="1"/>
  <c r="Q8439" i="1" s="1"/>
  <c r="R8439" i="1"/>
  <c r="O8440" i="1"/>
  <c r="P8440" i="1"/>
  <c r="Q8440" i="1" s="1"/>
  <c r="R8440" i="1"/>
  <c r="O8441" i="1"/>
  <c r="P8441" i="1"/>
  <c r="Q8441" i="1" s="1"/>
  <c r="R8441" i="1"/>
  <c r="O8442" i="1"/>
  <c r="P8442" i="1"/>
  <c r="Q8442" i="1" s="1"/>
  <c r="R8442" i="1"/>
  <c r="O8443" i="1"/>
  <c r="P8443" i="1"/>
  <c r="Q8443" i="1" s="1"/>
  <c r="R8443" i="1"/>
  <c r="O8444" i="1"/>
  <c r="P8444" i="1"/>
  <c r="Q8444" i="1" s="1"/>
  <c r="R8444" i="1"/>
  <c r="O8445" i="1"/>
  <c r="P8445" i="1"/>
  <c r="Q8445" i="1" s="1"/>
  <c r="R8445" i="1"/>
  <c r="O8446" i="1"/>
  <c r="P8446" i="1"/>
  <c r="Q8446" i="1" s="1"/>
  <c r="R8446" i="1"/>
  <c r="O8447" i="1"/>
  <c r="P8447" i="1"/>
  <c r="Q8447" i="1" s="1"/>
  <c r="R8447" i="1"/>
  <c r="O8448" i="1"/>
  <c r="P8448" i="1"/>
  <c r="Q8448" i="1" s="1"/>
  <c r="R8448" i="1"/>
  <c r="O8449" i="1"/>
  <c r="P8449" i="1"/>
  <c r="Q8449" i="1" s="1"/>
  <c r="R8449" i="1"/>
  <c r="O8450" i="1"/>
  <c r="P8450" i="1"/>
  <c r="Q8450" i="1" s="1"/>
  <c r="R8450" i="1"/>
  <c r="O8451" i="1"/>
  <c r="P8451" i="1"/>
  <c r="Q8451" i="1" s="1"/>
  <c r="R8451" i="1"/>
  <c r="O8452" i="1"/>
  <c r="P8452" i="1"/>
  <c r="Q8452" i="1" s="1"/>
  <c r="R8452" i="1"/>
  <c r="O8453" i="1"/>
  <c r="P8453" i="1"/>
  <c r="Q8453" i="1" s="1"/>
  <c r="R8453" i="1"/>
  <c r="O8454" i="1"/>
  <c r="P8454" i="1"/>
  <c r="Q8454" i="1" s="1"/>
  <c r="R8454" i="1"/>
  <c r="O8455" i="1"/>
  <c r="P8455" i="1"/>
  <c r="Q8455" i="1" s="1"/>
  <c r="R8455" i="1"/>
  <c r="O8456" i="1"/>
  <c r="P8456" i="1"/>
  <c r="Q8456" i="1" s="1"/>
  <c r="R8456" i="1"/>
  <c r="O8457" i="1"/>
  <c r="P8457" i="1"/>
  <c r="Q8457" i="1" s="1"/>
  <c r="R8457" i="1"/>
  <c r="O8458" i="1"/>
  <c r="P8458" i="1"/>
  <c r="Q8458" i="1" s="1"/>
  <c r="R8458" i="1"/>
  <c r="O8459" i="1"/>
  <c r="P8459" i="1"/>
  <c r="Q8459" i="1" s="1"/>
  <c r="R8459" i="1"/>
  <c r="O8460" i="1"/>
  <c r="P8460" i="1"/>
  <c r="Q8460" i="1" s="1"/>
  <c r="R8460" i="1"/>
  <c r="O8461" i="1"/>
  <c r="P8461" i="1"/>
  <c r="Q8461" i="1" s="1"/>
  <c r="R8461" i="1"/>
  <c r="O8462" i="1"/>
  <c r="P8462" i="1"/>
  <c r="Q8462" i="1" s="1"/>
  <c r="R8462" i="1"/>
  <c r="O8463" i="1"/>
  <c r="P8463" i="1"/>
  <c r="Q8463" i="1" s="1"/>
  <c r="R8463" i="1"/>
  <c r="O8464" i="1"/>
  <c r="P8464" i="1"/>
  <c r="Q8464" i="1" s="1"/>
  <c r="R8464" i="1"/>
  <c r="O8465" i="1"/>
  <c r="P8465" i="1"/>
  <c r="Q8465" i="1" s="1"/>
  <c r="R8465" i="1"/>
  <c r="O8466" i="1"/>
  <c r="P8466" i="1"/>
  <c r="Q8466" i="1" s="1"/>
  <c r="R8466" i="1"/>
  <c r="O8467" i="1"/>
  <c r="P8467" i="1"/>
  <c r="Q8467" i="1" s="1"/>
  <c r="R8467" i="1"/>
  <c r="O8468" i="1"/>
  <c r="P8468" i="1"/>
  <c r="Q8468" i="1" s="1"/>
  <c r="R8468" i="1"/>
  <c r="O8469" i="1"/>
  <c r="P8469" i="1"/>
  <c r="Q8469" i="1" s="1"/>
  <c r="R8469" i="1"/>
  <c r="O8470" i="1"/>
  <c r="P8470" i="1"/>
  <c r="Q8470" i="1" s="1"/>
  <c r="R8470" i="1"/>
  <c r="O8471" i="1"/>
  <c r="P8471" i="1"/>
  <c r="Q8471" i="1" s="1"/>
  <c r="R8471" i="1"/>
  <c r="O8472" i="1"/>
  <c r="P8472" i="1"/>
  <c r="Q8472" i="1" s="1"/>
  <c r="R8472" i="1"/>
  <c r="O8473" i="1"/>
  <c r="P8473" i="1"/>
  <c r="Q8473" i="1" s="1"/>
  <c r="R8473" i="1"/>
  <c r="O8474" i="1"/>
  <c r="P8474" i="1"/>
  <c r="Q8474" i="1" s="1"/>
  <c r="R8474" i="1"/>
  <c r="O8475" i="1"/>
  <c r="P8475" i="1"/>
  <c r="Q8475" i="1" s="1"/>
  <c r="R8475" i="1"/>
  <c r="O8476" i="1"/>
  <c r="P8476" i="1"/>
  <c r="Q8476" i="1" s="1"/>
  <c r="R8476" i="1"/>
  <c r="O8477" i="1"/>
  <c r="P8477" i="1"/>
  <c r="Q8477" i="1" s="1"/>
  <c r="R8477" i="1"/>
  <c r="O8478" i="1"/>
  <c r="P8478" i="1"/>
  <c r="Q8478" i="1" s="1"/>
  <c r="R8478" i="1"/>
  <c r="O8479" i="1"/>
  <c r="P8479" i="1"/>
  <c r="Q8479" i="1" s="1"/>
  <c r="R8479" i="1"/>
  <c r="O8480" i="1"/>
  <c r="P8480" i="1"/>
  <c r="Q8480" i="1"/>
  <c r="R8480" i="1"/>
  <c r="O8481" i="1"/>
  <c r="P8481" i="1"/>
  <c r="Q8481" i="1" s="1"/>
  <c r="R8481" i="1"/>
  <c r="O8482" i="1"/>
  <c r="P8482" i="1"/>
  <c r="Q8482" i="1" s="1"/>
  <c r="R8482" i="1"/>
  <c r="O8483" i="1"/>
  <c r="P8483" i="1"/>
  <c r="Q8483" i="1" s="1"/>
  <c r="R8483" i="1"/>
  <c r="O8484" i="1"/>
  <c r="P8484" i="1"/>
  <c r="Q8484" i="1" s="1"/>
  <c r="R8484" i="1"/>
  <c r="O8485" i="1"/>
  <c r="P8485" i="1"/>
  <c r="Q8485" i="1" s="1"/>
  <c r="R8485" i="1"/>
  <c r="O8486" i="1"/>
  <c r="P8486" i="1"/>
  <c r="Q8486" i="1" s="1"/>
  <c r="R8486" i="1"/>
  <c r="O8487" i="1"/>
  <c r="P8487" i="1"/>
  <c r="Q8487" i="1" s="1"/>
  <c r="R8487" i="1"/>
  <c r="O8488" i="1"/>
  <c r="P8488" i="1"/>
  <c r="Q8488" i="1" s="1"/>
  <c r="R8488" i="1"/>
  <c r="O8489" i="1"/>
  <c r="P8489" i="1"/>
  <c r="Q8489" i="1" s="1"/>
  <c r="R8489" i="1"/>
  <c r="O8490" i="1"/>
  <c r="P8490" i="1"/>
  <c r="Q8490" i="1"/>
  <c r="R8490" i="1"/>
  <c r="O8491" i="1"/>
  <c r="P8491" i="1"/>
  <c r="Q8491" i="1" s="1"/>
  <c r="R8491" i="1"/>
  <c r="O8492" i="1"/>
  <c r="P8492" i="1"/>
  <c r="Q8492" i="1" s="1"/>
  <c r="R8492" i="1"/>
  <c r="O8493" i="1"/>
  <c r="P8493" i="1"/>
  <c r="Q8493" i="1" s="1"/>
  <c r="R8493" i="1"/>
  <c r="O8494" i="1"/>
  <c r="P8494" i="1"/>
  <c r="Q8494" i="1" s="1"/>
  <c r="R8494" i="1"/>
  <c r="O8495" i="1"/>
  <c r="P8495" i="1"/>
  <c r="Q8495" i="1" s="1"/>
  <c r="R8495" i="1"/>
  <c r="O8496" i="1"/>
  <c r="P8496" i="1"/>
  <c r="Q8496" i="1" s="1"/>
  <c r="R8496" i="1"/>
  <c r="O8497" i="1"/>
  <c r="P8497" i="1"/>
  <c r="Q8497" i="1" s="1"/>
  <c r="R8497" i="1"/>
  <c r="O8498" i="1"/>
  <c r="P8498" i="1"/>
  <c r="Q8498" i="1" s="1"/>
  <c r="R8498" i="1"/>
  <c r="O8499" i="1"/>
  <c r="P8499" i="1"/>
  <c r="Q8499" i="1"/>
  <c r="R8499" i="1"/>
  <c r="O8500" i="1"/>
  <c r="P8500" i="1"/>
  <c r="Q8500" i="1" s="1"/>
  <c r="R8500" i="1"/>
  <c r="O8501" i="1"/>
  <c r="P8501" i="1"/>
  <c r="Q8501" i="1" s="1"/>
  <c r="R8501" i="1"/>
  <c r="O8502" i="1"/>
  <c r="P8502" i="1"/>
  <c r="Q8502" i="1" s="1"/>
  <c r="R8502" i="1"/>
  <c r="O8503" i="1"/>
  <c r="P8503" i="1"/>
  <c r="Q8503" i="1" s="1"/>
  <c r="R8503" i="1"/>
  <c r="O8504" i="1"/>
  <c r="P8504" i="1"/>
  <c r="Q8504" i="1" s="1"/>
  <c r="R8504" i="1"/>
  <c r="O8505" i="1"/>
  <c r="P8505" i="1"/>
  <c r="Q8505" i="1" s="1"/>
  <c r="R8505" i="1"/>
  <c r="O8506" i="1"/>
  <c r="P8506" i="1"/>
  <c r="Q8506" i="1" s="1"/>
  <c r="R8506" i="1"/>
  <c r="O8507" i="1"/>
  <c r="P8507" i="1"/>
  <c r="Q8507" i="1" s="1"/>
  <c r="R8507" i="1"/>
  <c r="O8508" i="1"/>
  <c r="P8508" i="1"/>
  <c r="Q8508" i="1" s="1"/>
  <c r="R8508" i="1"/>
  <c r="O8509" i="1"/>
  <c r="P8509" i="1"/>
  <c r="Q8509" i="1" s="1"/>
  <c r="R8509" i="1"/>
  <c r="O8510" i="1"/>
  <c r="P8510" i="1"/>
  <c r="Q8510" i="1" s="1"/>
  <c r="R8510" i="1"/>
  <c r="O8511" i="1"/>
  <c r="P8511" i="1"/>
  <c r="Q8511" i="1" s="1"/>
  <c r="R8511" i="1"/>
  <c r="O8512" i="1"/>
  <c r="P8512" i="1"/>
  <c r="Q8512" i="1" s="1"/>
  <c r="R8512" i="1"/>
  <c r="O8513" i="1"/>
  <c r="P8513" i="1"/>
  <c r="Q8513" i="1" s="1"/>
  <c r="R8513" i="1"/>
  <c r="O8514" i="1"/>
  <c r="P8514" i="1"/>
  <c r="Q8514" i="1" s="1"/>
  <c r="R8514" i="1"/>
  <c r="O8515" i="1"/>
  <c r="P8515" i="1"/>
  <c r="Q8515" i="1" s="1"/>
  <c r="R8515" i="1"/>
  <c r="O8516" i="1"/>
  <c r="P8516" i="1"/>
  <c r="Q8516" i="1" s="1"/>
  <c r="R8516" i="1"/>
  <c r="O8517" i="1"/>
  <c r="P8517" i="1"/>
  <c r="Q8517" i="1" s="1"/>
  <c r="R8517" i="1"/>
  <c r="O8518" i="1"/>
  <c r="P8518" i="1"/>
  <c r="Q8518" i="1" s="1"/>
  <c r="R8518" i="1"/>
  <c r="O8519" i="1"/>
  <c r="P8519" i="1"/>
  <c r="Q8519" i="1" s="1"/>
  <c r="R8519" i="1"/>
  <c r="O8520" i="1"/>
  <c r="P8520" i="1"/>
  <c r="Q8520" i="1" s="1"/>
  <c r="R8520" i="1"/>
  <c r="O8521" i="1"/>
  <c r="P8521" i="1"/>
  <c r="Q8521" i="1" s="1"/>
  <c r="R8521" i="1"/>
  <c r="O8522" i="1"/>
  <c r="P8522" i="1"/>
  <c r="Q8522" i="1" s="1"/>
  <c r="R8522" i="1"/>
  <c r="O8523" i="1"/>
  <c r="P8523" i="1"/>
  <c r="Q8523" i="1"/>
  <c r="R8523" i="1"/>
  <c r="O8524" i="1"/>
  <c r="P8524" i="1"/>
  <c r="Q8524" i="1" s="1"/>
  <c r="R8524" i="1"/>
  <c r="O8525" i="1"/>
  <c r="P8525" i="1"/>
  <c r="Q8525" i="1" s="1"/>
  <c r="R8525" i="1"/>
  <c r="O8526" i="1"/>
  <c r="P8526" i="1"/>
  <c r="Q8526" i="1" s="1"/>
  <c r="R8526" i="1"/>
  <c r="O8527" i="1"/>
  <c r="P8527" i="1"/>
  <c r="Q8527" i="1" s="1"/>
  <c r="R8527" i="1"/>
  <c r="O8528" i="1"/>
  <c r="P8528" i="1"/>
  <c r="Q8528" i="1" s="1"/>
  <c r="R8528" i="1"/>
  <c r="O8529" i="1"/>
  <c r="P8529" i="1"/>
  <c r="Q8529" i="1" s="1"/>
  <c r="R8529" i="1"/>
  <c r="O8530" i="1"/>
  <c r="P8530" i="1"/>
  <c r="Q8530" i="1" s="1"/>
  <c r="R8530" i="1"/>
  <c r="O8531" i="1"/>
  <c r="P8531" i="1"/>
  <c r="Q8531" i="1" s="1"/>
  <c r="R8531" i="1"/>
  <c r="O8532" i="1"/>
  <c r="P8532" i="1"/>
  <c r="Q8532" i="1" s="1"/>
  <c r="R8532" i="1"/>
  <c r="O8533" i="1"/>
  <c r="P8533" i="1"/>
  <c r="Q8533" i="1" s="1"/>
  <c r="R8533" i="1"/>
  <c r="O8534" i="1"/>
  <c r="P8534" i="1"/>
  <c r="Q8534" i="1" s="1"/>
  <c r="R8534" i="1"/>
  <c r="O8535" i="1"/>
  <c r="P8535" i="1"/>
  <c r="Q8535" i="1" s="1"/>
  <c r="R8535" i="1"/>
  <c r="O8536" i="1"/>
  <c r="P8536" i="1"/>
  <c r="Q8536" i="1" s="1"/>
  <c r="R8536" i="1"/>
  <c r="O8537" i="1"/>
  <c r="P8537" i="1"/>
  <c r="Q8537" i="1" s="1"/>
  <c r="R8537" i="1"/>
  <c r="O8538" i="1"/>
  <c r="P8538" i="1"/>
  <c r="Q8538" i="1" s="1"/>
  <c r="R8538" i="1"/>
  <c r="O8539" i="1"/>
  <c r="P8539" i="1"/>
  <c r="Q8539" i="1" s="1"/>
  <c r="R8539" i="1"/>
  <c r="O8540" i="1"/>
  <c r="P8540" i="1"/>
  <c r="Q8540" i="1"/>
  <c r="R8540" i="1"/>
  <c r="O8541" i="1"/>
  <c r="P8541" i="1"/>
  <c r="Q8541" i="1" s="1"/>
  <c r="R8541" i="1"/>
  <c r="O8542" i="1"/>
  <c r="P8542" i="1"/>
  <c r="Q8542" i="1" s="1"/>
  <c r="R8542" i="1"/>
  <c r="O8543" i="1"/>
  <c r="P8543" i="1"/>
  <c r="Q8543" i="1" s="1"/>
  <c r="R8543" i="1"/>
  <c r="O8544" i="1"/>
  <c r="P8544" i="1"/>
  <c r="Q8544" i="1" s="1"/>
  <c r="R8544" i="1"/>
  <c r="O8545" i="1"/>
  <c r="P8545" i="1"/>
  <c r="Q8545" i="1" s="1"/>
  <c r="R8545" i="1"/>
  <c r="O8546" i="1"/>
  <c r="P8546" i="1"/>
  <c r="Q8546" i="1" s="1"/>
  <c r="R8546" i="1"/>
  <c r="O8547" i="1"/>
  <c r="P8547" i="1"/>
  <c r="Q8547" i="1" s="1"/>
  <c r="R8547" i="1"/>
  <c r="O8548" i="1"/>
  <c r="P8548" i="1"/>
  <c r="Q8548" i="1" s="1"/>
  <c r="R8548" i="1"/>
  <c r="O8549" i="1"/>
  <c r="P8549" i="1"/>
  <c r="Q8549" i="1" s="1"/>
  <c r="R8549" i="1"/>
  <c r="O8550" i="1"/>
  <c r="P8550" i="1"/>
  <c r="Q8550" i="1" s="1"/>
  <c r="R8550" i="1"/>
  <c r="O8551" i="1"/>
  <c r="P8551" i="1"/>
  <c r="Q8551" i="1" s="1"/>
  <c r="R8551" i="1"/>
  <c r="O8552" i="1"/>
  <c r="P8552" i="1"/>
  <c r="Q8552" i="1" s="1"/>
  <c r="R8552" i="1"/>
  <c r="O8553" i="1"/>
  <c r="P8553" i="1"/>
  <c r="Q8553" i="1" s="1"/>
  <c r="R8553" i="1"/>
  <c r="O8554" i="1"/>
  <c r="P8554" i="1"/>
  <c r="Q8554" i="1" s="1"/>
  <c r="R8554" i="1"/>
  <c r="O8555" i="1"/>
  <c r="P8555" i="1"/>
  <c r="Q8555" i="1" s="1"/>
  <c r="R8555" i="1"/>
  <c r="O8556" i="1"/>
  <c r="P8556" i="1"/>
  <c r="Q8556" i="1" s="1"/>
  <c r="R8556" i="1"/>
  <c r="O8557" i="1"/>
  <c r="P8557" i="1"/>
  <c r="Q8557" i="1" s="1"/>
  <c r="R8557" i="1"/>
  <c r="O8558" i="1"/>
  <c r="P8558" i="1"/>
  <c r="Q8558" i="1" s="1"/>
  <c r="R8558" i="1"/>
  <c r="O8559" i="1"/>
  <c r="P8559" i="1"/>
  <c r="Q8559" i="1" s="1"/>
  <c r="R8559" i="1"/>
  <c r="O8560" i="1"/>
  <c r="P8560" i="1"/>
  <c r="Q8560" i="1" s="1"/>
  <c r="R8560" i="1"/>
  <c r="O8561" i="1"/>
  <c r="P8561" i="1"/>
  <c r="Q8561" i="1" s="1"/>
  <c r="R8561" i="1"/>
  <c r="O8562" i="1"/>
  <c r="P8562" i="1"/>
  <c r="Q8562" i="1" s="1"/>
  <c r="R8562" i="1"/>
  <c r="O8563" i="1"/>
  <c r="P8563" i="1"/>
  <c r="Q8563" i="1" s="1"/>
  <c r="R8563" i="1"/>
  <c r="O8564" i="1"/>
  <c r="P8564" i="1"/>
  <c r="Q8564" i="1" s="1"/>
  <c r="R8564" i="1"/>
  <c r="O8565" i="1"/>
  <c r="P8565" i="1"/>
  <c r="Q8565" i="1" s="1"/>
  <c r="R8565" i="1"/>
  <c r="O8566" i="1"/>
  <c r="P8566" i="1"/>
  <c r="Q8566" i="1" s="1"/>
  <c r="R8566" i="1"/>
  <c r="O8567" i="1"/>
  <c r="P8567" i="1"/>
  <c r="Q8567" i="1" s="1"/>
  <c r="R8567" i="1"/>
  <c r="O8568" i="1"/>
  <c r="P8568" i="1"/>
  <c r="Q8568" i="1" s="1"/>
  <c r="R8568" i="1"/>
  <c r="O8569" i="1"/>
  <c r="P8569" i="1"/>
  <c r="Q8569" i="1" s="1"/>
  <c r="R8569" i="1"/>
  <c r="O8570" i="1"/>
  <c r="P8570" i="1"/>
  <c r="Q8570" i="1" s="1"/>
  <c r="R8570" i="1"/>
  <c r="O8571" i="1"/>
  <c r="P8571" i="1"/>
  <c r="Q8571" i="1" s="1"/>
  <c r="R8571" i="1"/>
  <c r="O8572" i="1"/>
  <c r="P8572" i="1"/>
  <c r="Q8572" i="1" s="1"/>
  <c r="R8572" i="1"/>
  <c r="O8573" i="1"/>
  <c r="P8573" i="1"/>
  <c r="Q8573" i="1" s="1"/>
  <c r="R8573" i="1"/>
  <c r="O8574" i="1"/>
  <c r="P8574" i="1"/>
  <c r="Q8574" i="1" s="1"/>
  <c r="R8574" i="1"/>
  <c r="O8575" i="1"/>
  <c r="P8575" i="1"/>
  <c r="Q8575" i="1" s="1"/>
  <c r="R8575" i="1"/>
  <c r="O8576" i="1"/>
  <c r="P8576" i="1"/>
  <c r="Q8576" i="1" s="1"/>
  <c r="R8576" i="1"/>
  <c r="O8577" i="1"/>
  <c r="P8577" i="1"/>
  <c r="Q8577" i="1" s="1"/>
  <c r="R8577" i="1"/>
  <c r="O8578" i="1"/>
  <c r="P8578" i="1"/>
  <c r="Q8578" i="1" s="1"/>
  <c r="R8578" i="1"/>
  <c r="O8579" i="1"/>
  <c r="P8579" i="1"/>
  <c r="Q8579" i="1" s="1"/>
  <c r="R8579" i="1"/>
  <c r="O8580" i="1"/>
  <c r="P8580" i="1"/>
  <c r="Q8580" i="1" s="1"/>
  <c r="R8580" i="1"/>
  <c r="O8581" i="1"/>
  <c r="P8581" i="1"/>
  <c r="Q8581" i="1" s="1"/>
  <c r="R8581" i="1"/>
  <c r="O8582" i="1"/>
  <c r="P8582" i="1"/>
  <c r="Q8582" i="1" s="1"/>
  <c r="R8582" i="1"/>
  <c r="O8583" i="1"/>
  <c r="P8583" i="1"/>
  <c r="Q8583" i="1" s="1"/>
  <c r="R8583" i="1"/>
  <c r="O8584" i="1"/>
  <c r="P8584" i="1"/>
  <c r="Q8584" i="1" s="1"/>
  <c r="R8584" i="1"/>
  <c r="O8585" i="1"/>
  <c r="P8585" i="1"/>
  <c r="Q8585" i="1" s="1"/>
  <c r="R8585" i="1"/>
  <c r="O8586" i="1"/>
  <c r="P8586" i="1"/>
  <c r="Q8586" i="1" s="1"/>
  <c r="R8586" i="1"/>
  <c r="O8587" i="1"/>
  <c r="P8587" i="1"/>
  <c r="Q8587" i="1" s="1"/>
  <c r="R8587" i="1"/>
  <c r="O8588" i="1"/>
  <c r="P8588" i="1"/>
  <c r="Q8588" i="1" s="1"/>
  <c r="R8588" i="1"/>
  <c r="O8589" i="1"/>
  <c r="P8589" i="1"/>
  <c r="Q8589" i="1" s="1"/>
  <c r="R8589" i="1"/>
  <c r="O8590" i="1"/>
  <c r="P8590" i="1"/>
  <c r="Q8590" i="1" s="1"/>
  <c r="R8590" i="1"/>
  <c r="O8591" i="1"/>
  <c r="P8591" i="1"/>
  <c r="Q8591" i="1" s="1"/>
  <c r="R8591" i="1"/>
  <c r="O8592" i="1"/>
  <c r="P8592" i="1"/>
  <c r="Q8592" i="1" s="1"/>
  <c r="R8592" i="1"/>
  <c r="O8593" i="1"/>
  <c r="P8593" i="1"/>
  <c r="Q8593" i="1" s="1"/>
  <c r="R8593" i="1"/>
  <c r="O8594" i="1"/>
  <c r="P8594" i="1"/>
  <c r="Q8594" i="1" s="1"/>
  <c r="R8594" i="1"/>
  <c r="O8595" i="1"/>
  <c r="P8595" i="1"/>
  <c r="Q8595" i="1" s="1"/>
  <c r="R8595" i="1"/>
  <c r="O8596" i="1"/>
  <c r="P8596" i="1"/>
  <c r="Q8596" i="1" s="1"/>
  <c r="R8596" i="1"/>
  <c r="O8597" i="1"/>
  <c r="P8597" i="1"/>
  <c r="Q8597" i="1" s="1"/>
  <c r="R8597" i="1"/>
  <c r="O8598" i="1"/>
  <c r="P8598" i="1"/>
  <c r="Q8598" i="1" s="1"/>
  <c r="R8598" i="1"/>
  <c r="O8599" i="1"/>
  <c r="P8599" i="1"/>
  <c r="Q8599" i="1" s="1"/>
  <c r="R8599" i="1"/>
  <c r="O8600" i="1"/>
  <c r="P8600" i="1"/>
  <c r="Q8600" i="1" s="1"/>
  <c r="R8600" i="1"/>
  <c r="O8601" i="1"/>
  <c r="P8601" i="1"/>
  <c r="Q8601" i="1" s="1"/>
  <c r="R8601" i="1"/>
  <c r="O8602" i="1"/>
  <c r="P8602" i="1"/>
  <c r="Q8602" i="1" s="1"/>
  <c r="R8602" i="1"/>
  <c r="O8603" i="1"/>
  <c r="P8603" i="1"/>
  <c r="Q8603" i="1" s="1"/>
  <c r="R8603" i="1"/>
  <c r="O8604" i="1"/>
  <c r="P8604" i="1"/>
  <c r="Q8604" i="1" s="1"/>
  <c r="R8604" i="1"/>
  <c r="O8605" i="1"/>
  <c r="P8605" i="1"/>
  <c r="Q8605" i="1" s="1"/>
  <c r="R8605" i="1"/>
  <c r="O8606" i="1"/>
  <c r="P8606" i="1"/>
  <c r="Q8606" i="1" s="1"/>
  <c r="R8606" i="1"/>
  <c r="O8607" i="1"/>
  <c r="P8607" i="1"/>
  <c r="Q8607" i="1" s="1"/>
  <c r="R8607" i="1"/>
  <c r="O8608" i="1"/>
  <c r="P8608" i="1"/>
  <c r="Q8608" i="1" s="1"/>
  <c r="R8608" i="1"/>
  <c r="O8609" i="1"/>
  <c r="P8609" i="1"/>
  <c r="Q8609" i="1"/>
  <c r="R8609" i="1"/>
  <c r="O8610" i="1"/>
  <c r="P8610" i="1"/>
  <c r="Q8610" i="1"/>
  <c r="R8610" i="1"/>
  <c r="O8611" i="1"/>
  <c r="P8611" i="1"/>
  <c r="Q8611" i="1" s="1"/>
  <c r="R8611" i="1"/>
  <c r="O8612" i="1"/>
  <c r="P8612" i="1"/>
  <c r="Q8612" i="1" s="1"/>
  <c r="R8612" i="1"/>
  <c r="O8613" i="1"/>
  <c r="P8613" i="1"/>
  <c r="Q8613" i="1" s="1"/>
  <c r="R8613" i="1"/>
  <c r="O8614" i="1"/>
  <c r="P8614" i="1"/>
  <c r="Q8614" i="1" s="1"/>
  <c r="R8614" i="1"/>
  <c r="O8615" i="1"/>
  <c r="P8615" i="1"/>
  <c r="Q8615" i="1" s="1"/>
  <c r="R8615" i="1"/>
  <c r="O8616" i="1"/>
  <c r="P8616" i="1"/>
  <c r="Q8616" i="1" s="1"/>
  <c r="R8616" i="1"/>
  <c r="O8617" i="1"/>
  <c r="P8617" i="1"/>
  <c r="Q8617" i="1"/>
  <c r="R8617" i="1"/>
  <c r="O8618" i="1"/>
  <c r="P8618" i="1"/>
  <c r="Q8618" i="1"/>
  <c r="R8618" i="1"/>
  <c r="O8619" i="1"/>
  <c r="P8619" i="1"/>
  <c r="Q8619" i="1" s="1"/>
  <c r="R8619" i="1"/>
  <c r="O8620" i="1"/>
  <c r="P8620" i="1"/>
  <c r="Q8620" i="1"/>
  <c r="R8620" i="1"/>
  <c r="O8621" i="1"/>
  <c r="P8621" i="1"/>
  <c r="Q8621" i="1" s="1"/>
  <c r="R8621" i="1"/>
  <c r="O8622" i="1"/>
  <c r="P8622" i="1"/>
  <c r="Q8622" i="1" s="1"/>
  <c r="R8622" i="1"/>
  <c r="O8623" i="1"/>
  <c r="P8623" i="1"/>
  <c r="Q8623" i="1" s="1"/>
  <c r="R8623" i="1"/>
  <c r="O8624" i="1"/>
  <c r="P8624" i="1"/>
  <c r="Q8624" i="1" s="1"/>
  <c r="R8624" i="1"/>
  <c r="O8625" i="1"/>
  <c r="P8625" i="1"/>
  <c r="Q8625" i="1" s="1"/>
  <c r="R8625" i="1"/>
  <c r="O8626" i="1"/>
  <c r="P8626" i="1"/>
  <c r="Q8626" i="1"/>
  <c r="R8626" i="1"/>
  <c r="O8627" i="1"/>
  <c r="P8627" i="1"/>
  <c r="Q8627" i="1" s="1"/>
  <c r="R8627" i="1"/>
  <c r="O8628" i="1"/>
  <c r="P8628" i="1"/>
  <c r="Q8628" i="1" s="1"/>
  <c r="R8628" i="1"/>
  <c r="O8629" i="1"/>
  <c r="P8629" i="1"/>
  <c r="Q8629" i="1" s="1"/>
  <c r="R8629" i="1"/>
  <c r="O8630" i="1"/>
  <c r="P8630" i="1"/>
  <c r="Q8630" i="1" s="1"/>
  <c r="R8630" i="1"/>
  <c r="O8631" i="1"/>
  <c r="P8631" i="1"/>
  <c r="Q8631" i="1" s="1"/>
  <c r="R8631" i="1"/>
  <c r="O8632" i="1"/>
  <c r="P8632" i="1"/>
  <c r="Q8632" i="1"/>
  <c r="R8632" i="1"/>
  <c r="O8633" i="1"/>
  <c r="P8633" i="1"/>
  <c r="Q8633" i="1" s="1"/>
  <c r="R8633" i="1"/>
  <c r="O8634" i="1"/>
  <c r="P8634" i="1"/>
  <c r="Q8634" i="1" s="1"/>
  <c r="R8634" i="1"/>
  <c r="O8635" i="1"/>
  <c r="P8635" i="1"/>
  <c r="Q8635" i="1" s="1"/>
  <c r="R8635" i="1"/>
  <c r="O8636" i="1"/>
  <c r="P8636" i="1"/>
  <c r="Q8636" i="1" s="1"/>
  <c r="R8636" i="1"/>
  <c r="O8637" i="1"/>
  <c r="P8637" i="1"/>
  <c r="Q8637" i="1" s="1"/>
  <c r="R8637" i="1"/>
  <c r="O8638" i="1"/>
  <c r="P8638" i="1"/>
  <c r="Q8638" i="1" s="1"/>
  <c r="R8638" i="1"/>
  <c r="O8639" i="1"/>
  <c r="P8639" i="1"/>
  <c r="Q8639" i="1"/>
  <c r="R8639" i="1"/>
  <c r="O8640" i="1"/>
  <c r="P8640" i="1"/>
  <c r="Q8640" i="1" s="1"/>
  <c r="R8640" i="1"/>
  <c r="O8641" i="1"/>
  <c r="P8641" i="1"/>
  <c r="Q8641" i="1" s="1"/>
  <c r="R8641" i="1"/>
  <c r="O8642" i="1"/>
  <c r="P8642" i="1"/>
  <c r="Q8642" i="1"/>
  <c r="R8642" i="1"/>
  <c r="O8643" i="1"/>
  <c r="P8643" i="1"/>
  <c r="Q8643" i="1" s="1"/>
  <c r="R8643" i="1"/>
  <c r="O8644" i="1"/>
  <c r="P8644" i="1"/>
  <c r="Q8644" i="1" s="1"/>
  <c r="R8644" i="1"/>
  <c r="O8645" i="1"/>
  <c r="P8645" i="1"/>
  <c r="Q8645" i="1" s="1"/>
  <c r="R8645" i="1"/>
  <c r="O8646" i="1"/>
  <c r="P8646" i="1"/>
  <c r="Q8646" i="1" s="1"/>
  <c r="R8646" i="1"/>
  <c r="O8647" i="1"/>
  <c r="P8647" i="1"/>
  <c r="Q8647" i="1" s="1"/>
  <c r="R8647" i="1"/>
  <c r="O8648" i="1"/>
  <c r="P8648" i="1"/>
  <c r="Q8648" i="1" s="1"/>
  <c r="R8648" i="1"/>
  <c r="O8649" i="1"/>
  <c r="P8649" i="1"/>
  <c r="Q8649" i="1" s="1"/>
  <c r="R8649" i="1"/>
  <c r="O8650" i="1"/>
  <c r="P8650" i="1"/>
  <c r="Q8650" i="1" s="1"/>
  <c r="R8650" i="1"/>
  <c r="O8651" i="1"/>
  <c r="P8651" i="1"/>
  <c r="Q8651" i="1" s="1"/>
  <c r="R8651" i="1"/>
  <c r="O8652" i="1"/>
  <c r="P8652" i="1"/>
  <c r="Q8652" i="1" s="1"/>
  <c r="R8652" i="1"/>
  <c r="O8653" i="1"/>
  <c r="P8653" i="1"/>
  <c r="Q8653" i="1" s="1"/>
  <c r="R8653" i="1"/>
  <c r="O8654" i="1"/>
  <c r="P8654" i="1"/>
  <c r="Q8654" i="1" s="1"/>
  <c r="R8654" i="1"/>
  <c r="O8655" i="1"/>
  <c r="P8655" i="1"/>
  <c r="Q8655" i="1" s="1"/>
  <c r="R8655" i="1"/>
  <c r="O8656" i="1"/>
  <c r="P8656" i="1"/>
  <c r="Q8656" i="1" s="1"/>
  <c r="R8656" i="1"/>
  <c r="O8657" i="1"/>
  <c r="P8657" i="1"/>
  <c r="Q8657" i="1" s="1"/>
  <c r="R8657" i="1"/>
  <c r="O8658" i="1"/>
  <c r="P8658" i="1"/>
  <c r="Q8658" i="1" s="1"/>
  <c r="R8658" i="1"/>
  <c r="O8659" i="1"/>
  <c r="P8659" i="1"/>
  <c r="Q8659" i="1" s="1"/>
  <c r="R8659" i="1"/>
  <c r="O8660" i="1"/>
  <c r="P8660" i="1"/>
  <c r="Q8660" i="1" s="1"/>
  <c r="R8660" i="1"/>
  <c r="O8661" i="1"/>
  <c r="P8661" i="1"/>
  <c r="Q8661" i="1" s="1"/>
  <c r="R8661" i="1"/>
  <c r="O8662" i="1"/>
  <c r="P8662" i="1"/>
  <c r="Q8662" i="1" s="1"/>
  <c r="R8662" i="1"/>
  <c r="O8663" i="1"/>
  <c r="P8663" i="1"/>
  <c r="Q8663" i="1" s="1"/>
  <c r="R8663" i="1"/>
  <c r="O8664" i="1"/>
  <c r="P8664" i="1"/>
  <c r="Q8664" i="1" s="1"/>
  <c r="R8664" i="1"/>
  <c r="O8665" i="1"/>
  <c r="P8665" i="1"/>
  <c r="Q8665" i="1" s="1"/>
  <c r="R8665" i="1"/>
  <c r="O8666" i="1"/>
  <c r="P8666" i="1"/>
  <c r="Q8666" i="1" s="1"/>
  <c r="R8666" i="1"/>
  <c r="O8667" i="1"/>
  <c r="P8667" i="1"/>
  <c r="Q8667" i="1" s="1"/>
  <c r="R8667" i="1"/>
  <c r="O8668" i="1"/>
  <c r="P8668" i="1"/>
  <c r="Q8668" i="1"/>
  <c r="R8668" i="1"/>
  <c r="O8669" i="1"/>
  <c r="P8669" i="1"/>
  <c r="Q8669" i="1" s="1"/>
  <c r="R8669" i="1"/>
  <c r="O8670" i="1"/>
  <c r="P8670" i="1"/>
  <c r="Q8670" i="1" s="1"/>
  <c r="R8670" i="1"/>
  <c r="O8671" i="1"/>
  <c r="P8671" i="1"/>
  <c r="Q8671" i="1" s="1"/>
  <c r="R8671" i="1"/>
  <c r="O8672" i="1"/>
  <c r="P8672" i="1"/>
  <c r="Q8672" i="1" s="1"/>
  <c r="R8672" i="1"/>
  <c r="O8673" i="1"/>
  <c r="P8673" i="1"/>
  <c r="Q8673" i="1" s="1"/>
  <c r="R8673" i="1"/>
  <c r="O8674" i="1"/>
  <c r="P8674" i="1"/>
  <c r="Q8674" i="1" s="1"/>
  <c r="R8674" i="1"/>
  <c r="O8675" i="1"/>
  <c r="P8675" i="1"/>
  <c r="Q8675" i="1" s="1"/>
  <c r="R8675" i="1"/>
  <c r="O8676" i="1"/>
  <c r="P8676" i="1"/>
  <c r="Q8676" i="1" s="1"/>
  <c r="R8676" i="1"/>
  <c r="O8677" i="1"/>
  <c r="P8677" i="1"/>
  <c r="Q8677" i="1" s="1"/>
  <c r="R8677" i="1"/>
  <c r="O8678" i="1"/>
  <c r="P8678" i="1"/>
  <c r="Q8678" i="1" s="1"/>
  <c r="R8678" i="1"/>
  <c r="O8679" i="1"/>
  <c r="P8679" i="1"/>
  <c r="Q8679" i="1" s="1"/>
  <c r="R8679" i="1"/>
  <c r="O8680" i="1"/>
  <c r="P8680" i="1"/>
  <c r="Q8680" i="1" s="1"/>
  <c r="R8680" i="1"/>
  <c r="O8681" i="1"/>
  <c r="P8681" i="1"/>
  <c r="Q8681" i="1" s="1"/>
  <c r="R8681" i="1"/>
  <c r="O8682" i="1"/>
  <c r="P8682" i="1"/>
  <c r="Q8682" i="1" s="1"/>
  <c r="R8682" i="1"/>
  <c r="O8683" i="1"/>
  <c r="P8683" i="1"/>
  <c r="Q8683" i="1" s="1"/>
  <c r="R8683" i="1"/>
  <c r="O8684" i="1"/>
  <c r="P8684" i="1"/>
  <c r="Q8684" i="1" s="1"/>
  <c r="R8684" i="1"/>
  <c r="O8685" i="1"/>
  <c r="P8685" i="1"/>
  <c r="Q8685" i="1" s="1"/>
  <c r="R8685" i="1"/>
  <c r="O8686" i="1"/>
  <c r="P8686" i="1"/>
  <c r="Q8686" i="1" s="1"/>
  <c r="R8686" i="1"/>
  <c r="O8687" i="1"/>
  <c r="P8687" i="1"/>
  <c r="Q8687" i="1"/>
  <c r="R8687" i="1"/>
  <c r="O8688" i="1"/>
  <c r="P8688" i="1"/>
  <c r="Q8688" i="1" s="1"/>
  <c r="R8688" i="1"/>
  <c r="O8689" i="1"/>
  <c r="P8689" i="1"/>
  <c r="Q8689" i="1" s="1"/>
  <c r="R8689" i="1"/>
  <c r="O8690" i="1"/>
  <c r="P8690" i="1"/>
  <c r="Q8690" i="1" s="1"/>
  <c r="R8690" i="1"/>
  <c r="O8691" i="1"/>
  <c r="P8691" i="1"/>
  <c r="Q8691" i="1" s="1"/>
  <c r="R8691" i="1"/>
  <c r="O8692" i="1"/>
  <c r="P8692" i="1"/>
  <c r="Q8692" i="1" s="1"/>
  <c r="R8692" i="1"/>
  <c r="O8693" i="1"/>
  <c r="P8693" i="1"/>
  <c r="Q8693" i="1" s="1"/>
  <c r="R8693" i="1"/>
  <c r="O8694" i="1"/>
  <c r="P8694" i="1"/>
  <c r="Q8694" i="1" s="1"/>
  <c r="R8694" i="1"/>
  <c r="O8695" i="1"/>
  <c r="P8695" i="1"/>
  <c r="Q8695" i="1" s="1"/>
  <c r="R8695" i="1"/>
  <c r="O8696" i="1"/>
  <c r="P8696" i="1"/>
  <c r="Q8696" i="1" s="1"/>
  <c r="R8696" i="1"/>
  <c r="O8697" i="1"/>
  <c r="P8697" i="1"/>
  <c r="Q8697" i="1" s="1"/>
  <c r="R8697" i="1"/>
  <c r="O8698" i="1"/>
  <c r="P8698" i="1"/>
  <c r="Q8698" i="1" s="1"/>
  <c r="R8698" i="1"/>
  <c r="O8699" i="1"/>
  <c r="P8699" i="1"/>
  <c r="Q8699" i="1" s="1"/>
  <c r="R8699" i="1"/>
  <c r="O8700" i="1"/>
  <c r="P8700" i="1"/>
  <c r="Q8700" i="1" s="1"/>
  <c r="R8700" i="1"/>
  <c r="O8701" i="1"/>
  <c r="P8701" i="1"/>
  <c r="Q8701" i="1" s="1"/>
  <c r="R8701" i="1"/>
  <c r="O8702" i="1"/>
  <c r="P8702" i="1"/>
  <c r="Q8702" i="1" s="1"/>
  <c r="R8702" i="1"/>
  <c r="O8703" i="1"/>
  <c r="P8703" i="1"/>
  <c r="Q8703" i="1" s="1"/>
  <c r="R8703" i="1"/>
  <c r="O8704" i="1"/>
  <c r="P8704" i="1"/>
  <c r="Q8704" i="1" s="1"/>
  <c r="R8704" i="1"/>
  <c r="O8705" i="1"/>
  <c r="P8705" i="1"/>
  <c r="Q8705" i="1" s="1"/>
  <c r="R8705" i="1"/>
  <c r="O8706" i="1"/>
  <c r="P8706" i="1"/>
  <c r="Q8706" i="1" s="1"/>
  <c r="R8706" i="1"/>
  <c r="O8707" i="1"/>
  <c r="P8707" i="1"/>
  <c r="Q8707" i="1" s="1"/>
  <c r="R8707" i="1"/>
  <c r="O8708" i="1"/>
  <c r="P8708" i="1"/>
  <c r="Q8708" i="1" s="1"/>
  <c r="R8708" i="1"/>
  <c r="O8709" i="1"/>
  <c r="P8709" i="1"/>
  <c r="Q8709" i="1" s="1"/>
  <c r="R8709" i="1"/>
  <c r="O8710" i="1"/>
  <c r="P8710" i="1"/>
  <c r="Q8710" i="1" s="1"/>
  <c r="R8710" i="1"/>
  <c r="O8711" i="1"/>
  <c r="P8711" i="1"/>
  <c r="Q8711" i="1" s="1"/>
  <c r="R8711" i="1"/>
  <c r="O8712" i="1"/>
  <c r="P8712" i="1"/>
  <c r="Q8712" i="1" s="1"/>
  <c r="R8712" i="1"/>
  <c r="O8713" i="1"/>
  <c r="P8713" i="1"/>
  <c r="Q8713" i="1" s="1"/>
  <c r="R8713" i="1"/>
  <c r="O8714" i="1"/>
  <c r="P8714" i="1"/>
  <c r="Q8714" i="1" s="1"/>
  <c r="R8714" i="1"/>
  <c r="O8715" i="1"/>
  <c r="P8715" i="1"/>
  <c r="Q8715" i="1" s="1"/>
  <c r="R8715" i="1"/>
  <c r="O8716" i="1"/>
  <c r="P8716" i="1"/>
  <c r="Q8716" i="1" s="1"/>
  <c r="R8716" i="1"/>
  <c r="O8717" i="1"/>
  <c r="P8717" i="1"/>
  <c r="Q8717" i="1" s="1"/>
  <c r="R8717" i="1"/>
  <c r="O8718" i="1"/>
  <c r="P8718" i="1"/>
  <c r="Q8718" i="1" s="1"/>
  <c r="R8718" i="1"/>
  <c r="O8719" i="1"/>
  <c r="P8719" i="1"/>
  <c r="Q8719" i="1" s="1"/>
  <c r="R8719" i="1"/>
  <c r="O8720" i="1"/>
  <c r="P8720" i="1"/>
  <c r="Q8720" i="1" s="1"/>
  <c r="R8720" i="1"/>
  <c r="O8721" i="1"/>
  <c r="P8721" i="1"/>
  <c r="Q8721" i="1" s="1"/>
  <c r="R8721" i="1"/>
  <c r="O8722" i="1"/>
  <c r="P8722" i="1"/>
  <c r="Q8722" i="1" s="1"/>
  <c r="R8722" i="1"/>
  <c r="O8723" i="1"/>
  <c r="P8723" i="1"/>
  <c r="Q8723" i="1" s="1"/>
  <c r="R8723" i="1"/>
  <c r="O8724" i="1"/>
  <c r="P8724" i="1"/>
  <c r="Q8724" i="1" s="1"/>
  <c r="R8724" i="1"/>
  <c r="O8725" i="1"/>
  <c r="P8725" i="1"/>
  <c r="Q8725" i="1" s="1"/>
  <c r="R8725" i="1"/>
  <c r="O8726" i="1"/>
  <c r="P8726" i="1"/>
  <c r="Q8726" i="1" s="1"/>
  <c r="R8726" i="1"/>
  <c r="O8727" i="1"/>
  <c r="P8727" i="1"/>
  <c r="Q8727" i="1" s="1"/>
  <c r="R8727" i="1"/>
  <c r="O8728" i="1"/>
  <c r="P8728" i="1"/>
  <c r="Q8728" i="1" s="1"/>
  <c r="R8728" i="1"/>
  <c r="O8729" i="1"/>
  <c r="P8729" i="1"/>
  <c r="Q8729" i="1" s="1"/>
  <c r="R8729" i="1"/>
  <c r="O8730" i="1"/>
  <c r="P8730" i="1"/>
  <c r="Q8730" i="1" s="1"/>
  <c r="R8730" i="1"/>
  <c r="O8731" i="1"/>
  <c r="P8731" i="1"/>
  <c r="Q8731" i="1" s="1"/>
  <c r="R8731" i="1"/>
  <c r="O8732" i="1"/>
  <c r="P8732" i="1"/>
  <c r="Q8732" i="1" s="1"/>
  <c r="R8732" i="1"/>
  <c r="O8733" i="1"/>
  <c r="P8733" i="1"/>
  <c r="Q8733" i="1" s="1"/>
  <c r="R8733" i="1"/>
  <c r="O8734" i="1"/>
  <c r="P8734" i="1"/>
  <c r="Q8734" i="1" s="1"/>
  <c r="R8734" i="1"/>
  <c r="O8735" i="1"/>
  <c r="P8735" i="1"/>
  <c r="Q8735" i="1" s="1"/>
  <c r="R8735" i="1"/>
  <c r="O8736" i="1"/>
  <c r="P8736" i="1"/>
  <c r="Q8736" i="1" s="1"/>
  <c r="R8736" i="1"/>
  <c r="O8737" i="1"/>
  <c r="P8737" i="1"/>
  <c r="Q8737" i="1"/>
  <c r="R8737" i="1"/>
  <c r="O8738" i="1"/>
  <c r="P8738" i="1"/>
  <c r="Q8738" i="1" s="1"/>
  <c r="R8738" i="1"/>
  <c r="O8739" i="1"/>
  <c r="P8739" i="1"/>
  <c r="Q8739" i="1" s="1"/>
  <c r="R8739" i="1"/>
  <c r="O8740" i="1"/>
  <c r="P8740" i="1"/>
  <c r="Q8740" i="1" s="1"/>
  <c r="R8740" i="1"/>
  <c r="O8741" i="1"/>
  <c r="P8741" i="1"/>
  <c r="Q8741" i="1" s="1"/>
  <c r="R8741" i="1"/>
  <c r="O8742" i="1"/>
  <c r="P8742" i="1"/>
  <c r="Q8742" i="1" s="1"/>
  <c r="R8742" i="1"/>
  <c r="O8743" i="1"/>
  <c r="P8743" i="1"/>
  <c r="Q8743" i="1" s="1"/>
  <c r="R8743" i="1"/>
  <c r="O8744" i="1"/>
  <c r="P8744" i="1"/>
  <c r="Q8744" i="1" s="1"/>
  <c r="R8744" i="1"/>
  <c r="O8745" i="1"/>
  <c r="P8745" i="1"/>
  <c r="Q8745" i="1" s="1"/>
  <c r="R8745" i="1"/>
  <c r="O8746" i="1"/>
  <c r="P8746" i="1"/>
  <c r="Q8746" i="1"/>
  <c r="R8746" i="1"/>
  <c r="O8747" i="1"/>
  <c r="P8747" i="1"/>
  <c r="Q8747" i="1" s="1"/>
  <c r="R8747" i="1"/>
  <c r="O8748" i="1"/>
  <c r="P8748" i="1"/>
  <c r="Q8748" i="1" s="1"/>
  <c r="R8748" i="1"/>
  <c r="O8749" i="1"/>
  <c r="P8749" i="1"/>
  <c r="Q8749" i="1" s="1"/>
  <c r="R8749" i="1"/>
  <c r="O8750" i="1"/>
  <c r="P8750" i="1"/>
  <c r="Q8750" i="1" s="1"/>
  <c r="R8750" i="1"/>
  <c r="O8751" i="1"/>
  <c r="P8751" i="1"/>
  <c r="Q8751" i="1" s="1"/>
  <c r="R8751" i="1"/>
  <c r="O8752" i="1"/>
  <c r="P8752" i="1"/>
  <c r="Q8752" i="1" s="1"/>
  <c r="R8752" i="1"/>
  <c r="O8753" i="1"/>
  <c r="P8753" i="1"/>
  <c r="Q8753" i="1" s="1"/>
  <c r="R8753" i="1"/>
  <c r="O8754" i="1"/>
  <c r="P8754" i="1"/>
  <c r="Q8754" i="1" s="1"/>
  <c r="R8754" i="1"/>
  <c r="O8755" i="1"/>
  <c r="P8755" i="1"/>
  <c r="Q8755" i="1" s="1"/>
  <c r="R8755" i="1"/>
  <c r="O8756" i="1"/>
  <c r="P8756" i="1"/>
  <c r="Q8756" i="1" s="1"/>
  <c r="R8756" i="1"/>
  <c r="O8757" i="1"/>
  <c r="P8757" i="1"/>
  <c r="Q8757" i="1" s="1"/>
  <c r="R8757" i="1"/>
  <c r="O8758" i="1"/>
  <c r="P8758" i="1"/>
  <c r="Q8758" i="1" s="1"/>
  <c r="R8758" i="1"/>
  <c r="O8759" i="1"/>
  <c r="P8759" i="1"/>
  <c r="Q8759" i="1" s="1"/>
  <c r="R8759" i="1"/>
  <c r="O8760" i="1"/>
  <c r="P8760" i="1"/>
  <c r="Q8760" i="1" s="1"/>
  <c r="R8760" i="1"/>
  <c r="O8761" i="1"/>
  <c r="P8761" i="1"/>
  <c r="Q8761" i="1" s="1"/>
  <c r="R8761" i="1"/>
  <c r="O8762" i="1"/>
  <c r="P8762" i="1"/>
  <c r="Q8762" i="1" s="1"/>
  <c r="R8762" i="1"/>
  <c r="O8763" i="1"/>
  <c r="P8763" i="1"/>
  <c r="Q8763" i="1" s="1"/>
  <c r="R8763" i="1"/>
  <c r="O8764" i="1"/>
  <c r="P8764" i="1"/>
  <c r="Q8764" i="1" s="1"/>
  <c r="R8764" i="1"/>
  <c r="O8765" i="1"/>
  <c r="P8765" i="1"/>
  <c r="Q8765" i="1" s="1"/>
  <c r="R8765" i="1"/>
  <c r="O8766" i="1"/>
  <c r="P8766" i="1"/>
  <c r="Q8766" i="1" s="1"/>
  <c r="R8766" i="1"/>
  <c r="O8767" i="1"/>
  <c r="P8767" i="1"/>
  <c r="Q8767" i="1" s="1"/>
  <c r="R8767" i="1"/>
  <c r="O8768" i="1"/>
  <c r="P8768" i="1"/>
  <c r="Q8768" i="1" s="1"/>
  <c r="R8768" i="1"/>
  <c r="O8769" i="1"/>
  <c r="P8769" i="1"/>
  <c r="Q8769" i="1" s="1"/>
  <c r="R8769" i="1"/>
  <c r="O8770" i="1"/>
  <c r="P8770" i="1"/>
  <c r="Q8770" i="1" s="1"/>
  <c r="R8770" i="1"/>
  <c r="O8771" i="1"/>
  <c r="P8771" i="1"/>
  <c r="Q8771" i="1" s="1"/>
  <c r="R8771" i="1"/>
  <c r="O8772" i="1"/>
  <c r="P8772" i="1"/>
  <c r="Q8772" i="1" s="1"/>
  <c r="R8772" i="1"/>
  <c r="O8773" i="1"/>
  <c r="P8773" i="1"/>
  <c r="Q8773" i="1" s="1"/>
  <c r="R8773" i="1"/>
  <c r="O8774" i="1"/>
  <c r="P8774" i="1"/>
  <c r="Q8774" i="1" s="1"/>
  <c r="R8774" i="1"/>
  <c r="O8775" i="1"/>
  <c r="P8775" i="1"/>
  <c r="Q8775" i="1" s="1"/>
  <c r="R8775" i="1"/>
  <c r="O8776" i="1"/>
  <c r="P8776" i="1"/>
  <c r="Q8776" i="1" s="1"/>
  <c r="R8776" i="1"/>
  <c r="O8777" i="1"/>
  <c r="P8777" i="1"/>
  <c r="Q8777" i="1" s="1"/>
  <c r="R8777" i="1"/>
  <c r="O8778" i="1"/>
  <c r="P8778" i="1"/>
  <c r="Q8778" i="1" s="1"/>
  <c r="R8778" i="1"/>
  <c r="O8779" i="1"/>
  <c r="P8779" i="1"/>
  <c r="Q8779" i="1" s="1"/>
  <c r="R8779" i="1"/>
  <c r="O8780" i="1"/>
  <c r="P8780" i="1"/>
  <c r="Q8780" i="1" s="1"/>
  <c r="R8780" i="1"/>
  <c r="O8781" i="1"/>
  <c r="P8781" i="1"/>
  <c r="Q8781" i="1" s="1"/>
  <c r="R8781" i="1"/>
  <c r="O8782" i="1"/>
  <c r="P8782" i="1"/>
  <c r="Q8782" i="1" s="1"/>
  <c r="R8782" i="1"/>
  <c r="O8783" i="1"/>
  <c r="P8783" i="1"/>
  <c r="Q8783" i="1" s="1"/>
  <c r="R8783" i="1"/>
  <c r="O8784" i="1"/>
  <c r="P8784" i="1"/>
  <c r="Q8784" i="1" s="1"/>
  <c r="R8784" i="1"/>
  <c r="O8785" i="1"/>
  <c r="P8785" i="1"/>
  <c r="Q8785" i="1" s="1"/>
  <c r="R8785" i="1"/>
  <c r="O8786" i="1"/>
  <c r="P8786" i="1"/>
  <c r="Q8786" i="1" s="1"/>
  <c r="R8786" i="1"/>
  <c r="O8787" i="1"/>
  <c r="P8787" i="1"/>
  <c r="Q8787" i="1" s="1"/>
  <c r="R8787" i="1"/>
  <c r="O8788" i="1"/>
  <c r="P8788" i="1"/>
  <c r="Q8788" i="1" s="1"/>
  <c r="R8788" i="1"/>
  <c r="O8789" i="1"/>
  <c r="P8789" i="1"/>
  <c r="Q8789" i="1" s="1"/>
  <c r="R8789" i="1"/>
  <c r="O8790" i="1"/>
  <c r="P8790" i="1"/>
  <c r="Q8790" i="1" s="1"/>
  <c r="R8790" i="1"/>
  <c r="O8791" i="1"/>
  <c r="P8791" i="1"/>
  <c r="Q8791" i="1" s="1"/>
  <c r="R8791" i="1"/>
  <c r="O8792" i="1"/>
  <c r="P8792" i="1"/>
  <c r="Q8792" i="1" s="1"/>
  <c r="R8792" i="1"/>
  <c r="O8793" i="1"/>
  <c r="P8793" i="1"/>
  <c r="Q8793" i="1" s="1"/>
  <c r="R8793" i="1"/>
  <c r="O8794" i="1"/>
  <c r="P8794" i="1"/>
  <c r="Q8794" i="1" s="1"/>
  <c r="R8794" i="1"/>
  <c r="O8795" i="1"/>
  <c r="P8795" i="1"/>
  <c r="Q8795" i="1" s="1"/>
  <c r="R8795" i="1"/>
  <c r="O8796" i="1"/>
  <c r="P8796" i="1"/>
  <c r="Q8796" i="1" s="1"/>
  <c r="R8796" i="1"/>
  <c r="O8797" i="1"/>
  <c r="P8797" i="1"/>
  <c r="Q8797" i="1" s="1"/>
  <c r="R8797" i="1"/>
  <c r="O8798" i="1"/>
  <c r="P8798" i="1"/>
  <c r="Q8798" i="1" s="1"/>
  <c r="R8798" i="1"/>
  <c r="O8799" i="1"/>
  <c r="P8799" i="1"/>
  <c r="Q8799" i="1" s="1"/>
  <c r="R8799" i="1"/>
  <c r="O8800" i="1"/>
  <c r="P8800" i="1"/>
  <c r="Q8800" i="1" s="1"/>
  <c r="R8800" i="1"/>
  <c r="O8801" i="1"/>
  <c r="P8801" i="1"/>
  <c r="Q8801" i="1" s="1"/>
  <c r="R8801" i="1"/>
  <c r="O8802" i="1"/>
  <c r="P8802" i="1"/>
  <c r="Q8802" i="1" s="1"/>
  <c r="R8802" i="1"/>
  <c r="O8803" i="1"/>
  <c r="P8803" i="1"/>
  <c r="Q8803" i="1" s="1"/>
  <c r="R8803" i="1"/>
  <c r="O8804" i="1"/>
  <c r="P8804" i="1"/>
  <c r="Q8804" i="1" s="1"/>
  <c r="R8804" i="1"/>
  <c r="O8805" i="1"/>
  <c r="P8805" i="1"/>
  <c r="Q8805" i="1" s="1"/>
  <c r="R8805" i="1"/>
  <c r="O8806" i="1"/>
  <c r="P8806" i="1"/>
  <c r="Q8806" i="1" s="1"/>
  <c r="R8806" i="1"/>
  <c r="O8807" i="1"/>
  <c r="P8807" i="1"/>
  <c r="Q8807" i="1" s="1"/>
  <c r="R8807" i="1"/>
  <c r="O8808" i="1"/>
  <c r="P8808" i="1"/>
  <c r="Q8808" i="1" s="1"/>
  <c r="R8808" i="1"/>
  <c r="O8809" i="1"/>
  <c r="P8809" i="1"/>
  <c r="Q8809" i="1" s="1"/>
  <c r="R8809" i="1"/>
  <c r="O8810" i="1"/>
  <c r="P8810" i="1"/>
  <c r="Q8810" i="1" s="1"/>
  <c r="R8810" i="1"/>
  <c r="O8811" i="1"/>
  <c r="P8811" i="1"/>
  <c r="Q8811" i="1" s="1"/>
  <c r="R8811" i="1"/>
  <c r="O8812" i="1"/>
  <c r="P8812" i="1"/>
  <c r="Q8812" i="1" s="1"/>
  <c r="R8812" i="1"/>
  <c r="O8813" i="1"/>
  <c r="P8813" i="1"/>
  <c r="Q8813" i="1" s="1"/>
  <c r="R8813" i="1"/>
  <c r="O8814" i="1"/>
  <c r="P8814" i="1"/>
  <c r="Q8814" i="1" s="1"/>
  <c r="R8814" i="1"/>
  <c r="O8815" i="1"/>
  <c r="P8815" i="1"/>
  <c r="Q8815" i="1" s="1"/>
  <c r="R8815" i="1"/>
  <c r="O8816" i="1"/>
  <c r="P8816" i="1"/>
  <c r="Q8816" i="1" s="1"/>
  <c r="R8816" i="1"/>
  <c r="O8817" i="1"/>
  <c r="P8817" i="1"/>
  <c r="Q8817" i="1" s="1"/>
  <c r="R8817" i="1"/>
  <c r="O8818" i="1"/>
  <c r="P8818" i="1"/>
  <c r="Q8818" i="1"/>
  <c r="R8818" i="1"/>
  <c r="O8819" i="1"/>
  <c r="P8819" i="1"/>
  <c r="Q8819" i="1" s="1"/>
  <c r="R8819" i="1"/>
  <c r="O8820" i="1"/>
  <c r="P8820" i="1"/>
  <c r="Q8820" i="1" s="1"/>
  <c r="R8820" i="1"/>
  <c r="O8821" i="1"/>
  <c r="P8821" i="1"/>
  <c r="Q8821" i="1" s="1"/>
  <c r="R8821" i="1"/>
  <c r="O8822" i="1"/>
  <c r="P8822" i="1"/>
  <c r="Q8822" i="1" s="1"/>
  <c r="R8822" i="1"/>
  <c r="O8823" i="1"/>
  <c r="P8823" i="1"/>
  <c r="Q8823" i="1" s="1"/>
  <c r="R8823" i="1"/>
  <c r="O8824" i="1"/>
  <c r="P8824" i="1"/>
  <c r="Q8824" i="1" s="1"/>
  <c r="R8824" i="1"/>
  <c r="O8825" i="1"/>
  <c r="P8825" i="1"/>
  <c r="Q8825" i="1" s="1"/>
  <c r="R8825" i="1"/>
  <c r="O8826" i="1"/>
  <c r="P8826" i="1"/>
  <c r="Q8826" i="1" s="1"/>
  <c r="R8826" i="1"/>
  <c r="O8827" i="1"/>
  <c r="P8827" i="1"/>
  <c r="Q8827" i="1" s="1"/>
  <c r="R8827" i="1"/>
  <c r="O8828" i="1"/>
  <c r="P8828" i="1"/>
  <c r="Q8828" i="1"/>
  <c r="R8828" i="1"/>
  <c r="O8829" i="1"/>
  <c r="P8829" i="1"/>
  <c r="Q8829" i="1" s="1"/>
  <c r="R8829" i="1"/>
  <c r="O8830" i="1"/>
  <c r="P8830" i="1"/>
  <c r="Q8830" i="1" s="1"/>
  <c r="R8830" i="1"/>
  <c r="O8831" i="1"/>
  <c r="P8831" i="1"/>
  <c r="Q8831" i="1" s="1"/>
  <c r="R8831" i="1"/>
  <c r="O8832" i="1"/>
  <c r="P8832" i="1"/>
  <c r="Q8832" i="1" s="1"/>
  <c r="R8832" i="1"/>
  <c r="O8833" i="1"/>
  <c r="P8833" i="1"/>
  <c r="Q8833" i="1"/>
  <c r="R8833" i="1"/>
  <c r="O8834" i="1"/>
  <c r="P8834" i="1"/>
  <c r="Q8834" i="1" s="1"/>
  <c r="R8834" i="1"/>
  <c r="O8835" i="1"/>
  <c r="P8835" i="1"/>
  <c r="Q8835" i="1" s="1"/>
  <c r="R8835" i="1"/>
  <c r="O8836" i="1"/>
  <c r="P8836" i="1"/>
  <c r="Q8836" i="1" s="1"/>
  <c r="R8836" i="1"/>
  <c r="O8837" i="1"/>
  <c r="P8837" i="1"/>
  <c r="Q8837" i="1"/>
  <c r="R8837" i="1"/>
  <c r="O8838" i="1"/>
  <c r="P8838" i="1"/>
  <c r="Q8838" i="1" s="1"/>
  <c r="R8838" i="1"/>
  <c r="O8839" i="1"/>
  <c r="P8839" i="1"/>
  <c r="Q8839" i="1"/>
  <c r="R8839" i="1"/>
  <c r="O8840" i="1"/>
  <c r="P8840" i="1"/>
  <c r="Q8840" i="1"/>
  <c r="R8840" i="1"/>
  <c r="O8841" i="1"/>
  <c r="P8841" i="1"/>
  <c r="Q8841" i="1" s="1"/>
  <c r="R8841" i="1"/>
  <c r="O8842" i="1"/>
  <c r="P8842" i="1"/>
  <c r="Q8842" i="1" s="1"/>
  <c r="R8842" i="1"/>
  <c r="O8843" i="1"/>
  <c r="P8843" i="1"/>
  <c r="Q8843" i="1" s="1"/>
  <c r="R8843" i="1"/>
  <c r="O8844" i="1"/>
  <c r="P8844" i="1"/>
  <c r="Q8844" i="1" s="1"/>
  <c r="R8844" i="1"/>
  <c r="O8845" i="1"/>
  <c r="P8845" i="1"/>
  <c r="Q8845" i="1" s="1"/>
  <c r="R8845" i="1"/>
  <c r="O8846" i="1"/>
  <c r="P8846" i="1"/>
  <c r="Q8846" i="1" s="1"/>
  <c r="R8846" i="1"/>
  <c r="O8847" i="1"/>
  <c r="P8847" i="1"/>
  <c r="Q8847" i="1" s="1"/>
  <c r="R8847" i="1"/>
  <c r="O8848" i="1"/>
  <c r="P8848" i="1"/>
  <c r="Q8848" i="1" s="1"/>
  <c r="R8848" i="1"/>
  <c r="O8849" i="1"/>
  <c r="P8849" i="1"/>
  <c r="Q8849" i="1" s="1"/>
  <c r="R8849" i="1"/>
  <c r="O8850" i="1"/>
  <c r="P8850" i="1"/>
  <c r="Q8850" i="1" s="1"/>
  <c r="R8850" i="1"/>
  <c r="O8851" i="1"/>
  <c r="P8851" i="1"/>
  <c r="Q8851" i="1" s="1"/>
  <c r="R8851" i="1"/>
  <c r="O8852" i="1"/>
  <c r="P8852" i="1"/>
  <c r="Q8852" i="1" s="1"/>
  <c r="R8852" i="1"/>
  <c r="O8853" i="1"/>
  <c r="P8853" i="1"/>
  <c r="Q8853" i="1" s="1"/>
  <c r="R8853" i="1"/>
  <c r="O8854" i="1"/>
  <c r="P8854" i="1"/>
  <c r="Q8854" i="1" s="1"/>
  <c r="R8854" i="1"/>
  <c r="O8855" i="1"/>
  <c r="P8855" i="1"/>
  <c r="Q8855" i="1" s="1"/>
  <c r="R8855" i="1"/>
  <c r="O8856" i="1"/>
  <c r="P8856" i="1"/>
  <c r="Q8856" i="1" s="1"/>
  <c r="R8856" i="1"/>
  <c r="O8857" i="1"/>
  <c r="P8857" i="1"/>
  <c r="Q8857" i="1"/>
  <c r="R8857" i="1"/>
  <c r="O8858" i="1"/>
  <c r="P8858" i="1"/>
  <c r="Q8858" i="1" s="1"/>
  <c r="R8858" i="1"/>
  <c r="O8859" i="1"/>
  <c r="P8859" i="1"/>
  <c r="Q8859" i="1" s="1"/>
  <c r="R8859" i="1"/>
  <c r="O8860" i="1"/>
  <c r="P8860" i="1"/>
  <c r="Q8860" i="1" s="1"/>
  <c r="R8860" i="1"/>
  <c r="O8861" i="1"/>
  <c r="P8861" i="1"/>
  <c r="Q8861" i="1" s="1"/>
  <c r="R8861" i="1"/>
  <c r="O8862" i="1"/>
  <c r="P8862" i="1"/>
  <c r="Q8862" i="1" s="1"/>
  <c r="R8862" i="1"/>
  <c r="O8863" i="1"/>
  <c r="P8863" i="1"/>
  <c r="Q8863" i="1" s="1"/>
  <c r="R8863" i="1"/>
  <c r="O8864" i="1"/>
  <c r="P8864" i="1"/>
  <c r="Q8864" i="1"/>
  <c r="R8864" i="1"/>
  <c r="O8865" i="1"/>
  <c r="P8865" i="1"/>
  <c r="Q8865" i="1" s="1"/>
  <c r="R8865" i="1"/>
  <c r="O8866" i="1"/>
  <c r="P8866" i="1"/>
  <c r="Q8866" i="1" s="1"/>
  <c r="R8866" i="1"/>
  <c r="O8867" i="1"/>
  <c r="P8867" i="1"/>
  <c r="Q8867" i="1" s="1"/>
  <c r="R8867" i="1"/>
  <c r="O8868" i="1"/>
  <c r="P8868" i="1"/>
  <c r="Q8868" i="1" s="1"/>
  <c r="R8868" i="1"/>
  <c r="O8869" i="1"/>
  <c r="P8869" i="1"/>
  <c r="Q8869" i="1" s="1"/>
  <c r="R8869" i="1"/>
  <c r="O8870" i="1"/>
  <c r="P8870" i="1"/>
  <c r="Q8870" i="1" s="1"/>
  <c r="R8870" i="1"/>
  <c r="O8871" i="1"/>
  <c r="P8871" i="1"/>
  <c r="Q8871" i="1" s="1"/>
  <c r="R8871" i="1"/>
  <c r="O8872" i="1"/>
  <c r="P8872" i="1"/>
  <c r="Q8872" i="1" s="1"/>
  <c r="R8872" i="1"/>
  <c r="O8873" i="1"/>
  <c r="P8873" i="1"/>
  <c r="Q8873" i="1" s="1"/>
  <c r="R8873" i="1"/>
  <c r="O8874" i="1"/>
  <c r="P8874" i="1"/>
  <c r="Q8874" i="1" s="1"/>
  <c r="R8874" i="1"/>
  <c r="O8875" i="1"/>
  <c r="P8875" i="1"/>
  <c r="Q8875" i="1" s="1"/>
  <c r="R8875" i="1"/>
  <c r="O8876" i="1"/>
  <c r="P8876" i="1"/>
  <c r="Q8876" i="1"/>
  <c r="R8876" i="1"/>
  <c r="O8877" i="1"/>
  <c r="P8877" i="1"/>
  <c r="Q8877" i="1" s="1"/>
  <c r="R8877" i="1"/>
  <c r="O8878" i="1"/>
  <c r="P8878" i="1"/>
  <c r="Q8878" i="1"/>
  <c r="R8878" i="1"/>
  <c r="O8879" i="1"/>
  <c r="P8879" i="1"/>
  <c r="Q8879" i="1" s="1"/>
  <c r="R8879" i="1"/>
  <c r="O8880" i="1"/>
  <c r="P8880" i="1"/>
  <c r="Q8880" i="1" s="1"/>
  <c r="R8880" i="1"/>
  <c r="O8881" i="1"/>
  <c r="P8881" i="1"/>
  <c r="Q8881" i="1" s="1"/>
  <c r="R8881" i="1"/>
  <c r="O8882" i="1"/>
  <c r="P8882" i="1"/>
  <c r="Q8882" i="1" s="1"/>
  <c r="R8882" i="1"/>
  <c r="O8883" i="1"/>
  <c r="P8883" i="1"/>
  <c r="Q8883" i="1" s="1"/>
  <c r="R8883" i="1"/>
  <c r="O8884" i="1"/>
  <c r="P8884" i="1"/>
  <c r="Q8884" i="1"/>
  <c r="R8884" i="1"/>
  <c r="O8885" i="1"/>
  <c r="P8885" i="1"/>
  <c r="Q8885" i="1" s="1"/>
  <c r="R8885" i="1"/>
  <c r="O8886" i="1"/>
  <c r="P8886" i="1"/>
  <c r="Q8886" i="1" s="1"/>
  <c r="R8886" i="1"/>
  <c r="O8887" i="1"/>
  <c r="P8887" i="1"/>
  <c r="Q8887" i="1" s="1"/>
  <c r="R8887" i="1"/>
  <c r="O8888" i="1"/>
  <c r="P8888" i="1"/>
  <c r="Q8888" i="1" s="1"/>
  <c r="R8888" i="1"/>
  <c r="O8889" i="1"/>
  <c r="P8889" i="1"/>
  <c r="Q8889" i="1" s="1"/>
  <c r="R8889" i="1"/>
  <c r="O8890" i="1"/>
  <c r="P8890" i="1"/>
  <c r="Q8890" i="1" s="1"/>
  <c r="R8890" i="1"/>
  <c r="O8891" i="1"/>
  <c r="P8891" i="1"/>
  <c r="Q8891" i="1"/>
  <c r="R8891" i="1"/>
  <c r="O8892" i="1"/>
  <c r="P8892" i="1"/>
  <c r="Q8892" i="1" s="1"/>
  <c r="R8892" i="1"/>
  <c r="O8893" i="1"/>
  <c r="P8893" i="1"/>
  <c r="Q8893" i="1"/>
  <c r="R8893" i="1"/>
  <c r="O8894" i="1"/>
  <c r="P8894" i="1"/>
  <c r="Q8894" i="1" s="1"/>
  <c r="R8894" i="1"/>
  <c r="O8895" i="1"/>
  <c r="P8895" i="1"/>
  <c r="Q8895" i="1" s="1"/>
  <c r="R8895" i="1"/>
  <c r="O8896" i="1"/>
  <c r="P8896" i="1"/>
  <c r="Q8896" i="1" s="1"/>
  <c r="R8896" i="1"/>
  <c r="O8897" i="1"/>
  <c r="P8897" i="1"/>
  <c r="Q8897" i="1" s="1"/>
  <c r="R8897" i="1"/>
  <c r="O8898" i="1"/>
  <c r="P8898" i="1"/>
  <c r="Q8898" i="1" s="1"/>
  <c r="R8898" i="1"/>
  <c r="O8899" i="1"/>
  <c r="P8899" i="1"/>
  <c r="Q8899" i="1" s="1"/>
  <c r="R8899" i="1"/>
  <c r="O8900" i="1"/>
  <c r="P8900" i="1"/>
  <c r="Q8900" i="1"/>
  <c r="R8900" i="1"/>
  <c r="O8901" i="1"/>
  <c r="P8901" i="1"/>
  <c r="Q8901" i="1" s="1"/>
  <c r="R8901" i="1"/>
  <c r="O8902" i="1"/>
  <c r="P8902" i="1"/>
  <c r="Q8902" i="1" s="1"/>
  <c r="R8902" i="1"/>
  <c r="O8903" i="1"/>
  <c r="P8903" i="1"/>
  <c r="Q8903" i="1"/>
  <c r="R8903" i="1"/>
  <c r="O8904" i="1"/>
  <c r="P8904" i="1"/>
  <c r="Q8904" i="1" s="1"/>
  <c r="R8904" i="1"/>
  <c r="O8905" i="1"/>
  <c r="P8905" i="1"/>
  <c r="Q8905" i="1" s="1"/>
  <c r="R8905" i="1"/>
  <c r="O8906" i="1"/>
  <c r="P8906" i="1"/>
  <c r="Q8906" i="1" s="1"/>
  <c r="R8906" i="1"/>
  <c r="O8907" i="1"/>
  <c r="P8907" i="1"/>
  <c r="Q8907" i="1" s="1"/>
  <c r="R8907" i="1"/>
  <c r="O8908" i="1"/>
  <c r="P8908" i="1"/>
  <c r="Q8908" i="1"/>
  <c r="R8908" i="1"/>
  <c r="O8909" i="1"/>
  <c r="P8909" i="1"/>
  <c r="Q8909" i="1" s="1"/>
  <c r="R8909" i="1"/>
  <c r="O8910" i="1"/>
  <c r="P8910" i="1"/>
  <c r="Q8910" i="1" s="1"/>
  <c r="R8910" i="1"/>
  <c r="O8911" i="1"/>
  <c r="P8911" i="1"/>
  <c r="Q8911" i="1"/>
  <c r="R8911" i="1"/>
  <c r="O8912" i="1"/>
  <c r="P8912" i="1"/>
  <c r="Q8912" i="1" s="1"/>
  <c r="R8912" i="1"/>
  <c r="O8913" i="1"/>
  <c r="P8913" i="1"/>
  <c r="Q8913" i="1" s="1"/>
  <c r="R8913" i="1"/>
  <c r="O8914" i="1"/>
  <c r="P8914" i="1"/>
  <c r="Q8914" i="1" s="1"/>
  <c r="R8914" i="1"/>
  <c r="O8915" i="1"/>
  <c r="P8915" i="1"/>
  <c r="Q8915" i="1"/>
  <c r="R8915" i="1"/>
  <c r="O8916" i="1"/>
  <c r="P8916" i="1"/>
  <c r="Q8916" i="1" s="1"/>
  <c r="R8916" i="1"/>
  <c r="O8917" i="1"/>
  <c r="P8917" i="1"/>
  <c r="Q8917" i="1" s="1"/>
  <c r="R8917" i="1"/>
  <c r="O8918" i="1"/>
  <c r="P8918" i="1"/>
  <c r="Q8918" i="1" s="1"/>
  <c r="R8918" i="1"/>
  <c r="O8919" i="1"/>
  <c r="P8919" i="1"/>
  <c r="Q8919" i="1" s="1"/>
  <c r="R8919" i="1"/>
  <c r="O8920" i="1"/>
  <c r="P8920" i="1"/>
  <c r="Q8920" i="1" s="1"/>
  <c r="R8920" i="1"/>
  <c r="O8921" i="1"/>
  <c r="P8921" i="1"/>
  <c r="Q8921" i="1"/>
  <c r="R8921" i="1"/>
  <c r="O8922" i="1"/>
  <c r="P8922" i="1"/>
  <c r="Q8922" i="1" s="1"/>
  <c r="R8922" i="1"/>
  <c r="O8923" i="1"/>
  <c r="P8923" i="1"/>
  <c r="Q8923" i="1" s="1"/>
  <c r="R8923" i="1"/>
  <c r="O8924" i="1"/>
  <c r="P8924" i="1"/>
  <c r="Q8924" i="1" s="1"/>
  <c r="R8924" i="1"/>
  <c r="O8925" i="1"/>
  <c r="P8925" i="1"/>
  <c r="Q8925" i="1" s="1"/>
  <c r="R8925" i="1"/>
  <c r="O8926" i="1"/>
  <c r="P8926" i="1"/>
  <c r="Q8926" i="1" s="1"/>
  <c r="R8926" i="1"/>
  <c r="O8927" i="1"/>
  <c r="P8927" i="1"/>
  <c r="Q8927" i="1" s="1"/>
  <c r="R8927" i="1"/>
  <c r="O8928" i="1"/>
  <c r="P8928" i="1"/>
  <c r="Q8928" i="1" s="1"/>
  <c r="R8928" i="1"/>
  <c r="O8929" i="1"/>
  <c r="P8929" i="1"/>
  <c r="Q8929" i="1" s="1"/>
  <c r="R8929" i="1"/>
  <c r="O8930" i="1"/>
  <c r="P8930" i="1"/>
  <c r="Q8930" i="1"/>
  <c r="R8930" i="1"/>
  <c r="O8931" i="1"/>
  <c r="P8931" i="1"/>
  <c r="Q8931" i="1" s="1"/>
  <c r="R8931" i="1"/>
  <c r="O8932" i="1"/>
  <c r="P8932" i="1"/>
  <c r="Q8932" i="1"/>
  <c r="R8932" i="1"/>
  <c r="O8933" i="1"/>
  <c r="P8933" i="1"/>
  <c r="Q8933" i="1"/>
  <c r="R8933" i="1"/>
  <c r="O8934" i="1"/>
  <c r="P8934" i="1"/>
  <c r="Q8934" i="1" s="1"/>
  <c r="R8934" i="1"/>
  <c r="O8935" i="1"/>
  <c r="P8935" i="1"/>
  <c r="Q8935" i="1" s="1"/>
  <c r="R8935" i="1"/>
  <c r="O8936" i="1"/>
  <c r="P8936" i="1"/>
  <c r="Q8936" i="1" s="1"/>
  <c r="R8936" i="1"/>
  <c r="O8937" i="1"/>
  <c r="P8937" i="1"/>
  <c r="Q8937" i="1" s="1"/>
  <c r="R8937" i="1"/>
  <c r="O8938" i="1"/>
  <c r="P8938" i="1"/>
  <c r="Q8938" i="1" s="1"/>
  <c r="R8938" i="1"/>
  <c r="O8939" i="1"/>
  <c r="P8939" i="1"/>
  <c r="Q8939" i="1" s="1"/>
  <c r="R8939" i="1"/>
  <c r="O8940" i="1"/>
  <c r="P8940" i="1"/>
  <c r="Q8940" i="1" s="1"/>
  <c r="R8940" i="1"/>
  <c r="O8941" i="1"/>
  <c r="P8941" i="1"/>
  <c r="Q8941" i="1" s="1"/>
  <c r="R8941" i="1"/>
  <c r="O8942" i="1"/>
  <c r="P8942" i="1"/>
  <c r="Q8942" i="1" s="1"/>
  <c r="R8942" i="1"/>
  <c r="O8943" i="1"/>
  <c r="P8943" i="1"/>
  <c r="Q8943" i="1" s="1"/>
  <c r="R8943" i="1"/>
  <c r="O8944" i="1"/>
  <c r="P8944" i="1"/>
  <c r="Q8944" i="1"/>
  <c r="R8944" i="1"/>
  <c r="O8945" i="1"/>
  <c r="P8945" i="1"/>
  <c r="Q8945" i="1"/>
  <c r="R8945" i="1"/>
  <c r="O8946" i="1"/>
  <c r="P8946" i="1"/>
  <c r="Q8946" i="1" s="1"/>
  <c r="R8946" i="1"/>
  <c r="O8947" i="1"/>
  <c r="P8947" i="1"/>
  <c r="Q8947" i="1"/>
  <c r="R8947" i="1"/>
  <c r="O8948" i="1"/>
  <c r="P8948" i="1"/>
  <c r="Q8948" i="1" s="1"/>
  <c r="R8948" i="1"/>
  <c r="O8949" i="1"/>
  <c r="P8949" i="1"/>
  <c r="Q8949" i="1" s="1"/>
  <c r="R8949" i="1"/>
  <c r="O8950" i="1"/>
  <c r="P8950" i="1"/>
  <c r="Q8950" i="1" s="1"/>
  <c r="R8950" i="1"/>
  <c r="O8951" i="1"/>
  <c r="P8951" i="1"/>
  <c r="Q8951" i="1" s="1"/>
  <c r="R8951" i="1"/>
  <c r="O8952" i="1"/>
  <c r="P8952" i="1"/>
  <c r="Q8952" i="1" s="1"/>
  <c r="R8952" i="1"/>
  <c r="O8953" i="1"/>
  <c r="P8953" i="1"/>
  <c r="Q8953" i="1"/>
  <c r="R8953" i="1"/>
  <c r="O8954" i="1"/>
  <c r="P8954" i="1"/>
  <c r="Q8954" i="1"/>
  <c r="R8954" i="1"/>
  <c r="O8955" i="1"/>
  <c r="P8955" i="1"/>
  <c r="Q8955" i="1" s="1"/>
  <c r="R8955" i="1"/>
  <c r="O8956" i="1"/>
  <c r="P8956" i="1"/>
  <c r="Q8956" i="1" s="1"/>
  <c r="R8956" i="1"/>
  <c r="O8957" i="1"/>
  <c r="P8957" i="1"/>
  <c r="Q8957" i="1" s="1"/>
  <c r="R8957" i="1"/>
  <c r="O8958" i="1"/>
  <c r="P8958" i="1"/>
  <c r="Q8958" i="1" s="1"/>
  <c r="R8958" i="1"/>
  <c r="O8959" i="1"/>
  <c r="P8959" i="1"/>
  <c r="Q8959" i="1" s="1"/>
  <c r="R8959" i="1"/>
  <c r="O8960" i="1"/>
  <c r="P8960" i="1"/>
  <c r="Q8960" i="1" s="1"/>
  <c r="R8960" i="1"/>
  <c r="O8961" i="1"/>
  <c r="P8961" i="1"/>
  <c r="Q8961" i="1" s="1"/>
  <c r="R8961" i="1"/>
  <c r="O8962" i="1"/>
  <c r="P8962" i="1"/>
  <c r="Q8962" i="1" s="1"/>
  <c r="R8962" i="1"/>
  <c r="O8963" i="1"/>
  <c r="P8963" i="1"/>
  <c r="Q8963" i="1" s="1"/>
  <c r="R8963" i="1"/>
  <c r="O8964" i="1"/>
  <c r="P8964" i="1"/>
  <c r="Q8964" i="1" s="1"/>
  <c r="R8964" i="1"/>
  <c r="O8965" i="1"/>
  <c r="P8965" i="1"/>
  <c r="Q8965" i="1" s="1"/>
  <c r="R8965" i="1"/>
  <c r="O8966" i="1"/>
  <c r="P8966" i="1"/>
  <c r="Q8966" i="1"/>
  <c r="R8966" i="1"/>
  <c r="O8967" i="1"/>
  <c r="P8967" i="1"/>
  <c r="Q8967" i="1" s="1"/>
  <c r="R8967" i="1"/>
  <c r="O8968" i="1"/>
  <c r="P8968" i="1"/>
  <c r="Q8968" i="1" s="1"/>
  <c r="R8968" i="1"/>
  <c r="O8969" i="1"/>
  <c r="P8969" i="1"/>
  <c r="Q8969" i="1"/>
  <c r="R8969" i="1"/>
  <c r="O8970" i="1"/>
  <c r="P8970" i="1"/>
  <c r="Q8970" i="1" s="1"/>
  <c r="R8970" i="1"/>
  <c r="O8971" i="1"/>
  <c r="P8971" i="1"/>
  <c r="Q8971" i="1" s="1"/>
  <c r="R8971" i="1"/>
  <c r="O8972" i="1"/>
  <c r="P8972" i="1"/>
  <c r="Q8972" i="1" s="1"/>
  <c r="R8972" i="1"/>
  <c r="O8973" i="1"/>
  <c r="P8973" i="1"/>
  <c r="Q8973" i="1" s="1"/>
  <c r="R8973" i="1"/>
  <c r="O8974" i="1"/>
  <c r="P8974" i="1"/>
  <c r="Q8974" i="1" s="1"/>
  <c r="R8974" i="1"/>
  <c r="O8975" i="1"/>
  <c r="P8975" i="1"/>
  <c r="Q8975" i="1" s="1"/>
  <c r="R8975" i="1"/>
  <c r="O8976" i="1"/>
  <c r="P8976" i="1"/>
  <c r="Q8976" i="1" s="1"/>
  <c r="R8976" i="1"/>
  <c r="O8977" i="1"/>
  <c r="P8977" i="1"/>
  <c r="Q8977" i="1"/>
  <c r="R8977" i="1"/>
  <c r="O8978" i="1"/>
  <c r="P8978" i="1"/>
  <c r="Q8978" i="1" s="1"/>
  <c r="R8978" i="1"/>
  <c r="O8979" i="1"/>
  <c r="P8979" i="1"/>
  <c r="Q8979" i="1" s="1"/>
  <c r="R8979" i="1"/>
  <c r="O8980" i="1"/>
  <c r="P8980" i="1"/>
  <c r="Q8980" i="1" s="1"/>
  <c r="R8980" i="1"/>
  <c r="O8981" i="1"/>
  <c r="P8981" i="1"/>
  <c r="Q8981" i="1" s="1"/>
  <c r="R8981" i="1"/>
  <c r="O8982" i="1"/>
  <c r="P8982" i="1"/>
  <c r="Q8982" i="1" s="1"/>
  <c r="R8982" i="1"/>
  <c r="O8983" i="1"/>
  <c r="P8983" i="1"/>
  <c r="Q8983" i="1" s="1"/>
  <c r="R8983" i="1"/>
  <c r="O8984" i="1"/>
  <c r="P8984" i="1"/>
  <c r="Q8984" i="1"/>
  <c r="R8984" i="1"/>
  <c r="O8985" i="1"/>
  <c r="P8985" i="1"/>
  <c r="Q8985" i="1" s="1"/>
  <c r="R8985" i="1"/>
  <c r="O8986" i="1"/>
  <c r="P8986" i="1"/>
  <c r="Q8986" i="1" s="1"/>
  <c r="R8986" i="1"/>
  <c r="O8987" i="1"/>
  <c r="P8987" i="1"/>
  <c r="Q8987" i="1" s="1"/>
  <c r="R8987" i="1"/>
  <c r="O8988" i="1"/>
  <c r="P8988" i="1"/>
  <c r="Q8988" i="1" s="1"/>
  <c r="R8988" i="1"/>
  <c r="O8989" i="1"/>
  <c r="P8989" i="1"/>
  <c r="Q8989" i="1"/>
  <c r="R8989" i="1"/>
  <c r="O8990" i="1"/>
  <c r="P8990" i="1"/>
  <c r="Q8990" i="1"/>
  <c r="R8990" i="1"/>
  <c r="O8991" i="1"/>
  <c r="P8991" i="1"/>
  <c r="Q8991" i="1" s="1"/>
  <c r="R8991" i="1"/>
  <c r="O8992" i="1"/>
  <c r="P8992" i="1"/>
  <c r="Q8992" i="1"/>
  <c r="R8992" i="1"/>
  <c r="O8993" i="1"/>
  <c r="P8993" i="1"/>
  <c r="Q8993" i="1" s="1"/>
  <c r="R8993" i="1"/>
  <c r="O8994" i="1"/>
  <c r="P8994" i="1"/>
  <c r="Q8994" i="1" s="1"/>
  <c r="R8994" i="1"/>
  <c r="O8995" i="1"/>
  <c r="P8995" i="1"/>
  <c r="Q8995" i="1" s="1"/>
  <c r="R8995" i="1"/>
  <c r="O8996" i="1"/>
  <c r="P8996" i="1"/>
  <c r="Q8996" i="1"/>
  <c r="R8996" i="1"/>
  <c r="O8997" i="1"/>
  <c r="P8997" i="1"/>
  <c r="Q8997" i="1" s="1"/>
  <c r="R8997" i="1"/>
  <c r="O8998" i="1"/>
  <c r="P8998" i="1"/>
  <c r="Q8998" i="1" s="1"/>
  <c r="R8998" i="1"/>
  <c r="O8999" i="1"/>
  <c r="P8999" i="1"/>
  <c r="Q8999" i="1" s="1"/>
  <c r="R8999" i="1"/>
  <c r="O9000" i="1"/>
  <c r="P9000" i="1"/>
  <c r="Q9000" i="1" s="1"/>
  <c r="R9000" i="1"/>
  <c r="O9001" i="1"/>
  <c r="P9001" i="1"/>
  <c r="Q9001" i="1" s="1"/>
  <c r="R9001" i="1"/>
  <c r="O9002" i="1"/>
  <c r="P9002" i="1"/>
  <c r="Q9002" i="1"/>
  <c r="R9002" i="1"/>
  <c r="O9003" i="1"/>
  <c r="P9003" i="1"/>
  <c r="Q9003" i="1" s="1"/>
  <c r="R9003" i="1"/>
  <c r="O9004" i="1"/>
  <c r="P9004" i="1"/>
  <c r="Q9004" i="1"/>
  <c r="R9004" i="1"/>
  <c r="O9005" i="1"/>
  <c r="P9005" i="1"/>
  <c r="Q9005" i="1"/>
  <c r="R9005" i="1"/>
  <c r="O9006" i="1"/>
  <c r="P9006" i="1"/>
  <c r="Q9006" i="1" s="1"/>
  <c r="R9006" i="1"/>
  <c r="O9007" i="1"/>
  <c r="P9007" i="1"/>
  <c r="Q9007" i="1" s="1"/>
  <c r="R9007" i="1"/>
  <c r="O9008" i="1"/>
  <c r="P9008" i="1"/>
  <c r="Q9008" i="1" s="1"/>
  <c r="R9008" i="1"/>
  <c r="O9009" i="1"/>
  <c r="P9009" i="1"/>
  <c r="Q9009" i="1" s="1"/>
  <c r="R9009" i="1"/>
  <c r="O9010" i="1"/>
  <c r="P9010" i="1"/>
  <c r="Q9010" i="1" s="1"/>
  <c r="R9010" i="1"/>
  <c r="O9011" i="1"/>
  <c r="P9011" i="1"/>
  <c r="Q9011" i="1"/>
  <c r="R9011" i="1"/>
  <c r="O9012" i="1"/>
  <c r="P9012" i="1"/>
  <c r="Q9012" i="1" s="1"/>
  <c r="R9012" i="1"/>
  <c r="O9013" i="1"/>
  <c r="P9013" i="1"/>
  <c r="Q9013" i="1" s="1"/>
  <c r="R9013" i="1"/>
  <c r="O9014" i="1"/>
  <c r="P9014" i="1"/>
  <c r="Q9014" i="1" s="1"/>
  <c r="R9014" i="1"/>
  <c r="O9015" i="1"/>
  <c r="P9015" i="1"/>
  <c r="Q9015" i="1" s="1"/>
  <c r="R9015" i="1"/>
  <c r="O9016" i="1"/>
  <c r="P9016" i="1"/>
  <c r="Q9016" i="1" s="1"/>
  <c r="R9016" i="1"/>
  <c r="O9017" i="1"/>
  <c r="P9017" i="1"/>
  <c r="Q9017" i="1"/>
  <c r="R9017" i="1"/>
  <c r="O9018" i="1"/>
  <c r="P9018" i="1"/>
  <c r="Q9018" i="1" s="1"/>
  <c r="R9018" i="1"/>
  <c r="O9019" i="1"/>
  <c r="P9019" i="1"/>
  <c r="Q9019" i="1"/>
  <c r="R9019" i="1"/>
  <c r="O9020" i="1"/>
  <c r="P9020" i="1"/>
  <c r="Q9020" i="1" s="1"/>
  <c r="R9020" i="1"/>
  <c r="O9021" i="1"/>
  <c r="P9021" i="1"/>
  <c r="Q9021" i="1" s="1"/>
  <c r="R9021" i="1"/>
  <c r="O9022" i="1"/>
  <c r="P9022" i="1"/>
  <c r="Q9022" i="1"/>
  <c r="R9022" i="1"/>
  <c r="O9023" i="1"/>
  <c r="P9023" i="1"/>
  <c r="Q9023" i="1" s="1"/>
  <c r="R9023" i="1"/>
  <c r="O9024" i="1"/>
  <c r="P9024" i="1"/>
  <c r="Q9024" i="1" s="1"/>
  <c r="R9024" i="1"/>
  <c r="O9025" i="1"/>
  <c r="P9025" i="1"/>
  <c r="Q9025" i="1" s="1"/>
  <c r="R9025" i="1"/>
  <c r="O9026" i="1"/>
  <c r="P9026" i="1"/>
  <c r="Q9026" i="1" s="1"/>
  <c r="R9026" i="1"/>
  <c r="O9027" i="1"/>
  <c r="P9027" i="1"/>
  <c r="Q9027" i="1" s="1"/>
  <c r="R9027" i="1"/>
  <c r="O9028" i="1"/>
  <c r="P9028" i="1"/>
  <c r="Q9028" i="1" s="1"/>
  <c r="R9028" i="1"/>
  <c r="O9029" i="1"/>
  <c r="P9029" i="1"/>
  <c r="Q9029" i="1"/>
  <c r="R9029" i="1"/>
  <c r="O9030" i="1"/>
  <c r="P9030" i="1"/>
  <c r="Q9030" i="1" s="1"/>
  <c r="R9030" i="1"/>
  <c r="O9031" i="1"/>
  <c r="P9031" i="1"/>
  <c r="Q9031" i="1" s="1"/>
  <c r="R9031" i="1"/>
  <c r="O9032" i="1"/>
  <c r="P9032" i="1"/>
  <c r="Q9032" i="1"/>
  <c r="R9032" i="1"/>
  <c r="O9033" i="1"/>
  <c r="P9033" i="1"/>
  <c r="Q9033" i="1" s="1"/>
  <c r="R9033" i="1"/>
  <c r="O9034" i="1"/>
  <c r="P9034" i="1"/>
  <c r="Q9034" i="1" s="1"/>
  <c r="R9034" i="1"/>
  <c r="O9035" i="1"/>
  <c r="P9035" i="1"/>
  <c r="Q9035" i="1" s="1"/>
  <c r="R9035" i="1"/>
  <c r="O9036" i="1"/>
  <c r="P9036" i="1"/>
  <c r="Q9036" i="1" s="1"/>
  <c r="R9036" i="1"/>
  <c r="O9037" i="1"/>
  <c r="P9037" i="1"/>
  <c r="Q9037" i="1" s="1"/>
  <c r="R9037" i="1"/>
  <c r="O9038" i="1"/>
  <c r="P9038" i="1"/>
  <c r="Q9038" i="1" s="1"/>
  <c r="R9038" i="1"/>
  <c r="O9039" i="1"/>
  <c r="P9039" i="1"/>
  <c r="Q9039" i="1" s="1"/>
  <c r="R9039" i="1"/>
  <c r="O9040" i="1"/>
  <c r="P9040" i="1"/>
  <c r="Q9040" i="1"/>
  <c r="R9040" i="1"/>
  <c r="O9041" i="1"/>
  <c r="P9041" i="1"/>
  <c r="Q9041" i="1" s="1"/>
  <c r="R9041" i="1"/>
  <c r="O9042" i="1"/>
  <c r="P9042" i="1"/>
  <c r="Q9042" i="1" s="1"/>
  <c r="R9042" i="1"/>
  <c r="O9043" i="1"/>
  <c r="P9043" i="1"/>
  <c r="Q9043" i="1"/>
  <c r="R9043" i="1"/>
  <c r="O9044" i="1"/>
  <c r="P9044" i="1"/>
  <c r="Q9044" i="1"/>
  <c r="R9044" i="1"/>
  <c r="O9045" i="1"/>
  <c r="P9045" i="1"/>
  <c r="Q9045" i="1" s="1"/>
  <c r="R9045" i="1"/>
  <c r="O9046" i="1"/>
  <c r="P9046" i="1"/>
  <c r="Q9046" i="1" s="1"/>
  <c r="R9046" i="1"/>
  <c r="O9047" i="1"/>
  <c r="P9047" i="1"/>
  <c r="Q9047" i="1" s="1"/>
  <c r="R9047" i="1"/>
  <c r="O9048" i="1"/>
  <c r="P9048" i="1"/>
  <c r="Q9048" i="1" s="1"/>
  <c r="R9048" i="1"/>
  <c r="O9049" i="1"/>
  <c r="P9049" i="1"/>
  <c r="Q9049" i="1" s="1"/>
  <c r="R9049" i="1"/>
  <c r="O9050" i="1"/>
  <c r="P9050" i="1"/>
  <c r="Q9050" i="1" s="1"/>
  <c r="R9050" i="1"/>
  <c r="O9051" i="1"/>
  <c r="P9051" i="1"/>
  <c r="Q9051" i="1" s="1"/>
  <c r="R9051" i="1"/>
  <c r="O9052" i="1"/>
  <c r="P9052" i="1"/>
  <c r="Q9052" i="1" s="1"/>
  <c r="R9052" i="1"/>
  <c r="O9053" i="1"/>
  <c r="P9053" i="1"/>
  <c r="Q9053" i="1" s="1"/>
  <c r="R9053" i="1"/>
  <c r="O9054" i="1"/>
  <c r="P9054" i="1"/>
  <c r="Q9054" i="1" s="1"/>
  <c r="R9054" i="1"/>
  <c r="O9055" i="1"/>
  <c r="P9055" i="1"/>
  <c r="Q9055" i="1" s="1"/>
  <c r="R9055" i="1"/>
  <c r="O9056" i="1"/>
  <c r="P9056" i="1"/>
  <c r="Q9056" i="1" s="1"/>
  <c r="R9056" i="1"/>
  <c r="O9057" i="1"/>
  <c r="P9057" i="1"/>
  <c r="Q9057" i="1" s="1"/>
  <c r="R9057" i="1"/>
  <c r="O9058" i="1"/>
  <c r="P9058" i="1"/>
  <c r="Q9058" i="1"/>
  <c r="R9058" i="1"/>
  <c r="O9059" i="1"/>
  <c r="P9059" i="1"/>
  <c r="Q9059" i="1"/>
  <c r="R9059" i="1"/>
  <c r="O9060" i="1"/>
  <c r="P9060" i="1"/>
  <c r="Q9060" i="1" s="1"/>
  <c r="R9060" i="1"/>
  <c r="O9061" i="1"/>
  <c r="P9061" i="1"/>
  <c r="Q9061" i="1" s="1"/>
  <c r="R9061" i="1"/>
  <c r="O9062" i="1"/>
  <c r="P9062" i="1"/>
  <c r="Q9062" i="1" s="1"/>
  <c r="R9062" i="1"/>
  <c r="O9063" i="1"/>
  <c r="P9063" i="1"/>
  <c r="Q9063" i="1" s="1"/>
  <c r="R9063" i="1"/>
  <c r="O9064" i="1"/>
  <c r="P9064" i="1"/>
  <c r="Q9064" i="1" s="1"/>
  <c r="R9064" i="1"/>
  <c r="O9065" i="1"/>
  <c r="P9065" i="1"/>
  <c r="Q9065" i="1" s="1"/>
  <c r="R9065" i="1"/>
  <c r="O9066" i="1"/>
  <c r="P9066" i="1"/>
  <c r="Q9066" i="1" s="1"/>
  <c r="R9066" i="1"/>
  <c r="O9067" i="1"/>
  <c r="P9067" i="1"/>
  <c r="Q9067" i="1" s="1"/>
  <c r="R9067" i="1"/>
  <c r="O9068" i="1"/>
  <c r="P9068" i="1"/>
  <c r="Q9068" i="1" s="1"/>
  <c r="R9068" i="1"/>
  <c r="O9069" i="1"/>
  <c r="P9069" i="1"/>
  <c r="Q9069" i="1" s="1"/>
  <c r="R9069" i="1"/>
  <c r="O9070" i="1"/>
  <c r="P9070" i="1"/>
  <c r="Q9070" i="1" s="1"/>
  <c r="R9070" i="1"/>
  <c r="O9071" i="1"/>
  <c r="P9071" i="1"/>
  <c r="Q9071" i="1"/>
  <c r="R9071" i="1"/>
  <c r="O9072" i="1"/>
  <c r="P9072" i="1"/>
  <c r="Q9072" i="1" s="1"/>
  <c r="R9072" i="1"/>
  <c r="O9073" i="1"/>
  <c r="P9073" i="1"/>
  <c r="Q9073" i="1"/>
  <c r="R9073" i="1"/>
  <c r="O9074" i="1"/>
  <c r="P9074" i="1"/>
  <c r="Q9074" i="1" s="1"/>
  <c r="R9074" i="1"/>
  <c r="O9075" i="1"/>
  <c r="P9075" i="1"/>
  <c r="Q9075" i="1" s="1"/>
  <c r="R9075" i="1"/>
  <c r="O9076" i="1"/>
  <c r="P9076" i="1"/>
  <c r="Q9076" i="1" s="1"/>
  <c r="R9076" i="1"/>
  <c r="O9077" i="1"/>
  <c r="P9077" i="1"/>
  <c r="Q9077" i="1" s="1"/>
  <c r="R9077" i="1"/>
  <c r="O9078" i="1"/>
  <c r="P9078" i="1"/>
  <c r="Q9078" i="1" s="1"/>
  <c r="R9078" i="1"/>
  <c r="O9079" i="1"/>
  <c r="P9079" i="1"/>
  <c r="Q9079" i="1" s="1"/>
  <c r="R9079" i="1"/>
  <c r="O9080" i="1"/>
  <c r="P9080" i="1"/>
  <c r="Q9080" i="1" s="1"/>
  <c r="R9080" i="1"/>
  <c r="O9081" i="1"/>
  <c r="P9081" i="1"/>
  <c r="Q9081" i="1" s="1"/>
  <c r="R9081" i="1"/>
  <c r="O9082" i="1"/>
  <c r="P9082" i="1"/>
  <c r="Q9082" i="1"/>
  <c r="R9082" i="1"/>
  <c r="O9083" i="1"/>
  <c r="P9083" i="1"/>
  <c r="Q9083" i="1" s="1"/>
  <c r="R9083" i="1"/>
  <c r="O9084" i="1"/>
  <c r="P9084" i="1"/>
  <c r="Q9084" i="1" s="1"/>
  <c r="R9084" i="1"/>
  <c r="O9085" i="1"/>
  <c r="P9085" i="1"/>
  <c r="Q9085" i="1"/>
  <c r="R9085" i="1"/>
  <c r="O9086" i="1"/>
  <c r="P9086" i="1"/>
  <c r="Q9086" i="1" s="1"/>
  <c r="R9086" i="1"/>
  <c r="O9087" i="1"/>
  <c r="P9087" i="1"/>
  <c r="Q9087" i="1" s="1"/>
  <c r="R9087" i="1"/>
  <c r="O9088" i="1"/>
  <c r="P9088" i="1"/>
  <c r="Q9088" i="1"/>
  <c r="R9088" i="1"/>
  <c r="O9089" i="1"/>
  <c r="P9089" i="1"/>
  <c r="Q9089" i="1" s="1"/>
  <c r="R9089" i="1"/>
  <c r="O9090" i="1"/>
  <c r="P9090" i="1"/>
  <c r="Q9090" i="1" s="1"/>
  <c r="R9090" i="1"/>
  <c r="O9091" i="1"/>
  <c r="P9091" i="1"/>
  <c r="Q9091" i="1" s="1"/>
  <c r="R9091" i="1"/>
  <c r="O9092" i="1"/>
  <c r="P9092" i="1"/>
  <c r="Q9092" i="1"/>
  <c r="R9092" i="1"/>
  <c r="O9093" i="1"/>
  <c r="P9093" i="1"/>
  <c r="Q9093" i="1" s="1"/>
  <c r="R9093" i="1"/>
  <c r="O9094" i="1"/>
  <c r="P9094" i="1"/>
  <c r="Q9094" i="1" s="1"/>
  <c r="R9094" i="1"/>
  <c r="O9095" i="1"/>
  <c r="P9095" i="1"/>
  <c r="Q9095" i="1"/>
  <c r="R9095" i="1"/>
  <c r="O9096" i="1"/>
  <c r="P9096" i="1"/>
  <c r="Q9096" i="1" s="1"/>
  <c r="R9096" i="1"/>
  <c r="O9097" i="1"/>
  <c r="P9097" i="1"/>
  <c r="Q9097" i="1" s="1"/>
  <c r="R9097" i="1"/>
  <c r="O9098" i="1"/>
  <c r="P9098" i="1"/>
  <c r="Q9098" i="1" s="1"/>
  <c r="R9098" i="1"/>
  <c r="O9099" i="1"/>
  <c r="P9099" i="1"/>
  <c r="Q9099" i="1" s="1"/>
  <c r="R9099" i="1"/>
  <c r="O9100" i="1"/>
  <c r="P9100" i="1"/>
  <c r="Q9100" i="1" s="1"/>
  <c r="R9100" i="1"/>
  <c r="O9101" i="1"/>
  <c r="P9101" i="1"/>
  <c r="Q9101" i="1" s="1"/>
  <c r="R9101" i="1"/>
  <c r="O9102" i="1"/>
  <c r="P9102" i="1"/>
  <c r="Q9102" i="1" s="1"/>
  <c r="R9102" i="1"/>
  <c r="O9103" i="1"/>
  <c r="P9103" i="1"/>
  <c r="Q9103" i="1" s="1"/>
  <c r="R9103" i="1"/>
  <c r="O9104" i="1"/>
  <c r="P9104" i="1"/>
  <c r="Q9104" i="1" s="1"/>
  <c r="R9104" i="1"/>
  <c r="O9105" i="1"/>
  <c r="P9105" i="1"/>
  <c r="Q9105" i="1" s="1"/>
  <c r="R9105" i="1"/>
  <c r="O9106" i="1"/>
  <c r="P9106" i="1"/>
  <c r="Q9106" i="1" s="1"/>
  <c r="R9106" i="1"/>
  <c r="O9107" i="1"/>
  <c r="P9107" i="1"/>
  <c r="Q9107" i="1" s="1"/>
  <c r="R9107" i="1"/>
  <c r="O9108" i="1"/>
  <c r="P9108" i="1"/>
  <c r="Q9108" i="1" s="1"/>
  <c r="R9108" i="1"/>
  <c r="O9109" i="1"/>
  <c r="P9109" i="1"/>
  <c r="Q9109" i="1" s="1"/>
  <c r="R9109" i="1"/>
  <c r="O9110" i="1"/>
  <c r="P9110" i="1"/>
  <c r="Q9110" i="1"/>
  <c r="R9110" i="1"/>
  <c r="O9111" i="1"/>
  <c r="P9111" i="1"/>
  <c r="Q9111" i="1" s="1"/>
  <c r="R9111" i="1"/>
  <c r="O9112" i="1"/>
  <c r="P9112" i="1"/>
  <c r="Q9112" i="1" s="1"/>
  <c r="R9112" i="1"/>
  <c r="O9113" i="1"/>
  <c r="P9113" i="1"/>
  <c r="Q9113" i="1"/>
  <c r="R9113" i="1"/>
  <c r="O9114" i="1"/>
  <c r="P9114" i="1"/>
  <c r="Q9114" i="1" s="1"/>
  <c r="R9114" i="1"/>
  <c r="O9115" i="1"/>
  <c r="P9115" i="1"/>
  <c r="Q9115" i="1" s="1"/>
  <c r="R9115" i="1"/>
  <c r="O9116" i="1"/>
  <c r="P9116" i="1"/>
  <c r="Q9116" i="1" s="1"/>
  <c r="R9116" i="1"/>
  <c r="O9117" i="1"/>
  <c r="P9117" i="1"/>
  <c r="Q9117" i="1" s="1"/>
  <c r="R9117" i="1"/>
  <c r="O9118" i="1"/>
  <c r="P9118" i="1"/>
  <c r="Q9118" i="1" s="1"/>
  <c r="R9118" i="1"/>
  <c r="O9119" i="1"/>
  <c r="P9119" i="1"/>
  <c r="Q9119" i="1" s="1"/>
  <c r="R9119" i="1"/>
  <c r="O9120" i="1"/>
  <c r="P9120" i="1"/>
  <c r="Q9120" i="1" s="1"/>
  <c r="R9120" i="1"/>
  <c r="O9121" i="1"/>
  <c r="P9121" i="1"/>
  <c r="Q9121" i="1" s="1"/>
  <c r="R9121" i="1"/>
  <c r="O9122" i="1"/>
  <c r="P9122" i="1"/>
  <c r="Q9122" i="1"/>
  <c r="R9122" i="1"/>
  <c r="O9123" i="1"/>
  <c r="P9123" i="1"/>
  <c r="Q9123" i="1"/>
  <c r="R9123" i="1"/>
  <c r="O9124" i="1"/>
  <c r="P9124" i="1"/>
  <c r="Q9124" i="1" s="1"/>
  <c r="R9124" i="1"/>
  <c r="O9125" i="1"/>
  <c r="P9125" i="1"/>
  <c r="Q9125" i="1"/>
  <c r="R9125" i="1"/>
  <c r="O9126" i="1"/>
  <c r="P9126" i="1"/>
  <c r="Q9126" i="1" s="1"/>
  <c r="R9126" i="1"/>
  <c r="O9127" i="1"/>
  <c r="P9127" i="1"/>
  <c r="Q9127" i="1" s="1"/>
  <c r="R9127" i="1"/>
  <c r="O9128" i="1"/>
  <c r="P9128" i="1"/>
  <c r="Q9128" i="1" s="1"/>
  <c r="R9128" i="1"/>
  <c r="O9129" i="1"/>
  <c r="P9129" i="1"/>
  <c r="Q9129" i="1"/>
  <c r="R9129" i="1"/>
  <c r="O9130" i="1"/>
  <c r="P9130" i="1"/>
  <c r="Q9130" i="1" s="1"/>
  <c r="R9130" i="1"/>
  <c r="O9131" i="1"/>
  <c r="P9131" i="1"/>
  <c r="Q9131" i="1"/>
  <c r="R9131" i="1"/>
  <c r="O9132" i="1"/>
  <c r="P9132" i="1"/>
  <c r="Q9132" i="1"/>
  <c r="R9132" i="1"/>
  <c r="O9133" i="1"/>
  <c r="P9133" i="1"/>
  <c r="Q9133" i="1" s="1"/>
  <c r="R9133" i="1"/>
  <c r="O9134" i="1"/>
  <c r="P9134" i="1"/>
  <c r="Q9134" i="1" s="1"/>
  <c r="R9134" i="1"/>
  <c r="O9135" i="1"/>
  <c r="P9135" i="1"/>
  <c r="Q9135" i="1" s="1"/>
  <c r="R9135" i="1"/>
  <c r="O9136" i="1"/>
  <c r="P9136" i="1"/>
  <c r="Q9136" i="1" s="1"/>
  <c r="R9136" i="1"/>
  <c r="O9137" i="1"/>
  <c r="P9137" i="1"/>
  <c r="Q9137" i="1" s="1"/>
  <c r="R9137" i="1"/>
  <c r="O9138" i="1"/>
  <c r="P9138" i="1"/>
  <c r="Q9138" i="1"/>
  <c r="R9138" i="1"/>
  <c r="O9139" i="1"/>
  <c r="P9139" i="1"/>
  <c r="Q9139" i="1" s="1"/>
  <c r="R9139" i="1"/>
  <c r="O9140" i="1"/>
  <c r="P9140" i="1"/>
  <c r="Q9140" i="1" s="1"/>
  <c r="R9140" i="1"/>
  <c r="O9141" i="1"/>
  <c r="P9141" i="1"/>
  <c r="Q9141" i="1"/>
  <c r="R9141" i="1"/>
  <c r="O9142" i="1"/>
  <c r="P9142" i="1"/>
  <c r="Q9142" i="1" s="1"/>
  <c r="R9142" i="1"/>
  <c r="O9143" i="1"/>
  <c r="P9143" i="1"/>
  <c r="Q9143" i="1"/>
  <c r="R9143" i="1"/>
  <c r="O9144" i="1"/>
  <c r="P9144" i="1"/>
  <c r="Q9144" i="1"/>
  <c r="R9144" i="1"/>
  <c r="O9145" i="1"/>
  <c r="P9145" i="1"/>
  <c r="Q9145" i="1" s="1"/>
  <c r="R9145" i="1"/>
  <c r="O9146" i="1"/>
  <c r="P9146" i="1"/>
  <c r="Q9146" i="1"/>
  <c r="R9146" i="1"/>
  <c r="O9147" i="1"/>
  <c r="P9147" i="1"/>
  <c r="Q9147" i="1" s="1"/>
  <c r="R9147" i="1"/>
  <c r="O9148" i="1"/>
  <c r="P9148" i="1"/>
  <c r="Q9148" i="1" s="1"/>
  <c r="R9148" i="1"/>
  <c r="O9149" i="1"/>
  <c r="P9149" i="1"/>
  <c r="Q9149" i="1" s="1"/>
  <c r="R9149" i="1"/>
  <c r="O9150" i="1"/>
  <c r="P9150" i="1"/>
  <c r="Q9150" i="1" s="1"/>
  <c r="R9150" i="1"/>
  <c r="O9151" i="1"/>
  <c r="P9151" i="1"/>
  <c r="Q9151" i="1" s="1"/>
  <c r="R9151" i="1"/>
  <c r="O9152" i="1"/>
  <c r="P9152" i="1"/>
  <c r="Q9152" i="1" s="1"/>
  <c r="R9152" i="1"/>
  <c r="O9153" i="1"/>
  <c r="P9153" i="1"/>
  <c r="Q9153" i="1" s="1"/>
  <c r="R9153" i="1"/>
  <c r="O9154" i="1"/>
  <c r="P9154" i="1"/>
  <c r="Q9154" i="1" s="1"/>
  <c r="R9154" i="1"/>
  <c r="O9155" i="1"/>
  <c r="P9155" i="1"/>
  <c r="Q9155" i="1"/>
  <c r="R9155" i="1"/>
  <c r="O9156" i="1"/>
  <c r="P9156" i="1"/>
  <c r="Q9156" i="1"/>
  <c r="R9156" i="1"/>
  <c r="O9157" i="1"/>
  <c r="P9157" i="1"/>
  <c r="Q9157" i="1" s="1"/>
  <c r="R9157" i="1"/>
  <c r="O9158" i="1"/>
  <c r="P9158" i="1"/>
  <c r="Q9158" i="1" s="1"/>
  <c r="R9158" i="1"/>
  <c r="O9159" i="1"/>
  <c r="P9159" i="1"/>
  <c r="Q9159" i="1" s="1"/>
  <c r="R9159" i="1"/>
  <c r="O9160" i="1"/>
  <c r="P9160" i="1"/>
  <c r="Q9160" i="1" s="1"/>
  <c r="R9160" i="1"/>
  <c r="O9161" i="1"/>
  <c r="P9161" i="1"/>
  <c r="Q9161" i="1" s="1"/>
  <c r="R9161" i="1"/>
  <c r="O9162" i="1"/>
  <c r="P9162" i="1"/>
  <c r="Q9162" i="1"/>
  <c r="R9162" i="1"/>
  <c r="O9163" i="1"/>
  <c r="P9163" i="1"/>
  <c r="Q9163" i="1" s="1"/>
  <c r="R9163" i="1"/>
  <c r="O9164" i="1"/>
  <c r="P9164" i="1"/>
  <c r="Q9164" i="1" s="1"/>
  <c r="R9164" i="1"/>
  <c r="O9165" i="1"/>
  <c r="P9165" i="1"/>
  <c r="Q9165" i="1" s="1"/>
  <c r="R9165" i="1"/>
  <c r="O9166" i="1"/>
  <c r="P9166" i="1"/>
  <c r="Q9166" i="1" s="1"/>
  <c r="R9166" i="1"/>
  <c r="O9167" i="1"/>
  <c r="P9167" i="1"/>
  <c r="Q9167" i="1" s="1"/>
  <c r="R9167" i="1"/>
  <c r="O9168" i="1"/>
  <c r="P9168" i="1"/>
  <c r="Q9168" i="1"/>
  <c r="R9168" i="1"/>
  <c r="O9169" i="1"/>
  <c r="P9169" i="1"/>
  <c r="Q9169" i="1" s="1"/>
  <c r="R9169" i="1"/>
  <c r="O9170" i="1"/>
  <c r="P9170" i="1"/>
  <c r="Q9170" i="1" s="1"/>
  <c r="R9170" i="1"/>
  <c r="O9171" i="1"/>
  <c r="P9171" i="1"/>
  <c r="Q9171" i="1" s="1"/>
  <c r="R9171" i="1"/>
  <c r="O9172" i="1"/>
  <c r="P9172" i="1"/>
  <c r="Q9172" i="1" s="1"/>
  <c r="R9172" i="1"/>
  <c r="O9173" i="1"/>
  <c r="P9173" i="1"/>
  <c r="Q9173" i="1" s="1"/>
  <c r="R9173" i="1"/>
  <c r="O9174" i="1"/>
  <c r="P9174" i="1"/>
  <c r="Q9174" i="1" s="1"/>
  <c r="R9174" i="1"/>
  <c r="O9175" i="1"/>
  <c r="P9175" i="1"/>
  <c r="Q9175" i="1" s="1"/>
  <c r="R9175" i="1"/>
  <c r="O9176" i="1"/>
  <c r="P9176" i="1"/>
  <c r="Q9176" i="1" s="1"/>
  <c r="R9176" i="1"/>
  <c r="O9177" i="1"/>
  <c r="P9177" i="1"/>
  <c r="Q9177" i="1"/>
  <c r="R9177" i="1"/>
  <c r="O9178" i="1"/>
  <c r="P9178" i="1"/>
  <c r="Q9178" i="1"/>
  <c r="R9178" i="1"/>
  <c r="O9179" i="1"/>
  <c r="P9179" i="1"/>
  <c r="Q9179" i="1" s="1"/>
  <c r="R9179" i="1"/>
  <c r="O9180" i="1"/>
  <c r="P9180" i="1"/>
  <c r="Q9180" i="1"/>
  <c r="R9180" i="1"/>
  <c r="O9181" i="1"/>
  <c r="P9181" i="1"/>
  <c r="Q9181" i="1" s="1"/>
  <c r="R9181" i="1"/>
  <c r="O9182" i="1"/>
  <c r="P9182" i="1"/>
  <c r="Q9182" i="1" s="1"/>
  <c r="R9182" i="1"/>
  <c r="O9183" i="1"/>
  <c r="P9183" i="1"/>
  <c r="Q9183" i="1" s="1"/>
  <c r="R9183" i="1"/>
  <c r="O9184" i="1"/>
  <c r="P9184" i="1"/>
  <c r="Q9184" i="1" s="1"/>
  <c r="R9184" i="1"/>
  <c r="O9185" i="1"/>
  <c r="P9185" i="1"/>
  <c r="Q9185" i="1" s="1"/>
  <c r="R9185" i="1"/>
  <c r="O9186" i="1"/>
  <c r="P9186" i="1"/>
  <c r="Q9186" i="1"/>
  <c r="R9186" i="1"/>
  <c r="O9187" i="1"/>
  <c r="P9187" i="1"/>
  <c r="Q9187" i="1"/>
  <c r="R9187" i="1"/>
  <c r="O9188" i="1"/>
  <c r="P9188" i="1"/>
  <c r="Q9188" i="1" s="1"/>
  <c r="R9188" i="1"/>
  <c r="O9189" i="1"/>
  <c r="P9189" i="1"/>
  <c r="Q9189" i="1" s="1"/>
  <c r="R9189" i="1"/>
  <c r="O9190" i="1"/>
  <c r="P9190" i="1"/>
  <c r="Q9190" i="1" s="1"/>
  <c r="R9190" i="1"/>
  <c r="O9191" i="1"/>
  <c r="P9191" i="1"/>
  <c r="Q9191" i="1" s="1"/>
  <c r="R9191" i="1"/>
  <c r="O9192" i="1"/>
  <c r="P9192" i="1"/>
  <c r="Q9192" i="1" s="1"/>
  <c r="R9192" i="1"/>
  <c r="O9193" i="1"/>
  <c r="P9193" i="1"/>
  <c r="Q9193" i="1" s="1"/>
  <c r="R9193" i="1"/>
  <c r="O9194" i="1"/>
  <c r="P9194" i="1"/>
  <c r="Q9194" i="1" s="1"/>
  <c r="R9194" i="1"/>
  <c r="O9195" i="1"/>
  <c r="P9195" i="1"/>
  <c r="Q9195" i="1" s="1"/>
  <c r="R9195" i="1"/>
  <c r="O9196" i="1"/>
  <c r="P9196" i="1"/>
  <c r="Q9196" i="1"/>
  <c r="R9196" i="1"/>
  <c r="O9197" i="1"/>
  <c r="P9197" i="1"/>
  <c r="Q9197" i="1" s="1"/>
  <c r="R9197" i="1"/>
  <c r="O9198" i="1"/>
  <c r="P9198" i="1"/>
  <c r="Q9198" i="1"/>
  <c r="R9198" i="1"/>
  <c r="O9199" i="1"/>
  <c r="P9199" i="1"/>
  <c r="Q9199" i="1" s="1"/>
  <c r="R9199" i="1"/>
  <c r="O9200" i="1"/>
  <c r="P9200" i="1"/>
  <c r="Q9200" i="1" s="1"/>
  <c r="R9200" i="1"/>
  <c r="O9201" i="1"/>
  <c r="P9201" i="1"/>
  <c r="Q9201" i="1"/>
  <c r="R9201" i="1"/>
  <c r="O9202" i="1"/>
  <c r="P9202" i="1"/>
  <c r="Q9202" i="1" s="1"/>
  <c r="R9202" i="1"/>
  <c r="O9203" i="1"/>
  <c r="P9203" i="1"/>
  <c r="Q9203" i="1" s="1"/>
  <c r="R9203" i="1"/>
  <c r="O9204" i="1"/>
  <c r="P9204" i="1"/>
  <c r="Q9204" i="1" s="1"/>
  <c r="R9204" i="1"/>
  <c r="O9205" i="1"/>
  <c r="P9205" i="1"/>
  <c r="Q9205" i="1"/>
  <c r="R9205" i="1"/>
  <c r="O9206" i="1"/>
  <c r="P9206" i="1"/>
  <c r="Q9206" i="1" s="1"/>
  <c r="R9206" i="1"/>
  <c r="O9207" i="1"/>
  <c r="P9207" i="1"/>
  <c r="Q9207" i="1" s="1"/>
  <c r="R9207" i="1"/>
  <c r="O9208" i="1"/>
  <c r="P9208" i="1"/>
  <c r="Q9208" i="1" s="1"/>
  <c r="R9208" i="1"/>
  <c r="O9209" i="1"/>
  <c r="P9209" i="1"/>
  <c r="Q9209" i="1" s="1"/>
  <c r="R9209" i="1"/>
  <c r="O9210" i="1"/>
  <c r="P9210" i="1"/>
  <c r="Q9210" i="1" s="1"/>
  <c r="R9210" i="1"/>
  <c r="O9211" i="1"/>
  <c r="P9211" i="1"/>
  <c r="Q9211" i="1" s="1"/>
  <c r="R9211" i="1"/>
  <c r="O9212" i="1"/>
  <c r="P9212" i="1"/>
  <c r="Q9212" i="1" s="1"/>
  <c r="R9212" i="1"/>
  <c r="O9213" i="1"/>
  <c r="P9213" i="1"/>
  <c r="Q9213" i="1"/>
  <c r="R9213" i="1"/>
  <c r="O9214" i="1"/>
  <c r="P9214" i="1"/>
  <c r="Q9214" i="1" s="1"/>
  <c r="R9214" i="1"/>
  <c r="O9215" i="1"/>
  <c r="P9215" i="1"/>
  <c r="Q9215" i="1" s="1"/>
  <c r="R9215" i="1"/>
  <c r="O9216" i="1"/>
  <c r="P9216" i="1"/>
  <c r="Q9216" i="1" s="1"/>
  <c r="R9216" i="1"/>
  <c r="O9217" i="1"/>
  <c r="P9217" i="1"/>
  <c r="Q9217" i="1" s="1"/>
  <c r="R9217" i="1"/>
  <c r="O9218" i="1"/>
  <c r="P9218" i="1"/>
  <c r="Q9218" i="1" s="1"/>
  <c r="R9218" i="1"/>
  <c r="O9219" i="1"/>
  <c r="P9219" i="1"/>
  <c r="Q9219" i="1" s="1"/>
  <c r="R9219" i="1"/>
  <c r="O9220" i="1"/>
  <c r="P9220" i="1"/>
  <c r="Q9220" i="1" s="1"/>
  <c r="R9220" i="1"/>
  <c r="O9221" i="1"/>
  <c r="P9221" i="1"/>
  <c r="Q9221" i="1" s="1"/>
  <c r="R9221" i="1"/>
  <c r="O9222" i="1"/>
  <c r="P9222" i="1"/>
  <c r="Q9222" i="1" s="1"/>
  <c r="R9222" i="1"/>
  <c r="O9223" i="1"/>
  <c r="P9223" i="1"/>
  <c r="Q9223" i="1" s="1"/>
  <c r="R9223" i="1"/>
  <c r="O9224" i="1"/>
  <c r="P9224" i="1"/>
  <c r="Q9224" i="1" s="1"/>
  <c r="R9224" i="1"/>
  <c r="O9225" i="1"/>
  <c r="P9225" i="1"/>
  <c r="Q9225" i="1" s="1"/>
  <c r="R9225" i="1"/>
  <c r="O9226" i="1"/>
  <c r="P9226" i="1"/>
  <c r="Q9226" i="1"/>
  <c r="R9226" i="1"/>
  <c r="O9227" i="1"/>
  <c r="P9227" i="1"/>
  <c r="Q9227" i="1" s="1"/>
  <c r="R9227" i="1"/>
  <c r="O9228" i="1"/>
  <c r="P9228" i="1"/>
  <c r="Q9228" i="1"/>
  <c r="R9228" i="1"/>
  <c r="O9229" i="1"/>
  <c r="P9229" i="1"/>
  <c r="Q9229" i="1"/>
  <c r="R9229" i="1"/>
  <c r="O9230" i="1"/>
  <c r="P9230" i="1"/>
  <c r="Q9230" i="1" s="1"/>
  <c r="R9230" i="1"/>
  <c r="O9231" i="1"/>
  <c r="P9231" i="1"/>
  <c r="Q9231" i="1" s="1"/>
  <c r="R9231" i="1"/>
  <c r="O9232" i="1"/>
  <c r="P9232" i="1"/>
  <c r="Q9232" i="1" s="1"/>
  <c r="R9232" i="1"/>
  <c r="O9233" i="1"/>
  <c r="P9233" i="1"/>
  <c r="Q9233" i="1" s="1"/>
  <c r="R9233" i="1"/>
  <c r="O9234" i="1"/>
  <c r="P9234" i="1"/>
  <c r="Q9234" i="1"/>
  <c r="R9234" i="1"/>
  <c r="O9235" i="1"/>
  <c r="P9235" i="1"/>
  <c r="Q9235" i="1" s="1"/>
  <c r="R9235" i="1"/>
  <c r="O9236" i="1"/>
  <c r="P9236" i="1"/>
  <c r="Q9236" i="1" s="1"/>
  <c r="R9236" i="1"/>
  <c r="O9237" i="1"/>
  <c r="P9237" i="1"/>
  <c r="Q9237" i="1"/>
  <c r="R9237" i="1"/>
  <c r="O9238" i="1"/>
  <c r="P9238" i="1"/>
  <c r="Q9238" i="1"/>
  <c r="R9238" i="1"/>
  <c r="O9239" i="1"/>
  <c r="P9239" i="1"/>
  <c r="Q9239" i="1" s="1"/>
  <c r="R9239" i="1"/>
  <c r="O9240" i="1"/>
  <c r="P9240" i="1"/>
  <c r="Q9240" i="1" s="1"/>
  <c r="R9240" i="1"/>
  <c r="O9241" i="1"/>
  <c r="P9241" i="1"/>
  <c r="Q9241" i="1"/>
  <c r="R9241" i="1"/>
  <c r="O9242" i="1"/>
  <c r="P9242" i="1"/>
  <c r="Q9242" i="1" s="1"/>
  <c r="R9242" i="1"/>
  <c r="O9243" i="1"/>
  <c r="P9243" i="1"/>
  <c r="Q9243" i="1" s="1"/>
  <c r="R9243" i="1"/>
  <c r="O9244" i="1"/>
  <c r="P9244" i="1"/>
  <c r="Q9244" i="1" s="1"/>
  <c r="R9244" i="1"/>
  <c r="O9245" i="1"/>
  <c r="P9245" i="1"/>
  <c r="Q9245" i="1" s="1"/>
  <c r="R9245" i="1"/>
  <c r="O9246" i="1"/>
  <c r="P9246" i="1"/>
  <c r="Q9246" i="1" s="1"/>
  <c r="R9246" i="1"/>
  <c r="O9247" i="1"/>
  <c r="P9247" i="1"/>
  <c r="Q9247" i="1" s="1"/>
  <c r="R9247" i="1"/>
  <c r="O9248" i="1"/>
  <c r="P9248" i="1"/>
  <c r="Q9248" i="1" s="1"/>
  <c r="R9248" i="1"/>
  <c r="O9249" i="1"/>
  <c r="P9249" i="1"/>
  <c r="Q9249" i="1" s="1"/>
  <c r="R9249" i="1"/>
  <c r="O9250" i="1"/>
  <c r="P9250" i="1"/>
  <c r="Q9250" i="1"/>
  <c r="R9250" i="1"/>
  <c r="O9251" i="1"/>
  <c r="P9251" i="1"/>
  <c r="Q9251" i="1" s="1"/>
  <c r="R9251" i="1"/>
  <c r="O9252" i="1"/>
  <c r="P9252" i="1"/>
  <c r="Q9252" i="1"/>
  <c r="R9252" i="1"/>
  <c r="O9253" i="1"/>
  <c r="P9253" i="1"/>
  <c r="Q9253" i="1" s="1"/>
  <c r="R9253" i="1"/>
  <c r="O9254" i="1"/>
  <c r="P9254" i="1"/>
  <c r="Q9254" i="1" s="1"/>
  <c r="R9254" i="1"/>
  <c r="O9255" i="1"/>
  <c r="P9255" i="1"/>
  <c r="Q9255" i="1"/>
  <c r="R9255" i="1"/>
  <c r="O9256" i="1"/>
  <c r="P9256" i="1"/>
  <c r="Q9256" i="1" s="1"/>
  <c r="R9256" i="1"/>
  <c r="O9257" i="1"/>
  <c r="P9257" i="1"/>
  <c r="Q9257" i="1" s="1"/>
  <c r="R9257" i="1"/>
  <c r="O9258" i="1"/>
  <c r="P9258" i="1"/>
  <c r="Q9258" i="1"/>
  <c r="R9258" i="1"/>
  <c r="O9259" i="1"/>
  <c r="P9259" i="1"/>
  <c r="Q9259" i="1"/>
  <c r="R9259" i="1"/>
  <c r="O9260" i="1"/>
  <c r="P9260" i="1"/>
  <c r="Q9260" i="1" s="1"/>
  <c r="R9260" i="1"/>
  <c r="O9261" i="1"/>
  <c r="P9261" i="1"/>
  <c r="Q9261" i="1"/>
  <c r="R9261" i="1"/>
  <c r="O9262" i="1"/>
  <c r="P9262" i="1"/>
  <c r="Q9262" i="1" s="1"/>
  <c r="R9262" i="1"/>
  <c r="O9263" i="1"/>
  <c r="P9263" i="1"/>
  <c r="Q9263" i="1" s="1"/>
  <c r="R9263" i="1"/>
  <c r="O9264" i="1"/>
  <c r="P9264" i="1"/>
  <c r="Q9264" i="1" s="1"/>
  <c r="R9264" i="1"/>
  <c r="O9265" i="1"/>
  <c r="P9265" i="1"/>
  <c r="Q9265" i="1" s="1"/>
  <c r="R9265" i="1"/>
  <c r="O9266" i="1"/>
  <c r="P9266" i="1"/>
  <c r="Q9266" i="1" s="1"/>
  <c r="R9266" i="1"/>
  <c r="O9267" i="1"/>
  <c r="P9267" i="1"/>
  <c r="Q9267" i="1" s="1"/>
  <c r="R9267" i="1"/>
  <c r="O9268" i="1"/>
  <c r="P9268" i="1"/>
  <c r="Q9268" i="1" s="1"/>
  <c r="R9268" i="1"/>
  <c r="O9269" i="1"/>
  <c r="P9269" i="1"/>
  <c r="Q9269" i="1" s="1"/>
  <c r="R9269" i="1"/>
  <c r="O9270" i="1"/>
  <c r="P9270" i="1"/>
  <c r="Q9270" i="1"/>
  <c r="R9270" i="1"/>
  <c r="O9271" i="1"/>
  <c r="P9271" i="1"/>
  <c r="Q9271" i="1"/>
  <c r="R9271" i="1"/>
  <c r="O9272" i="1"/>
  <c r="P9272" i="1"/>
  <c r="Q9272" i="1" s="1"/>
  <c r="R9272" i="1"/>
  <c r="O9273" i="1"/>
  <c r="P9273" i="1"/>
  <c r="Q9273" i="1" s="1"/>
  <c r="R9273" i="1"/>
  <c r="O9274" i="1"/>
  <c r="P9274" i="1"/>
  <c r="Q9274" i="1" s="1"/>
  <c r="R9274" i="1"/>
  <c r="O9275" i="1"/>
  <c r="P9275" i="1"/>
  <c r="Q9275" i="1" s="1"/>
  <c r="R9275" i="1"/>
  <c r="O9276" i="1"/>
  <c r="P9276" i="1"/>
  <c r="Q9276" i="1" s="1"/>
  <c r="R9276" i="1"/>
  <c r="O9277" i="1"/>
  <c r="P9277" i="1"/>
  <c r="Q9277" i="1"/>
  <c r="R9277" i="1"/>
  <c r="O9278" i="1"/>
  <c r="P9278" i="1"/>
  <c r="Q9278" i="1" s="1"/>
  <c r="R9278" i="1"/>
  <c r="O9279" i="1"/>
  <c r="P9279" i="1"/>
  <c r="Q9279" i="1" s="1"/>
  <c r="R9279" i="1"/>
  <c r="O9280" i="1"/>
  <c r="P9280" i="1"/>
  <c r="Q9280" i="1" s="1"/>
  <c r="R9280" i="1"/>
  <c r="O9281" i="1"/>
  <c r="P9281" i="1"/>
  <c r="Q9281" i="1" s="1"/>
  <c r="R9281" i="1"/>
  <c r="O9282" i="1"/>
  <c r="P9282" i="1"/>
  <c r="Q9282" i="1"/>
  <c r="R9282" i="1"/>
  <c r="O9283" i="1"/>
  <c r="P9283" i="1"/>
  <c r="Q9283" i="1"/>
  <c r="R9283" i="1"/>
  <c r="O9284" i="1"/>
  <c r="P9284" i="1"/>
  <c r="Q9284" i="1" s="1"/>
  <c r="R9284" i="1"/>
  <c r="O9285" i="1"/>
  <c r="P9285" i="1"/>
  <c r="Q9285" i="1"/>
  <c r="R9285" i="1"/>
  <c r="O9286" i="1"/>
  <c r="P9286" i="1"/>
  <c r="Q9286" i="1" s="1"/>
  <c r="R9286" i="1"/>
  <c r="O9287" i="1"/>
  <c r="P9287" i="1"/>
  <c r="Q9287" i="1" s="1"/>
  <c r="R9287" i="1"/>
  <c r="O9288" i="1"/>
  <c r="P9288" i="1"/>
  <c r="Q9288" i="1" s="1"/>
  <c r="R9288" i="1"/>
  <c r="O9289" i="1"/>
  <c r="P9289" i="1"/>
  <c r="Q9289" i="1" s="1"/>
  <c r="R9289" i="1"/>
  <c r="O9290" i="1"/>
  <c r="P9290" i="1"/>
  <c r="Q9290" i="1" s="1"/>
  <c r="R9290" i="1"/>
  <c r="O9291" i="1"/>
  <c r="P9291" i="1"/>
  <c r="Q9291" i="1"/>
  <c r="R9291" i="1"/>
  <c r="O9292" i="1"/>
  <c r="P9292" i="1"/>
  <c r="Q9292" i="1" s="1"/>
  <c r="R9292" i="1"/>
  <c r="O9293" i="1"/>
  <c r="P9293" i="1"/>
  <c r="Q9293" i="1" s="1"/>
  <c r="R9293" i="1"/>
  <c r="O9294" i="1"/>
  <c r="P9294" i="1"/>
  <c r="Q9294" i="1"/>
  <c r="R9294" i="1"/>
  <c r="O9295" i="1"/>
  <c r="P9295" i="1"/>
  <c r="Q9295" i="1" s="1"/>
  <c r="R9295" i="1"/>
  <c r="O9296" i="1"/>
  <c r="P9296" i="1"/>
  <c r="Q9296" i="1" s="1"/>
  <c r="R9296" i="1"/>
  <c r="O9297" i="1"/>
  <c r="P9297" i="1"/>
  <c r="Q9297" i="1" s="1"/>
  <c r="R9297" i="1"/>
  <c r="O9298" i="1"/>
  <c r="P9298" i="1"/>
  <c r="Q9298" i="1"/>
  <c r="R9298" i="1"/>
  <c r="O9299" i="1"/>
  <c r="P9299" i="1"/>
  <c r="Q9299" i="1" s="1"/>
  <c r="R9299" i="1"/>
  <c r="O9300" i="1"/>
  <c r="P9300" i="1"/>
  <c r="Q9300" i="1"/>
  <c r="R9300" i="1"/>
  <c r="O9301" i="1"/>
  <c r="P9301" i="1"/>
  <c r="Q9301" i="1"/>
  <c r="R9301" i="1"/>
  <c r="O9302" i="1"/>
  <c r="P9302" i="1"/>
  <c r="Q9302" i="1" s="1"/>
  <c r="R9302" i="1"/>
  <c r="O9303" i="1"/>
  <c r="P9303" i="1"/>
  <c r="Q9303" i="1" s="1"/>
  <c r="R9303" i="1"/>
  <c r="O9304" i="1"/>
  <c r="P9304" i="1"/>
  <c r="Q9304" i="1"/>
  <c r="R9304" i="1"/>
  <c r="O9305" i="1"/>
  <c r="P9305" i="1"/>
  <c r="Q9305" i="1" s="1"/>
  <c r="R9305" i="1"/>
  <c r="O9306" i="1"/>
  <c r="P9306" i="1"/>
  <c r="Q9306" i="1" s="1"/>
  <c r="R9306" i="1"/>
  <c r="O9307" i="1"/>
  <c r="P9307" i="1"/>
  <c r="Q9307" i="1" s="1"/>
  <c r="R9307" i="1"/>
  <c r="O9308" i="1"/>
  <c r="P9308" i="1"/>
  <c r="Q9308" i="1" s="1"/>
  <c r="R9308" i="1"/>
  <c r="O9309" i="1"/>
  <c r="P9309" i="1"/>
  <c r="Q9309" i="1"/>
  <c r="R9309" i="1"/>
  <c r="O9310" i="1"/>
  <c r="P9310" i="1"/>
  <c r="Q9310" i="1" s="1"/>
  <c r="R9310" i="1"/>
  <c r="O9311" i="1"/>
  <c r="P9311" i="1"/>
  <c r="Q9311" i="1" s="1"/>
  <c r="R9311" i="1"/>
  <c r="O9312" i="1"/>
  <c r="P9312" i="1"/>
  <c r="Q9312" i="1" s="1"/>
  <c r="R9312" i="1"/>
  <c r="O9313" i="1"/>
  <c r="P9313" i="1"/>
  <c r="Q9313" i="1" s="1"/>
  <c r="R9313" i="1"/>
  <c r="O9314" i="1"/>
  <c r="P9314" i="1"/>
  <c r="Q9314" i="1" s="1"/>
  <c r="R9314" i="1"/>
  <c r="O9315" i="1"/>
  <c r="P9315" i="1"/>
  <c r="Q9315" i="1" s="1"/>
  <c r="R9315" i="1"/>
  <c r="O9316" i="1"/>
  <c r="P9316" i="1"/>
  <c r="Q9316" i="1" s="1"/>
  <c r="R9316" i="1"/>
  <c r="O9317" i="1"/>
  <c r="P9317" i="1"/>
  <c r="Q9317" i="1" s="1"/>
  <c r="R9317" i="1"/>
  <c r="O9318" i="1"/>
  <c r="P9318" i="1"/>
  <c r="Q9318" i="1"/>
  <c r="R9318" i="1"/>
  <c r="O9319" i="1"/>
  <c r="P9319" i="1"/>
  <c r="Q9319" i="1" s="1"/>
  <c r="R9319" i="1"/>
  <c r="O9320" i="1"/>
  <c r="P9320" i="1"/>
  <c r="Q9320" i="1" s="1"/>
  <c r="R9320" i="1"/>
  <c r="O9321" i="1"/>
  <c r="P9321" i="1"/>
  <c r="Q9321" i="1" s="1"/>
  <c r="R9321" i="1"/>
  <c r="O9322" i="1"/>
  <c r="P9322" i="1"/>
  <c r="Q9322" i="1"/>
  <c r="R9322" i="1"/>
  <c r="O9323" i="1"/>
  <c r="P9323" i="1"/>
  <c r="Q9323" i="1" s="1"/>
  <c r="R9323" i="1"/>
  <c r="O9324" i="1"/>
  <c r="P9324" i="1"/>
  <c r="Q9324" i="1" s="1"/>
  <c r="R9324" i="1"/>
  <c r="O9325" i="1"/>
  <c r="P9325" i="1"/>
  <c r="Q9325" i="1" s="1"/>
  <c r="R9325" i="1"/>
  <c r="O9326" i="1"/>
  <c r="P9326" i="1"/>
  <c r="Q9326" i="1" s="1"/>
  <c r="R9326" i="1"/>
  <c r="O9327" i="1"/>
  <c r="P9327" i="1"/>
  <c r="Q9327" i="1" s="1"/>
  <c r="R9327" i="1"/>
  <c r="O9328" i="1"/>
  <c r="P9328" i="1"/>
  <c r="Q9328" i="1" s="1"/>
  <c r="R9328" i="1"/>
  <c r="O9329" i="1"/>
  <c r="P9329" i="1"/>
  <c r="Q9329" i="1" s="1"/>
  <c r="R9329" i="1"/>
  <c r="O9330" i="1"/>
  <c r="P9330" i="1"/>
  <c r="Q9330" i="1"/>
  <c r="R9330" i="1"/>
  <c r="O9331" i="1"/>
  <c r="P9331" i="1"/>
  <c r="Q9331" i="1" s="1"/>
  <c r="R9331" i="1"/>
  <c r="O9332" i="1"/>
  <c r="P9332" i="1"/>
  <c r="Q9332" i="1" s="1"/>
  <c r="R9332" i="1"/>
  <c r="O9333" i="1"/>
  <c r="P9333" i="1"/>
  <c r="Q9333" i="1"/>
  <c r="R9333" i="1"/>
  <c r="O9334" i="1"/>
  <c r="P9334" i="1"/>
  <c r="Q9334" i="1" s="1"/>
  <c r="R9334" i="1"/>
  <c r="O9335" i="1"/>
  <c r="P9335" i="1"/>
  <c r="Q9335" i="1" s="1"/>
  <c r="R9335" i="1"/>
  <c r="O9336" i="1"/>
  <c r="P9336" i="1"/>
  <c r="Q9336" i="1" s="1"/>
  <c r="R9336" i="1"/>
  <c r="O9337" i="1"/>
  <c r="P9337" i="1"/>
  <c r="Q9337" i="1"/>
  <c r="R9337" i="1"/>
  <c r="O9338" i="1"/>
  <c r="P9338" i="1"/>
  <c r="Q9338" i="1" s="1"/>
  <c r="R9338" i="1"/>
  <c r="O9339" i="1"/>
  <c r="P9339" i="1"/>
  <c r="Q9339" i="1" s="1"/>
  <c r="R9339" i="1"/>
  <c r="O9340" i="1"/>
  <c r="P9340" i="1"/>
  <c r="Q9340" i="1" s="1"/>
  <c r="R9340" i="1"/>
  <c r="O9341" i="1"/>
  <c r="P9341" i="1"/>
  <c r="Q9341" i="1" s="1"/>
  <c r="R9341" i="1"/>
  <c r="O9342" i="1"/>
  <c r="P9342" i="1"/>
  <c r="Q9342" i="1" s="1"/>
  <c r="R9342" i="1"/>
  <c r="O9343" i="1"/>
  <c r="P9343" i="1"/>
  <c r="Q9343" i="1" s="1"/>
  <c r="R9343" i="1"/>
  <c r="O9344" i="1"/>
  <c r="P9344" i="1"/>
  <c r="Q9344" i="1" s="1"/>
  <c r="R9344" i="1"/>
  <c r="O9345" i="1"/>
  <c r="P9345" i="1"/>
  <c r="Q9345" i="1" s="1"/>
  <c r="R9345" i="1"/>
  <c r="O9346" i="1"/>
  <c r="P9346" i="1"/>
  <c r="Q9346" i="1" s="1"/>
  <c r="R9346" i="1"/>
  <c r="O9347" i="1"/>
  <c r="P9347" i="1"/>
  <c r="Q9347" i="1" s="1"/>
  <c r="R9347" i="1"/>
  <c r="O9348" i="1"/>
  <c r="P9348" i="1"/>
  <c r="Q9348" i="1" s="1"/>
  <c r="R9348" i="1"/>
  <c r="O9349" i="1"/>
  <c r="P9349" i="1"/>
  <c r="Q9349" i="1" s="1"/>
  <c r="R9349" i="1"/>
  <c r="O9350" i="1"/>
  <c r="P9350" i="1"/>
  <c r="Q9350" i="1" s="1"/>
  <c r="R9350" i="1"/>
  <c r="O9351" i="1"/>
  <c r="P9351" i="1"/>
  <c r="Q9351" i="1" s="1"/>
  <c r="R9351" i="1"/>
  <c r="O9352" i="1"/>
  <c r="P9352" i="1"/>
  <c r="Q9352" i="1" s="1"/>
  <c r="R9352" i="1"/>
  <c r="O9353" i="1"/>
  <c r="P9353" i="1"/>
  <c r="Q9353" i="1" s="1"/>
  <c r="R9353" i="1"/>
  <c r="O9354" i="1"/>
  <c r="P9354" i="1"/>
  <c r="Q9354" i="1"/>
  <c r="R9354" i="1"/>
  <c r="O9355" i="1"/>
  <c r="P9355" i="1"/>
  <c r="Q9355" i="1" s="1"/>
  <c r="R9355" i="1"/>
  <c r="O9356" i="1"/>
  <c r="P9356" i="1"/>
  <c r="Q9356" i="1" s="1"/>
  <c r="R9356" i="1"/>
  <c r="O9357" i="1"/>
  <c r="P9357" i="1"/>
  <c r="Q9357" i="1"/>
  <c r="R9357" i="1"/>
  <c r="O9358" i="1"/>
  <c r="P9358" i="1"/>
  <c r="Q9358" i="1"/>
  <c r="R9358" i="1"/>
  <c r="O9359" i="1"/>
  <c r="P9359" i="1"/>
  <c r="Q9359" i="1" s="1"/>
  <c r="R9359" i="1"/>
  <c r="O9360" i="1"/>
  <c r="P9360" i="1"/>
  <c r="Q9360" i="1" s="1"/>
  <c r="R9360" i="1"/>
  <c r="O9361" i="1"/>
  <c r="P9361" i="1"/>
  <c r="Q9361" i="1"/>
  <c r="R9361" i="1"/>
  <c r="O9362" i="1"/>
  <c r="P9362" i="1"/>
  <c r="Q9362" i="1" s="1"/>
  <c r="R9362" i="1"/>
  <c r="O9363" i="1"/>
  <c r="P9363" i="1"/>
  <c r="Q9363" i="1" s="1"/>
  <c r="R9363" i="1"/>
  <c r="O9364" i="1"/>
  <c r="P9364" i="1"/>
  <c r="Q9364" i="1" s="1"/>
  <c r="R9364" i="1"/>
  <c r="O9365" i="1"/>
  <c r="P9365" i="1"/>
  <c r="Q9365" i="1" s="1"/>
  <c r="R9365" i="1"/>
  <c r="O9366" i="1"/>
  <c r="P9366" i="1"/>
  <c r="Q9366" i="1"/>
  <c r="R9366" i="1"/>
  <c r="O9367" i="1"/>
  <c r="P9367" i="1"/>
  <c r="Q9367" i="1"/>
  <c r="R9367" i="1"/>
  <c r="O9368" i="1"/>
  <c r="P9368" i="1"/>
  <c r="Q9368" i="1" s="1"/>
  <c r="R9368" i="1"/>
  <c r="O9369" i="1"/>
  <c r="P9369" i="1"/>
  <c r="Q9369" i="1" s="1"/>
  <c r="R9369" i="1"/>
  <c r="O9370" i="1"/>
  <c r="P9370" i="1"/>
  <c r="Q9370" i="1" s="1"/>
  <c r="R9370" i="1"/>
  <c r="O9371" i="1"/>
  <c r="P9371" i="1"/>
  <c r="Q9371" i="1" s="1"/>
  <c r="R9371" i="1"/>
  <c r="O9372" i="1"/>
  <c r="P9372" i="1"/>
  <c r="Q9372" i="1" s="1"/>
  <c r="R9372" i="1"/>
  <c r="O9373" i="1"/>
  <c r="P9373" i="1"/>
  <c r="Q9373" i="1"/>
  <c r="R9373" i="1"/>
  <c r="O9374" i="1"/>
  <c r="P9374" i="1"/>
  <c r="Q9374" i="1" s="1"/>
  <c r="R9374" i="1"/>
  <c r="O9375" i="1"/>
  <c r="P9375" i="1"/>
  <c r="Q9375" i="1" s="1"/>
  <c r="R9375" i="1"/>
  <c r="O9376" i="1"/>
  <c r="P9376" i="1"/>
  <c r="Q9376" i="1" s="1"/>
  <c r="R9376" i="1"/>
  <c r="O9377" i="1"/>
  <c r="P9377" i="1"/>
  <c r="Q9377" i="1" s="1"/>
  <c r="R9377" i="1"/>
  <c r="O9378" i="1"/>
  <c r="P9378" i="1"/>
  <c r="Q9378" i="1"/>
  <c r="R9378" i="1"/>
  <c r="O9379" i="1"/>
  <c r="P9379" i="1"/>
  <c r="Q9379" i="1"/>
  <c r="R9379" i="1"/>
  <c r="O9380" i="1"/>
  <c r="P9380" i="1"/>
  <c r="Q9380" i="1" s="1"/>
  <c r="R9380" i="1"/>
  <c r="O9381" i="1"/>
  <c r="P9381" i="1"/>
  <c r="Q9381" i="1"/>
  <c r="R9381" i="1"/>
  <c r="O9382" i="1"/>
  <c r="P9382" i="1"/>
  <c r="Q9382" i="1" s="1"/>
  <c r="R9382" i="1"/>
  <c r="O9383" i="1"/>
  <c r="P9383" i="1"/>
  <c r="Q9383" i="1" s="1"/>
  <c r="R9383" i="1"/>
  <c r="O9384" i="1"/>
  <c r="P9384" i="1"/>
  <c r="Q9384" i="1"/>
  <c r="R9384" i="1"/>
  <c r="O9385" i="1"/>
  <c r="P9385" i="1"/>
  <c r="Q9385" i="1"/>
  <c r="R9385" i="1"/>
  <c r="O9386" i="1"/>
  <c r="P9386" i="1"/>
  <c r="Q9386" i="1" s="1"/>
  <c r="R9386" i="1"/>
  <c r="O9387" i="1"/>
  <c r="P9387" i="1"/>
  <c r="Q9387" i="1" s="1"/>
  <c r="R9387" i="1"/>
  <c r="O9388" i="1"/>
  <c r="P9388" i="1"/>
  <c r="Q9388" i="1" s="1"/>
  <c r="R9388" i="1"/>
  <c r="O9389" i="1"/>
  <c r="P9389" i="1"/>
  <c r="Q9389" i="1" s="1"/>
  <c r="R9389" i="1"/>
  <c r="O9390" i="1"/>
  <c r="P9390" i="1"/>
  <c r="Q9390" i="1"/>
  <c r="R9390" i="1"/>
  <c r="O9391" i="1"/>
  <c r="P9391" i="1"/>
  <c r="Q9391" i="1"/>
  <c r="R9391" i="1"/>
  <c r="O9392" i="1"/>
  <c r="P9392" i="1"/>
  <c r="Q9392" i="1" s="1"/>
  <c r="R9392" i="1"/>
  <c r="O9393" i="1"/>
  <c r="P9393" i="1"/>
  <c r="Q9393" i="1" s="1"/>
  <c r="R9393" i="1"/>
  <c r="O9394" i="1"/>
  <c r="P9394" i="1"/>
  <c r="Q9394" i="1" s="1"/>
  <c r="R9394" i="1"/>
  <c r="O9395" i="1"/>
  <c r="P9395" i="1"/>
  <c r="Q9395" i="1" s="1"/>
  <c r="R9395" i="1"/>
  <c r="O9396" i="1"/>
  <c r="P9396" i="1"/>
  <c r="Q9396" i="1" s="1"/>
  <c r="R9396" i="1"/>
  <c r="O9397" i="1"/>
  <c r="P9397" i="1"/>
  <c r="Q9397" i="1" s="1"/>
  <c r="R9397" i="1"/>
  <c r="O9398" i="1"/>
  <c r="P9398" i="1"/>
  <c r="Q9398" i="1" s="1"/>
  <c r="R9398" i="1"/>
  <c r="O9399" i="1"/>
  <c r="P9399" i="1"/>
  <c r="Q9399" i="1"/>
  <c r="R9399" i="1"/>
  <c r="O9400" i="1"/>
  <c r="P9400" i="1"/>
  <c r="Q9400" i="1" s="1"/>
  <c r="R9400" i="1"/>
  <c r="O9401" i="1"/>
  <c r="P9401" i="1"/>
  <c r="Q9401" i="1" s="1"/>
  <c r="R9401" i="1"/>
  <c r="O9402" i="1"/>
  <c r="P9402" i="1"/>
  <c r="Q9402" i="1"/>
  <c r="R9402" i="1"/>
  <c r="O9403" i="1"/>
  <c r="P9403" i="1"/>
  <c r="Q9403" i="1" s="1"/>
  <c r="R9403" i="1"/>
  <c r="O9404" i="1"/>
  <c r="P9404" i="1"/>
  <c r="Q9404" i="1" s="1"/>
  <c r="R9404" i="1"/>
  <c r="O9405" i="1"/>
  <c r="P9405" i="1"/>
  <c r="Q9405" i="1"/>
  <c r="R9405" i="1"/>
  <c r="O9406" i="1"/>
  <c r="P9406" i="1"/>
  <c r="Q9406" i="1"/>
  <c r="R9406" i="1"/>
  <c r="O9407" i="1"/>
  <c r="P9407" i="1"/>
  <c r="Q9407" i="1" s="1"/>
  <c r="R9407" i="1"/>
  <c r="O9408" i="1"/>
  <c r="P9408" i="1"/>
  <c r="Q9408" i="1" s="1"/>
  <c r="R9408" i="1"/>
  <c r="O9409" i="1"/>
  <c r="P9409" i="1"/>
  <c r="Q9409" i="1"/>
  <c r="R9409" i="1"/>
  <c r="O9410" i="1"/>
  <c r="P9410" i="1"/>
  <c r="Q9410" i="1" s="1"/>
  <c r="R9410" i="1"/>
  <c r="O9411" i="1"/>
  <c r="P9411" i="1"/>
  <c r="Q9411" i="1" s="1"/>
  <c r="R9411" i="1"/>
  <c r="O9412" i="1"/>
  <c r="P9412" i="1"/>
  <c r="Q9412" i="1"/>
  <c r="R9412" i="1"/>
  <c r="O9413" i="1"/>
  <c r="P9413" i="1"/>
  <c r="Q9413" i="1" s="1"/>
  <c r="R9413" i="1"/>
  <c r="O9414" i="1"/>
  <c r="P9414" i="1"/>
  <c r="Q9414" i="1" s="1"/>
  <c r="R9414" i="1"/>
  <c r="O9415" i="1"/>
  <c r="P9415" i="1"/>
  <c r="Q9415" i="1" s="1"/>
  <c r="R9415" i="1"/>
  <c r="O9416" i="1"/>
  <c r="P9416" i="1"/>
  <c r="Q9416" i="1" s="1"/>
  <c r="R9416" i="1"/>
  <c r="O9417" i="1"/>
  <c r="P9417" i="1"/>
  <c r="Q9417" i="1"/>
  <c r="R9417" i="1"/>
  <c r="O9418" i="1"/>
  <c r="P9418" i="1"/>
  <c r="Q9418" i="1"/>
  <c r="R9418" i="1"/>
  <c r="O9419" i="1"/>
  <c r="P9419" i="1"/>
  <c r="Q9419" i="1" s="1"/>
  <c r="R9419" i="1"/>
  <c r="O9420" i="1"/>
  <c r="P9420" i="1"/>
  <c r="Q9420" i="1"/>
  <c r="R9420" i="1"/>
  <c r="O9421" i="1"/>
  <c r="P9421" i="1"/>
  <c r="Q9421" i="1" s="1"/>
  <c r="R9421" i="1"/>
  <c r="O9422" i="1"/>
  <c r="P9422" i="1"/>
  <c r="Q9422" i="1" s="1"/>
  <c r="R9422" i="1"/>
  <c r="O9423" i="1"/>
  <c r="P9423" i="1"/>
  <c r="Q9423" i="1" s="1"/>
  <c r="R9423" i="1"/>
  <c r="O9424" i="1"/>
  <c r="P9424" i="1"/>
  <c r="Q9424" i="1" s="1"/>
  <c r="R9424" i="1"/>
  <c r="O9425" i="1"/>
  <c r="P9425" i="1"/>
  <c r="Q9425" i="1" s="1"/>
  <c r="R9425" i="1"/>
  <c r="O9426" i="1"/>
  <c r="P9426" i="1"/>
  <c r="Q9426" i="1"/>
  <c r="R9426" i="1"/>
  <c r="O9427" i="1"/>
  <c r="P9427" i="1"/>
  <c r="Q9427" i="1"/>
  <c r="R9427" i="1"/>
  <c r="O9428" i="1"/>
  <c r="P9428" i="1"/>
  <c r="Q9428" i="1" s="1"/>
  <c r="R9428" i="1"/>
  <c r="O9429" i="1"/>
  <c r="P9429" i="1"/>
  <c r="Q9429" i="1" s="1"/>
  <c r="R9429" i="1"/>
  <c r="O9430" i="1"/>
  <c r="P9430" i="1"/>
  <c r="Q9430" i="1"/>
  <c r="R9430" i="1"/>
  <c r="O9431" i="1"/>
  <c r="P9431" i="1"/>
  <c r="Q9431" i="1" s="1"/>
  <c r="R9431" i="1"/>
  <c r="O9432" i="1"/>
  <c r="P9432" i="1"/>
  <c r="Q9432" i="1" s="1"/>
  <c r="R9432" i="1"/>
  <c r="O9433" i="1"/>
  <c r="P9433" i="1"/>
  <c r="Q9433" i="1"/>
  <c r="R9433" i="1"/>
  <c r="O9434" i="1"/>
  <c r="P9434" i="1"/>
  <c r="Q9434" i="1" s="1"/>
  <c r="R9434" i="1"/>
  <c r="O9435" i="1"/>
  <c r="P9435" i="1"/>
  <c r="Q9435" i="1"/>
  <c r="R9435" i="1"/>
  <c r="O9436" i="1"/>
  <c r="P9436" i="1"/>
  <c r="Q9436" i="1" s="1"/>
  <c r="R9436" i="1"/>
  <c r="O9437" i="1"/>
  <c r="P9437" i="1"/>
  <c r="Q9437" i="1" s="1"/>
  <c r="R9437" i="1"/>
  <c r="O9438" i="1"/>
  <c r="P9438" i="1"/>
  <c r="Q9438" i="1"/>
  <c r="R9438" i="1"/>
  <c r="O9439" i="1"/>
  <c r="P9439" i="1"/>
  <c r="Q9439" i="1"/>
  <c r="R9439" i="1"/>
  <c r="O9440" i="1"/>
  <c r="P9440" i="1"/>
  <c r="Q9440" i="1" s="1"/>
  <c r="R9440" i="1"/>
  <c r="O9441" i="1"/>
  <c r="P9441" i="1"/>
  <c r="Q9441" i="1" s="1"/>
  <c r="R9441" i="1"/>
  <c r="O9442" i="1"/>
  <c r="P9442" i="1"/>
  <c r="Q9442" i="1"/>
  <c r="R9442" i="1"/>
  <c r="O9443" i="1"/>
  <c r="P9443" i="1"/>
  <c r="Q9443" i="1" s="1"/>
  <c r="R9443" i="1"/>
  <c r="O9444" i="1"/>
  <c r="P9444" i="1"/>
  <c r="Q9444" i="1"/>
  <c r="R9444" i="1"/>
  <c r="O9445" i="1"/>
  <c r="P9445" i="1"/>
  <c r="Q9445" i="1" s="1"/>
  <c r="R9445" i="1"/>
  <c r="O9446" i="1"/>
  <c r="P9446" i="1"/>
  <c r="Q9446" i="1" s="1"/>
  <c r="R9446" i="1"/>
  <c r="O9447" i="1"/>
  <c r="P9447" i="1"/>
  <c r="Q9447" i="1" s="1"/>
  <c r="R9447" i="1"/>
  <c r="O9448" i="1"/>
  <c r="P9448" i="1"/>
  <c r="Q9448" i="1"/>
  <c r="R9448" i="1"/>
  <c r="O9449" i="1"/>
  <c r="P9449" i="1"/>
  <c r="Q9449" i="1" s="1"/>
  <c r="R9449" i="1"/>
  <c r="O9450" i="1"/>
  <c r="P9450" i="1"/>
  <c r="Q9450" i="1" s="1"/>
  <c r="R9450" i="1"/>
  <c r="O9451" i="1"/>
  <c r="P9451" i="1"/>
  <c r="Q9451" i="1" s="1"/>
  <c r="R9451" i="1"/>
  <c r="O9452" i="1"/>
  <c r="P9452" i="1"/>
  <c r="Q9452" i="1" s="1"/>
  <c r="R9452" i="1"/>
  <c r="O9453" i="1"/>
  <c r="P9453" i="1"/>
  <c r="Q9453" i="1" s="1"/>
  <c r="R9453" i="1"/>
  <c r="O9454" i="1"/>
  <c r="P9454" i="1"/>
  <c r="Q9454" i="1"/>
  <c r="R9454" i="1"/>
  <c r="O9455" i="1"/>
  <c r="P9455" i="1"/>
  <c r="Q9455" i="1" s="1"/>
  <c r="R9455" i="1"/>
  <c r="O9456" i="1"/>
  <c r="P9456" i="1"/>
  <c r="Q9456" i="1" s="1"/>
  <c r="R9456" i="1"/>
  <c r="O9457" i="1"/>
  <c r="P9457" i="1"/>
  <c r="Q9457" i="1" s="1"/>
  <c r="R9457" i="1"/>
  <c r="O9458" i="1"/>
  <c r="P9458" i="1"/>
  <c r="Q9458" i="1" s="1"/>
  <c r="R9458" i="1"/>
  <c r="O9459" i="1"/>
  <c r="P9459" i="1"/>
  <c r="Q9459" i="1" s="1"/>
  <c r="R9459" i="1"/>
  <c r="O9460" i="1"/>
  <c r="P9460" i="1"/>
  <c r="Q9460" i="1" s="1"/>
  <c r="R9460" i="1"/>
  <c r="O9461" i="1"/>
  <c r="P9461" i="1"/>
  <c r="Q9461" i="1" s="1"/>
  <c r="R9461" i="1"/>
  <c r="O9462" i="1"/>
  <c r="P9462" i="1"/>
  <c r="Q9462" i="1"/>
  <c r="R9462" i="1"/>
  <c r="O9463" i="1"/>
  <c r="P9463" i="1"/>
  <c r="Q9463" i="1" s="1"/>
  <c r="R9463" i="1"/>
  <c r="O9464" i="1"/>
  <c r="P9464" i="1"/>
  <c r="Q9464" i="1" s="1"/>
  <c r="R9464" i="1"/>
  <c r="O9465" i="1"/>
  <c r="P9465" i="1"/>
  <c r="Q9465" i="1"/>
  <c r="R9465" i="1"/>
  <c r="O9466" i="1"/>
  <c r="P9466" i="1"/>
  <c r="Q9466" i="1"/>
  <c r="R9466" i="1"/>
  <c r="O9467" i="1"/>
  <c r="P9467" i="1"/>
  <c r="Q9467" i="1" s="1"/>
  <c r="R9467" i="1"/>
  <c r="O9468" i="1"/>
  <c r="P9468" i="1"/>
  <c r="Q9468" i="1" s="1"/>
  <c r="R9468" i="1"/>
  <c r="O9469" i="1"/>
  <c r="P9469" i="1"/>
  <c r="Q9469" i="1"/>
  <c r="R9469" i="1"/>
  <c r="O9470" i="1"/>
  <c r="P9470" i="1"/>
  <c r="Q9470" i="1" s="1"/>
  <c r="R9470" i="1"/>
  <c r="O9471" i="1"/>
  <c r="P9471" i="1"/>
  <c r="Q9471" i="1"/>
  <c r="R9471" i="1"/>
  <c r="O9472" i="1"/>
  <c r="P9472" i="1"/>
  <c r="Q9472" i="1" s="1"/>
  <c r="R9472" i="1"/>
  <c r="O9473" i="1"/>
  <c r="P9473" i="1"/>
  <c r="Q9473" i="1" s="1"/>
  <c r="R9473" i="1"/>
  <c r="O9474" i="1"/>
  <c r="P9474" i="1"/>
  <c r="Q9474" i="1"/>
  <c r="R9474" i="1"/>
  <c r="O9475" i="1"/>
  <c r="P9475" i="1"/>
  <c r="Q9475" i="1" s="1"/>
  <c r="R9475" i="1"/>
  <c r="O9476" i="1"/>
  <c r="P9476" i="1"/>
  <c r="Q9476" i="1" s="1"/>
  <c r="R9476" i="1"/>
  <c r="O9477" i="1"/>
  <c r="P9477" i="1"/>
  <c r="Q9477" i="1" s="1"/>
  <c r="R9477" i="1"/>
  <c r="O9478" i="1"/>
  <c r="P9478" i="1"/>
  <c r="Q9478" i="1" s="1"/>
  <c r="R9478" i="1"/>
  <c r="O9479" i="1"/>
  <c r="P9479" i="1"/>
  <c r="Q9479" i="1" s="1"/>
  <c r="R9479" i="1"/>
  <c r="O9480" i="1"/>
  <c r="P9480" i="1"/>
  <c r="Q9480" i="1"/>
  <c r="R9480" i="1"/>
  <c r="O9481" i="1"/>
  <c r="P9481" i="1"/>
  <c r="Q9481" i="1"/>
  <c r="R9481" i="1"/>
  <c r="O9482" i="1"/>
  <c r="P9482" i="1"/>
  <c r="Q9482" i="1" s="1"/>
  <c r="R9482" i="1"/>
  <c r="O9483" i="1"/>
  <c r="P9483" i="1"/>
  <c r="Q9483" i="1" s="1"/>
  <c r="R9483" i="1"/>
  <c r="O9484" i="1"/>
  <c r="P9484" i="1"/>
  <c r="Q9484" i="1" s="1"/>
  <c r="R9484" i="1"/>
  <c r="O9485" i="1"/>
  <c r="P9485" i="1"/>
  <c r="Q9485" i="1" s="1"/>
  <c r="R9485" i="1"/>
  <c r="O9486" i="1"/>
  <c r="P9486" i="1"/>
  <c r="Q9486" i="1" s="1"/>
  <c r="R9486" i="1"/>
  <c r="O9487" i="1"/>
  <c r="P9487" i="1"/>
  <c r="Q9487" i="1" s="1"/>
  <c r="R9487" i="1"/>
  <c r="O9488" i="1"/>
  <c r="P9488" i="1"/>
  <c r="Q9488" i="1" s="1"/>
  <c r="R9488" i="1"/>
  <c r="O9489" i="1"/>
  <c r="P9489" i="1"/>
  <c r="Q9489" i="1"/>
  <c r="R9489" i="1"/>
  <c r="O9490" i="1"/>
  <c r="P9490" i="1"/>
  <c r="Q9490" i="1"/>
  <c r="R9490" i="1"/>
  <c r="O9491" i="1"/>
  <c r="P9491" i="1"/>
  <c r="Q9491" i="1" s="1"/>
  <c r="R9491" i="1"/>
  <c r="O9492" i="1"/>
  <c r="P9492" i="1"/>
  <c r="Q9492" i="1"/>
  <c r="R9492" i="1"/>
  <c r="O9493" i="1"/>
  <c r="P9493" i="1"/>
  <c r="Q9493" i="1" s="1"/>
  <c r="R9493" i="1"/>
  <c r="O9494" i="1"/>
  <c r="P9494" i="1"/>
  <c r="Q9494" i="1" s="1"/>
  <c r="R9494" i="1"/>
  <c r="O9495" i="1"/>
  <c r="P9495" i="1"/>
  <c r="Q9495" i="1" s="1"/>
  <c r="R9495" i="1"/>
  <c r="O9496" i="1"/>
  <c r="P9496" i="1"/>
  <c r="Q9496" i="1" s="1"/>
  <c r="R9496" i="1"/>
  <c r="O9497" i="1"/>
  <c r="P9497" i="1"/>
  <c r="Q9497" i="1" s="1"/>
  <c r="R9497" i="1"/>
  <c r="O9498" i="1"/>
  <c r="P9498" i="1"/>
  <c r="Q9498" i="1" s="1"/>
  <c r="R9498" i="1"/>
  <c r="O9499" i="1"/>
  <c r="P9499" i="1"/>
  <c r="Q9499" i="1"/>
  <c r="R9499" i="1"/>
  <c r="O9500" i="1"/>
  <c r="P9500" i="1"/>
  <c r="Q9500" i="1" s="1"/>
  <c r="R9500" i="1"/>
  <c r="O9501" i="1"/>
  <c r="P9501" i="1"/>
  <c r="Q9501" i="1" s="1"/>
  <c r="R9501" i="1"/>
  <c r="O9502" i="1"/>
  <c r="P9502" i="1"/>
  <c r="Q9502" i="1"/>
  <c r="R9502" i="1"/>
  <c r="O9503" i="1"/>
  <c r="P9503" i="1"/>
  <c r="Q9503" i="1" s="1"/>
  <c r="R9503" i="1"/>
  <c r="O9504" i="1"/>
  <c r="P9504" i="1"/>
  <c r="Q9504" i="1" s="1"/>
  <c r="R9504" i="1"/>
  <c r="O9505" i="1"/>
  <c r="P9505" i="1"/>
  <c r="Q9505" i="1" s="1"/>
  <c r="R9505" i="1"/>
  <c r="O9506" i="1"/>
  <c r="P9506" i="1"/>
  <c r="Q9506" i="1" s="1"/>
  <c r="R9506" i="1"/>
  <c r="O9507" i="1"/>
  <c r="P9507" i="1"/>
  <c r="Q9507" i="1" s="1"/>
  <c r="R9507" i="1"/>
  <c r="O9508" i="1"/>
  <c r="P9508" i="1"/>
  <c r="Q9508" i="1" s="1"/>
  <c r="R9508" i="1"/>
  <c r="O9509" i="1"/>
  <c r="P9509" i="1"/>
  <c r="Q9509" i="1" s="1"/>
  <c r="R9509" i="1"/>
  <c r="O9510" i="1"/>
  <c r="P9510" i="1"/>
  <c r="Q9510" i="1"/>
  <c r="R9510" i="1"/>
  <c r="O9511" i="1"/>
  <c r="P9511" i="1"/>
  <c r="Q9511" i="1"/>
  <c r="R9511" i="1"/>
  <c r="O9512" i="1"/>
  <c r="P9512" i="1"/>
  <c r="Q9512" i="1" s="1"/>
  <c r="R9512" i="1"/>
  <c r="O9513" i="1"/>
  <c r="P9513" i="1"/>
  <c r="Q9513" i="1"/>
  <c r="R9513" i="1"/>
  <c r="O9514" i="1"/>
  <c r="P9514" i="1"/>
  <c r="Q9514" i="1"/>
  <c r="R9514" i="1"/>
  <c r="O9515" i="1"/>
  <c r="P9515" i="1"/>
  <c r="Q9515" i="1" s="1"/>
  <c r="R9515" i="1"/>
  <c r="O9516" i="1"/>
  <c r="P9516" i="1"/>
  <c r="Q9516" i="1"/>
  <c r="R9516" i="1"/>
  <c r="O9517" i="1"/>
  <c r="P9517" i="1"/>
  <c r="Q9517" i="1" s="1"/>
  <c r="R9517" i="1"/>
  <c r="O9518" i="1"/>
  <c r="P9518" i="1"/>
  <c r="Q9518" i="1" s="1"/>
  <c r="R9518" i="1"/>
  <c r="O9519" i="1"/>
  <c r="P9519" i="1"/>
  <c r="Q9519" i="1" s="1"/>
  <c r="R9519" i="1"/>
  <c r="O9520" i="1"/>
  <c r="P9520" i="1"/>
  <c r="Q9520" i="1"/>
  <c r="R9520" i="1"/>
  <c r="O9521" i="1"/>
  <c r="P9521" i="1"/>
  <c r="Q9521" i="1" s="1"/>
  <c r="R9521" i="1"/>
  <c r="O9522" i="1"/>
  <c r="P9522" i="1"/>
  <c r="Q9522" i="1" s="1"/>
  <c r="R9522" i="1"/>
  <c r="O9523" i="1"/>
  <c r="P9523" i="1"/>
  <c r="Q9523" i="1"/>
  <c r="R9523" i="1"/>
  <c r="O9524" i="1"/>
  <c r="P9524" i="1"/>
  <c r="Q9524" i="1" s="1"/>
  <c r="R9524" i="1"/>
  <c r="O9525" i="1"/>
  <c r="P9525" i="1"/>
  <c r="Q9525" i="1"/>
  <c r="R9525" i="1"/>
  <c r="O9526" i="1"/>
  <c r="P9526" i="1"/>
  <c r="Q9526" i="1"/>
  <c r="R9526" i="1"/>
  <c r="O9527" i="1"/>
  <c r="P9527" i="1"/>
  <c r="Q9527" i="1" s="1"/>
  <c r="R9527" i="1"/>
  <c r="O9528" i="1"/>
  <c r="P9528" i="1"/>
  <c r="Q9528" i="1"/>
  <c r="R9528" i="1"/>
  <c r="O9529" i="1"/>
  <c r="P9529" i="1"/>
  <c r="Q9529" i="1"/>
  <c r="R9529" i="1"/>
  <c r="O9530" i="1"/>
  <c r="P9530" i="1"/>
  <c r="Q9530" i="1" s="1"/>
  <c r="R9530" i="1"/>
  <c r="O9531" i="1"/>
  <c r="P9531" i="1"/>
  <c r="Q9531" i="1" s="1"/>
  <c r="R9531" i="1"/>
  <c r="O9532" i="1"/>
  <c r="P9532" i="1"/>
  <c r="Q9532" i="1" s="1"/>
  <c r="R9532" i="1"/>
  <c r="O9533" i="1"/>
  <c r="P9533" i="1"/>
  <c r="Q9533" i="1" s="1"/>
  <c r="R9533" i="1"/>
  <c r="O9534" i="1"/>
  <c r="P9534" i="1"/>
  <c r="Q9534" i="1"/>
  <c r="R9534" i="1"/>
  <c r="O9535" i="1"/>
  <c r="P9535" i="1"/>
  <c r="Q9535" i="1"/>
  <c r="R9535" i="1"/>
  <c r="O9536" i="1"/>
  <c r="P9536" i="1"/>
  <c r="Q9536" i="1" s="1"/>
  <c r="R9536" i="1"/>
  <c r="O9537" i="1"/>
  <c r="P9537" i="1"/>
  <c r="Q9537" i="1"/>
  <c r="R9537" i="1"/>
  <c r="O9538" i="1"/>
  <c r="P9538" i="1"/>
  <c r="Q9538" i="1"/>
  <c r="R9538" i="1"/>
  <c r="O9539" i="1"/>
  <c r="P9539" i="1"/>
  <c r="Q9539" i="1" s="1"/>
  <c r="R9539" i="1"/>
  <c r="O9540" i="1"/>
  <c r="P9540" i="1"/>
  <c r="Q9540" i="1"/>
  <c r="R9540" i="1"/>
  <c r="O9541" i="1"/>
  <c r="P9541" i="1"/>
  <c r="Q9541" i="1" s="1"/>
  <c r="R9541" i="1"/>
  <c r="O9542" i="1"/>
  <c r="P9542" i="1"/>
  <c r="Q9542" i="1" s="1"/>
  <c r="R9542" i="1"/>
  <c r="O9543" i="1"/>
  <c r="P9543" i="1"/>
  <c r="Q9543" i="1" s="1"/>
  <c r="R9543" i="1"/>
  <c r="O9544" i="1"/>
  <c r="P9544" i="1"/>
  <c r="Q9544" i="1" s="1"/>
  <c r="R9544" i="1"/>
  <c r="O9545" i="1"/>
  <c r="P9545" i="1"/>
  <c r="Q9545" i="1" s="1"/>
  <c r="R9545" i="1"/>
  <c r="O9546" i="1"/>
  <c r="P9546" i="1"/>
  <c r="Q9546" i="1"/>
  <c r="R9546" i="1"/>
  <c r="O9547" i="1"/>
  <c r="P9547" i="1"/>
  <c r="Q9547" i="1"/>
  <c r="R9547" i="1"/>
  <c r="O9548" i="1"/>
  <c r="P9548" i="1"/>
  <c r="Q9548" i="1" s="1"/>
  <c r="R9548" i="1"/>
  <c r="O9549" i="1"/>
  <c r="P9549" i="1"/>
  <c r="Q9549" i="1" s="1"/>
  <c r="R9549" i="1"/>
  <c r="O9550" i="1"/>
  <c r="P9550" i="1"/>
  <c r="Q9550" i="1" s="1"/>
  <c r="R9550" i="1"/>
  <c r="O9551" i="1"/>
  <c r="P9551" i="1"/>
  <c r="Q9551" i="1" s="1"/>
  <c r="R9551" i="1"/>
  <c r="O9552" i="1"/>
  <c r="P9552" i="1"/>
  <c r="Q9552" i="1"/>
  <c r="R9552" i="1"/>
  <c r="O9553" i="1"/>
  <c r="P9553" i="1"/>
  <c r="Q9553" i="1" s="1"/>
  <c r="R9553" i="1"/>
  <c r="O9554" i="1"/>
  <c r="P9554" i="1"/>
  <c r="Q9554" i="1" s="1"/>
  <c r="R9554" i="1"/>
  <c r="O9555" i="1"/>
  <c r="P9555" i="1"/>
  <c r="Q9555" i="1" s="1"/>
  <c r="R9555" i="1"/>
  <c r="O9556" i="1"/>
  <c r="P9556" i="1"/>
  <c r="Q9556" i="1"/>
  <c r="R9556" i="1"/>
  <c r="O9557" i="1"/>
  <c r="P9557" i="1"/>
  <c r="Q9557" i="1" s="1"/>
  <c r="R9557" i="1"/>
  <c r="O9558" i="1"/>
  <c r="P9558" i="1"/>
  <c r="Q9558" i="1"/>
  <c r="R9558" i="1"/>
  <c r="O9559" i="1"/>
  <c r="P9559" i="1"/>
  <c r="Q9559" i="1" s="1"/>
  <c r="R9559" i="1"/>
  <c r="O9560" i="1"/>
  <c r="P9560" i="1"/>
  <c r="Q9560" i="1" s="1"/>
  <c r="R9560" i="1"/>
  <c r="O9561" i="1"/>
  <c r="P9561" i="1"/>
  <c r="Q9561" i="1" s="1"/>
  <c r="R9561" i="1"/>
  <c r="O9562" i="1"/>
  <c r="P9562" i="1"/>
  <c r="Q9562" i="1"/>
  <c r="R9562" i="1"/>
  <c r="O9563" i="1"/>
  <c r="P9563" i="1"/>
  <c r="Q9563" i="1" s="1"/>
  <c r="R9563" i="1"/>
  <c r="O9564" i="1"/>
  <c r="P9564" i="1"/>
  <c r="Q9564" i="1"/>
  <c r="R9564" i="1"/>
  <c r="O9565" i="1"/>
  <c r="P9565" i="1"/>
  <c r="Q9565" i="1" s="1"/>
  <c r="R9565" i="1"/>
  <c r="O9566" i="1"/>
  <c r="P9566" i="1"/>
  <c r="Q9566" i="1" s="1"/>
  <c r="R9566" i="1"/>
  <c r="O9567" i="1"/>
  <c r="P9567" i="1"/>
  <c r="Q9567" i="1" s="1"/>
  <c r="R9567" i="1"/>
  <c r="O9568" i="1"/>
  <c r="P9568" i="1"/>
  <c r="Q9568" i="1" s="1"/>
  <c r="R9568" i="1"/>
  <c r="O9569" i="1"/>
  <c r="P9569" i="1"/>
  <c r="Q9569" i="1" s="1"/>
  <c r="R9569" i="1"/>
  <c r="O9570" i="1"/>
  <c r="P9570" i="1"/>
  <c r="Q9570" i="1"/>
  <c r="R9570" i="1"/>
  <c r="O9571" i="1"/>
  <c r="P9571" i="1"/>
  <c r="Q9571" i="1" s="1"/>
  <c r="R9571" i="1"/>
  <c r="O9572" i="1"/>
  <c r="P9572" i="1"/>
  <c r="Q9572" i="1" s="1"/>
  <c r="R9572" i="1"/>
  <c r="O9573" i="1"/>
  <c r="P9573" i="1"/>
  <c r="Q9573" i="1"/>
  <c r="R9573" i="1"/>
  <c r="O9574" i="1"/>
  <c r="P9574" i="1"/>
  <c r="Q9574" i="1" s="1"/>
  <c r="R9574" i="1"/>
  <c r="O9575" i="1"/>
  <c r="P9575" i="1"/>
  <c r="Q9575" i="1" s="1"/>
  <c r="R9575" i="1"/>
  <c r="O9576" i="1"/>
  <c r="P9576" i="1"/>
  <c r="Q9576" i="1" s="1"/>
  <c r="R9576" i="1"/>
  <c r="O9577" i="1"/>
  <c r="P9577" i="1"/>
  <c r="Q9577" i="1" s="1"/>
  <c r="R9577" i="1"/>
  <c r="O9578" i="1"/>
  <c r="P9578" i="1"/>
  <c r="Q9578" i="1" s="1"/>
  <c r="R9578" i="1"/>
  <c r="O9579" i="1"/>
  <c r="P9579" i="1"/>
  <c r="Q9579" i="1" s="1"/>
  <c r="R9579" i="1"/>
  <c r="O9580" i="1"/>
  <c r="P9580" i="1"/>
  <c r="Q9580" i="1"/>
  <c r="R9580" i="1"/>
  <c r="O9581" i="1"/>
  <c r="P9581" i="1"/>
  <c r="Q9581" i="1" s="1"/>
  <c r="R9581" i="1"/>
  <c r="O9582" i="1"/>
  <c r="P9582" i="1"/>
  <c r="Q9582" i="1"/>
  <c r="R9582" i="1"/>
  <c r="O9583" i="1"/>
  <c r="P9583" i="1"/>
  <c r="Q9583" i="1" s="1"/>
  <c r="R9583" i="1"/>
  <c r="O9584" i="1"/>
  <c r="P9584" i="1"/>
  <c r="Q9584" i="1" s="1"/>
  <c r="R9584" i="1"/>
  <c r="O9585" i="1"/>
  <c r="P9585" i="1"/>
  <c r="Q9585" i="1"/>
  <c r="R9585" i="1"/>
  <c r="O9586" i="1"/>
  <c r="P9586" i="1"/>
  <c r="Q9586" i="1"/>
  <c r="R9586" i="1"/>
  <c r="O9587" i="1"/>
  <c r="P9587" i="1"/>
  <c r="Q9587" i="1" s="1"/>
  <c r="R9587" i="1"/>
  <c r="O9588" i="1"/>
  <c r="P9588" i="1"/>
  <c r="Q9588" i="1"/>
  <c r="R9588" i="1"/>
  <c r="O9589" i="1"/>
  <c r="P9589" i="1"/>
  <c r="Q9589" i="1"/>
  <c r="R9589" i="1"/>
  <c r="O9590" i="1"/>
  <c r="P9590" i="1"/>
  <c r="Q9590" i="1" s="1"/>
  <c r="R9590" i="1"/>
  <c r="O9591" i="1"/>
  <c r="P9591" i="1"/>
  <c r="Q9591" i="1"/>
  <c r="R9591" i="1"/>
  <c r="O9592" i="1"/>
  <c r="P9592" i="1"/>
  <c r="Q9592" i="1" s="1"/>
  <c r="R9592" i="1"/>
  <c r="O9593" i="1"/>
  <c r="P9593" i="1"/>
  <c r="Q9593" i="1" s="1"/>
  <c r="R9593" i="1"/>
  <c r="O9594" i="1"/>
  <c r="P9594" i="1"/>
  <c r="Q9594" i="1"/>
  <c r="R9594" i="1"/>
  <c r="O9595" i="1"/>
  <c r="P9595" i="1"/>
  <c r="Q9595" i="1"/>
  <c r="R9595" i="1"/>
  <c r="O9596" i="1"/>
  <c r="P9596" i="1"/>
  <c r="Q9596" i="1" s="1"/>
  <c r="R9596" i="1"/>
  <c r="O9597" i="1"/>
  <c r="P9597" i="1"/>
  <c r="Q9597" i="1"/>
  <c r="R9597" i="1"/>
  <c r="O9598" i="1"/>
  <c r="P9598" i="1"/>
  <c r="Q9598" i="1"/>
  <c r="R9598" i="1"/>
  <c r="O9599" i="1"/>
  <c r="P9599" i="1"/>
  <c r="Q9599" i="1" s="1"/>
  <c r="R9599" i="1"/>
  <c r="O9600" i="1"/>
  <c r="P9600" i="1"/>
  <c r="Q9600" i="1"/>
  <c r="R9600" i="1"/>
  <c r="O9601" i="1"/>
  <c r="P9601" i="1"/>
  <c r="Q9601" i="1"/>
  <c r="R9601" i="1"/>
  <c r="O9602" i="1"/>
  <c r="P9602" i="1"/>
  <c r="Q9602" i="1" s="1"/>
  <c r="R9602" i="1"/>
  <c r="O9603" i="1"/>
  <c r="P9603" i="1"/>
  <c r="Q9603" i="1" s="1"/>
  <c r="R9603" i="1"/>
  <c r="O9604" i="1"/>
  <c r="P9604" i="1"/>
  <c r="Q9604" i="1"/>
  <c r="R9604" i="1"/>
  <c r="O9605" i="1"/>
  <c r="P9605" i="1"/>
  <c r="Q9605" i="1" s="1"/>
  <c r="R9605" i="1"/>
  <c r="O9606" i="1"/>
  <c r="P9606" i="1"/>
  <c r="Q9606" i="1"/>
  <c r="R9606" i="1"/>
  <c r="O9607" i="1"/>
  <c r="P9607" i="1"/>
  <c r="Q9607" i="1" s="1"/>
  <c r="R9607" i="1"/>
  <c r="O9608" i="1"/>
  <c r="P9608" i="1"/>
  <c r="Q9608" i="1" s="1"/>
  <c r="R9608" i="1"/>
  <c r="O9609" i="1"/>
  <c r="P9609" i="1"/>
  <c r="Q9609" i="1"/>
  <c r="R9609" i="1"/>
  <c r="O9610" i="1"/>
  <c r="P9610" i="1"/>
  <c r="Q9610" i="1" s="1"/>
  <c r="R9610" i="1"/>
  <c r="O9611" i="1"/>
  <c r="P9611" i="1"/>
  <c r="Q9611" i="1" s="1"/>
  <c r="R9611" i="1"/>
  <c r="O9612" i="1"/>
  <c r="P9612" i="1"/>
  <c r="Q9612" i="1"/>
  <c r="R9612" i="1"/>
  <c r="O9613" i="1"/>
  <c r="P9613" i="1"/>
  <c r="Q9613" i="1" s="1"/>
  <c r="R9613" i="1"/>
  <c r="O9614" i="1"/>
  <c r="P9614" i="1"/>
  <c r="Q9614" i="1" s="1"/>
  <c r="R9614" i="1"/>
  <c r="O9615" i="1"/>
  <c r="P9615" i="1"/>
  <c r="Q9615" i="1"/>
  <c r="R9615" i="1"/>
  <c r="O9616" i="1"/>
  <c r="P9616" i="1"/>
  <c r="Q9616" i="1" s="1"/>
  <c r="R9616" i="1"/>
  <c r="O9617" i="1"/>
  <c r="P9617" i="1"/>
  <c r="Q9617" i="1" s="1"/>
  <c r="R9617" i="1"/>
  <c r="O9618" i="1"/>
  <c r="P9618" i="1"/>
  <c r="Q9618" i="1"/>
  <c r="R9618" i="1"/>
  <c r="O9619" i="1"/>
  <c r="P9619" i="1"/>
  <c r="Q9619" i="1" s="1"/>
  <c r="R9619" i="1"/>
  <c r="O9620" i="1"/>
  <c r="P9620" i="1"/>
  <c r="Q9620" i="1" s="1"/>
  <c r="R9620" i="1"/>
  <c r="O9621" i="1"/>
  <c r="P9621" i="1"/>
  <c r="Q9621" i="1"/>
  <c r="R9621" i="1"/>
  <c r="O9622" i="1"/>
  <c r="P9622" i="1"/>
  <c r="Q9622" i="1"/>
  <c r="R9622" i="1"/>
  <c r="O9623" i="1"/>
  <c r="P9623" i="1"/>
  <c r="Q9623" i="1" s="1"/>
  <c r="R9623" i="1"/>
  <c r="O9624" i="1"/>
  <c r="P9624" i="1"/>
  <c r="Q9624" i="1" s="1"/>
  <c r="R9624" i="1"/>
  <c r="O9625" i="1"/>
  <c r="P9625" i="1"/>
  <c r="Q9625" i="1"/>
  <c r="R9625" i="1"/>
  <c r="O9626" i="1"/>
  <c r="P9626" i="1"/>
  <c r="Q9626" i="1" s="1"/>
  <c r="R9626" i="1"/>
  <c r="O9627" i="1"/>
  <c r="P9627" i="1"/>
  <c r="Q9627" i="1"/>
  <c r="R9627" i="1"/>
  <c r="O9628" i="1"/>
  <c r="P9628" i="1"/>
  <c r="Q9628" i="1"/>
  <c r="R9628" i="1"/>
  <c r="O9629" i="1"/>
  <c r="P9629" i="1"/>
  <c r="Q9629" i="1" s="1"/>
  <c r="R9629" i="1"/>
  <c r="O9630" i="1"/>
  <c r="P9630" i="1"/>
  <c r="Q9630" i="1" s="1"/>
  <c r="R9630" i="1"/>
  <c r="O9631" i="1"/>
  <c r="P9631" i="1"/>
  <c r="Q9631" i="1"/>
  <c r="R9631" i="1"/>
  <c r="O9632" i="1"/>
  <c r="P9632" i="1"/>
  <c r="Q9632" i="1" s="1"/>
  <c r="R9632" i="1"/>
  <c r="O9633" i="1"/>
  <c r="P9633" i="1"/>
  <c r="Q9633" i="1"/>
  <c r="R9633" i="1"/>
  <c r="O9634" i="1"/>
  <c r="P9634" i="1"/>
  <c r="Q9634" i="1"/>
  <c r="R9634" i="1"/>
  <c r="O9635" i="1"/>
  <c r="P9635" i="1"/>
  <c r="Q9635" i="1" s="1"/>
  <c r="R9635" i="1"/>
  <c r="O9636" i="1"/>
  <c r="P9636" i="1"/>
  <c r="Q9636" i="1" s="1"/>
  <c r="R9636" i="1"/>
  <c r="O9637" i="1"/>
  <c r="P9637" i="1"/>
  <c r="Q9637" i="1"/>
  <c r="R9637" i="1"/>
  <c r="O9638" i="1"/>
  <c r="P9638" i="1"/>
  <c r="Q9638" i="1" s="1"/>
  <c r="R9638" i="1"/>
  <c r="O9639" i="1"/>
  <c r="P9639" i="1"/>
  <c r="Q9639" i="1"/>
  <c r="R9639" i="1"/>
  <c r="O9640" i="1"/>
  <c r="P9640" i="1"/>
  <c r="Q9640" i="1" s="1"/>
  <c r="R9640" i="1"/>
  <c r="O9641" i="1"/>
  <c r="P9641" i="1"/>
  <c r="Q9641" i="1" s="1"/>
  <c r="R9641" i="1"/>
  <c r="O9642" i="1"/>
  <c r="P9642" i="1"/>
  <c r="Q9642" i="1"/>
  <c r="R9642" i="1"/>
  <c r="O9643" i="1"/>
  <c r="P9643" i="1"/>
  <c r="Q9643" i="1" s="1"/>
  <c r="R9643" i="1"/>
  <c r="O9644" i="1"/>
  <c r="P9644" i="1"/>
  <c r="Q9644" i="1" s="1"/>
  <c r="R9644" i="1"/>
  <c r="O9645" i="1"/>
  <c r="P9645" i="1"/>
  <c r="Q9645" i="1"/>
  <c r="R9645" i="1"/>
  <c r="O9646" i="1"/>
  <c r="P9646" i="1"/>
  <c r="Q9646" i="1" s="1"/>
  <c r="R9646" i="1"/>
  <c r="O9647" i="1"/>
  <c r="P9647" i="1"/>
  <c r="Q9647" i="1" s="1"/>
  <c r="R9647" i="1"/>
  <c r="O9648" i="1"/>
  <c r="P9648" i="1"/>
  <c r="Q9648" i="1"/>
  <c r="R9648" i="1"/>
  <c r="O9649" i="1"/>
  <c r="P9649" i="1"/>
  <c r="Q9649" i="1" s="1"/>
  <c r="R9649" i="1"/>
  <c r="O9650" i="1"/>
  <c r="P9650" i="1"/>
  <c r="Q9650" i="1" s="1"/>
  <c r="R9650" i="1"/>
  <c r="O9651" i="1"/>
  <c r="P9651" i="1"/>
  <c r="Q9651" i="1"/>
  <c r="R9651" i="1"/>
  <c r="O9652" i="1"/>
  <c r="P9652" i="1"/>
  <c r="Q9652" i="1"/>
  <c r="R9652" i="1"/>
  <c r="O9653" i="1"/>
  <c r="P9653" i="1"/>
  <c r="Q9653" i="1" s="1"/>
  <c r="R9653" i="1"/>
  <c r="O9654" i="1"/>
  <c r="P9654" i="1"/>
  <c r="Q9654" i="1" s="1"/>
  <c r="R9654" i="1"/>
  <c r="O9655" i="1"/>
  <c r="P9655" i="1"/>
  <c r="Q9655" i="1"/>
  <c r="R9655" i="1"/>
  <c r="O9656" i="1"/>
  <c r="P9656" i="1"/>
  <c r="Q9656" i="1" s="1"/>
  <c r="R9656" i="1"/>
  <c r="O9657" i="1"/>
  <c r="P9657" i="1"/>
  <c r="Q9657" i="1"/>
  <c r="R9657" i="1"/>
  <c r="O9658" i="1"/>
  <c r="P9658" i="1"/>
  <c r="Q9658" i="1"/>
  <c r="R9658" i="1"/>
  <c r="O9659" i="1"/>
  <c r="P9659" i="1"/>
  <c r="Q9659" i="1" s="1"/>
  <c r="R9659" i="1"/>
  <c r="O9660" i="1"/>
  <c r="P9660" i="1"/>
  <c r="Q9660" i="1"/>
  <c r="R9660" i="1"/>
  <c r="O9661" i="1"/>
  <c r="P9661" i="1"/>
  <c r="Q9661" i="1" s="1"/>
  <c r="R9661" i="1"/>
  <c r="O9662" i="1"/>
  <c r="P9662" i="1"/>
  <c r="Q9662" i="1" s="1"/>
  <c r="R9662" i="1"/>
  <c r="O9663" i="1"/>
  <c r="P9663" i="1"/>
  <c r="Q9663" i="1" s="1"/>
  <c r="R9663" i="1"/>
  <c r="O9664" i="1"/>
  <c r="P9664" i="1"/>
  <c r="Q9664" i="1" s="1"/>
  <c r="R9664" i="1"/>
  <c r="O9665" i="1"/>
  <c r="P9665" i="1"/>
  <c r="Q9665" i="1" s="1"/>
  <c r="R9665" i="1"/>
  <c r="O9666" i="1"/>
  <c r="P9666" i="1"/>
  <c r="Q9666" i="1"/>
  <c r="R9666" i="1"/>
  <c r="O9667" i="1"/>
  <c r="P9667" i="1"/>
  <c r="Q9667" i="1"/>
  <c r="R9667" i="1"/>
  <c r="O9668" i="1"/>
  <c r="P9668" i="1"/>
  <c r="Q9668" i="1" s="1"/>
  <c r="R9668" i="1"/>
  <c r="O9669" i="1"/>
  <c r="P9669" i="1"/>
  <c r="Q9669" i="1"/>
  <c r="R9669" i="1"/>
  <c r="O9670" i="1"/>
  <c r="P9670" i="1"/>
  <c r="Q9670" i="1"/>
  <c r="R9670" i="1"/>
  <c r="O9671" i="1"/>
  <c r="P9671" i="1"/>
  <c r="Q9671" i="1" s="1"/>
  <c r="R9671" i="1"/>
  <c r="O9672" i="1"/>
  <c r="P9672" i="1"/>
  <c r="Q9672" i="1"/>
  <c r="R9672" i="1"/>
  <c r="O9673" i="1"/>
  <c r="P9673" i="1"/>
  <c r="Q9673" i="1"/>
  <c r="R9673" i="1"/>
  <c r="O9674" i="1"/>
  <c r="P9674" i="1"/>
  <c r="Q9674" i="1" s="1"/>
  <c r="R9674" i="1"/>
  <c r="O9675" i="1"/>
  <c r="P9675" i="1"/>
  <c r="Q9675" i="1"/>
  <c r="R9675" i="1"/>
  <c r="O9676" i="1"/>
  <c r="P9676" i="1"/>
  <c r="Q9676" i="1" s="1"/>
  <c r="R9676" i="1"/>
  <c r="O9677" i="1"/>
  <c r="P9677" i="1"/>
  <c r="Q9677" i="1" s="1"/>
  <c r="R9677" i="1"/>
  <c r="O9678" i="1"/>
  <c r="P9678" i="1"/>
  <c r="Q9678" i="1" s="1"/>
  <c r="R9678" i="1"/>
  <c r="O9679" i="1"/>
  <c r="P9679" i="1"/>
  <c r="Q9679" i="1" s="1"/>
  <c r="R9679" i="1"/>
  <c r="O9680" i="1"/>
  <c r="P9680" i="1"/>
  <c r="Q9680" i="1" s="1"/>
  <c r="R9680" i="1"/>
  <c r="O9681" i="1"/>
  <c r="P9681" i="1"/>
  <c r="Q9681" i="1" s="1"/>
  <c r="R9681" i="1"/>
  <c r="O9682" i="1"/>
  <c r="P9682" i="1"/>
  <c r="Q9682" i="1" s="1"/>
  <c r="R9682" i="1"/>
  <c r="O9683" i="1"/>
  <c r="P9683" i="1"/>
  <c r="Q9683" i="1" s="1"/>
  <c r="R9683" i="1"/>
  <c r="O9684" i="1"/>
  <c r="P9684" i="1"/>
  <c r="Q9684" i="1"/>
  <c r="R9684" i="1"/>
  <c r="O9685" i="1"/>
  <c r="P9685" i="1"/>
  <c r="Q9685" i="1" s="1"/>
  <c r="R9685" i="1"/>
  <c r="O9686" i="1"/>
  <c r="P9686" i="1"/>
  <c r="Q9686" i="1" s="1"/>
  <c r="R9686" i="1"/>
  <c r="O9687" i="1"/>
  <c r="P9687" i="1"/>
  <c r="Q9687" i="1"/>
  <c r="R9687" i="1"/>
  <c r="O9688" i="1"/>
  <c r="P9688" i="1"/>
  <c r="Q9688" i="1" s="1"/>
  <c r="R9688" i="1"/>
  <c r="O9689" i="1"/>
  <c r="P9689" i="1"/>
  <c r="Q9689" i="1" s="1"/>
  <c r="R9689" i="1"/>
  <c r="O9690" i="1"/>
  <c r="P9690" i="1"/>
  <c r="Q9690" i="1" s="1"/>
  <c r="R9690" i="1"/>
  <c r="O9691" i="1"/>
  <c r="P9691" i="1"/>
  <c r="Q9691" i="1"/>
  <c r="R9691" i="1"/>
  <c r="O9692" i="1"/>
  <c r="P9692" i="1"/>
  <c r="Q9692" i="1" s="1"/>
  <c r="R9692" i="1"/>
  <c r="O9693" i="1"/>
  <c r="P9693" i="1"/>
  <c r="Q9693" i="1"/>
  <c r="R9693" i="1"/>
  <c r="O9694" i="1"/>
  <c r="P9694" i="1"/>
  <c r="Q9694" i="1"/>
  <c r="R9694" i="1"/>
  <c r="O9695" i="1"/>
  <c r="P9695" i="1"/>
  <c r="Q9695" i="1" s="1"/>
  <c r="R9695" i="1"/>
  <c r="O9696" i="1"/>
  <c r="P9696" i="1"/>
  <c r="Q9696" i="1"/>
  <c r="R9696" i="1"/>
  <c r="O9697" i="1"/>
  <c r="P9697" i="1"/>
  <c r="Q9697" i="1"/>
  <c r="R9697" i="1"/>
  <c r="O9698" i="1"/>
  <c r="P9698" i="1"/>
  <c r="Q9698" i="1" s="1"/>
  <c r="R9698" i="1"/>
  <c r="O9699" i="1"/>
  <c r="P9699" i="1"/>
  <c r="Q9699" i="1"/>
  <c r="R9699" i="1"/>
  <c r="O9700" i="1"/>
  <c r="P9700" i="1"/>
  <c r="Q9700" i="1"/>
  <c r="R9700" i="1"/>
  <c r="O9701" i="1"/>
  <c r="P9701" i="1"/>
  <c r="Q9701" i="1" s="1"/>
  <c r="R9701" i="1"/>
  <c r="O9702" i="1"/>
  <c r="P9702" i="1"/>
  <c r="Q9702" i="1" s="1"/>
  <c r="R9702" i="1"/>
  <c r="O9703" i="1"/>
  <c r="P9703" i="1"/>
  <c r="Q9703" i="1" s="1"/>
  <c r="R9703" i="1"/>
  <c r="O9704" i="1"/>
  <c r="P9704" i="1"/>
  <c r="Q9704" i="1" s="1"/>
  <c r="R9704" i="1"/>
  <c r="O9705" i="1"/>
  <c r="P9705" i="1"/>
  <c r="Q9705" i="1" s="1"/>
  <c r="R9705" i="1"/>
  <c r="O9706" i="1"/>
  <c r="P9706" i="1"/>
  <c r="Q9706" i="1"/>
  <c r="R9706" i="1"/>
  <c r="O9707" i="1"/>
  <c r="P9707" i="1"/>
  <c r="Q9707" i="1" s="1"/>
  <c r="R9707" i="1"/>
  <c r="O9708" i="1"/>
  <c r="P9708" i="1"/>
  <c r="Q9708" i="1"/>
  <c r="R9708" i="1"/>
  <c r="O9709" i="1"/>
  <c r="P9709" i="1"/>
  <c r="Q9709" i="1"/>
  <c r="R9709" i="1"/>
  <c r="O9710" i="1"/>
  <c r="P9710" i="1"/>
  <c r="Q9710" i="1" s="1"/>
  <c r="R9710" i="1"/>
  <c r="O9711" i="1"/>
  <c r="P9711" i="1"/>
  <c r="Q9711" i="1"/>
  <c r="R9711" i="1"/>
  <c r="O9712" i="1"/>
  <c r="P9712" i="1"/>
  <c r="Q9712" i="1" s="1"/>
  <c r="R9712" i="1"/>
  <c r="O9713" i="1"/>
  <c r="P9713" i="1"/>
  <c r="Q9713" i="1" s="1"/>
  <c r="R9713" i="1"/>
  <c r="O9714" i="1"/>
  <c r="P9714" i="1"/>
  <c r="Q9714" i="1"/>
  <c r="R9714" i="1"/>
  <c r="O9715" i="1"/>
  <c r="P9715" i="1"/>
  <c r="Q9715" i="1"/>
  <c r="R9715" i="1"/>
  <c r="O9716" i="1"/>
  <c r="P9716" i="1"/>
  <c r="Q9716" i="1" s="1"/>
  <c r="R9716" i="1"/>
  <c r="O9717" i="1"/>
  <c r="P9717" i="1"/>
  <c r="Q9717" i="1"/>
  <c r="R9717" i="1"/>
  <c r="O9718" i="1"/>
  <c r="P9718" i="1"/>
  <c r="Q9718" i="1" s="1"/>
  <c r="R9718" i="1"/>
  <c r="O9719" i="1"/>
  <c r="P9719" i="1"/>
  <c r="Q9719" i="1" s="1"/>
  <c r="R9719" i="1"/>
  <c r="O9720" i="1"/>
  <c r="P9720" i="1"/>
  <c r="Q9720" i="1"/>
  <c r="R9720" i="1"/>
  <c r="O9721" i="1"/>
  <c r="P9721" i="1"/>
  <c r="Q9721" i="1"/>
  <c r="R9721" i="1"/>
  <c r="O9722" i="1"/>
  <c r="P9722" i="1"/>
  <c r="Q9722" i="1" s="1"/>
  <c r="R9722" i="1"/>
  <c r="O9723" i="1"/>
  <c r="P9723" i="1"/>
  <c r="Q9723" i="1"/>
  <c r="R9723" i="1"/>
  <c r="O9724" i="1"/>
  <c r="P9724" i="1"/>
  <c r="Q9724" i="1"/>
  <c r="R9724" i="1"/>
  <c r="O9725" i="1"/>
  <c r="P9725" i="1"/>
  <c r="Q9725" i="1" s="1"/>
  <c r="R9725" i="1"/>
  <c r="O9726" i="1"/>
  <c r="P9726" i="1"/>
  <c r="Q9726" i="1" s="1"/>
  <c r="R9726" i="1"/>
  <c r="O9727" i="1"/>
  <c r="P9727" i="1"/>
  <c r="Q9727" i="1"/>
  <c r="R9727" i="1"/>
  <c r="O9728" i="1"/>
  <c r="P9728" i="1"/>
  <c r="Q9728" i="1" s="1"/>
  <c r="R9728" i="1"/>
  <c r="O9729" i="1"/>
  <c r="P9729" i="1"/>
  <c r="Q9729" i="1"/>
  <c r="R9729" i="1"/>
  <c r="O9730" i="1"/>
  <c r="P9730" i="1"/>
  <c r="Q9730" i="1"/>
  <c r="R9730" i="1"/>
  <c r="O9731" i="1"/>
  <c r="P9731" i="1"/>
  <c r="Q9731" i="1" s="1"/>
  <c r="R9731" i="1"/>
  <c r="O9732" i="1"/>
  <c r="P9732" i="1"/>
  <c r="Q9732" i="1" s="1"/>
  <c r="R9732" i="1"/>
  <c r="O9733" i="1"/>
  <c r="P9733" i="1"/>
  <c r="Q9733" i="1"/>
  <c r="R9733" i="1"/>
  <c r="O9734" i="1"/>
  <c r="P9734" i="1"/>
  <c r="Q9734" i="1" s="1"/>
  <c r="R9734" i="1"/>
  <c r="O9735" i="1"/>
  <c r="P9735" i="1"/>
  <c r="Q9735" i="1"/>
  <c r="R9735" i="1"/>
  <c r="O9736" i="1"/>
  <c r="P9736" i="1"/>
  <c r="Q9736" i="1"/>
  <c r="R9736" i="1"/>
  <c r="O9737" i="1"/>
  <c r="P9737" i="1"/>
  <c r="Q9737" i="1" s="1"/>
  <c r="R9737" i="1"/>
  <c r="O9738" i="1"/>
  <c r="P9738" i="1"/>
  <c r="Q9738" i="1" s="1"/>
  <c r="R9738" i="1"/>
  <c r="O9739" i="1"/>
  <c r="P9739" i="1"/>
  <c r="Q9739" i="1" s="1"/>
  <c r="R9739" i="1"/>
  <c r="O9740" i="1"/>
  <c r="P9740" i="1"/>
  <c r="Q9740" i="1" s="1"/>
  <c r="R9740" i="1"/>
  <c r="O9741" i="1"/>
  <c r="P9741" i="1"/>
  <c r="Q9741" i="1"/>
  <c r="R9741" i="1"/>
  <c r="O9742" i="1"/>
  <c r="P9742" i="1"/>
  <c r="Q9742" i="1" s="1"/>
  <c r="R9742" i="1"/>
  <c r="O9743" i="1"/>
  <c r="P9743" i="1"/>
  <c r="Q9743" i="1" s="1"/>
  <c r="R9743" i="1"/>
  <c r="O9744" i="1"/>
  <c r="P9744" i="1"/>
  <c r="Q9744" i="1"/>
  <c r="R9744" i="1"/>
  <c r="O9745" i="1"/>
  <c r="P9745" i="1"/>
  <c r="Q9745" i="1"/>
  <c r="R9745" i="1"/>
  <c r="O9746" i="1"/>
  <c r="P9746" i="1"/>
  <c r="Q9746" i="1" s="1"/>
  <c r="R9746" i="1"/>
  <c r="O9747" i="1"/>
  <c r="P9747" i="1"/>
  <c r="Q9747" i="1"/>
  <c r="R9747" i="1"/>
  <c r="O9748" i="1"/>
  <c r="P9748" i="1"/>
  <c r="Q9748" i="1" s="1"/>
  <c r="R9748" i="1"/>
  <c r="O9749" i="1"/>
  <c r="P9749" i="1"/>
  <c r="Q9749" i="1" s="1"/>
  <c r="R9749" i="1"/>
  <c r="O9750" i="1"/>
  <c r="P9750" i="1"/>
  <c r="Q9750" i="1"/>
  <c r="R9750" i="1"/>
  <c r="O9751" i="1"/>
  <c r="P9751" i="1"/>
  <c r="Q9751" i="1"/>
  <c r="R9751" i="1"/>
  <c r="O9752" i="1"/>
  <c r="P9752" i="1"/>
  <c r="Q9752" i="1" s="1"/>
  <c r="R9752" i="1"/>
  <c r="O9753" i="1"/>
  <c r="P9753" i="1"/>
  <c r="Q9753" i="1"/>
  <c r="R9753" i="1"/>
  <c r="O9754" i="1"/>
  <c r="P9754" i="1"/>
  <c r="Q9754" i="1"/>
  <c r="R9754" i="1"/>
  <c r="O9755" i="1"/>
  <c r="P9755" i="1"/>
  <c r="Q9755" i="1" s="1"/>
  <c r="R9755" i="1"/>
  <c r="O9756" i="1"/>
  <c r="P9756" i="1"/>
  <c r="Q9756" i="1"/>
  <c r="R9756" i="1"/>
  <c r="O9757" i="1"/>
  <c r="P9757" i="1"/>
  <c r="Q9757" i="1"/>
  <c r="R9757" i="1"/>
  <c r="O9758" i="1"/>
  <c r="P9758" i="1"/>
  <c r="Q9758" i="1" s="1"/>
  <c r="R9758" i="1"/>
  <c r="O9759" i="1"/>
  <c r="P9759" i="1"/>
  <c r="Q9759" i="1"/>
  <c r="R9759" i="1"/>
  <c r="O9760" i="1"/>
  <c r="P9760" i="1"/>
  <c r="Q9760" i="1"/>
  <c r="R9760" i="1"/>
  <c r="O9761" i="1"/>
  <c r="P9761" i="1"/>
  <c r="Q9761" i="1" s="1"/>
  <c r="R9761" i="1"/>
  <c r="O9762" i="1"/>
  <c r="P9762" i="1"/>
  <c r="Q9762" i="1" s="1"/>
  <c r="R9762" i="1"/>
  <c r="O9763" i="1"/>
  <c r="P9763" i="1"/>
  <c r="Q9763" i="1"/>
  <c r="R9763" i="1"/>
  <c r="O9764" i="1"/>
  <c r="P9764" i="1"/>
  <c r="Q9764" i="1" s="1"/>
  <c r="R9764" i="1"/>
  <c r="O9765" i="1"/>
  <c r="P9765" i="1"/>
  <c r="Q9765" i="1"/>
  <c r="R9765" i="1"/>
  <c r="O9766" i="1"/>
  <c r="P9766" i="1"/>
  <c r="Q9766" i="1"/>
  <c r="R9766" i="1"/>
  <c r="O9767" i="1"/>
  <c r="P9767" i="1"/>
  <c r="Q9767" i="1" s="1"/>
  <c r="R9767" i="1"/>
  <c r="O9768" i="1"/>
  <c r="P9768" i="1"/>
  <c r="Q9768" i="1" s="1"/>
  <c r="R9768" i="1"/>
  <c r="O9769" i="1"/>
  <c r="P9769" i="1"/>
  <c r="Q9769" i="1"/>
  <c r="R9769" i="1"/>
  <c r="O9770" i="1"/>
  <c r="P9770" i="1"/>
  <c r="Q9770" i="1" s="1"/>
  <c r="R9770" i="1"/>
  <c r="O9771" i="1"/>
  <c r="P9771" i="1"/>
  <c r="Q9771" i="1"/>
  <c r="R9771" i="1"/>
  <c r="O9772" i="1"/>
  <c r="P9772" i="1"/>
  <c r="Q9772" i="1"/>
  <c r="R9772" i="1"/>
  <c r="O9773" i="1"/>
  <c r="P9773" i="1"/>
  <c r="Q9773" i="1" s="1"/>
  <c r="R9773" i="1"/>
  <c r="O9774" i="1"/>
  <c r="P9774" i="1"/>
  <c r="Q9774" i="1"/>
  <c r="R9774" i="1"/>
  <c r="O9775" i="1"/>
  <c r="P9775" i="1"/>
  <c r="Q9775" i="1" s="1"/>
  <c r="R9775" i="1"/>
  <c r="O9776" i="1"/>
  <c r="P9776" i="1"/>
  <c r="Q9776" i="1" s="1"/>
  <c r="R9776" i="1"/>
  <c r="O9777" i="1"/>
  <c r="P9777" i="1"/>
  <c r="Q9777" i="1"/>
  <c r="R9777" i="1"/>
  <c r="O9778" i="1"/>
  <c r="P9778" i="1"/>
  <c r="Q9778" i="1" s="1"/>
  <c r="R9778" i="1"/>
  <c r="O9779" i="1"/>
  <c r="P9779" i="1"/>
  <c r="Q9779" i="1" s="1"/>
  <c r="R9779" i="1"/>
  <c r="O9780" i="1"/>
  <c r="P9780" i="1"/>
  <c r="Q9780" i="1"/>
  <c r="R9780" i="1"/>
  <c r="O9781" i="1"/>
  <c r="P9781" i="1"/>
  <c r="Q9781" i="1"/>
  <c r="R9781" i="1"/>
  <c r="O9782" i="1"/>
  <c r="P9782" i="1"/>
  <c r="Q9782" i="1" s="1"/>
  <c r="R9782" i="1"/>
  <c r="O9783" i="1"/>
  <c r="P9783" i="1"/>
  <c r="Q9783" i="1"/>
  <c r="R9783" i="1"/>
  <c r="O9784" i="1"/>
  <c r="P9784" i="1"/>
  <c r="Q9784" i="1"/>
  <c r="R9784" i="1"/>
  <c r="O9785" i="1"/>
  <c r="P9785" i="1"/>
  <c r="Q9785" i="1" s="1"/>
  <c r="R9785" i="1"/>
  <c r="O9786" i="1"/>
  <c r="P9786" i="1"/>
  <c r="Q9786" i="1"/>
  <c r="R9786" i="1"/>
  <c r="O9787" i="1"/>
  <c r="P9787" i="1"/>
  <c r="Q9787" i="1"/>
  <c r="R9787" i="1"/>
  <c r="O9788" i="1"/>
  <c r="P9788" i="1"/>
  <c r="Q9788" i="1" s="1"/>
  <c r="R9788" i="1"/>
  <c r="O9789" i="1"/>
  <c r="P9789" i="1"/>
  <c r="Q9789" i="1"/>
  <c r="R9789" i="1"/>
  <c r="O9790" i="1"/>
  <c r="P9790" i="1"/>
  <c r="Q9790" i="1"/>
  <c r="R9790" i="1"/>
  <c r="O9791" i="1"/>
  <c r="P9791" i="1"/>
  <c r="Q9791" i="1" s="1"/>
  <c r="R9791" i="1"/>
  <c r="O9792" i="1"/>
  <c r="P9792" i="1"/>
  <c r="Q9792" i="1"/>
  <c r="R9792" i="1"/>
  <c r="O9793" i="1"/>
  <c r="P9793" i="1"/>
  <c r="Q9793" i="1"/>
  <c r="R9793" i="1"/>
  <c r="O9794" i="1"/>
  <c r="P9794" i="1"/>
  <c r="Q9794" i="1" s="1"/>
  <c r="R9794" i="1"/>
  <c r="O9795" i="1"/>
  <c r="P9795" i="1"/>
  <c r="Q9795" i="1"/>
  <c r="R9795" i="1"/>
  <c r="O9796" i="1"/>
  <c r="P9796" i="1"/>
  <c r="Q9796" i="1"/>
  <c r="R9796" i="1"/>
  <c r="O9797" i="1"/>
  <c r="P9797" i="1"/>
  <c r="Q9797" i="1" s="1"/>
  <c r="R9797" i="1"/>
  <c r="O9798" i="1"/>
  <c r="P9798" i="1"/>
  <c r="Q9798" i="1" s="1"/>
  <c r="R9798" i="1"/>
  <c r="O9799" i="1"/>
  <c r="P9799" i="1"/>
  <c r="Q9799" i="1"/>
  <c r="R9799" i="1"/>
  <c r="O9800" i="1"/>
  <c r="P9800" i="1"/>
  <c r="Q9800" i="1" s="1"/>
  <c r="R9800" i="1"/>
  <c r="O9801" i="1"/>
  <c r="P9801" i="1"/>
  <c r="Q9801" i="1"/>
  <c r="R9801" i="1"/>
  <c r="O9802" i="1"/>
  <c r="P9802" i="1"/>
  <c r="Q9802" i="1"/>
  <c r="R9802" i="1"/>
  <c r="O9803" i="1"/>
  <c r="P9803" i="1"/>
  <c r="Q9803" i="1" s="1"/>
  <c r="R9803" i="1"/>
  <c r="O9804" i="1"/>
  <c r="P9804" i="1"/>
  <c r="Q9804" i="1"/>
  <c r="R9804" i="1"/>
  <c r="O9805" i="1"/>
  <c r="P9805" i="1"/>
  <c r="Q9805" i="1" s="1"/>
  <c r="R9805" i="1"/>
  <c r="O9806" i="1"/>
  <c r="P9806" i="1"/>
  <c r="Q9806" i="1" s="1"/>
  <c r="R9806" i="1"/>
  <c r="O9807" i="1"/>
  <c r="P9807" i="1"/>
  <c r="Q9807" i="1"/>
  <c r="R9807" i="1"/>
  <c r="O9808" i="1"/>
  <c r="P9808" i="1"/>
  <c r="Q9808" i="1"/>
  <c r="R9808" i="1"/>
  <c r="O9809" i="1"/>
  <c r="P9809" i="1"/>
  <c r="Q9809" i="1" s="1"/>
  <c r="R9809" i="1"/>
  <c r="O9810" i="1"/>
  <c r="P9810" i="1"/>
  <c r="Q9810" i="1"/>
  <c r="R9810" i="1"/>
  <c r="O9811" i="1"/>
  <c r="P9811" i="1"/>
  <c r="Q9811" i="1" s="1"/>
  <c r="R9811" i="1"/>
  <c r="O9812" i="1"/>
  <c r="P9812" i="1"/>
  <c r="Q9812" i="1" s="1"/>
  <c r="R9812" i="1"/>
  <c r="O9813" i="1"/>
  <c r="P9813" i="1"/>
  <c r="Q9813" i="1"/>
  <c r="R9813" i="1"/>
  <c r="O9814" i="1"/>
  <c r="P9814" i="1"/>
  <c r="Q9814" i="1"/>
  <c r="R9814" i="1"/>
  <c r="O9815" i="1"/>
  <c r="P9815" i="1"/>
  <c r="Q9815" i="1" s="1"/>
  <c r="R9815" i="1"/>
  <c r="O9816" i="1"/>
  <c r="P9816" i="1"/>
  <c r="Q9816" i="1"/>
  <c r="R9816" i="1"/>
  <c r="O9817" i="1"/>
  <c r="P9817" i="1"/>
  <c r="Q9817" i="1"/>
  <c r="R9817" i="1"/>
  <c r="O9818" i="1"/>
  <c r="P9818" i="1"/>
  <c r="Q9818" i="1" s="1"/>
  <c r="R9818" i="1"/>
  <c r="O9819" i="1"/>
  <c r="P9819" i="1"/>
  <c r="Q9819" i="1"/>
  <c r="R9819" i="1"/>
  <c r="O9820" i="1"/>
  <c r="P9820" i="1"/>
  <c r="Q9820" i="1"/>
  <c r="R9820" i="1"/>
  <c r="O9821" i="1"/>
  <c r="P9821" i="1"/>
  <c r="Q9821" i="1" s="1"/>
  <c r="R9821" i="1"/>
  <c r="O9822" i="1"/>
  <c r="P9822" i="1"/>
  <c r="Q9822" i="1"/>
  <c r="R9822" i="1"/>
  <c r="O9823" i="1"/>
  <c r="P9823" i="1"/>
  <c r="Q9823" i="1"/>
  <c r="R9823" i="1"/>
  <c r="O9824" i="1"/>
  <c r="P9824" i="1"/>
  <c r="Q9824" i="1" s="1"/>
  <c r="R9824" i="1"/>
  <c r="O9825" i="1"/>
  <c r="P9825" i="1"/>
  <c r="Q9825" i="1" s="1"/>
  <c r="R9825" i="1"/>
  <c r="O9826" i="1"/>
  <c r="P9826" i="1"/>
  <c r="Q9826" i="1"/>
  <c r="R9826" i="1"/>
  <c r="O9827" i="1"/>
  <c r="P9827" i="1"/>
  <c r="Q9827" i="1" s="1"/>
  <c r="R9827" i="1"/>
  <c r="O9828" i="1"/>
  <c r="P9828" i="1"/>
  <c r="Q9828" i="1"/>
  <c r="R9828" i="1"/>
  <c r="O9829" i="1"/>
  <c r="P9829" i="1"/>
  <c r="Q9829" i="1"/>
  <c r="R9829" i="1"/>
  <c r="O9830" i="1"/>
  <c r="P9830" i="1"/>
  <c r="Q9830" i="1" s="1"/>
  <c r="R9830" i="1"/>
  <c r="O9831" i="1"/>
  <c r="P9831" i="1"/>
  <c r="Q9831" i="1"/>
  <c r="R9831" i="1"/>
  <c r="O9832" i="1"/>
  <c r="P9832" i="1"/>
  <c r="Q9832" i="1"/>
  <c r="R9832" i="1"/>
  <c r="O9833" i="1"/>
  <c r="P9833" i="1"/>
  <c r="Q9833" i="1" s="1"/>
  <c r="R9833" i="1"/>
  <c r="O9834" i="1"/>
  <c r="P9834" i="1"/>
  <c r="Q9834" i="1" s="1"/>
  <c r="R9834" i="1"/>
  <c r="O9835" i="1"/>
  <c r="P9835" i="1"/>
  <c r="Q9835" i="1" s="1"/>
  <c r="R9835" i="1"/>
  <c r="O9836" i="1"/>
  <c r="P9836" i="1"/>
  <c r="Q9836" i="1"/>
  <c r="R9836" i="1"/>
  <c r="O9837" i="1"/>
  <c r="P9837" i="1"/>
  <c r="Q9837" i="1" s="1"/>
  <c r="R9837" i="1"/>
  <c r="O9838" i="1"/>
  <c r="P9838" i="1"/>
  <c r="Q9838" i="1"/>
  <c r="R9838" i="1"/>
  <c r="O9839" i="1"/>
  <c r="P9839" i="1"/>
  <c r="Q9839" i="1"/>
  <c r="R9839" i="1"/>
  <c r="O9840" i="1"/>
  <c r="P9840" i="1"/>
  <c r="Q9840" i="1" s="1"/>
  <c r="R9840" i="1"/>
  <c r="O9841" i="1"/>
  <c r="P9841" i="1"/>
  <c r="Q9841" i="1" s="1"/>
  <c r="R9841" i="1"/>
  <c r="O9842" i="1"/>
  <c r="P9842" i="1"/>
  <c r="Q9842" i="1"/>
  <c r="R9842" i="1"/>
  <c r="O9843" i="1"/>
  <c r="P9843" i="1"/>
  <c r="Q9843" i="1" s="1"/>
  <c r="R9843" i="1"/>
  <c r="O9844" i="1"/>
  <c r="P9844" i="1"/>
  <c r="Q9844" i="1"/>
  <c r="R9844" i="1"/>
  <c r="O9845" i="1"/>
  <c r="P9845" i="1"/>
  <c r="Q9845" i="1"/>
  <c r="R9845" i="1"/>
  <c r="O9846" i="1"/>
  <c r="P9846" i="1"/>
  <c r="Q9846" i="1" s="1"/>
  <c r="R9846" i="1"/>
  <c r="O9847" i="1"/>
  <c r="P9847" i="1"/>
  <c r="Q9847" i="1"/>
  <c r="R9847" i="1"/>
  <c r="O9848" i="1"/>
  <c r="P9848" i="1"/>
  <c r="Q9848" i="1" s="1"/>
  <c r="R9848" i="1"/>
  <c r="O9849" i="1"/>
  <c r="P9849" i="1"/>
  <c r="Q9849" i="1" s="1"/>
  <c r="R9849" i="1"/>
  <c r="O9850" i="1"/>
  <c r="P9850" i="1"/>
  <c r="Q9850" i="1"/>
  <c r="R9850" i="1"/>
  <c r="O9851" i="1"/>
  <c r="P9851" i="1"/>
  <c r="Q9851" i="1"/>
  <c r="R9851" i="1"/>
  <c r="O9852" i="1"/>
  <c r="P9852" i="1"/>
  <c r="Q9852" i="1" s="1"/>
  <c r="R9852" i="1"/>
  <c r="O9853" i="1"/>
  <c r="P9853" i="1"/>
  <c r="Q9853" i="1"/>
  <c r="R9853" i="1"/>
  <c r="O9854" i="1"/>
  <c r="P9854" i="1"/>
  <c r="Q9854" i="1" s="1"/>
  <c r="R9854" i="1"/>
  <c r="O9855" i="1"/>
  <c r="P9855" i="1"/>
  <c r="Q9855" i="1" s="1"/>
  <c r="R9855" i="1"/>
  <c r="O9856" i="1"/>
  <c r="P9856" i="1"/>
  <c r="Q9856" i="1"/>
  <c r="R9856" i="1"/>
  <c r="O9857" i="1"/>
  <c r="P9857" i="1"/>
  <c r="Q9857" i="1"/>
  <c r="R9857" i="1"/>
  <c r="O9858" i="1"/>
  <c r="P9858" i="1"/>
  <c r="Q9858" i="1" s="1"/>
  <c r="R9858" i="1"/>
  <c r="O9859" i="1"/>
  <c r="P9859" i="1"/>
  <c r="Q9859" i="1"/>
  <c r="R9859" i="1"/>
  <c r="O9860" i="1"/>
  <c r="P9860" i="1"/>
  <c r="Q9860" i="1"/>
  <c r="R9860" i="1"/>
  <c r="O9861" i="1"/>
  <c r="P9861" i="1"/>
  <c r="Q9861" i="1" s="1"/>
  <c r="R9861" i="1"/>
  <c r="O9862" i="1"/>
  <c r="P9862" i="1"/>
  <c r="Q9862" i="1"/>
  <c r="R9862" i="1"/>
  <c r="O9863" i="1"/>
  <c r="P9863" i="1"/>
  <c r="Q9863" i="1"/>
  <c r="R9863" i="1"/>
  <c r="O9864" i="1"/>
  <c r="P9864" i="1"/>
  <c r="Q9864" i="1" s="1"/>
  <c r="R9864" i="1"/>
  <c r="O9865" i="1"/>
  <c r="P9865" i="1"/>
  <c r="Q9865" i="1"/>
  <c r="R9865" i="1"/>
  <c r="O9866" i="1"/>
  <c r="P9866" i="1"/>
  <c r="Q9866" i="1"/>
  <c r="R9866" i="1"/>
  <c r="O9867" i="1"/>
  <c r="P9867" i="1"/>
  <c r="Q9867" i="1" s="1"/>
  <c r="R9867" i="1"/>
  <c r="O9868" i="1"/>
  <c r="P9868" i="1"/>
  <c r="Q9868" i="1"/>
  <c r="R9868" i="1"/>
  <c r="O9869" i="1"/>
  <c r="P9869" i="1"/>
  <c r="Q9869" i="1"/>
  <c r="R9869" i="1"/>
  <c r="O9870" i="1"/>
  <c r="P9870" i="1"/>
  <c r="Q9870" i="1" s="1"/>
  <c r="R9870" i="1"/>
  <c r="O9871" i="1"/>
  <c r="P9871" i="1"/>
  <c r="Q9871" i="1" s="1"/>
  <c r="R9871" i="1"/>
  <c r="O9872" i="1"/>
  <c r="P9872" i="1"/>
  <c r="Q9872" i="1"/>
  <c r="R9872" i="1"/>
  <c r="O9873" i="1"/>
  <c r="P9873" i="1"/>
  <c r="Q9873" i="1" s="1"/>
  <c r="R9873" i="1"/>
  <c r="O9874" i="1"/>
  <c r="P9874" i="1"/>
  <c r="Q9874" i="1"/>
  <c r="R9874" i="1"/>
  <c r="O9875" i="1"/>
  <c r="P9875" i="1"/>
  <c r="Q9875" i="1"/>
  <c r="R9875" i="1"/>
  <c r="O9876" i="1"/>
  <c r="P9876" i="1"/>
  <c r="Q9876" i="1" s="1"/>
  <c r="R9876" i="1"/>
  <c r="O9877" i="1"/>
  <c r="P9877" i="1"/>
  <c r="Q9877" i="1" s="1"/>
  <c r="R9877" i="1"/>
  <c r="O9878" i="1"/>
  <c r="P9878" i="1"/>
  <c r="Q9878" i="1"/>
  <c r="R9878" i="1"/>
  <c r="O9879" i="1"/>
  <c r="P9879" i="1"/>
  <c r="Q9879" i="1" s="1"/>
  <c r="R9879" i="1"/>
  <c r="O9880" i="1"/>
  <c r="P9880" i="1"/>
  <c r="Q9880" i="1"/>
  <c r="R9880" i="1"/>
  <c r="O9881" i="1"/>
  <c r="P9881" i="1"/>
  <c r="Q9881" i="1"/>
  <c r="R9881" i="1"/>
  <c r="O9882" i="1"/>
  <c r="P9882" i="1"/>
  <c r="Q9882" i="1" s="1"/>
  <c r="R9882" i="1"/>
  <c r="O9883" i="1"/>
  <c r="P9883" i="1"/>
  <c r="Q9883" i="1"/>
  <c r="R9883" i="1"/>
  <c r="O9884" i="1"/>
  <c r="P9884" i="1"/>
  <c r="Q9884" i="1" s="1"/>
  <c r="R9884" i="1"/>
  <c r="O9885" i="1"/>
  <c r="P9885" i="1"/>
  <c r="Q9885" i="1" s="1"/>
  <c r="R9885" i="1"/>
  <c r="O9886" i="1"/>
  <c r="P9886" i="1"/>
  <c r="Q9886" i="1"/>
  <c r="R9886" i="1"/>
  <c r="O9887" i="1"/>
  <c r="P9887" i="1"/>
  <c r="Q9887" i="1"/>
  <c r="R9887" i="1"/>
  <c r="O9888" i="1"/>
  <c r="P9888" i="1"/>
  <c r="Q9888" i="1" s="1"/>
  <c r="R9888" i="1"/>
  <c r="O9889" i="1"/>
  <c r="P9889" i="1"/>
  <c r="Q9889" i="1"/>
  <c r="R9889" i="1"/>
  <c r="O9890" i="1"/>
  <c r="P9890" i="1"/>
  <c r="Q9890" i="1" s="1"/>
  <c r="R9890" i="1"/>
  <c r="O9891" i="1"/>
  <c r="P9891" i="1"/>
  <c r="Q9891" i="1" s="1"/>
  <c r="R9891" i="1"/>
  <c r="O9892" i="1"/>
  <c r="P9892" i="1"/>
  <c r="Q9892" i="1"/>
  <c r="R9892" i="1"/>
  <c r="O9893" i="1"/>
  <c r="P9893" i="1"/>
  <c r="Q9893" i="1"/>
  <c r="R9893" i="1"/>
  <c r="O9894" i="1"/>
  <c r="P9894" i="1"/>
  <c r="Q9894" i="1" s="1"/>
  <c r="R9894" i="1"/>
  <c r="O9895" i="1"/>
  <c r="P9895" i="1"/>
  <c r="Q9895" i="1"/>
  <c r="R9895" i="1"/>
  <c r="O9896" i="1"/>
  <c r="P9896" i="1"/>
  <c r="Q9896" i="1"/>
  <c r="R9896" i="1"/>
  <c r="O9897" i="1"/>
  <c r="P9897" i="1"/>
  <c r="Q9897" i="1" s="1"/>
  <c r="R9897" i="1"/>
  <c r="O9898" i="1"/>
  <c r="P9898" i="1"/>
  <c r="Q9898" i="1"/>
  <c r="R9898" i="1"/>
  <c r="O9899" i="1"/>
  <c r="P9899" i="1"/>
  <c r="Q9899" i="1"/>
  <c r="R9899" i="1"/>
  <c r="O9900" i="1"/>
  <c r="P9900" i="1"/>
  <c r="Q9900" i="1" s="1"/>
  <c r="R9900" i="1"/>
  <c r="O9901" i="1"/>
  <c r="P9901" i="1"/>
  <c r="Q9901" i="1"/>
  <c r="R9901" i="1"/>
  <c r="O9902" i="1"/>
  <c r="P9902" i="1"/>
  <c r="Q9902" i="1"/>
  <c r="R9902" i="1"/>
  <c r="O9903" i="1"/>
  <c r="P9903" i="1"/>
  <c r="Q9903" i="1" s="1"/>
  <c r="R9903" i="1"/>
  <c r="O9904" i="1"/>
  <c r="P9904" i="1"/>
  <c r="Q9904" i="1"/>
  <c r="R9904" i="1"/>
  <c r="O9905" i="1"/>
  <c r="P9905" i="1"/>
  <c r="Q9905" i="1"/>
  <c r="R9905" i="1"/>
  <c r="O9906" i="1"/>
  <c r="P9906" i="1"/>
  <c r="Q9906" i="1" s="1"/>
  <c r="R9906" i="1"/>
  <c r="O9907" i="1"/>
  <c r="P9907" i="1"/>
  <c r="Q9907" i="1" s="1"/>
  <c r="R9907" i="1"/>
  <c r="O9908" i="1"/>
  <c r="P9908" i="1"/>
  <c r="Q9908" i="1"/>
  <c r="R9908" i="1"/>
  <c r="O9909" i="1"/>
  <c r="P9909" i="1"/>
  <c r="Q9909" i="1" s="1"/>
  <c r="R9909" i="1"/>
  <c r="O9910" i="1"/>
  <c r="P9910" i="1"/>
  <c r="Q9910" i="1"/>
  <c r="R9910" i="1"/>
  <c r="O9911" i="1"/>
  <c r="P9911" i="1"/>
  <c r="Q9911" i="1"/>
  <c r="R9911" i="1"/>
  <c r="O9912" i="1"/>
  <c r="P9912" i="1"/>
  <c r="Q9912" i="1" s="1"/>
  <c r="R9912" i="1"/>
  <c r="O9913" i="1"/>
  <c r="P9913" i="1"/>
  <c r="Q9913" i="1" s="1"/>
  <c r="R9913" i="1"/>
  <c r="O9914" i="1"/>
  <c r="P9914" i="1"/>
  <c r="Q9914" i="1"/>
  <c r="R9914" i="1"/>
  <c r="O9915" i="1"/>
  <c r="P9915" i="1"/>
  <c r="Q9915" i="1" s="1"/>
  <c r="R9915" i="1"/>
  <c r="O9916" i="1"/>
  <c r="P9916" i="1"/>
  <c r="Q9916" i="1"/>
  <c r="R9916" i="1"/>
  <c r="O9917" i="1"/>
  <c r="P9917" i="1"/>
  <c r="Q9917" i="1"/>
  <c r="R9917" i="1"/>
  <c r="O9918" i="1"/>
  <c r="P9918" i="1"/>
  <c r="Q9918" i="1" s="1"/>
  <c r="R9918" i="1"/>
  <c r="O9919" i="1"/>
  <c r="P9919" i="1"/>
  <c r="Q9919" i="1"/>
  <c r="R9919" i="1"/>
  <c r="O9920" i="1"/>
  <c r="P9920" i="1"/>
  <c r="Q9920" i="1" s="1"/>
  <c r="R9920" i="1"/>
  <c r="O9921" i="1"/>
  <c r="P9921" i="1"/>
  <c r="Q9921" i="1" s="1"/>
  <c r="R9921" i="1"/>
  <c r="O9922" i="1"/>
  <c r="P9922" i="1"/>
  <c r="Q9922" i="1"/>
  <c r="R9922" i="1"/>
  <c r="O9923" i="1"/>
  <c r="P9923" i="1"/>
  <c r="Q9923" i="1"/>
  <c r="R9923" i="1"/>
  <c r="O9924" i="1"/>
  <c r="P9924" i="1"/>
  <c r="Q9924" i="1" s="1"/>
  <c r="R9924" i="1"/>
  <c r="O9925" i="1"/>
  <c r="P9925" i="1"/>
  <c r="Q9925" i="1"/>
  <c r="R9925" i="1"/>
  <c r="O9926" i="1"/>
  <c r="P9926" i="1"/>
  <c r="Q9926" i="1" s="1"/>
  <c r="R9926" i="1"/>
  <c r="O9927" i="1"/>
  <c r="P9927" i="1"/>
  <c r="Q9927" i="1" s="1"/>
  <c r="R9927" i="1"/>
  <c r="O9928" i="1"/>
  <c r="P9928" i="1"/>
  <c r="Q9928" i="1"/>
  <c r="R9928" i="1"/>
  <c r="O9929" i="1"/>
  <c r="P9929" i="1"/>
  <c r="Q9929" i="1"/>
  <c r="R9929" i="1"/>
  <c r="O9930" i="1"/>
  <c r="P9930" i="1"/>
  <c r="Q9930" i="1"/>
  <c r="R9930" i="1"/>
  <c r="O9931" i="1"/>
  <c r="P9931" i="1"/>
  <c r="Q9931" i="1"/>
  <c r="R9931" i="1"/>
  <c r="O9932" i="1"/>
  <c r="P9932" i="1"/>
  <c r="Q9932" i="1"/>
  <c r="R9932" i="1"/>
  <c r="O9933" i="1"/>
  <c r="P9933" i="1"/>
  <c r="Q9933" i="1"/>
  <c r="R9933" i="1"/>
  <c r="O9934" i="1"/>
  <c r="P9934" i="1"/>
  <c r="Q9934" i="1"/>
  <c r="R9934" i="1"/>
  <c r="O9935" i="1"/>
  <c r="P9935" i="1"/>
  <c r="Q9935" i="1"/>
  <c r="R9935" i="1"/>
  <c r="O9936" i="1"/>
  <c r="P9936" i="1"/>
  <c r="Q9936" i="1"/>
  <c r="R9936" i="1"/>
  <c r="O9937" i="1"/>
  <c r="P9937" i="1"/>
  <c r="Q9937" i="1"/>
  <c r="R9937" i="1"/>
  <c r="O9938" i="1"/>
  <c r="P9938" i="1"/>
  <c r="Q9938" i="1"/>
  <c r="R9938" i="1"/>
  <c r="O9939" i="1"/>
  <c r="P9939" i="1"/>
  <c r="Q9939" i="1"/>
  <c r="R9939" i="1"/>
  <c r="O9940" i="1"/>
  <c r="P9940" i="1"/>
  <c r="Q9940" i="1"/>
  <c r="R9940" i="1"/>
  <c r="O9941" i="1"/>
  <c r="P9941" i="1"/>
  <c r="Q9941" i="1"/>
  <c r="R9941" i="1"/>
  <c r="O9942" i="1"/>
  <c r="P9942" i="1"/>
  <c r="Q9942" i="1"/>
  <c r="R9942" i="1"/>
  <c r="O9943" i="1"/>
  <c r="P9943" i="1"/>
  <c r="Q9943" i="1"/>
  <c r="R9943" i="1"/>
  <c r="O9944" i="1"/>
  <c r="P9944" i="1"/>
  <c r="Q9944" i="1"/>
  <c r="R9944" i="1"/>
  <c r="O9945" i="1"/>
  <c r="P9945" i="1"/>
  <c r="Q9945" i="1"/>
  <c r="R9945" i="1"/>
  <c r="O9946" i="1"/>
  <c r="P9946" i="1"/>
  <c r="Q9946" i="1"/>
  <c r="R9946" i="1"/>
  <c r="O9947" i="1"/>
  <c r="P9947" i="1"/>
  <c r="Q9947" i="1"/>
  <c r="R9947" i="1"/>
  <c r="O9948" i="1"/>
  <c r="P9948" i="1"/>
  <c r="Q9948" i="1"/>
  <c r="R9948" i="1"/>
  <c r="O9949" i="1"/>
  <c r="P9949" i="1"/>
  <c r="Q9949" i="1"/>
  <c r="R9949" i="1"/>
  <c r="O9950" i="1"/>
  <c r="P9950" i="1"/>
  <c r="Q9950" i="1"/>
  <c r="R9950" i="1"/>
  <c r="O9951" i="1"/>
  <c r="P9951" i="1"/>
  <c r="Q9951" i="1"/>
  <c r="R9951" i="1"/>
  <c r="O9952" i="1"/>
  <c r="P9952" i="1"/>
  <c r="Q9952" i="1"/>
  <c r="R9952" i="1"/>
  <c r="O9953" i="1"/>
  <c r="P9953" i="1"/>
  <c r="Q9953" i="1"/>
  <c r="R9953" i="1"/>
  <c r="O9954" i="1"/>
  <c r="P9954" i="1"/>
  <c r="Q9954" i="1"/>
  <c r="R9954" i="1"/>
  <c r="O9955" i="1"/>
  <c r="P9955" i="1"/>
  <c r="Q9955" i="1"/>
  <c r="R9955" i="1"/>
  <c r="O9956" i="1"/>
  <c r="P9956" i="1"/>
  <c r="Q9956" i="1"/>
  <c r="R9956" i="1"/>
  <c r="O9957" i="1"/>
  <c r="P9957" i="1"/>
  <c r="Q9957" i="1"/>
  <c r="R9957" i="1"/>
  <c r="O9958" i="1"/>
  <c r="P9958" i="1"/>
  <c r="Q9958" i="1"/>
  <c r="R9958" i="1"/>
  <c r="O9959" i="1"/>
  <c r="P9959" i="1"/>
  <c r="Q9959" i="1"/>
  <c r="R9959" i="1"/>
  <c r="O9960" i="1"/>
  <c r="P9960" i="1"/>
  <c r="Q9960" i="1"/>
  <c r="R9960" i="1"/>
  <c r="O9961" i="1"/>
  <c r="P9961" i="1"/>
  <c r="Q9961" i="1"/>
  <c r="R9961" i="1"/>
  <c r="O9962" i="1"/>
  <c r="P9962" i="1"/>
  <c r="Q9962" i="1"/>
  <c r="R9962" i="1"/>
  <c r="O9963" i="1"/>
  <c r="P9963" i="1"/>
  <c r="Q9963" i="1"/>
  <c r="R9963" i="1"/>
  <c r="O9964" i="1"/>
  <c r="P9964" i="1"/>
  <c r="Q9964" i="1"/>
  <c r="R9964" i="1"/>
  <c r="O9965" i="1"/>
  <c r="P9965" i="1"/>
  <c r="Q9965" i="1"/>
  <c r="R9965" i="1"/>
  <c r="O9966" i="1"/>
  <c r="P9966" i="1"/>
  <c r="Q9966" i="1"/>
  <c r="R9966" i="1"/>
  <c r="O9967" i="1"/>
  <c r="P9967" i="1"/>
  <c r="Q9967" i="1"/>
  <c r="R9967" i="1"/>
  <c r="O9968" i="1"/>
  <c r="P9968" i="1"/>
  <c r="Q9968" i="1"/>
  <c r="R9968" i="1"/>
  <c r="O9969" i="1"/>
  <c r="P9969" i="1"/>
  <c r="Q9969" i="1"/>
  <c r="R9969" i="1"/>
  <c r="O9970" i="1"/>
  <c r="P9970" i="1"/>
  <c r="Q9970" i="1"/>
  <c r="R9970" i="1"/>
  <c r="O9971" i="1"/>
  <c r="P9971" i="1"/>
  <c r="Q9971" i="1"/>
  <c r="R9971" i="1"/>
  <c r="O9972" i="1"/>
  <c r="P9972" i="1"/>
  <c r="Q9972" i="1"/>
  <c r="R9972" i="1"/>
  <c r="O9973" i="1"/>
  <c r="P9973" i="1"/>
  <c r="Q9973" i="1"/>
  <c r="R9973" i="1"/>
  <c r="O9974" i="1"/>
  <c r="P9974" i="1"/>
  <c r="Q9974" i="1"/>
  <c r="R9974" i="1"/>
  <c r="O9975" i="1"/>
  <c r="P9975" i="1"/>
  <c r="Q9975" i="1"/>
  <c r="R9975" i="1"/>
  <c r="O9976" i="1"/>
  <c r="P9976" i="1"/>
  <c r="Q9976" i="1"/>
  <c r="R9976" i="1"/>
  <c r="O9977" i="1"/>
  <c r="P9977" i="1"/>
  <c r="Q9977" i="1"/>
  <c r="R9977" i="1"/>
  <c r="O9978" i="1"/>
  <c r="P9978" i="1"/>
  <c r="Q9978" i="1"/>
  <c r="R9978" i="1"/>
  <c r="O9979" i="1"/>
  <c r="P9979" i="1"/>
  <c r="Q9979" i="1"/>
  <c r="R9979" i="1"/>
  <c r="O9980" i="1"/>
  <c r="P9980" i="1"/>
  <c r="Q9980" i="1"/>
  <c r="R9980" i="1"/>
  <c r="O9981" i="1"/>
  <c r="P9981" i="1"/>
  <c r="Q9981" i="1"/>
  <c r="R9981" i="1"/>
  <c r="O9982" i="1"/>
  <c r="P9982" i="1"/>
  <c r="Q9982" i="1"/>
  <c r="R9982" i="1"/>
  <c r="O9983" i="1"/>
  <c r="P9983" i="1"/>
  <c r="Q9983" i="1"/>
  <c r="R9983" i="1"/>
  <c r="O9984" i="1"/>
  <c r="P9984" i="1"/>
  <c r="Q9984" i="1"/>
  <c r="R9984" i="1"/>
  <c r="O9985" i="1"/>
  <c r="P9985" i="1"/>
  <c r="Q9985" i="1"/>
  <c r="R9985" i="1"/>
  <c r="O9986" i="1"/>
  <c r="P9986" i="1"/>
  <c r="Q9986" i="1"/>
  <c r="R9986" i="1"/>
  <c r="O9987" i="1"/>
  <c r="P9987" i="1"/>
  <c r="Q9987" i="1"/>
  <c r="R9987" i="1"/>
  <c r="O9988" i="1"/>
  <c r="P9988" i="1"/>
  <c r="Q9988" i="1"/>
  <c r="R9988" i="1"/>
  <c r="O9989" i="1"/>
  <c r="P9989" i="1"/>
  <c r="Q9989" i="1"/>
  <c r="R9989" i="1"/>
  <c r="O9990" i="1"/>
  <c r="P9990" i="1"/>
  <c r="Q9990" i="1"/>
  <c r="R9990" i="1"/>
  <c r="O9991" i="1"/>
  <c r="P9991" i="1"/>
  <c r="Q9991" i="1"/>
  <c r="R9991" i="1"/>
  <c r="O9992" i="1"/>
  <c r="P9992" i="1"/>
  <c r="Q9992" i="1"/>
  <c r="R9992" i="1"/>
  <c r="O9993" i="1"/>
  <c r="P9993" i="1"/>
  <c r="Q9993" i="1"/>
  <c r="R9993" i="1"/>
  <c r="O9994" i="1"/>
  <c r="P9994" i="1"/>
  <c r="Q9994" i="1"/>
  <c r="R9994" i="1"/>
  <c r="O9995" i="1"/>
  <c r="P9995" i="1"/>
  <c r="Q9995" i="1"/>
  <c r="R9995" i="1"/>
  <c r="O9996" i="1"/>
  <c r="P9996" i="1"/>
  <c r="Q9996" i="1"/>
  <c r="R9996" i="1"/>
  <c r="O9997" i="1"/>
  <c r="P9997" i="1"/>
  <c r="Q9997" i="1"/>
  <c r="R9997" i="1"/>
  <c r="O9998" i="1"/>
  <c r="P9998" i="1"/>
  <c r="Q9998" i="1"/>
  <c r="R9998" i="1"/>
  <c r="O9999" i="1"/>
  <c r="P9999" i="1"/>
  <c r="Q9999" i="1"/>
  <c r="R9999" i="1"/>
  <c r="O10000" i="1"/>
  <c r="P10000" i="1"/>
  <c r="Q10000" i="1"/>
  <c r="R10000" i="1"/>
  <c r="O10001" i="1"/>
  <c r="P10001" i="1"/>
  <c r="Q10001" i="1"/>
  <c r="R10001"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W9996" i="1"/>
  <c r="W9997" i="1"/>
  <c r="W9998" i="1"/>
  <c r="W9999" i="1"/>
  <c r="W10000" i="1"/>
  <c r="W10001" i="1"/>
  <c r="U3" i="1" l="1"/>
  <c r="U6" i="1"/>
  <c r="U13" i="1"/>
  <c r="U16" i="1" s="1"/>
  <c r="T3" i="1"/>
  <c r="X5" i="1"/>
  <c r="X2" i="1"/>
</calcChain>
</file>

<file path=xl/sharedStrings.xml><?xml version="1.0" encoding="utf-8"?>
<sst xmlns="http://schemas.openxmlformats.org/spreadsheetml/2006/main" count="60248" uniqueCount="10152">
  <si>
    <t>OrderID</t>
  </si>
  <si>
    <t>Product</t>
  </si>
  <si>
    <t>Category</t>
  </si>
  <si>
    <t>Brand</t>
  </si>
  <si>
    <t>Platform</t>
  </si>
  <si>
    <t>City</t>
  </si>
  <si>
    <t>Quantity</t>
  </si>
  <si>
    <t>Rating</t>
  </si>
  <si>
    <t>Reviews</t>
  </si>
  <si>
    <t>OrderDate</t>
  </si>
  <si>
    <t>ORD100000</t>
  </si>
  <si>
    <t>Samsung Galaxy A14</t>
  </si>
  <si>
    <t>Electronics</t>
  </si>
  <si>
    <t>Samsung</t>
  </si>
  <si>
    <t>Souq</t>
  </si>
  <si>
    <t>Cairo</t>
  </si>
  <si>
    <t>ORD100001</t>
  </si>
  <si>
    <t>Nike Air Max</t>
  </si>
  <si>
    <t>Fashion</t>
  </si>
  <si>
    <t>Nike</t>
  </si>
  <si>
    <t>Jumia</t>
  </si>
  <si>
    <t>Alexandria</t>
  </si>
  <si>
    <t>ORD100002</t>
  </si>
  <si>
    <t>Bluetooth Headset</t>
  </si>
  <si>
    <t>Accessories</t>
  </si>
  <si>
    <t>JBL</t>
  </si>
  <si>
    <t>Casablanca</t>
  </si>
  <si>
    <t>ORD100003</t>
  </si>
  <si>
    <t>HP Pavilion Laptop</t>
  </si>
  <si>
    <t>Computers</t>
  </si>
  <si>
    <t>HP</t>
  </si>
  <si>
    <t>Dubai</t>
  </si>
  <si>
    <t>ORD100004</t>
  </si>
  <si>
    <t>iPhone 13</t>
  </si>
  <si>
    <t>Apple</t>
  </si>
  <si>
    <t>ORD100005</t>
  </si>
  <si>
    <t>T-shirt Cotton</t>
  </si>
  <si>
    <t>Generic</t>
  </si>
  <si>
    <t>Riyadh</t>
  </si>
  <si>
    <t>ORD100006</t>
  </si>
  <si>
    <t>ORD100007</t>
  </si>
  <si>
    <t>Smartwatch FitPro</t>
  </si>
  <si>
    <t>Wearables</t>
  </si>
  <si>
    <t>FitPro</t>
  </si>
  <si>
    <t>ORD100008</t>
  </si>
  <si>
    <t>Amazon</t>
  </si>
  <si>
    <t>ORD100009</t>
  </si>
  <si>
    <t>Xiaomi Redmi Note 12</t>
  </si>
  <si>
    <t>Xiaomi</t>
  </si>
  <si>
    <t>ORD100010</t>
  </si>
  <si>
    <t>ORD100011</t>
  </si>
  <si>
    <t>Dell Inspiron 3501</t>
  </si>
  <si>
    <t>Dell</t>
  </si>
  <si>
    <t>ORD100012</t>
  </si>
  <si>
    <t>ORD100013</t>
  </si>
  <si>
    <t>ORD100014</t>
  </si>
  <si>
    <t>ORD100015</t>
  </si>
  <si>
    <t>ORD100016</t>
  </si>
  <si>
    <t>ORD100017</t>
  </si>
  <si>
    <t>ORD100018</t>
  </si>
  <si>
    <t>Giza</t>
  </si>
  <si>
    <t>ORD100019</t>
  </si>
  <si>
    <t>ORD100020</t>
  </si>
  <si>
    <t>Adidas Running Shoes</t>
  </si>
  <si>
    <t>Adidas</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</si>
  <si>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</si>
  <si>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</si>
  <si>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</si>
  <si>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</si>
  <si>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</si>
  <si>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</si>
  <si>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</si>
  <si>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</si>
  <si>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</si>
  <si>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</si>
  <si>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</si>
  <si>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</si>
  <si>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</si>
  <si>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</si>
  <si>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</si>
  <si>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</si>
  <si>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</si>
  <si>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</si>
  <si>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</si>
  <si>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</si>
  <si>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</si>
  <si>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</si>
  <si>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</si>
  <si>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</si>
  <si>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</si>
  <si>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</si>
  <si>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</si>
  <si>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</si>
  <si>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</si>
  <si>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</si>
  <si>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</si>
  <si>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</si>
  <si>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</si>
  <si>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</si>
  <si>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</si>
  <si>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</si>
  <si>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</si>
  <si>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</si>
  <si>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</si>
  <si>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</si>
  <si>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</si>
  <si>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</si>
  <si>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</si>
  <si>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</si>
  <si>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</si>
  <si>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</si>
  <si>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</si>
  <si>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</si>
  <si>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</si>
  <si>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</si>
  <si>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</si>
  <si>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</si>
  <si>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</si>
  <si>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</si>
  <si>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</si>
  <si>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</si>
  <si>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</si>
  <si>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</si>
  <si>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</si>
  <si>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</si>
  <si>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</si>
  <si>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</si>
  <si>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</si>
  <si>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</si>
  <si>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</si>
  <si>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</si>
  <si>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</si>
  <si>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</si>
  <si>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</si>
  <si>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</si>
  <si>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</si>
  <si>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</si>
  <si>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</si>
  <si>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</si>
  <si>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</si>
  <si>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</si>
  <si>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</si>
  <si>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</si>
  <si>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</si>
  <si>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</si>
  <si>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</si>
  <si>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</si>
  <si>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</si>
  <si>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</si>
  <si>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</si>
  <si>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</si>
  <si>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</si>
  <si>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</si>
  <si>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</si>
  <si>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</si>
  <si>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</si>
  <si>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</si>
  <si>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</si>
  <si>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</si>
  <si>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</si>
  <si>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</si>
  <si>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</si>
  <si>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</si>
  <si>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</si>
  <si>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</si>
  <si>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</si>
  <si>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</si>
  <si>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</si>
  <si>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</si>
  <si>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</si>
  <si>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</si>
  <si>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</si>
  <si>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</si>
  <si>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</si>
  <si>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</si>
  <si>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</si>
  <si>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</si>
  <si>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</si>
  <si>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</si>
  <si>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</si>
  <si>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</si>
  <si>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</si>
  <si>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</si>
  <si>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</si>
  <si>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</si>
  <si>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</si>
  <si>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</si>
  <si>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</si>
  <si>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</si>
  <si>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</si>
  <si>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</si>
  <si>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</si>
  <si>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</si>
  <si>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</si>
  <si>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</si>
  <si>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</si>
  <si>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</si>
  <si>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</si>
  <si>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</si>
  <si>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</si>
  <si>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</si>
  <si>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</si>
  <si>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</si>
  <si>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</si>
  <si>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</si>
  <si>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</si>
  <si>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</si>
  <si>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</si>
  <si>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</si>
  <si>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</si>
  <si>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</si>
  <si>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</si>
  <si>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</si>
  <si>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</si>
  <si>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</si>
  <si>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</si>
  <si>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</si>
  <si>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</si>
  <si>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</si>
  <si>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</si>
  <si>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</si>
  <si>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</si>
  <si>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</si>
  <si>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</si>
  <si>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</si>
  <si>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</si>
  <si>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</si>
  <si>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</si>
  <si>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</si>
  <si>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</si>
  <si>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</si>
  <si>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</si>
  <si>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</si>
  <si>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</si>
  <si>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</si>
  <si>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</si>
  <si>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</si>
  <si>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</si>
  <si>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</si>
  <si>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</si>
  <si>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</si>
  <si>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</si>
  <si>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</si>
  <si>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</si>
  <si>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</si>
  <si>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</si>
  <si>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</si>
  <si>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</si>
  <si>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</si>
  <si>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</si>
  <si>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</si>
  <si>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</si>
  <si>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</si>
  <si>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</si>
  <si>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</si>
  <si>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</si>
  <si>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</si>
  <si>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</si>
  <si>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</si>
  <si>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</si>
  <si>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</si>
  <si>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</si>
  <si>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</si>
  <si>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</si>
  <si>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</si>
  <si>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</si>
  <si>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</si>
  <si>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</si>
  <si>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</si>
  <si>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</si>
  <si>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</si>
  <si>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</si>
  <si>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</si>
  <si>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</si>
  <si>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</si>
  <si>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</si>
  <si>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</si>
  <si>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</si>
  <si>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</si>
  <si>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</si>
  <si>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</si>
  <si>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</si>
  <si>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</si>
  <si>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</si>
  <si>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</si>
  <si>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</si>
  <si>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</si>
  <si>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</si>
  <si>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</si>
  <si>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</si>
  <si>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</si>
  <si>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</si>
  <si>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</si>
  <si>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</si>
  <si>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</si>
  <si>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</si>
  <si>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</si>
  <si>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</si>
  <si>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</si>
  <si>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</si>
  <si>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</si>
  <si>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</si>
  <si>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</si>
  <si>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</si>
  <si>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</si>
  <si>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</si>
  <si>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</si>
  <si>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</si>
  <si>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</si>
  <si>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</si>
  <si>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</si>
  <si>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</si>
  <si>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</si>
  <si>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</si>
  <si>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</si>
  <si>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</si>
  <si>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</si>
  <si>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</si>
  <si>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</si>
  <si>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</si>
  <si>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</si>
  <si>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</si>
  <si>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</si>
  <si>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</si>
  <si>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</si>
  <si>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</si>
  <si>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</si>
  <si>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</si>
  <si>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</si>
  <si>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</si>
  <si>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</si>
  <si>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</si>
  <si>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</si>
  <si>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</si>
  <si>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</si>
  <si>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</si>
  <si>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</si>
  <si>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</si>
  <si>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</si>
  <si>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</si>
  <si>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</si>
  <si>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</si>
  <si>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</si>
  <si>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</si>
  <si>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</si>
  <si>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</si>
  <si>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</si>
  <si>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</si>
  <si>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</si>
  <si>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</si>
  <si>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</si>
  <si>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</si>
  <si>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</si>
  <si>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</si>
  <si>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</si>
  <si>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</si>
  <si>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</si>
  <si>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</si>
  <si>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</si>
  <si>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</si>
  <si>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</si>
  <si>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</si>
  <si>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</si>
  <si>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</si>
  <si>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</si>
  <si>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</si>
  <si>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</si>
  <si>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</si>
  <si>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</si>
  <si>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</si>
  <si>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</si>
  <si>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</si>
  <si>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</si>
  <si>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</si>
  <si>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</si>
  <si>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</si>
  <si>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</si>
  <si>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</si>
  <si>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</si>
  <si>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</si>
  <si>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</si>
  <si>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</si>
  <si>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</si>
  <si>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</si>
  <si>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</si>
  <si>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</si>
  <si>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</si>
  <si>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</si>
  <si>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</si>
  <si>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</si>
  <si>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</si>
  <si>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</si>
  <si>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</si>
  <si>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</si>
  <si>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</si>
  <si>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</si>
  <si>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</si>
  <si>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</si>
  <si>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</si>
  <si>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</si>
  <si>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</si>
  <si>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</si>
  <si>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</si>
  <si>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</si>
  <si>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</si>
  <si>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</si>
  <si>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</si>
  <si>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</si>
  <si>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</si>
  <si>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</si>
  <si>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</si>
  <si>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</si>
  <si>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</si>
  <si>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</si>
  <si>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</si>
  <si>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</si>
  <si>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</si>
  <si>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</si>
  <si>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</si>
  <si>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</si>
  <si>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</si>
  <si>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</si>
  <si>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</si>
  <si>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</si>
  <si>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</si>
  <si>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</si>
  <si>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</si>
  <si>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</si>
  <si>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</si>
  <si>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</si>
  <si>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</si>
  <si>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</si>
  <si>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</si>
  <si>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</si>
  <si>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</si>
  <si>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</si>
  <si>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</si>
  <si>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</si>
  <si>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</si>
  <si>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</si>
  <si>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</si>
  <si>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</si>
  <si>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</si>
  <si>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</si>
  <si>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</si>
  <si>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</si>
  <si>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</si>
  <si>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</si>
  <si>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</si>
  <si>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</si>
  <si>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</si>
  <si>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</si>
  <si>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</si>
  <si>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</si>
  <si>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</si>
  <si>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</si>
  <si>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</si>
  <si>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</si>
  <si>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</si>
  <si>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</si>
  <si>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</si>
  <si>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</si>
  <si>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</si>
  <si>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</si>
  <si>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</si>
  <si>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</si>
  <si>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</si>
  <si>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</si>
  <si>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</si>
  <si>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</si>
  <si>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</si>
  <si>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</si>
  <si>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</si>
  <si>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</si>
  <si>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</si>
  <si>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</si>
  <si>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</si>
  <si>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</si>
  <si>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</si>
  <si>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</si>
  <si>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</si>
  <si>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</si>
  <si>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</si>
  <si>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</si>
  <si>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</si>
  <si>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</si>
  <si>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</si>
  <si>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</si>
  <si>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</si>
  <si>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</si>
  <si>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</si>
  <si>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</si>
  <si>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</si>
  <si>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</si>
  <si>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</si>
  <si>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</si>
  <si>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</si>
  <si>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</si>
  <si>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</si>
  <si>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</si>
  <si>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</si>
  <si>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</si>
  <si>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</si>
  <si>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</si>
  <si>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</si>
  <si>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</si>
  <si>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</si>
  <si>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</si>
  <si>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</si>
  <si>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</si>
  <si>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</si>
  <si>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</si>
  <si>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</si>
  <si>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</si>
  <si>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</si>
  <si>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</si>
  <si>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</si>
  <si>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</si>
  <si>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</si>
  <si>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</si>
  <si>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</si>
  <si>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</si>
  <si>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</si>
  <si>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</si>
  <si>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</si>
  <si>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</si>
  <si>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</si>
  <si>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</si>
  <si>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</si>
  <si>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</si>
  <si>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</si>
  <si>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</si>
  <si>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</si>
  <si>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</si>
  <si>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</si>
  <si>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</si>
  <si>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</si>
  <si>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</si>
  <si>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</si>
  <si>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</si>
  <si>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</si>
  <si>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</si>
  <si>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</si>
  <si>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</si>
  <si>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</si>
  <si>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</si>
  <si>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</si>
  <si>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</si>
  <si>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</si>
  <si>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</si>
  <si>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</si>
  <si>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</si>
  <si>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</si>
  <si>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</si>
  <si>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</si>
  <si>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</si>
  <si>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</si>
  <si>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</si>
  <si>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</si>
  <si>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</si>
  <si>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</si>
  <si>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</si>
  <si>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</si>
  <si>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</si>
  <si>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</si>
  <si>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</si>
  <si>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</si>
  <si>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</si>
  <si>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</si>
  <si>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</si>
  <si>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</si>
  <si>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</si>
  <si>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</si>
  <si>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</si>
  <si>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</si>
  <si>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</si>
  <si>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</si>
  <si>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</si>
  <si>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</si>
  <si>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</si>
  <si>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</si>
  <si>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</si>
  <si>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</si>
  <si>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</si>
  <si>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</si>
  <si>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</si>
  <si>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</si>
  <si>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</si>
  <si>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</si>
  <si>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</si>
  <si>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</si>
  <si>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</si>
  <si>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</si>
  <si>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</si>
  <si>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</si>
  <si>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</si>
  <si>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</si>
  <si>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</si>
  <si>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</si>
  <si>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</si>
  <si>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</si>
  <si>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</si>
  <si>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</si>
  <si>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</si>
  <si>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</si>
  <si>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</si>
  <si>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</si>
  <si>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</si>
  <si>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</si>
  <si>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</si>
  <si>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</si>
  <si>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</si>
  <si>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</si>
  <si>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</si>
  <si>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</si>
  <si>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</si>
  <si>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</si>
  <si>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</si>
  <si>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</si>
  <si>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</si>
  <si>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</si>
  <si>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</si>
  <si>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</si>
  <si>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</si>
  <si>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</si>
  <si>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</si>
  <si>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</si>
  <si>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</si>
  <si>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</si>
  <si>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</si>
  <si>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</si>
  <si>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</si>
  <si>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</si>
  <si>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</si>
  <si>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</si>
  <si>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</si>
  <si>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</si>
  <si>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</si>
  <si>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</si>
  <si>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</si>
  <si>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</si>
  <si>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</si>
  <si>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</si>
  <si>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</si>
  <si>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</si>
  <si>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</si>
  <si>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</si>
  <si>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</si>
  <si>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</si>
  <si>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</si>
  <si>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</si>
  <si>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</si>
  <si>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</si>
  <si>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</si>
  <si>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</si>
  <si>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</si>
  <si>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</si>
  <si>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</si>
  <si>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</si>
  <si>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</si>
  <si>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</si>
  <si>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</si>
  <si>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</si>
  <si>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</si>
  <si>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</si>
  <si>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</si>
  <si>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</si>
  <si>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</si>
  <si>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</si>
  <si>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</si>
  <si>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</si>
  <si>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</si>
  <si>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</si>
  <si>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</si>
  <si>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</si>
  <si>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</si>
  <si>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</si>
  <si>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</si>
  <si>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</si>
  <si>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</si>
  <si>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</si>
  <si>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</si>
  <si>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</si>
  <si>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</si>
  <si>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</si>
  <si>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</si>
  <si>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</si>
  <si>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</si>
  <si>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</si>
  <si>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</si>
  <si>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</si>
  <si>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</si>
  <si>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</si>
  <si>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</si>
  <si>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</si>
  <si>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</si>
  <si>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</si>
  <si>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</si>
  <si>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</si>
  <si>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</si>
  <si>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</si>
  <si>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</si>
  <si>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</si>
  <si>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</si>
  <si>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</si>
  <si>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</si>
  <si>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</si>
  <si>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</si>
  <si>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</si>
  <si>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</si>
  <si>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</si>
  <si>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</si>
  <si>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</si>
  <si>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</si>
  <si>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</si>
  <si>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</si>
  <si>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</si>
  <si>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</si>
  <si>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</si>
  <si>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</si>
  <si>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</si>
  <si>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</si>
  <si>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</si>
  <si>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</si>
  <si>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</si>
  <si>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</si>
  <si>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</si>
  <si>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</si>
  <si>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</si>
  <si>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</si>
  <si>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</si>
  <si>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</si>
  <si>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</si>
  <si>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</si>
  <si>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</si>
  <si>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</si>
  <si>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</si>
  <si>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</si>
  <si>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</si>
  <si>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</si>
  <si>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</si>
  <si>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</si>
  <si>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</si>
  <si>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</si>
  <si>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</si>
  <si>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</si>
  <si>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</si>
  <si>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</si>
  <si>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</si>
  <si>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</si>
  <si>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</si>
  <si>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</si>
  <si>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</si>
  <si>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</si>
  <si>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</si>
  <si>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</si>
  <si>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</si>
  <si>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</si>
  <si>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</si>
  <si>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</si>
  <si>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</si>
  <si>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</si>
  <si>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</si>
  <si>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</si>
  <si>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</si>
  <si>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</si>
  <si>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</si>
  <si>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</si>
  <si>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</si>
  <si>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</si>
  <si>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</si>
  <si>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</si>
  <si>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</si>
  <si>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</si>
  <si>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</si>
  <si>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</si>
  <si>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</si>
  <si>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</si>
  <si>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</si>
  <si>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</si>
  <si>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</si>
  <si>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</si>
  <si>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</si>
  <si>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</si>
  <si>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</si>
  <si>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</si>
  <si>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</si>
  <si>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</si>
  <si>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</si>
  <si>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</si>
  <si>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</si>
  <si>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</si>
  <si>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</si>
  <si>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</si>
  <si>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</si>
  <si>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</si>
  <si>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</si>
  <si>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</si>
  <si>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</si>
  <si>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</si>
  <si>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</si>
  <si>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</si>
  <si>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</si>
  <si>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</si>
  <si>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</si>
  <si>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</si>
  <si>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</si>
  <si>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</si>
  <si>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</si>
  <si>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</si>
  <si>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</si>
  <si>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</si>
  <si>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</si>
  <si>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</si>
  <si>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</si>
  <si>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</si>
  <si>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</si>
  <si>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</si>
  <si>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</si>
  <si>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</si>
  <si>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</si>
  <si>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</si>
  <si>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</si>
  <si>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</si>
  <si>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</si>
  <si>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</si>
  <si>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</si>
  <si>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</si>
  <si>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</si>
  <si>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</si>
  <si>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</si>
  <si>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</si>
  <si>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</si>
  <si>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</si>
  <si>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</si>
  <si>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</si>
  <si>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</si>
  <si>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</si>
  <si>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</si>
  <si>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</si>
  <si>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</si>
  <si>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</si>
  <si>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</si>
  <si>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</si>
  <si>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</si>
  <si>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</si>
  <si>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</si>
  <si>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</si>
  <si>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</si>
  <si>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</si>
  <si>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</si>
  <si>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</si>
  <si>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</si>
  <si>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</si>
  <si>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</si>
  <si>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</si>
  <si>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</si>
  <si>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</si>
  <si>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</si>
  <si>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</si>
  <si>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</si>
  <si>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</si>
  <si>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</si>
  <si>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</si>
  <si>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</si>
  <si>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</si>
  <si>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</si>
  <si>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</si>
  <si>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</si>
  <si>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</si>
  <si>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</si>
  <si>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</si>
  <si>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</si>
  <si>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</si>
  <si>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</si>
  <si>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</si>
  <si>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</si>
  <si>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</si>
  <si>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</si>
  <si>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</si>
  <si>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</si>
  <si>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</si>
  <si>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</si>
  <si>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</si>
  <si>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</si>
  <si>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</si>
  <si>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</si>
  <si>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</si>
  <si>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</si>
  <si>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</si>
  <si>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</si>
  <si>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</si>
  <si>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</si>
  <si>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</si>
  <si>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</si>
  <si>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</si>
  <si>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</si>
  <si>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</si>
  <si>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</si>
  <si>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</si>
  <si>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</si>
  <si>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</si>
  <si>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</si>
  <si>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</si>
  <si>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</si>
  <si>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</si>
  <si>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</si>
  <si>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</si>
  <si>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</si>
  <si>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</si>
  <si>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</si>
  <si>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</si>
  <si>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</si>
  <si>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</si>
  <si>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</si>
  <si>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</si>
  <si>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</si>
  <si>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</si>
  <si>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</si>
  <si>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</si>
  <si>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</si>
  <si>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</si>
  <si>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</si>
  <si>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</si>
  <si>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</si>
  <si>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</si>
  <si>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</si>
  <si>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</si>
  <si>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</si>
  <si>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</si>
  <si>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</si>
  <si>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</si>
  <si>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</si>
  <si>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</si>
  <si>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</si>
  <si>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</si>
  <si>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</si>
  <si>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</si>
  <si>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</si>
  <si>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</si>
  <si>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</si>
  <si>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</si>
  <si>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</si>
  <si>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</si>
  <si>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</si>
  <si>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</si>
  <si>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</si>
  <si>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</si>
  <si>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</si>
  <si>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</si>
  <si>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</si>
  <si>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</si>
  <si>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</si>
  <si>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</si>
  <si>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</si>
  <si>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</si>
  <si>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</si>
  <si>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</si>
  <si>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</si>
  <si>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</si>
  <si>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</si>
  <si>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</si>
  <si>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</si>
  <si>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</si>
  <si>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</si>
  <si>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</si>
  <si>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</si>
  <si>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</si>
  <si>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</si>
  <si>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</si>
  <si>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</si>
  <si>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</si>
  <si>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</si>
  <si>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</si>
  <si>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</si>
  <si>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</si>
  <si>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</si>
  <si>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</si>
  <si>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</si>
  <si>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</si>
  <si>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</si>
  <si>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</si>
  <si>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</si>
  <si>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</si>
  <si>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</si>
  <si>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</si>
  <si>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</si>
  <si>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</si>
  <si>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</si>
  <si>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</si>
  <si>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</si>
  <si>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</si>
  <si>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</si>
  <si>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</si>
  <si>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</si>
  <si>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</si>
  <si>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</si>
  <si>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</si>
  <si>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</si>
  <si>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</si>
  <si>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</si>
  <si>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</si>
  <si>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</si>
  <si>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</si>
  <si>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</si>
  <si>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</si>
  <si>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</si>
  <si>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</si>
  <si>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</si>
  <si>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</si>
  <si>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</si>
  <si>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</si>
  <si>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</si>
  <si>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</si>
  <si>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</si>
  <si>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</si>
  <si>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</si>
  <si>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</si>
  <si>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</si>
  <si>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</si>
  <si>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</si>
  <si>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</si>
  <si>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</si>
  <si>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</si>
  <si>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</si>
  <si>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</si>
  <si>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</si>
  <si>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</si>
  <si>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</si>
  <si>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</si>
  <si>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</si>
  <si>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</si>
  <si>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</si>
  <si>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</si>
  <si>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</si>
  <si>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</si>
  <si>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</si>
  <si>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</si>
  <si>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</si>
  <si>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</si>
  <si>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</si>
  <si>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</si>
  <si>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</si>
  <si>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</si>
  <si>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</si>
  <si>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</si>
  <si>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</si>
  <si>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</si>
  <si>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</si>
  <si>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</si>
  <si>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</si>
  <si>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</si>
  <si>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</si>
  <si>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</si>
  <si>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</si>
  <si>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</si>
  <si>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</si>
  <si>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</si>
  <si>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</si>
  <si>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</si>
  <si>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</si>
  <si>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</si>
  <si>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</si>
  <si>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</si>
  <si>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</si>
  <si>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</si>
  <si>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</si>
  <si>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</si>
  <si>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</si>
  <si>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</si>
  <si>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</si>
  <si>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</si>
  <si>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</si>
  <si>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</si>
  <si>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</si>
  <si>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</si>
  <si>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</si>
  <si>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</si>
  <si>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</si>
  <si>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</si>
  <si>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</si>
  <si>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</si>
  <si>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</si>
  <si>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</si>
  <si>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</si>
  <si>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</si>
  <si>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</si>
  <si>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</si>
  <si>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</si>
  <si>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</si>
  <si>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</si>
  <si>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</si>
  <si>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</si>
  <si>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</si>
  <si>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</si>
  <si>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</si>
  <si>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</si>
  <si>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</si>
  <si>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</si>
  <si>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</si>
  <si>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</si>
  <si>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</si>
  <si>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</si>
  <si>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</si>
  <si>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</si>
  <si>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</si>
  <si>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</si>
  <si>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</si>
  <si>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</si>
  <si>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</si>
  <si>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</si>
  <si>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</si>
  <si>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</si>
  <si>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</si>
  <si>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</si>
  <si>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</si>
  <si>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</si>
  <si>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</si>
  <si>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</si>
  <si>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</si>
  <si>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</si>
  <si>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</si>
  <si>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</si>
  <si>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</si>
  <si>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</si>
  <si>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</si>
  <si>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</si>
  <si>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</si>
  <si>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</si>
  <si>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</si>
  <si>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</si>
  <si>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</si>
  <si>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</si>
  <si>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</si>
  <si>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</si>
  <si>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</si>
  <si>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</si>
  <si>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</si>
  <si>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</si>
  <si>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</si>
  <si>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</si>
  <si>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</si>
  <si>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</si>
  <si>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</si>
  <si>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</si>
  <si>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</si>
  <si>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</si>
  <si>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</si>
  <si>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</si>
  <si>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</si>
  <si>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</si>
  <si>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</si>
  <si>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</si>
  <si>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</si>
  <si>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</si>
  <si>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</si>
  <si>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</si>
  <si>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</si>
  <si>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</si>
  <si>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</si>
  <si>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</si>
  <si>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</si>
  <si>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</si>
  <si>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</si>
  <si>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</si>
  <si>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</si>
  <si>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</si>
  <si>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</si>
  <si>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</si>
  <si>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</si>
  <si>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</si>
  <si>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</si>
  <si>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</si>
  <si>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</si>
  <si>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</si>
  <si>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</si>
  <si>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</si>
  <si>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</si>
  <si>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</si>
  <si>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</si>
  <si>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</si>
  <si>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</si>
  <si>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</si>
  <si>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</si>
  <si>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</si>
  <si>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</si>
  <si>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</si>
  <si>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</si>
  <si>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</si>
  <si>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</si>
  <si>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</si>
  <si>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</si>
  <si>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</si>
  <si>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</si>
  <si>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</si>
  <si>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</si>
  <si>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</si>
  <si>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</si>
  <si>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</si>
  <si>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</si>
  <si>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</si>
  <si>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</si>
  <si>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</si>
  <si>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</si>
  <si>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</si>
  <si>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</si>
  <si>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</si>
  <si>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</si>
  <si>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</si>
  <si>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</si>
  <si>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</si>
  <si>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</si>
  <si>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</si>
  <si>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</si>
  <si>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</si>
  <si>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</si>
  <si>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</si>
  <si>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</si>
  <si>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</si>
  <si>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</si>
  <si>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</si>
  <si>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</si>
  <si>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</si>
  <si>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</si>
  <si>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</si>
  <si>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</si>
  <si>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</si>
  <si>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</si>
  <si>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</si>
  <si>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</si>
  <si>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</si>
  <si>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</si>
  <si>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</si>
  <si>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</si>
  <si>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</si>
  <si>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</si>
  <si>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</si>
  <si>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</si>
  <si>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</si>
  <si>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</si>
  <si>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</si>
  <si>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</si>
  <si>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</si>
  <si>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</si>
  <si>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</si>
  <si>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</si>
  <si>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</si>
  <si>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</si>
  <si>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</si>
  <si>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</si>
  <si>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</si>
  <si>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</si>
  <si>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</si>
  <si>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</si>
  <si>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</si>
  <si>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</si>
  <si>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</si>
  <si>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</si>
  <si>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</si>
  <si>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</si>
  <si>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</si>
  <si>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</si>
  <si>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</si>
  <si>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</si>
  <si>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</si>
  <si>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</si>
  <si>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</si>
  <si>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</si>
  <si>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</si>
  <si>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</si>
  <si>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</si>
  <si>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</si>
  <si>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</si>
  <si>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</si>
  <si>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</si>
  <si>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</si>
  <si>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</si>
  <si>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</si>
  <si>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</si>
  <si>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</si>
  <si>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</si>
  <si>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</si>
  <si>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</si>
  <si>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</si>
  <si>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</si>
  <si>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</si>
  <si>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</si>
  <si>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</si>
  <si>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</si>
  <si>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</si>
  <si>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</si>
  <si>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</si>
  <si>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</si>
  <si>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</si>
  <si>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</si>
  <si>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</si>
  <si>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</si>
  <si>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</si>
  <si>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</si>
  <si>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</si>
  <si>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</si>
  <si>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</si>
  <si>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</si>
  <si>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</si>
  <si>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</si>
  <si>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</si>
  <si>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</si>
  <si>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</si>
  <si>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</si>
  <si>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</si>
  <si>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</si>
  <si>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</si>
  <si>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</si>
  <si>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</si>
  <si>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</si>
  <si>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</si>
  <si>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</si>
  <si>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</si>
  <si>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</si>
  <si>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</si>
  <si>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</si>
  <si>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</si>
  <si>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</si>
  <si>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</si>
  <si>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</si>
  <si>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</si>
  <si>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</si>
  <si>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</si>
  <si>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</si>
  <si>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</si>
  <si>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</si>
  <si>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</si>
  <si>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</si>
  <si>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</si>
  <si>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</si>
  <si>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</si>
  <si>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</si>
  <si>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</si>
  <si>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</si>
  <si>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</si>
  <si>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</si>
  <si>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</si>
  <si>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</si>
  <si>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</si>
  <si>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</si>
  <si>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</si>
  <si>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</si>
  <si>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</si>
  <si>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</si>
  <si>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</si>
  <si>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</si>
  <si>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</si>
  <si>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</si>
  <si>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</si>
  <si>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</si>
  <si>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</si>
  <si>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</si>
  <si>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</si>
  <si>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</si>
  <si>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</si>
  <si>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</si>
  <si>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</si>
  <si>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</si>
  <si>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</si>
  <si>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</si>
  <si>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</si>
  <si>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</si>
  <si>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</si>
  <si>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</si>
  <si>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</si>
  <si>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</si>
  <si>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</si>
  <si>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</si>
  <si>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</si>
  <si>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</si>
  <si>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</si>
  <si>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</si>
  <si>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</si>
  <si>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</si>
  <si>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</si>
  <si>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</si>
  <si>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</si>
  <si>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</si>
  <si>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</si>
  <si>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</si>
  <si>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</si>
  <si>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</si>
  <si>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</si>
  <si>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</si>
  <si>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</si>
  <si>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</si>
  <si>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</si>
  <si>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</si>
  <si>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</si>
  <si>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</si>
  <si>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</si>
  <si>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</si>
  <si>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</si>
  <si>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</si>
  <si>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</si>
  <si>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</si>
  <si>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</si>
  <si>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</si>
  <si>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</si>
  <si>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</si>
  <si>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</si>
  <si>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</si>
  <si>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</si>
  <si>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</si>
  <si>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</si>
  <si>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</si>
  <si>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</si>
  <si>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</si>
  <si>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</si>
  <si>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</si>
  <si>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</si>
  <si>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</si>
  <si>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</si>
  <si>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</si>
  <si>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</si>
  <si>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</si>
  <si>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</si>
  <si>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</si>
  <si>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</si>
  <si>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</si>
  <si>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</si>
  <si>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</si>
  <si>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</si>
  <si>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</si>
  <si>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</si>
  <si>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</si>
  <si>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</si>
  <si>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</si>
  <si>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</si>
  <si>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</si>
  <si>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</si>
  <si>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</si>
  <si>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</si>
  <si>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</si>
  <si>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</si>
  <si>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</si>
  <si>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</si>
  <si>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</si>
  <si>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</si>
  <si>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</si>
  <si>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</si>
  <si>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</si>
  <si>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</si>
  <si>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</si>
  <si>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</si>
  <si>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</si>
  <si>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</si>
  <si>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</si>
  <si>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</si>
  <si>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</si>
  <si>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</si>
  <si>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</si>
  <si>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</si>
  <si>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</si>
  <si>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</si>
  <si>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</si>
  <si>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</si>
  <si>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</si>
  <si>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</si>
  <si>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</si>
  <si>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</si>
  <si>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</si>
  <si>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</si>
  <si>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</si>
  <si>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</si>
  <si>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</si>
  <si>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</si>
  <si>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</si>
  <si>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</si>
  <si>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</si>
  <si>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</si>
  <si>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</si>
  <si>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</si>
  <si>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</si>
  <si>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</si>
  <si>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</si>
  <si>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</si>
  <si>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</si>
  <si>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</si>
  <si>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</si>
  <si>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</si>
  <si>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</si>
  <si>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</si>
  <si>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</si>
  <si>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</si>
  <si>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</si>
  <si>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</si>
  <si>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</si>
  <si>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</si>
  <si>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</si>
  <si>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</si>
  <si>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</si>
  <si>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</si>
  <si>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</si>
  <si>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</si>
  <si>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</si>
  <si>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</si>
  <si>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</si>
  <si>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</si>
  <si>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</si>
  <si>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</si>
  <si>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</si>
  <si>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</si>
  <si>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</si>
  <si>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</si>
  <si>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</si>
  <si>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</si>
  <si>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</si>
  <si>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</si>
  <si>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</si>
  <si>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</si>
  <si>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</si>
  <si>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</si>
  <si>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</si>
  <si>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</si>
  <si>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</si>
  <si>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</si>
  <si>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</si>
  <si>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</si>
  <si>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</si>
  <si>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</si>
  <si>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</si>
  <si>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</si>
  <si>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</si>
  <si>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</si>
  <si>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</si>
  <si>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</si>
  <si>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</si>
  <si>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</si>
  <si>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</si>
  <si>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</si>
  <si>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</si>
  <si>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</si>
  <si>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</si>
  <si>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</si>
  <si>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</si>
  <si>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</si>
  <si>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</si>
  <si>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</si>
  <si>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</si>
  <si>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</si>
  <si>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</si>
  <si>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</si>
  <si>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</si>
  <si>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</si>
  <si>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</si>
  <si>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</si>
  <si>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</si>
  <si>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</si>
  <si>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</si>
  <si>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</si>
  <si>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</si>
  <si>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</si>
  <si>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</si>
  <si>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</si>
  <si>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</si>
  <si>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</si>
  <si>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</si>
  <si>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</si>
  <si>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</si>
  <si>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</si>
  <si>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</si>
  <si>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</si>
  <si>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</si>
  <si>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</si>
  <si>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</si>
  <si>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</si>
  <si>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</si>
  <si>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</si>
  <si>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</si>
  <si>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</si>
  <si>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</si>
  <si>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</si>
  <si>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</si>
  <si>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</si>
  <si>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</si>
  <si>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</si>
  <si>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</si>
  <si>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</si>
  <si>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</si>
  <si>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</si>
  <si>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</si>
  <si>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</si>
  <si>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</si>
  <si>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</si>
  <si>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</si>
  <si>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</si>
  <si>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</si>
  <si>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</si>
  <si>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</si>
  <si>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</si>
  <si>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</si>
  <si>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</si>
  <si>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</si>
  <si>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</si>
  <si>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</si>
  <si>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</si>
  <si>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</si>
  <si>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</si>
  <si>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</si>
  <si>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</si>
  <si>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</si>
  <si>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</si>
  <si>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</si>
  <si>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</si>
  <si>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</si>
  <si>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</si>
  <si>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</si>
  <si>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</si>
  <si>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</si>
  <si>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</si>
  <si>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</si>
  <si>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</si>
  <si>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</si>
  <si>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</si>
  <si>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</si>
  <si>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</si>
  <si>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</si>
  <si>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</si>
  <si>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</si>
  <si>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</si>
  <si>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</si>
  <si>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</si>
  <si>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</si>
  <si>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</si>
  <si>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</si>
  <si>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</si>
  <si>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</si>
  <si>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</si>
  <si>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</si>
  <si>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</si>
  <si>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</si>
  <si>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</si>
  <si>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</si>
  <si>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</si>
  <si>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</si>
  <si>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</si>
  <si>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</si>
  <si>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</si>
  <si>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</si>
  <si>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</si>
  <si>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</si>
  <si>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</si>
  <si>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</si>
  <si>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</si>
  <si>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</si>
  <si>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</si>
  <si>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</si>
  <si>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</si>
  <si>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</si>
  <si>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</si>
  <si>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</si>
  <si>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</si>
  <si>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</si>
  <si>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</si>
  <si>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</si>
  <si>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</si>
  <si>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</si>
  <si>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</si>
  <si>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</si>
  <si>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</si>
  <si>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</si>
  <si>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</si>
  <si>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</si>
  <si>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</si>
  <si>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</si>
  <si>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</si>
  <si>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</si>
  <si>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</si>
  <si>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</si>
  <si>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</si>
  <si>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</si>
  <si>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</si>
  <si>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</si>
  <si>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</si>
  <si>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</si>
  <si>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</si>
  <si>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</si>
  <si>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</si>
  <si>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</si>
  <si>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</si>
  <si>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</si>
  <si>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</si>
  <si>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</si>
  <si>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</si>
  <si>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</si>
  <si>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</si>
  <si>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</si>
  <si>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</si>
  <si>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</si>
  <si>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</si>
  <si>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</si>
  <si>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</si>
  <si>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</si>
  <si>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</si>
  <si>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</si>
  <si>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</si>
  <si>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</si>
  <si>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</si>
  <si>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</si>
  <si>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</si>
  <si>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</si>
  <si>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</si>
  <si>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</si>
  <si>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</si>
  <si>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</si>
  <si>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</si>
  <si>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</si>
  <si>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</si>
  <si>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</si>
  <si>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</si>
  <si>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</si>
  <si>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</si>
  <si>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</si>
  <si>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</si>
  <si>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</si>
  <si>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</si>
  <si>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</si>
  <si>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</si>
  <si>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</si>
  <si>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</si>
  <si>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</si>
  <si>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</si>
  <si>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</si>
  <si>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</si>
  <si>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</si>
  <si>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</si>
  <si>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</si>
  <si>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</si>
  <si>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</si>
  <si>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</si>
  <si>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</si>
  <si>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</si>
  <si>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</si>
  <si>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</si>
  <si>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</si>
  <si>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</si>
  <si>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</si>
  <si>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</si>
  <si>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</si>
  <si>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</si>
  <si>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</si>
  <si>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</si>
  <si>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</si>
  <si>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</si>
  <si>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</si>
  <si>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</si>
  <si>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</si>
  <si>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</si>
  <si>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</si>
  <si>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</si>
  <si>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</si>
  <si>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</si>
  <si>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</si>
  <si>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</si>
  <si>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</si>
  <si>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</si>
  <si>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</si>
  <si>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</si>
  <si>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</si>
  <si>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</si>
  <si>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</si>
  <si>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</si>
  <si>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</si>
  <si>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</si>
  <si>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</si>
  <si>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</si>
  <si>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</si>
  <si>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</si>
  <si>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</si>
  <si>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</si>
  <si>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</si>
  <si>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</si>
  <si>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</si>
  <si>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</si>
  <si>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</si>
  <si>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</si>
  <si>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</si>
  <si>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</si>
  <si>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</si>
  <si>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</si>
  <si>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</si>
  <si>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</si>
  <si>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</si>
  <si>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</si>
  <si>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</si>
  <si>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</si>
  <si>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</si>
  <si>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</si>
  <si>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</si>
  <si>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</si>
  <si>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</si>
  <si>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</si>
  <si>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</si>
  <si>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</si>
  <si>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</si>
  <si>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</si>
  <si>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</si>
  <si>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</si>
  <si>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</si>
  <si>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</si>
  <si>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</si>
  <si>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</si>
  <si>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</si>
  <si>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</si>
  <si>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</si>
  <si>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</si>
  <si>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</si>
  <si>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</si>
  <si>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</si>
  <si>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</si>
  <si>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</si>
  <si>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</si>
  <si>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</si>
  <si>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</si>
  <si>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</si>
  <si>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</si>
  <si>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</si>
  <si>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</si>
  <si>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</si>
  <si>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</si>
  <si>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</si>
  <si>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</si>
  <si>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</si>
  <si>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</si>
  <si>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</si>
  <si>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</si>
  <si>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</si>
  <si>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</si>
  <si>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</si>
  <si>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</si>
  <si>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</si>
  <si>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</si>
  <si>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</si>
  <si>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</si>
  <si>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</si>
  <si>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</si>
  <si>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</si>
  <si>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</si>
  <si>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</si>
  <si>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</si>
  <si>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</si>
  <si>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</si>
  <si>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</si>
  <si>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</si>
  <si>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</si>
  <si>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</si>
  <si>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</si>
  <si>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</si>
  <si>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</si>
  <si>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</si>
  <si>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</si>
  <si>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</si>
  <si>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</si>
  <si>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</si>
  <si>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</si>
  <si>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</si>
  <si>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</si>
  <si>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</si>
  <si>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</si>
  <si>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</si>
  <si>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</si>
  <si>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</si>
  <si>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</si>
  <si>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</si>
  <si>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</si>
  <si>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</si>
  <si>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</si>
  <si>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</si>
  <si>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</si>
  <si>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</si>
  <si>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</si>
  <si>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</si>
  <si>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</si>
  <si>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</si>
  <si>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</si>
  <si>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</si>
  <si>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</si>
  <si>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</si>
  <si>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</si>
  <si>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</si>
  <si>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</si>
  <si>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</si>
  <si>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</si>
  <si>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</si>
  <si>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</si>
  <si>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</si>
  <si>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</si>
  <si>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</si>
  <si>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</si>
  <si>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</si>
  <si>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</si>
  <si>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</si>
  <si>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</si>
  <si>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</si>
  <si>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</si>
  <si>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</si>
  <si>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</si>
  <si>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</si>
  <si>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</si>
  <si>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</si>
  <si>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</si>
  <si>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</si>
  <si>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</si>
  <si>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</si>
  <si>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</si>
  <si>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</si>
  <si>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</si>
  <si>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</si>
  <si>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</si>
  <si>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</si>
  <si>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</si>
  <si>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</si>
  <si>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</si>
  <si>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</si>
  <si>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</si>
  <si>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</si>
  <si>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</si>
  <si>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</si>
  <si>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</si>
  <si>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</si>
  <si>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</si>
  <si>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</si>
  <si>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</si>
  <si>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</si>
  <si>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</si>
  <si>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</si>
  <si>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</si>
  <si>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</si>
  <si>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</si>
  <si>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</si>
  <si>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</si>
  <si>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</si>
  <si>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</si>
  <si>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</si>
  <si>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</si>
  <si>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</si>
  <si>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</si>
  <si>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</si>
  <si>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</si>
  <si>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</si>
  <si>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</si>
  <si>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</si>
  <si>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</si>
  <si>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</si>
  <si>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</si>
  <si>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</si>
  <si>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</si>
  <si>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</si>
  <si>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</si>
  <si>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</si>
  <si>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</si>
  <si>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</si>
  <si>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</si>
  <si>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</si>
  <si>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</si>
  <si>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</si>
  <si>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</si>
  <si>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</si>
  <si>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</si>
  <si>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</si>
  <si>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</si>
  <si>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</si>
  <si>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</si>
  <si>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</si>
  <si>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</si>
  <si>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</si>
  <si>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</si>
  <si>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</si>
  <si>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</si>
  <si>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</si>
  <si>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</si>
  <si>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</si>
  <si>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</si>
  <si>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</si>
  <si>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</si>
  <si>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</si>
  <si>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</si>
  <si>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</si>
  <si>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</si>
  <si>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</si>
  <si>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</si>
  <si>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</si>
  <si>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</si>
  <si>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</si>
  <si>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</si>
  <si>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</si>
  <si>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</si>
  <si>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</si>
  <si>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</si>
  <si>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</si>
  <si>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</si>
  <si>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</si>
  <si>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</si>
  <si>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</si>
  <si>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</si>
  <si>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</si>
  <si>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</si>
  <si>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</si>
  <si>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</si>
  <si>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</si>
  <si>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</si>
  <si>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</si>
  <si>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</si>
  <si>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</si>
  <si>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</si>
  <si>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</si>
  <si>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</si>
  <si>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</si>
  <si>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</si>
  <si>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</si>
  <si>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</si>
  <si>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</si>
  <si>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</si>
  <si>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</si>
  <si>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</si>
  <si>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</si>
  <si>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</si>
  <si>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</si>
  <si>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</si>
  <si>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</si>
  <si>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</si>
  <si>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</si>
  <si>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</si>
  <si>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</si>
  <si>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</si>
  <si>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</si>
  <si>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</si>
  <si>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</si>
  <si>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</si>
  <si>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</si>
  <si>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</si>
  <si>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</si>
  <si>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</si>
  <si>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</si>
  <si>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</si>
  <si>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</si>
  <si>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</si>
  <si>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</si>
  <si>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</si>
  <si>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</si>
  <si>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</si>
  <si>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</si>
  <si>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</si>
  <si>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</si>
  <si>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</si>
  <si>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</si>
  <si>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</si>
  <si>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</si>
  <si>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</si>
  <si>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</si>
  <si>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</si>
  <si>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</si>
  <si>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</si>
  <si>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</si>
  <si>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</si>
  <si>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</si>
  <si>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</si>
  <si>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</si>
  <si>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</si>
  <si>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</si>
  <si>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</si>
  <si>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</si>
  <si>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</si>
  <si>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</si>
  <si>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</si>
  <si>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</si>
  <si>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</si>
  <si>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</si>
  <si>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</si>
  <si>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</si>
  <si>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</si>
  <si>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</si>
  <si>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</si>
  <si>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</si>
  <si>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</si>
  <si>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</si>
  <si>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</si>
  <si>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</si>
  <si>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</si>
  <si>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</si>
  <si>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</si>
  <si>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</si>
  <si>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</si>
  <si>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</si>
  <si>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</si>
  <si>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</si>
  <si>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</si>
  <si>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</si>
  <si>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</si>
  <si>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</si>
  <si>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</si>
  <si>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</si>
  <si>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</si>
  <si>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</si>
  <si>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</si>
  <si>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</si>
  <si>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</si>
  <si>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</si>
  <si>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</si>
  <si>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</si>
  <si>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</si>
  <si>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</si>
  <si>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</si>
  <si>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</si>
  <si>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</si>
  <si>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</si>
  <si>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</si>
  <si>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</si>
  <si>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</si>
  <si>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</si>
  <si>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</si>
  <si>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</si>
  <si>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</si>
  <si>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</si>
  <si>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</si>
  <si>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</si>
  <si>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</si>
  <si>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</si>
  <si>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</si>
  <si>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</si>
  <si>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</si>
  <si>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</si>
  <si>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</si>
  <si>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</si>
  <si>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</si>
  <si>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</si>
  <si>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</si>
  <si>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</si>
  <si>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</si>
  <si>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</si>
  <si>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</si>
  <si>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</si>
  <si>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</si>
  <si>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</si>
  <si>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</si>
  <si>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</si>
  <si>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</si>
  <si>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</si>
  <si>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</si>
  <si>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</si>
  <si>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</si>
  <si>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</si>
  <si>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</si>
  <si>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</si>
  <si>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</si>
  <si>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</si>
  <si>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</si>
  <si>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</si>
  <si>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</si>
  <si>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</si>
  <si>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</si>
  <si>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</si>
  <si>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</si>
  <si>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</si>
  <si>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</si>
  <si>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</si>
  <si>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</si>
  <si>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</si>
  <si>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</si>
  <si>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</si>
  <si>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</si>
  <si>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</si>
  <si>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</si>
  <si>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</si>
  <si>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</si>
  <si>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</si>
  <si>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</si>
  <si>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</si>
  <si>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</si>
  <si>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</si>
  <si>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</si>
  <si>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</si>
  <si>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</si>
  <si>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</si>
  <si>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</si>
  <si>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</si>
  <si>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</si>
  <si>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</si>
  <si>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</si>
  <si>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</si>
  <si>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</si>
  <si>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</si>
  <si>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</si>
  <si>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</si>
  <si>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</si>
  <si>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</si>
  <si>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</si>
  <si>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</si>
  <si>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</si>
  <si>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</si>
  <si>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</si>
  <si>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</si>
  <si>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</si>
  <si>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</si>
  <si>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</si>
  <si>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</si>
  <si>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</si>
  <si>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</si>
  <si>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</si>
  <si>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</si>
  <si>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</si>
  <si>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</si>
  <si>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</si>
  <si>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</si>
  <si>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</si>
  <si>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</si>
  <si>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</si>
  <si>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</si>
  <si>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</si>
  <si>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</si>
  <si>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</si>
  <si>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</si>
  <si>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</si>
  <si>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</si>
  <si>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</si>
  <si>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</si>
  <si>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</si>
  <si>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</si>
  <si>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</si>
  <si>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</si>
  <si>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</si>
  <si>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</si>
  <si>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</si>
  <si>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</si>
  <si>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</si>
  <si>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</si>
  <si>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</si>
  <si>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</si>
  <si>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</si>
  <si>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</si>
  <si>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</si>
  <si>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</si>
  <si>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</si>
  <si>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</si>
  <si>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</si>
  <si>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</si>
  <si>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</si>
  <si>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</si>
  <si>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</si>
  <si>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</si>
  <si>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</si>
  <si>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</si>
  <si>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</si>
  <si>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</si>
  <si>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</si>
  <si>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</si>
  <si>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</si>
  <si>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</si>
  <si>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</si>
  <si>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</si>
  <si>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</si>
  <si>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</si>
  <si>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</si>
  <si>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</si>
  <si>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</si>
  <si>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</si>
  <si>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</si>
  <si>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</si>
  <si>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</si>
  <si>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</si>
  <si>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</si>
  <si>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</si>
  <si>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</si>
  <si>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</si>
  <si>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</si>
  <si>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</si>
  <si>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</si>
  <si>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</si>
  <si>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</si>
  <si>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</si>
  <si>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</si>
  <si>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</si>
  <si>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</si>
  <si>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</si>
  <si>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</si>
  <si>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</si>
  <si>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</si>
  <si>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</si>
  <si>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</si>
  <si>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</si>
  <si>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</si>
  <si>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</si>
  <si>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</si>
  <si>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</si>
  <si>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</si>
  <si>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</si>
  <si>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</si>
  <si>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</si>
  <si>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</si>
  <si>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</si>
  <si>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</si>
  <si>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</si>
  <si>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</si>
  <si>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</si>
  <si>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</si>
  <si>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</si>
  <si>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</si>
  <si>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</si>
  <si>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</si>
  <si>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</si>
  <si>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</si>
  <si>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</si>
  <si>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</si>
  <si>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</si>
  <si>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</si>
  <si>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</si>
  <si>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</si>
  <si>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</si>
  <si>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</si>
  <si>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</si>
  <si>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</si>
  <si>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</si>
  <si>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</si>
  <si>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</si>
  <si>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</si>
  <si>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</si>
  <si>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</si>
  <si>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</si>
  <si>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</si>
  <si>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</si>
  <si>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</si>
  <si>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</si>
  <si>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</si>
  <si>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</si>
  <si>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</si>
  <si>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</si>
  <si>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</si>
  <si>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</si>
  <si>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</si>
  <si>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</si>
  <si>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</si>
  <si>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</si>
  <si>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</si>
  <si>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</si>
  <si>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</si>
  <si>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</si>
  <si>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</si>
  <si>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</si>
  <si>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</si>
  <si>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</si>
  <si>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</si>
  <si>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</si>
  <si>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</si>
  <si>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</si>
  <si>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</si>
  <si>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</si>
  <si>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</si>
  <si>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</si>
  <si>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</si>
  <si>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</si>
  <si>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</si>
  <si>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</si>
  <si>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</si>
  <si>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</si>
  <si>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</si>
  <si>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</si>
  <si>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</si>
  <si>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</si>
  <si>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</si>
  <si>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</si>
  <si>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</si>
  <si>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</si>
  <si>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</si>
  <si>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</si>
  <si>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</si>
  <si>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</si>
  <si>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</si>
  <si>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</si>
  <si>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</si>
  <si>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</si>
  <si>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</si>
  <si>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</si>
  <si>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</si>
  <si>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</si>
  <si>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</si>
  <si>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</si>
  <si>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</si>
  <si>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</si>
  <si>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</si>
  <si>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</si>
  <si>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</si>
  <si>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</si>
  <si>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</si>
  <si>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</si>
  <si>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</si>
  <si>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</si>
  <si>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</si>
  <si>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</si>
  <si>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</si>
  <si>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</si>
  <si>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</si>
  <si>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</si>
  <si>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</si>
  <si>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</si>
  <si>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</si>
  <si>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</si>
  <si>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</si>
  <si>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</si>
  <si>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</si>
  <si>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</si>
  <si>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</si>
  <si>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</si>
  <si>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</si>
  <si>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</si>
  <si>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</si>
  <si>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</si>
  <si>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</si>
  <si>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</si>
  <si>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</si>
  <si>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</si>
  <si>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</si>
  <si>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</si>
  <si>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</si>
  <si>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</si>
  <si>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</si>
  <si>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</si>
  <si>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</si>
  <si>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</si>
  <si>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</si>
  <si>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</si>
  <si>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</si>
  <si>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</si>
  <si>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</si>
  <si>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</si>
  <si>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</si>
  <si>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</si>
  <si>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</si>
  <si>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</si>
  <si>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</si>
  <si>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</si>
  <si>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</si>
  <si>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</si>
  <si>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</si>
  <si>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</si>
  <si>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</si>
  <si>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</si>
  <si>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</si>
  <si>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</si>
  <si>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</si>
  <si>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</si>
  <si>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</si>
  <si>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</si>
  <si>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</si>
  <si>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</si>
  <si>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</si>
  <si>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</si>
  <si>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</si>
  <si>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</si>
  <si>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</si>
  <si>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</si>
  <si>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</si>
  <si>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</si>
  <si>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</si>
  <si>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</si>
  <si>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</si>
  <si>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</si>
  <si>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</si>
  <si>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</si>
  <si>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</si>
  <si>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</si>
  <si>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</si>
  <si>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</si>
  <si>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</si>
  <si>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</si>
  <si>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</si>
  <si>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</si>
  <si>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</si>
  <si>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</si>
  <si>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</si>
  <si>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</si>
  <si>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</si>
  <si>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</si>
  <si>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</si>
  <si>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</si>
  <si>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</si>
  <si>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</si>
  <si>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</si>
  <si>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</si>
  <si>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</si>
  <si>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</si>
  <si>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</si>
  <si>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</si>
  <si>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</si>
  <si>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</si>
  <si>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</si>
  <si>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</si>
  <si>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</si>
  <si>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</si>
  <si>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</si>
  <si>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</si>
  <si>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</si>
  <si>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</si>
  <si>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</si>
  <si>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</si>
  <si>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</si>
  <si>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</si>
  <si>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</si>
  <si>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</si>
  <si>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</si>
  <si>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</si>
  <si>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</si>
  <si>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</si>
  <si>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</si>
  <si>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</si>
  <si>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</si>
  <si>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</si>
  <si>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</si>
  <si>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</si>
  <si>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</si>
  <si>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</si>
  <si>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</si>
  <si>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</si>
  <si>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</si>
  <si>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</si>
  <si>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</si>
  <si>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</si>
  <si>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</si>
  <si>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</si>
  <si>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</si>
  <si>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</si>
  <si>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</si>
  <si>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</si>
  <si>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</si>
  <si>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</si>
  <si>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</si>
  <si>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</si>
  <si>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</si>
  <si>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</si>
  <si>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</si>
  <si>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</si>
  <si>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</si>
  <si>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</si>
  <si>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</si>
  <si>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</si>
  <si>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</si>
  <si>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</si>
  <si>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</si>
  <si>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</si>
  <si>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</si>
  <si>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</si>
  <si>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</si>
  <si>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</si>
  <si>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</si>
  <si>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</si>
  <si>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</si>
  <si>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</si>
  <si>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</si>
  <si>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</si>
  <si>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</si>
  <si>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</si>
  <si>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</si>
  <si>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</si>
  <si>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</si>
  <si>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</si>
  <si>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</si>
  <si>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</si>
  <si>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</si>
  <si>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</si>
  <si>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</si>
  <si>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</si>
  <si>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</si>
  <si>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</si>
  <si>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</si>
  <si>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</si>
  <si>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</si>
  <si>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</si>
  <si>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</si>
  <si>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</si>
  <si>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</si>
  <si>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</si>
  <si>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</si>
  <si>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</si>
  <si>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</si>
  <si>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</si>
  <si>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</si>
  <si>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</si>
  <si>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</si>
  <si>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</si>
  <si>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</si>
  <si>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</si>
  <si>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</si>
  <si>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</si>
  <si>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</si>
  <si>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</si>
  <si>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</si>
  <si>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</si>
  <si>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</si>
  <si>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</si>
  <si>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</si>
  <si>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</si>
  <si>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</si>
  <si>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</si>
  <si>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</si>
  <si>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</si>
  <si>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</si>
  <si>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</si>
  <si>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</si>
  <si>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</si>
  <si>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</si>
  <si>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</si>
  <si>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</si>
  <si>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</si>
  <si>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</si>
  <si>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</si>
  <si>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</si>
  <si>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</si>
  <si>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</si>
  <si>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</si>
  <si>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</si>
  <si>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</si>
  <si>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</si>
  <si>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</si>
  <si>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</si>
  <si>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</si>
  <si>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</si>
  <si>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</si>
  <si>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</si>
  <si>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</si>
  <si>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</si>
  <si>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</si>
  <si>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</si>
  <si>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</si>
  <si>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</si>
  <si>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</si>
  <si>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</si>
  <si>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</si>
  <si>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</si>
  <si>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</si>
  <si>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</si>
  <si>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</si>
  <si>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</si>
  <si>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</si>
  <si>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</si>
  <si>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</si>
  <si>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</si>
  <si>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</si>
  <si>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</si>
  <si>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</si>
  <si>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</si>
  <si>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</si>
  <si>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</si>
  <si>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</si>
  <si>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</si>
  <si>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</si>
  <si>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</si>
  <si>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</si>
  <si>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</si>
  <si>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</si>
  <si>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</si>
  <si>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</si>
  <si>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</si>
  <si>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</si>
  <si>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</si>
  <si>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</si>
  <si>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</si>
  <si>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</si>
  <si>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</si>
  <si>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</si>
  <si>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</si>
  <si>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</si>
  <si>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</si>
  <si>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</si>
  <si>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</si>
  <si>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</si>
  <si>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</si>
  <si>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</si>
  <si>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</si>
  <si>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</si>
  <si>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</si>
  <si>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</si>
  <si>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</si>
  <si>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</si>
  <si>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</si>
  <si>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</si>
  <si>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</si>
  <si>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</si>
  <si>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</si>
  <si>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</si>
  <si>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</si>
  <si>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</si>
  <si>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</si>
  <si>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</si>
  <si>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</si>
  <si>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</si>
  <si>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</si>
  <si>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</si>
  <si>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</si>
  <si>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</si>
  <si>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</si>
  <si>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</si>
  <si>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</si>
  <si>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</si>
  <si>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</si>
  <si>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</si>
  <si>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</si>
  <si>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</si>
  <si>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</si>
  <si>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</si>
  <si>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</si>
  <si>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</si>
  <si>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</si>
  <si>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</si>
  <si>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</si>
  <si>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</si>
  <si>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</si>
  <si>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</si>
  <si>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</si>
  <si>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</si>
  <si>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</si>
  <si>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</si>
  <si>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</si>
  <si>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</si>
  <si>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</si>
  <si>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</si>
  <si>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</si>
  <si>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</si>
  <si>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</si>
  <si>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</si>
  <si>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</si>
  <si>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</si>
  <si>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</si>
  <si>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</si>
  <si>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</si>
  <si>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</si>
  <si>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</si>
  <si>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</si>
  <si>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</si>
  <si>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</si>
  <si>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</si>
  <si>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</si>
  <si>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</si>
  <si>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</si>
  <si>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</si>
  <si>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</si>
  <si>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</si>
  <si>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</si>
  <si>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</si>
  <si>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</si>
  <si>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</si>
  <si>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</si>
  <si>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</si>
  <si>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</si>
  <si>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</si>
  <si>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</si>
  <si>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</si>
  <si>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</si>
  <si>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</si>
  <si>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</si>
  <si>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</si>
  <si>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</si>
  <si>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</si>
  <si>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</si>
  <si>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</si>
  <si>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</si>
  <si>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</si>
  <si>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</si>
  <si>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</si>
  <si>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</si>
  <si>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</si>
  <si>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</si>
  <si>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</si>
  <si>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</si>
  <si>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</si>
  <si>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</si>
  <si>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</si>
  <si>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</si>
  <si>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</si>
  <si>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</si>
  <si>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</si>
  <si>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</si>
  <si>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</si>
  <si>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</si>
  <si>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</si>
  <si>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</si>
  <si>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</si>
  <si>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</si>
  <si>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</si>
  <si>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</si>
  <si>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</si>
  <si>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</si>
  <si>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</si>
  <si>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</si>
  <si>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</si>
  <si>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</si>
  <si>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</si>
  <si>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</si>
  <si>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</si>
  <si>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</si>
  <si>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</si>
  <si>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</si>
  <si>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</si>
  <si>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</si>
  <si>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</si>
  <si>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</si>
  <si>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</si>
  <si>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</si>
  <si>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</si>
  <si>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</si>
  <si>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</si>
  <si>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</si>
  <si>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</si>
  <si>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</si>
  <si>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</si>
  <si>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</si>
  <si>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</si>
  <si>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</si>
  <si>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</si>
  <si>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</si>
  <si>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</si>
  <si>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</si>
  <si>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</si>
  <si>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</si>
  <si>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</si>
  <si>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</si>
  <si>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</si>
  <si>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</si>
  <si>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</si>
  <si>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</si>
  <si>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</si>
  <si>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</si>
  <si>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</si>
  <si>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</si>
  <si>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</si>
  <si>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</si>
  <si>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</si>
  <si>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</si>
  <si>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</si>
  <si>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</si>
  <si>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</si>
  <si>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</si>
  <si>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</si>
  <si>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</si>
  <si>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</si>
  <si>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</si>
  <si>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</si>
  <si>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</si>
  <si>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</si>
  <si>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</si>
  <si>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</si>
  <si>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</si>
  <si>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</si>
  <si>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</si>
  <si>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</si>
  <si>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</si>
  <si>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</si>
  <si>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</si>
  <si>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</si>
  <si>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</si>
  <si>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</si>
  <si>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</si>
  <si>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</si>
  <si>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</si>
  <si>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</si>
  <si>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</si>
  <si>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</si>
  <si>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</si>
  <si>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</si>
  <si>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</si>
  <si>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</si>
  <si>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</si>
  <si>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</si>
  <si>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</si>
  <si>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</si>
  <si>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</si>
  <si>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</si>
  <si>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</si>
  <si>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</si>
  <si>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</si>
  <si>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</si>
  <si>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</si>
  <si>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</si>
  <si>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</si>
  <si>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</si>
  <si>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</si>
  <si>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</si>
  <si>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</si>
  <si>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</si>
  <si>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</si>
  <si>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</si>
  <si>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</si>
  <si>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</si>
  <si>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</si>
  <si>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</si>
  <si>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</si>
  <si>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</si>
  <si>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</si>
  <si>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</si>
  <si>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</si>
  <si>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</si>
  <si>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</si>
  <si>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</si>
  <si>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</si>
  <si>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</si>
  <si>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</si>
  <si>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</si>
  <si>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</si>
  <si>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</si>
  <si>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</si>
  <si>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</si>
  <si>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</si>
  <si>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</si>
  <si>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</si>
  <si>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</si>
  <si>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</si>
  <si>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</si>
  <si>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</si>
  <si>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</si>
  <si>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</si>
  <si>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</si>
  <si>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</si>
  <si>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</si>
  <si>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</si>
  <si>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</si>
  <si>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</si>
  <si>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</si>
  <si>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</si>
  <si>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</si>
  <si>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</si>
  <si>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</si>
  <si>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</si>
  <si>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</si>
  <si>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</si>
  <si>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</si>
  <si>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</si>
  <si>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</si>
  <si>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</si>
  <si>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</si>
  <si>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</si>
  <si>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</si>
  <si>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</si>
  <si>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</si>
  <si>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</si>
  <si>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</si>
  <si>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</si>
  <si>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</si>
  <si>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</si>
  <si>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</si>
  <si>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</si>
  <si>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</si>
  <si>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</si>
  <si>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</si>
  <si>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</si>
  <si>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</si>
  <si>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</si>
  <si>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</si>
  <si>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</si>
  <si>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</si>
  <si>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</si>
  <si>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</si>
  <si>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</si>
  <si>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</si>
  <si>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</si>
  <si>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</si>
  <si>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</si>
  <si>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</si>
  <si>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</si>
  <si>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</si>
  <si>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</si>
  <si>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</si>
  <si>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</si>
  <si>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</si>
  <si>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</si>
  <si>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</si>
  <si>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</si>
  <si>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</si>
  <si>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</si>
  <si>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</si>
  <si>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</si>
  <si>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</si>
  <si>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</si>
  <si>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</si>
  <si>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</si>
  <si>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</si>
  <si>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</si>
  <si>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</si>
  <si>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</si>
  <si>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</si>
  <si>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</si>
  <si>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</si>
  <si>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</si>
  <si>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</si>
  <si>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</si>
  <si>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</si>
  <si>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</si>
  <si>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</si>
  <si>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</si>
  <si>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</si>
  <si>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</si>
  <si>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</si>
  <si>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</si>
  <si>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</si>
  <si>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</si>
  <si>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</si>
  <si>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</si>
  <si>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</si>
  <si>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</si>
  <si>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</si>
  <si>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</si>
  <si>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</si>
  <si>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</si>
  <si>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</si>
  <si>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</si>
  <si>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</si>
  <si>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</si>
  <si>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</si>
  <si>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</si>
  <si>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</si>
  <si>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</si>
  <si>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</si>
  <si>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</si>
  <si>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</si>
  <si>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</si>
  <si>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</si>
  <si>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</si>
  <si>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</si>
  <si>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</si>
  <si>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</si>
  <si>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</si>
  <si>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</si>
  <si>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</si>
  <si>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</si>
  <si>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</si>
  <si>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</si>
  <si>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</si>
  <si>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</si>
  <si>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</si>
  <si>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</si>
  <si>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</si>
  <si>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</si>
  <si>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</si>
  <si>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</si>
  <si>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</si>
  <si>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</si>
  <si>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</si>
  <si>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</si>
  <si>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</si>
  <si>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</si>
  <si>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</si>
  <si>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</si>
  <si>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</si>
  <si>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</si>
  <si>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</si>
  <si>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</si>
  <si>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</si>
  <si>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</si>
  <si>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</si>
  <si>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</si>
  <si>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</si>
  <si>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</si>
  <si>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</si>
  <si>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</si>
  <si>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</si>
  <si>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</si>
  <si>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</si>
  <si>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</si>
  <si>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</si>
  <si>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</si>
  <si>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</si>
  <si>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</si>
  <si>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</si>
  <si>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</si>
  <si>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</si>
  <si>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</si>
  <si>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</si>
  <si>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</si>
  <si>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</si>
  <si>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</si>
  <si>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</si>
  <si>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</si>
  <si>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</si>
  <si>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</si>
  <si>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</si>
  <si>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</si>
  <si>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</si>
  <si>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</si>
  <si>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</si>
  <si>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</si>
  <si>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</si>
  <si>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</si>
  <si>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</si>
  <si>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</si>
  <si>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</si>
  <si>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</si>
  <si>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</si>
  <si>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</si>
  <si>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</si>
  <si>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</si>
  <si>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</si>
  <si>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</si>
  <si>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</si>
  <si>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</si>
  <si>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</si>
  <si>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</si>
  <si>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</si>
  <si>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</si>
  <si>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</si>
  <si>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</si>
  <si>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</si>
  <si>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</si>
  <si>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</si>
  <si>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</si>
  <si>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</si>
  <si>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</si>
  <si>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</si>
  <si>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</si>
  <si>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</si>
  <si>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</si>
  <si>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</si>
  <si>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</si>
  <si>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</si>
  <si>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</si>
  <si>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</si>
  <si>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</si>
  <si>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</si>
  <si>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</si>
  <si>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</si>
  <si>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</si>
  <si>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</si>
  <si>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</si>
  <si>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</si>
  <si>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</si>
  <si>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</si>
  <si>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</si>
  <si>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</si>
  <si>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</si>
  <si>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</si>
  <si>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</si>
  <si>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</si>
  <si>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</si>
  <si>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</si>
  <si>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</si>
  <si>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</si>
  <si>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</si>
  <si>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</si>
  <si>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</si>
  <si>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</si>
  <si>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</si>
  <si>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</si>
  <si>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</si>
  <si>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</si>
  <si>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</si>
  <si>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</si>
  <si>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</si>
  <si>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</si>
  <si>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</si>
  <si>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</si>
  <si>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</si>
  <si>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</si>
  <si>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</si>
  <si>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</si>
  <si>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</si>
  <si>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</si>
  <si>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</si>
  <si>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</si>
  <si>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</si>
  <si>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</si>
  <si>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</si>
  <si>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</si>
  <si>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</si>
  <si>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</si>
  <si>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</si>
  <si>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</si>
  <si>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</si>
  <si>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</si>
  <si>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</si>
  <si>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</si>
  <si>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</si>
  <si>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</si>
  <si>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</si>
  <si>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</si>
  <si>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</si>
  <si>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</si>
  <si>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</si>
  <si>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</si>
  <si>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</si>
  <si>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</si>
  <si>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</si>
  <si>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</si>
  <si>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</si>
  <si>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</si>
  <si>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</si>
  <si>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</si>
  <si>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</si>
  <si>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</si>
  <si>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</si>
  <si>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</si>
  <si>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</si>
  <si>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</si>
  <si>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</si>
  <si>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</si>
  <si>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</si>
  <si>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</si>
  <si>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</si>
  <si>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</si>
  <si>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</si>
  <si>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</si>
  <si>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</si>
  <si>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</si>
  <si>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</si>
  <si>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</si>
  <si>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</si>
  <si>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</si>
  <si>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</si>
  <si>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</si>
  <si>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</si>
  <si>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</si>
  <si>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</si>
  <si>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</si>
  <si>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</si>
  <si>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</si>
  <si>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</si>
  <si>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</si>
  <si>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</si>
  <si>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</si>
  <si>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</si>
  <si>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</si>
  <si>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</si>
  <si>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</si>
  <si>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</si>
  <si>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</si>
  <si>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</si>
  <si>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</si>
  <si>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</si>
  <si>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</si>
  <si>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</si>
  <si>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</si>
  <si>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</si>
  <si>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</si>
  <si>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</si>
  <si>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</si>
  <si>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</si>
  <si>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</si>
  <si>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</si>
  <si>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</si>
  <si>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</si>
  <si>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</si>
  <si>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</si>
  <si>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</si>
  <si>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</si>
  <si>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</si>
  <si>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</si>
  <si>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</si>
  <si>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</si>
  <si>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</si>
  <si>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</si>
  <si>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</si>
  <si>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</si>
  <si>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</si>
  <si>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</si>
  <si>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</si>
  <si>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</si>
  <si>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</si>
  <si>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</si>
  <si>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</si>
  <si>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</si>
  <si>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</si>
  <si>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</si>
  <si>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</si>
  <si>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</si>
  <si>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</si>
  <si>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</si>
  <si>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</si>
  <si>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</si>
  <si>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</si>
  <si>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</si>
  <si>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</si>
  <si>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</si>
  <si>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</si>
  <si>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</si>
  <si>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</si>
  <si>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</si>
  <si>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</si>
  <si>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</si>
  <si>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</si>
  <si>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</si>
  <si>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</si>
  <si>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</si>
  <si>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</si>
  <si>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</si>
  <si>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</si>
  <si>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</si>
  <si>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</si>
  <si>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</si>
  <si>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</si>
  <si>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</si>
  <si>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</si>
  <si>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</si>
  <si>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</si>
  <si>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</si>
  <si>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</si>
  <si>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</si>
  <si>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</si>
  <si>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</si>
  <si>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</si>
  <si>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</si>
  <si>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</si>
  <si>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</si>
  <si>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</si>
  <si>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</si>
  <si>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</si>
  <si>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</si>
  <si>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</si>
  <si>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</si>
  <si>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</si>
  <si>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</si>
  <si>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</si>
  <si>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</si>
  <si>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</si>
  <si>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</si>
  <si>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</si>
  <si>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</si>
  <si>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</si>
  <si>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</si>
  <si>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</si>
  <si>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</si>
  <si>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</si>
  <si>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</si>
  <si>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</si>
  <si>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</si>
  <si>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</si>
  <si>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</si>
  <si>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</si>
  <si>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</si>
  <si>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</si>
  <si>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</si>
  <si>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</si>
  <si>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</si>
  <si>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</si>
  <si>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</si>
  <si>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</si>
  <si>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</si>
  <si>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</si>
  <si>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</si>
  <si>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</si>
  <si>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</si>
  <si>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</si>
  <si>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</si>
  <si>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</si>
  <si>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</si>
  <si>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</si>
  <si>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</si>
  <si>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</si>
  <si>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</si>
  <si>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</si>
  <si>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</si>
  <si>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</si>
  <si>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</si>
  <si>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</si>
  <si>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</si>
  <si>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</si>
  <si>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</si>
  <si>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</si>
  <si>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</si>
  <si>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</si>
  <si>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</si>
  <si>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</si>
  <si>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</si>
  <si>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</si>
  <si>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</si>
  <si>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</si>
  <si>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</si>
  <si>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</si>
  <si>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</si>
  <si>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</si>
  <si>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</si>
  <si>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</si>
  <si>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</si>
  <si>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</si>
  <si>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</si>
  <si>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</si>
  <si>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</si>
  <si>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</si>
  <si>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</si>
  <si>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</si>
  <si>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</si>
  <si>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</si>
  <si>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</si>
  <si>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</si>
  <si>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</si>
  <si>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</si>
  <si>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</si>
  <si>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</si>
  <si>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</si>
  <si>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</si>
  <si>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</si>
  <si>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</si>
  <si>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</si>
  <si>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</si>
  <si>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</si>
  <si>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</si>
  <si>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</si>
  <si>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</si>
  <si>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</si>
  <si>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</si>
  <si>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</si>
  <si>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</si>
  <si>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</si>
  <si>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</si>
  <si>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</si>
  <si>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</si>
  <si>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</si>
  <si>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</si>
  <si>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</si>
  <si>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</si>
  <si>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</si>
  <si>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</si>
  <si>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</si>
  <si>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</si>
  <si>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</si>
  <si>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</si>
  <si>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</si>
  <si>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</si>
  <si>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</si>
  <si>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</si>
  <si>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</si>
  <si>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</si>
  <si>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</si>
  <si>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</si>
  <si>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</si>
  <si>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</si>
  <si>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</si>
  <si>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</si>
  <si>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</si>
  <si>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</si>
  <si>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</si>
  <si>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</si>
  <si>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</si>
  <si>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</si>
  <si>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</si>
  <si>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</si>
  <si>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</si>
  <si>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</si>
  <si>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</si>
  <si>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</si>
  <si>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</si>
  <si>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</si>
  <si>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</si>
  <si>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</si>
  <si>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</si>
  <si>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</si>
  <si>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</si>
  <si>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</si>
  <si>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</si>
  <si>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</si>
  <si>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</si>
  <si>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</si>
  <si>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</si>
  <si>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</si>
  <si>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</si>
  <si>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</si>
  <si>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</si>
  <si>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</si>
  <si>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</si>
  <si>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</si>
  <si>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</si>
  <si>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</si>
  <si>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</si>
  <si>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</si>
  <si>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</si>
  <si>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</si>
  <si>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</si>
  <si>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</si>
  <si>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</si>
  <si>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</si>
  <si>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</si>
  <si>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</si>
  <si>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</si>
  <si>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</si>
  <si>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</si>
  <si>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</si>
  <si>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</si>
  <si>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</si>
  <si>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</si>
  <si>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</si>
  <si>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</si>
  <si>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</si>
  <si>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</si>
  <si>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</si>
  <si>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</si>
  <si>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</si>
  <si>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</si>
  <si>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</si>
  <si>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</si>
  <si>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</si>
  <si>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</si>
  <si>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</si>
  <si>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</si>
  <si>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</si>
  <si>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</si>
  <si>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</si>
  <si>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</si>
  <si>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</si>
  <si>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</si>
  <si>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</si>
  <si>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</si>
  <si>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</si>
  <si>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</si>
  <si>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</si>
  <si>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</si>
  <si>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</si>
  <si>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</si>
  <si>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</si>
  <si>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</si>
  <si>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</si>
  <si>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</si>
  <si>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</si>
  <si>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</si>
  <si>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</si>
  <si>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</si>
  <si>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</si>
  <si>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</si>
  <si>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</si>
  <si>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</si>
  <si>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</si>
  <si>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</si>
  <si>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</si>
  <si>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</si>
  <si>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</si>
  <si>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</si>
  <si>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</si>
  <si>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</si>
  <si>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</si>
  <si>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</si>
  <si>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</si>
  <si>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</si>
  <si>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</si>
  <si>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</si>
  <si>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</si>
  <si>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</si>
  <si>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</si>
  <si>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</si>
  <si>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</si>
  <si>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</si>
  <si>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</si>
  <si>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</si>
  <si>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</si>
  <si>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</si>
  <si>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</si>
  <si>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</si>
  <si>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</si>
  <si>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</si>
  <si>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</si>
  <si>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</si>
  <si>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</si>
  <si>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</si>
  <si>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</si>
  <si>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</si>
  <si>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</si>
  <si>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</si>
  <si>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</si>
  <si>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</si>
  <si>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</si>
  <si>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</si>
  <si>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</si>
  <si>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</si>
  <si>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</si>
  <si>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</si>
  <si>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</si>
  <si>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</si>
  <si>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</si>
  <si>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</si>
  <si>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</si>
  <si>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</si>
  <si>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</si>
  <si>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</si>
  <si>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</si>
  <si>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</si>
  <si>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</si>
  <si>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</si>
  <si>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</si>
  <si>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</si>
  <si>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</si>
  <si>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</si>
  <si>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</si>
  <si>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</si>
  <si>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</si>
  <si>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</si>
  <si>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</si>
  <si>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</si>
  <si>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</si>
  <si>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</si>
  <si>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</si>
  <si>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</si>
  <si>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</si>
  <si>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</si>
  <si>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</si>
  <si>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</si>
  <si>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</si>
  <si>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</si>
  <si>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</si>
  <si>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</si>
  <si>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</si>
  <si>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</si>
  <si>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</si>
  <si>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</si>
  <si>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</si>
  <si>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</si>
  <si>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</si>
  <si>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</si>
  <si>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</si>
  <si>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</si>
  <si>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</si>
  <si>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</si>
  <si>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</si>
  <si>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</si>
  <si>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</si>
  <si>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</si>
  <si>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</si>
  <si>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</si>
  <si>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</si>
  <si>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</si>
  <si>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</si>
  <si>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</si>
  <si>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</si>
  <si>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</si>
  <si>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</si>
  <si>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</si>
  <si>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</si>
  <si>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</si>
  <si>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</si>
  <si>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</si>
  <si>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</si>
  <si>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</si>
  <si>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</si>
  <si>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</si>
  <si>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</si>
  <si>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</si>
  <si>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</si>
  <si>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</si>
  <si>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</si>
  <si>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</si>
  <si>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</si>
  <si>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</si>
  <si>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</si>
  <si>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</si>
  <si>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</si>
  <si>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</si>
  <si>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</si>
  <si>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</si>
  <si>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</si>
  <si>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</si>
  <si>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</si>
  <si>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</si>
  <si>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</si>
  <si>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</si>
  <si>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</si>
  <si>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</si>
  <si>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</si>
  <si>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</si>
  <si>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</si>
  <si>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</si>
  <si>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</si>
  <si>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</si>
  <si>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</si>
  <si>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</si>
  <si>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</si>
  <si>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</si>
  <si>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</si>
  <si>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</si>
  <si>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</si>
  <si>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</si>
  <si>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</si>
  <si>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</si>
  <si>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</si>
  <si>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</si>
  <si>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</si>
  <si>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</si>
  <si>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</si>
  <si>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</si>
  <si>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</si>
  <si>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</si>
  <si>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</si>
  <si>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</si>
  <si>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</si>
  <si>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</si>
  <si>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</si>
  <si>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</si>
  <si>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</si>
  <si>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</si>
  <si>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</si>
  <si>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</si>
  <si>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</si>
  <si>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</si>
  <si>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</si>
  <si>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</si>
  <si>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</si>
  <si>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</si>
  <si>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</si>
  <si>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</si>
  <si>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</si>
  <si>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</si>
  <si>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</si>
  <si>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</si>
  <si>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</si>
  <si>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</si>
  <si>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</si>
  <si>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</si>
  <si>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</si>
  <si>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</si>
  <si>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</si>
  <si>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</si>
  <si>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</si>
  <si>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</si>
  <si>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</si>
  <si>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</si>
  <si>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</si>
  <si>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</si>
  <si>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</si>
  <si>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</si>
  <si>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</si>
  <si>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</si>
  <si>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</si>
  <si>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</si>
  <si>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</si>
  <si>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</si>
  <si>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</si>
  <si>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</si>
  <si>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</si>
  <si>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</si>
  <si>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</si>
  <si>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</si>
  <si>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</si>
  <si>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</si>
  <si>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</si>
  <si>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</si>
  <si>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</si>
  <si>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</si>
  <si>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</si>
  <si>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</si>
  <si>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</si>
  <si>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</si>
  <si>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</si>
  <si>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</si>
  <si>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</si>
  <si>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</si>
  <si>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</si>
  <si>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</si>
  <si>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</si>
  <si>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</si>
  <si>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</si>
  <si>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</si>
  <si>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</si>
  <si>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</si>
  <si>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</si>
  <si>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</si>
  <si>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</si>
  <si>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</si>
  <si>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</si>
  <si>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</si>
  <si>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</si>
  <si>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</si>
  <si>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</si>
  <si>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</si>
  <si>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</si>
  <si>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</si>
  <si>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</si>
  <si>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</si>
  <si>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</si>
  <si>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</si>
  <si>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</si>
  <si>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</si>
  <si>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</si>
  <si>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</si>
  <si>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</si>
  <si>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</si>
  <si>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</si>
  <si>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</si>
  <si>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</si>
  <si>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</si>
  <si>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</si>
  <si>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</si>
  <si>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</si>
  <si>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</si>
  <si>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</si>
  <si>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</si>
  <si>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</si>
  <si>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</si>
  <si>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</si>
  <si>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</si>
  <si>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</si>
  <si>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</si>
  <si>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</si>
  <si>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</si>
  <si>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</si>
  <si>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</si>
  <si>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</si>
  <si>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</si>
  <si>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</si>
  <si>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</si>
  <si>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</si>
  <si>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</si>
  <si>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</si>
  <si>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</si>
  <si>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</si>
  <si>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</si>
  <si>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</si>
  <si>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</si>
  <si>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</si>
  <si>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</si>
  <si>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</si>
  <si>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</si>
  <si>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</si>
  <si>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</si>
  <si>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</si>
  <si>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</si>
  <si>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</si>
  <si>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</si>
  <si>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</si>
  <si>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</si>
  <si>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</si>
  <si>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</si>
  <si>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</si>
  <si>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</si>
  <si>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</si>
  <si>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</si>
  <si>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</si>
  <si>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</si>
  <si>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</si>
  <si>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</si>
  <si>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</si>
  <si>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</si>
  <si>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</si>
  <si>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</si>
  <si>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</si>
  <si>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</si>
  <si>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</si>
  <si>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</si>
  <si>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</si>
  <si>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</si>
  <si>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</si>
  <si>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</si>
  <si>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</si>
  <si>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</si>
  <si>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</si>
  <si>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</si>
  <si>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</si>
  <si>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</si>
  <si>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</si>
  <si>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</si>
  <si>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</si>
  <si>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</si>
  <si>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</si>
  <si>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</si>
  <si>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</si>
  <si>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</si>
  <si>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</si>
  <si>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</si>
  <si>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</si>
  <si>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</si>
  <si>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</si>
  <si>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</si>
  <si>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</si>
  <si>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</si>
  <si>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</si>
  <si>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</si>
  <si>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</si>
  <si>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</si>
  <si>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</si>
  <si>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</si>
  <si>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</si>
  <si>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</si>
  <si>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</si>
  <si>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</si>
  <si>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</si>
  <si>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</si>
  <si>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</si>
  <si>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</si>
  <si>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</si>
  <si>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</si>
  <si>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</si>
  <si>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</si>
  <si>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</si>
  <si>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</si>
  <si>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</si>
  <si>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</si>
  <si>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</si>
  <si>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</si>
  <si>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</si>
  <si>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</si>
  <si>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</si>
  <si>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</si>
  <si>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</si>
  <si>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</si>
  <si>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</si>
  <si>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</si>
  <si>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</si>
  <si>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</si>
  <si>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</si>
  <si>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</si>
  <si>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</si>
  <si>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</si>
  <si>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</si>
  <si>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</si>
  <si>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</si>
  <si>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</si>
  <si>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</si>
  <si>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</si>
  <si>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</si>
  <si>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</si>
  <si>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</si>
  <si>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</si>
  <si>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</si>
  <si>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</si>
  <si>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</si>
  <si>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</si>
  <si>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</si>
  <si>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</si>
  <si>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</si>
  <si>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</si>
  <si>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</si>
  <si>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</si>
  <si>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</si>
  <si>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</si>
  <si>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</si>
  <si>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</si>
  <si>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</si>
  <si>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</si>
  <si>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</si>
  <si>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</si>
  <si>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</si>
  <si>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</si>
  <si>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</si>
  <si>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</si>
  <si>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</si>
  <si>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</si>
  <si>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</si>
  <si>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</si>
  <si>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</si>
  <si>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</si>
  <si>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</si>
  <si>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</si>
  <si>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</si>
  <si>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</si>
  <si>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</si>
  <si>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</si>
  <si>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</si>
  <si>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</si>
  <si>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</si>
  <si>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</si>
  <si>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</si>
  <si>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</si>
  <si>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</si>
  <si>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</si>
  <si>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</si>
  <si>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</si>
  <si>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</si>
  <si>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</si>
  <si>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</si>
  <si>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</si>
  <si>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</si>
  <si>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</si>
  <si>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</si>
  <si>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</si>
  <si>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</si>
  <si>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</si>
  <si>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</si>
  <si>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</si>
  <si>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</si>
  <si>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</si>
  <si>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</si>
  <si>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</si>
  <si>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</si>
  <si>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</si>
  <si>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</si>
  <si>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</si>
  <si>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</si>
  <si>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</si>
  <si>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</si>
  <si>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</si>
  <si>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</si>
  <si>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</si>
  <si>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</si>
  <si>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</si>
  <si>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</si>
  <si>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</si>
  <si>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</si>
  <si>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</si>
  <si>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</si>
  <si>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</si>
  <si>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</si>
  <si>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</si>
  <si>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</si>
  <si>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</si>
  <si>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</si>
  <si>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</si>
  <si>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</si>
  <si>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</si>
  <si>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</si>
  <si>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</si>
  <si>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</si>
  <si>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</si>
  <si>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</si>
  <si>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</si>
  <si>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</si>
  <si>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</si>
  <si>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</si>
  <si>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</si>
  <si>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</si>
  <si>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</si>
  <si>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</si>
  <si>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</si>
  <si>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</si>
  <si>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</si>
  <si>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</si>
  <si>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</si>
  <si>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</si>
  <si>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</si>
  <si>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</si>
  <si>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</si>
  <si>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</si>
  <si>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</si>
  <si>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</si>
  <si>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</si>
  <si>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</si>
  <si>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</si>
  <si>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</si>
  <si>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</si>
  <si>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</si>
  <si>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</si>
  <si>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</si>
  <si>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</si>
  <si>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</si>
  <si>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</si>
  <si>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</si>
  <si>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</si>
  <si>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</si>
  <si>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</si>
  <si>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</si>
  <si>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</si>
  <si>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</si>
  <si>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</si>
  <si>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</si>
  <si>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</si>
  <si>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</si>
  <si>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</si>
  <si>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</si>
  <si>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</si>
  <si>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</si>
  <si>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</si>
  <si>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</si>
  <si>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</si>
  <si>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</si>
  <si>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</si>
  <si>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</si>
  <si>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</si>
  <si>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</si>
  <si>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</si>
  <si>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</si>
  <si>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</si>
  <si>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</si>
  <si>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</si>
  <si>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</si>
  <si>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</si>
  <si>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</si>
  <si>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</si>
  <si>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</si>
  <si>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</si>
  <si>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</si>
  <si>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</si>
  <si>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</si>
  <si>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</si>
  <si>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</si>
  <si>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</si>
  <si>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</si>
  <si>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</si>
  <si>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</si>
  <si>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</si>
  <si>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</si>
  <si>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</si>
  <si>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</si>
  <si>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</si>
  <si>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</si>
  <si>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</si>
  <si>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</si>
  <si>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</si>
  <si>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</si>
  <si>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</si>
  <si>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</si>
  <si>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</si>
  <si>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</si>
  <si>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</si>
  <si>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</si>
  <si>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</si>
  <si>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</si>
  <si>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</si>
  <si>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</si>
  <si>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</si>
  <si>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</si>
  <si>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</si>
  <si>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</si>
  <si>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</si>
  <si>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</si>
  <si>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</si>
  <si>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</si>
  <si>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</si>
  <si>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</si>
  <si>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</si>
  <si>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</si>
  <si>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</si>
  <si>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</si>
  <si>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</si>
  <si>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</si>
  <si>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</si>
  <si>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</si>
  <si>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</si>
  <si>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</si>
  <si>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</si>
  <si>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</si>
  <si>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</si>
  <si>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</si>
  <si>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</si>
  <si>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</si>
  <si>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</si>
  <si>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</si>
  <si>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</si>
  <si>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</si>
  <si>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</si>
  <si>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</si>
  <si>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</si>
  <si>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</si>
  <si>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</si>
  <si>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</si>
  <si>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</si>
  <si>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</si>
  <si>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</si>
  <si>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</si>
  <si>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</si>
  <si>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</si>
  <si>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</si>
  <si>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</si>
  <si>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</si>
  <si>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</si>
  <si>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</si>
  <si>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</si>
  <si>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</si>
  <si>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</si>
  <si>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</si>
  <si>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</si>
  <si>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</si>
  <si>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</si>
  <si>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</si>
  <si>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</si>
  <si>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</si>
  <si>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</si>
  <si>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</si>
  <si>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</si>
  <si>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</si>
  <si>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</si>
  <si>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</si>
  <si>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</si>
  <si>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</si>
  <si>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</si>
  <si>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</si>
  <si>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</si>
  <si>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</si>
  <si>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</si>
  <si>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</si>
  <si>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</si>
  <si>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</si>
  <si>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</si>
  <si>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</si>
  <si>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</si>
  <si>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</si>
  <si>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</si>
  <si>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</si>
  <si>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</si>
  <si>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</si>
  <si>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</si>
  <si>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</si>
  <si>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</si>
  <si>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</si>
  <si>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</si>
  <si>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</si>
  <si>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</si>
  <si>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</si>
  <si>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</si>
  <si>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</si>
  <si>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</si>
  <si>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</si>
  <si>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</si>
  <si>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</si>
  <si>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</si>
  <si>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</si>
  <si>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</si>
  <si>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</si>
  <si>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</si>
  <si>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</si>
  <si>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</si>
  <si>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</si>
  <si>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</si>
  <si>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</si>
  <si>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</si>
  <si>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</si>
  <si>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</si>
  <si>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</si>
  <si>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</si>
  <si>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</si>
  <si>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</si>
  <si>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</si>
  <si>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</si>
  <si>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</si>
  <si>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</si>
  <si>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</si>
  <si>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</si>
  <si>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</si>
  <si>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</si>
  <si>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</si>
  <si>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</si>
  <si>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</si>
  <si>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</si>
  <si>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</si>
  <si>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</si>
  <si>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</si>
  <si>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</si>
  <si>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</si>
  <si>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</si>
  <si>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</si>
  <si>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</si>
  <si>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</si>
  <si>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</si>
  <si>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</si>
  <si>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</si>
  <si>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</si>
  <si>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</si>
  <si>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</si>
  <si>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</si>
  <si>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</si>
  <si>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</si>
  <si>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</si>
  <si>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</si>
  <si>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</si>
  <si>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</si>
  <si>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</si>
  <si>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</si>
  <si>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</si>
  <si>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</si>
  <si>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</si>
  <si>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</si>
  <si>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</si>
  <si>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</si>
  <si>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</si>
  <si>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</si>
  <si>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</si>
  <si>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</si>
  <si>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</si>
  <si>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</si>
  <si>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</si>
  <si>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</si>
  <si>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</si>
  <si>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</si>
  <si>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</si>
  <si>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</si>
  <si>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</si>
  <si>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</si>
  <si>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</si>
  <si>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</si>
  <si>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</si>
  <si>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</si>
  <si>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</si>
  <si>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</si>
  <si>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</si>
  <si>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</si>
  <si>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</si>
  <si>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</si>
  <si>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</si>
  <si>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</si>
  <si>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</si>
  <si>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</si>
  <si>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</si>
  <si>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</si>
  <si>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</si>
  <si>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</si>
  <si>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</si>
  <si>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</si>
  <si>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</si>
  <si>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</si>
  <si>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</si>
  <si>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</si>
  <si>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</si>
  <si>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</si>
  <si>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</si>
  <si>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</si>
  <si>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</si>
  <si>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</si>
  <si>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</si>
  <si>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</si>
  <si>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</si>
  <si>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</si>
  <si>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</si>
  <si>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</si>
  <si>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</si>
  <si>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</si>
  <si>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</si>
  <si>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</si>
  <si>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</si>
  <si>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</si>
  <si>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</si>
  <si>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</si>
  <si>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</si>
  <si>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</si>
  <si>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</si>
  <si>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</si>
  <si>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</si>
  <si>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</si>
  <si>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</si>
  <si>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</si>
  <si>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</si>
  <si>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</si>
  <si>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</si>
  <si>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</si>
  <si>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</si>
  <si>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</si>
  <si>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</si>
  <si>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</si>
  <si>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</si>
  <si>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</si>
  <si>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</si>
  <si>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</si>
  <si>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</si>
  <si>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</si>
  <si>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</si>
  <si>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</si>
  <si>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</si>
  <si>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</si>
  <si>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</si>
  <si>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</si>
  <si>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</si>
  <si>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</si>
  <si>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</si>
  <si>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</si>
  <si>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</si>
  <si>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</si>
  <si>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</si>
  <si>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</si>
  <si>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</si>
  <si>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</si>
  <si>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</si>
  <si>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</si>
  <si>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</si>
  <si>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</si>
  <si>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</si>
  <si>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</si>
  <si>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</si>
  <si>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</si>
  <si>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</si>
  <si>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</si>
  <si>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</si>
  <si>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</si>
  <si>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</si>
  <si>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</si>
  <si>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</si>
  <si>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</si>
  <si>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</si>
  <si>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</si>
  <si>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</si>
  <si>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</si>
  <si>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</si>
  <si>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</si>
  <si>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</si>
  <si>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</si>
  <si>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</si>
  <si>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</si>
  <si>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</si>
  <si>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</si>
  <si>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</si>
  <si>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</si>
  <si>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</si>
  <si>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</si>
  <si>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</si>
  <si>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</si>
  <si>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</si>
  <si>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</si>
  <si>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</si>
  <si>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</si>
  <si>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</si>
  <si>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</si>
  <si>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</si>
  <si>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</si>
  <si>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</si>
  <si>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</si>
  <si>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</si>
  <si>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</si>
  <si>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</si>
  <si>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</si>
  <si>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</si>
  <si>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</si>
  <si>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</si>
  <si>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</si>
  <si>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</si>
  <si>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</si>
  <si>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</si>
  <si>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</si>
  <si>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</si>
  <si>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</si>
  <si>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</si>
  <si>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</si>
  <si>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</si>
  <si>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</si>
  <si>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</si>
  <si>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</si>
  <si>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</si>
  <si>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</si>
  <si>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</si>
  <si>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</si>
  <si>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</si>
  <si>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</si>
  <si>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</si>
  <si>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</si>
  <si>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</si>
  <si>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</si>
  <si>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</si>
  <si>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</si>
  <si>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</si>
  <si>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</si>
  <si>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</si>
  <si>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</si>
  <si>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</si>
  <si>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</si>
  <si>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</si>
  <si>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</si>
  <si>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</si>
  <si>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</si>
  <si>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</si>
  <si>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</si>
  <si>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</si>
  <si>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</si>
  <si>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</si>
  <si>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</si>
  <si>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</si>
  <si>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</si>
  <si>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</si>
  <si>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</si>
  <si>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</si>
  <si>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</si>
  <si>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</si>
  <si>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</si>
  <si>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</si>
  <si>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</si>
  <si>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</si>
  <si>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</si>
  <si>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</si>
  <si>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</si>
  <si>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</si>
  <si>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</si>
  <si>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</si>
  <si>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</si>
  <si>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</si>
  <si>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</si>
  <si>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</si>
  <si>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</si>
  <si>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</si>
  <si>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</si>
  <si>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</si>
  <si>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</si>
  <si>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</si>
  <si>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</si>
  <si>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</si>
  <si>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</si>
  <si>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</si>
  <si>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</si>
  <si>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</si>
  <si>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</si>
  <si>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</si>
  <si>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</si>
  <si>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</si>
  <si>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</si>
  <si>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</si>
  <si>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</si>
  <si>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</si>
  <si>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</si>
  <si>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</si>
  <si>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</si>
  <si>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</si>
  <si>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</si>
  <si>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</si>
  <si>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</si>
  <si>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</si>
  <si>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</si>
  <si>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</si>
  <si>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</si>
  <si>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</si>
  <si>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</si>
  <si>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</si>
  <si>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</si>
  <si>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</si>
  <si>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</si>
  <si>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</si>
  <si>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</si>
  <si>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</si>
  <si>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</si>
  <si>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</si>
  <si>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</si>
  <si>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</si>
  <si>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</si>
  <si>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</si>
  <si>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</si>
  <si>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</si>
  <si>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</si>
  <si>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</si>
  <si>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</si>
  <si>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</si>
  <si>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</si>
  <si>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</si>
  <si>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</si>
  <si>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</si>
  <si>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</si>
  <si>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</si>
  <si>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</si>
  <si>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</si>
  <si>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</si>
  <si>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</si>
  <si>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</si>
  <si>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</si>
  <si>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</si>
  <si>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</si>
  <si>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</si>
  <si>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</si>
  <si>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</si>
  <si>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</si>
  <si>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</si>
  <si>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</si>
  <si>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</si>
  <si>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</si>
  <si>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</si>
  <si>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</si>
  <si>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</si>
  <si>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</si>
  <si>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</si>
  <si>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</si>
  <si>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</si>
  <si>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</si>
  <si>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</si>
  <si>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</si>
  <si>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</si>
  <si>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</si>
  <si>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</si>
  <si>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</si>
  <si>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</si>
  <si>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</si>
  <si>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</si>
  <si>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</si>
  <si>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</si>
  <si>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</si>
  <si>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</si>
  <si>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</si>
  <si>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</si>
  <si>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</si>
  <si>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</si>
  <si>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</si>
  <si>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</si>
  <si>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</si>
  <si>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</si>
  <si>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</si>
  <si>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</si>
  <si>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</si>
  <si>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</si>
  <si>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</si>
  <si>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</si>
  <si>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</si>
  <si>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</si>
  <si>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</si>
  <si>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</si>
  <si>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</si>
  <si>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</si>
  <si>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</si>
  <si>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</si>
  <si>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</si>
  <si>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</si>
  <si>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</si>
  <si>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</si>
  <si>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</si>
  <si>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</si>
  <si>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</si>
  <si>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</si>
  <si>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</si>
  <si>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</si>
  <si>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</si>
  <si>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</si>
  <si>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</si>
  <si>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</si>
  <si>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</si>
  <si>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</si>
  <si>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</si>
  <si>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</si>
  <si>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</si>
  <si>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</si>
  <si>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</si>
  <si>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</si>
  <si>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</si>
  <si>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</si>
  <si>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</si>
  <si>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</si>
  <si>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</si>
  <si>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</si>
  <si>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</si>
  <si>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</si>
  <si>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</si>
  <si>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</si>
  <si>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</si>
  <si>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</si>
  <si>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</si>
  <si>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</si>
  <si>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</si>
  <si>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</si>
  <si>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</si>
  <si>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</si>
  <si>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</si>
  <si>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</si>
  <si>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</si>
  <si>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</si>
  <si>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</si>
  <si>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</si>
  <si>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</si>
  <si>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</si>
  <si>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</si>
  <si>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</si>
  <si>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</si>
  <si>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</si>
  <si>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</si>
  <si>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</si>
  <si>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</si>
  <si>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</si>
  <si>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</si>
  <si>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</si>
  <si>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</si>
  <si>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</si>
  <si>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</si>
  <si>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</si>
  <si>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</si>
  <si>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</si>
  <si>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</si>
  <si>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</si>
  <si>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</si>
  <si>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</si>
  <si>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</si>
  <si>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</si>
  <si>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</si>
  <si>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</si>
  <si>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</si>
  <si>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</si>
  <si>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</si>
  <si>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</si>
  <si>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</si>
  <si>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</si>
  <si>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</si>
  <si>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</si>
  <si>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</si>
  <si>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</si>
  <si>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</si>
  <si>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</si>
  <si>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</si>
  <si>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</si>
  <si>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</si>
  <si>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</si>
  <si>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</si>
  <si>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</si>
  <si>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</si>
  <si>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</si>
  <si>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</si>
  <si>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</si>
  <si>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</si>
  <si>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</si>
  <si>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</si>
  <si>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</si>
  <si>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</si>
  <si>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</si>
  <si>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</si>
  <si>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</si>
  <si>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</si>
  <si>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</si>
  <si>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</si>
  <si>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</si>
  <si>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</si>
  <si>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</si>
  <si>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</si>
  <si>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</si>
  <si>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</si>
  <si>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</si>
  <si>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</si>
  <si>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</si>
  <si>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</si>
  <si>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</si>
  <si>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</si>
  <si>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</si>
  <si>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</si>
  <si>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</si>
  <si>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</si>
  <si>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</si>
  <si>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</si>
  <si>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</si>
  <si>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</si>
  <si>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</si>
  <si>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</si>
  <si>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</si>
  <si>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</si>
  <si>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</si>
  <si>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</si>
  <si>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</si>
  <si>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</si>
  <si>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</si>
  <si>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</si>
  <si>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</si>
  <si>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</si>
  <si>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</si>
  <si>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</si>
  <si>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</si>
  <si>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</si>
  <si>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</si>
  <si>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</si>
  <si>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</si>
  <si>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</si>
  <si>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</si>
  <si>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</si>
  <si>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</si>
  <si>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</si>
  <si>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</si>
  <si>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</si>
  <si>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</si>
  <si>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</si>
  <si>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</si>
  <si>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</si>
  <si>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</si>
  <si>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</si>
  <si>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</si>
  <si>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</si>
  <si>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</si>
  <si>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</si>
  <si>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</si>
  <si>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</si>
  <si>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</si>
  <si>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</si>
  <si>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</si>
  <si>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</si>
  <si>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</si>
  <si>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</si>
  <si>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</si>
  <si>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</si>
  <si>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</si>
  <si>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</si>
  <si>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</si>
  <si>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</si>
  <si>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</si>
  <si>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</si>
  <si>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</si>
  <si>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</si>
  <si>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</si>
  <si>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</si>
  <si>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</si>
  <si>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</si>
  <si>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</si>
  <si>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</si>
  <si>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</si>
  <si>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</si>
  <si>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</si>
  <si>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</si>
  <si>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</si>
  <si>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</si>
  <si>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</si>
  <si>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</si>
  <si>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</si>
  <si>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</si>
  <si>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</si>
  <si>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</si>
  <si>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</si>
  <si>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</si>
  <si>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</si>
  <si>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</si>
  <si>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</si>
  <si>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</si>
  <si>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</si>
  <si>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</si>
  <si>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</si>
  <si>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</si>
  <si>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</si>
  <si>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</si>
  <si>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</si>
  <si>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</si>
  <si>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</si>
  <si>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</si>
  <si>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</si>
  <si>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</si>
  <si>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</si>
  <si>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</si>
  <si>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</si>
  <si>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</si>
  <si>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</si>
  <si>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</si>
  <si>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</si>
  <si>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</si>
  <si>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</si>
  <si>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</si>
  <si>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</si>
  <si>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</si>
  <si>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</si>
  <si>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</si>
  <si>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</si>
  <si>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</si>
  <si>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</si>
  <si>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</si>
  <si>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</si>
  <si>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</si>
  <si>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</si>
  <si>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</si>
  <si>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</si>
  <si>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</si>
  <si>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</si>
  <si>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</si>
  <si>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</si>
  <si>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</si>
  <si>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</si>
  <si>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</si>
  <si>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</si>
  <si>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</si>
  <si>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</si>
  <si>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</si>
  <si>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</si>
  <si>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</si>
  <si>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</si>
  <si>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</si>
  <si>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</si>
  <si>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</si>
  <si>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</si>
  <si>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</si>
  <si>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</si>
  <si>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</si>
  <si>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</si>
  <si>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</si>
  <si>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</si>
  <si>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</si>
  <si>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</si>
  <si>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</si>
  <si>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</si>
  <si>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</si>
  <si>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</si>
  <si>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</si>
  <si>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</si>
  <si>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</si>
  <si>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</si>
  <si>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</si>
  <si>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</si>
  <si>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</si>
  <si>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</si>
  <si>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</si>
  <si>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</si>
  <si>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</si>
  <si>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</si>
  <si>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</si>
  <si>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</si>
  <si>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</si>
  <si>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</si>
  <si>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</si>
  <si>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</si>
  <si>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</si>
  <si>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</si>
  <si>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</si>
  <si>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</si>
  <si>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</si>
  <si>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</si>
  <si>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</si>
  <si>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</si>
  <si>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</si>
  <si>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</si>
  <si>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</si>
  <si>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</si>
  <si>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</si>
  <si>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</si>
  <si>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</si>
  <si>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</si>
  <si>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</si>
  <si>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</si>
  <si>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</si>
  <si>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</si>
  <si>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</si>
  <si>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</si>
  <si>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</si>
  <si>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</si>
  <si>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</si>
  <si>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</si>
  <si>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</si>
  <si>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</si>
  <si>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</si>
  <si>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</si>
  <si>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</si>
  <si>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</si>
  <si>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</si>
  <si>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</si>
  <si>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</si>
  <si>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</si>
  <si>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</si>
  <si>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</si>
  <si>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</si>
  <si>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</si>
  <si>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</si>
  <si>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</si>
  <si>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</si>
  <si>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</si>
  <si>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</si>
  <si>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</si>
  <si>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</si>
  <si>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</si>
  <si>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</si>
  <si>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</si>
  <si>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</si>
  <si>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</si>
  <si>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</si>
  <si>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</si>
  <si>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</si>
  <si>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</si>
  <si>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</si>
  <si>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</si>
  <si>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</si>
  <si>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</si>
  <si>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</si>
  <si>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</si>
  <si>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</si>
  <si>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</si>
  <si>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</si>
  <si>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</si>
  <si>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</si>
  <si>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</si>
  <si>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</si>
  <si>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</si>
  <si>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</si>
  <si>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</si>
  <si>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</si>
  <si>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</si>
  <si>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</si>
  <si>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</si>
  <si>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</si>
  <si>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</si>
  <si>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</si>
  <si>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</si>
  <si>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</si>
  <si>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</si>
  <si>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</si>
  <si>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</si>
  <si>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</si>
  <si>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</si>
  <si>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</si>
  <si>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</si>
  <si>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</si>
  <si>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</si>
  <si>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</si>
  <si>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</si>
  <si>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</si>
  <si>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</si>
  <si>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</si>
  <si>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</si>
  <si>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</si>
  <si>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</si>
  <si>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</si>
  <si>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</si>
  <si>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</si>
  <si>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</si>
  <si>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</si>
  <si>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</si>
  <si>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</si>
  <si>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</si>
  <si>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</si>
  <si>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</si>
  <si>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</si>
  <si>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</si>
  <si>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</si>
  <si>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</si>
  <si>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</si>
  <si>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</si>
  <si>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</si>
  <si>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</si>
  <si>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</si>
  <si>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</si>
  <si>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</si>
  <si>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</si>
  <si>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</si>
  <si>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</si>
  <si>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</si>
  <si>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</si>
  <si>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</si>
  <si>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</si>
  <si>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</si>
  <si>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</si>
  <si>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</si>
  <si>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</si>
  <si>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</si>
  <si>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</si>
  <si>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</si>
  <si>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</si>
  <si>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</si>
  <si>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</si>
  <si>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</si>
  <si>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</si>
  <si>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</si>
  <si>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</si>
  <si>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</si>
  <si>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</si>
  <si>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</si>
  <si>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</si>
  <si>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</si>
  <si>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</si>
  <si>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</si>
  <si>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</si>
  <si>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</si>
  <si>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</si>
  <si>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</si>
  <si>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</si>
  <si>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</si>
  <si>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</si>
  <si>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</si>
  <si>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</si>
  <si>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</si>
  <si>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</si>
  <si>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</si>
  <si>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</si>
  <si>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</si>
  <si>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</si>
  <si>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</si>
  <si>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</si>
  <si>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</si>
  <si>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</si>
  <si>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</si>
  <si>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</si>
  <si>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</si>
  <si>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</si>
  <si>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</si>
  <si>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</si>
  <si>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</si>
  <si>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</si>
  <si>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</si>
  <si>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</si>
  <si>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</si>
  <si>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</si>
  <si>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</si>
  <si>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</si>
  <si>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</si>
  <si>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</si>
  <si>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</si>
  <si>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</si>
  <si>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</si>
  <si>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</si>
  <si>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</si>
  <si>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</si>
  <si>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</si>
  <si>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</si>
  <si>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</si>
  <si>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</si>
  <si>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</si>
  <si>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</si>
  <si>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</si>
  <si>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</si>
  <si>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</si>
  <si>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</si>
  <si>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</si>
  <si>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</si>
  <si>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</si>
  <si>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</si>
  <si>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</si>
  <si>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</si>
  <si>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</si>
  <si>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</si>
  <si>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</si>
  <si>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</si>
  <si>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</si>
  <si>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</si>
  <si>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</si>
  <si>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</si>
  <si>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</si>
  <si>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</si>
  <si>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</si>
  <si>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</si>
  <si>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</si>
  <si>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</si>
  <si>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</si>
  <si>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</si>
  <si>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</si>
  <si>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</si>
  <si>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</si>
  <si>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</si>
  <si>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</si>
  <si>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</si>
  <si>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</si>
  <si>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</si>
  <si>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</si>
  <si>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</si>
  <si>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</si>
  <si>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</si>
  <si>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</si>
  <si>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</si>
  <si>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</si>
  <si>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</si>
  <si>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</si>
  <si>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</si>
  <si>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</si>
  <si>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</si>
  <si>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</si>
  <si>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</si>
  <si>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</si>
  <si>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</si>
  <si>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</si>
  <si>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</si>
  <si>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</si>
  <si>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</si>
  <si>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</si>
  <si>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</si>
  <si>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</si>
  <si>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</si>
  <si>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</si>
  <si>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</si>
  <si>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</si>
  <si>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</si>
  <si>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</si>
  <si>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</si>
  <si>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</si>
  <si>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</si>
  <si>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</si>
  <si>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</si>
  <si>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</si>
  <si>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</si>
  <si>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</si>
  <si>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</si>
  <si>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</si>
  <si>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</si>
  <si>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</si>
  <si>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</si>
  <si>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</si>
  <si>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</si>
  <si>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</si>
  <si>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</si>
  <si>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</si>
  <si>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</si>
  <si>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</si>
  <si>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</si>
  <si>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</si>
  <si>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</si>
  <si>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</si>
  <si>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</si>
  <si>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</si>
  <si>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</si>
  <si>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</si>
  <si>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</si>
  <si>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</si>
  <si>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</si>
  <si>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</si>
  <si>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</si>
  <si>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</si>
  <si>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</si>
  <si>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</si>
  <si>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</si>
  <si>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</si>
  <si>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</si>
  <si>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</si>
  <si>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</si>
  <si>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</si>
  <si>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</si>
  <si>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</si>
  <si>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</si>
  <si>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</si>
  <si>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</si>
  <si>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</si>
  <si>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</si>
  <si>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</si>
  <si>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</si>
  <si>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</si>
  <si>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</si>
  <si>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</si>
  <si>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</si>
  <si>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</si>
  <si>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</si>
  <si>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</si>
  <si>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</si>
  <si>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</si>
  <si>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</si>
  <si>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</si>
  <si>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</si>
  <si>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</si>
  <si>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</si>
  <si>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</si>
  <si>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</si>
  <si>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</si>
  <si>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</si>
  <si>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</si>
  <si>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</si>
  <si>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</si>
  <si>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</si>
  <si>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</si>
  <si>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</si>
  <si>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</si>
  <si>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</si>
  <si>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</si>
  <si>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</si>
  <si>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</si>
  <si>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</si>
  <si>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</si>
  <si>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</si>
  <si>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</si>
  <si>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</si>
  <si>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</si>
  <si>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</si>
  <si>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</si>
  <si>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</si>
  <si>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</si>
  <si>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</si>
  <si>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</si>
  <si>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</si>
  <si>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</si>
  <si>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</si>
  <si>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</si>
  <si>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</si>
  <si>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</si>
  <si>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</si>
  <si>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</si>
  <si>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</si>
  <si>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</si>
  <si>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</si>
  <si>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</si>
  <si>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</si>
  <si>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</si>
  <si>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</si>
  <si>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</si>
  <si>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</si>
  <si>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</si>
  <si>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</si>
  <si>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</si>
  <si>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</si>
  <si>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</si>
  <si>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</si>
  <si>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</si>
  <si>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</si>
  <si>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</si>
  <si>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</si>
  <si>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</si>
  <si>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</si>
  <si>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</si>
  <si>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</si>
  <si>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</si>
  <si>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</si>
  <si>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</si>
  <si>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</si>
  <si>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</si>
  <si>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</si>
  <si>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</si>
  <si>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</si>
  <si>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</si>
  <si>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</si>
  <si>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</si>
  <si>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</si>
  <si>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</si>
  <si>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</si>
  <si>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</si>
  <si>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</si>
  <si>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</si>
  <si>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</si>
  <si>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</si>
  <si>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</si>
  <si>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</si>
  <si>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</si>
  <si>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</si>
  <si>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</si>
  <si>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</si>
  <si>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</si>
  <si>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</si>
  <si>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</si>
  <si>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</si>
  <si>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</si>
  <si>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</si>
  <si>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</si>
  <si>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</si>
  <si>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</si>
  <si>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</si>
  <si>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</si>
  <si>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</si>
  <si>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</si>
  <si>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</si>
  <si>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</si>
  <si>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</si>
  <si>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</si>
  <si>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</si>
  <si>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</si>
  <si>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</si>
  <si>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</si>
  <si>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</si>
  <si>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</si>
  <si>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</si>
  <si>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</si>
  <si>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</si>
  <si>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</si>
  <si>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</si>
  <si>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</si>
  <si>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</si>
  <si>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</si>
  <si>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</si>
  <si>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</si>
  <si>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</si>
  <si>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</si>
  <si>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</si>
  <si>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</si>
  <si>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</si>
  <si>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</si>
  <si>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</si>
  <si>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</si>
  <si>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</si>
  <si>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</si>
  <si>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</si>
  <si>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</si>
  <si>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</si>
  <si>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</si>
  <si>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</si>
  <si>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</si>
  <si>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</si>
  <si>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</si>
  <si>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</si>
  <si>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</si>
  <si>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</si>
  <si>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</si>
  <si>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</si>
  <si>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</si>
  <si>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</si>
  <si>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</si>
  <si>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</si>
  <si>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</si>
  <si>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</si>
  <si>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</si>
  <si>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</si>
  <si>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</si>
  <si>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</si>
  <si>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</si>
  <si>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</si>
  <si>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</si>
  <si>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</si>
  <si>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</si>
  <si>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</si>
  <si>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</si>
  <si>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</si>
  <si>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</si>
  <si>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</si>
  <si>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</si>
  <si>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</si>
  <si>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</si>
  <si>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</si>
  <si>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</si>
  <si>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</si>
  <si>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</si>
  <si>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</si>
  <si>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</si>
  <si>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</si>
  <si>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</si>
  <si>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</si>
  <si>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</si>
  <si>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</si>
  <si>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</si>
  <si>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</si>
  <si>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</si>
  <si>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</si>
  <si>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</si>
  <si>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</si>
  <si>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</si>
  <si>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</si>
  <si>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</si>
  <si>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</si>
  <si>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</si>
  <si>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</si>
  <si>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</si>
  <si>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</si>
  <si>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</si>
  <si>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</si>
  <si>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</si>
  <si>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</si>
  <si>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</si>
  <si>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</si>
  <si>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</si>
  <si>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</si>
  <si>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</si>
  <si>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</si>
  <si>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</si>
  <si>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</si>
  <si>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</si>
  <si>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</si>
  <si>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</si>
  <si>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</si>
  <si>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</si>
  <si>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</si>
  <si>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</si>
  <si>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</si>
  <si>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</si>
  <si>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</si>
  <si>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</si>
  <si>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</si>
  <si>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</si>
  <si>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</si>
  <si>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</si>
  <si>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</si>
  <si>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</si>
  <si>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</si>
  <si>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</si>
  <si>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</si>
  <si>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</si>
  <si>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</si>
  <si>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</si>
  <si>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</si>
  <si>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</si>
  <si>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</si>
  <si>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</si>
  <si>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</si>
  <si>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</si>
  <si>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</si>
  <si>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</si>
  <si>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</si>
  <si>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</si>
  <si>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</si>
  <si>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</si>
  <si>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</si>
  <si>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</si>
  <si>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</si>
  <si>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</si>
  <si>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</si>
  <si>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</si>
  <si>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</si>
  <si>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</si>
  <si>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</si>
  <si>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</si>
  <si>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</si>
  <si>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</si>
  <si>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</si>
  <si>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</si>
  <si>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</si>
  <si>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</si>
  <si>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</si>
  <si>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</si>
  <si>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</si>
  <si>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</si>
  <si>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</si>
  <si>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</si>
  <si>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</si>
  <si>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</si>
  <si>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</si>
  <si>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</si>
  <si>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</si>
  <si>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</si>
  <si>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</si>
  <si>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</si>
  <si>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</si>
  <si>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</si>
  <si>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</si>
  <si>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</si>
  <si>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</si>
  <si>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</si>
  <si>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</si>
  <si>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</si>
  <si>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</si>
  <si>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</si>
  <si>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</si>
  <si>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</si>
  <si>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</si>
  <si>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</si>
  <si>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</si>
  <si>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</si>
  <si>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</si>
  <si>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</si>
  <si>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</si>
  <si>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</si>
  <si>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</si>
  <si>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</si>
  <si>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</si>
  <si>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</si>
  <si>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</si>
  <si>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</si>
  <si>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</si>
  <si>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</si>
  <si>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</si>
  <si>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</si>
  <si>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</si>
  <si>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</si>
  <si>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</si>
  <si>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</si>
  <si>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</si>
  <si>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</si>
  <si>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</si>
  <si>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</si>
  <si>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</si>
  <si>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</si>
  <si>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</si>
  <si>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</si>
  <si>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</si>
  <si>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</si>
  <si>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</si>
  <si>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</si>
  <si>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</si>
  <si>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</si>
  <si>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</si>
  <si>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</si>
  <si>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</si>
  <si>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</si>
  <si>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</si>
  <si>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</si>
  <si>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</si>
  <si>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</si>
  <si>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</si>
  <si>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</si>
  <si>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</si>
  <si>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</si>
  <si>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</si>
  <si>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</si>
  <si>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</si>
  <si>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</si>
  <si>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</si>
  <si>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</si>
  <si>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</si>
  <si>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</si>
  <si>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</si>
  <si>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</si>
  <si>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</si>
  <si>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</si>
  <si>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</si>
  <si>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</si>
  <si>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</si>
  <si>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</si>
  <si>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</si>
  <si>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</si>
  <si>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</si>
  <si>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</si>
  <si>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</si>
  <si>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</si>
  <si>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</si>
  <si>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</si>
  <si>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</si>
  <si>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</si>
  <si>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</si>
  <si>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</si>
  <si>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</si>
  <si>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</si>
  <si>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</si>
  <si>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</si>
  <si>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</si>
  <si>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</si>
  <si>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</si>
  <si>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</si>
  <si>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</si>
  <si>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</si>
  <si>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</si>
  <si>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</si>
  <si>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</si>
  <si>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</si>
  <si>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</si>
  <si>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</si>
  <si>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</si>
  <si>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</si>
  <si>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</si>
  <si>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</si>
  <si>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</si>
  <si>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</si>
  <si>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</si>
  <si>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</si>
  <si>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</si>
  <si>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</si>
  <si>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</si>
  <si>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</si>
  <si>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</si>
  <si>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</si>
  <si>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</si>
  <si>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</si>
  <si>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</si>
  <si>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</si>
  <si>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</si>
  <si>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</si>
  <si>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</si>
  <si>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</si>
  <si>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</si>
  <si>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</si>
  <si>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</si>
  <si>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</si>
  <si>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</si>
  <si>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</si>
  <si>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</si>
  <si>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</si>
  <si>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</si>
  <si>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</si>
  <si>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</si>
  <si>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</si>
  <si>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</si>
  <si>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</si>
  <si>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</si>
  <si>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</si>
  <si>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</si>
  <si>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</si>
  <si>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</si>
  <si>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</si>
  <si>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</si>
  <si>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</si>
  <si>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</si>
  <si>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</si>
  <si>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</si>
  <si>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</si>
  <si>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</si>
  <si>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</si>
  <si>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</si>
  <si>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</si>
  <si>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</si>
  <si>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</si>
  <si>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</si>
  <si>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</si>
  <si>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</si>
  <si>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</si>
  <si>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</si>
  <si>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</si>
  <si>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</si>
  <si>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</si>
  <si>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</si>
  <si>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</si>
  <si>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</si>
  <si>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</si>
  <si>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</si>
  <si>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</si>
  <si>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</si>
  <si>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</si>
  <si>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</si>
  <si>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</si>
  <si>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</si>
  <si>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</si>
  <si>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</si>
  <si>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</si>
  <si>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</si>
  <si>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</si>
  <si>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</si>
  <si>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</si>
  <si>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</si>
  <si>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</si>
  <si>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</si>
  <si>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</si>
  <si>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</si>
  <si>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</si>
  <si>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</si>
  <si>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</si>
  <si>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</si>
  <si>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</si>
  <si>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</si>
  <si>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</si>
  <si>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</si>
  <si>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</si>
  <si>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</si>
  <si>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</si>
  <si>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</si>
  <si>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</si>
  <si>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</si>
  <si>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</si>
  <si>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</si>
  <si>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</si>
  <si>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</si>
  <si>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</si>
  <si>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</si>
  <si>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</si>
  <si>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</si>
  <si>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</si>
  <si>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</si>
  <si>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</si>
  <si>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</si>
  <si>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</si>
  <si>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</si>
  <si>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</si>
  <si>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</si>
  <si>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</si>
  <si>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</si>
  <si>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</si>
  <si>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</si>
  <si>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</si>
  <si>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</si>
  <si>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</si>
  <si>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</si>
  <si>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</si>
  <si>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</si>
  <si>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</si>
  <si>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</si>
  <si>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</si>
  <si>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</si>
  <si>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</si>
  <si>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</si>
  <si>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</si>
  <si>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</si>
  <si>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</si>
  <si>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</si>
  <si>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</si>
  <si>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</si>
  <si>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</si>
  <si>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</si>
  <si>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</si>
  <si>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</si>
  <si>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</si>
  <si>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</si>
  <si>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</si>
  <si>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</si>
  <si>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</si>
  <si>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</si>
  <si>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</si>
  <si>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</si>
  <si>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</si>
  <si>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</si>
  <si>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</si>
  <si>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</si>
  <si>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</si>
  <si>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</si>
  <si>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</si>
  <si>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</si>
  <si>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</si>
  <si>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</si>
  <si>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</si>
  <si>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</si>
  <si>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</si>
  <si>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</si>
  <si>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</si>
  <si>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</si>
  <si>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</si>
  <si>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</si>
  <si>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</si>
  <si>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</si>
  <si>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</si>
  <si>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</si>
  <si>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</si>
  <si>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</si>
  <si>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</si>
  <si>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</si>
  <si>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</si>
  <si>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</si>
  <si>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</si>
  <si>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</si>
  <si>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</si>
  <si>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</si>
  <si>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</si>
  <si>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</si>
  <si>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</si>
  <si>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</si>
  <si>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</si>
  <si>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</si>
  <si>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</si>
  <si>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</si>
  <si>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</si>
  <si>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</si>
  <si>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</si>
  <si>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</si>
  <si>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</si>
  <si>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</si>
  <si>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</si>
  <si>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</si>
  <si>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</si>
  <si>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</si>
  <si>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</si>
  <si>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</si>
  <si>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</si>
  <si>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</si>
  <si>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</si>
  <si>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</si>
  <si>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</si>
  <si>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</si>
  <si>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</si>
  <si>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</si>
  <si>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</si>
  <si>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</si>
  <si>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</si>
  <si>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</si>
  <si>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</si>
  <si>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</si>
  <si>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</si>
  <si>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</si>
  <si>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</si>
  <si>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</si>
  <si>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</si>
  <si>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</si>
  <si>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</si>
  <si>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</si>
  <si>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</si>
  <si>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</si>
  <si>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</si>
  <si>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</si>
  <si>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</si>
  <si>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</si>
  <si>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</si>
  <si>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</si>
  <si>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</si>
  <si>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</si>
  <si>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</si>
  <si>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</si>
  <si>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</si>
  <si>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</si>
  <si>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</si>
  <si>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</si>
  <si>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</si>
  <si>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</si>
  <si>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</si>
  <si>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</si>
  <si>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</si>
  <si>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</si>
  <si>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</si>
  <si>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</si>
  <si>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</si>
  <si>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</si>
  <si>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</si>
  <si>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</si>
  <si>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</si>
  <si>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</si>
  <si>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</si>
  <si>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</si>
  <si>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</si>
  <si>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</si>
  <si>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</si>
  <si>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</si>
  <si>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</si>
  <si>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</si>
  <si>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</si>
  <si>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</si>
  <si>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</si>
  <si>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</si>
  <si>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</si>
  <si>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</si>
  <si>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</si>
  <si>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</si>
  <si>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</si>
  <si>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</si>
  <si>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</si>
  <si>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</si>
  <si>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</si>
  <si>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</si>
  <si>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</si>
  <si>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</si>
  <si>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</si>
  <si>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</si>
  <si>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</si>
  <si>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</si>
  <si>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</si>
  <si>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</si>
  <si>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</si>
  <si>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</si>
  <si>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</si>
  <si>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</si>
  <si>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</si>
  <si>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</si>
  <si>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</si>
  <si>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</si>
  <si>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</si>
  <si>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</si>
  <si>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</si>
  <si>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</si>
  <si>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</si>
  <si>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</si>
  <si>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</si>
  <si>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</si>
  <si>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</si>
  <si>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</si>
  <si>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</si>
  <si>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</si>
  <si>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</si>
  <si>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</si>
  <si>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</si>
  <si>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</si>
  <si>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</si>
  <si>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</si>
  <si>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</si>
  <si>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</si>
  <si>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</si>
  <si>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</si>
  <si>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</si>
  <si>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</si>
  <si>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</si>
  <si>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</si>
  <si>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</si>
  <si>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</si>
  <si>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</si>
  <si>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</si>
  <si>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</si>
  <si>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</si>
  <si>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</si>
  <si>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</si>
  <si>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</si>
  <si>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</si>
  <si>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</si>
  <si>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</si>
  <si>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</si>
  <si>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</si>
  <si>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</si>
  <si>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</si>
  <si>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</si>
  <si>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</si>
  <si>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</si>
  <si>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</si>
  <si>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</si>
  <si>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</si>
  <si>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</si>
  <si>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</si>
  <si>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</si>
  <si>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</si>
  <si>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</si>
  <si>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</si>
  <si>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</si>
  <si>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</si>
  <si>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</si>
  <si>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</si>
  <si>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</si>
  <si>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</si>
  <si>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</si>
  <si>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</si>
  <si>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</si>
  <si>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</si>
  <si>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</si>
  <si>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</si>
  <si>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</si>
  <si>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</si>
  <si>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</si>
  <si>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</si>
  <si>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</si>
  <si>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</si>
  <si>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</si>
  <si>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</si>
  <si>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</si>
  <si>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</si>
  <si>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</si>
  <si>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</si>
  <si>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</si>
  <si>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</si>
  <si>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</si>
  <si>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</si>
  <si>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</si>
  <si>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</si>
  <si>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</si>
  <si>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</si>
  <si>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</si>
  <si>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</si>
  <si>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</si>
  <si>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</si>
  <si>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</si>
  <si>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</si>
  <si>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</si>
  <si>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</si>
  <si>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</si>
  <si>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</si>
  <si>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</si>
  <si>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</si>
  <si>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</si>
  <si>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</si>
  <si>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</si>
  <si>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</si>
  <si>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</si>
  <si>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</si>
  <si>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</si>
  <si>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</si>
  <si>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</si>
  <si>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</si>
  <si>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</si>
  <si>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</si>
  <si>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</si>
  <si>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</si>
  <si>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</si>
  <si>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</si>
  <si>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</si>
  <si>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</si>
  <si>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</si>
  <si>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</si>
  <si>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</si>
  <si>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</si>
  <si>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</si>
  <si>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</si>
  <si>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</si>
  <si>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</si>
  <si>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</si>
  <si>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</si>
  <si>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</si>
  <si>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</si>
  <si>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</si>
  <si>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</si>
  <si>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</si>
  <si>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</si>
  <si>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</si>
  <si>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</si>
  <si>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</si>
  <si>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</si>
  <si>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</si>
  <si>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</si>
  <si>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</si>
  <si>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</si>
  <si>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</si>
  <si>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</si>
  <si>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</si>
  <si>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</si>
  <si>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</si>
  <si>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</si>
  <si>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</si>
  <si>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</si>
  <si>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</si>
  <si>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</si>
  <si>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</si>
  <si>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</si>
  <si>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</si>
  <si>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</si>
  <si>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</si>
  <si>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</si>
  <si>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</si>
  <si>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</si>
  <si>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</si>
  <si>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</si>
  <si>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</si>
  <si>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</si>
  <si>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</si>
  <si>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</si>
  <si>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</si>
  <si>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</si>
  <si>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</si>
  <si>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</si>
  <si>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</si>
  <si>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</si>
  <si>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</si>
  <si>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</si>
  <si>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</si>
  <si>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</si>
  <si>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</si>
  <si>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</si>
  <si>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</si>
  <si>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</si>
  <si>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</si>
  <si>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</si>
  <si>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</si>
  <si>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</si>
  <si>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</si>
  <si>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</si>
  <si>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</si>
  <si>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</si>
  <si>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</si>
  <si>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</si>
  <si>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</si>
  <si>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</si>
  <si>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</si>
  <si>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</si>
  <si>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</si>
  <si>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</si>
  <si>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</si>
  <si>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</si>
  <si>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</si>
  <si>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</si>
  <si>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</si>
  <si>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</si>
  <si>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</si>
  <si>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</si>
  <si>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</si>
  <si>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</si>
  <si>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</si>
  <si>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</si>
  <si>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</si>
  <si>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</si>
  <si>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</si>
  <si>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</si>
  <si>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</si>
  <si>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</si>
  <si>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</si>
  <si>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</si>
  <si>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</si>
  <si>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</si>
  <si>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</si>
  <si>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</si>
  <si>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</si>
  <si>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</si>
  <si>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</si>
  <si>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</si>
  <si>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</si>
  <si>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</si>
  <si>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</si>
  <si>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</si>
  <si>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</si>
  <si>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</si>
  <si>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</si>
  <si>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</si>
  <si>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</si>
  <si>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</si>
  <si>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</si>
  <si>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</si>
  <si>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</si>
  <si>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</si>
  <si>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</si>
  <si>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</si>
  <si>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</si>
  <si>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</si>
  <si>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</si>
  <si>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</si>
  <si>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</si>
  <si>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</si>
  <si>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</si>
  <si>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</si>
  <si>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</si>
  <si>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</si>
  <si>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</si>
  <si>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</si>
  <si>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</si>
  <si>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</si>
  <si>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</si>
  <si>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</si>
  <si>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</si>
  <si>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</si>
  <si>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</si>
  <si>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</si>
  <si>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</si>
  <si>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</si>
  <si>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</si>
  <si>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</si>
  <si>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</si>
  <si>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</si>
  <si>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</si>
  <si>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</si>
  <si>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</si>
  <si>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</si>
  <si>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</si>
  <si>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</si>
  <si>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</si>
  <si>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</si>
  <si>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</si>
  <si>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</si>
  <si>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</si>
  <si>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</si>
  <si>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</si>
  <si>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</si>
  <si>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</si>
  <si>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</si>
  <si>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</si>
  <si>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</si>
  <si>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</si>
  <si>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</si>
  <si>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</si>
  <si>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</si>
  <si>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</si>
  <si>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</si>
  <si>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</si>
  <si>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</si>
  <si>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</si>
  <si>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</si>
  <si>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</si>
  <si>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</si>
  <si>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</si>
  <si>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</si>
  <si>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</si>
  <si>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</si>
  <si>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</si>
  <si>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</si>
  <si>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</si>
  <si>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</si>
  <si>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</si>
  <si>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</si>
  <si>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</si>
  <si>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</si>
  <si>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</si>
  <si>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</si>
  <si>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</si>
  <si>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</si>
  <si>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</si>
  <si>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</si>
  <si>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</si>
  <si>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</si>
  <si>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</si>
  <si>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</si>
  <si>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</si>
  <si>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</si>
  <si>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</si>
  <si>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</si>
  <si>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</si>
  <si>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</si>
  <si>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</si>
  <si>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</si>
  <si>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</si>
  <si>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</si>
  <si>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</si>
  <si>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</si>
  <si>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</si>
  <si>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</si>
  <si>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</si>
  <si>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</si>
  <si>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</si>
  <si>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</si>
  <si>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</si>
  <si>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</si>
  <si>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</si>
  <si>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</si>
  <si>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</si>
  <si>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</si>
  <si>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</si>
  <si>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</si>
  <si>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</si>
  <si>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</si>
  <si>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</si>
  <si>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</si>
  <si>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</si>
  <si>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</si>
  <si>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</si>
  <si>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</si>
  <si>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</si>
  <si>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</si>
  <si>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</si>
  <si>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</si>
  <si>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</si>
  <si>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</si>
  <si>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</si>
  <si>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</si>
  <si>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</si>
  <si>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</si>
  <si>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</si>
  <si>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</si>
  <si>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</si>
  <si>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</si>
  <si>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</si>
  <si>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</si>
  <si>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</si>
  <si>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</si>
  <si>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</si>
  <si>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</si>
  <si>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</si>
  <si>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</si>
  <si>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</si>
  <si>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</si>
  <si>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</si>
  <si>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</si>
  <si>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</si>
  <si>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</si>
  <si>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</si>
  <si>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</si>
  <si>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</si>
  <si>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</si>
  <si>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</si>
  <si>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</si>
  <si>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</si>
  <si>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</si>
  <si>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</si>
  <si>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</si>
  <si>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</si>
  <si>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</si>
  <si>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</si>
  <si>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</si>
  <si>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</si>
  <si>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</si>
  <si>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</si>
  <si>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</si>
  <si>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</si>
  <si>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</si>
  <si>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</si>
  <si>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</si>
  <si>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</si>
  <si>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</si>
  <si>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</si>
  <si>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</si>
  <si>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</si>
  <si>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</si>
  <si>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</si>
  <si>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</si>
  <si>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</si>
  <si>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</si>
  <si>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</si>
  <si>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</si>
  <si>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</si>
  <si>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</si>
  <si>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</si>
  <si>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</si>
  <si>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</si>
  <si>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</si>
  <si>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</si>
  <si>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</si>
  <si>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</si>
  <si>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</si>
  <si>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</si>
  <si>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</si>
  <si>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</si>
  <si>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</si>
  <si>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</si>
  <si>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</si>
  <si>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</si>
  <si>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</si>
  <si>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</si>
  <si>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</si>
  <si>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</si>
  <si>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</si>
  <si>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</si>
  <si>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</si>
  <si>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</si>
  <si>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</si>
  <si>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</si>
  <si>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</si>
  <si>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</si>
  <si>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</si>
  <si>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</si>
  <si>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</si>
  <si>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</si>
  <si>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</si>
  <si>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</si>
  <si>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</si>
  <si>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</si>
  <si>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</si>
  <si>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</si>
  <si>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</si>
  <si>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</si>
  <si>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</si>
  <si>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</si>
  <si>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</si>
  <si>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</si>
  <si>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</si>
  <si>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</si>
  <si>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</si>
  <si>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</si>
  <si>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</si>
  <si>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</si>
  <si>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</si>
  <si>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</si>
  <si>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</si>
  <si>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</si>
  <si>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</si>
  <si>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</si>
  <si>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</si>
  <si>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</si>
  <si>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</si>
  <si>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</si>
  <si>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</si>
  <si>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</si>
  <si>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</si>
  <si>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</si>
  <si>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</si>
  <si>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</si>
  <si>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</si>
  <si>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</si>
  <si>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</si>
  <si>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</si>
  <si>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</si>
  <si>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</si>
  <si>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</si>
  <si>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</si>
  <si>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</si>
  <si>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</si>
  <si>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</si>
  <si>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</si>
  <si>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</si>
  <si>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</si>
  <si>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</si>
  <si>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</si>
  <si>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</si>
  <si>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</si>
  <si>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</si>
  <si>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</si>
  <si>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</si>
  <si>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</si>
  <si>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</si>
  <si>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</si>
  <si>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</si>
  <si>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</si>
  <si>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</si>
  <si>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</si>
  <si>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</si>
  <si>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</si>
  <si>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</si>
  <si>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</si>
  <si>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</si>
  <si>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</si>
  <si>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</si>
  <si>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</si>
  <si>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</si>
  <si>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</si>
  <si>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</si>
  <si>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</si>
  <si>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</si>
  <si>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</si>
  <si>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</si>
  <si>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</si>
  <si>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</si>
  <si>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</si>
  <si>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</si>
  <si>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</si>
  <si>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</si>
  <si>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</si>
  <si>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</si>
  <si>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</si>
  <si>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</si>
  <si>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</si>
  <si>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</si>
  <si>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</si>
  <si>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</si>
  <si>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</si>
  <si>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</si>
  <si>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</si>
  <si>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</si>
  <si>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</si>
  <si>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</si>
  <si>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</si>
  <si>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</si>
  <si>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</si>
  <si>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</si>
  <si>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</si>
  <si>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</si>
  <si>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</si>
  <si>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</si>
  <si>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</si>
  <si>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</si>
  <si>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</si>
  <si>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</si>
  <si>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</si>
  <si>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</si>
  <si>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</si>
  <si>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</si>
  <si>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</si>
  <si>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</si>
  <si>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</si>
  <si>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</si>
  <si>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</si>
  <si>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</si>
  <si>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</si>
  <si>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</si>
  <si>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</si>
  <si>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</si>
  <si>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</si>
  <si>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</si>
  <si>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</si>
  <si>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</si>
  <si>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</si>
  <si>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</si>
  <si>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</si>
  <si>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</si>
  <si>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</si>
  <si>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</si>
  <si>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</si>
  <si>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</si>
  <si>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</si>
  <si>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</si>
  <si>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</si>
  <si>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</si>
  <si>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</si>
  <si>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</si>
  <si>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</si>
  <si>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</si>
  <si>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</si>
  <si>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</si>
  <si>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</si>
  <si>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</si>
  <si>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</si>
  <si>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</si>
  <si>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</si>
  <si>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</si>
  <si>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</si>
  <si>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</si>
  <si>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</si>
  <si>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</si>
  <si>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</si>
  <si>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</si>
  <si>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</si>
  <si>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</si>
  <si>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</si>
  <si>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</si>
  <si>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</si>
  <si>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</si>
  <si>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</si>
  <si>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</si>
  <si>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</si>
  <si>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</si>
  <si>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</si>
  <si>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</si>
  <si>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</si>
  <si>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</si>
  <si>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</si>
  <si>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</si>
  <si>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</si>
  <si>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</si>
  <si>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</si>
  <si>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</si>
  <si>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</si>
  <si>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</si>
  <si>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</si>
  <si>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</si>
  <si>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</si>
  <si>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</si>
  <si>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</si>
  <si>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</si>
  <si>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</si>
  <si>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</si>
  <si>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</si>
  <si>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</si>
  <si>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</si>
  <si>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</si>
  <si>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</si>
  <si>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</si>
  <si>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</si>
  <si>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</si>
  <si>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</si>
  <si>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</si>
  <si>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</si>
  <si>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</si>
  <si>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</si>
  <si>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</si>
  <si>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</si>
  <si>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</si>
  <si>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</si>
  <si>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</si>
  <si>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</si>
  <si>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</si>
  <si>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</si>
  <si>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</si>
  <si>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</si>
  <si>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</si>
  <si>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</si>
  <si>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</si>
  <si>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</si>
  <si>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</si>
  <si>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</si>
  <si>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</si>
  <si>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</si>
  <si>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</si>
  <si>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</si>
  <si>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</si>
  <si>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</si>
  <si>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</si>
  <si>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</si>
  <si>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</si>
  <si>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</si>
  <si>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</si>
  <si>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</si>
  <si>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</si>
  <si>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</si>
  <si>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</si>
  <si>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</si>
  <si>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</si>
  <si>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</si>
  <si>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</si>
  <si>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</si>
  <si>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</si>
  <si>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</si>
  <si>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</si>
  <si>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</si>
  <si>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</si>
  <si>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</si>
  <si>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</si>
  <si>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</si>
  <si>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</si>
  <si>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</si>
  <si>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</si>
  <si>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</si>
  <si>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</si>
  <si>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</si>
  <si>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</si>
  <si>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</si>
  <si>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</si>
  <si>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</si>
  <si>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</si>
  <si>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</si>
  <si>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</si>
  <si>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</si>
  <si>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</si>
  <si>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</si>
  <si>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</si>
  <si>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</si>
  <si>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</si>
  <si>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</si>
  <si>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</si>
  <si>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</si>
  <si>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</si>
  <si>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</si>
  <si>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</si>
  <si>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</si>
  <si>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</si>
  <si>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</si>
  <si>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</si>
  <si>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</si>
  <si>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</si>
  <si>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</si>
  <si>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</si>
  <si>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</si>
  <si>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</si>
  <si>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</si>
  <si>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</si>
  <si>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</si>
  <si>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</si>
  <si>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</si>
  <si>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</si>
  <si>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</si>
  <si>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</si>
  <si>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</si>
  <si>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</si>
  <si>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</si>
  <si>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</si>
  <si>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</si>
  <si>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</si>
  <si>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</si>
  <si>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</si>
  <si>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</si>
  <si>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</si>
  <si>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</si>
  <si>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</si>
  <si>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</si>
  <si>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</si>
  <si>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</si>
  <si>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</si>
  <si>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</si>
  <si>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</si>
  <si>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</si>
  <si>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</si>
  <si>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</si>
  <si>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</si>
  <si>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</si>
  <si>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</si>
  <si>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</si>
  <si>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</si>
  <si>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</si>
  <si>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</si>
  <si>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</si>
  <si>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</si>
  <si>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</si>
  <si>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</si>
  <si>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</si>
  <si>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</si>
  <si>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</si>
  <si>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</si>
  <si>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</si>
  <si>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</si>
  <si>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</si>
  <si>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</si>
  <si>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</si>
  <si>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</si>
  <si>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</si>
  <si>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</si>
  <si>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</si>
  <si>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</si>
  <si>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</si>
  <si>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</si>
  <si>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</si>
  <si>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</si>
  <si>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</si>
  <si>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</si>
  <si>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</si>
  <si>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</si>
  <si>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</si>
  <si>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</si>
  <si>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</si>
  <si>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</si>
  <si>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</si>
  <si>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</si>
  <si>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</si>
  <si>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</si>
  <si>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</si>
  <si>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</si>
  <si>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</si>
  <si>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</si>
  <si>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</si>
  <si>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</si>
  <si>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</si>
  <si>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</si>
  <si>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</si>
  <si>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</si>
  <si>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</si>
  <si>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</si>
  <si>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</si>
  <si>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</si>
  <si>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</si>
  <si>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</si>
  <si>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</si>
  <si>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</si>
  <si>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</si>
  <si>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</si>
  <si>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</si>
  <si>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</si>
  <si>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</si>
  <si>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</si>
  <si>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</si>
  <si>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</si>
  <si>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</si>
  <si>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</si>
  <si>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</si>
  <si>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</si>
  <si>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</si>
  <si>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</si>
  <si>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</si>
  <si>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</si>
  <si>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</si>
  <si>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</si>
  <si>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</si>
  <si>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</si>
  <si>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</si>
  <si>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</si>
  <si>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</si>
  <si>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</si>
  <si>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</si>
  <si>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</si>
  <si>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</si>
  <si>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</si>
  <si>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</si>
  <si>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</si>
  <si>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</si>
  <si>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</si>
  <si>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</si>
  <si>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</si>
  <si>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</si>
  <si>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</si>
  <si>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</si>
  <si>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</si>
  <si>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</si>
  <si>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</si>
  <si>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</si>
  <si>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</si>
  <si>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</si>
  <si>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</si>
  <si>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</si>
  <si>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</si>
  <si>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</si>
  <si>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</si>
  <si>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</si>
  <si>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</si>
  <si>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</si>
  <si>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</si>
  <si>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</si>
  <si>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</si>
  <si>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</si>
  <si>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</si>
  <si>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</si>
  <si>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</si>
  <si>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</si>
  <si>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</si>
  <si>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</si>
  <si>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</si>
  <si>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</si>
  <si>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</si>
  <si>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</si>
  <si>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</si>
  <si>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</si>
  <si>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</si>
  <si>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</si>
  <si>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</si>
  <si>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</si>
  <si>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</si>
  <si>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</si>
  <si>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</si>
  <si>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</si>
  <si>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</si>
  <si>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</si>
  <si>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</si>
  <si>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</si>
  <si>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</si>
  <si>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</si>
  <si>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</si>
  <si>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</si>
  <si>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</si>
  <si>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</si>
  <si>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</si>
  <si>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</si>
  <si>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</si>
  <si>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</si>
  <si>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</si>
  <si>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</si>
  <si>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</si>
  <si>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</si>
  <si>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</si>
  <si>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</si>
  <si>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</si>
  <si>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</si>
  <si>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</si>
  <si>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</si>
  <si>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</si>
  <si>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</si>
  <si>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</si>
  <si>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</si>
  <si>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</si>
  <si>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</si>
  <si>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</si>
  <si>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</si>
  <si>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</si>
  <si>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</si>
  <si>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</si>
  <si>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</si>
  <si>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</si>
  <si>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</si>
  <si>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</si>
  <si>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</si>
  <si>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</si>
  <si>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</si>
  <si>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</si>
  <si>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</si>
  <si>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</si>
  <si>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</si>
  <si>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</si>
  <si>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</si>
  <si>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</si>
  <si>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</si>
  <si>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</si>
  <si>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</si>
  <si>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</si>
  <si>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</si>
  <si>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</si>
  <si>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</si>
  <si>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</si>
  <si>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</si>
  <si>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</si>
  <si>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</si>
  <si>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</si>
  <si>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</si>
  <si>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</si>
  <si>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</si>
  <si>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</si>
  <si>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</si>
  <si>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</si>
  <si>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</si>
  <si>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</si>
  <si>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</si>
  <si>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</si>
  <si>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</si>
  <si>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</si>
  <si>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</si>
  <si>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</si>
  <si>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</si>
  <si>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</si>
  <si>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</si>
  <si>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</si>
  <si>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</si>
  <si>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</si>
  <si>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</si>
  <si>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</si>
  <si>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</si>
  <si>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</si>
  <si>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</si>
  <si>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</si>
  <si>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</si>
  <si>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</si>
  <si>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</si>
  <si>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</si>
  <si>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</si>
  <si>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</si>
  <si>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</si>
  <si>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</si>
  <si>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</si>
  <si>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</si>
  <si>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</si>
  <si>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</si>
  <si>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</si>
  <si>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</si>
  <si>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</si>
  <si>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</si>
  <si>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</si>
  <si>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</si>
  <si>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</si>
  <si>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</si>
  <si>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</si>
  <si>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</si>
  <si>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</si>
  <si>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</si>
  <si>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</si>
  <si>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</si>
  <si>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</si>
  <si>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</si>
  <si>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</si>
  <si>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</si>
  <si>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</si>
  <si>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</si>
  <si>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</si>
  <si>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</si>
  <si>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</si>
  <si>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</si>
  <si>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</si>
  <si>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</si>
  <si>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</si>
  <si>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</si>
  <si>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</si>
  <si>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</si>
  <si>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</si>
  <si>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</si>
  <si>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</si>
  <si>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</si>
  <si>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</si>
  <si>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</si>
  <si>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</si>
  <si>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</si>
  <si>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</si>
  <si>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</si>
  <si>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</si>
  <si>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</si>
  <si>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</si>
  <si>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</si>
  <si>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</si>
  <si>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</si>
  <si>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</si>
  <si>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</si>
  <si>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</si>
  <si>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</si>
  <si>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</si>
  <si>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</si>
  <si>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</si>
  <si>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</si>
  <si>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</si>
  <si>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</si>
  <si>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</si>
  <si>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</si>
  <si>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</si>
  <si>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</si>
  <si>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</si>
  <si>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</si>
  <si>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</si>
  <si>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</si>
  <si>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</si>
  <si>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</si>
  <si>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</si>
  <si>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</si>
  <si>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</si>
  <si>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</si>
  <si>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</si>
  <si>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</si>
  <si>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</si>
  <si>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</si>
  <si>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</si>
  <si>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</si>
  <si>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</si>
  <si>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</si>
  <si>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</si>
  <si>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</si>
  <si>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</si>
  <si>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</si>
  <si>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</si>
  <si>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</si>
  <si>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</si>
  <si>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</si>
  <si>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</si>
  <si>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</si>
  <si>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</si>
  <si>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</si>
  <si>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</si>
  <si>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</si>
  <si>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</si>
  <si>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</si>
  <si>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</si>
  <si>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</si>
  <si>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</si>
  <si>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</si>
  <si>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</si>
  <si>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</si>
  <si>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</si>
  <si>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</si>
  <si>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</si>
  <si>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</si>
  <si>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</si>
  <si>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</si>
  <si>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</si>
  <si>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</si>
  <si>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</si>
  <si>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</si>
  <si>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</si>
  <si>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</si>
  <si>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</si>
  <si>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</si>
  <si>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</si>
  <si>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</si>
  <si>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</si>
  <si>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</si>
  <si>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</si>
  <si>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</si>
  <si>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</si>
  <si>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</si>
  <si>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</si>
  <si>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</si>
  <si>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</si>
  <si>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</si>
  <si>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</si>
  <si>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</si>
  <si>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</si>
  <si>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</si>
  <si>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</si>
  <si>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</si>
  <si>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</si>
  <si>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</si>
  <si>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</si>
  <si>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</si>
  <si>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</si>
  <si>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</si>
  <si>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</si>
  <si>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</si>
  <si>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</si>
  <si>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</si>
  <si>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</si>
  <si>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</si>
  <si>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</si>
  <si>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</si>
  <si>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</si>
  <si>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</si>
  <si>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</si>
  <si>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</si>
  <si>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</si>
  <si>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</si>
  <si>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</si>
  <si>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</si>
  <si>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</si>
  <si>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</si>
  <si>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</si>
  <si>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</si>
  <si>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</si>
  <si>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</si>
  <si>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</si>
  <si>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</si>
  <si>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</si>
  <si>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</si>
  <si>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</si>
  <si>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</si>
  <si>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</si>
  <si>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</si>
  <si>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</si>
  <si>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</si>
  <si>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</si>
  <si>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</si>
  <si>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</si>
  <si>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</si>
  <si>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</si>
  <si>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</si>
  <si>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</si>
  <si>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</si>
  <si>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</si>
  <si>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</si>
  <si>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</si>
  <si>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</si>
  <si>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</si>
  <si>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</si>
  <si>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</si>
  <si>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</si>
  <si>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</si>
  <si>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</si>
  <si>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</si>
  <si>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</si>
  <si>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</si>
  <si>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</si>
  <si>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</si>
  <si>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</si>
  <si>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</si>
  <si>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</si>
  <si>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</si>
  <si>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</si>
  <si>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</si>
  <si>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</si>
  <si>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</si>
  <si>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</si>
  <si>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</si>
  <si>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</si>
  <si>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</si>
  <si>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</si>
  <si>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</si>
  <si>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</si>
  <si>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</si>
  <si>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</si>
  <si>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</si>
  <si>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</si>
  <si>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</si>
  <si>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</si>
  <si>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</si>
  <si>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</si>
  <si>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</si>
  <si>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</si>
  <si>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</si>
  <si>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</si>
  <si>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</si>
  <si>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</si>
  <si>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</si>
  <si>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</si>
  <si>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</si>
  <si>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</si>
  <si>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</si>
  <si>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</si>
  <si>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</si>
  <si>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</si>
  <si>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</si>
  <si>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</si>
  <si>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</si>
  <si>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</si>
  <si>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</si>
  <si>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</si>
  <si>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</si>
  <si>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</si>
  <si>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</si>
  <si>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</si>
  <si>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</si>
  <si>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</si>
  <si>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</si>
  <si>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</si>
  <si>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</si>
  <si>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</si>
  <si>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</si>
  <si>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</si>
  <si>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</si>
  <si>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</si>
  <si>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</si>
  <si>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</si>
  <si>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</si>
  <si>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</si>
  <si>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</si>
  <si>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</si>
  <si>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</si>
  <si>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</si>
  <si>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</si>
  <si>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</si>
  <si>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</si>
  <si>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</si>
  <si>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</si>
  <si>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</si>
  <si>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</si>
  <si>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</si>
  <si>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</si>
  <si>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</si>
  <si>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</si>
  <si>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</si>
  <si>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</si>
  <si>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</si>
  <si>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</si>
  <si>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</si>
  <si>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</si>
  <si>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</si>
  <si>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</si>
  <si>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</si>
  <si>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</si>
  <si>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</si>
  <si>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</si>
  <si>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</si>
  <si>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</si>
  <si>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</si>
  <si>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</si>
  <si>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</si>
  <si>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</si>
  <si>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</si>
  <si>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</si>
  <si>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</si>
  <si>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</si>
  <si>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</si>
  <si>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</si>
  <si>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</si>
  <si>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</si>
  <si>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</si>
  <si>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</si>
  <si>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</si>
  <si>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</si>
  <si>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</si>
  <si>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</si>
  <si>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</si>
  <si>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</si>
  <si>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</si>
  <si>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</si>
  <si>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</si>
  <si>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</si>
  <si>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</si>
  <si>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</si>
  <si>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</si>
  <si>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</si>
  <si>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</si>
  <si>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</si>
  <si>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</si>
  <si>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</si>
  <si>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</si>
  <si>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</si>
  <si>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</si>
  <si>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</si>
  <si>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</si>
  <si>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</si>
  <si>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</si>
  <si>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</si>
  <si>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</si>
  <si>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</si>
  <si>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</si>
  <si>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</si>
  <si>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</si>
  <si>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</si>
  <si>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</si>
  <si>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</si>
  <si>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</si>
  <si>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</si>
  <si>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</si>
  <si>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</si>
  <si>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</si>
  <si>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</si>
  <si>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</si>
  <si>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</si>
  <si>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</si>
  <si>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</si>
  <si>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</si>
  <si>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</si>
  <si>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</si>
  <si>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</si>
  <si>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</si>
  <si>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</si>
  <si>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</si>
  <si>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</si>
  <si>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</si>
  <si>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</si>
  <si>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</si>
  <si>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</si>
  <si>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</si>
  <si>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</si>
  <si>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</si>
  <si>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</si>
  <si>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</si>
  <si>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</si>
  <si>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</si>
  <si>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</si>
  <si>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</si>
  <si>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</si>
  <si>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</si>
  <si>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</si>
  <si>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</si>
  <si>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</si>
  <si>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</si>
  <si>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</si>
  <si>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</si>
  <si>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</si>
  <si>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</si>
  <si>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</si>
  <si>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</si>
  <si>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</si>
  <si>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</si>
  <si>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</si>
  <si>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</si>
  <si>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</si>
  <si>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</si>
  <si>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</si>
  <si>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</si>
  <si>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</si>
  <si>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</si>
  <si>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</si>
  <si>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</si>
  <si>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</si>
  <si>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</si>
  <si>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</si>
  <si>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</si>
  <si>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</si>
  <si>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</si>
  <si>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</si>
  <si>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</si>
  <si>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</si>
  <si>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</si>
  <si>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</si>
  <si>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</si>
  <si>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</si>
  <si>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</si>
  <si>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</si>
  <si>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</si>
  <si>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</si>
  <si>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</si>
  <si>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</si>
  <si>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</si>
  <si>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</si>
  <si>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</si>
  <si>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</si>
  <si>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</si>
  <si>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</si>
  <si>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</si>
  <si>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</si>
  <si>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</si>
  <si>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</si>
  <si>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</si>
  <si>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</si>
  <si>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</si>
  <si>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</si>
  <si>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</si>
  <si>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</si>
  <si>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</si>
  <si>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</si>
  <si>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</si>
  <si>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</si>
  <si>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</si>
  <si>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</si>
  <si>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</si>
  <si>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</si>
  <si>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</si>
  <si>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</si>
  <si>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</si>
  <si>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</si>
  <si>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</si>
  <si>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</si>
  <si>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</si>
  <si>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</si>
  <si>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</si>
  <si>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</si>
  <si>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</si>
  <si>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</si>
  <si>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</si>
  <si>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</si>
  <si>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</si>
  <si>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</si>
  <si>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</si>
  <si>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</si>
  <si>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</si>
  <si>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</si>
  <si>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</si>
  <si>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</si>
  <si>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</si>
  <si>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</si>
  <si>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</si>
  <si>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</si>
  <si>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</si>
  <si>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</si>
  <si>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</si>
  <si>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</si>
  <si>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</si>
  <si>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</si>
  <si>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</si>
  <si>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</si>
  <si>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</si>
  <si>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</si>
  <si>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</si>
  <si>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</si>
  <si>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</si>
  <si>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</si>
  <si>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</si>
  <si>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</si>
  <si>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</si>
  <si>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</si>
  <si>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</si>
  <si>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</si>
  <si>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</si>
  <si>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</si>
  <si>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</si>
  <si>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</si>
  <si>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</si>
  <si>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</si>
  <si>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</si>
  <si>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</si>
  <si>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</si>
  <si>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</si>
  <si>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</si>
  <si>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</si>
  <si>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</si>
  <si>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</si>
  <si>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</si>
  <si>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</si>
  <si>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</si>
  <si>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</si>
  <si>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</si>
  <si>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</si>
  <si>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</si>
  <si>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</si>
  <si>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</si>
  <si>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</si>
  <si>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</si>
  <si>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</si>
  <si>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</si>
  <si>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</si>
  <si>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</si>
  <si>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</si>
  <si>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</si>
  <si>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</si>
  <si>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</si>
  <si>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</si>
  <si>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</si>
  <si>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</si>
  <si>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</si>
  <si>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</si>
  <si>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</si>
  <si>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</si>
  <si>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</si>
  <si>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</si>
  <si>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</si>
  <si>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</si>
  <si>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</si>
  <si>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</si>
  <si>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</si>
  <si>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</si>
  <si>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</si>
  <si>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</si>
  <si>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</si>
  <si>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</si>
  <si>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</si>
  <si>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</si>
  <si>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</si>
  <si>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</si>
  <si>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</si>
  <si>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</si>
  <si>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</si>
  <si>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</si>
  <si>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</si>
  <si>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</si>
  <si>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</si>
  <si>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</si>
  <si>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</si>
  <si>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</si>
  <si>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</si>
  <si>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</si>
  <si>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</si>
  <si>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</si>
  <si>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</si>
  <si>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</si>
  <si>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</si>
  <si>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</si>
  <si>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</si>
  <si>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</si>
  <si>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</si>
  <si>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</si>
  <si>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</si>
  <si>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</si>
  <si>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</si>
  <si>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</si>
  <si>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</si>
  <si>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</si>
  <si>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</si>
  <si>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</si>
  <si>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</si>
  <si>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</si>
  <si>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</si>
  <si>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</si>
  <si>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</si>
  <si>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</si>
  <si>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</si>
  <si>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</si>
  <si>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</si>
  <si>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</si>
  <si>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</si>
  <si>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</si>
  <si>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</si>
  <si>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</si>
  <si>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</si>
  <si>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</si>
  <si>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</si>
  <si>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</si>
  <si>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</si>
  <si>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</si>
  <si>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</si>
  <si>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</si>
  <si>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</si>
  <si>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</si>
  <si>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</si>
  <si>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</si>
  <si>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</si>
  <si>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</si>
  <si>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</si>
  <si>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</si>
  <si>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</si>
  <si>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</si>
  <si>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</si>
  <si>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</si>
  <si>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</si>
  <si>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</si>
  <si>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</si>
  <si>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</si>
  <si>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</si>
  <si>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</si>
  <si>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</si>
  <si>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</si>
  <si>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</si>
  <si>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</si>
  <si>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</si>
  <si>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</si>
  <si>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</si>
  <si>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</si>
  <si>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</si>
  <si>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</si>
  <si>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</si>
  <si>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</si>
  <si>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</si>
  <si>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</si>
  <si>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</si>
  <si>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</si>
  <si>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</si>
  <si>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</si>
  <si>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</si>
  <si>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</si>
  <si>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</si>
  <si>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</si>
  <si>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</si>
  <si>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</si>
  <si>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</si>
  <si>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</si>
  <si>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</si>
  <si>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</si>
  <si>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</si>
  <si>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</si>
  <si>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</si>
  <si>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</si>
  <si>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</si>
  <si>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</si>
  <si>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</si>
  <si>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</si>
  <si>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</si>
  <si>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</si>
  <si>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</si>
  <si>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</si>
  <si>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</si>
  <si>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</si>
  <si>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</si>
  <si>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</si>
  <si>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</si>
  <si>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</si>
  <si>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</si>
  <si>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</si>
  <si>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</si>
  <si>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</si>
  <si>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</si>
  <si>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</si>
  <si>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</si>
  <si>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</si>
  <si>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</si>
  <si>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</si>
  <si>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</si>
  <si>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</si>
  <si>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</si>
  <si>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</si>
  <si>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</si>
  <si>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</si>
  <si>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</si>
  <si>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</si>
  <si>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</si>
  <si>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</si>
  <si>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</si>
  <si>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</si>
  <si>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</si>
  <si>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</si>
  <si>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</si>
  <si>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</si>
  <si>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</si>
  <si>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</si>
  <si>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</si>
  <si>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</si>
  <si>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</si>
  <si>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</si>
  <si>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</si>
  <si>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</si>
  <si>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</si>
  <si>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</si>
  <si>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</si>
  <si>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</si>
  <si>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</si>
  <si>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</si>
  <si>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</si>
  <si>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</si>
  <si>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</si>
  <si>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</si>
  <si>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</si>
  <si>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</si>
  <si>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</si>
  <si>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</si>
  <si>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</si>
  <si>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</si>
  <si>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</si>
  <si>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</si>
  <si>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</si>
  <si>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</si>
  <si>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</si>
  <si>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</si>
  <si>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</si>
  <si>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</si>
  <si>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</si>
  <si>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</si>
  <si>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</si>
  <si>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</si>
  <si>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</si>
  <si>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</si>
  <si>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</si>
  <si>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</si>
  <si>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</si>
  <si>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</si>
  <si>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</si>
  <si>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</si>
  <si>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</si>
  <si>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</si>
  <si>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</si>
  <si>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</si>
  <si>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</si>
  <si>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</si>
  <si>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</si>
  <si>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</si>
  <si>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</si>
  <si>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</si>
  <si>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</si>
  <si>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</si>
  <si>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</si>
  <si>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</si>
  <si>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</si>
  <si>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</si>
  <si>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</si>
  <si>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</si>
  <si>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</si>
  <si>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</si>
  <si>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</si>
  <si>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</si>
  <si>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</si>
  <si>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</si>
  <si>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</si>
  <si>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</si>
  <si>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</si>
  <si>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</si>
  <si>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</si>
  <si>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</si>
  <si>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</si>
  <si>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</si>
  <si>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</si>
  <si>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</si>
  <si>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</si>
  <si>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</si>
  <si>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</si>
  <si>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</si>
  <si>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</si>
  <si>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</si>
  <si>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</si>
  <si>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</si>
  <si>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</si>
  <si>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</si>
  <si>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</si>
  <si>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</si>
  <si>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</si>
  <si>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</si>
  <si>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</si>
  <si>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</si>
  <si>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</si>
  <si>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</si>
  <si>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</si>
  <si>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</si>
  <si>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</si>
  <si>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</si>
  <si>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</si>
  <si>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</si>
  <si>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</si>
  <si>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</si>
  <si>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</si>
  <si>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</si>
  <si>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</si>
  <si>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</si>
  <si>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</si>
  <si>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</si>
  <si>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</si>
  <si>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</si>
  <si>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</si>
  <si>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</si>
  <si>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</si>
  <si>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</si>
  <si>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</si>
  <si>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</si>
  <si>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</si>
  <si>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</si>
  <si>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</si>
  <si>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</si>
  <si>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</si>
  <si>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</si>
  <si>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</si>
  <si>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</si>
  <si>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</si>
  <si>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</si>
  <si>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</si>
  <si>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</si>
  <si>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</si>
  <si>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</si>
  <si>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</si>
  <si>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</si>
  <si>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</si>
  <si>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</si>
  <si>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</si>
  <si>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</si>
  <si>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</si>
  <si>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</si>
  <si>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</si>
  <si>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</si>
  <si>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</si>
  <si>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</si>
  <si>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</si>
  <si>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</si>
  <si>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</si>
  <si>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</si>
  <si>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</si>
  <si>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</si>
  <si>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</si>
  <si>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</si>
  <si>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</si>
  <si>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</si>
  <si>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</si>
  <si>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</si>
  <si>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</si>
  <si>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</si>
  <si>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</si>
  <si>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</si>
  <si>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</si>
  <si>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</si>
  <si>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</si>
  <si>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</si>
  <si>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</si>
  <si>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</si>
  <si>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</si>
  <si>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</si>
  <si>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</si>
  <si>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</si>
  <si>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</si>
  <si>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</si>
  <si>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</si>
  <si>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</si>
  <si>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</si>
  <si>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</si>
  <si>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</si>
  <si>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</si>
  <si>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</si>
  <si>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</si>
  <si>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</si>
  <si>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</si>
  <si>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</si>
  <si>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</si>
  <si>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</si>
  <si>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</si>
  <si>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</si>
  <si>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</si>
  <si>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</si>
  <si>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</si>
  <si>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</si>
  <si>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</si>
  <si>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</si>
  <si>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</si>
  <si>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</si>
  <si>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</si>
  <si>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</si>
  <si>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</si>
  <si>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</si>
  <si>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</si>
  <si>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</si>
  <si>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</si>
  <si>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</si>
  <si>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</si>
  <si>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</si>
  <si>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</si>
  <si>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</si>
  <si>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</si>
  <si>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</si>
  <si>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</si>
  <si>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</si>
  <si>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</si>
  <si>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</si>
  <si>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</si>
  <si>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</si>
  <si>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</si>
  <si>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</si>
  <si>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</si>
  <si>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</si>
  <si>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</si>
  <si>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</si>
  <si>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</si>
  <si>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</si>
  <si>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</si>
  <si>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</si>
  <si>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</si>
  <si>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</si>
  <si>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</si>
  <si>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</si>
  <si>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</si>
  <si>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</si>
  <si>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</si>
  <si>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</si>
  <si>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</si>
  <si>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</si>
  <si>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</si>
  <si>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</si>
  <si>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</si>
  <si>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</si>
  <si>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</si>
  <si>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</si>
  <si>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</si>
  <si>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</si>
  <si>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</si>
  <si>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</si>
  <si>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</si>
  <si>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</si>
  <si>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</si>
  <si>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</si>
  <si>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</si>
  <si>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</si>
  <si>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</si>
  <si>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</si>
  <si>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</si>
  <si>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</si>
  <si>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</si>
  <si>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</si>
  <si>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</si>
  <si>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</si>
  <si>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</si>
  <si>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</si>
  <si>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</si>
  <si>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</si>
  <si>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</si>
  <si>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</si>
  <si>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</si>
  <si>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</si>
  <si>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</si>
  <si>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</si>
  <si>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</si>
  <si>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</si>
  <si>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</si>
  <si>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</si>
  <si>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</si>
  <si>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</si>
  <si>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</si>
  <si>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</si>
  <si>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</si>
  <si>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</si>
  <si>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</si>
  <si>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</si>
  <si>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</si>
  <si>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</si>
  <si>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</si>
  <si>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</si>
  <si>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</si>
  <si>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</si>
  <si>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</si>
  <si>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</si>
  <si>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</si>
  <si>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</si>
  <si>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</si>
  <si>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</si>
  <si>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</si>
  <si>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</si>
  <si>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</si>
  <si>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</si>
  <si>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</si>
  <si>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</si>
  <si>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</si>
  <si>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</si>
  <si>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</si>
  <si>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</si>
  <si>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</si>
  <si>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</si>
  <si>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</si>
  <si>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</si>
  <si>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</si>
  <si>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</si>
  <si>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</si>
  <si>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</si>
  <si>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</si>
  <si>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</si>
  <si>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</si>
  <si>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</si>
  <si>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</si>
  <si>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</si>
  <si>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</si>
  <si>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</si>
  <si>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</si>
  <si>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</si>
  <si>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</si>
  <si>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</si>
  <si>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</si>
  <si>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</si>
  <si>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</si>
  <si>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</si>
  <si>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</si>
  <si>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</si>
  <si>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</si>
  <si>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</si>
  <si>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</si>
  <si>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</si>
  <si>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</si>
  <si>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</si>
  <si>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</si>
  <si>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</si>
  <si>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</si>
  <si>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</si>
  <si>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</si>
  <si>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</si>
  <si>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</si>
  <si>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</si>
  <si>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</si>
  <si>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</si>
  <si>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</si>
  <si>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</si>
  <si>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</si>
  <si>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</si>
  <si>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</si>
  <si>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</si>
  <si>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</si>
  <si>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</si>
  <si>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</si>
  <si>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</si>
  <si>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</si>
  <si>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</si>
  <si>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</si>
  <si>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</si>
  <si>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</si>
  <si>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</si>
  <si>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</si>
  <si>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</si>
  <si>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</si>
  <si>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</si>
  <si>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</si>
  <si>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</si>
  <si>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</si>
  <si>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</si>
  <si>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</si>
  <si>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</si>
  <si>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</si>
  <si>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</si>
  <si>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</si>
  <si>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</si>
  <si>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</si>
  <si>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</si>
  <si>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</si>
  <si>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</si>
  <si>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</si>
  <si>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</si>
  <si>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</si>
  <si>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</si>
  <si>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</si>
  <si>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</si>
  <si>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</si>
  <si>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</si>
  <si>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</si>
  <si>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</si>
  <si>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</si>
  <si>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</si>
  <si>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</si>
  <si>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</si>
  <si>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</si>
  <si>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</si>
  <si>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</si>
  <si>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</si>
  <si>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</si>
  <si>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</si>
  <si>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</si>
  <si>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</si>
  <si>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</si>
  <si>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</si>
  <si>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</si>
  <si>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</si>
  <si>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</si>
  <si>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</si>
  <si>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</si>
  <si>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</si>
  <si>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</si>
  <si>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</si>
  <si>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</si>
  <si>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</si>
  <si>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</si>
  <si>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</si>
  <si>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</si>
  <si>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</si>
  <si>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</si>
  <si>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</si>
  <si>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</si>
  <si>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</si>
  <si>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</si>
  <si>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</si>
  <si>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</si>
  <si>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</si>
  <si>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</si>
  <si>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</si>
  <si>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</si>
  <si>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</si>
  <si>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</si>
  <si>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</si>
  <si>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</si>
  <si>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</si>
  <si>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</si>
  <si>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</si>
  <si>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</si>
  <si>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</si>
  <si>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</si>
  <si>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</si>
  <si>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</si>
  <si>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</si>
  <si>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</si>
  <si>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</si>
  <si>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</si>
  <si>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</si>
  <si>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</si>
  <si>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</si>
  <si>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</si>
  <si>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</si>
  <si>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</si>
  <si>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</si>
  <si>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</si>
  <si>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</si>
  <si>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</si>
  <si>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</si>
  <si>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</si>
  <si>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</si>
  <si>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</si>
  <si>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</si>
  <si>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</si>
  <si>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</si>
  <si>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</si>
  <si>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</si>
  <si>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</si>
  <si>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</si>
  <si>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</si>
  <si>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</si>
  <si>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</si>
  <si>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</si>
  <si>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</si>
  <si>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</si>
  <si>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</si>
  <si>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</si>
  <si>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</si>
  <si>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</si>
  <si>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</si>
  <si>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</si>
  <si>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</si>
  <si>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</si>
  <si>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</si>
  <si>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</si>
  <si>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</si>
  <si>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</si>
  <si>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</si>
  <si>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</si>
  <si>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</si>
  <si>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</si>
  <si>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</si>
  <si>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</si>
  <si>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</si>
  <si>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</si>
  <si>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</si>
  <si>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</si>
  <si>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</si>
  <si>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</si>
  <si>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</si>
  <si>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</si>
  <si>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</si>
  <si>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</si>
  <si>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</si>
  <si>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</si>
  <si>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</si>
  <si>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</si>
  <si>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</si>
  <si>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</si>
  <si>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</si>
  <si>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</si>
  <si>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</si>
  <si>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</si>
  <si>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</si>
  <si>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</si>
  <si>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</si>
  <si>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</si>
  <si>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</si>
  <si>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</si>
  <si>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</si>
  <si>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</si>
  <si>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</si>
  <si>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</si>
  <si>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</si>
  <si>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</si>
  <si>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</si>
  <si>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</si>
  <si>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</si>
  <si>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</si>
  <si>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</si>
  <si>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</si>
  <si>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</si>
  <si>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</si>
  <si>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</si>
  <si>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</si>
  <si>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</si>
  <si>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</si>
  <si>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</si>
  <si>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</si>
  <si>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</si>
  <si>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</si>
  <si>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</si>
  <si>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</si>
  <si>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</si>
  <si>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</si>
  <si>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</si>
  <si>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</si>
  <si>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</si>
  <si>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</si>
  <si>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</si>
  <si>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</si>
  <si>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</si>
  <si>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</si>
  <si>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</si>
  <si>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</si>
  <si>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</si>
  <si>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</si>
  <si>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</si>
  <si>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</si>
  <si>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</si>
  <si>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</si>
  <si>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</si>
  <si>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</si>
  <si>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</si>
  <si>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</si>
  <si>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</si>
  <si>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</si>
  <si>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</si>
  <si>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</si>
  <si>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</si>
  <si>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</si>
  <si>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</si>
  <si>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</si>
  <si>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</si>
  <si>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</si>
  <si>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</si>
  <si>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</si>
  <si>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</si>
  <si>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</si>
  <si>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</si>
  <si>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</si>
  <si>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</si>
  <si>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</si>
  <si>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</si>
  <si>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</si>
  <si>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</si>
  <si>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</si>
  <si>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</si>
  <si>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</si>
  <si>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</si>
  <si>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</si>
  <si>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</si>
  <si>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</si>
  <si>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</si>
  <si>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</si>
  <si>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</si>
  <si>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</si>
  <si>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</si>
  <si>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</si>
  <si>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</si>
  <si>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</si>
  <si>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</si>
  <si>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</si>
  <si>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</si>
  <si>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</si>
  <si>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</si>
  <si>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</si>
  <si>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</si>
  <si>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</si>
  <si>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</si>
  <si>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</si>
  <si>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</si>
  <si>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</si>
  <si>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</si>
  <si>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</si>
  <si>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</si>
  <si>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</si>
  <si>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</si>
  <si>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</si>
  <si>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</si>
  <si>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</si>
  <si>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</si>
  <si>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</si>
  <si>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</si>
  <si>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</si>
  <si>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</si>
  <si>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</si>
  <si>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</si>
  <si>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</si>
  <si>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</si>
  <si>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</si>
  <si>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</si>
  <si>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</si>
  <si>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</si>
  <si>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</si>
  <si>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</si>
  <si>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</si>
  <si>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</si>
  <si>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</si>
  <si>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</si>
  <si>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</si>
  <si>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</si>
  <si>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</si>
  <si>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</si>
  <si>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</si>
  <si>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</si>
  <si>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</si>
  <si>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</si>
  <si>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</si>
  <si>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</si>
  <si>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</si>
  <si>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</si>
  <si>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</si>
  <si>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</si>
  <si>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</si>
  <si>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</si>
  <si>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</si>
  <si>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</si>
  <si>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</si>
  <si>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</si>
  <si>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</si>
  <si>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</si>
  <si>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</si>
  <si>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</si>
  <si>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</si>
  <si>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</si>
  <si>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</si>
  <si>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</si>
  <si>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</si>
  <si>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</si>
  <si>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</si>
  <si>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</si>
  <si>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</si>
  <si>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</si>
  <si>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</si>
  <si>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</si>
  <si>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</si>
  <si>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</si>
  <si>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</si>
  <si>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</si>
  <si>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</si>
  <si>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</si>
  <si>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</si>
  <si>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</si>
  <si>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</si>
  <si>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</si>
  <si>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</si>
  <si>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</si>
  <si>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</si>
  <si>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</si>
  <si>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</si>
  <si>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</si>
  <si>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</si>
  <si>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</si>
  <si>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</si>
  <si>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</si>
  <si>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</si>
  <si>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</si>
  <si>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</si>
  <si>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</si>
  <si>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</si>
  <si>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</si>
  <si>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</si>
  <si>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</si>
  <si>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</si>
  <si>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</si>
  <si>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</si>
  <si>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</si>
  <si>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</si>
  <si>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</si>
  <si>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</si>
  <si>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</si>
  <si>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</si>
  <si>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</si>
  <si>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</si>
  <si>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</si>
  <si>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</si>
  <si>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</si>
  <si>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</si>
  <si>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</si>
  <si>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</si>
  <si>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</si>
  <si>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</si>
  <si>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</si>
  <si>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</si>
  <si>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</si>
  <si>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</si>
  <si>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</si>
  <si>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</si>
  <si>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</si>
  <si>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</si>
  <si>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</si>
  <si>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</si>
  <si>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</si>
  <si>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</si>
  <si>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</si>
  <si>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</si>
  <si>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</si>
  <si>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</si>
  <si>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</si>
  <si>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</si>
  <si>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</si>
  <si>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</si>
  <si>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</si>
  <si>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</si>
  <si>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</si>
  <si>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</si>
  <si>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</si>
  <si>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</si>
  <si>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</si>
  <si>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</si>
  <si>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</si>
  <si>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</si>
  <si>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</si>
  <si>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</si>
  <si>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</si>
  <si>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</si>
  <si>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</si>
  <si>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</si>
  <si>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</si>
  <si>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</si>
  <si>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</si>
  <si>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</si>
  <si>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</si>
  <si>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</si>
  <si>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</si>
  <si>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</si>
  <si>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</si>
  <si>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</si>
  <si>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</si>
  <si>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</si>
  <si>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</si>
  <si>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</si>
  <si>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</si>
  <si>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</si>
  <si>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</si>
  <si>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</si>
  <si>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</si>
  <si>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</si>
  <si>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</si>
  <si>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</si>
  <si>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</si>
  <si>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</si>
  <si>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</si>
  <si>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</si>
  <si>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</si>
  <si>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</si>
  <si>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</si>
  <si>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</si>
  <si>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</si>
  <si>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</si>
  <si>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</si>
  <si>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</si>
  <si>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</si>
  <si>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</si>
  <si>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</si>
  <si>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</si>
  <si>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</si>
  <si>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</si>
  <si>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</si>
  <si>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</si>
  <si>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</si>
  <si>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</si>
  <si>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</si>
  <si>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</si>
  <si>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</si>
  <si>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</si>
  <si>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</si>
  <si>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</si>
  <si>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</si>
  <si>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</si>
  <si>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</si>
  <si>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</si>
  <si>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</si>
  <si>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</si>
  <si>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</si>
  <si>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</si>
  <si>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</si>
  <si>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</si>
  <si>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</si>
  <si>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</si>
  <si>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</si>
  <si>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</si>
  <si>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</si>
  <si>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</si>
  <si>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</si>
  <si>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</si>
  <si>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</si>
  <si>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</si>
  <si>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</si>
  <si>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</si>
  <si>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</si>
  <si>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</si>
  <si>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</si>
  <si>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</si>
  <si>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</si>
  <si>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</si>
  <si>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</si>
  <si>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</si>
  <si>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</si>
  <si>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</si>
  <si>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</si>
  <si>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</si>
  <si>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</si>
  <si>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</si>
  <si>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</si>
  <si>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</si>
  <si>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</si>
  <si>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</si>
  <si>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</si>
  <si>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</si>
  <si>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</si>
  <si>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</si>
  <si>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</si>
  <si>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</si>
  <si>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</si>
  <si>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</si>
  <si>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</si>
  <si>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</si>
  <si>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</si>
  <si>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</si>
  <si>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</si>
  <si>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</si>
  <si>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</si>
  <si>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</si>
  <si>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</si>
  <si>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</si>
  <si>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</si>
  <si>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</si>
  <si>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</si>
  <si>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</si>
  <si>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</si>
  <si>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</si>
  <si>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</si>
  <si>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</si>
  <si>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</si>
  <si>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</si>
  <si>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</si>
  <si>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</si>
  <si>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</si>
  <si>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</si>
  <si>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</si>
  <si>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</si>
  <si>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</si>
  <si>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</si>
  <si>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</si>
  <si>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</si>
  <si>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</si>
  <si>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</si>
  <si>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</si>
  <si>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</si>
  <si>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</si>
  <si>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</si>
  <si>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</si>
  <si>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</si>
  <si>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</si>
  <si>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</si>
  <si>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</si>
  <si>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</si>
  <si>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</si>
  <si>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</si>
  <si>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</si>
  <si>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</si>
  <si>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</si>
  <si>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</si>
  <si>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</si>
  <si>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</si>
  <si>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</si>
  <si>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</si>
  <si>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</si>
  <si>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</si>
  <si>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</si>
  <si>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</si>
  <si>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</si>
  <si>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</si>
  <si>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</si>
  <si>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</si>
  <si>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</si>
  <si>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</si>
  <si>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</si>
  <si>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</si>
  <si>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</si>
  <si>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</si>
  <si>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</si>
  <si>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</si>
  <si>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</si>
  <si>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</si>
  <si>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</si>
  <si>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</si>
  <si>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</si>
  <si>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</si>
  <si>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</si>
  <si>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</si>
  <si>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</si>
  <si>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</si>
  <si>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</si>
  <si>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</si>
  <si>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</si>
  <si>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</si>
  <si>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</si>
  <si>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</si>
  <si>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</si>
  <si>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</si>
  <si>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</si>
  <si>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</si>
  <si>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</si>
  <si>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</si>
  <si>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</si>
  <si>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</si>
  <si>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</si>
  <si>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</si>
  <si>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</si>
  <si>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</si>
  <si>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</si>
  <si>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</si>
  <si>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</si>
  <si>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</si>
  <si>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</si>
  <si>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</si>
  <si>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</si>
  <si>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</si>
  <si>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</si>
  <si>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</si>
  <si>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</si>
  <si>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</si>
  <si>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</si>
  <si>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</si>
  <si>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</si>
  <si>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</si>
  <si>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</si>
  <si>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</si>
  <si>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</si>
  <si>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</si>
  <si>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</si>
  <si>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</si>
  <si>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</si>
  <si>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</si>
  <si>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</si>
  <si>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</si>
  <si>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</si>
  <si>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</si>
  <si>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</si>
  <si>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</si>
  <si>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</si>
  <si>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</si>
  <si>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</si>
  <si>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</si>
  <si>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</si>
  <si>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</si>
  <si>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</si>
  <si>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</si>
  <si>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</si>
  <si>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</si>
  <si>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</si>
  <si>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</si>
  <si>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</si>
  <si>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</si>
  <si>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</si>
  <si>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</si>
  <si>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</si>
  <si>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</si>
  <si>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</si>
  <si>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</si>
  <si>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</si>
  <si>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</si>
  <si>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</si>
  <si>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</si>
  <si>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</si>
  <si>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</si>
  <si>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</si>
  <si>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</si>
  <si>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</si>
  <si>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</si>
  <si>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</si>
  <si>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</si>
  <si>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</si>
  <si>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</si>
  <si>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</si>
  <si>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</si>
  <si>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</si>
  <si>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</si>
  <si>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</si>
  <si>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</si>
  <si>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</si>
  <si>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</si>
  <si>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</si>
  <si>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</si>
  <si>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</si>
  <si>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</si>
  <si>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</si>
  <si>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</si>
  <si>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</si>
  <si>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</si>
  <si>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</si>
  <si>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</si>
  <si>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</si>
  <si>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</si>
  <si>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</si>
  <si>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</si>
  <si>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</si>
  <si>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</si>
  <si>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</si>
  <si>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</si>
  <si>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</si>
  <si>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</si>
  <si>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</si>
  <si>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</si>
  <si>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</si>
  <si>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</si>
  <si>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</si>
  <si>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</si>
  <si>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</si>
  <si>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</si>
  <si>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</si>
  <si>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</si>
  <si>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</si>
  <si>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</si>
  <si>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</si>
  <si>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</si>
  <si>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</si>
  <si>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</si>
  <si>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</si>
  <si>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</si>
  <si>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</si>
  <si>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</si>
  <si>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</si>
  <si>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</si>
  <si>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</si>
  <si>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</si>
  <si>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</si>
  <si>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</si>
  <si>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</si>
  <si>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</si>
  <si>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</si>
  <si>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</si>
  <si>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</si>
  <si>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</si>
  <si>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</si>
  <si>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</si>
  <si>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</si>
  <si>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</si>
  <si>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</si>
  <si>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</si>
  <si>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</si>
  <si>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</si>
  <si>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</si>
  <si>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</si>
  <si>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</si>
  <si>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</si>
  <si>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</si>
  <si>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</si>
  <si>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</si>
  <si>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</si>
  <si>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</si>
  <si>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</si>
  <si>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</si>
  <si>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</si>
  <si>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</si>
  <si>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</si>
  <si>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</si>
  <si>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</si>
  <si>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</si>
  <si>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</si>
  <si>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</si>
  <si>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</si>
  <si>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</si>
  <si>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</si>
  <si>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</si>
  <si>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</si>
  <si>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</si>
  <si>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</si>
  <si>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</si>
  <si>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</si>
  <si>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</si>
  <si>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</si>
  <si>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</si>
  <si>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</si>
  <si>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</si>
  <si>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</si>
  <si>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</si>
  <si>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</si>
  <si>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</si>
  <si>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</si>
  <si>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</si>
  <si>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</si>
  <si>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</si>
  <si>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</si>
  <si>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</si>
  <si>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</si>
  <si>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</si>
  <si>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</si>
  <si>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</si>
  <si>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</si>
  <si>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</si>
  <si>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</si>
  <si>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</si>
  <si>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</si>
  <si>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</si>
  <si>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</si>
  <si>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</si>
  <si>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</si>
  <si>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</si>
  <si>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</si>
  <si>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</si>
  <si>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</si>
  <si>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</si>
  <si>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</si>
  <si>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</si>
  <si>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</si>
  <si>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</si>
  <si>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</si>
  <si>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</si>
  <si>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</si>
  <si>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</si>
  <si>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</si>
  <si>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</si>
  <si>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</si>
  <si>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</si>
  <si>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</si>
  <si>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</si>
  <si>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</si>
  <si>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</si>
  <si>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</si>
  <si>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</si>
  <si>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</si>
  <si>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</si>
  <si>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</si>
  <si>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</si>
  <si>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</si>
  <si>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</si>
  <si>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</si>
  <si>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</si>
  <si>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</si>
  <si>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</si>
  <si>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</si>
  <si>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</si>
  <si>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</si>
  <si>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</si>
  <si>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</si>
  <si>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</si>
  <si>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</si>
  <si>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</si>
  <si>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</si>
  <si>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</si>
  <si>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</si>
  <si>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</si>
  <si>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</si>
  <si>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</si>
  <si>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</si>
  <si>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</si>
  <si>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</si>
  <si>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</si>
  <si>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</si>
  <si>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</si>
  <si>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</si>
  <si>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</si>
  <si>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</si>
  <si>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</si>
  <si>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</si>
  <si>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</si>
  <si>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</si>
  <si>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</si>
  <si>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</si>
  <si>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</si>
  <si>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</si>
  <si>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</si>
  <si>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</si>
  <si>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</si>
  <si>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</si>
  <si>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</si>
  <si>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</si>
  <si>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</si>
  <si>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</si>
  <si>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</si>
  <si>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</si>
  <si>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</si>
  <si>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</si>
  <si>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</si>
  <si>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</si>
  <si>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</si>
  <si>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</si>
  <si>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</si>
  <si>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</si>
  <si>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</si>
  <si>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</si>
  <si>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</si>
  <si>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</si>
  <si>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</si>
  <si>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</si>
  <si>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</si>
  <si>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</si>
  <si>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</si>
  <si>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</si>
  <si>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</si>
  <si>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</si>
  <si>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</si>
  <si>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</si>
  <si>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</si>
  <si>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</si>
  <si>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</si>
  <si>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</si>
  <si>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</si>
  <si>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</si>
  <si>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</si>
  <si>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</si>
  <si>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</si>
  <si>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</si>
  <si>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</si>
  <si>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</si>
  <si>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</si>
  <si>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</si>
  <si>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</si>
  <si>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</si>
  <si>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</si>
  <si>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</si>
  <si>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</si>
  <si>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</si>
  <si>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</si>
  <si>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</si>
  <si>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</si>
  <si>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</si>
  <si>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</si>
  <si>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</si>
  <si>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</si>
  <si>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</si>
  <si>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</si>
  <si>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</si>
  <si>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</si>
  <si>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</si>
  <si>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</si>
  <si>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</si>
  <si>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</si>
  <si>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</si>
  <si>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</si>
  <si>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</si>
  <si>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</si>
  <si>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</si>
  <si>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</si>
  <si>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</si>
  <si>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</si>
  <si>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</si>
  <si>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</si>
  <si>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</si>
  <si>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</si>
  <si>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</si>
  <si>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</si>
  <si>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</si>
  <si>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</si>
  <si>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</si>
  <si>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</si>
  <si>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</si>
  <si>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</si>
  <si>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</si>
  <si>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</si>
  <si>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</si>
  <si>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</si>
  <si>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</si>
  <si>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</si>
  <si>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</si>
  <si>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</si>
  <si>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</si>
  <si>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</si>
  <si>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</si>
  <si>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</si>
  <si>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</si>
  <si>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</si>
  <si>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</si>
  <si>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</si>
  <si>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</si>
  <si>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</si>
  <si>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</si>
  <si>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</si>
  <si>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</si>
  <si>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</si>
  <si>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</si>
  <si>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</si>
  <si>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</si>
  <si>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</si>
  <si>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</si>
  <si>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</si>
  <si>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</si>
  <si>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</si>
  <si>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</si>
  <si>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</si>
  <si>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</si>
  <si>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</si>
  <si>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</si>
  <si>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</si>
  <si>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</si>
  <si>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</si>
  <si>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</si>
  <si>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</si>
  <si>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</si>
  <si>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</si>
  <si>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</si>
  <si>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</si>
  <si>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</si>
  <si>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</si>
  <si>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</si>
  <si>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</si>
  <si>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</si>
  <si>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</si>
  <si>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</si>
  <si>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</si>
  <si>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</si>
  <si>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</si>
  <si>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</si>
  <si>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</si>
  <si>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</si>
  <si>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</si>
  <si>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</si>
  <si>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</si>
  <si>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</si>
  <si>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</si>
  <si>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</si>
  <si>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</si>
  <si>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</si>
  <si>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</si>
  <si>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</si>
  <si>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</si>
  <si>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</si>
  <si>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</si>
  <si>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</si>
  <si>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</si>
  <si>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</si>
  <si>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</si>
  <si>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</si>
  <si>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</si>
  <si>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</si>
  <si>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</si>
  <si>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</si>
  <si>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</si>
  <si>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</si>
  <si>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</si>
  <si>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</si>
  <si>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</si>
  <si>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</si>
  <si>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</si>
  <si>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</si>
  <si>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</si>
  <si>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</si>
  <si>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</si>
  <si>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</si>
  <si>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</si>
  <si>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</si>
  <si>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</si>
  <si>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</si>
  <si>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</si>
  <si>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</si>
  <si>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</si>
  <si>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</si>
  <si>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</si>
  <si>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</si>
  <si>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</si>
  <si>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</si>
  <si>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</si>
  <si>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</si>
  <si>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</si>
  <si>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</si>
  <si>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</si>
  <si>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</si>
  <si>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</si>
  <si>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</si>
  <si>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</si>
  <si>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</si>
  <si>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</si>
  <si>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</si>
  <si>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</si>
  <si>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</si>
  <si>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</si>
  <si>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</si>
  <si>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</si>
  <si>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</si>
  <si>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</si>
  <si>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</si>
  <si>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</si>
  <si>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</si>
  <si>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</si>
  <si>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</si>
  <si>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</si>
  <si>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</si>
  <si>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</si>
  <si>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</si>
  <si>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</si>
  <si>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</si>
  <si>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</si>
  <si>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</si>
  <si>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</si>
  <si>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</si>
  <si>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</si>
  <si>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</si>
  <si>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</si>
  <si>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</si>
  <si>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</si>
  <si>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</si>
  <si>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</si>
  <si>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</si>
  <si>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</si>
  <si>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</si>
  <si>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</si>
  <si>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</si>
  <si>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</si>
  <si>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</si>
  <si>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</si>
  <si>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</si>
  <si>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</si>
  <si>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</si>
  <si>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</si>
  <si>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</si>
  <si>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</si>
  <si>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</si>
  <si>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</si>
  <si>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</si>
  <si>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</si>
  <si>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</si>
  <si>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</si>
  <si>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</si>
  <si>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</si>
  <si>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</si>
  <si>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</si>
  <si>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</si>
  <si>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</si>
  <si>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</si>
  <si>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</si>
  <si>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</si>
  <si>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</si>
  <si>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</si>
  <si>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</si>
  <si>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</si>
  <si>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</si>
  <si>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</si>
  <si>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</si>
  <si>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</si>
  <si>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</si>
  <si>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</si>
  <si>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</si>
  <si>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</si>
  <si>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</si>
  <si>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</si>
  <si>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</si>
  <si>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</si>
  <si>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</si>
  <si>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</si>
  <si>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</si>
  <si>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</si>
  <si>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</si>
  <si>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</si>
  <si>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</si>
  <si>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</si>
  <si>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</si>
  <si>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</si>
  <si>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</si>
  <si>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</si>
  <si>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</si>
  <si>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</si>
  <si>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</si>
  <si>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</si>
  <si>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</si>
  <si>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</si>
  <si>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</si>
  <si>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</si>
  <si>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</si>
  <si>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</si>
  <si>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</si>
  <si>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</si>
  <si>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</si>
  <si>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</si>
  <si>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</si>
  <si>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</si>
  <si>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</si>
  <si>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</si>
  <si>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</si>
  <si>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</si>
  <si>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</si>
  <si>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</si>
  <si>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</si>
  <si>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</si>
  <si>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</si>
  <si>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</si>
  <si>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</si>
  <si>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</si>
  <si>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</si>
  <si>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</si>
  <si>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</si>
  <si>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</si>
  <si>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</si>
  <si>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</si>
  <si>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</si>
  <si>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</si>
  <si>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</si>
  <si>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</si>
  <si>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</si>
  <si>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</si>
  <si>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</si>
  <si>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</si>
  <si>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</si>
  <si>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</si>
  <si>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</si>
  <si>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</si>
  <si>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</si>
  <si>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</si>
  <si>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</si>
  <si>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</si>
  <si>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</si>
  <si>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</si>
  <si>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</si>
  <si>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</si>
  <si>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</si>
  <si>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</si>
  <si>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</si>
  <si>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</si>
  <si>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</si>
  <si>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</si>
  <si>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</si>
  <si>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</si>
  <si>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</si>
  <si>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</si>
  <si>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</si>
  <si>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</si>
  <si>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</si>
  <si>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</si>
  <si>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</si>
  <si>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</si>
  <si>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</si>
  <si>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</si>
  <si>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</si>
  <si>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</si>
  <si>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</si>
  <si>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</si>
  <si>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</si>
  <si>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</si>
  <si>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</si>
  <si>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</si>
  <si>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</si>
  <si>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</si>
  <si>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</si>
  <si>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</si>
  <si>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</si>
  <si>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</si>
  <si>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</si>
  <si>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</si>
  <si>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</si>
  <si>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</si>
  <si>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</si>
  <si>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</si>
  <si>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</si>
  <si>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</si>
  <si>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</si>
  <si>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</si>
  <si>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</si>
  <si>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</si>
  <si>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</si>
  <si>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</si>
  <si>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</si>
  <si>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</si>
  <si>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</si>
  <si>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</si>
  <si>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</si>
  <si>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</si>
  <si>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</si>
  <si>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</si>
  <si>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</si>
  <si>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</si>
  <si>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</si>
  <si>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</si>
  <si>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</si>
  <si>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</si>
  <si>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</si>
  <si>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</si>
  <si>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</si>
  <si>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</si>
  <si>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</si>
  <si>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</si>
  <si>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</si>
  <si>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</si>
  <si>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</si>
  <si>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</si>
  <si>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</si>
  <si>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</si>
  <si>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</si>
  <si>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</si>
  <si>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</si>
  <si>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</si>
  <si>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</si>
  <si>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</si>
  <si>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</si>
  <si>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</si>
  <si>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</si>
  <si>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</si>
  <si>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</si>
  <si>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</si>
  <si>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</si>
  <si>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</si>
  <si>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</si>
  <si>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</si>
  <si>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</si>
  <si>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</si>
  <si>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</si>
  <si>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</si>
  <si>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</si>
  <si>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</si>
  <si>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</si>
  <si>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</si>
  <si>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</si>
  <si>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</si>
  <si>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</si>
  <si>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</si>
  <si>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</si>
  <si>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</si>
  <si>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</si>
  <si>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</si>
  <si>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</si>
  <si>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</si>
  <si>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</si>
  <si>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</si>
  <si>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</si>
  <si>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</si>
  <si>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</si>
  <si>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</si>
  <si>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</si>
  <si>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</si>
  <si>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</si>
  <si>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</si>
  <si>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</si>
  <si>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</si>
  <si>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</si>
  <si>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</si>
  <si>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</si>
  <si>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</si>
  <si>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</si>
  <si>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</si>
  <si>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</si>
  <si>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</si>
  <si>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</si>
  <si>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</si>
  <si>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</si>
  <si>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</si>
  <si>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</si>
  <si>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</si>
  <si>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</si>
  <si>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</si>
  <si>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</si>
  <si>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</si>
  <si>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</si>
  <si>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</si>
  <si>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</si>
  <si>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</si>
  <si>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</si>
  <si>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</si>
  <si>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</si>
  <si>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</si>
  <si>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</si>
  <si>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</si>
  <si>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</si>
  <si>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</si>
  <si>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</si>
  <si>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</si>
  <si>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</si>
  <si>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</si>
  <si>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</si>
  <si>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</si>
  <si>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</si>
  <si>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</si>
  <si>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</si>
  <si>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</si>
  <si>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</si>
  <si>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</si>
  <si>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</si>
  <si>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</si>
  <si>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</si>
  <si>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</si>
  <si>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</si>
  <si>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</si>
  <si>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</si>
  <si>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</si>
  <si>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</si>
  <si>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</si>
  <si>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</si>
  <si>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</si>
  <si>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</si>
  <si>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</si>
  <si>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</si>
  <si>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</si>
  <si>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</si>
  <si>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</si>
  <si>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</si>
  <si>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</si>
  <si>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</si>
  <si>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</si>
  <si>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</si>
  <si>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</si>
  <si>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</si>
  <si>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</si>
  <si>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</si>
  <si>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</si>
  <si>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</si>
  <si>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</si>
  <si>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</si>
  <si>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</si>
  <si>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</si>
  <si>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</si>
  <si>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</si>
  <si>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</si>
  <si>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</si>
  <si>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</si>
  <si>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</si>
  <si>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</si>
  <si>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</si>
  <si>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</si>
  <si>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</si>
  <si>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</si>
  <si>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</si>
  <si>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</si>
  <si>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</si>
  <si>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</si>
  <si>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</si>
  <si>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</si>
  <si>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</si>
  <si>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</si>
  <si>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</si>
  <si>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</si>
  <si>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</si>
  <si>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</si>
  <si>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</si>
  <si>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</si>
  <si>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</si>
  <si>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</si>
  <si>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</si>
  <si>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</si>
  <si>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</si>
  <si>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</si>
  <si>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</si>
  <si>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</si>
  <si>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</si>
  <si>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</si>
  <si>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</si>
  <si>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</si>
  <si>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</si>
  <si>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</si>
  <si>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</si>
  <si>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</si>
  <si>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</si>
  <si>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</si>
  <si>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</si>
  <si>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</si>
  <si>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</si>
  <si>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</si>
  <si>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</si>
  <si>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</si>
  <si>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</si>
  <si>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</si>
  <si>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</si>
  <si>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</si>
  <si>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</si>
  <si>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</si>
  <si>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</si>
  <si>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</si>
  <si>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</si>
  <si>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</si>
  <si>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</si>
  <si>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</si>
  <si>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</si>
  <si>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</si>
  <si>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</si>
  <si>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</si>
  <si>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</si>
  <si>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</si>
  <si>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</si>
  <si>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</si>
  <si>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</si>
  <si>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</si>
  <si>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</si>
  <si>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</si>
  <si>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</si>
  <si>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</si>
  <si>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</si>
  <si>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</si>
  <si>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</si>
  <si>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</si>
  <si>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</si>
  <si>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</si>
  <si>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</si>
  <si>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</si>
  <si>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</si>
  <si>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</si>
  <si>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</si>
  <si>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</si>
  <si>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</si>
  <si>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</si>
  <si>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</si>
  <si>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</si>
  <si>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</si>
  <si>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</si>
  <si>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</si>
  <si>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</si>
  <si>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</si>
  <si>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</si>
  <si>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</si>
  <si>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</si>
  <si>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</si>
  <si>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</si>
  <si>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</si>
  <si>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</si>
  <si>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</si>
  <si>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</si>
  <si>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</si>
  <si>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</si>
  <si>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</si>
  <si>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</si>
  <si>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</si>
  <si>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</si>
  <si>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</si>
  <si>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</si>
  <si>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</si>
  <si>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</si>
  <si>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</si>
  <si>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</si>
  <si>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</si>
  <si>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</si>
  <si>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</si>
  <si>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</si>
  <si>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</si>
  <si>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</si>
  <si>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</si>
  <si>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</si>
  <si>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</si>
  <si>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</si>
  <si>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</si>
  <si>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</si>
  <si>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</si>
  <si>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</si>
  <si>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</si>
  <si>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</si>
  <si>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</si>
  <si>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</si>
  <si>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</si>
  <si>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</si>
  <si>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</si>
  <si>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</si>
  <si>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</si>
  <si>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</si>
  <si>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</si>
  <si>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</si>
  <si>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</si>
  <si>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</si>
  <si>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</si>
  <si>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</si>
  <si>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</si>
  <si>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</si>
  <si>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</si>
  <si>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</si>
  <si>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</si>
  <si>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</si>
  <si>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</si>
  <si>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</si>
  <si>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</si>
  <si>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</si>
  <si>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</si>
  <si>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</si>
  <si>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</si>
  <si>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</si>
  <si>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</si>
  <si>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</si>
  <si>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</si>
  <si>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</si>
  <si>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</si>
  <si>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</si>
  <si>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</si>
  <si>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</si>
  <si>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</si>
  <si>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</si>
  <si>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</si>
  <si>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</si>
  <si>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</si>
  <si>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</si>
  <si>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</si>
  <si>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</si>
  <si>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</si>
  <si>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</si>
  <si>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</si>
  <si>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</si>
  <si>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</si>
  <si>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</si>
  <si>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</si>
  <si>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</si>
  <si>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</si>
  <si>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</si>
  <si>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</si>
  <si>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</si>
  <si>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</si>
  <si>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</si>
  <si>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</si>
  <si>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</si>
  <si>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</si>
  <si>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</si>
  <si>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</si>
  <si>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</si>
  <si>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</si>
  <si>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</si>
  <si>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</si>
  <si>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</si>
  <si>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</si>
  <si>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</si>
  <si>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</si>
  <si>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</si>
  <si>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</si>
  <si>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</si>
  <si>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</si>
  <si>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</si>
  <si>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</si>
  <si>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</si>
  <si>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</si>
  <si>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</si>
  <si>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</si>
  <si>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</si>
  <si>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</si>
  <si>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</si>
  <si>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</si>
  <si>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</si>
  <si>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</si>
  <si>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</si>
  <si>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</si>
  <si>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</si>
  <si>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</si>
  <si>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</si>
  <si>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</si>
  <si>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</si>
  <si>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</si>
  <si>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</si>
  <si>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</si>
  <si>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</si>
  <si>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</si>
  <si>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</si>
  <si>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</si>
  <si>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</si>
  <si>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</si>
  <si>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</si>
  <si>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</si>
  <si>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</si>
  <si>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</si>
  <si>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</si>
  <si>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</si>
  <si>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</si>
  <si>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</si>
  <si>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</si>
  <si>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</si>
  <si>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</si>
  <si>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</si>
  <si>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</si>
  <si>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</si>
  <si>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</si>
  <si>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</si>
  <si>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</si>
  <si>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</si>
  <si>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</si>
  <si>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</si>
  <si>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</si>
  <si>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</si>
  <si>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</si>
  <si>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</si>
  <si>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</si>
  <si>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</si>
  <si>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</si>
  <si>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</si>
  <si>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</si>
  <si>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</si>
  <si>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</si>
  <si>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</si>
  <si>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</si>
  <si>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</si>
  <si>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</si>
  <si>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</si>
  <si>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</si>
  <si>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</si>
  <si>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</si>
  <si>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</si>
  <si>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</si>
  <si>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</si>
  <si>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</si>
  <si>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</si>
  <si>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</si>
  <si>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</si>
  <si>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</si>
  <si>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</si>
  <si>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</si>
  <si>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</si>
  <si>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</si>
  <si>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</si>
  <si>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</si>
  <si>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</si>
  <si>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</si>
  <si>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</si>
  <si>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</si>
  <si>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</si>
  <si>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</si>
  <si>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</si>
  <si>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</si>
  <si>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</si>
  <si>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</si>
  <si>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</si>
  <si>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</si>
  <si>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</si>
  <si>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</si>
  <si>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</si>
  <si>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</si>
  <si>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</si>
  <si>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</si>
  <si>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</si>
  <si>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</si>
  <si>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</si>
  <si>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</si>
  <si>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</si>
  <si>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</si>
  <si>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</si>
  <si>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</si>
  <si>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</si>
  <si>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</si>
  <si>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</si>
  <si>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</si>
  <si>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</si>
  <si>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</si>
  <si>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</si>
  <si>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</si>
  <si>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</si>
  <si>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</si>
  <si>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</si>
  <si>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</si>
  <si>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</si>
  <si>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</si>
  <si>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</si>
  <si>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</si>
  <si>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</si>
  <si>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</si>
  <si>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</si>
  <si>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</si>
  <si>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</si>
  <si>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</si>
  <si>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</si>
  <si>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</si>
  <si>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</si>
  <si>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</si>
  <si>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</si>
  <si>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</si>
  <si>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</si>
  <si>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</si>
  <si>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</si>
  <si>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</si>
  <si>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</si>
  <si>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</si>
  <si>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</si>
  <si>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</si>
  <si>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</si>
  <si>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</si>
  <si>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</si>
  <si>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</si>
  <si>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</si>
  <si>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</si>
  <si>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</si>
  <si>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</si>
  <si>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</si>
  <si>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</si>
  <si>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</si>
  <si>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</si>
  <si>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</si>
  <si>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</si>
  <si>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</si>
  <si>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</si>
  <si>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</si>
  <si>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</si>
  <si>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</si>
  <si>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</si>
  <si>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</si>
  <si>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</si>
  <si>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</si>
  <si>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</si>
  <si>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</si>
  <si>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</si>
  <si>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</si>
  <si>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</si>
  <si>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</si>
  <si>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</si>
  <si>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</si>
  <si>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</si>
  <si>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</si>
  <si>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</si>
  <si>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</si>
  <si>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</si>
  <si>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</si>
  <si>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</si>
  <si>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</si>
  <si>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</si>
  <si>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</si>
  <si>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</si>
  <si>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</si>
  <si>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</si>
  <si>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</si>
  <si>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</si>
  <si>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</si>
  <si>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</si>
  <si>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</si>
  <si>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</si>
  <si>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</si>
  <si>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</si>
  <si>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</si>
  <si>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</si>
  <si>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</si>
  <si>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</si>
  <si>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</si>
  <si>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</si>
  <si>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</si>
  <si>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</si>
  <si>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</si>
  <si>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</si>
  <si>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</si>
  <si>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</si>
  <si>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</si>
  <si>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</si>
  <si>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</si>
  <si>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</si>
  <si>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</si>
  <si>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</si>
  <si>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</si>
  <si>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</si>
  <si>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</si>
  <si>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</si>
  <si>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</si>
  <si>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</si>
  <si>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</si>
  <si>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</si>
  <si>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</si>
  <si>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</si>
  <si>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</si>
  <si>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</si>
  <si>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</si>
  <si>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</si>
  <si>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</si>
  <si>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</si>
  <si>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</si>
  <si>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</si>
  <si>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</si>
  <si>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</si>
  <si>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</si>
  <si>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</si>
  <si>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</si>
  <si>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</si>
  <si>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</si>
  <si>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</si>
  <si>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</si>
  <si>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</si>
  <si>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</si>
  <si>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</si>
  <si>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</si>
  <si>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</si>
  <si>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</si>
  <si>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</si>
  <si>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</si>
  <si>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</si>
  <si>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</si>
  <si>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</si>
  <si>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</si>
  <si>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</si>
  <si>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</si>
  <si>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</si>
  <si>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</si>
  <si>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</si>
  <si>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</si>
  <si>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</si>
  <si>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</si>
  <si>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</si>
  <si>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</si>
  <si>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</si>
  <si>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</si>
  <si>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</si>
  <si>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</si>
  <si>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</si>
  <si>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</si>
  <si>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</si>
  <si>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</si>
  <si>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</si>
  <si>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</si>
  <si>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</si>
  <si>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</si>
  <si>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</si>
  <si>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</si>
  <si>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</si>
  <si>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</si>
  <si>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</si>
  <si>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</si>
  <si>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</si>
  <si>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</si>
  <si>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</si>
  <si>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</si>
  <si>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</si>
  <si>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</si>
  <si>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</si>
  <si>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</si>
  <si>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</si>
  <si>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</si>
  <si>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</si>
  <si>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</si>
  <si>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</si>
  <si>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</si>
  <si>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</si>
  <si>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</si>
  <si>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</si>
  <si>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</si>
  <si>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</si>
  <si>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</si>
  <si>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</si>
  <si>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</si>
  <si>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</si>
  <si>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</si>
  <si>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</si>
  <si>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</si>
  <si>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</si>
  <si>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</si>
  <si>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</si>
  <si>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</si>
  <si>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</si>
  <si>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</si>
  <si>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</si>
  <si>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</si>
  <si>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</si>
  <si>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</si>
  <si>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</si>
  <si>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</si>
  <si>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</si>
  <si>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</si>
  <si>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</si>
  <si>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</si>
  <si>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</si>
  <si>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</si>
  <si>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</si>
  <si>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</si>
  <si>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</si>
  <si>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</si>
  <si>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</si>
  <si>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</si>
  <si>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</si>
  <si>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</si>
  <si>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</si>
  <si>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</si>
  <si>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</si>
  <si>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</si>
  <si>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</si>
  <si>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</si>
  <si>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</si>
  <si>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</si>
  <si>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</si>
  <si>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</si>
  <si>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</si>
  <si>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</si>
  <si>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</si>
  <si>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</si>
  <si>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</si>
  <si>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</si>
  <si>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</si>
  <si>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</si>
  <si>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</si>
  <si>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</si>
  <si>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</si>
  <si>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</si>
  <si>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</si>
  <si>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</si>
  <si>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</si>
  <si>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</si>
  <si>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</si>
  <si>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</si>
  <si>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</si>
  <si>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</si>
  <si>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</si>
  <si>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</si>
  <si>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</si>
  <si>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</si>
  <si>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</si>
  <si>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</si>
  <si>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</si>
  <si>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</si>
  <si>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</si>
  <si>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</si>
  <si>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</si>
  <si>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</si>
  <si>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</si>
  <si>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</si>
  <si>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</si>
  <si>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</si>
  <si>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</si>
  <si>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</si>
  <si>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</si>
  <si>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</si>
  <si>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</si>
  <si>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</si>
  <si>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</si>
  <si>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</si>
  <si>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</si>
  <si>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</si>
  <si>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</si>
  <si>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</si>
  <si>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</si>
  <si>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</si>
  <si>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</si>
  <si>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</si>
  <si>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</si>
  <si>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</si>
  <si>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</si>
  <si>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</si>
  <si>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</si>
  <si>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</si>
  <si>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</si>
  <si>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</si>
  <si>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</si>
  <si>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</si>
  <si>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</si>
  <si>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</si>
  <si>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</si>
  <si>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</si>
  <si>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</si>
  <si>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</si>
  <si>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</si>
  <si>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</si>
  <si>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</si>
  <si>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</si>
  <si>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</si>
  <si>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</si>
  <si>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</si>
  <si>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</si>
  <si>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</si>
  <si>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</si>
  <si>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</si>
  <si>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</si>
  <si>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</si>
  <si>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</si>
  <si>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</si>
  <si>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</si>
  <si>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</si>
  <si>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</si>
  <si>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</si>
  <si>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</si>
  <si>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</si>
  <si>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</si>
  <si>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</si>
  <si>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</si>
  <si>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</si>
  <si>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</si>
  <si>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</si>
  <si>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</si>
  <si>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</si>
  <si>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</si>
  <si>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</si>
  <si>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</si>
  <si>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</si>
  <si>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</si>
  <si>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</si>
  <si>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</si>
  <si>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</si>
  <si>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</si>
  <si>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</si>
  <si>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</si>
  <si>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</si>
  <si>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</si>
  <si>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</si>
  <si>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</si>
  <si>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</si>
  <si>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</si>
  <si>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</si>
  <si>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</si>
  <si>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</si>
  <si>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</si>
  <si>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</si>
  <si>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</si>
  <si>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</si>
  <si>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</si>
  <si>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</si>
  <si>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</si>
  <si>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</si>
  <si>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</si>
  <si>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</si>
  <si>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</si>
  <si>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</si>
  <si>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</si>
  <si>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</si>
  <si>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</si>
  <si>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</si>
  <si>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</si>
  <si>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</si>
  <si>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</si>
  <si>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</si>
  <si>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</si>
  <si>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</si>
  <si>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</si>
  <si>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</si>
  <si>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</si>
  <si>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</si>
  <si>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</si>
  <si>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</si>
  <si>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</si>
  <si>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</si>
  <si>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</si>
  <si>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</si>
  <si>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</si>
  <si>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</si>
  <si>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</si>
  <si>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</si>
  <si>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</si>
  <si>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</si>
  <si>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</si>
  <si>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</si>
  <si>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</si>
  <si>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</si>
  <si>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</si>
  <si>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</si>
  <si>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</si>
  <si>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</si>
  <si>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</si>
  <si>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</si>
  <si>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</si>
  <si>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</si>
  <si>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</si>
  <si>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</si>
  <si>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</si>
  <si>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</si>
  <si>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</si>
  <si>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</si>
  <si>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</si>
  <si>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</si>
  <si>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</si>
  <si>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</si>
  <si>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</si>
  <si>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</si>
  <si>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</si>
  <si>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</si>
  <si>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</si>
  <si>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</si>
  <si>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</si>
  <si>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</si>
  <si>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</si>
  <si>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</si>
  <si>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</si>
  <si>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</si>
  <si>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</si>
  <si>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</si>
  <si>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</si>
  <si>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</si>
  <si>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</si>
  <si>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</si>
  <si>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</si>
  <si>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</si>
  <si>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</si>
  <si>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</si>
  <si>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</si>
  <si>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</si>
  <si>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</si>
  <si>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</si>
  <si>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</si>
  <si>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</si>
  <si>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</si>
  <si>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</si>
  <si>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</si>
  <si>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</si>
  <si>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</si>
  <si>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</si>
  <si>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</si>
  <si>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</si>
  <si>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</si>
  <si>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</si>
  <si>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</si>
  <si>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</si>
  <si>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</si>
  <si>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</si>
  <si>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</si>
  <si>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</si>
  <si>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</si>
  <si>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</si>
  <si>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</si>
  <si>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</si>
  <si>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</si>
  <si>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</si>
  <si>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</si>
  <si>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</si>
  <si>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</si>
  <si>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</si>
  <si>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</si>
  <si>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</si>
  <si>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</si>
  <si>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</si>
  <si>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</si>
  <si>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</si>
  <si>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</si>
  <si>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</si>
  <si>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</si>
  <si>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</si>
  <si>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</si>
  <si>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</si>
  <si>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</si>
  <si>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</si>
  <si>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</si>
  <si>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</si>
  <si>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</si>
  <si>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</si>
  <si>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</si>
  <si>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</si>
  <si>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</si>
  <si>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</si>
  <si>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</si>
  <si>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</si>
  <si>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</si>
  <si>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</si>
  <si>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</si>
  <si>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</si>
  <si>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</si>
  <si>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total_check</t>
  </si>
  <si>
    <t>count check of ok</t>
  </si>
  <si>
    <t>check for blanks</t>
  </si>
  <si>
    <t>Date</t>
  </si>
  <si>
    <t>Month</t>
  </si>
  <si>
    <t>Month_Name</t>
  </si>
  <si>
    <t>Day</t>
  </si>
  <si>
    <t>Price_EgpPound</t>
  </si>
  <si>
    <t>Price_Euro</t>
  </si>
  <si>
    <t>TotalAmountEgp</t>
  </si>
  <si>
    <t>TotalAmountEuro</t>
  </si>
  <si>
    <t>AvgOrderValue</t>
  </si>
  <si>
    <t>Revenue_per_Category</t>
  </si>
  <si>
    <t>Revenue_per_Platform</t>
  </si>
  <si>
    <t>counts</t>
  </si>
  <si>
    <t>Total_Revenue</t>
  </si>
  <si>
    <t>Row Labels</t>
  </si>
  <si>
    <t>Grand Total</t>
  </si>
  <si>
    <t>Sum of TotalAmountEuro</t>
  </si>
  <si>
    <t>MinValue :</t>
  </si>
  <si>
    <t>MaxValue :</t>
  </si>
  <si>
    <t>amazing balance</t>
  </si>
  <si>
    <t>January</t>
  </si>
  <si>
    <t>February</t>
  </si>
  <si>
    <t>March</t>
  </si>
  <si>
    <t>April</t>
  </si>
  <si>
    <t>May</t>
  </si>
  <si>
    <t>June</t>
  </si>
  <si>
    <t>July</t>
  </si>
  <si>
    <t>August</t>
  </si>
  <si>
    <t>September</t>
  </si>
  <si>
    <t>October</t>
  </si>
  <si>
    <t>November</t>
  </si>
  <si>
    <t>December</t>
  </si>
  <si>
    <t>PeakMonth :</t>
  </si>
  <si>
    <t>WeakMonth :</t>
  </si>
  <si>
    <t>Revenue by Category</t>
  </si>
  <si>
    <t>Revenue by Platform</t>
  </si>
  <si>
    <t>Monthly Revenue Trend</t>
  </si>
  <si>
    <t>Average of Rating</t>
  </si>
  <si>
    <t>Average Rating by Category</t>
  </si>
  <si>
    <t>Sum of Reviews</t>
  </si>
  <si>
    <t>best rating for most reviews</t>
  </si>
  <si>
    <t>second worst rating for second less reviews</t>
  </si>
  <si>
    <t>Electronics (31%) &amp; Fashion (30%) = 61% of revenue</t>
  </si>
  <si>
    <t>No platform dominance → low channel risk</t>
  </si>
  <si>
    <t>Stable sales throughout the year , no strong seasonality</t>
  </si>
  <si>
    <t>Higher review volume does not necessarily translate to higher ratings, indicating potential quality or expectation gaps</t>
  </si>
  <si>
    <t>Sum of Quantity</t>
  </si>
  <si>
    <t>Total Revenue</t>
  </si>
  <si>
    <t>Average Rating</t>
  </si>
  <si>
    <t>%Appearance</t>
  </si>
  <si>
    <t>Quantity by Brand</t>
  </si>
  <si>
    <t>Orders by City</t>
  </si>
  <si>
    <t>Count of OrderID</t>
  </si>
  <si>
    <t>KPIs</t>
  </si>
  <si>
    <t>Average Order</t>
  </si>
  <si>
    <t>Orders</t>
  </si>
  <si>
    <t>E-Commerce Sales Analysis (Kaggle Dataset)</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</si>
  <si>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</si>
  <si>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</si>
  <si>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</si>
  <si>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</si>
  <si>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</si>
  <si>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</si>
  <si>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</si>
  <si>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</si>
  <si>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</si>
  <si>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</si>
  <si>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</si>
  <si>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</si>
  <si>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</si>
  <si>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</si>
  <si>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</si>
  <si>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</si>
  <si>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</si>
  <si>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</si>
  <si>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</si>
  <si>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</si>
  <si>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</si>
  <si>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</si>
  <si>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</si>
  <si>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</si>
  <si>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</si>
  <si>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</si>
  <si>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</si>
  <si>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</si>
  <si>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</si>
  <si>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</si>
  <si>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</si>
  <si>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Revenue by Date</t>
  </si>
  <si>
    <t>Orders by Date</t>
  </si>
  <si>
    <t>orders</t>
  </si>
  <si>
    <t>revenue</t>
  </si>
  <si>
    <t>day</t>
  </si>
  <si>
    <t>correlation</t>
  </si>
  <si>
    <t>AOV</t>
  </si>
  <si>
    <t>Average of TotalAmountEuro</t>
  </si>
  <si>
    <t>AOV by Day</t>
  </si>
  <si>
    <t>Average Order Value remains stable throughout the month.</t>
  </si>
  <si>
    <t>Daily fluctuations are limited and revolve around the overall average (543), while the trendline indicates no meaningful upward or downward shift. This suggests consistent purchasing behavior and absence of sustained upselling effects.</t>
  </si>
  <si>
    <t>Since AOV remains stable, revenue fluctuations are almost entirely explained by changes in order volume rather than changes in customer spending per order.</t>
  </si>
  <si>
    <t>Scatter analysis and linear regression confirm a near-linear relationship between daily orders and revenue (R² ≈ 0.92). This indicates that revenue performance is almost entirely driven by transaction volume, while average order value remains stable.</t>
  </si>
  <si>
    <t xml:space="preserve">        Average Order Value remains stable throughout the month.</t>
  </si>
  <si>
    <t>Revenue fluctuations are almost entirely explained by changes in order volume</t>
  </si>
  <si>
    <t>Scatter analysis and linear regression confirm a near-linear relationship between daily orders and revenue. This indicates that revenue performance is almost entirely driven by transaction volume, while average order value remains stable.</t>
  </si>
  <si>
    <t>Average Order Value</t>
  </si>
  <si>
    <t>Total Reviews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</si>
</sst>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35" x14ac:knownFonts="1">
    <font>
      <sz val="11"/>
      <color theme="1"/>
      <name val="Calibri"/>
      <family val="2"/>
      <charset val="161"/>
      <scheme val="minor"/>
    </font>
    <font>
      <sz val="11"/>
      <color theme="1"/>
      <name val="Calibri"/>
      <family val="2"/>
      <scheme val="minor"/>
    </font>
    <font>
      <sz val="11"/>
      <color theme="1"/>
      <name val="Calibri"/>
      <family val="2"/>
      <charset val="161"/>
      <scheme val="minor"/>
    </font>
    <font>
      <sz val="18"/>
      <color theme="3"/>
      <name val="Calibri Light"/>
      <family val="2"/>
      <charset val="161"/>
      <scheme val="major"/>
    </font>
    <font>
      <b/>
      <sz val="15"/>
      <color theme="3"/>
      <name val="Calibri"/>
      <family val="2"/>
      <charset val="161"/>
      <scheme val="minor"/>
    </font>
    <font>
      <b/>
      <sz val="13"/>
      <color theme="3"/>
      <name val="Calibri"/>
      <family val="2"/>
      <charset val="161"/>
      <scheme val="minor"/>
    </font>
    <font>
      <b/>
      <sz val="11"/>
      <color theme="3"/>
      <name val="Calibri"/>
      <family val="2"/>
      <charset val="161"/>
      <scheme val="minor"/>
    </font>
    <font>
      <sz val="11"/>
      <color rgb="FF006100"/>
      <name val="Calibri"/>
      <family val="2"/>
      <charset val="161"/>
      <scheme val="minor"/>
    </font>
    <font>
      <sz val="11"/>
      <color rgb="FF9C0006"/>
      <name val="Calibri"/>
      <family val="2"/>
      <charset val="161"/>
      <scheme val="minor"/>
    </font>
    <font>
      <sz val="11"/>
      <color rgb="FF9C5700"/>
      <name val="Calibri"/>
      <family val="2"/>
      <charset val="161"/>
      <scheme val="minor"/>
    </font>
    <font>
      <sz val="11"/>
      <color rgb="FF3F3F76"/>
      <name val="Calibri"/>
      <family val="2"/>
      <charset val="161"/>
      <scheme val="minor"/>
    </font>
    <font>
      <b/>
      <sz val="11"/>
      <color rgb="FF3F3F3F"/>
      <name val="Calibri"/>
      <family val="2"/>
      <charset val="161"/>
      <scheme val="minor"/>
    </font>
    <font>
      <b/>
      <sz val="11"/>
      <color rgb="FFFA7D00"/>
      <name val="Calibri"/>
      <family val="2"/>
      <charset val="161"/>
      <scheme val="minor"/>
    </font>
    <font>
      <sz val="11"/>
      <color rgb="FFFA7D00"/>
      <name val="Calibri"/>
      <family val="2"/>
      <charset val="161"/>
      <scheme val="minor"/>
    </font>
    <font>
      <b/>
      <sz val="11"/>
      <color theme="0"/>
      <name val="Calibri"/>
      <family val="2"/>
      <charset val="161"/>
      <scheme val="minor"/>
    </font>
    <font>
      <sz val="11"/>
      <color rgb="FFFF0000"/>
      <name val="Calibri"/>
      <family val="2"/>
      <charset val="161"/>
      <scheme val="minor"/>
    </font>
    <font>
      <i/>
      <sz val="11"/>
      <color rgb="FF7F7F7F"/>
      <name val="Calibri"/>
      <family val="2"/>
      <charset val="161"/>
      <scheme val="minor"/>
    </font>
    <font>
      <b/>
      <sz val="11"/>
      <color theme="1"/>
      <name val="Calibri"/>
      <family val="2"/>
      <charset val="161"/>
      <scheme val="minor"/>
    </font>
    <font>
      <sz val="11"/>
      <color theme="0"/>
      <name val="Calibri"/>
      <family val="2"/>
      <charset val="161"/>
      <scheme val="minor"/>
    </font>
    <font>
      <b/>
      <sz val="14"/>
      <color theme="1"/>
      <name val="Calibri"/>
      <family val="2"/>
      <charset val="161"/>
      <scheme val="minor"/>
    </font>
    <font>
      <sz val="8"/>
      <name val="Calibri"/>
      <family val="2"/>
      <charset val="161"/>
      <scheme val="minor"/>
    </font>
    <font>
      <b/>
      <sz val="12"/>
      <color theme="1"/>
      <name val="Calibri"/>
      <family val="2"/>
      <scheme val="minor"/>
    </font>
    <font>
      <b/>
      <sz val="11"/>
      <color theme="1"/>
      <name val="Calibri"/>
      <family val="2"/>
      <scheme val="minor"/>
    </font>
    <font>
      <i/>
      <sz val="11"/>
      <color theme="1"/>
      <name val="Calibri"/>
      <family val="2"/>
      <scheme val="minor"/>
    </font>
    <font>
      <b/>
      <i/>
      <sz val="11"/>
      <color theme="1"/>
      <name val="Calibri"/>
      <family val="2"/>
      <scheme val="minor"/>
    </font>
    <font>
      <b/>
      <sz val="14"/>
      <color theme="1"/>
      <name val="Calibri"/>
      <family val="2"/>
      <scheme val="minor"/>
    </font>
    <font>
      <b/>
      <u/>
      <sz val="14"/>
      <color theme="1"/>
      <name val="Calibri"/>
      <family val="2"/>
      <scheme val="minor"/>
    </font>
    <font>
      <b/>
      <sz val="20"/>
      <color theme="1"/>
      <name val="Calibri"/>
      <family val="2"/>
      <scheme val="minor"/>
    </font>
    <font>
      <sz val="18"/>
      <color theme="1"/>
      <name val="Calibri"/>
      <family val="2"/>
      <charset val="161"/>
      <scheme val="minor"/>
    </font>
    <font>
      <b/>
      <sz val="20"/>
      <color theme="1"/>
      <name val="Calibri"/>
      <family val="2"/>
      <charset val="161"/>
      <scheme val="minor"/>
    </font>
    <font>
      <b/>
      <sz val="18"/>
      <color theme="1"/>
      <name val="Calibri"/>
      <family val="2"/>
      <charset val="161"/>
      <scheme val="minor"/>
    </font>
    <font>
      <sz val="20"/>
      <color theme="1"/>
      <name val="Calibri"/>
      <family val="2"/>
      <charset val="161"/>
      <scheme val="minor"/>
    </font>
    <font>
      <b/>
      <shadow/>
      <sz val="16"/>
      <color rgb="FFF2F2F2"/>
      <name val="Calibri"/>
      <family val="2"/>
      <charset val="161"/>
      <scheme val="minor"/>
    </font>
    <font>
      <b/>
      <sz val="16"/>
      <color rgb="FFD9D9D9"/>
      <name val="Calibri"/>
      <family val="2"/>
      <charset val="161"/>
      <scheme val="minor"/>
    </font>
    <font>
      <b/>
      <sz val="16"/>
      <color theme="1"/>
      <name val="Calibri"/>
      <family val="2"/>
      <scheme val="minor"/>
    </font>
  </fonts>
  <fills count="4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8" tint="0.39997558519241921"/>
        <bgColor indexed="64"/>
      </patternFill>
    </fill>
    <fill>
      <patternFill patternType="solid">
        <fgColor theme="4"/>
        <bgColor indexed="64"/>
      </patternFill>
    </fill>
    <fill>
      <patternFill patternType="solid">
        <fgColor theme="4" tint="0.7999816888943144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4" tint="0.79998168889431442"/>
        <bgColor theme="4" tint="0.79998168889431442"/>
      </patternFill>
    </fill>
    <fill>
      <patternFill patternType="solid">
        <fgColor theme="4" tint="0.39997558519241921"/>
        <bgColor indexed="64"/>
      </patternFill>
    </fill>
    <fill>
      <patternFill patternType="solid">
        <fgColor theme="8" tint="0.79998168889431442"/>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right/>
      <top style="thin">
        <color indexed="64"/>
      </top>
      <bottom/>
      <diagonal/>
    </border>
    <border>
      <left style="thin">
        <color theme="4" tint="0.59999389629810485"/>
      </left>
      <right style="thin">
        <color theme="4" tint="0.59999389629810485"/>
      </right>
      <top/>
      <bottom/>
      <diagonal/>
    </border>
    <border>
      <left/>
      <right style="medium">
        <color theme="1" tint="0.499984740745262"/>
      </right>
      <top/>
      <bottom/>
      <diagonal/>
    </border>
  </borders>
  <cellStyleXfs count="43">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137">
    <xf numFmtId="0" fontId="0" fillId="0" borderId="0" xfId="0"/>
    <xf numFmtId="2" fontId="0" fillId="0" borderId="0" xfId="0" applyNumberFormat="1"/>
    <xf numFmtId="0" fontId="21" fillId="0" borderId="0" xfId="0" applyFont="1"/>
    <xf numFmtId="14" fontId="0" fillId="33" borderId="10" xfId="0" applyNumberFormat="1" applyFill="1" applyBorder="1"/>
    <xf numFmtId="0" fontId="0" fillId="33" borderId="10" xfId="0" applyFill="1" applyBorder="1"/>
    <xf numFmtId="2" fontId="0" fillId="34" borderId="10" xfId="0" applyNumberFormat="1" applyFill="1" applyBorder="1"/>
    <xf numFmtId="0" fontId="0" fillId="34" borderId="10" xfId="0" applyFill="1" applyBorder="1"/>
    <xf numFmtId="0" fontId="0" fillId="35" borderId="10" xfId="0" applyFill="1" applyBorder="1"/>
    <xf numFmtId="0" fontId="0" fillId="0" borderId="0" xfId="0" applyAlignment="1">
      <alignment horizontal="left"/>
    </xf>
    <xf numFmtId="2" fontId="21" fillId="0" borderId="0" xfId="0" applyNumberFormat="1" applyFont="1"/>
    <xf numFmtId="0" fontId="21" fillId="36" borderId="10" xfId="0" applyFont="1" applyFill="1" applyBorder="1" applyAlignment="1">
      <alignment horizontal="center"/>
    </xf>
    <xf numFmtId="2" fontId="0" fillId="36" borderId="10" xfId="0" applyNumberFormat="1" applyFill="1" applyBorder="1" applyAlignment="1">
      <alignment horizontal="center"/>
    </xf>
    <xf numFmtId="0" fontId="23" fillId="0" borderId="0" xfId="0" applyFont="1" applyAlignment="1">
      <alignment horizontal="center"/>
    </xf>
    <xf numFmtId="2" fontId="23" fillId="0" borderId="0" xfId="0" applyNumberFormat="1" applyFont="1" applyAlignment="1">
      <alignment horizontal="center"/>
    </xf>
    <xf numFmtId="0" fontId="24" fillId="0" borderId="0" xfId="0" applyFont="1" applyAlignment="1">
      <alignment horizontal="center"/>
    </xf>
    <xf numFmtId="0" fontId="23" fillId="36" borderId="10" xfId="0" applyFont="1" applyFill="1" applyBorder="1" applyAlignment="1">
      <alignment horizontal="center"/>
    </xf>
    <xf numFmtId="2" fontId="23" fillId="36" borderId="10" xfId="0" applyNumberFormat="1" applyFont="1" applyFill="1" applyBorder="1" applyAlignment="1">
      <alignment horizontal="left"/>
    </xf>
    <xf numFmtId="0" fontId="0" fillId="36" borderId="10" xfId="0" applyFill="1" applyBorder="1" applyAlignment="1">
      <alignment horizontal="center"/>
    </xf>
    <xf numFmtId="2" fontId="0" fillId="36" borderId="10" xfId="0" applyNumberFormat="1" applyFill="1" applyBorder="1" applyAlignment="1">
      <alignment horizontal="left"/>
    </xf>
    <xf numFmtId="0" fontId="0" fillId="0" borderId="0" xfId="0" pivotButton="1"/>
    <xf numFmtId="9" fontId="23" fillId="0" borderId="10" xfId="42" applyFont="1" applyBorder="1"/>
    <xf numFmtId="0" fontId="22" fillId="37" borderId="10" xfId="0" applyFont="1" applyFill="1" applyBorder="1" applyAlignment="1">
      <alignment horizontal="left"/>
    </xf>
    <xf numFmtId="2" fontId="0" fillId="37" borderId="10" xfId="0" applyNumberFormat="1" applyFill="1" applyBorder="1" applyAlignment="1">
      <alignment horizontal="center"/>
    </xf>
    <xf numFmtId="0" fontId="22" fillId="37" borderId="10" xfId="0" applyFont="1" applyFill="1" applyBorder="1"/>
    <xf numFmtId="9" fontId="22" fillId="37" borderId="10" xfId="0" applyNumberFormat="1" applyFont="1" applyFill="1" applyBorder="1"/>
    <xf numFmtId="9" fontId="23" fillId="37" borderId="10" xfId="42" applyFont="1" applyFill="1" applyBorder="1"/>
    <xf numFmtId="0" fontId="26" fillId="0" borderId="0" xfId="0" applyFont="1"/>
    <xf numFmtId="0" fontId="22" fillId="37" borderId="11" xfId="0" applyFont="1" applyFill="1" applyBorder="1"/>
    <xf numFmtId="0" fontId="0" fillId="37" borderId="16" xfId="0" applyFill="1" applyBorder="1" applyAlignment="1">
      <alignment horizontal="center"/>
    </xf>
    <xf numFmtId="164" fontId="0" fillId="36" borderId="10" xfId="0" applyNumberFormat="1" applyFill="1" applyBorder="1" applyAlignment="1">
      <alignment horizontal="center"/>
    </xf>
    <xf numFmtId="0" fontId="0" fillId="33" borderId="12" xfId="0" applyFill="1" applyBorder="1"/>
    <xf numFmtId="0" fontId="19" fillId="40" borderId="0" xfId="0" applyFont="1" applyFill="1"/>
    <xf numFmtId="2" fontId="19" fillId="40" borderId="10" xfId="0" applyNumberFormat="1" applyFont="1" applyFill="1" applyBorder="1"/>
    <xf numFmtId="0" fontId="19" fillId="40" borderId="10" xfId="0" applyFont="1" applyFill="1" applyBorder="1"/>
    <xf numFmtId="0" fontId="19" fillId="40" borderId="12" xfId="0" applyFont="1" applyFill="1" applyBorder="1"/>
    <xf numFmtId="0" fontId="0" fillId="40" borderId="0" xfId="0" applyFill="1"/>
    <xf numFmtId="0" fontId="22" fillId="41" borderId="11" xfId="0" applyFont="1" applyFill="1" applyBorder="1"/>
    <xf numFmtId="9" fontId="23" fillId="41" borderId="10" xfId="42" applyFont="1" applyFill="1" applyBorder="1" applyAlignment="1">
      <alignment horizontal="center"/>
    </xf>
    <xf numFmtId="9" fontId="22" fillId="41" borderId="10" xfId="42" applyFont="1" applyFill="1" applyBorder="1" applyAlignment="1">
      <alignment horizontal="center"/>
    </xf>
    <xf numFmtId="0" fontId="22" fillId="41" borderId="10" xfId="0" applyFont="1" applyFill="1" applyBorder="1" applyAlignment="1">
      <alignment horizontal="left"/>
    </xf>
    <xf numFmtId="2" fontId="23" fillId="41" borderId="10" xfId="0" applyNumberFormat="1" applyFont="1" applyFill="1" applyBorder="1" applyAlignment="1">
      <alignment horizontal="left"/>
    </xf>
    <xf numFmtId="0" fontId="22" fillId="41" borderId="10" xfId="0" applyFont="1" applyFill="1" applyBorder="1"/>
    <xf numFmtId="0" fontId="22" fillId="34" borderId="11" xfId="0" applyFont="1" applyFill="1" applyBorder="1"/>
    <xf numFmtId="9" fontId="22" fillId="34" borderId="10" xfId="0" applyNumberFormat="1" applyFont="1" applyFill="1" applyBorder="1"/>
    <xf numFmtId="0" fontId="0" fillId="42" borderId="10" xfId="0" applyFill="1" applyBorder="1"/>
    <xf numFmtId="0" fontId="0" fillId="42" borderId="15" xfId="0" applyFill="1" applyBorder="1"/>
    <xf numFmtId="2" fontId="0" fillId="0" borderId="0" xfId="0" applyNumberFormat="1" applyAlignment="1">
      <alignment horizontal="center"/>
    </xf>
    <xf numFmtId="0" fontId="0" fillId="0" borderId="0" xfId="0" applyAlignment="1">
      <alignment horizontal="center"/>
    </xf>
    <xf numFmtId="0" fontId="17" fillId="0" borderId="0" xfId="0" applyFont="1" applyAlignment="1">
      <alignment horizontal="center"/>
    </xf>
    <xf numFmtId="0" fontId="29" fillId="0" borderId="11" xfId="0" applyFont="1" applyBorder="1" applyAlignment="1">
      <alignment horizontal="center"/>
    </xf>
    <xf numFmtId="2" fontId="30" fillId="0" borderId="11" xfId="0" applyNumberFormat="1" applyFont="1" applyBorder="1" applyAlignment="1">
      <alignment horizontal="center"/>
    </xf>
    <xf numFmtId="0" fontId="31" fillId="0" borderId="11" xfId="0" applyFont="1" applyBorder="1" applyAlignment="1">
      <alignment horizontal="center"/>
    </xf>
    <xf numFmtId="0" fontId="29" fillId="0" borderId="11" xfId="0" applyFont="1" applyBorder="1"/>
    <xf numFmtId="0" fontId="0" fillId="45" borderId="22" xfId="0" applyFill="1" applyBorder="1"/>
    <xf numFmtId="0" fontId="0" fillId="45" borderId="0" xfId="0" applyFill="1"/>
    <xf numFmtId="0" fontId="0" fillId="45" borderId="21" xfId="0" applyFill="1" applyBorder="1"/>
    <xf numFmtId="0" fontId="0" fillId="45" borderId="19" xfId="0" applyFill="1" applyBorder="1"/>
    <xf numFmtId="0" fontId="0" fillId="45" borderId="15" xfId="0" applyFill="1" applyBorder="1"/>
    <xf numFmtId="0" fontId="0" fillId="45" borderId="20" xfId="0" applyFill="1" applyBorder="1"/>
    <xf numFmtId="0" fontId="25" fillId="47" borderId="13" xfId="0" applyFont="1" applyFill="1" applyBorder="1" applyAlignment="1">
      <alignment horizontal="center"/>
    </xf>
    <xf numFmtId="0" fontId="0" fillId="47" borderId="0" xfId="0" applyFill="1"/>
    <xf numFmtId="2" fontId="0" fillId="46" borderId="25" xfId="0" applyNumberFormat="1" applyFill="1" applyBorder="1"/>
    <xf numFmtId="0" fontId="22" fillId="48" borderId="0" xfId="0" applyFont="1" applyFill="1" applyAlignment="1">
      <alignment horizontal="center"/>
    </xf>
    <xf numFmtId="0" fontId="22" fillId="48" borderId="0" xfId="0" applyFont="1" applyFill="1"/>
    <xf numFmtId="0" fontId="25" fillId="41" borderId="14" xfId="0" applyFont="1" applyFill="1" applyBorder="1" applyAlignment="1">
      <alignment horizontal="center"/>
    </xf>
    <xf numFmtId="2" fontId="0" fillId="41" borderId="24" xfId="0" applyNumberFormat="1" applyFill="1" applyBorder="1"/>
    <xf numFmtId="0" fontId="25" fillId="41" borderId="13" xfId="0" applyFont="1" applyFill="1" applyBorder="1" applyAlignment="1">
      <alignment horizontal="center"/>
    </xf>
    <xf numFmtId="0" fontId="0" fillId="41" borderId="25" xfId="0" applyFill="1" applyBorder="1"/>
    <xf numFmtId="0" fontId="25" fillId="41" borderId="12" xfId="0" applyFont="1" applyFill="1" applyBorder="1" applyAlignment="1">
      <alignment horizontal="center"/>
    </xf>
    <xf numFmtId="0" fontId="0" fillId="41" borderId="0" xfId="0" applyFill="1"/>
    <xf numFmtId="0" fontId="27" fillId="0" borderId="0" xfId="0" applyFont="1"/>
    <xf numFmtId="0" fontId="25" fillId="0" borderId="0" xfId="0" applyFont="1" applyAlignment="1">
      <alignment horizontal="center"/>
    </xf>
    <xf numFmtId="0" fontId="25" fillId="0" borderId="0" xfId="0" applyFont="1"/>
    <xf numFmtId="0" fontId="27" fillId="0" borderId="22" xfId="0" applyFont="1" applyBorder="1"/>
    <xf numFmtId="0" fontId="25" fillId="0" borderId="22" xfId="0" applyFont="1" applyBorder="1" applyAlignment="1">
      <alignment horizontal="center"/>
    </xf>
    <xf numFmtId="0" fontId="25" fillId="0" borderId="22" xfId="0" applyFont="1" applyBorder="1"/>
    <xf numFmtId="2" fontId="21" fillId="0" borderId="22" xfId="0" applyNumberFormat="1" applyFont="1" applyBorder="1"/>
    <xf numFmtId="0" fontId="0" fillId="0" borderId="22" xfId="0" applyBorder="1"/>
    <xf numFmtId="0" fontId="1" fillId="38" borderId="22" xfId="0" applyFont="1" applyFill="1" applyBorder="1"/>
    <xf numFmtId="0" fontId="1" fillId="38" borderId="0" xfId="0" applyFont="1" applyFill="1"/>
    <xf numFmtId="0" fontId="1" fillId="38" borderId="21" xfId="0" applyFont="1" applyFill="1" applyBorder="1"/>
    <xf numFmtId="0" fontId="25" fillId="38" borderId="22" xfId="0" applyFont="1" applyFill="1" applyBorder="1"/>
    <xf numFmtId="0" fontId="25" fillId="38" borderId="0" xfId="0" applyFont="1" applyFill="1"/>
    <xf numFmtId="0" fontId="21" fillId="38" borderId="22" xfId="0" applyFont="1" applyFill="1" applyBorder="1"/>
    <xf numFmtId="0" fontId="21" fillId="38" borderId="0" xfId="0" applyFont="1" applyFill="1"/>
    <xf numFmtId="0" fontId="1" fillId="38" borderId="19" xfId="0" applyFont="1" applyFill="1" applyBorder="1"/>
    <xf numFmtId="0" fontId="1" fillId="38" borderId="15" xfId="0" applyFont="1" applyFill="1" applyBorder="1"/>
    <xf numFmtId="0" fontId="1" fillId="38" borderId="20" xfId="0" applyFont="1" applyFill="1" applyBorder="1"/>
    <xf numFmtId="0" fontId="30" fillId="0" borderId="11" xfId="0" applyFont="1" applyBorder="1" applyAlignment="1">
      <alignment horizontal="center"/>
    </xf>
    <xf numFmtId="0" fontId="0" fillId="38" borderId="0" xfId="0" applyFill="1"/>
    <xf numFmtId="0" fontId="25" fillId="38" borderId="19" xfId="0" applyFont="1" applyFill="1" applyBorder="1" applyAlignment="1">
      <alignment horizontal="center"/>
    </xf>
    <xf numFmtId="0" fontId="25" fillId="38" borderId="0" xfId="0" applyFont="1" applyFill="1" applyAlignment="1">
      <alignment horizontal="center"/>
    </xf>
    <xf numFmtId="0" fontId="25" fillId="38" borderId="15" xfId="0" applyFont="1" applyFill="1" applyBorder="1" applyAlignment="1">
      <alignment horizontal="center"/>
    </xf>
    <xf numFmtId="2" fontId="21" fillId="38" borderId="22" xfId="0" applyNumberFormat="1" applyFont="1" applyFill="1" applyBorder="1"/>
    <xf numFmtId="0" fontId="25" fillId="38" borderId="21" xfId="0" applyFont="1" applyFill="1" applyBorder="1"/>
    <xf numFmtId="1" fontId="21" fillId="38" borderId="0" xfId="0" applyNumberFormat="1" applyFont="1" applyFill="1"/>
    <xf numFmtId="1" fontId="21" fillId="38" borderId="21" xfId="0" applyNumberFormat="1" applyFont="1" applyFill="1" applyBorder="1"/>
    <xf numFmtId="1" fontId="21" fillId="38" borderId="22" xfId="0" applyNumberFormat="1" applyFont="1" applyFill="1" applyBorder="1"/>
    <xf numFmtId="2" fontId="21" fillId="38" borderId="21" xfId="0" applyNumberFormat="1" applyFont="1" applyFill="1" applyBorder="1"/>
    <xf numFmtId="2" fontId="28" fillId="0" borderId="11" xfId="0" applyNumberFormat="1" applyFont="1" applyBorder="1" applyAlignment="1">
      <alignment horizontal="center"/>
    </xf>
    <xf numFmtId="1" fontId="30" fillId="0" borderId="11" xfId="0" applyNumberFormat="1" applyFont="1" applyBorder="1" applyAlignment="1">
      <alignment horizontal="center"/>
    </xf>
    <xf numFmtId="0" fontId="17" fillId="38" borderId="0" xfId="0" applyFont="1" applyFill="1" applyAlignment="1">
      <alignment horizontal="center"/>
    </xf>
    <xf numFmtId="0" fontId="1" fillId="38" borderId="0" xfId="0" applyFont="1" applyFill="1" applyAlignment="1">
      <alignment horizontal="center"/>
    </xf>
    <xf numFmtId="0" fontId="0" fillId="38" borderId="0" xfId="0" applyFill="1" applyAlignment="1">
      <alignment horizontal="center" vertical="top" wrapText="1"/>
    </xf>
    <xf numFmtId="0" fontId="0" fillId="38" borderId="15" xfId="0" applyFill="1" applyBorder="1" applyAlignment="1">
      <alignment horizontal="center" vertical="top" wrapText="1"/>
    </xf>
    <xf numFmtId="0" fontId="27" fillId="43" borderId="17" xfId="0" applyFont="1" applyFill="1" applyBorder="1" applyAlignment="1">
      <alignment horizontal="center"/>
    </xf>
    <xf numFmtId="0" fontId="27" fillId="43" borderId="23" xfId="0" applyFont="1" applyFill="1" applyBorder="1" applyAlignment="1">
      <alignment horizontal="center"/>
    </xf>
    <xf numFmtId="0" fontId="27" fillId="43" borderId="18" xfId="0" applyFont="1" applyFill="1" applyBorder="1" applyAlignment="1">
      <alignment horizontal="center"/>
    </xf>
    <xf numFmtId="0" fontId="21" fillId="36" borderId="10" xfId="0" applyFont="1" applyFill="1" applyBorder="1" applyAlignment="1">
      <alignment horizontal="center"/>
    </xf>
    <xf numFmtId="0" fontId="0" fillId="0" borderId="10" xfId="0" applyBorder="1" applyAlignment="1">
      <alignment horizontal="center" wrapText="1"/>
    </xf>
    <xf numFmtId="0" fontId="26" fillId="39" borderId="0" xfId="0" applyFont="1" applyFill="1" applyAlignment="1">
      <alignment horizontal="center"/>
    </xf>
    <xf numFmtId="0" fontId="26" fillId="44" borderId="0" xfId="0" applyFont="1" applyFill="1" applyAlignment="1">
      <alignment horizontal="center"/>
    </xf>
    <xf numFmtId="0" fontId="26" fillId="34" borderId="12" xfId="0" applyFont="1" applyFill="1" applyBorder="1" applyAlignment="1">
      <alignment horizontal="center"/>
    </xf>
    <xf numFmtId="0" fontId="26" fillId="34" borderId="13" xfId="0" applyFont="1" applyFill="1" applyBorder="1" applyAlignment="1">
      <alignment horizontal="center"/>
    </xf>
    <xf numFmtId="0" fontId="26" fillId="34" borderId="14" xfId="0" applyFont="1" applyFill="1" applyBorder="1" applyAlignment="1">
      <alignment horizontal="center"/>
    </xf>
    <xf numFmtId="0" fontId="23" fillId="41" borderId="10" xfId="0" applyFont="1" applyFill="1" applyBorder="1" applyAlignment="1">
      <alignment horizontal="center"/>
    </xf>
    <xf numFmtId="0" fontId="0" fillId="34" borderId="10" xfId="0" applyFill="1" applyBorder="1" applyAlignment="1">
      <alignment horizontal="center"/>
    </xf>
    <xf numFmtId="0" fontId="0" fillId="37" borderId="10" xfId="0" applyFill="1" applyBorder="1" applyAlignment="1">
      <alignment horizontal="center" wrapText="1"/>
    </xf>
    <xf numFmtId="0" fontId="23" fillId="38" borderId="12" xfId="0" applyFont="1" applyFill="1" applyBorder="1" applyAlignment="1">
      <alignment horizontal="center"/>
    </xf>
    <xf numFmtId="0" fontId="23" fillId="38" borderId="13" xfId="0" applyFont="1" applyFill="1" applyBorder="1" applyAlignment="1">
      <alignment horizontal="center"/>
    </xf>
    <xf numFmtId="0" fontId="23" fillId="38" borderId="14" xfId="0" applyFont="1" applyFill="1" applyBorder="1" applyAlignment="1">
      <alignment horizontal="center"/>
    </xf>
    <xf numFmtId="0" fontId="0" fillId="38" borderId="12" xfId="0" applyFill="1" applyBorder="1" applyAlignment="1">
      <alignment horizontal="center"/>
    </xf>
    <xf numFmtId="0" fontId="0" fillId="38" borderId="13" xfId="0" applyFill="1" applyBorder="1" applyAlignment="1">
      <alignment horizontal="center"/>
    </xf>
    <xf numFmtId="0" fontId="0" fillId="38" borderId="14" xfId="0" applyFill="1" applyBorder="1" applyAlignment="1">
      <alignment horizontal="center"/>
    </xf>
    <xf numFmtId="0" fontId="0" fillId="38" borderId="10" xfId="0" applyFill="1" applyBorder="1" applyAlignment="1">
      <alignment horizontal="center" wrapText="1"/>
    </xf>
    <xf numFmtId="0" fontId="26" fillId="41" borderId="12" xfId="0" applyFont="1" applyFill="1" applyBorder="1" applyAlignment="1">
      <alignment horizontal="center"/>
    </xf>
    <xf numFmtId="0" fontId="26" fillId="41" borderId="13" xfId="0" applyFont="1" applyFill="1" applyBorder="1" applyAlignment="1">
      <alignment horizontal="center"/>
    </xf>
    <xf numFmtId="0" fontId="26" fillId="41" borderId="14" xfId="0" applyFont="1" applyFill="1" applyBorder="1" applyAlignment="1">
      <alignment horizontal="center"/>
    </xf>
    <xf numFmtId="0" fontId="26" fillId="33" borderId="10" xfId="0" applyFont="1" applyFill="1" applyBorder="1" applyAlignment="1">
      <alignment horizontal="center"/>
    </xf>
    <xf numFmtId="0" fontId="26" fillId="38" borderId="12" xfId="0" applyFont="1" applyFill="1" applyBorder="1" applyAlignment="1">
      <alignment horizontal="center"/>
    </xf>
    <xf numFmtId="0" fontId="26" fillId="38" borderId="13" xfId="0" applyFont="1" applyFill="1" applyBorder="1" applyAlignment="1">
      <alignment horizontal="center"/>
    </xf>
    <xf numFmtId="0" fontId="26" fillId="38" borderId="14" xfId="0" applyFont="1" applyFill="1" applyBorder="1" applyAlignment="1">
      <alignment horizontal="center"/>
    </xf>
    <xf numFmtId="0" fontId="0" fillId="0" borderId="0" xfId="0" applyAlignment="1">
      <alignment horizontal="center" wrapText="1"/>
    </xf>
    <xf numFmtId="0" fontId="32" fillId="40" borderId="0" xfId="0" applyFont="1" applyFill="1" applyAlignment="1">
      <alignment horizontal="center" vertical="center" readingOrder="1"/>
    </xf>
    <xf numFmtId="0" fontId="33" fillId="40" borderId="0" xfId="0" applyFont="1" applyFill="1" applyAlignment="1">
      <alignment horizontal="center" vertical="center" readingOrder="1"/>
    </xf>
    <xf numFmtId="0" fontId="34" fillId="47" borderId="0" xfId="0" applyFont="1" applyFill="1" applyAlignment="1">
      <alignment horizontal="center"/>
    </xf>
    <xf numFmtId="0" fontId="17" fillId="0" borderId="0" xfId="0" applyFont="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 cent" xfId="42" builtinId="5"/>
    <cellStyle name="Title" xfId="1" builtinId="15" customBuiltin="1"/>
    <cellStyle name="Total" xfId="17" builtinId="25" customBuiltin="1"/>
    <cellStyle name="Warning Text" xfId="14" builtinId="11" customBuiltin="1"/>
  </cellStyles>
  <dxfs count="83">
    <dxf>
      <font>
        <b/>
      </font>
    </dxf>
    <dxf>
      <font>
        <b/>
      </font>
    </dxf>
    <dxf>
      <font>
        <b val="0"/>
      </font>
    </dxf>
    <dxf>
      <alignment horizontal="center"/>
    </dxf>
    <dxf>
      <alignment horizontal="center"/>
    </dxf>
    <dxf>
      <alignment horizontal="center"/>
    </dxf>
    <dxf>
      <font>
        <b/>
      </font>
    </dxf>
    <dxf>
      <font>
        <b/>
      </font>
    </dxf>
    <dxf>
      <font>
        <b val="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fgColor indexed="64"/>
          <bgColor theme="9" tint="0.79998168889431442"/>
        </patternFill>
      </fill>
      <border diagonalUp="0" diagonalDown="0">
        <left style="thin">
          <color indexed="64"/>
        </left>
        <right/>
        <top style="thin">
          <color indexed="64"/>
        </top>
        <bottom style="thin">
          <color indexed="64"/>
        </bottom>
        <vertical/>
        <horizontal/>
      </border>
    </dxf>
    <dxf>
      <fill>
        <patternFill patternType="solid">
          <fgColor indexed="64"/>
          <bgColor theme="9"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79998168889431442"/>
        </patternFill>
      </fill>
      <border diagonalUp="0" diagonalDown="0">
        <left style="thin">
          <color indexed="64"/>
        </left>
        <right style="thin">
          <color indexed="64"/>
        </right>
        <top style="thin">
          <color indexed="64"/>
        </top>
        <bottom style="thin">
          <color indexed="64"/>
        </bottom>
        <vertical/>
        <horizontal/>
      </border>
    </dxf>
    <dxf>
      <numFmt numFmtId="19" formatCode="m/d/yyyy"/>
      <fill>
        <patternFill patternType="solid">
          <fgColor indexed="64"/>
          <bgColor theme="9"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4" tint="0.59999389629810485"/>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4" tint="0.59999389629810485"/>
        </patternFill>
      </fill>
      <border diagonalUp="0" diagonalDown="0">
        <left style="thin">
          <color indexed="64"/>
        </left>
        <right style="thin">
          <color indexed="64"/>
        </right>
        <top style="thin">
          <color indexed="64"/>
        </top>
        <bottom style="thin">
          <color indexed="64"/>
        </bottom>
        <vertical/>
        <horizontal/>
      </border>
    </dxf>
    <dxf>
      <numFmt numFmtId="2" formatCode="0.00"/>
      <fill>
        <patternFill patternType="solid">
          <fgColor indexed="64"/>
          <bgColor theme="5"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5" tint="0.79998168889431442"/>
        </patternFill>
      </fill>
      <border diagonalUp="0" diagonalDown="0">
        <left style="thin">
          <color indexed="64"/>
        </left>
        <right style="thin">
          <color indexed="64"/>
        </right>
        <top style="thin">
          <color indexed="64"/>
        </top>
        <bottom style="thin">
          <color indexed="64"/>
        </bottom>
        <vertical/>
        <horizontal/>
      </border>
    </dxf>
    <dxf>
      <numFmt numFmtId="2" formatCode="0.00"/>
      <fill>
        <patternFill patternType="solid">
          <fgColor indexed="64"/>
          <bgColor theme="5" tint="0.79998168889431442"/>
        </patternFill>
      </fill>
      <border diagonalUp="0" diagonalDown="0">
        <left style="thin">
          <color indexed="64"/>
        </left>
        <right style="thin">
          <color indexed="64"/>
        </right>
        <top style="thin">
          <color indexed="64"/>
        </top>
        <bottom style="thin">
          <color indexed="64"/>
        </bottom>
        <vertical/>
        <horizontal/>
      </border>
    </dxf>
    <dxf>
      <numFmt numFmtId="2" formatCode="0.00"/>
      <fill>
        <patternFill patternType="solid">
          <fgColor indexed="64"/>
          <bgColor theme="5" tint="0.79998168889431442"/>
        </patternFill>
      </fill>
      <border diagonalUp="0" diagonalDown="0">
        <left style="thin">
          <color indexed="64"/>
        </left>
        <right style="thin">
          <color indexed="64"/>
        </right>
        <top style="thin">
          <color indexed="64"/>
        </top>
        <bottom style="thin">
          <color indexed="64"/>
        </bottom>
        <vertical/>
        <horizontal/>
      </border>
    </dxf>
    <dxf>
      <border outline="0">
        <right style="thin">
          <color indexed="64"/>
        </right>
      </border>
    </dxf>
    <dxf>
      <fill>
        <patternFill patternType="solid">
          <fgColor indexed="64"/>
          <bgColor theme="9" tint="0.79998168889431442"/>
        </patternFill>
      </fill>
    </dxf>
    <dxf>
      <font>
        <b/>
        <i val="0"/>
        <strike val="0"/>
        <condense val="0"/>
        <extend val="0"/>
        <outline val="0"/>
        <shadow val="0"/>
        <u val="none"/>
        <vertAlign val="baseline"/>
        <sz val="14"/>
        <color theme="1"/>
        <name val="Calibri"/>
        <family val="2"/>
        <charset val="161"/>
        <scheme val="minor"/>
      </font>
      <fill>
        <patternFill patternType="solid">
          <fgColor indexed="64"/>
          <bgColor theme="4"/>
        </patternFill>
      </fill>
      <border diagonalUp="0" diagonalDown="0" outline="0">
        <left style="thin">
          <color indexed="64"/>
        </left>
        <right style="thin">
          <color indexed="64"/>
        </right>
        <top/>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b/>
      </font>
    </dxf>
    <dxf>
      <font>
        <sz val="18"/>
      </font>
    </dxf>
    <dxf>
      <font>
        <sz val="20"/>
      </font>
    </dxf>
    <dxf>
      <font>
        <b/>
      </font>
    </dxf>
    <dxf>
      <alignment horizontal="center"/>
    </dxf>
    <dxf>
      <border>
        <bottom style="thin">
          <color indexed="64"/>
        </bottom>
        <vertical style="thin">
          <color indexed="64"/>
        </vertical>
        <horizontal style="thin">
          <color indexed="64"/>
        </horizontal>
      </border>
    </dxf>
    <dxf>
      <alignment horizontal="center"/>
    </dxf>
    <dxf>
      <numFmt numFmtId="1" formatCode="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b/>
      </font>
    </dxf>
    <dxf>
      <font>
        <sz val="18"/>
      </font>
    </dxf>
    <dxf>
      <font>
        <sz val="20"/>
      </font>
    </dxf>
    <dxf>
      <alignment horizontal="center"/>
    </dxf>
    <dxf>
      <alignment horizontal="center"/>
    </dxf>
    <dxf>
      <alignment horizontal="center"/>
    </dxf>
    <dxf>
      <font>
        <b val="0"/>
      </font>
    </dxf>
    <dxf>
      <font>
        <b/>
      </font>
    </dxf>
    <dxf>
      <font>
        <b/>
      </font>
    </dxf>
    <dxf>
      <numFmt numFmtId="2" formatCode="0.0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sz val="18"/>
      </font>
    </dxf>
    <dxf>
      <font>
        <sz val="20"/>
      </font>
    </dxf>
    <dxf>
      <alignment horizontal="center"/>
    </dxf>
    <dxf>
      <alignment horizontal="center"/>
    </dxf>
    <dxf>
      <alignment horizontal="center"/>
    </dxf>
    <dxf>
      <font>
        <b val="0"/>
      </font>
    </dxf>
    <dxf>
      <font>
        <b/>
      </font>
    </dxf>
    <dxf>
      <font>
        <b/>
      </fon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sz val="18"/>
      </font>
    </dxf>
    <dxf>
      <font>
        <b/>
      </font>
    </dxf>
    <dxf>
      <font>
        <b/>
      </font>
    </dxf>
    <dxf>
      <font>
        <sz val="20"/>
      </font>
    </dxf>
    <dxf>
      <alignment horizont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ont>
        <b/>
      </font>
    </dxf>
    <dxf>
      <font>
        <sz val="18"/>
      </font>
    </dxf>
    <dxf>
      <font>
        <sz val="20"/>
      </font>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Scatter Orders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correl!$E$1</c:f>
              <c:strCache>
                <c:ptCount val="1"/>
                <c:pt idx="0">
                  <c:v>revenue</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prstDash val="sysDash"/>
              </a:ln>
              <a:effectLst/>
            </c:spPr>
            <c:trendlineType val="linear"/>
            <c:dispRSqr val="0"/>
            <c:dispEq val="0"/>
          </c:trendline>
          <c:trendline>
            <c:spPr>
              <a:ln w="19050" cap="rnd">
                <a:solidFill>
                  <a:schemeClr val="accent1"/>
                </a:solidFill>
                <a:prstDash val="sysDash"/>
              </a:ln>
              <a:effectLst/>
            </c:spPr>
            <c:trendlineType val="linear"/>
            <c:dispRSqr val="0"/>
            <c:dispEq val="0"/>
          </c:trendline>
          <c:trendline>
            <c:spPr>
              <a:ln w="19050" cap="rnd">
                <a:solidFill>
                  <a:schemeClr val="accent1"/>
                </a:solidFill>
                <a:prstDash val="sysDash"/>
              </a:ln>
              <a:effectLst/>
            </c:spPr>
            <c:trendlineType val="linear"/>
            <c:dispRSqr val="0"/>
            <c:dispEq val="0"/>
          </c:trendline>
          <c:trendline>
            <c:spPr>
              <a:ln w="19050" cap="rnd">
                <a:solidFill>
                  <a:schemeClr val="accent1"/>
                </a:solidFill>
                <a:prstDash val="sysDash"/>
              </a:ln>
              <a:effectLst/>
            </c:spPr>
            <c:trendlineType val="linear"/>
            <c:dispRSqr val="1"/>
            <c:dispEq val="1"/>
            <c:trendlineLbl>
              <c:layout>
                <c:manualLayout>
                  <c:x val="6.3973534558180223E-2"/>
                  <c:y val="0.3458001603966171"/>
                </c:manualLayout>
              </c:layout>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US" b="1" baseline="0">
                        <a:solidFill>
                          <a:srgbClr val="FFFF00"/>
                        </a:solidFill>
                      </a:rPr>
                      <a:t>y = 610.52x - 21590</a:t>
                    </a:r>
                    <a:br>
                      <a:rPr lang="en-US" b="1" baseline="0">
                        <a:solidFill>
                          <a:srgbClr val="FFFF00"/>
                        </a:solidFill>
                      </a:rPr>
                    </a:br>
                    <a:r>
                      <a:rPr lang="en-US" b="1" baseline="0">
                        <a:solidFill>
                          <a:srgbClr val="FFFF00"/>
                        </a:solidFill>
                      </a:rPr>
                      <a:t>R² = 0.9228</a:t>
                    </a:r>
                    <a:endParaRPr lang="en-US" b="1">
                      <a:solidFill>
                        <a:srgbClr val="FFFF00"/>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rendlineLbl>
          </c:trendline>
          <c:xVal>
            <c:numRef>
              <c:f>correl!$C$2:$C$32</c:f>
              <c:numCache>
                <c:formatCode>General</c:formatCode>
                <c:ptCount val="31"/>
                <c:pt idx="0">
                  <c:v>317</c:v>
                </c:pt>
                <c:pt idx="1">
                  <c:v>361</c:v>
                </c:pt>
                <c:pt idx="2">
                  <c:v>335</c:v>
                </c:pt>
                <c:pt idx="3">
                  <c:v>344</c:v>
                </c:pt>
                <c:pt idx="4">
                  <c:v>325</c:v>
                </c:pt>
                <c:pt idx="5">
                  <c:v>341</c:v>
                </c:pt>
                <c:pt idx="6">
                  <c:v>326</c:v>
                </c:pt>
                <c:pt idx="7">
                  <c:v>347</c:v>
                </c:pt>
                <c:pt idx="8">
                  <c:v>335</c:v>
                </c:pt>
                <c:pt idx="9">
                  <c:v>362</c:v>
                </c:pt>
                <c:pt idx="10">
                  <c:v>326</c:v>
                </c:pt>
                <c:pt idx="11">
                  <c:v>303</c:v>
                </c:pt>
                <c:pt idx="12">
                  <c:v>349</c:v>
                </c:pt>
                <c:pt idx="13">
                  <c:v>320</c:v>
                </c:pt>
                <c:pt idx="14">
                  <c:v>304</c:v>
                </c:pt>
                <c:pt idx="15">
                  <c:v>336</c:v>
                </c:pt>
                <c:pt idx="16">
                  <c:v>307</c:v>
                </c:pt>
                <c:pt idx="17">
                  <c:v>329</c:v>
                </c:pt>
                <c:pt idx="18">
                  <c:v>329</c:v>
                </c:pt>
                <c:pt idx="19">
                  <c:v>325</c:v>
                </c:pt>
                <c:pt idx="20">
                  <c:v>349</c:v>
                </c:pt>
                <c:pt idx="21">
                  <c:v>355</c:v>
                </c:pt>
                <c:pt idx="22">
                  <c:v>345</c:v>
                </c:pt>
                <c:pt idx="23">
                  <c:v>319</c:v>
                </c:pt>
                <c:pt idx="24">
                  <c:v>327</c:v>
                </c:pt>
                <c:pt idx="25">
                  <c:v>364</c:v>
                </c:pt>
                <c:pt idx="26">
                  <c:v>292</c:v>
                </c:pt>
                <c:pt idx="27">
                  <c:v>289</c:v>
                </c:pt>
                <c:pt idx="28">
                  <c:v>279</c:v>
                </c:pt>
                <c:pt idx="29">
                  <c:v>292</c:v>
                </c:pt>
                <c:pt idx="30">
                  <c:v>168</c:v>
                </c:pt>
              </c:numCache>
            </c:numRef>
          </c:xVal>
          <c:yVal>
            <c:numRef>
              <c:f>correl!$E$2:$E$32</c:f>
              <c:numCache>
                <c:formatCode>0.00</c:formatCode>
                <c:ptCount val="31"/>
                <c:pt idx="0">
                  <c:v>173363.07150000017</c:v>
                </c:pt>
                <c:pt idx="1">
                  <c:v>189511.1587800002</c:v>
                </c:pt>
                <c:pt idx="2">
                  <c:v>183465.32021999979</c:v>
                </c:pt>
                <c:pt idx="3">
                  <c:v>195312.82860000015</c:v>
                </c:pt>
                <c:pt idx="4">
                  <c:v>168947.27243999991</c:v>
                </c:pt>
                <c:pt idx="5">
                  <c:v>191000.3470199999</c:v>
                </c:pt>
                <c:pt idx="6">
                  <c:v>180562.00788000016</c:v>
                </c:pt>
                <c:pt idx="7">
                  <c:v>195308.00982000009</c:v>
                </c:pt>
                <c:pt idx="8">
                  <c:v>170034.51635999992</c:v>
                </c:pt>
                <c:pt idx="9">
                  <c:v>210655.54763999995</c:v>
                </c:pt>
                <c:pt idx="10">
                  <c:v>178291.82159999991</c:v>
                </c:pt>
                <c:pt idx="11">
                  <c:v>160794.16362000001</c:v>
                </c:pt>
                <c:pt idx="12">
                  <c:v>182978.44253999996</c:v>
                </c:pt>
                <c:pt idx="13">
                  <c:v>163809.62477999998</c:v>
                </c:pt>
                <c:pt idx="14">
                  <c:v>163764.09900000005</c:v>
                </c:pt>
                <c:pt idx="15">
                  <c:v>179517.19481999992</c:v>
                </c:pt>
                <c:pt idx="16">
                  <c:v>172200.87035999991</c:v>
                </c:pt>
                <c:pt idx="17">
                  <c:v>182135.19672000004</c:v>
                </c:pt>
                <c:pt idx="18">
                  <c:v>179341.75475999992</c:v>
                </c:pt>
                <c:pt idx="19">
                  <c:v>190996.46370000002</c:v>
                </c:pt>
                <c:pt idx="20">
                  <c:v>193296.77748000002</c:v>
                </c:pt>
                <c:pt idx="21">
                  <c:v>195670.07045999993</c:v>
                </c:pt>
                <c:pt idx="22">
                  <c:v>189861.90029999983</c:v>
                </c:pt>
                <c:pt idx="23">
                  <c:v>172605.87090000024</c:v>
                </c:pt>
                <c:pt idx="24">
                  <c:v>188169.71508000017</c:v>
                </c:pt>
                <c:pt idx="25">
                  <c:v>196539.92442</c:v>
                </c:pt>
                <c:pt idx="26">
                  <c:v>147905.71595999991</c:v>
                </c:pt>
                <c:pt idx="27">
                  <c:v>149847.73290000006</c:v>
                </c:pt>
                <c:pt idx="28">
                  <c:v>147080.03345999989</c:v>
                </c:pt>
                <c:pt idx="29">
                  <c:v>159281.44883999994</c:v>
                </c:pt>
                <c:pt idx="30">
                  <c:v>83674.137059999994</c:v>
                </c:pt>
              </c:numCache>
            </c:numRef>
          </c:yVal>
          <c:smooth val="0"/>
          <c:extLst>
            <c:ext xmlns:c16="http://schemas.microsoft.com/office/drawing/2014/chart" uri="{C3380CC4-5D6E-409C-BE32-E72D297353CC}">
              <c16:uniqueId val="{00000000-B720-4148-BA70-5484D69F40FF}"/>
            </c:ext>
          </c:extLst>
        </c:ser>
        <c:dLbls>
          <c:showLegendKey val="0"/>
          <c:showVal val="0"/>
          <c:showCatName val="0"/>
          <c:showSerName val="0"/>
          <c:showPercent val="0"/>
          <c:showBubbleSize val="0"/>
        </c:dLbls>
        <c:axId val="1450489808"/>
        <c:axId val="1450497008"/>
      </c:scatterChart>
      <c:valAx>
        <c:axId val="145048980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50497008"/>
        <c:crosses val="autoZero"/>
        <c:crossBetween val="midCat"/>
      </c:valAx>
      <c:valAx>
        <c:axId val="145049700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50489808"/>
        <c:crosses val="autoZero"/>
        <c:crossBetween val="midCat"/>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[Ecommerce_Data_Analysis_Report.xlsx]Pivot Tables2!PivotTable13</c:name>
    <c:fmtId val="16"/>
  </c:pivotSource>
  <c:chart>
    <c:title>
      <c:tx>
        <c:rich>
          <a:bodyPr rot="0" spcFirstLastPara="1" vertOverflow="ellipsis" vert="horz" wrap="square" anchor="ctr" anchorCtr="1"/>
          <a:lstStyle/>
          <a:p>
            <a:pPr>
              <a:defRPr sz="1600" b="1" i="0" u="none" strike="noStrike" kern="1200" cap="none" baseline="0">
                <a:solidFill>
                  <a:schemeClr val="lt1">
                    <a:lumMod val="85000"/>
                  </a:schemeClr>
                </a:solidFill>
                <a:latin typeface="+mn-lt"/>
                <a:ea typeface="+mn-ea"/>
                <a:cs typeface="+mn-cs"/>
              </a:defRPr>
            </a:pPr>
            <a:r>
              <a:rPr lang="en-US" sz="1600"/>
              <a:t>Orders by Date</a:t>
            </a:r>
          </a:p>
        </c:rich>
      </c:tx>
      <c:layout>
        <c:manualLayout>
          <c:xMode val="edge"/>
          <c:yMode val="edge"/>
          <c:x val="0.32456233595800527"/>
          <c:y val="0.11472003499562555"/>
        </c:manualLayout>
      </c:layout>
      <c:overlay val="0"/>
      <c:spPr>
        <a:noFill/>
        <a:ln>
          <a:noFill/>
        </a:ln>
        <a:effectLst/>
      </c:spPr>
      <c:txPr>
        <a:bodyPr rot="0" spcFirstLastPara="1" vertOverflow="ellipsis" vert="horz" wrap="square" anchor="ctr" anchorCtr="1"/>
        <a:lstStyle/>
        <a:p>
          <a:pPr>
            <a:defRPr sz="16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Tables2'!$F$2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Tables2'!$E$3:$E$34</c:f>
              <c:strCache>
                <c:ptCount val="31"/>
                <c:pt idx="0">
                  <c:v>01</c:v>
                </c:pt>
                <c:pt idx="1">
                  <c:v>02</c:v>
                </c:pt>
                <c:pt idx="2">
                  <c:v>03</c:v>
                </c:pt>
                <c:pt idx="3">
                  <c:v>04</c:v>
                </c:pt>
                <c:pt idx="4">
                  <c:v>05</c:v>
                </c:pt>
                <c:pt idx="5">
                  <c:v>06</c:v>
                </c:pt>
                <c:pt idx="6">
                  <c:v>07</c:v>
                </c:pt>
                <c:pt idx="7">
                  <c:v>08</c:v>
                </c:pt>
                <c:pt idx="8">
                  <c:v>09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 Tables2'!$F$3:$F$34</c:f>
              <c:numCache>
                <c:formatCode>General</c:formatCode>
                <c:ptCount val="31"/>
                <c:pt idx="0">
                  <c:v>317</c:v>
                </c:pt>
                <c:pt idx="1">
                  <c:v>361</c:v>
                </c:pt>
                <c:pt idx="2">
                  <c:v>335</c:v>
                </c:pt>
                <c:pt idx="3">
                  <c:v>344</c:v>
                </c:pt>
                <c:pt idx="4">
                  <c:v>325</c:v>
                </c:pt>
                <c:pt idx="5">
                  <c:v>341</c:v>
                </c:pt>
                <c:pt idx="6">
                  <c:v>326</c:v>
                </c:pt>
                <c:pt idx="7">
                  <c:v>347</c:v>
                </c:pt>
                <c:pt idx="8">
                  <c:v>335</c:v>
                </c:pt>
                <c:pt idx="9">
                  <c:v>362</c:v>
                </c:pt>
                <c:pt idx="10">
                  <c:v>326</c:v>
                </c:pt>
                <c:pt idx="11">
                  <c:v>303</c:v>
                </c:pt>
                <c:pt idx="12">
                  <c:v>349</c:v>
                </c:pt>
                <c:pt idx="13">
                  <c:v>320</c:v>
                </c:pt>
                <c:pt idx="14">
                  <c:v>304</c:v>
                </c:pt>
                <c:pt idx="15">
                  <c:v>336</c:v>
                </c:pt>
                <c:pt idx="16">
                  <c:v>307</c:v>
                </c:pt>
                <c:pt idx="17">
                  <c:v>329</c:v>
                </c:pt>
                <c:pt idx="18">
                  <c:v>329</c:v>
                </c:pt>
                <c:pt idx="19">
                  <c:v>325</c:v>
                </c:pt>
                <c:pt idx="20">
                  <c:v>349</c:v>
                </c:pt>
                <c:pt idx="21">
                  <c:v>355</c:v>
                </c:pt>
                <c:pt idx="22">
                  <c:v>345</c:v>
                </c:pt>
                <c:pt idx="23">
                  <c:v>319</c:v>
                </c:pt>
                <c:pt idx="24">
                  <c:v>327</c:v>
                </c:pt>
                <c:pt idx="25">
                  <c:v>364</c:v>
                </c:pt>
                <c:pt idx="26">
                  <c:v>292</c:v>
                </c:pt>
                <c:pt idx="27">
                  <c:v>289</c:v>
                </c:pt>
                <c:pt idx="28">
                  <c:v>279</c:v>
                </c:pt>
                <c:pt idx="29">
                  <c:v>292</c:v>
                </c:pt>
                <c:pt idx="30">
                  <c:v>168</c:v>
                </c:pt>
              </c:numCache>
            </c:numRef>
          </c:val>
          <c:smooth val="0"/>
          <c:extLst>
            <c:ext xmlns:c16="http://schemas.microsoft.com/office/drawing/2014/chart" uri="{C3380CC4-5D6E-409C-BE32-E72D297353CC}">
              <c16:uniqueId val="{00000000-046A-4241-A3A6-A091262816F2}"/>
            </c:ext>
          </c:extLst>
        </c:ser>
        <c:dLbls>
          <c:showLegendKey val="0"/>
          <c:showVal val="0"/>
          <c:showCatName val="0"/>
          <c:showSerName val="0"/>
          <c:showPercent val="0"/>
          <c:showBubbleSize val="0"/>
        </c:dLbls>
        <c:marker val="1"/>
        <c:smooth val="0"/>
        <c:axId val="743661056"/>
        <c:axId val="743662496"/>
      </c:lineChart>
      <c:catAx>
        <c:axId val="74366105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43662496"/>
        <c:crosses val="autoZero"/>
        <c:auto val="1"/>
        <c:lblAlgn val="ctr"/>
        <c:lblOffset val="100"/>
        <c:noMultiLvlLbl val="0"/>
      </c:catAx>
      <c:valAx>
        <c:axId val="7436624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43661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[Ecommerce_Data_Analysis_Report.xlsx]Pivot Tables2!PivotTable5</c:name>
    <c:fmtId val="1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GB"/>
              <a:t>Revenue by Date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Tables2'!$C$2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Tables2'!$B$3:$B$34</c:f>
              <c:strCache>
                <c:ptCount val="31"/>
                <c:pt idx="0">
                  <c:v>01</c:v>
                </c:pt>
                <c:pt idx="1">
                  <c:v>02</c:v>
                </c:pt>
                <c:pt idx="2">
                  <c:v>03</c:v>
                </c:pt>
                <c:pt idx="3">
                  <c:v>04</c:v>
                </c:pt>
                <c:pt idx="4">
                  <c:v>05</c:v>
                </c:pt>
                <c:pt idx="5">
                  <c:v>06</c:v>
                </c:pt>
                <c:pt idx="6">
                  <c:v>07</c:v>
                </c:pt>
                <c:pt idx="7">
                  <c:v>08</c:v>
                </c:pt>
                <c:pt idx="8">
                  <c:v>09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 Tables2'!$C$3:$C$34</c:f>
              <c:numCache>
                <c:formatCode>0.00</c:formatCode>
                <c:ptCount val="31"/>
                <c:pt idx="0">
                  <c:v>173363.07150000017</c:v>
                </c:pt>
                <c:pt idx="1">
                  <c:v>189511.1587800002</c:v>
                </c:pt>
                <c:pt idx="2">
                  <c:v>183465.32021999979</c:v>
                </c:pt>
                <c:pt idx="3">
                  <c:v>195312.82860000015</c:v>
                </c:pt>
                <c:pt idx="4">
                  <c:v>168947.27243999991</c:v>
                </c:pt>
                <c:pt idx="5">
                  <c:v>191000.3470199999</c:v>
                </c:pt>
                <c:pt idx="6">
                  <c:v>180562.00788000016</c:v>
                </c:pt>
                <c:pt idx="7">
                  <c:v>195308.00982000009</c:v>
                </c:pt>
                <c:pt idx="8">
                  <c:v>170034.51635999992</c:v>
                </c:pt>
                <c:pt idx="9">
                  <c:v>210655.54763999995</c:v>
                </c:pt>
                <c:pt idx="10">
                  <c:v>178291.82159999991</c:v>
                </c:pt>
                <c:pt idx="11">
                  <c:v>160794.16362000001</c:v>
                </c:pt>
                <c:pt idx="12">
                  <c:v>182978.44253999996</c:v>
                </c:pt>
                <c:pt idx="13">
                  <c:v>163809.62477999998</c:v>
                </c:pt>
                <c:pt idx="14">
                  <c:v>163764.09900000005</c:v>
                </c:pt>
                <c:pt idx="15">
                  <c:v>179517.19481999992</c:v>
                </c:pt>
                <c:pt idx="16">
                  <c:v>172200.87035999991</c:v>
                </c:pt>
                <c:pt idx="17">
                  <c:v>182135.19672000004</c:v>
                </c:pt>
                <c:pt idx="18">
                  <c:v>179341.75475999992</c:v>
                </c:pt>
                <c:pt idx="19">
                  <c:v>190996.46370000002</c:v>
                </c:pt>
                <c:pt idx="20">
                  <c:v>193296.77748000002</c:v>
                </c:pt>
                <c:pt idx="21">
                  <c:v>195670.07045999993</c:v>
                </c:pt>
                <c:pt idx="22">
                  <c:v>189861.90029999983</c:v>
                </c:pt>
                <c:pt idx="23">
                  <c:v>172605.87090000024</c:v>
                </c:pt>
                <c:pt idx="24">
                  <c:v>188169.71508000017</c:v>
                </c:pt>
                <c:pt idx="25">
                  <c:v>196539.92442</c:v>
                </c:pt>
                <c:pt idx="26">
                  <c:v>147905.71595999991</c:v>
                </c:pt>
                <c:pt idx="27">
                  <c:v>149847.73290000006</c:v>
                </c:pt>
                <c:pt idx="28">
                  <c:v>147080.03345999989</c:v>
                </c:pt>
                <c:pt idx="29">
                  <c:v>159281.44883999994</c:v>
                </c:pt>
                <c:pt idx="30">
                  <c:v>83674.137059999994</c:v>
                </c:pt>
              </c:numCache>
            </c:numRef>
          </c:val>
          <c:smooth val="0"/>
          <c:extLst>
            <c:ext xmlns:c16="http://schemas.microsoft.com/office/drawing/2014/chart" uri="{C3380CC4-5D6E-409C-BE32-E72D297353CC}">
              <c16:uniqueId val="{00000004-4C87-4D3B-B7E3-F062BBC2235F}"/>
            </c:ext>
          </c:extLst>
        </c:ser>
        <c:dLbls>
          <c:showLegendKey val="0"/>
          <c:showVal val="0"/>
          <c:showCatName val="0"/>
          <c:showSerName val="0"/>
          <c:showPercent val="0"/>
          <c:showBubbleSize val="0"/>
        </c:dLbls>
        <c:marker val="1"/>
        <c:smooth val="0"/>
        <c:axId val="1524215039"/>
        <c:axId val="1524215999"/>
      </c:lineChart>
      <c:catAx>
        <c:axId val="152421503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24215999"/>
        <c:crosses val="autoZero"/>
        <c:auto val="1"/>
        <c:lblAlgn val="ctr"/>
        <c:lblOffset val="100"/>
        <c:noMultiLvlLbl val="0"/>
      </c:catAx>
      <c:valAx>
        <c:axId val="152421599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24215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[Ecommerce_Data_Analysis_Report.xlsx]Pivot Tables2!PivotTable17</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AOV by Day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Tables2'!$Q$2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cat>
            <c:strRef>
              <c:f>'Pivot Tables2'!$P$3:$P$34</c:f>
              <c:strCache>
                <c:ptCount val="31"/>
                <c:pt idx="0">
                  <c:v>01</c:v>
                </c:pt>
                <c:pt idx="1">
                  <c:v>02</c:v>
                </c:pt>
                <c:pt idx="2">
                  <c:v>03</c:v>
                </c:pt>
                <c:pt idx="3">
                  <c:v>04</c:v>
                </c:pt>
                <c:pt idx="4">
                  <c:v>05</c:v>
                </c:pt>
                <c:pt idx="5">
                  <c:v>06</c:v>
                </c:pt>
                <c:pt idx="6">
                  <c:v>07</c:v>
                </c:pt>
                <c:pt idx="7">
                  <c:v>08</c:v>
                </c:pt>
                <c:pt idx="8">
                  <c:v>09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 Tables2'!$Q$3:$Q$34</c:f>
              <c:numCache>
                <c:formatCode>0.00</c:formatCode>
                <c:ptCount val="31"/>
                <c:pt idx="0">
                  <c:v>546.88666088328125</c:v>
                </c:pt>
                <c:pt idx="1">
                  <c:v>524.96165867036063</c:v>
                </c:pt>
                <c:pt idx="2">
                  <c:v>547.65767229850678</c:v>
                </c:pt>
                <c:pt idx="3">
                  <c:v>567.76985058139576</c:v>
                </c:pt>
                <c:pt idx="4">
                  <c:v>519.83776135384585</c:v>
                </c:pt>
                <c:pt idx="5">
                  <c:v>560.11831970674461</c:v>
                </c:pt>
                <c:pt idx="6">
                  <c:v>553.87118981595142</c:v>
                </c:pt>
                <c:pt idx="7">
                  <c:v>562.84729054755076</c:v>
                </c:pt>
                <c:pt idx="8">
                  <c:v>507.56572047761171</c:v>
                </c:pt>
                <c:pt idx="9">
                  <c:v>581.92140232044187</c:v>
                </c:pt>
                <c:pt idx="10">
                  <c:v>546.90742822085861</c:v>
                </c:pt>
                <c:pt idx="11">
                  <c:v>530.67380732673269</c:v>
                </c:pt>
                <c:pt idx="12">
                  <c:v>524.29353163323776</c:v>
                </c:pt>
                <c:pt idx="13">
                  <c:v>511.90507743749993</c:v>
                </c:pt>
                <c:pt idx="14">
                  <c:v>538.69769407894751</c:v>
                </c:pt>
                <c:pt idx="15">
                  <c:v>534.27736553571401</c:v>
                </c:pt>
                <c:pt idx="16">
                  <c:v>560.91488716612355</c:v>
                </c:pt>
                <c:pt idx="17">
                  <c:v>553.60242164133751</c:v>
                </c:pt>
                <c:pt idx="18">
                  <c:v>545.1117165957445</c:v>
                </c:pt>
                <c:pt idx="19">
                  <c:v>587.68142676923082</c:v>
                </c:pt>
                <c:pt idx="20">
                  <c:v>553.85896126074499</c:v>
                </c:pt>
                <c:pt idx="21">
                  <c:v>551.18329707042233</c:v>
                </c:pt>
                <c:pt idx="22">
                  <c:v>550.32434869565168</c:v>
                </c:pt>
                <c:pt idx="23">
                  <c:v>541.084234796239</c:v>
                </c:pt>
                <c:pt idx="24">
                  <c:v>575.44255376146839</c:v>
                </c:pt>
                <c:pt idx="25">
                  <c:v>539.94484730769227</c:v>
                </c:pt>
                <c:pt idx="26">
                  <c:v>506.52642452054766</c:v>
                </c:pt>
                <c:pt idx="27">
                  <c:v>518.50426608996565</c:v>
                </c:pt>
                <c:pt idx="28">
                  <c:v>527.16857870967704</c:v>
                </c:pt>
                <c:pt idx="29">
                  <c:v>545.48441383561624</c:v>
                </c:pt>
                <c:pt idx="30">
                  <c:v>498.06033964285712</c:v>
                </c:pt>
              </c:numCache>
            </c:numRef>
          </c:val>
          <c:smooth val="0"/>
          <c:extLst>
            <c:ext xmlns:c16="http://schemas.microsoft.com/office/drawing/2014/chart" uri="{C3380CC4-5D6E-409C-BE32-E72D297353CC}">
              <c16:uniqueId val="{00000000-3814-4F56-B2C0-A4AFD370106F}"/>
            </c:ext>
          </c:extLst>
        </c:ser>
        <c:dLbls>
          <c:showLegendKey val="0"/>
          <c:showVal val="0"/>
          <c:showCatName val="0"/>
          <c:showSerName val="0"/>
          <c:showPercent val="0"/>
          <c:showBubbleSize val="0"/>
        </c:dLbls>
        <c:marker val="1"/>
        <c:smooth val="0"/>
        <c:axId val="849478160"/>
        <c:axId val="849475760"/>
      </c:lineChart>
      <c:catAx>
        <c:axId val="84947816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49475760"/>
        <c:crosses val="autoZero"/>
        <c:auto val="1"/>
        <c:lblAlgn val="ctr"/>
        <c:lblOffset val="100"/>
        <c:noMultiLvlLbl val="0"/>
      </c:catAx>
      <c:valAx>
        <c:axId val="84947576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49478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[Ecommerce_Data_Analysis_Report.xlsx]Pivot Tables1!PivotTable1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Tables1'!$B$2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Tables1'!$A$3:$A$8</c:f>
              <c:strCache>
                <c:ptCount val="5"/>
                <c:pt idx="0">
                  <c:v>Accessories</c:v>
                </c:pt>
                <c:pt idx="1">
                  <c:v>Computers</c:v>
                </c:pt>
                <c:pt idx="2">
                  <c:v>Electronics</c:v>
                </c:pt>
                <c:pt idx="3">
                  <c:v>Fashion</c:v>
                </c:pt>
                <c:pt idx="4">
                  <c:v>Wearables</c:v>
                </c:pt>
              </c:strCache>
            </c:strRef>
          </c:cat>
          <c:val>
            <c:numRef>
              <c:f>'Pivot Tables1'!$B$3:$B$8</c:f>
              <c:numCache>
                <c:formatCode>0.00</c:formatCode>
                <c:ptCount val="5"/>
                <c:pt idx="0">
                  <c:v>525617.4623400002</c:v>
                </c:pt>
                <c:pt idx="1">
                  <c:v>1035773.9560799972</c:v>
                </c:pt>
                <c:pt idx="2">
                  <c:v>1661889.3078600022</c:v>
                </c:pt>
                <c:pt idx="3">
                  <c:v>1647074.8751400004</c:v>
                </c:pt>
                <c:pt idx="4">
                  <c:v>565567.43759999925</c:v>
                </c:pt>
              </c:numCache>
            </c:numRef>
          </c:val>
          <c:extLst>
            <c:ext xmlns:c16="http://schemas.microsoft.com/office/drawing/2014/chart" uri="{C3380CC4-5D6E-409C-BE32-E72D297353CC}">
              <c16:uniqueId val="{00000000-1422-4355-A19E-FBD683A58B22}"/>
            </c:ext>
          </c:extLst>
        </c:ser>
        <c:dLbls>
          <c:showLegendKey val="0"/>
          <c:showVal val="0"/>
          <c:showCatName val="0"/>
          <c:showSerName val="0"/>
          <c:showPercent val="0"/>
          <c:showBubbleSize val="0"/>
        </c:dLbls>
        <c:gapWidth val="100"/>
        <c:overlap val="-24"/>
        <c:axId val="1910730720"/>
        <c:axId val="1910731200"/>
      </c:barChart>
      <c:catAx>
        <c:axId val="19107307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0731200"/>
        <c:crosses val="autoZero"/>
        <c:auto val="1"/>
        <c:lblAlgn val="ctr"/>
        <c:lblOffset val="100"/>
        <c:noMultiLvlLbl val="0"/>
      </c:catAx>
      <c:valAx>
        <c:axId val="1910731200"/>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10730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[Ecommerce_Data_Analysis_Report.xlsx]Pivot Tables1!PivotTable3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Monthly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Tables1'!$F$2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Tables1'!$E$3:$E$15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Tables1'!$F$3:$F$15</c:f>
              <c:numCache>
                <c:formatCode>0.00</c:formatCode>
                <c:ptCount val="12"/>
                <c:pt idx="0">
                  <c:v>475666.28586000006</c:v>
                </c:pt>
                <c:pt idx="1">
                  <c:v>417583.08576000028</c:v>
                </c:pt>
                <c:pt idx="2">
                  <c:v>460789.49070000049</c:v>
                </c:pt>
                <c:pt idx="3">
                  <c:v>449107.39169999975</c:v>
                </c:pt>
                <c:pt idx="4">
                  <c:v>473157.16128000023</c:v>
                </c:pt>
                <c:pt idx="5">
                  <c:v>425682.36593999958</c:v>
                </c:pt>
                <c:pt idx="6">
                  <c:v>482429.84904000052</c:v>
                </c:pt>
                <c:pt idx="7">
                  <c:v>454752.57564000023</c:v>
                </c:pt>
                <c:pt idx="8">
                  <c:v>476970.99048000009</c:v>
                </c:pt>
                <c:pt idx="9">
                  <c:v>462846.12695999962</c:v>
                </c:pt>
                <c:pt idx="10">
                  <c:v>461896.45523999986</c:v>
                </c:pt>
                <c:pt idx="11">
                  <c:v>395041.26041999971</c:v>
                </c:pt>
              </c:numCache>
            </c:numRef>
          </c:val>
          <c:smooth val="0"/>
          <c:extLst>
            <c:ext xmlns:c16="http://schemas.microsoft.com/office/drawing/2014/chart" uri="{C3380CC4-5D6E-409C-BE32-E72D297353CC}">
              <c16:uniqueId val="{00000000-C110-42A9-9FB8-A22E59AD3A90}"/>
            </c:ext>
          </c:extLst>
        </c:ser>
        <c:dLbls>
          <c:showLegendKey val="0"/>
          <c:showVal val="0"/>
          <c:showCatName val="0"/>
          <c:showSerName val="0"/>
          <c:showPercent val="0"/>
          <c:showBubbleSize val="0"/>
        </c:dLbls>
        <c:marker val="1"/>
        <c:smooth val="0"/>
        <c:axId val="147056368"/>
        <c:axId val="147042928"/>
      </c:lineChart>
      <c:catAx>
        <c:axId val="14705636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042928"/>
        <c:crosses val="autoZero"/>
        <c:auto val="1"/>
        <c:lblAlgn val="ctr"/>
        <c:lblOffset val="100"/>
        <c:noMultiLvlLbl val="0"/>
      </c:catAx>
      <c:valAx>
        <c:axId val="14704292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056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[Ecommerce_Data_Analysis_Report.xlsx]Pivot Tables1!PivotTable6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Quantity by Brand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Tables1'!$N$2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Tables1'!$M$3:$M$13</c:f>
              <c:strCache>
                <c:ptCount val="10"/>
                <c:pt idx="0">
                  <c:v>Adidas</c:v>
                </c:pt>
                <c:pt idx="1">
                  <c:v>Apple</c:v>
                </c:pt>
                <c:pt idx="2">
                  <c:v>Dell</c:v>
                </c:pt>
                <c:pt idx="3">
                  <c:v>FitPro</c:v>
                </c:pt>
                <c:pt idx="4">
                  <c:v>Generic</c:v>
                </c:pt>
                <c:pt idx="5">
                  <c:v>HP</c:v>
                </c:pt>
                <c:pt idx="6">
                  <c:v>JBL</c:v>
                </c:pt>
                <c:pt idx="7">
                  <c:v>Nike</c:v>
                </c:pt>
                <c:pt idx="8">
                  <c:v>Samsung</c:v>
                </c:pt>
                <c:pt idx="9">
                  <c:v>Xiaomi</c:v>
                </c:pt>
              </c:strCache>
            </c:strRef>
          </c:cat>
          <c:val>
            <c:numRef>
              <c:f>'Pivot Tables1'!$N$3:$N$13</c:f>
              <c:numCache>
                <c:formatCode>General</c:formatCode>
                <c:ptCount val="10"/>
                <c:pt idx="0">
                  <c:v>2904</c:v>
                </c:pt>
                <c:pt idx="1">
                  <c:v>2793</c:v>
                </c:pt>
                <c:pt idx="2">
                  <c:v>2913</c:v>
                </c:pt>
                <c:pt idx="3">
                  <c:v>3111</c:v>
                </c:pt>
                <c:pt idx="4">
                  <c:v>3036</c:v>
                </c:pt>
                <c:pt idx="5">
                  <c:v>2979</c:v>
                </c:pt>
                <c:pt idx="6">
                  <c:v>3043</c:v>
                </c:pt>
                <c:pt idx="7">
                  <c:v>3040</c:v>
                </c:pt>
                <c:pt idx="8">
                  <c:v>3056</c:v>
                </c:pt>
                <c:pt idx="9">
                  <c:v>3187</c:v>
                </c:pt>
              </c:numCache>
            </c:numRef>
          </c:val>
          <c:extLst>
            <c:ext xmlns:c16="http://schemas.microsoft.com/office/drawing/2014/chart" uri="{C3380CC4-5D6E-409C-BE32-E72D297353CC}">
              <c16:uniqueId val="{00000000-D520-4D34-87A6-50C4F4AC4896}"/>
            </c:ext>
          </c:extLst>
        </c:ser>
        <c:dLbls>
          <c:showLegendKey val="0"/>
          <c:showVal val="0"/>
          <c:showCatName val="0"/>
          <c:showSerName val="0"/>
          <c:showPercent val="0"/>
          <c:showBubbleSize val="0"/>
        </c:dLbls>
        <c:gapWidth val="115"/>
        <c:overlap val="-20"/>
        <c:axId val="369695072"/>
        <c:axId val="369695552"/>
      </c:barChart>
      <c:catAx>
        <c:axId val="36969507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9695552"/>
        <c:crosses val="autoZero"/>
        <c:auto val="1"/>
        <c:lblAlgn val="ctr"/>
        <c:lblOffset val="100"/>
        <c:noMultiLvlLbl val="0"/>
      </c:catAx>
      <c:valAx>
        <c:axId val="36969555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9695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[Ecommerce_Data_Analysis_Report.xlsx]Pivot Tables1!PivotTable7</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Orders by City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Tables1'!$J$16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Tables1'!$I$17:$I$23</c:f>
              <c:strCache>
                <c:ptCount val="6"/>
                <c:pt idx="0">
                  <c:v>Alexandria</c:v>
                </c:pt>
                <c:pt idx="1">
                  <c:v>Cairo</c:v>
                </c:pt>
                <c:pt idx="2">
                  <c:v>Casablanca</c:v>
                </c:pt>
                <c:pt idx="3">
                  <c:v>Dubai</c:v>
                </c:pt>
                <c:pt idx="4">
                  <c:v>Giza</c:v>
                </c:pt>
                <c:pt idx="5">
                  <c:v>Riyadh</c:v>
                </c:pt>
              </c:strCache>
            </c:strRef>
          </c:cat>
          <c:val>
            <c:numRef>
              <c:f>'Pivot Tables1'!$J$17:$J$23</c:f>
              <c:numCache>
                <c:formatCode>General</c:formatCode>
                <c:ptCount val="6"/>
                <c:pt idx="0">
                  <c:v>1657</c:v>
                </c:pt>
                <c:pt idx="1">
                  <c:v>1705</c:v>
                </c:pt>
                <c:pt idx="2">
                  <c:v>1689</c:v>
                </c:pt>
                <c:pt idx="3">
                  <c:v>1648</c:v>
                </c:pt>
                <c:pt idx="4">
                  <c:v>1622</c:v>
                </c:pt>
                <c:pt idx="5">
                  <c:v>1679</c:v>
                </c:pt>
              </c:numCache>
            </c:numRef>
          </c:val>
          <c:extLst>
            <c:ext xmlns:c16="http://schemas.microsoft.com/office/drawing/2014/chart" uri="{C3380CC4-5D6E-409C-BE32-E72D297353CC}">
              <c16:uniqueId val="{00000000-1DA8-45CC-8C2B-02E7D8749924}"/>
            </c:ext>
          </c:extLst>
        </c:ser>
        <c:dLbls>
          <c:showLegendKey val="0"/>
          <c:showVal val="0"/>
          <c:showCatName val="0"/>
          <c:showSerName val="0"/>
          <c:showPercent val="0"/>
          <c:showBubbleSize val="0"/>
        </c:dLbls>
        <c:gapWidth val="100"/>
        <c:overlap val="-24"/>
        <c:axId val="376133984"/>
        <c:axId val="376124384"/>
      </c:barChart>
      <c:catAx>
        <c:axId val="3761339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6124384"/>
        <c:crosses val="autoZero"/>
        <c:auto val="1"/>
        <c:lblAlgn val="ctr"/>
        <c:lblOffset val="100"/>
        <c:noMultiLvlLbl val="0"/>
      </c:catAx>
      <c:valAx>
        <c:axId val="3761243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6133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[Ecommerce_Data_Analysis_Report.xlsx]Pivot Tables2!PivotTable5</c:name>
    <c:fmtId val="1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GB"/>
              <a:t>Revenue by Date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Tables2'!$C$2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Tables2'!$B$3:$B$34</c:f>
              <c:strCache>
                <c:ptCount val="31"/>
                <c:pt idx="0">
                  <c:v>01</c:v>
                </c:pt>
                <c:pt idx="1">
                  <c:v>02</c:v>
                </c:pt>
                <c:pt idx="2">
                  <c:v>03</c:v>
                </c:pt>
                <c:pt idx="3">
                  <c:v>04</c:v>
                </c:pt>
                <c:pt idx="4">
                  <c:v>05</c:v>
                </c:pt>
                <c:pt idx="5">
                  <c:v>06</c:v>
                </c:pt>
                <c:pt idx="6">
                  <c:v>07</c:v>
                </c:pt>
                <c:pt idx="7">
                  <c:v>08</c:v>
                </c:pt>
                <c:pt idx="8">
                  <c:v>09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 Tables2'!$C$3:$C$34</c:f>
              <c:numCache>
                <c:formatCode>0.00</c:formatCode>
                <c:ptCount val="31"/>
                <c:pt idx="0">
                  <c:v>173363.07150000017</c:v>
                </c:pt>
                <c:pt idx="1">
                  <c:v>189511.1587800002</c:v>
                </c:pt>
                <c:pt idx="2">
                  <c:v>183465.32021999979</c:v>
                </c:pt>
                <c:pt idx="3">
                  <c:v>195312.82860000015</c:v>
                </c:pt>
                <c:pt idx="4">
                  <c:v>168947.27243999991</c:v>
                </c:pt>
                <c:pt idx="5">
                  <c:v>191000.3470199999</c:v>
                </c:pt>
                <c:pt idx="6">
                  <c:v>180562.00788000016</c:v>
                </c:pt>
                <c:pt idx="7">
                  <c:v>195308.00982000009</c:v>
                </c:pt>
                <c:pt idx="8">
                  <c:v>170034.51635999992</c:v>
                </c:pt>
                <c:pt idx="9">
                  <c:v>210655.54763999995</c:v>
                </c:pt>
                <c:pt idx="10">
                  <c:v>178291.82159999991</c:v>
                </c:pt>
                <c:pt idx="11">
                  <c:v>160794.16362000001</c:v>
                </c:pt>
                <c:pt idx="12">
                  <c:v>182978.44253999996</c:v>
                </c:pt>
                <c:pt idx="13">
                  <c:v>163809.62477999998</c:v>
                </c:pt>
                <c:pt idx="14">
                  <c:v>163764.09900000005</c:v>
                </c:pt>
                <c:pt idx="15">
                  <c:v>179517.19481999992</c:v>
                </c:pt>
                <c:pt idx="16">
                  <c:v>172200.87035999991</c:v>
                </c:pt>
                <c:pt idx="17">
                  <c:v>182135.19672000004</c:v>
                </c:pt>
                <c:pt idx="18">
                  <c:v>179341.75475999992</c:v>
                </c:pt>
                <c:pt idx="19">
                  <c:v>190996.46370000002</c:v>
                </c:pt>
                <c:pt idx="20">
                  <c:v>193296.77748000002</c:v>
                </c:pt>
                <c:pt idx="21">
                  <c:v>195670.07045999993</c:v>
                </c:pt>
                <c:pt idx="22">
                  <c:v>189861.90029999983</c:v>
                </c:pt>
                <c:pt idx="23">
                  <c:v>172605.87090000024</c:v>
                </c:pt>
                <c:pt idx="24">
                  <c:v>188169.71508000017</c:v>
                </c:pt>
                <c:pt idx="25">
                  <c:v>196539.92442</c:v>
                </c:pt>
                <c:pt idx="26">
                  <c:v>147905.71595999991</c:v>
                </c:pt>
                <c:pt idx="27">
                  <c:v>149847.73290000006</c:v>
                </c:pt>
                <c:pt idx="28">
                  <c:v>147080.03345999989</c:v>
                </c:pt>
                <c:pt idx="29">
                  <c:v>159281.44883999994</c:v>
                </c:pt>
                <c:pt idx="30">
                  <c:v>83674.137059999994</c:v>
                </c:pt>
              </c:numCache>
            </c:numRef>
          </c:val>
          <c:smooth val="0"/>
          <c:extLst>
            <c:ext xmlns:c16="http://schemas.microsoft.com/office/drawing/2014/chart" uri="{C3380CC4-5D6E-409C-BE32-E72D297353CC}">
              <c16:uniqueId val="{00000000-2593-4199-9D93-47625E4D13E1}"/>
            </c:ext>
          </c:extLst>
        </c:ser>
        <c:dLbls>
          <c:showLegendKey val="0"/>
          <c:showVal val="0"/>
          <c:showCatName val="0"/>
          <c:showSerName val="0"/>
          <c:showPercent val="0"/>
          <c:showBubbleSize val="0"/>
        </c:dLbls>
        <c:marker val="1"/>
        <c:smooth val="0"/>
        <c:axId val="1524215039"/>
        <c:axId val="1524215999"/>
      </c:lineChart>
      <c:catAx>
        <c:axId val="152421503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24215999"/>
        <c:crosses val="autoZero"/>
        <c:auto val="1"/>
        <c:lblAlgn val="ctr"/>
        <c:lblOffset val="100"/>
        <c:noMultiLvlLbl val="0"/>
      </c:catAx>
      <c:valAx>
        <c:axId val="152421599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24215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[Ecommerce_Data_Analysis_Report.xlsx]Pivot Tables2!PivotTable13</c:name>
    <c:fmtId val="18"/>
  </c:pivotSource>
  <c:chart>
    <c:title>
      <c:tx>
        <c:rich>
          <a:bodyPr rot="0" spcFirstLastPara="1" vertOverflow="ellipsis" vert="horz" wrap="square" anchor="ctr" anchorCtr="1"/>
          <a:lstStyle/>
          <a:p>
            <a:pPr>
              <a:defRPr sz="1600" b="1" i="0" u="none" strike="noStrike" kern="1200" cap="none" baseline="0">
                <a:solidFill>
                  <a:schemeClr val="lt1">
                    <a:lumMod val="85000"/>
                  </a:schemeClr>
                </a:solidFill>
                <a:latin typeface="+mn-lt"/>
                <a:ea typeface="+mn-ea"/>
                <a:cs typeface="+mn-cs"/>
              </a:defRPr>
            </a:pPr>
            <a:r>
              <a:rPr lang="en-US" sz="1600"/>
              <a:t>Orders by Date</a:t>
            </a:r>
          </a:p>
        </c:rich>
      </c:tx>
      <c:layout>
        <c:manualLayout>
          <c:xMode val="edge"/>
          <c:yMode val="edge"/>
          <c:x val="0.32456233595800527"/>
          <c:y val="0.11472003499562555"/>
        </c:manualLayout>
      </c:layout>
      <c:overlay val="0"/>
      <c:spPr>
        <a:noFill/>
        <a:ln>
          <a:noFill/>
        </a:ln>
        <a:effectLst/>
      </c:spPr>
      <c:txPr>
        <a:bodyPr rot="0" spcFirstLastPara="1" vertOverflow="ellipsis" vert="horz" wrap="square" anchor="ctr" anchorCtr="1"/>
        <a:lstStyle/>
        <a:p>
          <a:pPr>
            <a:defRPr sz="16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Tables2'!$F$2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Tables2'!$E$3:$E$34</c:f>
              <c:strCache>
                <c:ptCount val="31"/>
                <c:pt idx="0">
                  <c:v>01</c:v>
                </c:pt>
                <c:pt idx="1">
                  <c:v>02</c:v>
                </c:pt>
                <c:pt idx="2">
                  <c:v>03</c:v>
                </c:pt>
                <c:pt idx="3">
                  <c:v>04</c:v>
                </c:pt>
                <c:pt idx="4">
                  <c:v>05</c:v>
                </c:pt>
                <c:pt idx="5">
                  <c:v>06</c:v>
                </c:pt>
                <c:pt idx="6">
                  <c:v>07</c:v>
                </c:pt>
                <c:pt idx="7">
                  <c:v>08</c:v>
                </c:pt>
                <c:pt idx="8">
                  <c:v>09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 Tables2'!$F$3:$F$34</c:f>
              <c:numCache>
                <c:formatCode>General</c:formatCode>
                <c:ptCount val="31"/>
                <c:pt idx="0">
                  <c:v>317</c:v>
                </c:pt>
                <c:pt idx="1">
                  <c:v>361</c:v>
                </c:pt>
                <c:pt idx="2">
                  <c:v>335</c:v>
                </c:pt>
                <c:pt idx="3">
                  <c:v>344</c:v>
                </c:pt>
                <c:pt idx="4">
                  <c:v>325</c:v>
                </c:pt>
                <c:pt idx="5">
                  <c:v>341</c:v>
                </c:pt>
                <c:pt idx="6">
                  <c:v>326</c:v>
                </c:pt>
                <c:pt idx="7">
                  <c:v>347</c:v>
                </c:pt>
                <c:pt idx="8">
                  <c:v>335</c:v>
                </c:pt>
                <c:pt idx="9">
                  <c:v>362</c:v>
                </c:pt>
                <c:pt idx="10">
                  <c:v>326</c:v>
                </c:pt>
                <c:pt idx="11">
                  <c:v>303</c:v>
                </c:pt>
                <c:pt idx="12">
                  <c:v>349</c:v>
                </c:pt>
                <c:pt idx="13">
                  <c:v>320</c:v>
                </c:pt>
                <c:pt idx="14">
                  <c:v>304</c:v>
                </c:pt>
                <c:pt idx="15">
                  <c:v>336</c:v>
                </c:pt>
                <c:pt idx="16">
                  <c:v>307</c:v>
                </c:pt>
                <c:pt idx="17">
                  <c:v>329</c:v>
                </c:pt>
                <c:pt idx="18">
                  <c:v>329</c:v>
                </c:pt>
                <c:pt idx="19">
                  <c:v>325</c:v>
                </c:pt>
                <c:pt idx="20">
                  <c:v>349</c:v>
                </c:pt>
                <c:pt idx="21">
                  <c:v>355</c:v>
                </c:pt>
                <c:pt idx="22">
                  <c:v>345</c:v>
                </c:pt>
                <c:pt idx="23">
                  <c:v>319</c:v>
                </c:pt>
                <c:pt idx="24">
                  <c:v>327</c:v>
                </c:pt>
                <c:pt idx="25">
                  <c:v>364</c:v>
                </c:pt>
                <c:pt idx="26">
                  <c:v>292</c:v>
                </c:pt>
                <c:pt idx="27">
                  <c:v>289</c:v>
                </c:pt>
                <c:pt idx="28">
                  <c:v>279</c:v>
                </c:pt>
                <c:pt idx="29">
                  <c:v>292</c:v>
                </c:pt>
                <c:pt idx="30">
                  <c:v>168</c:v>
                </c:pt>
              </c:numCache>
            </c:numRef>
          </c:val>
          <c:smooth val="0"/>
          <c:extLst>
            <c:ext xmlns:c16="http://schemas.microsoft.com/office/drawing/2014/chart" uri="{C3380CC4-5D6E-409C-BE32-E72D297353CC}">
              <c16:uniqueId val="{00000000-3B50-4C62-9F8C-ADFC88AD98CA}"/>
            </c:ext>
          </c:extLst>
        </c:ser>
        <c:dLbls>
          <c:showLegendKey val="0"/>
          <c:showVal val="0"/>
          <c:showCatName val="0"/>
          <c:showSerName val="0"/>
          <c:showPercent val="0"/>
          <c:showBubbleSize val="0"/>
        </c:dLbls>
        <c:marker val="1"/>
        <c:smooth val="0"/>
        <c:axId val="743661056"/>
        <c:axId val="743662496"/>
      </c:lineChart>
      <c:catAx>
        <c:axId val="74366105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43662496"/>
        <c:crosses val="autoZero"/>
        <c:auto val="1"/>
        <c:lblAlgn val="ctr"/>
        <c:lblOffset val="100"/>
        <c:noMultiLvlLbl val="0"/>
      </c:catAx>
      <c:valAx>
        <c:axId val="7436624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43661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[Ecommerce_Data_Analysis_Report.xlsx]Pivot Tables2!PivotTable17</c:name>
    <c:fmtId val="1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AOV by Day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Tables2'!$Q$2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cat>
            <c:strRef>
              <c:f>'Pivot Tables2'!$P$3:$P$34</c:f>
              <c:strCache>
                <c:ptCount val="31"/>
                <c:pt idx="0">
                  <c:v>01</c:v>
                </c:pt>
                <c:pt idx="1">
                  <c:v>02</c:v>
                </c:pt>
                <c:pt idx="2">
                  <c:v>03</c:v>
                </c:pt>
                <c:pt idx="3">
                  <c:v>04</c:v>
                </c:pt>
                <c:pt idx="4">
                  <c:v>05</c:v>
                </c:pt>
                <c:pt idx="5">
                  <c:v>06</c:v>
                </c:pt>
                <c:pt idx="6">
                  <c:v>07</c:v>
                </c:pt>
                <c:pt idx="7">
                  <c:v>08</c:v>
                </c:pt>
                <c:pt idx="8">
                  <c:v>09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 Tables2'!$Q$3:$Q$34</c:f>
              <c:numCache>
                <c:formatCode>0.00</c:formatCode>
                <c:ptCount val="31"/>
                <c:pt idx="0">
                  <c:v>546.88666088328125</c:v>
                </c:pt>
                <c:pt idx="1">
                  <c:v>524.96165867036063</c:v>
                </c:pt>
                <c:pt idx="2">
                  <c:v>547.65767229850678</c:v>
                </c:pt>
                <c:pt idx="3">
                  <c:v>567.76985058139576</c:v>
                </c:pt>
                <c:pt idx="4">
                  <c:v>519.83776135384585</c:v>
                </c:pt>
                <c:pt idx="5">
                  <c:v>560.11831970674461</c:v>
                </c:pt>
                <c:pt idx="6">
                  <c:v>553.87118981595142</c:v>
                </c:pt>
                <c:pt idx="7">
                  <c:v>562.84729054755076</c:v>
                </c:pt>
                <c:pt idx="8">
                  <c:v>507.56572047761171</c:v>
                </c:pt>
                <c:pt idx="9">
                  <c:v>581.92140232044187</c:v>
                </c:pt>
                <c:pt idx="10">
                  <c:v>546.90742822085861</c:v>
                </c:pt>
                <c:pt idx="11">
                  <c:v>530.67380732673269</c:v>
                </c:pt>
                <c:pt idx="12">
                  <c:v>524.29353163323776</c:v>
                </c:pt>
                <c:pt idx="13">
                  <c:v>511.90507743749993</c:v>
                </c:pt>
                <c:pt idx="14">
                  <c:v>538.69769407894751</c:v>
                </c:pt>
                <c:pt idx="15">
                  <c:v>534.27736553571401</c:v>
                </c:pt>
                <c:pt idx="16">
                  <c:v>560.91488716612355</c:v>
                </c:pt>
                <c:pt idx="17">
                  <c:v>553.60242164133751</c:v>
                </c:pt>
                <c:pt idx="18">
                  <c:v>545.1117165957445</c:v>
                </c:pt>
                <c:pt idx="19">
                  <c:v>587.68142676923082</c:v>
                </c:pt>
                <c:pt idx="20">
                  <c:v>553.85896126074499</c:v>
                </c:pt>
                <c:pt idx="21">
                  <c:v>551.18329707042233</c:v>
                </c:pt>
                <c:pt idx="22">
                  <c:v>550.32434869565168</c:v>
                </c:pt>
                <c:pt idx="23">
                  <c:v>541.084234796239</c:v>
                </c:pt>
                <c:pt idx="24">
                  <c:v>575.44255376146839</c:v>
                </c:pt>
                <c:pt idx="25">
                  <c:v>539.94484730769227</c:v>
                </c:pt>
                <c:pt idx="26">
                  <c:v>506.52642452054766</c:v>
                </c:pt>
                <c:pt idx="27">
                  <c:v>518.50426608996565</c:v>
                </c:pt>
                <c:pt idx="28">
                  <c:v>527.16857870967704</c:v>
                </c:pt>
                <c:pt idx="29">
                  <c:v>545.48441383561624</c:v>
                </c:pt>
                <c:pt idx="30">
                  <c:v>498.06033964285712</c:v>
                </c:pt>
              </c:numCache>
            </c:numRef>
          </c:val>
          <c:smooth val="0"/>
          <c:extLst>
            <c:ext xmlns:c16="http://schemas.microsoft.com/office/drawing/2014/chart" uri="{C3380CC4-5D6E-409C-BE32-E72D297353CC}">
              <c16:uniqueId val="{00000001-CBC0-412E-BD7A-3FD01F9C43B9}"/>
            </c:ext>
          </c:extLst>
        </c:ser>
        <c:dLbls>
          <c:showLegendKey val="0"/>
          <c:showVal val="0"/>
          <c:showCatName val="0"/>
          <c:showSerName val="0"/>
          <c:showPercent val="0"/>
          <c:showBubbleSize val="0"/>
        </c:dLbls>
        <c:marker val="1"/>
        <c:smooth val="0"/>
        <c:axId val="849478160"/>
        <c:axId val="849475760"/>
      </c:lineChart>
      <c:catAx>
        <c:axId val="84947816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49475760"/>
        <c:crosses val="autoZero"/>
        <c:auto val="1"/>
        <c:lblAlgn val="ctr"/>
        <c:lblOffset val="100"/>
        <c:noMultiLvlLbl val="0"/>
      </c:catAx>
      <c:valAx>
        <c:axId val="84947576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49478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Scatter Orders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correl!$E$1</c:f>
              <c:strCache>
                <c:ptCount val="1"/>
                <c:pt idx="0">
                  <c:v>revenue</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prstDash val="sysDash"/>
              </a:ln>
              <a:effectLst/>
            </c:spPr>
            <c:trendlineType val="linear"/>
            <c:dispRSqr val="0"/>
            <c:dispEq val="0"/>
          </c:trendline>
          <c:trendline>
            <c:spPr>
              <a:ln w="19050" cap="rnd">
                <a:solidFill>
                  <a:schemeClr val="accent1"/>
                </a:solidFill>
                <a:prstDash val="sysDash"/>
              </a:ln>
              <a:effectLst/>
            </c:spPr>
            <c:trendlineType val="linear"/>
            <c:dispRSqr val="0"/>
            <c:dispEq val="0"/>
          </c:trendline>
          <c:trendline>
            <c:spPr>
              <a:ln w="19050" cap="rnd">
                <a:solidFill>
                  <a:schemeClr val="accent1"/>
                </a:solidFill>
                <a:prstDash val="sysDash"/>
              </a:ln>
              <a:effectLst/>
            </c:spPr>
            <c:trendlineType val="linear"/>
            <c:dispRSqr val="0"/>
            <c:dispEq val="0"/>
          </c:trendline>
          <c:trendline>
            <c:spPr>
              <a:ln w="19050" cap="rnd">
                <a:solidFill>
                  <a:schemeClr val="accent1"/>
                </a:solidFill>
                <a:prstDash val="sysDash"/>
              </a:ln>
              <a:effectLst/>
            </c:spPr>
            <c:trendlineType val="linear"/>
            <c:dispRSqr val="1"/>
            <c:dispEq val="1"/>
            <c:trendlineLbl>
              <c:layout>
                <c:manualLayout>
                  <c:x val="6.3973534558180223E-2"/>
                  <c:y val="0.3458001603966171"/>
                </c:manualLayout>
              </c:layout>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US" b="1" baseline="0">
                        <a:solidFill>
                          <a:srgbClr val="FFFF00"/>
                        </a:solidFill>
                      </a:rPr>
                      <a:t>y = 610.52x - 21590</a:t>
                    </a:r>
                    <a:br>
                      <a:rPr lang="en-US" b="1" baseline="0">
                        <a:solidFill>
                          <a:srgbClr val="FFFF00"/>
                        </a:solidFill>
                      </a:rPr>
                    </a:br>
                    <a:r>
                      <a:rPr lang="en-US" b="1" baseline="0">
                        <a:solidFill>
                          <a:srgbClr val="FFFF00"/>
                        </a:solidFill>
                      </a:rPr>
                      <a:t>R² = 0.9228</a:t>
                    </a:r>
                    <a:endParaRPr lang="en-US" b="1">
                      <a:solidFill>
                        <a:srgbClr val="FFFF00"/>
                      </a:solidFill>
                    </a:endParaRP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rendlineLbl>
          </c:trendline>
          <c:xVal>
            <c:numRef>
              <c:f>correl!$C$2:$C$32</c:f>
              <c:numCache>
                <c:formatCode>General</c:formatCode>
                <c:ptCount val="31"/>
                <c:pt idx="0">
                  <c:v>317</c:v>
                </c:pt>
                <c:pt idx="1">
                  <c:v>361</c:v>
                </c:pt>
                <c:pt idx="2">
                  <c:v>335</c:v>
                </c:pt>
                <c:pt idx="3">
                  <c:v>344</c:v>
                </c:pt>
                <c:pt idx="4">
                  <c:v>325</c:v>
                </c:pt>
                <c:pt idx="5">
                  <c:v>341</c:v>
                </c:pt>
                <c:pt idx="6">
                  <c:v>326</c:v>
                </c:pt>
                <c:pt idx="7">
                  <c:v>347</c:v>
                </c:pt>
                <c:pt idx="8">
                  <c:v>335</c:v>
                </c:pt>
                <c:pt idx="9">
                  <c:v>362</c:v>
                </c:pt>
                <c:pt idx="10">
                  <c:v>326</c:v>
                </c:pt>
                <c:pt idx="11">
                  <c:v>303</c:v>
                </c:pt>
                <c:pt idx="12">
                  <c:v>349</c:v>
                </c:pt>
                <c:pt idx="13">
                  <c:v>320</c:v>
                </c:pt>
                <c:pt idx="14">
                  <c:v>304</c:v>
                </c:pt>
                <c:pt idx="15">
                  <c:v>336</c:v>
                </c:pt>
                <c:pt idx="16">
                  <c:v>307</c:v>
                </c:pt>
                <c:pt idx="17">
                  <c:v>329</c:v>
                </c:pt>
                <c:pt idx="18">
                  <c:v>329</c:v>
                </c:pt>
                <c:pt idx="19">
                  <c:v>325</c:v>
                </c:pt>
                <c:pt idx="20">
                  <c:v>349</c:v>
                </c:pt>
                <c:pt idx="21">
                  <c:v>355</c:v>
                </c:pt>
                <c:pt idx="22">
                  <c:v>345</c:v>
                </c:pt>
                <c:pt idx="23">
                  <c:v>319</c:v>
                </c:pt>
                <c:pt idx="24">
                  <c:v>327</c:v>
                </c:pt>
                <c:pt idx="25">
                  <c:v>364</c:v>
                </c:pt>
                <c:pt idx="26">
                  <c:v>292</c:v>
                </c:pt>
                <c:pt idx="27">
                  <c:v>289</c:v>
                </c:pt>
                <c:pt idx="28">
                  <c:v>279</c:v>
                </c:pt>
                <c:pt idx="29">
                  <c:v>292</c:v>
                </c:pt>
                <c:pt idx="30">
                  <c:v>168</c:v>
                </c:pt>
              </c:numCache>
            </c:numRef>
          </c:xVal>
          <c:yVal>
            <c:numRef>
              <c:f>correl!$E$2:$E$32</c:f>
              <c:numCache>
                <c:formatCode>0.00</c:formatCode>
                <c:ptCount val="31"/>
                <c:pt idx="0">
                  <c:v>173363.07150000017</c:v>
                </c:pt>
                <c:pt idx="1">
                  <c:v>189511.1587800002</c:v>
                </c:pt>
                <c:pt idx="2">
                  <c:v>183465.32021999979</c:v>
                </c:pt>
                <c:pt idx="3">
                  <c:v>195312.82860000015</c:v>
                </c:pt>
                <c:pt idx="4">
                  <c:v>168947.27243999991</c:v>
                </c:pt>
                <c:pt idx="5">
                  <c:v>191000.3470199999</c:v>
                </c:pt>
                <c:pt idx="6">
                  <c:v>180562.00788000016</c:v>
                </c:pt>
                <c:pt idx="7">
                  <c:v>195308.00982000009</c:v>
                </c:pt>
                <c:pt idx="8">
                  <c:v>170034.51635999992</c:v>
                </c:pt>
                <c:pt idx="9">
                  <c:v>210655.54763999995</c:v>
                </c:pt>
                <c:pt idx="10">
                  <c:v>178291.82159999991</c:v>
                </c:pt>
                <c:pt idx="11">
                  <c:v>160794.16362000001</c:v>
                </c:pt>
                <c:pt idx="12">
                  <c:v>182978.44253999996</c:v>
                </c:pt>
                <c:pt idx="13">
                  <c:v>163809.62477999998</c:v>
                </c:pt>
                <c:pt idx="14">
                  <c:v>163764.09900000005</c:v>
                </c:pt>
                <c:pt idx="15">
                  <c:v>179517.19481999992</c:v>
                </c:pt>
                <c:pt idx="16">
                  <c:v>172200.87035999991</c:v>
                </c:pt>
                <c:pt idx="17">
                  <c:v>182135.19672000004</c:v>
                </c:pt>
                <c:pt idx="18">
                  <c:v>179341.75475999992</c:v>
                </c:pt>
                <c:pt idx="19">
                  <c:v>190996.46370000002</c:v>
                </c:pt>
                <c:pt idx="20">
                  <c:v>193296.77748000002</c:v>
                </c:pt>
                <c:pt idx="21">
                  <c:v>195670.07045999993</c:v>
                </c:pt>
                <c:pt idx="22">
                  <c:v>189861.90029999983</c:v>
                </c:pt>
                <c:pt idx="23">
                  <c:v>172605.87090000024</c:v>
                </c:pt>
                <c:pt idx="24">
                  <c:v>188169.71508000017</c:v>
                </c:pt>
                <c:pt idx="25">
                  <c:v>196539.92442</c:v>
                </c:pt>
                <c:pt idx="26">
                  <c:v>147905.71595999991</c:v>
                </c:pt>
                <c:pt idx="27">
                  <c:v>149847.73290000006</c:v>
                </c:pt>
                <c:pt idx="28">
                  <c:v>147080.03345999989</c:v>
                </c:pt>
                <c:pt idx="29">
                  <c:v>159281.44883999994</c:v>
                </c:pt>
                <c:pt idx="30">
                  <c:v>83674.137059999994</c:v>
                </c:pt>
              </c:numCache>
            </c:numRef>
          </c:yVal>
          <c:smooth val="0"/>
          <c:extLst>
            <c:ext xmlns:c16="http://schemas.microsoft.com/office/drawing/2014/chart" uri="{C3380CC4-5D6E-409C-BE32-E72D297353CC}">
              <c16:uniqueId val="{00000004-0A8F-4097-A0F0-E45F51D0481F}"/>
            </c:ext>
          </c:extLst>
        </c:ser>
        <c:dLbls>
          <c:showLegendKey val="0"/>
          <c:showVal val="0"/>
          <c:showCatName val="0"/>
          <c:showSerName val="0"/>
          <c:showPercent val="0"/>
          <c:showBubbleSize val="0"/>
        </c:dLbls>
        <c:axId val="1450489808"/>
        <c:axId val="1450497008"/>
      </c:scatterChart>
      <c:valAx>
        <c:axId val="145048980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50497008"/>
        <c:crosses val="autoZero"/>
        <c:crossBetween val="midCat"/>
      </c:valAx>
      <c:valAx>
        <c:axId val="145049700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50489808"/>
        <c:crosses val="autoZero"/>
        <c:crossBetween val="midCat"/>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8</xdr:col>
      <xdr:colOff>15240</xdr:colOff>
      <xdr:row>2</xdr:row>
      <xdr:rowOff>171450</xdr:rowOff>
    </xdr:from>
    <xdr:to>
      <xdr:col>15</xdr:col>
      <xdr:colOff>22860</xdr:colOff>
      <xdr:row>17</xdr:row>
      <xdr:rowOff>171450</xdr:rowOff>
    </xdr:to>
    <xdr:graphicFrame macro="">
      <xdr:nvGraphicFramePr>
        <xdr:cNvPr id="4" name="Chart 3">
          <a:extLst>
            <a:ext uri="{FF2B5EF4-FFF2-40B4-BE49-F238E27FC236}">
              <a16:creationId xmlns:a16="http://schemas.microsoft.com/office/drawing/2014/main" id="{FC35B4A4-3154-2DAE-98C8-C37082B76C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304800</xdr:colOff>
      <xdr:row>18</xdr:row>
      <xdr:rowOff>0</xdr:rowOff>
    </xdr:from>
    <xdr:to>
      <xdr:col>14</xdr:col>
      <xdr:colOff>0</xdr:colOff>
      <xdr:row>33</xdr:row>
      <xdr:rowOff>0</xdr:rowOff>
    </xdr:to>
    <xdr:graphicFrame macro="">
      <xdr:nvGraphicFramePr>
        <xdr:cNvPr id="2" name="Chart 1">
          <a:extLst>
            <a:ext uri="{FF2B5EF4-FFF2-40B4-BE49-F238E27FC236}">
              <a16:creationId xmlns:a16="http://schemas.microsoft.com/office/drawing/2014/main" id="{46BA9F71-2C8D-4642-8791-ED70193EE7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289560</xdr:colOff>
      <xdr:row>1</xdr:row>
      <xdr:rowOff>30480</xdr:rowOff>
    </xdr:from>
    <xdr:to>
      <xdr:col>13</xdr:col>
      <xdr:colOff>594360</xdr:colOff>
      <xdr:row>16</xdr:row>
      <xdr:rowOff>30480</xdr:rowOff>
    </xdr:to>
    <xdr:graphicFrame macro="">
      <xdr:nvGraphicFramePr>
        <xdr:cNvPr id="3" name="Chart 2">
          <a:extLst>
            <a:ext uri="{FF2B5EF4-FFF2-40B4-BE49-F238E27FC236}">
              <a16:creationId xmlns:a16="http://schemas.microsoft.com/office/drawing/2014/main" id="{A93C793F-16F9-45F3-9F3A-397C121CF0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304800</xdr:colOff>
      <xdr:row>1</xdr:row>
      <xdr:rowOff>5443</xdr:rowOff>
    </xdr:from>
    <xdr:to>
      <xdr:col>25</xdr:col>
      <xdr:colOff>0</xdr:colOff>
      <xdr:row>15</xdr:row>
      <xdr:rowOff>157843</xdr:rowOff>
    </xdr:to>
    <xdr:graphicFrame macro="">
      <xdr:nvGraphicFramePr>
        <xdr:cNvPr id="4" name="Chart 3">
          <a:extLst>
            <a:ext uri="{FF2B5EF4-FFF2-40B4-BE49-F238E27FC236}">
              <a16:creationId xmlns:a16="http://schemas.microsoft.com/office/drawing/2014/main" id="{3959F474-0A47-4B9A-87EA-7E8FA30645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22860</xdr:colOff>
      <xdr:row>6</xdr:row>
      <xdr:rowOff>0</xdr:rowOff>
    </xdr:from>
    <xdr:to>
      <xdr:col>7</xdr:col>
      <xdr:colOff>617220</xdr:colOff>
      <xdr:row>23</xdr:row>
      <xdr:rowOff>91440</xdr:rowOff>
    </xdr:to>
    <xdr:graphicFrame macro="">
      <xdr:nvGraphicFramePr>
        <xdr:cNvPr id="4" name="Chart 3">
          <a:extLst>
            <a:ext uri="{FF2B5EF4-FFF2-40B4-BE49-F238E27FC236}">
              <a16:creationId xmlns:a16="http://schemas.microsoft.com/office/drawing/2014/main" id="{7C0A67BC-D3C6-4D30-975B-14A8BCC797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685800</xdr:colOff>
      <xdr:row>6</xdr:row>
      <xdr:rowOff>0</xdr:rowOff>
    </xdr:from>
    <xdr:to>
      <xdr:col>12</xdr:col>
      <xdr:colOff>527858</xdr:colOff>
      <xdr:row>23</xdr:row>
      <xdr:rowOff>91440</xdr:rowOff>
    </xdr:to>
    <xdr:graphicFrame macro="">
      <xdr:nvGraphicFramePr>
        <xdr:cNvPr id="5" name="Chart 4">
          <a:extLst>
            <a:ext uri="{FF2B5EF4-FFF2-40B4-BE49-F238E27FC236}">
              <a16:creationId xmlns:a16="http://schemas.microsoft.com/office/drawing/2014/main" id="{36F65FB8-60A8-485E-A033-2F89B2E2CA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22860</xdr:colOff>
      <xdr:row>23</xdr:row>
      <xdr:rowOff>144780</xdr:rowOff>
    </xdr:from>
    <xdr:to>
      <xdr:col>7</xdr:col>
      <xdr:colOff>617220</xdr:colOff>
      <xdr:row>41</xdr:row>
      <xdr:rowOff>53340</xdr:rowOff>
    </xdr:to>
    <xdr:graphicFrame macro="">
      <xdr:nvGraphicFramePr>
        <xdr:cNvPr id="6" name="Chart 5">
          <a:extLst>
            <a:ext uri="{FF2B5EF4-FFF2-40B4-BE49-F238E27FC236}">
              <a16:creationId xmlns:a16="http://schemas.microsoft.com/office/drawing/2014/main" id="{490C1A17-B56E-4EED-9444-58A2C050CE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685800</xdr:colOff>
      <xdr:row>23</xdr:row>
      <xdr:rowOff>160020</xdr:rowOff>
    </xdr:from>
    <xdr:to>
      <xdr:col>12</xdr:col>
      <xdr:colOff>527858</xdr:colOff>
      <xdr:row>41</xdr:row>
      <xdr:rowOff>68580</xdr:rowOff>
    </xdr:to>
    <xdr:graphicFrame macro="">
      <xdr:nvGraphicFramePr>
        <xdr:cNvPr id="7" name="Chart 6">
          <a:extLst>
            <a:ext uri="{FF2B5EF4-FFF2-40B4-BE49-F238E27FC236}">
              <a16:creationId xmlns:a16="http://schemas.microsoft.com/office/drawing/2014/main" id="{FE87771E-7CF8-413C-A569-51B210A64F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22860</xdr:colOff>
      <xdr:row>5</xdr:row>
      <xdr:rowOff>81049</xdr:rowOff>
    </xdr:from>
    <xdr:to>
      <xdr:col>13</xdr:col>
      <xdr:colOff>1524000</xdr:colOff>
      <xdr:row>25</xdr:row>
      <xdr:rowOff>48664</xdr:rowOff>
    </xdr:to>
    <mc:AlternateContent xmlns:mc="http://schemas.openxmlformats.org/markup-compatibility/2006" xmlns:a14="http://schemas.microsoft.com/office/drawing/2010/main">
      <mc:Choice Requires="a14">
        <xdr:graphicFrame macro="">
          <xdr:nvGraphicFramePr>
            <xdr:cNvPr id="8" name="Month_Name">
              <a:extLst>
                <a:ext uri="{FF2B5EF4-FFF2-40B4-BE49-F238E27FC236}">
                  <a16:creationId xmlns:a16="http://schemas.microsoft.com/office/drawing/2014/main" id="{27C1C122-D46A-4FED-A4A6-9EF9094E9D8E}"/>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mlns="">
        <xdr:sp macro="" textlink="">
          <xdr:nvSpPr>
            <xdr:cNvPr id="0" name=""/>
            <xdr:cNvSpPr>
              <a:spLocks noTextEdit="1"/>
            </xdr:cNvSpPr>
          </xdr:nvSpPr>
          <xdr:spPr>
            <a:xfrm>
              <a:off x="12547369" y="1452649"/>
              <a:ext cx="1501140" cy="356979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22860</xdr:colOff>
      <xdr:row>25</xdr:row>
      <xdr:rowOff>69966</xdr:rowOff>
    </xdr:from>
    <xdr:to>
      <xdr:col>13</xdr:col>
      <xdr:colOff>1516380</xdr:colOff>
      <xdr:row>32</xdr:row>
      <xdr:rowOff>62345</xdr:rowOff>
    </xdr:to>
    <mc:AlternateContent xmlns:mc="http://schemas.openxmlformats.org/markup-compatibility/2006" xmlns:a14="http://schemas.microsoft.com/office/drawing/2010/main">
      <mc:Choice Requires="a14">
        <xdr:graphicFrame macro="">
          <xdr:nvGraphicFramePr>
            <xdr:cNvPr id="9" name="Platform">
              <a:extLst>
                <a:ext uri="{FF2B5EF4-FFF2-40B4-BE49-F238E27FC236}">
                  <a16:creationId xmlns:a16="http://schemas.microsoft.com/office/drawing/2014/main" id="{C77A8948-1C62-4ABB-B98D-B760462F4797}"/>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12547369" y="5043748"/>
              <a:ext cx="1493520" cy="125314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15240</xdr:colOff>
      <xdr:row>32</xdr:row>
      <xdr:rowOff>87976</xdr:rowOff>
    </xdr:from>
    <xdr:to>
      <xdr:col>13</xdr:col>
      <xdr:colOff>1524000</xdr:colOff>
      <xdr:row>41</xdr:row>
      <xdr:rowOff>118456</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00F66F89-0004-4B60-B718-0F8FC7AE969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539749" y="6322521"/>
              <a:ext cx="1508760" cy="165146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152402</xdr:colOff>
      <xdr:row>3</xdr:row>
      <xdr:rowOff>27708</xdr:rowOff>
    </xdr:from>
    <xdr:to>
      <xdr:col>25</xdr:col>
      <xdr:colOff>252986</xdr:colOff>
      <xdr:row>19</xdr:row>
      <xdr:rowOff>37406</xdr:rowOff>
    </xdr:to>
    <xdr:graphicFrame macro="">
      <xdr:nvGraphicFramePr>
        <xdr:cNvPr id="2" name="Chart 1">
          <a:extLst>
            <a:ext uri="{FF2B5EF4-FFF2-40B4-BE49-F238E27FC236}">
              <a16:creationId xmlns:a16="http://schemas.microsoft.com/office/drawing/2014/main" id="{24F5A827-81F3-454C-BAAE-B7F1FDC193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374073</xdr:colOff>
      <xdr:row>3</xdr:row>
      <xdr:rowOff>27710</xdr:rowOff>
    </xdr:from>
    <xdr:to>
      <xdr:col>34</xdr:col>
      <xdr:colOff>474657</xdr:colOff>
      <xdr:row>19</xdr:row>
      <xdr:rowOff>37408</xdr:rowOff>
    </xdr:to>
    <xdr:graphicFrame macro="">
      <xdr:nvGraphicFramePr>
        <xdr:cNvPr id="3" name="Chart 2">
          <a:extLst>
            <a:ext uri="{FF2B5EF4-FFF2-40B4-BE49-F238E27FC236}">
              <a16:creationId xmlns:a16="http://schemas.microsoft.com/office/drawing/2014/main" id="{3C86F6CB-6F77-43A5-A97E-B0BE053397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143493</xdr:colOff>
      <xdr:row>19</xdr:row>
      <xdr:rowOff>143492</xdr:rowOff>
    </xdr:from>
    <xdr:to>
      <xdr:col>25</xdr:col>
      <xdr:colOff>244077</xdr:colOff>
      <xdr:row>37</xdr:row>
      <xdr:rowOff>56208</xdr:rowOff>
    </xdr:to>
    <xdr:graphicFrame macro="">
      <xdr:nvGraphicFramePr>
        <xdr:cNvPr id="11" name="Chart 10">
          <a:extLst>
            <a:ext uri="{FF2B5EF4-FFF2-40B4-BE49-F238E27FC236}">
              <a16:creationId xmlns:a16="http://schemas.microsoft.com/office/drawing/2014/main" id="{56AFA24F-622A-48DF-B7D1-8AE6A5FFB9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379020</xdr:colOff>
      <xdr:row>19</xdr:row>
      <xdr:rowOff>157349</xdr:rowOff>
    </xdr:from>
    <xdr:to>
      <xdr:col>34</xdr:col>
      <xdr:colOff>479604</xdr:colOff>
      <xdr:row>37</xdr:row>
      <xdr:rowOff>70065</xdr:rowOff>
    </xdr:to>
    <xdr:graphicFrame macro="">
      <xdr:nvGraphicFramePr>
        <xdr:cNvPr id="12" name="Chart 11">
          <a:extLst>
            <a:ext uri="{FF2B5EF4-FFF2-40B4-BE49-F238E27FC236}">
              <a16:creationId xmlns:a16="http://schemas.microsoft.com/office/drawing/2014/main" id="{A08F0360-72D5-47CB-BD1D-207329A1F6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riklis andrianos" refreshedDate="46005.106575810183" createdVersion="8" refreshedVersion="8" minRefreshableVersion="3" recordCount="10000" xr:uid="{99D136CD-8748-49A0-8A1C-7C07A341EA2C}">
  <cacheSource type="worksheet">
    <worksheetSource name="Table1"/>
  </cacheSource>
  <cacheFields count="18">
    <cacheField name="OrderID" numFmtId="0">
      <sharedItems count="10000">
        <s v="ORD100000"/>
        <s v="ORD100001"/>
        <s v="ORD100002"/>
        <s v="ORD100003"/>
        <s v="ORD100004"/>
        <s v="ORD100005"/>
        <s v="ORD100006"/>
        <s v="ORD100007"/>
        <s v="ORD100008"/>
        <s v="ORD100009"/>
        <s v="ORD100010"/>
        <s v="ORD100011"/>
        <s v="ORD100012"/>
        <s v="ORD100013"/>
        <s v="ORD100014"/>
        <s v="ORD100015"/>
        <s v="ORD100016"/>
        <s v="ORD100017"/>
        <s v="ORD100018"/>
        <s v="ORD100019"/>
        <s v="ORD100020"/>
        <s v="ORD100021"/>
        <s v="ORD100022"/>
        <s v="ORD100023"/>
        <s v="ORD100024"/>
        <s v="ORD100025"/>
        <s v="ORD100026"/>
        <s v="ORD100027"/>
        <s v="ORD100028"/>
        <s v="ORD100029"/>
        <s v="ORD100030"/>
        <s v="ORD100031"/>
        <s v="ORD100032"/>
        <s v="ORD100033"/>
        <s v="ORD100034"/>
        <s v="ORD100035"/>
        <s v="ORD100036"/>
        <s v="ORD100037"/>
        <s v="ORD100038"/>
        <s v="ORD100039"/>
        <s v="ORD100040"/>
        <s v="ORD100041"/>
        <s v="ORD100042"/>
        <s v="ORD100043"/>
        <s v="ORD100044"/>
        <s v="ORD100045"/>
        <s v="ORD100046"/>
        <s v="ORD100047"/>
        <s v="ORD100048"/>
        <s v="ORD100049"/>
        <s v="ORD100050"/>
        <s v="ORD100051"/>
        <s v="ORD100052"/>
        <s v="ORD100053"/>
        <s v="ORD100054"/>
        <s v="ORD100055"/>
        <s v="ORD100056"/>
        <s v="ORD100057"/>
        <s v="ORD100058"/>
        <s v="ORD100059"/>
        <s v="ORD100060"/>
        <s v="ORD100061"/>
        <s v="ORD100062"/>
        <s v="ORD100063"/>
        <s v="ORD100064"/>
        <s v="ORD100065"/>
        <s v="ORD100066"/>
        <s v="ORD100067"/>
        <s v="ORD100068"/>
        <s v="ORD100069"/>
        <s v="ORD100070"/>
        <s v="ORD100071"/>
        <s v="ORD100072"/>
        <s v="ORD100073"/>
        <s v="ORD100074"/>
        <s v="ORD100075"/>
        <s v="ORD100076"/>
        <s v="ORD100077"/>
        <s v="ORD100078"/>
        <s v="ORD100079"/>
        <s v="ORD100080"/>
        <s v="ORD100081"/>
        <s v="ORD100082"/>
        <s v="ORD100083"/>
        <s v="ORD100084"/>
        <s v="ORD100085"/>
        <s v="ORD100086"/>
        <s v="ORD100087"/>
        <s v="ORD100088"/>
        <s v="ORD100089"/>
        <s v="ORD100090"/>
        <s v="ORD100091"/>
        <s v="ORD100092"/>
        <s v="ORD100093"/>
        <s v="ORD100094"/>
        <s v="ORD100095"/>
        <s v="ORD100096"/>
        <s v="ORD100097"/>
        <s v="ORD100098"/>
        <s v="ORD100099"/>
        <s v="ORD100100"/>
        <s v="ORD100101"/>
        <s v="ORD100102"/>
        <s v="ORD100103"/>
        <s v="ORD100104"/>
        <s v="ORD100105"/>
        <s v="ORD100106"/>
        <s v="ORD100107"/>
        <s v="ORD100108"/>
        <s v="ORD100109"/>
        <s v="ORD100110"/>
        <s v="ORD100111"/>
        <s v="ORD100112"/>
        <s v="ORD100113"/>
        <s v="ORD100114"/>
        <s v="ORD100115"/>
        <s v="ORD100116"/>
        <s v="ORD100117"/>
        <s v="ORD100118"/>
        <s v="ORD100119"/>
        <s v="ORD100120"/>
        <s v="ORD100121"/>
        <s v="ORD100122"/>
        <s v="ORD100123"/>
        <s v="ORD100124"/>
        <s v="ORD100125"/>
        <s v="ORD100126"/>
        <s v="ORD100127"/>
        <s v="ORD100128"/>
        <s v="ORD100129"/>
        <s v="ORD100130"/>
        <s v="ORD100131"/>
        <s v="ORD100132"/>
        <s v="ORD100133"/>
        <s v="ORD100134"/>
        <s v="ORD100135"/>
        <s v="ORD100136"/>
        <s v="ORD100137"/>
        <s v="ORD100138"/>
        <s v="ORD100139"/>
        <s v="ORD100140"/>
        <s v="ORD100141"/>
        <s v="ORD100142"/>
        <s v="ORD100143"/>
        <s v="ORD100144"/>
        <s v="ORD100145"/>
        <s v="ORD100146"/>
        <s v="ORD100147"/>
        <s v="ORD100148"/>
        <s v="ORD100149"/>
        <s v="ORD100150"/>
        <s v="ORD100151"/>
        <s v="ORD100152"/>
        <s v="ORD100153"/>
        <s v="ORD100154"/>
        <s v="ORD100155"/>
        <s v="ORD100156"/>
        <s v="ORD100157"/>
        <s v="ORD100158"/>
        <s v="ORD100159"/>
        <s v="ORD100160"/>
        <s v="ORD100161"/>
        <s v="ORD100162"/>
        <s v="ORD100163"/>
        <s v="ORD100164"/>
        <s v="ORD100165"/>
        <s v="ORD100166"/>
        <s v="ORD100167"/>
        <s v="ORD100168"/>
        <s v="ORD100169"/>
        <s v="ORD100170"/>
        <s v="ORD100171"/>
        <s v="ORD100172"/>
        <s v="ORD100173"/>
        <s v="ORD100174"/>
        <s v="ORD100175"/>
        <s v="ORD100176"/>
        <s v="ORD100177"/>
        <s v="ORD100178"/>
        <s v="ORD100179"/>
        <s v="ORD100180"/>
        <s v="ORD100181"/>
        <s v="ORD100182"/>
        <s v="ORD100183"/>
        <s v="ORD100184"/>
        <s v="ORD100185"/>
        <s v="ORD100186"/>
        <s v="ORD100187"/>
        <s v="ORD100188"/>
        <s v="ORD100189"/>
        <s v="ORD100190"/>
        <s v="ORD100191"/>
        <s v="ORD100192"/>
        <s v="ORD100193"/>
        <s v="ORD100194"/>
        <s v="ORD100195"/>
        <s v="ORD100196"/>
        <s v="ORD100197"/>
        <s v="ORD100198"/>
        <s v="ORD100199"/>
        <s v="ORD100200"/>
        <s v="ORD100201"/>
        <s v="ORD100202"/>
        <s v="ORD100203"/>
        <s v="ORD100204"/>
        <s v="ORD100205"/>
        <s v="ORD100206"/>
        <s v="ORD100207"/>
        <s v="ORD100208"/>
        <s v="ORD100209"/>
        <s v="ORD100210"/>
        <s v="ORD100211"/>
        <s v="ORD100212"/>
        <s v="ORD100213"/>
        <s v="ORD100214"/>
        <s v="ORD100215"/>
        <s v="ORD100216"/>
        <s v="ORD100217"/>
        <s v="ORD100218"/>
        <s v="ORD100219"/>
        <s v="ORD100220"/>
        <s v="ORD100221"/>
        <s v="ORD100222"/>
        <s v="ORD100223"/>
        <s v="ORD100224"/>
        <s v="ORD100225"/>
        <s v="ORD100226"/>
        <s v="ORD100227"/>
        <s v="ORD100228"/>
        <s v="ORD100229"/>
        <s v="ORD100230"/>
        <s v="ORD100231"/>
        <s v="ORD100232"/>
        <s v="ORD100233"/>
        <s v="ORD100234"/>
        <s v="ORD100235"/>
        <s v="ORD100236"/>
        <s v="ORD100237"/>
        <s v="ORD100238"/>
        <s v="ORD100239"/>
        <s v="ORD100240"/>
        <s v="ORD100241"/>
        <s v="ORD100242"/>
        <s v="ORD100243"/>
        <s v="ORD100244"/>
        <s v="ORD100245"/>
        <s v="ORD100246"/>
        <s v="ORD100247"/>
        <s v="ORD100248"/>
        <s v="ORD100249"/>
        <s v="ORD100250"/>
        <s v="ORD100251"/>
        <s v="ORD100252"/>
        <s v="ORD100253"/>
        <s v="ORD100254"/>
        <s v="ORD100255"/>
        <s v="ORD100256"/>
        <s v="ORD100257"/>
        <s v="ORD100258"/>
        <s v="ORD100259"/>
        <s v="ORD100260"/>
        <s v="ORD100261"/>
        <s v="ORD100262"/>
        <s v="ORD100263"/>
        <s v="ORD100264"/>
        <s v="ORD100265"/>
        <s v="ORD100266"/>
        <s v="ORD100267"/>
        <s v="ORD100268"/>
        <s v="ORD100269"/>
        <s v="ORD100270"/>
        <s v="ORD100271"/>
        <s v="ORD100272"/>
        <s v="ORD100273"/>
        <s v="ORD100274"/>
        <s v="ORD100275"/>
        <s v="ORD100276"/>
        <s v="ORD100277"/>
        <s v="ORD100278"/>
        <s v="ORD100279"/>
        <s v="ORD100280"/>
        <s v="ORD100281"/>
        <s v="ORD100282"/>
        <s v="ORD100283"/>
        <s v="ORD100284"/>
        <s v="ORD100285"/>
        <s v="ORD100286"/>
        <s v="ORD100287"/>
        <s v="ORD100288"/>
        <s v="ORD100289"/>
        <s v="ORD100290"/>
        <s v="ORD100291"/>
        <s v="ORD100292"/>
        <s v="ORD100293"/>
        <s v="ORD100294"/>
        <s v="ORD100295"/>
        <s v="ORD100296"/>
        <s v="ORD100297"/>
        <s v="ORD100298"/>
        <s v="ORD100299"/>
        <s v="ORD100300"/>
        <s v="ORD100301"/>
        <s v="ORD100302"/>
        <s v="ORD100303"/>
        <s v="ORD100304"/>
        <s v="ORD100305"/>
        <s v="ORD100306"/>
        <s v="ORD100307"/>
        <s v="ORD100308"/>
        <s v="ORD100309"/>
        <s v="ORD100310"/>
        <s v="ORD100311"/>
        <s v="ORD100312"/>
        <s v="ORD100313"/>
        <s v="ORD100314"/>
        <s v="ORD100315"/>
        <s v="ORD100316"/>
        <s v="ORD100317"/>
        <s v="ORD100318"/>
        <s v="ORD100319"/>
        <s v="ORD100320"/>
        <s v="ORD100321"/>
        <s v="ORD100322"/>
        <s v="ORD100323"/>
        <s v="ORD100324"/>
        <s v="ORD100325"/>
        <s v="ORD100326"/>
        <s v="ORD100327"/>
        <s v="ORD100328"/>
        <s v="ORD100329"/>
        <s v="ORD100330"/>
        <s v="ORD100331"/>
        <s v="ORD100332"/>
        <s v="ORD100333"/>
        <s v="ORD100334"/>
        <s v="ORD100335"/>
        <s v="ORD100336"/>
        <s v="ORD100337"/>
        <s v="ORD100338"/>
        <s v="ORD100339"/>
        <s v="ORD100340"/>
        <s v="ORD100341"/>
        <s v="ORD100342"/>
        <s v="ORD100343"/>
        <s v="ORD100344"/>
        <s v="ORD100345"/>
        <s v="ORD100346"/>
        <s v="ORD100347"/>
        <s v="ORD100348"/>
        <s v="ORD100349"/>
        <s v="ORD100350"/>
        <s v="ORD100351"/>
        <s v="ORD100352"/>
        <s v="ORD100353"/>
        <s v="ORD100354"/>
        <s v="ORD100355"/>
        <s v="ORD100356"/>
        <s v="ORD100357"/>
        <s v="ORD100358"/>
        <s v="ORD100359"/>
        <s v="ORD100360"/>
        <s v="ORD100361"/>
        <s v="ORD100362"/>
        <s v="ORD100363"/>
        <s v="ORD100364"/>
        <s v="ORD100365"/>
        <s v="ORD100366"/>
        <s v="ORD100367"/>
        <s v="ORD100368"/>
        <s v="ORD100369"/>
        <s v="ORD100370"/>
        <s v="ORD100371"/>
        <s v="ORD100372"/>
        <s v="ORD100373"/>
        <s v="ORD100374"/>
        <s v="ORD100375"/>
        <s v="ORD100376"/>
        <s v="ORD100377"/>
        <s v="ORD100378"/>
        <s v="ORD100379"/>
        <s v="ORD100380"/>
        <s v="ORD100381"/>
        <s v="ORD100382"/>
        <s v="ORD100383"/>
        <s v="ORD100384"/>
        <s v="ORD100385"/>
        <s v="ORD100386"/>
        <s v="ORD100387"/>
        <s v="ORD100388"/>
        <s v="ORD100389"/>
        <s v="ORD100390"/>
        <s v="ORD100391"/>
        <s v="ORD100392"/>
        <s v="ORD100393"/>
        <s v="ORD100394"/>
        <s v="ORD100395"/>
        <s v="ORD100396"/>
        <s v="ORD100397"/>
        <s v="ORD100398"/>
        <s v="ORD100399"/>
        <s v="ORD100400"/>
        <s v="ORD100401"/>
        <s v="ORD100402"/>
        <s v="ORD100403"/>
        <s v="ORD100404"/>
        <s v="ORD100405"/>
        <s v="ORD100406"/>
        <s v="ORD100407"/>
        <s v="ORD100408"/>
        <s v="ORD100409"/>
        <s v="ORD100410"/>
        <s v="ORD100411"/>
        <s v="ORD100412"/>
        <s v="ORD100413"/>
        <s v="ORD100414"/>
        <s v="ORD100415"/>
        <s v="ORD100416"/>
        <s v="ORD100417"/>
        <s v="ORD100418"/>
        <s v="ORD100419"/>
        <s v="ORD100420"/>
        <s v="ORD100421"/>
        <s v="ORD100422"/>
        <s v="ORD100423"/>
        <s v="ORD100424"/>
        <s v="ORD100425"/>
        <s v="ORD100426"/>
        <s v="ORD100427"/>
        <s v="ORD100428"/>
        <s v="ORD100429"/>
        <s v="ORD100430"/>
        <s v="ORD100431"/>
        <s v="ORD100432"/>
        <s v="ORD100433"/>
        <s v="ORD100434"/>
        <s v="ORD100435"/>
        <s v="ORD100436"/>
        <s v="ORD100437"/>
        <s v="ORD100438"/>
        <s v="ORD100439"/>
        <s v="ORD100440"/>
        <s v="ORD100441"/>
        <s v="ORD100442"/>
        <s v="ORD100443"/>
        <s v="ORD100444"/>
        <s v="ORD100445"/>
        <s v="ORD100446"/>
        <s v="ORD100447"/>
        <s v="ORD100448"/>
        <s v="ORD100449"/>
        <s v="ORD100450"/>
        <s v="ORD100451"/>
        <s v="ORD100452"/>
        <s v="ORD100453"/>
        <s v="ORD100454"/>
        <s v="ORD100455"/>
        <s v="ORD100456"/>
        <s v="ORD100457"/>
        <s v="ORD100458"/>
        <s v="ORD100459"/>
        <s v="ORD100460"/>
        <s v="ORD100461"/>
        <s v="ORD100462"/>
        <s v="ORD100463"/>
        <s v="ORD100464"/>
        <s v="ORD100465"/>
        <s v="ORD100466"/>
        <s v="ORD100467"/>
        <s v="ORD100468"/>
        <s v="ORD100469"/>
        <s v="ORD100470"/>
        <s v="ORD100471"/>
        <s v="ORD100472"/>
        <s v="ORD100473"/>
        <s v="ORD100474"/>
        <s v="ORD100475"/>
        <s v="ORD100476"/>
        <s v="ORD100477"/>
        <s v="ORD100478"/>
        <s v="ORD100479"/>
        <s v="ORD100480"/>
        <s v="ORD100481"/>
        <s v="ORD100482"/>
        <s v="ORD100483"/>
        <s v="ORD100484"/>
        <s v="ORD100485"/>
        <s v="ORD100486"/>
        <s v="ORD100487"/>
        <s v="ORD100488"/>
        <s v="ORD100489"/>
        <s v="ORD100490"/>
        <s v="ORD100491"/>
        <s v="ORD100492"/>
        <s v="ORD100493"/>
        <s v="ORD100494"/>
        <s v="ORD100495"/>
        <s v="ORD100496"/>
        <s v="ORD100497"/>
        <s v="ORD100498"/>
        <s v="ORD100499"/>
        <s v="ORD100500"/>
        <s v="ORD100501"/>
        <s v="ORD100502"/>
        <s v="ORD100503"/>
        <s v="ORD100504"/>
        <s v="ORD100505"/>
        <s v="ORD100506"/>
        <s v="ORD100507"/>
        <s v="ORD100508"/>
        <s v="ORD100509"/>
        <s v="ORD100510"/>
        <s v="ORD100511"/>
        <s v="ORD100512"/>
        <s v="ORD100513"/>
        <s v="ORD100514"/>
        <s v="ORD100515"/>
        <s v="ORD100516"/>
        <s v="ORD100517"/>
        <s v="ORD100518"/>
        <s v="ORD100519"/>
        <s v="ORD100520"/>
        <s v="ORD100521"/>
        <s v="ORD100522"/>
        <s v="ORD100523"/>
        <s v="ORD100524"/>
        <s v="ORD100525"/>
        <s v="ORD100526"/>
        <s v="ORD100527"/>
        <s v="ORD100528"/>
        <s v="ORD100529"/>
        <s v="ORD100530"/>
        <s v="ORD100531"/>
        <s v="ORD100532"/>
        <s v="ORD100533"/>
        <s v="ORD100534"/>
        <s v="ORD100535"/>
        <s v="ORD100536"/>
        <s v="ORD100537"/>
        <s v="ORD100538"/>
        <s v="ORD100539"/>
        <s v="ORD100540"/>
        <s v="ORD100541"/>
        <s v="ORD100542"/>
        <s v="ORD100543"/>
        <s v="ORD100544"/>
        <s v="ORD100545"/>
        <s v="ORD100546"/>
        <s v="ORD100547"/>
        <s v="ORD100548"/>
        <s v="ORD100549"/>
        <s v="ORD100550"/>
        <s v="ORD100551"/>
        <s v="ORD100552"/>
        <s v="ORD100553"/>
        <s v="ORD100554"/>
        <s v="ORD100555"/>
        <s v="ORD100556"/>
        <s v="ORD100557"/>
        <s v="ORD100558"/>
        <s v="ORD100559"/>
        <s v="ORD100560"/>
        <s v="ORD100561"/>
        <s v="ORD100562"/>
        <s v="ORD100563"/>
        <s v="ORD100564"/>
        <s v="ORD100565"/>
        <s v="ORD100566"/>
        <s v="ORD100567"/>
        <s v="ORD100568"/>
        <s v="ORD100569"/>
        <s v="ORD100570"/>
        <s v="ORD100571"/>
        <s v="ORD100572"/>
        <s v="ORD100573"/>
        <s v="ORD100574"/>
        <s v="ORD100575"/>
        <s v="ORD100576"/>
        <s v="ORD100577"/>
        <s v="ORD100578"/>
        <s v="ORD100579"/>
        <s v="ORD100580"/>
        <s v="ORD100581"/>
        <s v="ORD100582"/>
        <s v="ORD100583"/>
        <s v="ORD100584"/>
        <s v="ORD100585"/>
        <s v="ORD100586"/>
        <s v="ORD100587"/>
        <s v="ORD100588"/>
        <s v="ORD100589"/>
        <s v="ORD100590"/>
        <s v="ORD100591"/>
        <s v="ORD100592"/>
        <s v="ORD100593"/>
        <s v="ORD100594"/>
        <s v="ORD100595"/>
        <s v="ORD100596"/>
        <s v="ORD100597"/>
        <s v="ORD100598"/>
        <s v="ORD100599"/>
        <s v="ORD100600"/>
        <s v="ORD100601"/>
        <s v="ORD100602"/>
        <s v="ORD100603"/>
        <s v="ORD100604"/>
        <s v="ORD100605"/>
        <s v="ORD100606"/>
        <s v="ORD100607"/>
        <s v="ORD100608"/>
        <s v="ORD100609"/>
        <s v="ORD100610"/>
        <s v="ORD100611"/>
        <s v="ORD100612"/>
        <s v="ORD100613"/>
        <s v="ORD100614"/>
        <s v="ORD100615"/>
        <s v="ORD100616"/>
        <s v="ORD100617"/>
        <s v="ORD100618"/>
        <s v="ORD100619"/>
        <s v="ORD100620"/>
        <s v="ORD100621"/>
        <s v="ORD100622"/>
        <s v="ORD100623"/>
        <s v="ORD100624"/>
        <s v="ORD100625"/>
        <s v="ORD100626"/>
        <s v="ORD100627"/>
        <s v="ORD100628"/>
        <s v="ORD100629"/>
        <s v="ORD100630"/>
        <s v="ORD100631"/>
        <s v="ORD100632"/>
        <s v="ORD100633"/>
        <s v="ORD100634"/>
        <s v="ORD100635"/>
        <s v="ORD100636"/>
        <s v="ORD100637"/>
        <s v="ORD100638"/>
        <s v="ORD100639"/>
        <s v="ORD100640"/>
        <s v="ORD100641"/>
        <s v="ORD100642"/>
        <s v="ORD100643"/>
        <s v="ORD100644"/>
        <s v="ORD100645"/>
        <s v="ORD100646"/>
        <s v="ORD100647"/>
        <s v="ORD100648"/>
        <s v="ORD100649"/>
        <s v="ORD100650"/>
        <s v="ORD100651"/>
        <s v="ORD100652"/>
        <s v="ORD100653"/>
        <s v="ORD100654"/>
        <s v="ORD100655"/>
        <s v="ORD100656"/>
        <s v="ORD100657"/>
        <s v="ORD100658"/>
        <s v="ORD100659"/>
        <s v="ORD100660"/>
        <s v="ORD100661"/>
        <s v="ORD100662"/>
        <s v="ORD100663"/>
        <s v="ORD100664"/>
        <s v="ORD100665"/>
        <s v="ORD100666"/>
        <s v="ORD100667"/>
        <s v="ORD100668"/>
        <s v="ORD100669"/>
        <s v="ORD100670"/>
        <s v="ORD100671"/>
        <s v="ORD100672"/>
        <s v="ORD100673"/>
        <s v="ORD100674"/>
        <s v="ORD100675"/>
        <s v="ORD100676"/>
        <s v="ORD100677"/>
        <s v="ORD100678"/>
        <s v="ORD100679"/>
        <s v="ORD100680"/>
        <s v="ORD100681"/>
        <s v="ORD100682"/>
        <s v="ORD100683"/>
        <s v="ORD100684"/>
        <s v="ORD100685"/>
        <s v="ORD100686"/>
        <s v="ORD100687"/>
        <s v="ORD100688"/>
        <s v="ORD100689"/>
        <s v="ORD100690"/>
        <s v="ORD100691"/>
        <s v="ORD100692"/>
        <s v="ORD100693"/>
        <s v="ORD100694"/>
        <s v="ORD100695"/>
        <s v="ORD100696"/>
        <s v="ORD100697"/>
        <s v="ORD100698"/>
        <s v="ORD100699"/>
        <s v="ORD100700"/>
        <s v="ORD100701"/>
        <s v="ORD100702"/>
        <s v="ORD100703"/>
        <s v="ORD100704"/>
        <s v="ORD100705"/>
        <s v="ORD100706"/>
        <s v="ORD100707"/>
        <s v="ORD100708"/>
        <s v="ORD100709"/>
        <s v="ORD100710"/>
        <s v="ORD100711"/>
        <s v="ORD100712"/>
        <s v="ORD100713"/>
        <s v="ORD100714"/>
        <s v="ORD100715"/>
        <s v="ORD100716"/>
        <s v="ORD100717"/>
        <s v="ORD100718"/>
        <s v="ORD100719"/>
        <s v="ORD100720"/>
        <s v="ORD100721"/>
        <s v="ORD100722"/>
        <s v="ORD100723"/>
        <s v="ORD100724"/>
        <s v="ORD100725"/>
        <s v="ORD100726"/>
        <s v="ORD100727"/>
        <s v="ORD100728"/>
        <s v="ORD100729"/>
        <s v="ORD100730"/>
        <s v="ORD100731"/>
        <s v="ORD100732"/>
        <s v="ORD100733"/>
        <s v="ORD100734"/>
        <s v="ORD100735"/>
        <s v="ORD100736"/>
        <s v="ORD100737"/>
        <s v="ORD100738"/>
        <s v="ORD100739"/>
        <s v="ORD100740"/>
        <s v="ORD100741"/>
        <s v="ORD100742"/>
        <s v="ORD100743"/>
        <s v="ORD100744"/>
        <s v="ORD100745"/>
        <s v="ORD100746"/>
        <s v="ORD100747"/>
        <s v="ORD100748"/>
        <s v="ORD100749"/>
        <s v="ORD100750"/>
        <s v="ORD100751"/>
        <s v="ORD100752"/>
        <s v="ORD100753"/>
        <s v="ORD100754"/>
        <s v="ORD100755"/>
        <s v="ORD100756"/>
        <s v="ORD100757"/>
        <s v="ORD100758"/>
        <s v="ORD100759"/>
        <s v="ORD100760"/>
        <s v="ORD100761"/>
        <s v="ORD100762"/>
        <s v="ORD100763"/>
        <s v="ORD100764"/>
        <s v="ORD100765"/>
        <s v="ORD100766"/>
        <s v="ORD100767"/>
        <s v="ORD100768"/>
        <s v="ORD100769"/>
        <s v="ORD100770"/>
        <s v="ORD100771"/>
        <s v="ORD100772"/>
        <s v="ORD100773"/>
        <s v="ORD100774"/>
        <s v="ORD100775"/>
        <s v="ORD100776"/>
        <s v="ORD100777"/>
        <s v="ORD100778"/>
        <s v="ORD100779"/>
        <s v="ORD100780"/>
        <s v="ORD100781"/>
        <s v="ORD100782"/>
        <s v="ORD100783"/>
        <s v="ORD100784"/>
        <s v="ORD100785"/>
        <s v="ORD100786"/>
        <s v="ORD100787"/>
        <s v="ORD100788"/>
        <s v="ORD100789"/>
        <s v="ORD100790"/>
        <s v="ORD100791"/>
        <s v="ORD100792"/>
        <s v="ORD100793"/>
        <s v="ORD100794"/>
        <s v="ORD100795"/>
        <s v="ORD100796"/>
        <s v="ORD100797"/>
        <s v="ORD100798"/>
        <s v="ORD100799"/>
        <s v="ORD100800"/>
        <s v="ORD100801"/>
        <s v="ORD100802"/>
        <s v="ORD100803"/>
        <s v="ORD100804"/>
        <s v="ORD100805"/>
        <s v="ORD100806"/>
        <s v="ORD100807"/>
        <s v="ORD100808"/>
        <s v="ORD100809"/>
        <s v="ORD100810"/>
        <s v="ORD100811"/>
        <s v="ORD100812"/>
        <s v="ORD100813"/>
        <s v="ORD100814"/>
        <s v="ORD100815"/>
        <s v="ORD100816"/>
        <s v="ORD100817"/>
        <s v="ORD100818"/>
        <s v="ORD100819"/>
        <s v="ORD100820"/>
        <s v="ORD100821"/>
        <s v="ORD100822"/>
        <s v="ORD100823"/>
        <s v="ORD100824"/>
        <s v="ORD100825"/>
        <s v="ORD100826"/>
        <s v="ORD100827"/>
        <s v="ORD100828"/>
        <s v="ORD100829"/>
        <s v="ORD100830"/>
        <s v="ORD100831"/>
        <s v="ORD100832"/>
        <s v="ORD100833"/>
        <s v="ORD100834"/>
        <s v="ORD100835"/>
        <s v="ORD100836"/>
        <s v="ORD100837"/>
        <s v="ORD100838"/>
        <s v="ORD100839"/>
        <s v="ORD100840"/>
        <s v="ORD100841"/>
        <s v="ORD100842"/>
        <s v="ORD100843"/>
        <s v="ORD100844"/>
        <s v="ORD100845"/>
        <s v="ORD100846"/>
        <s v="ORD100847"/>
        <s v="ORD100848"/>
        <s v="ORD100849"/>
        <s v="ORD100850"/>
        <s v="ORD100851"/>
        <s v="ORD100852"/>
        <s v="ORD100853"/>
        <s v="ORD100854"/>
        <s v="ORD100855"/>
        <s v="ORD100856"/>
        <s v="ORD100857"/>
        <s v="ORD100858"/>
        <s v="ORD100859"/>
        <s v="ORD100860"/>
        <s v="ORD100861"/>
        <s v="ORD100862"/>
        <s v="ORD100863"/>
        <s v="ORD100864"/>
        <s v="ORD100865"/>
        <s v="ORD100866"/>
        <s v="ORD100867"/>
        <s v="ORD100868"/>
        <s v="ORD100869"/>
        <s v="ORD100870"/>
        <s v="ORD100871"/>
        <s v="ORD100872"/>
        <s v="ORD100873"/>
        <s v="ORD100874"/>
        <s v="ORD100875"/>
        <s v="ORD100876"/>
        <s v="ORD100877"/>
        <s v="ORD100878"/>
        <s v="ORD100879"/>
        <s v="ORD100880"/>
        <s v="ORD100881"/>
        <s v="ORD100882"/>
        <s v="ORD100883"/>
        <s v="ORD100884"/>
        <s v="ORD100885"/>
        <s v="ORD100886"/>
        <s v="ORD100887"/>
        <s v="ORD100888"/>
        <s v="ORD100889"/>
        <s v="ORD100890"/>
        <s v="ORD100891"/>
        <s v="ORD100892"/>
        <s v="ORD100893"/>
        <s v="ORD100894"/>
        <s v="ORD100895"/>
        <s v="ORD100896"/>
        <s v="ORD100897"/>
        <s v="ORD100898"/>
        <s v="ORD100899"/>
        <s v="ORD100900"/>
        <s v="ORD100901"/>
        <s v="ORD100902"/>
        <s v="ORD100903"/>
        <s v="ORD100904"/>
        <s v="ORD100905"/>
        <s v="ORD100906"/>
        <s v="ORD100907"/>
        <s v="ORD100908"/>
        <s v="ORD100909"/>
        <s v="ORD100910"/>
        <s v="ORD100911"/>
        <s v="ORD100912"/>
        <s v="ORD100913"/>
        <s v="ORD100914"/>
        <s v="ORD100915"/>
        <s v="ORD100916"/>
        <s v="ORD100917"/>
        <s v="ORD100918"/>
        <s v="ORD100919"/>
        <s v="ORD100920"/>
        <s v="ORD100921"/>
        <s v="ORD100922"/>
        <s v="ORD100923"/>
        <s v="ORD100924"/>
        <s v="ORD100925"/>
        <s v="ORD100926"/>
        <s v="ORD100927"/>
        <s v="ORD100928"/>
        <s v="ORD100929"/>
        <s v="ORD100930"/>
        <s v="ORD100931"/>
        <s v="ORD100932"/>
        <s v="ORD100933"/>
        <s v="ORD100934"/>
        <s v="ORD100935"/>
        <s v="ORD100936"/>
        <s v="ORD100937"/>
        <s v="ORD100938"/>
        <s v="ORD100939"/>
        <s v="ORD100940"/>
        <s v="ORD100941"/>
        <s v="ORD100942"/>
        <s v="ORD100943"/>
        <s v="ORD100944"/>
        <s v="ORD100945"/>
        <s v="ORD100946"/>
        <s v="ORD100947"/>
        <s v="ORD100948"/>
        <s v="ORD100949"/>
        <s v="ORD100950"/>
        <s v="ORD100951"/>
        <s v="ORD100952"/>
        <s v="ORD100953"/>
        <s v="ORD100954"/>
        <s v="ORD100955"/>
        <s v="ORD100956"/>
        <s v="ORD100957"/>
        <s v="ORD100958"/>
        <s v="ORD100959"/>
        <s v="ORD100960"/>
        <s v="ORD100961"/>
        <s v="ORD100962"/>
        <s v="ORD100963"/>
        <s v="ORD100964"/>
        <s v="ORD100965"/>
        <s v="ORD100966"/>
        <s v="ORD100967"/>
        <s v="ORD100968"/>
        <s v="ORD100969"/>
        <s v="ORD100970"/>
        <s v="ORD100971"/>
        <s v="ORD100972"/>
        <s v="ORD100973"/>
        <s v="ORD100974"/>
        <s v="ORD100975"/>
        <s v="ORD100976"/>
        <s v="ORD100977"/>
        <s v="ORD100978"/>
        <s v="ORD100979"/>
        <s v="ORD100980"/>
        <s v="ORD100981"/>
        <s v="ORD100982"/>
        <s v="ORD100983"/>
        <s v="ORD100984"/>
        <s v="ORD100985"/>
        <s v="ORD100986"/>
        <s v="ORD100987"/>
        <s v="ORD100988"/>
        <s v="ORD100989"/>
        <s v="ORD100990"/>
        <s v="ORD100991"/>
        <s v="ORD100992"/>
        <s v="ORD100993"/>
        <s v="ORD100994"/>
        <s v="ORD100995"/>
        <s v="ORD100996"/>
        <s v="ORD100997"/>
        <s v="ORD100998"/>
        <s v="ORD100999"/>
        <s v="ORD101000"/>
        <s v="ORD101001"/>
        <s v="ORD101002"/>
        <s v="ORD101003"/>
        <s v="ORD101004"/>
        <s v="ORD101005"/>
        <s v="ORD101006"/>
        <s v="ORD101007"/>
        <s v="ORD101008"/>
        <s v="ORD101009"/>
        <s v="ORD101010"/>
        <s v="ORD101011"/>
        <s v="ORD101012"/>
        <s v="ORD101013"/>
        <s v="ORD101014"/>
        <s v="ORD101015"/>
        <s v="ORD101016"/>
        <s v="ORD101017"/>
        <s v="ORD101018"/>
        <s v="ORD101019"/>
        <s v="ORD101020"/>
        <s v="ORD101021"/>
        <s v="ORD101022"/>
        <s v="ORD101023"/>
        <s v="ORD101024"/>
        <s v="ORD101025"/>
        <s v="ORD101026"/>
        <s v="ORD101027"/>
        <s v="ORD101028"/>
        <s v="ORD101029"/>
        <s v="ORD101030"/>
        <s v="ORD101031"/>
        <s v="ORD101032"/>
        <s v="ORD101033"/>
        <s v="ORD101034"/>
        <s v="ORD101035"/>
        <s v="ORD101036"/>
        <s v="ORD101037"/>
        <s v="ORD101038"/>
        <s v="ORD101039"/>
        <s v="ORD101040"/>
        <s v="ORD101041"/>
        <s v="ORD101042"/>
        <s v="ORD101043"/>
        <s v="ORD101044"/>
        <s v="ORD101045"/>
        <s v="ORD101046"/>
        <s v="ORD101047"/>
        <s v="ORD101048"/>
        <s v="ORD101049"/>
        <s v="ORD101050"/>
        <s v="ORD101051"/>
        <s v="ORD101052"/>
        <s v="ORD101053"/>
        <s v="ORD101054"/>
        <s v="ORD101055"/>
        <s v="ORD101056"/>
        <s v="ORD101057"/>
        <s v="ORD101058"/>
        <s v="ORD101059"/>
        <s v="ORD101060"/>
        <s v="ORD101061"/>
        <s v="ORD101062"/>
        <s v="ORD101063"/>
        <s v="ORD101064"/>
        <s v="ORD101065"/>
        <s v="ORD101066"/>
        <s v="ORD101067"/>
        <s v="ORD101068"/>
        <s v="ORD101069"/>
        <s v="ORD101070"/>
        <s v="ORD101071"/>
        <s v="ORD101072"/>
        <s v="ORD101073"/>
        <s v="ORD101074"/>
        <s v="ORD101075"/>
        <s v="ORD101076"/>
        <s v="ORD101077"/>
        <s v="ORD101078"/>
        <s v="ORD101079"/>
        <s v="ORD101080"/>
        <s v="ORD101081"/>
        <s v="ORD101082"/>
        <s v="ORD101083"/>
        <s v="ORD101084"/>
        <s v="ORD101085"/>
        <s v="ORD101086"/>
        <s v="ORD101087"/>
        <s v="ORD101088"/>
        <s v="ORD101089"/>
        <s v="ORD101090"/>
        <s v="ORD101091"/>
        <s v="ORD101092"/>
        <s v="ORD101093"/>
        <s v="ORD101094"/>
        <s v="ORD101095"/>
        <s v="ORD101096"/>
        <s v="ORD101097"/>
        <s v="ORD101098"/>
        <s v="ORD101099"/>
        <s v="ORD101100"/>
        <s v="ORD101101"/>
        <s v="ORD101102"/>
        <s v="ORD101103"/>
        <s v="ORD101104"/>
        <s v="ORD101105"/>
        <s v="ORD101106"/>
        <s v="ORD101107"/>
        <s v="ORD101108"/>
        <s v="ORD101109"/>
        <s v="ORD101110"/>
        <s v="ORD101111"/>
        <s v="ORD101112"/>
        <s v="ORD101113"/>
        <s v="ORD101114"/>
        <s v="ORD101115"/>
        <s v="ORD101116"/>
        <s v="ORD101117"/>
        <s v="ORD101118"/>
        <s v="ORD101119"/>
        <s v="ORD101120"/>
        <s v="ORD101121"/>
        <s v="ORD101122"/>
        <s v="ORD101123"/>
        <s v="ORD101124"/>
        <s v="ORD101125"/>
        <s v="ORD101126"/>
        <s v="ORD101127"/>
        <s v="ORD101128"/>
        <s v="ORD101129"/>
        <s v="ORD101130"/>
        <s v="ORD101131"/>
        <s v="ORD101132"/>
        <s v="ORD101133"/>
        <s v="ORD101134"/>
        <s v="ORD101135"/>
        <s v="ORD101136"/>
        <s v="ORD101137"/>
        <s v="ORD101138"/>
        <s v="ORD101139"/>
        <s v="ORD101140"/>
        <s v="ORD101141"/>
        <s v="ORD101142"/>
        <s v="ORD101143"/>
        <s v="ORD101144"/>
        <s v="ORD101145"/>
        <s v="ORD101146"/>
        <s v="ORD101147"/>
        <s v="ORD101148"/>
        <s v="ORD101149"/>
        <s v="ORD101150"/>
        <s v="ORD101151"/>
        <s v="ORD101152"/>
        <s v="ORD101153"/>
        <s v="ORD101154"/>
        <s v="ORD101155"/>
        <s v="ORD101156"/>
        <s v="ORD101157"/>
        <s v="ORD101158"/>
        <s v="ORD101159"/>
        <s v="ORD101160"/>
        <s v="ORD101161"/>
        <s v="ORD101162"/>
        <s v="ORD101163"/>
        <s v="ORD101164"/>
        <s v="ORD101165"/>
        <s v="ORD101166"/>
        <s v="ORD101167"/>
        <s v="ORD101168"/>
        <s v="ORD101169"/>
        <s v="ORD101170"/>
        <s v="ORD101171"/>
        <s v="ORD101172"/>
        <s v="ORD101173"/>
        <s v="ORD101174"/>
        <s v="ORD101175"/>
        <s v="ORD101176"/>
        <s v="ORD101177"/>
        <s v="ORD101178"/>
        <s v="ORD101179"/>
        <s v="ORD101180"/>
        <s v="ORD101181"/>
        <s v="ORD101182"/>
        <s v="ORD101183"/>
        <s v="ORD101184"/>
        <s v="ORD101185"/>
        <s v="ORD101186"/>
        <s v="ORD101187"/>
        <s v="ORD101188"/>
        <s v="ORD101189"/>
        <s v="ORD101190"/>
        <s v="ORD101191"/>
        <s v="ORD101192"/>
        <s v="ORD101193"/>
        <s v="ORD101194"/>
        <s v="ORD101195"/>
        <s v="ORD101196"/>
        <s v="ORD101197"/>
        <s v="ORD101198"/>
        <s v="ORD101199"/>
        <s v="ORD101200"/>
        <s v="ORD101201"/>
        <s v="ORD101202"/>
        <s v="ORD101203"/>
        <s v="ORD101204"/>
        <s v="ORD101205"/>
        <s v="ORD101206"/>
        <s v="ORD101207"/>
        <s v="ORD101208"/>
        <s v="ORD101209"/>
        <s v="ORD101210"/>
        <s v="ORD101211"/>
        <s v="ORD101212"/>
        <s v="ORD101213"/>
        <s v="ORD101214"/>
        <s v="ORD101215"/>
        <s v="ORD101216"/>
        <s v="ORD101217"/>
        <s v="ORD101218"/>
        <s v="ORD101219"/>
        <s v="ORD101220"/>
        <s v="ORD101221"/>
        <s v="ORD101222"/>
        <s v="ORD101223"/>
        <s v="ORD101224"/>
        <s v="ORD101225"/>
        <s v="ORD101226"/>
        <s v="ORD101227"/>
        <s v="ORD101228"/>
        <s v="ORD101229"/>
        <s v="ORD101230"/>
        <s v="ORD101231"/>
        <s v="ORD101232"/>
        <s v="ORD101233"/>
        <s v="ORD101234"/>
        <s v="ORD101235"/>
        <s v="ORD101236"/>
        <s v="ORD101237"/>
        <s v="ORD101238"/>
        <s v="ORD101239"/>
        <s v="ORD101240"/>
        <s v="ORD101241"/>
        <s v="ORD101242"/>
        <s v="ORD101243"/>
        <s v="ORD101244"/>
        <s v="ORD101245"/>
        <s v="ORD101246"/>
        <s v="ORD101247"/>
        <s v="ORD101248"/>
        <s v="ORD101249"/>
        <s v="ORD101250"/>
        <s v="ORD101251"/>
        <s v="ORD101252"/>
        <s v="ORD101253"/>
        <s v="ORD101254"/>
        <s v="ORD101255"/>
        <s v="ORD101256"/>
        <s v="ORD101257"/>
        <s v="ORD101258"/>
        <s v="ORD101259"/>
        <s v="ORD101260"/>
        <s v="ORD101261"/>
        <s v="ORD101262"/>
        <s v="ORD101263"/>
        <s v="ORD101264"/>
        <s v="ORD101265"/>
        <s v="ORD101266"/>
        <s v="ORD101267"/>
        <s v="ORD101268"/>
        <s v="ORD101269"/>
        <s v="ORD101270"/>
        <s v="ORD101271"/>
        <s v="ORD101272"/>
        <s v="ORD101273"/>
        <s v="ORD101274"/>
        <s v="ORD101275"/>
        <s v="ORD101276"/>
        <s v="ORD101277"/>
        <s v="ORD101278"/>
        <s v="ORD101279"/>
        <s v="ORD101280"/>
        <s v="ORD101281"/>
        <s v="ORD101282"/>
        <s v="ORD101283"/>
        <s v="ORD101284"/>
        <s v="ORD101285"/>
        <s v="ORD101286"/>
        <s v="ORD101287"/>
        <s v="ORD101288"/>
        <s v="ORD101289"/>
        <s v="ORD101290"/>
        <s v="ORD101291"/>
        <s v="ORD101292"/>
        <s v="ORD101293"/>
        <s v="ORD101294"/>
        <s v="ORD101295"/>
        <s v="ORD101296"/>
        <s v="ORD101297"/>
        <s v="ORD101298"/>
        <s v="ORD101299"/>
        <s v="ORD101300"/>
        <s v="ORD101301"/>
        <s v="ORD101302"/>
        <s v="ORD101303"/>
        <s v="ORD101304"/>
        <s v="ORD101305"/>
        <s v="ORD101306"/>
        <s v="ORD101307"/>
        <s v="ORD101308"/>
        <s v="ORD101309"/>
        <s v="ORD101310"/>
        <s v="ORD101311"/>
        <s v="ORD101312"/>
        <s v="ORD101313"/>
        <s v="ORD101314"/>
        <s v="ORD101315"/>
        <s v="ORD101316"/>
        <s v="ORD101317"/>
        <s v="ORD101318"/>
        <s v="ORD101319"/>
        <s v="ORD101320"/>
        <s v="ORD101321"/>
        <s v="ORD101322"/>
        <s v="ORD101323"/>
        <s v="ORD101324"/>
        <s v="ORD101325"/>
        <s v="ORD101326"/>
        <s v="ORD101327"/>
        <s v="ORD101328"/>
        <s v="ORD101329"/>
        <s v="ORD101330"/>
        <s v="ORD101331"/>
        <s v="ORD101332"/>
        <s v="ORD101333"/>
        <s v="ORD101334"/>
        <s v="ORD101335"/>
        <s v="ORD101336"/>
        <s v="ORD101337"/>
        <s v="ORD101338"/>
        <s v="ORD101339"/>
        <s v="ORD101340"/>
        <s v="ORD101341"/>
        <s v="ORD101342"/>
        <s v="ORD101343"/>
        <s v="ORD101344"/>
        <s v="ORD101345"/>
        <s v="ORD101346"/>
        <s v="ORD101347"/>
        <s v="ORD101348"/>
        <s v="ORD101349"/>
        <s v="ORD101350"/>
        <s v="ORD101351"/>
        <s v="ORD101352"/>
        <s v="ORD101353"/>
        <s v="ORD101354"/>
        <s v="ORD101355"/>
        <s v="ORD101356"/>
        <s v="ORD101357"/>
        <s v="ORD101358"/>
        <s v="ORD101359"/>
        <s v="ORD101360"/>
        <s v="ORD101361"/>
        <s v="ORD101362"/>
        <s v="ORD101363"/>
        <s v="ORD101364"/>
        <s v="ORD101365"/>
        <s v="ORD101366"/>
        <s v="ORD101367"/>
        <s v="ORD101368"/>
        <s v="ORD101369"/>
        <s v="ORD101370"/>
        <s v="ORD101371"/>
        <s v="ORD101372"/>
        <s v="ORD101373"/>
        <s v="ORD101374"/>
        <s v="ORD101375"/>
        <s v="ORD101376"/>
        <s v="ORD101377"/>
        <s v="ORD101378"/>
        <s v="ORD101379"/>
        <s v="ORD101380"/>
        <s v="ORD101381"/>
        <s v="ORD101382"/>
        <s v="ORD101383"/>
        <s v="ORD101384"/>
        <s v="ORD101385"/>
        <s v="ORD101386"/>
        <s v="ORD101387"/>
        <s v="ORD101388"/>
        <s v="ORD101389"/>
        <s v="ORD101390"/>
        <s v="ORD101391"/>
        <s v="ORD101392"/>
        <s v="ORD101393"/>
        <s v="ORD101394"/>
        <s v="ORD101395"/>
        <s v="ORD101396"/>
        <s v="ORD101397"/>
        <s v="ORD101398"/>
        <s v="ORD101399"/>
        <s v="ORD101400"/>
        <s v="ORD101401"/>
        <s v="ORD101402"/>
        <s v="ORD101403"/>
        <s v="ORD101404"/>
        <s v="ORD101405"/>
        <s v="ORD101406"/>
        <s v="ORD101407"/>
        <s v="ORD101408"/>
        <s v="ORD101409"/>
        <s v="ORD101410"/>
        <s v="ORD101411"/>
        <s v="ORD101412"/>
        <s v="ORD101413"/>
        <s v="ORD101414"/>
        <s v="ORD101415"/>
        <s v="ORD101416"/>
        <s v="ORD101417"/>
        <s v="ORD101418"/>
        <s v="ORD101419"/>
        <s v="ORD101420"/>
        <s v="ORD101421"/>
        <s v="ORD101422"/>
        <s v="ORD101423"/>
        <s v="ORD101424"/>
        <s v="ORD101425"/>
        <s v="ORD101426"/>
        <s v="ORD101427"/>
        <s v="ORD101428"/>
        <s v="ORD101429"/>
        <s v="ORD101430"/>
        <s v="ORD101431"/>
        <s v="ORD101432"/>
        <s v="ORD101433"/>
        <s v="ORD101434"/>
        <s v="ORD101435"/>
        <s v="ORD101436"/>
        <s v="ORD101437"/>
        <s v="ORD101438"/>
        <s v="ORD101439"/>
        <s v="ORD101440"/>
        <s v="ORD101441"/>
        <s v="ORD101442"/>
        <s v="ORD101443"/>
        <s v="ORD101444"/>
        <s v="ORD101445"/>
        <s v="ORD101446"/>
        <s v="ORD101447"/>
        <s v="ORD101448"/>
        <s v="ORD101449"/>
        <s v="ORD101450"/>
        <s v="ORD101451"/>
        <s v="ORD101452"/>
        <s v="ORD101453"/>
        <s v="ORD101454"/>
        <s v="ORD101455"/>
        <s v="ORD101456"/>
        <s v="ORD101457"/>
        <s v="ORD101458"/>
        <s v="ORD101459"/>
        <s v="ORD101460"/>
        <s v="ORD101461"/>
        <s v="ORD101462"/>
        <s v="ORD101463"/>
        <s v="ORD101464"/>
        <s v="ORD101465"/>
        <s v="ORD101466"/>
        <s v="ORD101467"/>
        <s v="ORD101468"/>
        <s v="ORD101469"/>
        <s v="ORD101470"/>
        <s v="ORD101471"/>
        <s v="ORD101472"/>
        <s v="ORD101473"/>
        <s v="ORD101474"/>
        <s v="ORD101475"/>
        <s v="ORD101476"/>
        <s v="ORD101477"/>
        <s v="ORD101478"/>
        <s v="ORD101479"/>
        <s v="ORD101480"/>
        <s v="ORD101481"/>
        <s v="ORD101482"/>
        <s v="ORD101483"/>
        <s v="ORD101484"/>
        <s v="ORD101485"/>
        <s v="ORD101486"/>
        <s v="ORD101487"/>
        <s v="ORD101488"/>
        <s v="ORD101489"/>
        <s v="ORD101490"/>
        <s v="ORD101491"/>
        <s v="ORD101492"/>
        <s v="ORD101493"/>
        <s v="ORD101494"/>
        <s v="ORD101495"/>
        <s v="ORD101496"/>
        <s v="ORD101497"/>
        <s v="ORD101498"/>
        <s v="ORD101499"/>
        <s v="ORD101500"/>
        <s v="ORD101501"/>
        <s v="ORD101502"/>
        <s v="ORD101503"/>
        <s v="ORD101504"/>
        <s v="ORD101505"/>
        <s v="ORD101506"/>
        <s v="ORD101507"/>
        <s v="ORD101508"/>
        <s v="ORD101509"/>
        <s v="ORD101510"/>
        <s v="ORD101511"/>
        <s v="ORD101512"/>
        <s v="ORD101513"/>
        <s v="ORD101514"/>
        <s v="ORD101515"/>
        <s v="ORD101516"/>
        <s v="ORD101517"/>
        <s v="ORD101518"/>
        <s v="ORD101519"/>
        <s v="ORD101520"/>
        <s v="ORD101521"/>
        <s v="ORD101522"/>
        <s v="ORD101523"/>
        <s v="ORD101524"/>
        <s v="ORD101525"/>
        <s v="ORD101526"/>
        <s v="ORD101527"/>
        <s v="ORD101528"/>
        <s v="ORD101529"/>
        <s v="ORD101530"/>
        <s v="ORD101531"/>
        <s v="ORD101532"/>
        <s v="ORD101533"/>
        <s v="ORD101534"/>
        <s v="ORD101535"/>
        <s v="ORD101536"/>
        <s v="ORD101537"/>
        <s v="ORD101538"/>
        <s v="ORD101539"/>
        <s v="ORD101540"/>
        <s v="ORD101541"/>
        <s v="ORD101542"/>
        <s v="ORD101543"/>
        <s v="ORD101544"/>
        <s v="ORD101545"/>
        <s v="ORD101546"/>
        <s v="ORD101547"/>
        <s v="ORD101548"/>
        <s v="ORD101549"/>
        <s v="ORD101550"/>
        <s v="ORD101551"/>
        <s v="ORD101552"/>
        <s v="ORD101553"/>
        <s v="ORD101554"/>
        <s v="ORD101555"/>
        <s v="ORD101556"/>
        <s v="ORD101557"/>
        <s v="ORD101558"/>
        <s v="ORD101559"/>
        <s v="ORD101560"/>
        <s v="ORD101561"/>
        <s v="ORD101562"/>
        <s v="ORD101563"/>
        <s v="ORD101564"/>
        <s v="ORD101565"/>
        <s v="ORD101566"/>
        <s v="ORD101567"/>
        <s v="ORD101568"/>
        <s v="ORD101569"/>
        <s v="ORD101570"/>
        <s v="ORD101571"/>
        <s v="ORD101572"/>
        <s v="ORD101573"/>
        <s v="ORD101574"/>
        <s v="ORD101575"/>
        <s v="ORD101576"/>
        <s v="ORD101577"/>
        <s v="ORD101578"/>
        <s v="ORD101579"/>
        <s v="ORD101580"/>
        <s v="ORD101581"/>
        <s v="ORD101582"/>
        <s v="ORD101583"/>
        <s v="ORD101584"/>
        <s v="ORD101585"/>
        <s v="ORD101586"/>
        <s v="ORD101587"/>
        <s v="ORD101588"/>
        <s v="ORD101589"/>
        <s v="ORD101590"/>
        <s v="ORD101591"/>
        <s v="ORD101592"/>
        <s v="ORD101593"/>
        <s v="ORD101594"/>
        <s v="ORD101595"/>
        <s v="ORD101596"/>
        <s v="ORD101597"/>
        <s v="ORD101598"/>
        <s v="ORD101599"/>
        <s v="ORD101600"/>
        <s v="ORD101601"/>
        <s v="ORD101602"/>
        <s v="ORD101603"/>
        <s v="ORD101604"/>
        <s v="ORD101605"/>
        <s v="ORD101606"/>
        <s v="ORD101607"/>
        <s v="ORD101608"/>
        <s v="ORD101609"/>
        <s v="ORD101610"/>
        <s v="ORD101611"/>
        <s v="ORD101612"/>
        <s v="ORD101613"/>
        <s v="ORD101614"/>
        <s v="ORD101615"/>
        <s v="ORD101616"/>
        <s v="ORD101617"/>
        <s v="ORD101618"/>
        <s v="ORD101619"/>
        <s v="ORD101620"/>
        <s v="ORD101621"/>
        <s v="ORD101622"/>
        <s v="ORD101623"/>
        <s v="ORD101624"/>
        <s v="ORD101625"/>
        <s v="ORD101626"/>
        <s v="ORD101627"/>
        <s v="ORD101628"/>
        <s v="ORD101629"/>
        <s v="ORD101630"/>
        <s v="ORD101631"/>
        <s v="ORD101632"/>
        <s v="ORD101633"/>
        <s v="ORD101634"/>
        <s v="ORD101635"/>
        <s v="ORD101636"/>
        <s v="ORD101637"/>
        <s v="ORD101638"/>
        <s v="ORD101639"/>
        <s v="ORD101640"/>
        <s v="ORD101641"/>
        <s v="ORD101642"/>
        <s v="ORD101643"/>
        <s v="ORD101644"/>
        <s v="ORD101645"/>
        <s v="ORD101646"/>
        <s v="ORD101647"/>
        <s v="ORD101648"/>
        <s v="ORD101649"/>
        <s v="ORD101650"/>
        <s v="ORD101651"/>
        <s v="ORD101652"/>
        <s v="ORD101653"/>
        <s v="ORD101654"/>
        <s v="ORD101655"/>
        <s v="ORD101656"/>
        <s v="ORD101657"/>
        <s v="ORD101658"/>
        <s v="ORD101659"/>
        <s v="ORD101660"/>
        <s v="ORD101661"/>
        <s v="ORD101662"/>
        <s v="ORD101663"/>
        <s v="ORD101664"/>
        <s v="ORD101665"/>
        <s v="ORD101666"/>
        <s v="ORD101667"/>
        <s v="ORD101668"/>
        <s v="ORD101669"/>
        <s v="ORD101670"/>
        <s v="ORD101671"/>
        <s v="ORD101672"/>
        <s v="ORD101673"/>
        <s v="ORD101674"/>
        <s v="ORD101675"/>
        <s v="ORD101676"/>
        <s v="ORD101677"/>
        <s v="ORD101678"/>
        <s v="ORD101679"/>
        <s v="ORD101680"/>
        <s v="ORD101681"/>
        <s v="ORD101682"/>
        <s v="ORD101683"/>
        <s v="ORD101684"/>
        <s v="ORD101685"/>
        <s v="ORD101686"/>
        <s v="ORD101687"/>
        <s v="ORD101688"/>
        <s v="ORD101689"/>
        <s v="ORD101690"/>
        <s v="ORD101691"/>
        <s v="ORD101692"/>
        <s v="ORD101693"/>
        <s v="ORD101694"/>
        <s v="ORD101695"/>
        <s v="ORD101696"/>
        <s v="ORD101697"/>
        <s v="ORD101698"/>
        <s v="ORD101699"/>
        <s v="ORD101700"/>
        <s v="ORD101701"/>
        <s v="ORD101702"/>
        <s v="ORD101703"/>
        <s v="ORD101704"/>
        <s v="ORD101705"/>
        <s v="ORD101706"/>
        <s v="ORD101707"/>
        <s v="ORD101708"/>
        <s v="ORD101709"/>
        <s v="ORD101710"/>
        <s v="ORD101711"/>
        <s v="ORD101712"/>
        <s v="ORD101713"/>
        <s v="ORD101714"/>
        <s v="ORD101715"/>
        <s v="ORD101716"/>
        <s v="ORD101717"/>
        <s v="ORD101718"/>
        <s v="ORD101719"/>
        <s v="ORD101720"/>
        <s v="ORD101721"/>
        <s v="ORD101722"/>
        <s v="ORD101723"/>
        <s v="ORD101724"/>
        <s v="ORD101725"/>
        <s v="ORD101726"/>
        <s v="ORD101727"/>
        <s v="ORD101728"/>
        <s v="ORD101729"/>
        <s v="ORD101730"/>
        <s v="ORD101731"/>
        <s v="ORD101732"/>
        <s v="ORD101733"/>
        <s v="ORD101734"/>
        <s v="ORD101735"/>
        <s v="ORD101736"/>
        <s v="ORD101737"/>
        <s v="ORD101738"/>
        <s v="ORD101739"/>
        <s v="ORD101740"/>
        <s v="ORD101741"/>
        <s v="ORD101742"/>
        <s v="ORD101743"/>
        <s v="ORD101744"/>
        <s v="ORD101745"/>
        <s v="ORD101746"/>
        <s v="ORD101747"/>
        <s v="ORD101748"/>
        <s v="ORD101749"/>
        <s v="ORD101750"/>
        <s v="ORD101751"/>
        <s v="ORD101752"/>
        <s v="ORD101753"/>
        <s v="ORD101754"/>
        <s v="ORD101755"/>
        <s v="ORD101756"/>
        <s v="ORD101757"/>
        <s v="ORD101758"/>
        <s v="ORD101759"/>
        <s v="ORD101760"/>
        <s v="ORD101761"/>
        <s v="ORD101762"/>
        <s v="ORD101763"/>
        <s v="ORD101764"/>
        <s v="ORD101765"/>
        <s v="ORD101766"/>
        <s v="ORD101767"/>
        <s v="ORD101768"/>
        <s v="ORD101769"/>
        <s v="ORD101770"/>
        <s v="ORD101771"/>
        <s v="ORD101772"/>
        <s v="ORD101773"/>
        <s v="ORD101774"/>
        <s v="ORD101775"/>
        <s v="ORD101776"/>
        <s v="ORD101777"/>
        <s v="ORD101778"/>
        <s v="ORD101779"/>
        <s v="ORD101780"/>
        <s v="ORD101781"/>
        <s v="ORD101782"/>
        <s v="ORD101783"/>
        <s v="ORD101784"/>
        <s v="ORD101785"/>
        <s v="ORD101786"/>
        <s v="ORD101787"/>
        <s v="ORD101788"/>
        <s v="ORD101789"/>
        <s v="ORD101790"/>
        <s v="ORD101791"/>
        <s v="ORD101792"/>
        <s v="ORD101793"/>
        <s v="ORD101794"/>
        <s v="ORD101795"/>
        <s v="ORD101796"/>
        <s v="ORD101797"/>
        <s v="ORD101798"/>
        <s v="ORD101799"/>
        <s v="ORD101800"/>
        <s v="ORD101801"/>
        <s v="ORD101802"/>
        <s v="ORD101803"/>
        <s v="ORD101804"/>
        <s v="ORD101805"/>
        <s v="ORD101806"/>
        <s v="ORD101807"/>
        <s v="ORD101808"/>
        <s v="ORD101809"/>
        <s v="ORD101810"/>
        <s v="ORD101811"/>
        <s v="ORD101812"/>
        <s v="ORD101813"/>
        <s v="ORD101814"/>
        <s v="ORD101815"/>
        <s v="ORD101816"/>
        <s v="ORD101817"/>
        <s v="ORD101818"/>
        <s v="ORD101819"/>
        <s v="ORD101820"/>
        <s v="ORD101821"/>
        <s v="ORD101822"/>
        <s v="ORD101823"/>
        <s v="ORD101824"/>
        <s v="ORD101825"/>
        <s v="ORD101826"/>
        <s v="ORD101827"/>
        <s v="ORD101828"/>
        <s v="ORD101829"/>
        <s v="ORD101830"/>
        <s v="ORD101831"/>
        <s v="ORD101832"/>
        <s v="ORD101833"/>
        <s v="ORD101834"/>
        <s v="ORD101835"/>
        <s v="ORD101836"/>
        <s v="ORD101837"/>
        <s v="ORD101838"/>
        <s v="ORD101839"/>
        <s v="ORD101840"/>
        <s v="ORD101841"/>
        <s v="ORD101842"/>
        <s v="ORD101843"/>
        <s v="ORD101844"/>
        <s v="ORD101845"/>
        <s v="ORD101846"/>
        <s v="ORD101847"/>
        <s v="ORD101848"/>
        <s v="ORD101849"/>
        <s v="ORD101850"/>
        <s v="ORD101851"/>
        <s v="ORD101852"/>
        <s v="ORD101853"/>
        <s v="ORD101854"/>
        <s v="ORD101855"/>
        <s v="ORD101856"/>
        <s v="ORD101857"/>
        <s v="ORD101858"/>
        <s v="ORD101859"/>
        <s v="ORD101860"/>
        <s v="ORD101861"/>
        <s v="ORD101862"/>
        <s v="ORD101863"/>
        <s v="ORD101864"/>
        <s v="ORD101865"/>
        <s v="ORD101866"/>
        <s v="ORD101867"/>
        <s v="ORD101868"/>
        <s v="ORD101869"/>
        <s v="ORD101870"/>
        <s v="ORD101871"/>
        <s v="ORD101872"/>
        <s v="ORD101873"/>
        <s v="ORD101874"/>
        <s v="ORD101875"/>
        <s v="ORD101876"/>
        <s v="ORD101877"/>
        <s v="ORD101878"/>
        <s v="ORD101879"/>
        <s v="ORD101880"/>
        <s v="ORD101881"/>
        <s v="ORD101882"/>
        <s v="ORD101883"/>
        <s v="ORD101884"/>
        <s v="ORD101885"/>
        <s v="ORD101886"/>
        <s v="ORD101887"/>
        <s v="ORD101888"/>
        <s v="ORD101889"/>
        <s v="ORD101890"/>
        <s v="ORD101891"/>
        <s v="ORD101892"/>
        <s v="ORD101893"/>
        <s v="ORD101894"/>
        <s v="ORD101895"/>
        <s v="ORD101896"/>
        <s v="ORD101897"/>
        <s v="ORD101898"/>
        <s v="ORD101899"/>
        <s v="ORD101900"/>
        <s v="ORD101901"/>
        <s v="ORD101902"/>
        <s v="ORD101903"/>
        <s v="ORD101904"/>
        <s v="ORD101905"/>
        <s v="ORD101906"/>
        <s v="ORD101907"/>
        <s v="ORD101908"/>
        <s v="ORD101909"/>
        <s v="ORD101910"/>
        <s v="ORD101911"/>
        <s v="ORD101912"/>
        <s v="ORD101913"/>
        <s v="ORD101914"/>
        <s v="ORD101915"/>
        <s v="ORD101916"/>
        <s v="ORD101917"/>
        <s v="ORD101918"/>
        <s v="ORD101919"/>
        <s v="ORD101920"/>
        <s v="ORD101921"/>
        <s v="ORD101922"/>
        <s v="ORD101923"/>
        <s v="ORD101924"/>
        <s v="ORD101925"/>
        <s v="ORD101926"/>
        <s v="ORD101927"/>
        <s v="ORD101928"/>
        <s v="ORD101929"/>
        <s v="ORD101930"/>
        <s v="ORD101931"/>
        <s v="ORD101932"/>
        <s v="ORD101933"/>
        <s v="ORD101934"/>
        <s v="ORD101935"/>
        <s v="ORD101936"/>
        <s v="ORD101937"/>
        <s v="ORD101938"/>
        <s v="ORD101939"/>
        <s v="ORD101940"/>
        <s v="ORD101941"/>
        <s v="ORD101942"/>
        <s v="ORD101943"/>
        <s v="ORD101944"/>
        <s v="ORD101945"/>
        <s v="ORD101946"/>
        <s v="ORD101947"/>
        <s v="ORD101948"/>
        <s v="ORD101949"/>
        <s v="ORD101950"/>
        <s v="ORD101951"/>
        <s v="ORD101952"/>
        <s v="ORD101953"/>
        <s v="ORD101954"/>
        <s v="ORD101955"/>
        <s v="ORD101956"/>
        <s v="ORD101957"/>
        <s v="ORD101958"/>
        <s v="ORD101959"/>
        <s v="ORD101960"/>
        <s v="ORD101961"/>
        <s v="ORD101962"/>
        <s v="ORD101963"/>
        <s v="ORD101964"/>
        <s v="ORD101965"/>
        <s v="ORD101966"/>
        <s v="ORD101967"/>
        <s v="ORD101968"/>
        <s v="ORD101969"/>
        <s v="ORD101970"/>
        <s v="ORD101971"/>
        <s v="ORD101972"/>
        <s v="ORD101973"/>
        <s v="ORD101974"/>
        <s v="ORD101975"/>
        <s v="ORD101976"/>
        <s v="ORD101977"/>
        <s v="ORD101978"/>
        <s v="ORD101979"/>
        <s v="ORD101980"/>
        <s v="ORD101981"/>
        <s v="ORD101982"/>
        <s v="ORD101983"/>
        <s v="ORD101984"/>
        <s v="ORD101985"/>
        <s v="ORD101986"/>
        <s v="ORD101987"/>
        <s v="ORD101988"/>
        <s v="ORD101989"/>
        <s v="ORD101990"/>
        <s v="ORD101991"/>
        <s v="ORD101992"/>
        <s v="ORD101993"/>
        <s v="ORD101994"/>
        <s v="ORD101995"/>
        <s v="ORD101996"/>
        <s v="ORD101997"/>
        <s v="ORD101998"/>
        <s v="ORD101999"/>
        <s v="ORD102000"/>
        <s v="ORD102001"/>
        <s v="ORD102002"/>
        <s v="ORD102003"/>
        <s v="ORD102004"/>
        <s v="ORD102005"/>
        <s v="ORD102006"/>
        <s v="ORD102007"/>
        <s v="ORD102008"/>
        <s v="ORD102009"/>
        <s v="ORD102010"/>
        <s v="ORD102011"/>
        <s v="ORD102012"/>
        <s v="ORD102013"/>
        <s v="ORD102014"/>
        <s v="ORD102015"/>
        <s v="ORD102016"/>
        <s v="ORD102017"/>
        <s v="ORD102018"/>
        <s v="ORD102019"/>
        <s v="ORD102020"/>
        <s v="ORD102021"/>
        <s v="ORD102022"/>
        <s v="ORD102023"/>
        <s v="ORD102024"/>
        <s v="ORD102025"/>
        <s v="ORD102026"/>
        <s v="ORD102027"/>
        <s v="ORD102028"/>
        <s v="ORD102029"/>
        <s v="ORD102030"/>
        <s v="ORD102031"/>
        <s v="ORD102032"/>
        <s v="ORD102033"/>
        <s v="ORD102034"/>
        <s v="ORD102035"/>
        <s v="ORD102036"/>
        <s v="ORD102037"/>
        <s v="ORD102038"/>
        <s v="ORD102039"/>
        <s v="ORD102040"/>
        <s v="ORD102041"/>
        <s v="ORD102042"/>
        <s v="ORD102043"/>
        <s v="ORD102044"/>
        <s v="ORD102045"/>
        <s v="ORD102046"/>
        <s v="ORD102047"/>
        <s v="ORD102048"/>
        <s v="ORD102049"/>
        <s v="ORD102050"/>
        <s v="ORD102051"/>
        <s v="ORD102052"/>
        <s v="ORD102053"/>
        <s v="ORD102054"/>
        <s v="ORD102055"/>
        <s v="ORD102056"/>
        <s v="ORD102057"/>
        <s v="ORD102058"/>
        <s v="ORD102059"/>
        <s v="ORD102060"/>
        <s v="ORD102061"/>
        <s v="ORD102062"/>
        <s v="ORD102063"/>
        <s v="ORD102064"/>
        <s v="ORD102065"/>
        <s v="ORD102066"/>
        <s v="ORD102067"/>
        <s v="ORD102068"/>
        <s v="ORD102069"/>
        <s v="ORD102070"/>
        <s v="ORD102071"/>
        <s v="ORD102072"/>
        <s v="ORD102073"/>
        <s v="ORD102074"/>
        <s v="ORD102075"/>
        <s v="ORD102076"/>
        <s v="ORD102077"/>
        <s v="ORD102078"/>
        <s v="ORD102079"/>
        <s v="ORD102080"/>
        <s v="ORD102081"/>
        <s v="ORD102082"/>
        <s v="ORD102083"/>
        <s v="ORD102084"/>
        <s v="ORD102085"/>
        <s v="ORD102086"/>
        <s v="ORD102087"/>
        <s v="ORD102088"/>
        <s v="ORD102089"/>
        <s v="ORD102090"/>
        <s v="ORD102091"/>
        <s v="ORD102092"/>
        <s v="ORD102093"/>
        <s v="ORD102094"/>
        <s v="ORD102095"/>
        <s v="ORD102096"/>
        <s v="ORD102097"/>
        <s v="ORD102098"/>
        <s v="ORD102099"/>
        <s v="ORD102100"/>
        <s v="ORD102101"/>
        <s v="ORD102102"/>
        <s v="ORD102103"/>
        <s v="ORD102104"/>
        <s v="ORD102105"/>
        <s v="ORD102106"/>
        <s v="ORD102107"/>
        <s v="ORD102108"/>
        <s v="ORD102109"/>
        <s v="ORD102110"/>
        <s v="ORD102111"/>
        <s v="ORD102112"/>
        <s v="ORD102113"/>
        <s v="ORD102114"/>
        <s v="ORD102115"/>
        <s v="ORD102116"/>
        <s v="ORD102117"/>
        <s v="ORD102118"/>
        <s v="ORD102119"/>
        <s v="ORD102120"/>
        <s v="ORD102121"/>
        <s v="ORD102122"/>
        <s v="ORD102123"/>
        <s v="ORD102124"/>
        <s v="ORD102125"/>
        <s v="ORD102126"/>
        <s v="ORD102127"/>
        <s v="ORD102128"/>
        <s v="ORD102129"/>
        <s v="ORD102130"/>
        <s v="ORD102131"/>
        <s v="ORD102132"/>
        <s v="ORD102133"/>
        <s v="ORD102134"/>
        <s v="ORD102135"/>
        <s v="ORD102136"/>
        <s v="ORD102137"/>
        <s v="ORD102138"/>
        <s v="ORD102139"/>
        <s v="ORD102140"/>
        <s v="ORD102141"/>
        <s v="ORD102142"/>
        <s v="ORD102143"/>
        <s v="ORD102144"/>
        <s v="ORD102145"/>
        <s v="ORD102146"/>
        <s v="ORD102147"/>
        <s v="ORD102148"/>
        <s v="ORD102149"/>
        <s v="ORD102150"/>
        <s v="ORD102151"/>
        <s v="ORD102152"/>
        <s v="ORD102153"/>
        <s v="ORD102154"/>
        <s v="ORD102155"/>
        <s v="ORD102156"/>
        <s v="ORD102157"/>
        <s v="ORD102158"/>
        <s v="ORD102159"/>
        <s v="ORD102160"/>
        <s v="ORD102161"/>
        <s v="ORD102162"/>
        <s v="ORD102163"/>
        <s v="ORD102164"/>
        <s v="ORD102165"/>
        <s v="ORD102166"/>
        <s v="ORD102167"/>
        <s v="ORD102168"/>
        <s v="ORD102169"/>
        <s v="ORD102170"/>
        <s v="ORD102171"/>
        <s v="ORD102172"/>
        <s v="ORD102173"/>
        <s v="ORD102174"/>
        <s v="ORD102175"/>
        <s v="ORD102176"/>
        <s v="ORD102177"/>
        <s v="ORD102178"/>
        <s v="ORD102179"/>
        <s v="ORD102180"/>
        <s v="ORD102181"/>
        <s v="ORD102182"/>
        <s v="ORD102183"/>
        <s v="ORD102184"/>
        <s v="ORD102185"/>
        <s v="ORD102186"/>
        <s v="ORD102187"/>
        <s v="ORD102188"/>
        <s v="ORD102189"/>
        <s v="ORD102190"/>
        <s v="ORD102191"/>
        <s v="ORD102192"/>
        <s v="ORD102193"/>
        <s v="ORD102194"/>
        <s v="ORD102195"/>
        <s v="ORD102196"/>
        <s v="ORD102197"/>
        <s v="ORD102198"/>
        <s v="ORD102199"/>
        <s v="ORD102200"/>
        <s v="ORD102201"/>
        <s v="ORD102202"/>
        <s v="ORD102203"/>
        <s v="ORD102204"/>
        <s v="ORD102205"/>
        <s v="ORD102206"/>
        <s v="ORD102207"/>
        <s v="ORD102208"/>
        <s v="ORD102209"/>
        <s v="ORD102210"/>
        <s v="ORD102211"/>
        <s v="ORD102212"/>
        <s v="ORD102213"/>
        <s v="ORD102214"/>
        <s v="ORD102215"/>
        <s v="ORD102216"/>
        <s v="ORD102217"/>
        <s v="ORD102218"/>
        <s v="ORD102219"/>
        <s v="ORD102220"/>
        <s v="ORD102221"/>
        <s v="ORD102222"/>
        <s v="ORD102223"/>
        <s v="ORD102224"/>
        <s v="ORD102225"/>
        <s v="ORD102226"/>
        <s v="ORD102227"/>
        <s v="ORD102228"/>
        <s v="ORD102229"/>
        <s v="ORD102230"/>
        <s v="ORD102231"/>
        <s v="ORD102232"/>
        <s v="ORD102233"/>
        <s v="ORD102234"/>
        <s v="ORD102235"/>
        <s v="ORD102236"/>
        <s v="ORD102237"/>
        <s v="ORD102238"/>
        <s v="ORD102239"/>
        <s v="ORD102240"/>
        <s v="ORD102241"/>
        <s v="ORD102242"/>
        <s v="ORD102243"/>
        <s v="ORD102244"/>
        <s v="ORD102245"/>
        <s v="ORD102246"/>
        <s v="ORD102247"/>
        <s v="ORD102248"/>
        <s v="ORD102249"/>
        <s v="ORD102250"/>
        <s v="ORD102251"/>
        <s v="ORD102252"/>
        <s v="ORD102253"/>
        <s v="ORD102254"/>
        <s v="ORD102255"/>
        <s v="ORD102256"/>
        <s v="ORD102257"/>
        <s v="ORD102258"/>
        <s v="ORD102259"/>
        <s v="ORD102260"/>
        <s v="ORD102261"/>
        <s v="ORD102262"/>
        <s v="ORD102263"/>
        <s v="ORD102264"/>
        <s v="ORD102265"/>
        <s v="ORD102266"/>
        <s v="ORD102267"/>
        <s v="ORD102268"/>
        <s v="ORD102269"/>
        <s v="ORD102270"/>
        <s v="ORD102271"/>
        <s v="ORD102272"/>
        <s v="ORD102273"/>
        <s v="ORD102274"/>
        <s v="ORD102275"/>
        <s v="ORD102276"/>
        <s v="ORD102277"/>
        <s v="ORD102278"/>
        <s v="ORD102279"/>
        <s v="ORD102280"/>
        <s v="ORD102281"/>
        <s v="ORD102282"/>
        <s v="ORD102283"/>
        <s v="ORD102284"/>
        <s v="ORD102285"/>
        <s v="ORD102286"/>
        <s v="ORD102287"/>
        <s v="ORD102288"/>
        <s v="ORD102289"/>
        <s v="ORD102290"/>
        <s v="ORD102291"/>
        <s v="ORD102292"/>
        <s v="ORD102293"/>
        <s v="ORD102294"/>
        <s v="ORD102295"/>
        <s v="ORD102296"/>
        <s v="ORD102297"/>
        <s v="ORD102298"/>
        <s v="ORD102299"/>
        <s v="ORD102300"/>
        <s v="ORD102301"/>
        <s v="ORD102302"/>
        <s v="ORD102303"/>
        <s v="ORD102304"/>
        <s v="ORD102305"/>
        <s v="ORD102306"/>
        <s v="ORD102307"/>
        <s v="ORD102308"/>
        <s v="ORD102309"/>
        <s v="ORD102310"/>
        <s v="ORD102311"/>
        <s v="ORD102312"/>
        <s v="ORD102313"/>
        <s v="ORD102314"/>
        <s v="ORD102315"/>
        <s v="ORD102316"/>
        <s v="ORD102317"/>
        <s v="ORD102318"/>
        <s v="ORD102319"/>
        <s v="ORD102320"/>
        <s v="ORD102321"/>
        <s v="ORD102322"/>
        <s v="ORD102323"/>
        <s v="ORD102324"/>
        <s v="ORD102325"/>
        <s v="ORD102326"/>
        <s v="ORD102327"/>
        <s v="ORD102328"/>
        <s v="ORD102329"/>
        <s v="ORD102330"/>
        <s v="ORD102331"/>
        <s v="ORD102332"/>
        <s v="ORD102333"/>
        <s v="ORD102334"/>
        <s v="ORD102335"/>
        <s v="ORD102336"/>
        <s v="ORD102337"/>
        <s v="ORD102338"/>
        <s v="ORD102339"/>
        <s v="ORD102340"/>
        <s v="ORD102341"/>
        <s v="ORD102342"/>
        <s v="ORD102343"/>
        <s v="ORD102344"/>
        <s v="ORD102345"/>
        <s v="ORD102346"/>
        <s v="ORD102347"/>
        <s v="ORD102348"/>
        <s v="ORD102349"/>
        <s v="ORD102350"/>
        <s v="ORD102351"/>
        <s v="ORD102352"/>
        <s v="ORD102353"/>
        <s v="ORD102354"/>
        <s v="ORD102355"/>
        <s v="ORD102356"/>
        <s v="ORD102357"/>
        <s v="ORD102358"/>
        <s v="ORD102359"/>
        <s v="ORD102360"/>
        <s v="ORD102361"/>
        <s v="ORD102362"/>
        <s v="ORD102363"/>
        <s v="ORD102364"/>
        <s v="ORD102365"/>
        <s v="ORD102366"/>
        <s v="ORD102367"/>
        <s v="ORD102368"/>
        <s v="ORD102369"/>
        <s v="ORD102370"/>
        <s v="ORD102371"/>
        <s v="ORD102372"/>
        <s v="ORD102373"/>
        <s v="ORD102374"/>
        <s v="ORD102375"/>
        <s v="ORD102376"/>
        <s v="ORD102377"/>
        <s v="ORD102378"/>
        <s v="ORD102379"/>
        <s v="ORD102380"/>
        <s v="ORD102381"/>
        <s v="ORD102382"/>
        <s v="ORD102383"/>
        <s v="ORD102384"/>
        <s v="ORD102385"/>
        <s v="ORD102386"/>
        <s v="ORD102387"/>
        <s v="ORD102388"/>
        <s v="ORD102389"/>
        <s v="ORD102390"/>
        <s v="ORD102391"/>
        <s v="ORD102392"/>
        <s v="ORD102393"/>
        <s v="ORD102394"/>
        <s v="ORD102395"/>
        <s v="ORD102396"/>
        <s v="ORD102397"/>
        <s v="ORD102398"/>
        <s v="ORD102399"/>
        <s v="ORD102400"/>
        <s v="ORD102401"/>
        <s v="ORD102402"/>
        <s v="ORD102403"/>
        <s v="ORD102404"/>
        <s v="ORD102405"/>
        <s v="ORD102406"/>
        <s v="ORD102407"/>
        <s v="ORD102408"/>
        <s v="ORD102409"/>
        <s v="ORD102410"/>
        <s v="ORD102411"/>
        <s v="ORD102412"/>
        <s v="ORD102413"/>
        <s v="ORD102414"/>
        <s v="ORD102415"/>
        <s v="ORD102416"/>
        <s v="ORD102417"/>
        <s v="ORD102418"/>
        <s v="ORD102419"/>
        <s v="ORD102420"/>
        <s v="ORD102421"/>
        <s v="ORD102422"/>
        <s v="ORD102423"/>
        <s v="ORD102424"/>
        <s v="ORD102425"/>
        <s v="ORD102426"/>
        <s v="ORD102427"/>
        <s v="ORD102428"/>
        <s v="ORD102429"/>
        <s v="ORD102430"/>
        <s v="ORD102431"/>
        <s v="ORD102432"/>
        <s v="ORD102433"/>
        <s v="ORD102434"/>
        <s v="ORD102435"/>
        <s v="ORD102436"/>
        <s v="ORD102437"/>
        <s v="ORD102438"/>
        <s v="ORD102439"/>
        <s v="ORD102440"/>
        <s v="ORD102441"/>
        <s v="ORD102442"/>
        <s v="ORD102443"/>
        <s v="ORD102444"/>
        <s v="ORD102445"/>
        <s v="ORD102446"/>
        <s v="ORD102447"/>
        <s v="ORD102448"/>
        <s v="ORD102449"/>
        <s v="ORD102450"/>
        <s v="ORD102451"/>
        <s v="ORD102452"/>
        <s v="ORD102453"/>
        <s v="ORD102454"/>
        <s v="ORD102455"/>
        <s v="ORD102456"/>
        <s v="ORD102457"/>
        <s v="ORD102458"/>
        <s v="ORD102459"/>
        <s v="ORD102460"/>
        <s v="ORD102461"/>
        <s v="ORD102462"/>
        <s v="ORD102463"/>
        <s v="ORD102464"/>
        <s v="ORD102465"/>
        <s v="ORD102466"/>
        <s v="ORD102467"/>
        <s v="ORD102468"/>
        <s v="ORD102469"/>
        <s v="ORD102470"/>
        <s v="ORD102471"/>
        <s v="ORD102472"/>
        <s v="ORD102473"/>
        <s v="ORD102474"/>
        <s v="ORD102475"/>
        <s v="ORD102476"/>
        <s v="ORD102477"/>
        <s v="ORD102478"/>
        <s v="ORD102479"/>
        <s v="ORD102480"/>
        <s v="ORD102481"/>
        <s v="ORD102482"/>
        <s v="ORD102483"/>
        <s v="ORD102484"/>
        <s v="ORD102485"/>
        <s v="ORD102486"/>
        <s v="ORD102487"/>
        <s v="ORD102488"/>
        <s v="ORD102489"/>
        <s v="ORD102490"/>
        <s v="ORD102491"/>
        <s v="ORD102492"/>
        <s v="ORD102493"/>
        <s v="ORD102494"/>
        <s v="ORD102495"/>
        <s v="ORD102496"/>
        <s v="ORD102497"/>
        <s v="ORD102498"/>
        <s v="ORD102499"/>
        <s v="ORD102500"/>
        <s v="ORD102501"/>
        <s v="ORD102502"/>
        <s v="ORD102503"/>
        <s v="ORD102504"/>
        <s v="ORD102505"/>
        <s v="ORD102506"/>
        <s v="ORD102507"/>
        <s v="ORD102508"/>
        <s v="ORD102509"/>
        <s v="ORD102510"/>
        <s v="ORD102511"/>
        <s v="ORD102512"/>
        <s v="ORD102513"/>
        <s v="ORD102514"/>
        <s v="ORD102515"/>
        <s v="ORD102516"/>
        <s v="ORD102517"/>
        <s v="ORD102518"/>
        <s v="ORD102519"/>
        <s v="ORD102520"/>
        <s v="ORD102521"/>
        <s v="ORD102522"/>
        <s v="ORD102523"/>
        <s v="ORD102524"/>
        <s v="ORD102525"/>
        <s v="ORD102526"/>
        <s v="ORD102527"/>
        <s v="ORD102528"/>
        <s v="ORD102529"/>
        <s v="ORD102530"/>
        <s v="ORD102531"/>
        <s v="ORD102532"/>
        <s v="ORD102533"/>
        <s v="ORD102534"/>
        <s v="ORD102535"/>
        <s v="ORD102536"/>
        <s v="ORD102537"/>
        <s v="ORD102538"/>
        <s v="ORD102539"/>
        <s v="ORD102540"/>
        <s v="ORD102541"/>
        <s v="ORD102542"/>
        <s v="ORD102543"/>
        <s v="ORD102544"/>
        <s v="ORD102545"/>
        <s v="ORD102546"/>
        <s v="ORD102547"/>
        <s v="ORD102548"/>
        <s v="ORD102549"/>
        <s v="ORD102550"/>
        <s v="ORD102551"/>
        <s v="ORD102552"/>
        <s v="ORD102553"/>
        <s v="ORD102554"/>
        <s v="ORD102555"/>
        <s v="ORD102556"/>
        <s v="ORD102557"/>
        <s v="ORD102558"/>
        <s v="ORD102559"/>
        <s v="ORD102560"/>
        <s v="ORD102561"/>
        <s v="ORD102562"/>
        <s v="ORD102563"/>
        <s v="ORD102564"/>
        <s v="ORD102565"/>
        <s v="ORD102566"/>
        <s v="ORD102567"/>
        <s v="ORD102568"/>
        <s v="ORD102569"/>
        <s v="ORD102570"/>
        <s v="ORD102571"/>
        <s v="ORD102572"/>
        <s v="ORD102573"/>
        <s v="ORD102574"/>
        <s v="ORD102575"/>
        <s v="ORD102576"/>
        <s v="ORD102577"/>
        <s v="ORD102578"/>
        <s v="ORD102579"/>
        <s v="ORD102580"/>
        <s v="ORD102581"/>
        <s v="ORD102582"/>
        <s v="ORD102583"/>
        <s v="ORD102584"/>
        <s v="ORD102585"/>
        <s v="ORD102586"/>
        <s v="ORD102587"/>
        <s v="ORD102588"/>
        <s v="ORD102589"/>
        <s v="ORD102590"/>
        <s v="ORD102591"/>
        <s v="ORD102592"/>
        <s v="ORD102593"/>
        <s v="ORD102594"/>
        <s v="ORD102595"/>
        <s v="ORD102596"/>
        <s v="ORD102597"/>
        <s v="ORD102598"/>
        <s v="ORD102599"/>
        <s v="ORD102600"/>
        <s v="ORD102601"/>
        <s v="ORD102602"/>
        <s v="ORD102603"/>
        <s v="ORD102604"/>
        <s v="ORD102605"/>
        <s v="ORD102606"/>
        <s v="ORD102607"/>
        <s v="ORD102608"/>
        <s v="ORD102609"/>
        <s v="ORD102610"/>
        <s v="ORD102611"/>
        <s v="ORD102612"/>
        <s v="ORD102613"/>
        <s v="ORD102614"/>
        <s v="ORD102615"/>
        <s v="ORD102616"/>
        <s v="ORD102617"/>
        <s v="ORD102618"/>
        <s v="ORD102619"/>
        <s v="ORD102620"/>
        <s v="ORD102621"/>
        <s v="ORD102622"/>
        <s v="ORD102623"/>
        <s v="ORD102624"/>
        <s v="ORD102625"/>
        <s v="ORD102626"/>
        <s v="ORD102627"/>
        <s v="ORD102628"/>
        <s v="ORD102629"/>
        <s v="ORD102630"/>
        <s v="ORD102631"/>
        <s v="ORD102632"/>
        <s v="ORD102633"/>
        <s v="ORD102634"/>
        <s v="ORD102635"/>
        <s v="ORD102636"/>
        <s v="ORD102637"/>
        <s v="ORD102638"/>
        <s v="ORD102639"/>
        <s v="ORD102640"/>
        <s v="ORD102641"/>
        <s v="ORD102642"/>
        <s v="ORD102643"/>
        <s v="ORD102644"/>
        <s v="ORD102645"/>
        <s v="ORD102646"/>
        <s v="ORD102647"/>
        <s v="ORD102648"/>
        <s v="ORD102649"/>
        <s v="ORD102650"/>
        <s v="ORD102651"/>
        <s v="ORD102652"/>
        <s v="ORD102653"/>
        <s v="ORD102654"/>
        <s v="ORD102655"/>
        <s v="ORD102656"/>
        <s v="ORD102657"/>
        <s v="ORD102658"/>
        <s v="ORD102659"/>
        <s v="ORD102660"/>
        <s v="ORD102661"/>
        <s v="ORD102662"/>
        <s v="ORD102663"/>
        <s v="ORD102664"/>
        <s v="ORD102665"/>
        <s v="ORD102666"/>
        <s v="ORD102667"/>
        <s v="ORD102668"/>
        <s v="ORD102669"/>
        <s v="ORD102670"/>
        <s v="ORD102671"/>
        <s v="ORD102672"/>
        <s v="ORD102673"/>
        <s v="ORD102674"/>
        <s v="ORD102675"/>
        <s v="ORD102676"/>
        <s v="ORD102677"/>
        <s v="ORD102678"/>
        <s v="ORD102679"/>
        <s v="ORD102680"/>
        <s v="ORD102681"/>
        <s v="ORD102682"/>
        <s v="ORD102683"/>
        <s v="ORD102684"/>
        <s v="ORD102685"/>
        <s v="ORD102686"/>
        <s v="ORD102687"/>
        <s v="ORD102688"/>
        <s v="ORD102689"/>
        <s v="ORD102690"/>
        <s v="ORD102691"/>
        <s v="ORD102692"/>
        <s v="ORD102693"/>
        <s v="ORD102694"/>
        <s v="ORD102695"/>
        <s v="ORD102696"/>
        <s v="ORD102697"/>
        <s v="ORD102698"/>
        <s v="ORD102699"/>
        <s v="ORD102700"/>
        <s v="ORD102701"/>
        <s v="ORD102702"/>
        <s v="ORD102703"/>
        <s v="ORD102704"/>
        <s v="ORD102705"/>
        <s v="ORD102706"/>
        <s v="ORD102707"/>
        <s v="ORD102708"/>
        <s v="ORD102709"/>
        <s v="ORD102710"/>
        <s v="ORD102711"/>
        <s v="ORD102712"/>
        <s v="ORD102713"/>
        <s v="ORD102714"/>
        <s v="ORD102715"/>
        <s v="ORD102716"/>
        <s v="ORD102717"/>
        <s v="ORD102718"/>
        <s v="ORD102719"/>
        <s v="ORD102720"/>
        <s v="ORD102721"/>
        <s v="ORD102722"/>
        <s v="ORD102723"/>
        <s v="ORD102724"/>
        <s v="ORD102725"/>
        <s v="ORD102726"/>
        <s v="ORD102727"/>
        <s v="ORD102728"/>
        <s v="ORD102729"/>
        <s v="ORD102730"/>
        <s v="ORD102731"/>
        <s v="ORD102732"/>
        <s v="ORD102733"/>
        <s v="ORD102734"/>
        <s v="ORD102735"/>
        <s v="ORD102736"/>
        <s v="ORD102737"/>
        <s v="ORD102738"/>
        <s v="ORD102739"/>
        <s v="ORD102740"/>
        <s v="ORD102741"/>
        <s v="ORD102742"/>
        <s v="ORD102743"/>
        <s v="ORD102744"/>
        <s v="ORD102745"/>
        <s v="ORD102746"/>
        <s v="ORD102747"/>
        <s v="ORD102748"/>
        <s v="ORD102749"/>
        <s v="ORD102750"/>
        <s v="ORD102751"/>
        <s v="ORD102752"/>
        <s v="ORD102753"/>
        <s v="ORD102754"/>
        <s v="ORD102755"/>
        <s v="ORD102756"/>
        <s v="ORD102757"/>
        <s v="ORD102758"/>
        <s v="ORD102759"/>
        <s v="ORD102760"/>
        <s v="ORD102761"/>
        <s v="ORD102762"/>
        <s v="ORD102763"/>
        <s v="ORD102764"/>
        <s v="ORD102765"/>
        <s v="ORD102766"/>
        <s v="ORD102767"/>
        <s v="ORD102768"/>
        <s v="ORD102769"/>
        <s v="ORD102770"/>
        <s v="ORD102771"/>
        <s v="ORD102772"/>
        <s v="ORD102773"/>
        <s v="ORD102774"/>
        <s v="ORD102775"/>
        <s v="ORD102776"/>
        <s v="ORD102777"/>
        <s v="ORD102778"/>
        <s v="ORD102779"/>
        <s v="ORD102780"/>
        <s v="ORD102781"/>
        <s v="ORD102782"/>
        <s v="ORD102783"/>
        <s v="ORD102784"/>
        <s v="ORD102785"/>
        <s v="ORD102786"/>
        <s v="ORD102787"/>
        <s v="ORD102788"/>
        <s v="ORD102789"/>
        <s v="ORD102790"/>
        <s v="ORD102791"/>
        <s v="ORD102792"/>
        <s v="ORD102793"/>
        <s v="ORD102794"/>
        <s v="ORD102795"/>
        <s v="ORD102796"/>
        <s v="ORD102797"/>
        <s v="ORD102798"/>
        <s v="ORD102799"/>
        <s v="ORD102800"/>
        <s v="ORD102801"/>
        <s v="ORD102802"/>
        <s v="ORD102803"/>
        <s v="ORD102804"/>
        <s v="ORD102805"/>
        <s v="ORD102806"/>
        <s v="ORD102807"/>
        <s v="ORD102808"/>
        <s v="ORD102809"/>
        <s v="ORD102810"/>
        <s v="ORD102811"/>
        <s v="ORD102812"/>
        <s v="ORD102813"/>
        <s v="ORD102814"/>
        <s v="ORD102815"/>
        <s v="ORD102816"/>
        <s v="ORD102817"/>
        <s v="ORD102818"/>
        <s v="ORD102819"/>
        <s v="ORD102820"/>
        <s v="ORD102821"/>
        <s v="ORD102822"/>
        <s v="ORD102823"/>
        <s v="ORD102824"/>
        <s v="ORD102825"/>
        <s v="ORD102826"/>
        <s v="ORD102827"/>
        <s v="ORD102828"/>
        <s v="ORD102829"/>
        <s v="ORD102830"/>
        <s v="ORD102831"/>
        <s v="ORD102832"/>
        <s v="ORD102833"/>
        <s v="ORD102834"/>
        <s v="ORD102835"/>
        <s v="ORD102836"/>
        <s v="ORD102837"/>
        <s v="ORD102838"/>
        <s v="ORD102839"/>
        <s v="ORD102840"/>
        <s v="ORD102841"/>
        <s v="ORD102842"/>
        <s v="ORD102843"/>
        <s v="ORD102844"/>
        <s v="ORD102845"/>
        <s v="ORD102846"/>
        <s v="ORD102847"/>
        <s v="ORD102848"/>
        <s v="ORD102849"/>
        <s v="ORD102850"/>
        <s v="ORD102851"/>
        <s v="ORD102852"/>
        <s v="ORD102853"/>
        <s v="ORD102854"/>
        <s v="ORD102855"/>
        <s v="ORD102856"/>
        <s v="ORD102857"/>
        <s v="ORD102858"/>
        <s v="ORD102859"/>
        <s v="ORD102860"/>
        <s v="ORD102861"/>
        <s v="ORD102862"/>
        <s v="ORD102863"/>
        <s v="ORD102864"/>
        <s v="ORD102865"/>
        <s v="ORD102866"/>
        <s v="ORD102867"/>
        <s v="ORD102868"/>
        <s v="ORD102869"/>
        <s v="ORD102870"/>
        <s v="ORD102871"/>
        <s v="ORD102872"/>
        <s v="ORD102873"/>
        <s v="ORD102874"/>
        <s v="ORD102875"/>
        <s v="ORD102876"/>
        <s v="ORD102877"/>
        <s v="ORD102878"/>
        <s v="ORD102879"/>
        <s v="ORD102880"/>
        <s v="ORD102881"/>
        <s v="ORD102882"/>
        <s v="ORD102883"/>
        <s v="ORD102884"/>
        <s v="ORD102885"/>
        <s v="ORD102886"/>
        <s v="ORD102887"/>
        <s v="ORD102888"/>
        <s v="ORD102889"/>
        <s v="ORD102890"/>
        <s v="ORD102891"/>
        <s v="ORD102892"/>
        <s v="ORD102893"/>
        <s v="ORD102894"/>
        <s v="ORD102895"/>
        <s v="ORD102896"/>
        <s v="ORD102897"/>
        <s v="ORD102898"/>
        <s v="ORD102899"/>
        <s v="ORD102900"/>
        <s v="ORD102901"/>
        <s v="ORD102902"/>
        <s v="ORD102903"/>
        <s v="ORD102904"/>
        <s v="ORD102905"/>
        <s v="ORD102906"/>
        <s v="ORD102907"/>
        <s v="ORD102908"/>
        <s v="ORD102909"/>
        <s v="ORD102910"/>
        <s v="ORD102911"/>
        <s v="ORD102912"/>
        <s v="ORD102913"/>
        <s v="ORD102914"/>
        <s v="ORD102915"/>
        <s v="ORD102916"/>
        <s v="ORD102917"/>
        <s v="ORD102918"/>
        <s v="ORD102919"/>
        <s v="ORD102920"/>
        <s v="ORD102921"/>
        <s v="ORD102922"/>
        <s v="ORD102923"/>
        <s v="ORD102924"/>
        <s v="ORD102925"/>
        <s v="ORD102926"/>
        <s v="ORD102927"/>
        <s v="ORD102928"/>
        <s v="ORD102929"/>
        <s v="ORD102930"/>
        <s v="ORD102931"/>
        <s v="ORD102932"/>
        <s v="ORD102933"/>
        <s v="ORD102934"/>
        <s v="ORD102935"/>
        <s v="ORD102936"/>
        <s v="ORD102937"/>
        <s v="ORD102938"/>
        <s v="ORD102939"/>
        <s v="ORD102940"/>
        <s v="ORD102941"/>
        <s v="ORD102942"/>
        <s v="ORD102943"/>
        <s v="ORD102944"/>
        <s v="ORD102945"/>
        <s v="ORD102946"/>
        <s v="ORD102947"/>
        <s v="ORD102948"/>
        <s v="ORD102949"/>
        <s v="ORD102950"/>
        <s v="ORD102951"/>
        <s v="ORD102952"/>
        <s v="ORD102953"/>
        <s v="ORD102954"/>
        <s v="ORD102955"/>
        <s v="ORD102956"/>
        <s v="ORD102957"/>
        <s v="ORD102958"/>
        <s v="ORD102959"/>
        <s v="ORD102960"/>
        <s v="ORD102961"/>
        <s v="ORD102962"/>
        <s v="ORD102963"/>
        <s v="ORD102964"/>
        <s v="ORD102965"/>
        <s v="ORD102966"/>
        <s v="ORD102967"/>
        <s v="ORD102968"/>
        <s v="ORD102969"/>
        <s v="ORD102970"/>
        <s v="ORD102971"/>
        <s v="ORD102972"/>
        <s v="ORD102973"/>
        <s v="ORD102974"/>
        <s v="ORD102975"/>
        <s v="ORD102976"/>
        <s v="ORD102977"/>
        <s v="ORD102978"/>
        <s v="ORD102979"/>
        <s v="ORD102980"/>
        <s v="ORD102981"/>
        <s v="ORD102982"/>
        <s v="ORD102983"/>
        <s v="ORD102984"/>
        <s v="ORD102985"/>
        <s v="ORD102986"/>
        <s v="ORD102987"/>
        <s v="ORD102988"/>
        <s v="ORD102989"/>
        <s v="ORD102990"/>
        <s v="ORD102991"/>
        <s v="ORD102992"/>
        <s v="ORD102993"/>
        <s v="ORD102994"/>
        <s v="ORD102995"/>
        <s v="ORD102996"/>
        <s v="ORD102997"/>
        <s v="ORD102998"/>
        <s v="ORD102999"/>
        <s v="ORD103000"/>
        <s v="ORD103001"/>
        <s v="ORD103002"/>
        <s v="ORD103003"/>
        <s v="ORD103004"/>
        <s v="ORD103005"/>
        <s v="ORD103006"/>
        <s v="ORD103007"/>
        <s v="ORD103008"/>
        <s v="ORD103009"/>
        <s v="ORD103010"/>
        <s v="ORD103011"/>
        <s v="ORD103012"/>
        <s v="ORD103013"/>
        <s v="ORD103014"/>
        <s v="ORD103015"/>
        <s v="ORD103016"/>
        <s v="ORD103017"/>
        <s v="ORD103018"/>
        <s v="ORD103019"/>
        <s v="ORD103020"/>
        <s v="ORD103021"/>
        <s v="ORD103022"/>
        <s v="ORD103023"/>
        <s v="ORD103024"/>
        <s v="ORD103025"/>
        <s v="ORD103026"/>
        <s v="ORD103027"/>
        <s v="ORD103028"/>
        <s v="ORD103029"/>
        <s v="ORD103030"/>
        <s v="ORD103031"/>
        <s v="ORD103032"/>
        <s v="ORD103033"/>
        <s v="ORD103034"/>
        <s v="ORD103035"/>
        <s v="ORD103036"/>
        <s v="ORD103037"/>
        <s v="ORD103038"/>
        <s v="ORD103039"/>
        <s v="ORD103040"/>
        <s v="ORD103041"/>
        <s v="ORD103042"/>
        <s v="ORD103043"/>
        <s v="ORD103044"/>
        <s v="ORD103045"/>
        <s v="ORD103046"/>
        <s v="ORD103047"/>
        <s v="ORD103048"/>
        <s v="ORD103049"/>
        <s v="ORD103050"/>
        <s v="ORD103051"/>
        <s v="ORD103052"/>
        <s v="ORD103053"/>
        <s v="ORD103054"/>
        <s v="ORD103055"/>
        <s v="ORD103056"/>
        <s v="ORD103057"/>
        <s v="ORD103058"/>
        <s v="ORD103059"/>
        <s v="ORD103060"/>
        <s v="ORD103061"/>
        <s v="ORD103062"/>
        <s v="ORD103063"/>
        <s v="ORD103064"/>
        <s v="ORD103065"/>
        <s v="ORD103066"/>
        <s v="ORD103067"/>
        <s v="ORD103068"/>
        <s v="ORD103069"/>
        <s v="ORD103070"/>
        <s v="ORD103071"/>
        <s v="ORD103072"/>
        <s v="ORD103073"/>
        <s v="ORD103074"/>
        <s v="ORD103075"/>
        <s v="ORD103076"/>
        <s v="ORD103077"/>
        <s v="ORD103078"/>
        <s v="ORD103079"/>
        <s v="ORD103080"/>
        <s v="ORD103081"/>
        <s v="ORD103082"/>
        <s v="ORD103083"/>
        <s v="ORD103084"/>
        <s v="ORD103085"/>
        <s v="ORD103086"/>
        <s v="ORD103087"/>
        <s v="ORD103088"/>
        <s v="ORD103089"/>
        <s v="ORD103090"/>
        <s v="ORD103091"/>
        <s v="ORD103092"/>
        <s v="ORD103093"/>
        <s v="ORD103094"/>
        <s v="ORD103095"/>
        <s v="ORD103096"/>
        <s v="ORD103097"/>
        <s v="ORD103098"/>
        <s v="ORD103099"/>
        <s v="ORD103100"/>
        <s v="ORD103101"/>
        <s v="ORD103102"/>
        <s v="ORD103103"/>
        <s v="ORD103104"/>
        <s v="ORD103105"/>
        <s v="ORD103106"/>
        <s v="ORD103107"/>
        <s v="ORD103108"/>
        <s v="ORD103109"/>
        <s v="ORD103110"/>
        <s v="ORD103111"/>
        <s v="ORD103112"/>
        <s v="ORD103113"/>
        <s v="ORD103114"/>
        <s v="ORD103115"/>
        <s v="ORD103116"/>
        <s v="ORD103117"/>
        <s v="ORD103118"/>
        <s v="ORD103119"/>
        <s v="ORD103120"/>
        <s v="ORD103121"/>
        <s v="ORD103122"/>
        <s v="ORD103123"/>
        <s v="ORD103124"/>
        <s v="ORD103125"/>
        <s v="ORD103126"/>
        <s v="ORD103127"/>
        <s v="ORD103128"/>
        <s v="ORD103129"/>
        <s v="ORD103130"/>
        <s v="ORD103131"/>
        <s v="ORD103132"/>
        <s v="ORD103133"/>
        <s v="ORD103134"/>
        <s v="ORD103135"/>
        <s v="ORD103136"/>
        <s v="ORD103137"/>
        <s v="ORD103138"/>
        <s v="ORD103139"/>
        <s v="ORD103140"/>
        <s v="ORD103141"/>
        <s v="ORD103142"/>
        <s v="ORD103143"/>
        <s v="ORD103144"/>
        <s v="ORD103145"/>
        <s v="ORD103146"/>
        <s v="ORD103147"/>
        <s v="ORD103148"/>
        <s v="ORD103149"/>
        <s v="ORD103150"/>
        <s v="ORD103151"/>
        <s v="ORD103152"/>
        <s v="ORD103153"/>
        <s v="ORD103154"/>
        <s v="ORD103155"/>
        <s v="ORD103156"/>
        <s v="ORD103157"/>
        <s v="ORD103158"/>
        <s v="ORD103159"/>
        <s v="ORD103160"/>
        <s v="ORD103161"/>
        <s v="ORD103162"/>
        <s v="ORD103163"/>
        <s v="ORD103164"/>
        <s v="ORD103165"/>
        <s v="ORD103166"/>
        <s v="ORD103167"/>
        <s v="ORD103168"/>
        <s v="ORD103169"/>
        <s v="ORD103170"/>
        <s v="ORD103171"/>
        <s v="ORD103172"/>
        <s v="ORD103173"/>
        <s v="ORD103174"/>
        <s v="ORD103175"/>
        <s v="ORD103176"/>
        <s v="ORD103177"/>
        <s v="ORD103178"/>
        <s v="ORD103179"/>
        <s v="ORD103180"/>
        <s v="ORD103181"/>
        <s v="ORD103182"/>
        <s v="ORD103183"/>
        <s v="ORD103184"/>
        <s v="ORD103185"/>
        <s v="ORD103186"/>
        <s v="ORD103187"/>
        <s v="ORD103188"/>
        <s v="ORD103189"/>
        <s v="ORD103190"/>
        <s v="ORD103191"/>
        <s v="ORD103192"/>
        <s v="ORD103193"/>
        <s v="ORD103194"/>
        <s v="ORD103195"/>
        <s v="ORD103196"/>
        <s v="ORD103197"/>
        <s v="ORD103198"/>
        <s v="ORD103199"/>
        <s v="ORD103200"/>
        <s v="ORD103201"/>
        <s v="ORD103202"/>
        <s v="ORD103203"/>
        <s v="ORD103204"/>
        <s v="ORD103205"/>
        <s v="ORD103206"/>
        <s v="ORD103207"/>
        <s v="ORD103208"/>
        <s v="ORD103209"/>
        <s v="ORD103210"/>
        <s v="ORD103211"/>
        <s v="ORD103212"/>
        <s v="ORD103213"/>
        <s v="ORD103214"/>
        <s v="ORD103215"/>
        <s v="ORD103216"/>
        <s v="ORD103217"/>
        <s v="ORD103218"/>
        <s v="ORD103219"/>
        <s v="ORD103220"/>
        <s v="ORD103221"/>
        <s v="ORD103222"/>
        <s v="ORD103223"/>
        <s v="ORD103224"/>
        <s v="ORD103225"/>
        <s v="ORD103226"/>
        <s v="ORD103227"/>
        <s v="ORD103228"/>
        <s v="ORD103229"/>
        <s v="ORD103230"/>
        <s v="ORD103231"/>
        <s v="ORD103232"/>
        <s v="ORD103233"/>
        <s v="ORD103234"/>
        <s v="ORD103235"/>
        <s v="ORD103236"/>
        <s v="ORD103237"/>
        <s v="ORD103238"/>
        <s v="ORD103239"/>
        <s v="ORD103240"/>
        <s v="ORD103241"/>
        <s v="ORD103242"/>
        <s v="ORD103243"/>
        <s v="ORD103244"/>
        <s v="ORD103245"/>
        <s v="ORD103246"/>
        <s v="ORD103247"/>
        <s v="ORD103248"/>
        <s v="ORD103249"/>
        <s v="ORD103250"/>
        <s v="ORD103251"/>
        <s v="ORD103252"/>
        <s v="ORD103253"/>
        <s v="ORD103254"/>
        <s v="ORD103255"/>
        <s v="ORD103256"/>
        <s v="ORD103257"/>
        <s v="ORD103258"/>
        <s v="ORD103259"/>
        <s v="ORD103260"/>
        <s v="ORD103261"/>
        <s v="ORD103262"/>
        <s v="ORD103263"/>
        <s v="ORD103264"/>
        <s v="ORD103265"/>
        <s v="ORD103266"/>
        <s v="ORD103267"/>
        <s v="ORD103268"/>
        <s v="ORD103269"/>
        <s v="ORD103270"/>
        <s v="ORD103271"/>
        <s v="ORD103272"/>
        <s v="ORD103273"/>
        <s v="ORD103274"/>
        <s v="ORD103275"/>
        <s v="ORD103276"/>
        <s v="ORD103277"/>
        <s v="ORD103278"/>
        <s v="ORD103279"/>
        <s v="ORD103280"/>
        <s v="ORD103281"/>
        <s v="ORD103282"/>
        <s v="ORD103283"/>
        <s v="ORD103284"/>
        <s v="ORD103285"/>
        <s v="ORD103286"/>
        <s v="ORD103287"/>
        <s v="ORD103288"/>
        <s v="ORD103289"/>
        <s v="ORD103290"/>
        <s v="ORD103291"/>
        <s v="ORD103292"/>
        <s v="ORD103293"/>
        <s v="ORD103294"/>
        <s v="ORD103295"/>
        <s v="ORD103296"/>
        <s v="ORD103297"/>
        <s v="ORD103298"/>
        <s v="ORD103299"/>
        <s v="ORD103300"/>
        <s v="ORD103301"/>
        <s v="ORD103302"/>
        <s v="ORD103303"/>
        <s v="ORD103304"/>
        <s v="ORD103305"/>
        <s v="ORD103306"/>
        <s v="ORD103307"/>
        <s v="ORD103308"/>
        <s v="ORD103309"/>
        <s v="ORD103310"/>
        <s v="ORD103311"/>
        <s v="ORD103312"/>
        <s v="ORD103313"/>
        <s v="ORD103314"/>
        <s v="ORD103315"/>
        <s v="ORD103316"/>
        <s v="ORD103317"/>
        <s v="ORD103318"/>
        <s v="ORD103319"/>
        <s v="ORD103320"/>
        <s v="ORD103321"/>
        <s v="ORD103322"/>
        <s v="ORD103323"/>
        <s v="ORD103324"/>
        <s v="ORD103325"/>
        <s v="ORD103326"/>
        <s v="ORD103327"/>
        <s v="ORD103328"/>
        <s v="ORD103329"/>
        <s v="ORD103330"/>
        <s v="ORD103331"/>
        <s v="ORD103332"/>
        <s v="ORD103333"/>
        <s v="ORD103334"/>
        <s v="ORD103335"/>
        <s v="ORD103336"/>
        <s v="ORD103337"/>
        <s v="ORD103338"/>
        <s v="ORD103339"/>
        <s v="ORD103340"/>
        <s v="ORD103341"/>
        <s v="ORD103342"/>
        <s v="ORD103343"/>
        <s v="ORD103344"/>
        <s v="ORD103345"/>
        <s v="ORD103346"/>
        <s v="ORD103347"/>
        <s v="ORD103348"/>
        <s v="ORD103349"/>
        <s v="ORD103350"/>
        <s v="ORD103351"/>
        <s v="ORD103352"/>
        <s v="ORD103353"/>
        <s v="ORD103354"/>
        <s v="ORD103355"/>
        <s v="ORD103356"/>
        <s v="ORD103357"/>
        <s v="ORD103358"/>
        <s v="ORD103359"/>
        <s v="ORD103360"/>
        <s v="ORD103361"/>
        <s v="ORD103362"/>
        <s v="ORD103363"/>
        <s v="ORD103364"/>
        <s v="ORD103365"/>
        <s v="ORD103366"/>
        <s v="ORD103367"/>
        <s v="ORD103368"/>
        <s v="ORD103369"/>
        <s v="ORD103370"/>
        <s v="ORD103371"/>
        <s v="ORD103372"/>
        <s v="ORD103373"/>
        <s v="ORD103374"/>
        <s v="ORD103375"/>
        <s v="ORD103376"/>
        <s v="ORD103377"/>
        <s v="ORD103378"/>
        <s v="ORD103379"/>
        <s v="ORD103380"/>
        <s v="ORD103381"/>
        <s v="ORD103382"/>
        <s v="ORD103383"/>
        <s v="ORD103384"/>
        <s v="ORD103385"/>
        <s v="ORD103386"/>
        <s v="ORD103387"/>
        <s v="ORD103388"/>
        <s v="ORD103389"/>
        <s v="ORD103390"/>
        <s v="ORD103391"/>
        <s v="ORD103392"/>
        <s v="ORD103393"/>
        <s v="ORD103394"/>
        <s v="ORD103395"/>
        <s v="ORD103396"/>
        <s v="ORD103397"/>
        <s v="ORD103398"/>
        <s v="ORD103399"/>
        <s v="ORD103400"/>
        <s v="ORD103401"/>
        <s v="ORD103402"/>
        <s v="ORD103403"/>
        <s v="ORD103404"/>
        <s v="ORD103405"/>
        <s v="ORD103406"/>
        <s v="ORD103407"/>
        <s v="ORD103408"/>
        <s v="ORD103409"/>
        <s v="ORD103410"/>
        <s v="ORD103411"/>
        <s v="ORD103412"/>
        <s v="ORD103413"/>
        <s v="ORD103414"/>
        <s v="ORD103415"/>
        <s v="ORD103416"/>
        <s v="ORD103417"/>
        <s v="ORD103418"/>
        <s v="ORD103419"/>
        <s v="ORD103420"/>
        <s v="ORD103421"/>
        <s v="ORD103422"/>
        <s v="ORD103423"/>
        <s v="ORD103424"/>
        <s v="ORD103425"/>
        <s v="ORD103426"/>
        <s v="ORD103427"/>
        <s v="ORD103428"/>
        <s v="ORD103429"/>
        <s v="ORD103430"/>
        <s v="ORD103431"/>
        <s v="ORD103432"/>
        <s v="ORD103433"/>
        <s v="ORD103434"/>
        <s v="ORD103435"/>
        <s v="ORD103436"/>
        <s v="ORD103437"/>
        <s v="ORD103438"/>
        <s v="ORD103439"/>
        <s v="ORD103440"/>
        <s v="ORD103441"/>
        <s v="ORD103442"/>
        <s v="ORD103443"/>
        <s v="ORD103444"/>
        <s v="ORD103445"/>
        <s v="ORD103446"/>
        <s v="ORD103447"/>
        <s v="ORD103448"/>
        <s v="ORD103449"/>
        <s v="ORD103450"/>
        <s v="ORD103451"/>
        <s v="ORD103452"/>
        <s v="ORD103453"/>
        <s v="ORD103454"/>
        <s v="ORD103455"/>
        <s v="ORD103456"/>
        <s v="ORD103457"/>
        <s v="ORD103458"/>
        <s v="ORD103459"/>
        <s v="ORD103460"/>
        <s v="ORD103461"/>
        <s v="ORD103462"/>
        <s v="ORD103463"/>
        <s v="ORD103464"/>
        <s v="ORD103465"/>
        <s v="ORD103466"/>
        <s v="ORD103467"/>
        <s v="ORD103468"/>
        <s v="ORD103469"/>
        <s v="ORD103470"/>
        <s v="ORD103471"/>
        <s v="ORD103472"/>
        <s v="ORD103473"/>
        <s v="ORD103474"/>
        <s v="ORD103475"/>
        <s v="ORD103476"/>
        <s v="ORD103477"/>
        <s v="ORD103478"/>
        <s v="ORD103479"/>
        <s v="ORD103480"/>
        <s v="ORD103481"/>
        <s v="ORD103482"/>
        <s v="ORD103483"/>
        <s v="ORD103484"/>
        <s v="ORD103485"/>
        <s v="ORD103486"/>
        <s v="ORD103487"/>
        <s v="ORD103488"/>
        <s v="ORD103489"/>
        <s v="ORD103490"/>
        <s v="ORD103491"/>
        <s v="ORD103492"/>
        <s v="ORD103493"/>
        <s v="ORD103494"/>
        <s v="ORD103495"/>
        <s v="ORD103496"/>
        <s v="ORD103497"/>
        <s v="ORD103498"/>
        <s v="ORD103499"/>
        <s v="ORD103500"/>
        <s v="ORD103501"/>
        <s v="ORD103502"/>
        <s v="ORD103503"/>
        <s v="ORD103504"/>
        <s v="ORD103505"/>
        <s v="ORD103506"/>
        <s v="ORD103507"/>
        <s v="ORD103508"/>
        <s v="ORD103509"/>
        <s v="ORD103510"/>
        <s v="ORD103511"/>
        <s v="ORD103512"/>
        <s v="ORD103513"/>
        <s v="ORD103514"/>
        <s v="ORD103515"/>
        <s v="ORD103516"/>
        <s v="ORD103517"/>
        <s v="ORD103518"/>
        <s v="ORD103519"/>
        <s v="ORD103520"/>
        <s v="ORD103521"/>
        <s v="ORD103522"/>
        <s v="ORD103523"/>
        <s v="ORD103524"/>
        <s v="ORD103525"/>
        <s v="ORD103526"/>
        <s v="ORD103527"/>
        <s v="ORD103528"/>
        <s v="ORD103529"/>
        <s v="ORD103530"/>
        <s v="ORD103531"/>
        <s v="ORD103532"/>
        <s v="ORD103533"/>
        <s v="ORD103534"/>
        <s v="ORD103535"/>
        <s v="ORD103536"/>
        <s v="ORD103537"/>
        <s v="ORD103538"/>
        <s v="ORD103539"/>
        <s v="ORD103540"/>
        <s v="ORD103541"/>
        <s v="ORD103542"/>
        <s v="ORD103543"/>
        <s v="ORD103544"/>
        <s v="ORD103545"/>
        <s v="ORD103546"/>
        <s v="ORD103547"/>
        <s v="ORD103548"/>
        <s v="ORD103549"/>
        <s v="ORD103550"/>
        <s v="ORD103551"/>
        <s v="ORD103552"/>
        <s v="ORD103553"/>
        <s v="ORD103554"/>
        <s v="ORD103555"/>
        <s v="ORD103556"/>
        <s v="ORD103557"/>
        <s v="ORD103558"/>
        <s v="ORD103559"/>
        <s v="ORD103560"/>
        <s v="ORD103561"/>
        <s v="ORD103562"/>
        <s v="ORD103563"/>
        <s v="ORD103564"/>
        <s v="ORD103565"/>
        <s v="ORD103566"/>
        <s v="ORD103567"/>
        <s v="ORD103568"/>
        <s v="ORD103569"/>
        <s v="ORD103570"/>
        <s v="ORD103571"/>
        <s v="ORD103572"/>
        <s v="ORD103573"/>
        <s v="ORD103574"/>
        <s v="ORD103575"/>
        <s v="ORD103576"/>
        <s v="ORD103577"/>
        <s v="ORD103578"/>
        <s v="ORD103579"/>
        <s v="ORD103580"/>
        <s v="ORD103581"/>
        <s v="ORD103582"/>
        <s v="ORD103583"/>
        <s v="ORD103584"/>
        <s v="ORD103585"/>
        <s v="ORD103586"/>
        <s v="ORD103587"/>
        <s v="ORD103588"/>
        <s v="ORD103589"/>
        <s v="ORD103590"/>
        <s v="ORD103591"/>
        <s v="ORD103592"/>
        <s v="ORD103593"/>
        <s v="ORD103594"/>
        <s v="ORD103595"/>
        <s v="ORD103596"/>
        <s v="ORD103597"/>
        <s v="ORD103598"/>
        <s v="ORD103599"/>
        <s v="ORD103600"/>
        <s v="ORD103601"/>
        <s v="ORD103602"/>
        <s v="ORD103603"/>
        <s v="ORD103604"/>
        <s v="ORD103605"/>
        <s v="ORD103606"/>
        <s v="ORD103607"/>
        <s v="ORD103608"/>
        <s v="ORD103609"/>
        <s v="ORD103610"/>
        <s v="ORD103611"/>
        <s v="ORD103612"/>
        <s v="ORD103613"/>
        <s v="ORD103614"/>
        <s v="ORD103615"/>
        <s v="ORD103616"/>
        <s v="ORD103617"/>
        <s v="ORD103618"/>
        <s v="ORD103619"/>
        <s v="ORD103620"/>
        <s v="ORD103621"/>
        <s v="ORD103622"/>
        <s v="ORD103623"/>
        <s v="ORD103624"/>
        <s v="ORD103625"/>
        <s v="ORD103626"/>
        <s v="ORD103627"/>
        <s v="ORD103628"/>
        <s v="ORD103629"/>
        <s v="ORD103630"/>
        <s v="ORD103631"/>
        <s v="ORD103632"/>
        <s v="ORD103633"/>
        <s v="ORD103634"/>
        <s v="ORD103635"/>
        <s v="ORD103636"/>
        <s v="ORD103637"/>
        <s v="ORD103638"/>
        <s v="ORD103639"/>
        <s v="ORD103640"/>
        <s v="ORD103641"/>
        <s v="ORD103642"/>
        <s v="ORD103643"/>
        <s v="ORD103644"/>
        <s v="ORD103645"/>
        <s v="ORD103646"/>
        <s v="ORD103647"/>
        <s v="ORD103648"/>
        <s v="ORD103649"/>
        <s v="ORD103650"/>
        <s v="ORD103651"/>
        <s v="ORD103652"/>
        <s v="ORD103653"/>
        <s v="ORD103654"/>
        <s v="ORD103655"/>
        <s v="ORD103656"/>
        <s v="ORD103657"/>
        <s v="ORD103658"/>
        <s v="ORD103659"/>
        <s v="ORD103660"/>
        <s v="ORD103661"/>
        <s v="ORD103662"/>
        <s v="ORD103663"/>
        <s v="ORD103664"/>
        <s v="ORD103665"/>
        <s v="ORD103666"/>
        <s v="ORD103667"/>
        <s v="ORD103668"/>
        <s v="ORD103669"/>
        <s v="ORD103670"/>
        <s v="ORD103671"/>
        <s v="ORD103672"/>
        <s v="ORD103673"/>
        <s v="ORD103674"/>
        <s v="ORD103675"/>
        <s v="ORD103676"/>
        <s v="ORD103677"/>
        <s v="ORD103678"/>
        <s v="ORD103679"/>
        <s v="ORD103680"/>
        <s v="ORD103681"/>
        <s v="ORD103682"/>
        <s v="ORD103683"/>
        <s v="ORD103684"/>
        <s v="ORD103685"/>
        <s v="ORD103686"/>
        <s v="ORD103687"/>
        <s v="ORD103688"/>
        <s v="ORD103689"/>
        <s v="ORD103690"/>
        <s v="ORD103691"/>
        <s v="ORD103692"/>
        <s v="ORD103693"/>
        <s v="ORD103694"/>
        <s v="ORD103695"/>
        <s v="ORD103696"/>
        <s v="ORD103697"/>
        <s v="ORD103698"/>
        <s v="ORD103699"/>
        <s v="ORD103700"/>
        <s v="ORD103701"/>
        <s v="ORD103702"/>
        <s v="ORD103703"/>
        <s v="ORD103704"/>
        <s v="ORD103705"/>
        <s v="ORD103706"/>
        <s v="ORD103707"/>
        <s v="ORD103708"/>
        <s v="ORD103709"/>
        <s v="ORD103710"/>
        <s v="ORD103711"/>
        <s v="ORD103712"/>
        <s v="ORD103713"/>
        <s v="ORD103714"/>
        <s v="ORD103715"/>
        <s v="ORD103716"/>
        <s v="ORD103717"/>
        <s v="ORD103718"/>
        <s v="ORD103719"/>
        <s v="ORD103720"/>
        <s v="ORD103721"/>
        <s v="ORD103722"/>
        <s v="ORD103723"/>
        <s v="ORD103724"/>
        <s v="ORD103725"/>
        <s v="ORD103726"/>
        <s v="ORD103727"/>
        <s v="ORD103728"/>
        <s v="ORD103729"/>
        <s v="ORD103730"/>
        <s v="ORD103731"/>
        <s v="ORD103732"/>
        <s v="ORD103733"/>
        <s v="ORD103734"/>
        <s v="ORD103735"/>
        <s v="ORD103736"/>
        <s v="ORD103737"/>
        <s v="ORD103738"/>
        <s v="ORD103739"/>
        <s v="ORD103740"/>
        <s v="ORD103741"/>
        <s v="ORD103742"/>
        <s v="ORD103743"/>
        <s v="ORD103744"/>
        <s v="ORD103745"/>
        <s v="ORD103746"/>
        <s v="ORD103747"/>
        <s v="ORD103748"/>
        <s v="ORD103749"/>
        <s v="ORD103750"/>
        <s v="ORD103751"/>
        <s v="ORD103752"/>
        <s v="ORD103753"/>
        <s v="ORD103754"/>
        <s v="ORD103755"/>
        <s v="ORD103756"/>
        <s v="ORD103757"/>
        <s v="ORD103758"/>
        <s v="ORD103759"/>
        <s v="ORD103760"/>
        <s v="ORD103761"/>
        <s v="ORD103762"/>
        <s v="ORD103763"/>
        <s v="ORD103764"/>
        <s v="ORD103765"/>
        <s v="ORD103766"/>
        <s v="ORD103767"/>
        <s v="ORD103768"/>
        <s v="ORD103769"/>
        <s v="ORD103770"/>
        <s v="ORD103771"/>
        <s v="ORD103772"/>
        <s v="ORD103773"/>
        <s v="ORD103774"/>
        <s v="ORD103775"/>
        <s v="ORD103776"/>
        <s v="ORD103777"/>
        <s v="ORD103778"/>
        <s v="ORD103779"/>
        <s v="ORD103780"/>
        <s v="ORD103781"/>
        <s v="ORD103782"/>
        <s v="ORD103783"/>
        <s v="ORD103784"/>
        <s v="ORD103785"/>
        <s v="ORD103786"/>
        <s v="ORD103787"/>
        <s v="ORD103788"/>
        <s v="ORD103789"/>
        <s v="ORD103790"/>
        <s v="ORD103791"/>
        <s v="ORD103792"/>
        <s v="ORD103793"/>
        <s v="ORD103794"/>
        <s v="ORD103795"/>
        <s v="ORD103796"/>
        <s v="ORD103797"/>
        <s v="ORD103798"/>
        <s v="ORD103799"/>
        <s v="ORD103800"/>
        <s v="ORD103801"/>
        <s v="ORD103802"/>
        <s v="ORD103803"/>
        <s v="ORD103804"/>
        <s v="ORD103805"/>
        <s v="ORD103806"/>
        <s v="ORD103807"/>
        <s v="ORD103808"/>
        <s v="ORD103809"/>
        <s v="ORD103810"/>
        <s v="ORD103811"/>
        <s v="ORD103812"/>
        <s v="ORD103813"/>
        <s v="ORD103814"/>
        <s v="ORD103815"/>
        <s v="ORD103816"/>
        <s v="ORD103817"/>
        <s v="ORD103818"/>
        <s v="ORD103819"/>
        <s v="ORD103820"/>
        <s v="ORD103821"/>
        <s v="ORD103822"/>
        <s v="ORD103823"/>
        <s v="ORD103824"/>
        <s v="ORD103825"/>
        <s v="ORD103826"/>
        <s v="ORD103827"/>
        <s v="ORD103828"/>
        <s v="ORD103829"/>
        <s v="ORD103830"/>
        <s v="ORD103831"/>
        <s v="ORD103832"/>
        <s v="ORD103833"/>
        <s v="ORD103834"/>
        <s v="ORD103835"/>
        <s v="ORD103836"/>
        <s v="ORD103837"/>
        <s v="ORD103838"/>
        <s v="ORD103839"/>
        <s v="ORD103840"/>
        <s v="ORD103841"/>
        <s v="ORD103842"/>
        <s v="ORD103843"/>
        <s v="ORD103844"/>
        <s v="ORD103845"/>
        <s v="ORD103846"/>
        <s v="ORD103847"/>
        <s v="ORD103848"/>
        <s v="ORD103849"/>
        <s v="ORD103850"/>
        <s v="ORD103851"/>
        <s v="ORD103852"/>
        <s v="ORD103853"/>
        <s v="ORD103854"/>
        <s v="ORD103855"/>
        <s v="ORD103856"/>
        <s v="ORD103857"/>
        <s v="ORD103858"/>
        <s v="ORD103859"/>
        <s v="ORD103860"/>
        <s v="ORD103861"/>
        <s v="ORD103862"/>
        <s v="ORD103863"/>
        <s v="ORD103864"/>
        <s v="ORD103865"/>
        <s v="ORD103866"/>
        <s v="ORD103867"/>
        <s v="ORD103868"/>
        <s v="ORD103869"/>
        <s v="ORD103870"/>
        <s v="ORD103871"/>
        <s v="ORD103872"/>
        <s v="ORD103873"/>
        <s v="ORD103874"/>
        <s v="ORD103875"/>
        <s v="ORD103876"/>
        <s v="ORD103877"/>
        <s v="ORD103878"/>
        <s v="ORD103879"/>
        <s v="ORD103880"/>
        <s v="ORD103881"/>
        <s v="ORD103882"/>
        <s v="ORD103883"/>
        <s v="ORD103884"/>
        <s v="ORD103885"/>
        <s v="ORD103886"/>
        <s v="ORD103887"/>
        <s v="ORD103888"/>
        <s v="ORD103889"/>
        <s v="ORD103890"/>
        <s v="ORD103891"/>
        <s v="ORD103892"/>
        <s v="ORD103893"/>
        <s v="ORD103894"/>
        <s v="ORD103895"/>
        <s v="ORD103896"/>
        <s v="ORD103897"/>
        <s v="ORD103898"/>
        <s v="ORD103899"/>
        <s v="ORD103900"/>
        <s v="ORD103901"/>
        <s v="ORD103902"/>
        <s v="ORD103903"/>
        <s v="ORD103904"/>
        <s v="ORD103905"/>
        <s v="ORD103906"/>
        <s v="ORD103907"/>
        <s v="ORD103908"/>
        <s v="ORD103909"/>
        <s v="ORD103910"/>
        <s v="ORD103911"/>
        <s v="ORD103912"/>
        <s v="ORD103913"/>
        <s v="ORD103914"/>
        <s v="ORD103915"/>
        <s v="ORD103916"/>
        <s v="ORD103917"/>
        <s v="ORD103918"/>
        <s v="ORD103919"/>
        <s v="ORD103920"/>
        <s v="ORD103921"/>
        <s v="ORD103922"/>
        <s v="ORD103923"/>
        <s v="ORD103924"/>
        <s v="ORD103925"/>
        <s v="ORD103926"/>
        <s v="ORD103927"/>
        <s v="ORD103928"/>
        <s v="ORD103929"/>
        <s v="ORD103930"/>
        <s v="ORD103931"/>
        <s v="ORD103932"/>
        <s v="ORD103933"/>
        <s v="ORD103934"/>
        <s v="ORD103935"/>
        <s v="ORD103936"/>
        <s v="ORD103937"/>
        <s v="ORD103938"/>
        <s v="ORD103939"/>
        <s v="ORD103940"/>
        <s v="ORD103941"/>
        <s v="ORD103942"/>
        <s v="ORD103943"/>
        <s v="ORD103944"/>
        <s v="ORD103945"/>
        <s v="ORD103946"/>
        <s v="ORD103947"/>
        <s v="ORD103948"/>
        <s v="ORD103949"/>
        <s v="ORD103950"/>
        <s v="ORD103951"/>
        <s v="ORD103952"/>
        <s v="ORD103953"/>
        <s v="ORD103954"/>
        <s v="ORD103955"/>
        <s v="ORD103956"/>
        <s v="ORD103957"/>
        <s v="ORD103958"/>
        <s v="ORD103959"/>
        <s v="ORD103960"/>
        <s v="ORD103961"/>
        <s v="ORD103962"/>
        <s v="ORD103963"/>
        <s v="ORD103964"/>
        <s v="ORD103965"/>
        <s v="ORD103966"/>
        <s v="ORD103967"/>
        <s v="ORD103968"/>
        <s v="ORD103969"/>
        <s v="ORD103970"/>
        <s v="ORD103971"/>
        <s v="ORD103972"/>
        <s v="ORD103973"/>
        <s v="ORD103974"/>
        <s v="ORD103975"/>
        <s v="ORD103976"/>
        <s v="ORD103977"/>
        <s v="ORD103978"/>
        <s v="ORD103979"/>
        <s v="ORD103980"/>
        <s v="ORD103981"/>
        <s v="ORD103982"/>
        <s v="ORD103983"/>
        <s v="ORD103984"/>
        <s v="ORD103985"/>
        <s v="ORD103986"/>
        <s v="ORD103987"/>
        <s v="ORD103988"/>
        <s v="ORD103989"/>
        <s v="ORD103990"/>
        <s v="ORD103991"/>
        <s v="ORD103992"/>
        <s v="ORD103993"/>
        <s v="ORD103994"/>
        <s v="ORD103995"/>
        <s v="ORD103996"/>
        <s v="ORD103997"/>
        <s v="ORD103998"/>
        <s v="ORD103999"/>
        <s v="ORD104000"/>
        <s v="ORD104001"/>
        <s v="ORD104002"/>
        <s v="ORD104003"/>
        <s v="ORD104004"/>
        <s v="ORD104005"/>
        <s v="ORD104006"/>
        <s v="ORD104007"/>
        <s v="ORD104008"/>
        <s v="ORD104009"/>
        <s v="ORD104010"/>
        <s v="ORD104011"/>
        <s v="ORD104012"/>
        <s v="ORD104013"/>
        <s v="ORD104014"/>
        <s v="ORD104015"/>
        <s v="ORD104016"/>
        <s v="ORD104017"/>
        <s v="ORD104018"/>
        <s v="ORD104019"/>
        <s v="ORD104020"/>
        <s v="ORD104021"/>
        <s v="ORD104022"/>
        <s v="ORD104023"/>
        <s v="ORD104024"/>
        <s v="ORD104025"/>
        <s v="ORD104026"/>
        <s v="ORD104027"/>
        <s v="ORD104028"/>
        <s v="ORD104029"/>
        <s v="ORD104030"/>
        <s v="ORD104031"/>
        <s v="ORD104032"/>
        <s v="ORD104033"/>
        <s v="ORD104034"/>
        <s v="ORD104035"/>
        <s v="ORD104036"/>
        <s v="ORD104037"/>
        <s v="ORD104038"/>
        <s v="ORD104039"/>
        <s v="ORD104040"/>
        <s v="ORD104041"/>
        <s v="ORD104042"/>
        <s v="ORD104043"/>
        <s v="ORD104044"/>
        <s v="ORD104045"/>
        <s v="ORD104046"/>
        <s v="ORD104047"/>
        <s v="ORD104048"/>
        <s v="ORD104049"/>
        <s v="ORD104050"/>
        <s v="ORD104051"/>
        <s v="ORD104052"/>
        <s v="ORD104053"/>
        <s v="ORD104054"/>
        <s v="ORD104055"/>
        <s v="ORD104056"/>
        <s v="ORD104057"/>
        <s v="ORD104058"/>
        <s v="ORD104059"/>
        <s v="ORD104060"/>
        <s v="ORD104061"/>
        <s v="ORD104062"/>
        <s v="ORD104063"/>
        <s v="ORD104064"/>
        <s v="ORD104065"/>
        <s v="ORD104066"/>
        <s v="ORD104067"/>
        <s v="ORD104068"/>
        <s v="ORD104069"/>
        <s v="ORD104070"/>
        <s v="ORD104071"/>
        <s v="ORD104072"/>
        <s v="ORD104073"/>
        <s v="ORD104074"/>
        <s v="ORD104075"/>
        <s v="ORD104076"/>
        <s v="ORD104077"/>
        <s v="ORD104078"/>
        <s v="ORD104079"/>
        <s v="ORD104080"/>
        <s v="ORD104081"/>
        <s v="ORD104082"/>
        <s v="ORD104083"/>
        <s v="ORD104084"/>
        <s v="ORD104085"/>
        <s v="ORD104086"/>
        <s v="ORD104087"/>
        <s v="ORD104088"/>
        <s v="ORD104089"/>
        <s v="ORD104090"/>
        <s v="ORD104091"/>
        <s v="ORD104092"/>
        <s v="ORD104093"/>
        <s v="ORD104094"/>
        <s v="ORD104095"/>
        <s v="ORD104096"/>
        <s v="ORD104097"/>
        <s v="ORD104098"/>
        <s v="ORD104099"/>
        <s v="ORD104100"/>
        <s v="ORD104101"/>
        <s v="ORD104102"/>
        <s v="ORD104103"/>
        <s v="ORD104104"/>
        <s v="ORD104105"/>
        <s v="ORD104106"/>
        <s v="ORD104107"/>
        <s v="ORD104108"/>
        <s v="ORD104109"/>
        <s v="ORD104110"/>
        <s v="ORD104111"/>
        <s v="ORD104112"/>
        <s v="ORD104113"/>
        <s v="ORD104114"/>
        <s v="ORD104115"/>
        <s v="ORD104116"/>
        <s v="ORD104117"/>
        <s v="ORD104118"/>
        <s v="ORD104119"/>
        <s v="ORD104120"/>
        <s v="ORD104121"/>
        <s v="ORD104122"/>
        <s v="ORD104123"/>
        <s v="ORD104124"/>
        <s v="ORD104125"/>
        <s v="ORD104126"/>
        <s v="ORD104127"/>
        <s v="ORD104128"/>
        <s v="ORD104129"/>
        <s v="ORD104130"/>
        <s v="ORD104131"/>
        <s v="ORD104132"/>
        <s v="ORD104133"/>
        <s v="ORD104134"/>
        <s v="ORD104135"/>
        <s v="ORD104136"/>
        <s v="ORD104137"/>
        <s v="ORD104138"/>
        <s v="ORD104139"/>
        <s v="ORD104140"/>
        <s v="ORD104141"/>
        <s v="ORD104142"/>
        <s v="ORD104143"/>
        <s v="ORD104144"/>
        <s v="ORD104145"/>
        <s v="ORD104146"/>
        <s v="ORD104147"/>
        <s v="ORD104148"/>
        <s v="ORD104149"/>
        <s v="ORD104150"/>
        <s v="ORD104151"/>
        <s v="ORD104152"/>
        <s v="ORD104153"/>
        <s v="ORD104154"/>
        <s v="ORD104155"/>
        <s v="ORD104156"/>
        <s v="ORD104157"/>
        <s v="ORD104158"/>
        <s v="ORD104159"/>
        <s v="ORD104160"/>
        <s v="ORD104161"/>
        <s v="ORD104162"/>
        <s v="ORD104163"/>
        <s v="ORD104164"/>
        <s v="ORD104165"/>
        <s v="ORD104166"/>
        <s v="ORD104167"/>
        <s v="ORD104168"/>
        <s v="ORD104169"/>
        <s v="ORD104170"/>
        <s v="ORD104171"/>
        <s v="ORD104172"/>
        <s v="ORD104173"/>
        <s v="ORD104174"/>
        <s v="ORD104175"/>
        <s v="ORD104176"/>
        <s v="ORD104177"/>
        <s v="ORD104178"/>
        <s v="ORD104179"/>
        <s v="ORD104180"/>
        <s v="ORD104181"/>
        <s v="ORD104182"/>
        <s v="ORD104183"/>
        <s v="ORD104184"/>
        <s v="ORD104185"/>
        <s v="ORD104186"/>
        <s v="ORD104187"/>
        <s v="ORD104188"/>
        <s v="ORD104189"/>
        <s v="ORD104190"/>
        <s v="ORD104191"/>
        <s v="ORD104192"/>
        <s v="ORD104193"/>
        <s v="ORD104194"/>
        <s v="ORD104195"/>
        <s v="ORD104196"/>
        <s v="ORD104197"/>
        <s v="ORD104198"/>
        <s v="ORD104199"/>
        <s v="ORD104200"/>
        <s v="ORD104201"/>
        <s v="ORD104202"/>
        <s v="ORD104203"/>
        <s v="ORD104204"/>
        <s v="ORD104205"/>
        <s v="ORD104206"/>
        <s v="ORD104207"/>
        <s v="ORD104208"/>
        <s v="ORD104209"/>
        <s v="ORD104210"/>
        <s v="ORD104211"/>
        <s v="ORD104212"/>
        <s v="ORD104213"/>
        <s v="ORD104214"/>
        <s v="ORD104215"/>
        <s v="ORD104216"/>
        <s v="ORD104217"/>
        <s v="ORD104218"/>
        <s v="ORD104219"/>
        <s v="ORD104220"/>
        <s v="ORD104221"/>
        <s v="ORD104222"/>
        <s v="ORD104223"/>
        <s v="ORD104224"/>
        <s v="ORD104225"/>
        <s v="ORD104226"/>
        <s v="ORD104227"/>
        <s v="ORD104228"/>
        <s v="ORD104229"/>
        <s v="ORD104230"/>
        <s v="ORD104231"/>
        <s v="ORD104232"/>
        <s v="ORD104233"/>
        <s v="ORD104234"/>
        <s v="ORD104235"/>
        <s v="ORD104236"/>
        <s v="ORD104237"/>
        <s v="ORD104238"/>
        <s v="ORD104239"/>
        <s v="ORD104240"/>
        <s v="ORD104241"/>
        <s v="ORD104242"/>
        <s v="ORD104243"/>
        <s v="ORD104244"/>
        <s v="ORD104245"/>
        <s v="ORD104246"/>
        <s v="ORD104247"/>
        <s v="ORD104248"/>
        <s v="ORD104249"/>
        <s v="ORD104250"/>
        <s v="ORD104251"/>
        <s v="ORD104252"/>
        <s v="ORD104253"/>
        <s v="ORD104254"/>
        <s v="ORD104255"/>
        <s v="ORD104256"/>
        <s v="ORD104257"/>
        <s v="ORD104258"/>
        <s v="ORD104259"/>
        <s v="ORD104260"/>
        <s v="ORD104261"/>
        <s v="ORD104262"/>
        <s v="ORD104263"/>
        <s v="ORD104264"/>
        <s v="ORD104265"/>
        <s v="ORD104266"/>
        <s v="ORD104267"/>
        <s v="ORD104268"/>
        <s v="ORD104269"/>
        <s v="ORD104270"/>
        <s v="ORD104271"/>
        <s v="ORD104272"/>
        <s v="ORD104273"/>
        <s v="ORD104274"/>
        <s v="ORD104275"/>
        <s v="ORD104276"/>
        <s v="ORD104277"/>
        <s v="ORD104278"/>
        <s v="ORD104279"/>
        <s v="ORD104280"/>
        <s v="ORD104281"/>
        <s v="ORD104282"/>
        <s v="ORD104283"/>
        <s v="ORD104284"/>
        <s v="ORD104285"/>
        <s v="ORD104286"/>
        <s v="ORD104287"/>
        <s v="ORD104288"/>
        <s v="ORD104289"/>
        <s v="ORD104290"/>
        <s v="ORD104291"/>
        <s v="ORD104292"/>
        <s v="ORD104293"/>
        <s v="ORD104294"/>
        <s v="ORD104295"/>
        <s v="ORD104296"/>
        <s v="ORD104297"/>
        <s v="ORD104298"/>
        <s v="ORD104299"/>
        <s v="ORD104300"/>
        <s v="ORD104301"/>
        <s v="ORD104302"/>
        <s v="ORD104303"/>
        <s v="ORD104304"/>
        <s v="ORD104305"/>
        <s v="ORD104306"/>
        <s v="ORD104307"/>
        <s v="ORD104308"/>
        <s v="ORD104309"/>
        <s v="ORD104310"/>
        <s v="ORD104311"/>
        <s v="ORD104312"/>
        <s v="ORD104313"/>
        <s v="ORD104314"/>
        <s v="ORD104315"/>
        <s v="ORD104316"/>
        <s v="ORD104317"/>
        <s v="ORD104318"/>
        <s v="ORD104319"/>
        <s v="ORD104320"/>
        <s v="ORD104321"/>
        <s v="ORD104322"/>
        <s v="ORD104323"/>
        <s v="ORD104324"/>
        <s v="ORD104325"/>
        <s v="ORD104326"/>
        <s v="ORD104327"/>
        <s v="ORD104328"/>
        <s v="ORD104329"/>
        <s v="ORD104330"/>
        <s v="ORD104331"/>
        <s v="ORD104332"/>
        <s v="ORD104333"/>
        <s v="ORD104334"/>
        <s v="ORD104335"/>
        <s v="ORD104336"/>
        <s v="ORD104337"/>
        <s v="ORD104338"/>
        <s v="ORD104339"/>
        <s v="ORD104340"/>
        <s v="ORD104341"/>
        <s v="ORD104342"/>
        <s v="ORD104343"/>
        <s v="ORD104344"/>
        <s v="ORD104345"/>
        <s v="ORD104346"/>
        <s v="ORD104347"/>
        <s v="ORD104348"/>
        <s v="ORD104349"/>
        <s v="ORD104350"/>
        <s v="ORD104351"/>
        <s v="ORD104352"/>
        <s v="ORD104353"/>
        <s v="ORD104354"/>
        <s v="ORD104355"/>
        <s v="ORD104356"/>
        <s v="ORD104357"/>
        <s v="ORD104358"/>
        <s v="ORD104359"/>
        <s v="ORD104360"/>
        <s v="ORD104361"/>
        <s v="ORD104362"/>
        <s v="ORD104363"/>
        <s v="ORD104364"/>
        <s v="ORD104365"/>
        <s v="ORD104366"/>
        <s v="ORD104367"/>
        <s v="ORD104368"/>
        <s v="ORD104369"/>
        <s v="ORD104370"/>
        <s v="ORD104371"/>
        <s v="ORD104372"/>
        <s v="ORD104373"/>
        <s v="ORD104374"/>
        <s v="ORD104375"/>
        <s v="ORD104376"/>
        <s v="ORD104377"/>
        <s v="ORD104378"/>
        <s v="ORD104379"/>
        <s v="ORD104380"/>
        <s v="ORD104381"/>
        <s v="ORD104382"/>
        <s v="ORD104383"/>
        <s v="ORD104384"/>
        <s v="ORD104385"/>
        <s v="ORD104386"/>
        <s v="ORD104387"/>
        <s v="ORD104388"/>
        <s v="ORD104389"/>
        <s v="ORD104390"/>
        <s v="ORD104391"/>
        <s v="ORD104392"/>
        <s v="ORD104393"/>
        <s v="ORD104394"/>
        <s v="ORD104395"/>
        <s v="ORD104396"/>
        <s v="ORD104397"/>
        <s v="ORD104398"/>
        <s v="ORD104399"/>
        <s v="ORD104400"/>
        <s v="ORD104401"/>
        <s v="ORD104402"/>
        <s v="ORD104403"/>
        <s v="ORD104404"/>
        <s v="ORD104405"/>
        <s v="ORD104406"/>
        <s v="ORD104407"/>
        <s v="ORD104408"/>
        <s v="ORD104409"/>
        <s v="ORD104410"/>
        <s v="ORD104411"/>
        <s v="ORD104412"/>
        <s v="ORD104413"/>
        <s v="ORD104414"/>
        <s v="ORD104415"/>
        <s v="ORD104416"/>
        <s v="ORD104417"/>
        <s v="ORD104418"/>
        <s v="ORD104419"/>
        <s v="ORD104420"/>
        <s v="ORD104421"/>
        <s v="ORD104422"/>
        <s v="ORD104423"/>
        <s v="ORD104424"/>
        <s v="ORD104425"/>
        <s v="ORD104426"/>
        <s v="ORD104427"/>
        <s v="ORD104428"/>
        <s v="ORD104429"/>
        <s v="ORD104430"/>
        <s v="ORD104431"/>
        <s v="ORD104432"/>
        <s v="ORD104433"/>
        <s v="ORD104434"/>
        <s v="ORD104435"/>
        <s v="ORD104436"/>
        <s v="ORD104437"/>
        <s v="ORD104438"/>
        <s v="ORD104439"/>
        <s v="ORD104440"/>
        <s v="ORD104441"/>
        <s v="ORD104442"/>
        <s v="ORD104443"/>
        <s v="ORD104444"/>
        <s v="ORD104445"/>
        <s v="ORD104446"/>
        <s v="ORD104447"/>
        <s v="ORD104448"/>
        <s v="ORD104449"/>
        <s v="ORD104450"/>
        <s v="ORD104451"/>
        <s v="ORD104452"/>
        <s v="ORD104453"/>
        <s v="ORD104454"/>
        <s v="ORD104455"/>
        <s v="ORD104456"/>
        <s v="ORD104457"/>
        <s v="ORD104458"/>
        <s v="ORD104459"/>
        <s v="ORD104460"/>
        <s v="ORD104461"/>
        <s v="ORD104462"/>
        <s v="ORD104463"/>
        <s v="ORD104464"/>
        <s v="ORD104465"/>
        <s v="ORD104466"/>
        <s v="ORD104467"/>
        <s v="ORD104468"/>
        <s v="ORD104469"/>
        <s v="ORD104470"/>
        <s v="ORD104471"/>
        <s v="ORD104472"/>
        <s v="ORD104473"/>
        <s v="ORD104474"/>
        <s v="ORD104475"/>
        <s v="ORD104476"/>
        <s v="ORD104477"/>
        <s v="ORD104478"/>
        <s v="ORD104479"/>
        <s v="ORD104480"/>
        <s v="ORD104481"/>
        <s v="ORD104482"/>
        <s v="ORD104483"/>
        <s v="ORD104484"/>
        <s v="ORD104485"/>
        <s v="ORD104486"/>
        <s v="ORD104487"/>
        <s v="ORD104488"/>
        <s v="ORD104489"/>
        <s v="ORD104490"/>
        <s v="ORD104491"/>
        <s v="ORD104492"/>
        <s v="ORD104493"/>
        <s v="ORD104494"/>
        <s v="ORD104495"/>
        <s v="ORD104496"/>
        <s v="ORD104497"/>
        <s v="ORD104498"/>
        <s v="ORD104499"/>
        <s v="ORD104500"/>
        <s v="ORD104501"/>
        <s v="ORD104502"/>
        <s v="ORD104503"/>
        <s v="ORD104504"/>
        <s v="ORD104505"/>
        <s v="ORD104506"/>
        <s v="ORD104507"/>
        <s v="ORD104508"/>
        <s v="ORD104509"/>
        <s v="ORD104510"/>
        <s v="ORD104511"/>
        <s v="ORD104512"/>
        <s v="ORD104513"/>
        <s v="ORD104514"/>
        <s v="ORD104515"/>
        <s v="ORD104516"/>
        <s v="ORD104517"/>
        <s v="ORD104518"/>
        <s v="ORD104519"/>
        <s v="ORD104520"/>
        <s v="ORD104521"/>
        <s v="ORD104522"/>
        <s v="ORD104523"/>
        <s v="ORD104524"/>
        <s v="ORD104525"/>
        <s v="ORD104526"/>
        <s v="ORD104527"/>
        <s v="ORD104528"/>
        <s v="ORD104529"/>
        <s v="ORD104530"/>
        <s v="ORD104531"/>
        <s v="ORD104532"/>
        <s v="ORD104533"/>
        <s v="ORD104534"/>
        <s v="ORD104535"/>
        <s v="ORD104536"/>
        <s v="ORD104537"/>
        <s v="ORD104538"/>
        <s v="ORD104539"/>
        <s v="ORD104540"/>
        <s v="ORD104541"/>
        <s v="ORD104542"/>
        <s v="ORD104543"/>
        <s v="ORD104544"/>
        <s v="ORD104545"/>
        <s v="ORD104546"/>
        <s v="ORD104547"/>
        <s v="ORD104548"/>
        <s v="ORD104549"/>
        <s v="ORD104550"/>
        <s v="ORD104551"/>
        <s v="ORD104552"/>
        <s v="ORD104553"/>
        <s v="ORD104554"/>
        <s v="ORD104555"/>
        <s v="ORD104556"/>
        <s v="ORD104557"/>
        <s v="ORD104558"/>
        <s v="ORD104559"/>
        <s v="ORD104560"/>
        <s v="ORD104561"/>
        <s v="ORD104562"/>
        <s v="ORD104563"/>
        <s v="ORD104564"/>
        <s v="ORD104565"/>
        <s v="ORD104566"/>
        <s v="ORD104567"/>
        <s v="ORD104568"/>
        <s v="ORD104569"/>
        <s v="ORD104570"/>
        <s v="ORD104571"/>
        <s v="ORD104572"/>
        <s v="ORD104573"/>
        <s v="ORD104574"/>
        <s v="ORD104575"/>
        <s v="ORD104576"/>
        <s v="ORD104577"/>
        <s v="ORD104578"/>
        <s v="ORD104579"/>
        <s v="ORD104580"/>
        <s v="ORD104581"/>
        <s v="ORD104582"/>
        <s v="ORD104583"/>
        <s v="ORD104584"/>
        <s v="ORD104585"/>
        <s v="ORD104586"/>
        <s v="ORD104587"/>
        <s v="ORD104588"/>
        <s v="ORD104589"/>
        <s v="ORD104590"/>
        <s v="ORD104591"/>
        <s v="ORD104592"/>
        <s v="ORD104593"/>
        <s v="ORD104594"/>
        <s v="ORD104595"/>
        <s v="ORD104596"/>
        <s v="ORD104597"/>
        <s v="ORD104598"/>
        <s v="ORD104599"/>
        <s v="ORD104600"/>
        <s v="ORD104601"/>
        <s v="ORD104602"/>
        <s v="ORD104603"/>
        <s v="ORD104604"/>
        <s v="ORD104605"/>
        <s v="ORD104606"/>
        <s v="ORD104607"/>
        <s v="ORD104608"/>
        <s v="ORD104609"/>
        <s v="ORD104610"/>
        <s v="ORD104611"/>
        <s v="ORD104612"/>
        <s v="ORD104613"/>
        <s v="ORD104614"/>
        <s v="ORD104615"/>
        <s v="ORD104616"/>
        <s v="ORD104617"/>
        <s v="ORD104618"/>
        <s v="ORD104619"/>
        <s v="ORD104620"/>
        <s v="ORD104621"/>
        <s v="ORD104622"/>
        <s v="ORD104623"/>
        <s v="ORD104624"/>
        <s v="ORD104625"/>
        <s v="ORD104626"/>
        <s v="ORD104627"/>
        <s v="ORD104628"/>
        <s v="ORD104629"/>
        <s v="ORD104630"/>
        <s v="ORD104631"/>
        <s v="ORD104632"/>
        <s v="ORD104633"/>
        <s v="ORD104634"/>
        <s v="ORD104635"/>
        <s v="ORD104636"/>
        <s v="ORD104637"/>
        <s v="ORD104638"/>
        <s v="ORD104639"/>
        <s v="ORD104640"/>
        <s v="ORD104641"/>
        <s v="ORD104642"/>
        <s v="ORD104643"/>
        <s v="ORD104644"/>
        <s v="ORD104645"/>
        <s v="ORD104646"/>
        <s v="ORD104647"/>
        <s v="ORD104648"/>
        <s v="ORD104649"/>
        <s v="ORD104650"/>
        <s v="ORD104651"/>
        <s v="ORD104652"/>
        <s v="ORD104653"/>
        <s v="ORD104654"/>
        <s v="ORD104655"/>
        <s v="ORD104656"/>
        <s v="ORD104657"/>
        <s v="ORD104658"/>
        <s v="ORD104659"/>
        <s v="ORD104660"/>
        <s v="ORD104661"/>
        <s v="ORD104662"/>
        <s v="ORD104663"/>
        <s v="ORD104664"/>
        <s v="ORD104665"/>
        <s v="ORD104666"/>
        <s v="ORD104667"/>
        <s v="ORD104668"/>
        <s v="ORD104669"/>
        <s v="ORD104670"/>
        <s v="ORD104671"/>
        <s v="ORD104672"/>
        <s v="ORD104673"/>
        <s v="ORD104674"/>
        <s v="ORD104675"/>
        <s v="ORD104676"/>
        <s v="ORD104677"/>
        <s v="ORD104678"/>
        <s v="ORD104679"/>
        <s v="ORD104680"/>
        <s v="ORD104681"/>
        <s v="ORD104682"/>
        <s v="ORD104683"/>
        <s v="ORD104684"/>
        <s v="ORD104685"/>
        <s v="ORD104686"/>
        <s v="ORD104687"/>
        <s v="ORD104688"/>
        <s v="ORD104689"/>
        <s v="ORD104690"/>
        <s v="ORD104691"/>
        <s v="ORD104692"/>
        <s v="ORD104693"/>
        <s v="ORD104694"/>
        <s v="ORD104695"/>
        <s v="ORD104696"/>
        <s v="ORD104697"/>
        <s v="ORD104698"/>
        <s v="ORD104699"/>
        <s v="ORD104700"/>
        <s v="ORD104701"/>
        <s v="ORD104702"/>
        <s v="ORD104703"/>
        <s v="ORD104704"/>
        <s v="ORD104705"/>
        <s v="ORD104706"/>
        <s v="ORD104707"/>
        <s v="ORD104708"/>
        <s v="ORD104709"/>
        <s v="ORD104710"/>
        <s v="ORD104711"/>
        <s v="ORD104712"/>
        <s v="ORD104713"/>
        <s v="ORD104714"/>
        <s v="ORD104715"/>
        <s v="ORD104716"/>
        <s v="ORD104717"/>
        <s v="ORD104718"/>
        <s v="ORD104719"/>
        <s v="ORD104720"/>
        <s v="ORD104721"/>
        <s v="ORD104722"/>
        <s v="ORD104723"/>
        <s v="ORD104724"/>
        <s v="ORD104725"/>
        <s v="ORD104726"/>
        <s v="ORD104727"/>
        <s v="ORD104728"/>
        <s v="ORD104729"/>
        <s v="ORD104730"/>
        <s v="ORD104731"/>
        <s v="ORD104732"/>
        <s v="ORD104733"/>
        <s v="ORD104734"/>
        <s v="ORD104735"/>
        <s v="ORD104736"/>
        <s v="ORD104737"/>
        <s v="ORD104738"/>
        <s v="ORD104739"/>
        <s v="ORD104740"/>
        <s v="ORD104741"/>
        <s v="ORD104742"/>
        <s v="ORD104743"/>
        <s v="ORD104744"/>
        <s v="ORD104745"/>
        <s v="ORD104746"/>
        <s v="ORD104747"/>
        <s v="ORD104748"/>
        <s v="ORD104749"/>
        <s v="ORD104750"/>
        <s v="ORD104751"/>
        <s v="ORD104752"/>
        <s v="ORD104753"/>
        <s v="ORD104754"/>
        <s v="ORD104755"/>
        <s v="ORD104756"/>
        <s v="ORD104757"/>
        <s v="ORD104758"/>
        <s v="ORD104759"/>
        <s v="ORD104760"/>
        <s v="ORD104761"/>
        <s v="ORD104762"/>
        <s v="ORD104763"/>
        <s v="ORD104764"/>
        <s v="ORD104765"/>
        <s v="ORD104766"/>
        <s v="ORD104767"/>
        <s v="ORD104768"/>
        <s v="ORD104769"/>
        <s v="ORD104770"/>
        <s v="ORD104771"/>
        <s v="ORD104772"/>
        <s v="ORD104773"/>
        <s v="ORD104774"/>
        <s v="ORD104775"/>
        <s v="ORD104776"/>
        <s v="ORD104777"/>
        <s v="ORD104778"/>
        <s v="ORD104779"/>
        <s v="ORD104780"/>
        <s v="ORD104781"/>
        <s v="ORD104782"/>
        <s v="ORD104783"/>
        <s v="ORD104784"/>
        <s v="ORD104785"/>
        <s v="ORD104786"/>
        <s v="ORD104787"/>
        <s v="ORD104788"/>
        <s v="ORD104789"/>
        <s v="ORD104790"/>
        <s v="ORD104791"/>
        <s v="ORD104792"/>
        <s v="ORD104793"/>
        <s v="ORD104794"/>
        <s v="ORD104795"/>
        <s v="ORD104796"/>
        <s v="ORD104797"/>
        <s v="ORD104798"/>
        <s v="ORD104799"/>
        <s v="ORD104800"/>
        <s v="ORD104801"/>
        <s v="ORD104802"/>
        <s v="ORD104803"/>
        <s v="ORD104804"/>
        <s v="ORD104805"/>
        <s v="ORD104806"/>
        <s v="ORD104807"/>
        <s v="ORD104808"/>
        <s v="ORD104809"/>
        <s v="ORD104810"/>
        <s v="ORD104811"/>
        <s v="ORD104812"/>
        <s v="ORD104813"/>
        <s v="ORD104814"/>
        <s v="ORD104815"/>
        <s v="ORD104816"/>
        <s v="ORD104817"/>
        <s v="ORD104818"/>
        <s v="ORD104819"/>
        <s v="ORD104820"/>
        <s v="ORD104821"/>
        <s v="ORD104822"/>
        <s v="ORD104823"/>
        <s v="ORD104824"/>
        <s v="ORD104825"/>
        <s v="ORD104826"/>
        <s v="ORD104827"/>
        <s v="ORD104828"/>
        <s v="ORD104829"/>
        <s v="ORD104830"/>
        <s v="ORD104831"/>
        <s v="ORD104832"/>
        <s v="ORD104833"/>
        <s v="ORD104834"/>
        <s v="ORD104835"/>
        <s v="ORD104836"/>
        <s v="ORD104837"/>
        <s v="ORD104838"/>
        <s v="ORD104839"/>
        <s v="ORD104840"/>
        <s v="ORD104841"/>
        <s v="ORD104842"/>
        <s v="ORD104843"/>
        <s v="ORD104844"/>
        <s v="ORD104845"/>
        <s v="ORD104846"/>
        <s v="ORD104847"/>
        <s v="ORD104848"/>
        <s v="ORD104849"/>
        <s v="ORD104850"/>
        <s v="ORD104851"/>
        <s v="ORD104852"/>
        <s v="ORD104853"/>
        <s v="ORD104854"/>
        <s v="ORD104855"/>
        <s v="ORD104856"/>
        <s v="ORD104857"/>
        <s v="ORD104858"/>
        <s v="ORD104859"/>
        <s v="ORD104860"/>
        <s v="ORD104861"/>
        <s v="ORD104862"/>
        <s v="ORD104863"/>
        <s v="ORD104864"/>
        <s v="ORD104865"/>
        <s v="ORD104866"/>
        <s v="ORD104867"/>
        <s v="ORD104868"/>
        <s v="ORD104869"/>
        <s v="ORD104870"/>
        <s v="ORD104871"/>
        <s v="ORD104872"/>
        <s v="ORD104873"/>
        <s v="ORD104874"/>
        <s v="ORD104875"/>
        <s v="ORD104876"/>
        <s v="ORD104877"/>
        <s v="ORD104878"/>
        <s v="ORD104879"/>
        <s v="ORD104880"/>
        <s v="ORD104881"/>
        <s v="ORD104882"/>
        <s v="ORD104883"/>
        <s v="ORD104884"/>
        <s v="ORD104885"/>
        <s v="ORD104886"/>
        <s v="ORD104887"/>
        <s v="ORD104888"/>
        <s v="ORD104889"/>
        <s v="ORD104890"/>
        <s v="ORD104891"/>
        <s v="ORD104892"/>
        <s v="ORD104893"/>
        <s v="ORD104894"/>
        <s v="ORD104895"/>
        <s v="ORD104896"/>
        <s v="ORD104897"/>
        <s v="ORD104898"/>
        <s v="ORD104899"/>
        <s v="ORD104900"/>
        <s v="ORD104901"/>
        <s v="ORD104902"/>
        <s v="ORD104903"/>
        <s v="ORD104904"/>
        <s v="ORD104905"/>
        <s v="ORD104906"/>
        <s v="ORD104907"/>
        <s v="ORD104908"/>
        <s v="ORD104909"/>
        <s v="ORD104910"/>
        <s v="ORD104911"/>
        <s v="ORD104912"/>
        <s v="ORD104913"/>
        <s v="ORD104914"/>
        <s v="ORD104915"/>
        <s v="ORD104916"/>
        <s v="ORD104917"/>
        <s v="ORD104918"/>
        <s v="ORD104919"/>
        <s v="ORD104920"/>
        <s v="ORD104921"/>
        <s v="ORD104922"/>
        <s v="ORD104923"/>
        <s v="ORD104924"/>
        <s v="ORD104925"/>
        <s v="ORD104926"/>
        <s v="ORD104927"/>
        <s v="ORD104928"/>
        <s v="ORD104929"/>
        <s v="ORD104930"/>
        <s v="ORD104931"/>
        <s v="ORD104932"/>
        <s v="ORD104933"/>
        <s v="ORD104934"/>
        <s v="ORD104935"/>
        <s v="ORD104936"/>
        <s v="ORD104937"/>
        <s v="ORD104938"/>
        <s v="ORD104939"/>
        <s v="ORD104940"/>
        <s v="ORD104941"/>
        <s v="ORD104942"/>
        <s v="ORD104943"/>
        <s v="ORD104944"/>
        <s v="ORD104945"/>
        <s v="ORD104946"/>
        <s v="ORD104947"/>
        <s v="ORD104948"/>
        <s v="ORD104949"/>
        <s v="ORD104950"/>
        <s v="ORD104951"/>
        <s v="ORD104952"/>
        <s v="ORD104953"/>
        <s v="ORD104954"/>
        <s v="ORD104955"/>
        <s v="ORD104956"/>
        <s v="ORD104957"/>
        <s v="ORD104958"/>
        <s v="ORD104959"/>
        <s v="ORD104960"/>
        <s v="ORD104961"/>
        <s v="ORD104962"/>
        <s v="ORD104963"/>
        <s v="ORD104964"/>
        <s v="ORD104965"/>
        <s v="ORD104966"/>
        <s v="ORD104967"/>
        <s v="ORD104968"/>
        <s v="ORD104969"/>
        <s v="ORD104970"/>
        <s v="ORD104971"/>
        <s v="ORD104972"/>
        <s v="ORD104973"/>
        <s v="ORD104974"/>
        <s v="ORD104975"/>
        <s v="ORD104976"/>
        <s v="ORD104977"/>
        <s v="ORD104978"/>
        <s v="ORD104979"/>
        <s v="ORD104980"/>
        <s v="ORD104981"/>
        <s v="ORD104982"/>
        <s v="ORD104983"/>
        <s v="ORD104984"/>
        <s v="ORD104985"/>
        <s v="ORD104986"/>
        <s v="ORD104987"/>
        <s v="ORD104988"/>
        <s v="ORD104989"/>
        <s v="ORD104990"/>
        <s v="ORD104991"/>
        <s v="ORD104992"/>
        <s v="ORD104993"/>
        <s v="ORD104994"/>
        <s v="ORD104995"/>
        <s v="ORD104996"/>
        <s v="ORD104997"/>
        <s v="ORD104998"/>
        <s v="ORD104999"/>
        <s v="ORD105000"/>
        <s v="ORD105001"/>
        <s v="ORD105002"/>
        <s v="ORD105003"/>
        <s v="ORD105004"/>
        <s v="ORD105005"/>
        <s v="ORD105006"/>
        <s v="ORD105007"/>
        <s v="ORD105008"/>
        <s v="ORD105009"/>
        <s v="ORD105010"/>
        <s v="ORD105011"/>
        <s v="ORD105012"/>
        <s v="ORD105013"/>
        <s v="ORD105014"/>
        <s v="ORD105015"/>
        <s v="ORD105016"/>
        <s v="ORD105017"/>
        <s v="ORD105018"/>
        <s v="ORD105019"/>
        <s v="ORD105020"/>
        <s v="ORD105021"/>
        <s v="ORD105022"/>
        <s v="ORD105023"/>
        <s v="ORD105024"/>
        <s v="ORD105025"/>
        <s v="ORD105026"/>
        <s v="ORD105027"/>
        <s v="ORD105028"/>
        <s v="ORD105029"/>
        <s v="ORD105030"/>
        <s v="ORD105031"/>
        <s v="ORD105032"/>
        <s v="ORD105033"/>
        <s v="ORD105034"/>
        <s v="ORD105035"/>
        <s v="ORD105036"/>
        <s v="ORD105037"/>
        <s v="ORD105038"/>
        <s v="ORD105039"/>
        <s v="ORD105040"/>
        <s v="ORD105041"/>
        <s v="ORD105042"/>
        <s v="ORD105043"/>
        <s v="ORD105044"/>
        <s v="ORD105045"/>
        <s v="ORD105046"/>
        <s v="ORD105047"/>
        <s v="ORD105048"/>
        <s v="ORD105049"/>
        <s v="ORD105050"/>
        <s v="ORD105051"/>
        <s v="ORD105052"/>
        <s v="ORD105053"/>
        <s v="ORD105054"/>
        <s v="ORD105055"/>
        <s v="ORD105056"/>
        <s v="ORD105057"/>
        <s v="ORD105058"/>
        <s v="ORD105059"/>
        <s v="ORD105060"/>
        <s v="ORD105061"/>
        <s v="ORD105062"/>
        <s v="ORD105063"/>
        <s v="ORD105064"/>
        <s v="ORD105065"/>
        <s v="ORD105066"/>
        <s v="ORD105067"/>
        <s v="ORD105068"/>
        <s v="ORD105069"/>
        <s v="ORD105070"/>
        <s v="ORD105071"/>
        <s v="ORD105072"/>
        <s v="ORD105073"/>
        <s v="ORD105074"/>
        <s v="ORD105075"/>
        <s v="ORD105076"/>
        <s v="ORD105077"/>
        <s v="ORD105078"/>
        <s v="ORD105079"/>
        <s v="ORD105080"/>
        <s v="ORD105081"/>
        <s v="ORD105082"/>
        <s v="ORD105083"/>
        <s v="ORD105084"/>
        <s v="ORD105085"/>
        <s v="ORD105086"/>
        <s v="ORD105087"/>
        <s v="ORD105088"/>
        <s v="ORD105089"/>
        <s v="ORD105090"/>
        <s v="ORD105091"/>
        <s v="ORD105092"/>
        <s v="ORD105093"/>
        <s v="ORD105094"/>
        <s v="ORD105095"/>
        <s v="ORD105096"/>
        <s v="ORD105097"/>
        <s v="ORD105098"/>
        <s v="ORD105099"/>
        <s v="ORD105100"/>
        <s v="ORD105101"/>
        <s v="ORD105102"/>
        <s v="ORD105103"/>
        <s v="ORD105104"/>
        <s v="ORD105105"/>
        <s v="ORD105106"/>
        <s v="ORD105107"/>
        <s v="ORD105108"/>
        <s v="ORD105109"/>
        <s v="ORD105110"/>
        <s v="ORD105111"/>
        <s v="ORD105112"/>
        <s v="ORD105113"/>
        <s v="ORD105114"/>
        <s v="ORD105115"/>
        <s v="ORD105116"/>
        <s v="ORD105117"/>
        <s v="ORD105118"/>
        <s v="ORD105119"/>
        <s v="ORD105120"/>
        <s v="ORD105121"/>
        <s v="ORD105122"/>
        <s v="ORD105123"/>
        <s v="ORD105124"/>
        <s v="ORD105125"/>
        <s v="ORD105126"/>
        <s v="ORD105127"/>
        <s v="ORD105128"/>
        <s v="ORD105129"/>
        <s v="ORD105130"/>
        <s v="ORD105131"/>
        <s v="ORD105132"/>
        <s v="ORD105133"/>
        <s v="ORD105134"/>
        <s v="ORD105135"/>
        <s v="ORD105136"/>
        <s v="ORD105137"/>
        <s v="ORD105138"/>
        <s v="ORD105139"/>
        <s v="ORD105140"/>
        <s v="ORD105141"/>
        <s v="ORD105142"/>
        <s v="ORD105143"/>
        <s v="ORD105144"/>
        <s v="ORD105145"/>
        <s v="ORD105146"/>
        <s v="ORD105147"/>
        <s v="ORD105148"/>
        <s v="ORD105149"/>
        <s v="ORD105150"/>
        <s v="ORD105151"/>
        <s v="ORD105152"/>
        <s v="ORD105153"/>
        <s v="ORD105154"/>
        <s v="ORD105155"/>
        <s v="ORD105156"/>
        <s v="ORD105157"/>
        <s v="ORD105158"/>
        <s v="ORD105159"/>
        <s v="ORD105160"/>
        <s v="ORD105161"/>
        <s v="ORD105162"/>
        <s v="ORD105163"/>
        <s v="ORD105164"/>
        <s v="ORD105165"/>
        <s v="ORD105166"/>
        <s v="ORD105167"/>
        <s v="ORD105168"/>
        <s v="ORD105169"/>
        <s v="ORD105170"/>
        <s v="ORD105171"/>
        <s v="ORD105172"/>
        <s v="ORD105173"/>
        <s v="ORD105174"/>
        <s v="ORD105175"/>
        <s v="ORD105176"/>
        <s v="ORD105177"/>
        <s v="ORD105178"/>
        <s v="ORD105179"/>
        <s v="ORD105180"/>
        <s v="ORD105181"/>
        <s v="ORD105182"/>
        <s v="ORD105183"/>
        <s v="ORD105184"/>
        <s v="ORD105185"/>
        <s v="ORD105186"/>
        <s v="ORD105187"/>
        <s v="ORD105188"/>
        <s v="ORD105189"/>
        <s v="ORD105190"/>
        <s v="ORD105191"/>
        <s v="ORD105192"/>
        <s v="ORD105193"/>
        <s v="ORD105194"/>
        <s v="ORD105195"/>
        <s v="ORD105196"/>
        <s v="ORD105197"/>
        <s v="ORD105198"/>
        <s v="ORD105199"/>
        <s v="ORD105200"/>
        <s v="ORD105201"/>
        <s v="ORD105202"/>
        <s v="ORD105203"/>
        <s v="ORD105204"/>
        <s v="ORD105205"/>
        <s v="ORD105206"/>
        <s v="ORD105207"/>
        <s v="ORD105208"/>
        <s v="ORD105209"/>
        <s v="ORD105210"/>
        <s v="ORD105211"/>
        <s v="ORD105212"/>
        <s v="ORD105213"/>
        <s v="ORD105214"/>
        <s v="ORD105215"/>
        <s v="ORD105216"/>
        <s v="ORD105217"/>
        <s v="ORD105218"/>
        <s v="ORD105219"/>
        <s v="ORD105220"/>
        <s v="ORD105221"/>
        <s v="ORD105222"/>
        <s v="ORD105223"/>
        <s v="ORD105224"/>
        <s v="ORD105225"/>
        <s v="ORD105226"/>
        <s v="ORD105227"/>
        <s v="ORD105228"/>
        <s v="ORD105229"/>
        <s v="ORD105230"/>
        <s v="ORD105231"/>
        <s v="ORD105232"/>
        <s v="ORD105233"/>
        <s v="ORD105234"/>
        <s v="ORD105235"/>
        <s v="ORD105236"/>
        <s v="ORD105237"/>
        <s v="ORD105238"/>
        <s v="ORD105239"/>
        <s v="ORD105240"/>
        <s v="ORD105241"/>
        <s v="ORD105242"/>
        <s v="ORD105243"/>
        <s v="ORD105244"/>
        <s v="ORD105245"/>
        <s v="ORD105246"/>
        <s v="ORD105247"/>
        <s v="ORD105248"/>
        <s v="ORD105249"/>
        <s v="ORD105250"/>
        <s v="ORD105251"/>
        <s v="ORD105252"/>
        <s v="ORD105253"/>
        <s v="ORD105254"/>
        <s v="ORD105255"/>
        <s v="ORD105256"/>
        <s v="ORD105257"/>
        <s v="ORD105258"/>
        <s v="ORD105259"/>
        <s v="ORD105260"/>
        <s v="ORD105261"/>
        <s v="ORD105262"/>
        <s v="ORD105263"/>
        <s v="ORD105264"/>
        <s v="ORD105265"/>
        <s v="ORD105266"/>
        <s v="ORD105267"/>
        <s v="ORD105268"/>
        <s v="ORD105269"/>
        <s v="ORD105270"/>
        <s v="ORD105271"/>
        <s v="ORD105272"/>
        <s v="ORD105273"/>
        <s v="ORD105274"/>
        <s v="ORD105275"/>
        <s v="ORD105276"/>
        <s v="ORD105277"/>
        <s v="ORD105278"/>
        <s v="ORD105279"/>
        <s v="ORD105280"/>
        <s v="ORD105281"/>
        <s v="ORD105282"/>
        <s v="ORD105283"/>
        <s v="ORD105284"/>
        <s v="ORD105285"/>
        <s v="ORD105286"/>
        <s v="ORD105287"/>
        <s v="ORD105288"/>
        <s v="ORD105289"/>
        <s v="ORD105290"/>
        <s v="ORD105291"/>
        <s v="ORD105292"/>
        <s v="ORD105293"/>
        <s v="ORD105294"/>
        <s v="ORD105295"/>
        <s v="ORD105296"/>
        <s v="ORD105297"/>
        <s v="ORD105298"/>
        <s v="ORD105299"/>
        <s v="ORD105300"/>
        <s v="ORD105301"/>
        <s v="ORD105302"/>
        <s v="ORD105303"/>
        <s v="ORD105304"/>
        <s v="ORD105305"/>
        <s v="ORD105306"/>
        <s v="ORD105307"/>
        <s v="ORD105308"/>
        <s v="ORD105309"/>
        <s v="ORD105310"/>
        <s v="ORD105311"/>
        <s v="ORD105312"/>
        <s v="ORD105313"/>
        <s v="ORD105314"/>
        <s v="ORD105315"/>
        <s v="ORD105316"/>
        <s v="ORD105317"/>
        <s v="ORD105318"/>
        <s v="ORD105319"/>
        <s v="ORD105320"/>
        <s v="ORD105321"/>
        <s v="ORD105322"/>
        <s v="ORD105323"/>
        <s v="ORD105324"/>
        <s v="ORD105325"/>
        <s v="ORD105326"/>
        <s v="ORD105327"/>
        <s v="ORD105328"/>
        <s v="ORD105329"/>
        <s v="ORD105330"/>
        <s v="ORD105331"/>
        <s v="ORD105332"/>
        <s v="ORD105333"/>
        <s v="ORD105334"/>
        <s v="ORD105335"/>
        <s v="ORD105336"/>
        <s v="ORD105337"/>
        <s v="ORD105338"/>
        <s v="ORD105339"/>
        <s v="ORD105340"/>
        <s v="ORD105341"/>
        <s v="ORD105342"/>
        <s v="ORD105343"/>
        <s v="ORD105344"/>
        <s v="ORD105345"/>
        <s v="ORD105346"/>
        <s v="ORD105347"/>
        <s v="ORD105348"/>
        <s v="ORD105349"/>
        <s v="ORD105350"/>
        <s v="ORD105351"/>
        <s v="ORD105352"/>
        <s v="ORD105353"/>
        <s v="ORD105354"/>
        <s v="ORD105355"/>
        <s v="ORD105356"/>
        <s v="ORD105357"/>
        <s v="ORD105358"/>
        <s v="ORD105359"/>
        <s v="ORD105360"/>
        <s v="ORD105361"/>
        <s v="ORD105362"/>
        <s v="ORD105363"/>
        <s v="ORD105364"/>
        <s v="ORD105365"/>
        <s v="ORD105366"/>
        <s v="ORD105367"/>
        <s v="ORD105368"/>
        <s v="ORD105369"/>
        <s v="ORD105370"/>
        <s v="ORD105371"/>
        <s v="ORD105372"/>
        <s v="ORD105373"/>
        <s v="ORD105374"/>
        <s v="ORD105375"/>
        <s v="ORD105376"/>
        <s v="ORD105377"/>
        <s v="ORD105378"/>
        <s v="ORD105379"/>
        <s v="ORD105380"/>
        <s v="ORD105381"/>
        <s v="ORD105382"/>
        <s v="ORD105383"/>
        <s v="ORD105384"/>
        <s v="ORD105385"/>
        <s v="ORD105386"/>
        <s v="ORD105387"/>
        <s v="ORD105388"/>
        <s v="ORD105389"/>
        <s v="ORD105390"/>
        <s v="ORD105391"/>
        <s v="ORD105392"/>
        <s v="ORD105393"/>
        <s v="ORD105394"/>
        <s v="ORD105395"/>
        <s v="ORD105396"/>
        <s v="ORD105397"/>
        <s v="ORD105398"/>
        <s v="ORD105399"/>
        <s v="ORD105400"/>
        <s v="ORD105401"/>
        <s v="ORD105402"/>
        <s v="ORD105403"/>
        <s v="ORD105404"/>
        <s v="ORD105405"/>
        <s v="ORD105406"/>
        <s v="ORD105407"/>
        <s v="ORD105408"/>
        <s v="ORD105409"/>
        <s v="ORD105410"/>
        <s v="ORD105411"/>
        <s v="ORD105412"/>
        <s v="ORD105413"/>
        <s v="ORD105414"/>
        <s v="ORD105415"/>
        <s v="ORD105416"/>
        <s v="ORD105417"/>
        <s v="ORD105418"/>
        <s v="ORD105419"/>
        <s v="ORD105420"/>
        <s v="ORD105421"/>
        <s v="ORD105422"/>
        <s v="ORD105423"/>
        <s v="ORD105424"/>
        <s v="ORD105425"/>
        <s v="ORD105426"/>
        <s v="ORD105427"/>
        <s v="ORD105428"/>
        <s v="ORD105429"/>
        <s v="ORD105430"/>
        <s v="ORD105431"/>
        <s v="ORD105432"/>
        <s v="ORD105433"/>
        <s v="ORD105434"/>
        <s v="ORD105435"/>
        <s v="ORD105436"/>
        <s v="ORD105437"/>
        <s v="ORD105438"/>
        <s v="ORD105439"/>
        <s v="ORD105440"/>
        <s v="ORD105441"/>
        <s v="ORD105442"/>
        <s v="ORD105443"/>
        <s v="ORD105444"/>
        <s v="ORD105445"/>
        <s v="ORD105446"/>
        <s v="ORD105447"/>
        <s v="ORD105448"/>
        <s v="ORD105449"/>
        <s v="ORD105450"/>
        <s v="ORD105451"/>
        <s v="ORD105452"/>
        <s v="ORD105453"/>
        <s v="ORD105454"/>
        <s v="ORD105455"/>
        <s v="ORD105456"/>
        <s v="ORD105457"/>
        <s v="ORD105458"/>
        <s v="ORD105459"/>
        <s v="ORD105460"/>
        <s v="ORD105461"/>
        <s v="ORD105462"/>
        <s v="ORD105463"/>
        <s v="ORD105464"/>
        <s v="ORD105465"/>
        <s v="ORD105466"/>
        <s v="ORD105467"/>
        <s v="ORD105468"/>
        <s v="ORD105469"/>
        <s v="ORD105470"/>
        <s v="ORD105471"/>
        <s v="ORD105472"/>
        <s v="ORD105473"/>
        <s v="ORD105474"/>
        <s v="ORD105475"/>
        <s v="ORD105476"/>
        <s v="ORD105477"/>
        <s v="ORD105478"/>
        <s v="ORD105479"/>
        <s v="ORD105480"/>
        <s v="ORD105481"/>
        <s v="ORD105482"/>
        <s v="ORD105483"/>
        <s v="ORD105484"/>
        <s v="ORD105485"/>
        <s v="ORD105486"/>
        <s v="ORD105487"/>
        <s v="ORD105488"/>
        <s v="ORD105489"/>
        <s v="ORD105490"/>
        <s v="ORD105491"/>
        <s v="ORD105492"/>
        <s v="ORD105493"/>
        <s v="ORD105494"/>
        <s v="ORD105495"/>
        <s v="ORD105496"/>
        <s v="ORD105497"/>
        <s v="ORD105498"/>
        <s v="ORD105499"/>
        <s v="ORD105500"/>
        <s v="ORD105501"/>
        <s v="ORD105502"/>
        <s v="ORD105503"/>
        <s v="ORD105504"/>
        <s v="ORD105505"/>
        <s v="ORD105506"/>
        <s v="ORD105507"/>
        <s v="ORD105508"/>
        <s v="ORD105509"/>
        <s v="ORD105510"/>
        <s v="ORD105511"/>
        <s v="ORD105512"/>
        <s v="ORD105513"/>
        <s v="ORD105514"/>
        <s v="ORD105515"/>
        <s v="ORD105516"/>
        <s v="ORD105517"/>
        <s v="ORD105518"/>
        <s v="ORD105519"/>
        <s v="ORD105520"/>
        <s v="ORD105521"/>
        <s v="ORD105522"/>
        <s v="ORD105523"/>
        <s v="ORD105524"/>
        <s v="ORD105525"/>
        <s v="ORD105526"/>
        <s v="ORD105527"/>
        <s v="ORD105528"/>
        <s v="ORD105529"/>
        <s v="ORD105530"/>
        <s v="ORD105531"/>
        <s v="ORD105532"/>
        <s v="ORD105533"/>
        <s v="ORD105534"/>
        <s v="ORD105535"/>
        <s v="ORD105536"/>
        <s v="ORD105537"/>
        <s v="ORD105538"/>
        <s v="ORD105539"/>
        <s v="ORD105540"/>
        <s v="ORD105541"/>
        <s v="ORD105542"/>
        <s v="ORD105543"/>
        <s v="ORD105544"/>
        <s v="ORD105545"/>
        <s v="ORD105546"/>
        <s v="ORD105547"/>
        <s v="ORD105548"/>
        <s v="ORD105549"/>
        <s v="ORD105550"/>
        <s v="ORD105551"/>
        <s v="ORD105552"/>
        <s v="ORD105553"/>
        <s v="ORD105554"/>
        <s v="ORD105555"/>
        <s v="ORD105556"/>
        <s v="ORD105557"/>
        <s v="ORD105558"/>
        <s v="ORD105559"/>
        <s v="ORD105560"/>
        <s v="ORD105561"/>
        <s v="ORD105562"/>
        <s v="ORD105563"/>
        <s v="ORD105564"/>
        <s v="ORD105565"/>
        <s v="ORD105566"/>
        <s v="ORD105567"/>
        <s v="ORD105568"/>
        <s v="ORD105569"/>
        <s v="ORD105570"/>
        <s v="ORD105571"/>
        <s v="ORD105572"/>
        <s v="ORD105573"/>
        <s v="ORD105574"/>
        <s v="ORD105575"/>
        <s v="ORD105576"/>
        <s v="ORD105577"/>
        <s v="ORD105578"/>
        <s v="ORD105579"/>
        <s v="ORD105580"/>
        <s v="ORD105581"/>
        <s v="ORD105582"/>
        <s v="ORD105583"/>
        <s v="ORD105584"/>
        <s v="ORD105585"/>
        <s v="ORD105586"/>
        <s v="ORD105587"/>
        <s v="ORD105588"/>
        <s v="ORD105589"/>
        <s v="ORD105590"/>
        <s v="ORD105591"/>
        <s v="ORD105592"/>
        <s v="ORD105593"/>
        <s v="ORD105594"/>
        <s v="ORD105595"/>
        <s v="ORD105596"/>
        <s v="ORD105597"/>
        <s v="ORD105598"/>
        <s v="ORD105599"/>
        <s v="ORD105600"/>
        <s v="ORD105601"/>
        <s v="ORD105602"/>
        <s v="ORD105603"/>
        <s v="ORD105604"/>
        <s v="ORD105605"/>
        <s v="ORD105606"/>
        <s v="ORD105607"/>
        <s v="ORD105608"/>
        <s v="ORD105609"/>
        <s v="ORD105610"/>
        <s v="ORD105611"/>
        <s v="ORD105612"/>
        <s v="ORD105613"/>
        <s v="ORD105614"/>
        <s v="ORD105615"/>
        <s v="ORD105616"/>
        <s v="ORD105617"/>
        <s v="ORD105618"/>
        <s v="ORD105619"/>
        <s v="ORD105620"/>
        <s v="ORD105621"/>
        <s v="ORD105622"/>
        <s v="ORD105623"/>
        <s v="ORD105624"/>
        <s v="ORD105625"/>
        <s v="ORD105626"/>
        <s v="ORD105627"/>
        <s v="ORD105628"/>
        <s v="ORD105629"/>
        <s v="ORD105630"/>
        <s v="ORD105631"/>
        <s v="ORD105632"/>
        <s v="ORD105633"/>
        <s v="ORD105634"/>
        <s v="ORD105635"/>
        <s v="ORD105636"/>
        <s v="ORD105637"/>
        <s v="ORD105638"/>
        <s v="ORD105639"/>
        <s v="ORD105640"/>
        <s v="ORD105641"/>
        <s v="ORD105642"/>
        <s v="ORD105643"/>
        <s v="ORD105644"/>
        <s v="ORD105645"/>
        <s v="ORD105646"/>
        <s v="ORD105647"/>
        <s v="ORD105648"/>
        <s v="ORD105649"/>
        <s v="ORD105650"/>
        <s v="ORD105651"/>
        <s v="ORD105652"/>
        <s v="ORD105653"/>
        <s v="ORD105654"/>
        <s v="ORD105655"/>
        <s v="ORD105656"/>
        <s v="ORD105657"/>
        <s v="ORD105658"/>
        <s v="ORD105659"/>
        <s v="ORD105660"/>
        <s v="ORD105661"/>
        <s v="ORD105662"/>
        <s v="ORD105663"/>
        <s v="ORD105664"/>
        <s v="ORD105665"/>
        <s v="ORD105666"/>
        <s v="ORD105667"/>
        <s v="ORD105668"/>
        <s v="ORD105669"/>
        <s v="ORD105670"/>
        <s v="ORD105671"/>
        <s v="ORD105672"/>
        <s v="ORD105673"/>
        <s v="ORD105674"/>
        <s v="ORD105675"/>
        <s v="ORD105676"/>
        <s v="ORD105677"/>
        <s v="ORD105678"/>
        <s v="ORD105679"/>
        <s v="ORD105680"/>
        <s v="ORD105681"/>
        <s v="ORD105682"/>
        <s v="ORD105683"/>
        <s v="ORD105684"/>
        <s v="ORD105685"/>
        <s v="ORD105686"/>
        <s v="ORD105687"/>
        <s v="ORD105688"/>
        <s v="ORD105689"/>
        <s v="ORD105690"/>
        <s v="ORD105691"/>
        <s v="ORD105692"/>
        <s v="ORD105693"/>
        <s v="ORD105694"/>
        <s v="ORD105695"/>
        <s v="ORD105696"/>
        <s v="ORD105697"/>
        <s v="ORD105698"/>
        <s v="ORD105699"/>
        <s v="ORD105700"/>
        <s v="ORD105701"/>
        <s v="ORD105702"/>
        <s v="ORD105703"/>
        <s v="ORD105704"/>
        <s v="ORD105705"/>
        <s v="ORD105706"/>
        <s v="ORD105707"/>
        <s v="ORD105708"/>
        <s v="ORD105709"/>
        <s v="ORD105710"/>
        <s v="ORD105711"/>
        <s v="ORD105712"/>
        <s v="ORD105713"/>
        <s v="ORD105714"/>
        <s v="ORD105715"/>
        <s v="ORD105716"/>
        <s v="ORD105717"/>
        <s v="ORD105718"/>
        <s v="ORD105719"/>
        <s v="ORD105720"/>
        <s v="ORD105721"/>
        <s v="ORD105722"/>
        <s v="ORD105723"/>
        <s v="ORD105724"/>
        <s v="ORD105725"/>
        <s v="ORD105726"/>
        <s v="ORD105727"/>
        <s v="ORD105728"/>
        <s v="ORD105729"/>
        <s v="ORD105730"/>
        <s v="ORD105731"/>
        <s v="ORD105732"/>
        <s v="ORD105733"/>
        <s v="ORD105734"/>
        <s v="ORD105735"/>
        <s v="ORD105736"/>
        <s v="ORD105737"/>
        <s v="ORD105738"/>
        <s v="ORD105739"/>
        <s v="ORD105740"/>
        <s v="ORD105741"/>
        <s v="ORD105742"/>
        <s v="ORD105743"/>
        <s v="ORD105744"/>
        <s v="ORD105745"/>
        <s v="ORD105746"/>
        <s v="ORD105747"/>
        <s v="ORD105748"/>
        <s v="ORD105749"/>
        <s v="ORD105750"/>
        <s v="ORD105751"/>
        <s v="ORD105752"/>
        <s v="ORD105753"/>
        <s v="ORD105754"/>
        <s v="ORD105755"/>
        <s v="ORD105756"/>
        <s v="ORD105757"/>
        <s v="ORD105758"/>
        <s v="ORD105759"/>
        <s v="ORD105760"/>
        <s v="ORD105761"/>
        <s v="ORD105762"/>
        <s v="ORD105763"/>
        <s v="ORD105764"/>
        <s v="ORD105765"/>
        <s v="ORD105766"/>
        <s v="ORD105767"/>
        <s v="ORD105768"/>
        <s v="ORD105769"/>
        <s v="ORD105770"/>
        <s v="ORD105771"/>
        <s v="ORD105772"/>
        <s v="ORD105773"/>
        <s v="ORD105774"/>
        <s v="ORD105775"/>
        <s v="ORD105776"/>
        <s v="ORD105777"/>
        <s v="ORD105778"/>
        <s v="ORD105779"/>
        <s v="ORD105780"/>
        <s v="ORD105781"/>
        <s v="ORD105782"/>
        <s v="ORD105783"/>
        <s v="ORD105784"/>
        <s v="ORD105785"/>
        <s v="ORD105786"/>
        <s v="ORD105787"/>
        <s v="ORD105788"/>
        <s v="ORD105789"/>
        <s v="ORD105790"/>
        <s v="ORD105791"/>
        <s v="ORD105792"/>
        <s v="ORD105793"/>
        <s v="ORD105794"/>
        <s v="ORD105795"/>
        <s v="ORD105796"/>
        <s v="ORD105797"/>
        <s v="ORD105798"/>
        <s v="ORD105799"/>
        <s v="ORD105800"/>
        <s v="ORD105801"/>
        <s v="ORD105802"/>
        <s v="ORD105803"/>
        <s v="ORD105804"/>
        <s v="ORD105805"/>
        <s v="ORD105806"/>
        <s v="ORD105807"/>
        <s v="ORD105808"/>
        <s v="ORD105809"/>
        <s v="ORD105810"/>
        <s v="ORD105811"/>
        <s v="ORD105812"/>
        <s v="ORD105813"/>
        <s v="ORD105814"/>
        <s v="ORD105815"/>
        <s v="ORD105816"/>
        <s v="ORD105817"/>
        <s v="ORD105818"/>
        <s v="ORD105819"/>
        <s v="ORD105820"/>
        <s v="ORD105821"/>
        <s v="ORD105822"/>
        <s v="ORD105823"/>
        <s v="ORD105824"/>
        <s v="ORD105825"/>
        <s v="ORD105826"/>
        <s v="ORD105827"/>
        <s v="ORD105828"/>
        <s v="ORD105829"/>
        <s v="ORD105830"/>
        <s v="ORD105831"/>
        <s v="ORD105832"/>
        <s v="ORD105833"/>
        <s v="ORD105834"/>
        <s v="ORD105835"/>
        <s v="ORD105836"/>
        <s v="ORD105837"/>
        <s v="ORD105838"/>
        <s v="ORD105839"/>
        <s v="ORD105840"/>
        <s v="ORD105841"/>
        <s v="ORD105842"/>
        <s v="ORD105843"/>
        <s v="ORD105844"/>
        <s v="ORD105845"/>
        <s v="ORD105846"/>
        <s v="ORD105847"/>
        <s v="ORD105848"/>
        <s v="ORD105849"/>
        <s v="ORD105850"/>
        <s v="ORD105851"/>
        <s v="ORD105852"/>
        <s v="ORD105853"/>
        <s v="ORD105854"/>
        <s v="ORD105855"/>
        <s v="ORD105856"/>
        <s v="ORD105857"/>
        <s v="ORD105858"/>
        <s v="ORD105859"/>
        <s v="ORD105860"/>
        <s v="ORD105861"/>
        <s v="ORD105862"/>
        <s v="ORD105863"/>
        <s v="ORD105864"/>
        <s v="ORD105865"/>
        <s v="ORD105866"/>
        <s v="ORD105867"/>
        <s v="ORD105868"/>
        <s v="ORD105869"/>
        <s v="ORD105870"/>
        <s v="ORD105871"/>
        <s v="ORD105872"/>
        <s v="ORD105873"/>
        <s v="ORD105874"/>
        <s v="ORD105875"/>
        <s v="ORD105876"/>
        <s v="ORD105877"/>
        <s v="ORD105878"/>
        <s v="ORD105879"/>
        <s v="ORD105880"/>
        <s v="ORD105881"/>
        <s v="ORD105882"/>
        <s v="ORD105883"/>
        <s v="ORD105884"/>
        <s v="ORD105885"/>
        <s v="ORD105886"/>
        <s v="ORD105887"/>
        <s v="ORD105888"/>
        <s v="ORD105889"/>
        <s v="ORD105890"/>
        <s v="ORD105891"/>
        <s v="ORD105892"/>
        <s v="ORD105893"/>
        <s v="ORD105894"/>
        <s v="ORD105895"/>
        <s v="ORD105896"/>
        <s v="ORD105897"/>
        <s v="ORD105898"/>
        <s v="ORD105899"/>
        <s v="ORD105900"/>
        <s v="ORD105901"/>
        <s v="ORD105902"/>
        <s v="ORD105903"/>
        <s v="ORD105904"/>
        <s v="ORD105905"/>
        <s v="ORD105906"/>
        <s v="ORD105907"/>
        <s v="ORD105908"/>
        <s v="ORD105909"/>
        <s v="ORD105910"/>
        <s v="ORD105911"/>
        <s v="ORD105912"/>
        <s v="ORD105913"/>
        <s v="ORD105914"/>
        <s v="ORD105915"/>
        <s v="ORD105916"/>
        <s v="ORD105917"/>
        <s v="ORD105918"/>
        <s v="ORD105919"/>
        <s v="ORD105920"/>
        <s v="ORD105921"/>
        <s v="ORD105922"/>
        <s v="ORD105923"/>
        <s v="ORD105924"/>
        <s v="ORD105925"/>
        <s v="ORD105926"/>
        <s v="ORD105927"/>
        <s v="ORD105928"/>
        <s v="ORD105929"/>
        <s v="ORD105930"/>
        <s v="ORD105931"/>
        <s v="ORD105932"/>
        <s v="ORD105933"/>
        <s v="ORD105934"/>
        <s v="ORD105935"/>
        <s v="ORD105936"/>
        <s v="ORD105937"/>
        <s v="ORD105938"/>
        <s v="ORD105939"/>
        <s v="ORD105940"/>
        <s v="ORD105941"/>
        <s v="ORD105942"/>
        <s v="ORD105943"/>
        <s v="ORD105944"/>
        <s v="ORD105945"/>
        <s v="ORD105946"/>
        <s v="ORD105947"/>
        <s v="ORD105948"/>
        <s v="ORD105949"/>
        <s v="ORD105950"/>
        <s v="ORD105951"/>
        <s v="ORD105952"/>
        <s v="ORD105953"/>
        <s v="ORD105954"/>
        <s v="ORD105955"/>
        <s v="ORD105956"/>
        <s v="ORD105957"/>
        <s v="ORD105958"/>
        <s v="ORD105959"/>
        <s v="ORD105960"/>
        <s v="ORD105961"/>
        <s v="ORD105962"/>
        <s v="ORD105963"/>
        <s v="ORD105964"/>
        <s v="ORD105965"/>
        <s v="ORD105966"/>
        <s v="ORD105967"/>
        <s v="ORD105968"/>
        <s v="ORD105969"/>
        <s v="ORD105970"/>
        <s v="ORD105971"/>
        <s v="ORD105972"/>
        <s v="ORD105973"/>
        <s v="ORD105974"/>
        <s v="ORD105975"/>
        <s v="ORD105976"/>
        <s v="ORD105977"/>
        <s v="ORD105978"/>
        <s v="ORD105979"/>
        <s v="ORD105980"/>
        <s v="ORD105981"/>
        <s v="ORD105982"/>
        <s v="ORD105983"/>
        <s v="ORD105984"/>
        <s v="ORD105985"/>
        <s v="ORD105986"/>
        <s v="ORD105987"/>
        <s v="ORD105988"/>
        <s v="ORD105989"/>
        <s v="ORD105990"/>
        <s v="ORD105991"/>
        <s v="ORD105992"/>
        <s v="ORD105993"/>
        <s v="ORD105994"/>
        <s v="ORD105995"/>
        <s v="ORD105996"/>
        <s v="ORD105997"/>
        <s v="ORD105998"/>
        <s v="ORD105999"/>
        <s v="ORD106000"/>
        <s v="ORD106001"/>
        <s v="ORD106002"/>
        <s v="ORD106003"/>
        <s v="ORD106004"/>
        <s v="ORD106005"/>
        <s v="ORD106006"/>
        <s v="ORD106007"/>
        <s v="ORD106008"/>
        <s v="ORD106009"/>
        <s v="ORD106010"/>
        <s v="ORD106011"/>
        <s v="ORD106012"/>
        <s v="ORD106013"/>
        <s v="ORD106014"/>
        <s v="ORD106015"/>
        <s v="ORD106016"/>
        <s v="ORD106017"/>
        <s v="ORD106018"/>
        <s v="ORD106019"/>
        <s v="ORD106020"/>
        <s v="ORD106021"/>
        <s v="ORD106022"/>
        <s v="ORD106023"/>
        <s v="ORD106024"/>
        <s v="ORD106025"/>
        <s v="ORD106026"/>
        <s v="ORD106027"/>
        <s v="ORD106028"/>
        <s v="ORD106029"/>
        <s v="ORD106030"/>
        <s v="ORD106031"/>
        <s v="ORD106032"/>
        <s v="ORD106033"/>
        <s v="ORD106034"/>
        <s v="ORD106035"/>
        <s v="ORD106036"/>
        <s v="ORD106037"/>
        <s v="ORD106038"/>
        <s v="ORD106039"/>
        <s v="ORD106040"/>
        <s v="ORD106041"/>
        <s v="ORD106042"/>
        <s v="ORD106043"/>
        <s v="ORD106044"/>
        <s v="ORD106045"/>
        <s v="ORD106046"/>
        <s v="ORD106047"/>
        <s v="ORD106048"/>
        <s v="ORD106049"/>
        <s v="ORD106050"/>
        <s v="ORD106051"/>
        <s v="ORD106052"/>
        <s v="ORD106053"/>
        <s v="ORD106054"/>
        <s v="ORD106055"/>
        <s v="ORD106056"/>
        <s v="ORD106057"/>
        <s v="ORD106058"/>
        <s v="ORD106059"/>
        <s v="ORD106060"/>
        <s v="ORD106061"/>
        <s v="ORD106062"/>
        <s v="ORD106063"/>
        <s v="ORD106064"/>
        <s v="ORD106065"/>
        <s v="ORD106066"/>
        <s v="ORD106067"/>
        <s v="ORD106068"/>
        <s v="ORD106069"/>
        <s v="ORD106070"/>
        <s v="ORD106071"/>
        <s v="ORD106072"/>
        <s v="ORD106073"/>
        <s v="ORD106074"/>
        <s v="ORD106075"/>
        <s v="ORD106076"/>
        <s v="ORD106077"/>
        <s v="ORD106078"/>
        <s v="ORD106079"/>
        <s v="ORD106080"/>
        <s v="ORD106081"/>
        <s v="ORD106082"/>
        <s v="ORD106083"/>
        <s v="ORD106084"/>
        <s v="ORD106085"/>
        <s v="ORD106086"/>
        <s v="ORD106087"/>
        <s v="ORD106088"/>
        <s v="ORD106089"/>
        <s v="ORD106090"/>
        <s v="ORD106091"/>
        <s v="ORD106092"/>
        <s v="ORD106093"/>
        <s v="ORD106094"/>
        <s v="ORD106095"/>
        <s v="ORD106096"/>
        <s v="ORD106097"/>
        <s v="ORD106098"/>
        <s v="ORD106099"/>
        <s v="ORD106100"/>
        <s v="ORD106101"/>
        <s v="ORD106102"/>
        <s v="ORD106103"/>
        <s v="ORD106104"/>
        <s v="ORD106105"/>
        <s v="ORD106106"/>
        <s v="ORD106107"/>
        <s v="ORD106108"/>
        <s v="ORD106109"/>
        <s v="ORD106110"/>
        <s v="ORD106111"/>
        <s v="ORD106112"/>
        <s v="ORD106113"/>
        <s v="ORD106114"/>
        <s v="ORD106115"/>
        <s v="ORD106116"/>
        <s v="ORD106117"/>
        <s v="ORD106118"/>
        <s v="ORD106119"/>
        <s v="ORD106120"/>
        <s v="ORD106121"/>
        <s v="ORD106122"/>
        <s v="ORD106123"/>
        <s v="ORD106124"/>
        <s v="ORD106125"/>
        <s v="ORD106126"/>
        <s v="ORD106127"/>
        <s v="ORD106128"/>
        <s v="ORD106129"/>
        <s v="ORD106130"/>
        <s v="ORD106131"/>
        <s v="ORD106132"/>
        <s v="ORD106133"/>
        <s v="ORD106134"/>
        <s v="ORD106135"/>
        <s v="ORD106136"/>
        <s v="ORD106137"/>
        <s v="ORD106138"/>
        <s v="ORD106139"/>
        <s v="ORD106140"/>
        <s v="ORD106141"/>
        <s v="ORD106142"/>
        <s v="ORD106143"/>
        <s v="ORD106144"/>
        <s v="ORD106145"/>
        <s v="ORD106146"/>
        <s v="ORD106147"/>
        <s v="ORD106148"/>
        <s v="ORD106149"/>
        <s v="ORD106150"/>
        <s v="ORD106151"/>
        <s v="ORD106152"/>
        <s v="ORD106153"/>
        <s v="ORD106154"/>
        <s v="ORD106155"/>
        <s v="ORD106156"/>
        <s v="ORD106157"/>
        <s v="ORD106158"/>
        <s v="ORD106159"/>
        <s v="ORD106160"/>
        <s v="ORD106161"/>
        <s v="ORD106162"/>
        <s v="ORD106163"/>
        <s v="ORD106164"/>
        <s v="ORD106165"/>
        <s v="ORD106166"/>
        <s v="ORD106167"/>
        <s v="ORD106168"/>
        <s v="ORD106169"/>
        <s v="ORD106170"/>
        <s v="ORD106171"/>
        <s v="ORD106172"/>
        <s v="ORD106173"/>
        <s v="ORD106174"/>
        <s v="ORD106175"/>
        <s v="ORD106176"/>
        <s v="ORD106177"/>
        <s v="ORD106178"/>
        <s v="ORD106179"/>
        <s v="ORD106180"/>
        <s v="ORD106181"/>
        <s v="ORD106182"/>
        <s v="ORD106183"/>
        <s v="ORD106184"/>
        <s v="ORD106185"/>
        <s v="ORD106186"/>
        <s v="ORD106187"/>
        <s v="ORD106188"/>
        <s v="ORD106189"/>
        <s v="ORD106190"/>
        <s v="ORD106191"/>
        <s v="ORD106192"/>
        <s v="ORD106193"/>
        <s v="ORD106194"/>
        <s v="ORD106195"/>
        <s v="ORD106196"/>
        <s v="ORD106197"/>
        <s v="ORD106198"/>
        <s v="ORD106199"/>
        <s v="ORD106200"/>
        <s v="ORD106201"/>
        <s v="ORD106202"/>
        <s v="ORD106203"/>
        <s v="ORD106204"/>
        <s v="ORD106205"/>
        <s v="ORD106206"/>
        <s v="ORD106207"/>
        <s v="ORD106208"/>
        <s v="ORD106209"/>
        <s v="ORD106210"/>
        <s v="ORD106211"/>
        <s v="ORD106212"/>
        <s v="ORD106213"/>
        <s v="ORD106214"/>
        <s v="ORD106215"/>
        <s v="ORD106216"/>
        <s v="ORD106217"/>
        <s v="ORD106218"/>
        <s v="ORD106219"/>
        <s v="ORD106220"/>
        <s v="ORD106221"/>
        <s v="ORD106222"/>
        <s v="ORD106223"/>
        <s v="ORD106224"/>
        <s v="ORD106225"/>
        <s v="ORD106226"/>
        <s v="ORD106227"/>
        <s v="ORD106228"/>
        <s v="ORD106229"/>
        <s v="ORD106230"/>
        <s v="ORD106231"/>
        <s v="ORD106232"/>
        <s v="ORD106233"/>
        <s v="ORD106234"/>
        <s v="ORD106235"/>
        <s v="ORD106236"/>
        <s v="ORD106237"/>
        <s v="ORD106238"/>
        <s v="ORD106239"/>
        <s v="ORD106240"/>
        <s v="ORD106241"/>
        <s v="ORD106242"/>
        <s v="ORD106243"/>
        <s v="ORD106244"/>
        <s v="ORD106245"/>
        <s v="ORD106246"/>
        <s v="ORD106247"/>
        <s v="ORD106248"/>
        <s v="ORD106249"/>
        <s v="ORD106250"/>
        <s v="ORD106251"/>
        <s v="ORD106252"/>
        <s v="ORD106253"/>
        <s v="ORD106254"/>
        <s v="ORD106255"/>
        <s v="ORD106256"/>
        <s v="ORD106257"/>
        <s v="ORD106258"/>
        <s v="ORD106259"/>
        <s v="ORD106260"/>
        <s v="ORD106261"/>
        <s v="ORD106262"/>
        <s v="ORD106263"/>
        <s v="ORD106264"/>
        <s v="ORD106265"/>
        <s v="ORD106266"/>
        <s v="ORD106267"/>
        <s v="ORD106268"/>
        <s v="ORD106269"/>
        <s v="ORD106270"/>
        <s v="ORD106271"/>
        <s v="ORD106272"/>
        <s v="ORD106273"/>
        <s v="ORD106274"/>
        <s v="ORD106275"/>
        <s v="ORD106276"/>
        <s v="ORD106277"/>
        <s v="ORD106278"/>
        <s v="ORD106279"/>
        <s v="ORD106280"/>
        <s v="ORD106281"/>
        <s v="ORD106282"/>
        <s v="ORD106283"/>
        <s v="ORD106284"/>
        <s v="ORD106285"/>
        <s v="ORD106286"/>
        <s v="ORD106287"/>
        <s v="ORD106288"/>
        <s v="ORD106289"/>
        <s v="ORD106290"/>
        <s v="ORD106291"/>
        <s v="ORD106292"/>
        <s v="ORD106293"/>
        <s v="ORD106294"/>
        <s v="ORD106295"/>
        <s v="ORD106296"/>
        <s v="ORD106297"/>
        <s v="ORD106298"/>
        <s v="ORD106299"/>
        <s v="ORD106300"/>
        <s v="ORD106301"/>
        <s v="ORD106302"/>
        <s v="ORD106303"/>
        <s v="ORD106304"/>
        <s v="ORD106305"/>
        <s v="ORD106306"/>
        <s v="ORD106307"/>
        <s v="ORD106308"/>
        <s v="ORD106309"/>
        <s v="ORD106310"/>
        <s v="ORD106311"/>
        <s v="ORD106312"/>
        <s v="ORD106313"/>
        <s v="ORD106314"/>
        <s v="ORD106315"/>
        <s v="ORD106316"/>
        <s v="ORD106317"/>
        <s v="ORD106318"/>
        <s v="ORD106319"/>
        <s v="ORD106320"/>
        <s v="ORD106321"/>
        <s v="ORD106322"/>
        <s v="ORD106323"/>
        <s v="ORD106324"/>
        <s v="ORD106325"/>
        <s v="ORD106326"/>
        <s v="ORD106327"/>
        <s v="ORD106328"/>
        <s v="ORD106329"/>
        <s v="ORD106330"/>
        <s v="ORD106331"/>
        <s v="ORD106332"/>
        <s v="ORD106333"/>
        <s v="ORD106334"/>
        <s v="ORD106335"/>
        <s v="ORD106336"/>
        <s v="ORD106337"/>
        <s v="ORD106338"/>
        <s v="ORD106339"/>
        <s v="ORD106340"/>
        <s v="ORD106341"/>
        <s v="ORD106342"/>
        <s v="ORD106343"/>
        <s v="ORD106344"/>
        <s v="ORD106345"/>
        <s v="ORD106346"/>
        <s v="ORD106347"/>
        <s v="ORD106348"/>
        <s v="ORD106349"/>
        <s v="ORD106350"/>
        <s v="ORD106351"/>
        <s v="ORD106352"/>
        <s v="ORD106353"/>
        <s v="ORD106354"/>
        <s v="ORD106355"/>
        <s v="ORD106356"/>
        <s v="ORD106357"/>
        <s v="ORD106358"/>
        <s v="ORD106359"/>
        <s v="ORD106360"/>
        <s v="ORD106361"/>
        <s v="ORD106362"/>
        <s v="ORD106363"/>
        <s v="ORD106364"/>
        <s v="ORD106365"/>
        <s v="ORD106366"/>
        <s v="ORD106367"/>
        <s v="ORD106368"/>
        <s v="ORD106369"/>
        <s v="ORD106370"/>
        <s v="ORD106371"/>
        <s v="ORD106372"/>
        <s v="ORD106373"/>
        <s v="ORD106374"/>
        <s v="ORD106375"/>
        <s v="ORD106376"/>
        <s v="ORD106377"/>
        <s v="ORD106378"/>
        <s v="ORD106379"/>
        <s v="ORD106380"/>
        <s v="ORD106381"/>
        <s v="ORD106382"/>
        <s v="ORD106383"/>
        <s v="ORD106384"/>
        <s v="ORD106385"/>
        <s v="ORD106386"/>
        <s v="ORD106387"/>
        <s v="ORD106388"/>
        <s v="ORD106389"/>
        <s v="ORD106390"/>
        <s v="ORD106391"/>
        <s v="ORD106392"/>
        <s v="ORD106393"/>
        <s v="ORD106394"/>
        <s v="ORD106395"/>
        <s v="ORD106396"/>
        <s v="ORD106397"/>
        <s v="ORD106398"/>
        <s v="ORD106399"/>
        <s v="ORD106400"/>
        <s v="ORD106401"/>
        <s v="ORD106402"/>
        <s v="ORD106403"/>
        <s v="ORD106404"/>
        <s v="ORD106405"/>
        <s v="ORD106406"/>
        <s v="ORD106407"/>
        <s v="ORD106408"/>
        <s v="ORD106409"/>
        <s v="ORD106410"/>
        <s v="ORD106411"/>
        <s v="ORD106412"/>
        <s v="ORD106413"/>
        <s v="ORD106414"/>
        <s v="ORD106415"/>
        <s v="ORD106416"/>
        <s v="ORD106417"/>
        <s v="ORD106418"/>
        <s v="ORD106419"/>
        <s v="ORD106420"/>
        <s v="ORD106421"/>
        <s v="ORD106422"/>
        <s v="ORD106423"/>
        <s v="ORD106424"/>
        <s v="ORD106425"/>
        <s v="ORD106426"/>
        <s v="ORD106427"/>
        <s v="ORD106428"/>
        <s v="ORD106429"/>
        <s v="ORD106430"/>
        <s v="ORD106431"/>
        <s v="ORD106432"/>
        <s v="ORD106433"/>
        <s v="ORD106434"/>
        <s v="ORD106435"/>
        <s v="ORD106436"/>
        <s v="ORD106437"/>
        <s v="ORD106438"/>
        <s v="ORD106439"/>
        <s v="ORD106440"/>
        <s v="ORD106441"/>
        <s v="ORD106442"/>
        <s v="ORD106443"/>
        <s v="ORD106444"/>
        <s v="ORD106445"/>
        <s v="ORD106446"/>
        <s v="ORD106447"/>
        <s v="ORD106448"/>
        <s v="ORD106449"/>
        <s v="ORD106450"/>
        <s v="ORD106451"/>
        <s v="ORD106452"/>
        <s v="ORD106453"/>
        <s v="ORD106454"/>
        <s v="ORD106455"/>
        <s v="ORD106456"/>
        <s v="ORD106457"/>
        <s v="ORD106458"/>
        <s v="ORD106459"/>
        <s v="ORD106460"/>
        <s v="ORD106461"/>
        <s v="ORD106462"/>
        <s v="ORD106463"/>
        <s v="ORD106464"/>
        <s v="ORD106465"/>
        <s v="ORD106466"/>
        <s v="ORD106467"/>
        <s v="ORD106468"/>
        <s v="ORD106469"/>
        <s v="ORD106470"/>
        <s v="ORD106471"/>
        <s v="ORD106472"/>
        <s v="ORD106473"/>
        <s v="ORD106474"/>
        <s v="ORD106475"/>
        <s v="ORD106476"/>
        <s v="ORD106477"/>
        <s v="ORD106478"/>
        <s v="ORD106479"/>
        <s v="ORD106480"/>
        <s v="ORD106481"/>
        <s v="ORD106482"/>
        <s v="ORD106483"/>
        <s v="ORD106484"/>
        <s v="ORD106485"/>
        <s v="ORD106486"/>
        <s v="ORD106487"/>
        <s v="ORD106488"/>
        <s v="ORD106489"/>
        <s v="ORD106490"/>
        <s v="ORD106491"/>
        <s v="ORD106492"/>
        <s v="ORD106493"/>
        <s v="ORD106494"/>
        <s v="ORD106495"/>
        <s v="ORD106496"/>
        <s v="ORD106497"/>
        <s v="ORD106498"/>
        <s v="ORD106499"/>
        <s v="ORD106500"/>
        <s v="ORD106501"/>
        <s v="ORD106502"/>
        <s v="ORD106503"/>
        <s v="ORD106504"/>
        <s v="ORD106505"/>
        <s v="ORD106506"/>
        <s v="ORD106507"/>
        <s v="ORD106508"/>
        <s v="ORD106509"/>
        <s v="ORD106510"/>
        <s v="ORD106511"/>
        <s v="ORD106512"/>
        <s v="ORD106513"/>
        <s v="ORD106514"/>
        <s v="ORD106515"/>
        <s v="ORD106516"/>
        <s v="ORD106517"/>
        <s v="ORD106518"/>
        <s v="ORD106519"/>
        <s v="ORD106520"/>
        <s v="ORD106521"/>
        <s v="ORD106522"/>
        <s v="ORD106523"/>
        <s v="ORD106524"/>
        <s v="ORD106525"/>
        <s v="ORD106526"/>
        <s v="ORD106527"/>
        <s v="ORD106528"/>
        <s v="ORD106529"/>
        <s v="ORD106530"/>
        <s v="ORD106531"/>
        <s v="ORD106532"/>
        <s v="ORD106533"/>
        <s v="ORD106534"/>
        <s v="ORD106535"/>
        <s v="ORD106536"/>
        <s v="ORD106537"/>
        <s v="ORD106538"/>
        <s v="ORD106539"/>
        <s v="ORD106540"/>
        <s v="ORD106541"/>
        <s v="ORD106542"/>
        <s v="ORD106543"/>
        <s v="ORD106544"/>
        <s v="ORD106545"/>
        <s v="ORD106546"/>
        <s v="ORD106547"/>
        <s v="ORD106548"/>
        <s v="ORD106549"/>
        <s v="ORD106550"/>
        <s v="ORD106551"/>
        <s v="ORD106552"/>
        <s v="ORD106553"/>
        <s v="ORD106554"/>
        <s v="ORD106555"/>
        <s v="ORD106556"/>
        <s v="ORD106557"/>
        <s v="ORD106558"/>
        <s v="ORD106559"/>
        <s v="ORD106560"/>
        <s v="ORD106561"/>
        <s v="ORD106562"/>
        <s v="ORD106563"/>
        <s v="ORD106564"/>
        <s v="ORD106565"/>
        <s v="ORD106566"/>
        <s v="ORD106567"/>
        <s v="ORD106568"/>
        <s v="ORD106569"/>
        <s v="ORD106570"/>
        <s v="ORD106571"/>
        <s v="ORD106572"/>
        <s v="ORD106573"/>
        <s v="ORD106574"/>
        <s v="ORD106575"/>
        <s v="ORD106576"/>
        <s v="ORD106577"/>
        <s v="ORD106578"/>
        <s v="ORD106579"/>
        <s v="ORD106580"/>
        <s v="ORD106581"/>
        <s v="ORD106582"/>
        <s v="ORD106583"/>
        <s v="ORD106584"/>
        <s v="ORD106585"/>
        <s v="ORD106586"/>
        <s v="ORD106587"/>
        <s v="ORD106588"/>
        <s v="ORD106589"/>
        <s v="ORD106590"/>
        <s v="ORD106591"/>
        <s v="ORD106592"/>
        <s v="ORD106593"/>
        <s v="ORD106594"/>
        <s v="ORD106595"/>
        <s v="ORD106596"/>
        <s v="ORD106597"/>
        <s v="ORD106598"/>
        <s v="ORD106599"/>
        <s v="ORD106600"/>
        <s v="ORD106601"/>
        <s v="ORD106602"/>
        <s v="ORD106603"/>
        <s v="ORD106604"/>
        <s v="ORD106605"/>
        <s v="ORD106606"/>
        <s v="ORD106607"/>
        <s v="ORD106608"/>
        <s v="ORD106609"/>
        <s v="ORD106610"/>
        <s v="ORD106611"/>
        <s v="ORD106612"/>
        <s v="ORD106613"/>
        <s v="ORD106614"/>
        <s v="ORD106615"/>
        <s v="ORD106616"/>
        <s v="ORD106617"/>
        <s v="ORD106618"/>
        <s v="ORD106619"/>
        <s v="ORD106620"/>
        <s v="ORD106621"/>
        <s v="ORD106622"/>
        <s v="ORD106623"/>
        <s v="ORD106624"/>
        <s v="ORD106625"/>
        <s v="ORD106626"/>
        <s v="ORD106627"/>
        <s v="ORD106628"/>
        <s v="ORD106629"/>
        <s v="ORD106630"/>
        <s v="ORD106631"/>
        <s v="ORD106632"/>
        <s v="ORD106633"/>
        <s v="ORD106634"/>
        <s v="ORD106635"/>
        <s v="ORD106636"/>
        <s v="ORD106637"/>
        <s v="ORD106638"/>
        <s v="ORD106639"/>
        <s v="ORD106640"/>
        <s v="ORD106641"/>
        <s v="ORD106642"/>
        <s v="ORD106643"/>
        <s v="ORD106644"/>
        <s v="ORD106645"/>
        <s v="ORD106646"/>
        <s v="ORD106647"/>
        <s v="ORD106648"/>
        <s v="ORD106649"/>
        <s v="ORD106650"/>
        <s v="ORD106651"/>
        <s v="ORD106652"/>
        <s v="ORD106653"/>
        <s v="ORD106654"/>
        <s v="ORD106655"/>
        <s v="ORD106656"/>
        <s v="ORD106657"/>
        <s v="ORD106658"/>
        <s v="ORD106659"/>
        <s v="ORD106660"/>
        <s v="ORD106661"/>
        <s v="ORD106662"/>
        <s v="ORD106663"/>
        <s v="ORD106664"/>
        <s v="ORD106665"/>
        <s v="ORD106666"/>
        <s v="ORD106667"/>
        <s v="ORD106668"/>
        <s v="ORD106669"/>
        <s v="ORD106670"/>
        <s v="ORD106671"/>
        <s v="ORD106672"/>
        <s v="ORD106673"/>
        <s v="ORD106674"/>
        <s v="ORD106675"/>
        <s v="ORD106676"/>
        <s v="ORD106677"/>
        <s v="ORD106678"/>
        <s v="ORD106679"/>
        <s v="ORD106680"/>
        <s v="ORD106681"/>
        <s v="ORD106682"/>
        <s v="ORD106683"/>
        <s v="ORD106684"/>
        <s v="ORD106685"/>
        <s v="ORD106686"/>
        <s v="ORD106687"/>
        <s v="ORD106688"/>
        <s v="ORD106689"/>
        <s v="ORD106690"/>
        <s v="ORD106691"/>
        <s v="ORD106692"/>
        <s v="ORD106693"/>
        <s v="ORD106694"/>
        <s v="ORD106695"/>
        <s v="ORD106696"/>
        <s v="ORD106697"/>
        <s v="ORD106698"/>
        <s v="ORD106699"/>
        <s v="ORD106700"/>
        <s v="ORD106701"/>
        <s v="ORD106702"/>
        <s v="ORD106703"/>
        <s v="ORD106704"/>
        <s v="ORD106705"/>
        <s v="ORD106706"/>
        <s v="ORD106707"/>
        <s v="ORD106708"/>
        <s v="ORD106709"/>
        <s v="ORD106710"/>
        <s v="ORD106711"/>
        <s v="ORD106712"/>
        <s v="ORD106713"/>
        <s v="ORD106714"/>
        <s v="ORD106715"/>
        <s v="ORD106716"/>
        <s v="ORD106717"/>
        <s v="ORD106718"/>
        <s v="ORD106719"/>
        <s v="ORD106720"/>
        <s v="ORD106721"/>
        <s v="ORD106722"/>
        <s v="ORD106723"/>
        <s v="ORD106724"/>
        <s v="ORD106725"/>
        <s v="ORD106726"/>
        <s v="ORD106727"/>
        <s v="ORD106728"/>
        <s v="ORD106729"/>
        <s v="ORD106730"/>
        <s v="ORD106731"/>
        <s v="ORD106732"/>
        <s v="ORD106733"/>
        <s v="ORD106734"/>
        <s v="ORD106735"/>
        <s v="ORD106736"/>
        <s v="ORD106737"/>
        <s v="ORD106738"/>
        <s v="ORD106739"/>
        <s v="ORD106740"/>
        <s v="ORD106741"/>
        <s v="ORD106742"/>
        <s v="ORD106743"/>
        <s v="ORD106744"/>
        <s v="ORD106745"/>
        <s v="ORD106746"/>
        <s v="ORD106747"/>
        <s v="ORD106748"/>
        <s v="ORD106749"/>
        <s v="ORD106750"/>
        <s v="ORD106751"/>
        <s v="ORD106752"/>
        <s v="ORD106753"/>
        <s v="ORD106754"/>
        <s v="ORD106755"/>
        <s v="ORD106756"/>
        <s v="ORD106757"/>
        <s v="ORD106758"/>
        <s v="ORD106759"/>
        <s v="ORD106760"/>
        <s v="ORD106761"/>
        <s v="ORD106762"/>
        <s v="ORD106763"/>
        <s v="ORD106764"/>
        <s v="ORD106765"/>
        <s v="ORD106766"/>
        <s v="ORD106767"/>
        <s v="ORD106768"/>
        <s v="ORD106769"/>
        <s v="ORD106770"/>
        <s v="ORD106771"/>
        <s v="ORD106772"/>
        <s v="ORD106773"/>
        <s v="ORD106774"/>
        <s v="ORD106775"/>
        <s v="ORD106776"/>
        <s v="ORD106777"/>
        <s v="ORD106778"/>
        <s v="ORD106779"/>
        <s v="ORD106780"/>
        <s v="ORD106781"/>
        <s v="ORD106782"/>
        <s v="ORD106783"/>
        <s v="ORD106784"/>
        <s v="ORD106785"/>
        <s v="ORD106786"/>
        <s v="ORD106787"/>
        <s v="ORD106788"/>
        <s v="ORD106789"/>
        <s v="ORD106790"/>
        <s v="ORD106791"/>
        <s v="ORD106792"/>
        <s v="ORD106793"/>
        <s v="ORD106794"/>
        <s v="ORD106795"/>
        <s v="ORD106796"/>
        <s v="ORD106797"/>
        <s v="ORD106798"/>
        <s v="ORD106799"/>
        <s v="ORD106800"/>
        <s v="ORD106801"/>
        <s v="ORD106802"/>
        <s v="ORD106803"/>
        <s v="ORD106804"/>
        <s v="ORD106805"/>
        <s v="ORD106806"/>
        <s v="ORD106807"/>
        <s v="ORD106808"/>
        <s v="ORD106809"/>
        <s v="ORD106810"/>
        <s v="ORD106811"/>
        <s v="ORD106812"/>
        <s v="ORD106813"/>
        <s v="ORD106814"/>
        <s v="ORD106815"/>
        <s v="ORD106816"/>
        <s v="ORD106817"/>
        <s v="ORD106818"/>
        <s v="ORD106819"/>
        <s v="ORD106820"/>
        <s v="ORD106821"/>
        <s v="ORD106822"/>
        <s v="ORD106823"/>
        <s v="ORD106824"/>
        <s v="ORD106825"/>
        <s v="ORD106826"/>
        <s v="ORD106827"/>
        <s v="ORD106828"/>
        <s v="ORD106829"/>
        <s v="ORD106830"/>
        <s v="ORD106831"/>
        <s v="ORD106832"/>
        <s v="ORD106833"/>
        <s v="ORD106834"/>
        <s v="ORD106835"/>
        <s v="ORD106836"/>
        <s v="ORD106837"/>
        <s v="ORD106838"/>
        <s v="ORD106839"/>
        <s v="ORD106840"/>
        <s v="ORD106841"/>
        <s v="ORD106842"/>
        <s v="ORD106843"/>
        <s v="ORD106844"/>
        <s v="ORD106845"/>
        <s v="ORD106846"/>
        <s v="ORD106847"/>
        <s v="ORD106848"/>
        <s v="ORD106849"/>
        <s v="ORD106850"/>
        <s v="ORD106851"/>
        <s v="ORD106852"/>
        <s v="ORD106853"/>
        <s v="ORD106854"/>
        <s v="ORD106855"/>
        <s v="ORD106856"/>
        <s v="ORD106857"/>
        <s v="ORD106858"/>
        <s v="ORD106859"/>
        <s v="ORD106860"/>
        <s v="ORD106861"/>
        <s v="ORD106862"/>
        <s v="ORD106863"/>
        <s v="ORD106864"/>
        <s v="ORD106865"/>
        <s v="ORD106866"/>
        <s v="ORD106867"/>
        <s v="ORD106868"/>
        <s v="ORD106869"/>
        <s v="ORD106870"/>
        <s v="ORD106871"/>
        <s v="ORD106872"/>
        <s v="ORD106873"/>
        <s v="ORD106874"/>
        <s v="ORD106875"/>
        <s v="ORD106876"/>
        <s v="ORD106877"/>
        <s v="ORD106878"/>
        <s v="ORD106879"/>
        <s v="ORD106880"/>
        <s v="ORD106881"/>
        <s v="ORD106882"/>
        <s v="ORD106883"/>
        <s v="ORD106884"/>
        <s v="ORD106885"/>
        <s v="ORD106886"/>
        <s v="ORD106887"/>
        <s v="ORD106888"/>
        <s v="ORD106889"/>
        <s v="ORD106890"/>
        <s v="ORD106891"/>
        <s v="ORD106892"/>
        <s v="ORD106893"/>
        <s v="ORD106894"/>
        <s v="ORD106895"/>
        <s v="ORD106896"/>
        <s v="ORD106897"/>
        <s v="ORD106898"/>
        <s v="ORD106899"/>
        <s v="ORD106900"/>
        <s v="ORD106901"/>
        <s v="ORD106902"/>
        <s v="ORD106903"/>
        <s v="ORD106904"/>
        <s v="ORD106905"/>
        <s v="ORD106906"/>
        <s v="ORD106907"/>
        <s v="ORD106908"/>
        <s v="ORD106909"/>
        <s v="ORD106910"/>
        <s v="ORD106911"/>
        <s v="ORD106912"/>
        <s v="ORD106913"/>
        <s v="ORD106914"/>
        <s v="ORD106915"/>
        <s v="ORD106916"/>
        <s v="ORD106917"/>
        <s v="ORD106918"/>
        <s v="ORD106919"/>
        <s v="ORD106920"/>
        <s v="ORD106921"/>
        <s v="ORD106922"/>
        <s v="ORD106923"/>
        <s v="ORD106924"/>
        <s v="ORD106925"/>
        <s v="ORD106926"/>
        <s v="ORD106927"/>
        <s v="ORD106928"/>
        <s v="ORD106929"/>
        <s v="ORD106930"/>
        <s v="ORD106931"/>
        <s v="ORD106932"/>
        <s v="ORD106933"/>
        <s v="ORD106934"/>
        <s v="ORD106935"/>
        <s v="ORD106936"/>
        <s v="ORD106937"/>
        <s v="ORD106938"/>
        <s v="ORD106939"/>
        <s v="ORD106940"/>
        <s v="ORD106941"/>
        <s v="ORD106942"/>
        <s v="ORD106943"/>
        <s v="ORD106944"/>
        <s v="ORD106945"/>
        <s v="ORD106946"/>
        <s v="ORD106947"/>
        <s v="ORD106948"/>
        <s v="ORD106949"/>
        <s v="ORD106950"/>
        <s v="ORD106951"/>
        <s v="ORD106952"/>
        <s v="ORD106953"/>
        <s v="ORD106954"/>
        <s v="ORD106955"/>
        <s v="ORD106956"/>
        <s v="ORD106957"/>
        <s v="ORD106958"/>
        <s v="ORD106959"/>
        <s v="ORD106960"/>
        <s v="ORD106961"/>
        <s v="ORD106962"/>
        <s v="ORD106963"/>
        <s v="ORD106964"/>
        <s v="ORD106965"/>
        <s v="ORD106966"/>
        <s v="ORD106967"/>
        <s v="ORD106968"/>
        <s v="ORD106969"/>
        <s v="ORD106970"/>
        <s v="ORD106971"/>
        <s v="ORD106972"/>
        <s v="ORD106973"/>
        <s v="ORD106974"/>
        <s v="ORD106975"/>
        <s v="ORD106976"/>
        <s v="ORD106977"/>
        <s v="ORD106978"/>
        <s v="ORD106979"/>
        <s v="ORD106980"/>
        <s v="ORD106981"/>
        <s v="ORD106982"/>
        <s v="ORD106983"/>
        <s v="ORD106984"/>
        <s v="ORD106985"/>
        <s v="ORD106986"/>
        <s v="ORD106987"/>
        <s v="ORD106988"/>
        <s v="ORD106989"/>
        <s v="ORD106990"/>
        <s v="ORD106991"/>
        <s v="ORD106992"/>
        <s v="ORD106993"/>
        <s v="ORD106994"/>
        <s v="ORD106995"/>
        <s v="ORD106996"/>
        <s v="ORD106997"/>
        <s v="ORD106998"/>
        <s v="ORD106999"/>
        <s v="ORD107000"/>
        <s v="ORD107001"/>
        <s v="ORD107002"/>
        <s v="ORD107003"/>
        <s v="ORD107004"/>
        <s v="ORD107005"/>
        <s v="ORD107006"/>
        <s v="ORD107007"/>
        <s v="ORD107008"/>
        <s v="ORD107009"/>
        <s v="ORD107010"/>
        <s v="ORD107011"/>
        <s v="ORD107012"/>
        <s v="ORD107013"/>
        <s v="ORD107014"/>
        <s v="ORD107015"/>
        <s v="ORD107016"/>
        <s v="ORD107017"/>
        <s v="ORD107018"/>
        <s v="ORD107019"/>
        <s v="ORD107020"/>
        <s v="ORD107021"/>
        <s v="ORD107022"/>
        <s v="ORD107023"/>
        <s v="ORD107024"/>
        <s v="ORD107025"/>
        <s v="ORD107026"/>
        <s v="ORD107027"/>
        <s v="ORD107028"/>
        <s v="ORD107029"/>
        <s v="ORD107030"/>
        <s v="ORD107031"/>
        <s v="ORD107032"/>
        <s v="ORD107033"/>
        <s v="ORD107034"/>
        <s v="ORD107035"/>
        <s v="ORD107036"/>
        <s v="ORD107037"/>
        <s v="ORD107038"/>
        <s v="ORD107039"/>
        <s v="ORD107040"/>
        <s v="ORD107041"/>
        <s v="ORD107042"/>
        <s v="ORD107043"/>
        <s v="ORD107044"/>
        <s v="ORD107045"/>
        <s v="ORD107046"/>
        <s v="ORD107047"/>
        <s v="ORD107048"/>
        <s v="ORD107049"/>
        <s v="ORD107050"/>
        <s v="ORD107051"/>
        <s v="ORD107052"/>
        <s v="ORD107053"/>
        <s v="ORD107054"/>
        <s v="ORD107055"/>
        <s v="ORD107056"/>
        <s v="ORD107057"/>
        <s v="ORD107058"/>
        <s v="ORD107059"/>
        <s v="ORD107060"/>
        <s v="ORD107061"/>
        <s v="ORD107062"/>
        <s v="ORD107063"/>
        <s v="ORD107064"/>
        <s v="ORD107065"/>
        <s v="ORD107066"/>
        <s v="ORD107067"/>
        <s v="ORD107068"/>
        <s v="ORD107069"/>
        <s v="ORD107070"/>
        <s v="ORD107071"/>
        <s v="ORD107072"/>
        <s v="ORD107073"/>
        <s v="ORD107074"/>
        <s v="ORD107075"/>
        <s v="ORD107076"/>
        <s v="ORD107077"/>
        <s v="ORD107078"/>
        <s v="ORD107079"/>
        <s v="ORD107080"/>
        <s v="ORD107081"/>
        <s v="ORD107082"/>
        <s v="ORD107083"/>
        <s v="ORD107084"/>
        <s v="ORD107085"/>
        <s v="ORD107086"/>
        <s v="ORD107087"/>
        <s v="ORD107088"/>
        <s v="ORD107089"/>
        <s v="ORD107090"/>
        <s v="ORD107091"/>
        <s v="ORD107092"/>
        <s v="ORD107093"/>
        <s v="ORD107094"/>
        <s v="ORD107095"/>
        <s v="ORD107096"/>
        <s v="ORD107097"/>
        <s v="ORD107098"/>
        <s v="ORD107099"/>
        <s v="ORD107100"/>
        <s v="ORD107101"/>
        <s v="ORD107102"/>
        <s v="ORD107103"/>
        <s v="ORD107104"/>
        <s v="ORD107105"/>
        <s v="ORD107106"/>
        <s v="ORD107107"/>
        <s v="ORD107108"/>
        <s v="ORD107109"/>
        <s v="ORD107110"/>
        <s v="ORD107111"/>
        <s v="ORD107112"/>
        <s v="ORD107113"/>
        <s v="ORD107114"/>
        <s v="ORD107115"/>
        <s v="ORD107116"/>
        <s v="ORD107117"/>
        <s v="ORD107118"/>
        <s v="ORD107119"/>
        <s v="ORD107120"/>
        <s v="ORD107121"/>
        <s v="ORD107122"/>
        <s v="ORD107123"/>
        <s v="ORD107124"/>
        <s v="ORD107125"/>
        <s v="ORD107126"/>
        <s v="ORD107127"/>
        <s v="ORD107128"/>
        <s v="ORD107129"/>
        <s v="ORD107130"/>
        <s v="ORD107131"/>
        <s v="ORD107132"/>
        <s v="ORD107133"/>
        <s v="ORD107134"/>
        <s v="ORD107135"/>
        <s v="ORD107136"/>
        <s v="ORD107137"/>
        <s v="ORD107138"/>
        <s v="ORD107139"/>
        <s v="ORD107140"/>
        <s v="ORD107141"/>
        <s v="ORD107142"/>
        <s v="ORD107143"/>
        <s v="ORD107144"/>
        <s v="ORD107145"/>
        <s v="ORD107146"/>
        <s v="ORD107147"/>
        <s v="ORD107148"/>
        <s v="ORD107149"/>
        <s v="ORD107150"/>
        <s v="ORD107151"/>
        <s v="ORD107152"/>
        <s v="ORD107153"/>
        <s v="ORD107154"/>
        <s v="ORD107155"/>
        <s v="ORD107156"/>
        <s v="ORD107157"/>
        <s v="ORD107158"/>
        <s v="ORD107159"/>
        <s v="ORD107160"/>
        <s v="ORD107161"/>
        <s v="ORD107162"/>
        <s v="ORD107163"/>
        <s v="ORD107164"/>
        <s v="ORD107165"/>
        <s v="ORD107166"/>
        <s v="ORD107167"/>
        <s v="ORD107168"/>
        <s v="ORD107169"/>
        <s v="ORD107170"/>
        <s v="ORD107171"/>
        <s v="ORD107172"/>
        <s v="ORD107173"/>
        <s v="ORD107174"/>
        <s v="ORD107175"/>
        <s v="ORD107176"/>
        <s v="ORD107177"/>
        <s v="ORD107178"/>
        <s v="ORD107179"/>
        <s v="ORD107180"/>
        <s v="ORD107181"/>
        <s v="ORD107182"/>
        <s v="ORD107183"/>
        <s v="ORD107184"/>
        <s v="ORD107185"/>
        <s v="ORD107186"/>
        <s v="ORD107187"/>
        <s v="ORD107188"/>
        <s v="ORD107189"/>
        <s v="ORD107190"/>
        <s v="ORD107191"/>
        <s v="ORD107192"/>
        <s v="ORD107193"/>
        <s v="ORD107194"/>
        <s v="ORD107195"/>
        <s v="ORD107196"/>
        <s v="ORD107197"/>
        <s v="ORD107198"/>
        <s v="ORD107199"/>
        <s v="ORD107200"/>
        <s v="ORD107201"/>
        <s v="ORD107202"/>
        <s v="ORD107203"/>
        <s v="ORD107204"/>
        <s v="ORD107205"/>
        <s v="ORD107206"/>
        <s v="ORD107207"/>
        <s v="ORD107208"/>
        <s v="ORD107209"/>
        <s v="ORD107210"/>
        <s v="ORD107211"/>
        <s v="ORD107212"/>
        <s v="ORD107213"/>
        <s v="ORD107214"/>
        <s v="ORD107215"/>
        <s v="ORD107216"/>
        <s v="ORD107217"/>
        <s v="ORD107218"/>
        <s v="ORD107219"/>
        <s v="ORD107220"/>
        <s v="ORD107221"/>
        <s v="ORD107222"/>
        <s v="ORD107223"/>
        <s v="ORD107224"/>
        <s v="ORD107225"/>
        <s v="ORD107226"/>
        <s v="ORD107227"/>
        <s v="ORD107228"/>
        <s v="ORD107229"/>
        <s v="ORD107230"/>
        <s v="ORD107231"/>
        <s v="ORD107232"/>
        <s v="ORD107233"/>
        <s v="ORD107234"/>
        <s v="ORD107235"/>
        <s v="ORD107236"/>
        <s v="ORD107237"/>
        <s v="ORD107238"/>
        <s v="ORD107239"/>
        <s v="ORD107240"/>
        <s v="ORD107241"/>
        <s v="ORD107242"/>
        <s v="ORD107243"/>
        <s v="ORD107244"/>
        <s v="ORD107245"/>
        <s v="ORD107246"/>
        <s v="ORD107247"/>
        <s v="ORD107248"/>
        <s v="ORD107249"/>
        <s v="ORD107250"/>
        <s v="ORD107251"/>
        <s v="ORD107252"/>
        <s v="ORD107253"/>
        <s v="ORD107254"/>
        <s v="ORD107255"/>
        <s v="ORD107256"/>
        <s v="ORD107257"/>
        <s v="ORD107258"/>
        <s v="ORD107259"/>
        <s v="ORD107260"/>
        <s v="ORD107261"/>
        <s v="ORD107262"/>
        <s v="ORD107263"/>
        <s v="ORD107264"/>
        <s v="ORD107265"/>
        <s v="ORD107266"/>
        <s v="ORD107267"/>
        <s v="ORD107268"/>
        <s v="ORD107269"/>
        <s v="ORD107270"/>
        <s v="ORD107271"/>
        <s v="ORD107272"/>
        <s v="ORD107273"/>
        <s v="ORD107274"/>
        <s v="ORD107275"/>
        <s v="ORD107276"/>
        <s v="ORD107277"/>
        <s v="ORD107278"/>
        <s v="ORD107279"/>
        <s v="ORD107280"/>
        <s v="ORD107281"/>
        <s v="ORD107282"/>
        <s v="ORD107283"/>
        <s v="ORD107284"/>
        <s v="ORD107285"/>
        <s v="ORD107286"/>
        <s v="ORD107287"/>
        <s v="ORD107288"/>
        <s v="ORD107289"/>
        <s v="ORD107290"/>
        <s v="ORD107291"/>
        <s v="ORD107292"/>
        <s v="ORD107293"/>
        <s v="ORD107294"/>
        <s v="ORD107295"/>
        <s v="ORD107296"/>
        <s v="ORD107297"/>
        <s v="ORD107298"/>
        <s v="ORD107299"/>
        <s v="ORD107300"/>
        <s v="ORD107301"/>
        <s v="ORD107302"/>
        <s v="ORD107303"/>
        <s v="ORD107304"/>
        <s v="ORD107305"/>
        <s v="ORD107306"/>
        <s v="ORD107307"/>
        <s v="ORD107308"/>
        <s v="ORD107309"/>
        <s v="ORD107310"/>
        <s v="ORD107311"/>
        <s v="ORD107312"/>
        <s v="ORD107313"/>
        <s v="ORD107314"/>
        <s v="ORD107315"/>
        <s v="ORD107316"/>
        <s v="ORD107317"/>
        <s v="ORD107318"/>
        <s v="ORD107319"/>
        <s v="ORD107320"/>
        <s v="ORD107321"/>
        <s v="ORD107322"/>
        <s v="ORD107323"/>
        <s v="ORD107324"/>
        <s v="ORD107325"/>
        <s v="ORD107326"/>
        <s v="ORD107327"/>
        <s v="ORD107328"/>
        <s v="ORD107329"/>
        <s v="ORD107330"/>
        <s v="ORD107331"/>
        <s v="ORD107332"/>
        <s v="ORD107333"/>
        <s v="ORD107334"/>
        <s v="ORD107335"/>
        <s v="ORD107336"/>
        <s v="ORD107337"/>
        <s v="ORD107338"/>
        <s v="ORD107339"/>
        <s v="ORD107340"/>
        <s v="ORD107341"/>
        <s v="ORD107342"/>
        <s v="ORD107343"/>
        <s v="ORD107344"/>
        <s v="ORD107345"/>
        <s v="ORD107346"/>
        <s v="ORD107347"/>
        <s v="ORD107348"/>
        <s v="ORD107349"/>
        <s v="ORD107350"/>
        <s v="ORD107351"/>
        <s v="ORD107352"/>
        <s v="ORD107353"/>
        <s v="ORD107354"/>
        <s v="ORD107355"/>
        <s v="ORD107356"/>
        <s v="ORD107357"/>
        <s v="ORD107358"/>
        <s v="ORD107359"/>
        <s v="ORD107360"/>
        <s v="ORD107361"/>
        <s v="ORD107362"/>
        <s v="ORD107363"/>
        <s v="ORD107364"/>
        <s v="ORD107365"/>
        <s v="ORD107366"/>
        <s v="ORD107367"/>
        <s v="ORD107368"/>
        <s v="ORD107369"/>
        <s v="ORD107370"/>
        <s v="ORD107371"/>
        <s v="ORD107372"/>
        <s v="ORD107373"/>
        <s v="ORD107374"/>
        <s v="ORD107375"/>
        <s v="ORD107376"/>
        <s v="ORD107377"/>
        <s v="ORD107378"/>
        <s v="ORD107379"/>
        <s v="ORD107380"/>
        <s v="ORD107381"/>
        <s v="ORD107382"/>
        <s v="ORD107383"/>
        <s v="ORD107384"/>
        <s v="ORD107385"/>
        <s v="ORD107386"/>
        <s v="ORD107387"/>
        <s v="ORD107388"/>
        <s v="ORD107389"/>
        <s v="ORD107390"/>
        <s v="ORD107391"/>
        <s v="ORD107392"/>
        <s v="ORD107393"/>
        <s v="ORD107394"/>
        <s v="ORD107395"/>
        <s v="ORD107396"/>
        <s v="ORD107397"/>
        <s v="ORD107398"/>
        <s v="ORD107399"/>
        <s v="ORD107400"/>
        <s v="ORD107401"/>
        <s v="ORD107402"/>
        <s v="ORD107403"/>
        <s v="ORD107404"/>
        <s v="ORD107405"/>
        <s v="ORD107406"/>
        <s v="ORD107407"/>
        <s v="ORD107408"/>
        <s v="ORD107409"/>
        <s v="ORD107410"/>
        <s v="ORD107411"/>
        <s v="ORD107412"/>
        <s v="ORD107413"/>
        <s v="ORD107414"/>
        <s v="ORD107415"/>
        <s v="ORD107416"/>
        <s v="ORD107417"/>
        <s v="ORD107418"/>
        <s v="ORD107419"/>
        <s v="ORD107420"/>
        <s v="ORD107421"/>
        <s v="ORD107422"/>
        <s v="ORD107423"/>
        <s v="ORD107424"/>
        <s v="ORD107425"/>
        <s v="ORD107426"/>
        <s v="ORD107427"/>
        <s v="ORD107428"/>
        <s v="ORD107429"/>
        <s v="ORD107430"/>
        <s v="ORD107431"/>
        <s v="ORD107432"/>
        <s v="ORD107433"/>
        <s v="ORD107434"/>
        <s v="ORD107435"/>
        <s v="ORD107436"/>
        <s v="ORD107437"/>
        <s v="ORD107438"/>
        <s v="ORD107439"/>
        <s v="ORD107440"/>
        <s v="ORD107441"/>
        <s v="ORD107442"/>
        <s v="ORD107443"/>
        <s v="ORD107444"/>
        <s v="ORD107445"/>
        <s v="ORD107446"/>
        <s v="ORD107447"/>
        <s v="ORD107448"/>
        <s v="ORD107449"/>
        <s v="ORD107450"/>
        <s v="ORD107451"/>
        <s v="ORD107452"/>
        <s v="ORD107453"/>
        <s v="ORD107454"/>
        <s v="ORD107455"/>
        <s v="ORD107456"/>
        <s v="ORD107457"/>
        <s v="ORD107458"/>
        <s v="ORD107459"/>
        <s v="ORD107460"/>
        <s v="ORD107461"/>
        <s v="ORD107462"/>
        <s v="ORD107463"/>
        <s v="ORD107464"/>
        <s v="ORD107465"/>
        <s v="ORD107466"/>
        <s v="ORD107467"/>
        <s v="ORD107468"/>
        <s v="ORD107469"/>
        <s v="ORD107470"/>
        <s v="ORD107471"/>
        <s v="ORD107472"/>
        <s v="ORD107473"/>
        <s v="ORD107474"/>
        <s v="ORD107475"/>
        <s v="ORD107476"/>
        <s v="ORD107477"/>
        <s v="ORD107478"/>
        <s v="ORD107479"/>
        <s v="ORD107480"/>
        <s v="ORD107481"/>
        <s v="ORD107482"/>
        <s v="ORD107483"/>
        <s v="ORD107484"/>
        <s v="ORD107485"/>
        <s v="ORD107486"/>
        <s v="ORD107487"/>
        <s v="ORD107488"/>
        <s v="ORD107489"/>
        <s v="ORD107490"/>
        <s v="ORD107491"/>
        <s v="ORD107492"/>
        <s v="ORD107493"/>
        <s v="ORD107494"/>
        <s v="ORD107495"/>
        <s v="ORD107496"/>
        <s v="ORD107497"/>
        <s v="ORD107498"/>
        <s v="ORD107499"/>
        <s v="ORD107500"/>
        <s v="ORD107501"/>
        <s v="ORD107502"/>
        <s v="ORD107503"/>
        <s v="ORD107504"/>
        <s v="ORD107505"/>
        <s v="ORD107506"/>
        <s v="ORD107507"/>
        <s v="ORD107508"/>
        <s v="ORD107509"/>
        <s v="ORD107510"/>
        <s v="ORD107511"/>
        <s v="ORD107512"/>
        <s v="ORD107513"/>
        <s v="ORD107514"/>
        <s v="ORD107515"/>
        <s v="ORD107516"/>
        <s v="ORD107517"/>
        <s v="ORD107518"/>
        <s v="ORD107519"/>
        <s v="ORD107520"/>
        <s v="ORD107521"/>
        <s v="ORD107522"/>
        <s v="ORD107523"/>
        <s v="ORD107524"/>
        <s v="ORD107525"/>
        <s v="ORD107526"/>
        <s v="ORD107527"/>
        <s v="ORD107528"/>
        <s v="ORD107529"/>
        <s v="ORD107530"/>
        <s v="ORD107531"/>
        <s v="ORD107532"/>
        <s v="ORD107533"/>
        <s v="ORD107534"/>
        <s v="ORD107535"/>
        <s v="ORD107536"/>
        <s v="ORD107537"/>
        <s v="ORD107538"/>
        <s v="ORD107539"/>
        <s v="ORD107540"/>
        <s v="ORD107541"/>
        <s v="ORD107542"/>
        <s v="ORD107543"/>
        <s v="ORD107544"/>
        <s v="ORD107545"/>
        <s v="ORD107546"/>
        <s v="ORD107547"/>
        <s v="ORD107548"/>
        <s v="ORD107549"/>
        <s v="ORD107550"/>
        <s v="ORD107551"/>
        <s v="ORD107552"/>
        <s v="ORD107553"/>
        <s v="ORD107554"/>
        <s v="ORD107555"/>
        <s v="ORD107556"/>
        <s v="ORD107557"/>
        <s v="ORD107558"/>
        <s v="ORD107559"/>
        <s v="ORD107560"/>
        <s v="ORD107561"/>
        <s v="ORD107562"/>
        <s v="ORD107563"/>
        <s v="ORD107564"/>
        <s v="ORD107565"/>
        <s v="ORD107566"/>
        <s v="ORD107567"/>
        <s v="ORD107568"/>
        <s v="ORD107569"/>
        <s v="ORD107570"/>
        <s v="ORD107571"/>
        <s v="ORD107572"/>
        <s v="ORD107573"/>
        <s v="ORD107574"/>
        <s v="ORD107575"/>
        <s v="ORD107576"/>
        <s v="ORD107577"/>
        <s v="ORD107578"/>
        <s v="ORD107579"/>
        <s v="ORD107580"/>
        <s v="ORD107581"/>
        <s v="ORD107582"/>
        <s v="ORD107583"/>
        <s v="ORD107584"/>
        <s v="ORD107585"/>
        <s v="ORD107586"/>
        <s v="ORD107587"/>
        <s v="ORD107588"/>
        <s v="ORD107589"/>
        <s v="ORD107590"/>
        <s v="ORD107591"/>
        <s v="ORD107592"/>
        <s v="ORD107593"/>
        <s v="ORD107594"/>
        <s v="ORD107595"/>
        <s v="ORD107596"/>
        <s v="ORD107597"/>
        <s v="ORD107598"/>
        <s v="ORD107599"/>
        <s v="ORD107600"/>
        <s v="ORD107601"/>
        <s v="ORD107602"/>
        <s v="ORD107603"/>
        <s v="ORD107604"/>
        <s v="ORD107605"/>
        <s v="ORD107606"/>
        <s v="ORD107607"/>
        <s v="ORD107608"/>
        <s v="ORD107609"/>
        <s v="ORD107610"/>
        <s v="ORD107611"/>
        <s v="ORD107612"/>
        <s v="ORD107613"/>
        <s v="ORD107614"/>
        <s v="ORD107615"/>
        <s v="ORD107616"/>
        <s v="ORD107617"/>
        <s v="ORD107618"/>
        <s v="ORD107619"/>
        <s v="ORD107620"/>
        <s v="ORD107621"/>
        <s v="ORD107622"/>
        <s v="ORD107623"/>
        <s v="ORD107624"/>
        <s v="ORD107625"/>
        <s v="ORD107626"/>
        <s v="ORD107627"/>
        <s v="ORD107628"/>
        <s v="ORD107629"/>
        <s v="ORD107630"/>
        <s v="ORD107631"/>
        <s v="ORD107632"/>
        <s v="ORD107633"/>
        <s v="ORD107634"/>
        <s v="ORD107635"/>
        <s v="ORD107636"/>
        <s v="ORD107637"/>
        <s v="ORD107638"/>
        <s v="ORD107639"/>
        <s v="ORD107640"/>
        <s v="ORD107641"/>
        <s v="ORD107642"/>
        <s v="ORD107643"/>
        <s v="ORD107644"/>
        <s v="ORD107645"/>
        <s v="ORD107646"/>
        <s v="ORD107647"/>
        <s v="ORD107648"/>
        <s v="ORD107649"/>
        <s v="ORD107650"/>
        <s v="ORD107651"/>
        <s v="ORD107652"/>
        <s v="ORD107653"/>
        <s v="ORD107654"/>
        <s v="ORD107655"/>
        <s v="ORD107656"/>
        <s v="ORD107657"/>
        <s v="ORD107658"/>
        <s v="ORD107659"/>
        <s v="ORD107660"/>
        <s v="ORD107661"/>
        <s v="ORD107662"/>
        <s v="ORD107663"/>
        <s v="ORD107664"/>
        <s v="ORD107665"/>
        <s v="ORD107666"/>
        <s v="ORD107667"/>
        <s v="ORD107668"/>
        <s v="ORD107669"/>
        <s v="ORD107670"/>
        <s v="ORD107671"/>
        <s v="ORD107672"/>
        <s v="ORD107673"/>
        <s v="ORD107674"/>
        <s v="ORD107675"/>
        <s v="ORD107676"/>
        <s v="ORD107677"/>
        <s v="ORD107678"/>
        <s v="ORD107679"/>
        <s v="ORD107680"/>
        <s v="ORD107681"/>
        <s v="ORD107682"/>
        <s v="ORD107683"/>
        <s v="ORD107684"/>
        <s v="ORD107685"/>
        <s v="ORD107686"/>
        <s v="ORD107687"/>
        <s v="ORD107688"/>
        <s v="ORD107689"/>
        <s v="ORD107690"/>
        <s v="ORD107691"/>
        <s v="ORD107692"/>
        <s v="ORD107693"/>
        <s v="ORD107694"/>
        <s v="ORD107695"/>
        <s v="ORD107696"/>
        <s v="ORD107697"/>
        <s v="ORD107698"/>
        <s v="ORD107699"/>
        <s v="ORD107700"/>
        <s v="ORD107701"/>
        <s v="ORD107702"/>
        <s v="ORD107703"/>
        <s v="ORD107704"/>
        <s v="ORD107705"/>
        <s v="ORD107706"/>
        <s v="ORD107707"/>
        <s v="ORD107708"/>
        <s v="ORD107709"/>
        <s v="ORD107710"/>
        <s v="ORD107711"/>
        <s v="ORD107712"/>
        <s v="ORD107713"/>
        <s v="ORD107714"/>
        <s v="ORD107715"/>
        <s v="ORD107716"/>
        <s v="ORD107717"/>
        <s v="ORD107718"/>
        <s v="ORD107719"/>
        <s v="ORD107720"/>
        <s v="ORD107721"/>
        <s v="ORD107722"/>
        <s v="ORD107723"/>
        <s v="ORD107724"/>
        <s v="ORD107725"/>
        <s v="ORD107726"/>
        <s v="ORD107727"/>
        <s v="ORD107728"/>
        <s v="ORD107729"/>
        <s v="ORD107730"/>
        <s v="ORD107731"/>
        <s v="ORD107732"/>
        <s v="ORD107733"/>
        <s v="ORD107734"/>
        <s v="ORD107735"/>
        <s v="ORD107736"/>
        <s v="ORD107737"/>
        <s v="ORD107738"/>
        <s v="ORD107739"/>
        <s v="ORD107740"/>
        <s v="ORD107741"/>
        <s v="ORD107742"/>
        <s v="ORD107743"/>
        <s v="ORD107744"/>
        <s v="ORD107745"/>
        <s v="ORD107746"/>
        <s v="ORD107747"/>
        <s v="ORD107748"/>
        <s v="ORD107749"/>
        <s v="ORD107750"/>
        <s v="ORD107751"/>
        <s v="ORD107752"/>
        <s v="ORD107753"/>
        <s v="ORD107754"/>
        <s v="ORD107755"/>
        <s v="ORD107756"/>
        <s v="ORD107757"/>
        <s v="ORD107758"/>
        <s v="ORD107759"/>
        <s v="ORD107760"/>
        <s v="ORD107761"/>
        <s v="ORD107762"/>
        <s v="ORD107763"/>
        <s v="ORD107764"/>
        <s v="ORD107765"/>
        <s v="ORD107766"/>
        <s v="ORD107767"/>
        <s v="ORD107768"/>
        <s v="ORD107769"/>
        <s v="ORD107770"/>
        <s v="ORD107771"/>
        <s v="ORD107772"/>
        <s v="ORD107773"/>
        <s v="ORD107774"/>
        <s v="ORD107775"/>
        <s v="ORD107776"/>
        <s v="ORD107777"/>
        <s v="ORD107778"/>
        <s v="ORD107779"/>
        <s v="ORD107780"/>
        <s v="ORD107781"/>
        <s v="ORD107782"/>
        <s v="ORD107783"/>
        <s v="ORD107784"/>
        <s v="ORD107785"/>
        <s v="ORD107786"/>
        <s v="ORD107787"/>
        <s v="ORD107788"/>
        <s v="ORD107789"/>
        <s v="ORD107790"/>
        <s v="ORD107791"/>
        <s v="ORD107792"/>
        <s v="ORD107793"/>
        <s v="ORD107794"/>
        <s v="ORD107795"/>
        <s v="ORD107796"/>
        <s v="ORD107797"/>
        <s v="ORD107798"/>
        <s v="ORD107799"/>
        <s v="ORD107800"/>
        <s v="ORD107801"/>
        <s v="ORD107802"/>
        <s v="ORD107803"/>
        <s v="ORD107804"/>
        <s v="ORD107805"/>
        <s v="ORD107806"/>
        <s v="ORD107807"/>
        <s v="ORD107808"/>
        <s v="ORD107809"/>
        <s v="ORD107810"/>
        <s v="ORD107811"/>
        <s v="ORD107812"/>
        <s v="ORD107813"/>
        <s v="ORD107814"/>
        <s v="ORD107815"/>
        <s v="ORD107816"/>
        <s v="ORD107817"/>
        <s v="ORD107818"/>
        <s v="ORD107819"/>
        <s v="ORD107820"/>
        <s v="ORD107821"/>
        <s v="ORD107822"/>
        <s v="ORD107823"/>
        <s v="ORD107824"/>
        <s v="ORD107825"/>
        <s v="ORD107826"/>
        <s v="ORD107827"/>
        <s v="ORD107828"/>
        <s v="ORD107829"/>
        <s v="ORD107830"/>
        <s v="ORD107831"/>
        <s v="ORD107832"/>
        <s v="ORD107833"/>
        <s v="ORD107834"/>
        <s v="ORD107835"/>
        <s v="ORD107836"/>
        <s v="ORD107837"/>
        <s v="ORD107838"/>
        <s v="ORD107839"/>
        <s v="ORD107840"/>
        <s v="ORD107841"/>
        <s v="ORD107842"/>
        <s v="ORD107843"/>
        <s v="ORD107844"/>
        <s v="ORD107845"/>
        <s v="ORD107846"/>
        <s v="ORD107847"/>
        <s v="ORD107848"/>
        <s v="ORD107849"/>
        <s v="ORD107850"/>
        <s v="ORD107851"/>
        <s v="ORD107852"/>
        <s v="ORD107853"/>
        <s v="ORD107854"/>
        <s v="ORD107855"/>
        <s v="ORD107856"/>
        <s v="ORD107857"/>
        <s v="ORD107858"/>
        <s v="ORD107859"/>
        <s v="ORD107860"/>
        <s v="ORD107861"/>
        <s v="ORD107862"/>
        <s v="ORD107863"/>
        <s v="ORD107864"/>
        <s v="ORD107865"/>
        <s v="ORD107866"/>
        <s v="ORD107867"/>
        <s v="ORD107868"/>
        <s v="ORD107869"/>
        <s v="ORD107870"/>
        <s v="ORD107871"/>
        <s v="ORD107872"/>
        <s v="ORD107873"/>
        <s v="ORD107874"/>
        <s v="ORD107875"/>
        <s v="ORD107876"/>
        <s v="ORD107877"/>
        <s v="ORD107878"/>
        <s v="ORD107879"/>
        <s v="ORD107880"/>
        <s v="ORD107881"/>
        <s v="ORD107882"/>
        <s v="ORD107883"/>
        <s v="ORD107884"/>
        <s v="ORD107885"/>
        <s v="ORD107886"/>
        <s v="ORD107887"/>
        <s v="ORD107888"/>
        <s v="ORD107889"/>
        <s v="ORD107890"/>
        <s v="ORD107891"/>
        <s v="ORD107892"/>
        <s v="ORD107893"/>
        <s v="ORD107894"/>
        <s v="ORD107895"/>
        <s v="ORD107896"/>
        <s v="ORD107897"/>
        <s v="ORD107898"/>
        <s v="ORD107899"/>
        <s v="ORD107900"/>
        <s v="ORD107901"/>
        <s v="ORD107902"/>
        <s v="ORD107903"/>
        <s v="ORD107904"/>
        <s v="ORD107905"/>
        <s v="ORD107906"/>
        <s v="ORD107907"/>
        <s v="ORD107908"/>
        <s v="ORD107909"/>
        <s v="ORD107910"/>
        <s v="ORD107911"/>
        <s v="ORD107912"/>
        <s v="ORD107913"/>
        <s v="ORD107914"/>
        <s v="ORD107915"/>
        <s v="ORD107916"/>
        <s v="ORD107917"/>
        <s v="ORD107918"/>
        <s v="ORD107919"/>
        <s v="ORD107920"/>
        <s v="ORD107921"/>
        <s v="ORD107922"/>
        <s v="ORD107923"/>
        <s v="ORD107924"/>
        <s v="ORD107925"/>
        <s v="ORD107926"/>
        <s v="ORD107927"/>
        <s v="ORD107928"/>
        <s v="ORD107929"/>
        <s v="ORD107930"/>
        <s v="ORD107931"/>
        <s v="ORD107932"/>
        <s v="ORD107933"/>
        <s v="ORD107934"/>
        <s v="ORD107935"/>
        <s v="ORD107936"/>
        <s v="ORD107937"/>
        <s v="ORD107938"/>
        <s v="ORD107939"/>
        <s v="ORD107940"/>
        <s v="ORD107941"/>
        <s v="ORD107942"/>
        <s v="ORD107943"/>
        <s v="ORD107944"/>
        <s v="ORD107945"/>
        <s v="ORD107946"/>
        <s v="ORD107947"/>
        <s v="ORD107948"/>
        <s v="ORD107949"/>
        <s v="ORD107950"/>
        <s v="ORD107951"/>
        <s v="ORD107952"/>
        <s v="ORD107953"/>
        <s v="ORD107954"/>
        <s v="ORD107955"/>
        <s v="ORD107956"/>
        <s v="ORD107957"/>
        <s v="ORD107958"/>
        <s v="ORD107959"/>
        <s v="ORD107960"/>
        <s v="ORD107961"/>
        <s v="ORD107962"/>
        <s v="ORD107963"/>
        <s v="ORD107964"/>
        <s v="ORD107965"/>
        <s v="ORD107966"/>
        <s v="ORD107967"/>
        <s v="ORD107968"/>
        <s v="ORD107969"/>
        <s v="ORD107970"/>
        <s v="ORD107971"/>
        <s v="ORD107972"/>
        <s v="ORD107973"/>
        <s v="ORD107974"/>
        <s v="ORD107975"/>
        <s v="ORD107976"/>
        <s v="ORD107977"/>
        <s v="ORD107978"/>
        <s v="ORD107979"/>
        <s v="ORD107980"/>
        <s v="ORD107981"/>
        <s v="ORD107982"/>
        <s v="ORD107983"/>
        <s v="ORD107984"/>
        <s v="ORD107985"/>
        <s v="ORD107986"/>
        <s v="ORD107987"/>
        <s v="ORD107988"/>
        <s v="ORD107989"/>
        <s v="ORD107990"/>
        <s v="ORD107991"/>
        <s v="ORD107992"/>
        <s v="ORD107993"/>
        <s v="ORD107994"/>
        <s v="ORD107995"/>
        <s v="ORD107996"/>
        <s v="ORD107997"/>
        <s v="ORD107998"/>
        <s v="ORD107999"/>
        <s v="ORD108000"/>
        <s v="ORD108001"/>
        <s v="ORD108002"/>
        <s v="ORD108003"/>
        <s v="ORD108004"/>
        <s v="ORD108005"/>
        <s v="ORD108006"/>
        <s v="ORD108007"/>
        <s v="ORD108008"/>
        <s v="ORD108009"/>
        <s v="ORD108010"/>
        <s v="ORD108011"/>
        <s v="ORD108012"/>
        <s v="ORD108013"/>
        <s v="ORD108014"/>
        <s v="ORD108015"/>
        <s v="ORD108016"/>
        <s v="ORD108017"/>
        <s v="ORD108018"/>
        <s v="ORD108019"/>
        <s v="ORD108020"/>
        <s v="ORD108021"/>
        <s v="ORD108022"/>
        <s v="ORD108023"/>
        <s v="ORD108024"/>
        <s v="ORD108025"/>
        <s v="ORD108026"/>
        <s v="ORD108027"/>
        <s v="ORD108028"/>
        <s v="ORD108029"/>
        <s v="ORD108030"/>
        <s v="ORD108031"/>
        <s v="ORD108032"/>
        <s v="ORD108033"/>
        <s v="ORD108034"/>
        <s v="ORD108035"/>
        <s v="ORD108036"/>
        <s v="ORD108037"/>
        <s v="ORD108038"/>
        <s v="ORD108039"/>
        <s v="ORD108040"/>
        <s v="ORD108041"/>
        <s v="ORD108042"/>
        <s v="ORD108043"/>
        <s v="ORD108044"/>
        <s v="ORD108045"/>
        <s v="ORD108046"/>
        <s v="ORD108047"/>
        <s v="ORD108048"/>
        <s v="ORD108049"/>
        <s v="ORD108050"/>
        <s v="ORD108051"/>
        <s v="ORD108052"/>
        <s v="ORD108053"/>
        <s v="ORD108054"/>
        <s v="ORD108055"/>
        <s v="ORD108056"/>
        <s v="ORD108057"/>
        <s v="ORD108058"/>
        <s v="ORD108059"/>
        <s v="ORD108060"/>
        <s v="ORD108061"/>
        <s v="ORD108062"/>
        <s v="ORD108063"/>
        <s v="ORD108064"/>
        <s v="ORD108065"/>
        <s v="ORD108066"/>
        <s v="ORD108067"/>
        <s v="ORD108068"/>
        <s v="ORD108069"/>
        <s v="ORD108070"/>
        <s v="ORD108071"/>
        <s v="ORD108072"/>
        <s v="ORD108073"/>
        <s v="ORD108074"/>
        <s v="ORD108075"/>
        <s v="ORD108076"/>
        <s v="ORD108077"/>
        <s v="ORD108078"/>
        <s v="ORD108079"/>
        <s v="ORD108080"/>
        <s v="ORD108081"/>
        <s v="ORD108082"/>
        <s v="ORD108083"/>
        <s v="ORD108084"/>
        <s v="ORD108085"/>
        <s v="ORD108086"/>
        <s v="ORD108087"/>
        <s v="ORD108088"/>
        <s v="ORD108089"/>
        <s v="ORD108090"/>
        <s v="ORD108091"/>
        <s v="ORD108092"/>
        <s v="ORD108093"/>
        <s v="ORD108094"/>
        <s v="ORD108095"/>
        <s v="ORD108096"/>
        <s v="ORD108097"/>
        <s v="ORD108098"/>
        <s v="ORD108099"/>
        <s v="ORD108100"/>
        <s v="ORD108101"/>
        <s v="ORD108102"/>
        <s v="ORD108103"/>
        <s v="ORD108104"/>
        <s v="ORD108105"/>
        <s v="ORD108106"/>
        <s v="ORD108107"/>
        <s v="ORD108108"/>
        <s v="ORD108109"/>
        <s v="ORD108110"/>
        <s v="ORD108111"/>
        <s v="ORD108112"/>
        <s v="ORD108113"/>
        <s v="ORD108114"/>
        <s v="ORD108115"/>
        <s v="ORD108116"/>
        <s v="ORD108117"/>
        <s v="ORD108118"/>
        <s v="ORD108119"/>
        <s v="ORD108120"/>
        <s v="ORD108121"/>
        <s v="ORD108122"/>
        <s v="ORD108123"/>
        <s v="ORD108124"/>
        <s v="ORD108125"/>
        <s v="ORD108126"/>
        <s v="ORD108127"/>
        <s v="ORD108128"/>
        <s v="ORD108129"/>
        <s v="ORD108130"/>
        <s v="ORD108131"/>
        <s v="ORD108132"/>
        <s v="ORD108133"/>
        <s v="ORD108134"/>
        <s v="ORD108135"/>
        <s v="ORD108136"/>
        <s v="ORD108137"/>
        <s v="ORD108138"/>
        <s v="ORD108139"/>
        <s v="ORD108140"/>
        <s v="ORD108141"/>
        <s v="ORD108142"/>
        <s v="ORD108143"/>
        <s v="ORD108144"/>
        <s v="ORD108145"/>
        <s v="ORD108146"/>
        <s v="ORD108147"/>
        <s v="ORD108148"/>
        <s v="ORD108149"/>
        <s v="ORD108150"/>
        <s v="ORD108151"/>
        <s v="ORD108152"/>
        <s v="ORD108153"/>
        <s v="ORD108154"/>
        <s v="ORD108155"/>
        <s v="ORD108156"/>
        <s v="ORD108157"/>
        <s v="ORD108158"/>
        <s v="ORD108159"/>
        <s v="ORD108160"/>
        <s v="ORD108161"/>
        <s v="ORD108162"/>
        <s v="ORD108163"/>
        <s v="ORD108164"/>
        <s v="ORD108165"/>
        <s v="ORD108166"/>
        <s v="ORD108167"/>
        <s v="ORD108168"/>
        <s v="ORD108169"/>
        <s v="ORD108170"/>
        <s v="ORD108171"/>
        <s v="ORD108172"/>
        <s v="ORD108173"/>
        <s v="ORD108174"/>
        <s v="ORD108175"/>
        <s v="ORD108176"/>
        <s v="ORD108177"/>
        <s v="ORD108178"/>
        <s v="ORD108179"/>
        <s v="ORD108180"/>
        <s v="ORD108181"/>
        <s v="ORD108182"/>
        <s v="ORD108183"/>
        <s v="ORD108184"/>
        <s v="ORD108185"/>
        <s v="ORD108186"/>
        <s v="ORD108187"/>
        <s v="ORD108188"/>
        <s v="ORD108189"/>
        <s v="ORD108190"/>
        <s v="ORD108191"/>
        <s v="ORD108192"/>
        <s v="ORD108193"/>
        <s v="ORD108194"/>
        <s v="ORD108195"/>
        <s v="ORD108196"/>
        <s v="ORD108197"/>
        <s v="ORD108198"/>
        <s v="ORD108199"/>
        <s v="ORD108200"/>
        <s v="ORD108201"/>
        <s v="ORD108202"/>
        <s v="ORD108203"/>
        <s v="ORD108204"/>
        <s v="ORD108205"/>
        <s v="ORD108206"/>
        <s v="ORD108207"/>
        <s v="ORD108208"/>
        <s v="ORD108209"/>
        <s v="ORD108210"/>
        <s v="ORD108211"/>
        <s v="ORD108212"/>
        <s v="ORD108213"/>
        <s v="ORD108214"/>
        <s v="ORD108215"/>
        <s v="ORD108216"/>
        <s v="ORD108217"/>
        <s v="ORD108218"/>
        <s v="ORD108219"/>
        <s v="ORD108220"/>
        <s v="ORD108221"/>
        <s v="ORD108222"/>
        <s v="ORD108223"/>
        <s v="ORD108224"/>
        <s v="ORD108225"/>
        <s v="ORD108226"/>
        <s v="ORD108227"/>
        <s v="ORD108228"/>
        <s v="ORD108229"/>
        <s v="ORD108230"/>
        <s v="ORD108231"/>
        <s v="ORD108232"/>
        <s v="ORD108233"/>
        <s v="ORD108234"/>
        <s v="ORD108235"/>
        <s v="ORD108236"/>
        <s v="ORD108237"/>
        <s v="ORD108238"/>
        <s v="ORD108239"/>
        <s v="ORD108240"/>
        <s v="ORD108241"/>
        <s v="ORD108242"/>
        <s v="ORD108243"/>
        <s v="ORD108244"/>
        <s v="ORD108245"/>
        <s v="ORD108246"/>
        <s v="ORD108247"/>
        <s v="ORD108248"/>
        <s v="ORD108249"/>
        <s v="ORD108250"/>
        <s v="ORD108251"/>
        <s v="ORD108252"/>
        <s v="ORD108253"/>
        <s v="ORD108254"/>
        <s v="ORD108255"/>
        <s v="ORD108256"/>
        <s v="ORD108257"/>
        <s v="ORD108258"/>
        <s v="ORD108259"/>
        <s v="ORD108260"/>
        <s v="ORD108261"/>
        <s v="ORD108262"/>
        <s v="ORD108263"/>
        <s v="ORD108264"/>
        <s v="ORD108265"/>
        <s v="ORD108266"/>
        <s v="ORD108267"/>
        <s v="ORD108268"/>
        <s v="ORD108269"/>
        <s v="ORD108270"/>
        <s v="ORD108271"/>
        <s v="ORD108272"/>
        <s v="ORD108273"/>
        <s v="ORD108274"/>
        <s v="ORD108275"/>
        <s v="ORD108276"/>
        <s v="ORD108277"/>
        <s v="ORD108278"/>
        <s v="ORD108279"/>
        <s v="ORD108280"/>
        <s v="ORD108281"/>
        <s v="ORD108282"/>
        <s v="ORD108283"/>
        <s v="ORD108284"/>
        <s v="ORD108285"/>
        <s v="ORD108286"/>
        <s v="ORD108287"/>
        <s v="ORD108288"/>
        <s v="ORD108289"/>
        <s v="ORD108290"/>
        <s v="ORD108291"/>
        <s v="ORD108292"/>
        <s v="ORD108293"/>
        <s v="ORD108294"/>
        <s v="ORD108295"/>
        <s v="ORD108296"/>
        <s v="ORD108297"/>
        <s v="ORD108298"/>
        <s v="ORD108299"/>
        <s v="ORD108300"/>
        <s v="ORD108301"/>
        <s v="ORD108302"/>
        <s v="ORD108303"/>
        <s v="ORD108304"/>
        <s v="ORD108305"/>
        <s v="ORD108306"/>
        <s v="ORD108307"/>
        <s v="ORD108308"/>
        <s v="ORD108309"/>
        <s v="ORD108310"/>
        <s v="ORD108311"/>
        <s v="ORD108312"/>
        <s v="ORD108313"/>
        <s v="ORD108314"/>
        <s v="ORD108315"/>
        <s v="ORD108316"/>
        <s v="ORD108317"/>
        <s v="ORD108318"/>
        <s v="ORD108319"/>
        <s v="ORD108320"/>
        <s v="ORD108321"/>
        <s v="ORD108322"/>
        <s v="ORD108323"/>
        <s v="ORD108324"/>
        <s v="ORD108325"/>
        <s v="ORD108326"/>
        <s v="ORD108327"/>
        <s v="ORD108328"/>
        <s v="ORD108329"/>
        <s v="ORD108330"/>
        <s v="ORD108331"/>
        <s v="ORD108332"/>
        <s v="ORD108333"/>
        <s v="ORD108334"/>
        <s v="ORD108335"/>
        <s v="ORD108336"/>
        <s v="ORD108337"/>
        <s v="ORD108338"/>
        <s v="ORD108339"/>
        <s v="ORD108340"/>
        <s v="ORD108341"/>
        <s v="ORD108342"/>
        <s v="ORD108343"/>
        <s v="ORD108344"/>
        <s v="ORD108345"/>
        <s v="ORD108346"/>
        <s v="ORD108347"/>
        <s v="ORD108348"/>
        <s v="ORD108349"/>
        <s v="ORD108350"/>
        <s v="ORD108351"/>
        <s v="ORD108352"/>
        <s v="ORD108353"/>
        <s v="ORD108354"/>
        <s v="ORD108355"/>
        <s v="ORD108356"/>
        <s v="ORD108357"/>
        <s v="ORD108358"/>
        <s v="ORD108359"/>
        <s v="ORD108360"/>
        <s v="ORD108361"/>
        <s v="ORD108362"/>
        <s v="ORD108363"/>
        <s v="ORD108364"/>
        <s v="ORD108365"/>
        <s v="ORD108366"/>
        <s v="ORD108367"/>
        <s v="ORD108368"/>
        <s v="ORD108369"/>
        <s v="ORD108370"/>
        <s v="ORD108371"/>
        <s v="ORD108372"/>
        <s v="ORD108373"/>
        <s v="ORD108374"/>
        <s v="ORD108375"/>
        <s v="ORD108376"/>
        <s v="ORD108377"/>
        <s v="ORD108378"/>
        <s v="ORD108379"/>
        <s v="ORD108380"/>
        <s v="ORD108381"/>
        <s v="ORD108382"/>
        <s v="ORD108383"/>
        <s v="ORD108384"/>
        <s v="ORD108385"/>
        <s v="ORD108386"/>
        <s v="ORD108387"/>
        <s v="ORD108388"/>
        <s v="ORD108389"/>
        <s v="ORD108390"/>
        <s v="ORD108391"/>
        <s v="ORD108392"/>
        <s v="ORD108393"/>
        <s v="ORD108394"/>
        <s v="ORD108395"/>
        <s v="ORD108396"/>
        <s v="ORD108397"/>
        <s v="ORD108398"/>
        <s v="ORD108399"/>
        <s v="ORD108400"/>
        <s v="ORD108401"/>
        <s v="ORD108402"/>
        <s v="ORD108403"/>
        <s v="ORD108404"/>
        <s v="ORD108405"/>
        <s v="ORD108406"/>
        <s v="ORD108407"/>
        <s v="ORD108408"/>
        <s v="ORD108409"/>
        <s v="ORD108410"/>
        <s v="ORD108411"/>
        <s v="ORD108412"/>
        <s v="ORD108413"/>
        <s v="ORD108414"/>
        <s v="ORD108415"/>
        <s v="ORD108416"/>
        <s v="ORD108417"/>
        <s v="ORD108418"/>
        <s v="ORD108419"/>
        <s v="ORD108420"/>
        <s v="ORD108421"/>
        <s v="ORD108422"/>
        <s v="ORD108423"/>
        <s v="ORD108424"/>
        <s v="ORD108425"/>
        <s v="ORD108426"/>
        <s v="ORD108427"/>
        <s v="ORD108428"/>
        <s v="ORD108429"/>
        <s v="ORD108430"/>
        <s v="ORD108431"/>
        <s v="ORD108432"/>
        <s v="ORD108433"/>
        <s v="ORD108434"/>
        <s v="ORD108435"/>
        <s v="ORD108436"/>
        <s v="ORD108437"/>
        <s v="ORD108438"/>
        <s v="ORD108439"/>
        <s v="ORD108440"/>
        <s v="ORD108441"/>
        <s v="ORD108442"/>
        <s v="ORD108443"/>
        <s v="ORD108444"/>
        <s v="ORD108445"/>
        <s v="ORD108446"/>
        <s v="ORD108447"/>
        <s v="ORD108448"/>
        <s v="ORD108449"/>
        <s v="ORD108450"/>
        <s v="ORD108451"/>
        <s v="ORD108452"/>
        <s v="ORD108453"/>
        <s v="ORD108454"/>
        <s v="ORD108455"/>
        <s v="ORD108456"/>
        <s v="ORD108457"/>
        <s v="ORD108458"/>
        <s v="ORD108459"/>
        <s v="ORD108460"/>
        <s v="ORD108461"/>
        <s v="ORD108462"/>
        <s v="ORD108463"/>
        <s v="ORD108464"/>
        <s v="ORD108465"/>
        <s v="ORD108466"/>
        <s v="ORD108467"/>
        <s v="ORD108468"/>
        <s v="ORD108469"/>
        <s v="ORD108470"/>
        <s v="ORD108471"/>
        <s v="ORD108472"/>
        <s v="ORD108473"/>
        <s v="ORD108474"/>
        <s v="ORD108475"/>
        <s v="ORD108476"/>
        <s v="ORD108477"/>
        <s v="ORD108478"/>
        <s v="ORD108479"/>
        <s v="ORD108480"/>
        <s v="ORD108481"/>
        <s v="ORD108482"/>
        <s v="ORD108483"/>
        <s v="ORD108484"/>
        <s v="ORD108485"/>
        <s v="ORD108486"/>
        <s v="ORD108487"/>
        <s v="ORD108488"/>
        <s v="ORD108489"/>
        <s v="ORD108490"/>
        <s v="ORD108491"/>
        <s v="ORD108492"/>
        <s v="ORD108493"/>
        <s v="ORD108494"/>
        <s v="ORD108495"/>
        <s v="ORD108496"/>
        <s v="ORD108497"/>
        <s v="ORD108498"/>
        <s v="ORD108499"/>
        <s v="ORD108500"/>
        <s v="ORD108501"/>
        <s v="ORD108502"/>
        <s v="ORD108503"/>
        <s v="ORD108504"/>
        <s v="ORD108505"/>
        <s v="ORD108506"/>
        <s v="ORD108507"/>
        <s v="ORD108508"/>
        <s v="ORD108509"/>
        <s v="ORD108510"/>
        <s v="ORD108511"/>
        <s v="ORD108512"/>
        <s v="ORD108513"/>
        <s v="ORD108514"/>
        <s v="ORD108515"/>
        <s v="ORD108516"/>
        <s v="ORD108517"/>
        <s v="ORD108518"/>
        <s v="ORD108519"/>
        <s v="ORD108520"/>
        <s v="ORD108521"/>
        <s v="ORD108522"/>
        <s v="ORD108523"/>
        <s v="ORD108524"/>
        <s v="ORD108525"/>
        <s v="ORD108526"/>
        <s v="ORD108527"/>
        <s v="ORD108528"/>
        <s v="ORD108529"/>
        <s v="ORD108530"/>
        <s v="ORD108531"/>
        <s v="ORD108532"/>
        <s v="ORD108533"/>
        <s v="ORD108534"/>
        <s v="ORD108535"/>
        <s v="ORD108536"/>
        <s v="ORD108537"/>
        <s v="ORD108538"/>
        <s v="ORD108539"/>
        <s v="ORD108540"/>
        <s v="ORD108541"/>
        <s v="ORD108542"/>
        <s v="ORD108543"/>
        <s v="ORD108544"/>
        <s v="ORD108545"/>
        <s v="ORD108546"/>
        <s v="ORD108547"/>
        <s v="ORD108548"/>
        <s v="ORD108549"/>
        <s v="ORD108550"/>
        <s v="ORD108551"/>
        <s v="ORD108552"/>
        <s v="ORD108553"/>
        <s v="ORD108554"/>
        <s v="ORD108555"/>
        <s v="ORD108556"/>
        <s v="ORD108557"/>
        <s v="ORD108558"/>
        <s v="ORD108559"/>
        <s v="ORD108560"/>
        <s v="ORD108561"/>
        <s v="ORD108562"/>
        <s v="ORD108563"/>
        <s v="ORD108564"/>
        <s v="ORD108565"/>
        <s v="ORD108566"/>
        <s v="ORD108567"/>
        <s v="ORD108568"/>
        <s v="ORD108569"/>
        <s v="ORD108570"/>
        <s v="ORD108571"/>
        <s v="ORD108572"/>
        <s v="ORD108573"/>
        <s v="ORD108574"/>
        <s v="ORD108575"/>
        <s v="ORD108576"/>
        <s v="ORD108577"/>
        <s v="ORD108578"/>
        <s v="ORD108579"/>
        <s v="ORD108580"/>
        <s v="ORD108581"/>
        <s v="ORD108582"/>
        <s v="ORD108583"/>
        <s v="ORD108584"/>
        <s v="ORD108585"/>
        <s v="ORD108586"/>
        <s v="ORD108587"/>
        <s v="ORD108588"/>
        <s v="ORD108589"/>
        <s v="ORD108590"/>
        <s v="ORD108591"/>
        <s v="ORD108592"/>
        <s v="ORD108593"/>
        <s v="ORD108594"/>
        <s v="ORD108595"/>
        <s v="ORD108596"/>
        <s v="ORD108597"/>
        <s v="ORD108598"/>
        <s v="ORD108599"/>
        <s v="ORD108600"/>
        <s v="ORD108601"/>
        <s v="ORD108602"/>
        <s v="ORD108603"/>
        <s v="ORD108604"/>
        <s v="ORD108605"/>
        <s v="ORD108606"/>
        <s v="ORD108607"/>
        <s v="ORD108608"/>
        <s v="ORD108609"/>
        <s v="ORD108610"/>
        <s v="ORD108611"/>
        <s v="ORD108612"/>
        <s v="ORD108613"/>
        <s v="ORD108614"/>
        <s v="ORD108615"/>
        <s v="ORD108616"/>
        <s v="ORD108617"/>
        <s v="ORD108618"/>
        <s v="ORD108619"/>
        <s v="ORD108620"/>
        <s v="ORD108621"/>
        <s v="ORD108622"/>
        <s v="ORD108623"/>
        <s v="ORD108624"/>
        <s v="ORD108625"/>
        <s v="ORD108626"/>
        <s v="ORD108627"/>
        <s v="ORD108628"/>
        <s v="ORD108629"/>
        <s v="ORD108630"/>
        <s v="ORD108631"/>
        <s v="ORD108632"/>
        <s v="ORD108633"/>
        <s v="ORD108634"/>
        <s v="ORD108635"/>
        <s v="ORD108636"/>
        <s v="ORD108637"/>
        <s v="ORD108638"/>
        <s v="ORD108639"/>
        <s v="ORD108640"/>
        <s v="ORD108641"/>
        <s v="ORD108642"/>
        <s v="ORD108643"/>
        <s v="ORD108644"/>
        <s v="ORD108645"/>
        <s v="ORD108646"/>
        <s v="ORD108647"/>
        <s v="ORD108648"/>
        <s v="ORD108649"/>
        <s v="ORD108650"/>
        <s v="ORD108651"/>
        <s v="ORD108652"/>
        <s v="ORD108653"/>
        <s v="ORD108654"/>
        <s v="ORD108655"/>
        <s v="ORD108656"/>
        <s v="ORD108657"/>
        <s v="ORD108658"/>
        <s v="ORD108659"/>
        <s v="ORD108660"/>
        <s v="ORD108661"/>
        <s v="ORD108662"/>
        <s v="ORD108663"/>
        <s v="ORD108664"/>
        <s v="ORD108665"/>
        <s v="ORD108666"/>
        <s v="ORD108667"/>
        <s v="ORD108668"/>
        <s v="ORD108669"/>
        <s v="ORD108670"/>
        <s v="ORD108671"/>
        <s v="ORD108672"/>
        <s v="ORD108673"/>
        <s v="ORD108674"/>
        <s v="ORD108675"/>
        <s v="ORD108676"/>
        <s v="ORD108677"/>
        <s v="ORD108678"/>
        <s v="ORD108679"/>
        <s v="ORD108680"/>
        <s v="ORD108681"/>
        <s v="ORD108682"/>
        <s v="ORD108683"/>
        <s v="ORD108684"/>
        <s v="ORD108685"/>
        <s v="ORD108686"/>
        <s v="ORD108687"/>
        <s v="ORD108688"/>
        <s v="ORD108689"/>
        <s v="ORD108690"/>
        <s v="ORD108691"/>
        <s v="ORD108692"/>
        <s v="ORD108693"/>
        <s v="ORD108694"/>
        <s v="ORD108695"/>
        <s v="ORD108696"/>
        <s v="ORD108697"/>
        <s v="ORD108698"/>
        <s v="ORD108699"/>
        <s v="ORD108700"/>
        <s v="ORD108701"/>
        <s v="ORD108702"/>
        <s v="ORD108703"/>
        <s v="ORD108704"/>
        <s v="ORD108705"/>
        <s v="ORD108706"/>
        <s v="ORD108707"/>
        <s v="ORD108708"/>
        <s v="ORD108709"/>
        <s v="ORD108710"/>
        <s v="ORD108711"/>
        <s v="ORD108712"/>
        <s v="ORD108713"/>
        <s v="ORD108714"/>
        <s v="ORD108715"/>
        <s v="ORD108716"/>
        <s v="ORD108717"/>
        <s v="ORD108718"/>
        <s v="ORD108719"/>
        <s v="ORD108720"/>
        <s v="ORD108721"/>
        <s v="ORD108722"/>
        <s v="ORD108723"/>
        <s v="ORD108724"/>
        <s v="ORD108725"/>
        <s v="ORD108726"/>
        <s v="ORD108727"/>
        <s v="ORD108728"/>
        <s v="ORD108729"/>
        <s v="ORD108730"/>
        <s v="ORD108731"/>
        <s v="ORD108732"/>
        <s v="ORD108733"/>
        <s v="ORD108734"/>
        <s v="ORD108735"/>
        <s v="ORD108736"/>
        <s v="ORD108737"/>
        <s v="ORD108738"/>
        <s v="ORD108739"/>
        <s v="ORD108740"/>
        <s v="ORD108741"/>
        <s v="ORD108742"/>
        <s v="ORD108743"/>
        <s v="ORD108744"/>
        <s v="ORD108745"/>
        <s v="ORD108746"/>
        <s v="ORD108747"/>
        <s v="ORD108748"/>
        <s v="ORD108749"/>
        <s v="ORD108750"/>
        <s v="ORD108751"/>
        <s v="ORD108752"/>
        <s v="ORD108753"/>
        <s v="ORD108754"/>
        <s v="ORD108755"/>
        <s v="ORD108756"/>
        <s v="ORD108757"/>
        <s v="ORD108758"/>
        <s v="ORD108759"/>
        <s v="ORD108760"/>
        <s v="ORD108761"/>
        <s v="ORD108762"/>
        <s v="ORD108763"/>
        <s v="ORD108764"/>
        <s v="ORD108765"/>
        <s v="ORD108766"/>
        <s v="ORD108767"/>
        <s v="ORD108768"/>
        <s v="ORD108769"/>
        <s v="ORD108770"/>
        <s v="ORD108771"/>
        <s v="ORD108772"/>
        <s v="ORD108773"/>
        <s v="ORD108774"/>
        <s v="ORD108775"/>
        <s v="ORD108776"/>
        <s v="ORD108777"/>
        <s v="ORD108778"/>
        <s v="ORD108779"/>
        <s v="ORD108780"/>
        <s v="ORD108781"/>
        <s v="ORD108782"/>
        <s v="ORD108783"/>
        <s v="ORD108784"/>
        <s v="ORD108785"/>
        <s v="ORD108786"/>
        <s v="ORD108787"/>
        <s v="ORD108788"/>
        <s v="ORD108789"/>
        <s v="ORD108790"/>
        <s v="ORD108791"/>
        <s v="ORD108792"/>
        <s v="ORD108793"/>
        <s v="ORD108794"/>
        <s v="ORD108795"/>
        <s v="ORD108796"/>
        <s v="ORD108797"/>
        <s v="ORD108798"/>
        <s v="ORD108799"/>
        <s v="ORD108800"/>
        <s v="ORD108801"/>
        <s v="ORD108802"/>
        <s v="ORD108803"/>
        <s v="ORD108804"/>
        <s v="ORD108805"/>
        <s v="ORD108806"/>
        <s v="ORD108807"/>
        <s v="ORD108808"/>
        <s v="ORD108809"/>
        <s v="ORD108810"/>
        <s v="ORD108811"/>
        <s v="ORD108812"/>
        <s v="ORD108813"/>
        <s v="ORD108814"/>
        <s v="ORD108815"/>
        <s v="ORD108816"/>
        <s v="ORD108817"/>
        <s v="ORD108818"/>
        <s v="ORD108819"/>
        <s v="ORD108820"/>
        <s v="ORD108821"/>
        <s v="ORD108822"/>
        <s v="ORD108823"/>
        <s v="ORD108824"/>
        <s v="ORD108825"/>
        <s v="ORD108826"/>
        <s v="ORD108827"/>
        <s v="ORD108828"/>
        <s v="ORD108829"/>
        <s v="ORD108830"/>
        <s v="ORD108831"/>
        <s v="ORD108832"/>
        <s v="ORD108833"/>
        <s v="ORD108834"/>
        <s v="ORD108835"/>
        <s v="ORD108836"/>
        <s v="ORD108837"/>
        <s v="ORD108838"/>
        <s v="ORD108839"/>
        <s v="ORD108840"/>
        <s v="ORD108841"/>
        <s v="ORD108842"/>
        <s v="ORD108843"/>
        <s v="ORD108844"/>
        <s v="ORD108845"/>
        <s v="ORD108846"/>
        <s v="ORD108847"/>
        <s v="ORD108848"/>
        <s v="ORD108849"/>
        <s v="ORD108850"/>
        <s v="ORD108851"/>
        <s v="ORD108852"/>
        <s v="ORD108853"/>
        <s v="ORD108854"/>
        <s v="ORD108855"/>
        <s v="ORD108856"/>
        <s v="ORD108857"/>
        <s v="ORD108858"/>
        <s v="ORD108859"/>
        <s v="ORD108860"/>
        <s v="ORD108861"/>
        <s v="ORD108862"/>
        <s v="ORD108863"/>
        <s v="ORD108864"/>
        <s v="ORD108865"/>
        <s v="ORD108866"/>
        <s v="ORD108867"/>
        <s v="ORD108868"/>
        <s v="ORD108869"/>
        <s v="ORD108870"/>
        <s v="ORD108871"/>
        <s v="ORD108872"/>
        <s v="ORD108873"/>
        <s v="ORD108874"/>
        <s v="ORD108875"/>
        <s v="ORD108876"/>
        <s v="ORD108877"/>
        <s v="ORD108878"/>
        <s v="ORD108879"/>
        <s v="ORD108880"/>
        <s v="ORD108881"/>
        <s v="ORD108882"/>
        <s v="ORD108883"/>
        <s v="ORD108884"/>
        <s v="ORD108885"/>
        <s v="ORD108886"/>
        <s v="ORD108887"/>
        <s v="ORD108888"/>
        <s v="ORD108889"/>
        <s v="ORD108890"/>
        <s v="ORD108891"/>
        <s v="ORD108892"/>
        <s v="ORD108893"/>
        <s v="ORD108894"/>
        <s v="ORD108895"/>
        <s v="ORD108896"/>
        <s v="ORD108897"/>
        <s v="ORD108898"/>
        <s v="ORD108899"/>
        <s v="ORD108900"/>
        <s v="ORD108901"/>
        <s v="ORD108902"/>
        <s v="ORD108903"/>
        <s v="ORD108904"/>
        <s v="ORD108905"/>
        <s v="ORD108906"/>
        <s v="ORD108907"/>
        <s v="ORD108908"/>
        <s v="ORD108909"/>
        <s v="ORD108910"/>
        <s v="ORD108911"/>
        <s v="ORD108912"/>
        <s v="ORD108913"/>
        <s v="ORD108914"/>
        <s v="ORD108915"/>
        <s v="ORD108916"/>
        <s v="ORD108917"/>
        <s v="ORD108918"/>
        <s v="ORD108919"/>
        <s v="ORD108920"/>
        <s v="ORD108921"/>
        <s v="ORD108922"/>
        <s v="ORD108923"/>
        <s v="ORD108924"/>
        <s v="ORD108925"/>
        <s v="ORD108926"/>
        <s v="ORD108927"/>
        <s v="ORD108928"/>
        <s v="ORD108929"/>
        <s v="ORD108930"/>
        <s v="ORD108931"/>
        <s v="ORD108932"/>
        <s v="ORD108933"/>
        <s v="ORD108934"/>
        <s v="ORD108935"/>
        <s v="ORD108936"/>
        <s v="ORD108937"/>
        <s v="ORD108938"/>
        <s v="ORD108939"/>
        <s v="ORD108940"/>
        <s v="ORD108941"/>
        <s v="ORD108942"/>
        <s v="ORD108943"/>
        <s v="ORD108944"/>
        <s v="ORD108945"/>
        <s v="ORD108946"/>
        <s v="ORD108947"/>
        <s v="ORD108948"/>
        <s v="ORD108949"/>
        <s v="ORD108950"/>
        <s v="ORD108951"/>
        <s v="ORD108952"/>
        <s v="ORD108953"/>
        <s v="ORD108954"/>
        <s v="ORD108955"/>
        <s v="ORD108956"/>
        <s v="ORD108957"/>
        <s v="ORD108958"/>
        <s v="ORD108959"/>
        <s v="ORD108960"/>
        <s v="ORD108961"/>
        <s v="ORD108962"/>
        <s v="ORD108963"/>
        <s v="ORD108964"/>
        <s v="ORD108965"/>
        <s v="ORD108966"/>
        <s v="ORD108967"/>
        <s v="ORD108968"/>
        <s v="ORD108969"/>
        <s v="ORD108970"/>
        <s v="ORD108971"/>
        <s v="ORD108972"/>
        <s v="ORD108973"/>
        <s v="ORD108974"/>
        <s v="ORD108975"/>
        <s v="ORD108976"/>
        <s v="ORD108977"/>
        <s v="ORD108978"/>
        <s v="ORD108979"/>
        <s v="ORD108980"/>
        <s v="ORD108981"/>
        <s v="ORD108982"/>
        <s v="ORD108983"/>
        <s v="ORD108984"/>
        <s v="ORD108985"/>
        <s v="ORD108986"/>
        <s v="ORD108987"/>
        <s v="ORD108988"/>
        <s v="ORD108989"/>
        <s v="ORD108990"/>
        <s v="ORD108991"/>
        <s v="ORD108992"/>
        <s v="ORD108993"/>
        <s v="ORD108994"/>
        <s v="ORD108995"/>
        <s v="ORD108996"/>
        <s v="ORD108997"/>
        <s v="ORD108998"/>
        <s v="ORD108999"/>
        <s v="ORD109000"/>
        <s v="ORD109001"/>
        <s v="ORD109002"/>
        <s v="ORD109003"/>
        <s v="ORD109004"/>
        <s v="ORD109005"/>
        <s v="ORD109006"/>
        <s v="ORD109007"/>
        <s v="ORD109008"/>
        <s v="ORD109009"/>
        <s v="ORD109010"/>
        <s v="ORD109011"/>
        <s v="ORD109012"/>
        <s v="ORD109013"/>
        <s v="ORD109014"/>
        <s v="ORD109015"/>
        <s v="ORD109016"/>
        <s v="ORD109017"/>
        <s v="ORD109018"/>
        <s v="ORD109019"/>
        <s v="ORD109020"/>
        <s v="ORD109021"/>
        <s v="ORD109022"/>
        <s v="ORD109023"/>
        <s v="ORD109024"/>
        <s v="ORD109025"/>
        <s v="ORD109026"/>
        <s v="ORD109027"/>
        <s v="ORD109028"/>
        <s v="ORD109029"/>
        <s v="ORD109030"/>
        <s v="ORD109031"/>
        <s v="ORD109032"/>
        <s v="ORD109033"/>
        <s v="ORD109034"/>
        <s v="ORD109035"/>
        <s v="ORD109036"/>
        <s v="ORD109037"/>
        <s v="ORD109038"/>
        <s v="ORD109039"/>
        <s v="ORD109040"/>
        <s v="ORD109041"/>
        <s v="ORD109042"/>
        <s v="ORD109043"/>
        <s v="ORD109044"/>
        <s v="ORD109045"/>
        <s v="ORD109046"/>
        <s v="ORD109047"/>
        <s v="ORD109048"/>
        <s v="ORD109049"/>
        <s v="ORD109050"/>
        <s v="ORD109051"/>
        <s v="ORD109052"/>
        <s v="ORD109053"/>
        <s v="ORD109054"/>
        <s v="ORD109055"/>
        <s v="ORD109056"/>
        <s v="ORD109057"/>
        <s v="ORD109058"/>
        <s v="ORD109059"/>
        <s v="ORD109060"/>
        <s v="ORD109061"/>
        <s v="ORD109062"/>
        <s v="ORD109063"/>
        <s v="ORD109064"/>
        <s v="ORD109065"/>
        <s v="ORD109066"/>
        <s v="ORD109067"/>
        <s v="ORD109068"/>
        <s v="ORD109069"/>
        <s v="ORD109070"/>
        <s v="ORD109071"/>
        <s v="ORD109072"/>
        <s v="ORD109073"/>
        <s v="ORD109074"/>
        <s v="ORD109075"/>
        <s v="ORD109076"/>
        <s v="ORD109077"/>
        <s v="ORD109078"/>
        <s v="ORD109079"/>
        <s v="ORD109080"/>
        <s v="ORD109081"/>
        <s v="ORD109082"/>
        <s v="ORD109083"/>
        <s v="ORD109084"/>
        <s v="ORD109085"/>
        <s v="ORD109086"/>
        <s v="ORD109087"/>
        <s v="ORD109088"/>
        <s v="ORD109089"/>
        <s v="ORD109090"/>
        <s v="ORD109091"/>
        <s v="ORD109092"/>
        <s v="ORD109093"/>
        <s v="ORD109094"/>
        <s v="ORD109095"/>
        <s v="ORD109096"/>
        <s v="ORD109097"/>
        <s v="ORD109098"/>
        <s v="ORD109099"/>
        <s v="ORD109100"/>
        <s v="ORD109101"/>
        <s v="ORD109102"/>
        <s v="ORD109103"/>
        <s v="ORD109104"/>
        <s v="ORD109105"/>
        <s v="ORD109106"/>
        <s v="ORD109107"/>
        <s v="ORD109108"/>
        <s v="ORD109109"/>
        <s v="ORD109110"/>
        <s v="ORD109111"/>
        <s v="ORD109112"/>
        <s v="ORD109113"/>
        <s v="ORD109114"/>
        <s v="ORD109115"/>
        <s v="ORD109116"/>
        <s v="ORD109117"/>
        <s v="ORD109118"/>
        <s v="ORD109119"/>
        <s v="ORD109120"/>
        <s v="ORD109121"/>
        <s v="ORD109122"/>
        <s v="ORD109123"/>
        <s v="ORD109124"/>
        <s v="ORD109125"/>
        <s v="ORD109126"/>
        <s v="ORD109127"/>
        <s v="ORD109128"/>
        <s v="ORD109129"/>
        <s v="ORD109130"/>
        <s v="ORD109131"/>
        <s v="ORD109132"/>
        <s v="ORD109133"/>
        <s v="ORD109134"/>
        <s v="ORD109135"/>
        <s v="ORD109136"/>
        <s v="ORD109137"/>
        <s v="ORD109138"/>
        <s v="ORD109139"/>
        <s v="ORD109140"/>
        <s v="ORD109141"/>
        <s v="ORD109142"/>
        <s v="ORD109143"/>
        <s v="ORD109144"/>
        <s v="ORD109145"/>
        <s v="ORD109146"/>
        <s v="ORD109147"/>
        <s v="ORD109148"/>
        <s v="ORD109149"/>
        <s v="ORD109150"/>
        <s v="ORD109151"/>
        <s v="ORD109152"/>
        <s v="ORD109153"/>
        <s v="ORD109154"/>
        <s v="ORD109155"/>
        <s v="ORD109156"/>
        <s v="ORD109157"/>
        <s v="ORD109158"/>
        <s v="ORD109159"/>
        <s v="ORD109160"/>
        <s v="ORD109161"/>
        <s v="ORD109162"/>
        <s v="ORD109163"/>
        <s v="ORD109164"/>
        <s v="ORD109165"/>
        <s v="ORD109166"/>
        <s v="ORD109167"/>
        <s v="ORD109168"/>
        <s v="ORD109169"/>
        <s v="ORD109170"/>
        <s v="ORD109171"/>
        <s v="ORD109172"/>
        <s v="ORD109173"/>
        <s v="ORD109174"/>
        <s v="ORD109175"/>
        <s v="ORD109176"/>
        <s v="ORD109177"/>
        <s v="ORD109178"/>
        <s v="ORD109179"/>
        <s v="ORD109180"/>
        <s v="ORD109181"/>
        <s v="ORD109182"/>
        <s v="ORD109183"/>
        <s v="ORD109184"/>
        <s v="ORD109185"/>
        <s v="ORD109186"/>
        <s v="ORD109187"/>
        <s v="ORD109188"/>
        <s v="ORD109189"/>
        <s v="ORD109190"/>
        <s v="ORD109191"/>
        <s v="ORD109192"/>
        <s v="ORD109193"/>
        <s v="ORD109194"/>
        <s v="ORD109195"/>
        <s v="ORD109196"/>
        <s v="ORD109197"/>
        <s v="ORD109198"/>
        <s v="ORD109199"/>
        <s v="ORD109200"/>
        <s v="ORD109201"/>
        <s v="ORD109202"/>
        <s v="ORD109203"/>
        <s v="ORD109204"/>
        <s v="ORD109205"/>
        <s v="ORD109206"/>
        <s v="ORD109207"/>
        <s v="ORD109208"/>
        <s v="ORD109209"/>
        <s v="ORD109210"/>
        <s v="ORD109211"/>
        <s v="ORD109212"/>
        <s v="ORD109213"/>
        <s v="ORD109214"/>
        <s v="ORD109215"/>
        <s v="ORD109216"/>
        <s v="ORD109217"/>
        <s v="ORD109218"/>
        <s v="ORD109219"/>
        <s v="ORD109220"/>
        <s v="ORD109221"/>
        <s v="ORD109222"/>
        <s v="ORD109223"/>
        <s v="ORD109224"/>
        <s v="ORD109225"/>
        <s v="ORD109226"/>
        <s v="ORD109227"/>
        <s v="ORD109228"/>
        <s v="ORD109229"/>
        <s v="ORD109230"/>
        <s v="ORD109231"/>
        <s v="ORD109232"/>
        <s v="ORD109233"/>
        <s v="ORD109234"/>
        <s v="ORD109235"/>
        <s v="ORD109236"/>
        <s v="ORD109237"/>
        <s v="ORD109238"/>
        <s v="ORD109239"/>
        <s v="ORD109240"/>
        <s v="ORD109241"/>
        <s v="ORD109242"/>
        <s v="ORD109243"/>
        <s v="ORD109244"/>
        <s v="ORD109245"/>
        <s v="ORD109246"/>
        <s v="ORD109247"/>
        <s v="ORD109248"/>
        <s v="ORD109249"/>
        <s v="ORD109250"/>
        <s v="ORD109251"/>
        <s v="ORD109252"/>
        <s v="ORD109253"/>
        <s v="ORD109254"/>
        <s v="ORD109255"/>
        <s v="ORD109256"/>
        <s v="ORD109257"/>
        <s v="ORD109258"/>
        <s v="ORD109259"/>
        <s v="ORD109260"/>
        <s v="ORD109261"/>
        <s v="ORD109262"/>
        <s v="ORD109263"/>
        <s v="ORD109264"/>
        <s v="ORD109265"/>
        <s v="ORD109266"/>
        <s v="ORD109267"/>
        <s v="ORD109268"/>
        <s v="ORD109269"/>
        <s v="ORD109270"/>
        <s v="ORD109271"/>
        <s v="ORD109272"/>
        <s v="ORD109273"/>
        <s v="ORD109274"/>
        <s v="ORD109275"/>
        <s v="ORD109276"/>
        <s v="ORD109277"/>
        <s v="ORD109278"/>
        <s v="ORD109279"/>
        <s v="ORD109280"/>
        <s v="ORD109281"/>
        <s v="ORD109282"/>
        <s v="ORD109283"/>
        <s v="ORD109284"/>
        <s v="ORD109285"/>
        <s v="ORD109286"/>
        <s v="ORD109287"/>
        <s v="ORD109288"/>
        <s v="ORD109289"/>
        <s v="ORD109290"/>
        <s v="ORD109291"/>
        <s v="ORD109292"/>
        <s v="ORD109293"/>
        <s v="ORD109294"/>
        <s v="ORD109295"/>
        <s v="ORD109296"/>
        <s v="ORD109297"/>
        <s v="ORD109298"/>
        <s v="ORD109299"/>
        <s v="ORD109300"/>
        <s v="ORD109301"/>
        <s v="ORD109302"/>
        <s v="ORD109303"/>
        <s v="ORD109304"/>
        <s v="ORD109305"/>
        <s v="ORD109306"/>
        <s v="ORD109307"/>
        <s v="ORD109308"/>
        <s v="ORD109309"/>
        <s v="ORD109310"/>
        <s v="ORD109311"/>
        <s v="ORD109312"/>
        <s v="ORD109313"/>
        <s v="ORD109314"/>
        <s v="ORD109315"/>
        <s v="ORD109316"/>
        <s v="ORD109317"/>
        <s v="ORD109318"/>
        <s v="ORD109319"/>
        <s v="ORD109320"/>
        <s v="ORD109321"/>
        <s v="ORD109322"/>
        <s v="ORD109323"/>
        <s v="ORD109324"/>
        <s v="ORD109325"/>
        <s v="ORD109326"/>
        <s v="ORD109327"/>
        <s v="ORD109328"/>
        <s v="ORD109329"/>
        <s v="ORD109330"/>
        <s v="ORD109331"/>
        <s v="ORD109332"/>
        <s v="ORD109333"/>
        <s v="ORD109334"/>
        <s v="ORD109335"/>
        <s v="ORD109336"/>
        <s v="ORD109337"/>
        <s v="ORD109338"/>
        <s v="ORD109339"/>
        <s v="ORD109340"/>
        <s v="ORD109341"/>
        <s v="ORD109342"/>
        <s v="ORD109343"/>
        <s v="ORD109344"/>
        <s v="ORD109345"/>
        <s v="ORD109346"/>
        <s v="ORD109347"/>
        <s v="ORD109348"/>
        <s v="ORD109349"/>
        <s v="ORD109350"/>
        <s v="ORD109351"/>
        <s v="ORD109352"/>
        <s v="ORD109353"/>
        <s v="ORD109354"/>
        <s v="ORD109355"/>
        <s v="ORD109356"/>
        <s v="ORD109357"/>
        <s v="ORD109358"/>
        <s v="ORD109359"/>
        <s v="ORD109360"/>
        <s v="ORD109361"/>
        <s v="ORD109362"/>
        <s v="ORD109363"/>
        <s v="ORD109364"/>
        <s v="ORD109365"/>
        <s v="ORD109366"/>
        <s v="ORD109367"/>
        <s v="ORD109368"/>
        <s v="ORD109369"/>
        <s v="ORD109370"/>
        <s v="ORD109371"/>
        <s v="ORD109372"/>
        <s v="ORD109373"/>
        <s v="ORD109374"/>
        <s v="ORD109375"/>
        <s v="ORD109376"/>
        <s v="ORD109377"/>
        <s v="ORD109378"/>
        <s v="ORD109379"/>
        <s v="ORD109380"/>
        <s v="ORD109381"/>
        <s v="ORD109382"/>
        <s v="ORD109383"/>
        <s v="ORD109384"/>
        <s v="ORD109385"/>
        <s v="ORD109386"/>
        <s v="ORD109387"/>
        <s v="ORD109388"/>
        <s v="ORD109389"/>
        <s v="ORD109390"/>
        <s v="ORD109391"/>
        <s v="ORD109392"/>
        <s v="ORD109393"/>
        <s v="ORD109394"/>
        <s v="ORD109395"/>
        <s v="ORD109396"/>
        <s v="ORD109397"/>
        <s v="ORD109398"/>
        <s v="ORD109399"/>
        <s v="ORD109400"/>
        <s v="ORD109401"/>
        <s v="ORD109402"/>
        <s v="ORD109403"/>
        <s v="ORD109404"/>
        <s v="ORD109405"/>
        <s v="ORD109406"/>
        <s v="ORD109407"/>
        <s v="ORD109408"/>
        <s v="ORD109409"/>
        <s v="ORD109410"/>
        <s v="ORD109411"/>
        <s v="ORD109412"/>
        <s v="ORD109413"/>
        <s v="ORD109414"/>
        <s v="ORD109415"/>
        <s v="ORD109416"/>
        <s v="ORD109417"/>
        <s v="ORD109418"/>
        <s v="ORD109419"/>
        <s v="ORD109420"/>
        <s v="ORD109421"/>
        <s v="ORD109422"/>
        <s v="ORD109423"/>
        <s v="ORD109424"/>
        <s v="ORD109425"/>
        <s v="ORD109426"/>
        <s v="ORD109427"/>
        <s v="ORD109428"/>
        <s v="ORD109429"/>
        <s v="ORD109430"/>
        <s v="ORD109431"/>
        <s v="ORD109432"/>
        <s v="ORD109433"/>
        <s v="ORD109434"/>
        <s v="ORD109435"/>
        <s v="ORD109436"/>
        <s v="ORD109437"/>
        <s v="ORD109438"/>
        <s v="ORD109439"/>
        <s v="ORD109440"/>
        <s v="ORD109441"/>
        <s v="ORD109442"/>
        <s v="ORD109443"/>
        <s v="ORD109444"/>
        <s v="ORD109445"/>
        <s v="ORD109446"/>
        <s v="ORD109447"/>
        <s v="ORD109448"/>
        <s v="ORD109449"/>
        <s v="ORD109450"/>
        <s v="ORD109451"/>
        <s v="ORD109452"/>
        <s v="ORD109453"/>
        <s v="ORD109454"/>
        <s v="ORD109455"/>
        <s v="ORD109456"/>
        <s v="ORD109457"/>
        <s v="ORD109458"/>
        <s v="ORD109459"/>
        <s v="ORD109460"/>
        <s v="ORD109461"/>
        <s v="ORD109462"/>
        <s v="ORD109463"/>
        <s v="ORD109464"/>
        <s v="ORD109465"/>
        <s v="ORD109466"/>
        <s v="ORD109467"/>
        <s v="ORD109468"/>
        <s v="ORD109469"/>
        <s v="ORD109470"/>
        <s v="ORD109471"/>
        <s v="ORD109472"/>
        <s v="ORD109473"/>
        <s v="ORD109474"/>
        <s v="ORD109475"/>
        <s v="ORD109476"/>
        <s v="ORD109477"/>
        <s v="ORD109478"/>
        <s v="ORD109479"/>
        <s v="ORD109480"/>
        <s v="ORD109481"/>
        <s v="ORD109482"/>
        <s v="ORD109483"/>
        <s v="ORD109484"/>
        <s v="ORD109485"/>
        <s v="ORD109486"/>
        <s v="ORD109487"/>
        <s v="ORD109488"/>
        <s v="ORD109489"/>
        <s v="ORD109490"/>
        <s v="ORD109491"/>
        <s v="ORD109492"/>
        <s v="ORD109493"/>
        <s v="ORD109494"/>
        <s v="ORD109495"/>
        <s v="ORD109496"/>
        <s v="ORD109497"/>
        <s v="ORD109498"/>
        <s v="ORD109499"/>
        <s v="ORD109500"/>
        <s v="ORD109501"/>
        <s v="ORD109502"/>
        <s v="ORD109503"/>
        <s v="ORD109504"/>
        <s v="ORD109505"/>
        <s v="ORD109506"/>
        <s v="ORD109507"/>
        <s v="ORD109508"/>
        <s v="ORD109509"/>
        <s v="ORD109510"/>
        <s v="ORD109511"/>
        <s v="ORD109512"/>
        <s v="ORD109513"/>
        <s v="ORD109514"/>
        <s v="ORD109515"/>
        <s v="ORD109516"/>
        <s v="ORD109517"/>
        <s v="ORD109518"/>
        <s v="ORD109519"/>
        <s v="ORD109520"/>
        <s v="ORD109521"/>
        <s v="ORD109522"/>
        <s v="ORD109523"/>
        <s v="ORD109524"/>
        <s v="ORD109525"/>
        <s v="ORD109526"/>
        <s v="ORD109527"/>
        <s v="ORD109528"/>
        <s v="ORD109529"/>
        <s v="ORD109530"/>
        <s v="ORD109531"/>
        <s v="ORD109532"/>
        <s v="ORD109533"/>
        <s v="ORD109534"/>
        <s v="ORD109535"/>
        <s v="ORD109536"/>
        <s v="ORD109537"/>
        <s v="ORD109538"/>
        <s v="ORD109539"/>
        <s v="ORD109540"/>
        <s v="ORD109541"/>
        <s v="ORD109542"/>
        <s v="ORD109543"/>
        <s v="ORD109544"/>
        <s v="ORD109545"/>
        <s v="ORD109546"/>
        <s v="ORD109547"/>
        <s v="ORD109548"/>
        <s v="ORD109549"/>
        <s v="ORD109550"/>
        <s v="ORD109551"/>
        <s v="ORD109552"/>
        <s v="ORD109553"/>
        <s v="ORD109554"/>
        <s v="ORD109555"/>
        <s v="ORD109556"/>
        <s v="ORD109557"/>
        <s v="ORD109558"/>
        <s v="ORD109559"/>
        <s v="ORD109560"/>
        <s v="ORD109561"/>
        <s v="ORD109562"/>
        <s v="ORD109563"/>
        <s v="ORD109564"/>
        <s v="ORD109565"/>
        <s v="ORD109566"/>
        <s v="ORD109567"/>
        <s v="ORD109568"/>
        <s v="ORD109569"/>
        <s v="ORD109570"/>
        <s v="ORD109571"/>
        <s v="ORD109572"/>
        <s v="ORD109573"/>
        <s v="ORD109574"/>
        <s v="ORD109575"/>
        <s v="ORD109576"/>
        <s v="ORD109577"/>
        <s v="ORD109578"/>
        <s v="ORD109579"/>
        <s v="ORD109580"/>
        <s v="ORD109581"/>
        <s v="ORD109582"/>
        <s v="ORD109583"/>
        <s v="ORD109584"/>
        <s v="ORD109585"/>
        <s v="ORD109586"/>
        <s v="ORD109587"/>
        <s v="ORD109588"/>
        <s v="ORD109589"/>
        <s v="ORD109590"/>
        <s v="ORD109591"/>
        <s v="ORD109592"/>
        <s v="ORD109593"/>
        <s v="ORD109594"/>
        <s v="ORD109595"/>
        <s v="ORD109596"/>
        <s v="ORD109597"/>
        <s v="ORD109598"/>
        <s v="ORD109599"/>
        <s v="ORD109600"/>
        <s v="ORD109601"/>
        <s v="ORD109602"/>
        <s v="ORD109603"/>
        <s v="ORD109604"/>
        <s v="ORD109605"/>
        <s v="ORD109606"/>
        <s v="ORD109607"/>
        <s v="ORD109608"/>
        <s v="ORD109609"/>
        <s v="ORD109610"/>
        <s v="ORD109611"/>
        <s v="ORD109612"/>
        <s v="ORD109613"/>
        <s v="ORD109614"/>
        <s v="ORD109615"/>
        <s v="ORD109616"/>
        <s v="ORD109617"/>
        <s v="ORD109618"/>
        <s v="ORD109619"/>
        <s v="ORD109620"/>
        <s v="ORD109621"/>
        <s v="ORD109622"/>
        <s v="ORD109623"/>
        <s v="ORD109624"/>
        <s v="ORD109625"/>
        <s v="ORD109626"/>
        <s v="ORD109627"/>
        <s v="ORD109628"/>
        <s v="ORD109629"/>
        <s v="ORD109630"/>
        <s v="ORD109631"/>
        <s v="ORD109632"/>
        <s v="ORD109633"/>
        <s v="ORD109634"/>
        <s v="ORD109635"/>
        <s v="ORD109636"/>
        <s v="ORD109637"/>
        <s v="ORD109638"/>
        <s v="ORD109639"/>
        <s v="ORD109640"/>
        <s v="ORD109641"/>
        <s v="ORD109642"/>
        <s v="ORD109643"/>
        <s v="ORD109644"/>
        <s v="ORD109645"/>
        <s v="ORD109646"/>
        <s v="ORD109647"/>
        <s v="ORD109648"/>
        <s v="ORD109649"/>
        <s v="ORD109650"/>
        <s v="ORD109651"/>
        <s v="ORD109652"/>
        <s v="ORD109653"/>
        <s v="ORD109654"/>
        <s v="ORD109655"/>
        <s v="ORD109656"/>
        <s v="ORD109657"/>
        <s v="ORD109658"/>
        <s v="ORD109659"/>
        <s v="ORD109660"/>
        <s v="ORD109661"/>
        <s v="ORD109662"/>
        <s v="ORD109663"/>
        <s v="ORD109664"/>
        <s v="ORD109665"/>
        <s v="ORD109666"/>
        <s v="ORD109667"/>
        <s v="ORD109668"/>
        <s v="ORD109669"/>
        <s v="ORD109670"/>
        <s v="ORD109671"/>
        <s v="ORD109672"/>
        <s v="ORD109673"/>
        <s v="ORD109674"/>
        <s v="ORD109675"/>
        <s v="ORD109676"/>
        <s v="ORD109677"/>
        <s v="ORD109678"/>
        <s v="ORD109679"/>
        <s v="ORD109680"/>
        <s v="ORD109681"/>
        <s v="ORD109682"/>
        <s v="ORD109683"/>
        <s v="ORD109684"/>
        <s v="ORD109685"/>
        <s v="ORD109686"/>
        <s v="ORD109687"/>
        <s v="ORD109688"/>
        <s v="ORD109689"/>
        <s v="ORD109690"/>
        <s v="ORD109691"/>
        <s v="ORD109692"/>
        <s v="ORD109693"/>
        <s v="ORD109694"/>
        <s v="ORD109695"/>
        <s v="ORD109696"/>
        <s v="ORD109697"/>
        <s v="ORD109698"/>
        <s v="ORD109699"/>
        <s v="ORD109700"/>
        <s v="ORD109701"/>
        <s v="ORD109702"/>
        <s v="ORD109703"/>
        <s v="ORD109704"/>
        <s v="ORD109705"/>
        <s v="ORD109706"/>
        <s v="ORD109707"/>
        <s v="ORD109708"/>
        <s v="ORD109709"/>
        <s v="ORD109710"/>
        <s v="ORD109711"/>
        <s v="ORD109712"/>
        <s v="ORD109713"/>
        <s v="ORD109714"/>
        <s v="ORD109715"/>
        <s v="ORD109716"/>
        <s v="ORD109717"/>
        <s v="ORD109718"/>
        <s v="ORD109719"/>
        <s v="ORD109720"/>
        <s v="ORD109721"/>
        <s v="ORD109722"/>
        <s v="ORD109723"/>
        <s v="ORD109724"/>
        <s v="ORD109725"/>
        <s v="ORD109726"/>
        <s v="ORD109727"/>
        <s v="ORD109728"/>
        <s v="ORD109729"/>
        <s v="ORD109730"/>
        <s v="ORD109731"/>
        <s v="ORD109732"/>
        <s v="ORD109733"/>
        <s v="ORD109734"/>
        <s v="ORD109735"/>
        <s v="ORD109736"/>
        <s v="ORD109737"/>
        <s v="ORD109738"/>
        <s v="ORD109739"/>
        <s v="ORD109740"/>
        <s v="ORD109741"/>
        <s v="ORD109742"/>
        <s v="ORD109743"/>
        <s v="ORD109744"/>
        <s v="ORD109745"/>
        <s v="ORD109746"/>
        <s v="ORD109747"/>
        <s v="ORD109748"/>
        <s v="ORD109749"/>
        <s v="ORD109750"/>
        <s v="ORD109751"/>
        <s v="ORD109752"/>
        <s v="ORD109753"/>
        <s v="ORD109754"/>
        <s v="ORD109755"/>
        <s v="ORD109756"/>
        <s v="ORD109757"/>
        <s v="ORD109758"/>
        <s v="ORD109759"/>
        <s v="ORD109760"/>
        <s v="ORD109761"/>
        <s v="ORD109762"/>
        <s v="ORD109763"/>
        <s v="ORD109764"/>
        <s v="ORD109765"/>
        <s v="ORD109766"/>
        <s v="ORD109767"/>
        <s v="ORD109768"/>
        <s v="ORD109769"/>
        <s v="ORD109770"/>
        <s v="ORD109771"/>
        <s v="ORD109772"/>
        <s v="ORD109773"/>
        <s v="ORD109774"/>
        <s v="ORD109775"/>
        <s v="ORD109776"/>
        <s v="ORD109777"/>
        <s v="ORD109778"/>
        <s v="ORD109779"/>
        <s v="ORD109780"/>
        <s v="ORD109781"/>
        <s v="ORD109782"/>
        <s v="ORD109783"/>
        <s v="ORD109784"/>
        <s v="ORD109785"/>
        <s v="ORD109786"/>
        <s v="ORD109787"/>
        <s v="ORD109788"/>
        <s v="ORD109789"/>
        <s v="ORD109790"/>
        <s v="ORD109791"/>
        <s v="ORD109792"/>
        <s v="ORD109793"/>
        <s v="ORD109794"/>
        <s v="ORD109795"/>
        <s v="ORD109796"/>
        <s v="ORD109797"/>
        <s v="ORD109798"/>
        <s v="ORD109799"/>
        <s v="ORD109800"/>
        <s v="ORD109801"/>
        <s v="ORD109802"/>
        <s v="ORD109803"/>
        <s v="ORD109804"/>
        <s v="ORD109805"/>
        <s v="ORD109806"/>
        <s v="ORD109807"/>
        <s v="ORD109808"/>
        <s v="ORD109809"/>
        <s v="ORD109810"/>
        <s v="ORD109811"/>
        <s v="ORD109812"/>
        <s v="ORD109813"/>
        <s v="ORD109814"/>
        <s v="ORD109815"/>
        <s v="ORD109816"/>
        <s v="ORD109817"/>
        <s v="ORD109818"/>
        <s v="ORD109819"/>
        <s v="ORD109820"/>
        <s v="ORD109821"/>
        <s v="ORD109822"/>
        <s v="ORD109823"/>
        <s v="ORD109824"/>
        <s v="ORD109825"/>
        <s v="ORD109826"/>
        <s v="ORD109827"/>
        <s v="ORD109828"/>
        <s v="ORD109829"/>
        <s v="ORD109830"/>
        <s v="ORD109831"/>
        <s v="ORD109832"/>
        <s v="ORD109833"/>
        <s v="ORD109834"/>
        <s v="ORD109835"/>
        <s v="ORD109836"/>
        <s v="ORD109837"/>
        <s v="ORD109838"/>
        <s v="ORD109839"/>
        <s v="ORD109840"/>
        <s v="ORD109841"/>
        <s v="ORD109842"/>
        <s v="ORD109843"/>
        <s v="ORD109844"/>
        <s v="ORD109845"/>
        <s v="ORD109846"/>
        <s v="ORD109847"/>
        <s v="ORD109848"/>
        <s v="ORD109849"/>
        <s v="ORD109850"/>
        <s v="ORD109851"/>
        <s v="ORD109852"/>
        <s v="ORD109853"/>
        <s v="ORD109854"/>
        <s v="ORD109855"/>
        <s v="ORD109856"/>
        <s v="ORD109857"/>
        <s v="ORD109858"/>
        <s v="ORD109859"/>
        <s v="ORD109860"/>
        <s v="ORD109861"/>
        <s v="ORD109862"/>
        <s v="ORD109863"/>
        <s v="ORD109864"/>
        <s v="ORD109865"/>
        <s v="ORD109866"/>
        <s v="ORD109867"/>
        <s v="ORD109868"/>
        <s v="ORD109869"/>
        <s v="ORD109870"/>
        <s v="ORD109871"/>
        <s v="ORD109872"/>
        <s v="ORD109873"/>
        <s v="ORD109874"/>
        <s v="ORD109875"/>
        <s v="ORD109876"/>
        <s v="ORD109877"/>
        <s v="ORD109878"/>
        <s v="ORD109879"/>
        <s v="ORD109880"/>
        <s v="ORD109881"/>
        <s v="ORD109882"/>
        <s v="ORD109883"/>
        <s v="ORD109884"/>
        <s v="ORD109885"/>
        <s v="ORD109886"/>
        <s v="ORD109887"/>
        <s v="ORD109888"/>
        <s v="ORD109889"/>
        <s v="ORD109890"/>
        <s v="ORD109891"/>
        <s v="ORD109892"/>
        <s v="ORD109893"/>
        <s v="ORD109894"/>
        <s v="ORD109895"/>
        <s v="ORD109896"/>
        <s v="ORD109897"/>
        <s v="ORD109898"/>
        <s v="ORD109899"/>
        <s v="ORD109900"/>
        <s v="ORD109901"/>
        <s v="ORD109902"/>
        <s v="ORD109903"/>
        <s v="ORD109904"/>
        <s v="ORD109905"/>
        <s v="ORD109906"/>
        <s v="ORD109907"/>
        <s v="ORD109908"/>
        <s v="ORD109909"/>
        <s v="ORD109910"/>
        <s v="ORD109911"/>
        <s v="ORD109912"/>
        <s v="ORD109913"/>
        <s v="ORD109914"/>
        <s v="ORD109915"/>
        <s v="ORD109916"/>
        <s v="ORD109917"/>
        <s v="ORD109918"/>
        <s v="ORD109919"/>
        <s v="ORD109920"/>
        <s v="ORD109921"/>
        <s v="ORD109922"/>
        <s v="ORD109923"/>
        <s v="ORD109924"/>
        <s v="ORD109925"/>
        <s v="ORD109926"/>
        <s v="ORD109927"/>
        <s v="ORD109928"/>
        <s v="ORD109929"/>
        <s v="ORD109930"/>
        <s v="ORD109931"/>
        <s v="ORD109932"/>
        <s v="ORD109933"/>
        <s v="ORD109934"/>
        <s v="ORD109935"/>
        <s v="ORD109936"/>
        <s v="ORD109937"/>
        <s v="ORD109938"/>
        <s v="ORD109939"/>
        <s v="ORD109940"/>
        <s v="ORD109941"/>
        <s v="ORD109942"/>
        <s v="ORD109943"/>
        <s v="ORD109944"/>
        <s v="ORD109945"/>
        <s v="ORD109946"/>
        <s v="ORD109947"/>
        <s v="ORD109948"/>
        <s v="ORD109949"/>
        <s v="ORD109950"/>
        <s v="ORD109951"/>
        <s v="ORD109952"/>
        <s v="ORD109953"/>
        <s v="ORD109954"/>
        <s v="ORD109955"/>
        <s v="ORD109956"/>
        <s v="ORD109957"/>
        <s v="ORD109958"/>
        <s v="ORD109959"/>
        <s v="ORD109960"/>
        <s v="ORD109961"/>
        <s v="ORD109962"/>
        <s v="ORD109963"/>
        <s v="ORD109964"/>
        <s v="ORD109965"/>
        <s v="ORD109966"/>
        <s v="ORD109967"/>
        <s v="ORD109968"/>
        <s v="ORD109969"/>
        <s v="ORD109970"/>
        <s v="ORD109971"/>
        <s v="ORD109972"/>
        <s v="ORD109973"/>
        <s v="ORD109974"/>
        <s v="ORD109975"/>
        <s v="ORD109976"/>
        <s v="ORD109977"/>
        <s v="ORD109978"/>
        <s v="ORD109979"/>
        <s v="ORD109980"/>
        <s v="ORD109981"/>
        <s v="ORD109982"/>
        <s v="ORD109983"/>
        <s v="ORD109984"/>
        <s v="ORD109985"/>
        <s v="ORD109986"/>
        <s v="ORD109987"/>
        <s v="ORD109988"/>
        <s v="ORD109989"/>
        <s v="ORD109990"/>
        <s v="ORD109991"/>
        <s v="ORD109992"/>
        <s v="ORD109993"/>
        <s v="ORD109994"/>
        <s v="ORD109995"/>
        <s v="ORD109996"/>
        <s v="ORD109997"/>
        <s v="ORD109998"/>
        <s v="ORD109999"/>
      </sharedItems>
    </cacheField>
    <cacheField name="Product" numFmtId="0">
      <sharedItems count="10">
        <s v="Samsung Galaxy A14"/>
        <s v="Nike Air Max"/>
        <s v="Bluetooth Headset"/>
        <s v="HP Pavilion Laptop"/>
        <s v="iPhone 13"/>
        <s v="T-shirt Cotton"/>
        <s v="Smartwatch FitPro"/>
        <s v="Xiaomi Redmi Note 12"/>
        <s v="Dell Inspiron 3501"/>
        <s v="Adidas Running Shoes"/>
      </sharedItems>
    </cacheField>
    <cacheField name="Category" numFmtId="0">
      <sharedItems count="5">
        <s v="Electronics"/>
        <s v="Fashion"/>
        <s v="Accessories"/>
        <s v="Computers"/>
        <s v="Wearables"/>
      </sharedItems>
    </cacheField>
    <cacheField name="Brand" numFmtId="0">
      <sharedItems count="10">
        <s v="Samsung"/>
        <s v="Nike"/>
        <s v="JBL"/>
        <s v="HP"/>
        <s v="Apple"/>
        <s v="Generic"/>
        <s v="FitPro"/>
        <s v="Xiaomi"/>
        <s v="Dell"/>
        <s v="Adidas"/>
      </sharedItems>
    </cacheField>
    <cacheField name="Platform" numFmtId="0">
      <sharedItems count="3">
        <s v="Souq"/>
        <s v="Jumia"/>
        <s v="Amazon"/>
      </sharedItems>
    </cacheField>
    <cacheField name="City" numFmtId="0">
      <sharedItems count="6">
        <s v="Cairo"/>
        <s v="Alexandria"/>
        <s v="Casablanca"/>
        <s v="Dubai"/>
        <s v="Riyadh"/>
        <s v="Giza"/>
      </sharedItems>
    </cacheField>
    <cacheField name="Price_EgpPound" numFmtId="2">
      <sharedItems containsSemiMixedTypes="0" containsString="0" containsNumber="1" minValue="105.59" maxValue="19999.34"/>
    </cacheField>
    <cacheField name="Price_Euro" numFmtId="2">
      <sharedItems containsSemiMixedTypes="0" containsString="0" containsNumber="1" minValue="1.90062" maxValue="359.98811999999998"/>
    </cacheField>
    <cacheField name="Quantity" numFmtId="0">
      <sharedItems containsSemiMixedTypes="0" containsString="0" containsNumber="1" containsInteger="1" minValue="1" maxValue="5"/>
    </cacheField>
    <cacheField name="TotalAmountEgp" numFmtId="0">
      <sharedItems containsSemiMixedTypes="0" containsString="0" containsNumber="1" minValue="113.55" maxValue="99993.8"/>
    </cacheField>
    <cacheField name="TotalAmountEuro" numFmtId="2">
      <sharedItems containsSemiMixedTypes="0" containsString="0" containsNumber="1" minValue="2.0438999999999998" maxValue="1799.8883999999998" count="9995">
        <n v="293.11235999999997"/>
        <n v="239.22719999999998"/>
        <n v="479.67768000000001"/>
        <n v="65.977919999999997"/>
        <n v="187.57332"/>
        <n v="1788.2873999999997"/>
        <n v="640.65995999999996"/>
        <n v="706.38155999999992"/>
        <n v="45.927"/>
        <n v="341.63477999999998"/>
        <n v="185.10317999999998"/>
        <n v="16.26444"/>
        <n v="318.84245999999996"/>
        <n v="1429.4296799999997"/>
        <n v="1290.2990399999999"/>
        <n v="1422.2042999999999"/>
        <n v="317.67929999999996"/>
        <n v="715.37958000000003"/>
        <n v="501.71363999999994"/>
        <n v="321.47549999999995"/>
        <n v="699.62040000000002"/>
        <n v="873.68759999999986"/>
        <n v="64.751219999999989"/>
        <n v="922.72175999999979"/>
        <n v="266.26967999999999"/>
        <n v="1432.3851"/>
        <n v="1053.6163199999999"/>
        <n v="353.23739999999998"/>
        <n v="435.40955999999994"/>
        <n v="60.566759999999995"/>
        <n v="355.56353999999999"/>
        <n v="135.38195999999999"/>
        <n v="1136.2428"/>
        <n v="331.41347999999999"/>
        <n v="794.51639999999986"/>
        <n v="266.26463999999999"/>
        <n v="684.90791999999999"/>
        <n v="671.44409999999993"/>
        <n v="483.78869999999995"/>
        <n v="1163.4739199999999"/>
        <n v="1264.7853"/>
        <n v="499.67369999999994"/>
        <n v="925.40951999999993"/>
        <n v="731.64239999999995"/>
        <n v="307.62575999999996"/>
        <n v="891.93383999999992"/>
        <n v="185.01012"/>
        <n v="1041.8435999999999"/>
        <n v="654.0555599999999"/>
        <n v="159.23807999999997"/>
        <n v="281.23559999999998"/>
        <n v="27.242279999999997"/>
        <n v="268.12025999999997"/>
        <n v="328.91813999999999"/>
        <n v="900.4976999999999"/>
        <n v="297.08999999999997"/>
        <n v="1783.4022000000002"/>
        <n v="121.86395999999996"/>
        <n v="106.75727999999999"/>
        <n v="141.78941999999998"/>
        <n v="700.40213999999992"/>
        <n v="456.09263999999996"/>
        <n v="975.62447999999995"/>
        <n v="669.97979999999995"/>
        <n v="664.72703999999999"/>
        <n v="379.37267999999995"/>
        <n v="37.07208"/>
        <n v="15.61248"/>
        <n v="702.64835999999991"/>
        <n v="101.50686"/>
        <n v="480.447"/>
        <n v="561.47003999999993"/>
        <n v="285.36695999999995"/>
        <n v="567.47375999999997"/>
        <n v="153.92123999999998"/>
        <n v="244.04885999999999"/>
        <n v="923.69105999999988"/>
        <n v="550.38491999999997"/>
        <n v="1717.7849999999999"/>
        <n v="544.62095999999997"/>
        <n v="285.11568"/>
        <n v="960.5476799999999"/>
        <n v="352.37663999999995"/>
        <n v="344.69567999999992"/>
        <n v="808.30799999999999"/>
        <n v="112.97231999999998"/>
        <n v="494.29169999999999"/>
        <n v="37.894680000000001"/>
        <n v="1059.44976"/>
        <n v="90.471779999999995"/>
        <n v="1019.8180799999999"/>
        <n v="144.30420000000001"/>
        <n v="46.879199999999997"/>
        <n v="481.85117999999994"/>
        <n v="111.96197999999998"/>
        <n v="225.33047999999999"/>
        <n v="19.371959999999998"/>
        <n v="339.25121999999999"/>
        <n v="236.10599999999999"/>
        <n v="1588.4874"/>
        <n v="171.78353999999999"/>
        <n v="1129.8347999999999"/>
        <n v="100.25171999999999"/>
        <n v="1712.2887000000001"/>
        <n v="1006.6798799999999"/>
        <n v="276.48503999999997"/>
        <n v="576.61343999999997"/>
        <n v="148.33295999999999"/>
        <n v="146.25215999999998"/>
        <n v="408.90527999999995"/>
        <n v="736.99919999999997"/>
        <n v="24.82056"/>
        <n v="9.6904799999999991"/>
        <n v="149.13504"/>
        <n v="191.43863999999996"/>
        <n v="640.31903999999997"/>
        <n v="1639.7217000000001"/>
        <n v="232.95347999999998"/>
        <n v="453.45096000000001"/>
        <n v="1000.7505000000001"/>
        <n v="82.093499999999992"/>
        <n v="181.04687999999999"/>
        <n v="689.34311999999989"/>
        <n v="613.27007999999989"/>
        <n v="185.93567999999999"/>
        <n v="603.87192000000005"/>
        <n v="42.416999999999994"/>
        <n v="985.81769999999995"/>
        <n v="342.58355999999992"/>
        <n v="725.95871999999997"/>
        <n v="1108.0432799999999"/>
        <n v="270.98333999999994"/>
        <n v="624.39192000000003"/>
        <n v="128.2698"/>
        <n v="1604.9555999999998"/>
        <n v="987.89598000000001"/>
        <n v="243.99359999999999"/>
        <n v="567.72036000000003"/>
        <n v="1193.0111999999999"/>
        <n v="392.22450000000003"/>
        <n v="746.90639999999996"/>
        <n v="38.270699999999998"/>
        <n v="313.68455999999992"/>
        <n v="222.68375999999998"/>
        <n v="1111.2753599999999"/>
        <n v="377.09874000000002"/>
        <n v="356.77169999999995"/>
        <n v="314.82431999999994"/>
        <n v="270.34866"/>
        <n v="20.304899999999996"/>
        <n v="1418.65488"/>
        <n v="479.14344"/>
        <n v="73.469340000000003"/>
        <n v="1190.2184999999999"/>
        <n v="144.14184"/>
        <n v="476.75591999999995"/>
        <n v="100.69775999999999"/>
        <n v="29.383199999999999"/>
        <n v="1692.2168999999999"/>
        <n v="878.34419999999977"/>
        <n v="1005.5241"/>
        <n v="1350.9755999999998"/>
        <n v="206.02727999999999"/>
        <n v="74.602439999999987"/>
        <n v="201.30083999999997"/>
        <n v="303.40224000000001"/>
        <n v="888.25770000000011"/>
        <n v="491.26139999999992"/>
        <n v="293.05907999999999"/>
        <n v="155.18268"/>
        <n v="215.69111999999998"/>
        <n v="815.88779999999997"/>
        <n v="336.70475999999996"/>
        <n v="156.79169999999999"/>
        <n v="1383.2812799999999"/>
        <n v="1311.5447999999997"/>
        <n v="921.69197999999983"/>
        <n v="1394.5400999999997"/>
        <n v="273.67847999999998"/>
        <n v="616.7906999999999"/>
        <n v="778.40927999999997"/>
        <n v="204.32141999999999"/>
        <n v="273.44033999999999"/>
        <n v="66.009959999999992"/>
        <n v="81.370439999999988"/>
        <n v="394.00775999999996"/>
        <n v="128.95469999999997"/>
        <n v="514.19376"/>
        <n v="636.31349999999986"/>
        <n v="121.93415999999999"/>
        <n v="36.647999999999996"/>
        <n v="1491.7814999999998"/>
        <n v="355.91129999999993"/>
        <n v="88.952579999999998"/>
        <n v="637.82801999999992"/>
        <n v="115.23905999999999"/>
        <n v="1786.7483999999995"/>
        <n v="831.4531199999999"/>
        <n v="1051.0758000000001"/>
        <n v="453.30011999999999"/>
        <n v="596.66867999999999"/>
        <n v="266.5557"/>
        <n v="619.44749999999988"/>
        <n v="1584.8594999999998"/>
        <n v="854.95716000000004"/>
        <n v="319.72320000000002"/>
        <n v="175.06386000000001"/>
        <n v="203.49323999999999"/>
        <n v="85.695479999999989"/>
        <n v="810.65375999999992"/>
        <n v="320.61509999999998"/>
        <n v="107.22546"/>
        <n v="229.29929999999999"/>
        <n v="274.64922000000001"/>
        <n v="667.40111999999999"/>
        <n v="200.89781999999997"/>
        <n v="156.74399999999997"/>
        <n v="482.06735999999995"/>
        <n v="537.69149999999991"/>
        <n v="182.17223999999999"/>
        <n v="1103.4237599999999"/>
        <n v="1316.8880999999999"/>
        <n v="989.90153999999984"/>
        <n v="775.03319999999985"/>
        <n v="820.8252"/>
        <n v="1277.1856799999998"/>
        <n v="114.06203999999998"/>
        <n v="953.21123999999998"/>
        <n v="659.08799999999997"/>
        <n v="50.72184"/>
        <n v="104.08553999999999"/>
        <n v="619.51463999999999"/>
        <n v="120.55787999999998"/>
        <n v="1177.0862399999999"/>
        <n v="243.61272"/>
        <n v="270.09683999999999"/>
        <n v="837.83789999999976"/>
        <n v="646.87950000000001"/>
        <n v="647.79317999999989"/>
        <n v="433.50191999999993"/>
        <n v="80.184240000000003"/>
        <n v="246.46554"/>
        <n v="81.318240000000003"/>
        <n v="55.713599999999992"/>
        <n v="166.48811999999998"/>
        <n v="274.62059999999997"/>
        <n v="152.24507999999997"/>
        <n v="129.60647999999998"/>
        <n v="357.58403999999996"/>
        <n v="344.42351999999994"/>
        <n v="213.22062"/>
        <n v="975.81329999999991"/>
        <n v="349.92575999999997"/>
        <n v="212.14331999999999"/>
        <n v="947.86739999999998"/>
        <n v="656.43696"/>
        <n v="273.61223999999999"/>
        <n v="724.09301999999991"/>
        <n v="811.00709999999992"/>
        <n v="1628.5418999999999"/>
        <n v="1075.8506399999999"/>
        <n v="308.0421"/>
        <n v="1288.2266999999999"/>
        <n v="799.69571999999994"/>
        <n v="329.22305999999992"/>
        <n v="841.80113999999992"/>
        <n v="567.37259999999992"/>
        <n v="387.11160000000001"/>
        <n v="521.13743999999997"/>
        <n v="500.44607999999999"/>
        <n v="1576.9331999999997"/>
        <n v="1225.7107199999998"/>
        <n v="231.36281999999997"/>
        <n v="1589.4692999999997"/>
        <n v="518.80230000000006"/>
        <n v="155.91347999999999"/>
        <n v="2.0438999999999998"/>
        <n v="43.570439999999998"/>
        <n v="215.73647999999997"/>
        <n v="230.12172000000001"/>
        <n v="342.53136000000001"/>
        <n v="126.07920000000001"/>
        <n v="188.54729999999995"/>
        <n v="333.44693999999998"/>
        <n v="57.867840000000001"/>
        <n v="662.18795999999998"/>
        <n v="1236.64032"/>
        <n v="274.97231999999997"/>
        <n v="425.86595999999997"/>
        <n v="262.76705999999996"/>
        <n v="1255.5368999999998"/>
        <n v="1525.4927999999998"/>
        <n v="883.26792"/>
        <n v="623.21507999999994"/>
        <n v="79.569000000000003"/>
        <n v="344.71799999999996"/>
        <n v="393.65783999999996"/>
        <n v="284.49431999999996"/>
        <n v="744.91704000000004"/>
        <n v="352.50011999999998"/>
        <n v="324.23651999999998"/>
        <n v="397.04129999999992"/>
        <n v="641.47409999999991"/>
        <n v="182.41739999999999"/>
        <n v="1018.7243999999999"/>
        <n v="189.97919999999999"/>
        <n v="338.60861999999997"/>
        <n v="294.12341999999995"/>
        <n v="1152.86472"/>
        <n v="670.36049999999989"/>
        <n v="608.74955999999997"/>
        <n v="508.06763999999998"/>
        <n v="63.533159999999995"/>
        <n v="483.44759999999997"/>
        <n v="84.394620000000003"/>
        <n v="365.43239999999997"/>
        <n v="272.06279999999998"/>
        <n v="344.84958"/>
        <n v="336.48929999999996"/>
        <n v="530.04959999999994"/>
        <n v="149.49143999999998"/>
        <n v="823.80455999999992"/>
        <n v="920.63339999999994"/>
        <n v="756.07830000000013"/>
        <n v="182.46797999999998"/>
        <n v="693.54071999999996"/>
        <n v="146.32487999999998"/>
        <n v="847.12049999999999"/>
        <n v="1617.2207999999998"/>
        <n v="9.6199200000000005"/>
        <n v="1395.12384"/>
        <n v="695.36519999999996"/>
        <n v="345.20579999999995"/>
        <n v="195.66449999999998"/>
        <n v="38.872439999999997"/>
        <n v="1077.3800999999999"/>
        <n v="345.80484000000001"/>
        <n v="965.54160000000002"/>
        <n v="58.387679999999996"/>
        <n v="127.44791999999998"/>
        <n v="173.8638"/>
        <n v="756.58427999999992"/>
        <n v="321.5052"/>
        <n v="158.18886000000001"/>
        <n v="1101.7259999999999"/>
        <n v="428.29829999999993"/>
        <n v="1152.1241999999997"/>
        <n v="435.6216"/>
        <n v="274.00031999999999"/>
        <n v="25.981199999999998"/>
        <n v="540.08747999999991"/>
        <n v="587.91311999999994"/>
        <n v="152.46251999999998"/>
        <n v="64.415519999999987"/>
        <n v="289.19682"/>
        <n v="526.95251999999994"/>
        <n v="426.87539999999996"/>
        <n v="300.75263999999999"/>
        <n v="303.23034000000001"/>
        <n v="300.63833999999997"/>
        <n v="833.57909999999993"/>
        <n v="51.365519999999997"/>
        <n v="46.128239999999991"/>
        <n v="678.65940000000001"/>
        <n v="273.87989999999996"/>
        <n v="433.29383999999993"/>
        <n v="448.25903999999997"/>
        <n v="343.99781999999999"/>
        <n v="548.89325999999994"/>
        <n v="20.291399999999999"/>
        <n v="548.91647999999998"/>
        <n v="115.86077999999999"/>
        <n v="557.15579999999989"/>
        <n v="389.20931999999999"/>
        <n v="1072.0169999999998"/>
        <n v="324.57491999999996"/>
        <n v="1156.76856"/>
        <n v="1121.2718399999999"/>
        <n v="736.66475999999989"/>
        <n v="1199.1535199999998"/>
        <n v="854.55791999999997"/>
        <n v="68.97023999999999"/>
        <n v="179.23607999999999"/>
        <n v="59.162759999999999"/>
        <n v="566.78291999999999"/>
        <n v="260.7921"/>
        <n v="240.72191999999998"/>
        <n v="197.86895999999999"/>
        <n v="544.82003999999995"/>
        <n v="151.36955999999998"/>
        <n v="837.81377999999995"/>
        <n v="502.48367999999994"/>
        <n v="126.94535999999999"/>
        <n v="226.36493999999999"/>
        <n v="428.64119999999997"/>
        <n v="692.36135999999988"/>
        <n v="250.20431999999997"/>
        <n v="409.03559999999999"/>
        <n v="44.599499999999999"/>
        <n v="865.27079999999989"/>
        <n v="600.22475999999995"/>
        <n v="274.5009"/>
        <n v="1209.0383999999999"/>
        <n v="1310.2091999999998"/>
        <n v="949.06871999999998"/>
        <n v="27.541619999999995"/>
        <n v="665.0945999999999"/>
        <n v="1295.1806399999998"/>
        <n v="1501.2737999999999"/>
        <n v="1008.3140999999999"/>
        <n v="1077.0218999999997"/>
        <n v="518.27615999999989"/>
        <n v="481.58207999999996"/>
        <n v="299.02175999999997"/>
        <n v="798.3345599999999"/>
        <n v="441.71999999999997"/>
        <n v="839.01779999999985"/>
        <n v="660.24144000000001"/>
        <n v="969.21719999999993"/>
        <n v="1018.6327799999999"/>
        <n v="512.76923999999997"/>
        <n v="655.76735999999994"/>
        <n v="536.2793999999999"/>
        <n v="187.35335999999998"/>
        <n v="952.54703999999992"/>
        <n v="1538.7255"/>
        <n v="58.685579999999995"/>
        <n v="1359.5767199999998"/>
        <n v="192.91121999999996"/>
        <n v="344.75490000000002"/>
        <n v="205.29989999999998"/>
        <n v="339.47460000000001"/>
        <n v="955.74167999999986"/>
        <n v="1366.8921"/>
        <n v="484.51319999999998"/>
        <n v="166.13639999999998"/>
        <n v="263.87351999999998"/>
        <n v="78.473339999999993"/>
        <n v="485.88335999999998"/>
        <n v="746.64719999999988"/>
        <n v="171.04193999999998"/>
        <n v="1060.4671199999998"/>
        <n v="1797.6266999999998"/>
        <n v="1062.4805999999999"/>
        <n v="898.61238000000003"/>
        <n v="218.66975999999997"/>
        <n v="375.11999999999995"/>
        <n v="66.688199999999995"/>
        <n v="776.27951999999993"/>
        <n v="72.772379999999998"/>
        <n v="199.70099999999999"/>
        <n v="202.83749999999998"/>
        <n v="359.61551999999995"/>
        <n v="780.86735999999985"/>
        <n v="1367.44344"/>
        <n v="150.82181999999997"/>
        <n v="662.62644"/>
        <n v="1308.8167199999998"/>
        <n v="171.44405999999998"/>
        <n v="511.23095999999998"/>
        <n v="295.61075999999997"/>
        <n v="524.37023999999997"/>
        <n v="216.77904000000001"/>
        <n v="361.94832000000002"/>
        <n v="120.58559999999999"/>
        <n v="384.1902"/>
        <n v="874.01430000000005"/>
        <n v="32.829299999999996"/>
        <n v="599.79329999999993"/>
        <n v="202.49099999999999"/>
        <n v="43.764659999999992"/>
        <n v="1561.1472000000001"/>
        <n v="3.0455999999999994"/>
        <n v="66.154319999999984"/>
        <n v="1015.1477999999998"/>
        <n v="119.30579999999998"/>
        <n v="207.40392"/>
        <n v="614.72843999999998"/>
        <n v="92.233620000000002"/>
        <n v="326.50199999999995"/>
        <n v="806.10551999999984"/>
        <n v="206.72063999999997"/>
        <n v="698.32331999999997"/>
        <n v="3.80124"/>
        <n v="879.20135999999991"/>
        <n v="82.920779999999993"/>
        <n v="85.171679999999995"/>
        <n v="157.60872000000001"/>
        <n v="166.44672"/>
        <n v="1077.4301399999999"/>
        <n v="50.612579999999994"/>
        <n v="1038.9736800000001"/>
        <n v="1358.4959999999999"/>
        <n v="261.89351999999997"/>
        <n v="1048.8506399999999"/>
        <n v="200.06639999999996"/>
        <n v="456.59411999999998"/>
        <n v="355.19849999999997"/>
        <n v="248.71967999999998"/>
        <n v="224.88515999999998"/>
        <n v="184.69062"/>
        <n v="573.81912"/>
        <n v="496.08089999999999"/>
        <n v="363.03767999999997"/>
        <n v="471.03659999999996"/>
        <n v="517.13927999999999"/>
        <n v="11.538900000000002"/>
        <n v="26.257679999999997"/>
        <n v="588.39659999999992"/>
        <n v="130.46184"/>
        <n v="627.83279999999991"/>
        <n v="899.02439999999979"/>
        <n v="521.90567999999996"/>
        <n v="70.498799999999989"/>
        <n v="996.56711999999982"/>
        <n v="759.33449999999993"/>
        <n v="419.11919999999998"/>
        <n v="677.97"/>
        <n v="81.085319999999996"/>
        <n v="494.86950000000002"/>
        <n v="318.34241999999995"/>
        <n v="759.22433999999998"/>
        <n v="1650.8951999999997"/>
        <n v="719.22491999999988"/>
        <n v="439.26047999999997"/>
        <n v="137.56716"/>
        <n v="1302.5563199999999"/>
        <n v="752.31017999999995"/>
        <n v="34.065899999999999"/>
        <n v="182.16395999999997"/>
        <n v="306.77129999999994"/>
        <n v="1202.8625999999999"/>
        <n v="163.51829999999995"/>
        <n v="970.86887999999999"/>
        <n v="725.01371999999992"/>
        <n v="1562.2451999999998"/>
        <n v="89.08578"/>
        <n v="123.0795"/>
        <n v="121.20786"/>
        <n v="543.35951999999997"/>
        <n v="81.846900000000005"/>
        <n v="1402.8271199999999"/>
        <n v="1328.1551999999999"/>
        <n v="159.98939999999996"/>
        <n v="658.4147999999999"/>
        <n v="1098.7653599999999"/>
        <n v="636.22079999999994"/>
        <n v="53.00262"/>
        <n v="1153.2031199999999"/>
        <n v="749.57021999999995"/>
        <n v="71.638559999999998"/>
        <n v="19.149119999999996"/>
        <n v="1046.3832"/>
        <n v="897.73343999999997"/>
        <n v="903.46644000000003"/>
        <n v="1707.5088000000001"/>
        <n v="330.89975999999996"/>
        <n v="330.16032000000001"/>
        <n v="408.37338"/>
        <n v="342.24839999999995"/>
        <n v="881.68121999999994"/>
        <n v="133.59941999999998"/>
        <n v="359.21123999999998"/>
        <n v="1032.0029999999999"/>
        <n v="307.65096"/>
        <n v="1113.4232999999999"/>
        <n v="168.96672000000001"/>
        <n v="41.828760000000003"/>
        <n v="507.81779999999992"/>
        <n v="793.0619999999999"/>
        <n v="223.10873999999998"/>
        <n v="504.56808000000001"/>
        <n v="645.13691999999992"/>
        <n v="205.60391999999999"/>
        <n v="327.15503999999993"/>
        <n v="934.83773999999994"/>
        <n v="305.59607999999997"/>
        <n v="396.71748000000002"/>
        <n v="806.73515999999995"/>
        <n v="167.39351999999997"/>
        <n v="354.23567999999995"/>
        <n v="708.55271999999991"/>
        <n v="501.00011999999998"/>
        <n v="164.52072000000001"/>
        <n v="738.52883999999995"/>
        <n v="45.654299999999999"/>
        <n v="214.21007999999998"/>
        <n v="1358.5373999999999"/>
        <n v="759.5055000000001"/>
        <n v="228.35105999999999"/>
        <n v="1593.6830999999997"/>
        <n v="85.782240000000002"/>
        <n v="615.66750000000002"/>
        <n v="52.294139999999999"/>
        <n v="95.090580000000003"/>
        <n v="195.98795999999999"/>
        <n v="220.60295999999997"/>
        <n v="251.61875999999998"/>
        <n v="304.28297999999995"/>
        <n v="188.928"/>
        <n v="916.43777999999986"/>
        <n v="648.68543999999997"/>
        <n v="383.0732999999999"/>
        <n v="779.12819999999999"/>
        <n v="290.95793999999995"/>
        <n v="1256.4907199999998"/>
        <n v="74.655719999999988"/>
        <n v="1420.9460999999999"/>
        <n v="553.10400000000004"/>
        <n v="308.96586000000002"/>
        <n v="1047.5643599999999"/>
        <n v="126.5364"/>
        <n v="1007.2719"/>
        <n v="301.98851999999999"/>
        <n v="1634.2137"/>
        <n v="343.74689999999998"/>
        <n v="118.70081999999999"/>
        <n v="1363.4402399999997"/>
        <n v="1095.61464"/>
        <n v="388.05984000000001"/>
        <n v="336.57659999999998"/>
        <n v="1262.4146999999998"/>
        <n v="145.98179999999999"/>
        <n v="284.39531999999997"/>
        <n v="769.28399999999999"/>
        <n v="412.36559999999997"/>
        <n v="303.23753999999997"/>
        <n v="169.83107999999999"/>
        <n v="636.44543999999996"/>
        <n v="935.74583999999993"/>
        <n v="645.37559999999996"/>
        <n v="330.50879999999995"/>
        <n v="1111.5845999999999"/>
        <n v="773.32103999999993"/>
        <n v="1531.6398000000002"/>
        <n v="1628.1458999999998"/>
        <n v="360.44423999999998"/>
        <n v="35.902439999999999"/>
        <n v="253.48319999999998"/>
        <n v="161.85581999999999"/>
        <n v="947.96730000000002"/>
        <n v="129.31163999999998"/>
        <n v="255.60035999999999"/>
        <n v="71.072819999999993"/>
        <n v="839.88629999999989"/>
        <n v="702.34937999999988"/>
        <n v="731.82258000000002"/>
        <n v="296.11583999999999"/>
        <n v="224.30519999999999"/>
        <n v="33.026399999999995"/>
        <n v="1305.5104799999999"/>
        <n v="1390.1882399999997"/>
        <n v="173.20067999999998"/>
        <n v="111.99581999999998"/>
        <n v="236.88162"/>
        <n v="156.77351999999999"/>
        <n v="556.11450000000002"/>
        <n v="1010.99988"/>
        <n v="87.827759999999984"/>
        <n v="78.514919999999989"/>
        <n v="607.36446000000001"/>
        <n v="292.89024000000001"/>
        <n v="1305.8433"/>
        <n v="961.11791999999991"/>
        <n v="516.94650000000001"/>
        <n v="633.64139999999998"/>
        <n v="1366.04592"/>
        <n v="697.38947999999993"/>
        <n v="1124.0920799999999"/>
        <n v="124.15302"/>
        <n v="646.18668000000002"/>
        <n v="887.93909999999994"/>
        <n v="214.89029999999997"/>
        <n v="812.43791999999996"/>
        <n v="238.60493999999997"/>
        <n v="152.44920000000002"/>
        <n v="461.96063999999996"/>
        <n v="1001.1338999999998"/>
        <n v="181.39607999999998"/>
        <n v="623.78639999999996"/>
        <n v="444.66515999999996"/>
        <n v="264.64067999999997"/>
        <n v="1682.3222999999998"/>
        <n v="806.44625999999994"/>
        <n v="196.07219999999998"/>
        <n v="1291.21992"/>
        <n v="668.87747999999999"/>
        <n v="147.12191999999999"/>
        <n v="149.20883999999998"/>
        <n v="1138.0010399999999"/>
        <n v="293.19821999999999"/>
        <n v="262.42469999999997"/>
        <n v="643.20659999999987"/>
        <n v="55.808279999999996"/>
        <n v="999.53351999999995"/>
        <n v="900.88415999999995"/>
        <n v="371.08421999999996"/>
        <n v="179.08289999999997"/>
        <n v="209.18016"/>
        <n v="1297.9295999999999"/>
        <n v="899.74223999999992"/>
        <n v="168.03881999999999"/>
        <n v="328.06691999999993"/>
        <n v="1601.4293999999998"/>
        <n v="251.68716000000001"/>
        <n v="1419.6419999999998"/>
        <n v="56.206799999999994"/>
        <n v="647.87795999999992"/>
        <n v="605.03903999999989"/>
        <n v="207.09647999999999"/>
        <n v="149.21405999999999"/>
        <n v="218.15279999999998"/>
        <n v="186.76457999999997"/>
        <n v="392.71823999999998"/>
        <n v="242.19666000000001"/>
        <n v="466.20215999999994"/>
        <n v="559.63709999999992"/>
        <n v="594.16469999999993"/>
        <n v="605.28743999999995"/>
        <n v="1072.9466999999997"/>
        <n v="302.31594000000001"/>
        <n v="425.18303999999995"/>
        <n v="1436.1624000000002"/>
        <n v="357.22403999999995"/>
        <n v="194.83469999999997"/>
        <n v="169.00343999999998"/>
        <n v="11.5938"/>
        <n v="1003.6040399999997"/>
        <n v="911.95379999999989"/>
        <n v="30.190679999999997"/>
        <n v="288.24606"/>
        <n v="844.93691999999987"/>
        <n v="780.96419999999978"/>
        <n v="1064.6396999999999"/>
        <n v="1246.3610399999998"/>
        <n v="117.88524"/>
        <n v="640.17971999999997"/>
        <n v="564.62562000000003"/>
        <n v="621.8548199999999"/>
        <n v="71.11493999999999"/>
        <n v="57.785399999999996"/>
        <n v="157.4451"/>
        <n v="284.73659999999995"/>
        <n v="573.24149999999997"/>
        <n v="1633.2938999999999"/>
        <n v="230.86872"/>
        <n v="88.294319999999985"/>
        <n v="291.84407999999996"/>
        <n v="553.74083999999993"/>
        <n v="191.50919999999999"/>
        <n v="100.10195999999999"/>
        <n v="336.88511999999997"/>
        <n v="470.60099999999994"/>
        <n v="18.385919999999999"/>
        <n v="351.13067999999993"/>
        <n v="177.84305999999998"/>
        <n v="556.18560000000002"/>
        <n v="1389.92976"/>
        <n v="994.66542000000004"/>
        <n v="672.90479999999991"/>
        <n v="73.052819999999997"/>
        <n v="462.43007999999998"/>
        <n v="1264.4445599999999"/>
        <n v="1249.9631999999997"/>
        <n v="950.10299999999984"/>
        <n v="460.08485999999994"/>
        <n v="282.4425"/>
        <n v="1321.5189599999999"/>
        <n v="1092.4732799999999"/>
        <n v="599.60411999999985"/>
        <n v="81.906119999999987"/>
        <n v="96.86412"/>
        <n v="156.3408"/>
        <n v="54.153000000000006"/>
        <n v="344.71746000000002"/>
        <n v="296.09604000000002"/>
        <n v="1009.81944"/>
        <n v="345.59694000000002"/>
        <n v="84.48912"/>
        <n v="440.94023999999996"/>
        <n v="517.10975999999994"/>
        <n v="1058.4350999999999"/>
        <n v="684.83267999999998"/>
        <n v="53.244900000000001"/>
        <n v="640.00800000000004"/>
        <n v="985.97465999999986"/>
        <n v="123.66395999999999"/>
        <n v="617.62499999999989"/>
        <n v="139.03055999999998"/>
        <n v="1204.6967999999999"/>
        <n v="896.31503999999995"/>
        <n v="506.70935999999995"/>
        <n v="62.706419999999994"/>
        <n v="510.09965999999997"/>
        <n v="206.27135999999999"/>
        <n v="895.78655999999989"/>
        <n v="244.26935999999998"/>
        <n v="248.42501999999996"/>
        <n v="532.43945999999994"/>
        <n v="125.97173999999998"/>
        <n v="65.099879999999999"/>
        <n v="74.842020000000005"/>
        <n v="451.90044"/>
        <n v="204.87275999999997"/>
        <n v="679.51529999999991"/>
        <n v="390.75083999999998"/>
        <n v="518.23979999999995"/>
        <n v="745.41383999999994"/>
        <n v="1077.4042199999999"/>
        <n v="753.29279999999994"/>
        <n v="29.578319999999998"/>
        <n v="17.328239999999997"/>
        <n v="414.50903999999997"/>
        <n v="899.75879999999984"/>
        <n v="100.09493999999999"/>
        <n v="1113.4295999999999"/>
        <n v="77.192819999999983"/>
        <n v="181.04759999999999"/>
        <n v="323.92367999999993"/>
        <n v="974.28239999999994"/>
        <n v="678.14711999999986"/>
        <n v="1395.8217"/>
        <n v="140.32332"/>
        <n v="1419.0098399999999"/>
        <n v="1138.6259999999997"/>
        <n v="1538.6120999999998"/>
        <n v="501.87167999999997"/>
        <n v="1026.9314999999999"/>
        <n v="584.14175999999998"/>
        <n v="220.92893999999998"/>
        <n v="293.60717999999997"/>
        <n v="705.98483999999985"/>
        <n v="1246.8383999999999"/>
        <n v="538.50671999999997"/>
        <n v="69.464879999999994"/>
        <n v="218.34360000000001"/>
        <n v="498.83291999999994"/>
        <n v="242.89055999999999"/>
        <n v="930.69863999999995"/>
        <n v="91.842479999999981"/>
        <n v="364.81499999999994"/>
        <n v="237.24863999999997"/>
        <n v="344.26817999999997"/>
        <n v="301.88987999999995"/>
        <n v="87.586559999999992"/>
        <n v="258.77933999999999"/>
        <n v="1425.5450999999998"/>
        <n v="335.82239999999996"/>
        <n v="820.05623999999989"/>
        <n v="319.86215999999996"/>
        <n v="546.70049999999992"/>
        <n v="47.136239999999994"/>
        <n v="346.12847999999997"/>
        <n v="841.03830000000005"/>
        <n v="1777.3443"/>
        <n v="45.172079999999994"/>
        <n v="529.01243999999997"/>
        <n v="855.96695999999997"/>
        <n v="38.592359999999999"/>
        <n v="1695.9968999999999"/>
        <n v="1176.7982399999999"/>
        <n v="661.22064"/>
        <n v="274.64760000000001"/>
        <n v="676.74203999999997"/>
        <n v="80.828279999999992"/>
        <n v="1272.4028999999998"/>
        <n v="354.62286"/>
        <n v="462.62609999999995"/>
        <n v="1319.8312800000001"/>
        <n v="767.28960000000006"/>
        <n v="103.97303999999998"/>
        <n v="613.49507999999992"/>
        <n v="180.72899999999998"/>
        <n v="167.94954000000001"/>
        <n v="302.67593999999997"/>
        <n v="315.41489999999999"/>
        <n v="214.67051999999998"/>
        <n v="1205.2022399999998"/>
        <n v="335.43053999999995"/>
        <n v="767.8195199999999"/>
        <n v="614.83247999999992"/>
        <n v="108.14436000000001"/>
        <n v="1481.1336000000001"/>
        <n v="1289.79936"/>
        <n v="77.098139999999987"/>
        <n v="221.56217999999998"/>
        <n v="982.67471999999998"/>
        <n v="650.75903999999991"/>
        <n v="197.52372"/>
        <n v="108.79884"/>
        <n v="1773.9675"/>
        <n v="1053.42624"/>
        <n v="495.39780000000002"/>
        <n v="145.18224000000001"/>
        <n v="149.93729999999999"/>
        <n v="461.4228"/>
        <n v="831.52296000000001"/>
        <n v="384.62219999999996"/>
        <n v="1378.1141999999998"/>
        <n v="197.17848000000001"/>
        <n v="353.05739999999997"/>
        <n v="1549.1681999999996"/>
        <n v="300.39299999999997"/>
        <n v="444.39515999999998"/>
        <n v="486.15930000000003"/>
        <n v="1258.2791999999997"/>
        <n v="217.22147999999999"/>
        <n v="115.51967999999999"/>
        <n v="624.84119999999996"/>
        <n v="77.262659999999997"/>
        <n v="195.90119999999999"/>
        <n v="217.17792"/>
        <n v="177.00839999999999"/>
        <n v="105.74567999999999"/>
        <n v="1557.3158999999998"/>
        <n v="360.87173999999999"/>
        <n v="45.060839999999999"/>
        <n v="1449.3950999999997"/>
        <n v="74.185199999999995"/>
        <n v="528.00929999999994"/>
        <n v="5.2774199999999993"/>
        <n v="237.95495999999997"/>
        <n v="376.57709999999997"/>
        <n v="270.1422"/>
        <n v="1124.70408"/>
        <n v="50.108759999999997"/>
        <n v="1230.0602399999998"/>
        <n v="175.01435999999998"/>
        <n v="503.77625999999998"/>
        <n v="934.38720000000001"/>
        <n v="80.61318"/>
        <n v="84.030299999999997"/>
        <n v="122.50727999999999"/>
        <n v="668.86415999999997"/>
        <n v="808.27307999999994"/>
        <n v="133.30835999999999"/>
        <n v="40.736159999999998"/>
        <n v="306.71370000000002"/>
        <n v="1380.7962"/>
        <n v="713.70773999999994"/>
        <n v="634.02264000000002"/>
        <n v="176.4135"/>
        <n v="312.00641999999993"/>
        <n v="891.09719999999982"/>
        <n v="322.79831999999999"/>
        <n v="283.90535999999997"/>
        <n v="137.30508"/>
        <n v="196.07615999999999"/>
        <n v="1643.0948999999998"/>
        <n v="1168.9394399999999"/>
        <n v="170.07372000000001"/>
        <n v="189.25254000000001"/>
        <n v="1078.8211799999999"/>
        <n v="581.2793999999999"/>
        <n v="1069.43472"/>
        <n v="1165.2012"/>
        <n v="162.09504000000001"/>
        <n v="715.41467999999998"/>
        <n v="365.3424"/>
        <n v="496.06811999999996"/>
        <n v="479.93129999999996"/>
        <n v="1024.6931999999999"/>
        <n v="1070.1914400000001"/>
        <n v="855.0064799999999"/>
        <n v="1644.8085000000001"/>
        <n v="1037.9901599999998"/>
        <n v="45.141840000000002"/>
        <n v="398.20571999999999"/>
        <n v="236.96675999999997"/>
        <n v="294.06923999999998"/>
        <n v="328.41899999999998"/>
        <n v="294.11027999999999"/>
        <n v="44.451900000000002"/>
        <n v="98.891279999999995"/>
        <n v="71.222759999999994"/>
        <n v="582.43805999999995"/>
        <n v="136.70045999999999"/>
        <n v="1206.4586399999998"/>
        <n v="205.48548"/>
        <n v="718.75890000000004"/>
        <n v="562.98383999999999"/>
        <n v="88.125119999999995"/>
        <n v="237.62591999999998"/>
        <n v="49.118219999999994"/>
        <n v="181.50713999999999"/>
        <n v="195.61284000000001"/>
        <n v="856.43675999999982"/>
        <n v="230.81975999999997"/>
        <n v="133.14131999999998"/>
        <n v="916.55603999999994"/>
        <n v="66.585599999999985"/>
        <n v="538.07813999999996"/>
        <n v="1200.1435199999999"/>
        <n v="706.63643999999999"/>
        <n v="285.24419999999998"/>
        <n v="224.92674"/>
        <n v="313.09163999999998"/>
        <n v="580.61303999999996"/>
        <n v="1547.9162999999999"/>
        <n v="455.52023999999994"/>
        <n v="647.39771999999994"/>
        <n v="465.45389999999998"/>
        <n v="354.97044"/>
        <n v="1426.0751999999998"/>
        <n v="895.34591999999986"/>
        <n v="688.47731999999996"/>
        <n v="427.18031999999999"/>
        <n v="1368.83232"/>
        <n v="28.962359999999997"/>
        <n v="565.25975999999991"/>
        <n v="307.96361999999993"/>
        <n v="327.83939999999996"/>
        <n v="187.56719999999999"/>
        <n v="10.514879999999998"/>
        <n v="204.85043999999999"/>
        <n v="218.04713999999998"/>
        <n v="207.23939999999996"/>
        <n v="294.48647999999997"/>
        <n v="655.80192"/>
        <n v="810.67139999999984"/>
        <n v="305.73251999999997"/>
        <n v="70.447859999999991"/>
        <n v="837.01458000000002"/>
        <n v="22.731840000000002"/>
        <n v="445.55345999999992"/>
        <n v="1058.0160599999999"/>
        <n v="283.27607999999998"/>
        <n v="287.35415999999998"/>
        <n v="912.30768"/>
        <n v="1029.7006199999998"/>
        <n v="915.89561999999978"/>
        <n v="869.45309999999995"/>
        <n v="953.00279999999998"/>
        <n v="1385.6378399999999"/>
        <n v="865.78488000000004"/>
        <n v="440.24417999999991"/>
        <n v="97.338599999999985"/>
        <n v="151.04393999999999"/>
        <n v="183.78360000000001"/>
        <n v="602.50139999999999"/>
        <n v="58.462559999999996"/>
        <n v="254.68127999999996"/>
        <n v="576.61649999999997"/>
        <n v="534.98987999999986"/>
        <n v="1206.4365"/>
        <n v="1057.6521"/>
        <n v="1469.1257999999998"/>
        <n v="204.45929999999998"/>
        <n v="1123.0991999999999"/>
        <n v="325.19808"/>
        <n v="455.75567999999998"/>
        <n v="135.46439999999998"/>
        <n v="816.76655999999991"/>
        <n v="230.07671999999999"/>
        <n v="366.99551999999994"/>
        <n v="279.61091999999996"/>
        <n v="29.597399999999997"/>
        <n v="657.41976"/>
        <n v="539.98775999999998"/>
        <n v="1205.73"/>
        <n v="31.102379999999997"/>
        <n v="321.16932000000003"/>
        <n v="62.824319999999993"/>
        <n v="1489.1489999999999"/>
        <n v="333.18396000000001"/>
        <n v="871.45847999999989"/>
        <n v="599.07330000000002"/>
        <n v="632.79935999999987"/>
        <n v="40.791059999999995"/>
        <n v="716.96609999999987"/>
        <n v="310.48865999999998"/>
        <n v="1203.9998399999999"/>
        <n v="151.24194"/>
        <n v="1766.8197"/>
        <n v="612.50040000000001"/>
        <n v="359.34191999999996"/>
        <n v="508.16159999999991"/>
        <n v="1432.4229"/>
        <n v="1514.4506999999999"/>
        <n v="871.61076000000003"/>
        <n v="252.79416000000001"/>
        <n v="346.86899999999997"/>
        <n v="237.65940000000001"/>
        <n v="1197.2088000000001"/>
        <n v="324.99684000000002"/>
        <n v="312.39576"/>
        <n v="1269.13248"/>
        <n v="359.81172000000004"/>
        <n v="517.88249999999994"/>
        <n v="78.755399999999995"/>
        <n v="164.50217999999998"/>
        <n v="92.156759999999991"/>
        <n v="436.77269999999993"/>
        <n v="1143.3563999999999"/>
        <n v="471.70367999999996"/>
        <n v="27.339839999999999"/>
        <n v="921.4552799999999"/>
        <n v="228.87755999999999"/>
        <n v="559.08899999999994"/>
        <n v="917.84987999999998"/>
        <n v="1546.2297000000001"/>
        <n v="1745.6030999999998"/>
        <n v="149.45417999999998"/>
        <n v="624.55319999999995"/>
        <n v="23.824079999999999"/>
        <n v="96.939179999999993"/>
        <n v="570.53951999999992"/>
        <n v="62.237339999999996"/>
        <n v="638.66016000000002"/>
        <n v="202.07375999999999"/>
        <n v="1033.1549999999997"/>
        <n v="291.36383999999998"/>
        <n v="262.62449999999995"/>
        <n v="194.32187999999999"/>
        <n v="111.47651999999999"/>
        <n v="1598.2497000000001"/>
        <n v="169.57439999999997"/>
        <n v="134.12987999999999"/>
        <n v="335.1771"/>
        <n v="331.42608000000001"/>
        <n v="153.90449999999998"/>
        <n v="834.65531999999996"/>
        <n v="178.95689999999996"/>
        <n v="1583.8856999999998"/>
        <n v="392.71175999999991"/>
        <n v="447.87239999999997"/>
        <n v="218.90735999999998"/>
        <n v="1329.5483999999999"/>
        <n v="223.66313999999997"/>
        <n v="803.94551999999987"/>
        <n v="1036.4443199999998"/>
        <n v="351.56484"/>
        <n v="349.65647999999999"/>
        <n v="655.62119999999993"/>
        <n v="1168.7371199999998"/>
        <n v="135.29231999999999"/>
        <n v="36.771299999999997"/>
        <n v="565.04772000000003"/>
        <n v="499.76279999999991"/>
        <n v="1063.1052"/>
        <n v="389.43863999999996"/>
        <n v="30.501900000000003"/>
        <n v="59.86079999999999"/>
        <n v="654.10955999999987"/>
        <n v="176.32692"/>
        <n v="735.22367999999994"/>
        <n v="262.94472000000002"/>
        <n v="385.74540000000002"/>
        <n v="218.00699999999998"/>
        <n v="641.20949999999993"/>
        <n v="684.15732000000003"/>
        <n v="1393.2799199999999"/>
        <n v="144.23939999999999"/>
        <n v="37.741139999999994"/>
        <n v="285.75342000000001"/>
        <n v="1386.4730399999999"/>
        <n v="351.92627999999996"/>
        <n v="437.62950000000001"/>
        <n v="1433.4371999999998"/>
        <n v="762.4794599999999"/>
        <n v="1685.0762999999997"/>
        <n v="838.12806"/>
        <n v="561.21047999999996"/>
        <n v="992.33207999999991"/>
        <n v="178.65198000000001"/>
        <n v="942.73253999999997"/>
        <n v="308.50793999999996"/>
        <n v="780.71615999999995"/>
        <n v="1346.6448"/>
        <n v="1758.1319999999996"/>
        <n v="370.86569999999995"/>
        <n v="1596.1508999999999"/>
        <n v="658.98503999999991"/>
        <n v="189.80622"/>
        <n v="1292.1379199999999"/>
        <n v="589.72536000000002"/>
        <n v="31.807079999999996"/>
        <n v="317.74590000000001"/>
        <n v="656.26955999999996"/>
        <n v="1427.0731199999998"/>
        <n v="281.3175"/>
        <n v="548.97947999999997"/>
        <n v="663.30935999999986"/>
        <n v="140.32709999999997"/>
        <n v="1003.0833"/>
        <n v="209.93039999999999"/>
        <n v="133.54343999999998"/>
        <n v="524.36267999999995"/>
        <n v="717.10757999999998"/>
        <n v="217.16316"/>
        <n v="1294.5437999999999"/>
        <n v="138.07043999999999"/>
        <n v="1347.7730399999998"/>
        <n v="1430.2900799999998"/>
        <n v="704.41379999999992"/>
        <n v="712.46087999999997"/>
        <n v="559.94327999999996"/>
        <n v="162.27539999999999"/>
        <n v="136.52351999999999"/>
        <n v="122.97347999999998"/>
        <n v="103.86252"/>
        <n v="284.84675999999996"/>
        <n v="252.81629999999998"/>
        <n v="451.47455999999994"/>
        <n v="205.083"/>
        <n v="250.61885999999998"/>
        <n v="281.84111999999993"/>
        <n v="1075.0130999999999"/>
        <n v="188.11350000000002"/>
        <n v="20.18844"/>
        <n v="161.77949999999998"/>
        <n v="658.09169999999995"/>
        <n v="411.71075999999994"/>
        <n v="240.33042"/>
        <n v="546.33239999999989"/>
        <n v="302.06574000000001"/>
        <n v="996.39359999999999"/>
        <n v="757.73339999999996"/>
        <n v="16.908479999999997"/>
        <n v="696.87180000000001"/>
        <n v="484.59708000000001"/>
        <n v="292.33871999999997"/>
        <n v="357.10919999999999"/>
        <n v="196.45451999999997"/>
        <n v="1163.8684799999999"/>
        <n v="259.92737999999997"/>
        <n v="341.57051999999999"/>
        <n v="654.29567999999995"/>
        <n v="743.01299999999992"/>
        <n v="173.54807999999997"/>
        <n v="175.26311999999999"/>
        <n v="282.01031999999998"/>
        <n v="257.44644"/>
        <n v="1236.9859199999999"/>
        <n v="1010.7494999999999"/>
        <n v="776.03849999999989"/>
        <n v="1012.99968"/>
        <n v="1700.2952999999998"/>
        <n v="1082.0087999999998"/>
        <n v="392.31755999999996"/>
        <n v="408.86963999999995"/>
        <n v="883.27368000000001"/>
        <n v="1558.1079"/>
        <n v="1472.8391999999999"/>
        <n v="489.81420000000003"/>
        <n v="517.11335999999994"/>
        <n v="1326.7087199999999"/>
        <n v="1104.2316000000001"/>
        <n v="913.87799999999993"/>
        <n v="572.41152"/>
        <n v="660.49721999999997"/>
        <n v="877.02425999999991"/>
        <n v="263.76119999999997"/>
        <n v="938.56697999999983"/>
        <n v="127.35053999999998"/>
        <n v="361.52567999999997"/>
        <n v="1413.0813599999999"/>
        <n v="1456.0820999999999"/>
        <n v="110.25521999999999"/>
        <n v="1310.8240799999999"/>
        <n v="52.112159999999996"/>
        <n v="448.11432000000002"/>
        <n v="747.85410000000002"/>
        <n v="202.98131999999998"/>
        <n v="445.90823999999998"/>
        <n v="60.139799999999994"/>
        <n v="254.80619999999996"/>
        <n v="30.273479999999996"/>
        <n v="752.16419999999982"/>
        <n v="290.45555999999999"/>
        <n v="491.93459999999993"/>
        <n v="88.39439999999999"/>
        <n v="1697.7716999999998"/>
        <n v="711.74537999999984"/>
        <n v="2.3718599999999999"/>
        <n v="321.28127999999998"/>
        <n v="439.11179999999996"/>
        <n v="543.92579999999998"/>
        <n v="299.82743999999997"/>
        <n v="990.12941999999998"/>
        <n v="1064.1707999999999"/>
        <n v="428.61419999999998"/>
        <n v="1077.03432"/>
        <n v="1230.3665999999998"/>
        <n v="562.20551999999998"/>
        <n v="1062.40608"/>
        <n v="42.328799999999994"/>
        <n v="223.09685999999999"/>
        <n v="1064.0721599999999"/>
        <n v="991.25747999999999"/>
        <n v="230.19947999999999"/>
        <n v="198.07829999999998"/>
        <n v="489.40901999999988"/>
        <n v="688.98743999999999"/>
        <n v="869.07005999999978"/>
        <n v="172.11690000000002"/>
        <n v="559.07747999999992"/>
        <n v="29.286719999999995"/>
        <n v="174.78611999999998"/>
        <n v="70.480799999999988"/>
        <n v="726.13205999999991"/>
        <n v="410.14349999999996"/>
        <n v="1048.23"/>
        <n v="50.464439999999996"/>
        <n v="975.42071999999996"/>
        <n v="337.45247999999998"/>
        <n v="1203.1947"/>
        <n v="314.17055999999997"/>
        <n v="1208.9491199999998"/>
        <n v="1277.3456999999999"/>
        <n v="481.66091999999992"/>
        <n v="165.88709999999998"/>
        <n v="830.98943999999995"/>
        <n v="1623.6747"/>
        <n v="1417.8591000000001"/>
        <n v="853.12925999999993"/>
        <n v="915.70283999999992"/>
        <n v="48.566879999999991"/>
        <n v="347.202"/>
        <n v="278.80487999999997"/>
        <n v="1023.7868999999999"/>
        <n v="290.58371999999997"/>
        <n v="84.871799999999993"/>
        <n v="553.30398000000002"/>
        <n v="265.10543999999999"/>
        <n v="980.07929999999999"/>
        <n v="150.43698000000001"/>
        <n v="630.53783999999996"/>
        <n v="442.13958000000002"/>
        <n v="133.10819999999998"/>
        <n v="302.04197999999997"/>
        <n v="304.6302"/>
        <n v="300.14351999999997"/>
        <n v="360.25019999999995"/>
        <n v="65.795400000000001"/>
        <n v="690.38549999999987"/>
        <n v="206.48699999999999"/>
        <n v="99.746999999999986"/>
        <n v="830.3990399999999"/>
        <n v="552.91895999999997"/>
        <n v="885.18527999999992"/>
        <n v="752.27472"/>
        <n v="194.02919999999997"/>
        <n v="104.01479999999999"/>
        <n v="108.25127999999999"/>
        <n v="957.22937999999999"/>
        <n v="344.26079999999996"/>
        <n v="188.39699999999999"/>
        <n v="411.53993999999989"/>
        <n v="1343.3795999999998"/>
        <n v="170.98128"/>
        <n v="260.98343999999997"/>
        <n v="238.05251999999996"/>
        <n v="656.74295999999993"/>
        <n v="977.66369999999995"/>
        <n v="1745.8226999999997"/>
        <n v="6.1041599999999994"/>
        <n v="694.63151999999991"/>
        <n v="595.42505999999992"/>
        <n v="379.36709999999994"/>
        <n v="439.0668"/>
        <n v="221.70635999999999"/>
        <n v="1214.5787999999998"/>
        <n v="433.14803999999992"/>
        <n v="267.01739999999995"/>
        <n v="249.90425999999997"/>
        <n v="155.79954000000001"/>
        <n v="587.46744000000001"/>
        <n v="308.70071999999999"/>
        <n v="642.43367999999998"/>
        <n v="847.66229999999996"/>
        <n v="1048.6628999999998"/>
        <n v="271.79279999999994"/>
        <n v="157.58459999999999"/>
        <n v="395.15615999999994"/>
        <n v="669.24630000000002"/>
        <n v="707.95457999999996"/>
        <n v="559.13580000000002"/>
        <n v="614.50847999999996"/>
        <n v="593.68301999999994"/>
        <n v="853.01585999999998"/>
        <n v="81.682739999999995"/>
        <n v="382.48379999999992"/>
        <n v="597.27599999999995"/>
        <n v="1797.6446999999998"/>
        <n v="272.74680000000001"/>
        <n v="556.77240000000006"/>
        <n v="778.54175999999995"/>
        <n v="949.94208000000003"/>
        <n v="400.69763999999998"/>
        <n v="378.70703999999995"/>
        <n v="1106.5932"/>
        <n v="16.399799999999999"/>
        <n v="1627.6814999999997"/>
        <n v="1026.3585599999999"/>
        <n v="1254.7421999999999"/>
        <n v="866.8836"/>
        <n v="1027.8594000000001"/>
        <n v="1736.7533999999998"/>
        <n v="1301.4530999999999"/>
        <n v="207.19475999999997"/>
        <n v="296.00891999999993"/>
        <n v="70.475759999999994"/>
        <n v="987.78671999999995"/>
        <n v="1367.1086399999999"/>
        <n v="232.48836"/>
        <n v="169.76105999999999"/>
        <n v="552.30281999999988"/>
        <n v="79.477199999999982"/>
        <n v="150.04277999999999"/>
        <n v="1093.6296"/>
        <n v="1092.7484999999999"/>
        <n v="1178.6112000000001"/>
        <n v="472.00157999999999"/>
        <n v="882.56375999999989"/>
        <n v="104.92632"/>
        <n v="610.18290000000002"/>
        <n v="154.27673999999999"/>
        <n v="1085.4603"/>
        <n v="620.40311999999994"/>
        <n v="713.68488000000002"/>
        <n v="1214.4204"/>
        <n v="541.47888"/>
        <n v="895.51980000000003"/>
        <n v="575.67509999999993"/>
        <n v="411.24131999999997"/>
        <n v="132.36749999999998"/>
        <n v="231.66125999999997"/>
        <n v="138.59639999999999"/>
        <n v="200.02392"/>
        <n v="1151.7551999999998"/>
        <n v="19.0809"/>
        <n v="451.50695999999999"/>
        <n v="1062.8793000000001"/>
        <n v="923.47919999999988"/>
        <n v="514.81601999999998"/>
        <n v="583.34543999999994"/>
        <n v="312.71903999999995"/>
        <n v="111.53447999999999"/>
        <n v="575.84447999999998"/>
        <n v="525.13758000000007"/>
        <n v="138.99024"/>
        <n v="1727.0766000000001"/>
        <n v="1749.2723999999998"/>
        <n v="315.59327999999994"/>
        <n v="457.12151999999998"/>
        <n v="1173.5450999999998"/>
        <n v="296.92169999999999"/>
        <n v="271.64807999999999"/>
        <n v="21.153599999999997"/>
        <n v="49.811579999999992"/>
        <n v="439.46747999999997"/>
        <n v="115.51050000000001"/>
        <n v="1344.96792"/>
        <n v="349.84584000000001"/>
        <n v="1525.2057"/>
        <n v="223.64387999999997"/>
        <n v="749.64509999999996"/>
        <n v="300.98627999999997"/>
        <n v="356.36327999999997"/>
        <n v="1487.0898"/>
        <n v="621.97847999999999"/>
        <n v="324.1431"/>
        <n v="559.2636"/>
        <n v="224.50643999999997"/>
        <n v="226.73555999999999"/>
        <n v="1677.8501999999999"/>
        <n v="45.949319999999993"/>
        <n v="224.84520000000001"/>
        <n v="1330.9149599999998"/>
        <n v="28.00638"/>
        <n v="1007.5364999999999"/>
        <n v="368.47008"/>
        <n v="748.58687999999984"/>
        <n v="718.43309999999997"/>
        <n v="648.80135999999993"/>
        <n v="612.74231999999995"/>
        <n v="151.45668000000001"/>
        <n v="919.54061999999999"/>
        <n v="353.46599999999995"/>
        <n v="421.60895999999997"/>
        <n v="1314.8913600000001"/>
        <n v="203.7276"/>
        <n v="111.55463999999998"/>
        <n v="1248.0371999999998"/>
        <n v="191.53799999999998"/>
        <n v="63.120239999999995"/>
        <n v="256.14089999999999"/>
        <n v="129.73230000000001"/>
        <n v="344.97503999999998"/>
        <n v="21.151799999999998"/>
        <n v="992.41847999999993"/>
        <n v="1627.5572999999999"/>
        <n v="1172.6683199999998"/>
        <n v="354.51953999999995"/>
        <n v="85.407300000000006"/>
        <n v="1043.4909599999999"/>
        <n v="400.54967999999997"/>
        <n v="570.16548"/>
        <n v="452.32272"/>
        <n v="141.86519999999999"/>
        <n v="219.05027999999996"/>
        <n v="552.50351999999998"/>
        <n v="286.36631999999997"/>
        <n v="219.21983999999998"/>
        <n v="318.41477999999995"/>
        <n v="121.06439999999999"/>
        <n v="876.06359999999984"/>
        <n v="230.61635999999999"/>
        <n v="483.44255999999996"/>
        <n v="172.52963999999997"/>
        <n v="254.51117999999997"/>
        <n v="74.378699999999995"/>
        <n v="918.66474000000005"/>
        <n v="77.976539999999986"/>
        <n v="839.57309999999995"/>
        <n v="120.9888"/>
        <n v="441.45701999999994"/>
        <n v="1327.62888"/>
        <n v="283.68018000000001"/>
        <n v="455.04899999999998"/>
        <n v="523.58687999999995"/>
        <n v="303.34913999999998"/>
        <n v="351.53747999999996"/>
        <n v="1096.9516799999999"/>
        <n v="318.76182"/>
        <n v="1405.2626999999998"/>
        <n v="579.32783999999992"/>
        <n v="1260.5706"/>
        <n v="289.88171999999997"/>
        <n v="693.40769999999998"/>
        <n v="718.47701999999981"/>
        <n v="1324.13544"/>
        <n v="367.94772"/>
        <n v="317.97251999999997"/>
        <n v="160.13159999999999"/>
        <n v="1553.3252999999995"/>
        <n v="1374.6830399999999"/>
        <n v="573.93323999999996"/>
        <n v="567.79739999999993"/>
        <n v="471.05495999999999"/>
        <n v="38.414879999999997"/>
        <n v="802.78667999999993"/>
        <n v="241.48043999999999"/>
        <n v="257.71031999999997"/>
        <n v="498.20310000000001"/>
        <n v="393.96167999999994"/>
        <n v="353.30544000000003"/>
        <n v="149.82983999999996"/>
        <n v="44.181359999999998"/>
        <n v="484.10855999999995"/>
        <n v="149.53895999999997"/>
        <n v="518.57063999999991"/>
        <n v="1335.9078"/>
        <n v="650.92463999999995"/>
        <n v="244.90691999999999"/>
        <n v="103.99625999999999"/>
        <n v="1642.0544999999997"/>
        <n v="91.818719999999999"/>
        <n v="265.16825999999998"/>
        <n v="486.39744000000002"/>
        <n v="602.2355399999999"/>
        <n v="267.25788"/>
        <n v="1022.60016"/>
        <n v="297.29123999999996"/>
        <n v="288.35495999999995"/>
        <n v="37.470959999999991"/>
        <n v="1361.6072999999997"/>
        <n v="91.917180000000002"/>
        <n v="605.47931999999992"/>
        <n v="560.25072"/>
        <n v="741.33791999999994"/>
        <n v="699.53975999999989"/>
        <n v="822.86729999999989"/>
        <n v="931.09680000000003"/>
        <n v="1294.9099200000001"/>
        <n v="154.97873999999999"/>
        <n v="1415.1491999999998"/>
        <n v="229.11893999999998"/>
        <n v="16.597799999999999"/>
        <n v="554.16059999999993"/>
        <n v="1050.9479999999999"/>
        <n v="993.69071999999994"/>
        <n v="252.98136"/>
        <n v="921.56291999999996"/>
        <n v="621.83267999999998"/>
        <n v="766.77731999999992"/>
        <n v="1293.2811000000002"/>
        <n v="236.85119999999998"/>
        <n v="176.20667999999998"/>
        <n v="361.76939999999996"/>
        <n v="571.01670000000001"/>
        <n v="1499.5745999999997"/>
        <n v="197.14319999999998"/>
        <n v="135.44405999999998"/>
        <n v="1101.8743199999999"/>
        <n v="569.97108000000003"/>
        <n v="1707.4386"/>
        <n v="1592.2619999999997"/>
        <n v="418.82544000000001"/>
        <n v="597.98789999999997"/>
        <n v="799.06535999999983"/>
        <n v="1134.5615999999998"/>
        <n v="593.33040000000005"/>
        <n v="424.67219999999998"/>
        <n v="656.88210000000004"/>
        <n v="905.02199999999993"/>
        <n v="658.13957999999991"/>
        <n v="882.45072000000005"/>
        <n v="349.07201999999995"/>
        <n v="174.67487999999997"/>
        <n v="588.20543999999995"/>
        <n v="735.66737999999987"/>
        <n v="65.885400000000004"/>
        <n v="16.171019999999999"/>
        <n v="8.9542799999999989"/>
        <n v="198.23670000000001"/>
        <n v="136.24578"/>
        <n v="586.8279"/>
        <n v="72.932399999999987"/>
        <n v="767.48039999999992"/>
        <n v="549.82799999999997"/>
        <n v="171.48563999999999"/>
        <n v="158.68619999999999"/>
        <n v="348.60599999999999"/>
        <n v="439.71911999999998"/>
        <n v="325.46051999999997"/>
        <n v="496.61675999999994"/>
        <n v="199.76849999999999"/>
        <n v="579.93659999999988"/>
        <n v="593.87975999999992"/>
        <n v="578.18339999999989"/>
        <n v="364.73363999999998"/>
        <n v="649.30949999999996"/>
        <n v="1354.9131"/>
        <n v="421.92719999999997"/>
        <n v="1325.8916999999999"/>
        <n v="156.60035999999999"/>
        <n v="536.62877999999989"/>
        <n v="238.67819999999998"/>
        <n v="810.87839999999994"/>
        <n v="503.64071999999999"/>
        <n v="170.14805999999999"/>
        <n v="563.12603999999999"/>
        <n v="118.27349999999998"/>
        <n v="1031.9436000000001"/>
        <n v="924.60149999999999"/>
        <n v="1553.3568"/>
        <n v="31.263119999999997"/>
        <n v="29.444579999999998"/>
        <n v="300.08339999999998"/>
        <n v="365.64641999999992"/>
        <n v="49.390919999999994"/>
        <n v="246.86531999999997"/>
        <n v="216.01656"/>
        <n v="182.83967999999999"/>
        <n v="364.90247999999997"/>
        <n v="677.1891599999999"/>
        <n v="68.798519999999996"/>
        <n v="1278.2771999999998"/>
        <n v="799.14491999999984"/>
        <n v="41.758199999999995"/>
        <n v="1407.0374999999999"/>
        <n v="860.2804799999999"/>
        <n v="41.887259999999998"/>
        <n v="339.77231999999998"/>
        <n v="203.0256"/>
        <n v="684.64980000000003"/>
        <n v="799.64639999999997"/>
        <n v="344.18303999999995"/>
        <n v="55.802159999999994"/>
        <n v="45.457919999999994"/>
        <n v="80.870400000000004"/>
        <n v="1056.6066599999999"/>
        <n v="521.80308000000002"/>
        <n v="47.195639999999997"/>
        <n v="283.45517999999998"/>
        <n v="582.49079999999992"/>
        <n v="6.699419999999999"/>
        <n v="160.64712"/>
        <n v="42.356879999999997"/>
        <n v="192.80375999999998"/>
        <n v="39.326579999999993"/>
        <n v="360.65159999999997"/>
        <n v="1395.7137"/>
        <n v="502.64387999999997"/>
        <n v="142.21871999999999"/>
        <n v="273.29993999999999"/>
        <n v="1339.5290399999999"/>
        <n v="674.11331999999993"/>
        <n v="375.21431999999999"/>
        <n v="474.82199999999995"/>
        <n v="121.84991999999998"/>
        <n v="696.86243999999999"/>
        <n v="274.15979999999996"/>
        <n v="369.06083999999998"/>
        <n v="144.02519999999998"/>
        <n v="119.21795999999999"/>
        <n v="545.35823999999991"/>
        <n v="346.33530000000002"/>
        <n v="246.65201999999996"/>
        <n v="1166.3733599999998"/>
        <n v="124.31573999999999"/>
        <n v="1410.9191999999998"/>
        <n v="1027.2193200000002"/>
        <n v="287.63423999999998"/>
        <n v="211.57199999999997"/>
        <n v="628.90271999999993"/>
        <n v="672.18551999999988"/>
        <n v="561.72959999999989"/>
        <n v="951.91127999999992"/>
        <n v="590.29559999999992"/>
        <n v="213.55649999999997"/>
        <n v="219.63185999999999"/>
        <n v="466.16687999999994"/>
        <n v="838.79981999999995"/>
        <n v="54.70326"/>
        <n v="1150.33968"/>
        <n v="870.18299999999999"/>
        <n v="1277.9432999999999"/>
        <n v="213.22493999999998"/>
        <n v="51.905699999999996"/>
        <n v="969.80183999999986"/>
        <n v="458.46647999999999"/>
        <n v="494.32679999999999"/>
        <n v="135.23975999999999"/>
        <n v="81.800460000000001"/>
        <n v="589.38335999999993"/>
        <n v="335.51927999999998"/>
        <n v="410.43311999999997"/>
        <n v="328.64669999999995"/>
        <n v="686.75903999999991"/>
        <n v="1152.72144"/>
        <n v="110.33171999999999"/>
        <n v="154.74275999999998"/>
        <n v="366.26184000000001"/>
        <n v="248.19245999999998"/>
        <n v="1434.3645599999998"/>
        <n v="1397.6126999999999"/>
        <n v="458.55647999999997"/>
        <n v="830.88990000000001"/>
        <n v="67.593599999999995"/>
        <n v="388.99295999999998"/>
        <n v="162.33983999999998"/>
        <n v="716.16365999999994"/>
        <n v="1024.2242999999999"/>
        <n v="37.166040000000002"/>
        <n v="318.99797999999998"/>
        <n v="623.23883999999987"/>
        <n v="216.88379999999998"/>
        <n v="266.53049999999996"/>
        <n v="648.10799999999995"/>
        <n v="230.06304"/>
        <n v="891.85752000000002"/>
        <n v="832.38119999999992"/>
        <n v="775.03535999999986"/>
        <n v="1067.8193999999999"/>
        <n v="1053.4881599999999"/>
        <n v="55.555919999999993"/>
        <n v="263.51639999999998"/>
        <n v="127.63151999999999"/>
        <n v="884.2509"/>
        <n v="860.12387999999987"/>
        <n v="145.61279999999999"/>
        <n v="612.34109999999998"/>
        <n v="191.11950000000002"/>
        <n v="428.05907999999999"/>
        <n v="770.52059999999994"/>
        <n v="675.68039999999996"/>
        <n v="692.87040000000002"/>
        <n v="280.13130000000001"/>
        <n v="33.197039999999994"/>
        <n v="370.38023999999996"/>
        <n v="288.86273999999997"/>
        <n v="1004.3233200000001"/>
        <n v="1233.9053999999999"/>
        <n v="784.72907999999984"/>
        <n v="453.90815999999995"/>
        <n v="606.37626"/>
        <n v="680.99292000000003"/>
        <n v="366.32195999999999"/>
        <n v="793.68479999999988"/>
        <n v="146.00609999999998"/>
        <n v="258.48431999999997"/>
        <n v="50.199659999999994"/>
        <n v="332.7552"/>
        <n v="143.21465999999998"/>
        <n v="1707.4223999999999"/>
        <n v="1216.7827199999997"/>
        <n v="482.53859999999997"/>
        <n v="33.720300000000002"/>
        <n v="274.35077999999999"/>
        <n v="308.32487999999995"/>
        <n v="592.76159999999993"/>
        <n v="553.5770399999999"/>
        <n v="796.47479999999996"/>
        <n v="81.514080000000007"/>
        <n v="646.61544000000004"/>
        <n v="625.91237999999998"/>
        <n v="1708.2143999999998"/>
        <n v="1245.123"/>
        <n v="538.3891799999999"/>
        <n v="74.365560000000002"/>
        <n v="34.838279999999997"/>
        <n v="1432.6790399999998"/>
        <n v="1654.5410999999999"/>
        <n v="266.68691999999999"/>
        <n v="884.86559999999997"/>
        <n v="916.25580000000002"/>
        <n v="146.84255999999999"/>
        <n v="702.9206999999999"/>
        <n v="1243.9494"/>
        <n v="1213.8098399999999"/>
        <n v="43.939799999999998"/>
        <n v="110.46437999999999"/>
        <n v="952.00703999999996"/>
        <n v="1415.4933599999999"/>
        <n v="183.73157999999998"/>
        <n v="661.27967999999998"/>
        <n v="51.035939999999997"/>
        <n v="302.88869999999997"/>
        <n v="187.78103999999999"/>
        <n v="1373.1443999999999"/>
        <n v="274.83839999999998"/>
        <n v="162.7011"/>
        <n v="17.668259999999997"/>
        <n v="1242.7365599999998"/>
        <n v="1130.64192"/>
        <n v="660.02129999999988"/>
        <n v="22.536179999999998"/>
        <n v="1123.0487999999998"/>
        <n v="546.90839999999992"/>
        <n v="624.32316000000003"/>
        <n v="200.84687999999997"/>
        <n v="137.0916"/>
        <n v="111.69143999999999"/>
        <n v="1492.5086999999999"/>
        <n v="992.05344000000002"/>
        <n v="1390.9226399999998"/>
        <n v="25.881119999999996"/>
        <n v="1136.5011"/>
        <n v="517.83515999999997"/>
        <n v="47.250359999999993"/>
        <n v="193.20677999999998"/>
        <n v="1101.0428999999999"/>
        <n v="193.89815999999999"/>
        <n v="178.91855999999999"/>
        <n v="934.20539999999983"/>
        <n v="608.22971999999993"/>
        <n v="863.58419999999978"/>
        <n v="1400.5684799999999"/>
        <n v="1198.0197000000001"/>
        <n v="296.34227999999996"/>
        <n v="280.50695999999999"/>
        <n v="205.3827"/>
        <n v="11.206799999999999"/>
        <n v="441.70127999999994"/>
        <n v="680.20811999999989"/>
        <n v="98.432819999999992"/>
        <n v="304.96175999999997"/>
        <n v="1565.8407"/>
        <n v="760.3001999999999"/>
        <n v="648.85644000000002"/>
        <n v="196.30169999999998"/>
        <n v="149.03801999999999"/>
        <n v="790.62551999999994"/>
        <n v="21.619439999999997"/>
        <n v="264.35087999999996"/>
        <n v="994.28255999999988"/>
        <n v="33.089759999999998"/>
        <n v="190.52657999999997"/>
        <n v="265.31783999999999"/>
        <n v="129.19121999999999"/>
        <n v="67.684319999999985"/>
        <n v="306.61793999999998"/>
        <n v="1067.6610000000001"/>
        <n v="232.60427999999996"/>
        <n v="288.49554000000001"/>
        <n v="78.428519999999992"/>
        <n v="1297.4499000000001"/>
        <n v="128.66741999999999"/>
        <n v="24.27534"/>
        <n v="112.36211999999999"/>
        <n v="354.72275999999999"/>
        <n v="1370.92536"/>
        <n v="584.67023999999992"/>
        <n v="606.07835999999986"/>
        <n v="692.9289"/>
        <n v="351.25272000000001"/>
        <n v="964.94813999999985"/>
        <n v="1635.7617"/>
        <n v="114.44525999999999"/>
        <n v="608.94647999999995"/>
        <n v="855.80009999999993"/>
        <n v="77.518979999999985"/>
        <n v="287.64863999999994"/>
        <n v="1517.3657999999998"/>
        <n v="362.18232"/>
        <n v="657.20663999999999"/>
        <n v="1007.5599"/>
        <n v="441.15245999999996"/>
        <n v="382.87439999999998"/>
        <n v="15.24348"/>
        <n v="1152.4679999999998"/>
        <n v="769.83839999999998"/>
        <n v="358.20413999999994"/>
        <n v="188.12483999999998"/>
        <n v="141.10829999999999"/>
        <n v="223.61183999999997"/>
        <n v="377.39771999999999"/>
        <n v="687.72455999999988"/>
        <n v="88.019459999999995"/>
        <n v="211.04639999999998"/>
        <n v="767.87369999999999"/>
        <n v="515.80223999999998"/>
        <n v="619.63415999999995"/>
        <n v="697.36427999999989"/>
        <n v="966.8044799999999"/>
        <n v="232.89929999999998"/>
        <n v="212.93729999999996"/>
        <n v="42.857639999999996"/>
        <n v="320.87339999999995"/>
        <n v="49.593599999999995"/>
        <n v="1079.3762999999999"/>
        <n v="184.2876"/>
        <n v="41.753159999999994"/>
        <n v="1249.1308799999999"/>
        <n v="1499.6825999999999"/>
        <n v="569.71727999999996"/>
        <n v="281.55311999999998"/>
        <n v="244.88460000000001"/>
        <n v="7.9228800000000001"/>
        <n v="1661.2307999999998"/>
        <n v="245.70845999999997"/>
        <n v="728.21861999999999"/>
        <n v="1026.0296999999998"/>
        <n v="242.9487"/>
        <n v="549.31895999999995"/>
        <n v="117.48978"/>
        <n v="323.61353999999994"/>
        <n v="85.518719999999988"/>
        <n v="708.64415999999994"/>
        <n v="447.11927999999995"/>
        <n v="1002.0938399999999"/>
        <n v="214.62875999999997"/>
        <n v="749.04407999999989"/>
        <n v="871.66223999999988"/>
        <n v="942.89669999999978"/>
        <n v="677.06207999999992"/>
        <n v="1009.33722"/>
        <n v="1660.0887"/>
        <n v="235.39140000000003"/>
        <n v="1366.6291199999998"/>
        <n v="658.35468000000003"/>
        <n v="350.75789999999995"/>
        <n v="482.41872000000001"/>
        <n v="676.87991999999997"/>
        <n v="257.15123999999997"/>
        <n v="849.46967999999993"/>
        <n v="912.62807999999984"/>
        <n v="72.672119999999993"/>
        <n v="1169.6831999999999"/>
        <n v="64.712519999999998"/>
        <n v="115.89984"/>
        <n v="686.52846"/>
        <n v="459.05543999999998"/>
        <n v="788.69789999999989"/>
        <n v="25.2"/>
        <n v="76.969080000000005"/>
        <n v="752.68871999999988"/>
        <n v="749.28888000000006"/>
        <n v="1176.8715"/>
        <n v="380.68559999999997"/>
        <n v="685.96199999999999"/>
        <n v="423.48689999999999"/>
        <n v="44.338319999999996"/>
        <n v="428.78951999999998"/>
        <n v="145.60703999999998"/>
        <n v="956.84129999999993"/>
        <n v="681.49295999999993"/>
        <n v="33.440579999999997"/>
        <n v="430.82351999999997"/>
        <n v="286.31537999999995"/>
        <n v="550.62360000000001"/>
        <n v="1324.5371999999998"/>
        <n v="1247.1523199999999"/>
        <n v="1173.21192"/>
        <n v="879.22943999999995"/>
        <n v="736.04862000000003"/>
        <n v="840.11129999999991"/>
        <n v="241.49231999999998"/>
        <n v="275.17805999999996"/>
        <n v="492.09983999999986"/>
        <n v="260.91737999999998"/>
        <n v="336.66011999999995"/>
        <n v="270.23921999999999"/>
        <n v="680.99795999999992"/>
        <n v="236.12111999999999"/>
        <n v="748.14749999999992"/>
        <n v="265.28633999999994"/>
        <n v="382.88195999999999"/>
        <n v="1255.7843999999998"/>
        <n v="43.71264"/>
        <n v="1331.6732999999999"/>
        <n v="239.11451999999997"/>
        <n v="20.589659999999995"/>
        <n v="774.16667999999981"/>
        <n v="182.42207999999997"/>
        <n v="629.23050000000001"/>
        <n v="450.61919999999998"/>
        <n v="15.025319999999999"/>
        <n v="284.69556"/>
        <n v="566.42255999999998"/>
        <n v="18.80442"/>
        <n v="52.938359999999996"/>
        <n v="1259.1460799999998"/>
        <n v="133.98767999999998"/>
        <n v="391.68180000000001"/>
        <n v="197.82377999999997"/>
        <n v="1726.1324999999999"/>
        <n v="821.84039999999993"/>
        <n v="268.15895999999998"/>
        <n v="760.1588999999999"/>
        <n v="975.25871999999993"/>
        <n v="413.70641999999992"/>
        <n v="297.59724"/>
        <n v="320.19731999999999"/>
        <n v="287.82035999999999"/>
        <n v="249.62867999999997"/>
        <n v="9.9710999999999999"/>
        <n v="222.07175999999998"/>
        <n v="456.25031999999999"/>
        <n v="328.29696000000001"/>
        <n v="335.36609999999996"/>
        <n v="1294.8552"/>
        <n v="306.55151999999998"/>
        <n v="1627.8380999999999"/>
        <n v="165.82319999999999"/>
        <n v="560.91203999999993"/>
        <n v="418.71096"/>
        <n v="421.28963999999996"/>
        <n v="496.90529999999995"/>
        <n v="231.56639999999996"/>
        <n v="383.4"/>
        <n v="106.02629999999999"/>
        <n v="138.90168"/>
        <n v="331.22070000000002"/>
        <n v="308.19384000000002"/>
        <n v="548.98055999999997"/>
        <n v="839.93687999999997"/>
        <n v="1031.1278399999999"/>
        <n v="320.17932000000002"/>
        <n v="219.20183999999998"/>
        <n v="217.13795999999996"/>
        <n v="579.03821999999991"/>
        <n v="1166.8571999999999"/>
        <n v="164.84795999999997"/>
        <n v="445.79375999999996"/>
        <n v="488.13155999999992"/>
        <n v="542.28383999999994"/>
        <n v="1179.95544"/>
        <n v="198.20016000000001"/>
        <n v="1399.4603999999999"/>
        <n v="130.04118"/>
        <n v="892.70855999999992"/>
        <n v="488.27663999999993"/>
        <n v="210.65111999999999"/>
        <n v="84.947939999999988"/>
        <n v="395.64899999999994"/>
        <n v="550.04507999999998"/>
        <n v="916.28981999999996"/>
        <n v="475.24896000000001"/>
        <n v="166.08510000000001"/>
        <n v="695.83464000000004"/>
        <n v="862.5933"/>
        <n v="275.47865999999999"/>
        <n v="1017.0694799999999"/>
        <n v="1141.1333999999999"/>
        <n v="584.10179999999991"/>
        <n v="433.48338000000001"/>
        <n v="86.972039999999993"/>
        <n v="252.06749999999997"/>
        <n v="1190.2931999999998"/>
        <n v="226.51667999999998"/>
        <n v="240.35507999999999"/>
        <n v="329.92019999999997"/>
        <n v="512.30700000000002"/>
        <n v="1176.8561999999999"/>
        <n v="417.53249999999991"/>
        <n v="46.747979999999998"/>
        <n v="338.77008000000001"/>
        <n v="409.69943999999998"/>
        <n v="125.04887999999998"/>
        <n v="543.52512000000002"/>
        <n v="1100.7813599999999"/>
        <n v="277.803"/>
        <n v="1218.2716799999998"/>
        <n v="67.799519999999987"/>
        <n v="1401.5246399999999"/>
        <n v="672.99191999999994"/>
        <n v="465.71435999999994"/>
        <n v="790.91262000000006"/>
        <n v="940.11191999999994"/>
        <n v="1650.096"/>
        <n v="825.63911999999982"/>
        <n v="1066.9973399999999"/>
        <n v="51.936299999999996"/>
        <n v="326.98817999999994"/>
        <n v="327.55446000000001"/>
        <n v="798.15330000000006"/>
        <n v="959.71247999999991"/>
        <n v="538.47755999999993"/>
        <n v="121.73975999999999"/>
        <n v="31.697639999999996"/>
        <n v="1646.7785999999999"/>
        <n v="1059.47496"/>
        <n v="703.33055999999988"/>
        <n v="896.66351999999995"/>
        <n v="427.50360000000001"/>
        <n v="95.591339999999988"/>
        <n v="613.67435999999987"/>
        <n v="596.58587999999997"/>
        <n v="394.23509999999999"/>
        <n v="159.88607999999999"/>
        <n v="1010.394"/>
        <n v="546.16931999999997"/>
        <n v="686.53548000000001"/>
        <n v="296.62703999999997"/>
        <n v="199.51560000000001"/>
        <n v="1370.3277600000001"/>
        <n v="387.52127999999993"/>
        <n v="94.199219999999997"/>
        <n v="173.23919999999998"/>
        <n v="209.93507999999997"/>
        <n v="587.44079999999997"/>
        <n v="149.4648"/>
        <n v="371.12831999999997"/>
        <n v="120.5424"/>
        <n v="715.94027999999992"/>
        <n v="1702.5902999999996"/>
        <n v="781.84655999999984"/>
        <n v="48.996899999999997"/>
        <n v="139.96044000000001"/>
        <n v="1017.6791399999998"/>
        <n v="330.12539999999996"/>
        <n v="37.55538"/>
        <n v="305.62217999999996"/>
        <n v="875.41199999999992"/>
        <n v="788.94485999999984"/>
        <n v="559.29383999999993"/>
        <n v="926.28629999999998"/>
        <n v="25.310880000000001"/>
        <n v="650.39706000000001"/>
        <n v="1035.5625"/>
        <n v="273.30264"/>
        <n v="906.22583999999983"/>
        <n v="1091.7583199999999"/>
        <n v="38.457359999999994"/>
        <n v="346.14053999999999"/>
        <n v="1037.7800999999999"/>
        <n v="171.38376"/>
        <n v="335.01060000000001"/>
        <n v="696.42899999999997"/>
        <n v="267.32267999999999"/>
        <n v="772.28801999999996"/>
        <n v="192.68135999999998"/>
        <n v="292.58010000000002"/>
        <n v="1371.3939"/>
        <n v="276.45227999999997"/>
        <n v="340.63991999999996"/>
        <n v="1081.3994999999998"/>
        <n v="714.00311999999985"/>
        <n v="1735.173"/>
        <n v="313.49789999999996"/>
        <n v="927.46979999999996"/>
        <n v="465.96203999999994"/>
        <n v="888.16823999999997"/>
        <n v="160.83107999999999"/>
        <n v="247.89131999999998"/>
        <n v="1227.8347199999998"/>
        <n v="806.78051999999991"/>
        <n v="281.74751999999995"/>
        <n v="427.72175999999996"/>
        <n v="1541.5209"/>
        <n v="123.59303999999999"/>
        <n v="763.73135999999988"/>
        <n v="737.76239999999996"/>
        <n v="485.33687999999995"/>
        <n v="190.91375999999997"/>
        <n v="560.18358000000001"/>
        <n v="44.680680000000002"/>
        <n v="231.61589999999998"/>
        <n v="227.30705999999998"/>
        <n v="18.884879999999999"/>
        <n v="805.96025999999995"/>
        <n v="641.3979599999999"/>
        <n v="73.568339999999992"/>
        <n v="1001.1000599999998"/>
        <n v="149.36472000000001"/>
        <n v="1413.4949999999999"/>
        <n v="1555.3664999999999"/>
        <n v="1572.2000999999998"/>
        <n v="1601.9154000000001"/>
        <n v="108.95471999999999"/>
        <n v="1453.5899999999997"/>
        <n v="167.2056"/>
        <n v="104.07906"/>
        <n v="139.25375999999997"/>
        <n v="126.56375999999999"/>
        <n v="300.38796000000002"/>
        <n v="211.86431999999999"/>
        <n v="778.12487999999996"/>
        <n v="71.298719999999989"/>
        <n v="1153.0202399999998"/>
        <n v="1228.0049999999999"/>
        <n v="522.5032799999999"/>
        <n v="314.42507999999998"/>
        <n v="1387.2787199999998"/>
        <n v="596.39255999999989"/>
        <n v="471.00887999999998"/>
        <n v="96.018119999999996"/>
        <n v="990.26117999999985"/>
        <n v="118.92743999999999"/>
        <n v="9.8373599999999985"/>
        <n v="335.93544000000003"/>
        <n v="226.54872"/>
        <n v="383.70671999999996"/>
        <n v="425.04102"/>
        <n v="128.91636"/>
        <n v="772.2532799999999"/>
        <n v="636.75720000000001"/>
        <n v="228.83831999999998"/>
        <n v="284.32079999999996"/>
        <n v="155.95649999999998"/>
        <n v="781.61255999999992"/>
        <n v="710.44919999999991"/>
        <n v="323.11007999999998"/>
        <n v="17.374319999999997"/>
        <n v="1032.5691000000002"/>
        <n v="18.525959999999998"/>
        <n v="130.27463999999998"/>
        <n v="770.74145999999996"/>
        <n v="602.21429999999998"/>
        <n v="1579.4838"/>
        <n v="115.08336"/>
        <n v="1087.3908000000001"/>
        <n v="1672.3818000000001"/>
        <n v="184.86359999999999"/>
        <n v="213.90425999999997"/>
        <n v="541.04075999999998"/>
        <n v="1484.2538999999999"/>
        <n v="1175.8230000000001"/>
        <n v="780.37559999999985"/>
        <n v="51.825959999999995"/>
        <n v="101.3454"/>
        <n v="183.89843999999999"/>
        <n v="145.26863999999998"/>
        <n v="1014.8669999999998"/>
        <n v="1344.8582999999999"/>
        <n v="511.80408"/>
        <n v="598.00499999999988"/>
        <n v="553.34807999999998"/>
        <n v="194.63111999999998"/>
        <n v="288.37241999999992"/>
        <n v="803.14271999999994"/>
        <n v="218.65392"/>
        <n v="431.58671999999996"/>
        <n v="116.43929999999999"/>
        <n v="445.96583999999996"/>
        <n v="221.77367999999998"/>
        <n v="310.79303999999996"/>
        <n v="1019.1015"/>
        <n v="656.38223999999991"/>
        <n v="679.94459999999992"/>
        <n v="1172.7647999999999"/>
        <n v="1641.5855999999999"/>
        <n v="550.66949999999997"/>
        <n v="732.33989999999994"/>
        <n v="643.2285599999999"/>
        <n v="886.38732000000005"/>
        <n v="398.08367999999996"/>
        <n v="91.192139999999981"/>
        <n v="251.01935999999998"/>
        <n v="325.66175999999996"/>
        <n v="675.58464000000004"/>
        <n v="738.77291999999989"/>
        <n v="304.00649999999996"/>
        <n v="210.6018"/>
        <n v="1239.6002399999998"/>
        <n v="482.43491999999992"/>
        <n v="327.06162"/>
        <n v="361.00223999999997"/>
        <n v="365.27184"/>
        <n v="81.083879999999994"/>
        <n v="88.275959999999998"/>
        <n v="67.735079999999996"/>
        <n v="777.0319199999999"/>
        <n v="871.44551999999987"/>
        <n v="1468.1511"/>
        <n v="324.93275999999997"/>
        <n v="512.16372000000001"/>
        <n v="622.47905999999989"/>
        <n v="276.85583999999994"/>
        <n v="269.59877999999998"/>
        <n v="1674.5210999999999"/>
        <n v="484.70616000000007"/>
        <n v="476.05896000000001"/>
        <n v="216.74735999999999"/>
        <n v="126.48527999999999"/>
        <n v="192.02778000000001"/>
        <n v="301.91651999999999"/>
        <n v="157.07736"/>
        <n v="180.30761999999999"/>
        <n v="97.897499999999994"/>
        <n v="825.15833999999995"/>
        <n v="1378.2861"/>
        <n v="991.57877999999994"/>
        <n v="532.59947999999997"/>
        <n v="140.68475999999998"/>
        <n v="1238.5763999999999"/>
        <n v="108.20141999999998"/>
        <n v="269.88551999999999"/>
        <n v="739.76112000000001"/>
        <n v="1600.3907999999999"/>
        <n v="1067.8262399999999"/>
        <n v="623.04480000000001"/>
        <n v="129.26862"/>
        <n v="355.52231999999998"/>
        <n v="1191.10248"/>
        <n v="232.18379999999999"/>
        <n v="1029.6846"/>
        <n v="1713.4929"/>
        <n v="1760.4944999999998"/>
        <n v="135.67013999999998"/>
        <n v="166.98924"/>
        <n v="1433.22192"/>
        <n v="427.25375999999994"/>
        <n v="237.03749999999999"/>
        <n v="489.06575999999995"/>
        <n v="51.909120000000001"/>
        <n v="815.03009999999995"/>
        <n v="116.48609999999999"/>
        <n v="78.519599999999997"/>
        <n v="1031.73912"/>
        <n v="705.73896000000002"/>
        <n v="185.15231999999997"/>
        <n v="409.27319999999997"/>
        <n v="306.83249999999998"/>
        <n v="53.997299999999996"/>
        <n v="520.98119999999994"/>
        <n v="516.1049999999999"/>
        <n v="1039.9579200000001"/>
        <n v="482.52167999999995"/>
        <n v="460.89071999999999"/>
        <n v="428.00471999999996"/>
        <n v="209.27051999999998"/>
        <n v="514.40688"/>
        <n v="344.91059999999999"/>
        <n v="963.48095999999998"/>
        <n v="444.81636000000003"/>
        <n v="89.673299999999983"/>
        <n v="870.89544000000001"/>
        <n v="1211.9680799999999"/>
        <n v="79.146000000000001"/>
        <n v="330.19920000000002"/>
        <n v="1349.4621599999998"/>
        <n v="185.88203999999999"/>
        <n v="78.909120000000001"/>
        <n v="762.24779999999998"/>
        <n v="774.71819999999991"/>
        <n v="292.97645999999997"/>
        <n v="858.78503999999987"/>
        <n v="1199.1950999999999"/>
        <n v="166.30631999999997"/>
        <n v="261.84276"/>
        <n v="1327.5914399999999"/>
        <n v="182.39112"/>
        <n v="1122.0530399999998"/>
        <n v="354.55194"/>
        <n v="430.37189999999998"/>
        <n v="166.21145999999996"/>
        <n v="356.71319999999997"/>
        <n v="1217.7981"/>
        <n v="625.18553999999995"/>
        <n v="1517.3693999999998"/>
        <n v="187.70039999999997"/>
        <n v="1086.7544999999998"/>
        <n v="477.21708000000001"/>
        <n v="332.28215999999998"/>
        <n v="1631.8682999999999"/>
        <n v="357.59213999999997"/>
        <n v="100.43909999999998"/>
        <n v="376.37567999999999"/>
        <n v="304.06715999999994"/>
        <n v="1076.5547999999999"/>
        <n v="1379.6802"/>
        <n v="837.48689999999999"/>
        <n v="968.55696000000012"/>
        <n v="692.12735999999984"/>
        <n v="689.44175999999993"/>
        <n v="1376.6270399999999"/>
        <n v="142.36613999999997"/>
        <n v="1029.8834999999999"/>
        <n v="310.8501"/>
        <n v="1107.6974999999998"/>
        <n v="722.98871999999994"/>
        <n v="171.11195999999998"/>
        <n v="860.59529999999995"/>
        <n v="527.27274"/>
        <n v="1348.4042999999999"/>
        <n v="635.13648000000001"/>
        <n v="190.27133999999998"/>
        <n v="329.42753999999996"/>
        <n v="359.94041999999996"/>
        <n v="824.22360000000003"/>
        <n v="369.36287999999996"/>
        <n v="678.77783999999986"/>
        <n v="310.67946000000001"/>
        <n v="709.35101999999983"/>
        <n v="246.52943999999999"/>
        <n v="960.01559999999995"/>
        <n v="452.70899999999995"/>
        <n v="1190.10384"/>
        <n v="231.98363999999998"/>
        <n v="1555.1054999999999"/>
        <n v="856.10087999999996"/>
        <n v="193.01490000000001"/>
        <n v="500.19335999999998"/>
        <n v="554.92019999999991"/>
        <n v="63.013859999999994"/>
        <n v="1077.9119999999998"/>
        <n v="927.04319999999996"/>
        <n v="1054.5006600000002"/>
        <n v="52.797599999999996"/>
        <n v="262.74131999999997"/>
        <n v="206.67887999999999"/>
        <n v="1031.3262"/>
        <n v="778.86953999999992"/>
        <n v="1666.5345"/>
        <n v="1342.38384"/>
        <n v="363.66839999999996"/>
        <n v="705.55751999999995"/>
        <n v="393.83351999999996"/>
        <n v="763.14419999999984"/>
        <n v="19.24596"/>
        <n v="826.93349999999998"/>
        <n v="228.57407999999998"/>
        <n v="75.512519999999995"/>
        <n v="110.1438"/>
        <n v="1661.1407999999997"/>
        <n v="563.90093999999999"/>
        <n v="118.71197999999998"/>
        <n v="1056.2778000000001"/>
        <n v="46.1205"/>
        <n v="1077.3653399999998"/>
        <n v="520.71929999999998"/>
        <n v="113.38488"/>
        <n v="276.61212"/>
        <n v="1135.5890399999998"/>
        <n v="648.95129999999995"/>
        <n v="579.90707999999995"/>
        <n v="275.30189999999999"/>
        <n v="628.28189999999995"/>
        <n v="176.94072"/>
        <n v="199.57319999999999"/>
        <n v="1146.4577999999999"/>
        <n v="484.08515999999997"/>
        <n v="1079.69616"/>
        <n v="136.14119999999997"/>
        <n v="47.290859999999995"/>
        <n v="693.90053999999998"/>
        <n v="526.96799999999996"/>
        <n v="273.34763999999996"/>
        <n v="91.619100000000003"/>
        <n v="93.508919999999989"/>
        <n v="364.20137999999997"/>
        <n v="1652.7500999999997"/>
        <n v="855.53639999999996"/>
        <n v="263.88827999999995"/>
        <n v="1564.1387999999997"/>
        <n v="69.998219999999989"/>
        <n v="22.001579999999997"/>
        <n v="562.61915999999997"/>
        <n v="173.87423999999999"/>
        <n v="348.47927999999996"/>
        <n v="1636.2062999999998"/>
        <n v="1425.08376"/>
        <n v="294.91307999999998"/>
        <n v="15.08544"/>
        <n v="25.361279999999997"/>
        <n v="764.68427999999994"/>
        <n v="105.16571999999999"/>
        <n v="1620.6506999999999"/>
        <n v="72.436319999999995"/>
        <n v="101.60856"/>
        <n v="458.19359999999995"/>
        <n v="744.26201999999989"/>
        <n v="317.64060000000001"/>
        <n v="180.60119999999998"/>
        <n v="291.12101999999999"/>
        <n v="239.76863999999998"/>
        <n v="1670.7807"/>
        <n v="164.76119999999997"/>
        <n v="562.68755999999996"/>
        <n v="49.08959999999999"/>
        <n v="667.84985999999992"/>
        <n v="88.639740000000003"/>
        <n v="159.49583999999999"/>
        <n v="562.71744000000001"/>
        <n v="27.28584"/>
        <n v="365.44031999999999"/>
        <n v="1020.8078999999998"/>
        <n v="648.73367999999994"/>
        <n v="34.245899999999999"/>
        <n v="528.80579999999998"/>
        <n v="74.006460000000004"/>
        <n v="653.19965999999999"/>
        <n v="147.94811999999999"/>
        <n v="137.63376"/>
        <n v="572.82191999999998"/>
        <n v="10.17216"/>
        <n v="1100.9872799999998"/>
        <n v="450.2439"/>
        <n v="602.36819999999989"/>
        <n v="579.3125399999999"/>
        <n v="170.63963999999999"/>
        <n v="49.431600000000003"/>
        <n v="86.423399999999987"/>
        <n v="634.87692000000004"/>
        <n v="699.11279999999988"/>
        <n v="417.54798"/>
        <n v="257.08121999999997"/>
        <n v="1791.6641999999999"/>
        <n v="33.762599999999999"/>
        <n v="417.55409999999995"/>
        <n v="1521.1700999999998"/>
        <n v="1283.6066399999997"/>
        <n v="1070.9108999999999"/>
        <n v="168.41375999999997"/>
        <n v="681.90840000000003"/>
        <n v="623.21561999999994"/>
        <n v="56.734559999999995"/>
        <n v="350.52695999999997"/>
        <n v="897.32087999999999"/>
        <n v="648.02195999999992"/>
        <n v="1599.6995999999999"/>
        <n v="266.33879999999999"/>
        <n v="66.182220000000001"/>
        <n v="34.385399999999997"/>
        <n v="1683.9404999999999"/>
        <n v="304.40069999999997"/>
        <n v="1428.1181999999999"/>
        <n v="505.66463999999996"/>
        <n v="217.67255999999998"/>
        <n v="39.316139999999997"/>
        <n v="675.60515999999996"/>
        <n v="851.85216000000003"/>
        <n v="885.8655"/>
        <n v="624.69359999999995"/>
        <n v="1695.1670999999999"/>
        <n v="360.12167999999997"/>
        <n v="745.54559999999992"/>
        <n v="632.42801999999983"/>
        <n v="1643.7411"/>
        <n v="145.03859999999997"/>
        <n v="270.36611999999997"/>
        <n v="558.63576"/>
        <n v="153.97379999999998"/>
        <n v="714.14945999999998"/>
        <n v="37.758599999999994"/>
        <n v="697.72895999999992"/>
        <n v="867.28967999999998"/>
        <n v="154.66104000000001"/>
        <n v="18.838799999999996"/>
        <n v="584.35019999999997"/>
        <n v="315.90413999999998"/>
        <n v="180.41309999999999"/>
        <n v="4.6764000000000001"/>
        <n v="309.63294000000002"/>
        <n v="138.56363999999999"/>
        <n v="257.22899999999998"/>
        <n v="696.50171999999998"/>
        <n v="55.962539999999997"/>
        <n v="219.51792"/>
        <n v="486.00432000000001"/>
        <n v="482.55966000000001"/>
        <n v="31.210559999999997"/>
        <n v="651.99383999999986"/>
        <n v="191.06459999999998"/>
        <n v="237.43925999999999"/>
        <n v="293.17248000000001"/>
        <n v="979.44209999999998"/>
        <n v="247.08995999999996"/>
        <n v="752.80535999999984"/>
        <n v="352.32065999999998"/>
        <n v="339.57432"/>
        <n v="533.49137999999994"/>
        <n v="1072.7071199999998"/>
        <n v="281.67570000000001"/>
        <n v="411.85223999999999"/>
        <n v="868.51710000000003"/>
        <n v="1221.4223999999999"/>
        <n v="516.13451999999995"/>
        <n v="462.28175999999996"/>
        <n v="110.48039999999999"/>
        <n v="6.5541599999999995"/>
        <n v="1311.9362999999998"/>
        <n v="486.71855999999991"/>
        <n v="108.50688"/>
        <n v="1305.4202999999998"/>
        <n v="302.46767999999997"/>
        <n v="1246.9058999999997"/>
        <n v="717.65171999999995"/>
        <n v="311.32691999999997"/>
        <n v="780.26112000000001"/>
        <n v="88.15679999999999"/>
        <n v="1117.4525999999998"/>
        <n v="1752.5286000000001"/>
        <n v="668.28779999999995"/>
        <n v="454.78313999999989"/>
        <n v="514.61315999999999"/>
        <n v="390.48695999999995"/>
        <n v="243.12186"/>
        <n v="244.11833999999996"/>
        <n v="1243.2393"/>
        <n v="782.48916000000008"/>
        <n v="183.74039999999997"/>
        <n v="468.97271999999998"/>
        <n v="43.255079999999992"/>
        <n v="543.67686000000003"/>
        <n v="216.6678"/>
        <n v="664.69859999999994"/>
        <n v="276.90659999999997"/>
        <n v="110.55636"/>
        <n v="991.87361999999985"/>
        <n v="1373.2185599999998"/>
        <n v="80.582219999999992"/>
        <n v="1776.7935"/>
        <n v="48.474539999999998"/>
        <n v="258.00569999999999"/>
        <n v="272.41109999999998"/>
        <n v="554.2808399999999"/>
        <n v="315.98639999999995"/>
        <n v="582.37703999999997"/>
        <n v="243.22481999999997"/>
        <n v="176.32566"/>
        <n v="1419.4706399999998"/>
        <n v="79.539659999999998"/>
        <n v="536.52672000000007"/>
        <n v="918.97703999999987"/>
        <n v="69.924239999999998"/>
        <n v="764.928"/>
        <n v="1672.9766999999997"/>
        <n v="1043.13798"/>
        <n v="270.18845999999996"/>
        <n v="285.49493999999999"/>
        <n v="94.985279999999989"/>
        <n v="430.9190999999999"/>
        <n v="217.04004"/>
        <n v="29.671199999999999"/>
        <n v="277.90325999999999"/>
        <n v="396.42551999999995"/>
        <n v="797.09400000000005"/>
        <n v="56.474819999999994"/>
        <n v="335.85012"/>
        <n v="26.299799999999998"/>
        <n v="442.78739999999993"/>
        <n v="328.07772"/>
        <n v="423.89243999999997"/>
        <n v="448.17372"/>
        <n v="359.89703999999995"/>
        <n v="852.17669999999976"/>
        <n v="1038.2886000000001"/>
        <n v="1600.5545999999999"/>
        <n v="58.409099999999995"/>
        <n v="91.614239999999995"/>
        <n v="96.91937999999999"/>
        <n v="1170.55368"/>
        <n v="102.95316"/>
        <n v="448.41023999999999"/>
        <n v="221.80931999999999"/>
        <n v="1616.1974999999998"/>
        <n v="570.06269999999995"/>
        <n v="845.99459999999999"/>
        <n v="702.50759999999991"/>
        <n v="107.83421999999999"/>
        <n v="670.37400000000002"/>
        <n v="175.58369999999999"/>
        <n v="1282.0089599999999"/>
        <n v="299.87873999999999"/>
        <n v="26.421119999999995"/>
        <n v="569.66543999999999"/>
        <n v="859.25249999999994"/>
        <n v="5.8030199999999992"/>
        <n v="1288.0781999999999"/>
        <n v="83.597759999999994"/>
        <n v="639.37511999999992"/>
        <n v="25.920719999999996"/>
        <n v="428.29883999999998"/>
        <n v="975.76199999999983"/>
        <n v="153.95076"/>
        <n v="748.40183999999988"/>
        <n v="1626.1190999999999"/>
        <n v="255.71339999999998"/>
        <n v="322.3818"/>
        <n v="69.704819999999998"/>
        <n v="257.57963999999998"/>
        <n v="37.761119999999998"/>
        <n v="707.39549999999997"/>
        <n v="1518.8777999999998"/>
        <n v="1230.7183199999999"/>
        <n v="795.06143999999995"/>
        <n v="249.51059999999998"/>
        <n v="742.33727999999996"/>
        <n v="99.045719999999989"/>
        <n v="196.11467999999999"/>
        <n v="339.09623999999997"/>
        <n v="71.796959999999984"/>
        <n v="1353.7188000000001"/>
        <n v="318.84713999999997"/>
        <n v="455.79527999999993"/>
        <n v="733.11480000000006"/>
        <n v="643.76819999999998"/>
        <n v="1643.0841"/>
        <n v="460.1232"/>
        <n v="1051.7796000000001"/>
        <n v="23.982839999999999"/>
        <n v="815.22179999999992"/>
        <n v="280.09979999999996"/>
        <n v="54.516239999999996"/>
        <n v="637.54289999999992"/>
        <n v="10.87092"/>
        <n v="1333.7046"/>
        <n v="323.45009999999996"/>
        <n v="502.62029999999993"/>
        <n v="788.48568"/>
        <n v="319.73687999999999"/>
        <n v="1013.78466"/>
        <n v="508.27049999999991"/>
        <n v="141.00479999999999"/>
        <n v="23.1021"/>
        <n v="637.029"/>
        <n v="85.22999999999999"/>
        <n v="123.62724"/>
        <n v="438.98327999999992"/>
        <n v="996.72119999999995"/>
        <n v="299.80439999999999"/>
        <n v="30.044159999999994"/>
        <n v="843.65099999999984"/>
        <n v="1714.8734999999999"/>
        <n v="491.25923999999998"/>
        <n v="504.62603999999993"/>
        <n v="611.74439999999993"/>
        <n v="1062.7351199999998"/>
        <n v="285.83172000000002"/>
        <n v="325.03877999999997"/>
        <n v="172.19772"/>
        <n v="700.09631999999988"/>
        <n v="1005.79896"/>
        <n v="143.56458000000001"/>
        <n v="245.15459999999996"/>
        <n v="378.87335999999999"/>
        <n v="80.766899999999993"/>
        <n v="1209.4857"/>
        <n v="287.04869999999994"/>
        <n v="963.12959999999998"/>
        <n v="877.19759999999985"/>
        <n v="862.9507799999999"/>
        <n v="712.05858000000001"/>
        <n v="214.0641"/>
        <n v="83.964960000000005"/>
        <n v="267.99065999999999"/>
        <n v="985.83047999999997"/>
        <n v="340.10820000000001"/>
        <n v="20.400119999999998"/>
        <n v="333.00251999999995"/>
        <n v="835.80767999999989"/>
        <n v="373.95972"/>
        <n v="652.44383999999991"/>
        <n v="1265.2027199999998"/>
        <n v="269.95607999999999"/>
        <n v="197.02655999999999"/>
        <n v="20.343239999999998"/>
        <n v="1318.068"/>
        <n v="1282.5554399999999"/>
        <n v="406.88729999999998"/>
        <n v="1190.3174999999999"/>
        <n v="478.28519999999997"/>
        <n v="137.63051999999999"/>
        <n v="685.88243999999997"/>
        <n v="422.26811999999995"/>
        <n v="316.46069999999997"/>
        <n v="871.09559999999988"/>
        <n v="1432.1358"/>
        <n v="694.22471999999993"/>
        <n v="153.36719999999997"/>
        <n v="498.34601999999995"/>
        <n v="570.99455999999998"/>
        <n v="358.57835999999998"/>
        <n v="875.38265999999999"/>
        <n v="152.20836"/>
        <n v="258.11009999999999"/>
        <n v="51.274799999999992"/>
        <n v="1019.7345599999999"/>
        <n v="530.42039999999997"/>
        <n v="632.87639999999999"/>
        <n v="1112.8256999999999"/>
        <n v="1391.9428800000001"/>
        <n v="31.991039999999998"/>
        <n v="394.83395999999993"/>
        <n v="821.68199999999979"/>
        <n v="650.20679999999993"/>
        <n v="1411.5383999999999"/>
        <n v="298.59731999999997"/>
        <n v="1200.0392999999999"/>
        <n v="216.19979999999998"/>
        <n v="372.56147999999996"/>
        <n v="81.183779999999999"/>
        <n v="129.08339999999998"/>
        <n v="1611.3347999999999"/>
        <n v="640.00871999999993"/>
        <n v="488.65823999999998"/>
        <n v="1534.7835"/>
        <n v="105.59159999999999"/>
        <n v="782.19215999999994"/>
        <n v="117.27936"/>
        <n v="282.74777999999998"/>
        <n v="276.85979999999995"/>
        <n v="317.84363999999999"/>
        <n v="237.87971999999999"/>
        <n v="750.12641999999983"/>
        <n v="537.67097999999999"/>
        <n v="28.141019999999997"/>
        <n v="822.20471999999995"/>
        <n v="2.9638799999999996"/>
        <n v="102.55949999999999"/>
        <n v="90.74105999999999"/>
        <n v="1366.7112"/>
        <n v="1594.1195999999995"/>
        <n v="692.47493999999995"/>
        <n v="329.86151999999998"/>
        <n v="314.02908000000002"/>
        <n v="1324.9166399999999"/>
        <n v="441.31319999999999"/>
        <n v="349.96319999999997"/>
        <n v="400.83191999999997"/>
        <n v="155.88449999999997"/>
        <n v="381.91355999999996"/>
        <n v="868.25249999999994"/>
        <n v="1210.5021599999998"/>
        <n v="1067.0021999999999"/>
        <n v="929.14127999999994"/>
        <n v="30.60324"/>
        <n v="255.69575999999998"/>
        <n v="794.40426000000002"/>
        <n v="418.05179999999996"/>
        <n v="169.73406"/>
        <n v="983.62439999999992"/>
        <n v="99.365039999999993"/>
        <n v="258.26148000000001"/>
        <n v="1674.1088999999997"/>
        <n v="513.95039999999995"/>
        <n v="1416.5315999999998"/>
        <n v="1594.5642"/>
        <n v="9.0871199999999988"/>
        <n v="280.27187999999995"/>
        <n v="828.43182000000002"/>
        <n v="32.821199999999997"/>
        <n v="424.38096000000002"/>
        <n v="201.47183999999996"/>
        <n v="374.69843999999995"/>
        <n v="589.51170000000002"/>
        <n v="577.89287999999999"/>
        <n v="520.90271999999993"/>
        <n v="472.01544000000001"/>
        <n v="499.15277999999995"/>
        <n v="466.26785999999998"/>
        <n v="492.60996"/>
        <n v="53.303759999999997"/>
        <n v="726.14664000000005"/>
        <n v="1056.0202199999999"/>
        <n v="81.451080000000005"/>
        <n v="617.20019999999988"/>
        <n v="11.580299999999999"/>
        <n v="189.45684"/>
        <n v="274.26419999999996"/>
        <n v="473.52689999999996"/>
        <n v="167.94251999999997"/>
        <n v="316.05732"/>
        <n v="437.6925"/>
        <n v="706.75775999999996"/>
        <n v="1275.8741999999997"/>
        <n v="1238.8986"/>
        <n v="1059.16842"/>
        <n v="334.68444"/>
        <n v="978.48863999999992"/>
        <n v="1627.6688999999999"/>
        <n v="302.23998"/>
        <n v="65.670299999999997"/>
        <n v="1764.6533999999997"/>
        <n v="195.46451999999996"/>
        <n v="746.91287999999986"/>
        <n v="919.33703999999977"/>
        <n v="1686.8879999999999"/>
        <n v="91.204919999999987"/>
        <n v="181.06739999999996"/>
        <n v="576.23615999999993"/>
        <n v="15.045839999999998"/>
        <n v="461.49569999999989"/>
        <n v="478.42109999999997"/>
        <n v="145.42037999999999"/>
        <n v="355.99265999999994"/>
        <n v="851.4828"/>
        <n v="1141.4655"/>
        <n v="154.51452"/>
        <n v="994.2165"/>
        <n v="44.724959999999996"/>
        <n v="1439.9524799999999"/>
        <n v="478.23299999999995"/>
        <n v="68.667299999999997"/>
        <n v="647.18999999999994"/>
        <n v="203.75855999999999"/>
        <n v="982.00079999999991"/>
        <n v="1579.7150999999999"/>
        <n v="384.55811999999997"/>
        <n v="870.35040000000004"/>
        <n v="683.68769999999995"/>
        <n v="1106.4945599999999"/>
        <n v="759.30029999999988"/>
        <n v="1150.1927999999998"/>
        <n v="249.89633999999998"/>
        <n v="575.32427999999993"/>
        <n v="768.60288000000003"/>
        <n v="547.23131999999998"/>
        <n v="83.976479999999981"/>
        <n v="85.648319999999984"/>
        <n v="58.094459999999991"/>
        <n v="155.12904"/>
        <n v="574.41815999999994"/>
        <n v="91.179719999999989"/>
        <n v="123.26939999999999"/>
        <n v="1377.2177999999999"/>
        <n v="711.57635999999991"/>
        <n v="116.28737999999998"/>
        <n v="500.07348000000002"/>
        <n v="146.41721999999999"/>
        <n v="344.02715999999998"/>
        <n v="984.70673999999985"/>
        <n v="1152.2015999999999"/>
        <n v="812.43143999999995"/>
        <n v="922.70069999999987"/>
        <n v="1706.2397999999998"/>
        <n v="187.84331999999998"/>
        <n v="533.19384000000002"/>
        <n v="950.42879999999991"/>
        <n v="46.870199999999997"/>
        <n v="473.62463999999994"/>
        <n v="33.074999999999996"/>
        <n v="383.87879999999996"/>
        <n v="638.78471999999999"/>
        <n v="269.14823999999999"/>
        <n v="980.16210000000001"/>
        <n v="1042.9424999999999"/>
        <n v="582.15887999999995"/>
        <n v="675.01511999999991"/>
        <n v="1224.9594"/>
        <n v="148.851"/>
        <n v="396.52271999999999"/>
        <n v="1045.6785"/>
        <n v="252.57095999999996"/>
        <n v="155.35097999999999"/>
        <n v="156.23316"/>
        <n v="207.18287999999998"/>
        <n v="629.42291999999986"/>
        <n v="24.616619999999998"/>
        <n v="141.02171999999999"/>
        <n v="141.98597999999998"/>
        <n v="116.3034"/>
        <n v="3.9718799999999996"/>
        <n v="101.16143999999998"/>
        <n v="206.56925999999999"/>
        <n v="1415.10384"/>
        <n v="334.35251999999997"/>
        <n v="560.3965199999999"/>
        <n v="425.52809999999999"/>
        <n v="458.65944000000002"/>
        <n v="64.702259999999995"/>
        <n v="41.550840000000001"/>
        <n v="63.045539999999988"/>
        <n v="479.42819999999989"/>
        <n v="856.38869999999997"/>
        <n v="484.44839999999994"/>
        <n v="671.71949999999993"/>
        <n v="94.210560000000001"/>
        <n v="621.06659999999988"/>
        <n v="524.58461999999997"/>
        <n v="31.348799999999997"/>
        <n v="276.66341999999997"/>
        <n v="5.8438800000000004"/>
        <n v="1051.4021399999999"/>
        <n v="1089.6400799999999"/>
        <n v="429.11639999999994"/>
        <n v="52.345439999999996"/>
        <n v="1101.9391199999998"/>
        <n v="700.54488000000003"/>
        <n v="127.66787999999997"/>
        <n v="163.90511999999998"/>
        <n v="496.32659999999998"/>
        <n v="21.314879999999999"/>
        <n v="920.31389999999988"/>
        <n v="99.799019999999999"/>
        <n v="555.95483999999988"/>
        <n v="273.13362000000001"/>
        <n v="745.34039999999993"/>
        <n v="319.69079999999997"/>
        <n v="1703.1591000000001"/>
        <n v="1352.95128"/>
        <n v="65.322359999999989"/>
        <n v="65.149919999999995"/>
        <n v="497.81699999999995"/>
        <n v="483.31079999999992"/>
        <n v="270.98945999999995"/>
        <n v="841.00949999999989"/>
        <n v="54.011159999999997"/>
        <n v="245.80655999999999"/>
        <n v="335.84994"/>
        <n v="7.4406599999999994"/>
        <n v="100.47959999999999"/>
        <n v="348.03431999999998"/>
        <n v="31.11984"/>
        <n v="107.88587999999999"/>
        <n v="192.24"/>
        <n v="1723.3271999999999"/>
        <n v="420.76151999999996"/>
        <n v="1199.55528"/>
        <n v="1065.3047999999999"/>
        <n v="407.87603999999999"/>
        <n v="940.5809999999999"/>
        <n v="491.81309999999996"/>
        <n v="382.10147999999998"/>
        <n v="608.74667999999997"/>
        <n v="243.68363999999997"/>
        <n v="332.02925999999991"/>
        <n v="921.83255999999994"/>
        <n v="135.88595999999998"/>
        <n v="337.28453999999994"/>
        <n v="322.24572000000001"/>
        <n v="340.95222000000001"/>
        <n v="881.54207999999994"/>
        <n v="922.11425999999983"/>
        <n v="207.35513999999995"/>
        <n v="236.04263999999998"/>
        <n v="73.080719999999999"/>
        <n v="173.90231999999997"/>
        <n v="394.22519999999997"/>
        <n v="1012.4940599999998"/>
        <n v="307.83311999999995"/>
        <n v="172.96704"/>
        <n v="254.97755999999998"/>
        <n v="528.78923999999995"/>
        <n v="1386.6796799999997"/>
        <n v="464.49090000000001"/>
        <n v="380.46995999999996"/>
        <n v="355.01939999999996"/>
        <n v="266.10210000000001"/>
        <n v="39.729959999999991"/>
        <n v="53.607599999999991"/>
        <n v="18.30744"/>
        <n v="281.15423999999996"/>
        <n v="200.89079999999998"/>
        <n v="397.96559999999999"/>
        <n v="1329.8529599999999"/>
        <n v="32.9634"/>
        <n v="455.70510000000002"/>
        <n v="436.94639999999998"/>
        <n v="1547.8352999999997"/>
        <n v="309.68423999999999"/>
        <n v="460.78379999999993"/>
        <n v="631.69920000000002"/>
        <n v="465.27659999999997"/>
        <n v="1417.2947999999999"/>
        <n v="11.929319999999999"/>
        <n v="402.66683999999998"/>
        <n v="92.334959999999995"/>
        <n v="1585.3842"/>
        <n v="1622.0411999999999"/>
        <n v="13.104899999999999"/>
        <n v="148.90049999999999"/>
        <n v="346.62527999999998"/>
        <n v="705.53735999999992"/>
        <n v="98.771039999999985"/>
        <n v="102.17447999999999"/>
        <n v="167.19839999999996"/>
        <n v="741.36419999999987"/>
        <n v="1397.6215199999999"/>
        <n v="120.74633999999999"/>
        <n v="960.0580799999999"/>
        <n v="99.168120000000002"/>
        <n v="114.79374"/>
        <n v="130.67135999999999"/>
        <n v="1256.0601599999998"/>
        <n v="960.12792000000002"/>
        <n v="546.66827999999998"/>
        <n v="771.61103999999989"/>
        <n v="276.72245999999996"/>
        <n v="772.77689999999996"/>
        <n v="553.71762000000001"/>
        <n v="303.12648000000002"/>
        <n v="1260.5565599999998"/>
        <n v="398.24405999999999"/>
        <n v="95.338079999999991"/>
        <n v="308.05361999999997"/>
        <n v="962.0927999999999"/>
        <n v="412.12529999999992"/>
        <n v="906.01343999999995"/>
        <n v="55.401839999999993"/>
        <n v="327.87360000000001"/>
        <n v="1574.5940999999998"/>
        <n v="1135.8278999999998"/>
        <n v="257.93819999999999"/>
        <n v="301.01760000000002"/>
        <n v="174.42215999999999"/>
        <n v="1693.1888999999999"/>
        <n v="226.35072"/>
        <n v="973.28682000000003"/>
        <n v="458.95049999999998"/>
        <n v="173.88378"/>
        <n v="946.39679999999998"/>
        <n v="49.330260000000003"/>
        <n v="201.74831999999998"/>
        <n v="86.17031999999999"/>
        <n v="637.82549999999992"/>
        <n v="94.929299999999998"/>
        <n v="1337.1292800000001"/>
        <n v="61.884"/>
        <n v="47.233439999999995"/>
        <n v="712.96199999999999"/>
        <n v="139.98509999999999"/>
        <n v="627.19109999999989"/>
        <n v="331.06121999999999"/>
        <n v="80.247599999999991"/>
        <n v="714.08519999999999"/>
        <n v="1132.1333999999999"/>
        <n v="14.626439999999999"/>
        <n v="294.35615999999999"/>
        <n v="326.31839999999994"/>
        <n v="1721.9177999999997"/>
        <n v="890.31041999999991"/>
        <n v="99.855719999999991"/>
        <n v="98.479979999999983"/>
        <n v="491.3064"/>
        <n v="273.25673999999998"/>
        <n v="174.11616000000001"/>
        <n v="177.48287999999999"/>
        <n v="555.96455999999989"/>
        <n v="1234.29528"/>
        <n v="442.95119999999997"/>
        <n v="159.54786000000001"/>
        <n v="87.986699999999999"/>
        <n v="171.66383999999996"/>
        <n v="659.42747999999995"/>
        <n v="784.83059999999989"/>
        <n v="1273.6368"/>
        <n v="71.625779999999992"/>
        <n v="1365.2234999999998"/>
        <n v="607.12775999999997"/>
        <n v="664.10316"/>
        <n v="35.987759999999994"/>
        <n v="1181.4524999999999"/>
        <n v="194.9238"/>
        <n v="1011.9895199999999"/>
        <n v="86.752799999999993"/>
        <n v="214.93871999999999"/>
        <n v="393.64055999999994"/>
        <n v="74.450879999999998"/>
        <n v="1067.0308199999999"/>
        <n v="163.18187999999998"/>
        <n v="186.27533999999997"/>
        <n v="250.61903999999998"/>
        <n v="565.5951"/>
        <n v="657.38303999999994"/>
        <n v="220.07069999999999"/>
        <n v="224.40222"/>
        <n v="209.61287999999999"/>
        <n v="1711.1582999999998"/>
        <n v="60.109559999999995"/>
        <n v="175.46292"/>
        <n v="1292.0925599999998"/>
        <n v="608.20559999999989"/>
        <n v="352.58958000000001"/>
        <n v="669.43619999999999"/>
        <n v="753.19686000000002"/>
        <n v="816.80543999999998"/>
        <n v="691.30259999999998"/>
        <n v="1033.9039799999998"/>
        <n v="350.45909999999992"/>
        <n v="5.4511199999999995"/>
        <n v="346.29911999999996"/>
        <n v="245.71871999999999"/>
        <n v="786.68855999999994"/>
        <n v="248.33465999999999"/>
        <n v="635.86889999999994"/>
        <n v="27.476279999999999"/>
        <n v="1794.6918000000001"/>
        <n v="1003.3037999999999"/>
        <n v="187.46963999999997"/>
        <n v="401.94791999999995"/>
        <n v="806.99489999999992"/>
        <n v="768.07583999999986"/>
        <n v="330.01596000000001"/>
        <n v="719.76815999999997"/>
        <n v="159.65963999999997"/>
        <n v="595.10051999999996"/>
        <n v="207.64619999999996"/>
        <n v="743.35320000000002"/>
        <n v="664.34795999999994"/>
        <n v="287.77445999999998"/>
        <n v="12.372479999999999"/>
        <n v="804.81527999999992"/>
        <n v="1217.7719999999999"/>
        <n v="574.30007999999998"/>
        <n v="253.30967999999999"/>
        <n v="1015.05474"/>
        <n v="1248.1623"/>
        <n v="223.01118"/>
        <n v="96.087599999999995"/>
        <n v="292.44222000000002"/>
        <n v="575.98505999999998"/>
        <n v="276.38963999999999"/>
        <n v="955.51757999999995"/>
        <n v="1313.3548799999999"/>
        <n v="722.82455999999991"/>
        <n v="1062.9151199999999"/>
        <n v="25.402140000000003"/>
        <n v="460.2770999999999"/>
        <n v="1097.9531999999999"/>
        <n v="932.01191999999992"/>
        <n v="1233.8171999999997"/>
        <n v="181.89936"/>
        <n v="336.85631999999998"/>
        <n v="1410.06384"/>
        <n v="637.42247999999995"/>
        <n v="617.65685999999994"/>
        <n v="854.0181"/>
        <n v="338.05673999999999"/>
        <n v="311.23151999999999"/>
        <n v="312.72965999999997"/>
        <n v="684.6422399999999"/>
        <n v="1209.2859000000001"/>
        <n v="379.24308000000002"/>
        <n v="151.96751999999998"/>
        <n v="551.7432"/>
        <n v="683.50139999999999"/>
        <n v="255.54455999999999"/>
        <n v="233.33183999999997"/>
        <n v="730.73663999999985"/>
        <n v="517.20839999999998"/>
        <n v="1778.1362999999999"/>
        <n v="134.43624"/>
        <n v="156.75695999999996"/>
        <n v="1744.5798"/>
        <n v="1559.1527999999996"/>
        <n v="231.58799999999999"/>
        <n v="962.66987999999992"/>
        <n v="879.85655999999994"/>
        <n v="25.155899999999995"/>
        <n v="311.346"/>
        <n v="868.54860000000008"/>
        <n v="885.64373999999998"/>
        <n v="431.43785999999994"/>
        <n v="231.69239999999999"/>
        <n v="62.413199999999996"/>
        <n v="88.011899999999997"/>
        <n v="1646.5130999999999"/>
        <n v="369.93617999999998"/>
        <n v="1062.82584"/>
        <n v="1233.4672800000001"/>
        <n v="196.88345999999999"/>
        <n v="123.99443999999998"/>
        <n v="584.92583999999999"/>
        <n v="261.63251999999994"/>
        <n v="817.79939999999999"/>
        <n v="315.75383999999997"/>
        <n v="46.950299999999991"/>
        <n v="236.07449999999997"/>
        <n v="658.21140000000003"/>
        <n v="1544.5944"/>
        <n v="911.29499999999996"/>
        <n v="126.74447999999998"/>
        <n v="205.77581999999998"/>
        <n v="652.80275999999992"/>
        <n v="674.12519999999995"/>
        <n v="251.67023999999998"/>
        <n v="808.32744000000002"/>
        <n v="1482.2387999999999"/>
        <n v="596.52323999999999"/>
        <n v="646.62767999999994"/>
        <n v="449.05751999999995"/>
        <n v="123.26687999999999"/>
        <n v="939.8141999999998"/>
        <n v="786.47111999999993"/>
        <n v="152.06399999999999"/>
        <n v="743.4950399999999"/>
        <n v="437.96969999999999"/>
        <n v="355.84811999999994"/>
        <n v="222.44435999999999"/>
        <n v="279.09899999999999"/>
        <n v="256.96331999999995"/>
        <n v="255.0609"/>
        <n v="313.33679999999993"/>
        <n v="129.16781999999998"/>
        <n v="248.78249999999997"/>
        <n v="9.0422999999999991"/>
        <n v="180.41147999999998"/>
        <n v="1125.7790399999999"/>
        <n v="564.91091999999992"/>
        <n v="668.96496000000002"/>
        <n v="1782.2906999999998"/>
        <n v="159.62472"/>
        <n v="1177.2640799999999"/>
        <n v="133.96428"/>
        <n v="80.365319999999997"/>
        <n v="116.86355999999998"/>
        <n v="76.084019999999995"/>
        <n v="590.18975999999998"/>
        <n v="126.10727999999999"/>
        <n v="144.45864"/>
        <n v="1064.5833599999999"/>
        <n v="1652.7492000000002"/>
        <n v="63.953279999999992"/>
        <n v="1064.2076999999999"/>
        <n v="153.62459999999999"/>
        <n v="500.56559999999996"/>
        <n v="213.68717999999996"/>
        <n v="246.63149999999999"/>
        <n v="556.26623999999993"/>
        <n v="1341.5291999999997"/>
        <n v="1345.4657999999999"/>
        <n v="581.45363999999995"/>
        <n v="629.18963999999994"/>
        <n v="1337.6577600000001"/>
        <n v="937.7067599999998"/>
        <n v="733.72607999999991"/>
        <n v="724.70807999999988"/>
        <n v="877.75991999999997"/>
        <n v="383.71895999999998"/>
        <n v="566.08019999999999"/>
        <n v="629.32392000000004"/>
        <n v="630.97559999999999"/>
        <n v="627.90768000000003"/>
        <n v="1741.1976"/>
        <n v="200.45231999999999"/>
        <n v="301.62563999999998"/>
        <n v="1018.5885"/>
        <n v="1591.2647999999999"/>
        <n v="887.0768999999998"/>
        <n v="109.62593999999999"/>
        <n v="659.37059999999985"/>
        <n v="837.5729399999999"/>
        <n v="97.467839999999995"/>
        <n v="20.100960000000001"/>
        <n v="29.674619999999997"/>
        <n v="1794.933"/>
        <n v="720.87408000000005"/>
        <n v="253.77695999999997"/>
        <n v="110.39903999999999"/>
        <n v="506.85767999999996"/>
        <n v="317.98025999999999"/>
        <n v="388.46339999999998"/>
        <n v="162.71874"/>
        <n v="342.04211999999995"/>
        <n v="271.99259999999998"/>
        <n v="25.172999999999998"/>
        <n v="104.53193999999999"/>
        <n v="235.04615999999999"/>
        <n v="360.51479999999992"/>
        <n v="245.60693999999998"/>
        <n v="452.89980000000003"/>
        <n v="669.30191999999988"/>
        <n v="572.64695999999992"/>
        <n v="650.15063999999995"/>
        <n v="991.67183999999986"/>
        <n v="662.46407999999985"/>
        <n v="966.91535999999985"/>
        <n v="339.83459999999997"/>
        <n v="1442.0510999999999"/>
        <n v="93.979439999999997"/>
        <n v="924.13655999999992"/>
        <n v="1197.4131"/>
        <n v="225.67229999999998"/>
        <n v="217.13939999999997"/>
        <n v="1279.0025999999998"/>
        <n v="1274.3072999999999"/>
        <n v="1276.3538999999998"/>
        <n v="414.44711999999998"/>
        <n v="590.33663999999999"/>
        <n v="941.2811999999999"/>
        <n v="244.56636"/>
        <n v="45.681840000000001"/>
        <n v="329.74415999999997"/>
        <n v="204.05879999999999"/>
        <n v="395.07839999999993"/>
        <n v="367.5933"/>
        <n v="593.21663999999998"/>
        <n v="321.17615999999998"/>
        <n v="155.82023999999998"/>
        <n v="283.51763999999997"/>
        <n v="170.05967999999999"/>
        <n v="1021.5466199999998"/>
        <n v="764.03951999999992"/>
        <n v="412.40627999999998"/>
        <n v="312.14825999999999"/>
        <n v="651.85775999999998"/>
        <n v="988.8830999999999"/>
        <n v="874.08611999999994"/>
        <n v="1079.4312"/>
        <n v="570.89177999999993"/>
        <n v="542.06063999999992"/>
        <n v="1656.1646999999998"/>
        <n v="179.262"/>
        <n v="299.87279999999998"/>
        <n v="942.56009999999992"/>
        <n v="1515.4973999999997"/>
        <n v="211.32792000000001"/>
        <n v="144.98208"/>
        <n v="799.33608000000004"/>
        <n v="382.73183999999998"/>
        <n v="367.56144"/>
        <n v="770.12783999999988"/>
        <n v="81.825299999999999"/>
        <n v="44.324280000000002"/>
        <n v="331.77870000000001"/>
        <n v="909.87389999999994"/>
        <n v="327.09996000000001"/>
        <n v="257.58215999999999"/>
        <n v="1586.9547"/>
        <n v="114.33941999999999"/>
        <n v="1632.9851999999996"/>
        <n v="494.77553999999998"/>
        <n v="92.683979999999991"/>
        <n v="557.62487999999996"/>
        <n v="22.921199999999999"/>
        <n v="1142.3816999999999"/>
        <n v="39.284999999999997"/>
        <n v="60.006599999999992"/>
        <n v="274.26491999999996"/>
        <n v="37.571040000000004"/>
        <n v="139.59701999999999"/>
        <n v="587.49659999999994"/>
        <n v="207.42119999999997"/>
        <n v="279.06929999999994"/>
        <n v="290.21795999999995"/>
        <n v="581.78340000000003"/>
        <n v="236.63249999999999"/>
        <n v="233.95661999999999"/>
        <n v="1173.35808"/>
        <n v="597.76217999999994"/>
        <n v="275.20686000000001"/>
        <n v="321.52067999999997"/>
        <n v="537.29243999999994"/>
        <n v="469.93230000000005"/>
        <n v="549.96983999999998"/>
        <n v="677.25648000000001"/>
        <n v="690.77807999999993"/>
        <n v="43.491959999999992"/>
        <n v="39.564900000000002"/>
        <n v="190.52981999999997"/>
        <n v="54.73854"/>
        <n v="101.42136000000001"/>
        <n v="471.95279999999991"/>
        <n v="1499.8041000000001"/>
        <n v="404.1646199999999"/>
        <n v="1078.7796000000001"/>
        <n v="384.61248000000001"/>
        <n v="77.707439999999991"/>
        <n v="104.76197999999998"/>
        <n v="55.871639999999999"/>
        <n v="1403.6075999999998"/>
        <n v="832.27823999999998"/>
        <n v="1211.5070999999998"/>
        <n v="231.76151999999996"/>
        <n v="993.46661999999992"/>
        <n v="949.26438000000007"/>
        <n v="722.58983999999987"/>
        <n v="760.24655999999982"/>
        <n v="108.48581999999999"/>
        <n v="1194.8228999999999"/>
        <n v="677.55816000000004"/>
        <n v="251.03700000000001"/>
        <n v="28.929419999999997"/>
        <n v="20.548079999999999"/>
        <n v="531.80099999999993"/>
        <n v="135.97199999999998"/>
        <n v="8.2357200000000006"/>
        <n v="162.93042"/>
        <n v="616.28471999999999"/>
        <n v="1249.9236000000001"/>
        <n v="1117.4565599999999"/>
        <n v="1081.2005999999999"/>
        <n v="490.08311999999995"/>
        <n v="545.04467999999997"/>
        <n v="61.678439999999995"/>
        <n v="127.86713999999998"/>
        <n v="45.165959999999991"/>
        <n v="1187.0954999999999"/>
        <n v="1483.4493"/>
        <n v="104.11091999999999"/>
        <n v="155.79035999999999"/>
        <n v="95.339699999999993"/>
        <n v="1006.0048800000001"/>
        <n v="119.313"/>
        <n v="1121.9666399999999"/>
        <n v="85.978080000000006"/>
        <n v="566.68751999999995"/>
        <n v="375.96959999999996"/>
        <n v="168.84360000000001"/>
        <n v="60.323399999999999"/>
        <n v="296.65511999999995"/>
        <n v="1177.8489"/>
        <n v="118.22759999999998"/>
        <n v="811.24199999999985"/>
        <n v="80.622"/>
        <n v="1320.6204"/>
        <n v="351.06263999999999"/>
        <n v="219.31703999999999"/>
        <n v="167.97185999999999"/>
        <n v="580.73849999999993"/>
        <n v="688.11840000000007"/>
        <n v="304.51319999999998"/>
        <n v="60.405479999999983"/>
        <n v="542.19599999999991"/>
        <n v="165.22254000000001"/>
        <n v="809.96975999999995"/>
        <n v="1328.6447999999998"/>
        <n v="1272.6071999999999"/>
        <n v="154.59695999999997"/>
        <n v="76.101839999999996"/>
        <n v="122.88995999999999"/>
        <n v="640.17719999999997"/>
        <n v="259.08803999999998"/>
        <n v="428.07743999999997"/>
        <n v="534.12119999999993"/>
        <n v="25.853399999999997"/>
        <n v="357.42581999999999"/>
        <n v="899.21339999999987"/>
        <n v="268.35893999999996"/>
        <n v="163.34495999999999"/>
        <n v="952.89191999999991"/>
        <n v="579.34583999999995"/>
        <n v="71.150400000000005"/>
        <n v="877.27535999999986"/>
        <n v="612.40535999999997"/>
        <n v="263.57543999999996"/>
        <n v="412.63739999999996"/>
        <n v="310.35419999999999"/>
        <n v="284.43041999999997"/>
        <n v="1298.22984"/>
        <n v="39.608099999999993"/>
        <n v="307.85543999999999"/>
        <n v="1720.0214999999998"/>
        <n v="873.72216000000003"/>
        <n v="597.81599999999992"/>
        <n v="192.77567999999999"/>
        <n v="365.07455999999996"/>
        <n v="1128.92904"/>
        <n v="1070.4733200000001"/>
        <n v="277.52166"/>
        <n v="335.64744000000002"/>
        <n v="241.73099999999999"/>
        <n v="297.14939999999996"/>
        <n v="162.93492000000001"/>
        <n v="469.18259999999998"/>
        <n v="1567.4714999999997"/>
        <n v="116.16371999999998"/>
        <n v="20.859299999999998"/>
        <n v="436.21523999999999"/>
        <n v="145.01736"/>
        <n v="1751.9390999999998"/>
        <n v="767.43269999999995"/>
        <n v="176.04881999999998"/>
        <n v="726.77033999999992"/>
        <n v="345.2355"/>
        <n v="224.89649999999997"/>
        <n v="418.60835999999995"/>
        <n v="1401.2594999999999"/>
        <n v="9.7459199999999981"/>
        <n v="942.43535999999983"/>
        <n v="569.93003999999996"/>
        <n v="478.36331999999993"/>
        <n v="1059.2841599999999"/>
        <n v="930.08573999999999"/>
        <n v="286.25651999999997"/>
        <n v="655.28423999999995"/>
        <n v="228.60216"/>
        <n v="882.94103999999993"/>
        <n v="93.875039999999984"/>
        <n v="247.65749999999997"/>
        <n v="510.13223999999997"/>
        <n v="149.50368"/>
        <n v="1429.7984999999999"/>
        <n v="930.34385999999995"/>
        <n v="145.15974"/>
        <n v="253.62504000000001"/>
        <n v="31.334759999999996"/>
        <n v="595.24523999999997"/>
        <n v="1077.9461999999999"/>
        <n v="1079.74782"/>
        <n v="48.134879999999995"/>
        <n v="805.45157999999992"/>
        <n v="282.7998"/>
        <n v="187.03727999999998"/>
        <n v="1122.91416"/>
        <n v="224.63747999999998"/>
        <n v="220.7646"/>
        <n v="1477.2833999999998"/>
        <n v="90.019439999999989"/>
        <n v="33.000479999999996"/>
        <n v="76.221719999999991"/>
        <n v="89.457119999999989"/>
        <n v="420.03827999999993"/>
        <n v="331.44983999999999"/>
        <n v="267.56729999999999"/>
        <n v="133.66997999999998"/>
        <n v="122.13612000000001"/>
        <n v="856.37375999999995"/>
        <n v="51.447599999999994"/>
        <n v="220.52699999999999"/>
        <n v="568.06848000000002"/>
        <n v="1073.8472400000001"/>
        <n v="1067.2770599999999"/>
        <n v="45.686519999999994"/>
        <n v="116.53578000000002"/>
        <n v="1397.6373599999999"/>
        <n v="528.60672"/>
        <n v="336.79799999999994"/>
        <n v="912.798"/>
        <n v="644.75819999999987"/>
        <n v="88.168859999999995"/>
        <n v="313.83684"/>
        <n v="1016.08938"/>
        <n v="56.280959999999993"/>
        <n v="2.2775399999999997"/>
        <n v="28.197000000000003"/>
        <n v="1352.8674000000001"/>
        <n v="557.91359999999997"/>
        <n v="46.172699999999992"/>
        <n v="185.22125999999997"/>
        <n v="107.26074"/>
        <n v="855.62189999999987"/>
        <n v="506.67875999999995"/>
        <n v="1012.6413"/>
        <n v="197.55575999999999"/>
        <n v="640.98468000000003"/>
        <n v="328.42565999999994"/>
        <n v="209.37689999999998"/>
        <n v="344.78423999999995"/>
        <n v="214.79255999999998"/>
        <n v="665.3041199999999"/>
        <n v="354.86513999999994"/>
        <n v="465.26255999999995"/>
        <n v="167.76827999999998"/>
        <n v="601.76340000000005"/>
        <n v="1482.4719"/>
        <n v="543.34079999999994"/>
        <n v="335.89584000000002"/>
        <n v="407.09987999999998"/>
        <n v="236.78909999999996"/>
        <n v="639.14940000000001"/>
        <n v="209.54807999999997"/>
        <n v="1176.8048999999999"/>
        <n v="118.24002"/>
        <n v="320.23655999999994"/>
        <n v="1343.4794999999999"/>
        <n v="779.72759999999994"/>
        <n v="1460.9646"/>
        <n v="100.09439999999999"/>
        <n v="522.77436"/>
        <n v="255.45671999999996"/>
        <n v="582.17903999999999"/>
        <n v="1618.9613999999997"/>
        <n v="753.67944"/>
        <n v="698.10731999999996"/>
        <n v="1346.2091999999998"/>
        <n v="1245.8816999999997"/>
        <n v="482.11559999999997"/>
        <n v="468.80909999999994"/>
        <n v="872.94563999999991"/>
        <n v="499.81823999999995"/>
        <n v="480.52620000000002"/>
        <n v="232.57583999999997"/>
        <n v="579.44591999999989"/>
        <n v="268.41492"/>
        <n v="530.66663999999992"/>
        <n v="142.97039999999998"/>
        <n v="33.302879999999995"/>
        <n v="560.19959999999992"/>
        <n v="302.43995999999999"/>
        <n v="1035.2426399999999"/>
        <n v="1450.7396999999996"/>
        <n v="567.41309999999987"/>
        <n v="803.17709999999988"/>
        <n v="911.00663999999995"/>
        <n v="1384.6913999999997"/>
        <n v="533.04480000000001"/>
        <n v="561.83705999999995"/>
        <n v="177.41663999999997"/>
        <n v="912.8750399999999"/>
        <n v="1357.9487999999999"/>
        <n v="1100.2130999999999"/>
        <n v="93.633300000000006"/>
        <n v="256.21091999999999"/>
        <n v="723.88727999999992"/>
        <n v="1356.6743999999999"/>
        <n v="995.12639999999988"/>
        <n v="93.266999999999996"/>
        <n v="235.50875999999997"/>
        <n v="1659.9662999999998"/>
        <n v="733.00626"/>
        <n v="369.68237999999997"/>
        <n v="840.68928000000005"/>
        <n v="1003.4919"/>
        <n v="596.59163999999998"/>
        <n v="223.17839999999998"/>
        <n v="372.20184"/>
        <n v="1145.09016"/>
        <n v="1431.6867"/>
        <n v="1054.9773"/>
        <n v="1099.4544000000001"/>
        <n v="271.4418"/>
        <n v="140.73641999999998"/>
        <n v="203.32169999999996"/>
        <n v="829.6268399999999"/>
        <n v="194.27399999999997"/>
        <n v="397.34280000000001"/>
        <n v="93.222719999999995"/>
        <n v="1327.2854399999999"/>
        <n v="1032.30774"/>
        <n v="297.67248000000001"/>
        <n v="684.58175999999992"/>
        <n v="180.05112"/>
        <n v="222.82199999999997"/>
        <n v="1040.0535"/>
        <n v="560.21147999999994"/>
        <n v="915.73955999999998"/>
        <n v="1317.0059999999999"/>
        <n v="388.23299999999995"/>
        <n v="240.51924"/>
        <n v="327.7953"/>
        <n v="282.53501999999997"/>
        <n v="676.77695999999992"/>
        <n v="390.72167999999994"/>
        <n v="421.58771999999999"/>
        <n v="542.59127999999998"/>
        <n v="107.67599999999999"/>
        <n v="251.88515999999998"/>
        <n v="100.71647999999999"/>
        <n v="1435.66488"/>
        <n v="664.02"/>
        <n v="1234.5119999999999"/>
        <n v="1049.5735199999999"/>
        <n v="1204.8722999999998"/>
        <n v="92.150099999999995"/>
        <n v="1032.3136799999997"/>
        <n v="908.20655999999985"/>
        <n v="577.01087999999993"/>
        <n v="140.01875999999999"/>
        <n v="85.079159999999987"/>
        <n v="840.9393"/>
        <n v="905.66477999999984"/>
        <n v="227.13623999999999"/>
        <n v="1061.0335799999998"/>
        <n v="543.98789999999997"/>
        <n v="266.42304000000001"/>
        <n v="1203.3296999999998"/>
        <n v="201.2688"/>
        <n v="1232.6354999999999"/>
        <n v="355.12775999999997"/>
        <n v="266.97221999999999"/>
        <n v="389.34899999999999"/>
        <n v="855.72071999999991"/>
        <n v="850.04585999999995"/>
        <n v="397.70819999999992"/>
        <n v="202.78439999999998"/>
        <n v="669.78683999999998"/>
        <n v="262.93554"/>
        <n v="1114.0300799999998"/>
        <n v="799.27991999999995"/>
        <n v="1101.4253999999999"/>
        <n v="43.613459999999996"/>
        <n v="553.60367999999994"/>
        <n v="1291.0471199999999"/>
        <n v="164.88"/>
        <n v="89.371259999999992"/>
        <n v="88.687439999999995"/>
        <n v="1182.7304999999999"/>
        <n v="320.70959999999997"/>
        <n v="308.36286000000001"/>
        <n v="49.060079999999992"/>
        <n v="98.89452"/>
        <n v="61.994159999999994"/>
        <n v="844.59527999999989"/>
        <n v="422.77535999999998"/>
        <n v="749.19240000000002"/>
        <n v="45.523620000000001"/>
        <n v="21.46068"/>
        <n v="327.39840000000004"/>
        <n v="103.52969999999999"/>
        <n v="340.96085999999997"/>
        <n v="95.960159999999988"/>
        <n v="765.43488000000002"/>
        <n v="9.6593399999999985"/>
        <n v="349.50689999999997"/>
        <n v="922.5770399999999"/>
        <n v="251.42399999999998"/>
        <n v="804.97205999999983"/>
        <n v="88.019099999999995"/>
        <n v="652.76117999999997"/>
        <n v="1105.5607199999999"/>
        <n v="530.15742"/>
        <n v="254.09519999999998"/>
        <n v="139.58261999999999"/>
        <n v="39.82734"/>
        <n v="48.891239999999996"/>
        <n v="210.83381999999995"/>
        <n v="217.34873999999999"/>
        <n v="365.03027999999995"/>
        <n v="250.11827999999997"/>
        <n v="1259.9738999999997"/>
        <n v="67.547879999999992"/>
        <n v="903.99402000000009"/>
        <n v="489.61079999999993"/>
        <n v="933.45371999999998"/>
        <n v="52.838999999999999"/>
        <n v="570.02832000000001"/>
        <n v="550.09907999999996"/>
        <n v="719.22059999999999"/>
        <n v="285.83441999999991"/>
        <n v="439.78787999999997"/>
        <n v="83.256479999999982"/>
        <n v="181.28879999999998"/>
        <n v="515.84975999999995"/>
        <n v="15.951599999999999"/>
        <n v="1258.8011999999999"/>
        <n v="21.339719999999996"/>
        <n v="338.08535999999998"/>
        <n v="702.92592000000002"/>
        <n v="1066.2587999999998"/>
        <n v="462.89663999999993"/>
        <n v="833.76215999999999"/>
        <n v="703.32515999999998"/>
        <n v="89.313839999999999"/>
        <n v="605.38463999999999"/>
        <n v="493.21619999999996"/>
        <n v="515.67948000000001"/>
        <n v="298.15865999999994"/>
        <n v="1020.1924799999999"/>
        <n v="679.33079999999995"/>
        <n v="1240.6877999999999"/>
        <n v="100.80737999999999"/>
        <n v="209.22191999999998"/>
        <n v="257.73318"/>
        <n v="1394.5600799999997"/>
        <n v="230.77439999999996"/>
        <n v="198.56592000000001"/>
        <n v="129.01319999999998"/>
        <n v="211.90212"/>
        <n v="1028.7658799999999"/>
        <n v="816.67925999999989"/>
        <n v="746.28269999999998"/>
        <n v="1324.2225599999999"/>
        <n v="638.52462000000003"/>
        <n v="154.79909999999998"/>
        <n v="287.90855999999997"/>
        <n v="269.57051999999999"/>
        <n v="108.57203999999999"/>
        <n v="436.76279999999991"/>
        <n v="713.5370999999999"/>
        <n v="889.89983999999993"/>
        <n v="446.10587999999996"/>
        <n v="408.17555999999996"/>
        <n v="98.4114"/>
        <n v="1553.8104000000001"/>
        <n v="894.72113999999988"/>
        <n v="164.28654"/>
        <n v="64.220039999999997"/>
        <n v="1098.9846"/>
        <n v="1095.9811199999999"/>
        <n v="264.55572000000001"/>
        <n v="13.841279999999998"/>
        <n v="1316.69136"/>
        <n v="647.56871999999998"/>
        <n v="1181.6236799999999"/>
        <n v="1022.83992"/>
        <n v="585.66527999999994"/>
        <n v="154.4049"/>
        <n v="791.50067999999987"/>
        <n v="166.67513999999997"/>
        <n v="199.21751999999998"/>
        <n v="549.32039999999995"/>
        <n v="458.30051999999995"/>
        <n v="297.89909999999998"/>
        <n v="169.08083999999997"/>
        <n v="104.25887999999999"/>
        <n v="46.361699999999992"/>
        <n v="393.25103999999993"/>
        <n v="105.47784"/>
        <n v="723.04847999999993"/>
        <n v="637.81020000000001"/>
        <n v="206.33723999999998"/>
        <n v="335.71494000000001"/>
        <n v="375.70319999999998"/>
        <n v="265.46039999999999"/>
        <n v="192.49686"/>
        <n v="182.56103999999999"/>
        <n v="17.649719999999999"/>
        <n v="346.51583999999997"/>
        <n v="289.19304"/>
        <n v="910.29042000000004"/>
        <n v="136.81871999999998"/>
        <n v="217.14479999999998"/>
        <n v="338.49720000000002"/>
        <n v="287.37504000000001"/>
        <n v="608.00472000000002"/>
        <n v="830.95902000000001"/>
        <n v="398.27087999999998"/>
        <n v="1396.3788"/>
        <n v="492.03395999999998"/>
        <n v="561.33467999999993"/>
        <n v="18.69192"/>
        <n v="355.69745999999998"/>
        <n v="200.67695999999998"/>
        <n v="1556.1107999999999"/>
        <n v="69.458219999999997"/>
        <n v="267.26454000000001"/>
        <n v="189.47033999999999"/>
        <n v="52.795439999999992"/>
        <n v="32.172479999999993"/>
        <n v="264.84299999999996"/>
        <n v="1722.0005999999998"/>
        <n v="521.82863999999995"/>
        <n v="750.5918999999999"/>
        <n v="163.08107999999999"/>
        <n v="1734.2550000000001"/>
        <n v="174.32945999999998"/>
        <n v="206.05463999999998"/>
        <n v="263.91149999999993"/>
        <n v="240.86735999999999"/>
        <n v="634.45517999999993"/>
        <n v="549.16487999999993"/>
        <n v="582.27983999999992"/>
        <n v="923.74703999999986"/>
        <n v="117.07415999999999"/>
        <n v="1372.9382999999998"/>
        <n v="985.49027999999998"/>
        <n v="1352.8188"/>
        <n v="196.67609999999999"/>
        <n v="111.99024"/>
        <n v="270.93257999999997"/>
        <n v="630.27935999999988"/>
        <n v="47.321099999999994"/>
        <n v="184.09572"/>
        <n v="684.94463999999994"/>
        <n v="1502.6831999999999"/>
        <n v="161.48160000000001"/>
        <n v="1573.7319"/>
        <n v="267.91289999999998"/>
        <n v="796.10400000000004"/>
        <n v="104.07744"/>
        <n v="241.42391999999998"/>
        <n v="859.80851999999982"/>
        <n v="36.892799999999994"/>
        <n v="747.85535999999991"/>
        <n v="332.11872"/>
        <n v="220.28706"/>
        <n v="736.42859999999996"/>
        <n v="1317.0302999999999"/>
        <n v="1066.8996"/>
        <n v="249.54767999999999"/>
        <n v="1070.5913999999998"/>
        <n v="417.11579999999998"/>
        <n v="1022.4397799999999"/>
        <n v="641.52611999999988"/>
        <n v="352.98701999999997"/>
        <n v="248.52167999999998"/>
        <n v="309.03659999999996"/>
        <n v="595.72727999999995"/>
        <n v="917.69039999999995"/>
        <n v="104.46624"/>
        <n v="149.41584"/>
        <n v="755.45460000000003"/>
        <n v="690.37973999999986"/>
        <n v="36.992519999999992"/>
        <n v="1023.6419999999999"/>
        <n v="85.553999999999988"/>
        <n v="110.17331999999999"/>
        <n v="1003.8725999999998"/>
        <n v="160.15139999999997"/>
        <n v="793.09871999999996"/>
        <n v="52.100819999999999"/>
        <n v="48.420899999999996"/>
        <n v="103.04387999999999"/>
        <n v="71.924399999999991"/>
        <n v="150.40116"/>
        <n v="598.74840000000006"/>
        <n v="396.34631999999999"/>
        <n v="289.5831"/>
        <n v="209.95775999999998"/>
        <n v="339.1497"/>
        <n v="1195.9371000000001"/>
        <n v="204.50699999999998"/>
        <n v="1741.2758999999996"/>
        <n v="63.116099999999989"/>
        <n v="328.97735999999998"/>
        <n v="442.12931999999989"/>
        <n v="1258.6499999999999"/>
        <n v="543.3832799999999"/>
        <n v="78.190740000000005"/>
        <n v="538.73963999999989"/>
        <n v="253.66733999999997"/>
        <n v="907.76753999999983"/>
        <n v="464.40755999999993"/>
        <n v="178.36307999999997"/>
        <n v="49.830480000000001"/>
        <n v="744.89274"/>
        <n v="7.2637200000000002"/>
        <n v="1014.40566"/>
        <n v="360.94319999999999"/>
        <n v="1178.3169"/>
        <n v="1165.4900999999998"/>
        <n v="701.91215999999997"/>
        <n v="253.92509999999999"/>
        <n v="994.995"/>
        <n v="1531.7343000000001"/>
        <n v="232.67663999999996"/>
        <n v="183.58416"/>
        <n v="993.50225999999975"/>
        <n v="1000.4205599999999"/>
        <n v="152.99531999999999"/>
        <n v="1624.2875999999999"/>
        <n v="158.45039999999997"/>
        <n v="104.39963999999999"/>
        <n v="383.69969999999995"/>
        <n v="745.05888000000004"/>
        <n v="287.42291999999998"/>
        <n v="688.80060000000003"/>
        <n v="114.50699999999999"/>
        <n v="342.37295999999998"/>
        <n v="1459.0016999999998"/>
        <n v="53.2089"/>
        <n v="548.63495999999998"/>
        <n v="1570.0544999999997"/>
        <n v="169.92792"/>
        <n v="1232.8271999999997"/>
        <n v="244.57715999999999"/>
        <n v="761.39729999999997"/>
        <n v="419.52383999999995"/>
        <n v="1032.7626"/>
        <n v="781.0372799999999"/>
        <n v="970.26227999999992"/>
        <n v="880.65719999999999"/>
        <n v="792.49914000000001"/>
        <n v="454.97411999999997"/>
        <n v="284.10083999999995"/>
        <n v="753.60599999999988"/>
        <n v="141.60599999999999"/>
        <n v="512.81423999999993"/>
        <n v="760.61861999999996"/>
        <n v="619.44623999999999"/>
        <n v="536.84045999999989"/>
        <n v="274.98095999999998"/>
        <n v="641.03849999999989"/>
        <n v="1486.7307000000001"/>
        <n v="230.78448"/>
        <n v="133.79831999999999"/>
        <n v="210.93875999999997"/>
        <n v="717.27840000000003"/>
        <n v="826.93817999999987"/>
        <n v="965.65229999999985"/>
        <n v="831.68495999999993"/>
        <n v="11.388239999999998"/>
        <n v="294.57504"/>
        <n v="135.87137999999999"/>
        <n v="836.63927999999987"/>
        <n v="77.088419999999985"/>
        <n v="533.44655999999998"/>
        <n v="49.352579999999996"/>
        <n v="186.24113999999997"/>
        <n v="293.62248"/>
        <n v="184.18104"/>
        <n v="994.87439999999992"/>
        <n v="826.40735999999993"/>
        <n v="1065.0203999999999"/>
        <n v="1155.1903199999999"/>
        <n v="327.77261999999996"/>
        <n v="194.70419999999999"/>
        <n v="456.93935999999997"/>
        <n v="848.85695999999996"/>
        <n v="104.32799999999999"/>
        <n v="97.751879999999986"/>
        <n v="389.59199999999998"/>
        <n v="889.47449999999992"/>
        <n v="55.936799999999991"/>
        <n v="1035.83448"/>
        <n v="536.44319999999993"/>
        <n v="908.9395199999999"/>
        <n v="537.6123"/>
        <n v="205.21511999999998"/>
        <n v="54.603359999999995"/>
        <n v="1156.3452"/>
        <n v="763.81830000000014"/>
        <n v="92.045339999999996"/>
        <n v="665.72009999999989"/>
        <n v="979.65989999999988"/>
        <n v="44.36298"/>
        <n v="905.67809999999997"/>
        <n v="647.88443999999993"/>
        <n v="1572.7716"/>
        <n v="123.53742"/>
        <n v="288.77472"/>
        <n v="237.44268"/>
        <n v="256.05342000000002"/>
        <n v="834.97319999999991"/>
        <n v="260.44145999999995"/>
        <n v="1224.7299"/>
        <n v="640.0605599999999"/>
        <n v="748.11437999999987"/>
        <n v="672.7568399999999"/>
        <n v="91.965059999999994"/>
        <n v="694.60919999999999"/>
        <n v="191.05595999999997"/>
        <n v="914.3517599999999"/>
        <n v="1278.9611999999997"/>
        <n v="105.57503999999999"/>
        <n v="806.85090000000002"/>
        <n v="630.75779999999997"/>
        <n v="756.33425999999997"/>
        <n v="467.01899999999995"/>
        <n v="1279.1519999999998"/>
        <n v="1350.5615999999998"/>
        <n v="880.48439999999982"/>
        <n v="353.31335999999999"/>
        <n v="626.94485999999995"/>
        <n v="76.500720000000001"/>
        <n v="22.720319999999997"/>
        <n v="660.72239999999988"/>
        <n v="2.5833599999999999"/>
        <n v="947.83589999999992"/>
        <n v="1233.1844999999998"/>
        <n v="126.47303999999998"/>
        <n v="191.36087999999998"/>
        <n v="121.014"/>
        <n v="676.79567999999995"/>
        <n v="210.05549999999999"/>
        <n v="434.26368000000002"/>
        <n v="395.66015999999996"/>
        <n v="94.049819999999983"/>
        <n v="376.23527999999999"/>
        <n v="216.95327999999998"/>
        <n v="182.46329999999998"/>
        <n v="252.79272"/>
        <n v="852.24689999999987"/>
        <n v="831.98591999999996"/>
        <n v="234.91601999999997"/>
        <n v="420.43481999999995"/>
        <n v="1330.3718999999999"/>
        <n v="636.34031999999991"/>
        <n v="892.67489999999998"/>
        <n v="44.40959999999999"/>
        <n v="480.05351999999993"/>
        <n v="165.68351999999999"/>
        <n v="524.54358000000002"/>
        <n v="1003.7829599999999"/>
        <n v="664.39980000000003"/>
        <n v="228.52206000000001"/>
        <n v="1332.9093599999999"/>
        <n v="90.385739999999984"/>
        <n v="296.73791999999997"/>
        <n v="162.12635999999998"/>
        <n v="252.09359999999995"/>
        <n v="330.41519999999997"/>
        <n v="1769.9687999999996"/>
        <n v="343.35359999999997"/>
        <n v="1137.6521999999998"/>
        <n v="594.02699999999993"/>
        <n v="631.90044"/>
        <n v="342.13697999999994"/>
        <n v="127.94508"/>
        <n v="107.70389999999999"/>
        <n v="650.64563999999996"/>
        <n v="1430.2863"/>
        <n v="226.49472"/>
        <n v="1402.0937999999999"/>
        <n v="875.26440000000002"/>
        <n v="255.60863999999998"/>
        <n v="270.43487999999996"/>
        <n v="830.06460000000004"/>
        <n v="435.32856000000004"/>
        <n v="557.82053999999994"/>
        <n v="248.17913999999996"/>
        <n v="1584.3006"/>
        <n v="1375.6550399999999"/>
        <n v="335.56139999999999"/>
        <n v="1526.7275999999997"/>
        <n v="472.24403999999993"/>
        <n v="272.97431999999998"/>
        <n v="1287.59184"/>
        <n v="695.52864"/>
        <n v="803.58407999999986"/>
        <n v="1028.1270599999998"/>
        <n v="984.36167999999998"/>
        <n v="1563.7184999999999"/>
        <n v="1346.0985000000001"/>
        <n v="396.10367999999994"/>
        <n v="1545.7185000000002"/>
        <n v="139.67747999999997"/>
        <n v="811.27116000000001"/>
        <n v="270.21095999999994"/>
        <n v="752.53949999999986"/>
        <n v="231.61104"/>
        <n v="241.97669999999999"/>
        <n v="212.52401999999998"/>
        <n v="731.69423999999992"/>
        <n v="506.14523999999994"/>
        <n v="295.50779999999997"/>
        <n v="1394.3213999999998"/>
        <n v="111.64337999999998"/>
        <n v="1093.2138"/>
        <n v="1681.4609999999998"/>
        <n v="122.25312"/>
        <n v="55.877400000000002"/>
        <n v="208.71737999999999"/>
        <n v="277.54055999999997"/>
        <n v="588.49775999999997"/>
        <n v="699.24239999999998"/>
        <n v="997.0372799999999"/>
        <n v="909.44316000000003"/>
        <n v="140.17140000000001"/>
        <n v="122.25887999999999"/>
        <n v="782.24507999999992"/>
        <n v="1031.0183999999999"/>
        <n v="1120.1219999999998"/>
        <n v="166.02444"/>
        <n v="1205.3577600000001"/>
        <n v="1094.1921"/>
        <n v="163.79207999999997"/>
        <n v="630.01871999999992"/>
        <n v="303.34284000000002"/>
        <n v="321.36048"/>
        <n v="566.71523999999999"/>
        <n v="358.47863999999998"/>
        <n v="1518.9111"/>
        <n v="100.08846"/>
        <n v="804.29003999999998"/>
        <n v="867.08429999999998"/>
        <n v="556.43039999999996"/>
        <n v="245.18969999999996"/>
        <n v="13.461119999999999"/>
        <n v="118.96775999999998"/>
        <n v="268.59384"/>
        <n v="758.85749999999985"/>
        <n v="1017.2174399999999"/>
        <n v="735.70967999999993"/>
        <n v="614.94155999999987"/>
        <n v="339.74207999999999"/>
        <n v="568.31255999999996"/>
        <n v="275.82749999999999"/>
        <n v="372.42215999999996"/>
        <n v="318.49091999999996"/>
        <n v="1260.5083199999999"/>
        <n v="1044.3616199999999"/>
        <n v="879.86465999999996"/>
        <n v="68.506199999999993"/>
        <n v="419.31720000000001"/>
        <n v="307.27691999999996"/>
        <n v="187.76519999999999"/>
        <n v="562.82471999999996"/>
        <n v="1013.3704799999999"/>
        <n v="341.51111999999995"/>
        <n v="700.91729999999995"/>
        <n v="1039.7656799999997"/>
        <n v="1013.89266"/>
        <n v="822.3839999999999"/>
        <n v="43.587719999999997"/>
        <n v="496.42577999999997"/>
        <n v="164.18231999999998"/>
        <n v="67.693319999999986"/>
        <n v="542.92895999999996"/>
        <n v="298.75139999999999"/>
        <n v="132.86843999999999"/>
        <n v="284.19929999999999"/>
        <n v="832.24206000000004"/>
        <n v="216.40229999999997"/>
        <n v="521.89739999999995"/>
        <n v="970.9538399999999"/>
        <n v="773.18495999999993"/>
        <n v="1134.9576"/>
        <n v="18.429660000000002"/>
        <n v="155.56607999999997"/>
        <n v="499.25627999999995"/>
        <n v="1273.75056"/>
        <n v="1000.7144999999998"/>
        <n v="134.86859999999999"/>
        <n v="859.53599999999994"/>
        <n v="57.158999999999999"/>
        <n v="225.22679999999997"/>
        <n v="282.39083999999997"/>
        <n v="640.64610000000005"/>
        <n v="777.83166000000006"/>
        <n v="98.488799999999998"/>
        <n v="1040.6930399999999"/>
        <n v="108.11555999999999"/>
        <n v="509.41548"/>
        <n v="1761.7436999999998"/>
        <n v="477.17748"/>
        <n v="831.38022000000001"/>
        <n v="189.06804"/>
        <n v="373.5702"/>
        <n v="726.75359999999989"/>
        <n v="586.40615999999989"/>
        <n v="860.40791999999999"/>
        <n v="830.13551999999993"/>
        <n v="1068.6815999999999"/>
        <n v="581.20344"/>
        <n v="397.96991999999995"/>
        <n v="279.96623999999997"/>
        <n v="924.83999999999992"/>
        <n v="691.6744799999999"/>
        <n v="534.35231999999996"/>
        <n v="280.25459999999998"/>
        <n v="52.72128"/>
        <n v="270.26927999999998"/>
        <n v="1149.88896"/>
        <n v="159.13475999999997"/>
        <n v="6.0328799999999996"/>
        <n v="1421.0028"/>
        <n v="62.732879999999994"/>
        <n v="135.91997999999998"/>
        <n v="1245.9945599999999"/>
        <n v="212.35824"/>
        <n v="291.97224"/>
        <n v="820.22849999999994"/>
        <n v="281.34791999999999"/>
        <n v="463.73615999999993"/>
        <n v="103.63463999999999"/>
        <n v="179.43245999999996"/>
        <n v="90.253079999999997"/>
        <n v="1029.95334"/>
        <n v="277.81272000000001"/>
        <n v="38.236319999999999"/>
        <n v="1017.81954"/>
        <n v="76.240439999999992"/>
        <n v="103.63517999999999"/>
        <n v="391.24799999999999"/>
        <n v="235.32623999999998"/>
        <n v="19.845359999999999"/>
        <n v="904.67550000000006"/>
        <n v="620.39447999999993"/>
        <n v="1364.0219999999999"/>
        <n v="682.05816000000004"/>
        <n v="819.38699999999983"/>
        <n v="875.5387199999999"/>
        <n v="1357.0155"/>
        <n v="686.31227999999999"/>
        <n v="712.82862"/>
        <n v="556.12530000000004"/>
        <n v="482.02127999999993"/>
        <n v="438.93720000000002"/>
        <n v="191.57741999999999"/>
        <n v="142.48295999999999"/>
        <n v="998.83260000000007"/>
        <n v="238.46813999999998"/>
        <n v="190.01303999999999"/>
        <n v="160.7688"/>
        <n v="159.29531999999998"/>
        <n v="289.25099999999998"/>
        <n v="284.67503999999997"/>
        <n v="1067.5879199999999"/>
        <n v="832.08023999999989"/>
        <n v="314.23284000000001"/>
        <n v="516.73284000000001"/>
        <n v="125.68751999999999"/>
        <n v="253.07855999999998"/>
        <n v="66.36869999999999"/>
        <n v="626.64695999999992"/>
        <n v="123.64919999999999"/>
        <n v="1130.33664"/>
        <n v="476.36063999999993"/>
        <n v="518.97636"/>
        <n v="536.48063999999999"/>
        <n v="481.18644"/>
        <n v="791.66213999999991"/>
        <n v="1177.9244999999999"/>
        <n v="140.18454"/>
        <n v="202.53833999999998"/>
        <n v="135.34505999999999"/>
        <n v="92.365199999999987"/>
        <n v="500.69591999999994"/>
        <n v="237.94343999999998"/>
        <n v="435.61836"/>
        <n v="875.48849999999993"/>
        <n v="564.72443999999996"/>
        <n v="517.96044000000006"/>
        <n v="596.6805599999999"/>
        <n v="327.45546000000002"/>
        <n v="529.12259999999992"/>
        <n v="346.29732000000001"/>
        <n v="1569.4442999999999"/>
        <n v="257.95583999999997"/>
        <n v="264.88241999999997"/>
        <n v="781.74126000000001"/>
        <n v="508.75703999999996"/>
        <n v="29.040119999999995"/>
        <n v="707.42196000000001"/>
        <n v="194.44877999999997"/>
        <n v="128.91996"/>
        <n v="915.24023999999997"/>
        <n v="394.62407999999999"/>
        <n v="656.1558"/>
        <n v="177.86141999999998"/>
        <n v="509.98895999999996"/>
        <n v="214.46495999999996"/>
        <n v="77.063039999999987"/>
        <n v="125.69975999999998"/>
        <n v="161.62703999999999"/>
        <n v="1768.9797000000001"/>
        <n v="268.88507999999996"/>
        <n v="1159.6508999999999"/>
        <n v="340.49015999999995"/>
        <n v="388.50875999999994"/>
        <n v="409.69619999999998"/>
        <n v="323.12034"/>
        <n v="834.82379999999989"/>
        <n v="401.42520000000002"/>
        <n v="118.03229999999999"/>
        <n v="694.22021999999993"/>
        <n v="162.55187999999998"/>
        <n v="443.70035999999999"/>
        <n v="1187.01576"/>
        <n v="136.50623999999999"/>
        <n v="577.07855999999992"/>
        <n v="370.28159999999997"/>
        <n v="249.17903999999999"/>
        <n v="318.32621999999998"/>
        <n v="959.54039999999998"/>
        <n v="276.83351999999996"/>
        <n v="888.29927999999995"/>
        <n v="1606.2839999999997"/>
        <n v="552.52872000000002"/>
        <n v="129.0249"/>
        <n v="141.28559999999999"/>
        <n v="488.75760000000002"/>
        <n v="842.88869999999997"/>
        <n v="775.75589999999988"/>
        <n v="81.457199999999986"/>
        <n v="31.101839999999996"/>
        <n v="33.818039999999996"/>
        <n v="98.219159999999988"/>
        <n v="25.005779999999998"/>
        <n v="435.60287999999997"/>
        <n v="812.82599999999991"/>
        <n v="1598.0849999999998"/>
        <n v="66.944699999999997"/>
        <n v="1022.88636"/>
        <n v="135.74501999999998"/>
        <n v="320.39874000000003"/>
        <n v="514.76975999999991"/>
        <n v="508.24619999999993"/>
        <n v="111.29309999999998"/>
        <n v="33.605640000000001"/>
        <n v="270.01367999999997"/>
        <n v="343.97567999999995"/>
        <n v="785.47319999999991"/>
        <n v="1039.61088"/>
        <n v="945.55529999999987"/>
        <n v="223.54541999999998"/>
        <n v="178.57313999999997"/>
        <n v="324.01547999999997"/>
        <n v="254.00088"/>
        <n v="606.13271999999995"/>
        <n v="350.99621999999999"/>
        <n v="285.97643999999997"/>
        <n v="1780.56"/>
        <n v="137.27627999999999"/>
        <n v="260.23463999999996"/>
        <n v="577.48032000000001"/>
        <n v="477.73098000000005"/>
        <n v="964.6268399999999"/>
        <n v="813.60647999999992"/>
        <n v="31.856399999999997"/>
        <n v="514.25675999999999"/>
        <n v="610.60716000000002"/>
        <n v="1105.4646"/>
        <n v="10.346399999999999"/>
        <n v="325.18115999999998"/>
        <n v="105.8373"/>
        <n v="2.1402000000000001"/>
        <n v="12.925799999999999"/>
        <n v="233.68607999999998"/>
        <n v="653.06790000000001"/>
        <n v="1126.2088799999999"/>
        <n v="796.67927999999995"/>
        <n v="308.55347999999998"/>
        <n v="71.125020000000006"/>
        <n v="205.61436"/>
        <n v="328.87673999999998"/>
        <n v="1067.18526"/>
        <n v="346.52591999999993"/>
        <n v="431.70479999999992"/>
        <n v="711.33695999999998"/>
        <n v="162.01512"/>
        <n v="354.42359999999996"/>
        <n v="1044.1889999999999"/>
        <n v="395.56331999999998"/>
        <n v="583.01675999999998"/>
        <n v="1370.50704"/>
        <n v="284.25113999999996"/>
        <n v="718.2518399999999"/>
        <n v="282.97512"/>
        <n v="663.36947999999995"/>
        <n v="682.6717799999999"/>
        <n v="1363.3466399999998"/>
        <n v="1727.1666"/>
        <n v="211.23755999999997"/>
        <n v="8.0330399999999997"/>
        <n v="84.096899999999991"/>
        <n v="471.10230000000001"/>
        <n v="976.72967999999992"/>
        <n v="677.59793999999999"/>
        <n v="646.61327999999992"/>
        <n v="102.13074"/>
        <n v="82.305899999999994"/>
        <n v="355.94369999999998"/>
        <n v="504.04320000000001"/>
        <n v="49.292099999999991"/>
        <n v="130.56335999999999"/>
        <n v="312.16247999999996"/>
        <n v="197.53163999999998"/>
        <n v="94.401359999999997"/>
        <n v="23.818499999999997"/>
        <n v="1559.4614999999999"/>
        <n v="346.85658000000001"/>
        <n v="1248.7652999999998"/>
        <n v="388.62755999999996"/>
        <n v="341.12447999999995"/>
        <n v="262.02959999999996"/>
        <n v="818.05139999999983"/>
        <n v="329.84640000000002"/>
        <n v="1391.0156999999999"/>
        <n v="909.39599999999996"/>
        <n v="1015.3412999999999"/>
        <n v="1780.2125999999998"/>
        <n v="308.52683999999999"/>
        <n v="169.76573999999999"/>
        <n v="11.743919999999999"/>
        <n v="476.94851999999992"/>
        <n v="351.96155999999996"/>
        <n v="561.0231"/>
        <n v="772.34148000000005"/>
        <n v="185.54669999999999"/>
        <n v="86.070059999999998"/>
        <n v="115.97633999999999"/>
        <n v="356.84567999999996"/>
        <n v="198.39779999999999"/>
        <n v="589.40010000000007"/>
        <n v="146.19005999999999"/>
        <n v="252.73979999999995"/>
        <n v="100.51452"/>
        <n v="619.25759999999991"/>
        <n v="238.40423999999999"/>
        <n v="206.06886"/>
        <n v="69.505919999999989"/>
        <n v="338.11415999999997"/>
        <n v="134.81801999999999"/>
        <n v="1058.5152"/>
        <n v="182.07126"/>
        <n v="541.84230000000002"/>
        <n v="707.83649999999989"/>
        <n v="843.48359999999991"/>
        <n v="411.40530000000001"/>
        <n v="535.41989999999987"/>
        <n v="185.18975999999998"/>
        <n v="293.24700000000001"/>
        <n v="805.04441999999983"/>
        <n v="290.69495999999992"/>
        <n v="333.33371999999997"/>
        <n v="926.04599999999982"/>
        <n v="455.93243999999999"/>
        <n v="62.956439999999994"/>
        <n v="31.604939999999996"/>
        <n v="1090.1613599999998"/>
        <n v="1070.8615799999998"/>
        <n v="1601.8569"/>
        <n v="115.91208"/>
        <n v="290.0043"/>
        <n v="188.75754000000001"/>
        <n v="159.62345999999997"/>
        <n v="467.57951999999995"/>
        <n v="83.228039999999993"/>
        <n v="1092.3272999999999"/>
        <n v="770.24033999999983"/>
        <n v="151.65089999999998"/>
        <n v="344.10023999999999"/>
        <n v="484.53803999999997"/>
        <n v="1170.1857599999998"/>
        <n v="925.65791999999999"/>
        <n v="1235.2977000000001"/>
        <n v="162.62154000000001"/>
        <n v="74.269439999999989"/>
        <n v="404.20511999999997"/>
        <n v="149.30010000000001"/>
        <n v="256.54319999999996"/>
        <n v="382.31747999999999"/>
        <n v="325.04831999999999"/>
        <n v="1108.9295999999999"/>
        <n v="1432.4984999999997"/>
        <n v="729.08279999999991"/>
        <n v="390.80879999999996"/>
        <n v="1128.0175199999999"/>
        <n v="406.57769999999994"/>
        <n v="410.73839999999996"/>
        <n v="1350.3045599999998"/>
        <n v="1052.27208"/>
        <n v="195.24725999999998"/>
        <n v="610.70688000000007"/>
        <n v="110.43539999999999"/>
        <n v="1005.58692"/>
        <n v="546.86699999999996"/>
        <n v="1308.4214399999998"/>
        <n v="1733.9237999999998"/>
        <n v="530.84879999999987"/>
        <n v="461.12327999999997"/>
        <n v="757.09457999999995"/>
        <n v="866.34629999999993"/>
        <n v="928.37988000000007"/>
        <n v="687.92579999999987"/>
        <n v="1514.9456999999998"/>
        <n v="580.33619999999996"/>
        <n v="578.23415999999997"/>
        <n v="60.746579999999994"/>
        <n v="227.90195999999997"/>
        <n v="648.87119999999993"/>
        <n v="282.54023999999998"/>
        <n v="1180.65744"/>
        <n v="666.21744000000001"/>
        <n v="264.27977999999996"/>
        <n v="822.76559999999984"/>
        <n v="35.223840000000003"/>
        <n v="96.419159999999991"/>
        <n v="170.35775999999998"/>
        <n v="645.43967999999995"/>
        <n v="197.58113999999998"/>
        <n v="60.983999999999995"/>
        <n v="1094.0255999999999"/>
        <n v="667.71935999999994"/>
        <n v="229.75973999999999"/>
        <n v="1523.5218"/>
        <n v="212.52905999999999"/>
        <n v="8.3757599999999996"/>
        <n v="1075.9059"/>
        <n v="317.93255999999997"/>
        <n v="512.70767999999998"/>
        <n v="509.63544000000002"/>
        <n v="164.03201999999999"/>
        <n v="1477.6730999999997"/>
        <n v="678.54419999999993"/>
        <n v="615.66120000000001"/>
        <n v="471.19859999999994"/>
        <n v="39.266639999999995"/>
        <n v="558.46259999999995"/>
        <n v="46.176479999999998"/>
        <n v="1420.1229599999999"/>
        <n v="195.07751999999996"/>
        <n v="404.35379999999992"/>
        <n v="206.83223999999998"/>
        <n v="992.46509999999989"/>
        <n v="1329.1442999999999"/>
        <n v="320.05835999999999"/>
        <n v="560.09915999999998"/>
        <n v="603.91296"/>
        <n v="1056.20544"/>
        <n v="74.568599999999989"/>
        <n v="274.24871999999999"/>
        <n v="520.76573999999994"/>
        <n v="1321.5950999999998"/>
        <n v="251.66249999999997"/>
        <n v="198.58769999999998"/>
        <n v="390.67631999999998"/>
        <n v="38.685599999999994"/>
        <n v="214.84386000000001"/>
        <n v="667.75536"/>
        <n v="989.03213999999991"/>
        <n v="358.71011999999996"/>
        <n v="765.56159999999988"/>
        <n v="79.779779999999988"/>
        <n v="315.58283999999998"/>
        <n v="320.61617999999993"/>
        <n v="83.082059999999998"/>
        <n v="278.67455999999999"/>
        <n v="168.47945999999999"/>
        <n v="686.70540000000005"/>
        <n v="1361.82888"/>
        <n v="577.46609999999998"/>
        <n v="749.30039999999985"/>
        <n v="195.96473999999998"/>
        <n v="909.48599999999988"/>
        <n v="186.4008"/>
        <n v="961.44929999999999"/>
        <n v="201.35772"/>
        <n v="587.13191999999992"/>
        <n v="342.90791999999993"/>
        <n v="887.06178"/>
        <n v="246.02399999999997"/>
        <n v="1267.0019999999997"/>
        <n v="121.48793999999999"/>
        <n v="124.67771999999999"/>
        <n v="303.10091999999997"/>
        <n v="389.91599999999994"/>
        <n v="351.45863999999995"/>
        <n v="1136.6092799999999"/>
        <n v="54.561959999999992"/>
        <n v="155.61143999999999"/>
        <n v="201.49361999999999"/>
        <n v="429.52103999999997"/>
        <n v="1453.2713999999999"/>
        <n v="814.61375999999996"/>
        <n v="833.40215999999998"/>
        <n v="966.04001999999991"/>
        <n v="280.17413999999997"/>
        <n v="29.171520000000001"/>
        <n v="84.698279999999997"/>
        <n v="997.15319999999997"/>
        <n v="269.71469999999999"/>
        <n v="107.49708"/>
        <n v="720.83447999999999"/>
        <n v="215.30591999999999"/>
        <n v="115.39529999999999"/>
        <n v="522.72179999999992"/>
        <n v="433.13760000000002"/>
        <n v="257.42987999999997"/>
        <n v="1208.6748"/>
        <n v="725.19911999999988"/>
        <n v="193.29425999999998"/>
        <n v="777.23495999999989"/>
        <n v="1396.7190000000001"/>
        <n v="496.69379999999995"/>
        <n v="625.26869999999985"/>
        <n v="584.1576"/>
        <n v="751.27661999999998"/>
        <n v="84.051719999999989"/>
        <n v="670.07411999999999"/>
        <n v="494.95049999999998"/>
        <n v="307.74599999999998"/>
        <n v="624.14207999999996"/>
        <n v="41.848559999999999"/>
        <n v="221.47703999999999"/>
        <n v="533.64599999999996"/>
        <n v="621.4212"/>
        <n v="556.66116"/>
        <n v="262.19754"/>
        <n v="136.83365999999998"/>
        <n v="284.34618"/>
        <n v="487.53755999999993"/>
        <n v="186.44868"/>
        <n v="253.77623999999997"/>
        <n v="633.79727999999989"/>
        <n v="223.74954"/>
        <n v="322.35749999999996"/>
        <n v="284.44157999999999"/>
        <n v="780.45407999999986"/>
        <n v="149.09778"/>
        <n v="1039.8700799999999"/>
        <n v="150.48828"/>
        <n v="444.36275999999998"/>
        <n v="588.27113999999995"/>
        <n v="1231.3720799999999"/>
        <n v="486.2115"/>
        <n v="1190.7374399999999"/>
        <n v="326.08979999999997"/>
        <n v="509.50709999999992"/>
        <n v="1391.0212799999999"/>
        <n v="254.9178"/>
        <n v="495.09791999999993"/>
        <n v="361.05911999999995"/>
        <n v="400.52771999999999"/>
        <n v="228.42468"/>
        <n v="815.61671999999999"/>
        <n v="78.663419999999988"/>
        <n v="16.728119999999997"/>
        <n v="516.95927999999992"/>
        <n v="386.80146000000002"/>
        <n v="561.51305999999988"/>
        <n v="855.92610000000013"/>
        <n v="108.83322"/>
        <n v="646.36055999999985"/>
        <n v="336.08537999999999"/>
        <n v="1192.5395999999998"/>
        <n v="706.15476000000001"/>
        <n v="26.076599999999999"/>
        <n v="114.77808"/>
        <n v="22.355999999999998"/>
        <n v="118.64934"/>
        <n v="837.22680000000003"/>
        <n v="58.245839999999994"/>
        <n v="551.79791999999998"/>
        <n v="190.68281999999999"/>
        <n v="997.84439999999995"/>
        <n v="101.94911999999999"/>
        <n v="547.68384000000003"/>
        <n v="678.4552799999999"/>
        <n v="230.66711999999998"/>
        <n v="1785.4082999999996"/>
        <n v="5.2268399999999993"/>
        <n v="596.93759999999997"/>
        <n v="757.88783999999987"/>
        <n v="609.77375999999992"/>
        <n v="166.37508"/>
        <n v="1058.0090399999999"/>
        <n v="410.17644000000001"/>
        <n v="611.87831999999992"/>
        <n v="131.30027999999999"/>
        <n v="1706.8598999999999"/>
        <n v="707.33375999999998"/>
        <n v="262.68407999999999"/>
        <n v="60.909479999999995"/>
        <n v="3.2279399999999998"/>
        <n v="211.27931999999998"/>
        <n v="761.91569999999979"/>
        <n v="194.91479999999999"/>
        <n v="544.33331999999996"/>
        <n v="920.09897999999976"/>
        <n v="285.45407999999998"/>
        <n v="356.44824"/>
        <n v="1006.3683"/>
        <n v="1127.1592799999999"/>
        <n v="1163.9491199999998"/>
        <n v="509.17103999999995"/>
        <n v="944.4563999999998"/>
        <n v="528.73199999999997"/>
        <n v="1188.82584"/>
        <n v="23.28228"/>
        <n v="1234.4184"/>
        <n v="1784.0061000000001"/>
        <n v="330.66935999999998"/>
        <n v="999.99630000000002"/>
        <n v="804.58271999999999"/>
        <n v="5.5700999999999992"/>
        <n v="1158.32304"/>
        <n v="28.913759999999996"/>
        <n v="289.99223999999998"/>
        <n v="310.85910000000001"/>
        <n v="82.238759999999985"/>
        <n v="653.67215999999996"/>
        <n v="735.4060199999999"/>
        <n v="951.90767999999991"/>
        <n v="320.2047"/>
        <n v="138.51359999999997"/>
        <n v="382.83929999999998"/>
        <n v="466.56108"/>
        <n v="890.62289999999985"/>
        <n v="864.09935999999993"/>
        <n v="64.17179999999999"/>
        <n v="615.47219999999993"/>
        <n v="526.0863599999999"/>
        <n v="273.00905999999998"/>
        <n v="1784.0592000000001"/>
        <n v="1057.6305"/>
        <n v="1360.0269000000001"/>
        <n v="838.54944"/>
        <n v="113.64353999999999"/>
        <n v="179.68536"/>
        <n v="403.70687999999996"/>
        <n v="705.51215999999999"/>
        <n v="876.61331999999993"/>
        <n v="258.2568"/>
        <n v="313.70435999999995"/>
        <n v="1086.6707999999999"/>
        <n v="280.27439999999996"/>
        <n v="476.07839999999993"/>
        <n v="125.02637999999999"/>
        <n v="522.08603999999991"/>
        <n v="450.29249999999996"/>
        <n v="326.82096000000001"/>
        <n v="1409.8744799999999"/>
        <n v="21.005099999999999"/>
        <n v="78.991379999999992"/>
        <n v="665.75465999999994"/>
        <n v="140.15663999999998"/>
        <n v="1669.5395999999996"/>
        <n v="776.50109999999995"/>
        <n v="156.59136000000001"/>
        <n v="1758.8960999999999"/>
        <n v="302.06411999999995"/>
        <n v="288.36323999999996"/>
        <n v="877.35509999999988"/>
        <n v="1079.4546"/>
        <n v="1002.80646"/>
        <n v="44.608499999999999"/>
        <n v="328.80167999999998"/>
        <n v="195.82199999999997"/>
        <n v="503.96255999999994"/>
        <n v="819.40247999999997"/>
        <n v="310.65983999999997"/>
        <n v="1260.13392"/>
        <n v="105.88121999999998"/>
        <n v="133.34903999999997"/>
        <n v="505.43711999999994"/>
        <n v="170.61822000000001"/>
        <n v="156.75731999999999"/>
        <n v="189.03636"/>
        <n v="238.70735999999999"/>
        <n v="1212.0875999999998"/>
        <n v="87.614279999999994"/>
        <n v="42.060959999999994"/>
        <n v="1548.6417000000001"/>
        <n v="1020.85848"/>
        <n v="166.94567999999998"/>
        <n v="117.69462000000001"/>
        <n v="160.53372000000002"/>
        <n v="694.88351999999998"/>
        <n v="1633.4477999999999"/>
        <n v="1157.3774999999998"/>
        <n v="164.20463999999998"/>
        <n v="318.38184000000001"/>
        <n v="1659.8492999999999"/>
        <n v="578.27358000000004"/>
        <n v="127.41497999999999"/>
        <n v="1301.1343199999999"/>
        <n v="120.63996"/>
        <n v="1689.1110000000001"/>
        <n v="1008.58392"/>
        <n v="294.19631999999996"/>
        <n v="99.686699999999988"/>
        <n v="53.528039999999997"/>
        <n v="1399.05936"/>
        <n v="87.398639999999986"/>
        <n v="477.95003999999994"/>
        <n v="72.935639999999992"/>
        <n v="272.26223999999996"/>
        <n v="677.73941999999988"/>
        <n v="143.18081999999998"/>
        <n v="504.24983999999995"/>
        <n v="400.66649999999998"/>
        <n v="1407.1625999999997"/>
        <n v="1369.7216999999998"/>
        <n v="298.78595999999999"/>
        <n v="979.24392"/>
        <n v="1291.2544799999998"/>
        <n v="147.45005999999998"/>
        <n v="211.28237999999999"/>
        <n v="1764.9350999999999"/>
        <n v="253.22471999999999"/>
        <n v="199.34801999999996"/>
        <n v="318.70997999999997"/>
        <n v="334.31994000000003"/>
        <n v="226.52315999999999"/>
        <n v="587.87855999999988"/>
        <n v="78.888779999999997"/>
        <n v="866.69297999999992"/>
        <n v="120.36743999999999"/>
        <n v="1205.6111999999998"/>
        <n v="366.52103999999997"/>
        <n v="1331.5697999999998"/>
        <n v="34.739999999999995"/>
        <n v="1055.3176799999999"/>
        <n v="463.19939999999997"/>
        <n v="570.43799999999999"/>
        <n v="208.48463999999998"/>
        <n v="346.49081999999999"/>
        <n v="6.7352399999999992"/>
        <n v="302.61851999999999"/>
        <n v="1604.4569999999999"/>
        <n v="359.56403999999998"/>
        <n v="1051.7166"/>
        <n v="40.778999999999996"/>
        <n v="178.27199999999999"/>
        <n v="123.30647999999998"/>
        <n v="162.43037999999999"/>
        <n v="1557.7370999999996"/>
        <n v="878.38775999999996"/>
        <n v="73.818719999999999"/>
        <n v="237.52853999999999"/>
        <n v="1118.5732799999998"/>
        <n v="1670.5349999999999"/>
        <n v="253.4418"/>
        <n v="679.42079999999987"/>
        <n v="605.20769999999993"/>
        <n v="1092.6950399999998"/>
        <n v="588.11075999999991"/>
        <n v="439.07579999999996"/>
        <n v="75.275999999999996"/>
        <n v="770.54651999999987"/>
        <n v="164.11068"/>
        <n v="1364.9680799999999"/>
        <n v="637.55585999999994"/>
        <n v="106.52741999999998"/>
        <n v="139.92119999999997"/>
        <n v="1226.934"/>
        <n v="177.65243999999998"/>
        <n v="534.22055999999998"/>
        <n v="1144.4428800000001"/>
        <n v="227.72861999999998"/>
        <n v="70.705439999999996"/>
        <n v="636.91055999999992"/>
        <n v="635.3510399999999"/>
        <n v="123.3135"/>
        <n v="644.87717999999995"/>
        <n v="177.9966"/>
        <n v="1298.6009999999999"/>
        <n v="291.48551999999995"/>
        <n v="850.79088000000002"/>
        <n v="157.06295999999998"/>
        <n v="306.88577999999995"/>
        <n v="93.36869999999999"/>
        <n v="1166.3036999999999"/>
        <n v="190.37592000000001"/>
        <n v="588.5236799999999"/>
        <n v="1150.6471199999999"/>
        <n v="1176.7744799999998"/>
        <n v="718.45775999999989"/>
        <n v="1620.5355"/>
        <n v="406.90188000000001"/>
        <n v="330.80939999999998"/>
        <n v="581.33213999999998"/>
        <n v="256.33170000000001"/>
        <n v="700.4538"/>
        <n v="212.71643999999998"/>
        <n v="1693.9763999999996"/>
        <n v="143.56062"/>
        <n v="196.68654000000001"/>
        <n v="381.22055999999992"/>
        <n v="1069.1811"/>
        <n v="322.71425999999997"/>
        <n v="1749.3993"/>
        <n v="149.95547999999999"/>
        <n v="1461.3317999999999"/>
        <n v="966.70907999999997"/>
        <n v="71.549279999999996"/>
        <n v="62.502479999999998"/>
        <n v="141.17147999999997"/>
        <n v="302.77889999999996"/>
        <n v="460.88783999999998"/>
        <n v="160.53533999999996"/>
        <n v="798.79589999999996"/>
        <n v="712.83492000000001"/>
        <n v="1159.5032999999999"/>
        <n v="1011.3897599999999"/>
        <n v="99.911699999999996"/>
        <n v="46.345680000000002"/>
        <n v="178.89138"/>
        <n v="275.24142000000001"/>
        <n v="857.8196999999999"/>
        <n v="505.91087999999996"/>
        <n v="407.86415999999997"/>
        <n v="247.85873999999998"/>
        <n v="37.413719999999998"/>
        <n v="111.22811999999999"/>
        <n v="1512.6857999999997"/>
        <n v="188.00460000000001"/>
        <n v="40.714199999999998"/>
        <n v="651.26969999999994"/>
        <n v="418.15367999999995"/>
        <n v="571.50252"/>
        <n v="352.94291999999996"/>
        <n v="355.05755999999997"/>
        <n v="137.06621999999999"/>
        <n v="392.25509999999997"/>
        <n v="471.76830000000001"/>
        <n v="953.25839999999994"/>
        <n v="1147.3055999999999"/>
        <n v="919.63997999999992"/>
        <n v="1397.0826"/>
        <n v="1401.3907199999999"/>
        <n v="738.95849999999996"/>
        <n v="19.548719999999999"/>
        <n v="454.9212"/>
        <n v="257.25761999999997"/>
        <n v="328.66199999999998"/>
        <n v="776.89854000000003"/>
        <n v="43.415999999999997"/>
        <n v="357.82829999999996"/>
        <n v="330.61877999999996"/>
        <n v="1056.23244"/>
        <n v="1327.1138999999998"/>
        <n v="12.980519999999999"/>
        <n v="38.681280000000001"/>
        <n v="90.581400000000002"/>
        <n v="932.18310000000008"/>
        <n v="438.14591999999993"/>
        <n v="604.98629999999991"/>
        <n v="520.80912000000001"/>
        <n v="94.011839999999992"/>
        <n v="567.93635999999992"/>
        <n v="176.67936"/>
        <n v="43.822439999999993"/>
        <n v="350.55396000000002"/>
        <n v="238.26995999999997"/>
        <n v="200.59595999999996"/>
        <n v="1296.4989599999999"/>
        <n v="363.91715999999997"/>
        <n v="524.86775999999998"/>
        <n v="464.66820000000001"/>
        <n v="243.25343999999998"/>
        <n v="46.11023999999999"/>
        <n v="849.44862000000001"/>
        <n v="117.21078"/>
        <n v="586.67183999999997"/>
        <n v="137.18825999999999"/>
        <n v="1367.0415"/>
        <n v="350.97803999999996"/>
        <n v="551.99447999999995"/>
        <n v="1778.0075999999997"/>
        <n v="674.59175999999991"/>
        <n v="14.577299999999999"/>
        <n v="402.29351999999994"/>
        <n v="773.78435999999988"/>
        <n v="268.15481999999997"/>
        <n v="44.236260000000001"/>
        <n v="12.53952"/>
        <n v="362.23703999999998"/>
        <n v="587.02823999999998"/>
        <n v="124.96391999999999"/>
        <n v="489.79367999999994"/>
        <n v="1398.9959999999999"/>
        <n v="105.0903"/>
        <n v="264.64733999999999"/>
        <n v="572.36219999999992"/>
        <n v="848.54879999999991"/>
        <n v="768.56580000000008"/>
        <n v="109.19465999999998"/>
        <n v="148.37111999999999"/>
        <n v="1417.65336"/>
        <n v="1503.4248"/>
        <n v="286.58627999999999"/>
        <n v="70.971299999999999"/>
        <n v="388.12391999999994"/>
        <n v="405.20591999999994"/>
        <n v="64.653480000000002"/>
        <n v="1786.5143999999998"/>
        <n v="1048.33512"/>
        <n v="678.1715999999999"/>
        <n v="964.22039999999981"/>
        <n v="596.97719999999993"/>
        <n v="722.65679999999998"/>
        <n v="122.73768"/>
        <n v="68.008319999999998"/>
        <n v="359.78471999999999"/>
        <n v="716.83920000000001"/>
        <n v="178.50833999999998"/>
        <n v="49.051259999999999"/>
        <n v="296.38889999999998"/>
        <n v="1629.5273999999999"/>
        <n v="47.022839999999995"/>
        <n v="1252.2014999999999"/>
        <n v="335.49372"/>
        <n v="926.1016199999998"/>
        <n v="1430.5886999999998"/>
        <n v="587.35799999999995"/>
        <n v="275.38974000000002"/>
        <n v="510.54695999999996"/>
        <n v="845.18009999999992"/>
        <n v="11.169359999999999"/>
        <n v="826.60985999999991"/>
        <n v="528.77339999999992"/>
        <n v="581.16329999999994"/>
        <n v="89.69471999999999"/>
        <n v="1504.2950999999998"/>
        <n v="71.083079999999995"/>
        <n v="732.22811999999999"/>
        <n v="528.95609999999999"/>
        <n v="1664.2088999999999"/>
        <n v="324.12132000000003"/>
        <n v="1660.1994"/>
        <n v="650.84219999999993"/>
        <n v="234.85499999999999"/>
        <n v="25.779599999999999"/>
        <n v="599.61509999999998"/>
        <n v="76.526639999999986"/>
        <n v="585.88415999999995"/>
        <n v="38.410739999999997"/>
        <n v="361.33920000000001"/>
        <n v="693.14255999999989"/>
        <n v="112.24853999999999"/>
        <n v="1356.4036799999999"/>
        <n v="642.60359999999991"/>
        <n v="95.541299999999993"/>
        <n v="412.69319999999999"/>
        <n v="337.25591999999995"/>
        <n v="1002.3561"/>
        <n v="1635.4142999999999"/>
        <n v="118.83618"/>
        <n v="434.49930000000001"/>
        <n v="740.38697999999999"/>
        <n v="198.88145999999998"/>
        <n v="387.87479999999994"/>
        <n v="144.63575999999998"/>
        <n v="698.6320199999999"/>
        <n v="1239.7374"/>
        <n v="571.41575999999998"/>
        <n v="520.68905999999993"/>
        <n v="841.76117999999997"/>
        <n v="336.72311999999999"/>
        <n v="608.61815999999999"/>
        <n v="1148.45976"/>
        <n v="797.28569999999991"/>
        <n v="91.138139999999979"/>
        <n v="324.91224"/>
        <n v="223.09469999999999"/>
        <n v="1205.58096"/>
        <n v="876.62969999999984"/>
        <n v="271.72097999999994"/>
        <n v="400.49639999999994"/>
        <n v="319.83299999999997"/>
        <n v="312.51420000000002"/>
        <n v="177.28685999999999"/>
        <n v="59.791499999999992"/>
        <n v="1330.5556799999997"/>
        <n v="133.69031999999999"/>
        <n v="678.71447999999998"/>
        <n v="61.672319999999992"/>
        <n v="712.93535999999983"/>
        <n v="169.524"/>
        <n v="629.18171999999993"/>
        <n v="26.67024"/>
        <n v="192.78287999999998"/>
        <n v="337.23972000000003"/>
        <n v="68.915519999999987"/>
        <n v="658.6884"/>
        <n v="798.57143999999994"/>
        <n v="490.11263999999994"/>
        <n v="726.21899999999994"/>
        <n v="1120.21344"/>
        <n v="26.125920000000001"/>
        <n v="558.44640000000004"/>
        <n v="1241.5867199999998"/>
        <n v="16.607879999999998"/>
        <n v="73.697039999999987"/>
        <n v="246.22253999999998"/>
        <n v="575.85491999999988"/>
        <n v="357.33744000000002"/>
        <n v="156.72131999999999"/>
        <n v="278.99549999999999"/>
        <n v="896.55840000000001"/>
        <n v="22.762799999999999"/>
        <n v="54.456119999999999"/>
        <n v="231.67367999999999"/>
        <n v="168.38442000000001"/>
        <n v="13.53384"/>
        <n v="1032.9235199999998"/>
        <n v="85.349699999999984"/>
        <n v="738.7190999999998"/>
        <n v="782.48862000000008"/>
        <n v="11.590559999999998"/>
        <n v="483.13421999999997"/>
        <n v="607.56551999999999"/>
        <n v="77.918939999999992"/>
        <n v="305.15903999999995"/>
        <n v="159.86375999999998"/>
        <n v="236.41019999999997"/>
        <n v="205.97687999999999"/>
        <n v="279.01241999999996"/>
        <n v="1057.0831199999998"/>
        <n v="497.58029999999997"/>
        <n v="205.85556"/>
        <n v="119.15424"/>
        <n v="387.99647999999996"/>
        <n v="1232.8106399999999"/>
        <n v="326.58839999999998"/>
        <n v="1072.4313599999998"/>
        <n v="549.37079999999992"/>
        <n v="536.5612799999999"/>
        <n v="267.97679999999997"/>
        <n v="505.2007799999999"/>
        <n v="878.32871999999998"/>
        <n v="1228.20408"/>
        <n v="599.52383999999995"/>
        <n v="377.27693999999997"/>
        <n v="629.48051999999996"/>
        <n v="541.58867999999995"/>
        <n v="491.65055999999993"/>
        <n v="89.547119999999993"/>
        <n v="765.73889999999994"/>
        <n v="326.89403999999996"/>
        <n v="557.78039999999999"/>
        <n v="647.97839999999997"/>
        <n v="1382.7527999999998"/>
        <n v="508.25448"/>
        <n v="390.55896000000001"/>
        <n v="249.93539999999996"/>
        <n v="641.84669999999994"/>
        <n v="344.24243999999993"/>
        <n v="251.69687999999996"/>
        <n v="1400.0536799999998"/>
        <n v="898.16831999999988"/>
        <n v="417.00095999999996"/>
        <n v="343.99619999999999"/>
        <n v="403.71857999999997"/>
        <n v="102.75695999999999"/>
        <n v="1396.4371199999998"/>
        <n v="433.98144000000002"/>
        <n v="137.79017999999999"/>
        <n v="1412.8505999999998"/>
        <n v="834.69383999999991"/>
        <n v="24.234479999999998"/>
        <n v="486.64637999999991"/>
        <n v="813.04469999999992"/>
        <n v="888.36119999999994"/>
        <n v="594.41543999999999"/>
        <n v="246.95531999999997"/>
        <n v="73.974060000000009"/>
        <n v="316.80287999999996"/>
        <n v="287.29638"/>
        <n v="342.09197999999998"/>
        <n v="39.624479999999998"/>
        <n v="410.01174000000003"/>
        <n v="327.53609999999992"/>
        <n v="214.50167999999999"/>
        <n v="1402.1153999999999"/>
        <n v="55.868399999999994"/>
        <n v="1401.3597600000001"/>
        <n v="559.05389999999989"/>
        <n v="292.87259999999998"/>
        <n v="594.56555999999989"/>
        <n v="288.57113999999996"/>
        <n v="275.04629999999997"/>
        <n v="1017.0376199999998"/>
        <n v="378.80459999999994"/>
        <n v="317.32163999999995"/>
        <n v="961.55927999999994"/>
        <n v="659.1191399999999"/>
        <n v="54.022139999999993"/>
        <n v="154.52279999999999"/>
        <n v="1082.7352799999999"/>
        <n v="657.06119999999987"/>
        <n v="338.57909999999998"/>
        <n v="60.762599999999992"/>
        <n v="318.57245999999998"/>
        <n v="188.39393999999999"/>
        <n v="112.2777"/>
        <n v="1106.7537599999998"/>
        <n v="721.77192000000002"/>
        <n v="1041.9429599999999"/>
        <n v="273.44736"/>
        <n v="272.56968000000001"/>
        <n v="146.43719999999999"/>
        <n v="281.50559999999996"/>
        <n v="43.508699999999997"/>
        <n v="1097.2403999999999"/>
        <n v="1359.1684799999998"/>
        <n v="286.52292"/>
        <n v="645.38369999999998"/>
        <n v="140.38955999999999"/>
        <n v="1489.8176999999998"/>
        <n v="85.847219999999993"/>
        <n v="1487.6063999999999"/>
        <n v="157.60512"/>
        <n v="231.71687999999997"/>
        <n v="31.807799999999997"/>
        <n v="866.68649999999991"/>
        <n v="880.52561999999989"/>
        <n v="564.36335999999994"/>
        <n v="920.18088"/>
        <n v="523.39139999999998"/>
        <n v="397.45907999999997"/>
        <n v="311.2722"/>
        <n v="225.96767999999997"/>
        <n v="1216.9043999999999"/>
        <n v="1162.7488799999999"/>
        <n v="1557.0855000000001"/>
        <n v="292.21379999999999"/>
        <n v="228.02849999999998"/>
        <n v="144.81269999999998"/>
        <n v="54.360719999999993"/>
        <n v="537.16031999999996"/>
        <n v="469.91195999999997"/>
        <n v="423.69479999999999"/>
        <n v="199.28051999999997"/>
        <n v="294.14591999999999"/>
        <n v="59.842979999999997"/>
        <n v="205.32365999999999"/>
        <n v="103.28399999999999"/>
        <n v="129.75767999999999"/>
        <n v="337.27949999999998"/>
        <n v="94.930919999999986"/>
        <n v="876.38849999999991"/>
        <n v="474.76583999999997"/>
        <n v="465.01596000000001"/>
        <n v="123.4746"/>
        <n v="329.82605999999998"/>
        <n v="1192.64976"/>
        <n v="592.01243999999997"/>
        <n v="366.69023999999996"/>
        <n v="673.14095999999995"/>
        <n v="1173.3091199999999"/>
        <n v="223.35083999999998"/>
        <n v="9.683819999999999"/>
        <n v="992.19888000000003"/>
        <n v="198.41975999999997"/>
        <n v="1312.5455999999999"/>
        <n v="1680.5717999999999"/>
        <n v="480.40073999999993"/>
        <n v="258.34895999999998"/>
        <n v="658.72007999999994"/>
        <n v="45.090719999999997"/>
        <n v="246.49649999999997"/>
        <n v="349.63199999999995"/>
        <n v="316.16027999999994"/>
        <n v="120.74759999999999"/>
        <n v="14.586659999999998"/>
        <n v="170.15021999999999"/>
        <n v="198.48293999999999"/>
        <n v="312.13439999999997"/>
        <n v="209.10455999999999"/>
        <n v="22.116779999999999"/>
        <n v="479.70359999999999"/>
        <n v="192.57155999999998"/>
        <n v="373.54932000000002"/>
        <n v="1536.1460999999999"/>
        <n v="216.05219999999997"/>
        <n v="195.72839999999997"/>
        <n v="127.30806"/>
        <n v="244.21841999999998"/>
        <n v="11.965679999999999"/>
        <n v="526.86791999999991"/>
        <n v="202.80293999999998"/>
        <n v="373.19184000000001"/>
        <n v="439.29359999999997"/>
        <n v="1340.84304"/>
        <n v="317.07251999999994"/>
        <n v="641.55887999999993"/>
        <n v="384.51347999999996"/>
        <n v="836.52533999999991"/>
        <n v="202.21271999999999"/>
        <n v="1001.08152"/>
        <n v="160.44623999999999"/>
        <n v="326.72069999999997"/>
        <n v="455.48496"/>
        <n v="154.46052"/>
        <n v="1076.0947199999998"/>
        <n v="264.85865999999999"/>
        <n v="132.66863999999998"/>
        <n v="142.22447999999997"/>
        <n v="1096.3611000000001"/>
        <n v="860.19479999999987"/>
        <n v="941.904"/>
        <n v="1404.2745"/>
        <n v="955.96343999999999"/>
        <n v="76.127399999999994"/>
        <n v="959.82047999999998"/>
        <n v="1662.6752999999997"/>
        <n v="315.57563999999996"/>
        <n v="276.05051999999995"/>
        <n v="1401.8061599999999"/>
        <n v="933.15617999999972"/>
        <n v="758.79557999999997"/>
        <n v="206.49923999999999"/>
        <n v="402.13529999999997"/>
        <n v="819.42407999999989"/>
        <n v="62.027639999999998"/>
        <n v="317.56247999999999"/>
        <n v="1361.2391999999998"/>
        <n v="1430.9513999999999"/>
        <n v="1339.29"/>
        <n v="507.86819999999989"/>
        <n v="161.96616"/>
        <n v="456.5025"/>
        <n v="248.75207999999998"/>
        <n v="838.67039999999997"/>
        <n v="243.05417999999997"/>
        <n v="248.02127999999996"/>
        <n v="1403.8586999999998"/>
        <n v="243.32940000000002"/>
        <n v="408.38687999999996"/>
        <n v="339.97608000000002"/>
        <n v="642.36275999999998"/>
        <n v="505.65167999999994"/>
        <n v="1408.2681599999999"/>
        <n v="17.058599999999998"/>
        <n v="902.51279999999997"/>
        <n v="569.45159999999998"/>
        <n v="1433.0548799999999"/>
        <n v="313.43832000000003"/>
        <n v="1490.7897"/>
        <n v="559.03931999999986"/>
        <n v="1753.6922999999999"/>
        <n v="772.12943999999993"/>
        <n v="54.604799999999997"/>
        <n v="286.13718"/>
        <n v="1055.6150399999999"/>
        <n v="1085.2236"/>
        <n v="326.08944000000002"/>
        <n v="125.6418"/>
        <n v="890.85419999999988"/>
        <n v="116.39861999999999"/>
        <n v="1075.05576"/>
        <n v="554.07995999999991"/>
        <n v="925.20269999999994"/>
        <n v="38.242799999999995"/>
        <n v="54.629279999999994"/>
        <n v="199.92131999999998"/>
        <n v="243.86489999999998"/>
        <n v="720.05057999999997"/>
        <n v="1010.60352"/>
        <n v="18.982619999999997"/>
        <n v="43.991999999999997"/>
        <n v="664.41869999999994"/>
        <n v="83.125439999999998"/>
        <n v="89.454599999999985"/>
        <n v="128.80745999999999"/>
        <n v="373.85495999999995"/>
        <n v="215.61228"/>
        <n v="542.54520000000002"/>
        <n v="755.62847999999997"/>
        <n v="309.79944"/>
        <n v="358.11720000000003"/>
        <n v="1050.59538"/>
        <n v="428.30675999999994"/>
        <n v="924.7527"/>
        <n v="205.52472"/>
        <n v="949.79879999999991"/>
        <n v="1042.29864"/>
        <n v="390.48227999999995"/>
        <n v="251.15075999999996"/>
        <n v="495.34739999999994"/>
        <n v="654.28847999999994"/>
        <n v="1496.9357999999997"/>
        <n v="79.620659999999987"/>
        <n v="281.65337999999997"/>
        <n v="171.7398"/>
        <n v="582.39809999999989"/>
        <n v="152.31672"/>
        <n v="390.36311999999998"/>
        <n v="336.88979999999992"/>
        <n v="119.82383999999999"/>
        <n v="845.36783999999989"/>
        <n v="294.40062"/>
        <n v="709.80192"/>
        <n v="904.03829999999994"/>
        <n v="915.04799999999989"/>
        <n v="20.918340000000001"/>
        <n v="299.83337999999998"/>
        <n v="552.46895999999992"/>
        <n v="18.52542"/>
        <n v="328.25159999999994"/>
        <n v="23.092739999999999"/>
        <n v="1374.3737999999998"/>
        <n v="169.70939999999999"/>
        <n v="48.610079999999996"/>
        <n v="963.00288"/>
        <n v="916.52147999999988"/>
        <n v="1306.80504"/>
        <n v="470.30327999999997"/>
        <n v="1132.6391999999998"/>
        <n v="712.79243999999994"/>
        <n v="1628.3573999999999"/>
        <n v="856.46429999999998"/>
        <n v="467.47079999999994"/>
        <n v="303.12359999999995"/>
        <n v="659.84435999999994"/>
        <n v="991.65869999999995"/>
        <n v="727.18451999999991"/>
        <n v="274.23863999999998"/>
        <n v="1247.7607199999998"/>
        <n v="185.48262"/>
        <n v="624.42521999999997"/>
        <n v="190.58867999999998"/>
        <n v="343.59263999999996"/>
        <n v="569.27087999999992"/>
        <n v="56.042459999999991"/>
        <n v="1102.1084999999998"/>
        <n v="634.30127999999991"/>
        <n v="187.50744"/>
        <n v="589.70159999999998"/>
        <n v="94.983659999999986"/>
        <n v="926.16102000000001"/>
        <n v="444.36761999999999"/>
        <n v="100.86731999999999"/>
        <n v="1634.2289999999998"/>
        <n v="371.71007999999995"/>
        <n v="157.64472000000001"/>
        <n v="125.65655999999998"/>
        <n v="130.5333"/>
        <n v="748.84877999999992"/>
        <n v="390.69269999999995"/>
        <n v="1512.0701999999997"/>
        <n v="631.68588"/>
        <n v="682.94844000000001"/>
        <n v="119.55275999999999"/>
        <n v="61.898399999999995"/>
        <n v="1003.9600799999998"/>
        <n v="188.57015999999999"/>
        <n v="974.64887999999996"/>
        <n v="176.28713999999997"/>
        <n v="784.80287999999996"/>
        <n v="375.1937999999999"/>
        <n v="1252.1952000000001"/>
        <n v="853.47359999999992"/>
        <n v="1368.4917600000001"/>
        <n v="244.93860000000001"/>
        <n v="1116.6732"/>
        <n v="1534.5989999999997"/>
        <n v="1337.5016999999998"/>
        <n v="545.13432"/>
        <n v="306.50832000000003"/>
        <n v="308.33675999999997"/>
        <n v="555.65621999999996"/>
        <n v="951.1977599999999"/>
        <n v="610.86455999999987"/>
        <n v="998.86284000000001"/>
        <n v="1170.5697"/>
        <n v="594.32022000000006"/>
        <n v="1146.07368"/>
        <n v="716.37749999999994"/>
        <n v="144.10007999999999"/>
        <n v="1706.6151"/>
        <n v="693.83627999999999"/>
        <n v="499.62491999999992"/>
        <n v="831.28247999999996"/>
        <n v="369.92267999999996"/>
        <n v="94.884479999999982"/>
        <n v="337.10183999999998"/>
        <n v="358.30889999999999"/>
        <n v="515.64311999999995"/>
        <n v="391.33259999999996"/>
        <n v="1117.3600799999999"/>
        <n v="543.30515999999989"/>
        <n v="650.91059999999993"/>
        <n v="934.52561999999989"/>
        <n v="85.583699999999993"/>
        <n v="449.15508"/>
        <n v="30.15"/>
        <n v="882.04607999999985"/>
        <n v="127.08954"/>
        <n v="363.89357999999999"/>
        <n v="265.62167999999997"/>
        <n v="39.300659999999993"/>
        <n v="915.10631999999987"/>
        <n v="341.89920000000001"/>
        <n v="71.79804"/>
        <n v="241.88507999999996"/>
        <n v="764.32607999999993"/>
        <n v="762.5469599999999"/>
        <n v="873.50508000000002"/>
        <n v="77.230080000000001"/>
        <n v="1148.7438"/>
        <n v="271.24811999999997"/>
        <n v="203.70995999999997"/>
        <n v="947.0471399999999"/>
        <n v="171.48131999999998"/>
        <n v="149.13720000000001"/>
        <n v="375.61248000000001"/>
        <n v="1279.9706399999998"/>
        <n v="83.056319999999985"/>
        <n v="85.285439999999994"/>
        <n v="753.83730000000003"/>
        <n v="1422.0835199999999"/>
        <n v="195.28919999999997"/>
        <n v="17.673299999999998"/>
        <n v="1643.8157999999999"/>
        <n v="81.748979999999989"/>
        <n v="155.19149999999999"/>
        <n v="943.15535999999997"/>
        <n v="222.61967999999999"/>
        <n v="321.82146"/>
        <n v="139.07159999999999"/>
        <n v="509.90363999999994"/>
        <n v="344.60478000000001"/>
        <n v="676.4844599999999"/>
        <n v="34.026479999999992"/>
        <n v="486.61955999999992"/>
        <n v="219.78504000000001"/>
        <n v="545.61419999999998"/>
        <n v="237.71717999999998"/>
        <n v="40.8645"/>
        <n v="1307.7386999999999"/>
        <n v="242.86499999999995"/>
        <n v="184.75055999999998"/>
        <n v="221.19479999999996"/>
        <n v="409.10687999999999"/>
        <n v="53.96904"/>
        <n v="14.03928"/>
        <n v="412.19639999999998"/>
        <n v="797.6321999999999"/>
        <n v="242.69615999999999"/>
        <n v="207.9666"/>
        <n v="154.46825999999999"/>
        <n v="108.14399999999999"/>
        <n v="1616.0409"/>
        <n v="782.69903999999997"/>
        <n v="156.33521999999999"/>
        <n v="464.45975999999996"/>
        <n v="800.88407999999993"/>
        <n v="342.66365999999994"/>
        <n v="790.20089999999982"/>
        <n v="1136.7323999999999"/>
        <n v="330.81101999999998"/>
        <n v="179.67995999999997"/>
        <n v="608.57027999999991"/>
        <n v="650.95055999999988"/>
        <n v="1325.6495999999997"/>
        <n v="260.78219999999999"/>
        <n v="382.85189999999994"/>
        <n v="526.10309999999993"/>
        <n v="302.78394000000003"/>
        <n v="258.80831999999998"/>
        <n v="985.21379999999999"/>
        <n v="663.72587999999996"/>
        <n v="523.37699999999995"/>
        <n v="396.91079999999999"/>
        <n v="1275.34032"/>
        <n v="692.87147999999991"/>
        <n v="809.19863999999995"/>
        <n v="123.27569999999999"/>
        <n v="656.77463999999998"/>
        <n v="193.70069999999998"/>
        <n v="360.32111999999995"/>
        <n v="874.93967999999995"/>
        <n v="1071.5205599999999"/>
        <n v="1082.9591999999998"/>
        <n v="32.997959999999999"/>
        <n v="689.73749999999995"/>
        <n v="225.37871999999999"/>
        <n v="1244.5019999999997"/>
        <n v="467.76420000000002"/>
        <n v="1158.9487199999999"/>
        <n v="437.80967999999996"/>
        <n v="266.75009999999997"/>
        <n v="635.93171999999993"/>
        <n v="523.59911999999997"/>
        <n v="1287.2303999999999"/>
        <n v="289.13849999999996"/>
        <n v="634.95143999999993"/>
        <n v="9.4235399999999991"/>
        <n v="285.86807999999996"/>
        <n v="1662.0425999999998"/>
        <n v="85.254840000000002"/>
        <n v="440.99423999999999"/>
        <n v="92.005919999999989"/>
        <n v="1004.463"/>
        <n v="695.11103999999989"/>
        <n v="655.29719999999998"/>
        <n v="224.44721999999999"/>
        <n v="1315.7351999999998"/>
        <n v="1545.1964999999998"/>
        <n v="280.29671999999999"/>
        <n v="249.50213999999997"/>
        <n v="1178.2439999999999"/>
        <n v="677.89871999999991"/>
        <n v="722.25269999999989"/>
        <n v="274.30127999999996"/>
        <n v="1440.7514999999999"/>
        <n v="95.785199999999989"/>
        <n v="650.79431999999997"/>
        <n v="320.47055999999992"/>
        <n v="851.53769999999997"/>
        <n v="585.30869999999993"/>
        <n v="252.37043999999997"/>
        <n v="210.98231999999999"/>
        <n v="1157.8283999999999"/>
        <n v="450.52739999999994"/>
        <n v="343.47455999999994"/>
        <n v="450.16344000000004"/>
        <n v="42.745499999999993"/>
        <n v="334.94184000000001"/>
        <n v="846.73512000000005"/>
        <n v="162.38339999999997"/>
        <n v="862.1078399999999"/>
        <n v="894.67739999999981"/>
        <n v="727.75295999999992"/>
        <n v="63.032040000000002"/>
        <n v="353.51639999999998"/>
        <n v="45.697499999999998"/>
        <n v="223.39475999999996"/>
        <n v="524.40569999999991"/>
        <n v="679.55039999999997"/>
        <n v="1288.24776"/>
        <n v="506.11067999999995"/>
        <n v="538.79849999999988"/>
        <n v="239.0985"/>
        <n v="15.344639999999998"/>
        <n v="177.63839999999996"/>
        <n v="240.17039999999997"/>
        <n v="420.60275999999988"/>
        <n v="1159.4412"/>
        <n v="369.21455999999995"/>
        <n v="101.18375999999999"/>
        <n v="41.27364"/>
        <n v="38.037599999999991"/>
        <n v="1098.2296799999999"/>
        <n v="1042.4521799999998"/>
        <n v="603.05039999999997"/>
        <n v="338.15015999999997"/>
        <n v="971.24471999999992"/>
        <n v="284.78123999999997"/>
        <n v="31.677119999999995"/>
        <n v="353.39489999999995"/>
        <n v="74.664899999999989"/>
        <n v="1114.0668000000001"/>
        <n v="833.81993999999997"/>
        <n v="304.04232000000002"/>
        <n v="20.471759999999996"/>
        <n v="1231.0326"/>
        <n v="334.49255999999997"/>
        <n v="153.03005999999999"/>
        <n v="575.76959999999997"/>
        <n v="761.26283999999987"/>
        <n v="66.723659999999995"/>
        <n v="406.02599999999995"/>
        <n v="609.27659999999992"/>
        <n v="1782.4175999999998"/>
        <n v="1043.7587999999998"/>
        <n v="297.39887999999996"/>
        <n v="231.97625999999997"/>
        <n v="89.154719999999998"/>
        <n v="139.92443999999998"/>
        <n v="431.94311999999996"/>
        <n v="446.68619999999999"/>
        <n v="124.70039999999999"/>
        <n v="432.12275999999997"/>
        <n v="50.042699999999989"/>
        <n v="66.971879999999999"/>
        <n v="75.899159999999995"/>
        <n v="52.981200000000001"/>
        <n v="917.68589999999995"/>
        <n v="630.70649999999989"/>
        <n v="1405.5047999999999"/>
        <n v="647.5183199999999"/>
        <n v="957.33359999999993"/>
        <n v="164.79737999999998"/>
        <n v="279.72161999999997"/>
        <n v="268.05527999999998"/>
        <n v="1388.9116799999997"/>
        <n v="333.91313999999994"/>
        <n v="244.15613999999997"/>
        <n v="1108.4877000000001"/>
        <n v="623.89889999999991"/>
        <n v="324.17117999999999"/>
        <n v="166.78889999999998"/>
        <n v="593.34551999999996"/>
        <n v="235.11779999999999"/>
        <n v="935.89343999999994"/>
        <n v="885.42900000000009"/>
        <n v="343.66787999999997"/>
        <n v="324.66491999999994"/>
        <n v="220.71581999999998"/>
        <n v="172.33488"/>
        <n v="175.90319999999997"/>
        <n v="991.4133599999999"/>
        <n v="130.32989999999998"/>
        <n v="441.18756000000002"/>
        <n v="1250.0798399999999"/>
        <n v="871.31088"/>
        <n v="1129.9435199999998"/>
        <n v="500.86872"/>
        <n v="688.46112000000005"/>
        <n v="213.02153999999999"/>
        <n v="56.081879999999991"/>
        <n v="130.61447999999999"/>
        <n v="388.46573999999998"/>
        <n v="1149.8255999999999"/>
        <n v="109.29024"/>
        <n v="1610.721"/>
        <n v="1336.1669999999999"/>
        <n v="17.596260000000001"/>
        <n v="315.46079999999995"/>
        <n v="358.95870000000002"/>
        <n v="1054.9494"/>
        <n v="139.05701999999999"/>
        <n v="259.97327999999993"/>
        <n v="225.86616000000001"/>
        <n v="985.37796000000003"/>
        <n v="164.44836000000001"/>
        <n v="169.02287999999999"/>
        <n v="570.39695999999992"/>
        <n v="654.74279999999987"/>
        <n v="1133.9913599999998"/>
        <n v="413.21231999999998"/>
        <n v="1647.5894999999996"/>
        <n v="979.02359999999999"/>
        <n v="319.95791999999994"/>
        <n v="421.92090000000002"/>
        <n v="29.088899999999995"/>
        <n v="766.7692199999999"/>
        <n v="190.04903999999999"/>
        <n v="1338.1064999999999"/>
        <n v="915.49439999999993"/>
        <n v="660.26969999999994"/>
        <n v="194.09435999999999"/>
        <n v="207.46169999999998"/>
        <n v="51.886079999999993"/>
        <n v="645.41879999999992"/>
        <n v="17.129519999999999"/>
        <n v="748.26071999999999"/>
        <n v="324.91782000000001"/>
        <n v="225.98369999999994"/>
        <n v="15.085619999999999"/>
        <n v="219.81725999999998"/>
        <n v="760.60889999999984"/>
        <n v="253.65779999999998"/>
        <n v="817.76033999999993"/>
        <n v="527.19623999999999"/>
        <n v="701.35343999999998"/>
        <n v="665.73431999999991"/>
        <n v="1658.3975999999998"/>
        <n v="628.30619999999999"/>
        <n v="472.98545999999993"/>
        <n v="1032.0118199999999"/>
        <n v="1629.0441000000001"/>
        <n v="1368.1404"/>
        <n v="248.80967999999999"/>
        <n v="283.8861"/>
        <n v="104.36903999999998"/>
        <n v="16.878239999999998"/>
        <n v="448.57151999999996"/>
        <n v="43.372079999999997"/>
        <n v="943.98102000000006"/>
        <n v="110.31065999999998"/>
        <n v="86.727599999999995"/>
        <n v="425.28293999999994"/>
        <n v="535.12127999999996"/>
        <n v="718.62299999999993"/>
        <n v="611.18010000000004"/>
        <n v="246.10986"/>
        <n v="550.67831999999999"/>
        <n v="616.15224000000001"/>
        <n v="275.64677999999998"/>
        <n v="98.389259999999993"/>
        <n v="174.51737999999997"/>
        <n v="40.710059999999999"/>
        <n v="574.26569999999992"/>
        <n v="561.85829999999999"/>
        <n v="844.27488000000005"/>
        <n v="270.20753999999999"/>
        <n v="698.47415999999998"/>
        <n v="706.07303999999988"/>
        <n v="355.73867999999993"/>
        <n v="272.09141999999997"/>
        <n v="121.83443999999999"/>
        <n v="247.54391999999999"/>
        <n v="752.39855999999986"/>
        <n v="1018.89072"/>
        <n v="681.27839999999992"/>
        <n v="97.062119999999993"/>
        <n v="591.82596000000001"/>
        <n v="320.73786000000001"/>
        <n v="402.85439999999994"/>
        <n v="667.79243999999994"/>
        <n v="1136.4285599999998"/>
        <n v="1010.1878999999998"/>
        <n v="1232.6198400000001"/>
        <n v="326.28113999999999"/>
        <n v="257.68457999999998"/>
        <n v="33.256439999999998"/>
        <n v="1233.6479999999999"/>
        <n v="310.59989999999999"/>
        <n v="142.85267999999999"/>
        <n v="519.98309999999992"/>
        <n v="1125.56304"/>
        <n v="90.926459999999992"/>
        <n v="727.87049999999999"/>
        <n v="633.31883999999991"/>
        <n v="311.36345999999998"/>
        <n v="469.51973999999996"/>
        <n v="401.00454000000002"/>
        <n v="273.93533999999994"/>
        <n v="677.41559999999993"/>
        <n v="1083.5144999999998"/>
        <n v="934.40573999999992"/>
        <n v="533.40390000000002"/>
        <n v="431.98019999999991"/>
        <n v="842.91462000000001"/>
        <n v="500.66567999999995"/>
        <n v="572.35194000000001"/>
        <n v="1246.5422999999998"/>
        <n v="326.78279999999995"/>
        <n v="238.68143999999998"/>
        <n v="1576.8476999999998"/>
        <n v="168.56027999999998"/>
        <n v="715.61069999999995"/>
        <n v="50.350679999999997"/>
        <n v="947.78063999999995"/>
        <n v="1005.8849999999999"/>
        <n v="548.73215999999991"/>
        <n v="658.81457999999998"/>
        <n v="1063.6077599999999"/>
        <n v="144.71369999999999"/>
        <n v="81.061919999999986"/>
        <n v="104.51952"/>
        <n v="678.36689999999987"/>
        <n v="648.58068000000003"/>
        <n v="149.29973999999999"/>
        <n v="75.041999999999987"/>
        <n v="1381.4135999999999"/>
        <n v="750.82175999999993"/>
        <n v="173.25"/>
        <n v="45.960839999999997"/>
        <n v="129.98429999999999"/>
        <n v="586.47455999999988"/>
        <n v="144.66257999999999"/>
        <n v="364.09103999999996"/>
        <n v="1042.6586399999999"/>
        <n v="7.2194399999999987"/>
        <n v="934.28639999999984"/>
        <n v="408.9437999999999"/>
        <n v="890.96111999999994"/>
        <n v="690.35040000000004"/>
        <n v="227.41505999999998"/>
        <n v="570.36527999999998"/>
        <n v="718.17894000000001"/>
        <n v="331.30367999999993"/>
        <n v="434.72663999999997"/>
        <n v="149.83649999999997"/>
        <n v="630.61037999999996"/>
        <n v="935.44992000000002"/>
        <n v="305.99297999999999"/>
        <n v="404.11529999999999"/>
        <n v="393.86232000000001"/>
        <n v="1125.0215999999998"/>
        <n v="1169.3330999999998"/>
        <n v="1149.6952799999999"/>
        <n v="740.52089999999998"/>
        <n v="592.69589999999994"/>
        <n v="741.5215199999999"/>
        <n v="129.05459999999999"/>
        <n v="109.47095999999999"/>
        <n v="132.75036"/>
        <n v="233.91467999999998"/>
        <n v="513.38790000000006"/>
        <n v="281.32704000000001"/>
        <n v="54.728999999999999"/>
        <n v="1173.9356999999998"/>
        <n v="418.82184000000001"/>
        <n v="371.12579999999991"/>
        <n v="1314.9381599999999"/>
        <n v="635.36040000000003"/>
        <n v="347.61095999999998"/>
        <n v="82.802159999999986"/>
        <n v="395.08019999999993"/>
        <n v="649.70279999999991"/>
        <n v="75.502259999999993"/>
        <n v="452.77469999999994"/>
        <n v="667.03445999999985"/>
        <n v="650.2582799999999"/>
        <n v="410.55821999999995"/>
        <n v="690.72749999999996"/>
        <n v="344.67551999999995"/>
        <n v="95.670360000000002"/>
        <n v="84.479759999999999"/>
        <n v="64.403819999999996"/>
        <n v="4.8664800000000001"/>
        <n v="221.07131999999999"/>
        <n v="505.2758399999999"/>
        <n v="386.85924"/>
        <n v="320.96807999999999"/>
        <n v="558.43811999999991"/>
        <n v="753.71255999999994"/>
        <n v="197.73449999999997"/>
        <n v="280.4787"/>
        <n v="166.91904"/>
        <n v="342.57384000000002"/>
        <n v="77.559839999999994"/>
        <n v="548.70209999999997"/>
        <n v="681.01379999999995"/>
        <n v="129.71087999999997"/>
        <n v="1314.5047199999997"/>
        <n v="448.62227999999993"/>
        <n v="977.72309999999993"/>
        <n v="660.06431999999995"/>
        <n v="219.45095999999998"/>
        <n v="851.32781999999997"/>
        <n v="1665.8541"/>
        <n v="301.04297999999994"/>
        <n v="27.001979999999996"/>
        <n v="1266.0588"/>
        <n v="196.25975999999997"/>
        <n v="133.15805999999998"/>
        <n v="119.8368"/>
        <n v="36.691020000000002"/>
        <n v="586.37051999999994"/>
        <n v="1005.68664"/>
        <n v="864.41795999999999"/>
        <n v="184.81247999999999"/>
        <n v="1230.0890399999998"/>
        <n v="321.29496"/>
        <n v="1722.0266999999999"/>
        <n v="1121.2209"/>
        <n v="193.65912"/>
        <n v="346.04982000000001"/>
        <n v="100.32335999999999"/>
        <n v="399.37823999999995"/>
        <n v="951.2604"/>
        <n v="426.68171999999998"/>
        <n v="420.44435999999996"/>
        <n v="1160.1774"/>
        <n v="247.59197999999998"/>
        <n v="419.7996"/>
        <n v="980.11889999999983"/>
        <n v="507.39947999999998"/>
        <n v="29.418479999999995"/>
        <n v="175.23287999999999"/>
        <n v="603.6345"/>
        <n v="576.24659999999994"/>
        <n v="284.60339999999997"/>
        <n v="1009.53864"/>
        <n v="1375.8292799999999"/>
        <n v="276.04925999999995"/>
        <n v="80.29943999999999"/>
        <n v="792.17460000000005"/>
        <n v="687.10590000000002"/>
        <n v="41.929200000000002"/>
        <n v="288.14922000000001"/>
        <n v="4.7134799999999997"/>
        <n v="423.85932000000003"/>
        <n v="16.06212"/>
        <n v="42.54354"/>
        <n v="1704.1481999999999"/>
        <n v="404.72351999999995"/>
        <n v="1224.27144"/>
        <n v="500.05799999999994"/>
        <n v="807.95951999999988"/>
        <n v="251.92295999999999"/>
        <n v="494.34839999999997"/>
        <n v="306.78210000000001"/>
        <n v="275.39207999999996"/>
        <n v="1573.1513999999997"/>
        <n v="332.49635999999998"/>
        <n v="64.371959999999987"/>
        <n v="215.88965999999999"/>
        <n v="806.94683999999984"/>
        <n v="60.301259999999999"/>
        <n v="414.75167999999996"/>
        <n v="23.839199999999998"/>
        <n v="129.38039999999998"/>
        <n v="271.99439999999998"/>
        <n v="1291.6915199999999"/>
        <n v="882.65519999999992"/>
        <n v="149.35643999999999"/>
        <n v="585.17963999999995"/>
        <n v="341.37899999999996"/>
        <n v="201.57011999999997"/>
        <n v="448.10963999999996"/>
        <n v="413.04239999999993"/>
        <n v="265.93631999999997"/>
        <n v="1024.6456799999999"/>
        <n v="183.17394000000002"/>
        <n v="529.55963999999994"/>
        <n v="141.67007999999998"/>
        <n v="232.33049999999997"/>
        <n v="1244.9528999999998"/>
        <n v="760.91669999999999"/>
        <n v="796.39686000000006"/>
        <n v="304.63289999999995"/>
        <n v="995.41872000000001"/>
        <n v="372.13991999999996"/>
        <n v="247.00607999999997"/>
        <n v="949.37759999999992"/>
        <n v="1165.2544799999998"/>
        <n v="660.32981999999993"/>
        <n v="792.28439999999989"/>
        <n v="1404.7523999999999"/>
        <n v="695.50739999999996"/>
        <n v="1067.62644"/>
        <n v="228.89915999999999"/>
        <n v="162.41507999999999"/>
        <n v="56.220120000000001"/>
        <n v="103.03415999999999"/>
        <n v="898.73388"/>
        <n v="1156.8302999999999"/>
        <n v="224.69147999999998"/>
        <n v="194.04"/>
        <n v="1434.2752800000001"/>
        <n v="1694.0807999999997"/>
        <n v="763.05401999999992"/>
        <n v="186.62255999999999"/>
        <n v="201.07745999999997"/>
        <n v="151.66998000000001"/>
        <n v="847.42343999999991"/>
        <n v="986.01569999999992"/>
        <n v="477.89279999999997"/>
        <n v="208.47618"/>
        <n v="338.50925999999998"/>
        <n v="775.49885999999992"/>
        <n v="548.62991999999997"/>
        <n v="210.12479999999996"/>
        <n v="378.33731999999998"/>
        <n v="1285.3233"/>
        <n v="763.41041999999993"/>
        <n v="1342.3384799999999"/>
        <n v="526.26707999999996"/>
        <n v="285.90155999999996"/>
        <n v="348.78005999999993"/>
        <n v="625.34519999999998"/>
        <n v="204.27281999999997"/>
        <n v="155.03327999999996"/>
        <n v="574.33139999999992"/>
        <n v="475.5564"/>
        <n v="1621.1528999999998"/>
        <n v="540.52415999999994"/>
        <n v="992.67930000000001"/>
        <n v="267.60131999999999"/>
        <n v="627.92783999999995"/>
        <n v="1057.47624"/>
        <n v="468.83843999999999"/>
        <n v="897.33690000000001"/>
        <n v="32.088419999999999"/>
        <n v="243.07560000000001"/>
        <n v="343.26791999999995"/>
        <n v="92.963520000000003"/>
        <n v="88.170839999999998"/>
        <n v="357.40151999999995"/>
        <n v="559.57230000000004"/>
        <n v="341.76689999999996"/>
        <n v="79.810019999999994"/>
        <n v="377.64575999999994"/>
        <n v="377.52839999999998"/>
        <n v="1349.6201999999998"/>
        <n v="575.7267599999999"/>
        <n v="537.55920000000003"/>
        <n v="272.23937999999998"/>
        <n v="274.57109999999994"/>
        <n v="601.12440000000004"/>
        <n v="1129.2506999999998"/>
        <n v="652.11947999999995"/>
        <n v="1269.4643999999998"/>
        <n v="1420.0027199999997"/>
        <n v="135.44118"/>
        <n v="22.754159999999995"/>
        <n v="590.31143999999995"/>
        <n v="834.00839999999994"/>
        <n v="31.294799999999995"/>
        <n v="591.62255999999991"/>
        <n v="440.52335999999997"/>
        <n v="488.33747999999997"/>
        <n v="465.56010000000003"/>
        <n v="1643.2613999999999"/>
        <n v="978.99479999999994"/>
        <n v="425.72069999999991"/>
        <n v="846.02735999999993"/>
        <n v="14.713199999999999"/>
        <n v="1122.2942399999999"/>
        <n v="734.43995999999993"/>
        <n v="1030.79952"/>
        <n v="970.80119999999988"/>
        <n v="1266.6909599999999"/>
        <n v="934.10099999999989"/>
        <n v="1021.3149599999999"/>
        <n v="140.12891999999999"/>
        <n v="249.00425999999999"/>
        <n v="199.16495999999998"/>
        <n v="691.09199999999998"/>
        <n v="885.19283999999982"/>
        <n v="56.688479999999998"/>
        <n v="339.34679999999997"/>
        <n v="738.08549999999991"/>
        <n v="44.930879999999995"/>
        <n v="794.24351999999988"/>
        <n v="157.29569999999998"/>
        <n v="687.69323999999983"/>
        <n v="795.34709999999984"/>
        <n v="255.39227999999997"/>
        <n v="726.69329999999991"/>
        <n v="822.14081999999985"/>
        <n v="655.24535999999989"/>
        <n v="605.08475999999996"/>
        <n v="24.252839999999999"/>
        <n v="108.64187999999999"/>
        <n v="117.90287999999998"/>
        <n v="273.86892"/>
        <n v="638.93592000000001"/>
        <n v="121.99103999999998"/>
        <n v="272.90735999999998"/>
        <n v="968.60519999999997"/>
        <n v="300.75101999999998"/>
        <n v="157.44185999999999"/>
        <n v="516.28589999999997"/>
        <n v="980.18423999999993"/>
        <n v="842.57063999999991"/>
        <n v="517.33367999999996"/>
        <n v="1288.9785599999998"/>
        <n v="1029.50208"/>
        <n v="333.81774000000001"/>
        <n v="1336.6871999999998"/>
        <n v="1432.6502399999997"/>
        <n v="141.26327999999998"/>
        <n v="160.82909999999998"/>
        <n v="88.280819999999977"/>
        <n v="489.42521999999997"/>
        <n v="178.79129999999998"/>
        <n v="102.98519999999999"/>
        <n v="11.46096"/>
        <n v="500.18831999999998"/>
        <n v="1532.6450999999997"/>
        <n v="75.594239999999999"/>
        <n v="1040.7058200000001"/>
        <n v="479.86829999999998"/>
        <n v="50.852339999999998"/>
        <n v="985.79808000000003"/>
        <n v="305.08308"/>
        <n v="223.76411999999999"/>
        <n v="1312.6492800000001"/>
        <n v="1144.9178999999999"/>
        <n v="144.26712000000001"/>
        <n v="875.83949999999982"/>
        <n v="458.27639999999997"/>
        <n v="23.801039999999997"/>
        <n v="105.67205999999999"/>
        <n v="333.2475"/>
        <n v="903.76469999999995"/>
        <n v="882.22337999999991"/>
        <n v="762.11712"/>
        <n v="235.96199999999999"/>
        <n v="1226.1087"/>
        <n v="172.05839999999998"/>
        <n v="213.22187999999997"/>
        <n v="1719.0117"/>
        <n v="1505.2076999999997"/>
        <n v="1134.2204999999999"/>
        <n v="237.43079999999998"/>
        <n v="10.319219999999998"/>
        <n v="731.01815999999997"/>
        <n v="836.48591999999985"/>
        <n v="1407.5468999999998"/>
        <n v="589.64652000000001"/>
        <n v="1311.1142399999999"/>
        <n v="133.74395999999996"/>
        <n v="1194.2135999999998"/>
        <n v="290.16647999999998"/>
        <n v="840.35159999999985"/>
        <n v="143.78327999999999"/>
        <n v="799.46405999999979"/>
        <n v="36.299340000000001"/>
        <n v="512.38547999999992"/>
        <n v="401.13287999999994"/>
        <n v="572.80122000000006"/>
        <n v="101.43378"/>
        <n v="636.16067999999996"/>
        <n v="172.17431999999999"/>
        <n v="1143.4586400000001"/>
        <n v="85.21902"/>
        <n v="1116.5183999999999"/>
        <n v="427.73400000000004"/>
        <n v="81.588599999999985"/>
        <n v="613.77479999999991"/>
        <n v="204.96923999999999"/>
        <n v="339.36191999999994"/>
        <n v="593.41409999999996"/>
        <n v="264.22847999999999"/>
        <n v="214.16723999999999"/>
        <n v="894.69359999999995"/>
        <n v="495.84258"/>
        <n v="561.32837999999992"/>
        <n v="824.80319999999995"/>
        <n v="993.41261999999983"/>
        <n v="90.285839999999993"/>
        <n v="1078.6975199999999"/>
        <n v="1453.7996999999998"/>
        <n v="106.98768"/>
        <n v="867.27833999999984"/>
        <n v="210.78287999999998"/>
        <n v="356.75279999999992"/>
        <n v="502.06463999999994"/>
        <n v="1642.0382999999997"/>
        <n v="114.26436"/>
        <n v="892.88279999999986"/>
        <n v="486.88091999999995"/>
        <n v="1516.0310999999999"/>
        <n v="237.27383999999998"/>
        <n v="157.48613999999998"/>
        <n v="346.83155999999997"/>
        <n v="164.88449999999997"/>
        <n v="353.10095999999999"/>
        <n v="303.82560000000001"/>
        <n v="812.23667999999986"/>
        <n v="368.51867999999996"/>
        <n v="468.64259999999996"/>
        <n v="372.44609999999994"/>
        <n v="161.05175999999997"/>
        <n v="297.83627999999999"/>
        <n v="330.67007999999998"/>
        <n v="58.449600000000004"/>
        <n v="1053.40446"/>
        <n v="997.02503999999988"/>
        <n v="67.336199999999991"/>
        <n v="1099.7702999999999"/>
        <n v="412.59744000000001"/>
        <n v="81.654479999999992"/>
        <n v="192.61205999999999"/>
        <n v="781.93799999999999"/>
        <n v="709.6733999999999"/>
        <n v="963.54719999999998"/>
        <n v="1407.10392"/>
        <n v="210.12912"/>
        <n v="163.25387999999998"/>
        <n v="217.62809999999999"/>
        <n v="209.01419999999999"/>
        <n v="638.66772000000003"/>
        <n v="1123.5518999999999"/>
        <n v="939.12389999999982"/>
        <n v="689.09327999999994"/>
        <n v="731.50559999999996"/>
        <n v="238.88807999999997"/>
        <n v="1276.0898400000001"/>
        <n v="81.982439999999997"/>
        <n v="922.20569999999998"/>
        <n v="673.00451999999996"/>
        <n v="600.87959999999998"/>
        <n v="747.9928799999999"/>
        <n v="694.43549999999982"/>
        <n v="106.98875999999998"/>
        <n v="499.41647999999998"/>
        <n v="125.52119999999998"/>
        <n v="412.01405999999997"/>
        <n v="231.55271999999999"/>
        <n v="1423.1502"/>
        <n v="877.36068"/>
        <n v="897.41519999999991"/>
        <n v="182.76695999999998"/>
        <n v="1158.73848"/>
        <n v="1536.8552999999997"/>
        <n v="592.33320000000003"/>
        <n v="161.12520000000001"/>
        <n v="226.66445999999996"/>
        <n v="971.49815999999998"/>
        <n v="1165.7368799999999"/>
        <n v="8.6637599999999999"/>
        <n v="1253.0600999999999"/>
        <n v="505.47635999999994"/>
        <n v="291.63113999999996"/>
        <n v="1313.5608"/>
        <n v="854.0883"/>
        <n v="484.19927999999993"/>
        <n v="217.41749999999999"/>
        <n v="80.663759999999982"/>
        <n v="661.41"/>
        <n v="745.98191999999995"/>
        <n v="115.5078"/>
        <n v="622.37861999999996"/>
        <n v="1219.6116"/>
        <n v="237.83507999999998"/>
        <n v="70.545060000000007"/>
        <n v="491.33159999999998"/>
        <n v="85.691519999999997"/>
        <n v="378.17009999999993"/>
        <n v="354.31236000000001"/>
        <n v="418.70411999999999"/>
        <n v="1169.4285"/>
        <n v="427.2876"/>
        <n v="73.020960000000002"/>
        <n v="295.07112000000001"/>
        <n v="1100.13768"/>
        <n v="331.94970000000001"/>
        <n v="903.29201999999987"/>
        <n v="560.21003999999994"/>
        <n v="292.02983999999998"/>
        <n v="186.34247999999999"/>
        <n v="1043.12736"/>
        <n v="127.61496"/>
        <n v="58.295159999999996"/>
        <n v="614.87099999999987"/>
        <n v="159.13295999999997"/>
        <n v="354.59099999999995"/>
        <n v="57.958559999999999"/>
        <n v="470.53079999999994"/>
        <n v="130.24673999999999"/>
        <n v="64.390859999999989"/>
        <n v="780.27551999999991"/>
        <n v="43.176600000000001"/>
        <n v="524.40749999999991"/>
        <n v="963.15839999999992"/>
        <n v="760.78980000000001"/>
        <n v="248.89122"/>
        <n v="380.34089999999998"/>
        <n v="209.92086"/>
        <n v="625.71149999999989"/>
        <n v="99.601020000000005"/>
        <n v="110.03652"/>
        <n v="919.16567999999995"/>
        <n v="633.58109999999999"/>
        <n v="1070.3950199999999"/>
        <n v="555.87383999999997"/>
        <n v="678.33251999999993"/>
        <n v="22.894199999999998"/>
        <n v="707.34635999999989"/>
        <n v="487.28573999999992"/>
        <n v="1756.4219999999998"/>
        <n v="210.70223999999999"/>
        <n v="574.79921999999999"/>
        <n v="290.60388"/>
        <n v="806.68655999999987"/>
        <n v="49.499279999999999"/>
        <n v="151.32095999999999"/>
        <n v="297.72827999999998"/>
        <n v="1376.7559199999998"/>
        <n v="169.35048"/>
        <n v="861.1970399999999"/>
        <n v="574.80552"/>
        <n v="256.47461999999996"/>
        <n v="213.14339999999996"/>
        <n v="294.97122000000002"/>
        <n v="302.72615999999994"/>
        <n v="249.58872"/>
        <n v="566.17163999999991"/>
        <n v="1279.6028999999999"/>
        <n v="812.31479999999988"/>
        <n v="599.85288000000003"/>
        <n v="198.78155999999998"/>
        <n v="336.58469999999994"/>
        <n v="109.95299999999999"/>
        <n v="527.33519999999999"/>
        <n v="102.17159999999998"/>
        <n v="515.14811999999995"/>
        <n v="847.23839999999996"/>
        <n v="1716.5249999999996"/>
        <n v="609.74495999999999"/>
        <n v="1720.3031999999998"/>
        <n v="496.27944000000002"/>
        <n v="349.73279999999994"/>
        <n v="259.07957999999996"/>
        <n v="388.55790000000002"/>
        <n v="173.64743999999999"/>
        <n v="45.298799999999993"/>
        <n v="221.51663999999997"/>
        <n v="1337.7585599999998"/>
        <n v="400.53167999999994"/>
        <n v="716.03783999999996"/>
        <n v="237.36707999999996"/>
        <n v="987.40259999999989"/>
        <n v="207.75887999999998"/>
        <n v="155.28149999999999"/>
        <n v="321.10379999999992"/>
        <n v="1207.6163999999999"/>
        <n v="177.10631999999998"/>
        <n v="354.98520000000002"/>
        <n v="259.80588"/>
        <n v="173.83499999999998"/>
        <n v="465.98975999999993"/>
        <n v="572.4957599999999"/>
        <n v="357.60023999999999"/>
        <n v="271.38743999999997"/>
        <n v="1064.8742399999999"/>
        <n v="253.33649999999997"/>
        <n v="244.86983999999995"/>
        <n v="250.87463999999997"/>
        <n v="263.44475999999997"/>
        <n v="700.0408799999999"/>
        <n v="992.9547"/>
        <n v="12.594239999999997"/>
        <n v="87.438599999999994"/>
        <n v="1126.4147999999998"/>
        <n v="910.25747999999999"/>
        <n v="37.08126"/>
        <n v="380.41001999999997"/>
        <n v="8.3644199999999991"/>
        <n v="227.00843999999998"/>
        <n v="351.46547999999996"/>
        <n v="658.95029999999997"/>
        <n v="177.54245999999998"/>
        <n v="723.12191999999993"/>
        <n v="57.167099999999991"/>
        <n v="785.5911000000001"/>
        <n v="930.28769999999997"/>
        <n v="1037.5835399999999"/>
        <n v="72.722879999999989"/>
        <n v="33.041879999999999"/>
        <n v="35.169479999999993"/>
        <n v="823.53455999999983"/>
        <n v="116.36351999999999"/>
        <n v="306.43397999999996"/>
        <n v="277.98083999999994"/>
        <n v="690.37487999999985"/>
        <n v="83.237759999999994"/>
        <n v="373.95432"/>
        <n v="754.49969999999996"/>
        <n v="331.91855999999996"/>
        <n v="110.51424"/>
        <n v="660.70727999999986"/>
        <n v="1234.9720799999998"/>
        <n v="112.65479999999999"/>
        <n v="732.50369999999998"/>
        <n v="158.28102000000001"/>
        <n v="716.08788000000004"/>
        <n v="415.67309999999998"/>
        <n v="397.87451999999996"/>
        <n v="252.07739999999995"/>
        <n v="198.91799999999998"/>
        <n v="135.79343999999998"/>
        <n v="905.4943199999999"/>
        <n v="65.794139999999999"/>
        <n v="63.521999999999998"/>
        <n v="549.70164"/>
        <n v="176.49954"/>
        <n v="652.56389999999999"/>
        <n v="1263.1463999999999"/>
        <n v="168.18569999999997"/>
        <n v="261.69209999999998"/>
        <n v="470.34935999999999"/>
        <n v="706.8578399999999"/>
        <n v="734.35410000000002"/>
        <n v="163.45692"/>
        <n v="151.86311999999998"/>
        <n v="878.71895999999992"/>
        <n v="847.99079999999992"/>
        <n v="631.0655999999999"/>
        <n v="326.38824"/>
        <n v="157.63517999999999"/>
        <n v="768.46751999999992"/>
        <n v="245.12957999999998"/>
        <n v="1470.7025999999998"/>
        <n v="684.88271999999995"/>
        <n v="97.228439999999992"/>
        <n v="152.79425999999998"/>
        <n v="677.37347999999997"/>
        <n v="224.62704000000002"/>
        <n v="1768.2407999999998"/>
        <n v="657.79488000000003"/>
        <n v="64.6524"/>
        <n v="347.35859999999997"/>
        <n v="54.352620000000002"/>
        <n v="148.17887999999999"/>
        <n v="957.1723199999999"/>
        <n v="418.79807999999997"/>
        <n v="1095.6069"/>
        <n v="648.07920000000001"/>
        <n v="107.33651999999999"/>
        <n v="388.18169999999998"/>
        <n v="260.82"/>
        <n v="618.9704999999999"/>
        <n v="162.66257999999999"/>
        <n v="1317.11832"/>
        <n v="765.05741999999987"/>
        <n v="1014.5195999999999"/>
        <n v="63.862919999999995"/>
        <n v="24.711659999999995"/>
        <n v="937.1312999999999"/>
        <n v="383.81147999999996"/>
        <n v="636.38189999999997"/>
        <n v="267.11045999999999"/>
        <n v="763.75548000000003"/>
        <n v="536.88743999999997"/>
        <n v="959.2802999999999"/>
        <n v="351.81809999999996"/>
        <n v="1458.6875999999997"/>
        <n v="705.38472000000002"/>
        <n v="275.68439999999998"/>
        <n v="384.90732000000003"/>
        <n v="619.52759999999989"/>
        <n v="11.512079999999997"/>
        <n v="222.82398000000001"/>
        <n v="843.52499999999986"/>
        <n v="130.27553999999998"/>
        <n v="546.86231999999995"/>
        <n v="34.049520000000001"/>
        <n v="83.760840000000002"/>
        <n v="656.49023999999997"/>
        <n v="689.96087999999997"/>
        <n v="589.10435999999993"/>
        <n v="1393.9351199999999"/>
        <n v="195.54155999999995"/>
        <n v="295.18055999999996"/>
        <n v="997.76988000000006"/>
        <n v="151.40249999999997"/>
        <n v="1484.1962999999998"/>
        <n v="459.21096"/>
        <n v="600.17309999999998"/>
        <n v="431.71109999999999"/>
        <n v="185.83109999999999"/>
        <n v="1778.0742"/>
        <n v="585.8510399999999"/>
        <n v="82.536479999999983"/>
        <n v="296.73359999999997"/>
        <n v="200.25917999999999"/>
        <n v="316.19159999999999"/>
        <n v="105.11351999999999"/>
        <n v="1602.2673"/>
        <n v="396.44891999999993"/>
        <n v="326.70090000000005"/>
        <n v="750.63959999999997"/>
        <n v="198.55944"/>
        <n v="1276.7255999999998"/>
        <n v="260.15796"/>
        <n v="1398.3146999999999"/>
        <n v="398.54879999999991"/>
        <n v="352.20167999999995"/>
        <n v="676.41930000000002"/>
        <n v="945.11123999999995"/>
        <n v="380.94335999999998"/>
        <n v="196.63847999999999"/>
        <n v="357.04007999999999"/>
        <n v="218.26494"/>
        <n v="471.04793999999993"/>
        <n v="826.26930000000004"/>
        <n v="184.92263999999997"/>
        <n v="268.03224"/>
        <n v="1200.5251199999998"/>
        <n v="23.847300000000004"/>
        <n v="320.35373999999996"/>
        <n v="697.21343999999999"/>
        <n v="293.82515999999998"/>
        <n v="254.78441999999995"/>
        <n v="983.08241999999984"/>
        <n v="277.62263999999999"/>
        <n v="584.49887999999999"/>
        <n v="50.243579999999994"/>
        <n v="18.600479999999997"/>
        <n v="938.2683599999998"/>
        <n v="72.174599999999998"/>
        <n v="207.81323999999998"/>
        <n v="92.544659999999993"/>
        <n v="164.40083999999996"/>
        <n v="357.70139999999998"/>
        <n v="861.22727999999995"/>
        <n v="524.58371999999997"/>
        <n v="331.01027999999997"/>
        <n v="249.06077999999997"/>
        <n v="193.97717999999998"/>
        <n v="589.17347999999993"/>
        <n v="232.89641999999998"/>
        <n v="926.96183999999994"/>
        <n v="1757.9718"/>
        <n v="227.36627999999996"/>
        <n v="988.3238399999999"/>
        <n v="108.22247999999999"/>
        <n v="1050.30432"/>
        <n v="55.437299999999993"/>
        <n v="617.42088000000001"/>
        <n v="488.03148000000004"/>
        <n v="75.857939999999999"/>
        <n v="394.25399999999991"/>
        <n v="264.14855999999997"/>
        <n v="116.44397999999998"/>
        <n v="229.29749999999996"/>
        <n v="205.81199999999998"/>
        <n v="191.00124"/>
        <n v="732.87989999999991"/>
        <n v="1228.4423999999999"/>
        <n v="1419.86232"/>
        <n v="492.37883999999997"/>
        <n v="82.627919999999989"/>
        <n v="67.888079999999988"/>
        <n v="646.18379999999991"/>
        <n v="219.31559999999999"/>
        <n v="129.22091999999998"/>
        <n v="1089.11952"/>
        <n v="425.58839999999998"/>
        <n v="1387.27728"/>
        <n v="518.32979999999998"/>
        <n v="1788.4799999999998"/>
        <n v="1586.5551"/>
        <n v="185.02793999999997"/>
        <n v="686.67750000000001"/>
        <n v="90.603359999999995"/>
        <n v="191.00663999999998"/>
        <n v="189.82997999999998"/>
        <n v="1246.0082399999999"/>
        <n v="12.937679999999999"/>
        <n v="327.15737999999999"/>
        <n v="734.22431999999992"/>
        <n v="661.84379999999987"/>
        <n v="382.26671999999996"/>
        <n v="627.32411999999988"/>
        <n v="1315.66608"/>
        <n v="211.21127999999996"/>
        <n v="317.05559999999997"/>
        <n v="183.63563999999997"/>
        <n v="296.72855999999996"/>
        <n v="159.62273999999999"/>
        <n v="488.42010000000005"/>
        <n v="170.03051999999997"/>
        <n v="455.44967999999994"/>
        <n v="936.57330000000002"/>
        <n v="467.15129999999994"/>
        <n v="1530.2799"/>
        <n v="273.08159999999998"/>
        <n v="522.8424"/>
        <n v="1543.0868999999998"/>
        <n v="359.19144"/>
        <n v="236.70899999999997"/>
        <n v="201.73644000000002"/>
        <n v="762.72569999999985"/>
        <n v="719.25659999999993"/>
        <n v="156.90348"/>
        <n v="1279.9079999999999"/>
        <n v="264.82535999999999"/>
        <n v="231.91325999999998"/>
        <n v="231.29963999999998"/>
        <n v="215.60255999999998"/>
        <n v="290.13119999999998"/>
        <n v="661.39109999999982"/>
        <n v="270.28242"/>
        <n v="59.901479999999999"/>
        <n v="264.19877999999994"/>
        <n v="577.66319999999996"/>
        <n v="327.65562"/>
        <n v="142.80911999999998"/>
        <n v="1122.1460999999999"/>
        <n v="695.41739999999993"/>
        <n v="459.67139999999995"/>
        <n v="757.79333999999994"/>
        <n v="971.85041999999999"/>
        <n v="319.83911999999998"/>
        <n v="73.102679999999992"/>
        <n v="271.93931999999995"/>
        <n v="1316.7251999999999"/>
        <n v="67.327199999999991"/>
        <n v="326.47158000000002"/>
        <n v="56.060459999999992"/>
        <n v="431.11295999999999"/>
        <n v="109.54836"/>
        <n v="65.607119999999995"/>
        <n v="235.9692"/>
        <n v="467.91143999999997"/>
        <n v="298.36259999999999"/>
        <n v="305.23391999999996"/>
        <n v="465.05663999999996"/>
        <n v="1021.3163999999999"/>
        <n v="354.60953999999992"/>
        <n v="311.32511999999997"/>
        <n v="353.77559999999994"/>
        <n v="339.68520000000001"/>
        <n v="430.57079999999996"/>
        <n v="796.97969999999998"/>
        <n v="906.23177999999984"/>
        <n v="291.99707999999998"/>
        <n v="65.19744"/>
        <n v="1036.9647"/>
        <n v="186.50412"/>
        <n v="1437.3331199999998"/>
        <n v="1452.0158999999999"/>
        <n v="1120.23"/>
        <n v="659.02679999999998"/>
        <n v="1437.1286399999999"/>
        <n v="17.17164"/>
        <n v="880.92179999999996"/>
        <n v="1012.4955"/>
        <n v="62.078939999999989"/>
        <n v="625.06979999999999"/>
        <n v="461.51909999999998"/>
        <n v="1423.2266999999999"/>
        <n v="186.5403"/>
        <n v="1390.47336"/>
        <n v="580.21703999999988"/>
        <n v="1759.5827999999997"/>
        <n v="66.84335999999999"/>
        <n v="1344.2777999999998"/>
        <n v="334.77299999999997"/>
        <n v="1363.8124799999998"/>
        <n v="720.56448"/>
        <n v="125.56637999999998"/>
        <n v="426.26411999999993"/>
        <n v="1004.4261"/>
        <n v="78.829919999999987"/>
        <n v="1087.9253999999999"/>
        <n v="38.452319999999993"/>
        <n v="850.91255999999998"/>
        <n v="84.609179999999995"/>
        <n v="253.17107999999996"/>
        <n v="480.50009999999997"/>
        <n v="265.23072000000002"/>
        <n v="589.53527999999994"/>
        <n v="560.62529999999992"/>
        <n v="595.20672000000002"/>
        <n v="637.58285999999998"/>
        <n v="203.29002"/>
        <n v="60.477659999999993"/>
        <n v="1145.97288"/>
        <n v="557.75519999999983"/>
        <n v="611.02836000000002"/>
        <n v="230.87069999999997"/>
        <n v="381.09689999999995"/>
        <n v="105.41736"/>
        <n v="353.53872000000001"/>
        <n v="457.63775999999996"/>
        <n v="913.27283999999986"/>
        <n v="1222.0855199999999"/>
        <n v="657.32579999999996"/>
        <n v="1116.3734999999999"/>
        <n v="833.47055999999998"/>
        <n v="458.43227999999993"/>
        <n v="333.64871999999997"/>
        <n v="227.15351999999999"/>
        <n v="445.69943999999998"/>
        <n v="1340.3980799999999"/>
        <n v="567.37583999999993"/>
        <n v="7.9552800000000001"/>
        <n v="446.29487999999992"/>
        <n v="1418.5324799999999"/>
        <n v="288.46079999999995"/>
        <n v="526.31783999999993"/>
        <n v="357.82308"/>
        <n v="917.0306999999998"/>
        <n v="530.34263999999996"/>
        <n v="1055.2064399999999"/>
        <n v="185.68349999999998"/>
        <n v="1622.0393999999999"/>
        <n v="294.70103999999998"/>
        <n v="540.94391999999993"/>
        <n v="901.10771999999997"/>
        <n v="1401.5476799999999"/>
        <n v="32.039459999999998"/>
        <n v="1339.3709999999999"/>
        <n v="302.49990000000003"/>
        <n v="312.30594000000002"/>
        <n v="109.71989999999998"/>
        <n v="359.54999999999995"/>
        <n v="330.92603999999994"/>
        <n v="906.11189999999988"/>
        <n v="1604.2058999999997"/>
        <n v="95.765219999999985"/>
        <n v="29.79"/>
        <n v="91.245959999999997"/>
        <n v="536.83632"/>
        <n v="1232.7569999999998"/>
        <n v="565.24176"/>
        <n v="151.01333999999997"/>
        <n v="741.71519999999998"/>
        <n v="138.28211999999999"/>
        <n v="188.59103999999999"/>
        <n v="874.56995999999981"/>
        <n v="954.58967999999993"/>
        <n v="1182.2241599999998"/>
        <n v="475.85771999999997"/>
        <n v="712.47762"/>
        <n v="632.18592000000001"/>
        <n v="386.61551999999995"/>
        <n v="150.79013999999998"/>
        <n v="175.29660000000001"/>
        <n v="271.79639999999995"/>
        <n v="695.71007999999995"/>
        <n v="275.13162"/>
        <n v="392.90454"/>
        <n v="333.59039999999999"/>
        <n v="1084.8664799999999"/>
        <n v="1452.6927000000001"/>
        <n v="304.20107999999999"/>
        <n v="840.10553999999991"/>
        <n v="198.71621999999996"/>
        <n v="560.81700000000001"/>
        <n v="228.97511999999995"/>
        <n v="1437.4216799999997"/>
        <n v="62.339939999999991"/>
        <n v="252.08405999999999"/>
        <n v="90.101159999999993"/>
        <n v="434.53475999999995"/>
        <n v="634.68899999999996"/>
        <n v="79.782119999999992"/>
        <n v="277.45344"/>
        <n v="173.20463999999998"/>
        <n v="715.79592000000002"/>
        <n v="518.32259999999997"/>
        <n v="539.31150000000002"/>
        <n v="653.73407999999995"/>
        <n v="69.042779999999993"/>
        <n v="916.95150000000001"/>
        <n v="404.62685999999997"/>
        <n v="396.96047999999996"/>
        <n v="1119.3659999999998"/>
        <n v="95.198759999999993"/>
        <n v="606.43943999999999"/>
        <n v="17.505899999999997"/>
        <n v="49.848839999999996"/>
        <n v="318.23208"/>
        <n v="1235.6927999999998"/>
        <n v="986.96285999999998"/>
        <n v="248.57855999999998"/>
        <n v="686.17187999999999"/>
        <n v="762.18119999999999"/>
        <n v="332.70839999999998"/>
        <n v="190.06253999999998"/>
        <n v="762.09821999999997"/>
        <n v="86.889419999999987"/>
        <n v="38.619719999999994"/>
        <n v="798.59087999999997"/>
        <n v="620.73575999999991"/>
        <n v="888.30701999999997"/>
        <n v="1534.1633999999997"/>
        <n v="1044.6650999999999"/>
        <n v="50.559659999999994"/>
        <n v="1517.6133"/>
        <n v="8.4848400000000002"/>
        <n v="609.63551999999993"/>
        <n v="148.77755999999999"/>
        <n v="279.32327999999995"/>
        <n v="53.017199999999995"/>
        <n v="234.85031999999998"/>
        <n v="975.89501999999993"/>
        <n v="628.68707999999992"/>
        <n v="704.4624"/>
        <n v="10.386359999999998"/>
        <n v="219.50369999999995"/>
        <n v="1225.7819999999997"/>
        <n v="442.67741999999998"/>
        <n v="228.33792"/>
        <n v="1206.1792800000001"/>
        <n v="286.12871999999999"/>
        <n v="858.39210000000003"/>
        <n v="1439.1266399999997"/>
        <n v="146.70575999999997"/>
        <n v="808.94646"/>
        <n v="1524.4442999999999"/>
        <n v="100.30391999999999"/>
        <n v="959.99040000000002"/>
        <n v="743.05727999999988"/>
        <n v="559.82267999999988"/>
        <n v="802.29059999999993"/>
        <n v="597.98627999999997"/>
        <n v="822.98376000000007"/>
        <n v="29.012039999999999"/>
        <n v="159.36048"/>
        <n v="22.404959999999999"/>
        <n v="1055.6621999999998"/>
        <n v="1058.33376"/>
        <n v="845.49779999999998"/>
        <n v="774.24011999999993"/>
        <n v="13.113900000000001"/>
        <n v="323.49923999999999"/>
        <n v="1171.1232"/>
        <n v="165.56651999999997"/>
        <n v="526.81355999999994"/>
        <n v="1210.4513999999999"/>
        <n v="546.80507999999998"/>
        <n v="187.1028"/>
        <n v="1434.8051999999998"/>
        <n v="70.484039999999993"/>
        <n v="1428.2776799999997"/>
        <n v="215.75951999999998"/>
        <n v="79.061039999999991"/>
        <n v="402.21180000000004"/>
        <n v="18.368639999999999"/>
        <n v="257.35823999999997"/>
        <n v="1379.96784"/>
        <n v="668.90123999999992"/>
        <n v="1581.7580999999998"/>
        <n v="129.99455999999998"/>
        <n v="105.29424"/>
        <n v="197.69255999999999"/>
        <n v="1222.3641599999999"/>
        <n v="1711.4183999999998"/>
        <n v="42.638759999999998"/>
        <n v="1332.1754999999998"/>
        <n v="284.27616"/>
        <n v="187.54487999999998"/>
        <n v="154.04939999999999"/>
        <n v="369.19475999999997"/>
        <n v="12.198239999999998"/>
        <n v="1205.1331199999997"/>
        <n v="371.78891999999996"/>
        <n v="195.36011999999999"/>
        <n v="1585.4525999999998"/>
        <n v="832.85099999999989"/>
        <n v="451.96775999999994"/>
        <n v="405.40823999999998"/>
        <n v="696.40271999999993"/>
        <n v="185.96807999999999"/>
        <n v="347.83991999999995"/>
        <n v="835.58591999999999"/>
        <n v="812.06550000000004"/>
        <n v="285.12072000000001"/>
        <n v="930.49199999999985"/>
        <n v="1180.5992999999999"/>
        <n v="101.52936"/>
        <n v="1054.7582399999999"/>
        <n v="154.7244"/>
        <n v="707.33969999999999"/>
        <n v="86.612039999999993"/>
        <n v="209.12039999999996"/>
        <n v="60.685379999999995"/>
        <n v="1371.9405599999998"/>
        <n v="73.147499999999994"/>
        <n v="950.35392000000002"/>
        <n v="38.372039999999998"/>
        <n v="74.471759999999989"/>
        <n v="1220.0778"/>
        <n v="265.22298000000001"/>
        <n v="211.92407999999998"/>
        <n v="1392.31584"/>
        <n v="725.87069999999994"/>
        <n v="302.84999999999997"/>
        <n v="1031.6592000000001"/>
        <n v="36.192239999999998"/>
        <n v="209.11625999999998"/>
        <n v="58.917599999999993"/>
        <n v="744.09407999999996"/>
        <n v="1242.2800799999998"/>
        <n v="933.09839999999997"/>
        <n v="350.94096000000002"/>
        <n v="809.96003999999994"/>
        <n v="43.663499999999999"/>
        <n v="14.794739999999997"/>
        <n v="134.60345999999998"/>
        <n v="253.93932000000001"/>
        <n v="650.35079999999994"/>
        <n v="348.93036000000001"/>
        <n v="511.99181999999996"/>
        <n v="1074.4487999999999"/>
        <n v="133.99127999999999"/>
        <n v="881.55971999999997"/>
        <n v="921.88637999999992"/>
        <n v="1217.6865"/>
        <n v="507.43763999999993"/>
        <n v="99.288719999999998"/>
        <n v="1271.24496"/>
        <n v="288.09035999999998"/>
        <n v="908.4490199999999"/>
        <n v="36.912419999999997"/>
        <n v="463.13423999999998"/>
        <n v="407.22911999999997"/>
        <n v="544.79772000000003"/>
        <n v="194.98157999999998"/>
        <n v="351.89855999999992"/>
        <n v="794.98169999999982"/>
        <n v="791.87471999999991"/>
        <n v="267.24419999999998"/>
        <n v="656.14463999999998"/>
        <n v="517.8621599999999"/>
        <n v="872.72279999999989"/>
        <n v="850.67567999999994"/>
        <n v="240.79211999999998"/>
        <n v="1375.3634399999999"/>
        <n v="519.82469999999989"/>
        <n v="201.96953999999999"/>
        <n v="490.90103999999997"/>
        <n v="291.07727999999997"/>
        <n v="433.25171999999998"/>
        <n v="268.54919999999998"/>
        <n v="425.06567999999993"/>
        <n v="23.400719999999996"/>
        <n v="237.41801999999998"/>
        <n v="6.5151000000000003"/>
        <n v="943.59096"/>
        <n v="73.922399999999996"/>
        <n v="1437.30288"/>
        <n v="222.97247999999999"/>
        <n v="533.92787999999996"/>
        <n v="153.92969999999997"/>
        <n v="189.68543999999997"/>
        <n v="924.29819999999995"/>
        <n v="259.87860000000001"/>
        <n v="195.14160000000001"/>
        <n v="250.64892"/>
        <n v="1557.0693000000001"/>
        <n v="649.88135999999997"/>
        <n v="641.26889999999992"/>
        <n v="581.33591999999987"/>
        <n v="474.40998000000002"/>
        <n v="648.12311999999986"/>
        <n v="988.13429999999994"/>
        <n v="41.604120000000002"/>
        <n v="291.2328"/>
        <n v="577.94903999999997"/>
        <n v="173.10185999999999"/>
        <n v="375.06869999999998"/>
        <n v="1427.8629599999999"/>
        <n v="1207.1656799999998"/>
        <n v="54.169559999999997"/>
        <n v="1410.2108999999998"/>
        <n v="428.88509999999997"/>
        <n v="438.41123999999996"/>
        <n v="74.514599999999987"/>
        <n v="640.69056"/>
        <n v="926.07839999999999"/>
        <n v="205.08731999999998"/>
        <n v="107.97497999999999"/>
        <n v="311.18435999999997"/>
        <n v="827.74223999999981"/>
        <n v="605.80763999999988"/>
        <n v="216.28817999999998"/>
        <n v="160.3998"/>
        <n v="860.97599999999989"/>
        <n v="1424.2571999999998"/>
        <n v="16.932779999999998"/>
        <n v="694.86659999999983"/>
        <n v="384.55181999999991"/>
        <n v="199.21949999999998"/>
        <n v="677.78819999999996"/>
        <n v="940.95"/>
        <n v="511.84907999999996"/>
        <n v="46.60631999999999"/>
        <n v="458.53919999999999"/>
        <n v="158.86655999999999"/>
        <n v="35.730359999999997"/>
        <n v="1471.8293999999996"/>
        <n v="162.86580000000001"/>
        <n v="273.20363999999995"/>
        <n v="891.38123999999993"/>
        <n v="308.24351999999999"/>
        <n v="469.89071999999999"/>
        <n v="157.87781999999999"/>
        <n v="282.74327999999997"/>
        <n v="334.09637999999995"/>
        <n v="341.25876"/>
        <n v="257.53319999999997"/>
        <n v="559.70172000000002"/>
        <n v="698.46299999999997"/>
        <n v="534.26015999999993"/>
        <n v="207.59975999999997"/>
        <n v="431.29799999999994"/>
        <n v="291.38399999999996"/>
        <n v="193.96871999999999"/>
        <n v="878.74253999999996"/>
        <n v="812.26799999999992"/>
        <n v="380.33765999999997"/>
        <n v="118.7073"/>
        <n v="544.18679999999995"/>
        <n v="246.65057999999996"/>
        <n v="137.32901999999999"/>
        <n v="336.44736"/>
        <n v="686.58119999999997"/>
        <n v="333.58139999999997"/>
        <n v="935.39951999999994"/>
        <n v="342.79937999999999"/>
        <n v="317.49353999999994"/>
        <n v="310.98167999999993"/>
        <n v="627.93503999999996"/>
        <n v="787.34969999999987"/>
        <n v="227.18717999999998"/>
        <n v="528.51599999999985"/>
        <n v="860.46839999999997"/>
        <n v="53.951039999999999"/>
        <n v="683.84231999999986"/>
        <n v="354.28895999999997"/>
        <n v="251.30034000000001"/>
        <n v="79.421759999999992"/>
        <n v="635.4197999999999"/>
        <n v="351.92735999999996"/>
        <n v="1304.8784999999998"/>
        <n v="942.57629999999995"/>
        <n v="1298.6301599999997"/>
        <n v="638.74116000000004"/>
        <n v="237.91968"/>
        <n v="310.94747999999998"/>
        <n v="238.64957999999999"/>
        <n v="973.74959999999999"/>
        <n v="235.56023999999999"/>
        <n v="33.364979999999996"/>
        <n v="780.41069999999991"/>
        <n v="494.21231999999998"/>
        <n v="347.15735999999998"/>
        <n v="482.30243999999999"/>
        <n v="587.30183999999986"/>
        <n v="56.595419999999997"/>
        <n v="1075.4630999999999"/>
        <n v="1032.7903199999998"/>
        <n v="1449.5786999999998"/>
        <n v="580.60979999999995"/>
        <n v="146.45087999999998"/>
        <n v="1045.4227199999998"/>
        <n v="373.27967999999993"/>
        <n v="184.48145999999997"/>
        <n v="37.467359999999999"/>
        <n v="833.87069999999994"/>
        <n v="976.42079999999987"/>
        <n v="550.91339999999991"/>
        <n v="663.04295999999999"/>
        <n v="1566.7038"/>
        <n v="35.820359999999994"/>
        <n v="203.4477"/>
        <n v="425.66904"/>
        <n v="789.74279999999999"/>
        <n v="182.86721999999997"/>
        <n v="508.13063999999997"/>
        <n v="498.17159999999996"/>
        <n v="1344.0302999999999"/>
        <n v="313.46135999999996"/>
        <n v="591.19920000000002"/>
        <n v="1435.36536"/>
        <n v="475.05635999999998"/>
        <n v="1286.4077999999997"/>
        <n v="391.83659999999998"/>
        <n v="618.16823999999997"/>
        <n v="1496.8556999999998"/>
        <n v="362.55113999999998"/>
        <n v="470.57327999999995"/>
        <n v="924.42149999999992"/>
        <n v="951.86789999999985"/>
        <n v="310.75199999999995"/>
        <n v="1135.8813599999999"/>
        <n v="35.539919999999995"/>
        <n v="350.24111999999997"/>
        <n v="78.322679999999991"/>
        <n v="1732.0949999999998"/>
        <n v="950.32439999999997"/>
        <n v="794.64311999999984"/>
        <n v="820.4853599999999"/>
        <n v="109.90187999999998"/>
        <n v="279.69929999999999"/>
        <n v="202.16537999999997"/>
        <n v="339.60888"/>
        <n v="1197.4291199999998"/>
        <n v="214.6302"/>
        <n v="285.13709999999998"/>
        <n v="1186.1315999999999"/>
        <n v="211.7268"/>
        <n v="635.03927999999996"/>
        <n v="238.35167999999999"/>
        <n v="756.26207999999986"/>
        <n v="301.56839999999994"/>
        <n v="1037.7125999999998"/>
        <n v="957.74039999999991"/>
        <n v="1490.076"/>
        <n v="189.25991999999999"/>
        <n v="144.69119999999998"/>
        <n v="241.94843999999998"/>
        <n v="666.67535999999984"/>
        <n v="344.75255999999996"/>
        <n v="264.51827999999995"/>
        <n v="206.18549999999996"/>
        <n v="631.94615999999996"/>
        <n v="313.06103999999993"/>
        <n v="27.581759999999996"/>
        <n v="667.90368000000001"/>
        <n v="606.17844000000002"/>
        <n v="235.60919999999999"/>
        <n v="36.880919999999996"/>
        <n v="390.59208000000001"/>
        <n v="90.909899999999993"/>
        <n v="1011.08358"/>
        <n v="1335.8246399999998"/>
        <n v="119.58029999999999"/>
        <n v="555.7491"/>
        <n v="237.00059999999996"/>
        <n v="275.85719999999998"/>
        <n v="734.58089999999993"/>
        <n v="1201.9526999999998"/>
        <n v="757.58831999999995"/>
        <n v="284.28839999999997"/>
        <n v="194.48586"/>
        <n v="286.18829999999997"/>
        <n v="21.817979999999995"/>
        <n v="485.80127999999991"/>
        <n v="312.16751999999997"/>
        <n v="1185.4317599999999"/>
        <n v="162.00539999999998"/>
        <n v="876.00023999999996"/>
        <n v="1599.3179999999998"/>
        <n v="1622.6963999999998"/>
        <n v="349.22087999999997"/>
        <n v="1124.2526399999999"/>
        <n v="329.15339999999998"/>
        <n v="1635.6204"/>
        <n v="327.06053999999995"/>
        <n v="794.85947999999985"/>
        <n v="316.28124000000003"/>
        <n v="508.91327999999993"/>
        <n v="232.20143999999999"/>
        <n v="850.80240000000003"/>
        <n v="141.72569999999999"/>
        <n v="287.37701999999996"/>
        <n v="24.017399999999999"/>
        <n v="449.02620000000002"/>
        <n v="1334.68776"/>
        <n v="242.99855999999997"/>
        <n v="44.797319999999999"/>
        <n v="479.59938"/>
        <n v="792.18594000000007"/>
        <n v="1260.3016799999998"/>
        <n v="396.31572"/>
        <n v="905.76990000000001"/>
        <n v="19.317599999999999"/>
        <n v="759.65688"/>
        <n v="66.144239999999996"/>
        <n v="697.22892000000002"/>
        <n v="2.8439999999999999"/>
        <n v="1092.39192"/>
        <n v="338.92722000000003"/>
        <n v="769.26095999999995"/>
        <n v="184.12343999999999"/>
        <n v="103.94891999999999"/>
        <n v="678.43979999999999"/>
        <n v="347.12639999999993"/>
        <n v="484.78679999999997"/>
        <n v="255.53249999999997"/>
        <n v="145.66355999999999"/>
        <n v="1116.2174399999999"/>
        <n v="526.33799999999997"/>
        <n v="77.290019999999998"/>
        <n v="1193.6169"/>
        <n v="357.34823999999998"/>
        <n v="672.80939999999998"/>
        <n v="117.83951999999999"/>
        <n v="133.191"/>
        <n v="1284.9965999999997"/>
        <n v="511.99919999999997"/>
        <n v="570.51432"/>
        <n v="520.64423999999985"/>
        <n v="340.30619999999999"/>
        <n v="1030.8239999999998"/>
        <n v="782.60417999999981"/>
        <n v="416.52972"/>
        <n v="793.59479999999996"/>
        <n v="858.26195999999993"/>
        <n v="879.25031999999987"/>
        <n v="1666.2393"/>
        <n v="591.83855999999992"/>
        <n v="536.79617999999994"/>
        <n v="957.05370000000005"/>
        <n v="319.83623999999998"/>
        <n v="1011.21768"/>
        <n v="603.01205999999991"/>
        <n v="336.09509999999995"/>
        <n v="93.487319999999983"/>
        <n v="96.447059999999993"/>
        <n v="346.39433999999994"/>
        <n v="67.584779999999995"/>
        <n v="265.86738000000003"/>
        <n v="1035.7551000000001"/>
        <n v="210.52331999999996"/>
        <n v="350.83799999999997"/>
        <n v="969.91649999999993"/>
        <n v="1768.4180999999999"/>
        <n v="1295.1316799999997"/>
        <n v="669.89916000000005"/>
        <n v="1006.73982"/>
        <n v="520.62120000000004"/>
        <n v="194.6088"/>
        <n v="984.75317999999982"/>
        <n v="342.78696000000002"/>
        <n v="571.14431999999999"/>
        <n v="621.11591999999996"/>
        <n v="48.59478"/>
        <n v="247.17167999999998"/>
        <n v="322.15769999999998"/>
        <n v="69.582419999999999"/>
        <n v="200.46168"/>
        <n v="1343.2581"/>
        <n v="357.16247999999996"/>
        <n v="233.78904"/>
        <n v="137.82239999999999"/>
        <n v="271.15415999999999"/>
        <n v="281.286"/>
        <n v="294.36839999999995"/>
        <n v="319.79160000000002"/>
        <n v="182.58857999999998"/>
        <n v="78.088859999999997"/>
        <n v="537.72731999999996"/>
        <n v="1146.9643199999998"/>
        <n v="595.6848"/>
        <n v="303.81119999999999"/>
        <n v="1012.1839199999999"/>
        <n v="186.34589999999997"/>
        <n v="1218.80232"/>
        <n v="140.85468"/>
        <n v="312.49349999999998"/>
        <n v="56.282039999999995"/>
        <n v="93.847139999999996"/>
        <n v="901.06937999999991"/>
        <n v="38.003399999999999"/>
        <n v="1054.0511999999999"/>
        <n v="1365.6427199999998"/>
        <n v="63.113039999999998"/>
        <n v="66.329279999999997"/>
        <n v="524.67984000000001"/>
        <n v="347.30874"/>
        <n v="35.979839999999996"/>
        <n v="1001.6886599999999"/>
        <n v="1121.7752999999998"/>
        <n v="768.28031999999996"/>
        <n v="466.11791999999997"/>
        <n v="224.02763999999996"/>
        <n v="326.54484000000002"/>
        <n v="1341.9315000000001"/>
        <n v="318.29219999999998"/>
        <n v="1458.8225999999997"/>
        <n v="1440.27"/>
        <n v="197.48393999999999"/>
        <n v="931.66901999999993"/>
        <n v="601.70183999999995"/>
        <n v="600.97787999999991"/>
        <n v="776.86649999999997"/>
        <n v="227.39417999999998"/>
        <n v="388.91447999999997"/>
        <n v="70.156260000000003"/>
        <n v="35.392679999999999"/>
        <n v="459.54827999999998"/>
        <n v="233.40797999999998"/>
        <n v="133.64928"/>
        <n v="165.88692"/>
        <n v="67.636439999999993"/>
        <n v="273.36959999999999"/>
        <n v="579.67973999999992"/>
        <n v="302.37731999999994"/>
        <n v="455.94036"/>
        <n v="322.68023999999997"/>
        <n v="969.95303999999987"/>
        <n v="332.23715999999996"/>
        <n v="483.56459999999998"/>
        <n v="14.09994"/>
        <n v="366.92063999999999"/>
        <n v="1014.4961999999999"/>
        <n v="162.93024"/>
        <n v="451.38707999999997"/>
        <n v="10.546559999999998"/>
        <n v="74.048039999999986"/>
        <n v="849.00797999999998"/>
        <n v="862.32240000000002"/>
        <n v="224.90855999999999"/>
        <n v="186.43860000000001"/>
        <n v="196.00739999999996"/>
        <n v="1279.4853599999999"/>
        <n v="551.76930000000004"/>
        <n v="348.54191999999995"/>
        <n v="263.87135999999998"/>
        <n v="311.96915999999993"/>
        <n v="321.74495999999999"/>
        <n v="336.18239999999997"/>
        <n v="271.67255999999998"/>
        <n v="19.748699999999999"/>
        <n v="348.16499999999996"/>
        <n v="164.57993999999999"/>
        <n v="229.02065999999999"/>
        <n v="129.9564"/>
        <n v="149.65992"/>
        <n v="184.27355999999997"/>
        <n v="789.78941999999984"/>
        <n v="1110.4092000000001"/>
        <n v="452.2176"/>
        <n v="208.48355999999998"/>
        <n v="1305.4031999999997"/>
        <n v="503.35415999999992"/>
        <n v="711.66671999999994"/>
        <n v="131.80608000000001"/>
        <n v="104.72165999999999"/>
        <n v="616.12091999999996"/>
        <n v="1757.7638999999999"/>
        <n v="1172.7417599999999"/>
        <n v="168.91199999999998"/>
        <n v="72.856439999999992"/>
        <n v="358.91873999999996"/>
        <n v="1437.9523199999999"/>
        <n v="504.30599999999993"/>
        <n v="852.34193999999991"/>
        <n v="94.330439999999996"/>
        <n v="37.228680000000004"/>
        <n v="475.55909999999994"/>
        <n v="214.69104000000002"/>
        <n v="817.19999999999993"/>
        <n v="579.88547999999992"/>
        <n v="1552.4801999999997"/>
        <n v="638.92799999999988"/>
        <n v="961.90469999999993"/>
        <n v="188.28233999999998"/>
        <n v="358.71767999999992"/>
        <n v="742.37399999999991"/>
        <n v="239.77943999999999"/>
        <n v="105.81912"/>
        <n v="1283.5850399999999"/>
        <n v="1385.14536"/>
        <n v="648.59219999999993"/>
        <n v="285.90587999999997"/>
        <n v="1264.3479"/>
        <n v="728.75213999999994"/>
        <n v="654.94799999999998"/>
        <n v="40.466519999999996"/>
        <n v="231.14052000000001"/>
        <n v="543.74219999999991"/>
        <n v="1065.3947999999998"/>
        <n v="418.90319999999997"/>
        <n v="1187.68896"/>
        <n v="1195.6275000000001"/>
        <n v="168.56099999999998"/>
        <n v="1250.7794999999999"/>
        <n v="517.01688000000001"/>
        <n v="1045.5550199999998"/>
        <n v="853.84151999999995"/>
        <n v="109.6524"/>
        <n v="303.06527999999997"/>
        <n v="31.302179999999996"/>
        <n v="215.75879999999998"/>
        <n v="4.0103999999999997"/>
        <n v="433.83023999999995"/>
        <n v="366.64163999999994"/>
        <n v="280.43603999999999"/>
        <n v="214.84943999999999"/>
        <n v="439.74287999999996"/>
        <n v="1043.3782799999999"/>
        <n v="1281.2391"/>
        <n v="352.96901999999994"/>
        <n v="983.42747999999983"/>
        <n v="246.93173999999999"/>
        <n v="347.33663999999999"/>
        <n v="10.4823"/>
        <n v="600.65423999999996"/>
        <n v="113.16437999999999"/>
        <n v="997.54902000000004"/>
        <n v="1483.4997000000001"/>
        <n v="1799.3097"/>
        <n v="678.15575999999999"/>
        <n v="20.379239999999999"/>
        <n v="1752.5825999999997"/>
        <n v="504.26927999999992"/>
        <n v="91.073700000000002"/>
        <n v="20.007899999999999"/>
        <n v="662.59835999999984"/>
        <n v="570.12209999999993"/>
        <n v="1012.2393599999999"/>
        <n v="194.06736000000001"/>
        <n v="213.11532"/>
        <n v="214.44929999999999"/>
        <n v="250.83647999999999"/>
        <n v="219.50189999999998"/>
        <n v="649.43855999999994"/>
        <n v="588.63959999999997"/>
        <n v="405.64439999999996"/>
        <n v="727.60895999999991"/>
        <n v="779.8435199999999"/>
        <n v="930.66569999999979"/>
        <n v="406.00979999999993"/>
        <n v="316.43819999999999"/>
        <n v="342.69443999999999"/>
        <n v="532.75967999999989"/>
        <n v="535.41503999999998"/>
        <n v="1241.98632"/>
        <n v="380.10815999999994"/>
        <n v="649.17647999999997"/>
        <n v="328.38425999999998"/>
        <n v="127.68839999999999"/>
        <n v="1778.9156999999998"/>
        <n v="102.67559999999999"/>
        <n v="1178.6522399999999"/>
        <n v="54.010799999999996"/>
        <n v="1307.2622399999998"/>
        <n v="176.72742"/>
        <n v="895.40315999999996"/>
        <n v="292.88249999999999"/>
        <n v="62.962559999999996"/>
        <n v="609.31007999999997"/>
        <n v="906.68861999999979"/>
        <n v="213.07319999999999"/>
        <n v="228.43511999999998"/>
        <n v="1225.5667199999998"/>
        <n v="485.51723999999996"/>
        <n v="49.819679999999998"/>
        <n v="77.696279999999987"/>
        <n v="73.271699999999996"/>
        <n v="873.18377999999984"/>
        <n v="749.00375999999994"/>
        <n v="1021.5914399999999"/>
        <n v="255.13829999999999"/>
        <n v="644.45543999999995"/>
        <n v="88.027199999999993"/>
        <n v="112.93937999999997"/>
        <n v="564.88139999999999"/>
        <n v="1432.5105599999999"/>
        <n v="477.80909999999994"/>
        <n v="151.95005999999998"/>
        <n v="897.57719999999995"/>
        <n v="243.71837999999997"/>
        <n v="1077.3036"/>
        <n v="510.98399999999998"/>
        <n v="631.40831999999989"/>
        <n v="20.244419999999998"/>
        <n v="530.19090000000006"/>
        <n v="530.65476000000001"/>
        <n v="470.55131999999998"/>
        <n v="1317.4279199999999"/>
        <n v="202.60314"/>
        <n v="704.09627999999987"/>
        <n v="429.52319999999992"/>
        <n v="364.42979999999994"/>
        <n v="329.98355999999995"/>
        <n v="372.36725999999993"/>
        <n v="457.09217999999998"/>
        <n v="669.26789999999994"/>
        <n v="175.37381999999999"/>
        <n v="635.97888"/>
        <n v="236.64959999999996"/>
        <n v="346.31891999999993"/>
        <n v="197.26560000000001"/>
        <n v="59.632379999999991"/>
        <n v="482.95817999999997"/>
        <n v="30.297059999999998"/>
        <n v="359.67059999999998"/>
        <n v="622.9753199999999"/>
        <n v="1236.9916799999999"/>
        <n v="703.92023999999992"/>
        <n v="594.36216000000002"/>
        <n v="24.729839999999999"/>
        <n v="1292.0003999999999"/>
        <n v="220.34087999999997"/>
        <n v="281.04893999999996"/>
        <n v="56.545199999999994"/>
        <n v="518.96339999999998"/>
        <n v="23.672159999999995"/>
        <n v="64.011599999999987"/>
        <n v="340.05401999999998"/>
        <n v="1247.03208"/>
        <n v="1556.9405999999999"/>
        <n v="41.19281999999999"/>
        <n v="486.25163999999995"/>
        <n v="326.48453999999998"/>
        <n v="237.61655999999999"/>
        <n v="1071.28926"/>
        <n v="1091.2446"/>
        <n v="360.41615999999993"/>
        <n v="258.46596"/>
        <n v="93.380399999999995"/>
        <n v="692.57879999999989"/>
        <n v="1066.51224"/>
        <n v="43.186139999999995"/>
        <n v="163.86407999999997"/>
        <n v="13.99428"/>
        <n v="352.53575999999998"/>
        <n v="191.85048"/>
        <n v="745.29287999999997"/>
        <n v="263.47715999999997"/>
        <n v="743.02919999999995"/>
        <n v="57.159899999999993"/>
        <n v="1035.3716999999999"/>
        <n v="912.64913999999987"/>
        <n v="162.52631999999997"/>
        <n v="1260.71136"/>
        <n v="272.31353999999999"/>
        <n v="77.424479999999988"/>
        <n v="878.19389999999987"/>
        <n v="119.36303999999998"/>
        <n v="622.16388000000006"/>
        <n v="107.60399999999998"/>
        <n v="13.486499999999999"/>
        <n v="602.84015999999997"/>
        <n v="436.68719999999996"/>
        <n v="1255.1174999999998"/>
        <n v="706.7923199999999"/>
        <n v="86.444819999999993"/>
        <n v="96.192539999999994"/>
        <n v="251.84843999999998"/>
        <n v="140.7654"/>
        <n v="294.77087999999998"/>
        <n v="471.40271999999999"/>
        <n v="712.37411999999983"/>
        <n v="1056.4543799999999"/>
        <n v="1370.3174999999999"/>
        <n v="205.06463999999997"/>
        <n v="1595.5506"/>
        <n v="38.740139999999997"/>
        <n v="444.29723999999999"/>
        <n v="1087.5284999999999"/>
        <n v="1427.0356799999997"/>
        <n v="352.48013999999995"/>
        <n v="423.21779999999995"/>
        <n v="1396.83528"/>
        <n v="564.05160000000001"/>
        <n v="158.86691999999999"/>
        <n v="266.87304"/>
        <n v="286.05203999999998"/>
        <n v="1416.8311199999998"/>
        <n v="425.91455999999994"/>
        <n v="1364.3469"/>
        <n v="455.75927999999993"/>
        <n v="109.58022"/>
        <n v="414.84923999999995"/>
        <n v="1567.8269999999998"/>
        <n v="1267.71552"/>
        <n v="116.43407999999999"/>
        <n v="84.474899999999991"/>
        <n v="774.01223999999991"/>
        <n v="454.22496000000001"/>
        <n v="1642.5863999999999"/>
        <n v="162.43199999999999"/>
        <n v="105.11243999999999"/>
        <n v="1791.4554000000001"/>
        <n v="1384.7165999999997"/>
        <n v="136.61009999999999"/>
        <n v="650.90592000000004"/>
        <n v="213.85890000000001"/>
        <n v="618.27930000000003"/>
        <n v="1213.0883999999999"/>
        <n v="120.54437999999999"/>
        <n v="867.89609999999993"/>
        <n v="917.13239999999996"/>
        <n v="257.55930000000001"/>
        <n v="747.27"/>
        <n v="1015.25994"/>
        <n v="891.5097599999998"/>
        <n v="735.58313999999996"/>
        <n v="648.68939999999998"/>
        <n v="674.34623999999997"/>
        <n v="31.847219999999997"/>
        <n v="97.759079999999997"/>
        <n v="1610.1575999999998"/>
        <n v="1099.8278999999998"/>
        <n v="367.86905999999999"/>
        <n v="355.79807999999997"/>
        <n v="414.28529999999995"/>
        <n v="456.78437999999994"/>
        <n v="932.90993999999989"/>
        <n v="1091.4623999999999"/>
        <n v="410.58287999999999"/>
        <n v="28.224719999999998"/>
        <n v="920.87225999999987"/>
        <n v="145.21625999999998"/>
        <n v="658.33163999999999"/>
        <n v="1268.45496"/>
        <n v="489.33863999999994"/>
        <n v="800.29151999999988"/>
        <n v="615.96755999999993"/>
        <n v="314.42327999999998"/>
        <n v="79.127639999999985"/>
        <n v="567.66581999999994"/>
        <n v="205.92648"/>
        <n v="314.04437999999999"/>
        <n v="203.58161999999999"/>
        <n v="84.213899999999995"/>
        <n v="810.35585999999989"/>
        <n v="401.38560000000001"/>
        <n v="708.18371999999999"/>
        <n v="43.63145999999999"/>
        <n v="304.76879999999994"/>
        <n v="684.11069999999995"/>
        <n v="5.1669"/>
        <n v="616.26689999999996"/>
        <n v="702.43577999999991"/>
        <n v="647.29151999999999"/>
        <n v="1690.2719999999999"/>
        <n v="255.89357999999999"/>
        <n v="1090.6424999999999"/>
        <n v="149.42807999999997"/>
        <n v="168.76043999999999"/>
        <n v="314.72082"/>
        <n v="665.20151999999996"/>
        <n v="432.28835999999995"/>
        <n v="605.48093999999992"/>
        <n v="760.63049999999998"/>
        <n v="252.83879999999996"/>
        <n v="58.471199999999996"/>
        <n v="586.34855999999991"/>
        <n v="900.84744000000001"/>
        <n v="1254.3615"/>
        <n v="603.64655999999991"/>
        <n v="837.54"/>
        <n v="1421.8696799999998"/>
        <n v="590.85683999999992"/>
        <n v="213.29118"/>
        <n v="155.09412"/>
        <n v="153.19421999999997"/>
        <n v="289.16136"/>
        <n v="898.3997999999998"/>
        <n v="625.24151999999992"/>
        <n v="672.09389999999996"/>
        <n v="478.19591999999989"/>
        <n v="219.63059999999999"/>
        <n v="769.23107999999991"/>
        <n v="1305.4148999999998"/>
        <n v="645.6180599999999"/>
        <n v="72.091439999999992"/>
        <n v="380.82096000000001"/>
        <n v="1350.0503999999999"/>
        <n v="533.43629999999985"/>
        <n v="267.34841999999998"/>
        <n v="1545.5654999999999"/>
        <n v="5.0237999999999996"/>
        <n v="397.77011999999996"/>
        <n v="773.48339999999996"/>
        <n v="796.27589999999998"/>
        <n v="1710.5210999999999"/>
        <n v="74.277360000000002"/>
        <n v="264.91913999999997"/>
        <n v="1526.1705000000002"/>
        <n v="317.64851999999996"/>
        <n v="231.96275999999997"/>
        <n v="1201.33008"/>
        <n v="258.363"/>
        <n v="1424.4227999999998"/>
        <n v="44.654400000000003"/>
        <n v="403.32060000000001"/>
        <n v="93.378240000000005"/>
        <n v="243.50922"/>
        <n v="715.10669999999993"/>
        <n v="227.37941999999993"/>
        <n v="716.29955999999993"/>
        <n v="80.697059999999993"/>
        <n v="1234.4508000000001"/>
        <n v="277.51625999999999"/>
        <n v="81.557819999999992"/>
        <n v="163.80251999999999"/>
        <n v="38.549700000000001"/>
        <n v="145.25711999999999"/>
        <n v="1543.7898"/>
        <n v="740.62007999999992"/>
        <n v="325.32353999999998"/>
        <n v="209.46527999999998"/>
        <n v="140.86259999999999"/>
        <n v="168.59555999999998"/>
        <n v="33.645780000000002"/>
        <n v="454.11479999999995"/>
        <n v="174.15899999999996"/>
        <n v="270.71027999999995"/>
        <n v="142.71696"/>
        <n v="607.75631999999996"/>
        <n v="685.12751999999989"/>
        <n v="919.40939999999989"/>
        <n v="75.45671999999999"/>
        <n v="43.552799999999998"/>
        <n v="152.70605999999998"/>
        <n v="79.966979999999992"/>
        <n v="203.06555999999998"/>
        <n v="684.05399999999997"/>
        <n v="4.9831199999999995"/>
        <n v="162.35316"/>
        <n v="66.371399999999994"/>
        <n v="428.76035999999999"/>
        <n v="634.79430000000002"/>
        <n v="287.12772000000001"/>
        <n v="885.1724999999999"/>
        <n v="664.38431999999989"/>
        <n v="1050.2335800000001"/>
        <n v="61.674839999999996"/>
        <n v="390.45563999999996"/>
        <n v="8.6454000000000004"/>
        <n v="767.21687999999995"/>
        <n v="701.50463999999999"/>
        <n v="439.75295999999997"/>
        <n v="997.90433999999993"/>
        <n v="23.6313"/>
        <n v="607.52627999999993"/>
        <n v="867.51593999999989"/>
        <n v="1674.0701999999999"/>
        <n v="229.04207999999997"/>
        <n v="972.61829999999998"/>
        <n v="43.600139999999996"/>
        <n v="500.01767999999993"/>
        <n v="655.84223999999995"/>
        <n v="1023.34428"/>
        <n v="1126.2952799999998"/>
        <n v="717.21647999999993"/>
        <n v="683.25227999999993"/>
        <n v="153.67967999999999"/>
        <n v="284.58575999999999"/>
        <n v="143.97011999999998"/>
        <n v="458.48663999999997"/>
        <n v="851.75549999999998"/>
        <n v="748.52639999999997"/>
        <n v="71.054639999999992"/>
        <n v="1516.4937"/>
        <n v="131.52186"/>
        <n v="1179.1997999999999"/>
        <n v="653.64695999999992"/>
        <n v="85.156919999999985"/>
        <n v="791.78957999999989"/>
        <n v="953.54711999999984"/>
        <n v="12.128579999999998"/>
        <n v="308.97125999999997"/>
        <n v="175.7826"/>
        <n v="660.04037999999991"/>
        <n v="161.30645999999999"/>
        <n v="615.71987999999999"/>
        <n v="355.65065999999996"/>
        <n v="717.32951999999989"/>
        <n v="918.33102000000008"/>
        <n v="788.50637999999981"/>
        <n v="205.93709999999999"/>
        <n v="451.19862000000001"/>
        <n v="278.78039999999999"/>
        <n v="296.10575999999998"/>
        <n v="1294.7498999999998"/>
        <n v="193.90572"/>
        <n v="1011.15144"/>
        <n v="1036.2681"/>
        <n v="82.021680000000003"/>
        <n v="198.16272000000001"/>
        <n v="669.80898000000002"/>
        <n v="1100.0599199999999"/>
        <n v="8.8660800000000002"/>
        <n v="403.78499999999997"/>
        <n v="1505.1068999999998"/>
        <n v="181.37645999999998"/>
        <n v="62.124839999999999"/>
        <n v="273.66929999999996"/>
        <n v="88.111259999999987"/>
        <n v="718.73136"/>
        <n v="572.17211999999995"/>
        <n v="232.70543999999998"/>
        <n v="953.95967999999982"/>
        <n v="161.08775999999997"/>
        <n v="67.723559999999992"/>
        <n v="923.73767999999995"/>
        <n v="719.43281999999999"/>
        <n v="310.96908000000002"/>
        <n v="631.80395999999996"/>
        <n v="62.317079999999997"/>
        <n v="584.50788"/>
        <n v="1268.6759999999999"/>
        <n v="1743.2667000000001"/>
        <n v="535.41683999999998"/>
        <n v="646.80192"/>
        <n v="1051.8076799999999"/>
        <n v="452.47967999999992"/>
        <n v="499.89347999999995"/>
        <n v="210.70781999999997"/>
        <n v="914.22594000000004"/>
        <n v="285.03287999999998"/>
        <n v="269.98631999999998"/>
        <n v="173.80475999999999"/>
        <n v="211.47983999999997"/>
        <n v="471.46967999999993"/>
        <n v="674.94276000000002"/>
        <n v="131.05925999999999"/>
        <n v="759.39407999999992"/>
        <n v="944.40743999999995"/>
        <n v="289.62845999999996"/>
        <n v="257.61617999999999"/>
        <n v="325.84967999999992"/>
        <n v="130.20371999999998"/>
        <n v="101.45303999999999"/>
        <n v="1679.5197000000003"/>
        <n v="843.17111999999997"/>
        <n v="797.29559999999992"/>
        <n v="102.44195999999999"/>
        <n v="240.35705999999999"/>
        <n v="69.222239999999985"/>
        <n v="190.28681999999998"/>
        <n v="730.58975999999996"/>
        <n v="344.37491999999997"/>
        <n v="58.08095999999999"/>
        <n v="1424.9861999999998"/>
        <n v="15.932700000000001"/>
        <n v="124.92215999999999"/>
        <n v="704.66399999999999"/>
        <n v="659.31695999999999"/>
        <n v="419.46480000000003"/>
        <n v="1322.0071199999998"/>
        <n v="85.169520000000006"/>
        <n v="1191.8440799999998"/>
        <n v="740.77631999999994"/>
        <n v="1710.2385000000002"/>
        <n v="626.78807999999992"/>
        <n v="253.82429999999999"/>
        <n v="708.67043999999999"/>
        <n v="1263.8852999999999"/>
        <n v="487.39031999999997"/>
        <n v="388.10663999999997"/>
        <n v="213.38261999999997"/>
        <n v="134.3691"/>
        <n v="274.79879999999997"/>
        <n v="106.54775999999998"/>
        <n v="41.659199999999998"/>
        <n v="358.33895999999999"/>
        <n v="310.66415999999998"/>
        <n v="666.78516000000002"/>
        <n v="947.78477999999996"/>
        <n v="598.16519999999991"/>
        <n v="76.428899999999985"/>
        <n v="162.80856"/>
        <n v="259.72703999999999"/>
        <n v="406.017"/>
        <n v="858.19499999999994"/>
        <n v="163.01951999999997"/>
        <n v="249.95771999999999"/>
        <n v="202.88502"/>
        <n v="1379.9474999999998"/>
        <n v="338.59727999999996"/>
        <n v="1261.8728999999998"/>
        <n v="677.96999999999991"/>
        <n v="311.08319999999998"/>
        <n v="698.01840000000004"/>
        <n v="456.91775999999999"/>
        <n v="592.56791999999996"/>
        <n v="250.46135999999998"/>
        <n v="459.88847999999996"/>
        <n v="761.73749999999995"/>
        <n v="64.436219999999992"/>
        <n v="464.6943"/>
        <n v="231.61175999999998"/>
        <n v="1471.6656"/>
        <n v="1061.0422199999998"/>
        <n v="362.28761999999995"/>
        <n v="674.02530000000002"/>
        <n v="301.05882000000003"/>
        <n v="516.98447999999996"/>
        <n v="564.79319999999996"/>
        <n v="1148.2235999999998"/>
        <n v="937.52819999999986"/>
        <n v="221.30892"/>
        <n v="26.087039999999998"/>
        <n v="59.259059999999998"/>
        <n v="524.97971999999993"/>
        <n v="1261.6300799999999"/>
        <n v="164.03525999999999"/>
        <n v="703.02545999999995"/>
        <n v="320.53032000000002"/>
        <n v="321.85313999999994"/>
        <n v="510.87617999999998"/>
        <n v="1394.70552"/>
        <n v="118.96991999999999"/>
        <n v="1043.3361599999998"/>
        <n v="67.550399999999996"/>
        <n v="936.74159999999983"/>
        <n v="217.25279999999998"/>
        <n v="93.029579999999996"/>
        <n v="1121.4603"/>
        <n v="911.9635199999999"/>
        <n v="814.47911999999985"/>
        <n v="179.25605999999999"/>
        <n v="28.65456"/>
        <n v="190.75986"/>
        <n v="116.5266"/>
        <n v="501.05807999999996"/>
        <n v="520.37135999999998"/>
        <n v="1098.4464"/>
        <n v="133.57115999999999"/>
        <n v="465.77663999999993"/>
        <n v="783.65448000000004"/>
        <n v="1318.9701599999999"/>
        <n v="708.35309999999993"/>
        <n v="1510.9244999999999"/>
        <n v="604.19303999999988"/>
        <n v="600.06959999999992"/>
        <n v="7.9844399999999993"/>
        <n v="402.81623999999999"/>
        <n v="1613.0988"/>
        <n v="428.625"/>
        <n v="523.42596000000003"/>
        <n v="495.75311999999997"/>
        <n v="572.72687999999994"/>
        <n v="195.76889999999997"/>
        <n v="454.82939999999996"/>
        <n v="1435.4078400000001"/>
        <n v="140.5179"/>
        <n v="378.59975999999995"/>
        <n v="1448.6274000000001"/>
        <n v="209.21993999999998"/>
        <n v="914.96339999999987"/>
        <n v="236.71871999999999"/>
        <n v="26.7957"/>
        <n v="36.692099999999996"/>
        <n v="454.63463999999993"/>
        <n v="574.49195999999995"/>
        <n v="738.76049999999987"/>
        <n v="34.55856"/>
        <n v="599.61221999999998"/>
        <n v="1332.1835999999998"/>
        <n v="1656.5993999999998"/>
        <n v="1080.6451199999999"/>
        <n v="164.37672000000001"/>
        <n v="192.90851999999998"/>
        <n v="548.24957999999992"/>
        <n v="37.200959999999995"/>
        <n v="283.83947999999998"/>
        <n v="273.14549999999997"/>
        <n v="314.19413999999995"/>
        <n v="600.94799999999998"/>
        <n v="357.10361999999998"/>
        <n v="19.03932"/>
        <n v="202.70213999999999"/>
        <n v="499.38335999999998"/>
        <n v="213.36461999999997"/>
        <n v="61.907219999999995"/>
        <n v="94.408919999999981"/>
        <n v="959.61779999999999"/>
        <n v="329.62355999999994"/>
        <n v="520.18775999999991"/>
        <n v="347.42970000000003"/>
        <n v="1127.97288"/>
        <n v="51.236279999999994"/>
        <n v="592.95816000000002"/>
        <n v="477.21599999999995"/>
        <n v="1107.2529"/>
        <n v="204.48215999999999"/>
        <n v="161.98613999999998"/>
        <n v="712.12121999999999"/>
        <n v="794.87621999999988"/>
        <n v="1024.28334"/>
        <n v="338.20091999999994"/>
        <n v="139.08311999999998"/>
        <n v="192.74274"/>
        <n v="1504.4291999999998"/>
        <n v="19.758420000000001"/>
        <n v="261.6696"/>
        <n v="1026.7833599999999"/>
        <n v="289.10987999999998"/>
        <n v="249.4674"/>
        <n v="1062.71352"/>
        <n v="1216.13544"/>
        <n v="148.70735999999999"/>
        <n v="32.999939999999995"/>
        <n v="665.48951999999997"/>
        <n v="572.30459999999994"/>
        <n v="855.32669999999985"/>
        <n v="127.6596"/>
        <n v="632.22155999999995"/>
        <n v="322.72379999999998"/>
        <n v="163.2987"/>
        <n v="484.80875999999995"/>
        <n v="197.47511999999998"/>
        <n v="79.199280000000002"/>
        <n v="50.718239999999994"/>
        <n v="570.69575999999995"/>
        <n v="137.70377999999999"/>
        <n v="200.04048"/>
        <n v="1339.9207199999998"/>
        <n v="228.27024"/>
        <n v="85.616099999999989"/>
        <n v="729.19943999999998"/>
        <n v="332.21339999999998"/>
        <n v="854.57699999999988"/>
        <n v="191.92733999999999"/>
        <n v="110.8134"/>
        <n v="581.08644000000004"/>
        <n v="1274.4691199999997"/>
        <n v="350.53091999999992"/>
        <n v="306.12203999999997"/>
        <n v="207.27090000000001"/>
        <n v="167.03622000000001"/>
        <n v="1493.0279999999998"/>
        <n v="214.97975999999997"/>
        <n v="1298.36592"/>
        <n v="50.287680000000002"/>
        <n v="948.62771999999995"/>
        <n v="1039.2272999999998"/>
        <n v="19.1187"/>
        <n v="107.81496"/>
        <n v="260.74295999999998"/>
        <n v="579.11651999999992"/>
        <n v="50.886719999999997"/>
        <n v="163.45349999999999"/>
        <n v="906.18263999999999"/>
        <n v="234.96065999999999"/>
        <n v="972.29916000000003"/>
        <n v="37.695059999999998"/>
        <n v="686.35080000000005"/>
        <n v="575.72856000000002"/>
        <n v="1313.9215199999999"/>
        <n v="297.09503999999998"/>
        <n v="157.52915999999999"/>
        <n v="1437.3881999999999"/>
        <n v="38.398319999999991"/>
        <n v="745.43183999999985"/>
        <n v="247.97987999999998"/>
        <n v="1445.7708"/>
        <n v="157.40172000000001"/>
        <n v="552.8655"/>
        <n v="88.80731999999999"/>
        <n v="924.20927999999992"/>
        <n v="1261.5804000000001"/>
        <n v="361.42307999999997"/>
        <n v="212.50295999999997"/>
        <n v="284.19173999999998"/>
        <n v="660.62447999999995"/>
        <n v="384.97463999999997"/>
        <n v="506.97827999999993"/>
        <n v="1353.3200999999999"/>
        <n v="691.10964000000001"/>
        <n v="512.42831999999999"/>
        <n v="104.05817999999999"/>
        <n v="320.55984000000001"/>
        <n v="718.28459999999995"/>
        <n v="748.5555599999999"/>
        <n v="218.19492"/>
        <n v="781.40519999999992"/>
        <n v="538.61219999999992"/>
        <n v="196.08227999999997"/>
        <n v="273.20651999999995"/>
        <n v="346.10849999999999"/>
        <n v="708.78689999999995"/>
        <n v="502.22807999999998"/>
        <n v="55.419119999999999"/>
        <n v="601.14239999999995"/>
        <n v="416.95847999999995"/>
        <n v="968.46677999999997"/>
        <n v="548.92259999999999"/>
        <n v="772.04772000000003"/>
        <n v="280.58868000000001"/>
        <n v="1235.0001599999998"/>
        <n v="343.15505999999993"/>
        <n v="69.48863999999999"/>
        <n v="348.88643999999999"/>
        <n v="668.20319999999992"/>
        <n v="352.60271999999998"/>
        <n v="10.715399999999999"/>
        <n v="206.48016000000001"/>
        <n v="1218.77352"/>
        <n v="147.57012"/>
        <n v="17.902079999999998"/>
        <n v="682.49609999999984"/>
        <n v="375.13871999999998"/>
        <n v="402.93035999999995"/>
        <n v="168.14141999999998"/>
        <n v="48.728879999999997"/>
        <n v="1065.5474400000001"/>
        <n v="279.07811999999996"/>
        <n v="753.11585999999988"/>
        <n v="593.11835999999994"/>
        <n v="1439.8334999999997"/>
        <n v="318.64949999999999"/>
        <n v="348.01829999999995"/>
        <n v="307.61748"/>
        <n v="565.08443999999997"/>
        <n v="318.46679999999998"/>
        <n v="382.20083999999997"/>
        <n v="313.70796000000001"/>
        <n v="339.07067999999992"/>
        <n v="143.96454"/>
        <n v="107.72603999999998"/>
        <n v="440.49815999999993"/>
        <n v="658.08935999999994"/>
        <n v="798.11189999999988"/>
        <n v="110.66687999999999"/>
        <n v="191.47806"/>
        <n v="212.36004"/>
        <n v="317.04012"/>
        <n v="449.46035999999998"/>
        <n v="422.17523999999997"/>
        <n v="117.32436"/>
        <n v="70.296659999999989"/>
        <n v="44.919359999999998"/>
        <n v="886.88735999999994"/>
        <n v="534.4523999999999"/>
        <n v="444.89609999999999"/>
        <n v="719.80271999999991"/>
        <n v="610.87788"/>
        <n v="380.17998"/>
        <n v="71.337599999999995"/>
        <n v="263.36825999999996"/>
        <n v="140.66675999999998"/>
        <n v="391.35041999999993"/>
        <n v="238.25411999999997"/>
        <n v="496.88567999999992"/>
        <n v="391.07718"/>
        <n v="503.87543999999997"/>
        <n v="1677.4541999999999"/>
        <n v="498.44555999999994"/>
        <n v="214.52202"/>
        <n v="1444.5405000000001"/>
        <n v="662.99471999999992"/>
        <n v="120.02723999999999"/>
        <n v="280.16154"/>
        <n v="380.15063999999995"/>
        <n v="709.07183999999995"/>
        <n v="188.16965999999999"/>
        <n v="493.39799999999991"/>
        <n v="612.81737999999996"/>
        <n v="86.528879999999987"/>
        <n v="98.978579999999994"/>
        <n v="772.80479999999989"/>
        <n v="875.55167999999992"/>
        <n v="534.98159999999996"/>
        <n v="1180.95192"/>
        <n v="1148.8580999999999"/>
        <n v="922.10939999999994"/>
        <n v="675.26207999999986"/>
        <n v="803.20751999999993"/>
        <n v="791.90675999999985"/>
        <n v="844.22520000000009"/>
        <n v="909.94805999999994"/>
        <n v="70.91279999999999"/>
        <n v="103.40855999999999"/>
        <n v="1799.8883999999998"/>
        <n v="653.01551999999992"/>
        <n v="258.76835999999997"/>
        <n v="285.15654000000001"/>
        <n v="403.77887999999996"/>
        <n v="822.07511999999986"/>
        <n v="1068.5061000000001"/>
        <n v="270.39383999999995"/>
        <n v="132.69257999999999"/>
        <n v="100.40363999999998"/>
        <n v="277.56450000000001"/>
        <n v="974.48543999999993"/>
        <n v="399.22019999999998"/>
        <n v="885.90689999999995"/>
        <n v="671.21783999999991"/>
        <n v="128.51172"/>
        <n v="936.65537999999992"/>
        <n v="84.682079999999999"/>
        <n v="377.928"/>
        <n v="114.11712"/>
        <n v="474.98489999999998"/>
        <n v="371.61287999999996"/>
        <n v="1043.8758"/>
        <n v="69.18119999999999"/>
        <n v="674.24831999999992"/>
        <n v="896.30010000000004"/>
        <n v="644.33015999999998"/>
        <n v="417.40019999999998"/>
        <n v="48.819959999999995"/>
        <n v="44.178299999999993"/>
        <n v="155.4606"/>
        <n v="1417.3250399999999"/>
        <n v="904.53023999999994"/>
        <n v="770.59007999999994"/>
        <n v="433.18691999999993"/>
        <n v="1145.1103199999998"/>
        <n v="768.66516000000001"/>
        <n v="353.61089999999996"/>
        <n v="514.14767999999992"/>
        <n v="1280.8526399999998"/>
        <n v="131.80697999999998"/>
        <n v="788.77584000000002"/>
        <n v="1268.9928"/>
        <n v="632.21219999999994"/>
        <n v="691.90055999999993"/>
        <n v="315.5634"/>
        <n v="231.82883999999996"/>
        <n v="1336.5309599999998"/>
        <n v="105.09839999999998"/>
        <n v="260.54027999999994"/>
        <n v="287.79462000000001"/>
        <n v="328.02299999999997"/>
        <n v="245.38968"/>
        <n v="657.9251999999999"/>
        <n v="404.57339999999999"/>
        <n v="12.272039999999999"/>
        <n v="578.94695999999999"/>
        <n v="1489.0913999999998"/>
        <n v="249.12845999999996"/>
        <n v="61.649639999999998"/>
        <n v="46.259279999999997"/>
        <n v="270.55043999999998"/>
        <n v="334.36691999999994"/>
        <n v="719.52785999999992"/>
        <n v="335.16287999999997"/>
        <n v="717.89472000000001"/>
        <n v="294.67601999999999"/>
        <n v="71.71235999999999"/>
        <n v="817.32599999999991"/>
        <n v="1512.5679"/>
        <n v="199.10429999999999"/>
        <n v="341.54117999999994"/>
        <n v="764.2296"/>
        <n v="115.94465999999998"/>
        <n v="140.82911999999999"/>
        <n v="830.43"/>
        <n v="285.96383999999995"/>
        <n v="629.65295999999989"/>
        <n v="1311.5726999999997"/>
        <n v="108.41543999999999"/>
        <n v="1065.2003999999999"/>
        <n v="1555.0865999999999"/>
        <n v="353.24477999999993"/>
        <n v="782.68319999999994"/>
        <n v="228.71843999999999"/>
        <n v="581.48063999999999"/>
        <n v="829.15127999999993"/>
        <n v="1378.971"/>
        <n v="380.43090000000001"/>
        <n v="348.73973999999998"/>
        <n v="269.31419999999997"/>
        <n v="1063.6902"/>
        <n v="119.96513999999998"/>
        <n v="606.20129999999995"/>
        <n v="874.71719999999993"/>
        <n v="522.34884"/>
        <n v="20.468159999999997"/>
        <n v="199.44216"/>
        <n v="1344.5927999999999"/>
        <n v="78.280559999999994"/>
        <n v="249.09101999999996"/>
        <n v="189.95363999999998"/>
        <n v="252.39185999999998"/>
        <n v="23.655419999999999"/>
        <n v="229.51403999999999"/>
        <n v="277.91639999999995"/>
        <n v="1658.2572"/>
        <n v="996.48899999999981"/>
        <n v="227.13191999999998"/>
        <n v="17.790839999999999"/>
        <n v="732.37679999999989"/>
        <n v="440.04347999999999"/>
        <n v="131.10875999999999"/>
        <n v="184.01022"/>
        <n v="260.17487999999997"/>
        <n v="139.04640000000001"/>
        <n v="415.404"/>
        <n v="262.25963999999999"/>
        <n v="1189.9908"/>
        <n v="65.283479999999997"/>
        <n v="532.24703999999997"/>
        <n v="93.509999999999991"/>
        <n v="497.58227999999997"/>
        <n v="667.42559999999992"/>
        <n v="94.052700000000002"/>
        <n v="21.571919999999999"/>
        <n v="59.736239999999995"/>
        <n v="307.61045999999999"/>
        <n v="88.28243999999998"/>
        <n v="105.99839999999999"/>
        <n v="1133.0798399999999"/>
        <n v="303.58889999999997"/>
        <n v="1402.0624799999998"/>
        <n v="180.38105999999999"/>
        <n v="805.95"/>
        <n v="245.27609999999999"/>
        <n v="1510.6131"/>
        <n v="429.48899999999998"/>
        <n v="122.93459999999999"/>
        <n v="800.25569999999993"/>
        <n v="428.9778"/>
        <n v="1035.9408599999999"/>
        <n v="258.06617999999997"/>
        <n v="700.83791999999994"/>
        <n v="272.45735999999999"/>
        <n v="505.57967999999994"/>
        <n v="1109.52"/>
        <n v="534.07835999999998"/>
        <n v="482.76143999999999"/>
        <n v="899.13401999999996"/>
        <n v="175.91255999999998"/>
        <n v="189.2808"/>
        <n v="1318.75128"/>
        <n v="1370.8490399999998"/>
        <n v="980.25875999999994"/>
        <n v="1134.2303999999999"/>
        <n v="713.71367999999995"/>
        <n v="204.02567999999999"/>
        <n v="671.7724199999999"/>
        <n v="956.22839999999997"/>
        <n v="294.49439999999998"/>
        <n v="396.70272"/>
        <n v="305.70605999999992"/>
        <n v="25.121159999999996"/>
        <n v="643.60943999999995"/>
        <n v="116.55701999999999"/>
        <n v="1416.2508"/>
        <n v="923.41889999999989"/>
        <n v="719.77463999999998"/>
        <n v="208.79711999999998"/>
        <n v="57.888900000000007"/>
        <n v="304.79669999999999"/>
        <n v="175.85909999999998"/>
        <n v="217.61243999999999"/>
        <n v="1072.5847199999998"/>
        <n v="351.01889999999997"/>
        <n v="812.49425999999994"/>
        <n v="172.11077999999998"/>
        <n v="275.53049999999996"/>
        <n v="210.88943999999998"/>
        <n v="299.21796000000001"/>
        <n v="1039.9287599999998"/>
        <n v="255.02561999999998"/>
        <n v="755.3066399999999"/>
        <n v="736.05509999999992"/>
        <n v="569.54501999999991"/>
        <n v="737.44199999999989"/>
        <n v="84.697919999999996"/>
        <n v="533.59415999999999"/>
        <n v="136.15020000000001"/>
        <n v="896.34509999999989"/>
        <n v="524.89260000000002"/>
        <n v="5.6255399999999991"/>
        <n v="2.1531599999999997"/>
        <n v="528.72587999999996"/>
        <n v="171.13931999999997"/>
        <n v="324.06137999999999"/>
        <n v="1391.5871999999997"/>
        <n v="113.45813999999999"/>
        <n v="784.20059999999989"/>
        <n v="469.87181999999996"/>
        <n v="264.22487999999998"/>
        <n v="407.83211999999997"/>
        <n v="230.40611999999999"/>
        <n v="728.63063999999986"/>
        <n v="130.71455999999998"/>
        <n v="63.201599999999992"/>
        <n v="531.97559999999987"/>
        <n v="79.72811999999999"/>
        <n v="483.27209999999991"/>
        <n v="532.09349999999995"/>
        <n v="142.69409999999999"/>
        <n v="915.38927999999987"/>
        <n v="35.971019999999996"/>
        <n v="363.05927999999994"/>
        <n v="182.75399999999999"/>
        <n v="282.61872"/>
        <n v="349.18703999999997"/>
        <n v="384.26255999999995"/>
        <n v="931.94495999999992"/>
        <n v="1039.5350999999998"/>
        <n v="1610.6886"/>
        <n v="685.75427999999988"/>
        <n v="470.67533999999995"/>
        <n v="449.04294000000004"/>
        <n v="161.0145"/>
        <n v="377.53919999999999"/>
        <n v="1157.49648"/>
        <n v="354.42035999999996"/>
        <n v="408.44267999999994"/>
        <n v="1441.2311999999999"/>
        <n v="310.55111999999997"/>
        <n v="503.03213999999991"/>
        <n v="576.3619799999999"/>
        <n v="105.54516"/>
        <n v="408.80430000000001"/>
        <n v="1331.1468"/>
        <n v="269.23319999999995"/>
        <n v="400.08114"/>
        <n v="65.247659999999996"/>
        <n v="913.45589999999982"/>
        <n v="707.48172"/>
        <n v="254.12003999999999"/>
        <n v="915.11639999999989"/>
        <n v="1325.8466999999998"/>
        <n v="219.98249999999999"/>
        <n v="352.62846000000002"/>
        <n v="1221.3782999999999"/>
        <n v="340.23077999999998"/>
        <n v="248.15861999999998"/>
        <n v="530.20763999999997"/>
        <n v="497.72069999999991"/>
        <n v="857.40210000000002"/>
        <n v="1518.0731999999998"/>
        <n v="387.9241199999999"/>
        <n v="1061.40672"/>
        <n v="60.959339999999997"/>
        <n v="1506.8564999999999"/>
        <n v="633.42647999999997"/>
        <n v="571.82615999999996"/>
        <n v="1666.0169999999998"/>
        <n v="346.31423999999998"/>
        <n v="579.27599999999995"/>
        <n v="639.63864000000001"/>
        <n v="505.82501999999988"/>
        <n v="606.51864"/>
        <n v="580.53167999999994"/>
        <n v="556.42967999999996"/>
        <n v="520.91262000000006"/>
        <n v="2.9055599999999995"/>
        <n v="221.19317999999998"/>
        <n v="1072.17"/>
        <n v="35.708759999999998"/>
        <n v="170.55035999999998"/>
        <n v="911.13695999999993"/>
        <n v="532.9072799999999"/>
        <n v="59.663519999999991"/>
        <n v="743.85809999999992"/>
        <n v="70.851959999999991"/>
        <n v="415.67723999999998"/>
        <n v="101.33280000000001"/>
        <n v="791.67887999999994"/>
        <n v="157.53527999999997"/>
        <n v="167.72039999999998"/>
        <n v="882.29664000000002"/>
        <n v="345.22685999999999"/>
        <n v="1432.6113599999999"/>
        <n v="287.01"/>
        <n v="405.57456000000002"/>
        <n v="534.27995999999996"/>
        <n v="210.12119999999999"/>
        <n v="1209.20832"/>
        <n v="198.28493999999998"/>
        <n v="331.17767999999995"/>
        <n v="11.05542"/>
        <n v="225.88919999999999"/>
        <n v="1483.8696"/>
        <n v="458.88011999999998"/>
        <n v="44.225279999999998"/>
        <n v="215.08523999999997"/>
        <n v="569.14055999999994"/>
        <n v="862.18560000000002"/>
        <n v="1003.6745999999999"/>
        <n v="81.719279999999998"/>
        <n v="78.227999999999994"/>
        <n v="200.09340000000003"/>
        <n v="419.01947999999999"/>
        <n v="187.60175999999998"/>
        <n v="111.55769999999998"/>
        <n v="1436.5853999999999"/>
        <n v="861.46361999999999"/>
        <n v="222.00371999999999"/>
        <n v="604.51919999999996"/>
        <n v="819.58716000000004"/>
        <n v="1056.1762799999999"/>
        <n v="434.30669999999998"/>
        <n v="36.743039999999993"/>
        <n v="211.92479999999995"/>
        <n v="692.53217999999993"/>
        <n v="1012.4589599999999"/>
        <n v="489.52511999999996"/>
        <n v="485.54315999999994"/>
        <n v="384.51167999999996"/>
        <n v="647.20007999999996"/>
        <n v="68.783760000000001"/>
        <n v="273.58595999999994"/>
        <n v="1072.1565000000001"/>
        <n v="399.64751999999999"/>
        <n v="760.86"/>
        <n v="1206.9950399999998"/>
        <n v="111.0438"/>
        <n v="254.13299999999995"/>
        <n v="478.67273999999992"/>
        <n v="722.15189999999996"/>
        <n v="61.903619999999997"/>
        <n v="1440.1359"/>
        <n v="784.39607999999987"/>
        <n v="362.09969999999998"/>
        <n v="339.80651999999998"/>
        <n v="11.3652"/>
        <n v="266.08967999999999"/>
        <n v="408.3848999999999"/>
        <n v="343.7235"/>
        <n v="606.35339999999997"/>
        <n v="516.77099999999996"/>
        <n v="1214.6876999999999"/>
        <n v="121.46561999999999"/>
        <n v="700.38323999999989"/>
        <n v="64.475099999999998"/>
        <n v="341.72801999999996"/>
        <n v="770.50079999999991"/>
        <n v="700.00523999999996"/>
        <n v="293.13989999999995"/>
        <n v="235.64087999999998"/>
        <n v="425.32163999999995"/>
        <n v="628.80696"/>
        <n v="674.27369999999996"/>
        <n v="116.80668"/>
        <n v="69.333839999999995"/>
        <n v="210.15054000000001"/>
        <n v="496.02635999999995"/>
        <n v="298.44234"/>
        <n v="766.79405999999994"/>
        <n v="1011.0031199999999"/>
        <n v="540.17730000000006"/>
        <n v="458.69705999999996"/>
        <n v="8.3073599999999992"/>
        <n v="220.66469999999998"/>
        <n v="233.60759999999999"/>
        <n v="340.90685999999999"/>
        <n v="135.98045999999999"/>
        <n v="1073.7590399999999"/>
        <n v="188.69219999999999"/>
        <n v="616.41719999999998"/>
        <n v="657.91799999999989"/>
        <n v="880.57259999999985"/>
        <n v="622.86515999999995"/>
        <n v="585.61541999999986"/>
        <n v="903.62610000000006"/>
        <n v="1501.8488999999997"/>
        <n v="95.518799999999985"/>
        <n v="1745.1711"/>
        <n v="499.27751999999992"/>
        <n v="424.5822"/>
        <n v="656.82575999999995"/>
        <n v="570.91229999999996"/>
        <n v="300.34115999999995"/>
        <n v="64.552859999999995"/>
        <n v="339.06617999999992"/>
        <n v="43.966619999999999"/>
        <n v="435.59099999999995"/>
        <n v="271.33974000000001"/>
        <n v="1265.6879999999999"/>
        <n v="63.656279999999988"/>
        <n v="645.37667999999996"/>
        <n v="1017.7387199999999"/>
        <n v="584.31348000000003"/>
        <n v="682.57403999999997"/>
        <n v="451.51109999999994"/>
        <n v="686.43179999999995"/>
        <n v="682.60968000000003"/>
        <n v="76.322699999999998"/>
        <n v="836.20835999999986"/>
        <n v="675.19151999999997"/>
        <n v="217.20293999999998"/>
        <n v="230.61167999999998"/>
        <n v="1183.8572999999999"/>
        <n v="204.27209999999999"/>
        <n v="230.33339999999998"/>
        <n v="997.04682000000003"/>
        <n v="254.66183999999996"/>
        <n v="551.74139999999989"/>
        <n v="45.807479999999998"/>
        <n v="40.342680000000001"/>
        <n v="266.10695999999996"/>
        <n v="644.71968000000004"/>
        <n v="630.47645999999997"/>
        <n v="570.55895999999996"/>
        <n v="1187.2313999999999"/>
        <n v="252.61524"/>
        <n v="63.651959999999988"/>
        <n v="101.01527999999999"/>
        <n v="31.49982"/>
        <n v="10.85454"/>
        <n v="55.843559999999997"/>
        <n v="328.39055999999994"/>
        <n v="593.11601999999993"/>
        <n v="202.94351999999998"/>
        <n v="181.03895999999997"/>
        <n v="110.76443999999999"/>
        <n v="453.20184"/>
        <n v="224.48825999999997"/>
        <n v="205.36829999999998"/>
        <n v="1056.1337999999998"/>
        <n v="266.46407999999997"/>
        <n v="329.74163999999996"/>
        <n v="343.46249999999998"/>
        <n v="1177.29216"/>
        <n v="189.89189999999996"/>
        <n v="321.83459999999997"/>
        <n v="397.54151999999999"/>
        <n v="434.44889999999992"/>
        <n v="378.35063999999994"/>
        <n v="624.22307999999987"/>
        <n v="989.26559999999984"/>
        <n v="331.64261999999997"/>
        <n v="267.73199999999997"/>
        <n v="538.59239999999988"/>
        <n v="1748.8727999999996"/>
        <n v="1241.4896999999999"/>
        <n v="728.25840000000005"/>
        <n v="8.5687200000000008"/>
        <n v="1176.0047999999999"/>
        <n v="295.91387999999995"/>
        <n v="290.71925999999996"/>
        <n v="529.42679999999996"/>
        <n v="9.3389400000000009"/>
        <n v="259.59545999999995"/>
        <n v="482.12567999999993"/>
        <n v="524.74068"/>
        <n v="599.15664000000004"/>
        <n v="927.42407999999989"/>
        <n v="611.42579999999998"/>
        <n v="354.11220000000003"/>
        <n v="121.63247999999999"/>
        <n v="253.19268"/>
        <n v="1104.7518"/>
        <n v="1460.7125999999998"/>
        <n v="514.59875999999997"/>
        <n v="1091.1506400000001"/>
        <n v="141.56729999999999"/>
        <n v="683.73935999999992"/>
        <n v="229.61501999999996"/>
        <n v="210.33792"/>
        <n v="1149.6518999999998"/>
        <n v="1797.2045999999998"/>
        <n v="166.12667999999999"/>
        <n v="898.31483999999989"/>
        <n v="142.54452000000001"/>
        <n v="1004.9630399999999"/>
        <n v="1668.6008999999999"/>
        <n v="245.87135999999998"/>
        <n v="81.817919999999987"/>
        <n v="298.50389999999999"/>
        <n v="1695.9788999999998"/>
        <n v="1607.0012999999997"/>
        <n v="204.86231999999998"/>
        <n v="163.15505999999996"/>
        <n v="1076.5699199999999"/>
        <n v="343.84283999999997"/>
        <n v="467.84483999999998"/>
        <n v="215.83962"/>
        <n v="110.28384"/>
        <n v="21.571379999999998"/>
        <n v="998.46053999999981"/>
        <n v="316.55844000000002"/>
        <n v="495.21510000000001"/>
        <n v="132.54516000000001"/>
        <n v="352.19123999999999"/>
        <n v="187.02539999999996"/>
        <n v="188.52083999999996"/>
        <n v="466.76069999999993"/>
        <n v="852.38567999999998"/>
        <n v="142.46243999999999"/>
        <n v="1307.3601599999997"/>
        <n v="303.72947999999997"/>
        <n v="632.36699999999996"/>
        <n v="1143.1684799999998"/>
        <n v="229.77755999999999"/>
        <n v="798.48990000000003"/>
        <n v="164.73779999999999"/>
        <n v="241.44659999999999"/>
        <n v="353.22120000000001"/>
        <n v="156.64985999999999"/>
        <n v="641.53872000000001"/>
        <n v="100.26647999999999"/>
        <n v="183.74507999999997"/>
        <n v="215.52677999999997"/>
        <n v="237.10931999999997"/>
        <n v="160.0659"/>
        <n v="501.63083999999998"/>
        <n v="315.13607999999999"/>
        <n v="1167.0695999999998"/>
        <n v="830.6895599999998"/>
        <n v="216.1926"/>
        <n v="543.80736000000002"/>
        <n v="335.13263999999998"/>
        <n v="507.53879999999992"/>
        <n v="1164.2745599999998"/>
        <n v="639.4985999999999"/>
        <n v="497.47787999999997"/>
        <n v="467.52623999999997"/>
        <n v="161.46107999999998"/>
        <n v="452.25179999999995"/>
        <n v="738.74159999999983"/>
        <n v="1090.6677"/>
        <n v="954.9251999999999"/>
        <n v="289.26324"/>
        <n v="1745.8136999999999"/>
        <n v="290.09609999999998"/>
        <n v="378.94607999999999"/>
        <n v="312.00767999999994"/>
        <n v="273.54167999999999"/>
        <n v="43.582319999999996"/>
        <n v="852.44129999999996"/>
        <n v="150.61175999999998"/>
        <n v="379.48949999999996"/>
        <n v="689.46479999999997"/>
        <n v="580.02587999999992"/>
        <n v="52.229700000000001"/>
        <n v="1254.7169999999999"/>
        <n v="184.41648000000001"/>
        <n v="466.07759999999996"/>
        <n v="1242.7783199999999"/>
        <n v="450.78551999999996"/>
        <n v="186.25247999999999"/>
        <n v="110.25323999999999"/>
        <n v="322.74450000000002"/>
        <n v="69.03828"/>
        <n v="294.52175999999997"/>
        <n v="309.81744000000003"/>
        <n v="102.11381999999999"/>
        <n v="1437.7508999999998"/>
        <n v="295.70579999999995"/>
        <n v="534.6585"/>
        <n v="60.036479999999997"/>
        <n v="1535.0805"/>
        <n v="1048.9536000000001"/>
        <n v="1227.67128"/>
        <n v="250.3278"/>
        <n v="568.75103999999999"/>
        <n v="458.44632000000001"/>
        <n v="225.55043999999998"/>
        <n v="9.6123599999999989"/>
        <n v="627.79679999999996"/>
        <n v="454.60709999999995"/>
        <n v="174.84569999999999"/>
        <n v="1363.52736"/>
        <n v="147.06971999999999"/>
        <n v="456.59123999999997"/>
        <n v="691.94951999999989"/>
        <n v="1361.8610999999999"/>
        <n v="737.00729999999999"/>
        <n v="561.28607999999997"/>
        <n v="6.7114799999999999"/>
        <n v="3.7591199999999998"/>
        <n v="1392.5574000000001"/>
        <n v="38.54681999999999"/>
        <n v="198.91655999999995"/>
        <n v="274.96511999999996"/>
        <n v="103.54212"/>
        <n v="220.31567999999999"/>
        <n v="800.14103999999998"/>
        <n v="822.78"/>
        <n v="20.589839999999999"/>
        <n v="1375.1748"/>
        <n v="839.64239999999995"/>
        <n v="288.17261999999994"/>
        <n v="174.05207999999999"/>
        <n v="910.76616000000001"/>
        <n v="342.4896"/>
        <n v="1574.2412999999999"/>
        <n v="171.28187999999997"/>
        <n v="589.40189999999996"/>
        <n v="737.84303999999997"/>
        <n v="1069.3458000000001"/>
        <n v="199.14929999999995"/>
        <n v="123.01523999999998"/>
        <n v="182.34611999999998"/>
        <n v="846.82583999999986"/>
        <n v="706.04171999999994"/>
        <n v="1423.8691199999998"/>
        <n v="494.55575999999996"/>
        <n v="331.64244000000002"/>
        <n v="797.14854000000003"/>
        <n v="123.45102"/>
        <n v="306.70596"/>
        <n v="543.36527999999998"/>
        <n v="21.44502"/>
        <n v="72.817920000000001"/>
        <n v="951.42419999999993"/>
        <n v="311.32349999999997"/>
        <n v="558.05579999999986"/>
        <n v="248.37551999999997"/>
        <n v="340.06553999999994"/>
        <n v="236.52287999999999"/>
        <n v="894.85289999999986"/>
        <n v="203.28804"/>
        <n v="1466.0262"/>
        <n v="750.3732"/>
        <n v="575.68427999999994"/>
        <n v="991.48859999999991"/>
        <n v="1349.2394999999999"/>
        <n v="705.27887999999996"/>
        <n v="861.88463999999999"/>
        <n v="962.5095"/>
        <n v="863.49617999999987"/>
        <n v="127.13543999999999"/>
        <n v="409.03091999999992"/>
        <n v="1652.0417999999997"/>
        <n v="734.44805999999994"/>
        <n v="731.8134"/>
        <n v="879.89274"/>
        <n v="497.64131999999995"/>
        <n v="356.11559999999997"/>
        <n v="838.58058000000005"/>
        <n v="54.918359999999993"/>
        <n v="261.37853999999999"/>
        <n v="428.46029999999996"/>
        <n v="414.74753999999996"/>
        <n v="572.07959999999991"/>
        <n v="163.95965999999999"/>
        <n v="459.19331999999997"/>
        <n v="1525.932"/>
        <n v="1334.2958999999998"/>
        <n v="999.80783999999983"/>
        <n v="180.27936"/>
        <n v="183.40037999999998"/>
        <n v="64.598399999999998"/>
        <n v="592.47431999999992"/>
        <n v="1197.2141999999999"/>
        <n v="107.18063999999998"/>
        <n v="295.00325999999995"/>
        <n v="117.74897999999999"/>
        <n v="28.3842"/>
        <n v="362.20590000000004"/>
        <n v="392.59439999999995"/>
        <n v="745.27127999999993"/>
        <n v="244.37448000000001"/>
        <n v="294.25211999999999"/>
        <n v="312.01325999999995"/>
        <n v="681.02315999999996"/>
        <n v="1421.8596"/>
        <n v="611.24183999999991"/>
        <n v="219.82607999999996"/>
        <n v="53.496180000000003"/>
        <n v="41.198219999999992"/>
        <n v="91.950299999999999"/>
        <n v="1334.8737000000001"/>
        <n v="513.44172000000003"/>
        <n v="328.75793999999996"/>
        <n v="647.02799999999991"/>
        <n v="1528.4168999999999"/>
        <n v="471.23496"/>
        <n v="261.29231999999996"/>
        <n v="178.32671999999999"/>
        <n v="614.25648000000001"/>
        <n v="113.93208"/>
        <n v="459.48311999999999"/>
        <n v="880.45487999999978"/>
        <n v="692.33255999999994"/>
        <n v="261.22535999999997"/>
        <n v="496.55915999999996"/>
        <n v="887.89175999999998"/>
        <n v="507.10859999999997"/>
        <n v="667.84716000000003"/>
        <n v="38.980979999999995"/>
        <n v="426.37572"/>
        <n v="1581.9020999999998"/>
        <n v="413.50139999999999"/>
        <n v="798.6895199999999"/>
        <n v="1174.0255199999999"/>
        <n v="443.29247999999995"/>
        <n v="174.64049999999997"/>
        <n v="542.35151999999994"/>
        <n v="899.19881999999996"/>
        <n v="336.46373999999997"/>
        <n v="108.05615999999999"/>
        <n v="567.62279999999998"/>
        <n v="689.39783999999986"/>
        <n v="521.3059199999999"/>
        <n v="1183.5099"/>
        <n v="1730.3039999999999"/>
        <n v="34.257599999999996"/>
        <n v="1765.1933999999997"/>
        <n v="1290.2516999999998"/>
        <n v="1635.6672000000001"/>
        <n v="656.15616"/>
        <n v="421.76808"/>
        <n v="1028.7467999999999"/>
        <n v="1220.7945599999998"/>
        <n v="614.49947999999995"/>
        <n v="602.10720000000003"/>
        <n v="770.41637999999989"/>
        <n v="369.07758000000001"/>
        <n v="235.08089999999996"/>
        <n v="181.17377999999999"/>
        <n v="12.818159999999999"/>
        <n v="210.06539999999998"/>
        <n v="414.18540000000002"/>
        <n v="458.88479999999993"/>
        <n v="587.76623999999993"/>
        <n v="486.68039999999996"/>
        <n v="56.886479999999999"/>
        <n v="154.20617999999999"/>
        <n v="735.90227999999991"/>
        <n v="696.07259999999997"/>
        <n v="354.23027999999994"/>
        <n v="36.4788"/>
        <n v="327.58271999999999"/>
        <n v="150.98381999999998"/>
        <n v="34.866"/>
        <n v="628.87896000000001"/>
        <n v="678.65201999999999"/>
        <n v="498.11687999999998"/>
        <n v="460.47419999999988"/>
        <n v="609.53831999999989"/>
        <n v="137.39939999999999"/>
        <n v="30.851999999999997"/>
        <n v="313.08515999999997"/>
        <n v="217.11167999999998"/>
        <n v="102.86046"/>
        <n v="1038.8654999999999"/>
        <n v="169.79489999999998"/>
        <n v="44.023499999999999"/>
        <n v="73.154879999999991"/>
        <n v="1147.6952999999999"/>
        <n v="709.99253999999996"/>
        <n v="858.98015999999984"/>
        <n v="1097.1152999999999"/>
        <n v="21.213539999999998"/>
        <n v="279.47429999999997"/>
        <n v="356.74073999999996"/>
        <n v="58.315319999999993"/>
        <n v="989.48951999999997"/>
        <n v="107.31527999999999"/>
        <n v="64.680480000000003"/>
        <n v="884.24639999999977"/>
        <n v="234.08819999999997"/>
        <n v="501.14447999999999"/>
        <n v="658.59839999999986"/>
        <n v="126.92052000000001"/>
        <n v="314.03699999999998"/>
        <n v="413.55503999999996"/>
        <n v="157.15511999999998"/>
        <n v="692.58311999999989"/>
        <n v="277.67483999999996"/>
        <n v="159.28847999999999"/>
        <n v="301.12865999999997"/>
        <n v="1045.9241999999999"/>
        <n v="630.32795999999985"/>
        <n v="23.998859999999997"/>
        <n v="449.55593999999996"/>
        <n v="229.55975999999998"/>
        <n v="146.5299"/>
        <n v="202.68377999999996"/>
        <n v="1785.9699000000001"/>
        <n v="717.71723999999995"/>
        <n v="997.3886399999999"/>
        <n v="318.25781999999998"/>
        <n v="889.59096"/>
        <n v="1105.7219999999998"/>
        <n v="713.60567999999989"/>
        <n v="442.06074000000001"/>
        <n v="120.54959999999998"/>
        <n v="275.54435999999998"/>
        <n v="1159.5194999999999"/>
        <n v="426.29651999999999"/>
        <n v="524.98619999999994"/>
        <n v="336.53375999999997"/>
        <n v="579.23208"/>
        <n v="227.81610000000001"/>
        <n v="113.08139999999999"/>
        <n v="356.83613999999994"/>
        <n v="352.77983999999998"/>
        <n v="251.45387999999997"/>
        <n v="215.55107999999998"/>
        <n v="1326.2355"/>
        <n v="56.995199999999997"/>
        <n v="64.066499999999991"/>
        <n v="258.26507999999995"/>
        <n v="230.64372"/>
        <n v="193.08761999999999"/>
        <n v="345.55625999999995"/>
        <n v="675.47969999999987"/>
        <n v="98.560259999999985"/>
        <n v="204.37685999999999"/>
        <n v="182.36375999999998"/>
        <n v="1074.3416999999997"/>
        <n v="710.34299999999985"/>
        <n v="22.640579999999996"/>
        <n v="1409.9356799999998"/>
        <n v="102.37931999999999"/>
        <n v="289.79244"/>
        <n v="538.13519999999994"/>
        <n v="122.20056"/>
        <n v="450.58139999999992"/>
        <n v="185.63201999999998"/>
        <n v="622.63583999999992"/>
        <n v="417.72059999999999"/>
        <n v="1094.7590999999998"/>
        <n v="960.53039999999999"/>
        <n v="1020.8937599999999"/>
        <n v="108.0855"/>
        <n v="272.71242000000001"/>
        <n v="1034.8090199999999"/>
        <n v="15.348599999999999"/>
        <n v="241.24590000000001"/>
        <n v="473.93531999999999"/>
        <n v="1719.8406"/>
        <n v="979.83809999999994"/>
        <n v="475.71407999999997"/>
        <n v="209.23577999999998"/>
        <n v="710.0222399999999"/>
        <n v="787.1569199999999"/>
        <n v="925.50960000000009"/>
        <n v="179.73972000000001"/>
        <n v="218.61756"/>
        <n v="403.73999999999995"/>
        <n v="58.594319999999989"/>
        <n v="731.54969999999992"/>
        <n v="908.09783999999991"/>
        <n v="174.19427999999999"/>
        <n v="96.319800000000001"/>
        <n v="89.807939999999988"/>
        <n v="573.22349999999994"/>
        <n v="247.94477999999995"/>
        <n v="1405.3310999999999"/>
        <n v="1346.7077999999997"/>
        <n v="436.56695999999999"/>
        <n v="1150.2953999999997"/>
        <n v="812.5469999999998"/>
        <n v="284.94522000000001"/>
        <n v="11.011859999999999"/>
        <n v="452.95469999999995"/>
        <n v="235.25531999999998"/>
        <n v="1406.7259199999999"/>
        <n v="282.82122000000004"/>
        <n v="46.774079999999998"/>
        <n v="245.19401999999997"/>
        <n v="458.61011999999994"/>
        <n v="61.220879999999994"/>
        <n v="790.08155999999985"/>
        <n v="130.91255999999998"/>
        <n v="1331.7902999999999"/>
        <n v="891.65807999999993"/>
        <n v="800.38259999999991"/>
        <n v="332.43948"/>
        <n v="499.42475999999994"/>
        <n v="137.01041999999998"/>
        <n v="1335.1442399999999"/>
        <n v="281.56554"/>
        <n v="370.42020000000002"/>
        <n v="334.15199999999999"/>
        <n v="299.40623999999997"/>
        <n v="432.94283999999999"/>
        <n v="1389.6907199999998"/>
        <n v="1098.9403199999999"/>
        <n v="331.79399999999993"/>
        <n v="237.36959999999999"/>
        <n v="976.58675999999991"/>
        <n v="433.14191999999997"/>
        <n v="234.91242"/>
        <n v="427.73255999999992"/>
        <n v="373.25088"/>
        <n v="1029.5783999999999"/>
        <n v="398.20895999999999"/>
        <n v="212.41655999999995"/>
        <n v="204.90462000000002"/>
        <n v="461.41991999999993"/>
        <n v="127.48536"/>
        <n v="1016.77896"/>
        <n v="269.09189999999995"/>
        <n v="472.2516"/>
        <n v="59.159519999999993"/>
        <n v="632.40911999999992"/>
        <n v="262.73339999999996"/>
        <n v="110.18753999999998"/>
        <n v="611.70605999999987"/>
        <n v="445.43196"/>
        <n v="83.433959999999999"/>
        <n v="1609.2692999999999"/>
        <n v="163.19519999999997"/>
        <n v="551.96963999999991"/>
        <n v="619.78967999999998"/>
        <n v="1057.93488"/>
        <n v="781.09109999999998"/>
        <n v="532.63944000000004"/>
        <n v="619.27362000000005"/>
        <n v="190.89917999999997"/>
        <n v="414.91061999999999"/>
        <n v="247.91831999999999"/>
        <n v="347.31989999999996"/>
        <n v="270.38412"/>
        <n v="169.37783999999996"/>
        <n v="531.41831999999999"/>
        <n v="1549.4552999999996"/>
        <n v="221.98247999999998"/>
        <n v="167.66693999999998"/>
        <n v="327.43889999999999"/>
        <n v="582.26957999999991"/>
        <n v="624.14117999999996"/>
        <n v="175.56263999999999"/>
        <n v="1367.6378399999999"/>
        <n v="973.73519999999996"/>
        <n v="220.72103999999999"/>
        <n v="604.95839999999998"/>
        <n v="1358.8595999999998"/>
        <n v="267.20819999999998"/>
        <n v="20.08728"/>
        <n v="418.91327999999993"/>
        <n v="352.86677999999995"/>
        <n v="849.31919999999991"/>
        <n v="197.58707999999999"/>
        <n v="1103.4021599999999"/>
        <n v="26.944379999999999"/>
        <n v="309.75551999999999"/>
        <n v="182.48472000000001"/>
        <n v="298.53737999999998"/>
        <n v="626.50079999999991"/>
        <n v="1234.5026399999999"/>
        <n v="32.265900000000002"/>
        <n v="11.47176"/>
        <n v="43.016759999999998"/>
        <n v="4.4758799999999992"/>
        <n v="342.41093999999998"/>
        <n v="419.33879999999994"/>
        <n v="381.71375999999998"/>
        <n v="851.86080000000004"/>
        <n v="426.63527999999997"/>
        <n v="164.94479999999999"/>
        <n v="685.50785999999994"/>
        <n v="530.60615999999993"/>
        <n v="907.06589999999994"/>
        <n v="437.90111999999999"/>
        <n v="646.10640000000001"/>
        <n v="1384.434"/>
        <n v="487.66967999999997"/>
        <n v="332.9991"/>
        <n v="762.00840000000005"/>
        <n v="1184.0147999999997"/>
        <n v="467.07083999999998"/>
        <n v="26.021879999999999"/>
        <n v="262.27925999999997"/>
        <n v="218.60136"/>
        <n v="147.71951999999999"/>
        <n v="1254.8685599999999"/>
        <n v="140.76558"/>
        <n v="322.00487999999996"/>
        <n v="602.98739999999998"/>
        <n v="721.60685999999998"/>
        <n v="326.46455999999995"/>
        <n v="829.23641999999995"/>
        <n v="1111.91256"/>
        <n v="613.82339999999999"/>
        <n v="657.95364000000006"/>
        <n v="371.01024000000001"/>
        <n v="271.94687999999996"/>
        <n v="425.60639999999995"/>
        <n v="433.41929999999996"/>
        <n v="346.28039999999999"/>
        <n v="950.99993999999992"/>
        <n v="35.163359999999997"/>
        <n v="165.5676"/>
        <n v="166.12073999999998"/>
        <n v="93.942899999999995"/>
        <n v="421.55027999999993"/>
        <n v="298.67687999999998"/>
        <n v="24.637319999999999"/>
        <n v="1113.6564000000001"/>
        <n v="198.71909999999997"/>
        <n v="970.76807999999994"/>
        <n v="625.20047999999997"/>
        <n v="199.80972"/>
        <n v="699.94529999999997"/>
        <n v="68.218739999999997"/>
        <n v="665.67419999999993"/>
        <n v="580.67999999999995"/>
        <n v="471.77459999999996"/>
        <n v="642.58776"/>
        <n v="363.84659999999997"/>
        <n v="175.06925999999999"/>
        <n v="740.57165999999995"/>
        <n v="881.14607999999987"/>
        <n v="367.88201999999995"/>
        <n v="354.55644000000001"/>
        <n v="1406.3462999999999"/>
        <n v="611.78219999999999"/>
        <n v="148.24529999999999"/>
        <n v="482.66027999999994"/>
        <n v="246.70836"/>
        <n v="305.38079999999997"/>
        <n v="1485.7208999999998"/>
        <n v="1375.0928999999999"/>
        <n v="314.49707999999998"/>
        <n v="1295.0618400000001"/>
        <n v="70.261560000000003"/>
        <n v="277.7355"/>
        <n v="143.74583999999999"/>
        <n v="51.843239999999994"/>
        <n v="322.42590000000001"/>
        <n v="187.27361999999999"/>
        <n v="176.51969999999997"/>
        <n v="698.35968000000003"/>
        <n v="1586.2473"/>
        <n v="703.59930000000008"/>
        <n v="254.01095999999998"/>
        <n v="1631.3679"/>
        <n v="534.23226"/>
        <n v="115.16327999999999"/>
        <n v="534.45384000000001"/>
        <n v="325.58867999999995"/>
        <n v="234.26711999999998"/>
        <n v="431.40779999999995"/>
        <n v="600.21792000000005"/>
        <n v="749.43089999999995"/>
        <n v="57.470939999999992"/>
        <n v="300.58344"/>
        <n v="73.682459999999992"/>
        <n v="872.18279999999993"/>
        <n v="304.18577999999997"/>
        <n v="490.20119999999997"/>
        <n v="132.45767999999998"/>
        <n v="612.66168000000005"/>
        <n v="216.00485999999998"/>
        <n v="667.58903999999995"/>
        <n v="159.17687999999998"/>
        <n v="245.91762"/>
        <n v="87.250680000000003"/>
        <n v="1528.6023"/>
        <n v="1414.9467"/>
        <n v="1049.1110999999999"/>
        <n v="193.22711999999999"/>
        <n v="506.15981999999997"/>
        <n v="580.76567999999997"/>
        <n v="481.54139999999995"/>
        <n v="550.05840000000001"/>
        <n v="783.96029999999996"/>
        <n v="359.16515999999996"/>
        <n v="265.16429999999997"/>
        <n v="370.11959999999993"/>
        <n v="526.16789999999992"/>
        <n v="1327.3019999999999"/>
        <n v="121.26671999999999"/>
        <n v="1345.0697999999998"/>
        <n v="460.91267999999991"/>
        <n v="263.83967999999999"/>
        <n v="247.79213999999996"/>
        <n v="302.89859999999999"/>
        <n v="1116.1007999999999"/>
        <n v="697.71420000000001"/>
        <n v="1303.4304"/>
        <n v="212.41007999999997"/>
        <n v="585.16379999999992"/>
        <n v="43.349400000000003"/>
        <n v="60.668279999999996"/>
        <n v="590.59853999999996"/>
        <n v="661.60907999999995"/>
        <n v="283.22387999999995"/>
        <n v="401.19839999999999"/>
        <n v="602.67959999999994"/>
        <n v="269.29169999999999"/>
        <n v="145.04759999999999"/>
        <n v="336.35573999999997"/>
        <n v="175.57344000000001"/>
        <n v="21.738240000000001"/>
        <n v="32.646239999999992"/>
        <n v="1091.08368"/>
        <n v="660.32244000000003"/>
        <n v="589.99211999999989"/>
        <n v="353.82527999999996"/>
        <n v="695.23847999999998"/>
        <n v="185.24969999999999"/>
        <n v="1719.4382999999998"/>
        <n v="164.94011999999998"/>
        <n v="11.79162"/>
        <n v="464.06609999999995"/>
        <n v="593.46216000000004"/>
        <n v="30.264300000000002"/>
        <n v="952.03512000000001"/>
        <n v="385.13448"/>
        <n v="876.63419999999985"/>
        <n v="610.29143999999997"/>
        <n v="312.05789999999996"/>
        <n v="62.948879999999996"/>
        <n v="172.99007999999998"/>
        <n v="944.96039999999994"/>
        <n v="610.44839999999999"/>
        <n v="553.74731999999995"/>
        <n v="282.24107999999995"/>
        <n v="339.67025999999998"/>
        <n v="1301.6519999999998"/>
        <n v="1212.1480799999999"/>
        <n v="242.96651999999997"/>
        <n v="335.87801999999999"/>
        <n v="234.52145999999996"/>
        <n v="538.85303999999996"/>
        <n v="88.879139999999992"/>
        <n v="686.55995999999993"/>
        <n v="351.90539999999999"/>
        <n v="131.50836000000001"/>
        <n v="95.116139999999987"/>
        <n v="1291.4621999999999"/>
        <n v="397.67111999999997"/>
        <n v="1309.6196999999997"/>
        <n v="1129.7682"/>
        <n v="459.0098999999999"/>
        <n v="850.07879999999989"/>
        <n v="89.174879999999987"/>
        <n v="517.7181599999999"/>
        <n v="203.88942"/>
        <n v="84.501899999999992"/>
        <n v="705.33450000000005"/>
        <n v="674.7992999999999"/>
        <n v="1253.5027199999997"/>
        <n v="427.81139999999994"/>
        <n v="746.07911999999988"/>
        <n v="86.586479999999995"/>
        <n v="535.20623999999998"/>
        <n v="338.35859999999997"/>
        <n v="1334.8323"/>
        <n v="237.85847999999999"/>
        <n v="656.26415999999995"/>
        <n v="872.33111999999983"/>
        <n v="39.207419999999999"/>
        <n v="307.27277999999995"/>
        <n v="702.73727999999994"/>
        <n v="674.93844000000001"/>
        <n v="100.59768"/>
        <n v="359.59535999999997"/>
        <n v="721.38023999999996"/>
        <n v="409.29767999999996"/>
        <n v="7.8746399999999994"/>
        <n v="95.7834"/>
        <n v="1383.5469599999999"/>
        <n v="388.72079999999994"/>
        <n v="97.318439999999995"/>
        <n v="155.33009999999999"/>
        <n v="1223.9784"/>
        <n v="204.77843999999999"/>
        <n v="8.7724799999999998"/>
        <n v="1592.3519999999999"/>
        <n v="428.21459999999996"/>
        <n v="335.77703999999994"/>
        <n v="1410.0056999999997"/>
        <n v="1305.3671999999997"/>
        <n v="227.41397999999998"/>
        <n v="398.75255999999996"/>
        <n v="794.93777999999986"/>
        <n v="201.94056"/>
        <n v="772.06877999999983"/>
        <n v="218.05451999999997"/>
        <n v="566.04258000000004"/>
        <n v="135.27323999999999"/>
        <n v="70.388639999999995"/>
        <n v="532.10051999999996"/>
        <n v="175.77791999999999"/>
        <n v="500.65397999999999"/>
        <n v="268.18811999999997"/>
        <n v="1194.2468999999999"/>
        <n v="222.18875999999997"/>
        <n v="518.21694000000002"/>
        <n v="452.93579999999997"/>
        <n v="1478.6900999999998"/>
        <n v="112.95755999999999"/>
        <n v="156.02219999999997"/>
        <n v="241.63811999999999"/>
        <n v="489.57767999999993"/>
        <n v="598.75271999999995"/>
        <n v="429.57611999999995"/>
        <n v="191.24495999999996"/>
        <n v="52.390619999999998"/>
        <n v="45.358019999999996"/>
        <n v="184.81338"/>
        <n v="1389.5874000000001"/>
        <n v="1236.5999999999999"/>
        <n v="108.55296"/>
        <n v="617.13305999999989"/>
        <n v="1168.4570399999998"/>
        <n v="56.972159999999995"/>
        <n v="239.49936"/>
        <n v="819.18755999999985"/>
        <n v="948.02399999999989"/>
        <n v="474.77951999999993"/>
        <n v="19.832939999999997"/>
        <n v="323.12970000000001"/>
        <n v="1632.7637999999999"/>
        <n v="1716.5241000000001"/>
        <n v="941.79815999999994"/>
        <n v="384.74135999999999"/>
        <n v="239.67269999999996"/>
        <n v="901.32299999999998"/>
        <n v="25.019819999999999"/>
        <n v="608.59673999999995"/>
        <n v="30.283919999999998"/>
        <n v="143.94186000000002"/>
        <n v="1026.5021999999999"/>
        <n v="329.33069999999998"/>
        <n v="487.12751999999995"/>
        <n v="680.22107999999992"/>
        <n v="1082.808"/>
        <n v="1070.2448999999999"/>
        <n v="88.717860000000002"/>
        <n v="595.7657999999999"/>
        <n v="545.52959999999996"/>
        <n v="4.1176799999999991"/>
        <n v="1592.4482999999998"/>
        <n v="323.42579999999992"/>
        <n v="1066.8527999999999"/>
        <n v="1274.2379999999998"/>
        <n v="166.58819999999997"/>
        <n v="1328.8661999999999"/>
        <n v="380.57633999999996"/>
        <n v="498.0673799999999"/>
        <n v="483.24419999999998"/>
        <n v="192.66066000000001"/>
        <n v="442.18619999999999"/>
        <n v="1111.52016"/>
        <n v="170.24795999999998"/>
        <n v="440.38025999999991"/>
        <n v="1150.0874999999999"/>
        <n v="1229.8463999999999"/>
        <n v="212.03639999999999"/>
        <n v="121.20461999999999"/>
        <n v="62.486639999999994"/>
        <n v="804.49469999999997"/>
        <n v="490.32467999999994"/>
        <n v="268.37567999999999"/>
        <n v="1184.1587999999999"/>
        <n v="190.88801999999998"/>
        <n v="71.320139999999995"/>
        <n v="572.36615999999992"/>
        <n v="442.97351999999995"/>
        <n v="342.01169999999996"/>
        <n v="498.31991999999991"/>
        <n v="286.64567999999997"/>
        <n v="814.79573999999991"/>
        <n v="845.01089999999999"/>
        <n v="374.50044000000003"/>
        <n v="265.26995999999997"/>
        <n v="515.97251999999992"/>
        <n v="807.24545999999998"/>
        <n v="833.60015999999996"/>
        <n v="63.764999999999993"/>
        <n v="159.04565999999997"/>
        <n v="256.24763999999999"/>
        <n v="258.06653999999997"/>
        <n v="40.244759999999999"/>
        <n v="969.45659999999998"/>
        <n v="38.293199999999999"/>
        <n v="531.51803999999993"/>
        <n v="912.79169999999999"/>
        <n v="916.35030000000006"/>
        <n v="520.03655999999989"/>
        <n v="145.56815999999998"/>
        <n v="207.85337999999999"/>
        <n v="111.65363999999998"/>
        <n v="1259.7713999999999"/>
        <n v="462.22595999999993"/>
        <n v="713.85623999999996"/>
        <n v="529.61849999999993"/>
        <n v="281.63933999999995"/>
        <n v="247.00931999999997"/>
        <n v="122.72507999999999"/>
        <n v="676.30607999999995"/>
        <n v="232.86204000000001"/>
        <n v="1483.5536999999999"/>
        <n v="814.39559999999994"/>
        <n v="135.63468"/>
        <n v="1105.87104"/>
        <n v="87.915599999999984"/>
        <n v="184.21919999999997"/>
        <n v="263.39904000000001"/>
        <n v="11.749139999999999"/>
        <n v="510.90263999999996"/>
        <n v="885.37248"/>
        <n v="127.32245999999999"/>
        <n v="601.04214000000002"/>
        <n v="666.96911999999986"/>
        <n v="644.68259999999987"/>
        <n v="478.19087999999994"/>
        <n v="308.36124000000001"/>
        <n v="844.39800000000002"/>
        <n v="901.61189999999988"/>
        <n v="411.46109999999999"/>
        <n v="1380.9988799999999"/>
        <n v="1019.6895599999998"/>
        <n v="702.10043999999994"/>
        <n v="66.04992"/>
        <n v="1202.499"/>
        <n v="586.2014999999999"/>
        <n v="610.83629999999994"/>
        <n v="1047.4732799999999"/>
        <n v="494.39790000000005"/>
        <n v="147.49866"/>
        <n v="1295.7371999999998"/>
        <n v="886.97699999999986"/>
        <n v="529.87608"/>
        <n v="329.60771999999997"/>
        <n v="580.5729"/>
        <n v="318.89807999999999"/>
        <n v="437.51087999999999"/>
        <n v="53.883719999999997"/>
        <n v="162.44405999999998"/>
        <n v="917.87975999999992"/>
        <n v="114.14952"/>
        <n v="59.901659999999993"/>
        <n v="684.94607999999994"/>
        <n v="497.68020000000001"/>
        <n v="38.653199999999991"/>
        <n v="1739.8107"/>
        <n v="268.84169999999995"/>
        <n v="353.67911999999995"/>
        <n v="555.03089999999997"/>
        <n v="780.03701999999976"/>
        <n v="586.31327999999996"/>
        <n v="324.70524"/>
        <n v="124.80425999999999"/>
        <n v="477.75239999999997"/>
        <n v="211.78295999999997"/>
        <n v="234.21527999999998"/>
        <n v="733.08168000000001"/>
        <n v="192.2175"/>
        <n v="177.78672"/>
        <n v="574.62911999999994"/>
        <n v="568.38743999999997"/>
        <n v="429.13097999999997"/>
        <n v="1039.92048"/>
        <n v="349.33067999999997"/>
        <n v="1127.9438999999998"/>
        <n v="737.95049999999992"/>
        <n v="63.464939999999991"/>
        <n v="305.45477999999991"/>
        <n v="270.07487999999995"/>
        <n v="92.544299999999993"/>
        <n v="180.95939999999996"/>
        <n v="486.89909999999998"/>
        <n v="968.08499999999992"/>
        <n v="1194.8606999999997"/>
        <n v="1076.62248"/>
        <n v="923.44482000000016"/>
        <n v="759.80969999999991"/>
        <n v="443.18069999999989"/>
        <n v="329.9418"/>
        <n v="1753.902"/>
        <n v="792.85895999999991"/>
        <n v="774.9"/>
        <n v="570.36599999999999"/>
        <n v="276.69203999999996"/>
        <n v="1581.6734999999999"/>
        <n v="216.62639999999996"/>
        <n v="1119.50064"/>
        <n v="273.79836"/>
        <n v="573.47190000000001"/>
        <n v="484.49627999999996"/>
        <n v="188.09549999999999"/>
        <n v="320.34474"/>
        <n v="297.12239999999997"/>
        <n v="459.89801999999992"/>
        <n v="1673.0900999999997"/>
        <n v="523.67867999999999"/>
        <n v="205.08695999999998"/>
        <n v="491.21351999999996"/>
        <n v="52.562519999999999"/>
        <n v="450.56610000000001"/>
        <n v="343.72944000000001"/>
        <n v="1347.2991"/>
        <n v="917.94329999999991"/>
        <n v="654.25535999999988"/>
        <n v="513.15372000000002"/>
        <n v="316.96541999999994"/>
        <n v="381.88727999999998"/>
        <n v="898.35749999999996"/>
        <n v="831.99959999999987"/>
        <n v="271.86461999999995"/>
        <n v="1242.27"/>
        <n v="204.48"/>
        <n v="509.07815999999997"/>
        <n v="295.22699999999998"/>
        <n v="625.10867999999994"/>
        <n v="195.61049999999997"/>
        <n v="169.98263999999998"/>
        <n v="380.83427999999998"/>
        <n v="1666.3769999999997"/>
        <n v="546.14735999999994"/>
        <n v="86.246819999999985"/>
        <n v="755.03807999999992"/>
        <n v="219.68261999999999"/>
        <n v="879.77807999999993"/>
        <n v="185.44391999999999"/>
        <n v="105.92459999999998"/>
        <n v="1162.6010999999999"/>
        <n v="534.44159999999999"/>
        <n v="64.384919999999994"/>
        <n v="712.42488000000003"/>
        <n v="1188.6741"/>
        <n v="764.28521999999998"/>
        <n v="120.40937999999998"/>
        <n v="389.74139999999994"/>
        <n v="432.27989999999988"/>
        <n v="392.81651999999997"/>
        <n v="279.83591999999999"/>
        <n v="125.18279999999999"/>
        <n v="253.10339999999999"/>
        <n v="518.16671999999994"/>
        <n v="1329.7953600000001"/>
        <n v="1313.9378999999999"/>
        <n v="1048.6268999999998"/>
        <n v="501.31349999999992"/>
        <n v="987.04871999999989"/>
        <n v="111.76128"/>
        <n v="68.513400000000004"/>
        <n v="45.469799999999992"/>
        <n v="19.944179999999999"/>
        <n v="112.98636"/>
        <n v="1064.2703399999998"/>
        <n v="46.760759999999998"/>
        <n v="570.45024000000001"/>
        <n v="1151.85528"/>
        <n v="1140.9883199999999"/>
        <n v="685.36079999999993"/>
        <n v="1127.7575999999999"/>
        <n v="75.413159999999991"/>
        <n v="127.50875999999998"/>
        <n v="102.41963999999999"/>
        <n v="442.65312"/>
        <n v="682.47864000000004"/>
        <n v="571.33295999999996"/>
        <n v="680.68295999999998"/>
        <n v="294.48431999999997"/>
        <n v="292.38911999999999"/>
        <n v="112.11102"/>
        <n v="9.5297399999999985"/>
        <n v="492.93395999999996"/>
        <n v="1214.3996999999999"/>
        <n v="70.212959999999995"/>
        <n v="402.00371999999999"/>
        <n v="705.56471999999997"/>
        <n v="50.646239999999992"/>
        <n v="710.99964"/>
        <n v="962.40635999999995"/>
        <n v="470.06351999999993"/>
        <n v="484.83755999999994"/>
        <n v="465.71129999999994"/>
        <n v="179.00927999999996"/>
        <n v="778.30199999999991"/>
        <n v="747.59183999999993"/>
        <n v="1464.2037"/>
        <n v="606.28643999999997"/>
        <n v="112.64543999999999"/>
        <n v="130.6062"/>
        <n v="523.93445999999994"/>
        <n v="233.99801999999997"/>
        <n v="1216.9160999999999"/>
        <n v="107.64467999999999"/>
        <n v="114.69311999999999"/>
        <n v="387.64296000000002"/>
        <n v="1598.3775000000001"/>
        <n v="970.16723999999999"/>
        <n v="209.07287999999997"/>
        <n v="715.58855999999992"/>
        <n v="1390.0797"/>
        <n v="508.28255999999993"/>
        <n v="451.89899999999994"/>
        <n v="55.717199999999998"/>
        <n v="198.46079999999998"/>
        <n v="185.00471999999999"/>
        <n v="835.95960000000002"/>
        <n v="897.29801999999995"/>
        <n v="233.37881999999999"/>
        <n v="985.56119999999999"/>
        <n v="602.94599999999991"/>
        <n v="1670.4998999999998"/>
        <n v="743.21496000000002"/>
        <n v="1174.7930399999998"/>
        <n v="224.15939999999995"/>
        <n v="167.46335999999999"/>
        <n v="207.89855999999997"/>
        <n v="411.90030000000002"/>
        <n v="234.648"/>
        <n v="367.27991999999995"/>
        <n v="1118.3270399999999"/>
        <n v="50.036760000000001"/>
        <n v="581.16599999999994"/>
        <n v="477.02699999999999"/>
        <n v="1392.1163999999999"/>
        <n v="605.58479999999997"/>
        <n v="274.20803999999998"/>
        <n v="885.47129999999993"/>
        <n v="1502.3744999999999"/>
        <n v="335.32289999999995"/>
        <n v="1425.0050999999999"/>
        <n v="607.24692000000005"/>
        <n v="1050.6542399999998"/>
        <n v="1302.19848"/>
        <n v="165.39119999999997"/>
        <n v="612.05543999999998"/>
        <n v="59.686739999999993"/>
        <n v="701.50859999999989"/>
        <n v="902.48093999999992"/>
        <n v="602.86355999999989"/>
        <n v="579.26087999999993"/>
        <n v="1187.88048"/>
        <n v="584.70299999999997"/>
        <n v="1283.32296"/>
        <n v="683.98775999999998"/>
        <n v="583.42499999999995"/>
        <n v="237.78827999999996"/>
        <n v="1281.096"/>
        <n v="1246.8392999999999"/>
        <n v="742.64688000000001"/>
        <n v="329.50799999999998"/>
        <n v="315.51587999999998"/>
        <n v="180.16560000000001"/>
        <n v="52.886879999999991"/>
        <n v="218.58245999999997"/>
        <n v="34.500959999999999"/>
        <n v="896.1400799999999"/>
        <n v="162.57293999999999"/>
        <n v="1065.8088"/>
        <n v="155.15225999999998"/>
        <n v="346.78475999999995"/>
        <n v="119.18178"/>
        <n v="482.64498000000003"/>
        <n v="1661.2757999999997"/>
        <n v="919.05479999999989"/>
        <n v="353.08511999999996"/>
        <n v="160.50762"/>
        <n v="246.18510000000001"/>
        <n v="852.45839999999998"/>
        <n v="225.72072"/>
        <n v="262.81349999999998"/>
        <n v="346.37525999999997"/>
        <n v="6.837839999999999"/>
        <n v="149.23475999999999"/>
        <n v="294.21899999999999"/>
        <n v="363.57551999999998"/>
        <n v="173.25305999999998"/>
        <n v="151.92809999999997"/>
        <n v="1362.6116999999999"/>
        <n v="280.73825999999997"/>
        <n v="1418.3505"/>
        <n v="136.85849999999999"/>
        <n v="592.803"/>
        <n v="381.63149999999996"/>
        <n v="227.04659999999996"/>
        <n v="71.989019999999996"/>
        <n v="228.35123999999999"/>
        <n v="263.12399999999997"/>
        <n v="114.10109999999999"/>
        <n v="974.78459999999995"/>
        <n v="801.16847999999993"/>
        <n v="345.56471999999997"/>
        <n v="97.667639999999992"/>
        <n v="223.63290000000001"/>
        <n v="14.364539999999998"/>
        <n v="63.479159999999993"/>
        <n v="97.364519999999999"/>
        <n v="532.73663999999997"/>
        <n v="313.37099999999998"/>
        <n v="79.005599999999987"/>
        <n v="417.72527999999994"/>
        <n v="1320.0083999999997"/>
        <n v="300.05694"/>
        <n v="102.4605"/>
        <n v="234.54539999999997"/>
        <n v="1307.4524999999999"/>
        <n v="20.400479999999998"/>
        <n v="446.33159999999998"/>
        <n v="442.72367999999994"/>
        <n v="63.458279999999995"/>
        <n v="64.075859999999992"/>
        <n v="1126.0070999999998"/>
        <n v="180.55925999999999"/>
        <n v="1464.7040999999999"/>
        <n v="474.79499999999996"/>
        <n v="661.87295999999992"/>
        <n v="1239.9674399999999"/>
        <n v="661.11047999999994"/>
        <n v="261.70488"/>
        <n v="465.36587999999995"/>
        <n v="757.19951999999989"/>
        <n v="6.3547199999999995"/>
        <n v="728.87129999999979"/>
        <n v="808.14689999999996"/>
        <n v="873.01799999999992"/>
        <n v="333.23669999999998"/>
        <n v="220.84019999999998"/>
        <n v="184.72427999999999"/>
        <n v="473.92775999999998"/>
        <n v="1268.69904"/>
        <n v="204.97824"/>
        <n v="677.85587999999996"/>
        <n v="990.26279999999997"/>
        <n v="17.680679999999999"/>
        <n v="690.02981999999997"/>
        <n v="123.58008"/>
        <n v="226.97118"/>
        <n v="61.390439999999991"/>
        <n v="48.1509"/>
        <n v="69.308459999999997"/>
        <n v="185.67089999999996"/>
        <n v="1373.2137"/>
        <n v="461.91059999999999"/>
        <n v="438.73559999999998"/>
        <n v="660.57479999999998"/>
        <n v="1426.2713999999996"/>
        <n v="1379.6135999999999"/>
        <n v="331.47953999999993"/>
        <n v="617.03388000000007"/>
        <n v="818.41589999999997"/>
        <n v="619.39980000000003"/>
        <n v="244.60775999999998"/>
        <n v="459.77219999999994"/>
        <n v="688.27103999999997"/>
        <n v="1406.2284"/>
        <n v="344.75921999999997"/>
        <n v="64.29473999999999"/>
        <n v="214.16759999999999"/>
        <n v="155.63159999999999"/>
        <n v="357.15815999999995"/>
        <n v="1243.0340999999999"/>
      </sharedItems>
    </cacheField>
    <cacheField name="Rating" numFmtId="0">
      <sharedItems containsSemiMixedTypes="0" containsString="0" containsNumber="1" minValue="1" maxValue="5"/>
    </cacheField>
    <cacheField name="Reviews" numFmtId="0">
      <sharedItems containsSemiMixedTypes="0" containsString="0" containsNumber="1" containsInteger="1" minValue="0" maxValue="5000"/>
    </cacheField>
    <cacheField name="OrderDate" numFmtId="14">
      <sharedItems containsSemiMixedTypes="0" containsNonDate="0" containsDate="1" containsString="0" minDate="2024-01-01T00:00:00" maxDate="2024-12-27T00:00:00" count="361">
        <d v="2024-11-11T00:00:00"/>
        <d v="2024-06-22T00:00:00"/>
        <d v="2024-05-27T00:00:00"/>
        <d v="2024-07-25T00:00:00"/>
        <d v="2024-02-19T00:00:00"/>
        <d v="2024-09-28T00:00:00"/>
        <d v="2024-07-02T00:00:00"/>
        <d v="2024-01-30T00:00:00"/>
        <d v="2024-09-21T00:00:00"/>
        <d v="2024-09-26T00:00:00"/>
        <d v="2024-02-20T00:00:00"/>
        <d v="2024-05-18T00:00:00"/>
        <d v="2024-08-09T00:00:00"/>
        <d v="2024-04-06T00:00:00"/>
        <d v="2024-07-11T00:00:00"/>
        <d v="2024-02-02T00:00:00"/>
        <d v="2024-05-09T00:00:00"/>
        <d v="2024-12-17T00:00:00"/>
        <d v="2024-01-24T00:00:00"/>
        <d v="2024-03-12T00:00:00"/>
        <d v="2024-06-28T00:00:00"/>
        <d v="2024-01-28T00:00:00"/>
        <d v="2024-04-07T00:00:00"/>
        <d v="2024-01-07T00:00:00"/>
        <d v="2024-02-08T00:00:00"/>
        <d v="2024-01-02T00:00:00"/>
        <d v="2024-05-26T00:00:00"/>
        <d v="2024-12-22T00:00:00"/>
        <d v="2024-08-28T00:00:00"/>
        <d v="2024-09-23T00:00:00"/>
        <d v="2024-09-07T00:00:00"/>
        <d v="2024-05-04T00:00:00"/>
        <d v="2024-08-08T00:00:00"/>
        <d v="2024-11-26T00:00:00"/>
        <d v="2024-04-26T00:00:00"/>
        <d v="2024-09-05T00:00:00"/>
        <d v="2024-10-16T00:00:00"/>
        <d v="2024-09-08T00:00:00"/>
        <d v="2024-03-24T00:00:00"/>
        <d v="2024-06-24T00:00:00"/>
        <d v="2024-11-28T00:00:00"/>
        <d v="2024-01-23T00:00:00"/>
        <d v="2024-10-15T00:00:00"/>
        <d v="2024-01-03T00:00:00"/>
        <d v="2024-07-24T00:00:00"/>
        <d v="2024-11-24T00:00:00"/>
        <d v="2024-11-29T00:00:00"/>
        <d v="2024-05-10T00:00:00"/>
        <d v="2024-01-13T00:00:00"/>
        <d v="2024-12-23T00:00:00"/>
        <d v="2024-10-01T00:00:00"/>
        <d v="2024-04-09T00:00:00"/>
        <d v="2024-07-03T00:00:00"/>
        <d v="2024-02-05T00:00:00"/>
        <d v="2024-11-30T00:00:00"/>
        <d v="2024-09-10T00:00:00"/>
        <d v="2024-03-15T00:00:00"/>
        <d v="2024-05-05T00:00:00"/>
        <d v="2024-03-05T00:00:00"/>
        <d v="2024-01-04T00:00:00"/>
        <d v="2024-02-26T00:00:00"/>
        <d v="2024-04-18T00:00:00"/>
        <d v="2024-05-06T00:00:00"/>
        <d v="2024-12-02T00:00:00"/>
        <d v="2024-08-30T00:00:00"/>
        <d v="2024-01-16T00:00:00"/>
        <d v="2024-03-27T00:00:00"/>
        <d v="2024-10-29T00:00:00"/>
        <d v="2024-05-22T00:00:00"/>
        <d v="2024-11-04T00:00:00"/>
        <d v="2024-12-26T00:00:00"/>
        <d v="2024-07-18T00:00:00"/>
        <d v="2024-10-04T00:00:00"/>
        <d v="2024-02-11T00:00:00"/>
        <d v="2024-11-22T00:00:00"/>
        <d v="2024-06-07T00:00:00"/>
        <d v="2024-04-17T00:00:00"/>
        <d v="2024-01-15T00:00:00"/>
        <d v="2024-11-09T00:00:00"/>
        <d v="2024-10-19T00:00:00"/>
        <d v="2024-06-27T00:00:00"/>
        <d v="2024-10-02T00:00:00"/>
        <d v="2024-08-19T00:00:00"/>
        <d v="2024-04-01T00:00:00"/>
        <d v="2024-03-26T00:00:00"/>
        <d v="2024-10-23T00:00:00"/>
        <d v="2024-09-16T00:00:00"/>
        <d v="2024-10-28T00:00:00"/>
        <d v="2024-08-15T00:00:00"/>
        <d v="2024-05-03T00:00:00"/>
        <d v="2024-04-29T00:00:00"/>
        <d v="2024-04-21T00:00:00"/>
        <d v="2024-09-22T00:00:00"/>
        <d v="2024-08-10T00:00:00"/>
        <d v="2024-10-06T00:00:00"/>
        <d v="2024-03-29T00:00:00"/>
        <d v="2024-06-20T00:00:00"/>
        <d v="2024-11-01T00:00:00"/>
        <d v="2024-04-23T00:00:00"/>
        <d v="2024-12-04T00:00:00"/>
        <d v="2024-10-07T00:00:00"/>
        <d v="2024-05-19T00:00:00"/>
        <d v="2024-07-10T00:00:00"/>
        <d v="2024-03-17T00:00:00"/>
        <d v="2024-11-27T00:00:00"/>
        <d v="2024-08-07T00:00:00"/>
        <d v="2024-07-22T00:00:00"/>
        <d v="2024-03-01T00:00:00"/>
        <d v="2024-02-03T00:00:00"/>
        <d v="2024-10-18T00:00:00"/>
        <d v="2024-04-20T00:00:00"/>
        <d v="2024-01-06T00:00:00"/>
        <d v="2024-12-12T00:00:00"/>
        <d v="2024-04-19T00:00:00"/>
        <d v="2024-07-01T00:00:00"/>
        <d v="2024-05-30T00:00:00"/>
        <d v="2024-07-07T00:00:00"/>
        <d v="2024-07-08T00:00:00"/>
        <d v="2024-08-20T00:00:00"/>
        <d v="2024-03-08T00:00:00"/>
        <d v="2024-07-19T00:00:00"/>
        <d v="2024-04-13T00:00:00"/>
        <d v="2024-08-22T00:00:00"/>
        <d v="2024-04-24T00:00:00"/>
        <d v="2024-10-03T00:00:00"/>
        <d v="2024-05-07T00:00:00"/>
        <d v="2024-09-03T00:00:00"/>
        <d v="2024-01-11T00:00:00"/>
        <d v="2024-07-31T00:00:00"/>
        <d v="2024-08-29T00:00:00"/>
        <d v="2024-02-12T00:00:00"/>
        <d v="2024-10-27T00:00:00"/>
        <d v="2024-01-21T00:00:00"/>
        <d v="2024-03-31T00:00:00"/>
        <d v="2024-04-15T00:00:00"/>
        <d v="2024-12-03T00:00:00"/>
        <d v="2024-11-14T00:00:00"/>
        <d v="2024-08-12T00:00:00"/>
        <d v="2024-11-21T00:00:00"/>
        <d v="2024-09-18T00:00:00"/>
        <d v="2024-06-15T00:00:00"/>
        <d v="2024-11-13T00:00:00"/>
        <d v="2024-04-14T00:00:00"/>
        <d v="2024-04-30T00:00:00"/>
        <d v="2024-09-06T00:00:00"/>
        <d v="2024-08-04T00:00:00"/>
        <d v="2024-02-01T00:00:00"/>
        <d v="2024-02-15T00:00:00"/>
        <d v="2024-05-02T00:00:00"/>
        <d v="2024-01-05T00:00:00"/>
        <d v="2024-04-02T00:00:00"/>
        <d v="2024-03-18T00:00:00"/>
        <d v="2024-07-14T00:00:00"/>
        <d v="2024-03-06T00:00:00"/>
        <d v="2024-05-24T00:00:00"/>
        <d v="2024-05-25T00:00:00"/>
        <d v="2024-03-21T00:00:00"/>
        <d v="2024-08-26T00:00:00"/>
        <d v="2024-04-22T00:00:00"/>
        <d v="2024-08-23T00:00:00"/>
        <d v="2024-09-09T00:00:00"/>
        <d v="2024-03-22T00:00:00"/>
        <d v="2024-11-17T00:00:00"/>
        <d v="2024-07-29T00:00:00"/>
        <d v="2024-04-11T00:00:00"/>
        <d v="2024-08-05T00:00:00"/>
        <d v="2024-11-20T00:00:00"/>
        <d v="2024-04-05T00:00:00"/>
        <d v="2024-10-14T00:00:00"/>
        <d v="2024-03-23T00:00:00"/>
        <d v="2024-12-15T00:00:00"/>
        <d v="2024-09-15T00:00:00"/>
        <d v="2024-11-15T00:00:00"/>
        <d v="2024-09-25T00:00:00"/>
        <d v="2024-06-23T00:00:00"/>
        <d v="2024-07-26T00:00:00"/>
        <d v="2024-01-26T00:00:00"/>
        <d v="2024-04-04T00:00:00"/>
        <d v="2024-04-28T00:00:00"/>
        <d v="2024-01-08T00:00:00"/>
        <d v="2024-03-07T00:00:00"/>
        <d v="2024-02-29T00:00:00"/>
        <d v="2024-12-14T00:00:00"/>
        <d v="2024-10-17T00:00:00"/>
        <d v="2024-03-20T00:00:00"/>
        <d v="2024-11-02T00:00:00"/>
        <d v="2024-06-19T00:00:00"/>
        <d v="2024-07-05T00:00:00"/>
        <d v="2024-10-22T00:00:00"/>
        <d v="2024-10-26T00:00:00"/>
        <d v="2024-09-04T00:00:00"/>
        <d v="2024-06-14T00:00:00"/>
        <d v="2024-06-01T00:00:00"/>
        <d v="2024-08-27T00:00:00"/>
        <d v="2024-05-31T00:00:00"/>
        <d v="2024-06-08T00:00:00"/>
        <d v="2024-06-18T00:00:00"/>
        <d v="2024-06-29T00:00:00"/>
        <d v="2024-12-25T00:00:00"/>
        <d v="2024-12-21T00:00:00"/>
        <d v="2024-05-23T00:00:00"/>
        <d v="2024-05-21T00:00:00"/>
        <d v="2024-12-13T00:00:00"/>
        <d v="2024-09-02T00:00:00"/>
        <d v="2024-10-08T00:00:00"/>
        <d v="2024-06-13T00:00:00"/>
        <d v="2024-01-25T00:00:00"/>
        <d v="2024-12-05T00:00:00"/>
        <d v="2024-11-10T00:00:00"/>
        <d v="2024-08-06T00:00:00"/>
        <d v="2024-12-11T00:00:00"/>
        <d v="2024-05-17T00:00:00"/>
        <d v="2024-03-04T00:00:00"/>
        <d v="2024-07-09T00:00:00"/>
        <d v="2024-03-13T00:00:00"/>
        <d v="2024-01-18T00:00:00"/>
        <d v="2024-10-31T00:00:00"/>
        <d v="2024-03-16T00:00:00"/>
        <d v="2024-10-20T00:00:00"/>
        <d v="2024-11-19T00:00:00"/>
        <d v="2024-02-09T00:00:00"/>
        <d v="2024-08-18T00:00:00"/>
        <d v="2024-12-06T00:00:00"/>
        <d v="2024-05-12T00:00:00"/>
        <d v="2024-06-16T00:00:00"/>
        <d v="2024-09-17T00:00:00"/>
        <d v="2024-02-25T00:00:00"/>
        <d v="2024-09-11T00:00:00"/>
        <d v="2024-07-21T00:00:00"/>
        <d v="2024-05-16T00:00:00"/>
        <d v="2024-08-21T00:00:00"/>
        <d v="2024-06-21T00:00:00"/>
        <d v="2024-01-29T00:00:00"/>
        <d v="2024-11-18T00:00:00"/>
        <d v="2024-06-02T00:00:00"/>
        <d v="2024-06-10T00:00:00"/>
        <d v="2024-02-27T00:00:00"/>
        <d v="2024-02-07T00:00:00"/>
        <d v="2024-06-17T00:00:00"/>
        <d v="2024-09-12T00:00:00"/>
        <d v="2024-05-01T00:00:00"/>
        <d v="2024-12-08T00:00:00"/>
        <d v="2024-01-14T00:00:00"/>
        <d v="2024-09-13T00:00:00"/>
        <d v="2024-07-16T00:00:00"/>
        <d v="2024-11-08T00:00:00"/>
        <d v="2024-03-09T00:00:00"/>
        <d v="2024-07-04T00:00:00"/>
        <d v="2024-06-30T00:00:00"/>
        <d v="2024-03-14T00:00:00"/>
        <d v="2024-07-13T00:00:00"/>
        <d v="2024-02-24T00:00:00"/>
        <d v="2024-06-09T00:00:00"/>
        <d v="2024-01-20T00:00:00"/>
        <d v="2024-10-13T00:00:00"/>
        <d v="2024-08-25T00:00:00"/>
        <d v="2024-07-30T00:00:00"/>
        <d v="2024-08-14T00:00:00"/>
        <d v="2024-03-19T00:00:00"/>
        <d v="2024-02-14T00:00:00"/>
        <d v="2024-02-22T00:00:00"/>
        <d v="2024-08-31T00:00:00"/>
        <d v="2024-10-10T00:00:00"/>
        <d v="2024-06-04T00:00:00"/>
        <d v="2024-06-26T00:00:00"/>
        <d v="2024-01-01T00:00:00"/>
        <d v="2024-03-03T00:00:00"/>
        <d v="2024-05-15T00:00:00"/>
        <d v="2024-02-04T00:00:00"/>
        <d v="2024-07-28T00:00:00"/>
        <d v="2024-12-10T00:00:00"/>
        <d v="2024-01-10T00:00:00"/>
        <d v="2024-08-03T00:00:00"/>
        <d v="2024-10-12T00:00:00"/>
        <d v="2024-09-30T00:00:00"/>
        <d v="2024-05-13T00:00:00"/>
        <d v="2024-09-19T00:00:00"/>
        <d v="2024-08-01T00:00:00"/>
        <d v="2024-01-22T00:00:00"/>
        <d v="2024-04-25T00:00:00"/>
        <d v="2024-10-30T00:00:00"/>
        <d v="2024-06-06T00:00:00"/>
        <d v="2024-04-08T00:00:00"/>
        <d v="2024-11-25T00:00:00"/>
        <d v="2024-05-14T00:00:00"/>
        <d v="2024-12-20T00:00:00"/>
        <d v="2024-09-20T00:00:00"/>
        <d v="2024-01-09T00:00:00"/>
        <d v="2024-02-17T00:00:00"/>
        <d v="2024-07-15T00:00:00"/>
        <d v="2024-07-12T00:00:00"/>
        <d v="2024-06-05T00:00:00"/>
        <d v="2024-04-16T00:00:00"/>
        <d v="2024-12-01T00:00:00"/>
        <d v="2024-08-16T00:00:00"/>
        <d v="2024-08-02T00:00:00"/>
        <d v="2024-11-07T00:00:00"/>
        <d v="2024-08-11T00:00:00"/>
        <d v="2024-05-11T00:00:00"/>
        <d v="2024-11-06T00:00:00"/>
        <d v="2024-02-06T00:00:00"/>
        <d v="2024-04-12T00:00:00"/>
        <d v="2024-05-28T00:00:00"/>
        <d v="2024-11-03T00:00:00"/>
        <d v="2024-03-11T00:00:00"/>
        <d v="2024-07-23T00:00:00"/>
        <d v="2024-06-11T00:00:00"/>
        <d v="2024-05-20T00:00:00"/>
        <d v="2024-10-21T00:00:00"/>
        <d v="2024-06-03T00:00:00"/>
        <d v="2024-05-29T00:00:00"/>
        <d v="2024-09-29T00:00:00"/>
        <d v="2024-02-16T00:00:00"/>
        <d v="2024-02-10T00:00:00"/>
        <d v="2024-03-10T00:00:00"/>
        <d v="2024-03-25T00:00:00"/>
        <d v="2024-01-31T00:00:00"/>
        <d v="2024-12-18T00:00:00"/>
        <d v="2024-02-13T00:00:00"/>
        <d v="2024-07-17T00:00:00"/>
        <d v="2024-03-28T00:00:00"/>
        <d v="2024-09-14T00:00:00"/>
        <d v="2024-09-24T00:00:00"/>
        <d v="2024-06-12T00:00:00"/>
        <d v="2024-09-27T00:00:00"/>
        <d v="2024-11-16T00:00:00"/>
        <d v="2024-03-30T00:00:00"/>
        <d v="2024-02-28T00:00:00"/>
        <d v="2024-08-13T00:00:00"/>
        <d v="2024-01-19T00:00:00"/>
        <d v="2024-05-08T00:00:00"/>
        <d v="2024-04-27T00:00:00"/>
        <d v="2024-09-01T00:00:00"/>
        <d v="2024-04-10T00:00:00"/>
        <d v="2024-11-12T00:00:00"/>
        <d v="2024-11-05T00:00:00"/>
        <d v="2024-08-24T00:00:00"/>
        <d v="2024-12-07T00:00:00"/>
        <d v="2024-01-27T00:00:00"/>
        <d v="2024-10-09T00:00:00"/>
        <d v="2024-07-06T00:00:00"/>
        <d v="2024-11-23T00:00:00"/>
        <d v="2024-10-24T00:00:00"/>
        <d v="2024-07-20T00:00:00"/>
        <d v="2024-08-17T00:00:00"/>
        <d v="2024-02-21T00:00:00"/>
        <d v="2024-12-09T00:00:00"/>
        <d v="2024-06-25T00:00:00"/>
        <d v="2024-12-16T00:00:00"/>
        <d v="2024-12-24T00:00:00"/>
        <d v="2024-01-17T00:00:00"/>
        <d v="2024-10-25T00:00:00"/>
        <d v="2024-07-27T00:00:00"/>
        <d v="2024-10-11T00:00:00"/>
        <d v="2024-01-12T00:00:00"/>
        <d v="2024-03-02T00:00:00"/>
        <d v="2024-04-03T00:00:00"/>
        <d v="2024-12-19T00:00:00"/>
        <d v="2024-10-05T00:00:00"/>
        <d v="2024-02-23T00:00:00"/>
        <d v="2024-02-18T00:00:00"/>
      </sharedItems>
    </cacheField>
    <cacheField name="Date" numFmtId="0">
      <sharedItems count="12">
        <s v="2024-11"/>
        <s v="2024-06"/>
        <s v="2024-05"/>
        <s v="2024-07"/>
        <s v="2024-02"/>
        <s v="2024-09"/>
        <s v="2024-01"/>
        <s v="2024-08"/>
        <s v="2024-04"/>
        <s v="2024-12"/>
        <s v="2024-03"/>
        <s v="2024-10"/>
      </sharedItems>
    </cacheField>
    <cacheField name="Month" numFmtId="0">
      <sharedItems count="12">
        <s v="11"/>
        <s v="06"/>
        <s v="05"/>
        <s v="07"/>
        <s v="02"/>
        <s v="09"/>
        <s v="01"/>
        <s v="08"/>
        <s v="04"/>
        <s v="12"/>
        <s v="03"/>
        <s v="10"/>
      </sharedItems>
    </cacheField>
    <cacheField name="Month_Name" numFmtId="0">
      <sharedItems count="12">
        <s v="November"/>
        <s v="June"/>
        <s v="May"/>
        <s v="July"/>
        <s v="February"/>
        <s v="September"/>
        <s v="January"/>
        <s v="August"/>
        <s v="April"/>
        <s v="December"/>
        <s v="March"/>
        <s v="October"/>
      </sharedItems>
    </cacheField>
    <cacheField name="Day" numFmtId="0">
      <sharedItems count="31">
        <s v="11"/>
        <s v="22"/>
        <s v="27"/>
        <s v="25"/>
        <s v="19"/>
        <s v="28"/>
        <s v="02"/>
        <s v="30"/>
        <s v="21"/>
        <s v="26"/>
        <s v="20"/>
        <s v="18"/>
        <s v="09"/>
        <s v="06"/>
        <s v="17"/>
        <s v="24"/>
        <s v="12"/>
        <s v="07"/>
        <s v="08"/>
        <s v="23"/>
        <s v="04"/>
        <s v="05"/>
        <s v="16"/>
        <s v="15"/>
        <s v="03"/>
        <s v="29"/>
        <s v="10"/>
        <s v="13"/>
        <s v="01"/>
        <s v="31"/>
        <s v="14"/>
      </sharedItems>
    </cacheField>
  </cacheFields>
  <extLst>
    <ext xmlns:x14="http://schemas.microsoft.com/office/spreadsheetml/2009/9/main" uri="{725AE2AE-9491-48be-B2B4-4EB974FC3084}">
      <x14:pivotCacheDefinition pivotCacheId="17553919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x v="0"/>
    <x v="0"/>
    <x v="0"/>
    <x v="0"/>
    <n v="16284.02"/>
    <n v="293.11235999999997"/>
    <n v="1"/>
    <n v="16284.02"/>
    <x v="0"/>
    <n v="1.39"/>
    <n v="1684"/>
    <x v="0"/>
    <x v="0"/>
    <x v="0"/>
    <x v="0"/>
    <x v="0"/>
  </r>
  <r>
    <x v="1"/>
    <x v="1"/>
    <x v="1"/>
    <x v="1"/>
    <x v="1"/>
    <x v="1"/>
    <n v="6645.2"/>
    <n v="119.61359999999999"/>
    <n v="2"/>
    <n v="13290.4"/>
    <x v="1"/>
    <n v="2.56"/>
    <n v="3604"/>
    <x v="1"/>
    <x v="1"/>
    <x v="1"/>
    <x v="1"/>
    <x v="1"/>
  </r>
  <r>
    <x v="2"/>
    <x v="2"/>
    <x v="2"/>
    <x v="2"/>
    <x v="1"/>
    <x v="2"/>
    <n v="8882.92"/>
    <n v="159.89256"/>
    <n v="3"/>
    <n v="26648.76"/>
    <x v="2"/>
    <n v="4.9800000000000004"/>
    <n v="1257"/>
    <x v="2"/>
    <x v="2"/>
    <x v="2"/>
    <x v="2"/>
    <x v="2"/>
  </r>
  <r>
    <x v="3"/>
    <x v="3"/>
    <x v="3"/>
    <x v="3"/>
    <x v="0"/>
    <x v="3"/>
    <n v="3665.44"/>
    <n v="65.977919999999997"/>
    <n v="1"/>
    <n v="3665.44"/>
    <x v="3"/>
    <n v="1.44"/>
    <n v="662"/>
    <x v="3"/>
    <x v="3"/>
    <x v="3"/>
    <x v="3"/>
    <x v="3"/>
  </r>
  <r>
    <x v="4"/>
    <x v="4"/>
    <x v="0"/>
    <x v="4"/>
    <x v="0"/>
    <x v="2"/>
    <n v="5210.37"/>
    <n v="93.786659999999998"/>
    <n v="2"/>
    <n v="10420.74"/>
    <x v="4"/>
    <n v="3.73"/>
    <n v="2424"/>
    <x v="4"/>
    <x v="4"/>
    <x v="4"/>
    <x v="4"/>
    <x v="4"/>
  </r>
  <r>
    <x v="5"/>
    <x v="5"/>
    <x v="1"/>
    <x v="5"/>
    <x v="0"/>
    <x v="4"/>
    <n v="19869.86"/>
    <n v="357.65747999999996"/>
    <n v="5"/>
    <n v="99349.3"/>
    <x v="5"/>
    <n v="3.91"/>
    <n v="2154"/>
    <x v="5"/>
    <x v="5"/>
    <x v="5"/>
    <x v="5"/>
    <x v="5"/>
  </r>
  <r>
    <x v="6"/>
    <x v="5"/>
    <x v="1"/>
    <x v="5"/>
    <x v="0"/>
    <x v="2"/>
    <n v="17796.11"/>
    <n v="320.32997999999998"/>
    <n v="2"/>
    <n v="35592.22"/>
    <x v="6"/>
    <n v="4.18"/>
    <n v="4309"/>
    <x v="6"/>
    <x v="3"/>
    <x v="3"/>
    <x v="3"/>
    <x v="6"/>
  </r>
  <r>
    <x v="7"/>
    <x v="6"/>
    <x v="4"/>
    <x v="6"/>
    <x v="0"/>
    <x v="2"/>
    <n v="13081.14"/>
    <n v="235.46051999999997"/>
    <n v="3"/>
    <n v="39243.42"/>
    <x v="7"/>
    <n v="2.98"/>
    <n v="3504"/>
    <x v="7"/>
    <x v="6"/>
    <x v="6"/>
    <x v="6"/>
    <x v="7"/>
  </r>
  <r>
    <x v="8"/>
    <x v="5"/>
    <x v="1"/>
    <x v="5"/>
    <x v="2"/>
    <x v="3"/>
    <n v="510.3"/>
    <n v="9.1853999999999996"/>
    <n v="5"/>
    <n v="2551.5"/>
    <x v="8"/>
    <n v="1.17"/>
    <n v="178"/>
    <x v="8"/>
    <x v="5"/>
    <x v="5"/>
    <x v="5"/>
    <x v="8"/>
  </r>
  <r>
    <x v="9"/>
    <x v="7"/>
    <x v="0"/>
    <x v="7"/>
    <x v="1"/>
    <x v="4"/>
    <n v="6326.57"/>
    <n v="113.87825999999998"/>
    <n v="3"/>
    <n v="18979.71"/>
    <x v="9"/>
    <n v="2.0499999999999998"/>
    <n v="4589"/>
    <x v="9"/>
    <x v="5"/>
    <x v="5"/>
    <x v="5"/>
    <x v="9"/>
  </r>
  <r>
    <x v="10"/>
    <x v="0"/>
    <x v="0"/>
    <x v="0"/>
    <x v="1"/>
    <x v="4"/>
    <n v="10283.51"/>
    <n v="185.10317999999998"/>
    <n v="1"/>
    <n v="10283.51"/>
    <x v="10"/>
    <n v="3.05"/>
    <n v="4702"/>
    <x v="10"/>
    <x v="4"/>
    <x v="4"/>
    <x v="4"/>
    <x v="10"/>
  </r>
  <r>
    <x v="11"/>
    <x v="8"/>
    <x v="3"/>
    <x v="8"/>
    <x v="1"/>
    <x v="2"/>
    <n v="451.79"/>
    <n v="8.1322200000000002"/>
    <n v="2"/>
    <n v="903.58"/>
    <x v="11"/>
    <n v="4.28"/>
    <n v="618"/>
    <x v="11"/>
    <x v="2"/>
    <x v="2"/>
    <x v="2"/>
    <x v="11"/>
  </r>
  <r>
    <x v="12"/>
    <x v="3"/>
    <x v="3"/>
    <x v="3"/>
    <x v="0"/>
    <x v="3"/>
    <n v="5904.49"/>
    <n v="106.28081999999999"/>
    <n v="3"/>
    <n v="17713.47"/>
    <x v="12"/>
    <n v="2.6"/>
    <n v="1215"/>
    <x v="12"/>
    <x v="7"/>
    <x v="7"/>
    <x v="7"/>
    <x v="12"/>
  </r>
  <r>
    <x v="13"/>
    <x v="3"/>
    <x v="3"/>
    <x v="3"/>
    <x v="1"/>
    <x v="3"/>
    <n v="19853.189999999999"/>
    <n v="357.35741999999993"/>
    <n v="4"/>
    <n v="79412.759999999995"/>
    <x v="13"/>
    <n v="3.46"/>
    <n v="2143"/>
    <x v="13"/>
    <x v="8"/>
    <x v="8"/>
    <x v="8"/>
    <x v="13"/>
  </r>
  <r>
    <x v="14"/>
    <x v="3"/>
    <x v="3"/>
    <x v="3"/>
    <x v="1"/>
    <x v="1"/>
    <n v="17920.82"/>
    <n v="322.57475999999997"/>
    <n v="4"/>
    <n v="71683.28"/>
    <x v="14"/>
    <n v="4.84"/>
    <n v="2166"/>
    <x v="14"/>
    <x v="3"/>
    <x v="3"/>
    <x v="3"/>
    <x v="0"/>
  </r>
  <r>
    <x v="15"/>
    <x v="7"/>
    <x v="0"/>
    <x v="7"/>
    <x v="2"/>
    <x v="0"/>
    <n v="15802.27"/>
    <n v="284.44085999999999"/>
    <n v="5"/>
    <n v="79011.350000000006"/>
    <x v="15"/>
    <n v="1.75"/>
    <n v="1853"/>
    <x v="15"/>
    <x v="4"/>
    <x v="4"/>
    <x v="4"/>
    <x v="6"/>
  </r>
  <r>
    <x v="16"/>
    <x v="0"/>
    <x v="0"/>
    <x v="0"/>
    <x v="0"/>
    <x v="1"/>
    <n v="3529.77"/>
    <n v="63.535859999999992"/>
    <n v="5"/>
    <n v="17648.849999999999"/>
    <x v="16"/>
    <n v="2.06"/>
    <n v="717"/>
    <x v="16"/>
    <x v="2"/>
    <x v="2"/>
    <x v="2"/>
    <x v="12"/>
  </r>
  <r>
    <x v="17"/>
    <x v="8"/>
    <x v="3"/>
    <x v="8"/>
    <x v="2"/>
    <x v="0"/>
    <n v="13247.77"/>
    <n v="238.45985999999999"/>
    <n v="3"/>
    <n v="39743.31"/>
    <x v="17"/>
    <n v="3.86"/>
    <n v="4403"/>
    <x v="17"/>
    <x v="9"/>
    <x v="9"/>
    <x v="9"/>
    <x v="14"/>
  </r>
  <r>
    <x v="18"/>
    <x v="4"/>
    <x v="0"/>
    <x v="4"/>
    <x v="2"/>
    <x v="5"/>
    <n v="13936.49"/>
    <n v="250.85681999999997"/>
    <n v="2"/>
    <n v="27872.98"/>
    <x v="18"/>
    <n v="1.42"/>
    <n v="153"/>
    <x v="18"/>
    <x v="6"/>
    <x v="6"/>
    <x v="6"/>
    <x v="15"/>
  </r>
  <r>
    <x v="19"/>
    <x v="5"/>
    <x v="1"/>
    <x v="5"/>
    <x v="0"/>
    <x v="0"/>
    <n v="5953.25"/>
    <n v="107.15849999999999"/>
    <n v="3"/>
    <n v="17859.75"/>
    <x v="19"/>
    <n v="1.99"/>
    <n v="3079"/>
    <x v="19"/>
    <x v="10"/>
    <x v="10"/>
    <x v="10"/>
    <x v="16"/>
  </r>
  <r>
    <x v="20"/>
    <x v="9"/>
    <x v="1"/>
    <x v="9"/>
    <x v="2"/>
    <x v="3"/>
    <n v="9716.9500000000007"/>
    <n v="174.9051"/>
    <n v="4"/>
    <n v="38867.800000000003"/>
    <x v="20"/>
    <n v="1.76"/>
    <n v="60"/>
    <x v="20"/>
    <x v="1"/>
    <x v="1"/>
    <x v="1"/>
    <x v="5"/>
  </r>
  <r>
    <x v="21"/>
    <x v="0"/>
    <x v="0"/>
    <x v="0"/>
    <x v="1"/>
    <x v="2"/>
    <n v="12134.55"/>
    <n v="218.42189999999997"/>
    <n v="4"/>
    <n v="48538.2"/>
    <x v="21"/>
    <n v="4.6100000000000003"/>
    <n v="2413"/>
    <x v="21"/>
    <x v="6"/>
    <x v="6"/>
    <x v="6"/>
    <x v="5"/>
  </r>
  <r>
    <x v="22"/>
    <x v="4"/>
    <x v="0"/>
    <x v="4"/>
    <x v="1"/>
    <x v="1"/>
    <n v="3597.29"/>
    <n v="64.751219999999989"/>
    <n v="1"/>
    <n v="3597.29"/>
    <x v="22"/>
    <n v="4.63"/>
    <n v="2559"/>
    <x v="22"/>
    <x v="8"/>
    <x v="8"/>
    <x v="8"/>
    <x v="17"/>
  </r>
  <r>
    <x v="23"/>
    <x v="8"/>
    <x v="3"/>
    <x v="8"/>
    <x v="1"/>
    <x v="2"/>
    <n v="17087.439999999999"/>
    <n v="307.57391999999993"/>
    <n v="3"/>
    <n v="51262.32"/>
    <x v="23"/>
    <n v="4.75"/>
    <n v="2187"/>
    <x v="23"/>
    <x v="6"/>
    <x v="6"/>
    <x v="6"/>
    <x v="17"/>
  </r>
  <r>
    <x v="24"/>
    <x v="0"/>
    <x v="0"/>
    <x v="0"/>
    <x v="0"/>
    <x v="3"/>
    <n v="7396.38"/>
    <n v="133.13484"/>
    <n v="2"/>
    <n v="14792.76"/>
    <x v="24"/>
    <n v="4.34"/>
    <n v="1123"/>
    <x v="24"/>
    <x v="4"/>
    <x v="4"/>
    <x v="4"/>
    <x v="18"/>
  </r>
  <r>
    <x v="25"/>
    <x v="7"/>
    <x v="0"/>
    <x v="7"/>
    <x v="0"/>
    <x v="2"/>
    <n v="15915.39"/>
    <n v="286.47701999999998"/>
    <n v="5"/>
    <n v="79576.95"/>
    <x v="25"/>
    <n v="1.73"/>
    <n v="534"/>
    <x v="25"/>
    <x v="6"/>
    <x v="6"/>
    <x v="6"/>
    <x v="6"/>
  </r>
  <r>
    <x v="26"/>
    <x v="4"/>
    <x v="0"/>
    <x v="4"/>
    <x v="0"/>
    <x v="3"/>
    <n v="14633.56"/>
    <n v="263.40407999999996"/>
    <n v="4"/>
    <n v="58534.239999999998"/>
    <x v="26"/>
    <n v="3"/>
    <n v="4444"/>
    <x v="26"/>
    <x v="2"/>
    <x v="2"/>
    <x v="2"/>
    <x v="9"/>
  </r>
  <r>
    <x v="27"/>
    <x v="3"/>
    <x v="3"/>
    <x v="3"/>
    <x v="0"/>
    <x v="5"/>
    <n v="19624.3"/>
    <n v="353.23739999999998"/>
    <n v="1"/>
    <n v="19624.3"/>
    <x v="27"/>
    <n v="4.55"/>
    <n v="3542"/>
    <x v="27"/>
    <x v="9"/>
    <x v="9"/>
    <x v="9"/>
    <x v="1"/>
  </r>
  <r>
    <x v="28"/>
    <x v="2"/>
    <x v="2"/>
    <x v="2"/>
    <x v="2"/>
    <x v="5"/>
    <n v="12094.71"/>
    <n v="217.70477999999997"/>
    <n v="2"/>
    <n v="24189.42"/>
    <x v="28"/>
    <n v="3.37"/>
    <n v="628"/>
    <x v="28"/>
    <x v="7"/>
    <x v="7"/>
    <x v="7"/>
    <x v="5"/>
  </r>
  <r>
    <x v="29"/>
    <x v="6"/>
    <x v="4"/>
    <x v="6"/>
    <x v="1"/>
    <x v="3"/>
    <n v="1682.41"/>
    <n v="30.283379999999998"/>
    <n v="2"/>
    <n v="3364.82"/>
    <x v="29"/>
    <n v="2.35"/>
    <n v="3355"/>
    <x v="29"/>
    <x v="5"/>
    <x v="5"/>
    <x v="5"/>
    <x v="19"/>
  </r>
  <r>
    <x v="30"/>
    <x v="0"/>
    <x v="0"/>
    <x v="0"/>
    <x v="1"/>
    <x v="5"/>
    <n v="6584.51"/>
    <n v="118.52118"/>
    <n v="3"/>
    <n v="19753.53"/>
    <x v="30"/>
    <n v="1.02"/>
    <n v="4582"/>
    <x v="30"/>
    <x v="5"/>
    <x v="5"/>
    <x v="5"/>
    <x v="17"/>
  </r>
  <r>
    <x v="31"/>
    <x v="3"/>
    <x v="3"/>
    <x v="3"/>
    <x v="0"/>
    <x v="5"/>
    <n v="3760.61"/>
    <n v="67.690979999999996"/>
    <n v="2"/>
    <n v="7521.22"/>
    <x v="31"/>
    <n v="3.05"/>
    <n v="2947"/>
    <x v="31"/>
    <x v="2"/>
    <x v="2"/>
    <x v="2"/>
    <x v="20"/>
  </r>
  <r>
    <x v="32"/>
    <x v="8"/>
    <x v="3"/>
    <x v="8"/>
    <x v="2"/>
    <x v="1"/>
    <n v="15781.15"/>
    <n v="284.0607"/>
    <n v="4"/>
    <n v="63124.6"/>
    <x v="32"/>
    <n v="2.04"/>
    <n v="4325"/>
    <x v="32"/>
    <x v="7"/>
    <x v="7"/>
    <x v="7"/>
    <x v="18"/>
  </r>
  <r>
    <x v="33"/>
    <x v="9"/>
    <x v="1"/>
    <x v="9"/>
    <x v="0"/>
    <x v="1"/>
    <n v="9205.93"/>
    <n v="165.70674"/>
    <n v="2"/>
    <n v="18411.86"/>
    <x v="33"/>
    <n v="1.53"/>
    <n v="4684"/>
    <x v="33"/>
    <x v="0"/>
    <x v="0"/>
    <x v="0"/>
    <x v="9"/>
  </r>
  <r>
    <x v="34"/>
    <x v="9"/>
    <x v="1"/>
    <x v="9"/>
    <x v="0"/>
    <x v="4"/>
    <n v="8827.9599999999991"/>
    <n v="158.90327999999997"/>
    <n v="5"/>
    <n v="44139.8"/>
    <x v="34"/>
    <n v="2.2200000000000002"/>
    <n v="1653"/>
    <x v="34"/>
    <x v="8"/>
    <x v="8"/>
    <x v="8"/>
    <x v="9"/>
  </r>
  <r>
    <x v="35"/>
    <x v="4"/>
    <x v="0"/>
    <x v="4"/>
    <x v="0"/>
    <x v="2"/>
    <n v="3698.12"/>
    <n v="66.566159999999996"/>
    <n v="4"/>
    <n v="14792.48"/>
    <x v="35"/>
    <n v="4"/>
    <n v="4028"/>
    <x v="1"/>
    <x v="1"/>
    <x v="1"/>
    <x v="1"/>
    <x v="1"/>
  </r>
  <r>
    <x v="36"/>
    <x v="4"/>
    <x v="0"/>
    <x v="4"/>
    <x v="0"/>
    <x v="0"/>
    <n v="19025.22"/>
    <n v="342.45396"/>
    <n v="2"/>
    <n v="38050.44"/>
    <x v="36"/>
    <n v="1.07"/>
    <n v="2108"/>
    <x v="35"/>
    <x v="5"/>
    <x v="5"/>
    <x v="5"/>
    <x v="21"/>
  </r>
  <r>
    <x v="37"/>
    <x v="2"/>
    <x v="2"/>
    <x v="2"/>
    <x v="2"/>
    <x v="1"/>
    <n v="7460.49"/>
    <n v="134.28881999999999"/>
    <n v="5"/>
    <n v="37302.449999999997"/>
    <x v="37"/>
    <n v="1.76"/>
    <n v="967"/>
    <x v="36"/>
    <x v="11"/>
    <x v="11"/>
    <x v="11"/>
    <x v="22"/>
  </r>
  <r>
    <x v="38"/>
    <x v="8"/>
    <x v="3"/>
    <x v="8"/>
    <x v="1"/>
    <x v="3"/>
    <n v="8959.0499999999993"/>
    <n v="161.26289999999997"/>
    <n v="3"/>
    <n v="26877.15"/>
    <x v="38"/>
    <n v="3.54"/>
    <n v="3816"/>
    <x v="37"/>
    <x v="5"/>
    <x v="5"/>
    <x v="5"/>
    <x v="18"/>
  </r>
  <r>
    <x v="39"/>
    <x v="7"/>
    <x v="0"/>
    <x v="7"/>
    <x v="1"/>
    <x v="3"/>
    <n v="16159.36"/>
    <n v="290.86847999999998"/>
    <n v="4"/>
    <n v="64637.440000000002"/>
    <x v="39"/>
    <n v="2.66"/>
    <n v="1433"/>
    <x v="38"/>
    <x v="10"/>
    <x v="10"/>
    <x v="10"/>
    <x v="15"/>
  </r>
  <r>
    <x v="40"/>
    <x v="3"/>
    <x v="3"/>
    <x v="3"/>
    <x v="0"/>
    <x v="5"/>
    <n v="14053.17"/>
    <n v="252.95705999999998"/>
    <n v="5"/>
    <n v="70265.850000000006"/>
    <x v="40"/>
    <n v="2.92"/>
    <n v="2252"/>
    <x v="4"/>
    <x v="4"/>
    <x v="4"/>
    <x v="4"/>
    <x v="4"/>
  </r>
  <r>
    <x v="41"/>
    <x v="8"/>
    <x v="3"/>
    <x v="8"/>
    <x v="2"/>
    <x v="2"/>
    <n v="5551.93"/>
    <n v="99.934739999999991"/>
    <n v="5"/>
    <n v="27759.65"/>
    <x v="41"/>
    <n v="3.65"/>
    <n v="4041"/>
    <x v="39"/>
    <x v="1"/>
    <x v="1"/>
    <x v="1"/>
    <x v="15"/>
  </r>
  <r>
    <x v="42"/>
    <x v="7"/>
    <x v="0"/>
    <x v="7"/>
    <x v="0"/>
    <x v="3"/>
    <n v="12852.91"/>
    <n v="231.35237999999998"/>
    <n v="4"/>
    <n v="51411.64"/>
    <x v="42"/>
    <n v="1.38"/>
    <n v="4551"/>
    <x v="40"/>
    <x v="0"/>
    <x v="0"/>
    <x v="0"/>
    <x v="5"/>
  </r>
  <r>
    <x v="43"/>
    <x v="1"/>
    <x v="1"/>
    <x v="1"/>
    <x v="0"/>
    <x v="0"/>
    <n v="8129.36"/>
    <n v="146.32847999999998"/>
    <n v="5"/>
    <n v="40646.800000000003"/>
    <x v="43"/>
    <n v="4.28"/>
    <n v="1636"/>
    <x v="41"/>
    <x v="6"/>
    <x v="6"/>
    <x v="6"/>
    <x v="19"/>
  </r>
  <r>
    <x v="44"/>
    <x v="4"/>
    <x v="0"/>
    <x v="4"/>
    <x v="1"/>
    <x v="2"/>
    <n v="8545.16"/>
    <n v="153.81287999999998"/>
    <n v="2"/>
    <n v="17090.32"/>
    <x v="44"/>
    <n v="1.57"/>
    <n v="3430"/>
    <x v="42"/>
    <x v="11"/>
    <x v="11"/>
    <x v="11"/>
    <x v="23"/>
  </r>
  <r>
    <x v="45"/>
    <x v="1"/>
    <x v="1"/>
    <x v="1"/>
    <x v="1"/>
    <x v="3"/>
    <n v="12387.97"/>
    <n v="222.98345999999998"/>
    <n v="4"/>
    <n v="49551.88"/>
    <x v="45"/>
    <n v="2.3199999999999998"/>
    <n v="1568"/>
    <x v="43"/>
    <x v="6"/>
    <x v="6"/>
    <x v="6"/>
    <x v="24"/>
  </r>
  <r>
    <x v="46"/>
    <x v="5"/>
    <x v="1"/>
    <x v="5"/>
    <x v="2"/>
    <x v="5"/>
    <n v="10278.34"/>
    <n v="185.01012"/>
    <n v="1"/>
    <n v="10278.34"/>
    <x v="46"/>
    <n v="4.3899999999999997"/>
    <n v="3827"/>
    <x v="44"/>
    <x v="3"/>
    <x v="3"/>
    <x v="3"/>
    <x v="15"/>
  </r>
  <r>
    <x v="47"/>
    <x v="1"/>
    <x v="1"/>
    <x v="1"/>
    <x v="1"/>
    <x v="5"/>
    <n v="11576.04"/>
    <n v="208.36872"/>
    <n v="5"/>
    <n v="57880.2"/>
    <x v="47"/>
    <n v="3.97"/>
    <n v="2789"/>
    <x v="45"/>
    <x v="0"/>
    <x v="0"/>
    <x v="0"/>
    <x v="15"/>
  </r>
  <r>
    <x v="48"/>
    <x v="7"/>
    <x v="0"/>
    <x v="7"/>
    <x v="1"/>
    <x v="2"/>
    <n v="12112.14"/>
    <n v="218.01851999999997"/>
    <n v="3"/>
    <n v="36336.42"/>
    <x v="48"/>
    <n v="3.7"/>
    <n v="2088"/>
    <x v="46"/>
    <x v="0"/>
    <x v="0"/>
    <x v="0"/>
    <x v="25"/>
  </r>
  <r>
    <x v="49"/>
    <x v="7"/>
    <x v="0"/>
    <x v="7"/>
    <x v="0"/>
    <x v="2"/>
    <n v="2211.64"/>
    <n v="39.809519999999992"/>
    <n v="4"/>
    <n v="8846.56"/>
    <x v="49"/>
    <n v="1.88"/>
    <n v="1320"/>
    <x v="47"/>
    <x v="2"/>
    <x v="2"/>
    <x v="2"/>
    <x v="26"/>
  </r>
  <r>
    <x v="50"/>
    <x v="3"/>
    <x v="3"/>
    <x v="3"/>
    <x v="1"/>
    <x v="0"/>
    <n v="3124.84"/>
    <n v="56.247119999999995"/>
    <n v="5"/>
    <n v="15624.2"/>
    <x v="50"/>
    <n v="4.13"/>
    <n v="2304"/>
    <x v="48"/>
    <x v="6"/>
    <x v="6"/>
    <x v="6"/>
    <x v="27"/>
  </r>
  <r>
    <x v="51"/>
    <x v="4"/>
    <x v="0"/>
    <x v="4"/>
    <x v="2"/>
    <x v="4"/>
    <n v="756.73"/>
    <n v="13.621139999999999"/>
    <n v="2"/>
    <n v="1513.46"/>
    <x v="51"/>
    <n v="4.57"/>
    <n v="3465"/>
    <x v="49"/>
    <x v="9"/>
    <x v="9"/>
    <x v="9"/>
    <x v="19"/>
  </r>
  <r>
    <x v="52"/>
    <x v="4"/>
    <x v="0"/>
    <x v="4"/>
    <x v="0"/>
    <x v="4"/>
    <n v="14895.57"/>
    <n v="268.12025999999997"/>
    <n v="1"/>
    <n v="14895.57"/>
    <x v="52"/>
    <n v="3.73"/>
    <n v="4267"/>
    <x v="50"/>
    <x v="11"/>
    <x v="11"/>
    <x v="11"/>
    <x v="28"/>
  </r>
  <r>
    <x v="53"/>
    <x v="8"/>
    <x v="3"/>
    <x v="8"/>
    <x v="1"/>
    <x v="3"/>
    <n v="18273.23"/>
    <n v="328.91813999999999"/>
    <n v="1"/>
    <n v="18273.23"/>
    <x v="53"/>
    <n v="1.46"/>
    <n v="1062"/>
    <x v="51"/>
    <x v="8"/>
    <x v="8"/>
    <x v="8"/>
    <x v="12"/>
  </r>
  <r>
    <x v="54"/>
    <x v="9"/>
    <x v="1"/>
    <x v="9"/>
    <x v="2"/>
    <x v="1"/>
    <n v="10005.530000000001"/>
    <n v="180.09953999999999"/>
    <n v="5"/>
    <n v="50027.65"/>
    <x v="54"/>
    <n v="1.1399999999999999"/>
    <n v="2537"/>
    <x v="52"/>
    <x v="3"/>
    <x v="3"/>
    <x v="3"/>
    <x v="24"/>
  </r>
  <r>
    <x v="55"/>
    <x v="3"/>
    <x v="3"/>
    <x v="3"/>
    <x v="2"/>
    <x v="1"/>
    <n v="4126.25"/>
    <n v="74.272499999999994"/>
    <n v="4"/>
    <n v="16505"/>
    <x v="55"/>
    <n v="3.27"/>
    <n v="1716"/>
    <x v="12"/>
    <x v="7"/>
    <x v="7"/>
    <x v="7"/>
    <x v="12"/>
  </r>
  <r>
    <x v="56"/>
    <x v="9"/>
    <x v="1"/>
    <x v="9"/>
    <x v="2"/>
    <x v="5"/>
    <n v="19815.580000000002"/>
    <n v="356.68044000000003"/>
    <n v="5"/>
    <n v="99077.9"/>
    <x v="56"/>
    <n v="3.93"/>
    <n v="635"/>
    <x v="53"/>
    <x v="4"/>
    <x v="4"/>
    <x v="4"/>
    <x v="21"/>
  </r>
  <r>
    <x v="57"/>
    <x v="9"/>
    <x v="1"/>
    <x v="9"/>
    <x v="2"/>
    <x v="2"/>
    <n v="2256.7399999999998"/>
    <n v="40.62131999999999"/>
    <n v="3"/>
    <n v="6770.22"/>
    <x v="57"/>
    <n v="3.45"/>
    <n v="1109"/>
    <x v="26"/>
    <x v="2"/>
    <x v="2"/>
    <x v="2"/>
    <x v="9"/>
  </r>
  <r>
    <x v="58"/>
    <x v="3"/>
    <x v="3"/>
    <x v="3"/>
    <x v="2"/>
    <x v="5"/>
    <n v="1482.74"/>
    <n v="26.689319999999999"/>
    <n v="4"/>
    <n v="5930.96"/>
    <x v="58"/>
    <n v="3.64"/>
    <n v="3180"/>
    <x v="6"/>
    <x v="3"/>
    <x v="3"/>
    <x v="3"/>
    <x v="6"/>
  </r>
  <r>
    <x v="59"/>
    <x v="4"/>
    <x v="0"/>
    <x v="4"/>
    <x v="0"/>
    <x v="1"/>
    <n v="7877.19"/>
    <n v="141.78941999999998"/>
    <n v="1"/>
    <n v="7877.19"/>
    <x v="59"/>
    <n v="4.33"/>
    <n v="74"/>
    <x v="54"/>
    <x v="0"/>
    <x v="0"/>
    <x v="0"/>
    <x v="7"/>
  </r>
  <r>
    <x v="60"/>
    <x v="4"/>
    <x v="0"/>
    <x v="4"/>
    <x v="0"/>
    <x v="4"/>
    <n v="12970.41"/>
    <n v="233.46737999999999"/>
    <n v="3"/>
    <n v="38911.230000000003"/>
    <x v="60"/>
    <n v="4.71"/>
    <n v="382"/>
    <x v="55"/>
    <x v="5"/>
    <x v="5"/>
    <x v="5"/>
    <x v="26"/>
  </r>
  <r>
    <x v="61"/>
    <x v="7"/>
    <x v="0"/>
    <x v="7"/>
    <x v="1"/>
    <x v="2"/>
    <n v="12669.24"/>
    <n v="228.04631999999998"/>
    <n v="2"/>
    <n v="25338.48"/>
    <x v="61"/>
    <n v="1.04"/>
    <n v="541"/>
    <x v="56"/>
    <x v="10"/>
    <x v="10"/>
    <x v="10"/>
    <x v="23"/>
  </r>
  <r>
    <x v="62"/>
    <x v="2"/>
    <x v="2"/>
    <x v="2"/>
    <x v="2"/>
    <x v="4"/>
    <n v="13550.34"/>
    <n v="243.90611999999999"/>
    <n v="4"/>
    <n v="54201.36"/>
    <x v="62"/>
    <n v="4.62"/>
    <n v="1604"/>
    <x v="57"/>
    <x v="2"/>
    <x v="2"/>
    <x v="2"/>
    <x v="21"/>
  </r>
  <r>
    <x v="63"/>
    <x v="6"/>
    <x v="4"/>
    <x v="6"/>
    <x v="1"/>
    <x v="5"/>
    <n v="18610.55"/>
    <n v="334.98989999999998"/>
    <n v="2"/>
    <n v="37221.1"/>
    <x v="63"/>
    <n v="1.2"/>
    <n v="23"/>
    <x v="58"/>
    <x v="10"/>
    <x v="10"/>
    <x v="10"/>
    <x v="21"/>
  </r>
  <r>
    <x v="64"/>
    <x v="5"/>
    <x v="1"/>
    <x v="5"/>
    <x v="1"/>
    <x v="3"/>
    <n v="12309.76"/>
    <n v="221.57567999999998"/>
    <n v="3"/>
    <n v="36929.279999999999"/>
    <x v="64"/>
    <n v="3.85"/>
    <n v="3862"/>
    <x v="59"/>
    <x v="6"/>
    <x v="6"/>
    <x v="6"/>
    <x v="20"/>
  </r>
  <r>
    <x v="65"/>
    <x v="8"/>
    <x v="3"/>
    <x v="8"/>
    <x v="0"/>
    <x v="4"/>
    <n v="10538.13"/>
    <n v="189.68633999999997"/>
    <n v="2"/>
    <n v="21076.26"/>
    <x v="65"/>
    <n v="4.28"/>
    <n v="2757"/>
    <x v="60"/>
    <x v="4"/>
    <x v="4"/>
    <x v="4"/>
    <x v="9"/>
  </r>
  <r>
    <x v="66"/>
    <x v="2"/>
    <x v="2"/>
    <x v="2"/>
    <x v="2"/>
    <x v="3"/>
    <n v="2059.56"/>
    <n v="37.07208"/>
    <n v="1"/>
    <n v="2059.56"/>
    <x v="66"/>
    <n v="2.2599999999999998"/>
    <n v="4608"/>
    <x v="61"/>
    <x v="8"/>
    <x v="8"/>
    <x v="8"/>
    <x v="11"/>
  </r>
  <r>
    <x v="67"/>
    <x v="9"/>
    <x v="1"/>
    <x v="9"/>
    <x v="2"/>
    <x v="4"/>
    <n v="867.36"/>
    <n v="15.61248"/>
    <n v="1"/>
    <n v="867.36"/>
    <x v="67"/>
    <n v="4.51"/>
    <n v="1725"/>
    <x v="52"/>
    <x v="3"/>
    <x v="3"/>
    <x v="3"/>
    <x v="24"/>
  </r>
  <r>
    <x v="68"/>
    <x v="2"/>
    <x v="2"/>
    <x v="2"/>
    <x v="0"/>
    <x v="2"/>
    <n v="19518.009999999998"/>
    <n v="351.32417999999996"/>
    <n v="2"/>
    <n v="39036.019999999997"/>
    <x v="68"/>
    <n v="3.57"/>
    <n v="4164"/>
    <x v="62"/>
    <x v="2"/>
    <x v="2"/>
    <x v="2"/>
    <x v="13"/>
  </r>
  <r>
    <x v="69"/>
    <x v="4"/>
    <x v="0"/>
    <x v="4"/>
    <x v="0"/>
    <x v="3"/>
    <n v="5639.27"/>
    <n v="101.50686"/>
    <n v="1"/>
    <n v="5639.27"/>
    <x v="69"/>
    <n v="3.45"/>
    <n v="2458"/>
    <x v="63"/>
    <x v="9"/>
    <x v="9"/>
    <x v="9"/>
    <x v="6"/>
  </r>
  <r>
    <x v="70"/>
    <x v="7"/>
    <x v="0"/>
    <x v="7"/>
    <x v="0"/>
    <x v="5"/>
    <n v="5338.3"/>
    <n v="96.089399999999998"/>
    <n v="5"/>
    <n v="26691.5"/>
    <x v="70"/>
    <n v="2.98"/>
    <n v="3744"/>
    <x v="64"/>
    <x v="7"/>
    <x v="7"/>
    <x v="7"/>
    <x v="7"/>
  </r>
  <r>
    <x v="71"/>
    <x v="8"/>
    <x v="3"/>
    <x v="8"/>
    <x v="2"/>
    <x v="3"/>
    <n v="15596.39"/>
    <n v="280.73501999999996"/>
    <n v="2"/>
    <n v="31192.78"/>
    <x v="71"/>
    <n v="4.72"/>
    <n v="5000"/>
    <x v="65"/>
    <x v="6"/>
    <x v="6"/>
    <x v="6"/>
    <x v="22"/>
  </r>
  <r>
    <x v="72"/>
    <x v="1"/>
    <x v="1"/>
    <x v="1"/>
    <x v="1"/>
    <x v="0"/>
    <n v="3963.43"/>
    <n v="71.341739999999987"/>
    <n v="4"/>
    <n v="15853.72"/>
    <x v="72"/>
    <n v="1.22"/>
    <n v="4677"/>
    <x v="66"/>
    <x v="10"/>
    <x v="10"/>
    <x v="10"/>
    <x v="2"/>
  </r>
  <r>
    <x v="73"/>
    <x v="0"/>
    <x v="0"/>
    <x v="0"/>
    <x v="2"/>
    <x v="3"/>
    <n v="7881.58"/>
    <n v="141.86843999999999"/>
    <n v="4"/>
    <n v="31526.32"/>
    <x v="73"/>
    <n v="3.73"/>
    <n v="1747"/>
    <x v="67"/>
    <x v="11"/>
    <x v="11"/>
    <x v="11"/>
    <x v="25"/>
  </r>
  <r>
    <x v="74"/>
    <x v="9"/>
    <x v="1"/>
    <x v="9"/>
    <x v="2"/>
    <x v="0"/>
    <n v="8551.18"/>
    <n v="153.92123999999998"/>
    <n v="1"/>
    <n v="8551.18"/>
    <x v="74"/>
    <n v="4.5599999999999996"/>
    <n v="4219"/>
    <x v="68"/>
    <x v="2"/>
    <x v="2"/>
    <x v="2"/>
    <x v="1"/>
  </r>
  <r>
    <x v="75"/>
    <x v="4"/>
    <x v="0"/>
    <x v="4"/>
    <x v="0"/>
    <x v="1"/>
    <n v="13558.27"/>
    <n v="244.04885999999999"/>
    <n v="1"/>
    <n v="13558.27"/>
    <x v="75"/>
    <n v="2.5299999999999998"/>
    <n v="931"/>
    <x v="69"/>
    <x v="0"/>
    <x v="0"/>
    <x v="0"/>
    <x v="20"/>
  </r>
  <r>
    <x v="76"/>
    <x v="1"/>
    <x v="1"/>
    <x v="1"/>
    <x v="0"/>
    <x v="3"/>
    <n v="17105.39"/>
    <n v="307.89701999999994"/>
    <n v="3"/>
    <n v="51316.17"/>
    <x v="76"/>
    <n v="2.68"/>
    <n v="4192"/>
    <x v="70"/>
    <x v="9"/>
    <x v="9"/>
    <x v="9"/>
    <x v="9"/>
  </r>
  <r>
    <x v="77"/>
    <x v="6"/>
    <x v="4"/>
    <x v="6"/>
    <x v="2"/>
    <x v="2"/>
    <n v="15288.47"/>
    <n v="275.19245999999998"/>
    <n v="2"/>
    <n v="30576.94"/>
    <x v="77"/>
    <n v="4.57"/>
    <n v="2309"/>
    <x v="71"/>
    <x v="3"/>
    <x v="3"/>
    <x v="3"/>
    <x v="11"/>
  </r>
  <r>
    <x v="78"/>
    <x v="7"/>
    <x v="0"/>
    <x v="7"/>
    <x v="0"/>
    <x v="0"/>
    <n v="19086.5"/>
    <n v="343.55699999999996"/>
    <n v="5"/>
    <n v="95432.5"/>
    <x v="78"/>
    <n v="3.75"/>
    <n v="4431"/>
    <x v="72"/>
    <x v="11"/>
    <x v="11"/>
    <x v="11"/>
    <x v="20"/>
  </r>
  <r>
    <x v="79"/>
    <x v="2"/>
    <x v="2"/>
    <x v="2"/>
    <x v="0"/>
    <x v="5"/>
    <n v="7564.18"/>
    <n v="136.15523999999999"/>
    <n v="4"/>
    <n v="30256.720000000001"/>
    <x v="79"/>
    <n v="1.79"/>
    <n v="445"/>
    <x v="47"/>
    <x v="2"/>
    <x v="2"/>
    <x v="2"/>
    <x v="26"/>
  </r>
  <r>
    <x v="80"/>
    <x v="1"/>
    <x v="1"/>
    <x v="1"/>
    <x v="0"/>
    <x v="1"/>
    <n v="7919.88"/>
    <n v="142.55784"/>
    <n v="2"/>
    <n v="15839.76"/>
    <x v="80"/>
    <n v="3.03"/>
    <n v="1652"/>
    <x v="73"/>
    <x v="4"/>
    <x v="4"/>
    <x v="4"/>
    <x v="0"/>
  </r>
  <r>
    <x v="81"/>
    <x v="9"/>
    <x v="1"/>
    <x v="9"/>
    <x v="0"/>
    <x v="5"/>
    <n v="17787.919999999998"/>
    <n v="320.18255999999997"/>
    <n v="3"/>
    <n v="53363.76"/>
    <x v="81"/>
    <n v="4.92"/>
    <n v="3648"/>
    <x v="74"/>
    <x v="0"/>
    <x v="0"/>
    <x v="0"/>
    <x v="1"/>
  </r>
  <r>
    <x v="82"/>
    <x v="6"/>
    <x v="4"/>
    <x v="6"/>
    <x v="2"/>
    <x v="5"/>
    <n v="4894.12"/>
    <n v="88.094159999999988"/>
    <n v="4"/>
    <n v="19576.48"/>
    <x v="82"/>
    <n v="1.3"/>
    <n v="3235"/>
    <x v="31"/>
    <x v="2"/>
    <x v="2"/>
    <x v="2"/>
    <x v="20"/>
  </r>
  <r>
    <x v="83"/>
    <x v="5"/>
    <x v="1"/>
    <x v="5"/>
    <x v="1"/>
    <x v="2"/>
    <n v="9574.8799999999992"/>
    <n v="172.34783999999996"/>
    <n v="2"/>
    <n v="19149.759999999998"/>
    <x v="83"/>
    <n v="4.5999999999999996"/>
    <n v="2288"/>
    <x v="75"/>
    <x v="1"/>
    <x v="1"/>
    <x v="1"/>
    <x v="17"/>
  </r>
  <r>
    <x v="84"/>
    <x v="5"/>
    <x v="1"/>
    <x v="5"/>
    <x v="0"/>
    <x v="3"/>
    <n v="11226.5"/>
    <n v="202.077"/>
    <n v="4"/>
    <n v="44906"/>
    <x v="84"/>
    <n v="3.09"/>
    <n v="4662"/>
    <x v="76"/>
    <x v="8"/>
    <x v="8"/>
    <x v="8"/>
    <x v="14"/>
  </r>
  <r>
    <x v="85"/>
    <x v="9"/>
    <x v="1"/>
    <x v="9"/>
    <x v="1"/>
    <x v="2"/>
    <n v="1569.06"/>
    <n v="28.243079999999996"/>
    <n v="4"/>
    <n v="6276.24"/>
    <x v="85"/>
    <n v="4.92"/>
    <n v="4342"/>
    <x v="8"/>
    <x v="5"/>
    <x v="5"/>
    <x v="5"/>
    <x v="8"/>
  </r>
  <r>
    <x v="86"/>
    <x v="4"/>
    <x v="0"/>
    <x v="4"/>
    <x v="2"/>
    <x v="5"/>
    <n v="5492.13"/>
    <n v="98.858339999999998"/>
    <n v="5"/>
    <n v="27460.65"/>
    <x v="86"/>
    <n v="4.13"/>
    <n v="4175"/>
    <x v="77"/>
    <x v="6"/>
    <x v="6"/>
    <x v="6"/>
    <x v="23"/>
  </r>
  <r>
    <x v="87"/>
    <x v="7"/>
    <x v="0"/>
    <x v="7"/>
    <x v="2"/>
    <x v="0"/>
    <n v="1052.6300000000001"/>
    <n v="18.947340000000001"/>
    <n v="2"/>
    <n v="2105.2600000000002"/>
    <x v="87"/>
    <n v="4.3600000000000003"/>
    <n v="499"/>
    <x v="70"/>
    <x v="9"/>
    <x v="9"/>
    <x v="9"/>
    <x v="9"/>
  </r>
  <r>
    <x v="88"/>
    <x v="6"/>
    <x v="4"/>
    <x v="6"/>
    <x v="1"/>
    <x v="0"/>
    <n v="14714.58"/>
    <n v="264.86243999999999"/>
    <n v="4"/>
    <n v="58858.32"/>
    <x v="88"/>
    <n v="4.21"/>
    <n v="9"/>
    <x v="78"/>
    <x v="0"/>
    <x v="0"/>
    <x v="0"/>
    <x v="12"/>
  </r>
  <r>
    <x v="89"/>
    <x v="0"/>
    <x v="0"/>
    <x v="0"/>
    <x v="0"/>
    <x v="2"/>
    <n v="5026.21"/>
    <n v="90.471779999999995"/>
    <n v="1"/>
    <n v="5026.21"/>
    <x v="89"/>
    <n v="3.36"/>
    <n v="3909"/>
    <x v="79"/>
    <x v="11"/>
    <x v="11"/>
    <x v="11"/>
    <x v="4"/>
  </r>
  <r>
    <x v="90"/>
    <x v="8"/>
    <x v="3"/>
    <x v="8"/>
    <x v="0"/>
    <x v="0"/>
    <n v="14164.14"/>
    <n v="254.95451999999997"/>
    <n v="4"/>
    <n v="56656.56"/>
    <x v="90"/>
    <n v="2.0099999999999998"/>
    <n v="969"/>
    <x v="80"/>
    <x v="1"/>
    <x v="1"/>
    <x v="1"/>
    <x v="2"/>
  </r>
  <r>
    <x v="91"/>
    <x v="2"/>
    <x v="2"/>
    <x v="2"/>
    <x v="0"/>
    <x v="3"/>
    <n v="1603.38"/>
    <n v="28.86084"/>
    <n v="5"/>
    <n v="8016.9"/>
    <x v="91"/>
    <n v="3.61"/>
    <n v="3419"/>
    <x v="81"/>
    <x v="11"/>
    <x v="11"/>
    <x v="11"/>
    <x v="6"/>
  </r>
  <r>
    <x v="92"/>
    <x v="3"/>
    <x v="3"/>
    <x v="3"/>
    <x v="2"/>
    <x v="2"/>
    <n v="2604.4"/>
    <n v="46.879199999999997"/>
    <n v="1"/>
    <n v="2604.4"/>
    <x v="92"/>
    <n v="3.07"/>
    <n v="2237"/>
    <x v="82"/>
    <x v="7"/>
    <x v="7"/>
    <x v="7"/>
    <x v="4"/>
  </r>
  <r>
    <x v="93"/>
    <x v="6"/>
    <x v="4"/>
    <x v="6"/>
    <x v="1"/>
    <x v="1"/>
    <n v="8923.17"/>
    <n v="160.61705999999998"/>
    <n v="3"/>
    <n v="26769.51"/>
    <x v="93"/>
    <n v="1.63"/>
    <n v="504"/>
    <x v="44"/>
    <x v="3"/>
    <x v="3"/>
    <x v="3"/>
    <x v="15"/>
  </r>
  <r>
    <x v="94"/>
    <x v="6"/>
    <x v="4"/>
    <x v="6"/>
    <x v="0"/>
    <x v="2"/>
    <n v="6220.11"/>
    <n v="111.96197999999998"/>
    <n v="1"/>
    <n v="6220.11"/>
    <x v="94"/>
    <n v="1.76"/>
    <n v="1992"/>
    <x v="83"/>
    <x v="8"/>
    <x v="8"/>
    <x v="8"/>
    <x v="28"/>
  </r>
  <r>
    <x v="95"/>
    <x v="7"/>
    <x v="0"/>
    <x v="7"/>
    <x v="0"/>
    <x v="4"/>
    <n v="3129.59"/>
    <n v="56.332619999999999"/>
    <n v="4"/>
    <n v="12518.36"/>
    <x v="95"/>
    <n v="3.73"/>
    <n v="741"/>
    <x v="84"/>
    <x v="10"/>
    <x v="10"/>
    <x v="10"/>
    <x v="9"/>
  </r>
  <r>
    <x v="96"/>
    <x v="0"/>
    <x v="0"/>
    <x v="0"/>
    <x v="2"/>
    <x v="5"/>
    <n v="358.74"/>
    <n v="6.4573199999999993"/>
    <n v="3"/>
    <n v="1076.22"/>
    <x v="96"/>
    <n v="1.97"/>
    <n v="4382"/>
    <x v="84"/>
    <x v="10"/>
    <x v="10"/>
    <x v="10"/>
    <x v="9"/>
  </r>
  <r>
    <x v="97"/>
    <x v="0"/>
    <x v="0"/>
    <x v="0"/>
    <x v="0"/>
    <x v="5"/>
    <n v="18847.29"/>
    <n v="339.25121999999999"/>
    <n v="1"/>
    <n v="18847.29"/>
    <x v="97"/>
    <n v="2.99"/>
    <n v="3252"/>
    <x v="61"/>
    <x v="8"/>
    <x v="8"/>
    <x v="8"/>
    <x v="11"/>
  </r>
  <r>
    <x v="98"/>
    <x v="6"/>
    <x v="4"/>
    <x v="6"/>
    <x v="0"/>
    <x v="3"/>
    <n v="6558.5"/>
    <n v="118.053"/>
    <n v="2"/>
    <n v="13117"/>
    <x v="98"/>
    <n v="1.01"/>
    <n v="1446"/>
    <x v="85"/>
    <x v="11"/>
    <x v="11"/>
    <x v="11"/>
    <x v="19"/>
  </r>
  <r>
    <x v="99"/>
    <x v="5"/>
    <x v="1"/>
    <x v="5"/>
    <x v="0"/>
    <x v="2"/>
    <n v="17649.86"/>
    <n v="317.69747999999998"/>
    <n v="5"/>
    <n v="88249.3"/>
    <x v="99"/>
    <n v="3.88"/>
    <n v="1667"/>
    <x v="84"/>
    <x v="10"/>
    <x v="10"/>
    <x v="10"/>
    <x v="9"/>
  </r>
  <r>
    <x v="100"/>
    <x v="7"/>
    <x v="0"/>
    <x v="7"/>
    <x v="1"/>
    <x v="0"/>
    <n v="9543.5300000000007"/>
    <n v="171.78353999999999"/>
    <n v="1"/>
    <n v="9543.5300000000007"/>
    <x v="100"/>
    <n v="1.8"/>
    <n v="2183"/>
    <x v="86"/>
    <x v="5"/>
    <x v="5"/>
    <x v="5"/>
    <x v="22"/>
  </r>
  <r>
    <x v="101"/>
    <x v="9"/>
    <x v="1"/>
    <x v="9"/>
    <x v="0"/>
    <x v="0"/>
    <n v="12553.72"/>
    <n v="225.96695999999997"/>
    <n v="5"/>
    <n v="62768.6"/>
    <x v="101"/>
    <n v="4.03"/>
    <n v="3718"/>
    <x v="87"/>
    <x v="11"/>
    <x v="11"/>
    <x v="11"/>
    <x v="5"/>
  </r>
  <r>
    <x v="102"/>
    <x v="6"/>
    <x v="4"/>
    <x v="6"/>
    <x v="0"/>
    <x v="4"/>
    <n v="2784.77"/>
    <n v="50.125859999999996"/>
    <n v="2"/>
    <n v="5569.54"/>
    <x v="102"/>
    <n v="4.92"/>
    <n v="3568"/>
    <x v="88"/>
    <x v="7"/>
    <x v="7"/>
    <x v="7"/>
    <x v="23"/>
  </r>
  <r>
    <x v="103"/>
    <x v="3"/>
    <x v="3"/>
    <x v="3"/>
    <x v="1"/>
    <x v="0"/>
    <n v="19025.43"/>
    <n v="342.45774"/>
    <n v="5"/>
    <n v="95127.15"/>
    <x v="103"/>
    <n v="1.54"/>
    <n v="1385"/>
    <x v="74"/>
    <x v="0"/>
    <x v="0"/>
    <x v="0"/>
    <x v="1"/>
  </r>
  <r>
    <x v="104"/>
    <x v="2"/>
    <x v="2"/>
    <x v="2"/>
    <x v="2"/>
    <x v="5"/>
    <n v="18642.22"/>
    <n v="335.55995999999999"/>
    <n v="3"/>
    <n v="55926.66"/>
    <x v="104"/>
    <n v="4.33"/>
    <n v="1641"/>
    <x v="89"/>
    <x v="2"/>
    <x v="2"/>
    <x v="2"/>
    <x v="24"/>
  </r>
  <r>
    <x v="105"/>
    <x v="2"/>
    <x v="2"/>
    <x v="2"/>
    <x v="2"/>
    <x v="2"/>
    <n v="15360.28"/>
    <n v="276.48503999999997"/>
    <n v="1"/>
    <n v="15360.28"/>
    <x v="105"/>
    <n v="2.5099999999999998"/>
    <n v="1082"/>
    <x v="90"/>
    <x v="8"/>
    <x v="8"/>
    <x v="8"/>
    <x v="25"/>
  </r>
  <r>
    <x v="106"/>
    <x v="4"/>
    <x v="0"/>
    <x v="4"/>
    <x v="0"/>
    <x v="4"/>
    <n v="8008.52"/>
    <n v="144.15335999999999"/>
    <n v="4"/>
    <n v="32034.080000000002"/>
    <x v="106"/>
    <n v="2.97"/>
    <n v="951"/>
    <x v="91"/>
    <x v="8"/>
    <x v="8"/>
    <x v="8"/>
    <x v="8"/>
  </r>
  <r>
    <x v="107"/>
    <x v="9"/>
    <x v="1"/>
    <x v="9"/>
    <x v="2"/>
    <x v="1"/>
    <n v="4120.3599999999997"/>
    <n v="74.166479999999993"/>
    <n v="2"/>
    <n v="8240.7199999999993"/>
    <x v="107"/>
    <n v="3.97"/>
    <n v="3836"/>
    <x v="92"/>
    <x v="5"/>
    <x v="5"/>
    <x v="5"/>
    <x v="1"/>
  </r>
  <r>
    <x v="108"/>
    <x v="0"/>
    <x v="0"/>
    <x v="0"/>
    <x v="0"/>
    <x v="0"/>
    <n v="8125.12"/>
    <n v="146.25215999999998"/>
    <n v="1"/>
    <n v="8125.12"/>
    <x v="108"/>
    <n v="1.71"/>
    <n v="2684"/>
    <x v="93"/>
    <x v="7"/>
    <x v="7"/>
    <x v="7"/>
    <x v="26"/>
  </r>
  <r>
    <x v="109"/>
    <x v="3"/>
    <x v="3"/>
    <x v="3"/>
    <x v="0"/>
    <x v="5"/>
    <n v="7572.32"/>
    <n v="136.30175999999997"/>
    <n v="3"/>
    <n v="22716.959999999999"/>
    <x v="109"/>
    <n v="3.62"/>
    <n v="3468"/>
    <x v="94"/>
    <x v="11"/>
    <x v="11"/>
    <x v="11"/>
    <x v="13"/>
  </r>
  <r>
    <x v="110"/>
    <x v="4"/>
    <x v="0"/>
    <x v="4"/>
    <x v="2"/>
    <x v="0"/>
    <n v="8188.88"/>
    <n v="147.39983999999998"/>
    <n v="5"/>
    <n v="40944.400000000001"/>
    <x v="110"/>
    <n v="3.45"/>
    <n v="1119"/>
    <x v="89"/>
    <x v="2"/>
    <x v="2"/>
    <x v="2"/>
    <x v="24"/>
  </r>
  <r>
    <x v="111"/>
    <x v="7"/>
    <x v="0"/>
    <x v="7"/>
    <x v="0"/>
    <x v="0"/>
    <n v="459.64"/>
    <n v="8.2735199999999995"/>
    <n v="3"/>
    <n v="1378.92"/>
    <x v="111"/>
    <n v="3.74"/>
    <n v="381"/>
    <x v="54"/>
    <x v="0"/>
    <x v="0"/>
    <x v="0"/>
    <x v="7"/>
  </r>
  <r>
    <x v="112"/>
    <x v="0"/>
    <x v="0"/>
    <x v="0"/>
    <x v="2"/>
    <x v="5"/>
    <n v="269.18"/>
    <n v="4.8452399999999995"/>
    <n v="2"/>
    <n v="538.36"/>
    <x v="112"/>
    <n v="2.46"/>
    <n v="3168"/>
    <x v="95"/>
    <x v="10"/>
    <x v="10"/>
    <x v="10"/>
    <x v="25"/>
  </r>
  <r>
    <x v="113"/>
    <x v="3"/>
    <x v="3"/>
    <x v="3"/>
    <x v="1"/>
    <x v="2"/>
    <n v="2071.3200000000002"/>
    <n v="37.283760000000001"/>
    <n v="4"/>
    <n v="8285.2800000000007"/>
    <x v="113"/>
    <n v="3.9"/>
    <n v="4771"/>
    <x v="96"/>
    <x v="1"/>
    <x v="1"/>
    <x v="1"/>
    <x v="10"/>
  </r>
  <r>
    <x v="114"/>
    <x v="0"/>
    <x v="0"/>
    <x v="0"/>
    <x v="0"/>
    <x v="0"/>
    <n v="5317.74"/>
    <n v="95.719319999999982"/>
    <n v="2"/>
    <n v="10635.48"/>
    <x v="114"/>
    <n v="1.87"/>
    <n v="1596"/>
    <x v="97"/>
    <x v="0"/>
    <x v="0"/>
    <x v="0"/>
    <x v="28"/>
  </r>
  <r>
    <x v="115"/>
    <x v="9"/>
    <x v="1"/>
    <x v="9"/>
    <x v="2"/>
    <x v="3"/>
    <n v="17786.64"/>
    <n v="320.15951999999999"/>
    <n v="2"/>
    <n v="35573.279999999999"/>
    <x v="115"/>
    <n v="1.94"/>
    <n v="3216"/>
    <x v="98"/>
    <x v="8"/>
    <x v="8"/>
    <x v="8"/>
    <x v="19"/>
  </r>
  <r>
    <x v="116"/>
    <x v="9"/>
    <x v="1"/>
    <x v="9"/>
    <x v="2"/>
    <x v="3"/>
    <n v="18219.13"/>
    <n v="327.94434000000001"/>
    <n v="5"/>
    <n v="91095.65"/>
    <x v="116"/>
    <n v="4.8099999999999996"/>
    <n v="390"/>
    <x v="3"/>
    <x v="3"/>
    <x v="3"/>
    <x v="3"/>
    <x v="3"/>
  </r>
  <r>
    <x v="117"/>
    <x v="8"/>
    <x v="3"/>
    <x v="8"/>
    <x v="1"/>
    <x v="3"/>
    <n v="12941.86"/>
    <n v="232.95347999999998"/>
    <n v="1"/>
    <n v="12941.86"/>
    <x v="117"/>
    <n v="2.33"/>
    <n v="2527"/>
    <x v="99"/>
    <x v="9"/>
    <x v="9"/>
    <x v="9"/>
    <x v="20"/>
  </r>
  <r>
    <x v="118"/>
    <x v="2"/>
    <x v="2"/>
    <x v="2"/>
    <x v="0"/>
    <x v="5"/>
    <n v="8397.24"/>
    <n v="151.15031999999999"/>
    <n v="3"/>
    <n v="25191.72"/>
    <x v="118"/>
    <n v="4.5999999999999996"/>
    <n v="3546"/>
    <x v="100"/>
    <x v="11"/>
    <x v="11"/>
    <x v="11"/>
    <x v="17"/>
  </r>
  <r>
    <x v="119"/>
    <x v="6"/>
    <x v="4"/>
    <x v="6"/>
    <x v="1"/>
    <x v="2"/>
    <n v="11119.45"/>
    <n v="200.15010000000001"/>
    <n v="5"/>
    <n v="55597.25"/>
    <x v="119"/>
    <n v="2.88"/>
    <n v="2220"/>
    <x v="101"/>
    <x v="2"/>
    <x v="2"/>
    <x v="2"/>
    <x v="4"/>
  </r>
  <r>
    <x v="120"/>
    <x v="8"/>
    <x v="3"/>
    <x v="8"/>
    <x v="0"/>
    <x v="5"/>
    <n v="912.15"/>
    <n v="16.418699999999998"/>
    <n v="5"/>
    <n v="4560.75"/>
    <x v="120"/>
    <n v="2.42"/>
    <n v="3827"/>
    <x v="102"/>
    <x v="3"/>
    <x v="3"/>
    <x v="3"/>
    <x v="26"/>
  </r>
  <r>
    <x v="121"/>
    <x v="5"/>
    <x v="1"/>
    <x v="5"/>
    <x v="1"/>
    <x v="5"/>
    <n v="3352.72"/>
    <n v="60.348959999999991"/>
    <n v="3"/>
    <n v="10058.16"/>
    <x v="121"/>
    <n v="1.47"/>
    <n v="698"/>
    <x v="103"/>
    <x v="10"/>
    <x v="10"/>
    <x v="10"/>
    <x v="14"/>
  </r>
  <r>
    <x v="122"/>
    <x v="3"/>
    <x v="3"/>
    <x v="3"/>
    <x v="0"/>
    <x v="0"/>
    <n v="9574.2099999999991"/>
    <n v="172.33577999999997"/>
    <n v="4"/>
    <n v="38296.839999999997"/>
    <x v="122"/>
    <n v="4.99"/>
    <n v="1678"/>
    <x v="104"/>
    <x v="0"/>
    <x v="0"/>
    <x v="0"/>
    <x v="2"/>
  </r>
  <r>
    <x v="123"/>
    <x v="1"/>
    <x v="1"/>
    <x v="1"/>
    <x v="0"/>
    <x v="5"/>
    <n v="17035.28"/>
    <n v="306.63503999999995"/>
    <n v="2"/>
    <n v="34070.559999999998"/>
    <x v="123"/>
    <n v="4.6399999999999997"/>
    <n v="571"/>
    <x v="105"/>
    <x v="7"/>
    <x v="7"/>
    <x v="7"/>
    <x v="17"/>
  </r>
  <r>
    <x v="124"/>
    <x v="1"/>
    <x v="1"/>
    <x v="1"/>
    <x v="2"/>
    <x v="2"/>
    <n v="2582.44"/>
    <n v="46.483919999999998"/>
    <n v="4"/>
    <n v="10329.76"/>
    <x v="124"/>
    <n v="3.82"/>
    <n v="4296"/>
    <x v="37"/>
    <x v="5"/>
    <x v="5"/>
    <x v="5"/>
    <x v="18"/>
  </r>
  <r>
    <x v="125"/>
    <x v="2"/>
    <x v="2"/>
    <x v="2"/>
    <x v="2"/>
    <x v="2"/>
    <n v="16774.22"/>
    <n v="301.93596000000002"/>
    <n v="2"/>
    <n v="33548.44"/>
    <x v="125"/>
    <n v="4.8499999999999996"/>
    <n v="766"/>
    <x v="98"/>
    <x v="8"/>
    <x v="8"/>
    <x v="8"/>
    <x v="19"/>
  </r>
  <r>
    <x v="126"/>
    <x v="9"/>
    <x v="1"/>
    <x v="9"/>
    <x v="1"/>
    <x v="0"/>
    <n v="1178.25"/>
    <n v="21.208499999999997"/>
    <n v="2"/>
    <n v="2356.5"/>
    <x v="126"/>
    <n v="2.2400000000000002"/>
    <n v="4167"/>
    <x v="100"/>
    <x v="11"/>
    <x v="11"/>
    <x v="11"/>
    <x v="17"/>
  </r>
  <r>
    <x v="127"/>
    <x v="3"/>
    <x v="3"/>
    <x v="3"/>
    <x v="0"/>
    <x v="4"/>
    <n v="10953.53"/>
    <n v="197.16353999999998"/>
    <n v="5"/>
    <n v="54767.65"/>
    <x v="127"/>
    <n v="1.78"/>
    <n v="3621"/>
    <x v="106"/>
    <x v="3"/>
    <x v="3"/>
    <x v="3"/>
    <x v="1"/>
  </r>
  <r>
    <x v="128"/>
    <x v="7"/>
    <x v="0"/>
    <x v="7"/>
    <x v="0"/>
    <x v="1"/>
    <n v="9516.2099999999991"/>
    <n v="171.29177999999996"/>
    <n v="2"/>
    <n v="19032.419999999998"/>
    <x v="128"/>
    <n v="3.89"/>
    <n v="229"/>
    <x v="107"/>
    <x v="10"/>
    <x v="10"/>
    <x v="10"/>
    <x v="28"/>
  </r>
  <r>
    <x v="129"/>
    <x v="7"/>
    <x v="0"/>
    <x v="7"/>
    <x v="0"/>
    <x v="2"/>
    <n v="10082.76"/>
    <n v="181.48967999999999"/>
    <n v="4"/>
    <n v="40331.040000000001"/>
    <x v="129"/>
    <n v="3.53"/>
    <n v="3577"/>
    <x v="108"/>
    <x v="4"/>
    <x v="4"/>
    <x v="4"/>
    <x v="24"/>
  </r>
  <r>
    <x v="130"/>
    <x v="8"/>
    <x v="3"/>
    <x v="8"/>
    <x v="0"/>
    <x v="4"/>
    <n v="15389.49"/>
    <n v="277.01081999999997"/>
    <n v="4"/>
    <n v="61557.96"/>
    <x v="130"/>
    <n v="4.71"/>
    <n v="225"/>
    <x v="41"/>
    <x v="6"/>
    <x v="6"/>
    <x v="6"/>
    <x v="19"/>
  </r>
  <r>
    <x v="131"/>
    <x v="3"/>
    <x v="3"/>
    <x v="3"/>
    <x v="0"/>
    <x v="5"/>
    <n v="15054.63"/>
    <n v="270.98333999999994"/>
    <n v="1"/>
    <n v="15054.63"/>
    <x v="131"/>
    <n v="2.29"/>
    <n v="212"/>
    <x v="109"/>
    <x v="11"/>
    <x v="11"/>
    <x v="11"/>
    <x v="11"/>
  </r>
  <r>
    <x v="132"/>
    <x v="9"/>
    <x v="1"/>
    <x v="9"/>
    <x v="0"/>
    <x v="1"/>
    <n v="17344.22"/>
    <n v="312.19596000000001"/>
    <n v="2"/>
    <n v="34688.44"/>
    <x v="132"/>
    <n v="4.5"/>
    <n v="4390"/>
    <x v="110"/>
    <x v="8"/>
    <x v="8"/>
    <x v="8"/>
    <x v="10"/>
  </r>
  <r>
    <x v="133"/>
    <x v="9"/>
    <x v="1"/>
    <x v="9"/>
    <x v="0"/>
    <x v="1"/>
    <n v="3563.05"/>
    <n v="64.134900000000002"/>
    <n v="2"/>
    <n v="7126.1"/>
    <x v="133"/>
    <n v="4.6399999999999997"/>
    <n v="2442"/>
    <x v="111"/>
    <x v="6"/>
    <x v="6"/>
    <x v="6"/>
    <x v="13"/>
  </r>
  <r>
    <x v="134"/>
    <x v="9"/>
    <x v="1"/>
    <x v="9"/>
    <x v="1"/>
    <x v="3"/>
    <n v="17832.84"/>
    <n v="320.99111999999997"/>
    <n v="5"/>
    <n v="89164.2"/>
    <x v="134"/>
    <n v="3.86"/>
    <n v="596"/>
    <x v="112"/>
    <x v="9"/>
    <x v="9"/>
    <x v="9"/>
    <x v="16"/>
  </r>
  <r>
    <x v="135"/>
    <x v="3"/>
    <x v="3"/>
    <x v="3"/>
    <x v="2"/>
    <x v="4"/>
    <n v="18294.37"/>
    <n v="329.29865999999998"/>
    <n v="3"/>
    <n v="54883.11"/>
    <x v="135"/>
    <n v="4.54"/>
    <n v="4734"/>
    <x v="113"/>
    <x v="8"/>
    <x v="8"/>
    <x v="8"/>
    <x v="4"/>
  </r>
  <r>
    <x v="136"/>
    <x v="3"/>
    <x v="3"/>
    <x v="3"/>
    <x v="1"/>
    <x v="4"/>
    <n v="13555.2"/>
    <n v="243.99359999999999"/>
    <n v="1"/>
    <n v="13555.2"/>
    <x v="136"/>
    <n v="4.33"/>
    <n v="4809"/>
    <x v="114"/>
    <x v="3"/>
    <x v="3"/>
    <x v="3"/>
    <x v="28"/>
  </r>
  <r>
    <x v="137"/>
    <x v="0"/>
    <x v="0"/>
    <x v="0"/>
    <x v="1"/>
    <x v="3"/>
    <n v="10513.34"/>
    <n v="189.24011999999999"/>
    <n v="3"/>
    <n v="31540.02"/>
    <x v="137"/>
    <n v="3.89"/>
    <n v="3265"/>
    <x v="115"/>
    <x v="2"/>
    <x v="2"/>
    <x v="2"/>
    <x v="7"/>
  </r>
  <r>
    <x v="138"/>
    <x v="2"/>
    <x v="2"/>
    <x v="2"/>
    <x v="1"/>
    <x v="5"/>
    <n v="16569.599999999999"/>
    <n v="298.25279999999998"/>
    <n v="4"/>
    <n v="66278.399999999994"/>
    <x v="138"/>
    <n v="3.71"/>
    <n v="1008"/>
    <x v="91"/>
    <x v="8"/>
    <x v="8"/>
    <x v="8"/>
    <x v="8"/>
  </r>
  <r>
    <x v="139"/>
    <x v="4"/>
    <x v="0"/>
    <x v="4"/>
    <x v="1"/>
    <x v="5"/>
    <n v="4358.05"/>
    <n v="78.444900000000004"/>
    <n v="5"/>
    <n v="21790.25"/>
    <x v="139"/>
    <n v="1.38"/>
    <n v="1933"/>
    <x v="116"/>
    <x v="3"/>
    <x v="3"/>
    <x v="3"/>
    <x v="17"/>
  </r>
  <r>
    <x v="140"/>
    <x v="7"/>
    <x v="0"/>
    <x v="7"/>
    <x v="1"/>
    <x v="1"/>
    <n v="10373.700000000001"/>
    <n v="186.72659999999999"/>
    <n v="4"/>
    <n v="41494.800000000003"/>
    <x v="140"/>
    <n v="4.74"/>
    <n v="1044"/>
    <x v="117"/>
    <x v="3"/>
    <x v="3"/>
    <x v="3"/>
    <x v="18"/>
  </r>
  <r>
    <x v="141"/>
    <x v="2"/>
    <x v="2"/>
    <x v="2"/>
    <x v="0"/>
    <x v="1"/>
    <n v="425.23"/>
    <n v="7.6541399999999999"/>
    <n v="5"/>
    <n v="2126.15"/>
    <x v="141"/>
    <n v="3.1"/>
    <n v="2441"/>
    <x v="118"/>
    <x v="7"/>
    <x v="7"/>
    <x v="7"/>
    <x v="10"/>
  </r>
  <r>
    <x v="142"/>
    <x v="2"/>
    <x v="2"/>
    <x v="2"/>
    <x v="0"/>
    <x v="3"/>
    <n v="8713.4599999999991"/>
    <n v="156.84227999999996"/>
    <n v="2"/>
    <n v="17426.919999999998"/>
    <x v="142"/>
    <n v="1.2"/>
    <n v="209"/>
    <x v="119"/>
    <x v="10"/>
    <x v="10"/>
    <x v="10"/>
    <x v="18"/>
  </r>
  <r>
    <x v="143"/>
    <x v="7"/>
    <x v="0"/>
    <x v="7"/>
    <x v="1"/>
    <x v="1"/>
    <n v="3092.83"/>
    <n v="55.670939999999995"/>
    <n v="4"/>
    <n v="12371.32"/>
    <x v="143"/>
    <n v="4.71"/>
    <n v="3811"/>
    <x v="47"/>
    <x v="2"/>
    <x v="2"/>
    <x v="2"/>
    <x v="26"/>
  </r>
  <r>
    <x v="144"/>
    <x v="2"/>
    <x v="2"/>
    <x v="2"/>
    <x v="1"/>
    <x v="2"/>
    <n v="15434.38"/>
    <n v="277.81883999999997"/>
    <n v="4"/>
    <n v="61737.52"/>
    <x v="144"/>
    <n v="4.47"/>
    <n v="4246"/>
    <x v="120"/>
    <x v="3"/>
    <x v="3"/>
    <x v="3"/>
    <x v="4"/>
  </r>
  <r>
    <x v="145"/>
    <x v="8"/>
    <x v="3"/>
    <x v="8"/>
    <x v="2"/>
    <x v="5"/>
    <n v="6983.31"/>
    <n v="125.69958"/>
    <n v="3"/>
    <n v="20949.93"/>
    <x v="145"/>
    <n v="1.23"/>
    <n v="1500"/>
    <x v="121"/>
    <x v="8"/>
    <x v="8"/>
    <x v="8"/>
    <x v="27"/>
  </r>
  <r>
    <x v="146"/>
    <x v="5"/>
    <x v="1"/>
    <x v="5"/>
    <x v="1"/>
    <x v="5"/>
    <n v="3964.13"/>
    <n v="71.354339999999993"/>
    <n v="5"/>
    <n v="19820.650000000001"/>
    <x v="146"/>
    <n v="2.95"/>
    <n v="758"/>
    <x v="110"/>
    <x v="8"/>
    <x v="8"/>
    <x v="8"/>
    <x v="10"/>
  </r>
  <r>
    <x v="147"/>
    <x v="2"/>
    <x v="2"/>
    <x v="2"/>
    <x v="0"/>
    <x v="3"/>
    <n v="5830.08"/>
    <n v="104.94143999999999"/>
    <n v="3"/>
    <n v="17490.240000000002"/>
    <x v="147"/>
    <n v="2.25"/>
    <n v="31"/>
    <x v="76"/>
    <x v="8"/>
    <x v="8"/>
    <x v="8"/>
    <x v="14"/>
  </r>
  <r>
    <x v="148"/>
    <x v="7"/>
    <x v="0"/>
    <x v="7"/>
    <x v="0"/>
    <x v="0"/>
    <n v="15019.37"/>
    <n v="270.34866"/>
    <n v="1"/>
    <n v="15019.37"/>
    <x v="148"/>
    <n v="4.7"/>
    <n v="757"/>
    <x v="122"/>
    <x v="7"/>
    <x v="7"/>
    <x v="7"/>
    <x v="1"/>
  </r>
  <r>
    <x v="149"/>
    <x v="0"/>
    <x v="0"/>
    <x v="0"/>
    <x v="0"/>
    <x v="5"/>
    <n v="1128.05"/>
    <n v="20.304899999999996"/>
    <n v="1"/>
    <n v="1128.05"/>
    <x v="149"/>
    <n v="4.59"/>
    <n v="213"/>
    <x v="123"/>
    <x v="8"/>
    <x v="8"/>
    <x v="8"/>
    <x v="15"/>
  </r>
  <r>
    <x v="150"/>
    <x v="3"/>
    <x v="3"/>
    <x v="3"/>
    <x v="0"/>
    <x v="2"/>
    <n v="19703.54"/>
    <n v="354.66372000000001"/>
    <n v="4"/>
    <n v="78814.16"/>
    <x v="150"/>
    <n v="3.27"/>
    <n v="4255"/>
    <x v="124"/>
    <x v="11"/>
    <x v="11"/>
    <x v="11"/>
    <x v="24"/>
  </r>
  <r>
    <x v="151"/>
    <x v="9"/>
    <x v="1"/>
    <x v="9"/>
    <x v="1"/>
    <x v="1"/>
    <n v="6654.77"/>
    <n v="119.78586"/>
    <n v="4"/>
    <n v="26619.08"/>
    <x v="151"/>
    <n v="4.62"/>
    <n v="766"/>
    <x v="125"/>
    <x v="2"/>
    <x v="2"/>
    <x v="2"/>
    <x v="17"/>
  </r>
  <r>
    <x v="152"/>
    <x v="9"/>
    <x v="1"/>
    <x v="9"/>
    <x v="1"/>
    <x v="2"/>
    <n v="4081.63"/>
    <n v="73.469340000000003"/>
    <n v="1"/>
    <n v="4081.63"/>
    <x v="152"/>
    <n v="4.3600000000000003"/>
    <n v="1562"/>
    <x v="126"/>
    <x v="5"/>
    <x v="5"/>
    <x v="5"/>
    <x v="24"/>
  </r>
  <r>
    <x v="153"/>
    <x v="9"/>
    <x v="1"/>
    <x v="9"/>
    <x v="2"/>
    <x v="2"/>
    <n v="13224.65"/>
    <n v="238.04369999999997"/>
    <n v="5"/>
    <n v="66123.25"/>
    <x v="153"/>
    <n v="3.82"/>
    <n v="4050"/>
    <x v="96"/>
    <x v="1"/>
    <x v="1"/>
    <x v="1"/>
    <x v="10"/>
  </r>
  <r>
    <x v="154"/>
    <x v="2"/>
    <x v="2"/>
    <x v="2"/>
    <x v="1"/>
    <x v="3"/>
    <n v="4003.94"/>
    <n v="72.070920000000001"/>
    <n v="2"/>
    <n v="8007.88"/>
    <x v="154"/>
    <n v="4.16"/>
    <n v="3565"/>
    <x v="127"/>
    <x v="6"/>
    <x v="6"/>
    <x v="6"/>
    <x v="0"/>
  </r>
  <r>
    <x v="155"/>
    <x v="0"/>
    <x v="0"/>
    <x v="0"/>
    <x v="1"/>
    <x v="0"/>
    <n v="13243.22"/>
    <n v="238.37795999999997"/>
    <n v="2"/>
    <n v="26486.44"/>
    <x v="155"/>
    <n v="3.4"/>
    <n v="3233"/>
    <x v="65"/>
    <x v="6"/>
    <x v="6"/>
    <x v="6"/>
    <x v="22"/>
  </r>
  <r>
    <x v="156"/>
    <x v="0"/>
    <x v="0"/>
    <x v="0"/>
    <x v="1"/>
    <x v="4"/>
    <n v="5594.32"/>
    <n v="100.69775999999999"/>
    <n v="1"/>
    <n v="5594.32"/>
    <x v="156"/>
    <n v="2.3199999999999998"/>
    <n v="1537"/>
    <x v="128"/>
    <x v="3"/>
    <x v="3"/>
    <x v="3"/>
    <x v="29"/>
  </r>
  <r>
    <x v="157"/>
    <x v="5"/>
    <x v="1"/>
    <x v="5"/>
    <x v="0"/>
    <x v="2"/>
    <n v="816.2"/>
    <n v="14.691599999999999"/>
    <n v="2"/>
    <n v="1632.4"/>
    <x v="157"/>
    <n v="4.54"/>
    <n v="3541"/>
    <x v="129"/>
    <x v="7"/>
    <x v="7"/>
    <x v="7"/>
    <x v="25"/>
  </r>
  <r>
    <x v="158"/>
    <x v="7"/>
    <x v="0"/>
    <x v="7"/>
    <x v="0"/>
    <x v="2"/>
    <n v="18802.41"/>
    <n v="338.44337999999999"/>
    <n v="5"/>
    <n v="94012.05"/>
    <x v="158"/>
    <n v="4.49"/>
    <n v="1979"/>
    <x v="63"/>
    <x v="9"/>
    <x v="9"/>
    <x v="9"/>
    <x v="6"/>
  </r>
  <r>
    <x v="159"/>
    <x v="3"/>
    <x v="3"/>
    <x v="3"/>
    <x v="1"/>
    <x v="3"/>
    <n v="9759.3799999999992"/>
    <n v="175.66883999999996"/>
    <n v="5"/>
    <n v="48796.9"/>
    <x v="159"/>
    <n v="2.1"/>
    <n v="1765"/>
    <x v="64"/>
    <x v="7"/>
    <x v="7"/>
    <x v="7"/>
    <x v="7"/>
  </r>
  <r>
    <x v="160"/>
    <x v="0"/>
    <x v="0"/>
    <x v="0"/>
    <x v="1"/>
    <x v="3"/>
    <n v="11172.49"/>
    <n v="201.10481999999999"/>
    <n v="5"/>
    <n v="55862.45"/>
    <x v="160"/>
    <n v="4.38"/>
    <n v="4830"/>
    <x v="20"/>
    <x v="1"/>
    <x v="1"/>
    <x v="1"/>
    <x v="5"/>
  </r>
  <r>
    <x v="161"/>
    <x v="8"/>
    <x v="3"/>
    <x v="8"/>
    <x v="2"/>
    <x v="1"/>
    <n v="18763.55"/>
    <n v="337.74389999999994"/>
    <n v="4"/>
    <n v="75054.2"/>
    <x v="161"/>
    <n v="3.58"/>
    <n v="808"/>
    <x v="130"/>
    <x v="4"/>
    <x v="4"/>
    <x v="4"/>
    <x v="16"/>
  </r>
  <r>
    <x v="162"/>
    <x v="6"/>
    <x v="4"/>
    <x v="6"/>
    <x v="1"/>
    <x v="0"/>
    <n v="3815.32"/>
    <n v="68.675759999999997"/>
    <n v="3"/>
    <n v="11445.96"/>
    <x v="162"/>
    <n v="3.34"/>
    <n v="1954"/>
    <x v="131"/>
    <x v="11"/>
    <x v="11"/>
    <x v="11"/>
    <x v="2"/>
  </r>
  <r>
    <x v="163"/>
    <x v="0"/>
    <x v="0"/>
    <x v="0"/>
    <x v="2"/>
    <x v="3"/>
    <n v="4144.58"/>
    <n v="74.602439999999987"/>
    <n v="1"/>
    <n v="4144.58"/>
    <x v="163"/>
    <n v="3.97"/>
    <n v="4557"/>
    <x v="118"/>
    <x v="7"/>
    <x v="7"/>
    <x v="7"/>
    <x v="10"/>
  </r>
  <r>
    <x v="164"/>
    <x v="8"/>
    <x v="3"/>
    <x v="8"/>
    <x v="0"/>
    <x v="4"/>
    <n v="5591.69"/>
    <n v="100.65041999999998"/>
    <n v="2"/>
    <n v="11183.38"/>
    <x v="164"/>
    <n v="2.58"/>
    <n v="4293"/>
    <x v="132"/>
    <x v="6"/>
    <x v="6"/>
    <x v="6"/>
    <x v="8"/>
  </r>
  <r>
    <x v="165"/>
    <x v="4"/>
    <x v="0"/>
    <x v="4"/>
    <x v="0"/>
    <x v="5"/>
    <n v="16855.68"/>
    <n v="303.40224000000001"/>
    <n v="1"/>
    <n v="16855.68"/>
    <x v="165"/>
    <n v="2.59"/>
    <n v="1749"/>
    <x v="133"/>
    <x v="10"/>
    <x v="10"/>
    <x v="10"/>
    <x v="29"/>
  </r>
  <r>
    <x v="166"/>
    <x v="2"/>
    <x v="2"/>
    <x v="2"/>
    <x v="2"/>
    <x v="4"/>
    <n v="9869.5300000000007"/>
    <n v="177.65154000000001"/>
    <n v="5"/>
    <n v="49347.65"/>
    <x v="166"/>
    <n v="4.2699999999999996"/>
    <n v="79"/>
    <x v="134"/>
    <x v="8"/>
    <x v="8"/>
    <x v="8"/>
    <x v="23"/>
  </r>
  <r>
    <x v="167"/>
    <x v="0"/>
    <x v="0"/>
    <x v="0"/>
    <x v="1"/>
    <x v="3"/>
    <n v="13646.15"/>
    <n v="245.63069999999996"/>
    <n v="2"/>
    <n v="27292.3"/>
    <x v="167"/>
    <n v="4.24"/>
    <n v="2638"/>
    <x v="135"/>
    <x v="9"/>
    <x v="9"/>
    <x v="9"/>
    <x v="24"/>
  </r>
  <r>
    <x v="168"/>
    <x v="1"/>
    <x v="1"/>
    <x v="1"/>
    <x v="1"/>
    <x v="1"/>
    <n v="8140.53"/>
    <n v="146.52954"/>
    <n v="2"/>
    <n v="16281.06"/>
    <x v="168"/>
    <n v="2.31"/>
    <n v="3972"/>
    <x v="136"/>
    <x v="0"/>
    <x v="0"/>
    <x v="0"/>
    <x v="30"/>
  </r>
  <r>
    <x v="169"/>
    <x v="1"/>
    <x v="1"/>
    <x v="1"/>
    <x v="2"/>
    <x v="2"/>
    <n v="4310.63"/>
    <n v="77.591340000000002"/>
    <n v="2"/>
    <n v="8621.26"/>
    <x v="169"/>
    <n v="1.78"/>
    <n v="3311"/>
    <x v="54"/>
    <x v="0"/>
    <x v="0"/>
    <x v="0"/>
    <x v="7"/>
  </r>
  <r>
    <x v="170"/>
    <x v="1"/>
    <x v="1"/>
    <x v="1"/>
    <x v="1"/>
    <x v="1"/>
    <n v="11982.84"/>
    <n v="215.69111999999998"/>
    <n v="1"/>
    <n v="11982.84"/>
    <x v="170"/>
    <n v="2.99"/>
    <n v="2887"/>
    <x v="137"/>
    <x v="7"/>
    <x v="7"/>
    <x v="7"/>
    <x v="16"/>
  </r>
  <r>
    <x v="171"/>
    <x v="6"/>
    <x v="4"/>
    <x v="6"/>
    <x v="2"/>
    <x v="1"/>
    <n v="9065.42"/>
    <n v="163.17756"/>
    <n v="5"/>
    <n v="45327.1"/>
    <x v="171"/>
    <n v="3.98"/>
    <n v="2575"/>
    <x v="138"/>
    <x v="0"/>
    <x v="0"/>
    <x v="0"/>
    <x v="8"/>
  </r>
  <r>
    <x v="172"/>
    <x v="2"/>
    <x v="2"/>
    <x v="2"/>
    <x v="2"/>
    <x v="3"/>
    <n v="18705.82"/>
    <n v="336.70475999999996"/>
    <n v="1"/>
    <n v="18705.82"/>
    <x v="172"/>
    <n v="1.9"/>
    <n v="4321"/>
    <x v="53"/>
    <x v="4"/>
    <x v="4"/>
    <x v="4"/>
    <x v="21"/>
  </r>
  <r>
    <x v="173"/>
    <x v="4"/>
    <x v="0"/>
    <x v="4"/>
    <x v="0"/>
    <x v="4"/>
    <n v="2903.55"/>
    <n v="52.2639"/>
    <n v="3"/>
    <n v="8710.65"/>
    <x v="173"/>
    <n v="1.03"/>
    <n v="1132"/>
    <x v="139"/>
    <x v="5"/>
    <x v="5"/>
    <x v="5"/>
    <x v="11"/>
  </r>
  <r>
    <x v="174"/>
    <x v="1"/>
    <x v="1"/>
    <x v="1"/>
    <x v="0"/>
    <x v="2"/>
    <n v="19212.240000000002"/>
    <n v="345.82031999999998"/>
    <n v="4"/>
    <n v="76848.960000000006"/>
    <x v="174"/>
    <n v="3.82"/>
    <n v="3515"/>
    <x v="115"/>
    <x v="2"/>
    <x v="2"/>
    <x v="2"/>
    <x v="7"/>
  </r>
  <r>
    <x v="175"/>
    <x v="5"/>
    <x v="1"/>
    <x v="5"/>
    <x v="2"/>
    <x v="2"/>
    <n v="14572.72"/>
    <n v="262.30895999999996"/>
    <n v="5"/>
    <n v="72863.600000000006"/>
    <x v="175"/>
    <n v="1"/>
    <n v="398"/>
    <x v="140"/>
    <x v="1"/>
    <x v="1"/>
    <x v="1"/>
    <x v="23"/>
  </r>
  <r>
    <x v="176"/>
    <x v="3"/>
    <x v="3"/>
    <x v="3"/>
    <x v="1"/>
    <x v="5"/>
    <n v="17068.37"/>
    <n v="307.23065999999994"/>
    <n v="3"/>
    <n v="51205.11"/>
    <x v="176"/>
    <n v="4.4000000000000004"/>
    <n v="4481"/>
    <x v="31"/>
    <x v="2"/>
    <x v="2"/>
    <x v="2"/>
    <x v="20"/>
  </r>
  <r>
    <x v="177"/>
    <x v="4"/>
    <x v="0"/>
    <x v="4"/>
    <x v="0"/>
    <x v="0"/>
    <n v="15494.89"/>
    <n v="278.90801999999996"/>
    <n v="5"/>
    <n v="77474.45"/>
    <x v="177"/>
    <n v="3.92"/>
    <n v="216"/>
    <x v="141"/>
    <x v="0"/>
    <x v="0"/>
    <x v="0"/>
    <x v="27"/>
  </r>
  <r>
    <x v="178"/>
    <x v="5"/>
    <x v="1"/>
    <x v="5"/>
    <x v="2"/>
    <x v="0"/>
    <n v="15204.36"/>
    <n v="273.67847999999998"/>
    <n v="1"/>
    <n v="15204.36"/>
    <x v="178"/>
    <n v="4.68"/>
    <n v="1259"/>
    <x v="5"/>
    <x v="5"/>
    <x v="5"/>
    <x v="5"/>
    <x v="5"/>
  </r>
  <r>
    <x v="179"/>
    <x v="5"/>
    <x v="1"/>
    <x v="5"/>
    <x v="1"/>
    <x v="0"/>
    <n v="11422.05"/>
    <n v="205.59689999999998"/>
    <n v="3"/>
    <n v="34266.15"/>
    <x v="179"/>
    <n v="2.29"/>
    <n v="2750"/>
    <x v="142"/>
    <x v="8"/>
    <x v="8"/>
    <x v="8"/>
    <x v="30"/>
  </r>
  <r>
    <x v="180"/>
    <x v="5"/>
    <x v="1"/>
    <x v="5"/>
    <x v="2"/>
    <x v="2"/>
    <n v="10811.24"/>
    <n v="194.60231999999999"/>
    <n v="4"/>
    <n v="43244.959999999999"/>
    <x v="180"/>
    <n v="2.2599999999999998"/>
    <n v="2671"/>
    <x v="143"/>
    <x v="8"/>
    <x v="8"/>
    <x v="8"/>
    <x v="7"/>
  </r>
  <r>
    <x v="181"/>
    <x v="9"/>
    <x v="1"/>
    <x v="9"/>
    <x v="0"/>
    <x v="4"/>
    <n v="3783.73"/>
    <n v="68.107140000000001"/>
    <n v="3"/>
    <n v="11351.19"/>
    <x v="181"/>
    <n v="4.21"/>
    <n v="1064"/>
    <x v="20"/>
    <x v="1"/>
    <x v="1"/>
    <x v="1"/>
    <x v="5"/>
  </r>
  <r>
    <x v="182"/>
    <x v="1"/>
    <x v="1"/>
    <x v="1"/>
    <x v="2"/>
    <x v="4"/>
    <n v="5063.71"/>
    <n v="91.146779999999993"/>
    <n v="3"/>
    <n v="15191.13"/>
    <x v="182"/>
    <n v="4.32"/>
    <n v="62"/>
    <x v="144"/>
    <x v="5"/>
    <x v="5"/>
    <x v="5"/>
    <x v="13"/>
  </r>
  <r>
    <x v="183"/>
    <x v="7"/>
    <x v="0"/>
    <x v="7"/>
    <x v="1"/>
    <x v="1"/>
    <n v="3667.22"/>
    <n v="66.009959999999992"/>
    <n v="1"/>
    <n v="3667.22"/>
    <x v="183"/>
    <n v="1.95"/>
    <n v="4730"/>
    <x v="145"/>
    <x v="7"/>
    <x v="7"/>
    <x v="7"/>
    <x v="20"/>
  </r>
  <r>
    <x v="184"/>
    <x v="7"/>
    <x v="0"/>
    <x v="7"/>
    <x v="0"/>
    <x v="5"/>
    <n v="4520.58"/>
    <n v="81.370439999999988"/>
    <n v="1"/>
    <n v="4520.58"/>
    <x v="184"/>
    <n v="1.99"/>
    <n v="2854"/>
    <x v="146"/>
    <x v="4"/>
    <x v="4"/>
    <x v="4"/>
    <x v="28"/>
  </r>
  <r>
    <x v="185"/>
    <x v="3"/>
    <x v="3"/>
    <x v="3"/>
    <x v="2"/>
    <x v="5"/>
    <n v="10944.66"/>
    <n v="197.00387999999998"/>
    <n v="2"/>
    <n v="21889.32"/>
    <x v="185"/>
    <n v="3.32"/>
    <n v="3404"/>
    <x v="30"/>
    <x v="5"/>
    <x v="5"/>
    <x v="5"/>
    <x v="17"/>
  </r>
  <r>
    <x v="186"/>
    <x v="4"/>
    <x v="0"/>
    <x v="4"/>
    <x v="1"/>
    <x v="4"/>
    <n v="7164.15"/>
    <n v="128.95469999999997"/>
    <n v="1"/>
    <n v="7164.15"/>
    <x v="186"/>
    <n v="3.64"/>
    <n v="1774"/>
    <x v="36"/>
    <x v="11"/>
    <x v="11"/>
    <x v="11"/>
    <x v="22"/>
  </r>
  <r>
    <x v="187"/>
    <x v="0"/>
    <x v="0"/>
    <x v="0"/>
    <x v="2"/>
    <x v="3"/>
    <n v="7141.58"/>
    <n v="128.54844"/>
    <n v="4"/>
    <n v="28566.32"/>
    <x v="187"/>
    <n v="3.64"/>
    <n v="2773"/>
    <x v="142"/>
    <x v="8"/>
    <x v="8"/>
    <x v="8"/>
    <x v="30"/>
  </r>
  <r>
    <x v="188"/>
    <x v="2"/>
    <x v="2"/>
    <x v="2"/>
    <x v="0"/>
    <x v="1"/>
    <n v="7070.15"/>
    <n v="127.26269999999998"/>
    <n v="5"/>
    <n v="35350.75"/>
    <x v="188"/>
    <n v="3.65"/>
    <n v="2089"/>
    <x v="147"/>
    <x v="4"/>
    <x v="4"/>
    <x v="4"/>
    <x v="23"/>
  </r>
  <r>
    <x v="189"/>
    <x v="0"/>
    <x v="0"/>
    <x v="0"/>
    <x v="2"/>
    <x v="5"/>
    <n v="2258.04"/>
    <n v="40.64472"/>
    <n v="3"/>
    <n v="6774.12"/>
    <x v="189"/>
    <n v="4.03"/>
    <n v="3749"/>
    <x v="148"/>
    <x v="2"/>
    <x v="2"/>
    <x v="2"/>
    <x v="6"/>
  </r>
  <r>
    <x v="190"/>
    <x v="9"/>
    <x v="1"/>
    <x v="9"/>
    <x v="0"/>
    <x v="1"/>
    <n v="1018"/>
    <n v="18.323999999999998"/>
    <n v="2"/>
    <n v="2036"/>
    <x v="190"/>
    <n v="2.69"/>
    <n v="598"/>
    <x v="149"/>
    <x v="6"/>
    <x v="6"/>
    <x v="6"/>
    <x v="21"/>
  </r>
  <r>
    <x v="191"/>
    <x v="9"/>
    <x v="1"/>
    <x v="9"/>
    <x v="1"/>
    <x v="1"/>
    <n v="16575.349999999999"/>
    <n v="298.35629999999998"/>
    <n v="5"/>
    <n v="82876.75"/>
    <x v="191"/>
    <n v="4.4800000000000004"/>
    <n v="372"/>
    <x v="150"/>
    <x v="8"/>
    <x v="8"/>
    <x v="8"/>
    <x v="6"/>
  </r>
  <r>
    <x v="192"/>
    <x v="2"/>
    <x v="2"/>
    <x v="2"/>
    <x v="0"/>
    <x v="1"/>
    <n v="19772.849999999999"/>
    <n v="355.91129999999993"/>
    <n v="1"/>
    <n v="19772.849999999999"/>
    <x v="192"/>
    <n v="1.1599999999999999"/>
    <n v="3234"/>
    <x v="151"/>
    <x v="10"/>
    <x v="10"/>
    <x v="10"/>
    <x v="11"/>
  </r>
  <r>
    <x v="193"/>
    <x v="8"/>
    <x v="3"/>
    <x v="8"/>
    <x v="0"/>
    <x v="3"/>
    <n v="4941.8100000000004"/>
    <n v="88.952579999999998"/>
    <n v="1"/>
    <n v="4941.8100000000004"/>
    <x v="193"/>
    <n v="2.88"/>
    <n v="1214"/>
    <x v="152"/>
    <x v="3"/>
    <x v="3"/>
    <x v="3"/>
    <x v="30"/>
  </r>
  <r>
    <x v="194"/>
    <x v="5"/>
    <x v="1"/>
    <x v="5"/>
    <x v="0"/>
    <x v="2"/>
    <n v="11811.63"/>
    <n v="212.60933999999997"/>
    <n v="3"/>
    <n v="35434.89"/>
    <x v="194"/>
    <n v="4.88"/>
    <n v="3698"/>
    <x v="41"/>
    <x v="6"/>
    <x v="6"/>
    <x v="6"/>
    <x v="19"/>
  </r>
  <r>
    <x v="195"/>
    <x v="6"/>
    <x v="4"/>
    <x v="6"/>
    <x v="2"/>
    <x v="2"/>
    <n v="6402.17"/>
    <n v="115.23905999999999"/>
    <n v="1"/>
    <n v="6402.17"/>
    <x v="195"/>
    <n v="4.9800000000000004"/>
    <n v="2247"/>
    <x v="153"/>
    <x v="10"/>
    <x v="10"/>
    <x v="10"/>
    <x v="13"/>
  </r>
  <r>
    <x v="196"/>
    <x v="6"/>
    <x v="4"/>
    <x v="6"/>
    <x v="1"/>
    <x v="0"/>
    <n v="19852.759999999998"/>
    <n v="357.34967999999992"/>
    <n v="5"/>
    <n v="99263.8"/>
    <x v="196"/>
    <n v="2.21"/>
    <n v="1341"/>
    <x v="135"/>
    <x v="9"/>
    <x v="9"/>
    <x v="9"/>
    <x v="24"/>
  </r>
  <r>
    <x v="197"/>
    <x v="5"/>
    <x v="1"/>
    <x v="5"/>
    <x v="1"/>
    <x v="2"/>
    <n v="11547.96"/>
    <n v="207.86327999999997"/>
    <n v="4"/>
    <n v="46191.839999999997"/>
    <x v="197"/>
    <n v="2.2400000000000002"/>
    <n v="1394"/>
    <x v="113"/>
    <x v="8"/>
    <x v="8"/>
    <x v="8"/>
    <x v="4"/>
  </r>
  <r>
    <x v="198"/>
    <x v="7"/>
    <x v="0"/>
    <x v="7"/>
    <x v="2"/>
    <x v="5"/>
    <n v="11678.62"/>
    <n v="210.21516"/>
    <n v="5"/>
    <n v="58393.1"/>
    <x v="198"/>
    <n v="2.79"/>
    <n v="160"/>
    <x v="113"/>
    <x v="8"/>
    <x v="8"/>
    <x v="8"/>
    <x v="4"/>
  </r>
  <r>
    <x v="199"/>
    <x v="2"/>
    <x v="2"/>
    <x v="2"/>
    <x v="2"/>
    <x v="0"/>
    <n v="12591.67"/>
    <n v="226.65006"/>
    <n v="2"/>
    <n v="25183.34"/>
    <x v="199"/>
    <n v="1.32"/>
    <n v="655"/>
    <x v="154"/>
    <x v="2"/>
    <x v="2"/>
    <x v="2"/>
    <x v="15"/>
  </r>
  <r>
    <x v="200"/>
    <x v="0"/>
    <x v="0"/>
    <x v="0"/>
    <x v="1"/>
    <x v="4"/>
    <n v="16574.13"/>
    <n v="298.33434"/>
    <n v="2"/>
    <n v="33148.26"/>
    <x v="200"/>
    <n v="1.26"/>
    <n v="3641"/>
    <x v="86"/>
    <x v="5"/>
    <x v="5"/>
    <x v="5"/>
    <x v="22"/>
  </r>
  <r>
    <x v="201"/>
    <x v="5"/>
    <x v="1"/>
    <x v="5"/>
    <x v="1"/>
    <x v="1"/>
    <n v="14808.65"/>
    <n v="266.5557"/>
    <n v="1"/>
    <n v="14808.65"/>
    <x v="201"/>
    <n v="4.92"/>
    <n v="1511"/>
    <x v="27"/>
    <x v="9"/>
    <x v="9"/>
    <x v="9"/>
    <x v="1"/>
  </r>
  <r>
    <x v="202"/>
    <x v="3"/>
    <x v="3"/>
    <x v="3"/>
    <x v="0"/>
    <x v="3"/>
    <n v="6882.75"/>
    <n v="123.88949999999998"/>
    <n v="5"/>
    <n v="34413.75"/>
    <x v="202"/>
    <n v="3.7"/>
    <n v="4073"/>
    <x v="155"/>
    <x v="2"/>
    <x v="2"/>
    <x v="2"/>
    <x v="3"/>
  </r>
  <r>
    <x v="203"/>
    <x v="6"/>
    <x v="4"/>
    <x v="6"/>
    <x v="1"/>
    <x v="3"/>
    <n v="17609.55"/>
    <n v="316.97189999999995"/>
    <n v="5"/>
    <n v="88047.75"/>
    <x v="203"/>
    <n v="4.76"/>
    <n v="1162"/>
    <x v="24"/>
    <x v="4"/>
    <x v="4"/>
    <x v="4"/>
    <x v="18"/>
  </r>
  <r>
    <x v="204"/>
    <x v="4"/>
    <x v="0"/>
    <x v="4"/>
    <x v="0"/>
    <x v="1"/>
    <n v="15832.54"/>
    <n v="284.98572000000001"/>
    <n v="3"/>
    <n v="47497.62"/>
    <x v="204"/>
    <n v="4.91"/>
    <n v="3753"/>
    <x v="156"/>
    <x v="10"/>
    <x v="10"/>
    <x v="10"/>
    <x v="8"/>
  </r>
  <r>
    <x v="205"/>
    <x v="8"/>
    <x v="3"/>
    <x v="8"/>
    <x v="1"/>
    <x v="2"/>
    <n v="5920.8"/>
    <n v="106.5744"/>
    <n v="3"/>
    <n v="17762.400000000001"/>
    <x v="205"/>
    <n v="4.1399999999999997"/>
    <n v="3065"/>
    <x v="7"/>
    <x v="6"/>
    <x v="6"/>
    <x v="6"/>
    <x v="7"/>
  </r>
  <r>
    <x v="206"/>
    <x v="2"/>
    <x v="2"/>
    <x v="2"/>
    <x v="0"/>
    <x v="5"/>
    <n v="9725.77"/>
    <n v="175.06386000000001"/>
    <n v="1"/>
    <n v="9725.77"/>
    <x v="206"/>
    <n v="4.9000000000000004"/>
    <n v="2431"/>
    <x v="157"/>
    <x v="7"/>
    <x v="7"/>
    <x v="7"/>
    <x v="9"/>
  </r>
  <r>
    <x v="207"/>
    <x v="2"/>
    <x v="2"/>
    <x v="2"/>
    <x v="2"/>
    <x v="0"/>
    <n v="11305.18"/>
    <n v="203.49323999999999"/>
    <n v="1"/>
    <n v="11305.18"/>
    <x v="207"/>
    <n v="4.7300000000000004"/>
    <n v="3975"/>
    <x v="158"/>
    <x v="8"/>
    <x v="8"/>
    <x v="8"/>
    <x v="1"/>
  </r>
  <r>
    <x v="208"/>
    <x v="8"/>
    <x v="3"/>
    <x v="8"/>
    <x v="1"/>
    <x v="3"/>
    <n v="4760.8599999999997"/>
    <n v="85.695479999999989"/>
    <n v="1"/>
    <n v="4760.8599999999997"/>
    <x v="208"/>
    <n v="1.01"/>
    <n v="2717"/>
    <x v="146"/>
    <x v="4"/>
    <x v="4"/>
    <x v="4"/>
    <x v="28"/>
  </r>
  <r>
    <x v="209"/>
    <x v="6"/>
    <x v="4"/>
    <x v="6"/>
    <x v="1"/>
    <x v="3"/>
    <n v="11259.08"/>
    <n v="202.66343999999998"/>
    <n v="4"/>
    <n v="45036.32"/>
    <x v="209"/>
    <n v="4.3499999999999996"/>
    <n v="925"/>
    <x v="143"/>
    <x v="8"/>
    <x v="8"/>
    <x v="8"/>
    <x v="7"/>
  </r>
  <r>
    <x v="210"/>
    <x v="6"/>
    <x v="4"/>
    <x v="6"/>
    <x v="2"/>
    <x v="0"/>
    <n v="17811.95"/>
    <n v="320.61509999999998"/>
    <n v="1"/>
    <n v="17811.95"/>
    <x v="210"/>
    <n v="4.7"/>
    <n v="2682"/>
    <x v="48"/>
    <x v="6"/>
    <x v="6"/>
    <x v="6"/>
    <x v="27"/>
  </r>
  <r>
    <x v="211"/>
    <x v="1"/>
    <x v="1"/>
    <x v="1"/>
    <x v="2"/>
    <x v="4"/>
    <n v="5956.97"/>
    <n v="107.22546"/>
    <n v="1"/>
    <n v="5956.97"/>
    <x v="211"/>
    <n v="4.18"/>
    <n v="4905"/>
    <x v="9"/>
    <x v="5"/>
    <x v="5"/>
    <x v="5"/>
    <x v="9"/>
  </r>
  <r>
    <x v="212"/>
    <x v="1"/>
    <x v="1"/>
    <x v="1"/>
    <x v="0"/>
    <x v="3"/>
    <n v="2547.77"/>
    <n v="45.859859999999998"/>
    <n v="5"/>
    <n v="12738.85"/>
    <x v="212"/>
    <n v="1.38"/>
    <n v="4752"/>
    <x v="118"/>
    <x v="7"/>
    <x v="7"/>
    <x v="7"/>
    <x v="10"/>
  </r>
  <r>
    <x v="213"/>
    <x v="4"/>
    <x v="0"/>
    <x v="4"/>
    <x v="0"/>
    <x v="1"/>
    <n v="15258.29"/>
    <n v="274.64922000000001"/>
    <n v="1"/>
    <n v="15258.29"/>
    <x v="213"/>
    <n v="3.74"/>
    <n v="2427"/>
    <x v="159"/>
    <x v="7"/>
    <x v="7"/>
    <x v="7"/>
    <x v="19"/>
  </r>
  <r>
    <x v="214"/>
    <x v="0"/>
    <x v="0"/>
    <x v="0"/>
    <x v="1"/>
    <x v="3"/>
    <n v="12359.28"/>
    <n v="222.46704"/>
    <n v="3"/>
    <n v="37077.839999999997"/>
    <x v="214"/>
    <n v="3.74"/>
    <n v="1841"/>
    <x v="135"/>
    <x v="9"/>
    <x v="9"/>
    <x v="9"/>
    <x v="24"/>
  </r>
  <r>
    <x v="215"/>
    <x v="7"/>
    <x v="0"/>
    <x v="7"/>
    <x v="0"/>
    <x v="2"/>
    <n v="3720.33"/>
    <n v="66.965939999999989"/>
    <n v="3"/>
    <n v="11160.99"/>
    <x v="215"/>
    <n v="3.96"/>
    <n v="4609"/>
    <x v="160"/>
    <x v="5"/>
    <x v="5"/>
    <x v="5"/>
    <x v="12"/>
  </r>
  <r>
    <x v="216"/>
    <x v="7"/>
    <x v="0"/>
    <x v="7"/>
    <x v="2"/>
    <x v="2"/>
    <n v="1741.6"/>
    <n v="31.348799999999997"/>
    <n v="5"/>
    <n v="8708"/>
    <x v="216"/>
    <n v="4.7300000000000004"/>
    <n v="3626"/>
    <x v="57"/>
    <x v="2"/>
    <x v="2"/>
    <x v="2"/>
    <x v="21"/>
  </r>
  <r>
    <x v="217"/>
    <x v="4"/>
    <x v="0"/>
    <x v="4"/>
    <x v="0"/>
    <x v="0"/>
    <n v="13390.76"/>
    <n v="241.03367999999998"/>
    <n v="2"/>
    <n v="26781.52"/>
    <x v="217"/>
    <n v="3.15"/>
    <n v="4892"/>
    <x v="161"/>
    <x v="10"/>
    <x v="10"/>
    <x v="10"/>
    <x v="1"/>
  </r>
  <r>
    <x v="218"/>
    <x v="3"/>
    <x v="3"/>
    <x v="3"/>
    <x v="0"/>
    <x v="5"/>
    <n v="9957.25"/>
    <n v="179.23049999999998"/>
    <n v="3"/>
    <n v="29871.75"/>
    <x v="218"/>
    <n v="3.33"/>
    <n v="581"/>
    <x v="104"/>
    <x v="0"/>
    <x v="0"/>
    <x v="0"/>
    <x v="2"/>
  </r>
  <r>
    <x v="219"/>
    <x v="6"/>
    <x v="4"/>
    <x v="6"/>
    <x v="2"/>
    <x v="3"/>
    <n v="3373.56"/>
    <n v="60.724079999999994"/>
    <n v="3"/>
    <n v="10120.68"/>
    <x v="219"/>
    <n v="1.64"/>
    <n v="2431"/>
    <x v="106"/>
    <x v="3"/>
    <x v="3"/>
    <x v="3"/>
    <x v="1"/>
  </r>
  <r>
    <x v="220"/>
    <x v="6"/>
    <x v="4"/>
    <x v="6"/>
    <x v="2"/>
    <x v="4"/>
    <n v="15325.33"/>
    <n v="275.85593999999998"/>
    <n v="4"/>
    <n v="61301.32"/>
    <x v="220"/>
    <n v="4.4800000000000004"/>
    <n v="437"/>
    <x v="14"/>
    <x v="3"/>
    <x v="3"/>
    <x v="3"/>
    <x v="0"/>
  </r>
  <r>
    <x v="221"/>
    <x v="4"/>
    <x v="0"/>
    <x v="4"/>
    <x v="2"/>
    <x v="1"/>
    <n v="14632.09"/>
    <n v="263.37761999999998"/>
    <n v="5"/>
    <n v="73160.45"/>
    <x v="221"/>
    <n v="3.65"/>
    <n v="3614"/>
    <x v="162"/>
    <x v="0"/>
    <x v="0"/>
    <x v="0"/>
    <x v="14"/>
  </r>
  <r>
    <x v="222"/>
    <x v="2"/>
    <x v="2"/>
    <x v="2"/>
    <x v="2"/>
    <x v="5"/>
    <n v="18331.509999999998"/>
    <n v="329.96717999999993"/>
    <n v="3"/>
    <n v="54994.53"/>
    <x v="222"/>
    <n v="1.1000000000000001"/>
    <n v="3047"/>
    <x v="82"/>
    <x v="7"/>
    <x v="7"/>
    <x v="7"/>
    <x v="4"/>
  </r>
  <r>
    <x v="223"/>
    <x v="2"/>
    <x v="2"/>
    <x v="2"/>
    <x v="1"/>
    <x v="2"/>
    <n v="8611.48"/>
    <n v="155.00663999999998"/>
    <n v="5"/>
    <n v="43057.4"/>
    <x v="223"/>
    <n v="2.35"/>
    <n v="1234"/>
    <x v="42"/>
    <x v="11"/>
    <x v="11"/>
    <x v="11"/>
    <x v="23"/>
  </r>
  <r>
    <x v="224"/>
    <x v="4"/>
    <x v="0"/>
    <x v="4"/>
    <x v="0"/>
    <x v="2"/>
    <n v="9120.2800000000007"/>
    <n v="164.16504"/>
    <n v="5"/>
    <n v="45601.4"/>
    <x v="224"/>
    <n v="3.49"/>
    <n v="3953"/>
    <x v="163"/>
    <x v="3"/>
    <x v="3"/>
    <x v="3"/>
    <x v="25"/>
  </r>
  <r>
    <x v="225"/>
    <x v="6"/>
    <x v="4"/>
    <x v="6"/>
    <x v="1"/>
    <x v="3"/>
    <n v="17738.689999999999"/>
    <n v="319.29641999999996"/>
    <n v="4"/>
    <n v="70954.759999999995"/>
    <x v="225"/>
    <n v="4.67"/>
    <n v="2465"/>
    <x v="164"/>
    <x v="8"/>
    <x v="8"/>
    <x v="8"/>
    <x v="0"/>
  </r>
  <r>
    <x v="226"/>
    <x v="9"/>
    <x v="1"/>
    <x v="9"/>
    <x v="0"/>
    <x v="2"/>
    <n v="6336.78"/>
    <n v="114.06203999999998"/>
    <n v="1"/>
    <n v="6336.78"/>
    <x v="226"/>
    <n v="3.8"/>
    <n v="364"/>
    <x v="165"/>
    <x v="7"/>
    <x v="7"/>
    <x v="7"/>
    <x v="21"/>
  </r>
  <r>
    <x v="227"/>
    <x v="4"/>
    <x v="0"/>
    <x v="4"/>
    <x v="1"/>
    <x v="1"/>
    <n v="17652.060000000001"/>
    <n v="317.73707999999999"/>
    <n v="3"/>
    <n v="52956.18"/>
    <x v="227"/>
    <n v="1.06"/>
    <n v="4460"/>
    <x v="58"/>
    <x v="10"/>
    <x v="10"/>
    <x v="10"/>
    <x v="21"/>
  </r>
  <r>
    <x v="228"/>
    <x v="0"/>
    <x v="0"/>
    <x v="0"/>
    <x v="1"/>
    <x v="4"/>
    <n v="9154"/>
    <n v="164.77199999999999"/>
    <n v="4"/>
    <n v="36616"/>
    <x v="228"/>
    <n v="4.79"/>
    <n v="1745"/>
    <x v="26"/>
    <x v="2"/>
    <x v="2"/>
    <x v="2"/>
    <x v="9"/>
  </r>
  <r>
    <x v="229"/>
    <x v="7"/>
    <x v="0"/>
    <x v="7"/>
    <x v="0"/>
    <x v="5"/>
    <n v="1408.94"/>
    <n v="25.36092"/>
    <n v="2"/>
    <n v="2817.88"/>
    <x v="229"/>
    <n v="3.65"/>
    <n v="3784"/>
    <x v="166"/>
    <x v="0"/>
    <x v="0"/>
    <x v="0"/>
    <x v="10"/>
  </r>
  <r>
    <x v="230"/>
    <x v="0"/>
    <x v="0"/>
    <x v="0"/>
    <x v="2"/>
    <x v="3"/>
    <n v="5782.53"/>
    <n v="104.08553999999999"/>
    <n v="1"/>
    <n v="5782.53"/>
    <x v="230"/>
    <n v="2.85"/>
    <n v="3476"/>
    <x v="25"/>
    <x v="6"/>
    <x v="6"/>
    <x v="6"/>
    <x v="6"/>
  </r>
  <r>
    <x v="231"/>
    <x v="9"/>
    <x v="1"/>
    <x v="9"/>
    <x v="1"/>
    <x v="4"/>
    <n v="17208.740000000002"/>
    <n v="309.75731999999999"/>
    <n v="2"/>
    <n v="34417.480000000003"/>
    <x v="231"/>
    <n v="1.29"/>
    <n v="1399"/>
    <x v="25"/>
    <x v="6"/>
    <x v="6"/>
    <x v="6"/>
    <x v="6"/>
  </r>
  <r>
    <x v="232"/>
    <x v="2"/>
    <x v="2"/>
    <x v="2"/>
    <x v="1"/>
    <x v="3"/>
    <n v="3348.83"/>
    <n v="60.278939999999992"/>
    <n v="2"/>
    <n v="6697.66"/>
    <x v="232"/>
    <n v="4.78"/>
    <n v="2796"/>
    <x v="167"/>
    <x v="8"/>
    <x v="8"/>
    <x v="8"/>
    <x v="21"/>
  </r>
  <r>
    <x v="233"/>
    <x v="8"/>
    <x v="3"/>
    <x v="8"/>
    <x v="1"/>
    <x v="4"/>
    <n v="16348.42"/>
    <n v="294.27155999999997"/>
    <n v="4"/>
    <n v="65393.68"/>
    <x v="233"/>
    <n v="3.96"/>
    <n v="3973"/>
    <x v="168"/>
    <x v="11"/>
    <x v="11"/>
    <x v="11"/>
    <x v="30"/>
  </r>
  <r>
    <x v="234"/>
    <x v="2"/>
    <x v="2"/>
    <x v="2"/>
    <x v="2"/>
    <x v="4"/>
    <n v="3383.51"/>
    <n v="60.903179999999999"/>
    <n v="4"/>
    <n v="13534.04"/>
    <x v="234"/>
    <n v="3.5"/>
    <n v="4453"/>
    <x v="134"/>
    <x v="8"/>
    <x v="8"/>
    <x v="8"/>
    <x v="23"/>
  </r>
  <r>
    <x v="235"/>
    <x v="4"/>
    <x v="0"/>
    <x v="4"/>
    <x v="1"/>
    <x v="0"/>
    <n v="7502.69"/>
    <n v="135.04841999999999"/>
    <n v="2"/>
    <n v="15005.38"/>
    <x v="235"/>
    <n v="1.06"/>
    <n v="1212"/>
    <x v="38"/>
    <x v="10"/>
    <x v="10"/>
    <x v="10"/>
    <x v="15"/>
  </r>
  <r>
    <x v="236"/>
    <x v="3"/>
    <x v="3"/>
    <x v="3"/>
    <x v="2"/>
    <x v="1"/>
    <n v="9309.31"/>
    <n v="167.56757999999996"/>
    <n v="5"/>
    <n v="46546.55"/>
    <x v="236"/>
    <n v="4.97"/>
    <n v="2390"/>
    <x v="169"/>
    <x v="10"/>
    <x v="10"/>
    <x v="10"/>
    <x v="19"/>
  </r>
  <r>
    <x v="237"/>
    <x v="3"/>
    <x v="3"/>
    <x v="3"/>
    <x v="0"/>
    <x v="4"/>
    <n v="7187.55"/>
    <n v="129.3759"/>
    <n v="5"/>
    <n v="35937.75"/>
    <x v="237"/>
    <n v="2.09"/>
    <n v="3397"/>
    <x v="170"/>
    <x v="9"/>
    <x v="9"/>
    <x v="9"/>
    <x v="23"/>
  </r>
  <r>
    <x v="238"/>
    <x v="2"/>
    <x v="2"/>
    <x v="2"/>
    <x v="1"/>
    <x v="5"/>
    <n v="11996.17"/>
    <n v="215.93105999999997"/>
    <n v="3"/>
    <n v="35988.51"/>
    <x v="238"/>
    <n v="3.75"/>
    <n v="2725"/>
    <x v="171"/>
    <x v="5"/>
    <x v="5"/>
    <x v="5"/>
    <x v="23"/>
  </r>
  <r>
    <x v="239"/>
    <x v="0"/>
    <x v="0"/>
    <x v="0"/>
    <x v="2"/>
    <x v="0"/>
    <n v="12041.72"/>
    <n v="216.75095999999996"/>
    <n v="2"/>
    <n v="24083.439999999999"/>
    <x v="239"/>
    <n v="4.45"/>
    <n v="1597"/>
    <x v="29"/>
    <x v="5"/>
    <x v="5"/>
    <x v="5"/>
    <x v="19"/>
  </r>
  <r>
    <x v="240"/>
    <x v="8"/>
    <x v="3"/>
    <x v="8"/>
    <x v="0"/>
    <x v="5"/>
    <n v="2227.34"/>
    <n v="40.092120000000001"/>
    <n v="2"/>
    <n v="4454.68"/>
    <x v="240"/>
    <n v="4.75"/>
    <n v="1649"/>
    <x v="17"/>
    <x v="9"/>
    <x v="9"/>
    <x v="9"/>
    <x v="14"/>
  </r>
  <r>
    <x v="241"/>
    <x v="0"/>
    <x v="0"/>
    <x v="0"/>
    <x v="1"/>
    <x v="5"/>
    <n v="13692.53"/>
    <n v="246.46554"/>
    <n v="1"/>
    <n v="13692.53"/>
    <x v="241"/>
    <n v="4.45"/>
    <n v="2301"/>
    <x v="172"/>
    <x v="0"/>
    <x v="0"/>
    <x v="0"/>
    <x v="23"/>
  </r>
  <r>
    <x v="242"/>
    <x v="8"/>
    <x v="3"/>
    <x v="8"/>
    <x v="1"/>
    <x v="0"/>
    <n v="2258.84"/>
    <n v="40.659120000000001"/>
    <n v="2"/>
    <n v="4517.68"/>
    <x v="242"/>
    <n v="2.2400000000000002"/>
    <n v="4867"/>
    <x v="11"/>
    <x v="2"/>
    <x v="2"/>
    <x v="2"/>
    <x v="11"/>
  </r>
  <r>
    <x v="243"/>
    <x v="5"/>
    <x v="1"/>
    <x v="5"/>
    <x v="2"/>
    <x v="2"/>
    <n v="619.04"/>
    <n v="11.142719999999999"/>
    <n v="5"/>
    <n v="3095.2"/>
    <x v="243"/>
    <n v="1.52"/>
    <n v="359"/>
    <x v="173"/>
    <x v="5"/>
    <x v="5"/>
    <x v="5"/>
    <x v="3"/>
  </r>
  <r>
    <x v="244"/>
    <x v="5"/>
    <x v="1"/>
    <x v="5"/>
    <x v="1"/>
    <x v="0"/>
    <n v="9249.34"/>
    <n v="166.48811999999998"/>
    <n v="1"/>
    <n v="9249.34"/>
    <x v="244"/>
    <n v="2.76"/>
    <n v="3530"/>
    <x v="0"/>
    <x v="0"/>
    <x v="0"/>
    <x v="0"/>
    <x v="0"/>
  </r>
  <r>
    <x v="245"/>
    <x v="9"/>
    <x v="1"/>
    <x v="9"/>
    <x v="2"/>
    <x v="5"/>
    <n v="3051.34"/>
    <n v="54.924119999999995"/>
    <n v="5"/>
    <n v="15256.7"/>
    <x v="245"/>
    <n v="3.78"/>
    <n v="2073"/>
    <x v="174"/>
    <x v="1"/>
    <x v="1"/>
    <x v="1"/>
    <x v="19"/>
  </r>
  <r>
    <x v="246"/>
    <x v="8"/>
    <x v="3"/>
    <x v="8"/>
    <x v="1"/>
    <x v="3"/>
    <n v="8458.06"/>
    <n v="152.24507999999997"/>
    <n v="1"/>
    <n v="8458.06"/>
    <x v="246"/>
    <n v="2.34"/>
    <n v="137"/>
    <x v="175"/>
    <x v="3"/>
    <x v="3"/>
    <x v="3"/>
    <x v="9"/>
  </r>
  <r>
    <x v="247"/>
    <x v="8"/>
    <x v="3"/>
    <x v="8"/>
    <x v="0"/>
    <x v="2"/>
    <n v="7200.36"/>
    <n v="129.60647999999998"/>
    <n v="1"/>
    <n v="7200.36"/>
    <x v="247"/>
    <n v="2.56"/>
    <n v="3382"/>
    <x v="176"/>
    <x v="6"/>
    <x v="6"/>
    <x v="6"/>
    <x v="9"/>
  </r>
  <r>
    <x v="248"/>
    <x v="4"/>
    <x v="0"/>
    <x v="4"/>
    <x v="1"/>
    <x v="0"/>
    <n v="9932.89"/>
    <n v="178.79201999999998"/>
    <n v="2"/>
    <n v="19865.78"/>
    <x v="248"/>
    <n v="1.97"/>
    <n v="3953"/>
    <x v="138"/>
    <x v="0"/>
    <x v="0"/>
    <x v="0"/>
    <x v="8"/>
  </r>
  <r>
    <x v="249"/>
    <x v="4"/>
    <x v="0"/>
    <x v="4"/>
    <x v="2"/>
    <x v="2"/>
    <n v="19134.64"/>
    <n v="344.42351999999994"/>
    <n v="1"/>
    <n v="19134.64"/>
    <x v="249"/>
    <n v="4.4800000000000004"/>
    <n v="2275"/>
    <x v="47"/>
    <x v="2"/>
    <x v="2"/>
    <x v="2"/>
    <x v="26"/>
  </r>
  <r>
    <x v="250"/>
    <x v="2"/>
    <x v="2"/>
    <x v="2"/>
    <x v="2"/>
    <x v="0"/>
    <n v="3948.53"/>
    <n v="71.073539999999994"/>
    <n v="3"/>
    <n v="11845.59"/>
    <x v="250"/>
    <n v="4.47"/>
    <n v="4176"/>
    <x v="177"/>
    <x v="8"/>
    <x v="8"/>
    <x v="8"/>
    <x v="20"/>
  </r>
  <r>
    <x v="251"/>
    <x v="6"/>
    <x v="4"/>
    <x v="6"/>
    <x v="1"/>
    <x v="0"/>
    <n v="10842.37"/>
    <n v="195.16265999999999"/>
    <n v="5"/>
    <n v="54211.85"/>
    <x v="251"/>
    <n v="1.28"/>
    <n v="4287"/>
    <x v="99"/>
    <x v="9"/>
    <x v="9"/>
    <x v="9"/>
    <x v="20"/>
  </r>
  <r>
    <x v="252"/>
    <x v="6"/>
    <x v="4"/>
    <x v="6"/>
    <x v="2"/>
    <x v="5"/>
    <n v="4860.08"/>
    <n v="87.481439999999992"/>
    <n v="4"/>
    <n v="19440.32"/>
    <x v="252"/>
    <n v="1.19"/>
    <n v="1105"/>
    <x v="126"/>
    <x v="5"/>
    <x v="5"/>
    <x v="5"/>
    <x v="24"/>
  </r>
  <r>
    <x v="253"/>
    <x v="5"/>
    <x v="1"/>
    <x v="5"/>
    <x v="2"/>
    <x v="1"/>
    <n v="3928.58"/>
    <n v="70.714439999999996"/>
    <n v="3"/>
    <n v="11785.74"/>
    <x v="253"/>
    <n v="3.17"/>
    <n v="3350"/>
    <x v="140"/>
    <x v="1"/>
    <x v="1"/>
    <x v="1"/>
    <x v="23"/>
  </r>
  <r>
    <x v="254"/>
    <x v="2"/>
    <x v="2"/>
    <x v="2"/>
    <x v="1"/>
    <x v="1"/>
    <n v="10531.86"/>
    <n v="189.57347999999999"/>
    <n v="5"/>
    <n v="52659.3"/>
    <x v="254"/>
    <n v="2.0299999999999998"/>
    <n v="4340"/>
    <x v="104"/>
    <x v="0"/>
    <x v="0"/>
    <x v="0"/>
    <x v="2"/>
  </r>
  <r>
    <x v="255"/>
    <x v="7"/>
    <x v="0"/>
    <x v="7"/>
    <x v="0"/>
    <x v="4"/>
    <n v="18234.36"/>
    <n v="328.21848"/>
    <n v="2"/>
    <n v="36468.720000000001"/>
    <x v="255"/>
    <n v="4.8600000000000003"/>
    <n v="3768"/>
    <x v="152"/>
    <x v="3"/>
    <x v="3"/>
    <x v="3"/>
    <x v="30"/>
  </r>
  <r>
    <x v="256"/>
    <x v="3"/>
    <x v="3"/>
    <x v="3"/>
    <x v="1"/>
    <x v="1"/>
    <n v="3800.17"/>
    <n v="68.403059999999996"/>
    <n v="4"/>
    <n v="15200.68"/>
    <x v="256"/>
    <n v="4.2300000000000004"/>
    <n v="1325"/>
    <x v="128"/>
    <x v="3"/>
    <x v="3"/>
    <x v="3"/>
    <x v="29"/>
  </r>
  <r>
    <x v="257"/>
    <x v="6"/>
    <x v="4"/>
    <x v="6"/>
    <x v="2"/>
    <x v="1"/>
    <n v="13409.13"/>
    <n v="241.36433999999997"/>
    <n v="3"/>
    <n v="40227.39"/>
    <x v="257"/>
    <n v="1.86"/>
    <n v="1168"/>
    <x v="178"/>
    <x v="8"/>
    <x v="8"/>
    <x v="8"/>
    <x v="5"/>
  </r>
  <r>
    <x v="258"/>
    <x v="0"/>
    <x v="0"/>
    <x v="0"/>
    <x v="0"/>
    <x v="4"/>
    <n v="9011.19"/>
    <n v="162.20141999999998"/>
    <n v="5"/>
    <n v="45055.95"/>
    <x v="258"/>
    <n v="1.99"/>
    <n v="838"/>
    <x v="137"/>
    <x v="7"/>
    <x v="7"/>
    <x v="7"/>
    <x v="16"/>
  </r>
  <r>
    <x v="259"/>
    <x v="5"/>
    <x v="1"/>
    <x v="5"/>
    <x v="1"/>
    <x v="3"/>
    <n v="18094.91"/>
    <n v="325.70837999999998"/>
    <n v="5"/>
    <n v="90474.55"/>
    <x v="259"/>
    <n v="2.62"/>
    <n v="2659"/>
    <x v="82"/>
    <x v="7"/>
    <x v="7"/>
    <x v="7"/>
    <x v="4"/>
  </r>
  <r>
    <x v="260"/>
    <x v="8"/>
    <x v="3"/>
    <x v="8"/>
    <x v="2"/>
    <x v="4"/>
    <n v="19923.16"/>
    <n v="358.61687999999998"/>
    <n v="3"/>
    <n v="59769.48"/>
    <x v="260"/>
    <n v="1.56"/>
    <n v="2230"/>
    <x v="116"/>
    <x v="3"/>
    <x v="3"/>
    <x v="3"/>
    <x v="17"/>
  </r>
  <r>
    <x v="261"/>
    <x v="5"/>
    <x v="1"/>
    <x v="5"/>
    <x v="2"/>
    <x v="0"/>
    <n v="17113.45"/>
    <n v="308.0421"/>
    <n v="1"/>
    <n v="17113.45"/>
    <x v="261"/>
    <n v="1.58"/>
    <n v="139"/>
    <x v="137"/>
    <x v="7"/>
    <x v="7"/>
    <x v="7"/>
    <x v="16"/>
  </r>
  <r>
    <x v="262"/>
    <x v="1"/>
    <x v="1"/>
    <x v="1"/>
    <x v="1"/>
    <x v="5"/>
    <n v="14313.63"/>
    <n v="257.64533999999998"/>
    <n v="5"/>
    <n v="71568.149999999994"/>
    <x v="262"/>
    <n v="4.75"/>
    <n v="3722"/>
    <x v="179"/>
    <x v="6"/>
    <x v="6"/>
    <x v="6"/>
    <x v="18"/>
  </r>
  <r>
    <x v="263"/>
    <x v="1"/>
    <x v="1"/>
    <x v="1"/>
    <x v="1"/>
    <x v="2"/>
    <n v="14809.18"/>
    <n v="266.56523999999996"/>
    <n v="3"/>
    <n v="44427.54"/>
    <x v="263"/>
    <n v="3.18"/>
    <n v="4774"/>
    <x v="180"/>
    <x v="10"/>
    <x v="10"/>
    <x v="10"/>
    <x v="17"/>
  </r>
  <r>
    <x v="264"/>
    <x v="2"/>
    <x v="2"/>
    <x v="2"/>
    <x v="1"/>
    <x v="2"/>
    <n v="18290.169999999998"/>
    <n v="329.22305999999992"/>
    <n v="1"/>
    <n v="18290.169999999998"/>
    <x v="264"/>
    <n v="3.98"/>
    <n v="1961"/>
    <x v="181"/>
    <x v="4"/>
    <x v="4"/>
    <x v="4"/>
    <x v="25"/>
  </r>
  <r>
    <x v="265"/>
    <x v="2"/>
    <x v="2"/>
    <x v="2"/>
    <x v="2"/>
    <x v="1"/>
    <n v="15588.91"/>
    <n v="280.60037999999997"/>
    <n v="3"/>
    <n v="46766.73"/>
    <x v="265"/>
    <n v="4.37"/>
    <n v="4727"/>
    <x v="27"/>
    <x v="9"/>
    <x v="9"/>
    <x v="9"/>
    <x v="1"/>
  </r>
  <r>
    <x v="266"/>
    <x v="9"/>
    <x v="1"/>
    <x v="9"/>
    <x v="1"/>
    <x v="3"/>
    <n v="10506.9"/>
    <n v="189.12419999999997"/>
    <n v="3"/>
    <n v="31520.7"/>
    <x v="266"/>
    <n v="1.29"/>
    <n v="115"/>
    <x v="182"/>
    <x v="9"/>
    <x v="9"/>
    <x v="9"/>
    <x v="30"/>
  </r>
  <r>
    <x v="267"/>
    <x v="2"/>
    <x v="2"/>
    <x v="2"/>
    <x v="0"/>
    <x v="1"/>
    <n v="10753.1"/>
    <n v="193.5558"/>
    <n v="2"/>
    <n v="21506.2"/>
    <x v="267"/>
    <n v="2.63"/>
    <n v="1840"/>
    <x v="169"/>
    <x v="10"/>
    <x v="10"/>
    <x v="10"/>
    <x v="19"/>
  </r>
  <r>
    <x v="268"/>
    <x v="8"/>
    <x v="3"/>
    <x v="8"/>
    <x v="0"/>
    <x v="5"/>
    <n v="7238.02"/>
    <n v="130.28435999999999"/>
    <n v="4"/>
    <n v="28952.080000000002"/>
    <x v="268"/>
    <n v="2.56"/>
    <n v="2061"/>
    <x v="183"/>
    <x v="11"/>
    <x v="11"/>
    <x v="11"/>
    <x v="14"/>
  </r>
  <r>
    <x v="269"/>
    <x v="7"/>
    <x v="0"/>
    <x v="7"/>
    <x v="2"/>
    <x v="2"/>
    <n v="9267.52"/>
    <n v="166.81536"/>
    <n v="3"/>
    <n v="27802.560000000001"/>
    <x v="269"/>
    <n v="1.89"/>
    <n v="857"/>
    <x v="25"/>
    <x v="6"/>
    <x v="6"/>
    <x v="6"/>
    <x v="6"/>
  </r>
  <r>
    <x v="270"/>
    <x v="7"/>
    <x v="0"/>
    <x v="7"/>
    <x v="1"/>
    <x v="1"/>
    <n v="17521.48"/>
    <n v="315.38663999999994"/>
    <n v="5"/>
    <n v="87607.4"/>
    <x v="270"/>
    <n v="2.68"/>
    <n v="1968"/>
    <x v="184"/>
    <x v="10"/>
    <x v="10"/>
    <x v="10"/>
    <x v="10"/>
  </r>
  <r>
    <x v="271"/>
    <x v="0"/>
    <x v="0"/>
    <x v="0"/>
    <x v="1"/>
    <x v="1"/>
    <n v="17023.759999999998"/>
    <n v="306.42767999999995"/>
    <n v="4"/>
    <n v="68095.039999999994"/>
    <x v="271"/>
    <n v="3.65"/>
    <n v="2343"/>
    <x v="185"/>
    <x v="0"/>
    <x v="0"/>
    <x v="0"/>
    <x v="6"/>
  </r>
  <r>
    <x v="272"/>
    <x v="3"/>
    <x v="3"/>
    <x v="3"/>
    <x v="1"/>
    <x v="2"/>
    <n v="12853.49"/>
    <n v="231.36281999999997"/>
    <n v="1"/>
    <n v="12853.49"/>
    <x v="272"/>
    <n v="1.25"/>
    <n v="2056"/>
    <x v="186"/>
    <x v="1"/>
    <x v="1"/>
    <x v="1"/>
    <x v="4"/>
  </r>
  <r>
    <x v="273"/>
    <x v="1"/>
    <x v="1"/>
    <x v="1"/>
    <x v="2"/>
    <x v="5"/>
    <n v="17660.77"/>
    <n v="317.89385999999996"/>
    <n v="5"/>
    <n v="88303.85"/>
    <x v="273"/>
    <n v="4.04"/>
    <n v="3836"/>
    <x v="110"/>
    <x v="8"/>
    <x v="8"/>
    <x v="8"/>
    <x v="10"/>
  </r>
  <r>
    <x v="274"/>
    <x v="7"/>
    <x v="0"/>
    <x v="7"/>
    <x v="2"/>
    <x v="4"/>
    <n v="9607.4500000000007"/>
    <n v="172.9341"/>
    <n v="3"/>
    <n v="28822.35"/>
    <x v="274"/>
    <n v="1.53"/>
    <n v="2115"/>
    <x v="187"/>
    <x v="3"/>
    <x v="3"/>
    <x v="3"/>
    <x v="21"/>
  </r>
  <r>
    <x v="275"/>
    <x v="0"/>
    <x v="0"/>
    <x v="0"/>
    <x v="1"/>
    <x v="4"/>
    <n v="8661.86"/>
    <n v="155.91347999999999"/>
    <n v="1"/>
    <n v="8661.86"/>
    <x v="275"/>
    <n v="3.95"/>
    <n v="4134"/>
    <x v="114"/>
    <x v="3"/>
    <x v="3"/>
    <x v="3"/>
    <x v="28"/>
  </r>
  <r>
    <x v="276"/>
    <x v="8"/>
    <x v="3"/>
    <x v="8"/>
    <x v="0"/>
    <x v="2"/>
    <n v="113.55"/>
    <n v="2.0438999999999998"/>
    <n v="1"/>
    <n v="113.55"/>
    <x v="276"/>
    <n v="1.88"/>
    <n v="4056"/>
    <x v="82"/>
    <x v="7"/>
    <x v="7"/>
    <x v="7"/>
    <x v="4"/>
  </r>
  <r>
    <x v="277"/>
    <x v="4"/>
    <x v="0"/>
    <x v="4"/>
    <x v="1"/>
    <x v="0"/>
    <n v="806.86"/>
    <n v="14.523479999999999"/>
    <n v="3"/>
    <n v="2420.58"/>
    <x v="277"/>
    <n v="1.97"/>
    <n v="1734"/>
    <x v="188"/>
    <x v="11"/>
    <x v="11"/>
    <x v="11"/>
    <x v="1"/>
  </r>
  <r>
    <x v="278"/>
    <x v="3"/>
    <x v="3"/>
    <x v="3"/>
    <x v="1"/>
    <x v="4"/>
    <n v="3995.12"/>
    <n v="71.912159999999986"/>
    <n v="3"/>
    <n v="11985.36"/>
    <x v="278"/>
    <n v="4.08"/>
    <n v="968"/>
    <x v="110"/>
    <x v="8"/>
    <x v="8"/>
    <x v="8"/>
    <x v="10"/>
  </r>
  <r>
    <x v="279"/>
    <x v="2"/>
    <x v="2"/>
    <x v="2"/>
    <x v="1"/>
    <x v="2"/>
    <n v="12784.54"/>
    <n v="230.12172000000001"/>
    <n v="1"/>
    <n v="12784.54"/>
    <x v="279"/>
    <n v="2.66"/>
    <n v="2954"/>
    <x v="65"/>
    <x v="6"/>
    <x v="6"/>
    <x v="6"/>
    <x v="22"/>
  </r>
  <r>
    <x v="280"/>
    <x v="0"/>
    <x v="0"/>
    <x v="0"/>
    <x v="1"/>
    <x v="1"/>
    <n v="9514.76"/>
    <n v="171.26568"/>
    <n v="2"/>
    <n v="19029.52"/>
    <x v="280"/>
    <n v="1.22"/>
    <n v="2449"/>
    <x v="21"/>
    <x v="6"/>
    <x v="6"/>
    <x v="6"/>
    <x v="5"/>
  </r>
  <r>
    <x v="281"/>
    <x v="0"/>
    <x v="0"/>
    <x v="0"/>
    <x v="1"/>
    <x v="1"/>
    <n v="2334.8000000000002"/>
    <n v="42.026400000000002"/>
    <n v="3"/>
    <n v="7004.4"/>
    <x v="281"/>
    <n v="2.0099999999999998"/>
    <n v="3101"/>
    <x v="40"/>
    <x v="0"/>
    <x v="0"/>
    <x v="0"/>
    <x v="5"/>
  </r>
  <r>
    <x v="282"/>
    <x v="6"/>
    <x v="4"/>
    <x v="6"/>
    <x v="2"/>
    <x v="4"/>
    <n v="2094.9699999999998"/>
    <n v="37.709459999999993"/>
    <n v="5"/>
    <n v="10474.85"/>
    <x v="282"/>
    <n v="2.63"/>
    <n v="4115"/>
    <x v="132"/>
    <x v="6"/>
    <x v="6"/>
    <x v="6"/>
    <x v="8"/>
  </r>
  <r>
    <x v="283"/>
    <x v="2"/>
    <x v="2"/>
    <x v="2"/>
    <x v="2"/>
    <x v="0"/>
    <n v="18524.830000000002"/>
    <n v="333.44693999999998"/>
    <n v="1"/>
    <n v="18524.830000000002"/>
    <x v="283"/>
    <n v="3.55"/>
    <n v="3852"/>
    <x v="82"/>
    <x v="7"/>
    <x v="7"/>
    <x v="7"/>
    <x v="4"/>
  </r>
  <r>
    <x v="284"/>
    <x v="3"/>
    <x v="3"/>
    <x v="3"/>
    <x v="1"/>
    <x v="4"/>
    <n v="3214.88"/>
    <n v="57.867840000000001"/>
    <n v="1"/>
    <n v="3214.88"/>
    <x v="284"/>
    <n v="1.41"/>
    <n v="2487"/>
    <x v="189"/>
    <x v="11"/>
    <x v="11"/>
    <x v="11"/>
    <x v="9"/>
  </r>
  <r>
    <x v="285"/>
    <x v="4"/>
    <x v="0"/>
    <x v="4"/>
    <x v="0"/>
    <x v="0"/>
    <n v="12262.74"/>
    <n v="220.72931999999997"/>
    <n v="3"/>
    <n v="36788.22"/>
    <x v="285"/>
    <n v="4.03"/>
    <n v="1379"/>
    <x v="190"/>
    <x v="5"/>
    <x v="5"/>
    <x v="5"/>
    <x v="20"/>
  </r>
  <r>
    <x v="286"/>
    <x v="0"/>
    <x v="0"/>
    <x v="0"/>
    <x v="0"/>
    <x v="0"/>
    <n v="17175.560000000001"/>
    <n v="309.16007999999999"/>
    <n v="4"/>
    <n v="68702.240000000005"/>
    <x v="286"/>
    <n v="2.04"/>
    <n v="3230"/>
    <x v="5"/>
    <x v="5"/>
    <x v="5"/>
    <x v="5"/>
    <x v="5"/>
  </r>
  <r>
    <x v="287"/>
    <x v="3"/>
    <x v="3"/>
    <x v="3"/>
    <x v="2"/>
    <x v="0"/>
    <n v="3819.06"/>
    <n v="68.743079999999992"/>
    <n v="4"/>
    <n v="15276.24"/>
    <x v="287"/>
    <n v="4.41"/>
    <n v="565"/>
    <x v="42"/>
    <x v="11"/>
    <x v="11"/>
    <x v="11"/>
    <x v="23"/>
  </r>
  <r>
    <x v="288"/>
    <x v="7"/>
    <x v="0"/>
    <x v="7"/>
    <x v="1"/>
    <x v="3"/>
    <n v="11829.61"/>
    <n v="212.93297999999999"/>
    <n v="2"/>
    <n v="23659.22"/>
    <x v="288"/>
    <n v="2.85"/>
    <n v="4174"/>
    <x v="191"/>
    <x v="1"/>
    <x v="1"/>
    <x v="1"/>
    <x v="30"/>
  </r>
  <r>
    <x v="289"/>
    <x v="7"/>
    <x v="0"/>
    <x v="7"/>
    <x v="2"/>
    <x v="5"/>
    <n v="14598.17"/>
    <n v="262.76705999999996"/>
    <n v="1"/>
    <n v="14598.17"/>
    <x v="289"/>
    <n v="2.94"/>
    <n v="4204"/>
    <x v="192"/>
    <x v="1"/>
    <x v="1"/>
    <x v="1"/>
    <x v="28"/>
  </r>
  <r>
    <x v="290"/>
    <x v="4"/>
    <x v="0"/>
    <x v="4"/>
    <x v="2"/>
    <x v="2"/>
    <n v="13950.41"/>
    <n v="251.10737999999998"/>
    <n v="5"/>
    <n v="69752.05"/>
    <x v="290"/>
    <n v="2.98"/>
    <n v="2554"/>
    <x v="175"/>
    <x v="3"/>
    <x v="3"/>
    <x v="3"/>
    <x v="9"/>
  </r>
  <r>
    <x v="291"/>
    <x v="4"/>
    <x v="0"/>
    <x v="4"/>
    <x v="0"/>
    <x v="4"/>
    <n v="16949.919999999998"/>
    <n v="305.09855999999996"/>
    <n v="5"/>
    <n v="84749.6"/>
    <x v="291"/>
    <n v="4.6100000000000003"/>
    <n v="89"/>
    <x v="193"/>
    <x v="7"/>
    <x v="7"/>
    <x v="7"/>
    <x v="2"/>
  </r>
  <r>
    <x v="292"/>
    <x v="3"/>
    <x v="3"/>
    <x v="3"/>
    <x v="1"/>
    <x v="0"/>
    <n v="12267.61"/>
    <n v="220.81698"/>
    <n v="4"/>
    <n v="49070.44"/>
    <x v="292"/>
    <n v="3.28"/>
    <n v="4273"/>
    <x v="194"/>
    <x v="2"/>
    <x v="2"/>
    <x v="2"/>
    <x v="29"/>
  </r>
  <r>
    <x v="293"/>
    <x v="0"/>
    <x v="0"/>
    <x v="0"/>
    <x v="2"/>
    <x v="5"/>
    <n v="11541.02"/>
    <n v="207.73836"/>
    <n v="3"/>
    <n v="34623.06"/>
    <x v="293"/>
    <n v="3.28"/>
    <n v="2623"/>
    <x v="113"/>
    <x v="8"/>
    <x v="8"/>
    <x v="8"/>
    <x v="4"/>
  </r>
  <r>
    <x v="294"/>
    <x v="4"/>
    <x v="0"/>
    <x v="4"/>
    <x v="1"/>
    <x v="4"/>
    <n v="1473.5"/>
    <n v="26.523"/>
    <n v="3"/>
    <n v="4420.5"/>
    <x v="294"/>
    <n v="3.05"/>
    <n v="3929"/>
    <x v="147"/>
    <x v="4"/>
    <x v="4"/>
    <x v="4"/>
    <x v="23"/>
  </r>
  <r>
    <x v="295"/>
    <x v="0"/>
    <x v="0"/>
    <x v="0"/>
    <x v="2"/>
    <x v="2"/>
    <n v="3830.2"/>
    <n v="68.943599999999989"/>
    <n v="5"/>
    <n v="19151"/>
    <x v="295"/>
    <n v="4.51"/>
    <n v="3395"/>
    <x v="195"/>
    <x v="1"/>
    <x v="1"/>
    <x v="1"/>
    <x v="18"/>
  </r>
  <r>
    <x v="296"/>
    <x v="5"/>
    <x v="1"/>
    <x v="5"/>
    <x v="2"/>
    <x v="3"/>
    <n v="10934.94"/>
    <n v="196.82891999999998"/>
    <n v="2"/>
    <n v="21869.88"/>
    <x v="296"/>
    <n v="1.18"/>
    <n v="1245"/>
    <x v="175"/>
    <x v="3"/>
    <x v="3"/>
    <x v="3"/>
    <x v="9"/>
  </r>
  <r>
    <x v="297"/>
    <x v="9"/>
    <x v="1"/>
    <x v="9"/>
    <x v="0"/>
    <x v="4"/>
    <n v="3951.31"/>
    <n v="71.12357999999999"/>
    <n v="4"/>
    <n v="15805.24"/>
    <x v="297"/>
    <n v="2.8"/>
    <n v="1560"/>
    <x v="93"/>
    <x v="7"/>
    <x v="7"/>
    <x v="7"/>
    <x v="26"/>
  </r>
  <r>
    <x v="298"/>
    <x v="5"/>
    <x v="1"/>
    <x v="5"/>
    <x v="1"/>
    <x v="1"/>
    <n v="13794.76"/>
    <n v="248.30568"/>
    <n v="3"/>
    <n v="41384.28"/>
    <x v="298"/>
    <n v="3.48"/>
    <n v="769"/>
    <x v="196"/>
    <x v="1"/>
    <x v="1"/>
    <x v="1"/>
    <x v="11"/>
  </r>
  <r>
    <x v="299"/>
    <x v="4"/>
    <x v="0"/>
    <x v="4"/>
    <x v="0"/>
    <x v="3"/>
    <n v="9791.67"/>
    <n v="176.25005999999999"/>
    <n v="2"/>
    <n v="19583.34"/>
    <x v="299"/>
    <n v="2.69"/>
    <n v="2379"/>
    <x v="111"/>
    <x v="6"/>
    <x v="6"/>
    <x v="6"/>
    <x v="13"/>
  </r>
  <r>
    <x v="300"/>
    <x v="8"/>
    <x v="3"/>
    <x v="8"/>
    <x v="0"/>
    <x v="4"/>
    <n v="18013.14"/>
    <n v="324.23651999999998"/>
    <n v="1"/>
    <n v="18013.14"/>
    <x v="300"/>
    <n v="2.71"/>
    <n v="2275"/>
    <x v="40"/>
    <x v="0"/>
    <x v="0"/>
    <x v="0"/>
    <x v="5"/>
  </r>
  <r>
    <x v="301"/>
    <x v="4"/>
    <x v="0"/>
    <x v="4"/>
    <x v="1"/>
    <x v="3"/>
    <n v="4411.57"/>
    <n v="79.408259999999984"/>
    <n v="5"/>
    <n v="22057.85"/>
    <x v="301"/>
    <n v="3.83"/>
    <n v="1159"/>
    <x v="166"/>
    <x v="0"/>
    <x v="0"/>
    <x v="0"/>
    <x v="10"/>
  </r>
  <r>
    <x v="302"/>
    <x v="2"/>
    <x v="2"/>
    <x v="2"/>
    <x v="2"/>
    <x v="0"/>
    <n v="11879.15"/>
    <n v="213.82469999999998"/>
    <n v="3"/>
    <n v="35637.449999999997"/>
    <x v="302"/>
    <n v="2.97"/>
    <n v="1211"/>
    <x v="197"/>
    <x v="1"/>
    <x v="1"/>
    <x v="1"/>
    <x v="25"/>
  </r>
  <r>
    <x v="303"/>
    <x v="8"/>
    <x v="3"/>
    <x v="8"/>
    <x v="1"/>
    <x v="4"/>
    <n v="10134.299999999999"/>
    <n v="182.41739999999999"/>
    <n v="1"/>
    <n v="10134.299999999999"/>
    <x v="303"/>
    <n v="2.52"/>
    <n v="1212"/>
    <x v="89"/>
    <x v="2"/>
    <x v="2"/>
    <x v="2"/>
    <x v="24"/>
  </r>
  <r>
    <x v="304"/>
    <x v="1"/>
    <x v="1"/>
    <x v="1"/>
    <x v="0"/>
    <x v="5"/>
    <n v="11319.16"/>
    <n v="203.74487999999999"/>
    <n v="5"/>
    <n v="56595.8"/>
    <x v="304"/>
    <n v="1.74"/>
    <n v="4506"/>
    <x v="123"/>
    <x v="8"/>
    <x v="8"/>
    <x v="8"/>
    <x v="15"/>
  </r>
  <r>
    <x v="305"/>
    <x v="9"/>
    <x v="1"/>
    <x v="9"/>
    <x v="1"/>
    <x v="4"/>
    <n v="10554.4"/>
    <n v="189.97919999999999"/>
    <n v="1"/>
    <n v="10554.4"/>
    <x v="305"/>
    <n v="3.67"/>
    <n v="3020"/>
    <x v="96"/>
    <x v="1"/>
    <x v="1"/>
    <x v="1"/>
    <x v="10"/>
  </r>
  <r>
    <x v="306"/>
    <x v="6"/>
    <x v="4"/>
    <x v="6"/>
    <x v="1"/>
    <x v="1"/>
    <n v="6270.53"/>
    <n v="112.86953999999999"/>
    <n v="3"/>
    <n v="18811.59"/>
    <x v="306"/>
    <n v="2.36"/>
    <n v="4692"/>
    <x v="17"/>
    <x v="9"/>
    <x v="9"/>
    <x v="9"/>
    <x v="14"/>
  </r>
  <r>
    <x v="307"/>
    <x v="8"/>
    <x v="3"/>
    <x v="8"/>
    <x v="2"/>
    <x v="5"/>
    <n v="5446.73"/>
    <n v="98.041139999999984"/>
    <n v="3"/>
    <n v="16340.19"/>
    <x v="307"/>
    <n v="1.7"/>
    <n v="2104"/>
    <x v="198"/>
    <x v="9"/>
    <x v="9"/>
    <x v="9"/>
    <x v="3"/>
  </r>
  <r>
    <x v="308"/>
    <x v="0"/>
    <x v="0"/>
    <x v="0"/>
    <x v="1"/>
    <x v="2"/>
    <n v="16012.01"/>
    <n v="288.21618000000001"/>
    <n v="4"/>
    <n v="64048.04"/>
    <x v="308"/>
    <n v="3.26"/>
    <n v="3027"/>
    <x v="199"/>
    <x v="9"/>
    <x v="9"/>
    <x v="9"/>
    <x v="8"/>
  </r>
  <r>
    <x v="309"/>
    <x v="6"/>
    <x v="4"/>
    <x v="6"/>
    <x v="2"/>
    <x v="2"/>
    <n v="7448.45"/>
    <n v="134.07209999999998"/>
    <n v="5"/>
    <n v="37242.25"/>
    <x v="309"/>
    <n v="4.4400000000000004"/>
    <n v="4746"/>
    <x v="200"/>
    <x v="2"/>
    <x v="2"/>
    <x v="2"/>
    <x v="19"/>
  </r>
  <r>
    <x v="310"/>
    <x v="5"/>
    <x v="1"/>
    <x v="5"/>
    <x v="1"/>
    <x v="5"/>
    <n v="16909.71"/>
    <n v="304.37477999999999"/>
    <n v="2"/>
    <n v="33819.42"/>
    <x v="310"/>
    <n v="3.93"/>
    <n v="34"/>
    <x v="201"/>
    <x v="2"/>
    <x v="2"/>
    <x v="2"/>
    <x v="8"/>
  </r>
  <r>
    <x v="311"/>
    <x v="3"/>
    <x v="3"/>
    <x v="3"/>
    <x v="0"/>
    <x v="3"/>
    <n v="9408.66"/>
    <n v="169.35587999999998"/>
    <n v="3"/>
    <n v="28225.98"/>
    <x v="311"/>
    <n v="1.91"/>
    <n v="566"/>
    <x v="202"/>
    <x v="9"/>
    <x v="9"/>
    <x v="9"/>
    <x v="27"/>
  </r>
  <r>
    <x v="312"/>
    <x v="4"/>
    <x v="0"/>
    <x v="4"/>
    <x v="2"/>
    <x v="1"/>
    <n v="3529.62"/>
    <n v="63.533159999999995"/>
    <n v="1"/>
    <n v="3529.62"/>
    <x v="312"/>
    <n v="3.73"/>
    <n v="804"/>
    <x v="203"/>
    <x v="5"/>
    <x v="5"/>
    <x v="5"/>
    <x v="6"/>
  </r>
  <r>
    <x v="313"/>
    <x v="2"/>
    <x v="2"/>
    <x v="2"/>
    <x v="1"/>
    <x v="0"/>
    <n v="13429.1"/>
    <n v="241.72379999999998"/>
    <n v="2"/>
    <n v="26858.2"/>
    <x v="313"/>
    <n v="2.86"/>
    <n v="3290"/>
    <x v="8"/>
    <x v="5"/>
    <x v="5"/>
    <x v="5"/>
    <x v="8"/>
  </r>
  <r>
    <x v="314"/>
    <x v="4"/>
    <x v="0"/>
    <x v="4"/>
    <x v="1"/>
    <x v="2"/>
    <n v="4688.59"/>
    <n v="84.394620000000003"/>
    <n v="1"/>
    <n v="4688.59"/>
    <x v="314"/>
    <n v="3.67"/>
    <n v="3258"/>
    <x v="152"/>
    <x v="3"/>
    <x v="3"/>
    <x v="3"/>
    <x v="30"/>
  </r>
  <r>
    <x v="315"/>
    <x v="3"/>
    <x v="3"/>
    <x v="3"/>
    <x v="1"/>
    <x v="5"/>
    <n v="10150.9"/>
    <n v="182.71619999999999"/>
    <n v="2"/>
    <n v="20301.8"/>
    <x v="315"/>
    <n v="4.45"/>
    <n v="1184"/>
    <x v="204"/>
    <x v="11"/>
    <x v="11"/>
    <x v="11"/>
    <x v="18"/>
  </r>
  <r>
    <x v="316"/>
    <x v="5"/>
    <x v="1"/>
    <x v="5"/>
    <x v="2"/>
    <x v="4"/>
    <n v="3778.65"/>
    <n v="68.015699999999995"/>
    <n v="4"/>
    <n v="15114.6"/>
    <x v="316"/>
    <n v="3.12"/>
    <n v="445"/>
    <x v="42"/>
    <x v="11"/>
    <x v="11"/>
    <x v="11"/>
    <x v="23"/>
  </r>
  <r>
    <x v="317"/>
    <x v="3"/>
    <x v="3"/>
    <x v="3"/>
    <x v="1"/>
    <x v="5"/>
    <n v="19158.310000000001"/>
    <n v="344.84958"/>
    <n v="1"/>
    <n v="19158.310000000001"/>
    <x v="317"/>
    <n v="2.4300000000000002"/>
    <n v="4628"/>
    <x v="173"/>
    <x v="5"/>
    <x v="5"/>
    <x v="5"/>
    <x v="3"/>
  </r>
  <r>
    <x v="318"/>
    <x v="3"/>
    <x v="3"/>
    <x v="3"/>
    <x v="2"/>
    <x v="3"/>
    <n v="18693.849999999999"/>
    <n v="336.48929999999996"/>
    <n v="1"/>
    <n v="18693.849999999999"/>
    <x v="318"/>
    <n v="1.3"/>
    <n v="3828"/>
    <x v="205"/>
    <x v="1"/>
    <x v="1"/>
    <x v="1"/>
    <x v="27"/>
  </r>
  <r>
    <x v="319"/>
    <x v="7"/>
    <x v="0"/>
    <x v="7"/>
    <x v="0"/>
    <x v="2"/>
    <n v="7361.8"/>
    <n v="132.51239999999999"/>
    <n v="4"/>
    <n v="29447.200000000001"/>
    <x v="319"/>
    <n v="3"/>
    <n v="4779"/>
    <x v="206"/>
    <x v="6"/>
    <x v="6"/>
    <x v="6"/>
    <x v="3"/>
  </r>
  <r>
    <x v="320"/>
    <x v="8"/>
    <x v="3"/>
    <x v="8"/>
    <x v="1"/>
    <x v="2"/>
    <n v="8305.08"/>
    <n v="149.49143999999998"/>
    <n v="1"/>
    <n v="8305.08"/>
    <x v="320"/>
    <n v="4.8"/>
    <n v="982"/>
    <x v="207"/>
    <x v="9"/>
    <x v="9"/>
    <x v="9"/>
    <x v="21"/>
  </r>
  <r>
    <x v="321"/>
    <x v="1"/>
    <x v="1"/>
    <x v="1"/>
    <x v="1"/>
    <x v="5"/>
    <n v="11441.73"/>
    <n v="205.95113999999998"/>
    <n v="4"/>
    <n v="45766.92"/>
    <x v="321"/>
    <n v="3.26"/>
    <n v="23"/>
    <x v="8"/>
    <x v="5"/>
    <x v="5"/>
    <x v="5"/>
    <x v="8"/>
  </r>
  <r>
    <x v="322"/>
    <x v="9"/>
    <x v="1"/>
    <x v="9"/>
    <x v="2"/>
    <x v="1"/>
    <n v="10229.26"/>
    <n v="184.12667999999999"/>
    <n v="5"/>
    <n v="51146.3"/>
    <x v="322"/>
    <n v="4.25"/>
    <n v="2798"/>
    <x v="111"/>
    <x v="6"/>
    <x v="6"/>
    <x v="6"/>
    <x v="13"/>
  </r>
  <r>
    <x v="323"/>
    <x v="9"/>
    <x v="1"/>
    <x v="9"/>
    <x v="2"/>
    <x v="3"/>
    <n v="8400.8700000000008"/>
    <n v="151.21566000000001"/>
    <n v="5"/>
    <n v="42004.35"/>
    <x v="323"/>
    <n v="1.77"/>
    <n v="4425"/>
    <x v="207"/>
    <x v="9"/>
    <x v="9"/>
    <x v="9"/>
    <x v="21"/>
  </r>
  <r>
    <x v="324"/>
    <x v="6"/>
    <x v="4"/>
    <x v="6"/>
    <x v="2"/>
    <x v="5"/>
    <n v="10137.11"/>
    <n v="182.46797999999998"/>
    <n v="1"/>
    <n v="10137.11"/>
    <x v="324"/>
    <n v="1.81"/>
    <n v="2640"/>
    <x v="80"/>
    <x v="1"/>
    <x v="1"/>
    <x v="1"/>
    <x v="2"/>
  </r>
  <r>
    <x v="325"/>
    <x v="6"/>
    <x v="4"/>
    <x v="6"/>
    <x v="0"/>
    <x v="4"/>
    <n v="9632.51"/>
    <n v="173.38517999999999"/>
    <n v="4"/>
    <n v="38530.04"/>
    <x v="325"/>
    <n v="3.95"/>
    <n v="4259"/>
    <x v="21"/>
    <x v="6"/>
    <x v="6"/>
    <x v="6"/>
    <x v="5"/>
  </r>
  <r>
    <x v="326"/>
    <x v="0"/>
    <x v="0"/>
    <x v="0"/>
    <x v="2"/>
    <x v="1"/>
    <n v="2032.29"/>
    <n v="36.581219999999995"/>
    <n v="4"/>
    <n v="8129.16"/>
    <x v="326"/>
    <n v="2.94"/>
    <n v="2834"/>
    <x v="208"/>
    <x v="0"/>
    <x v="0"/>
    <x v="0"/>
    <x v="26"/>
  </r>
  <r>
    <x v="327"/>
    <x v="3"/>
    <x v="3"/>
    <x v="3"/>
    <x v="0"/>
    <x v="0"/>
    <n v="9412.4500000000007"/>
    <n v="169.42410000000001"/>
    <n v="5"/>
    <n v="47062.25"/>
    <x v="327"/>
    <n v="2.54"/>
    <n v="2003"/>
    <x v="143"/>
    <x v="8"/>
    <x v="8"/>
    <x v="8"/>
    <x v="7"/>
  </r>
  <r>
    <x v="328"/>
    <x v="7"/>
    <x v="0"/>
    <x v="7"/>
    <x v="1"/>
    <x v="5"/>
    <n v="17969.12"/>
    <n v="323.44415999999995"/>
    <n v="5"/>
    <n v="89845.6"/>
    <x v="328"/>
    <n v="2.46"/>
    <n v="2693"/>
    <x v="209"/>
    <x v="7"/>
    <x v="7"/>
    <x v="7"/>
    <x v="13"/>
  </r>
  <r>
    <x v="329"/>
    <x v="1"/>
    <x v="1"/>
    <x v="1"/>
    <x v="2"/>
    <x v="4"/>
    <n v="133.61000000000001"/>
    <n v="2.4049800000000001"/>
    <n v="4"/>
    <n v="534.44000000000005"/>
    <x v="329"/>
    <n v="4.1100000000000003"/>
    <n v="4880"/>
    <x v="28"/>
    <x v="7"/>
    <x v="7"/>
    <x v="7"/>
    <x v="5"/>
  </r>
  <r>
    <x v="330"/>
    <x v="3"/>
    <x v="3"/>
    <x v="3"/>
    <x v="0"/>
    <x v="3"/>
    <n v="19376.72"/>
    <n v="348.78095999999999"/>
    <n v="4"/>
    <n v="77506.880000000005"/>
    <x v="330"/>
    <n v="3.81"/>
    <n v="1959"/>
    <x v="204"/>
    <x v="11"/>
    <x v="11"/>
    <x v="11"/>
    <x v="18"/>
  </r>
  <r>
    <x v="331"/>
    <x v="9"/>
    <x v="1"/>
    <x v="9"/>
    <x v="2"/>
    <x v="1"/>
    <n v="7726.28"/>
    <n v="139.07303999999999"/>
    <n v="5"/>
    <n v="38631.4"/>
    <x v="331"/>
    <n v="4.83"/>
    <n v="4291"/>
    <x v="210"/>
    <x v="9"/>
    <x v="9"/>
    <x v="9"/>
    <x v="0"/>
  </r>
  <r>
    <x v="332"/>
    <x v="4"/>
    <x v="0"/>
    <x v="4"/>
    <x v="0"/>
    <x v="5"/>
    <n v="6392.7"/>
    <n v="115.06859999999999"/>
    <n v="3"/>
    <n v="19178.099999999999"/>
    <x v="332"/>
    <n v="1.1599999999999999"/>
    <n v="612"/>
    <x v="82"/>
    <x v="7"/>
    <x v="7"/>
    <x v="7"/>
    <x v="4"/>
  </r>
  <r>
    <x v="333"/>
    <x v="3"/>
    <x v="3"/>
    <x v="3"/>
    <x v="2"/>
    <x v="2"/>
    <n v="10870.25"/>
    <n v="195.66449999999998"/>
    <n v="1"/>
    <n v="10870.25"/>
    <x v="333"/>
    <n v="4.03"/>
    <n v="2306"/>
    <x v="211"/>
    <x v="2"/>
    <x v="2"/>
    <x v="2"/>
    <x v="14"/>
  </r>
  <r>
    <x v="334"/>
    <x v="7"/>
    <x v="0"/>
    <x v="7"/>
    <x v="0"/>
    <x v="5"/>
    <n v="719.86"/>
    <n v="12.957479999999999"/>
    <n v="3"/>
    <n v="2159.58"/>
    <x v="334"/>
    <n v="2.7"/>
    <n v="3585"/>
    <x v="30"/>
    <x v="5"/>
    <x v="5"/>
    <x v="5"/>
    <x v="17"/>
  </r>
  <r>
    <x v="335"/>
    <x v="1"/>
    <x v="1"/>
    <x v="1"/>
    <x v="1"/>
    <x v="2"/>
    <n v="11970.89"/>
    <n v="215.47601999999998"/>
    <n v="5"/>
    <n v="59854.45"/>
    <x v="335"/>
    <n v="2.04"/>
    <n v="1682"/>
    <x v="120"/>
    <x v="3"/>
    <x v="3"/>
    <x v="3"/>
    <x v="4"/>
  </r>
  <r>
    <x v="336"/>
    <x v="0"/>
    <x v="0"/>
    <x v="0"/>
    <x v="1"/>
    <x v="5"/>
    <n v="19211.38"/>
    <n v="345.80484000000001"/>
    <n v="1"/>
    <n v="19211.38"/>
    <x v="336"/>
    <n v="1.84"/>
    <n v="981"/>
    <x v="154"/>
    <x v="2"/>
    <x v="2"/>
    <x v="2"/>
    <x v="15"/>
  </r>
  <r>
    <x v="337"/>
    <x v="7"/>
    <x v="0"/>
    <x v="7"/>
    <x v="0"/>
    <x v="3"/>
    <n v="17880.400000000001"/>
    <n v="321.84719999999999"/>
    <n v="3"/>
    <n v="53641.2"/>
    <x v="337"/>
    <n v="3.91"/>
    <n v="2780"/>
    <x v="171"/>
    <x v="5"/>
    <x v="5"/>
    <x v="5"/>
    <x v="23"/>
  </r>
  <r>
    <x v="338"/>
    <x v="3"/>
    <x v="3"/>
    <x v="3"/>
    <x v="0"/>
    <x v="1"/>
    <n v="1621.88"/>
    <n v="29.193839999999998"/>
    <n v="2"/>
    <n v="3243.76"/>
    <x v="338"/>
    <n v="4.76"/>
    <n v="2400"/>
    <x v="212"/>
    <x v="10"/>
    <x v="10"/>
    <x v="10"/>
    <x v="20"/>
  </r>
  <r>
    <x v="339"/>
    <x v="6"/>
    <x v="4"/>
    <x v="6"/>
    <x v="0"/>
    <x v="0"/>
    <n v="3540.22"/>
    <n v="63.723959999999991"/>
    <n v="2"/>
    <n v="7080.44"/>
    <x v="339"/>
    <n v="2.56"/>
    <n v="4071"/>
    <x v="158"/>
    <x v="8"/>
    <x v="8"/>
    <x v="8"/>
    <x v="1"/>
  </r>
  <r>
    <x v="340"/>
    <x v="3"/>
    <x v="3"/>
    <x v="3"/>
    <x v="1"/>
    <x v="2"/>
    <n v="1931.82"/>
    <n v="34.772759999999998"/>
    <n v="5"/>
    <n v="9659.1"/>
    <x v="340"/>
    <n v="1.01"/>
    <n v="2536"/>
    <x v="112"/>
    <x v="9"/>
    <x v="9"/>
    <x v="9"/>
    <x v="16"/>
  </r>
  <r>
    <x v="341"/>
    <x v="4"/>
    <x v="0"/>
    <x v="4"/>
    <x v="2"/>
    <x v="5"/>
    <n v="14010.82"/>
    <n v="252.19475999999997"/>
    <n v="3"/>
    <n v="42032.46"/>
    <x v="341"/>
    <n v="3.11"/>
    <n v="1062"/>
    <x v="213"/>
    <x v="3"/>
    <x v="3"/>
    <x v="3"/>
    <x v="12"/>
  </r>
  <r>
    <x v="342"/>
    <x v="9"/>
    <x v="1"/>
    <x v="9"/>
    <x v="0"/>
    <x v="5"/>
    <n v="17861.400000000001"/>
    <n v="321.5052"/>
    <n v="1"/>
    <n v="17861.400000000001"/>
    <x v="342"/>
    <n v="3.27"/>
    <n v="4855"/>
    <x v="73"/>
    <x v="4"/>
    <x v="4"/>
    <x v="4"/>
    <x v="0"/>
  </r>
  <r>
    <x v="343"/>
    <x v="9"/>
    <x v="1"/>
    <x v="9"/>
    <x v="1"/>
    <x v="4"/>
    <n v="8788.27"/>
    <n v="158.18886000000001"/>
    <n v="1"/>
    <n v="8788.27"/>
    <x v="343"/>
    <n v="4.95"/>
    <n v="2954"/>
    <x v="44"/>
    <x v="3"/>
    <x v="3"/>
    <x v="3"/>
    <x v="15"/>
  </r>
  <r>
    <x v="344"/>
    <x v="7"/>
    <x v="0"/>
    <x v="7"/>
    <x v="0"/>
    <x v="5"/>
    <n v="12241.4"/>
    <n v="220.34519999999998"/>
    <n v="5"/>
    <n v="61207"/>
    <x v="344"/>
    <n v="2.86"/>
    <n v="1482"/>
    <x v="214"/>
    <x v="10"/>
    <x v="10"/>
    <x v="10"/>
    <x v="27"/>
  </r>
  <r>
    <x v="345"/>
    <x v="3"/>
    <x v="3"/>
    <x v="3"/>
    <x v="0"/>
    <x v="4"/>
    <n v="4758.87"/>
    <n v="85.659659999999988"/>
    <n v="5"/>
    <n v="23794.35"/>
    <x v="345"/>
    <n v="4.62"/>
    <n v="2275"/>
    <x v="215"/>
    <x v="6"/>
    <x v="6"/>
    <x v="6"/>
    <x v="11"/>
  </r>
  <r>
    <x v="346"/>
    <x v="5"/>
    <x v="1"/>
    <x v="5"/>
    <x v="1"/>
    <x v="3"/>
    <n v="12801.38"/>
    <n v="230.42483999999996"/>
    <n v="5"/>
    <n v="64006.9"/>
    <x v="346"/>
    <n v="1.24"/>
    <n v="1899"/>
    <x v="128"/>
    <x v="3"/>
    <x v="3"/>
    <x v="3"/>
    <x v="29"/>
  </r>
  <r>
    <x v="347"/>
    <x v="3"/>
    <x v="3"/>
    <x v="3"/>
    <x v="1"/>
    <x v="4"/>
    <n v="6050.3"/>
    <n v="108.9054"/>
    <n v="4"/>
    <n v="24201.200000000001"/>
    <x v="347"/>
    <n v="4.3899999999999997"/>
    <n v="2845"/>
    <x v="216"/>
    <x v="11"/>
    <x v="11"/>
    <x v="11"/>
    <x v="29"/>
  </r>
  <r>
    <x v="348"/>
    <x v="8"/>
    <x v="3"/>
    <x v="8"/>
    <x v="2"/>
    <x v="4"/>
    <n v="5074.08"/>
    <n v="91.333439999999996"/>
    <n v="3"/>
    <n v="15222.24"/>
    <x v="348"/>
    <n v="4.2"/>
    <n v="4400"/>
    <x v="106"/>
    <x v="3"/>
    <x v="3"/>
    <x v="3"/>
    <x v="1"/>
  </r>
  <r>
    <x v="349"/>
    <x v="1"/>
    <x v="1"/>
    <x v="1"/>
    <x v="2"/>
    <x v="4"/>
    <n v="288.68"/>
    <n v="5.1962399999999995"/>
    <n v="5"/>
    <n v="1443.4"/>
    <x v="349"/>
    <n v="3.01"/>
    <n v="3544"/>
    <x v="136"/>
    <x v="0"/>
    <x v="0"/>
    <x v="0"/>
    <x v="30"/>
  </r>
  <r>
    <x v="350"/>
    <x v="1"/>
    <x v="1"/>
    <x v="1"/>
    <x v="0"/>
    <x v="2"/>
    <n v="15002.43"/>
    <n v="270.04373999999996"/>
    <n v="2"/>
    <n v="30004.86"/>
    <x v="350"/>
    <n v="1.01"/>
    <n v="2726"/>
    <x v="182"/>
    <x v="9"/>
    <x v="9"/>
    <x v="9"/>
    <x v="30"/>
  </r>
  <r>
    <x v="351"/>
    <x v="7"/>
    <x v="0"/>
    <x v="7"/>
    <x v="1"/>
    <x v="1"/>
    <n v="10887.28"/>
    <n v="195.97103999999999"/>
    <n v="3"/>
    <n v="32661.84"/>
    <x v="351"/>
    <n v="1.94"/>
    <n v="2106"/>
    <x v="217"/>
    <x v="10"/>
    <x v="10"/>
    <x v="10"/>
    <x v="22"/>
  </r>
  <r>
    <x v="352"/>
    <x v="2"/>
    <x v="2"/>
    <x v="2"/>
    <x v="2"/>
    <x v="5"/>
    <n v="4235.07"/>
    <n v="76.231259999999992"/>
    <n v="2"/>
    <n v="8470.14"/>
    <x v="352"/>
    <n v="2.25"/>
    <n v="1490"/>
    <x v="180"/>
    <x v="10"/>
    <x v="10"/>
    <x v="10"/>
    <x v="17"/>
  </r>
  <r>
    <x v="353"/>
    <x v="7"/>
    <x v="0"/>
    <x v="7"/>
    <x v="0"/>
    <x v="3"/>
    <n v="3578.64"/>
    <n v="64.415519999999987"/>
    <n v="1"/>
    <n v="3578.64"/>
    <x v="353"/>
    <n v="3.79"/>
    <n v="4990"/>
    <x v="218"/>
    <x v="11"/>
    <x v="11"/>
    <x v="11"/>
    <x v="10"/>
  </r>
  <r>
    <x v="354"/>
    <x v="5"/>
    <x v="1"/>
    <x v="5"/>
    <x v="2"/>
    <x v="3"/>
    <n v="16066.49"/>
    <n v="289.19682"/>
    <n v="1"/>
    <n v="16066.49"/>
    <x v="354"/>
    <n v="1.59"/>
    <n v="3606"/>
    <x v="74"/>
    <x v="0"/>
    <x v="0"/>
    <x v="0"/>
    <x v="1"/>
  </r>
  <r>
    <x v="355"/>
    <x v="1"/>
    <x v="1"/>
    <x v="1"/>
    <x v="1"/>
    <x v="5"/>
    <n v="14637.57"/>
    <n v="263.47625999999997"/>
    <n v="2"/>
    <n v="29275.14"/>
    <x v="355"/>
    <n v="2.87"/>
    <n v="1058"/>
    <x v="19"/>
    <x v="10"/>
    <x v="10"/>
    <x v="10"/>
    <x v="16"/>
  </r>
  <r>
    <x v="356"/>
    <x v="2"/>
    <x v="2"/>
    <x v="2"/>
    <x v="1"/>
    <x v="4"/>
    <n v="11857.65"/>
    <n v="213.43769999999998"/>
    <n v="2"/>
    <n v="23715.3"/>
    <x v="356"/>
    <n v="1.19"/>
    <n v="3818"/>
    <x v="219"/>
    <x v="0"/>
    <x v="0"/>
    <x v="0"/>
    <x v="4"/>
  </r>
  <r>
    <x v="357"/>
    <x v="8"/>
    <x v="3"/>
    <x v="8"/>
    <x v="1"/>
    <x v="3"/>
    <n v="16708.48"/>
    <n v="300.75263999999999"/>
    <n v="1"/>
    <n v="16708.48"/>
    <x v="357"/>
    <n v="2.16"/>
    <n v="283"/>
    <x v="10"/>
    <x v="4"/>
    <x v="4"/>
    <x v="4"/>
    <x v="10"/>
  </r>
  <r>
    <x v="358"/>
    <x v="1"/>
    <x v="1"/>
    <x v="1"/>
    <x v="0"/>
    <x v="0"/>
    <n v="16846.13"/>
    <n v="303.23034000000001"/>
    <n v="1"/>
    <n v="16846.13"/>
    <x v="358"/>
    <n v="1.82"/>
    <n v="422"/>
    <x v="69"/>
    <x v="0"/>
    <x v="0"/>
    <x v="0"/>
    <x v="20"/>
  </r>
  <r>
    <x v="359"/>
    <x v="8"/>
    <x v="3"/>
    <x v="8"/>
    <x v="0"/>
    <x v="0"/>
    <n v="16702.13"/>
    <n v="300.63833999999997"/>
    <n v="1"/>
    <n v="16702.13"/>
    <x v="359"/>
    <n v="4.99"/>
    <n v="4462"/>
    <x v="140"/>
    <x v="1"/>
    <x v="1"/>
    <x v="1"/>
    <x v="23"/>
  </r>
  <r>
    <x v="360"/>
    <x v="7"/>
    <x v="0"/>
    <x v="7"/>
    <x v="1"/>
    <x v="5"/>
    <n v="15436.65"/>
    <n v="277.85969999999998"/>
    <n v="3"/>
    <n v="46309.95"/>
    <x v="360"/>
    <n v="4.29"/>
    <n v="3693"/>
    <x v="11"/>
    <x v="2"/>
    <x v="2"/>
    <x v="2"/>
    <x v="11"/>
  </r>
  <r>
    <x v="361"/>
    <x v="8"/>
    <x v="3"/>
    <x v="8"/>
    <x v="0"/>
    <x v="5"/>
    <n v="2853.64"/>
    <n v="51.365519999999997"/>
    <n v="1"/>
    <n v="2853.64"/>
    <x v="361"/>
    <n v="3.88"/>
    <n v="662"/>
    <x v="128"/>
    <x v="3"/>
    <x v="3"/>
    <x v="3"/>
    <x v="29"/>
  </r>
  <r>
    <x v="362"/>
    <x v="4"/>
    <x v="0"/>
    <x v="4"/>
    <x v="0"/>
    <x v="0"/>
    <n v="640.66999999999996"/>
    <n v="11.532059999999998"/>
    <n v="4"/>
    <n v="2562.6799999999998"/>
    <x v="362"/>
    <n v="3.92"/>
    <n v="2689"/>
    <x v="220"/>
    <x v="4"/>
    <x v="4"/>
    <x v="4"/>
    <x v="12"/>
  </r>
  <r>
    <x v="363"/>
    <x v="2"/>
    <x v="2"/>
    <x v="2"/>
    <x v="1"/>
    <x v="5"/>
    <n v="18851.650000000001"/>
    <n v="339.3297"/>
    <n v="2"/>
    <n v="37703.300000000003"/>
    <x v="363"/>
    <n v="2.81"/>
    <n v="296"/>
    <x v="221"/>
    <x v="7"/>
    <x v="7"/>
    <x v="7"/>
    <x v="11"/>
  </r>
  <r>
    <x v="364"/>
    <x v="1"/>
    <x v="1"/>
    <x v="1"/>
    <x v="0"/>
    <x v="3"/>
    <n v="3043.11"/>
    <n v="54.775979999999997"/>
    <n v="5"/>
    <n v="15215.55"/>
    <x v="364"/>
    <n v="4.54"/>
    <n v="4548"/>
    <x v="55"/>
    <x v="5"/>
    <x v="5"/>
    <x v="5"/>
    <x v="26"/>
  </r>
  <r>
    <x v="365"/>
    <x v="9"/>
    <x v="1"/>
    <x v="9"/>
    <x v="1"/>
    <x v="3"/>
    <n v="8023.96"/>
    <n v="144.43127999999999"/>
    <n v="3"/>
    <n v="24071.88"/>
    <x v="365"/>
    <n v="4.88"/>
    <n v="3526"/>
    <x v="222"/>
    <x v="9"/>
    <x v="9"/>
    <x v="9"/>
    <x v="13"/>
  </r>
  <r>
    <x v="366"/>
    <x v="8"/>
    <x v="3"/>
    <x v="8"/>
    <x v="0"/>
    <x v="0"/>
    <n v="6225.82"/>
    <n v="112.06475999999999"/>
    <n v="4"/>
    <n v="24903.279999999999"/>
    <x v="366"/>
    <n v="2.27"/>
    <n v="3665"/>
    <x v="223"/>
    <x v="2"/>
    <x v="2"/>
    <x v="2"/>
    <x v="16"/>
  </r>
  <r>
    <x v="367"/>
    <x v="1"/>
    <x v="1"/>
    <x v="1"/>
    <x v="1"/>
    <x v="0"/>
    <n v="6370.33"/>
    <n v="114.66593999999999"/>
    <n v="3"/>
    <n v="19110.990000000002"/>
    <x v="367"/>
    <n v="1.85"/>
    <n v="763"/>
    <x v="41"/>
    <x v="6"/>
    <x v="6"/>
    <x v="6"/>
    <x v="19"/>
  </r>
  <r>
    <x v="368"/>
    <x v="1"/>
    <x v="1"/>
    <x v="1"/>
    <x v="1"/>
    <x v="4"/>
    <n v="10164.69"/>
    <n v="182.96441999999999"/>
    <n v="3"/>
    <n v="30494.07"/>
    <x v="368"/>
    <n v="3.92"/>
    <n v="3059"/>
    <x v="224"/>
    <x v="1"/>
    <x v="1"/>
    <x v="1"/>
    <x v="22"/>
  </r>
  <r>
    <x v="369"/>
    <x v="4"/>
    <x v="0"/>
    <x v="4"/>
    <x v="0"/>
    <x v="2"/>
    <n v="225.46"/>
    <n v="4.0582799999999999"/>
    <n v="5"/>
    <n v="1127.3"/>
    <x v="369"/>
    <n v="1.98"/>
    <n v="2748"/>
    <x v="43"/>
    <x v="6"/>
    <x v="6"/>
    <x v="6"/>
    <x v="24"/>
  </r>
  <r>
    <x v="370"/>
    <x v="2"/>
    <x v="2"/>
    <x v="2"/>
    <x v="0"/>
    <x v="0"/>
    <n v="10165.120000000001"/>
    <n v="182.97216"/>
    <n v="3"/>
    <n v="30495.360000000001"/>
    <x v="370"/>
    <n v="3"/>
    <n v="2255"/>
    <x v="137"/>
    <x v="7"/>
    <x v="7"/>
    <x v="7"/>
    <x v="16"/>
  </r>
  <r>
    <x v="371"/>
    <x v="2"/>
    <x v="2"/>
    <x v="2"/>
    <x v="2"/>
    <x v="0"/>
    <n v="6436.71"/>
    <n v="115.86077999999999"/>
    <n v="1"/>
    <n v="6436.71"/>
    <x v="371"/>
    <n v="4.6500000000000004"/>
    <n v="240"/>
    <x v="225"/>
    <x v="5"/>
    <x v="5"/>
    <x v="5"/>
    <x v="14"/>
  </r>
  <r>
    <x v="372"/>
    <x v="9"/>
    <x v="1"/>
    <x v="9"/>
    <x v="2"/>
    <x v="0"/>
    <n v="15476.55"/>
    <n v="278.57789999999994"/>
    <n v="2"/>
    <n v="30953.1"/>
    <x v="372"/>
    <n v="1.21"/>
    <n v="4025"/>
    <x v="12"/>
    <x v="7"/>
    <x v="7"/>
    <x v="7"/>
    <x v="12"/>
  </r>
  <r>
    <x v="373"/>
    <x v="5"/>
    <x v="1"/>
    <x v="5"/>
    <x v="1"/>
    <x v="0"/>
    <n v="10811.37"/>
    <n v="194.60466"/>
    <n v="2"/>
    <n v="21622.74"/>
    <x v="373"/>
    <n v="4.0599999999999996"/>
    <n v="3723"/>
    <x v="226"/>
    <x v="4"/>
    <x v="4"/>
    <x v="4"/>
    <x v="3"/>
  </r>
  <r>
    <x v="374"/>
    <x v="7"/>
    <x v="0"/>
    <x v="7"/>
    <x v="0"/>
    <x v="3"/>
    <n v="11911.3"/>
    <n v="214.40339999999998"/>
    <n v="5"/>
    <n v="59556.5"/>
    <x v="374"/>
    <n v="4.37"/>
    <n v="458"/>
    <x v="24"/>
    <x v="4"/>
    <x v="4"/>
    <x v="4"/>
    <x v="18"/>
  </r>
  <r>
    <x v="375"/>
    <x v="3"/>
    <x v="3"/>
    <x v="3"/>
    <x v="2"/>
    <x v="1"/>
    <n v="9015.9699999999993"/>
    <n v="162.28745999999998"/>
    <n v="2"/>
    <n v="18031.939999999999"/>
    <x v="375"/>
    <n v="1.38"/>
    <n v="1076"/>
    <x v="227"/>
    <x v="5"/>
    <x v="5"/>
    <x v="5"/>
    <x v="0"/>
  </r>
  <r>
    <x v="376"/>
    <x v="3"/>
    <x v="3"/>
    <x v="3"/>
    <x v="0"/>
    <x v="4"/>
    <n v="16066.23"/>
    <n v="289.19213999999999"/>
    <n v="4"/>
    <n v="64264.92"/>
    <x v="376"/>
    <n v="3.88"/>
    <n v="215"/>
    <x v="162"/>
    <x v="0"/>
    <x v="0"/>
    <x v="0"/>
    <x v="14"/>
  </r>
  <r>
    <x v="377"/>
    <x v="1"/>
    <x v="1"/>
    <x v="1"/>
    <x v="1"/>
    <x v="2"/>
    <n v="15573.22"/>
    <n v="280.31795999999997"/>
    <n v="4"/>
    <n v="62292.88"/>
    <x v="377"/>
    <n v="2.62"/>
    <n v="3644"/>
    <x v="228"/>
    <x v="3"/>
    <x v="3"/>
    <x v="3"/>
    <x v="8"/>
  </r>
  <r>
    <x v="378"/>
    <x v="5"/>
    <x v="1"/>
    <x v="5"/>
    <x v="1"/>
    <x v="0"/>
    <n v="13641.94"/>
    <n v="245.55491999999998"/>
    <n v="3"/>
    <n v="40925.82"/>
    <x v="378"/>
    <n v="2.14"/>
    <n v="2610"/>
    <x v="32"/>
    <x v="7"/>
    <x v="7"/>
    <x v="7"/>
    <x v="18"/>
  </r>
  <r>
    <x v="379"/>
    <x v="3"/>
    <x v="3"/>
    <x v="3"/>
    <x v="0"/>
    <x v="5"/>
    <n v="16654.91"/>
    <n v="299.78837999999996"/>
    <n v="4"/>
    <n v="66619.64"/>
    <x v="379"/>
    <n v="2.2200000000000002"/>
    <n v="1359"/>
    <x v="86"/>
    <x v="5"/>
    <x v="5"/>
    <x v="5"/>
    <x v="22"/>
  </r>
  <r>
    <x v="380"/>
    <x v="2"/>
    <x v="2"/>
    <x v="2"/>
    <x v="2"/>
    <x v="0"/>
    <n v="11868.86"/>
    <n v="213.63947999999999"/>
    <n v="4"/>
    <n v="47475.44"/>
    <x v="380"/>
    <n v="3.25"/>
    <n v="4088"/>
    <x v="67"/>
    <x v="11"/>
    <x v="11"/>
    <x v="11"/>
    <x v="25"/>
  </r>
  <r>
    <x v="381"/>
    <x v="1"/>
    <x v="1"/>
    <x v="1"/>
    <x v="0"/>
    <x v="1"/>
    <n v="3831.68"/>
    <n v="68.97023999999999"/>
    <n v="1"/>
    <n v="3831.68"/>
    <x v="381"/>
    <n v="2.4300000000000002"/>
    <n v="89"/>
    <x v="118"/>
    <x v="7"/>
    <x v="7"/>
    <x v="7"/>
    <x v="10"/>
  </r>
  <r>
    <x v="382"/>
    <x v="7"/>
    <x v="0"/>
    <x v="7"/>
    <x v="0"/>
    <x v="3"/>
    <n v="9957.56"/>
    <n v="179.23607999999999"/>
    <n v="1"/>
    <n v="9957.56"/>
    <x v="382"/>
    <n v="1.6"/>
    <n v="1201"/>
    <x v="144"/>
    <x v="5"/>
    <x v="5"/>
    <x v="5"/>
    <x v="13"/>
  </r>
  <r>
    <x v="383"/>
    <x v="5"/>
    <x v="1"/>
    <x v="5"/>
    <x v="0"/>
    <x v="0"/>
    <n v="3286.82"/>
    <n v="59.162759999999999"/>
    <n v="1"/>
    <n v="3286.82"/>
    <x v="383"/>
    <n v="4.7699999999999996"/>
    <n v="4088"/>
    <x v="229"/>
    <x v="2"/>
    <x v="2"/>
    <x v="2"/>
    <x v="22"/>
  </r>
  <r>
    <x v="384"/>
    <x v="6"/>
    <x v="4"/>
    <x v="6"/>
    <x v="2"/>
    <x v="2"/>
    <n v="15743.97"/>
    <n v="283.39146"/>
    <n v="2"/>
    <n v="31487.94"/>
    <x v="384"/>
    <n v="3.11"/>
    <n v="3719"/>
    <x v="115"/>
    <x v="2"/>
    <x v="2"/>
    <x v="2"/>
    <x v="7"/>
  </r>
  <r>
    <x v="385"/>
    <x v="9"/>
    <x v="1"/>
    <x v="9"/>
    <x v="0"/>
    <x v="0"/>
    <n v="2897.69"/>
    <n v="52.15842"/>
    <n v="5"/>
    <n v="14488.45"/>
    <x v="385"/>
    <n v="3.89"/>
    <n v="3265"/>
    <x v="188"/>
    <x v="11"/>
    <x v="11"/>
    <x v="11"/>
    <x v="1"/>
  </r>
  <r>
    <x v="386"/>
    <x v="5"/>
    <x v="1"/>
    <x v="5"/>
    <x v="0"/>
    <x v="2"/>
    <n v="3343.36"/>
    <n v="60.180479999999996"/>
    <n v="4"/>
    <n v="13373.44"/>
    <x v="386"/>
    <n v="2.87"/>
    <n v="3743"/>
    <x v="66"/>
    <x v="10"/>
    <x v="10"/>
    <x v="10"/>
    <x v="2"/>
  </r>
  <r>
    <x v="387"/>
    <x v="2"/>
    <x v="2"/>
    <x v="2"/>
    <x v="1"/>
    <x v="1"/>
    <n v="10992.72"/>
    <n v="197.86895999999999"/>
    <n v="1"/>
    <n v="10992.72"/>
    <x v="387"/>
    <n v="3.41"/>
    <n v="735"/>
    <x v="211"/>
    <x v="2"/>
    <x v="2"/>
    <x v="2"/>
    <x v="14"/>
  </r>
  <r>
    <x v="388"/>
    <x v="7"/>
    <x v="0"/>
    <x v="7"/>
    <x v="0"/>
    <x v="4"/>
    <n v="15133.89"/>
    <n v="272.41001999999997"/>
    <n v="2"/>
    <n v="30267.78"/>
    <x v="388"/>
    <n v="1.62"/>
    <n v="2818"/>
    <x v="230"/>
    <x v="7"/>
    <x v="7"/>
    <x v="7"/>
    <x v="8"/>
  </r>
  <r>
    <x v="389"/>
    <x v="5"/>
    <x v="1"/>
    <x v="5"/>
    <x v="1"/>
    <x v="1"/>
    <n v="8409.42"/>
    <n v="151.36955999999998"/>
    <n v="1"/>
    <n v="8409.42"/>
    <x v="389"/>
    <n v="4.59"/>
    <n v="973"/>
    <x v="174"/>
    <x v="1"/>
    <x v="1"/>
    <x v="1"/>
    <x v="19"/>
  </r>
  <r>
    <x v="390"/>
    <x v="6"/>
    <x v="4"/>
    <x v="6"/>
    <x v="0"/>
    <x v="2"/>
    <n v="15515.07"/>
    <n v="279.27125999999998"/>
    <n v="3"/>
    <n v="46545.21"/>
    <x v="390"/>
    <n v="2.69"/>
    <n v="1168"/>
    <x v="231"/>
    <x v="1"/>
    <x v="1"/>
    <x v="1"/>
    <x v="8"/>
  </r>
  <r>
    <x v="391"/>
    <x v="9"/>
    <x v="1"/>
    <x v="9"/>
    <x v="1"/>
    <x v="4"/>
    <n v="13957.88"/>
    <n v="251.24183999999997"/>
    <n v="2"/>
    <n v="27915.759999999998"/>
    <x v="391"/>
    <n v="4.7699999999999996"/>
    <n v="4921"/>
    <x v="151"/>
    <x v="10"/>
    <x v="10"/>
    <x v="10"/>
    <x v="11"/>
  </r>
  <r>
    <x v="392"/>
    <x v="3"/>
    <x v="3"/>
    <x v="3"/>
    <x v="1"/>
    <x v="5"/>
    <n v="7052.52"/>
    <n v="126.94535999999999"/>
    <n v="1"/>
    <n v="7052.52"/>
    <x v="392"/>
    <n v="1.81"/>
    <n v="356"/>
    <x v="232"/>
    <x v="6"/>
    <x v="6"/>
    <x v="6"/>
    <x v="25"/>
  </r>
  <r>
    <x v="393"/>
    <x v="7"/>
    <x v="0"/>
    <x v="7"/>
    <x v="1"/>
    <x v="0"/>
    <n v="12575.83"/>
    <n v="226.36493999999999"/>
    <n v="1"/>
    <n v="12575.83"/>
    <x v="393"/>
    <n v="2.72"/>
    <n v="1145"/>
    <x v="149"/>
    <x v="6"/>
    <x v="6"/>
    <x v="6"/>
    <x v="21"/>
  </r>
  <r>
    <x v="394"/>
    <x v="5"/>
    <x v="1"/>
    <x v="5"/>
    <x v="0"/>
    <x v="3"/>
    <n v="5953.35"/>
    <n v="107.16029999999999"/>
    <n v="4"/>
    <n v="23813.4"/>
    <x v="394"/>
    <n v="2.44"/>
    <n v="2682"/>
    <x v="233"/>
    <x v="0"/>
    <x v="0"/>
    <x v="0"/>
    <x v="11"/>
  </r>
  <r>
    <x v="395"/>
    <x v="9"/>
    <x v="1"/>
    <x v="9"/>
    <x v="0"/>
    <x v="4"/>
    <n v="19232.259999999998"/>
    <n v="346.18067999999994"/>
    <n v="2"/>
    <n v="38464.519999999997"/>
    <x v="395"/>
    <n v="2.97"/>
    <n v="2571"/>
    <x v="180"/>
    <x v="10"/>
    <x v="10"/>
    <x v="10"/>
    <x v="17"/>
  </r>
  <r>
    <x v="396"/>
    <x v="2"/>
    <x v="2"/>
    <x v="2"/>
    <x v="1"/>
    <x v="2"/>
    <n v="3475.06"/>
    <n v="62.551079999999992"/>
    <n v="4"/>
    <n v="13900.24"/>
    <x v="396"/>
    <n v="2.25"/>
    <n v="4089"/>
    <x v="18"/>
    <x v="6"/>
    <x v="6"/>
    <x v="6"/>
    <x v="15"/>
  </r>
  <r>
    <x v="397"/>
    <x v="9"/>
    <x v="1"/>
    <x v="9"/>
    <x v="0"/>
    <x v="5"/>
    <n v="5681.05"/>
    <n v="102.2589"/>
    <n v="4"/>
    <n v="22724.2"/>
    <x v="397"/>
    <n v="1.23"/>
    <n v="2805"/>
    <x v="111"/>
    <x v="6"/>
    <x v="6"/>
    <x v="6"/>
    <x v="13"/>
  </r>
  <r>
    <x v="398"/>
    <x v="7"/>
    <x v="0"/>
    <x v="7"/>
    <x v="2"/>
    <x v="4"/>
    <n v="2477.75"/>
    <n v="44.599499999999999"/>
    <n v="1"/>
    <n v="2477.75"/>
    <x v="398"/>
    <n v="2.19"/>
    <n v="2088"/>
    <x v="174"/>
    <x v="1"/>
    <x v="1"/>
    <x v="1"/>
    <x v="19"/>
  </r>
  <r>
    <x v="399"/>
    <x v="6"/>
    <x v="4"/>
    <x v="6"/>
    <x v="2"/>
    <x v="0"/>
    <n v="12017.65"/>
    <n v="216.31769999999997"/>
    <n v="4"/>
    <n v="48070.6"/>
    <x v="399"/>
    <n v="3.79"/>
    <n v="4128"/>
    <x v="137"/>
    <x v="7"/>
    <x v="7"/>
    <x v="7"/>
    <x v="16"/>
  </r>
  <r>
    <x v="400"/>
    <x v="6"/>
    <x v="4"/>
    <x v="6"/>
    <x v="1"/>
    <x v="4"/>
    <n v="16672.91"/>
    <n v="300.11237999999997"/>
    <n v="2"/>
    <n v="33345.82"/>
    <x v="400"/>
    <n v="3.62"/>
    <n v="4000"/>
    <x v="29"/>
    <x v="5"/>
    <x v="5"/>
    <x v="5"/>
    <x v="19"/>
  </r>
  <r>
    <x v="401"/>
    <x v="3"/>
    <x v="3"/>
    <x v="3"/>
    <x v="2"/>
    <x v="5"/>
    <n v="3050.01"/>
    <n v="54.900179999999999"/>
    <n v="5"/>
    <n v="15250.05"/>
    <x v="401"/>
    <n v="1.01"/>
    <n v="2373"/>
    <x v="143"/>
    <x v="8"/>
    <x v="8"/>
    <x v="8"/>
    <x v="7"/>
  </r>
  <r>
    <x v="402"/>
    <x v="8"/>
    <x v="3"/>
    <x v="8"/>
    <x v="0"/>
    <x v="2"/>
    <n v="13433.76"/>
    <n v="241.80767999999998"/>
    <n v="5"/>
    <n v="67168.800000000003"/>
    <x v="402"/>
    <n v="2.84"/>
    <n v="2429"/>
    <x v="190"/>
    <x v="5"/>
    <x v="5"/>
    <x v="5"/>
    <x v="20"/>
  </r>
  <r>
    <x v="403"/>
    <x v="5"/>
    <x v="1"/>
    <x v="5"/>
    <x v="1"/>
    <x v="2"/>
    <n v="14557.88"/>
    <n v="262.04183999999998"/>
    <n v="5"/>
    <n v="72789.399999999994"/>
    <x v="403"/>
    <n v="3.04"/>
    <n v="4955"/>
    <x v="144"/>
    <x v="5"/>
    <x v="5"/>
    <x v="5"/>
    <x v="13"/>
  </r>
  <r>
    <x v="404"/>
    <x v="9"/>
    <x v="1"/>
    <x v="9"/>
    <x v="2"/>
    <x v="3"/>
    <n v="13181.51"/>
    <n v="237.26718"/>
    <n v="4"/>
    <n v="52726.04"/>
    <x v="404"/>
    <n v="1.72"/>
    <n v="3360"/>
    <x v="173"/>
    <x v="5"/>
    <x v="5"/>
    <x v="5"/>
    <x v="3"/>
  </r>
  <r>
    <x v="405"/>
    <x v="0"/>
    <x v="0"/>
    <x v="0"/>
    <x v="2"/>
    <x v="1"/>
    <n v="510.03"/>
    <n v="9.1805399999999988"/>
    <n v="3"/>
    <n v="1530.09"/>
    <x v="405"/>
    <n v="3.99"/>
    <n v="541"/>
    <x v="36"/>
    <x v="11"/>
    <x v="11"/>
    <x v="11"/>
    <x v="22"/>
  </r>
  <r>
    <x v="406"/>
    <x v="0"/>
    <x v="0"/>
    <x v="0"/>
    <x v="0"/>
    <x v="3"/>
    <n v="18474.849999999999"/>
    <n v="332.54729999999995"/>
    <n v="2"/>
    <n v="36949.699999999997"/>
    <x v="406"/>
    <n v="4.3499999999999996"/>
    <n v="3692"/>
    <x v="234"/>
    <x v="1"/>
    <x v="1"/>
    <x v="1"/>
    <x v="6"/>
  </r>
  <r>
    <x v="407"/>
    <x v="3"/>
    <x v="3"/>
    <x v="3"/>
    <x v="1"/>
    <x v="3"/>
    <n v="17988.62"/>
    <n v="323.79515999999995"/>
    <n v="4"/>
    <n v="71954.48"/>
    <x v="407"/>
    <n v="1.62"/>
    <n v="4010"/>
    <x v="150"/>
    <x v="8"/>
    <x v="8"/>
    <x v="8"/>
    <x v="6"/>
  </r>
  <r>
    <x v="408"/>
    <x v="7"/>
    <x v="0"/>
    <x v="7"/>
    <x v="2"/>
    <x v="0"/>
    <n v="16680.82"/>
    <n v="300.25475999999998"/>
    <n v="5"/>
    <n v="83404.100000000006"/>
    <x v="408"/>
    <n v="1.33"/>
    <n v="1472"/>
    <x v="17"/>
    <x v="9"/>
    <x v="9"/>
    <x v="9"/>
    <x v="14"/>
  </r>
  <r>
    <x v="409"/>
    <x v="7"/>
    <x v="0"/>
    <x v="7"/>
    <x v="0"/>
    <x v="4"/>
    <n v="11203.49"/>
    <n v="201.66281999999998"/>
    <n v="5"/>
    <n v="56017.45"/>
    <x v="409"/>
    <n v="3.26"/>
    <n v="1680"/>
    <x v="235"/>
    <x v="1"/>
    <x v="1"/>
    <x v="1"/>
    <x v="26"/>
  </r>
  <r>
    <x v="410"/>
    <x v="3"/>
    <x v="3"/>
    <x v="3"/>
    <x v="0"/>
    <x v="5"/>
    <n v="19944.849999999999"/>
    <n v="359.00729999999993"/>
    <n v="3"/>
    <n v="59834.55"/>
    <x v="410"/>
    <n v="2.66"/>
    <n v="4480"/>
    <x v="66"/>
    <x v="10"/>
    <x v="10"/>
    <x v="10"/>
    <x v="2"/>
  </r>
  <r>
    <x v="411"/>
    <x v="8"/>
    <x v="3"/>
    <x v="8"/>
    <x v="2"/>
    <x v="1"/>
    <n v="14396.56"/>
    <n v="259.13807999999995"/>
    <n v="2"/>
    <n v="28793.119999999999"/>
    <x v="411"/>
    <n v="1.88"/>
    <n v="3854"/>
    <x v="236"/>
    <x v="4"/>
    <x v="4"/>
    <x v="4"/>
    <x v="2"/>
  </r>
  <r>
    <x v="412"/>
    <x v="1"/>
    <x v="1"/>
    <x v="1"/>
    <x v="2"/>
    <x v="1"/>
    <n v="6688.64"/>
    <n v="120.39551999999999"/>
    <n v="4"/>
    <n v="26754.560000000001"/>
    <x v="412"/>
    <n v="1.05"/>
    <n v="4294"/>
    <x v="164"/>
    <x v="8"/>
    <x v="8"/>
    <x v="8"/>
    <x v="0"/>
  </r>
  <r>
    <x v="413"/>
    <x v="8"/>
    <x v="3"/>
    <x v="8"/>
    <x v="1"/>
    <x v="5"/>
    <n v="4153.08"/>
    <n v="74.755439999999993"/>
    <n v="4"/>
    <n v="16612.32"/>
    <x v="413"/>
    <n v="2.2999999999999998"/>
    <n v="2838"/>
    <x v="136"/>
    <x v="0"/>
    <x v="0"/>
    <x v="0"/>
    <x v="30"/>
  </r>
  <r>
    <x v="414"/>
    <x v="4"/>
    <x v="0"/>
    <x v="4"/>
    <x v="0"/>
    <x v="1"/>
    <n v="11087.98"/>
    <n v="199.58363999999997"/>
    <n v="4"/>
    <n v="44351.92"/>
    <x v="414"/>
    <n v="2.94"/>
    <n v="3648"/>
    <x v="55"/>
    <x v="5"/>
    <x v="5"/>
    <x v="5"/>
    <x v="26"/>
  </r>
  <r>
    <x v="415"/>
    <x v="7"/>
    <x v="0"/>
    <x v="7"/>
    <x v="1"/>
    <x v="1"/>
    <n v="4908"/>
    <n v="88.343999999999994"/>
    <n v="5"/>
    <n v="24540"/>
    <x v="415"/>
    <n v="2.5499999999999998"/>
    <n v="832"/>
    <x v="35"/>
    <x v="5"/>
    <x v="5"/>
    <x v="5"/>
    <x v="21"/>
  </r>
  <r>
    <x v="416"/>
    <x v="3"/>
    <x v="3"/>
    <x v="3"/>
    <x v="1"/>
    <x v="0"/>
    <n v="9322.42"/>
    <n v="167.80355999999998"/>
    <n v="5"/>
    <n v="46612.1"/>
    <x v="416"/>
    <n v="1.28"/>
    <n v="4580"/>
    <x v="39"/>
    <x v="1"/>
    <x v="1"/>
    <x v="1"/>
    <x v="15"/>
  </r>
  <r>
    <x v="417"/>
    <x v="9"/>
    <x v="1"/>
    <x v="9"/>
    <x v="2"/>
    <x v="4"/>
    <n v="9170.02"/>
    <n v="165.06036"/>
    <n v="4"/>
    <n v="36680.080000000002"/>
    <x v="417"/>
    <n v="3.08"/>
    <n v="83"/>
    <x v="105"/>
    <x v="7"/>
    <x v="7"/>
    <x v="7"/>
    <x v="17"/>
  </r>
  <r>
    <x v="418"/>
    <x v="3"/>
    <x v="3"/>
    <x v="3"/>
    <x v="0"/>
    <x v="1"/>
    <n v="13461.35"/>
    <n v="242.30429999999998"/>
    <n v="4"/>
    <n v="53845.4"/>
    <x v="418"/>
    <n v="4.72"/>
    <n v="1625"/>
    <x v="36"/>
    <x v="11"/>
    <x v="11"/>
    <x v="11"/>
    <x v="22"/>
  </r>
  <r>
    <x v="419"/>
    <x v="4"/>
    <x v="0"/>
    <x v="4"/>
    <x v="1"/>
    <x v="4"/>
    <n v="18863.57"/>
    <n v="339.54425999999995"/>
    <n v="3"/>
    <n v="56590.71"/>
    <x v="419"/>
    <n v="2.11"/>
    <n v="2341"/>
    <x v="61"/>
    <x v="8"/>
    <x v="8"/>
    <x v="8"/>
    <x v="11"/>
  </r>
  <r>
    <x v="420"/>
    <x v="9"/>
    <x v="1"/>
    <x v="9"/>
    <x v="2"/>
    <x v="2"/>
    <n v="14243.59"/>
    <n v="256.38461999999998"/>
    <n v="2"/>
    <n v="28487.18"/>
    <x v="420"/>
    <n v="1.1200000000000001"/>
    <n v="2432"/>
    <x v="186"/>
    <x v="1"/>
    <x v="1"/>
    <x v="1"/>
    <x v="4"/>
  </r>
  <r>
    <x v="421"/>
    <x v="9"/>
    <x v="1"/>
    <x v="9"/>
    <x v="0"/>
    <x v="3"/>
    <n v="12143.84"/>
    <n v="218.58911999999998"/>
    <n v="3"/>
    <n v="36431.519999999997"/>
    <x v="421"/>
    <n v="2.58"/>
    <n v="1873"/>
    <x v="237"/>
    <x v="4"/>
    <x v="4"/>
    <x v="4"/>
    <x v="17"/>
  </r>
  <r>
    <x v="422"/>
    <x v="7"/>
    <x v="0"/>
    <x v="7"/>
    <x v="2"/>
    <x v="2"/>
    <n v="9931.1"/>
    <n v="178.75979999999998"/>
    <n v="3"/>
    <n v="29793.3"/>
    <x v="422"/>
    <n v="3.89"/>
    <n v="2586"/>
    <x v="238"/>
    <x v="1"/>
    <x v="1"/>
    <x v="1"/>
    <x v="14"/>
  </r>
  <r>
    <x v="423"/>
    <x v="6"/>
    <x v="4"/>
    <x v="6"/>
    <x v="2"/>
    <x v="3"/>
    <n v="10408.52"/>
    <n v="187.35335999999998"/>
    <n v="1"/>
    <n v="10408.52"/>
    <x v="423"/>
    <n v="1.04"/>
    <n v="4113"/>
    <x v="11"/>
    <x v="2"/>
    <x v="2"/>
    <x v="2"/>
    <x v="11"/>
  </r>
  <r>
    <x v="424"/>
    <x v="1"/>
    <x v="1"/>
    <x v="1"/>
    <x v="1"/>
    <x v="5"/>
    <n v="13229.82"/>
    <n v="238.13675999999998"/>
    <n v="4"/>
    <n v="52919.28"/>
    <x v="424"/>
    <n v="2.19"/>
    <n v="206"/>
    <x v="239"/>
    <x v="5"/>
    <x v="5"/>
    <x v="5"/>
    <x v="16"/>
  </r>
  <r>
    <x v="425"/>
    <x v="6"/>
    <x v="4"/>
    <x v="6"/>
    <x v="2"/>
    <x v="0"/>
    <n v="17096.95"/>
    <n v="307.74509999999998"/>
    <n v="5"/>
    <n v="85484.75"/>
    <x v="425"/>
    <n v="1.69"/>
    <n v="1722"/>
    <x v="240"/>
    <x v="2"/>
    <x v="2"/>
    <x v="2"/>
    <x v="28"/>
  </r>
  <r>
    <x v="426"/>
    <x v="1"/>
    <x v="1"/>
    <x v="1"/>
    <x v="1"/>
    <x v="0"/>
    <n v="3260.31"/>
    <n v="58.685579999999995"/>
    <n v="1"/>
    <n v="3260.31"/>
    <x v="426"/>
    <n v="3.11"/>
    <n v="3969"/>
    <x v="65"/>
    <x v="6"/>
    <x v="6"/>
    <x v="6"/>
    <x v="22"/>
  </r>
  <r>
    <x v="427"/>
    <x v="9"/>
    <x v="1"/>
    <x v="9"/>
    <x v="1"/>
    <x v="2"/>
    <n v="18883.009999999998"/>
    <n v="339.89417999999995"/>
    <n v="4"/>
    <n v="75532.039999999994"/>
    <x v="427"/>
    <n v="1.66"/>
    <n v="4890"/>
    <x v="190"/>
    <x v="5"/>
    <x v="5"/>
    <x v="5"/>
    <x v="20"/>
  </r>
  <r>
    <x v="428"/>
    <x v="0"/>
    <x v="0"/>
    <x v="0"/>
    <x v="1"/>
    <x v="3"/>
    <n v="3572.43"/>
    <n v="64.303739999999991"/>
    <n v="3"/>
    <n v="10717.29"/>
    <x v="428"/>
    <n v="4.8099999999999996"/>
    <n v="1356"/>
    <x v="36"/>
    <x v="11"/>
    <x v="11"/>
    <x v="11"/>
    <x v="22"/>
  </r>
  <r>
    <x v="429"/>
    <x v="7"/>
    <x v="0"/>
    <x v="7"/>
    <x v="0"/>
    <x v="1"/>
    <n v="3830.61"/>
    <n v="68.950980000000001"/>
    <n v="5"/>
    <n v="19153.05"/>
    <x v="429"/>
    <n v="4.96"/>
    <n v="863"/>
    <x v="150"/>
    <x v="8"/>
    <x v="8"/>
    <x v="8"/>
    <x v="6"/>
  </r>
  <r>
    <x v="430"/>
    <x v="3"/>
    <x v="3"/>
    <x v="3"/>
    <x v="0"/>
    <x v="2"/>
    <n v="3801.85"/>
    <n v="68.433299999999988"/>
    <n v="3"/>
    <n v="11405.55"/>
    <x v="430"/>
    <n v="1.87"/>
    <n v="3741"/>
    <x v="151"/>
    <x v="10"/>
    <x v="10"/>
    <x v="10"/>
    <x v="11"/>
  </r>
  <r>
    <x v="431"/>
    <x v="2"/>
    <x v="2"/>
    <x v="2"/>
    <x v="2"/>
    <x v="2"/>
    <n v="3771.94"/>
    <n v="67.894919999999999"/>
    <n v="5"/>
    <n v="18859.7"/>
    <x v="431"/>
    <n v="4.03"/>
    <n v="2594"/>
    <x v="32"/>
    <x v="7"/>
    <x v="7"/>
    <x v="7"/>
    <x v="18"/>
  </r>
  <r>
    <x v="432"/>
    <x v="8"/>
    <x v="3"/>
    <x v="8"/>
    <x v="2"/>
    <x v="4"/>
    <n v="17698.919999999998"/>
    <n v="318.58055999999993"/>
    <n v="3"/>
    <n v="53096.76"/>
    <x v="432"/>
    <n v="4.82"/>
    <n v="1918"/>
    <x v="29"/>
    <x v="5"/>
    <x v="5"/>
    <x v="5"/>
    <x v="19"/>
  </r>
  <r>
    <x v="433"/>
    <x v="1"/>
    <x v="1"/>
    <x v="1"/>
    <x v="1"/>
    <x v="5"/>
    <n v="15187.69"/>
    <n v="273.37842000000001"/>
    <n v="5"/>
    <n v="75938.45"/>
    <x v="433"/>
    <n v="2.57"/>
    <n v="769"/>
    <x v="241"/>
    <x v="9"/>
    <x v="9"/>
    <x v="9"/>
    <x v="18"/>
  </r>
  <r>
    <x v="434"/>
    <x v="0"/>
    <x v="0"/>
    <x v="0"/>
    <x v="2"/>
    <x v="4"/>
    <n v="13458.7"/>
    <n v="242.25659999999999"/>
    <n v="2"/>
    <n v="26917.4"/>
    <x v="434"/>
    <n v="4.63"/>
    <n v="493"/>
    <x v="75"/>
    <x v="1"/>
    <x v="1"/>
    <x v="1"/>
    <x v="17"/>
  </r>
  <r>
    <x v="435"/>
    <x v="1"/>
    <x v="1"/>
    <x v="1"/>
    <x v="0"/>
    <x v="1"/>
    <n v="2307.4499999999998"/>
    <n v="41.534099999999995"/>
    <n v="4"/>
    <n v="9229.7999999999993"/>
    <x v="435"/>
    <n v="1.3"/>
    <n v="4810"/>
    <x v="131"/>
    <x v="11"/>
    <x v="11"/>
    <x v="11"/>
    <x v="2"/>
  </r>
  <r>
    <x v="436"/>
    <x v="1"/>
    <x v="1"/>
    <x v="1"/>
    <x v="1"/>
    <x v="2"/>
    <n v="3664.91"/>
    <n v="65.968379999999996"/>
    <n v="4"/>
    <n v="14659.64"/>
    <x v="436"/>
    <n v="4.5999999999999996"/>
    <n v="3822"/>
    <x v="134"/>
    <x v="8"/>
    <x v="8"/>
    <x v="8"/>
    <x v="23"/>
  </r>
  <r>
    <x v="437"/>
    <x v="2"/>
    <x v="2"/>
    <x v="2"/>
    <x v="1"/>
    <x v="3"/>
    <n v="1453.21"/>
    <n v="26.157779999999999"/>
    <n v="3"/>
    <n v="4359.63"/>
    <x v="437"/>
    <n v="4.2300000000000004"/>
    <n v="2192"/>
    <x v="99"/>
    <x v="9"/>
    <x v="9"/>
    <x v="9"/>
    <x v="20"/>
  </r>
  <r>
    <x v="438"/>
    <x v="5"/>
    <x v="1"/>
    <x v="5"/>
    <x v="2"/>
    <x v="4"/>
    <n v="8997.84"/>
    <n v="161.96111999999999"/>
    <n v="3"/>
    <n v="26993.52"/>
    <x v="438"/>
    <n v="4.2300000000000004"/>
    <n v="3089"/>
    <x v="44"/>
    <x v="3"/>
    <x v="3"/>
    <x v="3"/>
    <x v="15"/>
  </r>
  <r>
    <x v="439"/>
    <x v="5"/>
    <x v="1"/>
    <x v="5"/>
    <x v="1"/>
    <x v="4"/>
    <n v="13826.8"/>
    <n v="248.88239999999996"/>
    <n v="3"/>
    <n v="41480.400000000001"/>
    <x v="439"/>
    <n v="4.04"/>
    <n v="4098"/>
    <x v="144"/>
    <x v="5"/>
    <x v="5"/>
    <x v="5"/>
    <x v="13"/>
  </r>
  <r>
    <x v="440"/>
    <x v="2"/>
    <x v="2"/>
    <x v="2"/>
    <x v="2"/>
    <x v="1"/>
    <n v="9502.33"/>
    <n v="171.04193999999998"/>
    <n v="1"/>
    <n v="9502.33"/>
    <x v="440"/>
    <n v="2.16"/>
    <n v="3444"/>
    <x v="206"/>
    <x v="6"/>
    <x v="6"/>
    <x v="6"/>
    <x v="3"/>
  </r>
  <r>
    <x v="441"/>
    <x v="3"/>
    <x v="3"/>
    <x v="3"/>
    <x v="2"/>
    <x v="1"/>
    <n v="19638.28"/>
    <n v="353.48903999999993"/>
    <n v="3"/>
    <n v="58914.84"/>
    <x v="441"/>
    <n v="1.1299999999999999"/>
    <n v="1134"/>
    <x v="90"/>
    <x v="8"/>
    <x v="8"/>
    <x v="8"/>
    <x v="25"/>
  </r>
  <r>
    <x v="442"/>
    <x v="3"/>
    <x v="3"/>
    <x v="3"/>
    <x v="1"/>
    <x v="1"/>
    <n v="19973.63"/>
    <n v="359.52533999999997"/>
    <n v="5"/>
    <n v="99868.15"/>
    <x v="442"/>
    <n v="3.55"/>
    <n v="1465"/>
    <x v="242"/>
    <x v="6"/>
    <x v="6"/>
    <x v="6"/>
    <x v="30"/>
  </r>
  <r>
    <x v="443"/>
    <x v="5"/>
    <x v="1"/>
    <x v="5"/>
    <x v="0"/>
    <x v="2"/>
    <n v="11805.34"/>
    <n v="212.49611999999999"/>
    <n v="5"/>
    <n v="59026.7"/>
    <x v="443"/>
    <n v="3.88"/>
    <n v="1465"/>
    <x v="243"/>
    <x v="5"/>
    <x v="5"/>
    <x v="5"/>
    <x v="27"/>
  </r>
  <r>
    <x v="444"/>
    <x v="0"/>
    <x v="0"/>
    <x v="0"/>
    <x v="1"/>
    <x v="1"/>
    <n v="16640.97"/>
    <n v="299.53746000000001"/>
    <n v="3"/>
    <n v="49922.91"/>
    <x v="444"/>
    <n v="1.37"/>
    <n v="444"/>
    <x v="232"/>
    <x v="6"/>
    <x v="6"/>
    <x v="6"/>
    <x v="25"/>
  </r>
  <r>
    <x v="445"/>
    <x v="7"/>
    <x v="0"/>
    <x v="7"/>
    <x v="0"/>
    <x v="3"/>
    <n v="4049.44"/>
    <n v="72.889919999999989"/>
    <n v="3"/>
    <n v="12148.32"/>
    <x v="445"/>
    <n v="1.1499999999999999"/>
    <n v="3535"/>
    <x v="63"/>
    <x v="9"/>
    <x v="9"/>
    <x v="9"/>
    <x v="6"/>
  </r>
  <r>
    <x v="446"/>
    <x v="1"/>
    <x v="1"/>
    <x v="1"/>
    <x v="1"/>
    <x v="0"/>
    <n v="5210"/>
    <n v="93.779999999999987"/>
    <n v="4"/>
    <n v="20840"/>
    <x v="446"/>
    <n v="4.54"/>
    <n v="1666"/>
    <x v="244"/>
    <x v="3"/>
    <x v="3"/>
    <x v="3"/>
    <x v="22"/>
  </r>
  <r>
    <x v="447"/>
    <x v="1"/>
    <x v="1"/>
    <x v="1"/>
    <x v="1"/>
    <x v="4"/>
    <n v="1852.45"/>
    <n v="33.344099999999997"/>
    <n v="2"/>
    <n v="3704.9"/>
    <x v="447"/>
    <n v="2.91"/>
    <n v="2004"/>
    <x v="142"/>
    <x v="8"/>
    <x v="8"/>
    <x v="8"/>
    <x v="30"/>
  </r>
  <r>
    <x v="448"/>
    <x v="8"/>
    <x v="3"/>
    <x v="8"/>
    <x v="2"/>
    <x v="0"/>
    <n v="10781.66"/>
    <n v="194.06987999999998"/>
    <n v="4"/>
    <n v="43126.64"/>
    <x v="448"/>
    <n v="2.6"/>
    <n v="2380"/>
    <x v="170"/>
    <x v="9"/>
    <x v="9"/>
    <x v="9"/>
    <x v="23"/>
  </r>
  <r>
    <x v="449"/>
    <x v="4"/>
    <x v="0"/>
    <x v="4"/>
    <x v="0"/>
    <x v="4"/>
    <n v="4042.91"/>
    <n v="72.772379999999998"/>
    <n v="1"/>
    <n v="4042.91"/>
    <x v="449"/>
    <n v="1.47"/>
    <n v="1013"/>
    <x v="245"/>
    <x v="0"/>
    <x v="0"/>
    <x v="0"/>
    <x v="18"/>
  </r>
  <r>
    <x v="450"/>
    <x v="0"/>
    <x v="0"/>
    <x v="0"/>
    <x v="0"/>
    <x v="2"/>
    <n v="2218.9"/>
    <n v="39.940199999999997"/>
    <n v="5"/>
    <n v="11094.5"/>
    <x v="450"/>
    <n v="2.35"/>
    <n v="4041"/>
    <x v="202"/>
    <x v="9"/>
    <x v="9"/>
    <x v="9"/>
    <x v="27"/>
  </r>
  <r>
    <x v="451"/>
    <x v="3"/>
    <x v="3"/>
    <x v="3"/>
    <x v="1"/>
    <x v="3"/>
    <n v="2253.75"/>
    <n v="40.567499999999995"/>
    <n v="5"/>
    <n v="11268.75"/>
    <x v="451"/>
    <n v="3.77"/>
    <n v="2672"/>
    <x v="16"/>
    <x v="2"/>
    <x v="2"/>
    <x v="2"/>
    <x v="12"/>
  </r>
  <r>
    <x v="452"/>
    <x v="3"/>
    <x v="3"/>
    <x v="3"/>
    <x v="0"/>
    <x v="1"/>
    <n v="19978.64"/>
    <n v="359.61551999999995"/>
    <n v="1"/>
    <n v="19978.64"/>
    <x v="452"/>
    <n v="4.54"/>
    <n v="4420"/>
    <x v="141"/>
    <x v="0"/>
    <x v="0"/>
    <x v="0"/>
    <x v="27"/>
  </r>
  <r>
    <x v="453"/>
    <x v="1"/>
    <x v="1"/>
    <x v="1"/>
    <x v="0"/>
    <x v="3"/>
    <n v="10845.38"/>
    <n v="195.21683999999996"/>
    <n v="4"/>
    <n v="43381.52"/>
    <x v="453"/>
    <n v="2.38"/>
    <n v="1699"/>
    <x v="246"/>
    <x v="10"/>
    <x v="10"/>
    <x v="10"/>
    <x v="12"/>
  </r>
  <r>
    <x v="454"/>
    <x v="7"/>
    <x v="0"/>
    <x v="7"/>
    <x v="1"/>
    <x v="3"/>
    <n v="18992.27"/>
    <n v="341.86086"/>
    <n v="4"/>
    <n v="75969.08"/>
    <x v="454"/>
    <n v="1.81"/>
    <n v="4960"/>
    <x v="237"/>
    <x v="4"/>
    <x v="4"/>
    <x v="4"/>
    <x v="17"/>
  </r>
  <r>
    <x v="455"/>
    <x v="0"/>
    <x v="0"/>
    <x v="0"/>
    <x v="1"/>
    <x v="0"/>
    <n v="8378.99"/>
    <n v="150.82181999999997"/>
    <n v="1"/>
    <n v="8378.99"/>
    <x v="455"/>
    <n v="1.95"/>
    <n v="4734"/>
    <x v="116"/>
    <x v="3"/>
    <x v="3"/>
    <x v="3"/>
    <x v="17"/>
  </r>
  <r>
    <x v="456"/>
    <x v="0"/>
    <x v="0"/>
    <x v="0"/>
    <x v="0"/>
    <x v="2"/>
    <n v="12270.86"/>
    <n v="220.87547999999998"/>
    <n v="3"/>
    <n v="36812.58"/>
    <x v="456"/>
    <n v="2.0699999999999998"/>
    <n v="1374"/>
    <x v="160"/>
    <x v="5"/>
    <x v="5"/>
    <x v="5"/>
    <x v="12"/>
  </r>
  <r>
    <x v="457"/>
    <x v="1"/>
    <x v="1"/>
    <x v="1"/>
    <x v="2"/>
    <x v="4"/>
    <n v="18178.009999999998"/>
    <n v="327.20417999999995"/>
    <n v="4"/>
    <n v="72712.039999999994"/>
    <x v="457"/>
    <n v="3.25"/>
    <n v="4562"/>
    <x v="114"/>
    <x v="3"/>
    <x v="3"/>
    <x v="3"/>
    <x v="28"/>
  </r>
  <r>
    <x v="458"/>
    <x v="9"/>
    <x v="1"/>
    <x v="9"/>
    <x v="2"/>
    <x v="1"/>
    <n v="3174.89"/>
    <n v="57.148019999999995"/>
    <n v="3"/>
    <n v="9524.67"/>
    <x v="458"/>
    <n v="1.1499999999999999"/>
    <n v="4089"/>
    <x v="26"/>
    <x v="2"/>
    <x v="2"/>
    <x v="2"/>
    <x v="9"/>
  </r>
  <r>
    <x v="459"/>
    <x v="9"/>
    <x v="1"/>
    <x v="9"/>
    <x v="1"/>
    <x v="4"/>
    <n v="14200.86"/>
    <n v="255.61547999999999"/>
    <n v="2"/>
    <n v="28401.72"/>
    <x v="459"/>
    <n v="4.72"/>
    <n v="2820"/>
    <x v="247"/>
    <x v="3"/>
    <x v="3"/>
    <x v="3"/>
    <x v="20"/>
  </r>
  <r>
    <x v="460"/>
    <x v="6"/>
    <x v="4"/>
    <x v="6"/>
    <x v="0"/>
    <x v="0"/>
    <n v="16422.82"/>
    <n v="295.61075999999997"/>
    <n v="1"/>
    <n v="16422.82"/>
    <x v="460"/>
    <n v="1.1200000000000001"/>
    <n v="2119"/>
    <x v="109"/>
    <x v="11"/>
    <x v="11"/>
    <x v="11"/>
    <x v="11"/>
  </r>
  <r>
    <x v="461"/>
    <x v="5"/>
    <x v="1"/>
    <x v="5"/>
    <x v="2"/>
    <x v="2"/>
    <n v="14565.84"/>
    <n v="262.18511999999998"/>
    <n v="2"/>
    <n v="29131.68"/>
    <x v="461"/>
    <n v="3.65"/>
    <n v="3981"/>
    <x v="248"/>
    <x v="1"/>
    <x v="1"/>
    <x v="1"/>
    <x v="7"/>
  </r>
  <r>
    <x v="462"/>
    <x v="3"/>
    <x v="3"/>
    <x v="3"/>
    <x v="1"/>
    <x v="3"/>
    <n v="6021.64"/>
    <n v="108.38952"/>
    <n v="2"/>
    <n v="12043.28"/>
    <x v="462"/>
    <n v="4.42"/>
    <n v="1108"/>
    <x v="249"/>
    <x v="10"/>
    <x v="10"/>
    <x v="10"/>
    <x v="30"/>
  </r>
  <r>
    <x v="463"/>
    <x v="1"/>
    <x v="1"/>
    <x v="1"/>
    <x v="0"/>
    <x v="2"/>
    <n v="5027.0600000000004"/>
    <n v="90.487080000000006"/>
    <n v="4"/>
    <n v="20108.240000000002"/>
    <x v="463"/>
    <n v="2.6"/>
    <n v="3323"/>
    <x v="223"/>
    <x v="2"/>
    <x v="2"/>
    <x v="2"/>
    <x v="16"/>
  </r>
  <r>
    <x v="464"/>
    <x v="7"/>
    <x v="0"/>
    <x v="7"/>
    <x v="2"/>
    <x v="2"/>
    <n v="1674.8"/>
    <n v="30.146399999999996"/>
    <n v="4"/>
    <n v="6699.2"/>
    <x v="464"/>
    <n v="4.74"/>
    <n v="444"/>
    <x v="250"/>
    <x v="3"/>
    <x v="3"/>
    <x v="3"/>
    <x v="27"/>
  </r>
  <r>
    <x v="465"/>
    <x v="0"/>
    <x v="0"/>
    <x v="0"/>
    <x v="2"/>
    <x v="3"/>
    <n v="10671.95"/>
    <n v="192.0951"/>
    <n v="2"/>
    <n v="21343.9"/>
    <x v="465"/>
    <n v="4.97"/>
    <n v="4093"/>
    <x v="190"/>
    <x v="5"/>
    <x v="5"/>
    <x v="5"/>
    <x v="20"/>
  </r>
  <r>
    <x v="466"/>
    <x v="0"/>
    <x v="0"/>
    <x v="0"/>
    <x v="1"/>
    <x v="0"/>
    <n v="16185.45"/>
    <n v="291.3381"/>
    <n v="3"/>
    <n v="48556.35"/>
    <x v="466"/>
    <n v="1.8"/>
    <n v="4754"/>
    <x v="81"/>
    <x v="11"/>
    <x v="11"/>
    <x v="11"/>
    <x v="6"/>
  </r>
  <r>
    <x v="467"/>
    <x v="3"/>
    <x v="3"/>
    <x v="3"/>
    <x v="2"/>
    <x v="0"/>
    <n v="364.77"/>
    <n v="6.5658599999999989"/>
    <n v="5"/>
    <n v="1823.85"/>
    <x v="467"/>
    <n v="4.76"/>
    <n v="4873"/>
    <x v="251"/>
    <x v="4"/>
    <x v="4"/>
    <x v="4"/>
    <x v="15"/>
  </r>
  <r>
    <x v="468"/>
    <x v="8"/>
    <x v="3"/>
    <x v="8"/>
    <x v="0"/>
    <x v="1"/>
    <n v="6664.37"/>
    <n v="119.95865999999999"/>
    <n v="5"/>
    <n v="33321.85"/>
    <x v="468"/>
    <n v="2.96"/>
    <n v="398"/>
    <x v="252"/>
    <x v="1"/>
    <x v="1"/>
    <x v="1"/>
    <x v="12"/>
  </r>
  <r>
    <x v="469"/>
    <x v="5"/>
    <x v="1"/>
    <x v="5"/>
    <x v="1"/>
    <x v="0"/>
    <n v="11249.5"/>
    <n v="202.49099999999999"/>
    <n v="1"/>
    <n v="11249.5"/>
    <x v="469"/>
    <n v="2.14"/>
    <n v="2410"/>
    <x v="157"/>
    <x v="7"/>
    <x v="7"/>
    <x v="7"/>
    <x v="9"/>
  </r>
  <r>
    <x v="470"/>
    <x v="2"/>
    <x v="2"/>
    <x v="2"/>
    <x v="0"/>
    <x v="5"/>
    <n v="2431.37"/>
    <n v="43.764659999999992"/>
    <n v="1"/>
    <n v="2431.37"/>
    <x v="470"/>
    <n v="2.69"/>
    <n v="547"/>
    <x v="131"/>
    <x v="11"/>
    <x v="11"/>
    <x v="11"/>
    <x v="2"/>
  </r>
  <r>
    <x v="471"/>
    <x v="1"/>
    <x v="1"/>
    <x v="1"/>
    <x v="2"/>
    <x v="1"/>
    <n v="17346.080000000002"/>
    <n v="312.22944000000001"/>
    <n v="5"/>
    <n v="86730.4"/>
    <x v="471"/>
    <n v="3"/>
    <n v="2027"/>
    <x v="96"/>
    <x v="1"/>
    <x v="1"/>
    <x v="1"/>
    <x v="10"/>
  </r>
  <r>
    <x v="472"/>
    <x v="1"/>
    <x v="1"/>
    <x v="1"/>
    <x v="1"/>
    <x v="5"/>
    <n v="169.2"/>
    <n v="3.0455999999999994"/>
    <n v="1"/>
    <n v="169.2"/>
    <x v="472"/>
    <n v="3.62"/>
    <n v="293"/>
    <x v="81"/>
    <x v="11"/>
    <x v="11"/>
    <x v="11"/>
    <x v="6"/>
  </r>
  <r>
    <x v="473"/>
    <x v="4"/>
    <x v="0"/>
    <x v="4"/>
    <x v="0"/>
    <x v="0"/>
    <n v="1225.08"/>
    <n v="22.051439999999996"/>
    <n v="3"/>
    <n v="3675.24"/>
    <x v="473"/>
    <n v="4.8600000000000003"/>
    <n v="1234"/>
    <x v="85"/>
    <x v="11"/>
    <x v="11"/>
    <x v="11"/>
    <x v="19"/>
  </r>
  <r>
    <x v="474"/>
    <x v="8"/>
    <x v="3"/>
    <x v="8"/>
    <x v="2"/>
    <x v="5"/>
    <n v="11279.42"/>
    <n v="203.02955999999998"/>
    <n v="5"/>
    <n v="56397.1"/>
    <x v="474"/>
    <n v="3.91"/>
    <n v="4349"/>
    <x v="124"/>
    <x v="11"/>
    <x v="11"/>
    <x v="11"/>
    <x v="24"/>
  </r>
  <r>
    <x v="475"/>
    <x v="6"/>
    <x v="4"/>
    <x v="6"/>
    <x v="0"/>
    <x v="5"/>
    <n v="1325.62"/>
    <n v="23.861159999999995"/>
    <n v="5"/>
    <n v="6628.1"/>
    <x v="475"/>
    <n v="1.64"/>
    <n v="491"/>
    <x v="121"/>
    <x v="8"/>
    <x v="8"/>
    <x v="8"/>
    <x v="27"/>
  </r>
  <r>
    <x v="476"/>
    <x v="5"/>
    <x v="1"/>
    <x v="5"/>
    <x v="1"/>
    <x v="3"/>
    <n v="11522.44"/>
    <n v="207.40392"/>
    <n v="1"/>
    <n v="11522.44"/>
    <x v="476"/>
    <n v="4.9800000000000004"/>
    <n v="2906"/>
    <x v="178"/>
    <x v="8"/>
    <x v="8"/>
    <x v="8"/>
    <x v="5"/>
  </r>
  <r>
    <x v="477"/>
    <x v="6"/>
    <x v="4"/>
    <x v="6"/>
    <x v="2"/>
    <x v="5"/>
    <n v="11383.86"/>
    <n v="204.90948"/>
    <n v="3"/>
    <n v="34151.58"/>
    <x v="477"/>
    <n v="2.79"/>
    <n v="4569"/>
    <x v="227"/>
    <x v="5"/>
    <x v="5"/>
    <x v="5"/>
    <x v="0"/>
  </r>
  <r>
    <x v="478"/>
    <x v="1"/>
    <x v="1"/>
    <x v="1"/>
    <x v="0"/>
    <x v="5"/>
    <n v="5124.09"/>
    <n v="92.233620000000002"/>
    <n v="1"/>
    <n v="5124.09"/>
    <x v="478"/>
    <n v="4.1500000000000004"/>
    <n v="2343"/>
    <x v="1"/>
    <x v="1"/>
    <x v="1"/>
    <x v="1"/>
    <x v="1"/>
  </r>
  <r>
    <x v="479"/>
    <x v="5"/>
    <x v="1"/>
    <x v="5"/>
    <x v="1"/>
    <x v="3"/>
    <n v="9069.5"/>
    <n v="163.25099999999998"/>
    <n v="2"/>
    <n v="18139"/>
    <x v="479"/>
    <n v="4.54"/>
    <n v="1189"/>
    <x v="130"/>
    <x v="4"/>
    <x v="4"/>
    <x v="4"/>
    <x v="16"/>
  </r>
  <r>
    <x v="480"/>
    <x v="9"/>
    <x v="1"/>
    <x v="9"/>
    <x v="1"/>
    <x v="4"/>
    <n v="14927.88"/>
    <n v="268.70183999999995"/>
    <n v="3"/>
    <n v="44783.64"/>
    <x v="480"/>
    <n v="1.08"/>
    <n v="1067"/>
    <x v="156"/>
    <x v="10"/>
    <x v="10"/>
    <x v="10"/>
    <x v="8"/>
  </r>
  <r>
    <x v="481"/>
    <x v="3"/>
    <x v="3"/>
    <x v="3"/>
    <x v="1"/>
    <x v="1"/>
    <n v="2871.12"/>
    <n v="51.680159999999994"/>
    <n v="4"/>
    <n v="11484.48"/>
    <x v="481"/>
    <n v="1.71"/>
    <n v="4973"/>
    <x v="26"/>
    <x v="2"/>
    <x v="2"/>
    <x v="2"/>
    <x v="9"/>
  </r>
  <r>
    <x v="482"/>
    <x v="1"/>
    <x v="1"/>
    <x v="1"/>
    <x v="1"/>
    <x v="4"/>
    <n v="19397.87"/>
    <n v="349.16165999999998"/>
    <n v="2"/>
    <n v="38795.74"/>
    <x v="482"/>
    <n v="2.4700000000000002"/>
    <n v="167"/>
    <x v="252"/>
    <x v="1"/>
    <x v="1"/>
    <x v="1"/>
    <x v="12"/>
  </r>
  <r>
    <x v="483"/>
    <x v="5"/>
    <x v="1"/>
    <x v="5"/>
    <x v="2"/>
    <x v="0"/>
    <n v="105.59"/>
    <n v="1.90062"/>
    <n v="2"/>
    <n v="211.18"/>
    <x v="483"/>
    <n v="1.41"/>
    <n v="3837"/>
    <x v="253"/>
    <x v="6"/>
    <x v="6"/>
    <x v="6"/>
    <x v="10"/>
  </r>
  <r>
    <x v="484"/>
    <x v="6"/>
    <x v="4"/>
    <x v="6"/>
    <x v="2"/>
    <x v="1"/>
    <n v="12211.13"/>
    <n v="219.80033999999998"/>
    <n v="4"/>
    <n v="48844.52"/>
    <x v="484"/>
    <n v="4.45"/>
    <n v="3031"/>
    <x v="254"/>
    <x v="11"/>
    <x v="11"/>
    <x v="11"/>
    <x v="27"/>
  </r>
  <r>
    <x v="485"/>
    <x v="6"/>
    <x v="4"/>
    <x v="6"/>
    <x v="0"/>
    <x v="4"/>
    <n v="1535.57"/>
    <n v="27.640259999999998"/>
    <n v="3"/>
    <n v="4606.71"/>
    <x v="485"/>
    <n v="4.12"/>
    <n v="4258"/>
    <x v="174"/>
    <x v="1"/>
    <x v="1"/>
    <x v="1"/>
    <x v="19"/>
  </r>
  <r>
    <x v="486"/>
    <x v="2"/>
    <x v="2"/>
    <x v="2"/>
    <x v="0"/>
    <x v="4"/>
    <n v="2365.88"/>
    <n v="42.585839999999997"/>
    <n v="2"/>
    <n v="4731.76"/>
    <x v="486"/>
    <n v="2.71"/>
    <n v="720"/>
    <x v="255"/>
    <x v="7"/>
    <x v="7"/>
    <x v="7"/>
    <x v="3"/>
  </r>
  <r>
    <x v="487"/>
    <x v="3"/>
    <x v="3"/>
    <x v="3"/>
    <x v="0"/>
    <x v="2"/>
    <n v="4378.0200000000004"/>
    <n v="78.804360000000003"/>
    <n v="2"/>
    <n v="8756.0400000000009"/>
    <x v="487"/>
    <n v="1.21"/>
    <n v="2107"/>
    <x v="141"/>
    <x v="0"/>
    <x v="0"/>
    <x v="0"/>
    <x v="27"/>
  </r>
  <r>
    <x v="488"/>
    <x v="0"/>
    <x v="0"/>
    <x v="0"/>
    <x v="0"/>
    <x v="0"/>
    <n v="2311.7600000000002"/>
    <n v="41.61168"/>
    <n v="4"/>
    <n v="9247.0400000000009"/>
    <x v="488"/>
    <n v="4.26"/>
    <n v="1181"/>
    <x v="114"/>
    <x v="3"/>
    <x v="3"/>
    <x v="3"/>
    <x v="28"/>
  </r>
  <r>
    <x v="489"/>
    <x v="4"/>
    <x v="0"/>
    <x v="4"/>
    <x v="1"/>
    <x v="2"/>
    <n v="19952.41"/>
    <n v="359.14337999999998"/>
    <n v="3"/>
    <n v="59857.23"/>
    <x v="489"/>
    <n v="2.34"/>
    <n v="1696"/>
    <x v="256"/>
    <x v="3"/>
    <x v="3"/>
    <x v="3"/>
    <x v="7"/>
  </r>
  <r>
    <x v="490"/>
    <x v="8"/>
    <x v="3"/>
    <x v="8"/>
    <x v="0"/>
    <x v="4"/>
    <n v="2811.81"/>
    <n v="50.612579999999994"/>
    <n v="1"/>
    <n v="2811.81"/>
    <x v="490"/>
    <n v="4.17"/>
    <n v="3509"/>
    <x v="61"/>
    <x v="8"/>
    <x v="8"/>
    <x v="8"/>
    <x v="11"/>
  </r>
  <r>
    <x v="491"/>
    <x v="3"/>
    <x v="3"/>
    <x v="3"/>
    <x v="1"/>
    <x v="4"/>
    <n v="14430.19"/>
    <n v="259.74342000000001"/>
    <n v="4"/>
    <n v="57720.76"/>
    <x v="491"/>
    <n v="1.22"/>
    <n v="3201"/>
    <x v="176"/>
    <x v="6"/>
    <x v="6"/>
    <x v="6"/>
    <x v="9"/>
  </r>
  <r>
    <x v="492"/>
    <x v="3"/>
    <x v="3"/>
    <x v="3"/>
    <x v="1"/>
    <x v="1"/>
    <n v="18868"/>
    <n v="339.62399999999997"/>
    <n v="4"/>
    <n v="75472"/>
    <x v="492"/>
    <n v="2.2000000000000002"/>
    <n v="60"/>
    <x v="15"/>
    <x v="4"/>
    <x v="4"/>
    <x v="4"/>
    <x v="6"/>
  </r>
  <r>
    <x v="493"/>
    <x v="6"/>
    <x v="4"/>
    <x v="6"/>
    <x v="1"/>
    <x v="1"/>
    <n v="3637.41"/>
    <n v="65.473379999999992"/>
    <n v="4"/>
    <n v="14549.64"/>
    <x v="493"/>
    <n v="2.4300000000000002"/>
    <n v="3629"/>
    <x v="183"/>
    <x v="11"/>
    <x v="11"/>
    <x v="11"/>
    <x v="14"/>
  </r>
  <r>
    <x v="494"/>
    <x v="5"/>
    <x v="1"/>
    <x v="5"/>
    <x v="2"/>
    <x v="4"/>
    <n v="14567.37"/>
    <n v="262.21265999999997"/>
    <n v="4"/>
    <n v="58269.48"/>
    <x v="494"/>
    <n v="1.55"/>
    <n v="620"/>
    <x v="55"/>
    <x v="5"/>
    <x v="5"/>
    <x v="5"/>
    <x v="26"/>
  </r>
  <r>
    <x v="495"/>
    <x v="8"/>
    <x v="3"/>
    <x v="8"/>
    <x v="1"/>
    <x v="1"/>
    <n v="2778.7"/>
    <n v="50.01659999999999"/>
    <n v="4"/>
    <n v="11114.8"/>
    <x v="495"/>
    <n v="2.06"/>
    <n v="34"/>
    <x v="221"/>
    <x v="7"/>
    <x v="7"/>
    <x v="7"/>
    <x v="11"/>
  </r>
  <r>
    <x v="496"/>
    <x v="4"/>
    <x v="0"/>
    <x v="4"/>
    <x v="0"/>
    <x v="0"/>
    <n v="12683.17"/>
    <n v="228.29705999999999"/>
    <n v="2"/>
    <n v="25366.34"/>
    <x v="496"/>
    <n v="1.38"/>
    <n v="687"/>
    <x v="239"/>
    <x v="5"/>
    <x v="5"/>
    <x v="5"/>
    <x v="16"/>
  </r>
  <r>
    <x v="497"/>
    <x v="4"/>
    <x v="0"/>
    <x v="4"/>
    <x v="0"/>
    <x v="4"/>
    <n v="6577.75"/>
    <n v="118.39949999999999"/>
    <n v="3"/>
    <n v="19733.25"/>
    <x v="497"/>
    <n v="2.02"/>
    <n v="112"/>
    <x v="244"/>
    <x v="3"/>
    <x v="3"/>
    <x v="3"/>
    <x v="22"/>
  </r>
  <r>
    <x v="498"/>
    <x v="7"/>
    <x v="0"/>
    <x v="7"/>
    <x v="1"/>
    <x v="4"/>
    <n v="4605.92"/>
    <n v="82.906559999999999"/>
    <n v="3"/>
    <n v="13817.76"/>
    <x v="498"/>
    <n v="3.55"/>
    <n v="474"/>
    <x v="257"/>
    <x v="7"/>
    <x v="7"/>
    <x v="7"/>
    <x v="30"/>
  </r>
  <r>
    <x v="499"/>
    <x v="8"/>
    <x v="3"/>
    <x v="8"/>
    <x v="1"/>
    <x v="0"/>
    <n v="6246.81"/>
    <n v="112.44257999999999"/>
    <n v="2"/>
    <n v="12493.62"/>
    <x v="499"/>
    <n v="2.93"/>
    <n v="3849"/>
    <x v="194"/>
    <x v="2"/>
    <x v="2"/>
    <x v="2"/>
    <x v="29"/>
  </r>
  <r>
    <x v="500"/>
    <x v="9"/>
    <x v="1"/>
    <x v="9"/>
    <x v="2"/>
    <x v="3"/>
    <n v="10260.59"/>
    <n v="184.69062"/>
    <n v="1"/>
    <n v="10260.59"/>
    <x v="500"/>
    <n v="1.1599999999999999"/>
    <n v="4363"/>
    <x v="114"/>
    <x v="3"/>
    <x v="3"/>
    <x v="3"/>
    <x v="28"/>
  </r>
  <r>
    <x v="501"/>
    <x v="3"/>
    <x v="3"/>
    <x v="3"/>
    <x v="1"/>
    <x v="4"/>
    <n v="15939.42"/>
    <n v="286.90956"/>
    <n v="2"/>
    <n v="31878.84"/>
    <x v="501"/>
    <n v="4.3899999999999997"/>
    <n v="3705"/>
    <x v="258"/>
    <x v="10"/>
    <x v="10"/>
    <x v="10"/>
    <x v="4"/>
  </r>
  <r>
    <x v="502"/>
    <x v="3"/>
    <x v="3"/>
    <x v="3"/>
    <x v="2"/>
    <x v="1"/>
    <n v="5512.01"/>
    <n v="99.216179999999994"/>
    <n v="5"/>
    <n v="27560.05"/>
    <x v="502"/>
    <n v="2.7"/>
    <n v="4389"/>
    <x v="259"/>
    <x v="4"/>
    <x v="4"/>
    <x v="4"/>
    <x v="30"/>
  </r>
  <r>
    <x v="503"/>
    <x v="4"/>
    <x v="0"/>
    <x v="4"/>
    <x v="0"/>
    <x v="0"/>
    <n v="5042.1899999999996"/>
    <n v="90.759419999999992"/>
    <n v="4"/>
    <n v="20168.759999999998"/>
    <x v="503"/>
    <n v="2.09"/>
    <n v="3661"/>
    <x v="107"/>
    <x v="10"/>
    <x v="10"/>
    <x v="10"/>
    <x v="28"/>
  </r>
  <r>
    <x v="504"/>
    <x v="6"/>
    <x v="4"/>
    <x v="6"/>
    <x v="2"/>
    <x v="2"/>
    <n v="5233.74"/>
    <n v="94.207319999999996"/>
    <n v="5"/>
    <n v="26168.7"/>
    <x v="504"/>
    <n v="1.1200000000000001"/>
    <n v="489"/>
    <x v="251"/>
    <x v="4"/>
    <x v="4"/>
    <x v="4"/>
    <x v="15"/>
  </r>
  <r>
    <x v="505"/>
    <x v="1"/>
    <x v="1"/>
    <x v="1"/>
    <x v="1"/>
    <x v="1"/>
    <n v="14364.98"/>
    <n v="258.56963999999999"/>
    <n v="2"/>
    <n v="28729.96"/>
    <x v="505"/>
    <n v="4.71"/>
    <n v="1526"/>
    <x v="260"/>
    <x v="4"/>
    <x v="4"/>
    <x v="4"/>
    <x v="1"/>
  </r>
  <r>
    <x v="506"/>
    <x v="2"/>
    <x v="2"/>
    <x v="2"/>
    <x v="1"/>
    <x v="1"/>
    <n v="128.21"/>
    <n v="2.3077800000000002"/>
    <n v="5"/>
    <n v="641.04999999999995"/>
    <x v="506"/>
    <n v="3.33"/>
    <n v="1435"/>
    <x v="261"/>
    <x v="7"/>
    <x v="7"/>
    <x v="7"/>
    <x v="29"/>
  </r>
  <r>
    <x v="507"/>
    <x v="1"/>
    <x v="1"/>
    <x v="1"/>
    <x v="0"/>
    <x v="5"/>
    <n v="1458.76"/>
    <n v="26.257679999999997"/>
    <n v="1"/>
    <n v="1458.76"/>
    <x v="507"/>
    <n v="3.59"/>
    <n v="4822"/>
    <x v="70"/>
    <x v="9"/>
    <x v="9"/>
    <x v="9"/>
    <x v="9"/>
  </r>
  <r>
    <x v="508"/>
    <x v="1"/>
    <x v="1"/>
    <x v="1"/>
    <x v="1"/>
    <x v="0"/>
    <n v="16344.35"/>
    <n v="294.19829999999996"/>
    <n v="2"/>
    <n v="32688.7"/>
    <x v="508"/>
    <n v="4.7699999999999996"/>
    <n v="3913"/>
    <x v="216"/>
    <x v="11"/>
    <x v="11"/>
    <x v="11"/>
    <x v="29"/>
  </r>
  <r>
    <x v="509"/>
    <x v="8"/>
    <x v="3"/>
    <x v="8"/>
    <x v="1"/>
    <x v="5"/>
    <n v="2415.96"/>
    <n v="43.487279999999998"/>
    <n v="3"/>
    <n v="7247.88"/>
    <x v="509"/>
    <n v="3.43"/>
    <n v="2917"/>
    <x v="221"/>
    <x v="7"/>
    <x v="7"/>
    <x v="7"/>
    <x v="11"/>
  </r>
  <r>
    <x v="510"/>
    <x v="6"/>
    <x v="4"/>
    <x v="6"/>
    <x v="2"/>
    <x v="3"/>
    <n v="17439.8"/>
    <n v="313.91639999999995"/>
    <n v="2"/>
    <n v="34879.599999999999"/>
    <x v="510"/>
    <n v="4.8899999999999997"/>
    <n v="2724"/>
    <x v="135"/>
    <x v="9"/>
    <x v="9"/>
    <x v="9"/>
    <x v="24"/>
  </r>
  <r>
    <x v="511"/>
    <x v="0"/>
    <x v="0"/>
    <x v="0"/>
    <x v="2"/>
    <x v="0"/>
    <n v="16648.599999999999"/>
    <n v="299.67479999999995"/>
    <n v="3"/>
    <n v="49945.8"/>
    <x v="511"/>
    <n v="4.29"/>
    <n v="1415"/>
    <x v="102"/>
    <x v="3"/>
    <x v="3"/>
    <x v="3"/>
    <x v="26"/>
  </r>
  <r>
    <x v="512"/>
    <x v="3"/>
    <x v="3"/>
    <x v="3"/>
    <x v="1"/>
    <x v="5"/>
    <n v="14497.38"/>
    <n v="260.95283999999998"/>
    <n v="2"/>
    <n v="28994.76"/>
    <x v="512"/>
    <n v="3.65"/>
    <n v="1803"/>
    <x v="175"/>
    <x v="3"/>
    <x v="3"/>
    <x v="3"/>
    <x v="9"/>
  </r>
  <r>
    <x v="513"/>
    <x v="3"/>
    <x v="3"/>
    <x v="3"/>
    <x v="0"/>
    <x v="3"/>
    <n v="979.15"/>
    <n v="17.624699999999997"/>
    <n v="4"/>
    <n v="3916.6"/>
    <x v="513"/>
    <n v="1.38"/>
    <n v="3215"/>
    <x v="262"/>
    <x v="11"/>
    <x v="11"/>
    <x v="11"/>
    <x v="26"/>
  </r>
  <r>
    <x v="514"/>
    <x v="8"/>
    <x v="3"/>
    <x v="8"/>
    <x v="2"/>
    <x v="0"/>
    <n v="13841.21"/>
    <n v="249.14177999999995"/>
    <n v="4"/>
    <n v="55364.84"/>
    <x v="514"/>
    <n v="3.79"/>
    <n v="1668"/>
    <x v="263"/>
    <x v="1"/>
    <x v="1"/>
    <x v="1"/>
    <x v="20"/>
  </r>
  <r>
    <x v="515"/>
    <x v="7"/>
    <x v="0"/>
    <x v="7"/>
    <x v="1"/>
    <x v="1"/>
    <n v="14061.75"/>
    <n v="253.11149999999998"/>
    <n v="3"/>
    <n v="42185.25"/>
    <x v="515"/>
    <n v="4.72"/>
    <n v="2976"/>
    <x v="264"/>
    <x v="1"/>
    <x v="1"/>
    <x v="1"/>
    <x v="9"/>
  </r>
  <r>
    <x v="516"/>
    <x v="4"/>
    <x v="0"/>
    <x v="4"/>
    <x v="1"/>
    <x v="5"/>
    <n v="4656.88"/>
    <n v="83.82383999999999"/>
    <n v="5"/>
    <n v="23284.400000000001"/>
    <x v="516"/>
    <n v="2.19"/>
    <n v="1825"/>
    <x v="182"/>
    <x v="9"/>
    <x v="9"/>
    <x v="9"/>
    <x v="30"/>
  </r>
  <r>
    <x v="517"/>
    <x v="1"/>
    <x v="1"/>
    <x v="1"/>
    <x v="2"/>
    <x v="2"/>
    <n v="7533"/>
    <n v="135.59399999999999"/>
    <n v="5"/>
    <n v="37665"/>
    <x v="517"/>
    <n v="4.9800000000000004"/>
    <n v="547"/>
    <x v="265"/>
    <x v="6"/>
    <x v="6"/>
    <x v="6"/>
    <x v="28"/>
  </r>
  <r>
    <x v="518"/>
    <x v="9"/>
    <x v="1"/>
    <x v="9"/>
    <x v="2"/>
    <x v="5"/>
    <n v="1501.58"/>
    <n v="27.028439999999996"/>
    <n v="3"/>
    <n v="4504.74"/>
    <x v="518"/>
    <n v="3.79"/>
    <n v="679"/>
    <x v="266"/>
    <x v="10"/>
    <x v="10"/>
    <x v="10"/>
    <x v="24"/>
  </r>
  <r>
    <x v="519"/>
    <x v="3"/>
    <x v="3"/>
    <x v="3"/>
    <x v="0"/>
    <x v="0"/>
    <n v="5498.55"/>
    <n v="98.9739"/>
    <n v="5"/>
    <n v="27492.75"/>
    <x v="519"/>
    <n v="1.2"/>
    <n v="3446"/>
    <x v="267"/>
    <x v="2"/>
    <x v="2"/>
    <x v="2"/>
    <x v="23"/>
  </r>
  <r>
    <x v="520"/>
    <x v="2"/>
    <x v="2"/>
    <x v="2"/>
    <x v="2"/>
    <x v="3"/>
    <n v="5895.23"/>
    <n v="106.11413999999998"/>
    <n v="3"/>
    <n v="17685.689999999999"/>
    <x v="520"/>
    <n v="2.14"/>
    <n v="4748"/>
    <x v="268"/>
    <x v="4"/>
    <x v="4"/>
    <x v="4"/>
    <x v="20"/>
  </r>
  <r>
    <x v="521"/>
    <x v="0"/>
    <x v="0"/>
    <x v="0"/>
    <x v="1"/>
    <x v="3"/>
    <n v="14059.71"/>
    <n v="253.07477999999998"/>
    <n v="3"/>
    <n v="42179.13"/>
    <x v="521"/>
    <n v="2.62"/>
    <n v="2366"/>
    <x v="39"/>
    <x v="1"/>
    <x v="1"/>
    <x v="1"/>
    <x v="15"/>
  </r>
  <r>
    <x v="522"/>
    <x v="2"/>
    <x v="2"/>
    <x v="2"/>
    <x v="2"/>
    <x v="2"/>
    <n v="18343.28"/>
    <n v="330.17903999999993"/>
    <n v="5"/>
    <n v="91716.4"/>
    <x v="522"/>
    <n v="4.95"/>
    <n v="163"/>
    <x v="269"/>
    <x v="3"/>
    <x v="3"/>
    <x v="3"/>
    <x v="5"/>
  </r>
  <r>
    <x v="523"/>
    <x v="0"/>
    <x v="0"/>
    <x v="0"/>
    <x v="0"/>
    <x v="1"/>
    <n v="13318.98"/>
    <n v="239.74163999999996"/>
    <n v="3"/>
    <n v="39956.94"/>
    <x v="523"/>
    <n v="2.57"/>
    <n v="1350"/>
    <x v="270"/>
    <x v="9"/>
    <x v="9"/>
    <x v="9"/>
    <x v="26"/>
  </r>
  <r>
    <x v="524"/>
    <x v="0"/>
    <x v="0"/>
    <x v="0"/>
    <x v="1"/>
    <x v="0"/>
    <n v="12201.68"/>
    <n v="219.63023999999999"/>
    <n v="2"/>
    <n v="24403.360000000001"/>
    <x v="524"/>
    <n v="2.57"/>
    <n v="3643"/>
    <x v="271"/>
    <x v="6"/>
    <x v="6"/>
    <x v="6"/>
    <x v="26"/>
  </r>
  <r>
    <x v="525"/>
    <x v="1"/>
    <x v="1"/>
    <x v="1"/>
    <x v="1"/>
    <x v="5"/>
    <n v="2547.54"/>
    <n v="45.855719999999998"/>
    <n v="3"/>
    <n v="7642.62"/>
    <x v="525"/>
    <n v="2.12"/>
    <n v="4805"/>
    <x v="146"/>
    <x v="4"/>
    <x v="4"/>
    <x v="4"/>
    <x v="28"/>
  </r>
  <r>
    <x v="526"/>
    <x v="1"/>
    <x v="1"/>
    <x v="1"/>
    <x v="2"/>
    <x v="5"/>
    <n v="18091.060000000001"/>
    <n v="325.63907999999998"/>
    <n v="4"/>
    <n v="72364.240000000005"/>
    <x v="526"/>
    <n v="4.93"/>
    <n v="4899"/>
    <x v="272"/>
    <x v="7"/>
    <x v="7"/>
    <x v="7"/>
    <x v="24"/>
  </r>
  <r>
    <x v="527"/>
    <x v="8"/>
    <x v="3"/>
    <x v="8"/>
    <x v="2"/>
    <x v="5"/>
    <n v="13931.67"/>
    <n v="250.77005999999997"/>
    <n v="3"/>
    <n v="41795.01"/>
    <x v="527"/>
    <n v="2.09"/>
    <n v="4886"/>
    <x v="90"/>
    <x v="8"/>
    <x v="8"/>
    <x v="8"/>
    <x v="25"/>
  </r>
  <r>
    <x v="528"/>
    <x v="5"/>
    <x v="1"/>
    <x v="5"/>
    <x v="2"/>
    <x v="1"/>
    <n v="378.51"/>
    <n v="6.8131799999999991"/>
    <n v="5"/>
    <n v="1892.55"/>
    <x v="528"/>
    <n v="4.6500000000000004"/>
    <n v="1403"/>
    <x v="260"/>
    <x v="4"/>
    <x v="4"/>
    <x v="4"/>
    <x v="1"/>
  </r>
  <r>
    <x v="529"/>
    <x v="4"/>
    <x v="0"/>
    <x v="4"/>
    <x v="0"/>
    <x v="5"/>
    <n v="10120.219999999999"/>
    <n v="182.16395999999997"/>
    <n v="1"/>
    <n v="10120.219999999999"/>
    <x v="529"/>
    <n v="2.2799999999999998"/>
    <n v="294"/>
    <x v="143"/>
    <x v="8"/>
    <x v="8"/>
    <x v="8"/>
    <x v="7"/>
  </r>
  <r>
    <x v="530"/>
    <x v="9"/>
    <x v="1"/>
    <x v="9"/>
    <x v="1"/>
    <x v="1"/>
    <n v="17042.849999999999"/>
    <n v="306.77129999999994"/>
    <n v="1"/>
    <n v="17042.849999999999"/>
    <x v="530"/>
    <n v="3.95"/>
    <n v="3645"/>
    <x v="35"/>
    <x v="5"/>
    <x v="5"/>
    <x v="5"/>
    <x v="21"/>
  </r>
  <r>
    <x v="531"/>
    <x v="4"/>
    <x v="0"/>
    <x v="4"/>
    <x v="2"/>
    <x v="3"/>
    <n v="13365.14"/>
    <n v="240.57251999999997"/>
    <n v="5"/>
    <n v="66825.7"/>
    <x v="531"/>
    <n v="1.69"/>
    <n v="1085"/>
    <x v="273"/>
    <x v="11"/>
    <x v="11"/>
    <x v="11"/>
    <x v="16"/>
  </r>
  <r>
    <x v="532"/>
    <x v="6"/>
    <x v="4"/>
    <x v="6"/>
    <x v="0"/>
    <x v="4"/>
    <n v="1816.87"/>
    <n v="32.703659999999992"/>
    <n v="5"/>
    <n v="9084.35"/>
    <x v="532"/>
    <n v="1.96"/>
    <n v="646"/>
    <x v="274"/>
    <x v="5"/>
    <x v="5"/>
    <x v="5"/>
    <x v="7"/>
  </r>
  <r>
    <x v="533"/>
    <x v="4"/>
    <x v="0"/>
    <x v="4"/>
    <x v="1"/>
    <x v="2"/>
    <n v="13484.29"/>
    <n v="242.71722"/>
    <n v="4"/>
    <n v="53937.16"/>
    <x v="533"/>
    <n v="2.5299999999999998"/>
    <n v="3884"/>
    <x v="132"/>
    <x v="6"/>
    <x v="6"/>
    <x v="6"/>
    <x v="8"/>
  </r>
  <r>
    <x v="534"/>
    <x v="2"/>
    <x v="2"/>
    <x v="2"/>
    <x v="2"/>
    <x v="4"/>
    <n v="13426.18"/>
    <n v="241.67123999999998"/>
    <n v="3"/>
    <n v="40278.54"/>
    <x v="534"/>
    <n v="4.75"/>
    <n v="3504"/>
    <x v="262"/>
    <x v="11"/>
    <x v="11"/>
    <x v="11"/>
    <x v="26"/>
  </r>
  <r>
    <x v="535"/>
    <x v="6"/>
    <x v="4"/>
    <x v="6"/>
    <x v="1"/>
    <x v="3"/>
    <n v="17358.28"/>
    <n v="312.44903999999997"/>
    <n v="5"/>
    <n v="86791.4"/>
    <x v="535"/>
    <n v="4.34"/>
    <n v="1972"/>
    <x v="75"/>
    <x v="1"/>
    <x v="1"/>
    <x v="1"/>
    <x v="17"/>
  </r>
  <r>
    <x v="536"/>
    <x v="7"/>
    <x v="0"/>
    <x v="7"/>
    <x v="2"/>
    <x v="4"/>
    <n v="4949.21"/>
    <n v="89.08578"/>
    <n v="1"/>
    <n v="4949.21"/>
    <x v="536"/>
    <n v="3.47"/>
    <n v="2942"/>
    <x v="275"/>
    <x v="2"/>
    <x v="2"/>
    <x v="2"/>
    <x v="27"/>
  </r>
  <r>
    <x v="537"/>
    <x v="3"/>
    <x v="3"/>
    <x v="3"/>
    <x v="1"/>
    <x v="3"/>
    <n v="2279.25"/>
    <n v="41.026499999999999"/>
    <n v="3"/>
    <n v="6837.75"/>
    <x v="537"/>
    <n v="3.79"/>
    <n v="1277"/>
    <x v="164"/>
    <x v="8"/>
    <x v="8"/>
    <x v="8"/>
    <x v="0"/>
  </r>
  <r>
    <x v="538"/>
    <x v="8"/>
    <x v="3"/>
    <x v="8"/>
    <x v="2"/>
    <x v="2"/>
    <n v="6733.77"/>
    <n v="121.20786"/>
    <n v="1"/>
    <n v="6733.77"/>
    <x v="538"/>
    <n v="3.39"/>
    <n v="181"/>
    <x v="271"/>
    <x v="6"/>
    <x v="6"/>
    <x v="6"/>
    <x v="26"/>
  </r>
  <r>
    <x v="539"/>
    <x v="9"/>
    <x v="1"/>
    <x v="9"/>
    <x v="0"/>
    <x v="0"/>
    <n v="15093.32"/>
    <n v="271.67975999999999"/>
    <n v="2"/>
    <n v="30186.639999999999"/>
    <x v="539"/>
    <n v="1.59"/>
    <n v="652"/>
    <x v="73"/>
    <x v="4"/>
    <x v="4"/>
    <x v="4"/>
    <x v="0"/>
  </r>
  <r>
    <x v="540"/>
    <x v="7"/>
    <x v="0"/>
    <x v="7"/>
    <x v="1"/>
    <x v="4"/>
    <n v="909.41"/>
    <n v="16.36938"/>
    <n v="5"/>
    <n v="4547.05"/>
    <x v="540"/>
    <n v="1.78"/>
    <n v="4240"/>
    <x v="54"/>
    <x v="0"/>
    <x v="0"/>
    <x v="0"/>
    <x v="7"/>
  </r>
  <r>
    <x v="541"/>
    <x v="8"/>
    <x v="3"/>
    <x v="8"/>
    <x v="1"/>
    <x v="5"/>
    <n v="19483.71"/>
    <n v="350.70677999999998"/>
    <n v="4"/>
    <n v="77934.84"/>
    <x v="541"/>
    <n v="1.19"/>
    <n v="1291"/>
    <x v="169"/>
    <x v="10"/>
    <x v="10"/>
    <x v="10"/>
    <x v="19"/>
  </r>
  <r>
    <x v="542"/>
    <x v="9"/>
    <x v="1"/>
    <x v="9"/>
    <x v="1"/>
    <x v="0"/>
    <n v="14757.28"/>
    <n v="265.63103999999998"/>
    <n v="5"/>
    <n v="73786.399999999994"/>
    <x v="542"/>
    <n v="1.1000000000000001"/>
    <n v="2406"/>
    <x v="262"/>
    <x v="11"/>
    <x v="11"/>
    <x v="11"/>
    <x v="26"/>
  </r>
  <r>
    <x v="543"/>
    <x v="4"/>
    <x v="0"/>
    <x v="4"/>
    <x v="0"/>
    <x v="5"/>
    <n v="4444.1499999999996"/>
    <n v="79.99469999999998"/>
    <n v="2"/>
    <n v="8888.2999999999993"/>
    <x v="543"/>
    <n v="3.36"/>
    <n v="2540"/>
    <x v="122"/>
    <x v="7"/>
    <x v="7"/>
    <x v="7"/>
    <x v="1"/>
  </r>
  <r>
    <x v="544"/>
    <x v="0"/>
    <x v="0"/>
    <x v="0"/>
    <x v="2"/>
    <x v="1"/>
    <n v="18289.3"/>
    <n v="329.20739999999995"/>
    <n v="2"/>
    <n v="36578.6"/>
    <x v="544"/>
    <n v="1.77"/>
    <n v="4224"/>
    <x v="27"/>
    <x v="9"/>
    <x v="9"/>
    <x v="9"/>
    <x v="1"/>
  </r>
  <r>
    <x v="545"/>
    <x v="6"/>
    <x v="4"/>
    <x v="6"/>
    <x v="0"/>
    <x v="0"/>
    <n v="15260.63"/>
    <n v="274.69133999999997"/>
    <n v="4"/>
    <n v="61042.52"/>
    <x v="545"/>
    <n v="1.68"/>
    <n v="333"/>
    <x v="185"/>
    <x v="0"/>
    <x v="0"/>
    <x v="0"/>
    <x v="6"/>
  </r>
  <r>
    <x v="546"/>
    <x v="1"/>
    <x v="1"/>
    <x v="1"/>
    <x v="2"/>
    <x v="5"/>
    <n v="17672.8"/>
    <n v="318.11039999999997"/>
    <n v="2"/>
    <n v="35345.599999999999"/>
    <x v="546"/>
    <n v="3.65"/>
    <n v="3549"/>
    <x v="104"/>
    <x v="0"/>
    <x v="0"/>
    <x v="0"/>
    <x v="2"/>
  </r>
  <r>
    <x v="547"/>
    <x v="5"/>
    <x v="1"/>
    <x v="5"/>
    <x v="2"/>
    <x v="0"/>
    <n v="2944.59"/>
    <n v="53.00262"/>
    <n v="1"/>
    <n v="2944.59"/>
    <x v="547"/>
    <n v="4.79"/>
    <n v="1248"/>
    <x v="78"/>
    <x v="0"/>
    <x v="0"/>
    <x v="0"/>
    <x v="12"/>
  </r>
  <r>
    <x v="548"/>
    <x v="1"/>
    <x v="1"/>
    <x v="1"/>
    <x v="2"/>
    <x v="3"/>
    <n v="16016.71"/>
    <n v="288.30077999999997"/>
    <n v="4"/>
    <n v="64066.84"/>
    <x v="548"/>
    <n v="3.37"/>
    <n v="3995"/>
    <x v="276"/>
    <x v="5"/>
    <x v="5"/>
    <x v="5"/>
    <x v="4"/>
  </r>
  <r>
    <x v="549"/>
    <x v="7"/>
    <x v="0"/>
    <x v="7"/>
    <x v="0"/>
    <x v="0"/>
    <n v="13880.93"/>
    <n v="249.85673999999997"/>
    <n v="3"/>
    <n v="41642.79"/>
    <x v="549"/>
    <n v="2.21"/>
    <n v="620"/>
    <x v="159"/>
    <x v="7"/>
    <x v="7"/>
    <x v="7"/>
    <x v="19"/>
  </r>
  <r>
    <x v="550"/>
    <x v="4"/>
    <x v="0"/>
    <x v="4"/>
    <x v="2"/>
    <x v="4"/>
    <n v="1989.96"/>
    <n v="35.819279999999999"/>
    <n v="2"/>
    <n v="3979.92"/>
    <x v="550"/>
    <n v="3.31"/>
    <n v="2942"/>
    <x v="33"/>
    <x v="0"/>
    <x v="0"/>
    <x v="0"/>
    <x v="9"/>
  </r>
  <r>
    <x v="551"/>
    <x v="5"/>
    <x v="1"/>
    <x v="5"/>
    <x v="0"/>
    <x v="2"/>
    <n v="265.95999999999998"/>
    <n v="4.7872799999999991"/>
    <n v="4"/>
    <n v="1063.8399999999999"/>
    <x v="551"/>
    <n v="3.77"/>
    <n v="3709"/>
    <x v="277"/>
    <x v="7"/>
    <x v="7"/>
    <x v="7"/>
    <x v="28"/>
  </r>
  <r>
    <x v="552"/>
    <x v="0"/>
    <x v="0"/>
    <x v="0"/>
    <x v="0"/>
    <x v="4"/>
    <n v="14533.1"/>
    <n v="261.5958"/>
    <n v="4"/>
    <n v="58132.4"/>
    <x v="552"/>
    <n v="1.41"/>
    <n v="2000"/>
    <x v="43"/>
    <x v="6"/>
    <x v="6"/>
    <x v="6"/>
    <x v="24"/>
  </r>
  <r>
    <x v="553"/>
    <x v="4"/>
    <x v="0"/>
    <x v="4"/>
    <x v="1"/>
    <x v="1"/>
    <n v="12468.52"/>
    <n v="224.43335999999999"/>
    <n v="4"/>
    <n v="49874.080000000002"/>
    <x v="553"/>
    <n v="3.45"/>
    <n v="3646"/>
    <x v="278"/>
    <x v="6"/>
    <x v="6"/>
    <x v="6"/>
    <x v="1"/>
  </r>
  <r>
    <x v="554"/>
    <x v="4"/>
    <x v="0"/>
    <x v="4"/>
    <x v="1"/>
    <x v="4"/>
    <n v="16730.86"/>
    <n v="301.15548000000001"/>
    <n v="3"/>
    <n v="50192.58"/>
    <x v="554"/>
    <n v="2.33"/>
    <n v="4357"/>
    <x v="171"/>
    <x v="5"/>
    <x v="5"/>
    <x v="5"/>
    <x v="23"/>
  </r>
  <r>
    <x v="555"/>
    <x v="4"/>
    <x v="0"/>
    <x v="4"/>
    <x v="1"/>
    <x v="4"/>
    <n v="18972.32"/>
    <n v="341.50175999999999"/>
    <n v="5"/>
    <n v="94861.6"/>
    <x v="555"/>
    <n v="2.67"/>
    <n v="2685"/>
    <x v="138"/>
    <x v="0"/>
    <x v="0"/>
    <x v="0"/>
    <x v="8"/>
  </r>
  <r>
    <x v="556"/>
    <x v="9"/>
    <x v="1"/>
    <x v="9"/>
    <x v="0"/>
    <x v="4"/>
    <n v="4595.83"/>
    <n v="82.724939999999989"/>
    <n v="4"/>
    <n v="18383.32"/>
    <x v="556"/>
    <n v="2.71"/>
    <n v="2336"/>
    <x v="15"/>
    <x v="4"/>
    <x v="4"/>
    <x v="4"/>
    <x v="6"/>
  </r>
  <r>
    <x v="557"/>
    <x v="4"/>
    <x v="0"/>
    <x v="4"/>
    <x v="1"/>
    <x v="3"/>
    <n v="9171.1200000000008"/>
    <n v="165.08016000000001"/>
    <n v="2"/>
    <n v="18342.240000000002"/>
    <x v="557"/>
    <n v="1.79"/>
    <n v="834"/>
    <x v="24"/>
    <x v="4"/>
    <x v="4"/>
    <x v="4"/>
    <x v="18"/>
  </r>
  <r>
    <x v="558"/>
    <x v="0"/>
    <x v="0"/>
    <x v="0"/>
    <x v="2"/>
    <x v="3"/>
    <n v="7562.47"/>
    <n v="136.12446"/>
    <n v="3"/>
    <n v="22687.41"/>
    <x v="558"/>
    <n v="2.08"/>
    <n v="3647"/>
    <x v="27"/>
    <x v="9"/>
    <x v="9"/>
    <x v="9"/>
    <x v="1"/>
  </r>
  <r>
    <x v="559"/>
    <x v="3"/>
    <x v="3"/>
    <x v="3"/>
    <x v="0"/>
    <x v="0"/>
    <n v="4753.45"/>
    <n v="85.562099999999987"/>
    <n v="4"/>
    <n v="19013.8"/>
    <x v="559"/>
    <n v="4.7"/>
    <n v="3599"/>
    <x v="47"/>
    <x v="2"/>
    <x v="2"/>
    <x v="2"/>
    <x v="26"/>
  </r>
  <r>
    <x v="560"/>
    <x v="3"/>
    <x v="3"/>
    <x v="3"/>
    <x v="0"/>
    <x v="5"/>
    <n v="16327.43"/>
    <n v="293.89373999999998"/>
    <n v="3"/>
    <n v="48982.29"/>
    <x v="560"/>
    <n v="4.68"/>
    <n v="1432"/>
    <x v="62"/>
    <x v="2"/>
    <x v="2"/>
    <x v="2"/>
    <x v="13"/>
  </r>
  <r>
    <x v="561"/>
    <x v="7"/>
    <x v="0"/>
    <x v="7"/>
    <x v="1"/>
    <x v="2"/>
    <n v="7422.19"/>
    <n v="133.59941999999998"/>
    <n v="1"/>
    <n v="7422.19"/>
    <x v="561"/>
    <n v="4.2"/>
    <n v="2699"/>
    <x v="279"/>
    <x v="8"/>
    <x v="8"/>
    <x v="8"/>
    <x v="3"/>
  </r>
  <r>
    <x v="562"/>
    <x v="7"/>
    <x v="0"/>
    <x v="7"/>
    <x v="2"/>
    <x v="0"/>
    <n v="9978.09"/>
    <n v="179.60561999999999"/>
    <n v="2"/>
    <n v="19956.18"/>
    <x v="562"/>
    <n v="1.49"/>
    <n v="4683"/>
    <x v="206"/>
    <x v="6"/>
    <x v="6"/>
    <x v="6"/>
    <x v="3"/>
  </r>
  <r>
    <x v="563"/>
    <x v="4"/>
    <x v="0"/>
    <x v="4"/>
    <x v="2"/>
    <x v="4"/>
    <n v="11466.7"/>
    <n v="206.4006"/>
    <n v="5"/>
    <n v="57333.5"/>
    <x v="563"/>
    <n v="3.42"/>
    <n v="383"/>
    <x v="280"/>
    <x v="11"/>
    <x v="11"/>
    <x v="11"/>
    <x v="7"/>
  </r>
  <r>
    <x v="564"/>
    <x v="8"/>
    <x v="3"/>
    <x v="8"/>
    <x v="1"/>
    <x v="2"/>
    <n v="4272.93"/>
    <n v="76.912739999999999"/>
    <n v="4"/>
    <n v="17091.72"/>
    <x v="564"/>
    <n v="3.89"/>
    <n v="4612"/>
    <x v="80"/>
    <x v="1"/>
    <x v="1"/>
    <x v="1"/>
    <x v="2"/>
  </r>
  <r>
    <x v="565"/>
    <x v="8"/>
    <x v="3"/>
    <x v="8"/>
    <x v="0"/>
    <x v="2"/>
    <n v="12371.37"/>
    <n v="222.68466000000001"/>
    <n v="5"/>
    <n v="61856.85"/>
    <x v="565"/>
    <n v="1.18"/>
    <n v="4773"/>
    <x v="61"/>
    <x v="8"/>
    <x v="8"/>
    <x v="8"/>
    <x v="11"/>
  </r>
  <r>
    <x v="566"/>
    <x v="1"/>
    <x v="1"/>
    <x v="1"/>
    <x v="2"/>
    <x v="4"/>
    <n v="2346.7600000000002"/>
    <n v="42.241680000000002"/>
    <n v="4"/>
    <n v="9387.0400000000009"/>
    <x v="566"/>
    <n v="2.0099999999999998"/>
    <n v="563"/>
    <x v="4"/>
    <x v="4"/>
    <x v="4"/>
    <x v="4"/>
    <x v="4"/>
  </r>
  <r>
    <x v="567"/>
    <x v="6"/>
    <x v="4"/>
    <x v="6"/>
    <x v="1"/>
    <x v="1"/>
    <n v="2323.8200000000002"/>
    <n v="41.828760000000003"/>
    <n v="1"/>
    <n v="2323.8200000000002"/>
    <x v="567"/>
    <n v="2.87"/>
    <n v="3065"/>
    <x v="16"/>
    <x v="2"/>
    <x v="2"/>
    <x v="2"/>
    <x v="12"/>
  </r>
  <r>
    <x v="568"/>
    <x v="6"/>
    <x v="4"/>
    <x v="6"/>
    <x v="2"/>
    <x v="0"/>
    <n v="14106.05"/>
    <n v="253.90889999999996"/>
    <n v="2"/>
    <n v="28212.1"/>
    <x v="568"/>
    <n v="2.3199999999999998"/>
    <n v="1959"/>
    <x v="234"/>
    <x v="1"/>
    <x v="1"/>
    <x v="1"/>
    <x v="6"/>
  </r>
  <r>
    <x v="569"/>
    <x v="5"/>
    <x v="1"/>
    <x v="5"/>
    <x v="1"/>
    <x v="2"/>
    <n v="11014.75"/>
    <n v="198.26549999999997"/>
    <n v="4"/>
    <n v="44059"/>
    <x v="569"/>
    <n v="1.05"/>
    <n v="2407"/>
    <x v="281"/>
    <x v="1"/>
    <x v="1"/>
    <x v="1"/>
    <x v="13"/>
  </r>
  <r>
    <x v="570"/>
    <x v="9"/>
    <x v="1"/>
    <x v="9"/>
    <x v="2"/>
    <x v="1"/>
    <n v="12394.93"/>
    <n v="223.10873999999998"/>
    <n v="1"/>
    <n v="12394.93"/>
    <x v="570"/>
    <n v="4.71"/>
    <n v="4894"/>
    <x v="191"/>
    <x v="1"/>
    <x v="1"/>
    <x v="1"/>
    <x v="30"/>
  </r>
  <r>
    <x v="571"/>
    <x v="8"/>
    <x v="3"/>
    <x v="8"/>
    <x v="0"/>
    <x v="5"/>
    <n v="7007.89"/>
    <n v="126.14202"/>
    <n v="4"/>
    <n v="28031.56"/>
    <x v="571"/>
    <n v="4.01"/>
    <n v="574"/>
    <x v="282"/>
    <x v="8"/>
    <x v="8"/>
    <x v="8"/>
    <x v="18"/>
  </r>
  <r>
    <x v="572"/>
    <x v="3"/>
    <x v="3"/>
    <x v="3"/>
    <x v="2"/>
    <x v="5"/>
    <n v="11946.98"/>
    <n v="215.04563999999996"/>
    <n v="3"/>
    <n v="35840.94"/>
    <x v="572"/>
    <n v="1.76"/>
    <n v="3970"/>
    <x v="237"/>
    <x v="4"/>
    <x v="4"/>
    <x v="4"/>
    <x v="17"/>
  </r>
  <r>
    <x v="573"/>
    <x v="4"/>
    <x v="0"/>
    <x v="4"/>
    <x v="0"/>
    <x v="3"/>
    <n v="3807.48"/>
    <n v="68.534639999999996"/>
    <n v="3"/>
    <n v="11422.44"/>
    <x v="573"/>
    <n v="3.34"/>
    <n v="1530"/>
    <x v="280"/>
    <x v="11"/>
    <x v="11"/>
    <x v="11"/>
    <x v="7"/>
  </r>
  <r>
    <x v="574"/>
    <x v="7"/>
    <x v="0"/>
    <x v="7"/>
    <x v="0"/>
    <x v="4"/>
    <n v="4543.82"/>
    <n v="81.788759999999982"/>
    <n v="4"/>
    <n v="18175.28"/>
    <x v="574"/>
    <n v="2.15"/>
    <n v="4479"/>
    <x v="64"/>
    <x v="7"/>
    <x v="7"/>
    <x v="7"/>
    <x v="7"/>
  </r>
  <r>
    <x v="575"/>
    <x v="7"/>
    <x v="0"/>
    <x v="7"/>
    <x v="1"/>
    <x v="1"/>
    <n v="17311.810000000001"/>
    <n v="311.61257999999998"/>
    <n v="3"/>
    <n v="51935.43"/>
    <x v="575"/>
    <n v="3.02"/>
    <n v="3477"/>
    <x v="170"/>
    <x v="9"/>
    <x v="9"/>
    <x v="9"/>
    <x v="23"/>
  </r>
  <r>
    <x v="576"/>
    <x v="7"/>
    <x v="0"/>
    <x v="7"/>
    <x v="2"/>
    <x v="1"/>
    <n v="4244.3900000000003"/>
    <n v="76.399019999999993"/>
    <n v="4"/>
    <n v="16977.560000000001"/>
    <x v="576"/>
    <n v="1.91"/>
    <n v="2181"/>
    <x v="14"/>
    <x v="3"/>
    <x v="3"/>
    <x v="3"/>
    <x v="0"/>
  </r>
  <r>
    <x v="577"/>
    <x v="5"/>
    <x v="1"/>
    <x v="5"/>
    <x v="0"/>
    <x v="1"/>
    <n v="7346.62"/>
    <n v="132.23916"/>
    <n v="3"/>
    <n v="22039.86"/>
    <x v="577"/>
    <n v="3.41"/>
    <n v="974"/>
    <x v="23"/>
    <x v="6"/>
    <x v="6"/>
    <x v="6"/>
    <x v="17"/>
  </r>
  <r>
    <x v="578"/>
    <x v="6"/>
    <x v="4"/>
    <x v="6"/>
    <x v="0"/>
    <x v="2"/>
    <n v="14939.54"/>
    <n v="268.91172"/>
    <n v="3"/>
    <n v="44818.62"/>
    <x v="578"/>
    <n v="1.52"/>
    <n v="1242"/>
    <x v="77"/>
    <x v="6"/>
    <x v="6"/>
    <x v="6"/>
    <x v="23"/>
  </r>
  <r>
    <x v="579"/>
    <x v="5"/>
    <x v="1"/>
    <x v="5"/>
    <x v="2"/>
    <x v="3"/>
    <n v="9299.64"/>
    <n v="167.39351999999997"/>
    <n v="1"/>
    <n v="9299.64"/>
    <x v="579"/>
    <n v="1.32"/>
    <n v="1756"/>
    <x v="283"/>
    <x v="0"/>
    <x v="0"/>
    <x v="0"/>
    <x v="3"/>
  </r>
  <r>
    <x v="580"/>
    <x v="6"/>
    <x v="4"/>
    <x v="6"/>
    <x v="0"/>
    <x v="0"/>
    <n v="19679.759999999998"/>
    <n v="354.23567999999995"/>
    <n v="1"/>
    <n v="19679.759999999998"/>
    <x v="580"/>
    <n v="3.33"/>
    <n v="813"/>
    <x v="67"/>
    <x v="11"/>
    <x v="11"/>
    <x v="11"/>
    <x v="25"/>
  </r>
  <r>
    <x v="581"/>
    <x v="0"/>
    <x v="0"/>
    <x v="0"/>
    <x v="0"/>
    <x v="4"/>
    <n v="9841.01"/>
    <n v="177.13817999999998"/>
    <n v="4"/>
    <n v="39364.04"/>
    <x v="581"/>
    <n v="2.64"/>
    <n v="2847"/>
    <x v="120"/>
    <x v="3"/>
    <x v="3"/>
    <x v="3"/>
    <x v="4"/>
  </r>
  <r>
    <x v="582"/>
    <x v="6"/>
    <x v="4"/>
    <x v="6"/>
    <x v="1"/>
    <x v="2"/>
    <n v="13916.67"/>
    <n v="250.50005999999999"/>
    <n v="2"/>
    <n v="27833.34"/>
    <x v="582"/>
    <n v="4.1900000000000004"/>
    <n v="1854"/>
    <x v="226"/>
    <x v="4"/>
    <x v="4"/>
    <x v="4"/>
    <x v="3"/>
  </r>
  <r>
    <x v="583"/>
    <x v="4"/>
    <x v="0"/>
    <x v="4"/>
    <x v="1"/>
    <x v="2"/>
    <n v="4570.0200000000004"/>
    <n v="82.260360000000006"/>
    <n v="2"/>
    <n v="9140.0400000000009"/>
    <x v="583"/>
    <n v="1.19"/>
    <n v="4290"/>
    <x v="284"/>
    <x v="2"/>
    <x v="2"/>
    <x v="2"/>
    <x v="30"/>
  </r>
  <r>
    <x v="584"/>
    <x v="5"/>
    <x v="1"/>
    <x v="5"/>
    <x v="2"/>
    <x v="3"/>
    <n v="13676.46"/>
    <n v="246.17627999999996"/>
    <n v="3"/>
    <n v="41029.379999999997"/>
    <x v="584"/>
    <n v="2.38"/>
    <n v="4338"/>
    <x v="85"/>
    <x v="11"/>
    <x v="11"/>
    <x v="11"/>
    <x v="19"/>
  </r>
  <r>
    <x v="585"/>
    <x v="0"/>
    <x v="0"/>
    <x v="0"/>
    <x v="2"/>
    <x v="5"/>
    <n v="845.45"/>
    <n v="15.2181"/>
    <n v="3"/>
    <n v="2536.35"/>
    <x v="585"/>
    <n v="2.62"/>
    <n v="3163"/>
    <x v="20"/>
    <x v="1"/>
    <x v="1"/>
    <x v="1"/>
    <x v="5"/>
  </r>
  <r>
    <x v="586"/>
    <x v="9"/>
    <x v="1"/>
    <x v="9"/>
    <x v="2"/>
    <x v="5"/>
    <n v="11900.56"/>
    <n v="214.21007999999998"/>
    <n v="1"/>
    <n v="11900.56"/>
    <x v="586"/>
    <n v="3.36"/>
    <n v="4698"/>
    <x v="134"/>
    <x v="8"/>
    <x v="8"/>
    <x v="8"/>
    <x v="23"/>
  </r>
  <r>
    <x v="587"/>
    <x v="7"/>
    <x v="0"/>
    <x v="7"/>
    <x v="0"/>
    <x v="4"/>
    <n v="15094.86"/>
    <n v="271.70747999999998"/>
    <n v="5"/>
    <n v="75474.3"/>
    <x v="587"/>
    <n v="3.18"/>
    <n v="3114"/>
    <x v="154"/>
    <x v="2"/>
    <x v="2"/>
    <x v="2"/>
    <x v="15"/>
  </r>
  <r>
    <x v="588"/>
    <x v="1"/>
    <x v="1"/>
    <x v="1"/>
    <x v="2"/>
    <x v="3"/>
    <n v="8438.9500000000007"/>
    <n v="151.90110000000001"/>
    <n v="5"/>
    <n v="42194.75"/>
    <x v="588"/>
    <n v="3.74"/>
    <n v="4832"/>
    <x v="285"/>
    <x v="9"/>
    <x v="9"/>
    <x v="9"/>
    <x v="10"/>
  </r>
  <r>
    <x v="589"/>
    <x v="3"/>
    <x v="3"/>
    <x v="3"/>
    <x v="1"/>
    <x v="0"/>
    <n v="12686.17"/>
    <n v="228.35105999999999"/>
    <n v="1"/>
    <n v="12686.17"/>
    <x v="589"/>
    <n v="2.38"/>
    <n v="4371"/>
    <x v="286"/>
    <x v="5"/>
    <x v="5"/>
    <x v="5"/>
    <x v="10"/>
  </r>
  <r>
    <x v="590"/>
    <x v="0"/>
    <x v="0"/>
    <x v="0"/>
    <x v="2"/>
    <x v="5"/>
    <n v="17707.59"/>
    <n v="318.73661999999996"/>
    <n v="5"/>
    <n v="88537.95"/>
    <x v="590"/>
    <n v="1.1000000000000001"/>
    <n v="906"/>
    <x v="246"/>
    <x v="10"/>
    <x v="10"/>
    <x v="10"/>
    <x v="12"/>
  </r>
  <r>
    <x v="591"/>
    <x v="6"/>
    <x v="4"/>
    <x v="6"/>
    <x v="0"/>
    <x v="5"/>
    <n v="2382.84"/>
    <n v="42.891120000000001"/>
    <n v="2"/>
    <n v="4765.68"/>
    <x v="591"/>
    <n v="1.52"/>
    <n v="4328"/>
    <x v="156"/>
    <x v="10"/>
    <x v="10"/>
    <x v="10"/>
    <x v="8"/>
  </r>
  <r>
    <x v="592"/>
    <x v="4"/>
    <x v="0"/>
    <x v="4"/>
    <x v="0"/>
    <x v="2"/>
    <n v="11401.25"/>
    <n v="205.2225"/>
    <n v="3"/>
    <n v="34203.75"/>
    <x v="592"/>
    <n v="2.1800000000000002"/>
    <n v="2140"/>
    <x v="287"/>
    <x v="6"/>
    <x v="6"/>
    <x v="6"/>
    <x v="12"/>
  </r>
  <r>
    <x v="593"/>
    <x v="1"/>
    <x v="1"/>
    <x v="1"/>
    <x v="0"/>
    <x v="1"/>
    <n v="2905.23"/>
    <n v="52.294139999999999"/>
    <n v="1"/>
    <n v="2905.23"/>
    <x v="593"/>
    <n v="3.33"/>
    <n v="4547"/>
    <x v="288"/>
    <x v="4"/>
    <x v="4"/>
    <x v="4"/>
    <x v="14"/>
  </r>
  <r>
    <x v="594"/>
    <x v="0"/>
    <x v="0"/>
    <x v="0"/>
    <x v="2"/>
    <x v="2"/>
    <n v="5282.81"/>
    <n v="95.090580000000003"/>
    <n v="1"/>
    <n v="5282.81"/>
    <x v="594"/>
    <n v="3.86"/>
    <n v="3868"/>
    <x v="132"/>
    <x v="6"/>
    <x v="6"/>
    <x v="6"/>
    <x v="8"/>
  </r>
  <r>
    <x v="595"/>
    <x v="8"/>
    <x v="3"/>
    <x v="8"/>
    <x v="2"/>
    <x v="3"/>
    <n v="5444.11"/>
    <n v="97.993979999999993"/>
    <n v="2"/>
    <n v="10888.22"/>
    <x v="595"/>
    <n v="1.26"/>
    <n v="1234"/>
    <x v="198"/>
    <x v="9"/>
    <x v="9"/>
    <x v="9"/>
    <x v="3"/>
  </r>
  <r>
    <x v="596"/>
    <x v="1"/>
    <x v="1"/>
    <x v="1"/>
    <x v="0"/>
    <x v="5"/>
    <n v="3063.93"/>
    <n v="55.150739999999992"/>
    <n v="4"/>
    <n v="12255.72"/>
    <x v="596"/>
    <n v="1.87"/>
    <n v="4524"/>
    <x v="172"/>
    <x v="0"/>
    <x v="0"/>
    <x v="0"/>
    <x v="23"/>
  </r>
  <r>
    <x v="597"/>
    <x v="3"/>
    <x v="3"/>
    <x v="3"/>
    <x v="1"/>
    <x v="3"/>
    <n v="6989.41"/>
    <n v="125.80937999999999"/>
    <n v="2"/>
    <n v="13978.82"/>
    <x v="597"/>
    <n v="3.66"/>
    <n v="3964"/>
    <x v="79"/>
    <x v="11"/>
    <x v="11"/>
    <x v="11"/>
    <x v="4"/>
  </r>
  <r>
    <x v="598"/>
    <x v="8"/>
    <x v="3"/>
    <x v="8"/>
    <x v="1"/>
    <x v="5"/>
    <n v="5634.87"/>
    <n v="101.42765999999999"/>
    <n v="3"/>
    <n v="16904.61"/>
    <x v="598"/>
    <n v="1.34"/>
    <n v="1413"/>
    <x v="152"/>
    <x v="3"/>
    <x v="3"/>
    <x v="3"/>
    <x v="30"/>
  </r>
  <r>
    <x v="599"/>
    <x v="5"/>
    <x v="1"/>
    <x v="5"/>
    <x v="1"/>
    <x v="5"/>
    <n v="5248"/>
    <n v="94.463999999999999"/>
    <n v="2"/>
    <n v="10496"/>
    <x v="599"/>
    <n v="3.58"/>
    <n v="4241"/>
    <x v="186"/>
    <x v="1"/>
    <x v="1"/>
    <x v="1"/>
    <x v="4"/>
  </r>
  <r>
    <x v="600"/>
    <x v="7"/>
    <x v="0"/>
    <x v="7"/>
    <x v="1"/>
    <x v="5"/>
    <n v="16971.07"/>
    <n v="305.47925999999995"/>
    <n v="3"/>
    <n v="50913.21"/>
    <x v="600"/>
    <n v="3.38"/>
    <n v="4656"/>
    <x v="289"/>
    <x v="3"/>
    <x v="3"/>
    <x v="3"/>
    <x v="23"/>
  </r>
  <r>
    <x v="601"/>
    <x v="9"/>
    <x v="1"/>
    <x v="9"/>
    <x v="1"/>
    <x v="2"/>
    <n v="18019.04"/>
    <n v="324.34271999999999"/>
    <n v="2"/>
    <n v="36038.080000000002"/>
    <x v="601"/>
    <n v="1.84"/>
    <n v="343"/>
    <x v="122"/>
    <x v="7"/>
    <x v="7"/>
    <x v="7"/>
    <x v="1"/>
  </r>
  <r>
    <x v="602"/>
    <x v="0"/>
    <x v="0"/>
    <x v="0"/>
    <x v="0"/>
    <x v="3"/>
    <n v="4256.37"/>
    <n v="76.614659999999986"/>
    <n v="5"/>
    <n v="21281.85"/>
    <x v="602"/>
    <n v="1.55"/>
    <n v="388"/>
    <x v="280"/>
    <x v="11"/>
    <x v="11"/>
    <x v="11"/>
    <x v="7"/>
  </r>
  <r>
    <x v="603"/>
    <x v="6"/>
    <x v="4"/>
    <x v="6"/>
    <x v="1"/>
    <x v="2"/>
    <n v="8656.98"/>
    <n v="155.82563999999999"/>
    <n v="5"/>
    <n v="43284.9"/>
    <x v="603"/>
    <n v="4.57"/>
    <n v="2533"/>
    <x v="185"/>
    <x v="0"/>
    <x v="0"/>
    <x v="0"/>
    <x v="6"/>
  </r>
  <r>
    <x v="604"/>
    <x v="0"/>
    <x v="0"/>
    <x v="0"/>
    <x v="2"/>
    <x v="0"/>
    <n v="5388.11"/>
    <n v="96.985979999999984"/>
    <n v="3"/>
    <n v="16164.33"/>
    <x v="604"/>
    <n v="2.2000000000000002"/>
    <n v="608"/>
    <x v="139"/>
    <x v="5"/>
    <x v="5"/>
    <x v="5"/>
    <x v="11"/>
  </r>
  <r>
    <x v="605"/>
    <x v="5"/>
    <x v="1"/>
    <x v="5"/>
    <x v="0"/>
    <x v="5"/>
    <n v="17451.259999999998"/>
    <n v="314.12267999999995"/>
    <n v="4"/>
    <n v="69805.039999999994"/>
    <x v="605"/>
    <n v="2.2200000000000002"/>
    <n v="2197"/>
    <x v="101"/>
    <x v="2"/>
    <x v="2"/>
    <x v="2"/>
    <x v="4"/>
  </r>
  <r>
    <x v="606"/>
    <x v="4"/>
    <x v="0"/>
    <x v="4"/>
    <x v="2"/>
    <x v="0"/>
    <n v="4147.54"/>
    <n v="74.655719999999988"/>
    <n v="1"/>
    <n v="4147.54"/>
    <x v="606"/>
    <n v="4.95"/>
    <n v="1274"/>
    <x v="16"/>
    <x v="2"/>
    <x v="2"/>
    <x v="2"/>
    <x v="12"/>
  </r>
  <r>
    <x v="607"/>
    <x v="1"/>
    <x v="1"/>
    <x v="1"/>
    <x v="2"/>
    <x v="1"/>
    <n v="15788.29"/>
    <n v="284.18921999999998"/>
    <n v="5"/>
    <n v="78941.45"/>
    <x v="607"/>
    <n v="4.51"/>
    <n v="185"/>
    <x v="255"/>
    <x v="7"/>
    <x v="7"/>
    <x v="7"/>
    <x v="3"/>
  </r>
  <r>
    <x v="608"/>
    <x v="8"/>
    <x v="3"/>
    <x v="8"/>
    <x v="0"/>
    <x v="2"/>
    <n v="6145.6"/>
    <n v="110.6208"/>
    <n v="5"/>
    <n v="30728"/>
    <x v="608"/>
    <n v="2.27"/>
    <n v="1684"/>
    <x v="288"/>
    <x v="4"/>
    <x v="4"/>
    <x v="4"/>
    <x v="14"/>
  </r>
  <r>
    <x v="609"/>
    <x v="6"/>
    <x v="4"/>
    <x v="6"/>
    <x v="0"/>
    <x v="4"/>
    <n v="5721.59"/>
    <n v="102.98862"/>
    <n v="3"/>
    <n v="17164.77"/>
    <x v="609"/>
    <n v="4.9800000000000004"/>
    <n v="364"/>
    <x v="253"/>
    <x v="6"/>
    <x v="6"/>
    <x v="6"/>
    <x v="10"/>
  </r>
  <r>
    <x v="610"/>
    <x v="7"/>
    <x v="0"/>
    <x v="7"/>
    <x v="1"/>
    <x v="0"/>
    <n v="19399.34"/>
    <n v="349.18811999999997"/>
    <n v="3"/>
    <n v="58198.02"/>
    <x v="610"/>
    <n v="4.79"/>
    <n v="4143"/>
    <x v="43"/>
    <x v="6"/>
    <x v="6"/>
    <x v="6"/>
    <x v="24"/>
  </r>
  <r>
    <x v="611"/>
    <x v="4"/>
    <x v="0"/>
    <x v="4"/>
    <x v="1"/>
    <x v="1"/>
    <n v="1757.45"/>
    <n v="31.6341"/>
    <n v="4"/>
    <n v="7029.8"/>
    <x v="611"/>
    <n v="3.29"/>
    <n v="52"/>
    <x v="28"/>
    <x v="7"/>
    <x v="7"/>
    <x v="7"/>
    <x v="5"/>
  </r>
  <r>
    <x v="612"/>
    <x v="1"/>
    <x v="1"/>
    <x v="1"/>
    <x v="1"/>
    <x v="2"/>
    <n v="11191.91"/>
    <n v="201.45437999999999"/>
    <n v="5"/>
    <n v="55959.55"/>
    <x v="612"/>
    <n v="3.51"/>
    <n v="3795"/>
    <x v="137"/>
    <x v="7"/>
    <x v="7"/>
    <x v="7"/>
    <x v="16"/>
  </r>
  <r>
    <x v="613"/>
    <x v="9"/>
    <x v="1"/>
    <x v="9"/>
    <x v="0"/>
    <x v="4"/>
    <n v="5592.38"/>
    <n v="100.66283999999999"/>
    <n v="3"/>
    <n v="16777.14"/>
    <x v="613"/>
    <n v="1.22"/>
    <n v="2586"/>
    <x v="91"/>
    <x v="8"/>
    <x v="8"/>
    <x v="8"/>
    <x v="8"/>
  </r>
  <r>
    <x v="614"/>
    <x v="9"/>
    <x v="1"/>
    <x v="9"/>
    <x v="2"/>
    <x v="5"/>
    <n v="18157.93"/>
    <n v="326.84273999999999"/>
    <n v="5"/>
    <n v="90789.65"/>
    <x v="614"/>
    <n v="1.73"/>
    <n v="4063"/>
    <x v="90"/>
    <x v="8"/>
    <x v="8"/>
    <x v="8"/>
    <x v="25"/>
  </r>
  <r>
    <x v="615"/>
    <x v="8"/>
    <x v="3"/>
    <x v="8"/>
    <x v="2"/>
    <x v="0"/>
    <n v="19097.05"/>
    <n v="343.74689999999998"/>
    <n v="1"/>
    <n v="19097.05"/>
    <x v="615"/>
    <n v="3.55"/>
    <n v="3781"/>
    <x v="57"/>
    <x v="2"/>
    <x v="2"/>
    <x v="2"/>
    <x v="21"/>
  </r>
  <r>
    <x v="616"/>
    <x v="0"/>
    <x v="0"/>
    <x v="0"/>
    <x v="2"/>
    <x v="4"/>
    <n v="6594.49"/>
    <n v="118.70081999999999"/>
    <n v="1"/>
    <n v="6594.49"/>
    <x v="616"/>
    <n v="2.46"/>
    <n v="315"/>
    <x v="10"/>
    <x v="4"/>
    <x v="4"/>
    <x v="4"/>
    <x v="10"/>
  </r>
  <r>
    <x v="617"/>
    <x v="1"/>
    <x v="1"/>
    <x v="1"/>
    <x v="0"/>
    <x v="4"/>
    <n v="18936.669999999998"/>
    <n v="340.86005999999992"/>
    <n v="4"/>
    <n v="75746.679999999993"/>
    <x v="617"/>
    <n v="3.77"/>
    <n v="631"/>
    <x v="224"/>
    <x v="1"/>
    <x v="1"/>
    <x v="1"/>
    <x v="22"/>
  </r>
  <r>
    <x v="618"/>
    <x v="1"/>
    <x v="1"/>
    <x v="1"/>
    <x v="1"/>
    <x v="3"/>
    <n v="15216.87"/>
    <n v="273.90366"/>
    <n v="4"/>
    <n v="60867.48"/>
    <x v="618"/>
    <n v="2.39"/>
    <n v="3899"/>
    <x v="41"/>
    <x v="6"/>
    <x v="6"/>
    <x v="6"/>
    <x v="19"/>
  </r>
  <r>
    <x v="619"/>
    <x v="7"/>
    <x v="0"/>
    <x v="7"/>
    <x v="0"/>
    <x v="2"/>
    <n v="10779.44"/>
    <n v="194.02992"/>
    <n v="2"/>
    <n v="21558.880000000001"/>
    <x v="619"/>
    <n v="3.52"/>
    <n v="4764"/>
    <x v="141"/>
    <x v="0"/>
    <x v="0"/>
    <x v="0"/>
    <x v="27"/>
  </r>
  <r>
    <x v="620"/>
    <x v="3"/>
    <x v="3"/>
    <x v="3"/>
    <x v="0"/>
    <x v="4"/>
    <n v="18698.7"/>
    <n v="336.57659999999998"/>
    <n v="1"/>
    <n v="18698.7"/>
    <x v="620"/>
    <n v="2.75"/>
    <n v="3151"/>
    <x v="290"/>
    <x v="3"/>
    <x v="3"/>
    <x v="3"/>
    <x v="16"/>
  </r>
  <r>
    <x v="621"/>
    <x v="0"/>
    <x v="0"/>
    <x v="0"/>
    <x v="2"/>
    <x v="1"/>
    <n v="14026.83"/>
    <n v="252.48293999999999"/>
    <n v="5"/>
    <n v="70134.149999999994"/>
    <x v="621"/>
    <n v="2.66"/>
    <n v="3797"/>
    <x v="291"/>
    <x v="1"/>
    <x v="1"/>
    <x v="1"/>
    <x v="21"/>
  </r>
  <r>
    <x v="622"/>
    <x v="1"/>
    <x v="1"/>
    <x v="1"/>
    <x v="2"/>
    <x v="1"/>
    <n v="8110.1"/>
    <n v="145.98179999999999"/>
    <n v="1"/>
    <n v="8110.1"/>
    <x v="622"/>
    <n v="3.49"/>
    <n v="4321"/>
    <x v="105"/>
    <x v="7"/>
    <x v="7"/>
    <x v="7"/>
    <x v="17"/>
  </r>
  <r>
    <x v="623"/>
    <x v="6"/>
    <x v="4"/>
    <x v="6"/>
    <x v="2"/>
    <x v="3"/>
    <n v="5266.58"/>
    <n v="94.798439999999985"/>
    <n v="3"/>
    <n v="15799.74"/>
    <x v="623"/>
    <n v="4.7300000000000004"/>
    <n v="4537"/>
    <x v="95"/>
    <x v="10"/>
    <x v="10"/>
    <x v="10"/>
    <x v="25"/>
  </r>
  <r>
    <x v="624"/>
    <x v="8"/>
    <x v="3"/>
    <x v="8"/>
    <x v="1"/>
    <x v="3"/>
    <n v="14246"/>
    <n v="256.428"/>
    <n v="3"/>
    <n v="42738"/>
    <x v="624"/>
    <n v="1.55"/>
    <n v="3789"/>
    <x v="292"/>
    <x v="8"/>
    <x v="8"/>
    <x v="8"/>
    <x v="22"/>
  </r>
  <r>
    <x v="625"/>
    <x v="5"/>
    <x v="1"/>
    <x v="5"/>
    <x v="2"/>
    <x v="0"/>
    <n v="4581.84"/>
    <n v="82.473119999999994"/>
    <n v="5"/>
    <n v="22909.200000000001"/>
    <x v="625"/>
    <n v="2.29"/>
    <n v="4051"/>
    <x v="91"/>
    <x v="8"/>
    <x v="8"/>
    <x v="8"/>
    <x v="8"/>
  </r>
  <r>
    <x v="626"/>
    <x v="1"/>
    <x v="1"/>
    <x v="1"/>
    <x v="2"/>
    <x v="4"/>
    <n v="5615.51"/>
    <n v="101.07917999999999"/>
    <n v="3"/>
    <n v="16846.53"/>
    <x v="626"/>
    <n v="2.71"/>
    <n v="229"/>
    <x v="293"/>
    <x v="9"/>
    <x v="9"/>
    <x v="9"/>
    <x v="28"/>
  </r>
  <r>
    <x v="627"/>
    <x v="3"/>
    <x v="3"/>
    <x v="3"/>
    <x v="1"/>
    <x v="0"/>
    <n v="4717.53"/>
    <n v="84.915539999999993"/>
    <n v="2"/>
    <n v="9435.06"/>
    <x v="627"/>
    <n v="4.6100000000000003"/>
    <n v="2575"/>
    <x v="138"/>
    <x v="0"/>
    <x v="0"/>
    <x v="0"/>
    <x v="8"/>
  </r>
  <r>
    <x v="628"/>
    <x v="5"/>
    <x v="1"/>
    <x v="5"/>
    <x v="0"/>
    <x v="5"/>
    <n v="17679.04"/>
    <n v="318.22271999999998"/>
    <n v="2"/>
    <n v="35358.080000000002"/>
    <x v="628"/>
    <n v="4.1900000000000004"/>
    <n v="4998"/>
    <x v="105"/>
    <x v="7"/>
    <x v="7"/>
    <x v="7"/>
    <x v="17"/>
  </r>
  <r>
    <x v="629"/>
    <x v="9"/>
    <x v="1"/>
    <x v="9"/>
    <x v="1"/>
    <x v="4"/>
    <n v="12996.47"/>
    <n v="233.93645999999998"/>
    <n v="4"/>
    <n v="51985.88"/>
    <x v="629"/>
    <n v="2.35"/>
    <n v="2467"/>
    <x v="250"/>
    <x v="3"/>
    <x v="3"/>
    <x v="3"/>
    <x v="27"/>
  </r>
  <r>
    <x v="630"/>
    <x v="9"/>
    <x v="1"/>
    <x v="9"/>
    <x v="0"/>
    <x v="3"/>
    <n v="11951.4"/>
    <n v="215.12519999999998"/>
    <n v="3"/>
    <n v="35854.199999999997"/>
    <x v="630"/>
    <n v="1.1200000000000001"/>
    <n v="3345"/>
    <x v="294"/>
    <x v="7"/>
    <x v="7"/>
    <x v="7"/>
    <x v="22"/>
  </r>
  <r>
    <x v="631"/>
    <x v="7"/>
    <x v="0"/>
    <x v="7"/>
    <x v="2"/>
    <x v="3"/>
    <n v="9180.7999999999993"/>
    <n v="165.25439999999998"/>
    <n v="2"/>
    <n v="18361.599999999999"/>
    <x v="631"/>
    <n v="2.93"/>
    <n v="3113"/>
    <x v="131"/>
    <x v="11"/>
    <x v="11"/>
    <x v="11"/>
    <x v="2"/>
  </r>
  <r>
    <x v="632"/>
    <x v="1"/>
    <x v="1"/>
    <x v="1"/>
    <x v="1"/>
    <x v="4"/>
    <n v="12350.94"/>
    <n v="222.31691999999998"/>
    <n v="5"/>
    <n v="61754.7"/>
    <x v="632"/>
    <n v="3.95"/>
    <n v="3260"/>
    <x v="45"/>
    <x v="0"/>
    <x v="0"/>
    <x v="0"/>
    <x v="15"/>
  </r>
  <r>
    <x v="633"/>
    <x v="5"/>
    <x v="1"/>
    <x v="5"/>
    <x v="2"/>
    <x v="1"/>
    <n v="10740.57"/>
    <n v="193.33025999999998"/>
    <n v="4"/>
    <n v="42962.28"/>
    <x v="633"/>
    <n v="3.99"/>
    <n v="1063"/>
    <x v="192"/>
    <x v="1"/>
    <x v="1"/>
    <x v="1"/>
    <x v="28"/>
  </r>
  <r>
    <x v="634"/>
    <x v="5"/>
    <x v="1"/>
    <x v="5"/>
    <x v="0"/>
    <x v="0"/>
    <n v="17018.22"/>
    <n v="306.32796000000002"/>
    <n v="5"/>
    <n v="85091.1"/>
    <x v="634"/>
    <n v="1.27"/>
    <n v="3174"/>
    <x v="210"/>
    <x v="9"/>
    <x v="9"/>
    <x v="9"/>
    <x v="0"/>
  </r>
  <r>
    <x v="635"/>
    <x v="5"/>
    <x v="1"/>
    <x v="5"/>
    <x v="2"/>
    <x v="4"/>
    <n v="18090.509999999998"/>
    <n v="325.62917999999996"/>
    <n v="5"/>
    <n v="90452.55"/>
    <x v="635"/>
    <n v="2.75"/>
    <n v="908"/>
    <x v="212"/>
    <x v="10"/>
    <x v="10"/>
    <x v="10"/>
    <x v="20"/>
  </r>
  <r>
    <x v="636"/>
    <x v="9"/>
    <x v="1"/>
    <x v="9"/>
    <x v="2"/>
    <x v="5"/>
    <n v="5006.17"/>
    <n v="90.111059999999995"/>
    <n v="4"/>
    <n v="20024.68"/>
    <x v="636"/>
    <n v="3.16"/>
    <n v="2281"/>
    <x v="279"/>
    <x v="8"/>
    <x v="8"/>
    <x v="8"/>
    <x v="3"/>
  </r>
  <r>
    <x v="637"/>
    <x v="2"/>
    <x v="2"/>
    <x v="2"/>
    <x v="0"/>
    <x v="2"/>
    <n v="1994.58"/>
    <n v="35.902439999999999"/>
    <n v="1"/>
    <n v="1994.58"/>
    <x v="637"/>
    <n v="1.32"/>
    <n v="1885"/>
    <x v="259"/>
    <x v="4"/>
    <x v="4"/>
    <x v="4"/>
    <x v="30"/>
  </r>
  <r>
    <x v="638"/>
    <x v="0"/>
    <x v="0"/>
    <x v="0"/>
    <x v="2"/>
    <x v="3"/>
    <n v="3520.6"/>
    <n v="63.370799999999996"/>
    <n v="4"/>
    <n v="14082.4"/>
    <x v="638"/>
    <n v="4.9400000000000004"/>
    <n v="55"/>
    <x v="13"/>
    <x v="8"/>
    <x v="8"/>
    <x v="8"/>
    <x v="13"/>
  </r>
  <r>
    <x v="639"/>
    <x v="9"/>
    <x v="1"/>
    <x v="9"/>
    <x v="1"/>
    <x v="4"/>
    <n v="8991.99"/>
    <n v="161.85581999999999"/>
    <n v="1"/>
    <n v="8991.99"/>
    <x v="639"/>
    <n v="1.33"/>
    <n v="3230"/>
    <x v="295"/>
    <x v="7"/>
    <x v="7"/>
    <x v="7"/>
    <x v="6"/>
  </r>
  <r>
    <x v="640"/>
    <x v="0"/>
    <x v="0"/>
    <x v="0"/>
    <x v="1"/>
    <x v="2"/>
    <n v="17554.95"/>
    <n v="315.98910000000001"/>
    <n v="3"/>
    <n v="52664.85"/>
    <x v="640"/>
    <n v="2.0299999999999998"/>
    <n v="3072"/>
    <x v="188"/>
    <x v="11"/>
    <x v="11"/>
    <x v="11"/>
    <x v="1"/>
  </r>
  <r>
    <x v="641"/>
    <x v="6"/>
    <x v="4"/>
    <x v="6"/>
    <x v="0"/>
    <x v="4"/>
    <n v="2394.66"/>
    <n v="43.103879999999997"/>
    <n v="3"/>
    <n v="7183.98"/>
    <x v="641"/>
    <n v="3.76"/>
    <n v="1054"/>
    <x v="226"/>
    <x v="4"/>
    <x v="4"/>
    <x v="4"/>
    <x v="3"/>
  </r>
  <r>
    <x v="642"/>
    <x v="8"/>
    <x v="3"/>
    <x v="8"/>
    <x v="2"/>
    <x v="3"/>
    <n v="4733.34"/>
    <n v="85.200119999999998"/>
    <n v="3"/>
    <n v="14200.02"/>
    <x v="642"/>
    <n v="2.44"/>
    <n v="3942"/>
    <x v="190"/>
    <x v="5"/>
    <x v="5"/>
    <x v="5"/>
    <x v="20"/>
  </r>
  <r>
    <x v="643"/>
    <x v="2"/>
    <x v="2"/>
    <x v="2"/>
    <x v="0"/>
    <x v="1"/>
    <n v="3948.49"/>
    <n v="71.072819999999993"/>
    <n v="1"/>
    <n v="3948.49"/>
    <x v="643"/>
    <n v="4.8499999999999996"/>
    <n v="1520"/>
    <x v="295"/>
    <x v="7"/>
    <x v="7"/>
    <x v="7"/>
    <x v="6"/>
  </r>
  <r>
    <x v="644"/>
    <x v="0"/>
    <x v="0"/>
    <x v="0"/>
    <x v="0"/>
    <x v="1"/>
    <n v="9332.07"/>
    <n v="167.97725999999997"/>
    <n v="5"/>
    <n v="46660.35"/>
    <x v="644"/>
    <n v="3.53"/>
    <n v="1557"/>
    <x v="296"/>
    <x v="0"/>
    <x v="0"/>
    <x v="0"/>
    <x v="17"/>
  </r>
  <r>
    <x v="645"/>
    <x v="0"/>
    <x v="0"/>
    <x v="0"/>
    <x v="1"/>
    <x v="4"/>
    <n v="13006.47"/>
    <n v="234.11645999999996"/>
    <n v="3"/>
    <n v="39019.410000000003"/>
    <x v="645"/>
    <n v="2.35"/>
    <n v="2368"/>
    <x v="220"/>
    <x v="4"/>
    <x v="4"/>
    <x v="4"/>
    <x v="12"/>
  </r>
  <r>
    <x v="646"/>
    <x v="6"/>
    <x v="4"/>
    <x v="6"/>
    <x v="1"/>
    <x v="1"/>
    <n v="13552.27"/>
    <n v="243.94085999999999"/>
    <n v="3"/>
    <n v="40656.81"/>
    <x v="646"/>
    <n v="3.51"/>
    <n v="4155"/>
    <x v="297"/>
    <x v="7"/>
    <x v="7"/>
    <x v="7"/>
    <x v="0"/>
  </r>
  <r>
    <x v="647"/>
    <x v="8"/>
    <x v="3"/>
    <x v="8"/>
    <x v="1"/>
    <x v="1"/>
    <n v="4112.72"/>
    <n v="74.028959999999998"/>
    <n v="4"/>
    <n v="16450.88"/>
    <x v="647"/>
    <n v="2.15"/>
    <n v="4174"/>
    <x v="197"/>
    <x v="1"/>
    <x v="1"/>
    <x v="1"/>
    <x v="25"/>
  </r>
  <r>
    <x v="648"/>
    <x v="0"/>
    <x v="0"/>
    <x v="0"/>
    <x v="0"/>
    <x v="0"/>
    <n v="3115.35"/>
    <n v="56.076299999999996"/>
    <n v="4"/>
    <n v="12461.4"/>
    <x v="648"/>
    <n v="1.59"/>
    <n v="4534"/>
    <x v="253"/>
    <x v="6"/>
    <x v="6"/>
    <x v="6"/>
    <x v="10"/>
  </r>
  <r>
    <x v="649"/>
    <x v="7"/>
    <x v="0"/>
    <x v="7"/>
    <x v="2"/>
    <x v="4"/>
    <n v="1834.8"/>
    <n v="33.026399999999995"/>
    <n v="1"/>
    <n v="1834.8"/>
    <x v="649"/>
    <n v="2.95"/>
    <n v="3909"/>
    <x v="31"/>
    <x v="2"/>
    <x v="2"/>
    <x v="2"/>
    <x v="20"/>
  </r>
  <r>
    <x v="650"/>
    <x v="4"/>
    <x v="0"/>
    <x v="4"/>
    <x v="1"/>
    <x v="2"/>
    <n v="18132.09"/>
    <n v="326.37761999999998"/>
    <n v="4"/>
    <n v="72528.36"/>
    <x v="650"/>
    <n v="3.73"/>
    <n v="97"/>
    <x v="175"/>
    <x v="3"/>
    <x v="3"/>
    <x v="3"/>
    <x v="9"/>
  </r>
  <r>
    <x v="651"/>
    <x v="2"/>
    <x v="2"/>
    <x v="2"/>
    <x v="1"/>
    <x v="2"/>
    <n v="19308.169999999998"/>
    <n v="347.54705999999993"/>
    <n v="4"/>
    <n v="77232.679999999993"/>
    <x v="651"/>
    <n v="1.87"/>
    <n v="962"/>
    <x v="298"/>
    <x v="2"/>
    <x v="2"/>
    <x v="2"/>
    <x v="0"/>
  </r>
  <r>
    <x v="652"/>
    <x v="2"/>
    <x v="2"/>
    <x v="2"/>
    <x v="1"/>
    <x v="0"/>
    <n v="9622.26"/>
    <n v="173.20067999999998"/>
    <n v="1"/>
    <n v="9622.26"/>
    <x v="652"/>
    <n v="3.52"/>
    <n v="4918"/>
    <x v="184"/>
    <x v="10"/>
    <x v="10"/>
    <x v="10"/>
    <x v="10"/>
  </r>
  <r>
    <x v="653"/>
    <x v="4"/>
    <x v="0"/>
    <x v="4"/>
    <x v="2"/>
    <x v="2"/>
    <n v="6221.99"/>
    <n v="111.99581999999998"/>
    <n v="1"/>
    <n v="6221.99"/>
    <x v="653"/>
    <n v="3.69"/>
    <n v="3172"/>
    <x v="197"/>
    <x v="1"/>
    <x v="1"/>
    <x v="1"/>
    <x v="25"/>
  </r>
  <r>
    <x v="654"/>
    <x v="7"/>
    <x v="0"/>
    <x v="7"/>
    <x v="0"/>
    <x v="4"/>
    <n v="13160.09"/>
    <n v="236.88162"/>
    <n v="1"/>
    <n v="13160.09"/>
    <x v="654"/>
    <n v="3.45"/>
    <n v="3795"/>
    <x v="155"/>
    <x v="2"/>
    <x v="2"/>
    <x v="2"/>
    <x v="3"/>
  </r>
  <r>
    <x v="655"/>
    <x v="4"/>
    <x v="0"/>
    <x v="4"/>
    <x v="0"/>
    <x v="3"/>
    <n v="8709.64"/>
    <n v="156.77351999999999"/>
    <n v="1"/>
    <n v="8709.64"/>
    <x v="655"/>
    <n v="1.79"/>
    <n v="5"/>
    <x v="227"/>
    <x v="5"/>
    <x v="5"/>
    <x v="5"/>
    <x v="0"/>
  </r>
  <r>
    <x v="656"/>
    <x v="2"/>
    <x v="2"/>
    <x v="2"/>
    <x v="1"/>
    <x v="0"/>
    <n v="6179.05"/>
    <n v="111.2229"/>
    <n v="5"/>
    <n v="30895.25"/>
    <x v="656"/>
    <n v="3.79"/>
    <n v="2673"/>
    <x v="44"/>
    <x v="3"/>
    <x v="3"/>
    <x v="3"/>
    <x v="15"/>
  </r>
  <r>
    <x v="657"/>
    <x v="6"/>
    <x v="4"/>
    <x v="6"/>
    <x v="0"/>
    <x v="3"/>
    <n v="18722.22"/>
    <n v="336.99995999999999"/>
    <n v="3"/>
    <n v="56166.66"/>
    <x v="657"/>
    <n v="3.41"/>
    <n v="1001"/>
    <x v="48"/>
    <x v="6"/>
    <x v="6"/>
    <x v="6"/>
    <x v="27"/>
  </r>
  <r>
    <x v="658"/>
    <x v="0"/>
    <x v="0"/>
    <x v="0"/>
    <x v="0"/>
    <x v="0"/>
    <n v="1219.83"/>
    <n v="21.956939999999996"/>
    <n v="4"/>
    <n v="4879.32"/>
    <x v="658"/>
    <n v="4.9000000000000004"/>
    <n v="699"/>
    <x v="89"/>
    <x v="2"/>
    <x v="2"/>
    <x v="2"/>
    <x v="24"/>
  </r>
  <r>
    <x v="659"/>
    <x v="4"/>
    <x v="0"/>
    <x v="4"/>
    <x v="0"/>
    <x v="5"/>
    <n v="4361.9399999999996"/>
    <n v="78.514919999999989"/>
    <n v="1"/>
    <n v="4361.9399999999996"/>
    <x v="659"/>
    <n v="2.19"/>
    <n v="702"/>
    <x v="299"/>
    <x v="0"/>
    <x v="0"/>
    <x v="0"/>
    <x v="13"/>
  </r>
  <r>
    <x v="660"/>
    <x v="5"/>
    <x v="1"/>
    <x v="5"/>
    <x v="2"/>
    <x v="4"/>
    <n v="11247.49"/>
    <n v="202.45481999999998"/>
    <n v="3"/>
    <n v="33742.47"/>
    <x v="660"/>
    <n v="3.73"/>
    <n v="1253"/>
    <x v="2"/>
    <x v="2"/>
    <x v="2"/>
    <x v="2"/>
    <x v="2"/>
  </r>
  <r>
    <x v="661"/>
    <x v="6"/>
    <x v="4"/>
    <x v="6"/>
    <x v="1"/>
    <x v="3"/>
    <n v="8135.84"/>
    <n v="146.44512"/>
    <n v="2"/>
    <n v="16271.68"/>
    <x v="661"/>
    <n v="2.5499999999999998"/>
    <n v="1737"/>
    <x v="39"/>
    <x v="1"/>
    <x v="1"/>
    <x v="1"/>
    <x v="15"/>
  </r>
  <r>
    <x v="662"/>
    <x v="8"/>
    <x v="3"/>
    <x v="8"/>
    <x v="2"/>
    <x v="1"/>
    <n v="14509.37"/>
    <n v="261.16865999999999"/>
    <n v="5"/>
    <n v="72546.850000000006"/>
    <x v="662"/>
    <n v="4.96"/>
    <n v="248"/>
    <x v="295"/>
    <x v="7"/>
    <x v="7"/>
    <x v="7"/>
    <x v="6"/>
  </r>
  <r>
    <x v="663"/>
    <x v="4"/>
    <x v="0"/>
    <x v="4"/>
    <x v="0"/>
    <x v="0"/>
    <n v="17798.48"/>
    <n v="320.37263999999999"/>
    <n v="3"/>
    <n v="53395.44"/>
    <x v="663"/>
    <n v="1.03"/>
    <n v="809"/>
    <x v="300"/>
    <x v="4"/>
    <x v="4"/>
    <x v="4"/>
    <x v="13"/>
  </r>
  <r>
    <x v="664"/>
    <x v="3"/>
    <x v="3"/>
    <x v="3"/>
    <x v="1"/>
    <x v="5"/>
    <n v="5743.85"/>
    <n v="103.38930000000001"/>
    <n v="5"/>
    <n v="28719.25"/>
    <x v="664"/>
    <n v="2.65"/>
    <n v="1536"/>
    <x v="301"/>
    <x v="8"/>
    <x v="8"/>
    <x v="8"/>
    <x v="16"/>
  </r>
  <r>
    <x v="665"/>
    <x v="1"/>
    <x v="1"/>
    <x v="1"/>
    <x v="0"/>
    <x v="0"/>
    <n v="17601.150000000001"/>
    <n v="316.82069999999999"/>
    <n v="2"/>
    <n v="35202.300000000003"/>
    <x v="665"/>
    <n v="1.72"/>
    <n v="346"/>
    <x v="132"/>
    <x v="6"/>
    <x v="6"/>
    <x v="6"/>
    <x v="8"/>
  </r>
  <r>
    <x v="666"/>
    <x v="3"/>
    <x v="3"/>
    <x v="3"/>
    <x v="1"/>
    <x v="0"/>
    <n v="18972.86"/>
    <n v="341.51148000000001"/>
    <n v="4"/>
    <n v="75891.44"/>
    <x v="666"/>
    <n v="4.2300000000000004"/>
    <n v="918"/>
    <x v="25"/>
    <x v="6"/>
    <x v="6"/>
    <x v="6"/>
    <x v="6"/>
  </r>
  <r>
    <x v="667"/>
    <x v="8"/>
    <x v="3"/>
    <x v="8"/>
    <x v="1"/>
    <x v="4"/>
    <n v="12914.62"/>
    <n v="232.46315999999999"/>
    <n v="3"/>
    <n v="38743.86"/>
    <x v="667"/>
    <n v="1.71"/>
    <n v="1673"/>
    <x v="235"/>
    <x v="1"/>
    <x v="1"/>
    <x v="1"/>
    <x v="26"/>
  </r>
  <r>
    <x v="668"/>
    <x v="3"/>
    <x v="3"/>
    <x v="3"/>
    <x v="1"/>
    <x v="4"/>
    <n v="15612.39"/>
    <n v="281.02301999999997"/>
    <n v="4"/>
    <n v="62449.56"/>
    <x v="668"/>
    <n v="4.5"/>
    <n v="57"/>
    <x v="240"/>
    <x v="2"/>
    <x v="2"/>
    <x v="2"/>
    <x v="28"/>
  </r>
  <r>
    <x v="669"/>
    <x v="3"/>
    <x v="3"/>
    <x v="3"/>
    <x v="2"/>
    <x v="0"/>
    <n v="2299.13"/>
    <n v="41.384340000000002"/>
    <n v="3"/>
    <n v="6897.39"/>
    <x v="669"/>
    <n v="2.79"/>
    <n v="2235"/>
    <x v="302"/>
    <x v="2"/>
    <x v="2"/>
    <x v="2"/>
    <x v="5"/>
  </r>
  <r>
    <x v="670"/>
    <x v="3"/>
    <x v="3"/>
    <x v="3"/>
    <x v="0"/>
    <x v="1"/>
    <n v="17949.63"/>
    <n v="323.09334000000001"/>
    <n v="2"/>
    <n v="35899.26"/>
    <x v="670"/>
    <n v="4.8899999999999997"/>
    <n v="3044"/>
    <x v="23"/>
    <x v="6"/>
    <x v="6"/>
    <x v="6"/>
    <x v="17"/>
  </r>
  <r>
    <x v="671"/>
    <x v="8"/>
    <x v="3"/>
    <x v="8"/>
    <x v="2"/>
    <x v="3"/>
    <n v="9865.99"/>
    <n v="177.58781999999999"/>
    <n v="5"/>
    <n v="49329.95"/>
    <x v="671"/>
    <n v="4.8899999999999997"/>
    <n v="1395"/>
    <x v="108"/>
    <x v="4"/>
    <x v="4"/>
    <x v="4"/>
    <x v="24"/>
  </r>
  <r>
    <x v="672"/>
    <x v="1"/>
    <x v="1"/>
    <x v="1"/>
    <x v="2"/>
    <x v="5"/>
    <n v="3979.45"/>
    <n v="71.630099999999985"/>
    <n v="3"/>
    <n v="11938.35"/>
    <x v="672"/>
    <n v="4.6500000000000004"/>
    <n v="2136"/>
    <x v="303"/>
    <x v="0"/>
    <x v="0"/>
    <x v="0"/>
    <x v="24"/>
  </r>
  <r>
    <x v="673"/>
    <x v="0"/>
    <x v="0"/>
    <x v="0"/>
    <x v="2"/>
    <x v="2"/>
    <n v="11283.86"/>
    <n v="203.10947999999999"/>
    <n v="4"/>
    <n v="45135.44"/>
    <x v="673"/>
    <n v="1.38"/>
    <n v="1157"/>
    <x v="125"/>
    <x v="2"/>
    <x v="2"/>
    <x v="2"/>
    <x v="17"/>
  </r>
  <r>
    <x v="674"/>
    <x v="4"/>
    <x v="0"/>
    <x v="4"/>
    <x v="2"/>
    <x v="0"/>
    <n v="13255.83"/>
    <n v="238.60493999999997"/>
    <n v="1"/>
    <n v="13255.83"/>
    <x v="674"/>
    <n v="2.73"/>
    <n v="2594"/>
    <x v="216"/>
    <x v="11"/>
    <x v="11"/>
    <x v="11"/>
    <x v="29"/>
  </r>
  <r>
    <x v="675"/>
    <x v="0"/>
    <x v="0"/>
    <x v="0"/>
    <x v="2"/>
    <x v="1"/>
    <n v="1693.88"/>
    <n v="30.489840000000001"/>
    <n v="5"/>
    <n v="8469.4"/>
    <x v="675"/>
    <n v="1.33"/>
    <n v="727"/>
    <x v="44"/>
    <x v="3"/>
    <x v="3"/>
    <x v="3"/>
    <x v="15"/>
  </r>
  <r>
    <x v="676"/>
    <x v="0"/>
    <x v="0"/>
    <x v="0"/>
    <x v="1"/>
    <x v="4"/>
    <n v="6416.12"/>
    <n v="115.49015999999999"/>
    <n v="4"/>
    <n v="25664.48"/>
    <x v="676"/>
    <n v="4.49"/>
    <n v="2776"/>
    <x v="49"/>
    <x v="9"/>
    <x v="9"/>
    <x v="9"/>
    <x v="19"/>
  </r>
  <r>
    <x v="677"/>
    <x v="2"/>
    <x v="2"/>
    <x v="2"/>
    <x v="1"/>
    <x v="0"/>
    <n v="11123.71"/>
    <n v="200.22677999999996"/>
    <n v="5"/>
    <n v="55618.55"/>
    <x v="677"/>
    <n v="2.56"/>
    <n v="2603"/>
    <x v="193"/>
    <x v="7"/>
    <x v="7"/>
    <x v="7"/>
    <x v="2"/>
  </r>
  <r>
    <x v="678"/>
    <x v="5"/>
    <x v="1"/>
    <x v="5"/>
    <x v="1"/>
    <x v="1"/>
    <n v="5038.78"/>
    <n v="90.698039999999992"/>
    <n v="2"/>
    <n v="10077.56"/>
    <x v="678"/>
    <n v="2.67"/>
    <n v="4463"/>
    <x v="249"/>
    <x v="10"/>
    <x v="10"/>
    <x v="10"/>
    <x v="30"/>
  </r>
  <r>
    <x v="679"/>
    <x v="0"/>
    <x v="0"/>
    <x v="0"/>
    <x v="0"/>
    <x v="4"/>
    <n v="8663.7000000000007"/>
    <n v="155.94659999999999"/>
    <n v="4"/>
    <n v="34654.800000000003"/>
    <x v="679"/>
    <n v="3.13"/>
    <n v="4868"/>
    <x v="39"/>
    <x v="1"/>
    <x v="1"/>
    <x v="1"/>
    <x v="15"/>
  </r>
  <r>
    <x v="680"/>
    <x v="9"/>
    <x v="1"/>
    <x v="9"/>
    <x v="2"/>
    <x v="5"/>
    <n v="12351.81"/>
    <n v="222.33257999999998"/>
    <n v="2"/>
    <n v="24703.62"/>
    <x v="680"/>
    <n v="2.16"/>
    <n v="959"/>
    <x v="304"/>
    <x v="10"/>
    <x v="10"/>
    <x v="10"/>
    <x v="0"/>
  </r>
  <r>
    <x v="681"/>
    <x v="1"/>
    <x v="1"/>
    <x v="1"/>
    <x v="2"/>
    <x v="0"/>
    <n v="14702.26"/>
    <n v="264.64067999999997"/>
    <n v="1"/>
    <n v="14702.26"/>
    <x v="681"/>
    <n v="1.51"/>
    <n v="2869"/>
    <x v="305"/>
    <x v="3"/>
    <x v="3"/>
    <x v="3"/>
    <x v="19"/>
  </r>
  <r>
    <x v="682"/>
    <x v="6"/>
    <x v="4"/>
    <x v="6"/>
    <x v="0"/>
    <x v="2"/>
    <n v="18692.47"/>
    <n v="336.46445999999997"/>
    <n v="5"/>
    <n v="93462.35"/>
    <x v="682"/>
    <n v="3.79"/>
    <n v="848"/>
    <x v="306"/>
    <x v="1"/>
    <x v="1"/>
    <x v="1"/>
    <x v="0"/>
  </r>
  <r>
    <x v="683"/>
    <x v="9"/>
    <x v="1"/>
    <x v="9"/>
    <x v="1"/>
    <x v="0"/>
    <n v="14934.19"/>
    <n v="268.81541999999996"/>
    <n v="3"/>
    <n v="44802.57"/>
    <x v="683"/>
    <n v="2.2999999999999998"/>
    <n v="3234"/>
    <x v="12"/>
    <x v="7"/>
    <x v="7"/>
    <x v="7"/>
    <x v="12"/>
  </r>
  <r>
    <x v="684"/>
    <x v="5"/>
    <x v="1"/>
    <x v="5"/>
    <x v="2"/>
    <x v="5"/>
    <n v="10892.9"/>
    <n v="196.07219999999998"/>
    <n v="1"/>
    <n v="10892.9"/>
    <x v="684"/>
    <n v="3.16"/>
    <n v="4492"/>
    <x v="157"/>
    <x v="7"/>
    <x v="7"/>
    <x v="7"/>
    <x v="9"/>
  </r>
  <r>
    <x v="685"/>
    <x v="1"/>
    <x v="1"/>
    <x v="1"/>
    <x v="0"/>
    <x v="4"/>
    <n v="17933.61"/>
    <n v="322.80498"/>
    <n v="4"/>
    <n v="71734.44"/>
    <x v="685"/>
    <n v="1.59"/>
    <n v="978"/>
    <x v="152"/>
    <x v="3"/>
    <x v="3"/>
    <x v="3"/>
    <x v="30"/>
  </r>
  <r>
    <x v="686"/>
    <x v="9"/>
    <x v="1"/>
    <x v="9"/>
    <x v="1"/>
    <x v="0"/>
    <n v="18579.93"/>
    <n v="334.43874"/>
    <n v="2"/>
    <n v="37159.86"/>
    <x v="686"/>
    <n v="3.34"/>
    <n v="1999"/>
    <x v="251"/>
    <x v="4"/>
    <x v="4"/>
    <x v="4"/>
    <x v="15"/>
  </r>
  <r>
    <x v="687"/>
    <x v="0"/>
    <x v="0"/>
    <x v="0"/>
    <x v="0"/>
    <x v="3"/>
    <n v="2724.48"/>
    <n v="49.040639999999996"/>
    <n v="3"/>
    <n v="8173.44"/>
    <x v="687"/>
    <n v="4.8600000000000003"/>
    <n v="2879"/>
    <x v="199"/>
    <x v="9"/>
    <x v="9"/>
    <x v="9"/>
    <x v="8"/>
  </r>
  <r>
    <x v="688"/>
    <x v="0"/>
    <x v="0"/>
    <x v="0"/>
    <x v="1"/>
    <x v="2"/>
    <n v="4144.6899999999996"/>
    <n v="74.60441999999999"/>
    <n v="2"/>
    <n v="8289.3799999999992"/>
    <x v="688"/>
    <n v="4.32"/>
    <n v="749"/>
    <x v="258"/>
    <x v="10"/>
    <x v="10"/>
    <x v="10"/>
    <x v="4"/>
  </r>
  <r>
    <x v="689"/>
    <x v="7"/>
    <x v="0"/>
    <x v="7"/>
    <x v="0"/>
    <x v="4"/>
    <n v="15805.57"/>
    <n v="284.50025999999997"/>
    <n v="4"/>
    <n v="63222.28"/>
    <x v="689"/>
    <n v="2.34"/>
    <n v="568"/>
    <x v="307"/>
    <x v="2"/>
    <x v="2"/>
    <x v="2"/>
    <x v="10"/>
  </r>
  <r>
    <x v="690"/>
    <x v="3"/>
    <x v="3"/>
    <x v="3"/>
    <x v="1"/>
    <x v="0"/>
    <n v="16288.79"/>
    <n v="293.19821999999999"/>
    <n v="1"/>
    <n v="16288.79"/>
    <x v="690"/>
    <n v="4.37"/>
    <n v="1501"/>
    <x v="250"/>
    <x v="3"/>
    <x v="3"/>
    <x v="3"/>
    <x v="27"/>
  </r>
  <r>
    <x v="691"/>
    <x v="4"/>
    <x v="0"/>
    <x v="4"/>
    <x v="2"/>
    <x v="0"/>
    <n v="14579.15"/>
    <n v="262.42469999999997"/>
    <n v="1"/>
    <n v="14579.15"/>
    <x v="691"/>
    <n v="2.3199999999999998"/>
    <n v="1076"/>
    <x v="71"/>
    <x v="3"/>
    <x v="3"/>
    <x v="3"/>
    <x v="11"/>
  </r>
  <r>
    <x v="692"/>
    <x v="8"/>
    <x v="3"/>
    <x v="8"/>
    <x v="2"/>
    <x v="4"/>
    <n v="7146.74"/>
    <n v="128.64131999999998"/>
    <n v="5"/>
    <n v="35733.699999999997"/>
    <x v="692"/>
    <n v="1.1399999999999999"/>
    <n v="1439"/>
    <x v="298"/>
    <x v="2"/>
    <x v="2"/>
    <x v="2"/>
    <x v="0"/>
  </r>
  <r>
    <x v="693"/>
    <x v="5"/>
    <x v="1"/>
    <x v="5"/>
    <x v="2"/>
    <x v="3"/>
    <n v="3100.46"/>
    <n v="55.808279999999996"/>
    <n v="1"/>
    <n v="3100.46"/>
    <x v="693"/>
    <n v="3.31"/>
    <n v="3654"/>
    <x v="132"/>
    <x v="6"/>
    <x v="6"/>
    <x v="6"/>
    <x v="8"/>
  </r>
  <r>
    <x v="694"/>
    <x v="5"/>
    <x v="1"/>
    <x v="5"/>
    <x v="2"/>
    <x v="1"/>
    <n v="13882.41"/>
    <n v="249.88337999999999"/>
    <n v="4"/>
    <n v="55529.64"/>
    <x v="694"/>
    <n v="2.2799999999999998"/>
    <n v="4143"/>
    <x v="139"/>
    <x v="5"/>
    <x v="5"/>
    <x v="5"/>
    <x v="11"/>
  </r>
  <r>
    <x v="695"/>
    <x v="0"/>
    <x v="0"/>
    <x v="0"/>
    <x v="2"/>
    <x v="0"/>
    <n v="16683.04"/>
    <n v="300.29471999999998"/>
    <n v="3"/>
    <n v="50049.120000000003"/>
    <x v="695"/>
    <n v="1.45"/>
    <n v="2056"/>
    <x v="308"/>
    <x v="11"/>
    <x v="11"/>
    <x v="11"/>
    <x v="8"/>
  </r>
  <r>
    <x v="696"/>
    <x v="4"/>
    <x v="0"/>
    <x v="4"/>
    <x v="2"/>
    <x v="1"/>
    <n v="6871.93"/>
    <n v="123.69474"/>
    <n v="3"/>
    <n v="20615.79"/>
    <x v="696"/>
    <n v="4.3600000000000003"/>
    <n v="825"/>
    <x v="100"/>
    <x v="11"/>
    <x v="11"/>
    <x v="11"/>
    <x v="17"/>
  </r>
  <r>
    <x v="697"/>
    <x v="2"/>
    <x v="2"/>
    <x v="2"/>
    <x v="2"/>
    <x v="2"/>
    <n v="9949.0499999999993"/>
    <n v="179.08289999999997"/>
    <n v="1"/>
    <n v="9949.0499999999993"/>
    <x v="697"/>
    <n v="1.02"/>
    <n v="2864"/>
    <x v="309"/>
    <x v="1"/>
    <x v="1"/>
    <x v="1"/>
    <x v="24"/>
  </r>
  <r>
    <x v="698"/>
    <x v="2"/>
    <x v="2"/>
    <x v="2"/>
    <x v="1"/>
    <x v="2"/>
    <n v="11621.12"/>
    <n v="209.18016"/>
    <n v="1"/>
    <n v="11621.12"/>
    <x v="698"/>
    <n v="2.16"/>
    <n v="1595"/>
    <x v="119"/>
    <x v="10"/>
    <x v="10"/>
    <x v="10"/>
    <x v="18"/>
  </r>
  <r>
    <x v="699"/>
    <x v="4"/>
    <x v="0"/>
    <x v="4"/>
    <x v="2"/>
    <x v="5"/>
    <n v="14421.44"/>
    <n v="259.58591999999999"/>
    <n v="5"/>
    <n v="72107.199999999997"/>
    <x v="699"/>
    <n v="2.61"/>
    <n v="3466"/>
    <x v="195"/>
    <x v="1"/>
    <x v="1"/>
    <x v="1"/>
    <x v="18"/>
  </r>
  <r>
    <x v="700"/>
    <x v="2"/>
    <x v="2"/>
    <x v="2"/>
    <x v="2"/>
    <x v="3"/>
    <n v="12496.42"/>
    <n v="224.93555999999998"/>
    <n v="4"/>
    <n v="49985.68"/>
    <x v="700"/>
    <n v="1.1000000000000001"/>
    <n v="4668"/>
    <x v="304"/>
    <x v="10"/>
    <x v="10"/>
    <x v="10"/>
    <x v="0"/>
  </r>
  <r>
    <x v="701"/>
    <x v="5"/>
    <x v="1"/>
    <x v="5"/>
    <x v="0"/>
    <x v="2"/>
    <n v="9335.49"/>
    <n v="168.03881999999999"/>
    <n v="1"/>
    <n v="9335.49"/>
    <x v="701"/>
    <n v="3.11"/>
    <n v="3132"/>
    <x v="181"/>
    <x v="4"/>
    <x v="4"/>
    <x v="4"/>
    <x v="25"/>
  </r>
  <r>
    <x v="702"/>
    <x v="5"/>
    <x v="1"/>
    <x v="5"/>
    <x v="1"/>
    <x v="5"/>
    <n v="9112.9699999999993"/>
    <n v="164.03345999999996"/>
    <n v="2"/>
    <n v="18225.939999999999"/>
    <x v="702"/>
    <n v="2.54"/>
    <n v="2547"/>
    <x v="2"/>
    <x v="2"/>
    <x v="2"/>
    <x v="2"/>
    <x v="2"/>
  </r>
  <r>
    <x v="703"/>
    <x v="7"/>
    <x v="0"/>
    <x v="7"/>
    <x v="2"/>
    <x v="2"/>
    <n v="17793.66"/>
    <n v="320.28587999999996"/>
    <n v="5"/>
    <n v="88968.3"/>
    <x v="703"/>
    <n v="2.66"/>
    <n v="604"/>
    <x v="173"/>
    <x v="5"/>
    <x v="5"/>
    <x v="5"/>
    <x v="3"/>
  </r>
  <r>
    <x v="704"/>
    <x v="3"/>
    <x v="3"/>
    <x v="3"/>
    <x v="0"/>
    <x v="1"/>
    <n v="13982.62"/>
    <n v="251.68716000000001"/>
    <n v="1"/>
    <n v="13982.62"/>
    <x v="704"/>
    <n v="2.52"/>
    <n v="2892"/>
    <x v="156"/>
    <x v="10"/>
    <x v="10"/>
    <x v="10"/>
    <x v="8"/>
  </r>
  <r>
    <x v="705"/>
    <x v="6"/>
    <x v="4"/>
    <x v="6"/>
    <x v="2"/>
    <x v="5"/>
    <n v="19717.25"/>
    <n v="354.91049999999996"/>
    <n v="4"/>
    <n v="78869"/>
    <x v="705"/>
    <n v="4.42"/>
    <n v="1040"/>
    <x v="97"/>
    <x v="0"/>
    <x v="0"/>
    <x v="0"/>
    <x v="28"/>
  </r>
  <r>
    <x v="706"/>
    <x v="3"/>
    <x v="3"/>
    <x v="3"/>
    <x v="1"/>
    <x v="0"/>
    <n v="1561.3"/>
    <n v="28.103399999999997"/>
    <n v="2"/>
    <n v="3122.6"/>
    <x v="706"/>
    <n v="2.5099999999999998"/>
    <n v="2437"/>
    <x v="251"/>
    <x v="4"/>
    <x v="4"/>
    <x v="4"/>
    <x v="15"/>
  </r>
  <r>
    <x v="707"/>
    <x v="4"/>
    <x v="0"/>
    <x v="4"/>
    <x v="0"/>
    <x v="4"/>
    <n v="17996.61"/>
    <n v="323.93897999999996"/>
    <n v="2"/>
    <n v="35993.22"/>
    <x v="707"/>
    <n v="4.28"/>
    <n v="3304"/>
    <x v="310"/>
    <x v="2"/>
    <x v="2"/>
    <x v="2"/>
    <x v="25"/>
  </r>
  <r>
    <x v="708"/>
    <x v="3"/>
    <x v="3"/>
    <x v="3"/>
    <x v="2"/>
    <x v="1"/>
    <n v="16806.64"/>
    <n v="302.51951999999994"/>
    <n v="2"/>
    <n v="33613.279999999999"/>
    <x v="708"/>
    <n v="2.61"/>
    <n v="3781"/>
    <x v="143"/>
    <x v="8"/>
    <x v="8"/>
    <x v="8"/>
    <x v="7"/>
  </r>
  <r>
    <x v="709"/>
    <x v="0"/>
    <x v="0"/>
    <x v="0"/>
    <x v="1"/>
    <x v="2"/>
    <n v="2876.34"/>
    <n v="51.774119999999996"/>
    <n v="4"/>
    <n v="11505.36"/>
    <x v="709"/>
    <n v="3.75"/>
    <n v="1313"/>
    <x v="73"/>
    <x v="4"/>
    <x v="4"/>
    <x v="4"/>
    <x v="0"/>
  </r>
  <r>
    <x v="710"/>
    <x v="5"/>
    <x v="1"/>
    <x v="5"/>
    <x v="1"/>
    <x v="5"/>
    <n v="8289.67"/>
    <n v="149.21405999999999"/>
    <n v="1"/>
    <n v="8289.67"/>
    <x v="710"/>
    <n v="4.53"/>
    <n v="1641"/>
    <x v="194"/>
    <x v="2"/>
    <x v="2"/>
    <x v="2"/>
    <x v="29"/>
  </r>
  <r>
    <x v="711"/>
    <x v="7"/>
    <x v="0"/>
    <x v="7"/>
    <x v="1"/>
    <x v="1"/>
    <n v="6059.8"/>
    <n v="109.07639999999999"/>
    <n v="2"/>
    <n v="12119.6"/>
    <x v="711"/>
    <n v="4.33"/>
    <n v="3661"/>
    <x v="112"/>
    <x v="9"/>
    <x v="9"/>
    <x v="9"/>
    <x v="16"/>
  </r>
  <r>
    <x v="712"/>
    <x v="5"/>
    <x v="1"/>
    <x v="5"/>
    <x v="2"/>
    <x v="3"/>
    <n v="10375.81"/>
    <n v="186.76457999999997"/>
    <n v="1"/>
    <n v="10375.81"/>
    <x v="712"/>
    <n v="2.02"/>
    <n v="3084"/>
    <x v="217"/>
    <x v="10"/>
    <x v="10"/>
    <x v="10"/>
    <x v="22"/>
  </r>
  <r>
    <x v="713"/>
    <x v="3"/>
    <x v="3"/>
    <x v="3"/>
    <x v="2"/>
    <x v="1"/>
    <n v="10908.84"/>
    <n v="196.35911999999999"/>
    <n v="2"/>
    <n v="21817.68"/>
    <x v="713"/>
    <n v="4.63"/>
    <n v="1538"/>
    <x v="129"/>
    <x v="7"/>
    <x v="7"/>
    <x v="7"/>
    <x v="25"/>
  </r>
  <r>
    <x v="714"/>
    <x v="1"/>
    <x v="1"/>
    <x v="1"/>
    <x v="0"/>
    <x v="5"/>
    <n v="13455.37"/>
    <n v="242.19666000000001"/>
    <n v="1"/>
    <n v="13455.37"/>
    <x v="714"/>
    <n v="3.25"/>
    <n v="3066"/>
    <x v="209"/>
    <x v="7"/>
    <x v="7"/>
    <x v="7"/>
    <x v="13"/>
  </r>
  <r>
    <x v="715"/>
    <x v="3"/>
    <x v="3"/>
    <x v="3"/>
    <x v="1"/>
    <x v="2"/>
    <n v="6475.03"/>
    <n v="116.55053999999998"/>
    <n v="4"/>
    <n v="25900.12"/>
    <x v="715"/>
    <n v="4.3499999999999996"/>
    <n v="417"/>
    <x v="264"/>
    <x v="1"/>
    <x v="1"/>
    <x v="1"/>
    <x v="9"/>
  </r>
  <r>
    <x v="716"/>
    <x v="0"/>
    <x v="0"/>
    <x v="0"/>
    <x v="0"/>
    <x v="0"/>
    <n v="6218.19"/>
    <n v="111.92741999999998"/>
    <n v="5"/>
    <n v="31090.95"/>
    <x v="716"/>
    <n v="2.08"/>
    <n v="1862"/>
    <x v="180"/>
    <x v="10"/>
    <x v="10"/>
    <x v="10"/>
    <x v="17"/>
  </r>
  <r>
    <x v="717"/>
    <x v="7"/>
    <x v="0"/>
    <x v="7"/>
    <x v="0"/>
    <x v="2"/>
    <n v="11003.05"/>
    <n v="198.05489999999998"/>
    <n v="3"/>
    <n v="33009.15"/>
    <x v="717"/>
    <n v="3.8"/>
    <n v="890"/>
    <x v="19"/>
    <x v="10"/>
    <x v="10"/>
    <x v="10"/>
    <x v="16"/>
  </r>
  <r>
    <x v="718"/>
    <x v="2"/>
    <x v="2"/>
    <x v="2"/>
    <x v="0"/>
    <x v="4"/>
    <n v="16813.54"/>
    <n v="302.64371999999997"/>
    <n v="2"/>
    <n v="33627.08"/>
    <x v="718"/>
    <n v="1.77"/>
    <n v="86"/>
    <x v="157"/>
    <x v="7"/>
    <x v="7"/>
    <x v="7"/>
    <x v="9"/>
  </r>
  <r>
    <x v="719"/>
    <x v="4"/>
    <x v="0"/>
    <x v="4"/>
    <x v="1"/>
    <x v="4"/>
    <n v="11921.63"/>
    <n v="214.58933999999996"/>
    <n v="5"/>
    <n v="59608.15"/>
    <x v="719"/>
    <n v="2.99"/>
    <n v="303"/>
    <x v="311"/>
    <x v="5"/>
    <x v="5"/>
    <x v="5"/>
    <x v="25"/>
  </r>
  <r>
    <x v="720"/>
    <x v="6"/>
    <x v="4"/>
    <x v="6"/>
    <x v="2"/>
    <x v="2"/>
    <n v="16795.330000000002"/>
    <n v="302.31594000000001"/>
    <n v="1"/>
    <n v="16795.330000000002"/>
    <x v="720"/>
    <n v="4.82"/>
    <n v="2653"/>
    <x v="232"/>
    <x v="6"/>
    <x v="6"/>
    <x v="6"/>
    <x v="25"/>
  </r>
  <r>
    <x v="721"/>
    <x v="0"/>
    <x v="0"/>
    <x v="0"/>
    <x v="2"/>
    <x v="3"/>
    <n v="11810.64"/>
    <n v="212.59151999999997"/>
    <n v="2"/>
    <n v="23621.279999999999"/>
    <x v="721"/>
    <n v="4.62"/>
    <n v="4873"/>
    <x v="242"/>
    <x v="6"/>
    <x v="6"/>
    <x v="6"/>
    <x v="30"/>
  </r>
  <r>
    <x v="722"/>
    <x v="9"/>
    <x v="1"/>
    <x v="9"/>
    <x v="0"/>
    <x v="4"/>
    <n v="15957.36"/>
    <n v="287.23248000000001"/>
    <n v="5"/>
    <n v="79786.8"/>
    <x v="722"/>
    <n v="4.29"/>
    <n v="4703"/>
    <x v="139"/>
    <x v="5"/>
    <x v="5"/>
    <x v="5"/>
    <x v="11"/>
  </r>
  <r>
    <x v="723"/>
    <x v="0"/>
    <x v="0"/>
    <x v="0"/>
    <x v="1"/>
    <x v="2"/>
    <n v="19845.78"/>
    <n v="357.22403999999995"/>
    <n v="1"/>
    <n v="19845.78"/>
    <x v="723"/>
    <n v="4.26"/>
    <n v="351"/>
    <x v="72"/>
    <x v="11"/>
    <x v="11"/>
    <x v="11"/>
    <x v="20"/>
  </r>
  <r>
    <x v="724"/>
    <x v="5"/>
    <x v="1"/>
    <x v="5"/>
    <x v="2"/>
    <x v="1"/>
    <n v="2164.83"/>
    <n v="38.966939999999994"/>
    <n v="5"/>
    <n v="10824.15"/>
    <x v="724"/>
    <n v="4.33"/>
    <n v="953"/>
    <x v="140"/>
    <x v="1"/>
    <x v="1"/>
    <x v="1"/>
    <x v="23"/>
  </r>
  <r>
    <x v="725"/>
    <x v="6"/>
    <x v="4"/>
    <x v="6"/>
    <x v="1"/>
    <x v="2"/>
    <n v="9389.08"/>
    <n v="169.00343999999998"/>
    <n v="1"/>
    <n v="9389.08"/>
    <x v="725"/>
    <n v="1.59"/>
    <n v="3254"/>
    <x v="41"/>
    <x v="6"/>
    <x v="6"/>
    <x v="6"/>
    <x v="19"/>
  </r>
  <r>
    <x v="726"/>
    <x v="3"/>
    <x v="3"/>
    <x v="3"/>
    <x v="0"/>
    <x v="3"/>
    <n v="322.05"/>
    <n v="5.7968999999999999"/>
    <n v="2"/>
    <n v="644.1"/>
    <x v="726"/>
    <n v="1.1100000000000001"/>
    <n v="3549"/>
    <x v="201"/>
    <x v="2"/>
    <x v="2"/>
    <x v="2"/>
    <x v="8"/>
  </r>
  <r>
    <x v="727"/>
    <x v="7"/>
    <x v="0"/>
    <x v="7"/>
    <x v="2"/>
    <x v="1"/>
    <n v="18585.259999999998"/>
    <n v="334.53467999999992"/>
    <n v="3"/>
    <n v="55755.78"/>
    <x v="727"/>
    <n v="4.13"/>
    <n v="4303"/>
    <x v="155"/>
    <x v="2"/>
    <x v="2"/>
    <x v="2"/>
    <x v="3"/>
  </r>
  <r>
    <x v="728"/>
    <x v="8"/>
    <x v="3"/>
    <x v="8"/>
    <x v="1"/>
    <x v="3"/>
    <n v="10132.82"/>
    <n v="182.39075999999997"/>
    <n v="5"/>
    <n v="50664.1"/>
    <x v="728"/>
    <n v="2.5"/>
    <n v="2592"/>
    <x v="158"/>
    <x v="8"/>
    <x v="8"/>
    <x v="8"/>
    <x v="1"/>
  </r>
  <r>
    <x v="729"/>
    <x v="9"/>
    <x v="1"/>
    <x v="9"/>
    <x v="2"/>
    <x v="1"/>
    <n v="1677.26"/>
    <n v="30.190679999999997"/>
    <n v="1"/>
    <n v="1677.26"/>
    <x v="729"/>
    <n v="4.49"/>
    <n v="3495"/>
    <x v="39"/>
    <x v="1"/>
    <x v="1"/>
    <x v="1"/>
    <x v="15"/>
  </r>
  <r>
    <x v="730"/>
    <x v="6"/>
    <x v="4"/>
    <x v="6"/>
    <x v="1"/>
    <x v="5"/>
    <n v="5337.89"/>
    <n v="96.08202"/>
    <n v="3"/>
    <n v="16013.67"/>
    <x v="730"/>
    <n v="2.77"/>
    <n v="4630"/>
    <x v="218"/>
    <x v="11"/>
    <x v="11"/>
    <x v="11"/>
    <x v="10"/>
  </r>
  <r>
    <x v="731"/>
    <x v="2"/>
    <x v="2"/>
    <x v="2"/>
    <x v="1"/>
    <x v="5"/>
    <n v="15646.98"/>
    <n v="281.64563999999996"/>
    <n v="3"/>
    <n v="46940.94"/>
    <x v="731"/>
    <n v="4.08"/>
    <n v="3756"/>
    <x v="312"/>
    <x v="4"/>
    <x v="4"/>
    <x v="4"/>
    <x v="22"/>
  </r>
  <r>
    <x v="732"/>
    <x v="6"/>
    <x v="4"/>
    <x v="6"/>
    <x v="1"/>
    <x v="1"/>
    <n v="8677.3799999999992"/>
    <n v="156.19283999999996"/>
    <n v="5"/>
    <n v="43386.9"/>
    <x v="732"/>
    <n v="4.25"/>
    <n v="1671"/>
    <x v="313"/>
    <x v="4"/>
    <x v="4"/>
    <x v="4"/>
    <x v="26"/>
  </r>
  <r>
    <x v="733"/>
    <x v="8"/>
    <x v="3"/>
    <x v="8"/>
    <x v="0"/>
    <x v="5"/>
    <n v="11829.33"/>
    <n v="212.92793999999998"/>
    <n v="5"/>
    <n v="59146.65"/>
    <x v="733"/>
    <n v="1.53"/>
    <n v="621"/>
    <x v="92"/>
    <x v="5"/>
    <x v="5"/>
    <x v="5"/>
    <x v="1"/>
  </r>
  <r>
    <x v="734"/>
    <x v="7"/>
    <x v="0"/>
    <x v="7"/>
    <x v="0"/>
    <x v="2"/>
    <n v="17310.57"/>
    <n v="311.59025999999994"/>
    <n v="4"/>
    <n v="69242.28"/>
    <x v="734"/>
    <n v="4.42"/>
    <n v="2285"/>
    <x v="36"/>
    <x v="11"/>
    <x v="11"/>
    <x v="11"/>
    <x v="22"/>
  </r>
  <r>
    <x v="735"/>
    <x v="6"/>
    <x v="4"/>
    <x v="6"/>
    <x v="0"/>
    <x v="1"/>
    <n v="2183.06"/>
    <n v="39.295079999999999"/>
    <n v="3"/>
    <n v="6549.18"/>
    <x v="735"/>
    <n v="1.96"/>
    <n v="171"/>
    <x v="104"/>
    <x v="0"/>
    <x v="0"/>
    <x v="0"/>
    <x v="2"/>
  </r>
  <r>
    <x v="736"/>
    <x v="3"/>
    <x v="3"/>
    <x v="3"/>
    <x v="1"/>
    <x v="4"/>
    <n v="17782.77"/>
    <n v="320.08985999999999"/>
    <n v="2"/>
    <n v="35565.54"/>
    <x v="736"/>
    <n v="4.1900000000000004"/>
    <n v="4262"/>
    <x v="224"/>
    <x v="1"/>
    <x v="1"/>
    <x v="1"/>
    <x v="22"/>
  </r>
  <r>
    <x v="737"/>
    <x v="9"/>
    <x v="1"/>
    <x v="9"/>
    <x v="0"/>
    <x v="0"/>
    <n v="10456.030000000001"/>
    <n v="188.20854"/>
    <n v="3"/>
    <n v="31368.09"/>
    <x v="737"/>
    <n v="2.2000000000000002"/>
    <n v="3879"/>
    <x v="156"/>
    <x v="10"/>
    <x v="10"/>
    <x v="10"/>
    <x v="8"/>
  </r>
  <r>
    <x v="738"/>
    <x v="2"/>
    <x v="2"/>
    <x v="2"/>
    <x v="0"/>
    <x v="5"/>
    <n v="11515.83"/>
    <n v="207.28493999999998"/>
    <n v="3"/>
    <n v="34547.49"/>
    <x v="738"/>
    <n v="3.8"/>
    <n v="910"/>
    <x v="267"/>
    <x v="2"/>
    <x v="2"/>
    <x v="2"/>
    <x v="23"/>
  </r>
  <r>
    <x v="739"/>
    <x v="8"/>
    <x v="3"/>
    <x v="8"/>
    <x v="1"/>
    <x v="2"/>
    <n v="3950.83"/>
    <n v="71.11493999999999"/>
    <n v="1"/>
    <n v="3950.83"/>
    <x v="739"/>
    <n v="4.63"/>
    <n v="3018"/>
    <x v="0"/>
    <x v="0"/>
    <x v="0"/>
    <x v="0"/>
    <x v="0"/>
  </r>
  <r>
    <x v="740"/>
    <x v="7"/>
    <x v="0"/>
    <x v="7"/>
    <x v="0"/>
    <x v="4"/>
    <n v="3210.3"/>
    <n v="57.785399999999996"/>
    <n v="1"/>
    <n v="3210.3"/>
    <x v="740"/>
    <n v="3.89"/>
    <n v="1634"/>
    <x v="91"/>
    <x v="8"/>
    <x v="8"/>
    <x v="8"/>
    <x v="8"/>
  </r>
  <r>
    <x v="741"/>
    <x v="9"/>
    <x v="1"/>
    <x v="9"/>
    <x v="2"/>
    <x v="1"/>
    <n v="2915.65"/>
    <n v="52.481699999999996"/>
    <n v="3"/>
    <n v="8746.9500000000007"/>
    <x v="741"/>
    <n v="4.91"/>
    <n v="95"/>
    <x v="61"/>
    <x v="8"/>
    <x v="8"/>
    <x v="8"/>
    <x v="11"/>
  </r>
  <r>
    <x v="742"/>
    <x v="5"/>
    <x v="1"/>
    <x v="5"/>
    <x v="2"/>
    <x v="1"/>
    <n v="5272.9"/>
    <n v="94.912199999999984"/>
    <n v="3"/>
    <n v="15818.7"/>
    <x v="742"/>
    <n v="1.9"/>
    <n v="2097"/>
    <x v="314"/>
    <x v="10"/>
    <x v="10"/>
    <x v="10"/>
    <x v="26"/>
  </r>
  <r>
    <x v="743"/>
    <x v="3"/>
    <x v="3"/>
    <x v="3"/>
    <x v="2"/>
    <x v="3"/>
    <n v="6369.35"/>
    <n v="114.64829999999999"/>
    <n v="5"/>
    <n v="31846.75"/>
    <x v="743"/>
    <n v="2.9"/>
    <n v="1267"/>
    <x v="206"/>
    <x v="6"/>
    <x v="6"/>
    <x v="6"/>
    <x v="3"/>
  </r>
  <r>
    <x v="744"/>
    <x v="1"/>
    <x v="1"/>
    <x v="1"/>
    <x v="1"/>
    <x v="3"/>
    <n v="18147.71"/>
    <n v="326.65877999999998"/>
    <n v="5"/>
    <n v="90738.55"/>
    <x v="744"/>
    <n v="1.61"/>
    <n v="740"/>
    <x v="315"/>
    <x v="10"/>
    <x v="10"/>
    <x v="10"/>
    <x v="3"/>
  </r>
  <r>
    <x v="745"/>
    <x v="9"/>
    <x v="1"/>
    <x v="9"/>
    <x v="1"/>
    <x v="5"/>
    <n v="6413.02"/>
    <n v="115.43436"/>
    <n v="2"/>
    <n v="12826.04"/>
    <x v="745"/>
    <n v="4.01"/>
    <n v="2478"/>
    <x v="68"/>
    <x v="2"/>
    <x v="2"/>
    <x v="2"/>
    <x v="1"/>
  </r>
  <r>
    <x v="746"/>
    <x v="0"/>
    <x v="0"/>
    <x v="0"/>
    <x v="0"/>
    <x v="5"/>
    <n v="2452.62"/>
    <n v="44.147159999999992"/>
    <n v="2"/>
    <n v="4905.24"/>
    <x v="746"/>
    <n v="3.82"/>
    <n v="3118"/>
    <x v="316"/>
    <x v="6"/>
    <x v="6"/>
    <x v="6"/>
    <x v="29"/>
  </r>
  <r>
    <x v="747"/>
    <x v="4"/>
    <x v="0"/>
    <x v="4"/>
    <x v="1"/>
    <x v="0"/>
    <n v="8106.78"/>
    <n v="145.92203999999998"/>
    <n v="2"/>
    <n v="16213.56"/>
    <x v="747"/>
    <n v="3.37"/>
    <n v="4464"/>
    <x v="183"/>
    <x v="11"/>
    <x v="11"/>
    <x v="11"/>
    <x v="14"/>
  </r>
  <r>
    <x v="748"/>
    <x v="6"/>
    <x v="4"/>
    <x v="6"/>
    <x v="1"/>
    <x v="2"/>
    <n v="15381.69"/>
    <n v="276.87041999999997"/>
    <n v="2"/>
    <n v="30763.38"/>
    <x v="748"/>
    <n v="3.45"/>
    <n v="1584"/>
    <x v="150"/>
    <x v="8"/>
    <x v="8"/>
    <x v="8"/>
    <x v="6"/>
  </r>
  <r>
    <x v="749"/>
    <x v="3"/>
    <x v="3"/>
    <x v="3"/>
    <x v="2"/>
    <x v="5"/>
    <n v="10639.4"/>
    <n v="191.50919999999999"/>
    <n v="1"/>
    <n v="10639.4"/>
    <x v="749"/>
    <n v="1.61"/>
    <n v="3291"/>
    <x v="17"/>
    <x v="9"/>
    <x v="9"/>
    <x v="9"/>
    <x v="14"/>
  </r>
  <r>
    <x v="750"/>
    <x v="1"/>
    <x v="1"/>
    <x v="1"/>
    <x v="0"/>
    <x v="1"/>
    <n v="5561.22"/>
    <n v="100.10195999999999"/>
    <n v="1"/>
    <n v="5561.22"/>
    <x v="750"/>
    <n v="3.3"/>
    <n v="957"/>
    <x v="116"/>
    <x v="3"/>
    <x v="3"/>
    <x v="3"/>
    <x v="17"/>
  </r>
  <r>
    <x v="751"/>
    <x v="3"/>
    <x v="3"/>
    <x v="3"/>
    <x v="2"/>
    <x v="3"/>
    <n v="4678.96"/>
    <n v="84.221279999999993"/>
    <n v="4"/>
    <n v="18715.84"/>
    <x v="751"/>
    <n v="2.67"/>
    <n v="252"/>
    <x v="258"/>
    <x v="10"/>
    <x v="10"/>
    <x v="10"/>
    <x v="4"/>
  </r>
  <r>
    <x v="752"/>
    <x v="0"/>
    <x v="0"/>
    <x v="0"/>
    <x v="1"/>
    <x v="5"/>
    <n v="13072.25"/>
    <n v="235.30049999999997"/>
    <n v="2"/>
    <n v="26144.5"/>
    <x v="752"/>
    <n v="1.51"/>
    <n v="4658"/>
    <x v="317"/>
    <x v="9"/>
    <x v="9"/>
    <x v="9"/>
    <x v="11"/>
  </r>
  <r>
    <x v="753"/>
    <x v="3"/>
    <x v="3"/>
    <x v="3"/>
    <x v="1"/>
    <x v="5"/>
    <n v="510.72"/>
    <n v="9.1929599999999994"/>
    <n v="2"/>
    <n v="1021.44"/>
    <x v="753"/>
    <n v="1.07"/>
    <n v="4611"/>
    <x v="93"/>
    <x v="7"/>
    <x v="7"/>
    <x v="7"/>
    <x v="26"/>
  </r>
  <r>
    <x v="754"/>
    <x v="3"/>
    <x v="3"/>
    <x v="3"/>
    <x v="0"/>
    <x v="4"/>
    <n v="19507.259999999998"/>
    <n v="351.13067999999993"/>
    <n v="1"/>
    <n v="19507.259999999998"/>
    <x v="754"/>
    <n v="2.0299999999999998"/>
    <n v="1353"/>
    <x v="104"/>
    <x v="0"/>
    <x v="0"/>
    <x v="0"/>
    <x v="2"/>
  </r>
  <r>
    <x v="755"/>
    <x v="9"/>
    <x v="1"/>
    <x v="9"/>
    <x v="1"/>
    <x v="5"/>
    <n v="3293.39"/>
    <n v="59.281019999999991"/>
    <n v="3"/>
    <n v="9880.17"/>
    <x v="755"/>
    <n v="3.86"/>
    <n v="2061"/>
    <x v="168"/>
    <x v="11"/>
    <x v="11"/>
    <x v="11"/>
    <x v="30"/>
  </r>
  <r>
    <x v="756"/>
    <x v="9"/>
    <x v="1"/>
    <x v="9"/>
    <x v="1"/>
    <x v="0"/>
    <n v="7724.8"/>
    <n v="139.04640000000001"/>
    <n v="4"/>
    <n v="30899.200000000001"/>
    <x v="756"/>
    <n v="4.6399999999999997"/>
    <n v="4941"/>
    <x v="23"/>
    <x v="6"/>
    <x v="6"/>
    <x v="6"/>
    <x v="17"/>
  </r>
  <r>
    <x v="757"/>
    <x v="7"/>
    <x v="0"/>
    <x v="7"/>
    <x v="1"/>
    <x v="4"/>
    <n v="19304.580000000002"/>
    <n v="347.48244"/>
    <n v="4"/>
    <n v="77218.320000000007"/>
    <x v="757"/>
    <n v="4.16"/>
    <n v="4235"/>
    <x v="141"/>
    <x v="0"/>
    <x v="0"/>
    <x v="0"/>
    <x v="27"/>
  </r>
  <r>
    <x v="758"/>
    <x v="0"/>
    <x v="0"/>
    <x v="0"/>
    <x v="1"/>
    <x v="5"/>
    <n v="18419.73"/>
    <n v="331.55513999999999"/>
    <n v="3"/>
    <n v="55259.19"/>
    <x v="758"/>
    <n v="3.13"/>
    <n v="2624"/>
    <x v="230"/>
    <x v="7"/>
    <x v="7"/>
    <x v="7"/>
    <x v="8"/>
  </r>
  <r>
    <x v="759"/>
    <x v="7"/>
    <x v="0"/>
    <x v="7"/>
    <x v="1"/>
    <x v="3"/>
    <n v="18691.8"/>
    <n v="336.45239999999995"/>
    <n v="2"/>
    <n v="37383.599999999999"/>
    <x v="759"/>
    <n v="3.18"/>
    <n v="3925"/>
    <x v="200"/>
    <x v="2"/>
    <x v="2"/>
    <x v="2"/>
    <x v="19"/>
  </r>
  <r>
    <x v="760"/>
    <x v="4"/>
    <x v="0"/>
    <x v="4"/>
    <x v="0"/>
    <x v="1"/>
    <n v="4058.49"/>
    <n v="73.052819999999997"/>
    <n v="1"/>
    <n v="4058.49"/>
    <x v="760"/>
    <n v="4.26"/>
    <n v="3241"/>
    <x v="223"/>
    <x v="2"/>
    <x v="2"/>
    <x v="2"/>
    <x v="16"/>
  </r>
  <r>
    <x v="761"/>
    <x v="9"/>
    <x v="1"/>
    <x v="9"/>
    <x v="1"/>
    <x v="2"/>
    <n v="6422.64"/>
    <n v="115.60751999999999"/>
    <n v="4"/>
    <n v="25690.560000000001"/>
    <x v="761"/>
    <n v="4.76"/>
    <n v="4866"/>
    <x v="214"/>
    <x v="10"/>
    <x v="10"/>
    <x v="10"/>
    <x v="27"/>
  </r>
  <r>
    <x v="762"/>
    <x v="0"/>
    <x v="0"/>
    <x v="0"/>
    <x v="0"/>
    <x v="0"/>
    <n v="17561.73"/>
    <n v="316.11113999999998"/>
    <n v="4"/>
    <n v="70246.92"/>
    <x v="762"/>
    <n v="1.77"/>
    <n v="1249"/>
    <x v="151"/>
    <x v="10"/>
    <x v="10"/>
    <x v="10"/>
    <x v="11"/>
  </r>
  <r>
    <x v="763"/>
    <x v="9"/>
    <x v="1"/>
    <x v="9"/>
    <x v="1"/>
    <x v="5"/>
    <n v="17360.599999999999"/>
    <n v="312.49079999999992"/>
    <n v="4"/>
    <n v="69442.399999999994"/>
    <x v="763"/>
    <n v="3.13"/>
    <n v="4768"/>
    <x v="82"/>
    <x v="7"/>
    <x v="7"/>
    <x v="7"/>
    <x v="4"/>
  </r>
  <r>
    <x v="764"/>
    <x v="7"/>
    <x v="0"/>
    <x v="7"/>
    <x v="2"/>
    <x v="3"/>
    <n v="17594.5"/>
    <n v="316.70099999999996"/>
    <n v="3"/>
    <n v="52783.5"/>
    <x v="764"/>
    <n v="1.18"/>
    <n v="294"/>
    <x v="36"/>
    <x v="11"/>
    <x v="11"/>
    <x v="11"/>
    <x v="22"/>
  </r>
  <r>
    <x v="765"/>
    <x v="8"/>
    <x v="3"/>
    <x v="8"/>
    <x v="0"/>
    <x v="5"/>
    <n v="8520.09"/>
    <n v="153.36161999999999"/>
    <n v="3"/>
    <n v="25560.27"/>
    <x v="765"/>
    <n v="3.84"/>
    <n v="2280"/>
    <x v="318"/>
    <x v="4"/>
    <x v="4"/>
    <x v="4"/>
    <x v="27"/>
  </r>
  <r>
    <x v="766"/>
    <x v="8"/>
    <x v="3"/>
    <x v="8"/>
    <x v="0"/>
    <x v="4"/>
    <n v="3138.25"/>
    <n v="56.488499999999995"/>
    <n v="5"/>
    <n v="15691.25"/>
    <x v="766"/>
    <n v="4.38"/>
    <n v="3196"/>
    <x v="249"/>
    <x v="10"/>
    <x v="10"/>
    <x v="10"/>
    <x v="30"/>
  </r>
  <r>
    <x v="767"/>
    <x v="2"/>
    <x v="2"/>
    <x v="2"/>
    <x v="0"/>
    <x v="4"/>
    <n v="18354.43"/>
    <n v="330.37973999999997"/>
    <n v="4"/>
    <n v="73417.72"/>
    <x v="767"/>
    <n v="4.4000000000000004"/>
    <n v="2187"/>
    <x v="116"/>
    <x v="3"/>
    <x v="3"/>
    <x v="3"/>
    <x v="17"/>
  </r>
  <r>
    <x v="768"/>
    <x v="0"/>
    <x v="0"/>
    <x v="0"/>
    <x v="2"/>
    <x v="3"/>
    <n v="15173.24"/>
    <n v="273.11831999999998"/>
    <n v="4"/>
    <n v="60692.959999999999"/>
    <x v="768"/>
    <n v="4.32"/>
    <n v="1631"/>
    <x v="319"/>
    <x v="3"/>
    <x v="3"/>
    <x v="3"/>
    <x v="14"/>
  </r>
  <r>
    <x v="769"/>
    <x v="3"/>
    <x v="3"/>
    <x v="3"/>
    <x v="2"/>
    <x v="0"/>
    <n v="16655.669999999998"/>
    <n v="299.80205999999993"/>
    <n v="2"/>
    <n v="33311.339999999997"/>
    <x v="769"/>
    <n v="3.96"/>
    <n v="3444"/>
    <x v="164"/>
    <x v="8"/>
    <x v="8"/>
    <x v="8"/>
    <x v="0"/>
  </r>
  <r>
    <x v="770"/>
    <x v="4"/>
    <x v="0"/>
    <x v="4"/>
    <x v="0"/>
    <x v="5"/>
    <n v="1516.78"/>
    <n v="27.302039999999998"/>
    <n v="3"/>
    <n v="4550.34"/>
    <x v="770"/>
    <n v="1.45"/>
    <n v="4385"/>
    <x v="161"/>
    <x v="10"/>
    <x v="10"/>
    <x v="10"/>
    <x v="1"/>
  </r>
  <r>
    <x v="771"/>
    <x v="8"/>
    <x v="3"/>
    <x v="8"/>
    <x v="1"/>
    <x v="1"/>
    <n v="5381.34"/>
    <n v="96.86412"/>
    <n v="1"/>
    <n v="5381.34"/>
    <x v="771"/>
    <n v="3.88"/>
    <n v="769"/>
    <x v="86"/>
    <x v="5"/>
    <x v="5"/>
    <x v="5"/>
    <x v="22"/>
  </r>
  <r>
    <x v="772"/>
    <x v="9"/>
    <x v="1"/>
    <x v="9"/>
    <x v="1"/>
    <x v="0"/>
    <n v="8685.6"/>
    <n v="156.3408"/>
    <n v="1"/>
    <n v="8685.6"/>
    <x v="772"/>
    <n v="1.94"/>
    <n v="94"/>
    <x v="34"/>
    <x v="8"/>
    <x v="8"/>
    <x v="8"/>
    <x v="9"/>
  </r>
  <r>
    <x v="773"/>
    <x v="3"/>
    <x v="3"/>
    <x v="3"/>
    <x v="1"/>
    <x v="5"/>
    <n v="601.70000000000005"/>
    <n v="10.8306"/>
    <n v="5"/>
    <n v="3008.5"/>
    <x v="773"/>
    <n v="3.88"/>
    <n v="1330"/>
    <x v="28"/>
    <x v="7"/>
    <x v="7"/>
    <x v="7"/>
    <x v="5"/>
  </r>
  <r>
    <x v="774"/>
    <x v="9"/>
    <x v="1"/>
    <x v="9"/>
    <x v="0"/>
    <x v="4"/>
    <n v="19150.97"/>
    <n v="344.71746000000002"/>
    <n v="1"/>
    <n v="19150.97"/>
    <x v="774"/>
    <n v="3.79"/>
    <n v="2543"/>
    <x v="86"/>
    <x v="5"/>
    <x v="5"/>
    <x v="5"/>
    <x v="22"/>
  </r>
  <r>
    <x v="775"/>
    <x v="5"/>
    <x v="1"/>
    <x v="5"/>
    <x v="1"/>
    <x v="5"/>
    <n v="5483.26"/>
    <n v="98.698679999999996"/>
    <n v="3"/>
    <n v="16449.78"/>
    <x v="775"/>
    <n v="4.97"/>
    <n v="2140"/>
    <x v="263"/>
    <x v="1"/>
    <x v="1"/>
    <x v="1"/>
    <x v="20"/>
  </r>
  <r>
    <x v="776"/>
    <x v="0"/>
    <x v="0"/>
    <x v="0"/>
    <x v="0"/>
    <x v="5"/>
    <n v="14025.27"/>
    <n v="252.45486"/>
    <n v="4"/>
    <n v="56101.08"/>
    <x v="776"/>
    <n v="3.88"/>
    <n v="1224"/>
    <x v="104"/>
    <x v="0"/>
    <x v="0"/>
    <x v="0"/>
    <x v="2"/>
  </r>
  <r>
    <x v="777"/>
    <x v="3"/>
    <x v="3"/>
    <x v="3"/>
    <x v="0"/>
    <x v="2"/>
    <n v="19199.830000000002"/>
    <n v="345.59694000000002"/>
    <n v="1"/>
    <n v="19199.830000000002"/>
    <x v="777"/>
    <n v="2.66"/>
    <n v="3741"/>
    <x v="140"/>
    <x v="1"/>
    <x v="1"/>
    <x v="1"/>
    <x v="23"/>
  </r>
  <r>
    <x v="778"/>
    <x v="7"/>
    <x v="0"/>
    <x v="7"/>
    <x v="2"/>
    <x v="3"/>
    <n v="1173.46"/>
    <n v="21.12228"/>
    <n v="4"/>
    <n v="4693.84"/>
    <x v="778"/>
    <n v="3.42"/>
    <n v="163"/>
    <x v="320"/>
    <x v="10"/>
    <x v="10"/>
    <x v="10"/>
    <x v="5"/>
  </r>
  <r>
    <x v="779"/>
    <x v="4"/>
    <x v="0"/>
    <x v="4"/>
    <x v="2"/>
    <x v="1"/>
    <n v="12248.34"/>
    <n v="220.47011999999998"/>
    <n v="2"/>
    <n v="24496.68"/>
    <x v="779"/>
    <n v="1.43"/>
    <n v="2888"/>
    <x v="39"/>
    <x v="1"/>
    <x v="1"/>
    <x v="1"/>
    <x v="15"/>
  </r>
  <r>
    <x v="780"/>
    <x v="5"/>
    <x v="1"/>
    <x v="5"/>
    <x v="1"/>
    <x v="4"/>
    <n v="7182.08"/>
    <n v="129.27743999999998"/>
    <n v="4"/>
    <n v="28728.32"/>
    <x v="780"/>
    <n v="4.5"/>
    <n v="4986"/>
    <x v="86"/>
    <x v="5"/>
    <x v="5"/>
    <x v="5"/>
    <x v="22"/>
  </r>
  <r>
    <x v="781"/>
    <x v="0"/>
    <x v="0"/>
    <x v="0"/>
    <x v="1"/>
    <x v="1"/>
    <n v="19600.650000000001"/>
    <n v="352.81169999999997"/>
    <n v="3"/>
    <n v="58801.95"/>
    <x v="781"/>
    <n v="4.84"/>
    <n v="2900"/>
    <x v="166"/>
    <x v="0"/>
    <x v="0"/>
    <x v="0"/>
    <x v="10"/>
  </r>
  <r>
    <x v="782"/>
    <x v="9"/>
    <x v="1"/>
    <x v="9"/>
    <x v="1"/>
    <x v="4"/>
    <n v="19023.13"/>
    <n v="342.41633999999999"/>
    <n v="2"/>
    <n v="38046.26"/>
    <x v="782"/>
    <n v="2.73"/>
    <n v="2695"/>
    <x v="40"/>
    <x v="0"/>
    <x v="0"/>
    <x v="0"/>
    <x v="5"/>
  </r>
  <r>
    <x v="783"/>
    <x v="5"/>
    <x v="1"/>
    <x v="5"/>
    <x v="0"/>
    <x v="2"/>
    <n v="2958.05"/>
    <n v="53.244900000000001"/>
    <n v="1"/>
    <n v="2958.05"/>
    <x v="783"/>
    <n v="4.22"/>
    <n v="4949"/>
    <x v="33"/>
    <x v="0"/>
    <x v="0"/>
    <x v="0"/>
    <x v="9"/>
  </r>
  <r>
    <x v="784"/>
    <x v="2"/>
    <x v="2"/>
    <x v="2"/>
    <x v="2"/>
    <x v="1"/>
    <n v="7111.2"/>
    <n v="128.0016"/>
    <n v="5"/>
    <n v="35556"/>
    <x v="784"/>
    <n v="2.23"/>
    <n v="4286"/>
    <x v="258"/>
    <x v="10"/>
    <x v="10"/>
    <x v="10"/>
    <x v="4"/>
  </r>
  <r>
    <x v="785"/>
    <x v="2"/>
    <x v="2"/>
    <x v="2"/>
    <x v="2"/>
    <x v="0"/>
    <n v="18258.79"/>
    <n v="328.65821999999997"/>
    <n v="3"/>
    <n v="54776.37"/>
    <x v="785"/>
    <n v="3.05"/>
    <n v="603"/>
    <x v="207"/>
    <x v="9"/>
    <x v="9"/>
    <x v="9"/>
    <x v="21"/>
  </r>
  <r>
    <x v="786"/>
    <x v="3"/>
    <x v="3"/>
    <x v="3"/>
    <x v="1"/>
    <x v="4"/>
    <n v="3435.11"/>
    <n v="61.831979999999994"/>
    <n v="2"/>
    <n v="6870.22"/>
    <x v="786"/>
    <n v="1.54"/>
    <n v="4713"/>
    <x v="71"/>
    <x v="3"/>
    <x v="3"/>
    <x v="3"/>
    <x v="11"/>
  </r>
  <r>
    <x v="787"/>
    <x v="7"/>
    <x v="0"/>
    <x v="7"/>
    <x v="2"/>
    <x v="3"/>
    <n v="11437.5"/>
    <n v="205.87499999999997"/>
    <n v="3"/>
    <n v="34312.5"/>
    <x v="787"/>
    <n v="2.95"/>
    <n v="2978"/>
    <x v="15"/>
    <x v="4"/>
    <x v="4"/>
    <x v="4"/>
    <x v="6"/>
  </r>
  <r>
    <x v="788"/>
    <x v="3"/>
    <x v="3"/>
    <x v="3"/>
    <x v="1"/>
    <x v="4"/>
    <n v="1930.98"/>
    <n v="34.757639999999995"/>
    <n v="4"/>
    <n v="7723.92"/>
    <x v="788"/>
    <n v="3.34"/>
    <n v="3608"/>
    <x v="52"/>
    <x v="3"/>
    <x v="3"/>
    <x v="3"/>
    <x v="24"/>
  </r>
  <r>
    <x v="789"/>
    <x v="5"/>
    <x v="1"/>
    <x v="5"/>
    <x v="2"/>
    <x v="3"/>
    <n v="13385.52"/>
    <n v="240.93935999999999"/>
    <n v="5"/>
    <n v="66927.600000000006"/>
    <x v="789"/>
    <n v="1.36"/>
    <n v="3651"/>
    <x v="117"/>
    <x v="3"/>
    <x v="3"/>
    <x v="3"/>
    <x v="18"/>
  </r>
  <r>
    <x v="790"/>
    <x v="9"/>
    <x v="1"/>
    <x v="9"/>
    <x v="2"/>
    <x v="4"/>
    <n v="12448.82"/>
    <n v="224.07875999999999"/>
    <n v="4"/>
    <n v="49795.28"/>
    <x v="790"/>
    <n v="3.33"/>
    <n v="869"/>
    <x v="238"/>
    <x v="1"/>
    <x v="1"/>
    <x v="1"/>
    <x v="14"/>
  </r>
  <r>
    <x v="791"/>
    <x v="3"/>
    <x v="3"/>
    <x v="3"/>
    <x v="1"/>
    <x v="4"/>
    <n v="14075.26"/>
    <n v="253.35467999999997"/>
    <n v="2"/>
    <n v="28150.52"/>
    <x v="791"/>
    <n v="4.83"/>
    <n v="1599"/>
    <x v="75"/>
    <x v="1"/>
    <x v="1"/>
    <x v="1"/>
    <x v="17"/>
  </r>
  <r>
    <x v="792"/>
    <x v="2"/>
    <x v="2"/>
    <x v="2"/>
    <x v="2"/>
    <x v="1"/>
    <n v="1161.23"/>
    <n v="20.902139999999999"/>
    <n v="3"/>
    <n v="3483.69"/>
    <x v="792"/>
    <n v="3.87"/>
    <n v="3896"/>
    <x v="239"/>
    <x v="5"/>
    <x v="5"/>
    <x v="5"/>
    <x v="16"/>
  </r>
  <r>
    <x v="793"/>
    <x v="5"/>
    <x v="1"/>
    <x v="5"/>
    <x v="0"/>
    <x v="1"/>
    <n v="9446.2900000000009"/>
    <n v="170.03322"/>
    <n v="3"/>
    <n v="28338.87"/>
    <x v="793"/>
    <n v="1.17"/>
    <n v="3343"/>
    <x v="255"/>
    <x v="7"/>
    <x v="7"/>
    <x v="7"/>
    <x v="3"/>
  </r>
  <r>
    <x v="794"/>
    <x v="8"/>
    <x v="3"/>
    <x v="8"/>
    <x v="2"/>
    <x v="0"/>
    <n v="5729.76"/>
    <n v="103.13567999999999"/>
    <n v="2"/>
    <n v="11459.52"/>
    <x v="794"/>
    <n v="2.27"/>
    <n v="4566"/>
    <x v="114"/>
    <x v="3"/>
    <x v="3"/>
    <x v="3"/>
    <x v="28"/>
  </r>
  <r>
    <x v="795"/>
    <x v="4"/>
    <x v="0"/>
    <x v="4"/>
    <x v="0"/>
    <x v="2"/>
    <n v="12441.48"/>
    <n v="223.94663999999997"/>
    <n v="4"/>
    <n v="49765.919999999998"/>
    <x v="795"/>
    <n v="2.31"/>
    <n v="1258"/>
    <x v="178"/>
    <x v="8"/>
    <x v="8"/>
    <x v="8"/>
    <x v="5"/>
  </r>
  <r>
    <x v="796"/>
    <x v="1"/>
    <x v="1"/>
    <x v="1"/>
    <x v="1"/>
    <x v="5"/>
    <n v="3392.63"/>
    <n v="61.067339999999994"/>
    <n v="4"/>
    <n v="13570.52"/>
    <x v="796"/>
    <n v="2.83"/>
    <n v="2146"/>
    <x v="266"/>
    <x v="10"/>
    <x v="10"/>
    <x v="10"/>
    <x v="24"/>
  </r>
  <r>
    <x v="797"/>
    <x v="1"/>
    <x v="1"/>
    <x v="1"/>
    <x v="1"/>
    <x v="4"/>
    <n v="13801.39"/>
    <n v="248.42501999999996"/>
    <n v="1"/>
    <n v="13801.39"/>
    <x v="797"/>
    <n v="1.63"/>
    <n v="774"/>
    <x v="321"/>
    <x v="5"/>
    <x v="5"/>
    <x v="5"/>
    <x v="30"/>
  </r>
  <r>
    <x v="798"/>
    <x v="8"/>
    <x v="3"/>
    <x v="8"/>
    <x v="2"/>
    <x v="5"/>
    <n v="9859.99"/>
    <n v="177.47981999999999"/>
    <n v="3"/>
    <n v="29579.97"/>
    <x v="798"/>
    <n v="2.38"/>
    <n v="3136"/>
    <x v="293"/>
    <x v="9"/>
    <x v="9"/>
    <x v="9"/>
    <x v="28"/>
  </r>
  <r>
    <x v="799"/>
    <x v="8"/>
    <x v="3"/>
    <x v="8"/>
    <x v="2"/>
    <x v="0"/>
    <n v="2332.81"/>
    <n v="41.990579999999994"/>
    <n v="3"/>
    <n v="6998.43"/>
    <x v="799"/>
    <n v="4.67"/>
    <n v="2867"/>
    <x v="322"/>
    <x v="5"/>
    <x v="5"/>
    <x v="5"/>
    <x v="15"/>
  </r>
  <r>
    <x v="800"/>
    <x v="5"/>
    <x v="1"/>
    <x v="5"/>
    <x v="2"/>
    <x v="5"/>
    <n v="3616.66"/>
    <n v="65.099879999999999"/>
    <n v="1"/>
    <n v="3616.66"/>
    <x v="800"/>
    <n v="3.37"/>
    <n v="3103"/>
    <x v="152"/>
    <x v="3"/>
    <x v="3"/>
    <x v="3"/>
    <x v="30"/>
  </r>
  <r>
    <x v="801"/>
    <x v="0"/>
    <x v="0"/>
    <x v="0"/>
    <x v="0"/>
    <x v="0"/>
    <n v="4157.8900000000003"/>
    <n v="74.842020000000005"/>
    <n v="1"/>
    <n v="4157.8900000000003"/>
    <x v="801"/>
    <n v="3.43"/>
    <n v="678"/>
    <x v="234"/>
    <x v="1"/>
    <x v="1"/>
    <x v="1"/>
    <x v="6"/>
  </r>
  <r>
    <x v="802"/>
    <x v="1"/>
    <x v="1"/>
    <x v="1"/>
    <x v="0"/>
    <x v="1"/>
    <n v="12552.79"/>
    <n v="225.95022"/>
    <n v="2"/>
    <n v="25105.58"/>
    <x v="802"/>
    <n v="3.22"/>
    <n v="1441"/>
    <x v="85"/>
    <x v="11"/>
    <x v="11"/>
    <x v="11"/>
    <x v="19"/>
  </r>
  <r>
    <x v="803"/>
    <x v="3"/>
    <x v="3"/>
    <x v="3"/>
    <x v="1"/>
    <x v="2"/>
    <n v="5690.91"/>
    <n v="102.43637999999999"/>
    <n v="2"/>
    <n v="11381.82"/>
    <x v="803"/>
    <n v="2.0499999999999998"/>
    <n v="1739"/>
    <x v="163"/>
    <x v="3"/>
    <x v="3"/>
    <x v="3"/>
    <x v="25"/>
  </r>
  <r>
    <x v="804"/>
    <x v="4"/>
    <x v="0"/>
    <x v="4"/>
    <x v="0"/>
    <x v="5"/>
    <n v="7550.17"/>
    <n v="135.90305999999998"/>
    <n v="5"/>
    <n v="37750.85"/>
    <x v="804"/>
    <n v="1.82"/>
    <n v="294"/>
    <x v="290"/>
    <x v="3"/>
    <x v="3"/>
    <x v="3"/>
    <x v="16"/>
  </r>
  <r>
    <x v="805"/>
    <x v="2"/>
    <x v="2"/>
    <x v="2"/>
    <x v="0"/>
    <x v="2"/>
    <n v="10854.19"/>
    <n v="195.37541999999999"/>
    <n v="2"/>
    <n v="21708.38"/>
    <x v="805"/>
    <n v="5"/>
    <n v="628"/>
    <x v="19"/>
    <x v="10"/>
    <x v="10"/>
    <x v="10"/>
    <x v="16"/>
  </r>
  <r>
    <x v="806"/>
    <x v="5"/>
    <x v="1"/>
    <x v="5"/>
    <x v="0"/>
    <x v="1"/>
    <n v="5758.22"/>
    <n v="103.64796"/>
    <n v="5"/>
    <n v="28791.1"/>
    <x v="806"/>
    <n v="1.55"/>
    <n v="2013"/>
    <x v="263"/>
    <x v="1"/>
    <x v="1"/>
    <x v="1"/>
    <x v="20"/>
  </r>
  <r>
    <x v="807"/>
    <x v="7"/>
    <x v="0"/>
    <x v="7"/>
    <x v="0"/>
    <x v="3"/>
    <n v="10352.969999999999"/>
    <n v="186.35345999999998"/>
    <n v="4"/>
    <n v="41411.879999999997"/>
    <x v="807"/>
    <n v="1.31"/>
    <n v="509"/>
    <x v="113"/>
    <x v="8"/>
    <x v="8"/>
    <x v="8"/>
    <x v="4"/>
  </r>
  <r>
    <x v="808"/>
    <x v="0"/>
    <x v="0"/>
    <x v="0"/>
    <x v="2"/>
    <x v="5"/>
    <n v="19951.93"/>
    <n v="359.13473999999997"/>
    <n v="3"/>
    <n v="59855.79"/>
    <x v="808"/>
    <n v="2.2400000000000002"/>
    <n v="3179"/>
    <x v="91"/>
    <x v="8"/>
    <x v="8"/>
    <x v="8"/>
    <x v="8"/>
  </r>
  <r>
    <x v="809"/>
    <x v="7"/>
    <x v="0"/>
    <x v="7"/>
    <x v="2"/>
    <x v="3"/>
    <n v="8369.92"/>
    <n v="150.65855999999999"/>
    <n v="5"/>
    <n v="41849.599999999999"/>
    <x v="809"/>
    <n v="1.82"/>
    <n v="2104"/>
    <x v="223"/>
    <x v="2"/>
    <x v="2"/>
    <x v="2"/>
    <x v="16"/>
  </r>
  <r>
    <x v="810"/>
    <x v="2"/>
    <x v="2"/>
    <x v="2"/>
    <x v="2"/>
    <x v="3"/>
    <n v="821.62"/>
    <n v="14.789159999999999"/>
    <n v="2"/>
    <n v="1643.24"/>
    <x v="810"/>
    <n v="4.33"/>
    <n v="1516"/>
    <x v="115"/>
    <x v="2"/>
    <x v="2"/>
    <x v="2"/>
    <x v="7"/>
  </r>
  <r>
    <x v="811"/>
    <x v="4"/>
    <x v="0"/>
    <x v="4"/>
    <x v="2"/>
    <x v="3"/>
    <n v="962.68"/>
    <n v="17.328239999999997"/>
    <n v="1"/>
    <n v="962.68"/>
    <x v="811"/>
    <n v="3.08"/>
    <n v="2787"/>
    <x v="158"/>
    <x v="8"/>
    <x v="8"/>
    <x v="8"/>
    <x v="1"/>
  </r>
  <r>
    <x v="812"/>
    <x v="7"/>
    <x v="0"/>
    <x v="7"/>
    <x v="1"/>
    <x v="1"/>
    <n v="5757.07"/>
    <n v="103.62725999999999"/>
    <n v="4"/>
    <n v="23028.28"/>
    <x v="812"/>
    <n v="1.88"/>
    <n v="249"/>
    <x v="323"/>
    <x v="1"/>
    <x v="1"/>
    <x v="1"/>
    <x v="16"/>
  </r>
  <r>
    <x v="813"/>
    <x v="2"/>
    <x v="2"/>
    <x v="2"/>
    <x v="0"/>
    <x v="4"/>
    <n v="9997.32"/>
    <n v="179.95175999999998"/>
    <n v="5"/>
    <n v="49986.6"/>
    <x v="813"/>
    <n v="2.76"/>
    <n v="2054"/>
    <x v="279"/>
    <x v="8"/>
    <x v="8"/>
    <x v="8"/>
    <x v="3"/>
  </r>
  <r>
    <x v="814"/>
    <x v="8"/>
    <x v="3"/>
    <x v="8"/>
    <x v="0"/>
    <x v="4"/>
    <n v="5560.83"/>
    <n v="100.09493999999999"/>
    <n v="1"/>
    <n v="5560.83"/>
    <x v="814"/>
    <n v="2.3199999999999998"/>
    <n v="2418"/>
    <x v="82"/>
    <x v="7"/>
    <x v="7"/>
    <x v="7"/>
    <x v="4"/>
  </r>
  <r>
    <x v="815"/>
    <x v="6"/>
    <x v="4"/>
    <x v="6"/>
    <x v="1"/>
    <x v="4"/>
    <n v="15464.3"/>
    <n v="278.35739999999998"/>
    <n v="4"/>
    <n v="61857.2"/>
    <x v="815"/>
    <n v="3.17"/>
    <n v="4676"/>
    <x v="24"/>
    <x v="4"/>
    <x v="4"/>
    <x v="4"/>
    <x v="18"/>
  </r>
  <r>
    <x v="816"/>
    <x v="1"/>
    <x v="1"/>
    <x v="1"/>
    <x v="0"/>
    <x v="5"/>
    <n v="4288.49"/>
    <n v="77.192819999999983"/>
    <n v="1"/>
    <n v="4288.49"/>
    <x v="816"/>
    <n v="3.43"/>
    <n v="364"/>
    <x v="320"/>
    <x v="10"/>
    <x v="10"/>
    <x v="10"/>
    <x v="5"/>
  </r>
  <r>
    <x v="817"/>
    <x v="6"/>
    <x v="4"/>
    <x v="6"/>
    <x v="2"/>
    <x v="0"/>
    <n v="2514.5500000000002"/>
    <n v="45.261899999999997"/>
    <n v="4"/>
    <n v="10058.200000000001"/>
    <x v="817"/>
    <n v="3.09"/>
    <n v="4135"/>
    <x v="237"/>
    <x v="4"/>
    <x v="4"/>
    <x v="4"/>
    <x v="17"/>
  </r>
  <r>
    <x v="818"/>
    <x v="0"/>
    <x v="0"/>
    <x v="0"/>
    <x v="0"/>
    <x v="5"/>
    <n v="8997.8799999999992"/>
    <n v="161.96183999999997"/>
    <n v="2"/>
    <n v="17995.759999999998"/>
    <x v="818"/>
    <n v="4.3899999999999997"/>
    <n v="2677"/>
    <x v="247"/>
    <x v="3"/>
    <x v="3"/>
    <x v="3"/>
    <x v="20"/>
  </r>
  <r>
    <x v="819"/>
    <x v="3"/>
    <x v="3"/>
    <x v="3"/>
    <x v="0"/>
    <x v="0"/>
    <n v="13531.7"/>
    <n v="243.57059999999998"/>
    <n v="4"/>
    <n v="54126.8"/>
    <x v="819"/>
    <n v="4.9400000000000004"/>
    <n v="4044"/>
    <x v="250"/>
    <x v="3"/>
    <x v="3"/>
    <x v="3"/>
    <x v="27"/>
  </r>
  <r>
    <x v="820"/>
    <x v="5"/>
    <x v="1"/>
    <x v="5"/>
    <x v="2"/>
    <x v="0"/>
    <n v="18837.419999999998"/>
    <n v="339.07355999999993"/>
    <n v="2"/>
    <n v="37674.839999999997"/>
    <x v="820"/>
    <n v="2.64"/>
    <n v="1662"/>
    <x v="213"/>
    <x v="3"/>
    <x v="3"/>
    <x v="3"/>
    <x v="12"/>
  </r>
  <r>
    <x v="821"/>
    <x v="0"/>
    <x v="0"/>
    <x v="0"/>
    <x v="2"/>
    <x v="2"/>
    <n v="15509.13"/>
    <n v="279.16433999999998"/>
    <n v="5"/>
    <n v="77545.649999999994"/>
    <x v="821"/>
    <n v="1.56"/>
    <n v="3689"/>
    <x v="19"/>
    <x v="10"/>
    <x v="10"/>
    <x v="10"/>
    <x v="16"/>
  </r>
  <r>
    <x v="822"/>
    <x v="5"/>
    <x v="1"/>
    <x v="5"/>
    <x v="1"/>
    <x v="2"/>
    <n v="7795.74"/>
    <n v="140.32332"/>
    <n v="1"/>
    <n v="7795.74"/>
    <x v="822"/>
    <n v="1.4"/>
    <n v="3095"/>
    <x v="127"/>
    <x v="6"/>
    <x v="6"/>
    <x v="6"/>
    <x v="0"/>
  </r>
  <r>
    <x v="823"/>
    <x v="8"/>
    <x v="3"/>
    <x v="8"/>
    <x v="2"/>
    <x v="2"/>
    <n v="19708.47"/>
    <n v="354.75245999999999"/>
    <n v="4"/>
    <n v="78833.88"/>
    <x v="823"/>
    <n v="1.96"/>
    <n v="2395"/>
    <x v="324"/>
    <x v="5"/>
    <x v="5"/>
    <x v="5"/>
    <x v="2"/>
  </r>
  <r>
    <x v="824"/>
    <x v="2"/>
    <x v="2"/>
    <x v="2"/>
    <x v="0"/>
    <x v="3"/>
    <n v="12651.4"/>
    <n v="227.72519999999997"/>
    <n v="5"/>
    <n v="63257"/>
    <x v="824"/>
    <n v="2.96"/>
    <n v="2279"/>
    <x v="136"/>
    <x v="0"/>
    <x v="0"/>
    <x v="0"/>
    <x v="30"/>
  </r>
  <r>
    <x v="825"/>
    <x v="4"/>
    <x v="0"/>
    <x v="4"/>
    <x v="2"/>
    <x v="2"/>
    <n v="17095.689999999999"/>
    <n v="307.72241999999994"/>
    <n v="5"/>
    <n v="85478.45"/>
    <x v="825"/>
    <n v="2.31"/>
    <n v="73"/>
    <x v="271"/>
    <x v="6"/>
    <x v="6"/>
    <x v="6"/>
    <x v="26"/>
  </r>
  <r>
    <x v="826"/>
    <x v="4"/>
    <x v="0"/>
    <x v="4"/>
    <x v="2"/>
    <x v="3"/>
    <n v="9293.92"/>
    <n v="167.29056"/>
    <n v="3"/>
    <n v="27881.759999999998"/>
    <x v="826"/>
    <n v="3.21"/>
    <n v="407"/>
    <x v="209"/>
    <x v="7"/>
    <x v="7"/>
    <x v="7"/>
    <x v="13"/>
  </r>
  <r>
    <x v="827"/>
    <x v="6"/>
    <x v="4"/>
    <x v="6"/>
    <x v="1"/>
    <x v="0"/>
    <n v="19017.25"/>
    <n v="342.31049999999999"/>
    <n v="3"/>
    <n v="57051.75"/>
    <x v="827"/>
    <n v="2.67"/>
    <n v="715"/>
    <x v="43"/>
    <x v="6"/>
    <x v="6"/>
    <x v="6"/>
    <x v="24"/>
  </r>
  <r>
    <x v="828"/>
    <x v="6"/>
    <x v="4"/>
    <x v="6"/>
    <x v="2"/>
    <x v="5"/>
    <n v="10817.44"/>
    <n v="194.71392"/>
    <n v="3"/>
    <n v="32452.32"/>
    <x v="828"/>
    <n v="3.11"/>
    <n v="828"/>
    <x v="157"/>
    <x v="7"/>
    <x v="7"/>
    <x v="7"/>
    <x v="9"/>
  </r>
  <r>
    <x v="829"/>
    <x v="2"/>
    <x v="2"/>
    <x v="2"/>
    <x v="0"/>
    <x v="1"/>
    <n v="12273.83"/>
    <n v="220.92893999999998"/>
    <n v="1"/>
    <n v="12273.83"/>
    <x v="829"/>
    <n v="4.37"/>
    <n v="3682"/>
    <x v="52"/>
    <x v="3"/>
    <x v="3"/>
    <x v="3"/>
    <x v="24"/>
  </r>
  <r>
    <x v="830"/>
    <x v="3"/>
    <x v="3"/>
    <x v="3"/>
    <x v="2"/>
    <x v="2"/>
    <n v="5437.17"/>
    <n v="97.86905999999999"/>
    <n v="3"/>
    <n v="16311.51"/>
    <x v="830"/>
    <n v="3.85"/>
    <n v="275"/>
    <x v="180"/>
    <x v="10"/>
    <x v="10"/>
    <x v="10"/>
    <x v="17"/>
  </r>
  <r>
    <x v="831"/>
    <x v="6"/>
    <x v="4"/>
    <x v="6"/>
    <x v="0"/>
    <x v="4"/>
    <n v="19610.689999999999"/>
    <n v="352.99241999999992"/>
    <n v="2"/>
    <n v="39221.379999999997"/>
    <x v="831"/>
    <n v="2.67"/>
    <n v="876"/>
    <x v="70"/>
    <x v="9"/>
    <x v="9"/>
    <x v="9"/>
    <x v="9"/>
  </r>
  <r>
    <x v="832"/>
    <x v="1"/>
    <x v="1"/>
    <x v="1"/>
    <x v="2"/>
    <x v="5"/>
    <n v="17317.2"/>
    <n v="311.70959999999997"/>
    <n v="4"/>
    <n v="69268.800000000003"/>
    <x v="832"/>
    <n v="4.3099999999999996"/>
    <n v="2565"/>
    <x v="158"/>
    <x v="8"/>
    <x v="8"/>
    <x v="8"/>
    <x v="1"/>
  </r>
  <r>
    <x v="833"/>
    <x v="6"/>
    <x v="4"/>
    <x v="6"/>
    <x v="0"/>
    <x v="1"/>
    <n v="7479.26"/>
    <n v="134.62667999999999"/>
    <n v="4"/>
    <n v="29917.040000000001"/>
    <x v="833"/>
    <n v="2.2599999999999998"/>
    <n v="1826"/>
    <x v="150"/>
    <x v="8"/>
    <x v="8"/>
    <x v="8"/>
    <x v="6"/>
  </r>
  <r>
    <x v="834"/>
    <x v="9"/>
    <x v="1"/>
    <x v="9"/>
    <x v="2"/>
    <x v="0"/>
    <n v="3859.16"/>
    <n v="69.464879999999994"/>
    <n v="1"/>
    <n v="3859.16"/>
    <x v="834"/>
    <n v="4.91"/>
    <n v="3330"/>
    <x v="205"/>
    <x v="1"/>
    <x v="1"/>
    <x v="1"/>
    <x v="27"/>
  </r>
  <r>
    <x v="835"/>
    <x v="5"/>
    <x v="1"/>
    <x v="5"/>
    <x v="1"/>
    <x v="2"/>
    <n v="3032.55"/>
    <n v="54.585900000000002"/>
    <n v="4"/>
    <n v="12130.2"/>
    <x v="835"/>
    <n v="3.67"/>
    <n v="2127"/>
    <x v="325"/>
    <x v="0"/>
    <x v="0"/>
    <x v="0"/>
    <x v="22"/>
  </r>
  <r>
    <x v="836"/>
    <x v="3"/>
    <x v="3"/>
    <x v="3"/>
    <x v="2"/>
    <x v="3"/>
    <n v="13856.47"/>
    <n v="249.41645999999997"/>
    <n v="2"/>
    <n v="27712.94"/>
    <x v="836"/>
    <n v="4.26"/>
    <n v="3370"/>
    <x v="75"/>
    <x v="1"/>
    <x v="1"/>
    <x v="1"/>
    <x v="17"/>
  </r>
  <r>
    <x v="837"/>
    <x v="8"/>
    <x v="3"/>
    <x v="8"/>
    <x v="1"/>
    <x v="3"/>
    <n v="3373.48"/>
    <n v="60.722639999999998"/>
    <n v="4"/>
    <n v="13493.92"/>
    <x v="837"/>
    <n v="3.54"/>
    <n v="4178"/>
    <x v="187"/>
    <x v="3"/>
    <x v="3"/>
    <x v="3"/>
    <x v="21"/>
  </r>
  <r>
    <x v="838"/>
    <x v="3"/>
    <x v="3"/>
    <x v="3"/>
    <x v="2"/>
    <x v="4"/>
    <n v="12926.37"/>
    <n v="232.67465999999999"/>
    <n v="4"/>
    <n v="51705.48"/>
    <x v="838"/>
    <n v="3.44"/>
    <n v="3631"/>
    <x v="107"/>
    <x v="10"/>
    <x v="10"/>
    <x v="10"/>
    <x v="28"/>
  </r>
  <r>
    <x v="839"/>
    <x v="3"/>
    <x v="3"/>
    <x v="3"/>
    <x v="0"/>
    <x v="1"/>
    <n v="2551.1799999999998"/>
    <n v="45.92123999999999"/>
    <n v="2"/>
    <n v="5102.3599999999997"/>
    <x v="839"/>
    <n v="2.08"/>
    <n v="1605"/>
    <x v="326"/>
    <x v="10"/>
    <x v="10"/>
    <x v="10"/>
    <x v="7"/>
  </r>
  <r>
    <x v="840"/>
    <x v="5"/>
    <x v="1"/>
    <x v="5"/>
    <x v="0"/>
    <x v="1"/>
    <n v="4053.5"/>
    <n v="72.962999999999994"/>
    <n v="5"/>
    <n v="20267.5"/>
    <x v="840"/>
    <n v="3"/>
    <n v="3057"/>
    <x v="182"/>
    <x v="9"/>
    <x v="9"/>
    <x v="9"/>
    <x v="30"/>
  </r>
  <r>
    <x v="841"/>
    <x v="7"/>
    <x v="0"/>
    <x v="7"/>
    <x v="1"/>
    <x v="5"/>
    <n v="3295.12"/>
    <n v="59.312159999999992"/>
    <n v="4"/>
    <n v="13180.48"/>
    <x v="841"/>
    <n v="1.04"/>
    <n v="3382"/>
    <x v="327"/>
    <x v="4"/>
    <x v="4"/>
    <x v="4"/>
    <x v="5"/>
  </r>
  <r>
    <x v="842"/>
    <x v="9"/>
    <x v="1"/>
    <x v="9"/>
    <x v="0"/>
    <x v="5"/>
    <n v="19126.009999999998"/>
    <n v="344.26817999999997"/>
    <n v="1"/>
    <n v="19126.009999999998"/>
    <x v="842"/>
    <n v="3.68"/>
    <n v="3209"/>
    <x v="206"/>
    <x v="6"/>
    <x v="6"/>
    <x v="6"/>
    <x v="3"/>
  </r>
  <r>
    <x v="843"/>
    <x v="6"/>
    <x v="4"/>
    <x v="6"/>
    <x v="0"/>
    <x v="1"/>
    <n v="16771.66"/>
    <n v="301.88987999999995"/>
    <n v="1"/>
    <n v="16771.66"/>
    <x v="843"/>
    <n v="4.5"/>
    <n v="1623"/>
    <x v="258"/>
    <x v="10"/>
    <x v="10"/>
    <x v="10"/>
    <x v="4"/>
  </r>
  <r>
    <x v="844"/>
    <x v="7"/>
    <x v="0"/>
    <x v="7"/>
    <x v="0"/>
    <x v="4"/>
    <n v="1216.48"/>
    <n v="21.896639999999998"/>
    <n v="4"/>
    <n v="4865.92"/>
    <x v="844"/>
    <n v="3.16"/>
    <n v="4471"/>
    <x v="81"/>
    <x v="11"/>
    <x v="11"/>
    <x v="11"/>
    <x v="6"/>
  </r>
  <r>
    <x v="845"/>
    <x v="7"/>
    <x v="0"/>
    <x v="7"/>
    <x v="0"/>
    <x v="5"/>
    <n v="4792.21"/>
    <n v="86.259779999999992"/>
    <n v="3"/>
    <n v="14376.63"/>
    <x v="845"/>
    <n v="3.71"/>
    <n v="152"/>
    <x v="328"/>
    <x v="7"/>
    <x v="7"/>
    <x v="7"/>
    <x v="27"/>
  </r>
  <r>
    <x v="846"/>
    <x v="7"/>
    <x v="0"/>
    <x v="7"/>
    <x v="2"/>
    <x v="3"/>
    <n v="15839.39"/>
    <n v="285.10901999999999"/>
    <n v="5"/>
    <n v="79196.95"/>
    <x v="846"/>
    <n v="2.66"/>
    <n v="2714"/>
    <x v="288"/>
    <x v="4"/>
    <x v="4"/>
    <x v="4"/>
    <x v="14"/>
  </r>
  <r>
    <x v="847"/>
    <x v="3"/>
    <x v="3"/>
    <x v="3"/>
    <x v="0"/>
    <x v="4"/>
    <n v="18656.8"/>
    <n v="335.82239999999996"/>
    <n v="1"/>
    <n v="18656.8"/>
    <x v="847"/>
    <n v="3.18"/>
    <n v="1153"/>
    <x v="329"/>
    <x v="6"/>
    <x v="6"/>
    <x v="6"/>
    <x v="4"/>
  </r>
  <r>
    <x v="848"/>
    <x v="4"/>
    <x v="0"/>
    <x v="4"/>
    <x v="2"/>
    <x v="2"/>
    <n v="11389.67"/>
    <n v="205.01405999999997"/>
    <n v="4"/>
    <n v="45558.68"/>
    <x v="848"/>
    <n v="2.35"/>
    <n v="1685"/>
    <x v="189"/>
    <x v="11"/>
    <x v="11"/>
    <x v="11"/>
    <x v="9"/>
  </r>
  <r>
    <x v="849"/>
    <x v="4"/>
    <x v="0"/>
    <x v="4"/>
    <x v="2"/>
    <x v="1"/>
    <n v="4442.53"/>
    <n v="79.96553999999999"/>
    <n v="4"/>
    <n v="17770.12"/>
    <x v="849"/>
    <n v="2.78"/>
    <n v="118"/>
    <x v="300"/>
    <x v="4"/>
    <x v="4"/>
    <x v="4"/>
    <x v="13"/>
  </r>
  <r>
    <x v="850"/>
    <x v="8"/>
    <x v="3"/>
    <x v="8"/>
    <x v="2"/>
    <x v="1"/>
    <n v="6074.45"/>
    <n v="109.34009999999999"/>
    <n v="5"/>
    <n v="30372.25"/>
    <x v="850"/>
    <n v="1.08"/>
    <n v="3298"/>
    <x v="318"/>
    <x v="4"/>
    <x v="4"/>
    <x v="4"/>
    <x v="27"/>
  </r>
  <r>
    <x v="851"/>
    <x v="2"/>
    <x v="2"/>
    <x v="2"/>
    <x v="0"/>
    <x v="4"/>
    <n v="2618.6799999999998"/>
    <n v="47.136239999999994"/>
    <n v="1"/>
    <n v="2618.6799999999998"/>
    <x v="851"/>
    <n v="2.89"/>
    <n v="3493"/>
    <x v="52"/>
    <x v="3"/>
    <x v="3"/>
    <x v="3"/>
    <x v="24"/>
  </r>
  <r>
    <x v="852"/>
    <x v="3"/>
    <x v="3"/>
    <x v="3"/>
    <x v="2"/>
    <x v="0"/>
    <n v="19229.36"/>
    <n v="346.12847999999997"/>
    <n v="1"/>
    <n v="19229.36"/>
    <x v="852"/>
    <n v="1.34"/>
    <n v="328"/>
    <x v="330"/>
    <x v="2"/>
    <x v="2"/>
    <x v="2"/>
    <x v="18"/>
  </r>
  <r>
    <x v="853"/>
    <x v="6"/>
    <x v="4"/>
    <x v="6"/>
    <x v="0"/>
    <x v="5"/>
    <n v="9344.8700000000008"/>
    <n v="168.20766"/>
    <n v="5"/>
    <n v="46724.35"/>
    <x v="853"/>
    <n v="4.32"/>
    <n v="1378"/>
    <x v="170"/>
    <x v="9"/>
    <x v="9"/>
    <x v="9"/>
    <x v="23"/>
  </r>
  <r>
    <x v="854"/>
    <x v="5"/>
    <x v="1"/>
    <x v="5"/>
    <x v="0"/>
    <x v="4"/>
    <n v="19748.27"/>
    <n v="355.46886000000001"/>
    <n v="5"/>
    <n v="98741.35"/>
    <x v="854"/>
    <n v="3.3"/>
    <n v="334"/>
    <x v="286"/>
    <x v="5"/>
    <x v="5"/>
    <x v="5"/>
    <x v="10"/>
  </r>
  <r>
    <x v="855"/>
    <x v="6"/>
    <x v="4"/>
    <x v="6"/>
    <x v="2"/>
    <x v="3"/>
    <n v="2509.56"/>
    <n v="45.172079999999994"/>
    <n v="1"/>
    <n v="2509.56"/>
    <x v="855"/>
    <n v="2.73"/>
    <n v="1631"/>
    <x v="34"/>
    <x v="8"/>
    <x v="8"/>
    <x v="8"/>
    <x v="9"/>
  </r>
  <r>
    <x v="856"/>
    <x v="0"/>
    <x v="0"/>
    <x v="0"/>
    <x v="0"/>
    <x v="0"/>
    <n v="14694.79"/>
    <n v="264.50621999999998"/>
    <n v="2"/>
    <n v="29389.58"/>
    <x v="856"/>
    <n v="3.38"/>
    <n v="1819"/>
    <x v="159"/>
    <x v="7"/>
    <x v="7"/>
    <x v="7"/>
    <x v="19"/>
  </r>
  <r>
    <x v="857"/>
    <x v="5"/>
    <x v="1"/>
    <x v="5"/>
    <x v="1"/>
    <x v="1"/>
    <n v="15851.24"/>
    <n v="285.32231999999999"/>
    <n v="3"/>
    <n v="47553.72"/>
    <x v="857"/>
    <n v="4.3499999999999996"/>
    <n v="1763"/>
    <x v="265"/>
    <x v="6"/>
    <x v="6"/>
    <x v="6"/>
    <x v="28"/>
  </r>
  <r>
    <x v="858"/>
    <x v="1"/>
    <x v="1"/>
    <x v="1"/>
    <x v="0"/>
    <x v="3"/>
    <n v="1072.01"/>
    <n v="19.29618"/>
    <n v="2"/>
    <n v="2144.02"/>
    <x v="858"/>
    <n v="3.15"/>
    <n v="3090"/>
    <x v="268"/>
    <x v="4"/>
    <x v="4"/>
    <x v="4"/>
    <x v="20"/>
  </r>
  <r>
    <x v="859"/>
    <x v="0"/>
    <x v="0"/>
    <x v="0"/>
    <x v="1"/>
    <x v="0"/>
    <n v="18844.41"/>
    <n v="339.19937999999996"/>
    <n v="5"/>
    <n v="94222.05"/>
    <x v="859"/>
    <n v="2.94"/>
    <n v="878"/>
    <x v="119"/>
    <x v="10"/>
    <x v="10"/>
    <x v="10"/>
    <x v="18"/>
  </r>
  <r>
    <x v="860"/>
    <x v="9"/>
    <x v="1"/>
    <x v="9"/>
    <x v="2"/>
    <x v="5"/>
    <n v="16344.42"/>
    <n v="294.19955999999996"/>
    <n v="4"/>
    <n v="65377.68"/>
    <x v="860"/>
    <n v="1.88"/>
    <n v="37"/>
    <x v="250"/>
    <x v="3"/>
    <x v="3"/>
    <x v="3"/>
    <x v="27"/>
  </r>
  <r>
    <x v="861"/>
    <x v="9"/>
    <x v="1"/>
    <x v="9"/>
    <x v="0"/>
    <x v="0"/>
    <n v="9183.6200000000008"/>
    <n v="165.30516"/>
    <n v="4"/>
    <n v="36734.480000000003"/>
    <x v="861"/>
    <n v="1.08"/>
    <n v="101"/>
    <x v="102"/>
    <x v="3"/>
    <x v="3"/>
    <x v="3"/>
    <x v="26"/>
  </r>
  <r>
    <x v="862"/>
    <x v="2"/>
    <x v="2"/>
    <x v="2"/>
    <x v="0"/>
    <x v="0"/>
    <n v="3051.64"/>
    <n v="54.929519999999997"/>
    <n v="5"/>
    <n v="15258.2"/>
    <x v="862"/>
    <n v="1.1100000000000001"/>
    <n v="4998"/>
    <x v="310"/>
    <x v="2"/>
    <x v="2"/>
    <x v="2"/>
    <x v="25"/>
  </r>
  <r>
    <x v="863"/>
    <x v="9"/>
    <x v="1"/>
    <x v="9"/>
    <x v="1"/>
    <x v="3"/>
    <n v="18798.39"/>
    <n v="338.37101999999999"/>
    <n v="2"/>
    <n v="37596.78"/>
    <x v="863"/>
    <n v="4.78"/>
    <n v="1372"/>
    <x v="166"/>
    <x v="0"/>
    <x v="0"/>
    <x v="0"/>
    <x v="10"/>
  </r>
  <r>
    <x v="864"/>
    <x v="8"/>
    <x v="3"/>
    <x v="8"/>
    <x v="2"/>
    <x v="1"/>
    <n v="2245.23"/>
    <n v="40.414139999999996"/>
    <n v="2"/>
    <n v="4490.46"/>
    <x v="864"/>
    <n v="1.06"/>
    <n v="428"/>
    <x v="41"/>
    <x v="6"/>
    <x v="6"/>
    <x v="6"/>
    <x v="19"/>
  </r>
  <r>
    <x v="865"/>
    <x v="1"/>
    <x v="1"/>
    <x v="1"/>
    <x v="1"/>
    <x v="5"/>
    <n v="14137.81"/>
    <n v="254.48057999999997"/>
    <n v="5"/>
    <n v="70689.05"/>
    <x v="865"/>
    <n v="2.81"/>
    <n v="1983"/>
    <x v="127"/>
    <x v="6"/>
    <x v="6"/>
    <x v="6"/>
    <x v="0"/>
  </r>
  <r>
    <x v="866"/>
    <x v="3"/>
    <x v="3"/>
    <x v="3"/>
    <x v="1"/>
    <x v="2"/>
    <n v="19701.27"/>
    <n v="354.62286"/>
    <n v="1"/>
    <n v="19701.27"/>
    <x v="866"/>
    <n v="4.4000000000000004"/>
    <n v="1266"/>
    <x v="19"/>
    <x v="10"/>
    <x v="10"/>
    <x v="10"/>
    <x v="16"/>
  </r>
  <r>
    <x v="867"/>
    <x v="0"/>
    <x v="0"/>
    <x v="0"/>
    <x v="2"/>
    <x v="5"/>
    <n v="5140.29"/>
    <n v="92.52521999999999"/>
    <n v="5"/>
    <n v="25701.45"/>
    <x v="867"/>
    <n v="3.85"/>
    <n v="2934"/>
    <x v="180"/>
    <x v="10"/>
    <x v="10"/>
    <x v="10"/>
    <x v="17"/>
  </r>
  <r>
    <x v="868"/>
    <x v="7"/>
    <x v="0"/>
    <x v="7"/>
    <x v="1"/>
    <x v="2"/>
    <n v="18330.990000000002"/>
    <n v="329.95782000000003"/>
    <n v="4"/>
    <n v="73323.960000000006"/>
    <x v="868"/>
    <n v="2.34"/>
    <n v="511"/>
    <x v="230"/>
    <x v="7"/>
    <x v="7"/>
    <x v="7"/>
    <x v="8"/>
  </r>
  <r>
    <x v="869"/>
    <x v="5"/>
    <x v="1"/>
    <x v="5"/>
    <x v="1"/>
    <x v="3"/>
    <n v="8525.44"/>
    <n v="153.45792"/>
    <n v="5"/>
    <n v="42627.199999999997"/>
    <x v="869"/>
    <n v="2.97"/>
    <n v="3496"/>
    <x v="66"/>
    <x v="10"/>
    <x v="10"/>
    <x v="10"/>
    <x v="2"/>
  </r>
  <r>
    <x v="870"/>
    <x v="1"/>
    <x v="1"/>
    <x v="1"/>
    <x v="0"/>
    <x v="0"/>
    <n v="2888.14"/>
    <n v="51.986519999999992"/>
    <n v="2"/>
    <n v="5776.28"/>
    <x v="870"/>
    <n v="2.19"/>
    <n v="4175"/>
    <x v="331"/>
    <x v="8"/>
    <x v="8"/>
    <x v="8"/>
    <x v="2"/>
  </r>
  <r>
    <x v="871"/>
    <x v="9"/>
    <x v="1"/>
    <x v="9"/>
    <x v="1"/>
    <x v="2"/>
    <n v="11361.02"/>
    <n v="204.49835999999999"/>
    <n v="3"/>
    <n v="34083.06"/>
    <x v="871"/>
    <n v="1.95"/>
    <n v="1160"/>
    <x v="306"/>
    <x v="1"/>
    <x v="1"/>
    <x v="1"/>
    <x v="0"/>
  </r>
  <r>
    <x v="872"/>
    <x v="7"/>
    <x v="0"/>
    <x v="7"/>
    <x v="1"/>
    <x v="0"/>
    <n v="5020.25"/>
    <n v="90.364499999999992"/>
    <n v="2"/>
    <n v="10040.5"/>
    <x v="872"/>
    <n v="1.91"/>
    <n v="3507"/>
    <x v="6"/>
    <x v="3"/>
    <x v="3"/>
    <x v="3"/>
    <x v="6"/>
  </r>
  <r>
    <x v="873"/>
    <x v="1"/>
    <x v="1"/>
    <x v="1"/>
    <x v="2"/>
    <x v="0"/>
    <n v="9330.5300000000007"/>
    <n v="167.94954000000001"/>
    <n v="1"/>
    <n v="9330.5300000000007"/>
    <x v="873"/>
    <n v="2.56"/>
    <n v="3056"/>
    <x v="139"/>
    <x v="5"/>
    <x v="5"/>
    <x v="5"/>
    <x v="11"/>
  </r>
  <r>
    <x v="874"/>
    <x v="2"/>
    <x v="2"/>
    <x v="2"/>
    <x v="2"/>
    <x v="3"/>
    <n v="5605.11"/>
    <n v="100.89197999999999"/>
    <n v="3"/>
    <n v="16815.330000000002"/>
    <x v="874"/>
    <n v="4.09"/>
    <n v="4275"/>
    <x v="95"/>
    <x v="10"/>
    <x v="10"/>
    <x v="10"/>
    <x v="25"/>
  </r>
  <r>
    <x v="875"/>
    <x v="2"/>
    <x v="2"/>
    <x v="2"/>
    <x v="2"/>
    <x v="0"/>
    <n v="3504.61"/>
    <n v="63.082979999999999"/>
    <n v="5"/>
    <n v="17523.05"/>
    <x v="875"/>
    <n v="3.15"/>
    <n v="2268"/>
    <x v="141"/>
    <x v="0"/>
    <x v="0"/>
    <x v="0"/>
    <x v="27"/>
  </r>
  <r>
    <x v="876"/>
    <x v="0"/>
    <x v="0"/>
    <x v="0"/>
    <x v="2"/>
    <x v="0"/>
    <n v="5963.07"/>
    <n v="107.33525999999999"/>
    <n v="2"/>
    <n v="11926.14"/>
    <x v="876"/>
    <n v="3.12"/>
    <n v="132"/>
    <x v="58"/>
    <x v="10"/>
    <x v="10"/>
    <x v="10"/>
    <x v="21"/>
  </r>
  <r>
    <x v="877"/>
    <x v="5"/>
    <x v="1"/>
    <x v="5"/>
    <x v="0"/>
    <x v="5"/>
    <n v="16738.919999999998"/>
    <n v="301.30055999999996"/>
    <n v="4"/>
    <n v="66955.679999999993"/>
    <x v="877"/>
    <n v="2.63"/>
    <n v="3130"/>
    <x v="309"/>
    <x v="1"/>
    <x v="1"/>
    <x v="1"/>
    <x v="24"/>
  </r>
  <r>
    <x v="878"/>
    <x v="7"/>
    <x v="0"/>
    <x v="7"/>
    <x v="1"/>
    <x v="4"/>
    <n v="18635.03"/>
    <n v="335.43053999999995"/>
    <n v="1"/>
    <n v="18635.03"/>
    <x v="878"/>
    <n v="1.22"/>
    <n v="89"/>
    <x v="8"/>
    <x v="5"/>
    <x v="5"/>
    <x v="5"/>
    <x v="8"/>
  </r>
  <r>
    <x v="879"/>
    <x v="8"/>
    <x v="3"/>
    <x v="8"/>
    <x v="1"/>
    <x v="2"/>
    <n v="14218.88"/>
    <n v="255.93983999999998"/>
    <n v="3"/>
    <n v="42656.639999999999"/>
    <x v="879"/>
    <n v="2.13"/>
    <n v="4349"/>
    <x v="110"/>
    <x v="8"/>
    <x v="8"/>
    <x v="8"/>
    <x v="10"/>
  </r>
  <r>
    <x v="880"/>
    <x v="0"/>
    <x v="0"/>
    <x v="0"/>
    <x v="2"/>
    <x v="0"/>
    <n v="17078.68"/>
    <n v="307.41623999999996"/>
    <n v="2"/>
    <n v="34157.360000000001"/>
    <x v="880"/>
    <n v="3.8"/>
    <n v="1064"/>
    <x v="332"/>
    <x v="5"/>
    <x v="5"/>
    <x v="5"/>
    <x v="28"/>
  </r>
  <r>
    <x v="881"/>
    <x v="0"/>
    <x v="0"/>
    <x v="0"/>
    <x v="2"/>
    <x v="3"/>
    <n v="3004.01"/>
    <n v="54.072180000000003"/>
    <n v="2"/>
    <n v="6008.02"/>
    <x v="881"/>
    <n v="4.6399999999999997"/>
    <n v="2477"/>
    <x v="140"/>
    <x v="1"/>
    <x v="1"/>
    <x v="1"/>
    <x v="23"/>
  </r>
  <r>
    <x v="882"/>
    <x v="5"/>
    <x v="1"/>
    <x v="5"/>
    <x v="0"/>
    <x v="2"/>
    <n v="16457.04"/>
    <n v="296.22672"/>
    <n v="5"/>
    <n v="82285.2"/>
    <x v="882"/>
    <n v="4.16"/>
    <n v="4954"/>
    <x v="130"/>
    <x v="4"/>
    <x v="4"/>
    <x v="4"/>
    <x v="16"/>
  </r>
  <r>
    <x v="883"/>
    <x v="4"/>
    <x v="0"/>
    <x v="4"/>
    <x v="2"/>
    <x v="4"/>
    <n v="17913.88"/>
    <n v="322.44983999999999"/>
    <n v="4"/>
    <n v="71655.520000000004"/>
    <x v="883"/>
    <n v="4.3099999999999996"/>
    <n v="999"/>
    <x v="124"/>
    <x v="11"/>
    <x v="11"/>
    <x v="11"/>
    <x v="24"/>
  </r>
  <r>
    <x v="884"/>
    <x v="3"/>
    <x v="3"/>
    <x v="3"/>
    <x v="2"/>
    <x v="5"/>
    <n v="4283.2299999999996"/>
    <n v="77.098139999999987"/>
    <n v="1"/>
    <n v="4283.2299999999996"/>
    <x v="884"/>
    <n v="4.72"/>
    <n v="4474"/>
    <x v="308"/>
    <x v="11"/>
    <x v="11"/>
    <x v="11"/>
    <x v="8"/>
  </r>
  <r>
    <x v="885"/>
    <x v="3"/>
    <x v="3"/>
    <x v="3"/>
    <x v="2"/>
    <x v="3"/>
    <n v="12309.01"/>
    <n v="221.56217999999998"/>
    <n v="1"/>
    <n v="12309.01"/>
    <x v="885"/>
    <n v="4.09"/>
    <n v="4629"/>
    <x v="326"/>
    <x v="10"/>
    <x v="10"/>
    <x v="10"/>
    <x v="7"/>
  </r>
  <r>
    <x v="886"/>
    <x v="4"/>
    <x v="0"/>
    <x v="4"/>
    <x v="0"/>
    <x v="0"/>
    <n v="13648.26"/>
    <n v="245.66867999999999"/>
    <n v="4"/>
    <n v="54593.04"/>
    <x v="886"/>
    <n v="3.87"/>
    <n v="4006"/>
    <x v="233"/>
    <x v="0"/>
    <x v="0"/>
    <x v="0"/>
    <x v="11"/>
  </r>
  <r>
    <x v="887"/>
    <x v="9"/>
    <x v="1"/>
    <x v="9"/>
    <x v="2"/>
    <x v="2"/>
    <n v="18076.64"/>
    <n v="325.37951999999996"/>
    <n v="2"/>
    <n v="36153.279999999999"/>
    <x v="887"/>
    <n v="1.3"/>
    <n v="4985"/>
    <x v="9"/>
    <x v="5"/>
    <x v="5"/>
    <x v="5"/>
    <x v="9"/>
  </r>
  <r>
    <x v="888"/>
    <x v="8"/>
    <x v="3"/>
    <x v="8"/>
    <x v="0"/>
    <x v="5"/>
    <n v="5486.77"/>
    <n v="98.761859999999999"/>
    <n v="2"/>
    <n v="10973.54"/>
    <x v="888"/>
    <n v="4.18"/>
    <n v="2995"/>
    <x v="6"/>
    <x v="3"/>
    <x v="3"/>
    <x v="3"/>
    <x v="6"/>
  </r>
  <r>
    <x v="889"/>
    <x v="1"/>
    <x v="1"/>
    <x v="1"/>
    <x v="1"/>
    <x v="1"/>
    <n v="6044.38"/>
    <n v="108.79884"/>
    <n v="1"/>
    <n v="6044.38"/>
    <x v="889"/>
    <n v="4.1399999999999997"/>
    <n v="2544"/>
    <x v="9"/>
    <x v="5"/>
    <x v="5"/>
    <x v="5"/>
    <x v="9"/>
  </r>
  <r>
    <x v="890"/>
    <x v="0"/>
    <x v="0"/>
    <x v="0"/>
    <x v="2"/>
    <x v="2"/>
    <n v="19710.75"/>
    <n v="354.79349999999999"/>
    <n v="5"/>
    <n v="98553.75"/>
    <x v="890"/>
    <n v="3.47"/>
    <n v="2000"/>
    <x v="161"/>
    <x v="10"/>
    <x v="10"/>
    <x v="10"/>
    <x v="1"/>
  </r>
  <r>
    <x v="891"/>
    <x v="7"/>
    <x v="0"/>
    <x v="7"/>
    <x v="0"/>
    <x v="5"/>
    <n v="14630.92"/>
    <n v="263.35656"/>
    <n v="4"/>
    <n v="58523.68"/>
    <x v="891"/>
    <n v="3.5"/>
    <n v="3759"/>
    <x v="271"/>
    <x v="6"/>
    <x v="6"/>
    <x v="6"/>
    <x v="26"/>
  </r>
  <r>
    <x v="892"/>
    <x v="8"/>
    <x v="3"/>
    <x v="8"/>
    <x v="2"/>
    <x v="2"/>
    <n v="5504.42"/>
    <n v="99.079560000000001"/>
    <n v="5"/>
    <n v="27522.1"/>
    <x v="892"/>
    <n v="4.97"/>
    <n v="2409"/>
    <x v="152"/>
    <x v="3"/>
    <x v="3"/>
    <x v="3"/>
    <x v="30"/>
  </r>
  <r>
    <x v="893"/>
    <x v="8"/>
    <x v="3"/>
    <x v="8"/>
    <x v="2"/>
    <x v="1"/>
    <n v="4032.84"/>
    <n v="72.591120000000004"/>
    <n v="2"/>
    <n v="8065.68"/>
    <x v="893"/>
    <n v="4.79"/>
    <n v="1075"/>
    <x v="288"/>
    <x v="4"/>
    <x v="4"/>
    <x v="4"/>
    <x v="14"/>
  </r>
  <r>
    <x v="894"/>
    <x v="1"/>
    <x v="1"/>
    <x v="1"/>
    <x v="0"/>
    <x v="4"/>
    <n v="8329.85"/>
    <n v="149.93729999999999"/>
    <n v="1"/>
    <n v="8329.85"/>
    <x v="894"/>
    <n v="4.08"/>
    <n v="3486"/>
    <x v="236"/>
    <x v="4"/>
    <x v="4"/>
    <x v="4"/>
    <x v="2"/>
  </r>
  <r>
    <x v="895"/>
    <x v="5"/>
    <x v="1"/>
    <x v="5"/>
    <x v="0"/>
    <x v="0"/>
    <n v="5126.92"/>
    <n v="92.284559999999999"/>
    <n v="5"/>
    <n v="25634.6"/>
    <x v="895"/>
    <n v="3.69"/>
    <n v="920"/>
    <x v="258"/>
    <x v="10"/>
    <x v="10"/>
    <x v="10"/>
    <x v="4"/>
  </r>
  <r>
    <x v="896"/>
    <x v="4"/>
    <x v="0"/>
    <x v="4"/>
    <x v="2"/>
    <x v="4"/>
    <n v="11548.93"/>
    <n v="207.88074"/>
    <n v="4"/>
    <n v="46195.72"/>
    <x v="896"/>
    <n v="4.47"/>
    <n v="4437"/>
    <x v="211"/>
    <x v="2"/>
    <x v="2"/>
    <x v="2"/>
    <x v="14"/>
  </r>
  <r>
    <x v="897"/>
    <x v="3"/>
    <x v="3"/>
    <x v="3"/>
    <x v="2"/>
    <x v="3"/>
    <n v="4273.58"/>
    <n v="76.92443999999999"/>
    <n v="5"/>
    <n v="21367.9"/>
    <x v="897"/>
    <n v="2.4500000000000002"/>
    <n v="1217"/>
    <x v="333"/>
    <x v="8"/>
    <x v="8"/>
    <x v="8"/>
    <x v="26"/>
  </r>
  <r>
    <x v="898"/>
    <x v="9"/>
    <x v="1"/>
    <x v="9"/>
    <x v="0"/>
    <x v="5"/>
    <n v="15312.38"/>
    <n v="275.62283999999994"/>
    <n v="5"/>
    <n v="76561.899999999994"/>
    <x v="898"/>
    <n v="2.4700000000000002"/>
    <n v="2023"/>
    <x v="316"/>
    <x v="6"/>
    <x v="6"/>
    <x v="6"/>
    <x v="29"/>
  </r>
  <r>
    <x v="899"/>
    <x v="4"/>
    <x v="0"/>
    <x v="4"/>
    <x v="1"/>
    <x v="0"/>
    <n v="5477.18"/>
    <n v="98.589240000000004"/>
    <n v="2"/>
    <n v="10954.36"/>
    <x v="899"/>
    <n v="2.73"/>
    <n v="3469"/>
    <x v="48"/>
    <x v="6"/>
    <x v="6"/>
    <x v="6"/>
    <x v="27"/>
  </r>
  <r>
    <x v="900"/>
    <x v="8"/>
    <x v="3"/>
    <x v="8"/>
    <x v="0"/>
    <x v="2"/>
    <n v="9807.15"/>
    <n v="176.52869999999999"/>
    <n v="2"/>
    <n v="19614.3"/>
    <x v="900"/>
    <n v="3.39"/>
    <n v="4011"/>
    <x v="332"/>
    <x v="5"/>
    <x v="5"/>
    <x v="5"/>
    <x v="28"/>
  </r>
  <r>
    <x v="901"/>
    <x v="6"/>
    <x v="4"/>
    <x v="6"/>
    <x v="0"/>
    <x v="1"/>
    <n v="17212.98"/>
    <n v="309.83363999999995"/>
    <n v="5"/>
    <n v="86064.9"/>
    <x v="901"/>
    <n v="3.86"/>
    <n v="2530"/>
    <x v="327"/>
    <x v="4"/>
    <x v="4"/>
    <x v="4"/>
    <x v="5"/>
  </r>
  <r>
    <x v="902"/>
    <x v="2"/>
    <x v="2"/>
    <x v="2"/>
    <x v="0"/>
    <x v="3"/>
    <n v="16688.5"/>
    <n v="300.39299999999997"/>
    <n v="1"/>
    <n v="16688.5"/>
    <x v="902"/>
    <n v="3.43"/>
    <n v="1328"/>
    <x v="27"/>
    <x v="9"/>
    <x v="9"/>
    <x v="9"/>
    <x v="1"/>
  </r>
  <r>
    <x v="903"/>
    <x v="0"/>
    <x v="0"/>
    <x v="0"/>
    <x v="0"/>
    <x v="1"/>
    <n v="12344.31"/>
    <n v="222.19757999999999"/>
    <n v="2"/>
    <n v="24688.62"/>
    <x v="903"/>
    <n v="4.42"/>
    <n v="2172"/>
    <x v="288"/>
    <x v="4"/>
    <x v="4"/>
    <x v="4"/>
    <x v="14"/>
  </r>
  <r>
    <x v="904"/>
    <x v="7"/>
    <x v="0"/>
    <x v="7"/>
    <x v="1"/>
    <x v="4"/>
    <n v="9002.9500000000007"/>
    <n v="162.0531"/>
    <n v="3"/>
    <n v="27008.85"/>
    <x v="904"/>
    <n v="4.45"/>
    <n v="4861"/>
    <x v="164"/>
    <x v="8"/>
    <x v="8"/>
    <x v="8"/>
    <x v="0"/>
  </r>
  <r>
    <x v="905"/>
    <x v="7"/>
    <x v="0"/>
    <x v="7"/>
    <x v="0"/>
    <x v="2"/>
    <n v="17476.099999999999"/>
    <n v="314.56979999999993"/>
    <n v="4"/>
    <n v="69904.399999999994"/>
    <x v="905"/>
    <n v="2.41"/>
    <n v="2126"/>
    <x v="267"/>
    <x v="2"/>
    <x v="2"/>
    <x v="2"/>
    <x v="23"/>
  </r>
  <r>
    <x v="906"/>
    <x v="8"/>
    <x v="3"/>
    <x v="8"/>
    <x v="1"/>
    <x v="0"/>
    <n v="12067.86"/>
    <n v="217.22147999999999"/>
    <n v="1"/>
    <n v="12067.86"/>
    <x v="906"/>
    <n v="2.66"/>
    <n v="4086"/>
    <x v="137"/>
    <x v="7"/>
    <x v="7"/>
    <x v="7"/>
    <x v="16"/>
  </r>
  <r>
    <x v="907"/>
    <x v="4"/>
    <x v="0"/>
    <x v="4"/>
    <x v="1"/>
    <x v="4"/>
    <n v="3208.88"/>
    <n v="57.759839999999997"/>
    <n v="2"/>
    <n v="6417.76"/>
    <x v="907"/>
    <n v="4.92"/>
    <n v="2134"/>
    <x v="334"/>
    <x v="0"/>
    <x v="0"/>
    <x v="0"/>
    <x v="16"/>
  </r>
  <r>
    <x v="908"/>
    <x v="7"/>
    <x v="0"/>
    <x v="7"/>
    <x v="1"/>
    <x v="4"/>
    <n v="6942.68"/>
    <n v="124.96823999999999"/>
    <n v="5"/>
    <n v="34713.4"/>
    <x v="908"/>
    <n v="2.56"/>
    <n v="3894"/>
    <x v="335"/>
    <x v="0"/>
    <x v="0"/>
    <x v="0"/>
    <x v="21"/>
  </r>
  <r>
    <x v="909"/>
    <x v="4"/>
    <x v="0"/>
    <x v="4"/>
    <x v="2"/>
    <x v="4"/>
    <n v="4292.37"/>
    <n v="77.262659999999997"/>
    <n v="1"/>
    <n v="4292.37"/>
    <x v="909"/>
    <n v="2.5299999999999998"/>
    <n v="2553"/>
    <x v="216"/>
    <x v="11"/>
    <x v="11"/>
    <x v="11"/>
    <x v="29"/>
  </r>
  <r>
    <x v="910"/>
    <x v="0"/>
    <x v="0"/>
    <x v="0"/>
    <x v="1"/>
    <x v="5"/>
    <n v="5441.7"/>
    <n v="97.950599999999994"/>
    <n v="2"/>
    <n v="10883.4"/>
    <x v="910"/>
    <n v="2.06"/>
    <n v="1438"/>
    <x v="196"/>
    <x v="1"/>
    <x v="1"/>
    <x v="1"/>
    <x v="11"/>
  </r>
  <r>
    <x v="911"/>
    <x v="4"/>
    <x v="0"/>
    <x v="4"/>
    <x v="0"/>
    <x v="1"/>
    <n v="6032.72"/>
    <n v="108.58896"/>
    <n v="2"/>
    <n v="12065.44"/>
    <x v="911"/>
    <n v="4.1500000000000004"/>
    <n v="2555"/>
    <x v="204"/>
    <x v="11"/>
    <x v="11"/>
    <x v="11"/>
    <x v="18"/>
  </r>
  <r>
    <x v="912"/>
    <x v="9"/>
    <x v="1"/>
    <x v="9"/>
    <x v="0"/>
    <x v="3"/>
    <n v="1966.76"/>
    <n v="35.401679999999999"/>
    <n v="5"/>
    <n v="9833.7999999999993"/>
    <x v="912"/>
    <n v="3.92"/>
    <n v="1268"/>
    <x v="180"/>
    <x v="10"/>
    <x v="10"/>
    <x v="10"/>
    <x v="17"/>
  </r>
  <r>
    <x v="913"/>
    <x v="2"/>
    <x v="2"/>
    <x v="2"/>
    <x v="0"/>
    <x v="1"/>
    <n v="2937.38"/>
    <n v="52.872839999999997"/>
    <n v="2"/>
    <n v="5874.76"/>
    <x v="913"/>
    <n v="2.93"/>
    <n v="636"/>
    <x v="336"/>
    <x v="7"/>
    <x v="7"/>
    <x v="7"/>
    <x v="15"/>
  </r>
  <r>
    <x v="914"/>
    <x v="0"/>
    <x v="0"/>
    <x v="0"/>
    <x v="2"/>
    <x v="4"/>
    <n v="17303.509999999998"/>
    <n v="311.46317999999997"/>
    <n v="5"/>
    <n v="86517.55"/>
    <x v="914"/>
    <n v="2.93"/>
    <n v="4862"/>
    <x v="5"/>
    <x v="5"/>
    <x v="5"/>
    <x v="5"/>
    <x v="5"/>
  </r>
  <r>
    <x v="915"/>
    <x v="6"/>
    <x v="4"/>
    <x v="6"/>
    <x v="0"/>
    <x v="2"/>
    <n v="6682.81"/>
    <n v="120.29057999999999"/>
    <n v="3"/>
    <n v="20048.43"/>
    <x v="915"/>
    <n v="2.0499999999999998"/>
    <n v="3766"/>
    <x v="101"/>
    <x v="2"/>
    <x v="2"/>
    <x v="2"/>
    <x v="4"/>
  </r>
  <r>
    <x v="916"/>
    <x v="4"/>
    <x v="0"/>
    <x v="4"/>
    <x v="0"/>
    <x v="3"/>
    <n v="2503.38"/>
    <n v="45.060839999999999"/>
    <n v="1"/>
    <n v="2503.38"/>
    <x v="916"/>
    <n v="1.43"/>
    <n v="3281"/>
    <x v="173"/>
    <x v="5"/>
    <x v="5"/>
    <x v="5"/>
    <x v="3"/>
  </r>
  <r>
    <x v="917"/>
    <x v="9"/>
    <x v="1"/>
    <x v="9"/>
    <x v="1"/>
    <x v="0"/>
    <n v="16104.39"/>
    <n v="289.87901999999997"/>
    <n v="5"/>
    <n v="80521.95"/>
    <x v="917"/>
    <n v="2.0499999999999998"/>
    <n v="4088"/>
    <x v="256"/>
    <x v="3"/>
    <x v="3"/>
    <x v="3"/>
    <x v="7"/>
  </r>
  <r>
    <x v="918"/>
    <x v="1"/>
    <x v="1"/>
    <x v="1"/>
    <x v="2"/>
    <x v="2"/>
    <n v="2060.6999999999998"/>
    <n v="37.092599999999997"/>
    <n v="2"/>
    <n v="4121.3999999999996"/>
    <x v="918"/>
    <n v="2"/>
    <n v="4758"/>
    <x v="310"/>
    <x v="2"/>
    <x v="2"/>
    <x v="2"/>
    <x v="25"/>
  </r>
  <r>
    <x v="919"/>
    <x v="8"/>
    <x v="3"/>
    <x v="8"/>
    <x v="1"/>
    <x v="3"/>
    <n v="9777.9500000000007"/>
    <n v="176.00309999999999"/>
    <n v="3"/>
    <n v="29333.85"/>
    <x v="919"/>
    <n v="1.58"/>
    <n v="2710"/>
    <x v="201"/>
    <x v="2"/>
    <x v="2"/>
    <x v="2"/>
    <x v="8"/>
  </r>
  <r>
    <x v="920"/>
    <x v="3"/>
    <x v="3"/>
    <x v="3"/>
    <x v="2"/>
    <x v="2"/>
    <n v="293.19"/>
    <n v="5.2774199999999993"/>
    <n v="1"/>
    <n v="293.19"/>
    <x v="920"/>
    <n v="2.74"/>
    <n v="2791"/>
    <x v="286"/>
    <x v="5"/>
    <x v="5"/>
    <x v="5"/>
    <x v="10"/>
  </r>
  <r>
    <x v="921"/>
    <x v="4"/>
    <x v="0"/>
    <x v="4"/>
    <x v="2"/>
    <x v="2"/>
    <n v="6609.86"/>
    <n v="118.97747999999999"/>
    <n v="2"/>
    <n v="13219.72"/>
    <x v="921"/>
    <n v="3.94"/>
    <n v="1917"/>
    <x v="296"/>
    <x v="0"/>
    <x v="0"/>
    <x v="0"/>
    <x v="17"/>
  </r>
  <r>
    <x v="922"/>
    <x v="7"/>
    <x v="0"/>
    <x v="7"/>
    <x v="1"/>
    <x v="4"/>
    <n v="4184.1899999999996"/>
    <n v="75.315419999999989"/>
    <n v="5"/>
    <n v="20920.95"/>
    <x v="922"/>
    <n v="4.37"/>
    <n v="2698"/>
    <x v="215"/>
    <x v="6"/>
    <x v="6"/>
    <x v="6"/>
    <x v="11"/>
  </r>
  <r>
    <x v="923"/>
    <x v="7"/>
    <x v="0"/>
    <x v="7"/>
    <x v="1"/>
    <x v="5"/>
    <n v="3001.58"/>
    <n v="54.028439999999996"/>
    <n v="5"/>
    <n v="15007.9"/>
    <x v="923"/>
    <n v="2.2599999999999998"/>
    <n v="597"/>
    <x v="92"/>
    <x v="5"/>
    <x v="5"/>
    <x v="5"/>
    <x v="1"/>
  </r>
  <r>
    <x v="924"/>
    <x v="0"/>
    <x v="0"/>
    <x v="0"/>
    <x v="0"/>
    <x v="4"/>
    <n v="15620.89"/>
    <n v="281.17601999999999"/>
    <n v="4"/>
    <n v="62483.56"/>
    <x v="924"/>
    <n v="1.5"/>
    <n v="455"/>
    <x v="25"/>
    <x v="6"/>
    <x v="6"/>
    <x v="6"/>
    <x v="6"/>
  </r>
  <r>
    <x v="925"/>
    <x v="2"/>
    <x v="2"/>
    <x v="2"/>
    <x v="1"/>
    <x v="0"/>
    <n v="2783.82"/>
    <n v="50.108759999999997"/>
    <n v="1"/>
    <n v="2783.82"/>
    <x v="925"/>
    <n v="2.41"/>
    <n v="4628"/>
    <x v="103"/>
    <x v="10"/>
    <x v="10"/>
    <x v="10"/>
    <x v="14"/>
  </r>
  <r>
    <x v="926"/>
    <x v="2"/>
    <x v="2"/>
    <x v="2"/>
    <x v="0"/>
    <x v="5"/>
    <n v="17084.169999999998"/>
    <n v="307.51505999999995"/>
    <n v="4"/>
    <n v="68336.679999999993"/>
    <x v="926"/>
    <n v="3.62"/>
    <n v="2633"/>
    <x v="243"/>
    <x v="5"/>
    <x v="5"/>
    <x v="5"/>
    <x v="27"/>
  </r>
  <r>
    <x v="927"/>
    <x v="5"/>
    <x v="1"/>
    <x v="5"/>
    <x v="1"/>
    <x v="3"/>
    <n v="9723.02"/>
    <n v="175.01435999999998"/>
    <n v="1"/>
    <n v="9723.02"/>
    <x v="927"/>
    <n v="4.9400000000000004"/>
    <n v="1878"/>
    <x v="64"/>
    <x v="7"/>
    <x v="7"/>
    <x v="7"/>
    <x v="7"/>
  </r>
  <r>
    <x v="928"/>
    <x v="0"/>
    <x v="0"/>
    <x v="0"/>
    <x v="1"/>
    <x v="5"/>
    <n v="9329.19"/>
    <n v="167.92542"/>
    <n v="3"/>
    <n v="27987.57"/>
    <x v="928"/>
    <n v="4.6100000000000003"/>
    <n v="3027"/>
    <x v="337"/>
    <x v="9"/>
    <x v="9"/>
    <x v="9"/>
    <x v="17"/>
  </r>
  <r>
    <x v="929"/>
    <x v="4"/>
    <x v="0"/>
    <x v="4"/>
    <x v="1"/>
    <x v="5"/>
    <n v="12977.6"/>
    <n v="233.5968"/>
    <n v="4"/>
    <n v="51910.400000000001"/>
    <x v="929"/>
    <n v="2.73"/>
    <n v="862"/>
    <x v="291"/>
    <x v="1"/>
    <x v="1"/>
    <x v="1"/>
    <x v="21"/>
  </r>
  <r>
    <x v="930"/>
    <x v="8"/>
    <x v="3"/>
    <x v="8"/>
    <x v="2"/>
    <x v="1"/>
    <n v="4478.51"/>
    <n v="80.61318"/>
    <n v="1"/>
    <n v="4478.51"/>
    <x v="930"/>
    <n v="2.15"/>
    <n v="1814"/>
    <x v="22"/>
    <x v="8"/>
    <x v="8"/>
    <x v="8"/>
    <x v="17"/>
  </r>
  <r>
    <x v="931"/>
    <x v="2"/>
    <x v="2"/>
    <x v="2"/>
    <x v="0"/>
    <x v="1"/>
    <n v="933.67"/>
    <n v="16.806059999999999"/>
    <n v="5"/>
    <n v="4668.3500000000004"/>
    <x v="931"/>
    <n v="2.29"/>
    <n v="1153"/>
    <x v="152"/>
    <x v="3"/>
    <x v="3"/>
    <x v="3"/>
    <x v="30"/>
  </r>
  <r>
    <x v="932"/>
    <x v="9"/>
    <x v="1"/>
    <x v="9"/>
    <x v="2"/>
    <x v="3"/>
    <n v="1701.49"/>
    <n v="30.626819999999999"/>
    <n v="4"/>
    <n v="6805.96"/>
    <x v="932"/>
    <n v="4.04"/>
    <n v="4684"/>
    <x v="69"/>
    <x v="0"/>
    <x v="0"/>
    <x v="0"/>
    <x v="20"/>
  </r>
  <r>
    <x v="933"/>
    <x v="3"/>
    <x v="3"/>
    <x v="3"/>
    <x v="1"/>
    <x v="1"/>
    <n v="18579.560000000001"/>
    <n v="334.43207999999998"/>
    <n v="2"/>
    <n v="37159.120000000003"/>
    <x v="933"/>
    <n v="4.97"/>
    <n v="165"/>
    <x v="308"/>
    <x v="11"/>
    <x v="11"/>
    <x v="11"/>
    <x v="8"/>
  </r>
  <r>
    <x v="934"/>
    <x v="4"/>
    <x v="0"/>
    <x v="4"/>
    <x v="2"/>
    <x v="0"/>
    <n v="14968.02"/>
    <n v="269.42435999999998"/>
    <n v="3"/>
    <n v="44904.06"/>
    <x v="934"/>
    <n v="1.93"/>
    <n v="2020"/>
    <x v="321"/>
    <x v="5"/>
    <x v="5"/>
    <x v="5"/>
    <x v="30"/>
  </r>
  <r>
    <x v="935"/>
    <x v="5"/>
    <x v="1"/>
    <x v="5"/>
    <x v="1"/>
    <x v="5"/>
    <n v="3703.01"/>
    <n v="66.654179999999997"/>
    <n v="2"/>
    <n v="7406.02"/>
    <x v="935"/>
    <n v="3.84"/>
    <n v="1362"/>
    <x v="53"/>
    <x v="4"/>
    <x v="4"/>
    <x v="4"/>
    <x v="21"/>
  </r>
  <r>
    <x v="936"/>
    <x v="8"/>
    <x v="3"/>
    <x v="8"/>
    <x v="0"/>
    <x v="4"/>
    <n v="1131.56"/>
    <n v="20.368079999999999"/>
    <n v="2"/>
    <n v="2263.12"/>
    <x v="936"/>
    <n v="4.9400000000000004"/>
    <n v="3821"/>
    <x v="179"/>
    <x v="6"/>
    <x v="6"/>
    <x v="6"/>
    <x v="18"/>
  </r>
  <r>
    <x v="937"/>
    <x v="5"/>
    <x v="1"/>
    <x v="5"/>
    <x v="2"/>
    <x v="1"/>
    <n v="17039.650000000001"/>
    <n v="306.71370000000002"/>
    <n v="1"/>
    <n v="17039.650000000001"/>
    <x v="937"/>
    <n v="3.92"/>
    <n v="2444"/>
    <x v="158"/>
    <x v="8"/>
    <x v="8"/>
    <x v="8"/>
    <x v="1"/>
  </r>
  <r>
    <x v="938"/>
    <x v="7"/>
    <x v="0"/>
    <x v="7"/>
    <x v="2"/>
    <x v="3"/>
    <n v="15342.18"/>
    <n v="276.15924000000001"/>
    <n v="5"/>
    <n v="76710.899999999994"/>
    <x v="938"/>
    <n v="1.05"/>
    <n v="4570"/>
    <x v="167"/>
    <x v="8"/>
    <x v="8"/>
    <x v="8"/>
    <x v="21"/>
  </r>
  <r>
    <x v="939"/>
    <x v="1"/>
    <x v="1"/>
    <x v="1"/>
    <x v="1"/>
    <x v="1"/>
    <n v="13216.81"/>
    <n v="237.90257999999997"/>
    <n v="3"/>
    <n v="39650.43"/>
    <x v="939"/>
    <n v="3.12"/>
    <n v="3356"/>
    <x v="126"/>
    <x v="5"/>
    <x v="5"/>
    <x v="5"/>
    <x v="24"/>
  </r>
  <r>
    <x v="940"/>
    <x v="8"/>
    <x v="3"/>
    <x v="8"/>
    <x v="2"/>
    <x v="5"/>
    <n v="8805.8700000000008"/>
    <n v="158.50566000000001"/>
    <n v="4"/>
    <n v="35223.480000000003"/>
    <x v="940"/>
    <n v="1.56"/>
    <n v="2611"/>
    <x v="275"/>
    <x v="2"/>
    <x v="2"/>
    <x v="2"/>
    <x v="27"/>
  </r>
  <r>
    <x v="941"/>
    <x v="7"/>
    <x v="0"/>
    <x v="7"/>
    <x v="2"/>
    <x v="2"/>
    <n v="1960.15"/>
    <n v="35.282699999999998"/>
    <n v="5"/>
    <n v="9800.75"/>
    <x v="941"/>
    <n v="1.96"/>
    <n v="2192"/>
    <x v="130"/>
    <x v="4"/>
    <x v="4"/>
    <x v="4"/>
    <x v="16"/>
  </r>
  <r>
    <x v="942"/>
    <x v="9"/>
    <x v="1"/>
    <x v="9"/>
    <x v="0"/>
    <x v="3"/>
    <n v="17333.689999999999"/>
    <n v="312.00641999999993"/>
    <n v="1"/>
    <n v="17333.689999999999"/>
    <x v="942"/>
    <n v="4.62"/>
    <n v="929"/>
    <x v="208"/>
    <x v="0"/>
    <x v="0"/>
    <x v="0"/>
    <x v="26"/>
  </r>
  <r>
    <x v="943"/>
    <x v="4"/>
    <x v="0"/>
    <x v="4"/>
    <x v="0"/>
    <x v="2"/>
    <n v="16501.8"/>
    <n v="297.03239999999994"/>
    <n v="3"/>
    <n v="49505.4"/>
    <x v="943"/>
    <n v="2.69"/>
    <n v="1757"/>
    <x v="94"/>
    <x v="11"/>
    <x v="11"/>
    <x v="11"/>
    <x v="13"/>
  </r>
  <r>
    <x v="944"/>
    <x v="9"/>
    <x v="1"/>
    <x v="9"/>
    <x v="1"/>
    <x v="2"/>
    <n v="4483.3100000000004"/>
    <n v="80.699579999999997"/>
    <n v="4"/>
    <n v="17933.240000000002"/>
    <x v="944"/>
    <n v="1.17"/>
    <n v="243"/>
    <x v="80"/>
    <x v="1"/>
    <x v="1"/>
    <x v="1"/>
    <x v="2"/>
  </r>
  <r>
    <x v="945"/>
    <x v="6"/>
    <x v="4"/>
    <x v="6"/>
    <x v="0"/>
    <x v="5"/>
    <n v="15772.52"/>
    <n v="283.90535999999997"/>
    <n v="1"/>
    <n v="15772.52"/>
    <x v="945"/>
    <n v="1.31"/>
    <n v="4897"/>
    <x v="118"/>
    <x v="7"/>
    <x v="7"/>
    <x v="7"/>
    <x v="10"/>
  </r>
  <r>
    <x v="946"/>
    <x v="9"/>
    <x v="1"/>
    <x v="9"/>
    <x v="2"/>
    <x v="4"/>
    <n v="3814.03"/>
    <n v="68.652540000000002"/>
    <n v="2"/>
    <n v="7628.06"/>
    <x v="946"/>
    <n v="3.3"/>
    <n v="3719"/>
    <x v="230"/>
    <x v="7"/>
    <x v="7"/>
    <x v="7"/>
    <x v="8"/>
  </r>
  <r>
    <x v="947"/>
    <x v="7"/>
    <x v="0"/>
    <x v="7"/>
    <x v="2"/>
    <x v="4"/>
    <n v="10893.12"/>
    <n v="196.07615999999999"/>
    <n v="1"/>
    <n v="10893.12"/>
    <x v="947"/>
    <n v="4.1399999999999997"/>
    <n v="3638"/>
    <x v="55"/>
    <x v="5"/>
    <x v="5"/>
    <x v="5"/>
    <x v="26"/>
  </r>
  <r>
    <x v="948"/>
    <x v="9"/>
    <x v="1"/>
    <x v="9"/>
    <x v="2"/>
    <x v="4"/>
    <n v="18256.61"/>
    <n v="328.61897999999997"/>
    <n v="5"/>
    <n v="91283.05"/>
    <x v="948"/>
    <n v="2.4"/>
    <n v="2115"/>
    <x v="4"/>
    <x v="4"/>
    <x v="4"/>
    <x v="4"/>
    <x v="4"/>
  </r>
  <r>
    <x v="949"/>
    <x v="4"/>
    <x v="0"/>
    <x v="4"/>
    <x v="2"/>
    <x v="5"/>
    <n v="16235.27"/>
    <n v="292.23485999999997"/>
    <n v="4"/>
    <n v="64941.08"/>
    <x v="949"/>
    <n v="1.02"/>
    <n v="1212"/>
    <x v="50"/>
    <x v="11"/>
    <x v="11"/>
    <x v="11"/>
    <x v="28"/>
  </r>
  <r>
    <x v="950"/>
    <x v="5"/>
    <x v="1"/>
    <x v="5"/>
    <x v="0"/>
    <x v="1"/>
    <n v="4724.2700000000004"/>
    <n v="85.036860000000004"/>
    <n v="2"/>
    <n v="9448.5400000000009"/>
    <x v="950"/>
    <n v="1.49"/>
    <n v="584"/>
    <x v="317"/>
    <x v="9"/>
    <x v="9"/>
    <x v="9"/>
    <x v="11"/>
  </r>
  <r>
    <x v="951"/>
    <x v="8"/>
    <x v="3"/>
    <x v="8"/>
    <x v="1"/>
    <x v="0"/>
    <n v="10514.03"/>
    <n v="189.25254000000001"/>
    <n v="1"/>
    <n v="10514.03"/>
    <x v="951"/>
    <n v="1.05"/>
    <n v="484"/>
    <x v="149"/>
    <x v="6"/>
    <x v="6"/>
    <x v="6"/>
    <x v="21"/>
  </r>
  <r>
    <x v="952"/>
    <x v="0"/>
    <x v="0"/>
    <x v="0"/>
    <x v="2"/>
    <x v="4"/>
    <n v="19978.169999999998"/>
    <n v="359.60705999999993"/>
    <n v="3"/>
    <n v="59934.51"/>
    <x v="952"/>
    <n v="4.74"/>
    <n v="3284"/>
    <x v="322"/>
    <x v="5"/>
    <x v="5"/>
    <x v="5"/>
    <x v="15"/>
  </r>
  <r>
    <x v="953"/>
    <x v="3"/>
    <x v="3"/>
    <x v="3"/>
    <x v="1"/>
    <x v="5"/>
    <n v="6458.66"/>
    <n v="116.25587999999999"/>
    <n v="5"/>
    <n v="32293.3"/>
    <x v="953"/>
    <n v="2.57"/>
    <n v="4652"/>
    <x v="12"/>
    <x v="7"/>
    <x v="7"/>
    <x v="7"/>
    <x v="12"/>
  </r>
  <r>
    <x v="954"/>
    <x v="4"/>
    <x v="0"/>
    <x v="4"/>
    <x v="0"/>
    <x v="3"/>
    <n v="14853.26"/>
    <n v="267.35867999999999"/>
    <n v="4"/>
    <n v="59413.04"/>
    <x v="954"/>
    <n v="3.55"/>
    <n v="2041"/>
    <x v="17"/>
    <x v="9"/>
    <x v="9"/>
    <x v="9"/>
    <x v="14"/>
  </r>
  <r>
    <x v="955"/>
    <x v="7"/>
    <x v="0"/>
    <x v="7"/>
    <x v="1"/>
    <x v="2"/>
    <n v="12946.68"/>
    <n v="233.04023999999998"/>
    <n v="5"/>
    <n v="64733.4"/>
    <x v="955"/>
    <n v="1.08"/>
    <n v="4979"/>
    <x v="153"/>
    <x v="10"/>
    <x v="10"/>
    <x v="10"/>
    <x v="13"/>
  </r>
  <r>
    <x v="956"/>
    <x v="1"/>
    <x v="1"/>
    <x v="1"/>
    <x v="0"/>
    <x v="5"/>
    <n v="4502.6400000000003"/>
    <n v="81.047520000000006"/>
    <n v="2"/>
    <n v="9005.2800000000007"/>
    <x v="956"/>
    <n v="2.57"/>
    <n v="2285"/>
    <x v="183"/>
    <x v="11"/>
    <x v="11"/>
    <x v="11"/>
    <x v="14"/>
  </r>
  <r>
    <x v="957"/>
    <x v="7"/>
    <x v="0"/>
    <x v="7"/>
    <x v="1"/>
    <x v="2"/>
    <n v="13248.42"/>
    <n v="238.47155999999998"/>
    <n v="3"/>
    <n v="39745.26"/>
    <x v="957"/>
    <n v="2.23"/>
    <n v="1836"/>
    <x v="307"/>
    <x v="2"/>
    <x v="2"/>
    <x v="2"/>
    <x v="10"/>
  </r>
  <r>
    <x v="958"/>
    <x v="2"/>
    <x v="2"/>
    <x v="2"/>
    <x v="1"/>
    <x v="0"/>
    <n v="6765.6"/>
    <n v="121.7808"/>
    <n v="3"/>
    <n v="20296.8"/>
    <x v="958"/>
    <n v="1.4"/>
    <n v="3288"/>
    <x v="211"/>
    <x v="2"/>
    <x v="2"/>
    <x v="2"/>
    <x v="14"/>
  </r>
  <r>
    <x v="959"/>
    <x v="4"/>
    <x v="0"/>
    <x v="4"/>
    <x v="0"/>
    <x v="1"/>
    <n v="13779.67"/>
    <n v="248.03405999999998"/>
    <n v="2"/>
    <n v="27559.34"/>
    <x v="959"/>
    <n v="3.51"/>
    <n v="48"/>
    <x v="336"/>
    <x v="7"/>
    <x v="7"/>
    <x v="7"/>
    <x v="15"/>
  </r>
  <r>
    <x v="960"/>
    <x v="0"/>
    <x v="0"/>
    <x v="0"/>
    <x v="2"/>
    <x v="5"/>
    <n v="5332.57"/>
    <n v="95.986259999999987"/>
    <n v="5"/>
    <n v="26662.85"/>
    <x v="960"/>
    <n v="2.37"/>
    <n v="3181"/>
    <x v="80"/>
    <x v="1"/>
    <x v="1"/>
    <x v="1"/>
    <x v="2"/>
  </r>
  <r>
    <x v="961"/>
    <x v="0"/>
    <x v="0"/>
    <x v="0"/>
    <x v="2"/>
    <x v="2"/>
    <n v="18975.8"/>
    <n v="341.56439999999998"/>
    <n v="3"/>
    <n v="56927.4"/>
    <x v="961"/>
    <n v="3.87"/>
    <n v="487"/>
    <x v="60"/>
    <x v="4"/>
    <x v="4"/>
    <x v="4"/>
    <x v="9"/>
  </r>
  <r>
    <x v="962"/>
    <x v="9"/>
    <x v="1"/>
    <x v="9"/>
    <x v="0"/>
    <x v="2"/>
    <n v="19818.36"/>
    <n v="356.73048"/>
    <n v="3"/>
    <n v="59455.08"/>
    <x v="962"/>
    <n v="4.0199999999999996"/>
    <n v="2276"/>
    <x v="295"/>
    <x v="7"/>
    <x v="7"/>
    <x v="7"/>
    <x v="6"/>
  </r>
  <r>
    <x v="963"/>
    <x v="4"/>
    <x v="0"/>
    <x v="4"/>
    <x v="1"/>
    <x v="4"/>
    <n v="11875.09"/>
    <n v="213.75161999999997"/>
    <n v="4"/>
    <n v="47500.36"/>
    <x v="963"/>
    <n v="3.81"/>
    <n v="4297"/>
    <x v="282"/>
    <x v="8"/>
    <x v="8"/>
    <x v="8"/>
    <x v="18"/>
  </r>
  <r>
    <x v="964"/>
    <x v="9"/>
    <x v="1"/>
    <x v="9"/>
    <x v="2"/>
    <x v="4"/>
    <n v="18275.650000000001"/>
    <n v="328.96170000000001"/>
    <n v="5"/>
    <n v="91378.25"/>
    <x v="964"/>
    <n v="2.72"/>
    <n v="2260"/>
    <x v="295"/>
    <x v="7"/>
    <x v="7"/>
    <x v="7"/>
    <x v="6"/>
  </r>
  <r>
    <x v="965"/>
    <x v="9"/>
    <x v="1"/>
    <x v="9"/>
    <x v="1"/>
    <x v="3"/>
    <n v="19222.04"/>
    <n v="345.99671999999998"/>
    <n v="3"/>
    <n v="57666.12"/>
    <x v="965"/>
    <n v="4.21"/>
    <n v="3332"/>
    <x v="163"/>
    <x v="3"/>
    <x v="3"/>
    <x v="3"/>
    <x v="25"/>
  </r>
  <r>
    <x v="966"/>
    <x v="1"/>
    <x v="1"/>
    <x v="1"/>
    <x v="2"/>
    <x v="3"/>
    <n v="626.97"/>
    <n v="11.28546"/>
    <n v="4"/>
    <n v="2507.88"/>
    <x v="966"/>
    <n v="4.8099999999999996"/>
    <n v="702"/>
    <x v="116"/>
    <x v="3"/>
    <x v="3"/>
    <x v="3"/>
    <x v="17"/>
  </r>
  <r>
    <x v="967"/>
    <x v="6"/>
    <x v="4"/>
    <x v="6"/>
    <x v="0"/>
    <x v="4"/>
    <n v="11061.27"/>
    <n v="199.10285999999999"/>
    <n v="2"/>
    <n v="22122.54"/>
    <x v="967"/>
    <n v="1.37"/>
    <n v="848"/>
    <x v="198"/>
    <x v="9"/>
    <x v="9"/>
    <x v="9"/>
    <x v="3"/>
  </r>
  <r>
    <x v="968"/>
    <x v="9"/>
    <x v="1"/>
    <x v="9"/>
    <x v="2"/>
    <x v="0"/>
    <n v="6582.41"/>
    <n v="118.48337999999998"/>
    <n v="2"/>
    <n v="13164.82"/>
    <x v="968"/>
    <n v="4.67"/>
    <n v="3875"/>
    <x v="223"/>
    <x v="2"/>
    <x v="2"/>
    <x v="2"/>
    <x v="16"/>
  </r>
  <r>
    <x v="969"/>
    <x v="1"/>
    <x v="1"/>
    <x v="1"/>
    <x v="2"/>
    <x v="3"/>
    <n v="16337.18"/>
    <n v="294.06923999999998"/>
    <n v="1"/>
    <n v="16337.18"/>
    <x v="969"/>
    <n v="1.08"/>
    <n v="1429"/>
    <x v="138"/>
    <x v="0"/>
    <x v="0"/>
    <x v="0"/>
    <x v="8"/>
  </r>
  <r>
    <x v="970"/>
    <x v="3"/>
    <x v="3"/>
    <x v="3"/>
    <x v="2"/>
    <x v="5"/>
    <n v="18245.5"/>
    <n v="328.41899999999998"/>
    <n v="1"/>
    <n v="18245.5"/>
    <x v="970"/>
    <n v="4.47"/>
    <n v="1882"/>
    <x v="88"/>
    <x v="7"/>
    <x v="7"/>
    <x v="7"/>
    <x v="23"/>
  </r>
  <r>
    <x v="971"/>
    <x v="3"/>
    <x v="3"/>
    <x v="3"/>
    <x v="0"/>
    <x v="2"/>
    <n v="16339.46"/>
    <n v="294.11027999999999"/>
    <n v="1"/>
    <n v="16339.46"/>
    <x v="971"/>
    <n v="4.74"/>
    <n v="2447"/>
    <x v="324"/>
    <x v="5"/>
    <x v="5"/>
    <x v="5"/>
    <x v="2"/>
  </r>
  <r>
    <x v="972"/>
    <x v="1"/>
    <x v="1"/>
    <x v="1"/>
    <x v="1"/>
    <x v="5"/>
    <n v="2469.5500000000002"/>
    <n v="44.451900000000002"/>
    <n v="1"/>
    <n v="2469.5500000000002"/>
    <x v="972"/>
    <n v="3.19"/>
    <n v="3617"/>
    <x v="79"/>
    <x v="11"/>
    <x v="11"/>
    <x v="11"/>
    <x v="4"/>
  </r>
  <r>
    <x v="973"/>
    <x v="1"/>
    <x v="1"/>
    <x v="1"/>
    <x v="1"/>
    <x v="4"/>
    <n v="5493.96"/>
    <n v="98.891279999999995"/>
    <n v="1"/>
    <n v="5493.96"/>
    <x v="973"/>
    <n v="1.31"/>
    <n v="1700"/>
    <x v="35"/>
    <x v="5"/>
    <x v="5"/>
    <x v="5"/>
    <x v="21"/>
  </r>
  <r>
    <x v="974"/>
    <x v="3"/>
    <x v="3"/>
    <x v="3"/>
    <x v="2"/>
    <x v="0"/>
    <n v="1318.94"/>
    <n v="23.740919999999999"/>
    <n v="3"/>
    <n v="3956.82"/>
    <x v="974"/>
    <n v="3.18"/>
    <n v="3937"/>
    <x v="201"/>
    <x v="2"/>
    <x v="2"/>
    <x v="2"/>
    <x v="8"/>
  </r>
  <r>
    <x v="975"/>
    <x v="3"/>
    <x v="3"/>
    <x v="3"/>
    <x v="2"/>
    <x v="2"/>
    <n v="10785.89"/>
    <n v="194.14601999999996"/>
    <n v="3"/>
    <n v="32357.67"/>
    <x v="975"/>
    <n v="2.5"/>
    <n v="132"/>
    <x v="72"/>
    <x v="11"/>
    <x v="11"/>
    <x v="11"/>
    <x v="20"/>
  </r>
  <r>
    <x v="976"/>
    <x v="5"/>
    <x v="1"/>
    <x v="5"/>
    <x v="1"/>
    <x v="4"/>
    <n v="7594.47"/>
    <n v="136.70045999999999"/>
    <n v="1"/>
    <n v="7594.47"/>
    <x v="976"/>
    <n v="3.79"/>
    <n v="1679"/>
    <x v="193"/>
    <x v="7"/>
    <x v="7"/>
    <x v="7"/>
    <x v="2"/>
  </r>
  <r>
    <x v="977"/>
    <x v="7"/>
    <x v="0"/>
    <x v="7"/>
    <x v="2"/>
    <x v="5"/>
    <n v="16756.37"/>
    <n v="301.61465999999996"/>
    <n v="4"/>
    <n v="67025.48"/>
    <x v="977"/>
    <n v="3.51"/>
    <n v="1017"/>
    <x v="333"/>
    <x v="8"/>
    <x v="8"/>
    <x v="8"/>
    <x v="26"/>
  </r>
  <r>
    <x v="978"/>
    <x v="2"/>
    <x v="2"/>
    <x v="2"/>
    <x v="2"/>
    <x v="4"/>
    <n v="11415.86"/>
    <n v="205.48548"/>
    <n v="1"/>
    <n v="11415.86"/>
    <x v="978"/>
    <n v="1.26"/>
    <n v="1684"/>
    <x v="199"/>
    <x v="9"/>
    <x v="9"/>
    <x v="9"/>
    <x v="8"/>
  </r>
  <r>
    <x v="979"/>
    <x v="0"/>
    <x v="0"/>
    <x v="0"/>
    <x v="0"/>
    <x v="4"/>
    <n v="7986.21"/>
    <n v="143.75178"/>
    <n v="5"/>
    <n v="39931.050000000003"/>
    <x v="979"/>
    <n v="1.49"/>
    <n v="1406"/>
    <x v="338"/>
    <x v="6"/>
    <x v="6"/>
    <x v="6"/>
    <x v="2"/>
  </r>
  <r>
    <x v="980"/>
    <x v="1"/>
    <x v="1"/>
    <x v="1"/>
    <x v="1"/>
    <x v="1"/>
    <n v="15638.44"/>
    <n v="281.49191999999999"/>
    <n v="2"/>
    <n v="31276.880000000001"/>
    <x v="980"/>
    <n v="4.9800000000000004"/>
    <n v="2893"/>
    <x v="84"/>
    <x v="10"/>
    <x v="10"/>
    <x v="10"/>
    <x v="9"/>
  </r>
  <r>
    <x v="981"/>
    <x v="8"/>
    <x v="3"/>
    <x v="8"/>
    <x v="0"/>
    <x v="1"/>
    <n v="2447.92"/>
    <n v="44.062559999999998"/>
    <n v="2"/>
    <n v="4895.84"/>
    <x v="981"/>
    <n v="2.0299999999999998"/>
    <n v="2308"/>
    <x v="339"/>
    <x v="11"/>
    <x v="11"/>
    <x v="11"/>
    <x v="12"/>
  </r>
  <r>
    <x v="982"/>
    <x v="9"/>
    <x v="1"/>
    <x v="9"/>
    <x v="0"/>
    <x v="1"/>
    <n v="3300.36"/>
    <n v="59.406479999999995"/>
    <n v="4"/>
    <n v="13201.44"/>
    <x v="982"/>
    <n v="4.12"/>
    <n v="4697"/>
    <x v="7"/>
    <x v="6"/>
    <x v="6"/>
    <x v="6"/>
    <x v="7"/>
  </r>
  <r>
    <x v="983"/>
    <x v="0"/>
    <x v="0"/>
    <x v="0"/>
    <x v="1"/>
    <x v="0"/>
    <n v="2728.79"/>
    <n v="49.118219999999994"/>
    <n v="1"/>
    <n v="2728.79"/>
    <x v="983"/>
    <n v="2.4"/>
    <n v="1390"/>
    <x v="143"/>
    <x v="8"/>
    <x v="8"/>
    <x v="8"/>
    <x v="7"/>
  </r>
  <r>
    <x v="984"/>
    <x v="3"/>
    <x v="3"/>
    <x v="3"/>
    <x v="2"/>
    <x v="4"/>
    <n v="10083.73"/>
    <n v="181.50713999999999"/>
    <n v="1"/>
    <n v="10083.73"/>
    <x v="984"/>
    <n v="3.74"/>
    <n v="4973"/>
    <x v="26"/>
    <x v="2"/>
    <x v="2"/>
    <x v="2"/>
    <x v="9"/>
  </r>
  <r>
    <x v="985"/>
    <x v="7"/>
    <x v="0"/>
    <x v="7"/>
    <x v="1"/>
    <x v="2"/>
    <n v="3622.46"/>
    <n v="65.204279999999997"/>
    <n v="3"/>
    <n v="10867.38"/>
    <x v="985"/>
    <n v="2.1800000000000002"/>
    <n v="3236"/>
    <x v="100"/>
    <x v="11"/>
    <x v="11"/>
    <x v="11"/>
    <x v="17"/>
  </r>
  <r>
    <x v="986"/>
    <x v="2"/>
    <x v="2"/>
    <x v="2"/>
    <x v="0"/>
    <x v="1"/>
    <n v="15859.94"/>
    <n v="285.47891999999996"/>
    <n v="3"/>
    <n v="47579.82"/>
    <x v="986"/>
    <n v="3.72"/>
    <n v="3506"/>
    <x v="78"/>
    <x v="0"/>
    <x v="0"/>
    <x v="0"/>
    <x v="12"/>
  </r>
  <r>
    <x v="987"/>
    <x v="7"/>
    <x v="0"/>
    <x v="7"/>
    <x v="0"/>
    <x v="1"/>
    <n v="3205.83"/>
    <n v="57.704939999999993"/>
    <n v="4"/>
    <n v="12823.32"/>
    <x v="987"/>
    <n v="2.27"/>
    <n v="4295"/>
    <x v="238"/>
    <x v="1"/>
    <x v="1"/>
    <x v="1"/>
    <x v="14"/>
  </r>
  <r>
    <x v="988"/>
    <x v="4"/>
    <x v="0"/>
    <x v="4"/>
    <x v="0"/>
    <x v="1"/>
    <n v="2465.58"/>
    <n v="44.380439999999993"/>
    <n v="3"/>
    <n v="7396.74"/>
    <x v="988"/>
    <n v="2.54"/>
    <n v="678"/>
    <x v="183"/>
    <x v="11"/>
    <x v="11"/>
    <x v="11"/>
    <x v="14"/>
  </r>
  <r>
    <x v="989"/>
    <x v="6"/>
    <x v="4"/>
    <x v="6"/>
    <x v="0"/>
    <x v="3"/>
    <n v="16973.259999999998"/>
    <n v="305.51867999999996"/>
    <n v="3"/>
    <n v="50919.78"/>
    <x v="989"/>
    <n v="2.06"/>
    <n v="1746"/>
    <x v="126"/>
    <x v="5"/>
    <x v="5"/>
    <x v="5"/>
    <x v="24"/>
  </r>
  <r>
    <x v="990"/>
    <x v="3"/>
    <x v="3"/>
    <x v="3"/>
    <x v="1"/>
    <x v="2"/>
    <n v="1849.6"/>
    <n v="33.292799999999993"/>
    <n v="2"/>
    <n v="3699.2"/>
    <x v="990"/>
    <n v="1.81"/>
    <n v="3973"/>
    <x v="281"/>
    <x v="1"/>
    <x v="1"/>
    <x v="1"/>
    <x v="13"/>
  </r>
  <r>
    <x v="991"/>
    <x v="6"/>
    <x v="4"/>
    <x v="6"/>
    <x v="2"/>
    <x v="3"/>
    <n v="9964.41"/>
    <n v="179.35937999999999"/>
    <n v="3"/>
    <n v="29893.23"/>
    <x v="991"/>
    <n v="4.95"/>
    <n v="4016"/>
    <x v="101"/>
    <x v="2"/>
    <x v="2"/>
    <x v="2"/>
    <x v="4"/>
  </r>
  <r>
    <x v="992"/>
    <x v="4"/>
    <x v="0"/>
    <x v="4"/>
    <x v="1"/>
    <x v="5"/>
    <n v="16668.66"/>
    <n v="300.03587999999996"/>
    <n v="4"/>
    <n v="66674.64"/>
    <x v="992"/>
    <n v="3.22"/>
    <n v="382"/>
    <x v="220"/>
    <x v="4"/>
    <x v="4"/>
    <x v="4"/>
    <x v="12"/>
  </r>
  <r>
    <x v="993"/>
    <x v="5"/>
    <x v="1"/>
    <x v="5"/>
    <x v="0"/>
    <x v="1"/>
    <n v="19628.79"/>
    <n v="353.31822"/>
    <n v="2"/>
    <n v="39257.58"/>
    <x v="993"/>
    <n v="2.4500000000000002"/>
    <n v="666"/>
    <x v="308"/>
    <x v="11"/>
    <x v="11"/>
    <x v="11"/>
    <x v="8"/>
  </r>
  <r>
    <x v="994"/>
    <x v="4"/>
    <x v="0"/>
    <x v="4"/>
    <x v="2"/>
    <x v="2"/>
    <n v="7923.45"/>
    <n v="142.62209999999999"/>
    <n v="2"/>
    <n v="15846.9"/>
    <x v="994"/>
    <n v="1.8"/>
    <n v="634"/>
    <x v="340"/>
    <x v="3"/>
    <x v="3"/>
    <x v="3"/>
    <x v="13"/>
  </r>
  <r>
    <x v="995"/>
    <x v="1"/>
    <x v="1"/>
    <x v="1"/>
    <x v="0"/>
    <x v="0"/>
    <n v="12495.93"/>
    <n v="224.92674"/>
    <n v="1"/>
    <n v="12495.93"/>
    <x v="995"/>
    <n v="1.77"/>
    <n v="1632"/>
    <x v="97"/>
    <x v="0"/>
    <x v="0"/>
    <x v="0"/>
    <x v="28"/>
  </r>
  <r>
    <x v="996"/>
    <x v="7"/>
    <x v="0"/>
    <x v="7"/>
    <x v="2"/>
    <x v="3"/>
    <n v="8696.99"/>
    <n v="156.54581999999999"/>
    <n v="2"/>
    <n v="17393.98"/>
    <x v="996"/>
    <n v="1.49"/>
    <n v="2595"/>
    <x v="34"/>
    <x v="8"/>
    <x v="8"/>
    <x v="8"/>
    <x v="9"/>
  </r>
  <r>
    <x v="997"/>
    <x v="0"/>
    <x v="0"/>
    <x v="0"/>
    <x v="1"/>
    <x v="4"/>
    <n v="16128.14"/>
    <n v="290.30651999999998"/>
    <n v="2"/>
    <n v="32256.28"/>
    <x v="997"/>
    <n v="1.33"/>
    <n v="2793"/>
    <x v="304"/>
    <x v="10"/>
    <x v="10"/>
    <x v="10"/>
    <x v="0"/>
  </r>
  <r>
    <x v="998"/>
    <x v="0"/>
    <x v="0"/>
    <x v="0"/>
    <x v="1"/>
    <x v="1"/>
    <n v="17199.07"/>
    <n v="309.58326"/>
    <n v="5"/>
    <n v="85995.35"/>
    <x v="998"/>
    <n v="2.8"/>
    <n v="2883"/>
    <x v="341"/>
    <x v="0"/>
    <x v="0"/>
    <x v="0"/>
    <x v="19"/>
  </r>
  <r>
    <x v="999"/>
    <x v="0"/>
    <x v="0"/>
    <x v="0"/>
    <x v="0"/>
    <x v="2"/>
    <n v="12653.34"/>
    <n v="227.76011999999997"/>
    <n v="2"/>
    <n v="25306.68"/>
    <x v="999"/>
    <n v="3.26"/>
    <n v="704"/>
    <x v="308"/>
    <x v="11"/>
    <x v="11"/>
    <x v="11"/>
    <x v="8"/>
  </r>
  <r>
    <x v="1000"/>
    <x v="6"/>
    <x v="4"/>
    <x v="6"/>
    <x v="2"/>
    <x v="2"/>
    <n v="17983.27"/>
    <n v="323.69885999999997"/>
    <n v="2"/>
    <n v="35966.54"/>
    <x v="1000"/>
    <n v="3.78"/>
    <n v="1352"/>
    <x v="194"/>
    <x v="2"/>
    <x v="2"/>
    <x v="2"/>
    <x v="29"/>
  </r>
  <r>
    <x v="1001"/>
    <x v="5"/>
    <x v="1"/>
    <x v="5"/>
    <x v="0"/>
    <x v="5"/>
    <n v="5171.71"/>
    <n v="93.090779999999995"/>
    <n v="5"/>
    <n v="25858.55"/>
    <x v="1001"/>
    <n v="4.74"/>
    <n v="1016"/>
    <x v="313"/>
    <x v="4"/>
    <x v="4"/>
    <x v="4"/>
    <x v="26"/>
  </r>
  <r>
    <x v="1002"/>
    <x v="2"/>
    <x v="2"/>
    <x v="2"/>
    <x v="2"/>
    <x v="0"/>
    <n v="9860.2900000000009"/>
    <n v="177.48522"/>
    <n v="2"/>
    <n v="19720.580000000002"/>
    <x v="1002"/>
    <n v="4.33"/>
    <n v="2906"/>
    <x v="203"/>
    <x v="5"/>
    <x v="5"/>
    <x v="5"/>
    <x v="6"/>
  </r>
  <r>
    <x v="1003"/>
    <x v="5"/>
    <x v="1"/>
    <x v="5"/>
    <x v="2"/>
    <x v="4"/>
    <n v="19806.599999999999"/>
    <n v="356.51879999999994"/>
    <n v="4"/>
    <n v="79226.399999999994"/>
    <x v="1003"/>
    <n v="1.51"/>
    <n v="2483"/>
    <x v="201"/>
    <x v="2"/>
    <x v="2"/>
    <x v="2"/>
    <x v="8"/>
  </r>
  <r>
    <x v="1004"/>
    <x v="8"/>
    <x v="3"/>
    <x v="8"/>
    <x v="1"/>
    <x v="4"/>
    <n v="16580.48"/>
    <n v="298.44863999999995"/>
    <n v="3"/>
    <n v="49741.440000000002"/>
    <x v="1004"/>
    <n v="3.92"/>
    <n v="2130"/>
    <x v="108"/>
    <x v="4"/>
    <x v="4"/>
    <x v="4"/>
    <x v="24"/>
  </r>
  <r>
    <x v="1005"/>
    <x v="4"/>
    <x v="0"/>
    <x v="4"/>
    <x v="2"/>
    <x v="1"/>
    <n v="19124.37"/>
    <n v="344.23865999999998"/>
    <n v="2"/>
    <n v="38248.74"/>
    <x v="1005"/>
    <n v="2.79"/>
    <n v="2834"/>
    <x v="330"/>
    <x v="2"/>
    <x v="2"/>
    <x v="2"/>
    <x v="18"/>
  </r>
  <r>
    <x v="1006"/>
    <x v="2"/>
    <x v="2"/>
    <x v="2"/>
    <x v="1"/>
    <x v="0"/>
    <n v="11866.12"/>
    <n v="213.59016"/>
    <n v="2"/>
    <n v="23732.240000000002"/>
    <x v="1006"/>
    <n v="1.4"/>
    <n v="1414"/>
    <x v="210"/>
    <x v="9"/>
    <x v="9"/>
    <x v="9"/>
    <x v="0"/>
  </r>
  <r>
    <x v="1007"/>
    <x v="5"/>
    <x v="1"/>
    <x v="5"/>
    <x v="2"/>
    <x v="4"/>
    <n v="19011.560000000001"/>
    <n v="342.20808"/>
    <n v="4"/>
    <n v="76046.240000000005"/>
    <x v="1007"/>
    <n v="4.96"/>
    <n v="534"/>
    <x v="59"/>
    <x v="6"/>
    <x v="6"/>
    <x v="6"/>
    <x v="20"/>
  </r>
  <r>
    <x v="1008"/>
    <x v="6"/>
    <x v="4"/>
    <x v="6"/>
    <x v="2"/>
    <x v="4"/>
    <n v="1609.02"/>
    <n v="28.962359999999997"/>
    <n v="1"/>
    <n v="1609.02"/>
    <x v="1008"/>
    <n v="2.92"/>
    <n v="2250"/>
    <x v="215"/>
    <x v="6"/>
    <x v="6"/>
    <x v="6"/>
    <x v="11"/>
  </r>
  <r>
    <x v="1009"/>
    <x v="0"/>
    <x v="0"/>
    <x v="0"/>
    <x v="2"/>
    <x v="2"/>
    <n v="7850.83"/>
    <n v="141.31493999999998"/>
    <n v="4"/>
    <n v="31403.32"/>
    <x v="1009"/>
    <n v="1.24"/>
    <n v="3428"/>
    <x v="17"/>
    <x v="9"/>
    <x v="9"/>
    <x v="9"/>
    <x v="14"/>
  </r>
  <r>
    <x v="1010"/>
    <x v="0"/>
    <x v="0"/>
    <x v="0"/>
    <x v="0"/>
    <x v="1"/>
    <n v="5703.03"/>
    <n v="102.65453999999998"/>
    <n v="3"/>
    <n v="17109.09"/>
    <x v="1010"/>
    <n v="1.85"/>
    <n v="4426"/>
    <x v="41"/>
    <x v="6"/>
    <x v="6"/>
    <x v="6"/>
    <x v="19"/>
  </r>
  <r>
    <x v="1011"/>
    <x v="6"/>
    <x v="4"/>
    <x v="6"/>
    <x v="2"/>
    <x v="4"/>
    <n v="6071.1"/>
    <n v="109.27979999999999"/>
    <n v="3"/>
    <n v="18213.3"/>
    <x v="1011"/>
    <n v="1.04"/>
    <n v="4767"/>
    <x v="155"/>
    <x v="2"/>
    <x v="2"/>
    <x v="2"/>
    <x v="3"/>
  </r>
  <r>
    <x v="1012"/>
    <x v="8"/>
    <x v="3"/>
    <x v="8"/>
    <x v="0"/>
    <x v="3"/>
    <n v="2605.1"/>
    <n v="46.891799999999996"/>
    <n v="4"/>
    <n v="10420.4"/>
    <x v="1012"/>
    <n v="1.21"/>
    <n v="2226"/>
    <x v="72"/>
    <x v="11"/>
    <x v="11"/>
    <x v="11"/>
    <x v="20"/>
  </r>
  <r>
    <x v="1013"/>
    <x v="1"/>
    <x v="1"/>
    <x v="1"/>
    <x v="1"/>
    <x v="1"/>
    <n v="194.72"/>
    <n v="3.5049599999999996"/>
    <n v="3"/>
    <n v="584.16"/>
    <x v="1013"/>
    <n v="3.41"/>
    <n v="3962"/>
    <x v="112"/>
    <x v="9"/>
    <x v="9"/>
    <x v="9"/>
    <x v="16"/>
  </r>
  <r>
    <x v="1014"/>
    <x v="7"/>
    <x v="0"/>
    <x v="7"/>
    <x v="0"/>
    <x v="0"/>
    <n v="11380.58"/>
    <n v="204.85043999999999"/>
    <n v="1"/>
    <n v="11380.58"/>
    <x v="1014"/>
    <n v="3.44"/>
    <n v="2840"/>
    <x v="65"/>
    <x v="6"/>
    <x v="6"/>
    <x v="6"/>
    <x v="22"/>
  </r>
  <r>
    <x v="1015"/>
    <x v="3"/>
    <x v="3"/>
    <x v="3"/>
    <x v="1"/>
    <x v="1"/>
    <n v="12113.73"/>
    <n v="218.04713999999998"/>
    <n v="1"/>
    <n v="12113.73"/>
    <x v="1015"/>
    <n v="4.6500000000000004"/>
    <n v="4743"/>
    <x v="35"/>
    <x v="5"/>
    <x v="5"/>
    <x v="5"/>
    <x v="21"/>
  </r>
  <r>
    <x v="1016"/>
    <x v="8"/>
    <x v="3"/>
    <x v="8"/>
    <x v="2"/>
    <x v="3"/>
    <n v="2302.66"/>
    <n v="41.447879999999991"/>
    <n v="5"/>
    <n v="11513.3"/>
    <x v="1016"/>
    <n v="4.01"/>
    <n v="3651"/>
    <x v="293"/>
    <x v="9"/>
    <x v="9"/>
    <x v="9"/>
    <x v="28"/>
  </r>
  <r>
    <x v="1017"/>
    <x v="6"/>
    <x v="4"/>
    <x v="6"/>
    <x v="0"/>
    <x v="4"/>
    <n v="16360.36"/>
    <n v="294.48647999999997"/>
    <n v="1"/>
    <n v="16360.36"/>
    <x v="1017"/>
    <n v="1.81"/>
    <n v="1923"/>
    <x v="225"/>
    <x v="5"/>
    <x v="5"/>
    <x v="5"/>
    <x v="14"/>
  </r>
  <r>
    <x v="1018"/>
    <x v="6"/>
    <x v="4"/>
    <x v="6"/>
    <x v="2"/>
    <x v="3"/>
    <n v="18216.72"/>
    <n v="327.90096"/>
    <n v="2"/>
    <n v="36433.440000000002"/>
    <x v="1018"/>
    <n v="1.26"/>
    <n v="3968"/>
    <x v="222"/>
    <x v="9"/>
    <x v="9"/>
    <x v="9"/>
    <x v="13"/>
  </r>
  <r>
    <x v="1019"/>
    <x v="1"/>
    <x v="1"/>
    <x v="1"/>
    <x v="0"/>
    <x v="1"/>
    <n v="9007.4599999999991"/>
    <n v="162.13427999999996"/>
    <n v="5"/>
    <n v="45037.3"/>
    <x v="1019"/>
    <n v="4.38"/>
    <n v="3449"/>
    <x v="111"/>
    <x v="6"/>
    <x v="6"/>
    <x v="6"/>
    <x v="13"/>
  </r>
  <r>
    <x v="1020"/>
    <x v="7"/>
    <x v="0"/>
    <x v="7"/>
    <x v="1"/>
    <x v="2"/>
    <n v="8492.57"/>
    <n v="152.86625999999998"/>
    <n v="2"/>
    <n v="16985.14"/>
    <x v="1020"/>
    <n v="2.68"/>
    <n v="949"/>
    <x v="23"/>
    <x v="6"/>
    <x v="6"/>
    <x v="6"/>
    <x v="17"/>
  </r>
  <r>
    <x v="1021"/>
    <x v="0"/>
    <x v="0"/>
    <x v="0"/>
    <x v="2"/>
    <x v="4"/>
    <n v="3913.77"/>
    <n v="70.447859999999991"/>
    <n v="1"/>
    <n v="3913.77"/>
    <x v="1021"/>
    <n v="4.88"/>
    <n v="4513"/>
    <x v="228"/>
    <x v="3"/>
    <x v="3"/>
    <x v="3"/>
    <x v="8"/>
  </r>
  <r>
    <x v="1022"/>
    <x v="8"/>
    <x v="3"/>
    <x v="8"/>
    <x v="2"/>
    <x v="3"/>
    <n v="15500.27"/>
    <n v="279.00486000000001"/>
    <n v="3"/>
    <n v="46500.81"/>
    <x v="1022"/>
    <n v="1.1599999999999999"/>
    <n v="2803"/>
    <x v="189"/>
    <x v="11"/>
    <x v="11"/>
    <x v="11"/>
    <x v="9"/>
  </r>
  <r>
    <x v="1023"/>
    <x v="1"/>
    <x v="1"/>
    <x v="1"/>
    <x v="2"/>
    <x v="2"/>
    <n v="315.72000000000003"/>
    <n v="5.6829600000000005"/>
    <n v="4"/>
    <n v="1262.8800000000001"/>
    <x v="1023"/>
    <n v="4.41"/>
    <n v="1618"/>
    <x v="27"/>
    <x v="9"/>
    <x v="9"/>
    <x v="9"/>
    <x v="1"/>
  </r>
  <r>
    <x v="1024"/>
    <x v="4"/>
    <x v="0"/>
    <x v="4"/>
    <x v="2"/>
    <x v="4"/>
    <n v="8250.99"/>
    <n v="148.51781999999997"/>
    <n v="3"/>
    <n v="24752.97"/>
    <x v="1024"/>
    <n v="1.85"/>
    <n v="4364"/>
    <x v="134"/>
    <x v="8"/>
    <x v="8"/>
    <x v="8"/>
    <x v="23"/>
  </r>
  <r>
    <x v="1025"/>
    <x v="8"/>
    <x v="3"/>
    <x v="8"/>
    <x v="1"/>
    <x v="3"/>
    <n v="19592.89"/>
    <n v="352.67201999999997"/>
    <n v="3"/>
    <n v="58778.67"/>
    <x v="1025"/>
    <n v="1.88"/>
    <n v="808"/>
    <x v="322"/>
    <x v="5"/>
    <x v="5"/>
    <x v="5"/>
    <x v="15"/>
  </r>
  <r>
    <x v="1026"/>
    <x v="8"/>
    <x v="3"/>
    <x v="8"/>
    <x v="0"/>
    <x v="2"/>
    <n v="15737.56"/>
    <n v="283.27607999999998"/>
    <n v="1"/>
    <n v="15737.56"/>
    <x v="1026"/>
    <n v="3.86"/>
    <n v="3884"/>
    <x v="145"/>
    <x v="7"/>
    <x v="7"/>
    <x v="7"/>
    <x v="20"/>
  </r>
  <r>
    <x v="1027"/>
    <x v="4"/>
    <x v="0"/>
    <x v="4"/>
    <x v="1"/>
    <x v="5"/>
    <n v="7982.06"/>
    <n v="143.67707999999999"/>
    <n v="2"/>
    <n v="15964.12"/>
    <x v="1027"/>
    <n v="3.44"/>
    <n v="2170"/>
    <x v="103"/>
    <x v="10"/>
    <x v="10"/>
    <x v="10"/>
    <x v="14"/>
  </r>
  <r>
    <x v="1028"/>
    <x v="1"/>
    <x v="1"/>
    <x v="1"/>
    <x v="1"/>
    <x v="3"/>
    <n v="12670.94"/>
    <n v="228.07692"/>
    <n v="4"/>
    <n v="50683.76"/>
    <x v="1028"/>
    <n v="4.71"/>
    <n v="1561"/>
    <x v="342"/>
    <x v="11"/>
    <x v="11"/>
    <x v="11"/>
    <x v="15"/>
  </r>
  <r>
    <x v="1029"/>
    <x v="0"/>
    <x v="0"/>
    <x v="0"/>
    <x v="1"/>
    <x v="5"/>
    <n v="19068.53"/>
    <n v="343.23353999999995"/>
    <n v="3"/>
    <n v="57205.59"/>
    <x v="1029"/>
    <n v="2.94"/>
    <n v="1627"/>
    <x v="92"/>
    <x v="5"/>
    <x v="5"/>
    <x v="5"/>
    <x v="1"/>
  </r>
  <r>
    <x v="1030"/>
    <x v="6"/>
    <x v="4"/>
    <x v="6"/>
    <x v="2"/>
    <x v="0"/>
    <n v="16961.03"/>
    <n v="305.29853999999995"/>
    <n v="3"/>
    <n v="50883.09"/>
    <x v="1030"/>
    <n v="2.58"/>
    <n v="751"/>
    <x v="188"/>
    <x v="11"/>
    <x v="11"/>
    <x v="11"/>
    <x v="1"/>
  </r>
  <r>
    <x v="1031"/>
    <x v="6"/>
    <x v="4"/>
    <x v="6"/>
    <x v="1"/>
    <x v="5"/>
    <n v="9660.59"/>
    <n v="173.89061999999998"/>
    <n v="5"/>
    <n v="48302.95"/>
    <x v="1031"/>
    <n v="4.07"/>
    <n v="1537"/>
    <x v="270"/>
    <x v="9"/>
    <x v="9"/>
    <x v="9"/>
    <x v="26"/>
  </r>
  <r>
    <x v="1032"/>
    <x v="2"/>
    <x v="2"/>
    <x v="2"/>
    <x v="1"/>
    <x v="2"/>
    <n v="17648.2"/>
    <n v="317.66759999999999"/>
    <n v="3"/>
    <n v="52944.6"/>
    <x v="1032"/>
    <n v="3.95"/>
    <n v="696"/>
    <x v="176"/>
    <x v="6"/>
    <x v="6"/>
    <x v="6"/>
    <x v="9"/>
  </r>
  <r>
    <x v="1033"/>
    <x v="6"/>
    <x v="4"/>
    <x v="6"/>
    <x v="1"/>
    <x v="4"/>
    <n v="19244.97"/>
    <n v="346.40945999999997"/>
    <n v="4"/>
    <n v="76979.88"/>
    <x v="1033"/>
    <n v="1.06"/>
    <n v="3021"/>
    <x v="118"/>
    <x v="7"/>
    <x v="7"/>
    <x v="7"/>
    <x v="10"/>
  </r>
  <r>
    <x v="1034"/>
    <x v="4"/>
    <x v="0"/>
    <x v="4"/>
    <x v="0"/>
    <x v="1"/>
    <n v="12024.79"/>
    <n v="216.44622000000001"/>
    <n v="4"/>
    <n v="48099.16"/>
    <x v="1034"/>
    <n v="4.17"/>
    <n v="216"/>
    <x v="330"/>
    <x v="2"/>
    <x v="2"/>
    <x v="2"/>
    <x v="18"/>
  </r>
  <r>
    <x v="1035"/>
    <x v="5"/>
    <x v="1"/>
    <x v="5"/>
    <x v="2"/>
    <x v="3"/>
    <n v="8152.67"/>
    <n v="146.74805999999998"/>
    <n v="3"/>
    <n v="24458.01"/>
    <x v="1035"/>
    <n v="4.99"/>
    <n v="4368"/>
    <x v="317"/>
    <x v="9"/>
    <x v="9"/>
    <x v="9"/>
    <x v="11"/>
  </r>
  <r>
    <x v="1036"/>
    <x v="0"/>
    <x v="0"/>
    <x v="0"/>
    <x v="0"/>
    <x v="1"/>
    <n v="2703.85"/>
    <n v="48.669299999999993"/>
    <n v="2"/>
    <n v="5407.7"/>
    <x v="1036"/>
    <n v="2.13"/>
    <n v="283"/>
    <x v="116"/>
    <x v="3"/>
    <x v="3"/>
    <x v="3"/>
    <x v="17"/>
  </r>
  <r>
    <x v="1037"/>
    <x v="4"/>
    <x v="0"/>
    <x v="4"/>
    <x v="1"/>
    <x v="1"/>
    <n v="8391.33"/>
    <n v="151.04393999999999"/>
    <n v="1"/>
    <n v="8391.33"/>
    <x v="1037"/>
    <n v="1.73"/>
    <n v="2724"/>
    <x v="121"/>
    <x v="8"/>
    <x v="8"/>
    <x v="8"/>
    <x v="27"/>
  </r>
  <r>
    <x v="1038"/>
    <x v="1"/>
    <x v="1"/>
    <x v="1"/>
    <x v="0"/>
    <x v="3"/>
    <n v="2552.5500000000002"/>
    <n v="45.945900000000002"/>
    <n v="4"/>
    <n v="10210.200000000001"/>
    <x v="1038"/>
    <n v="1.62"/>
    <n v="4726"/>
    <x v="92"/>
    <x v="5"/>
    <x v="5"/>
    <x v="5"/>
    <x v="1"/>
  </r>
  <r>
    <x v="1039"/>
    <x v="2"/>
    <x v="2"/>
    <x v="2"/>
    <x v="0"/>
    <x v="1"/>
    <n v="16736.150000000001"/>
    <n v="301.25069999999999"/>
    <n v="2"/>
    <n v="33472.300000000003"/>
    <x v="1039"/>
    <n v="2.12"/>
    <n v="4746"/>
    <x v="66"/>
    <x v="10"/>
    <x v="10"/>
    <x v="10"/>
    <x v="2"/>
  </r>
  <r>
    <x v="1040"/>
    <x v="0"/>
    <x v="0"/>
    <x v="0"/>
    <x v="0"/>
    <x v="1"/>
    <n v="3247.92"/>
    <n v="58.462559999999996"/>
    <n v="1"/>
    <n v="3247.92"/>
    <x v="1040"/>
    <n v="2.0699999999999998"/>
    <n v="3575"/>
    <x v="343"/>
    <x v="3"/>
    <x v="3"/>
    <x v="3"/>
    <x v="10"/>
  </r>
  <r>
    <x v="1041"/>
    <x v="1"/>
    <x v="1"/>
    <x v="1"/>
    <x v="2"/>
    <x v="1"/>
    <n v="3537.24"/>
    <n v="63.67031999999999"/>
    <n v="4"/>
    <n v="14148.96"/>
    <x v="1041"/>
    <n v="3.31"/>
    <n v="3746"/>
    <x v="246"/>
    <x v="10"/>
    <x v="10"/>
    <x v="10"/>
    <x v="12"/>
  </r>
  <r>
    <x v="1042"/>
    <x v="7"/>
    <x v="0"/>
    <x v="7"/>
    <x v="1"/>
    <x v="0"/>
    <n v="6406.85"/>
    <n v="115.3233"/>
    <n v="5"/>
    <n v="32034.25"/>
    <x v="1042"/>
    <n v="2.0299999999999998"/>
    <n v="325"/>
    <x v="212"/>
    <x v="10"/>
    <x v="10"/>
    <x v="10"/>
    <x v="20"/>
  </r>
  <r>
    <x v="1043"/>
    <x v="1"/>
    <x v="1"/>
    <x v="1"/>
    <x v="2"/>
    <x v="0"/>
    <n v="9907.2199999999993"/>
    <n v="178.32995999999997"/>
    <n v="3"/>
    <n v="29721.66"/>
    <x v="1043"/>
    <n v="3.31"/>
    <n v="1786"/>
    <x v="220"/>
    <x v="4"/>
    <x v="4"/>
    <x v="4"/>
    <x v="12"/>
  </r>
  <r>
    <x v="1044"/>
    <x v="4"/>
    <x v="0"/>
    <x v="4"/>
    <x v="0"/>
    <x v="5"/>
    <n v="13404.85"/>
    <n v="241.28729999999999"/>
    <n v="5"/>
    <n v="67024.25"/>
    <x v="1044"/>
    <n v="3.75"/>
    <n v="4359"/>
    <x v="186"/>
    <x v="1"/>
    <x v="1"/>
    <x v="1"/>
    <x v="4"/>
  </r>
  <r>
    <x v="1045"/>
    <x v="4"/>
    <x v="0"/>
    <x v="4"/>
    <x v="2"/>
    <x v="2"/>
    <n v="19586.150000000001"/>
    <n v="352.55070000000001"/>
    <n v="3"/>
    <n v="58758.45"/>
    <x v="1045"/>
    <n v="4.22"/>
    <n v="508"/>
    <x v="99"/>
    <x v="9"/>
    <x v="9"/>
    <x v="9"/>
    <x v="20"/>
  </r>
  <r>
    <x v="1046"/>
    <x v="7"/>
    <x v="0"/>
    <x v="7"/>
    <x v="2"/>
    <x v="5"/>
    <n v="16323.62"/>
    <n v="293.82515999999998"/>
    <n v="5"/>
    <n v="81618.100000000006"/>
    <x v="1046"/>
    <n v="1.82"/>
    <n v="1279"/>
    <x v="161"/>
    <x v="10"/>
    <x v="10"/>
    <x v="10"/>
    <x v="1"/>
  </r>
  <r>
    <x v="1047"/>
    <x v="5"/>
    <x v="1"/>
    <x v="5"/>
    <x v="2"/>
    <x v="0"/>
    <n v="11358.85"/>
    <n v="204.45929999999998"/>
    <n v="1"/>
    <n v="11358.85"/>
    <x v="1047"/>
    <n v="3.68"/>
    <n v="4857"/>
    <x v="189"/>
    <x v="11"/>
    <x v="11"/>
    <x v="11"/>
    <x v="9"/>
  </r>
  <r>
    <x v="1048"/>
    <x v="6"/>
    <x v="4"/>
    <x v="6"/>
    <x v="0"/>
    <x v="5"/>
    <n v="12478.88"/>
    <n v="224.61983999999998"/>
    <n v="5"/>
    <n v="62394.400000000001"/>
    <x v="1048"/>
    <n v="2.57"/>
    <n v="3377"/>
    <x v="20"/>
    <x v="1"/>
    <x v="1"/>
    <x v="1"/>
    <x v="5"/>
  </r>
  <r>
    <x v="1049"/>
    <x v="8"/>
    <x v="3"/>
    <x v="8"/>
    <x v="1"/>
    <x v="1"/>
    <n v="4516.6400000000003"/>
    <n v="81.299520000000001"/>
    <n v="4"/>
    <n v="18066.560000000001"/>
    <x v="1049"/>
    <n v="4.17"/>
    <n v="4646"/>
    <x v="80"/>
    <x v="1"/>
    <x v="1"/>
    <x v="1"/>
    <x v="2"/>
  </r>
  <r>
    <x v="1050"/>
    <x v="4"/>
    <x v="0"/>
    <x v="4"/>
    <x v="0"/>
    <x v="0"/>
    <n v="8439.92"/>
    <n v="151.91855999999999"/>
    <n v="3"/>
    <n v="25319.759999999998"/>
    <x v="1050"/>
    <n v="3.73"/>
    <n v="422"/>
    <x v="275"/>
    <x v="2"/>
    <x v="2"/>
    <x v="2"/>
    <x v="27"/>
  </r>
  <r>
    <x v="1051"/>
    <x v="7"/>
    <x v="0"/>
    <x v="7"/>
    <x v="1"/>
    <x v="2"/>
    <n v="2508.6"/>
    <n v="45.154799999999994"/>
    <n v="3"/>
    <n v="7525.8"/>
    <x v="1051"/>
    <n v="4.1900000000000004"/>
    <n v="640"/>
    <x v="274"/>
    <x v="5"/>
    <x v="5"/>
    <x v="5"/>
    <x v="7"/>
  </r>
  <r>
    <x v="1052"/>
    <x v="3"/>
    <x v="3"/>
    <x v="3"/>
    <x v="0"/>
    <x v="2"/>
    <n v="11343.98"/>
    <n v="204.19163999999998"/>
    <n v="4"/>
    <n v="45375.92"/>
    <x v="1052"/>
    <n v="3.5"/>
    <n v="1433"/>
    <x v="28"/>
    <x v="7"/>
    <x v="7"/>
    <x v="7"/>
    <x v="5"/>
  </r>
  <r>
    <x v="1053"/>
    <x v="4"/>
    <x v="0"/>
    <x v="4"/>
    <x v="0"/>
    <x v="3"/>
    <n v="4260.68"/>
    <n v="76.692239999999998"/>
    <n v="3"/>
    <n v="12782.04"/>
    <x v="1053"/>
    <n v="3.44"/>
    <n v="4921"/>
    <x v="311"/>
    <x v="5"/>
    <x v="5"/>
    <x v="5"/>
    <x v="25"/>
  </r>
  <r>
    <x v="1054"/>
    <x v="2"/>
    <x v="2"/>
    <x v="2"/>
    <x v="1"/>
    <x v="1"/>
    <n v="10194.32"/>
    <n v="183.49775999999997"/>
    <n v="2"/>
    <n v="20388.64"/>
    <x v="1054"/>
    <n v="1.1599999999999999"/>
    <n v="4957"/>
    <x v="302"/>
    <x v="2"/>
    <x v="2"/>
    <x v="2"/>
    <x v="5"/>
  </r>
  <r>
    <x v="1055"/>
    <x v="3"/>
    <x v="3"/>
    <x v="3"/>
    <x v="1"/>
    <x v="1"/>
    <n v="15533.94"/>
    <n v="279.61091999999996"/>
    <n v="1"/>
    <n v="15533.94"/>
    <x v="1055"/>
    <n v="1.66"/>
    <n v="3901"/>
    <x v="157"/>
    <x v="7"/>
    <x v="7"/>
    <x v="7"/>
    <x v="9"/>
  </r>
  <r>
    <x v="1056"/>
    <x v="1"/>
    <x v="1"/>
    <x v="1"/>
    <x v="2"/>
    <x v="3"/>
    <n v="822.15"/>
    <n v="14.798699999999998"/>
    <n v="2"/>
    <n v="1644.3"/>
    <x v="1056"/>
    <n v="3.5"/>
    <n v="3307"/>
    <x v="280"/>
    <x v="11"/>
    <x v="11"/>
    <x v="11"/>
    <x v="7"/>
  </r>
  <r>
    <x v="1057"/>
    <x v="5"/>
    <x v="1"/>
    <x v="5"/>
    <x v="2"/>
    <x v="1"/>
    <n v="12174.44"/>
    <n v="219.13991999999999"/>
    <n v="3"/>
    <n v="36523.32"/>
    <x v="1057"/>
    <n v="2.4900000000000002"/>
    <n v="2818"/>
    <x v="344"/>
    <x v="7"/>
    <x v="7"/>
    <x v="7"/>
    <x v="14"/>
  </r>
  <r>
    <x v="1058"/>
    <x v="0"/>
    <x v="0"/>
    <x v="0"/>
    <x v="0"/>
    <x v="2"/>
    <n v="7499.83"/>
    <n v="134.99694"/>
    <n v="4"/>
    <n v="29999.32"/>
    <x v="1058"/>
    <n v="3.64"/>
    <n v="3938"/>
    <x v="273"/>
    <x v="11"/>
    <x v="11"/>
    <x v="11"/>
    <x v="16"/>
  </r>
  <r>
    <x v="1059"/>
    <x v="0"/>
    <x v="0"/>
    <x v="0"/>
    <x v="0"/>
    <x v="4"/>
    <n v="16746.25"/>
    <n v="301.4325"/>
    <n v="4"/>
    <n v="66985"/>
    <x v="1059"/>
    <n v="4.7"/>
    <n v="699"/>
    <x v="124"/>
    <x v="11"/>
    <x v="11"/>
    <x v="11"/>
    <x v="24"/>
  </r>
  <r>
    <x v="1060"/>
    <x v="7"/>
    <x v="0"/>
    <x v="7"/>
    <x v="2"/>
    <x v="5"/>
    <n v="575.97"/>
    <n v="10.367459999999999"/>
    <n v="3"/>
    <n v="1727.91"/>
    <x v="1060"/>
    <n v="1.4"/>
    <n v="1938"/>
    <x v="214"/>
    <x v="10"/>
    <x v="10"/>
    <x v="10"/>
    <x v="27"/>
  </r>
  <r>
    <x v="1061"/>
    <x v="1"/>
    <x v="1"/>
    <x v="1"/>
    <x v="1"/>
    <x v="4"/>
    <n v="17842.740000000002"/>
    <n v="321.16932000000003"/>
    <n v="1"/>
    <n v="17842.740000000002"/>
    <x v="1061"/>
    <n v="3.91"/>
    <n v="3122"/>
    <x v="83"/>
    <x v="8"/>
    <x v="8"/>
    <x v="8"/>
    <x v="28"/>
  </r>
  <r>
    <x v="1062"/>
    <x v="8"/>
    <x v="3"/>
    <x v="8"/>
    <x v="0"/>
    <x v="2"/>
    <n v="872.56"/>
    <n v="15.706079999999998"/>
    <n v="4"/>
    <n v="3490.24"/>
    <x v="1062"/>
    <n v="4.37"/>
    <n v="2748"/>
    <x v="290"/>
    <x v="3"/>
    <x v="3"/>
    <x v="3"/>
    <x v="16"/>
  </r>
  <r>
    <x v="1063"/>
    <x v="1"/>
    <x v="1"/>
    <x v="1"/>
    <x v="2"/>
    <x v="4"/>
    <n v="16546.099999999999"/>
    <n v="297.82979999999998"/>
    <n v="5"/>
    <n v="82730.5"/>
    <x v="1063"/>
    <n v="1.62"/>
    <n v="22"/>
    <x v="20"/>
    <x v="1"/>
    <x v="1"/>
    <x v="1"/>
    <x v="5"/>
  </r>
  <r>
    <x v="1064"/>
    <x v="0"/>
    <x v="0"/>
    <x v="0"/>
    <x v="0"/>
    <x v="0"/>
    <n v="18510.22"/>
    <n v="333.18396000000001"/>
    <n v="1"/>
    <n v="18510.22"/>
    <x v="1064"/>
    <n v="3.73"/>
    <n v="2585"/>
    <x v="280"/>
    <x v="11"/>
    <x v="11"/>
    <x v="11"/>
    <x v="7"/>
  </r>
  <r>
    <x v="1065"/>
    <x v="6"/>
    <x v="4"/>
    <x v="6"/>
    <x v="0"/>
    <x v="5"/>
    <n v="12103.59"/>
    <n v="217.86461999999997"/>
    <n v="4"/>
    <n v="48414.36"/>
    <x v="1065"/>
    <n v="1.69"/>
    <n v="4198"/>
    <x v="42"/>
    <x v="11"/>
    <x v="11"/>
    <x v="11"/>
    <x v="23"/>
  </r>
  <r>
    <x v="1066"/>
    <x v="7"/>
    <x v="0"/>
    <x v="7"/>
    <x v="2"/>
    <x v="5"/>
    <n v="11093.95"/>
    <n v="199.69110000000001"/>
    <n v="3"/>
    <n v="33281.85"/>
    <x v="1066"/>
    <n v="3.53"/>
    <n v="4486"/>
    <x v="209"/>
    <x v="7"/>
    <x v="7"/>
    <x v="7"/>
    <x v="13"/>
  </r>
  <r>
    <x v="1067"/>
    <x v="5"/>
    <x v="1"/>
    <x v="5"/>
    <x v="0"/>
    <x v="2"/>
    <n v="17577.759999999998"/>
    <n v="316.39967999999993"/>
    <n v="2"/>
    <n v="35155.519999999997"/>
    <x v="1067"/>
    <n v="3.73"/>
    <n v="606"/>
    <x v="18"/>
    <x v="6"/>
    <x v="6"/>
    <x v="6"/>
    <x v="15"/>
  </r>
  <r>
    <x v="1068"/>
    <x v="5"/>
    <x v="1"/>
    <x v="5"/>
    <x v="0"/>
    <x v="5"/>
    <n v="755.39"/>
    <n v="13.597019999999999"/>
    <n v="3"/>
    <n v="2266.17"/>
    <x v="1068"/>
    <n v="3.91"/>
    <n v="4665"/>
    <x v="11"/>
    <x v="2"/>
    <x v="2"/>
    <x v="2"/>
    <x v="11"/>
  </r>
  <r>
    <x v="1069"/>
    <x v="7"/>
    <x v="0"/>
    <x v="7"/>
    <x v="1"/>
    <x v="2"/>
    <n v="7966.29"/>
    <n v="143.39321999999999"/>
    <n v="5"/>
    <n v="39831.449999999997"/>
    <x v="1069"/>
    <n v="1.04"/>
    <n v="951"/>
    <x v="201"/>
    <x v="2"/>
    <x v="2"/>
    <x v="2"/>
    <x v="8"/>
  </r>
  <r>
    <x v="1070"/>
    <x v="0"/>
    <x v="0"/>
    <x v="0"/>
    <x v="2"/>
    <x v="4"/>
    <n v="17249.37"/>
    <n v="310.48865999999998"/>
    <n v="1"/>
    <n v="17249.37"/>
    <x v="1070"/>
    <n v="3.37"/>
    <n v="1497"/>
    <x v="295"/>
    <x v="7"/>
    <x v="7"/>
    <x v="7"/>
    <x v="6"/>
  </r>
  <r>
    <x v="1071"/>
    <x v="1"/>
    <x v="1"/>
    <x v="1"/>
    <x v="0"/>
    <x v="4"/>
    <n v="16722.22"/>
    <n v="300.99995999999999"/>
    <n v="4"/>
    <n v="66888.88"/>
    <x v="1071"/>
    <n v="4.53"/>
    <n v="3137"/>
    <x v="195"/>
    <x v="1"/>
    <x v="1"/>
    <x v="1"/>
    <x v="18"/>
  </r>
  <r>
    <x v="1072"/>
    <x v="7"/>
    <x v="0"/>
    <x v="7"/>
    <x v="2"/>
    <x v="5"/>
    <n v="8402.33"/>
    <n v="151.24194"/>
    <n v="1"/>
    <n v="8402.33"/>
    <x v="1072"/>
    <n v="4.12"/>
    <n v="2938"/>
    <x v="74"/>
    <x v="0"/>
    <x v="0"/>
    <x v="0"/>
    <x v="1"/>
  </r>
  <r>
    <x v="1073"/>
    <x v="7"/>
    <x v="0"/>
    <x v="7"/>
    <x v="0"/>
    <x v="4"/>
    <n v="19631.330000000002"/>
    <n v="353.36394000000001"/>
    <n v="5"/>
    <n v="98156.65"/>
    <x v="1073"/>
    <n v="2.8"/>
    <n v="3510"/>
    <x v="201"/>
    <x v="2"/>
    <x v="2"/>
    <x v="2"/>
    <x v="8"/>
  </r>
  <r>
    <x v="1074"/>
    <x v="4"/>
    <x v="0"/>
    <x v="4"/>
    <x v="1"/>
    <x v="0"/>
    <n v="6805.56"/>
    <n v="122.50008"/>
    <n v="5"/>
    <n v="34027.800000000003"/>
    <x v="1074"/>
    <n v="1.1000000000000001"/>
    <n v="2570"/>
    <x v="268"/>
    <x v="4"/>
    <x v="4"/>
    <x v="4"/>
    <x v="20"/>
  </r>
  <r>
    <x v="1075"/>
    <x v="7"/>
    <x v="0"/>
    <x v="7"/>
    <x v="0"/>
    <x v="2"/>
    <n v="19963.439999999999"/>
    <n v="359.34191999999996"/>
    <n v="1"/>
    <n v="19963.439999999999"/>
    <x v="1075"/>
    <n v="1.96"/>
    <n v="1389"/>
    <x v="126"/>
    <x v="5"/>
    <x v="5"/>
    <x v="5"/>
    <x v="24"/>
  </r>
  <r>
    <x v="1076"/>
    <x v="4"/>
    <x v="0"/>
    <x v="4"/>
    <x v="2"/>
    <x v="0"/>
    <n v="9410.4"/>
    <n v="169.38719999999998"/>
    <n v="3"/>
    <n v="28231.200000000001"/>
    <x v="1076"/>
    <n v="1.72"/>
    <n v="3596"/>
    <x v="285"/>
    <x v="9"/>
    <x v="9"/>
    <x v="9"/>
    <x v="10"/>
  </r>
  <r>
    <x v="1077"/>
    <x v="2"/>
    <x v="2"/>
    <x v="2"/>
    <x v="0"/>
    <x v="4"/>
    <n v="15915.81"/>
    <n v="286.48457999999999"/>
    <n v="5"/>
    <n v="79579.05"/>
    <x v="1077"/>
    <n v="2.87"/>
    <n v="2045"/>
    <x v="23"/>
    <x v="6"/>
    <x v="6"/>
    <x v="6"/>
    <x v="17"/>
  </r>
  <r>
    <x v="1078"/>
    <x v="6"/>
    <x v="4"/>
    <x v="6"/>
    <x v="0"/>
    <x v="2"/>
    <n v="16827.23"/>
    <n v="302.89013999999997"/>
    <n v="5"/>
    <n v="84136.15"/>
    <x v="1078"/>
    <n v="2"/>
    <n v="2053"/>
    <x v="45"/>
    <x v="0"/>
    <x v="0"/>
    <x v="0"/>
    <x v="15"/>
  </r>
  <r>
    <x v="1079"/>
    <x v="8"/>
    <x v="3"/>
    <x v="8"/>
    <x v="2"/>
    <x v="5"/>
    <n v="16140.94"/>
    <n v="290.53692000000001"/>
    <n v="3"/>
    <n v="48422.82"/>
    <x v="1079"/>
    <n v="1.24"/>
    <n v="1981"/>
    <x v="178"/>
    <x v="8"/>
    <x v="8"/>
    <x v="8"/>
    <x v="5"/>
  </r>
  <r>
    <x v="1080"/>
    <x v="6"/>
    <x v="4"/>
    <x v="6"/>
    <x v="1"/>
    <x v="1"/>
    <n v="14044.12"/>
    <n v="252.79416000000001"/>
    <n v="1"/>
    <n v="14044.12"/>
    <x v="1080"/>
    <n v="2.57"/>
    <n v="3553"/>
    <x v="183"/>
    <x v="11"/>
    <x v="11"/>
    <x v="11"/>
    <x v="14"/>
  </r>
  <r>
    <x v="1081"/>
    <x v="8"/>
    <x v="3"/>
    <x v="8"/>
    <x v="0"/>
    <x v="2"/>
    <n v="19270.5"/>
    <n v="346.86899999999997"/>
    <n v="1"/>
    <n v="19270.5"/>
    <x v="1081"/>
    <n v="3.41"/>
    <n v="3734"/>
    <x v="0"/>
    <x v="0"/>
    <x v="0"/>
    <x v="0"/>
    <x v="0"/>
  </r>
  <r>
    <x v="1082"/>
    <x v="9"/>
    <x v="1"/>
    <x v="9"/>
    <x v="1"/>
    <x v="0"/>
    <n v="4401.1000000000004"/>
    <n v="79.219800000000006"/>
    <n v="3"/>
    <n v="13203.3"/>
    <x v="1082"/>
    <n v="1.1200000000000001"/>
    <n v="2015"/>
    <x v="34"/>
    <x v="8"/>
    <x v="8"/>
    <x v="8"/>
    <x v="9"/>
  </r>
  <r>
    <x v="1083"/>
    <x v="4"/>
    <x v="0"/>
    <x v="4"/>
    <x v="0"/>
    <x v="4"/>
    <n v="16627.900000000001"/>
    <n v="299.30220000000003"/>
    <n v="4"/>
    <n v="66511.600000000006"/>
    <x v="1083"/>
    <n v="1.26"/>
    <n v="4074"/>
    <x v="40"/>
    <x v="0"/>
    <x v="0"/>
    <x v="0"/>
    <x v="5"/>
  </r>
  <r>
    <x v="1084"/>
    <x v="4"/>
    <x v="0"/>
    <x v="4"/>
    <x v="2"/>
    <x v="5"/>
    <n v="18055.38"/>
    <n v="324.99684000000002"/>
    <n v="1"/>
    <n v="18055.38"/>
    <x v="1084"/>
    <n v="2.2999999999999998"/>
    <n v="4943"/>
    <x v="37"/>
    <x v="5"/>
    <x v="5"/>
    <x v="5"/>
    <x v="18"/>
  </r>
  <r>
    <x v="1085"/>
    <x v="2"/>
    <x v="2"/>
    <x v="2"/>
    <x v="0"/>
    <x v="0"/>
    <n v="4338.83"/>
    <n v="78.098939999999999"/>
    <n v="4"/>
    <n v="17355.32"/>
    <x v="1085"/>
    <n v="1.26"/>
    <n v="3312"/>
    <x v="345"/>
    <x v="4"/>
    <x v="4"/>
    <x v="4"/>
    <x v="8"/>
  </r>
  <r>
    <x v="1086"/>
    <x v="8"/>
    <x v="3"/>
    <x v="8"/>
    <x v="0"/>
    <x v="5"/>
    <n v="17626.84"/>
    <n v="317.28312"/>
    <n v="4"/>
    <n v="70507.360000000001"/>
    <x v="1086"/>
    <n v="4.83"/>
    <n v="3973"/>
    <x v="283"/>
    <x v="0"/>
    <x v="0"/>
    <x v="0"/>
    <x v="3"/>
  </r>
  <r>
    <x v="1087"/>
    <x v="3"/>
    <x v="3"/>
    <x v="3"/>
    <x v="0"/>
    <x v="5"/>
    <n v="6663.18"/>
    <n v="119.93724"/>
    <n v="3"/>
    <n v="19989.54"/>
    <x v="1087"/>
    <n v="1.58"/>
    <n v="538"/>
    <x v="218"/>
    <x v="11"/>
    <x v="11"/>
    <x v="11"/>
    <x v="10"/>
  </r>
  <r>
    <x v="1088"/>
    <x v="9"/>
    <x v="1"/>
    <x v="9"/>
    <x v="1"/>
    <x v="4"/>
    <n v="5754.25"/>
    <n v="103.5765"/>
    <n v="5"/>
    <n v="28771.25"/>
    <x v="1088"/>
    <n v="2.4900000000000002"/>
    <n v="3217"/>
    <x v="54"/>
    <x v="0"/>
    <x v="0"/>
    <x v="0"/>
    <x v="7"/>
  </r>
  <r>
    <x v="1089"/>
    <x v="7"/>
    <x v="0"/>
    <x v="7"/>
    <x v="1"/>
    <x v="0"/>
    <n v="4375.3"/>
    <n v="78.755399999999995"/>
    <n v="1"/>
    <n v="4375.3"/>
    <x v="1089"/>
    <n v="1.0900000000000001"/>
    <n v="3535"/>
    <x v="345"/>
    <x v="4"/>
    <x v="4"/>
    <x v="4"/>
    <x v="8"/>
  </r>
  <r>
    <x v="1090"/>
    <x v="4"/>
    <x v="0"/>
    <x v="4"/>
    <x v="0"/>
    <x v="2"/>
    <n v="9139.01"/>
    <n v="164.50217999999998"/>
    <n v="1"/>
    <n v="9139.01"/>
    <x v="1090"/>
    <n v="2.96"/>
    <n v="558"/>
    <x v="69"/>
    <x v="0"/>
    <x v="0"/>
    <x v="0"/>
    <x v="20"/>
  </r>
  <r>
    <x v="1091"/>
    <x v="0"/>
    <x v="0"/>
    <x v="0"/>
    <x v="2"/>
    <x v="5"/>
    <n v="2559.91"/>
    <n v="46.078379999999996"/>
    <n v="2"/>
    <n v="5119.82"/>
    <x v="1091"/>
    <n v="2.1"/>
    <n v="4163"/>
    <x v="32"/>
    <x v="7"/>
    <x v="7"/>
    <x v="7"/>
    <x v="18"/>
  </r>
  <r>
    <x v="1092"/>
    <x v="3"/>
    <x v="3"/>
    <x v="3"/>
    <x v="2"/>
    <x v="2"/>
    <n v="4853.03"/>
    <n v="87.354539999999986"/>
    <n v="5"/>
    <n v="24265.15"/>
    <x v="1092"/>
    <n v="1.76"/>
    <n v="4825"/>
    <x v="295"/>
    <x v="7"/>
    <x v="7"/>
    <x v="7"/>
    <x v="6"/>
  </r>
  <r>
    <x v="1093"/>
    <x v="6"/>
    <x v="4"/>
    <x v="6"/>
    <x v="0"/>
    <x v="0"/>
    <n v="12703.96"/>
    <n v="228.67127999999997"/>
    <n v="5"/>
    <n v="63519.8"/>
    <x v="1093"/>
    <n v="2.59"/>
    <n v="951"/>
    <x v="212"/>
    <x v="10"/>
    <x v="10"/>
    <x v="10"/>
    <x v="20"/>
  </r>
  <r>
    <x v="1094"/>
    <x v="5"/>
    <x v="1"/>
    <x v="5"/>
    <x v="0"/>
    <x v="1"/>
    <n v="13102.88"/>
    <n v="235.85183999999998"/>
    <n v="2"/>
    <n v="26205.759999999998"/>
    <x v="1094"/>
    <n v="3.21"/>
    <n v="3154"/>
    <x v="186"/>
    <x v="1"/>
    <x v="1"/>
    <x v="1"/>
    <x v="4"/>
  </r>
  <r>
    <x v="1095"/>
    <x v="5"/>
    <x v="1"/>
    <x v="5"/>
    <x v="1"/>
    <x v="0"/>
    <n v="1518.88"/>
    <n v="27.339839999999999"/>
    <n v="1"/>
    <n v="1518.88"/>
    <x v="1095"/>
    <n v="3.02"/>
    <n v="2761"/>
    <x v="184"/>
    <x v="10"/>
    <x v="10"/>
    <x v="10"/>
    <x v="10"/>
  </r>
  <r>
    <x v="1096"/>
    <x v="8"/>
    <x v="3"/>
    <x v="8"/>
    <x v="2"/>
    <x v="1"/>
    <n v="12797.99"/>
    <n v="230.36381999999998"/>
    <n v="4"/>
    <n v="51191.96"/>
    <x v="1096"/>
    <n v="1.61"/>
    <n v="2798"/>
    <x v="332"/>
    <x v="5"/>
    <x v="5"/>
    <x v="5"/>
    <x v="28"/>
  </r>
  <r>
    <x v="1097"/>
    <x v="9"/>
    <x v="1"/>
    <x v="9"/>
    <x v="0"/>
    <x v="5"/>
    <n v="6357.71"/>
    <n v="114.43877999999999"/>
    <n v="2"/>
    <n v="12715.42"/>
    <x v="1097"/>
    <n v="2.33"/>
    <n v="4450"/>
    <x v="264"/>
    <x v="1"/>
    <x v="1"/>
    <x v="1"/>
    <x v="9"/>
  </r>
  <r>
    <x v="1098"/>
    <x v="3"/>
    <x v="3"/>
    <x v="3"/>
    <x v="1"/>
    <x v="3"/>
    <n v="10353.5"/>
    <n v="186.363"/>
    <n v="3"/>
    <n v="31060.5"/>
    <x v="1098"/>
    <n v="1.55"/>
    <n v="1942"/>
    <x v="31"/>
    <x v="2"/>
    <x v="2"/>
    <x v="2"/>
    <x v="20"/>
  </r>
  <r>
    <x v="1099"/>
    <x v="4"/>
    <x v="0"/>
    <x v="4"/>
    <x v="1"/>
    <x v="3"/>
    <n v="16997.22"/>
    <n v="305.94995999999998"/>
    <n v="3"/>
    <n v="50991.66"/>
    <x v="1099"/>
    <n v="4.88"/>
    <n v="3587"/>
    <x v="311"/>
    <x v="5"/>
    <x v="5"/>
    <x v="5"/>
    <x v="25"/>
  </r>
  <r>
    <x v="1100"/>
    <x v="7"/>
    <x v="0"/>
    <x v="7"/>
    <x v="2"/>
    <x v="4"/>
    <n v="17180.330000000002"/>
    <n v="309.24594000000002"/>
    <n v="5"/>
    <n v="85901.65"/>
    <x v="1100"/>
    <n v="4.7300000000000004"/>
    <n v="1310"/>
    <x v="27"/>
    <x v="9"/>
    <x v="9"/>
    <x v="9"/>
    <x v="1"/>
  </r>
  <r>
    <x v="1101"/>
    <x v="4"/>
    <x v="0"/>
    <x v="4"/>
    <x v="1"/>
    <x v="0"/>
    <n v="19395.59"/>
    <n v="349.12061999999997"/>
    <n v="5"/>
    <n v="96977.95"/>
    <x v="1101"/>
    <n v="1.49"/>
    <n v="2485"/>
    <x v="243"/>
    <x v="5"/>
    <x v="5"/>
    <x v="5"/>
    <x v="27"/>
  </r>
  <r>
    <x v="1102"/>
    <x v="6"/>
    <x v="4"/>
    <x v="6"/>
    <x v="0"/>
    <x v="4"/>
    <n v="8303.01"/>
    <n v="149.45417999999998"/>
    <n v="1"/>
    <n v="8303.01"/>
    <x v="1102"/>
    <n v="1.49"/>
    <n v="2595"/>
    <x v="327"/>
    <x v="4"/>
    <x v="4"/>
    <x v="4"/>
    <x v="5"/>
  </r>
  <r>
    <x v="1103"/>
    <x v="1"/>
    <x v="1"/>
    <x v="1"/>
    <x v="1"/>
    <x v="4"/>
    <n v="17348.7"/>
    <n v="312.27659999999997"/>
    <n v="2"/>
    <n v="34697.4"/>
    <x v="1103"/>
    <n v="4.8600000000000003"/>
    <n v="4186"/>
    <x v="272"/>
    <x v="7"/>
    <x v="7"/>
    <x v="7"/>
    <x v="24"/>
  </r>
  <r>
    <x v="1104"/>
    <x v="5"/>
    <x v="1"/>
    <x v="5"/>
    <x v="1"/>
    <x v="0"/>
    <n v="1323.56"/>
    <n v="23.824079999999999"/>
    <n v="1"/>
    <n v="1323.56"/>
    <x v="1104"/>
    <n v="4.18"/>
    <n v="3474"/>
    <x v="43"/>
    <x v="6"/>
    <x v="6"/>
    <x v="6"/>
    <x v="24"/>
  </r>
  <r>
    <x v="1105"/>
    <x v="8"/>
    <x v="3"/>
    <x v="8"/>
    <x v="0"/>
    <x v="4"/>
    <n v="5385.51"/>
    <n v="96.939179999999993"/>
    <n v="1"/>
    <n v="5385.51"/>
    <x v="1105"/>
    <n v="4.96"/>
    <n v="1133"/>
    <x v="303"/>
    <x v="0"/>
    <x v="0"/>
    <x v="0"/>
    <x v="24"/>
  </r>
  <r>
    <x v="1106"/>
    <x v="9"/>
    <x v="1"/>
    <x v="9"/>
    <x v="1"/>
    <x v="3"/>
    <n v="7924.16"/>
    <n v="142.63487999999998"/>
    <n v="4"/>
    <n v="31696.639999999999"/>
    <x v="1106"/>
    <n v="4.93"/>
    <n v="264"/>
    <x v="100"/>
    <x v="11"/>
    <x v="11"/>
    <x v="11"/>
    <x v="17"/>
  </r>
  <r>
    <x v="1107"/>
    <x v="1"/>
    <x v="1"/>
    <x v="1"/>
    <x v="0"/>
    <x v="0"/>
    <n v="3457.63"/>
    <n v="62.237339999999996"/>
    <n v="1"/>
    <n v="3457.63"/>
    <x v="1107"/>
    <n v="2.23"/>
    <n v="391"/>
    <x v="243"/>
    <x v="5"/>
    <x v="5"/>
    <x v="5"/>
    <x v="27"/>
  </r>
  <r>
    <x v="1108"/>
    <x v="0"/>
    <x v="0"/>
    <x v="0"/>
    <x v="2"/>
    <x v="5"/>
    <n v="11827.04"/>
    <n v="212.88672"/>
    <n v="3"/>
    <n v="35481.120000000003"/>
    <x v="1108"/>
    <n v="3.32"/>
    <n v="98"/>
    <x v="251"/>
    <x v="4"/>
    <x v="4"/>
    <x v="4"/>
    <x v="15"/>
  </r>
  <r>
    <x v="1109"/>
    <x v="2"/>
    <x v="2"/>
    <x v="2"/>
    <x v="1"/>
    <x v="0"/>
    <n v="2806.58"/>
    <n v="50.518439999999998"/>
    <n v="4"/>
    <n v="11226.32"/>
    <x v="1109"/>
    <n v="4.75"/>
    <n v="1742"/>
    <x v="136"/>
    <x v="0"/>
    <x v="0"/>
    <x v="0"/>
    <x v="30"/>
  </r>
  <r>
    <x v="1110"/>
    <x v="9"/>
    <x v="1"/>
    <x v="9"/>
    <x v="1"/>
    <x v="2"/>
    <n v="11479.5"/>
    <n v="206.63099999999997"/>
    <n v="5"/>
    <n v="57397.5"/>
    <x v="1110"/>
    <n v="4.6399999999999997"/>
    <n v="1711"/>
    <x v="324"/>
    <x v="5"/>
    <x v="5"/>
    <x v="5"/>
    <x v="2"/>
  </r>
  <r>
    <x v="1111"/>
    <x v="2"/>
    <x v="2"/>
    <x v="2"/>
    <x v="1"/>
    <x v="4"/>
    <n v="8093.44"/>
    <n v="145.68191999999999"/>
    <n v="2"/>
    <n v="16186.88"/>
    <x v="1111"/>
    <n v="1.47"/>
    <n v="816"/>
    <x v="290"/>
    <x v="3"/>
    <x v="3"/>
    <x v="3"/>
    <x v="16"/>
  </r>
  <r>
    <x v="1112"/>
    <x v="2"/>
    <x v="2"/>
    <x v="2"/>
    <x v="2"/>
    <x v="4"/>
    <n v="14590.25"/>
    <n v="262.62449999999995"/>
    <n v="1"/>
    <n v="14590.25"/>
    <x v="1112"/>
    <n v="3.29"/>
    <n v="294"/>
    <x v="137"/>
    <x v="7"/>
    <x v="7"/>
    <x v="7"/>
    <x v="16"/>
  </r>
  <r>
    <x v="1113"/>
    <x v="1"/>
    <x v="1"/>
    <x v="1"/>
    <x v="0"/>
    <x v="2"/>
    <n v="10795.66"/>
    <n v="194.32187999999999"/>
    <n v="1"/>
    <n v="10795.66"/>
    <x v="1113"/>
    <n v="1.53"/>
    <n v="3252"/>
    <x v="19"/>
    <x v="10"/>
    <x v="10"/>
    <x v="10"/>
    <x v="16"/>
  </r>
  <r>
    <x v="1114"/>
    <x v="0"/>
    <x v="0"/>
    <x v="0"/>
    <x v="2"/>
    <x v="0"/>
    <n v="3096.57"/>
    <n v="55.738259999999997"/>
    <n v="2"/>
    <n v="6193.14"/>
    <x v="1114"/>
    <n v="1.32"/>
    <n v="4245"/>
    <x v="231"/>
    <x v="1"/>
    <x v="1"/>
    <x v="1"/>
    <x v="8"/>
  </r>
  <r>
    <x v="1115"/>
    <x v="6"/>
    <x v="4"/>
    <x v="6"/>
    <x v="2"/>
    <x v="2"/>
    <n v="17758.330000000002"/>
    <n v="319.64994000000002"/>
    <n v="5"/>
    <n v="88791.65"/>
    <x v="1115"/>
    <n v="1.88"/>
    <n v="3182"/>
    <x v="290"/>
    <x v="3"/>
    <x v="3"/>
    <x v="3"/>
    <x v="16"/>
  </r>
  <r>
    <x v="1116"/>
    <x v="6"/>
    <x v="4"/>
    <x v="6"/>
    <x v="2"/>
    <x v="5"/>
    <n v="9420.7999999999993"/>
    <n v="169.57439999999997"/>
    <n v="1"/>
    <n v="9420.7999999999993"/>
    <x v="1116"/>
    <n v="4.4800000000000004"/>
    <n v="3669"/>
    <x v="166"/>
    <x v="0"/>
    <x v="0"/>
    <x v="0"/>
    <x v="10"/>
  </r>
  <r>
    <x v="1117"/>
    <x v="0"/>
    <x v="0"/>
    <x v="0"/>
    <x v="2"/>
    <x v="0"/>
    <n v="3725.83"/>
    <n v="67.064939999999993"/>
    <n v="2"/>
    <n v="7451.66"/>
    <x v="1117"/>
    <n v="4.8099999999999996"/>
    <n v="2905"/>
    <x v="124"/>
    <x v="11"/>
    <x v="11"/>
    <x v="11"/>
    <x v="24"/>
  </r>
  <r>
    <x v="1118"/>
    <x v="6"/>
    <x v="4"/>
    <x v="6"/>
    <x v="0"/>
    <x v="5"/>
    <n v="3724.19"/>
    <n v="67.035420000000002"/>
    <n v="5"/>
    <n v="18620.95"/>
    <x v="1118"/>
    <n v="1.83"/>
    <n v="865"/>
    <x v="143"/>
    <x v="8"/>
    <x v="8"/>
    <x v="8"/>
    <x v="7"/>
  </r>
  <r>
    <x v="1119"/>
    <x v="6"/>
    <x v="4"/>
    <x v="6"/>
    <x v="2"/>
    <x v="0"/>
    <n v="18412.560000000001"/>
    <n v="331.42608000000001"/>
    <n v="1"/>
    <n v="18412.560000000001"/>
    <x v="1119"/>
    <n v="3.14"/>
    <n v="3301"/>
    <x v="82"/>
    <x v="7"/>
    <x v="7"/>
    <x v="7"/>
    <x v="4"/>
  </r>
  <r>
    <x v="1120"/>
    <x v="0"/>
    <x v="0"/>
    <x v="0"/>
    <x v="1"/>
    <x v="3"/>
    <n v="1710.05"/>
    <n v="30.780899999999995"/>
    <n v="5"/>
    <n v="8550.25"/>
    <x v="1120"/>
    <n v="2.19"/>
    <n v="1092"/>
    <x v="124"/>
    <x v="11"/>
    <x v="11"/>
    <x v="11"/>
    <x v="24"/>
  </r>
  <r>
    <x v="1121"/>
    <x v="6"/>
    <x v="4"/>
    <x v="6"/>
    <x v="1"/>
    <x v="1"/>
    <n v="15456.58"/>
    <n v="278.21843999999999"/>
    <n v="3"/>
    <n v="46369.74"/>
    <x v="1121"/>
    <n v="4.66"/>
    <n v="4977"/>
    <x v="74"/>
    <x v="0"/>
    <x v="0"/>
    <x v="0"/>
    <x v="1"/>
  </r>
  <r>
    <x v="1122"/>
    <x v="1"/>
    <x v="1"/>
    <x v="1"/>
    <x v="1"/>
    <x v="2"/>
    <n v="9942.0499999999993"/>
    <n v="178.95689999999996"/>
    <n v="1"/>
    <n v="9942.0499999999993"/>
    <x v="1122"/>
    <n v="2.79"/>
    <n v="1343"/>
    <x v="243"/>
    <x v="5"/>
    <x v="5"/>
    <x v="5"/>
    <x v="27"/>
  </r>
  <r>
    <x v="1123"/>
    <x v="7"/>
    <x v="0"/>
    <x v="7"/>
    <x v="1"/>
    <x v="2"/>
    <n v="17598.73"/>
    <n v="316.77713999999997"/>
    <n v="5"/>
    <n v="87993.65"/>
    <x v="1123"/>
    <n v="4.26"/>
    <n v="3435"/>
    <x v="312"/>
    <x v="4"/>
    <x v="4"/>
    <x v="4"/>
    <x v="22"/>
  </r>
  <r>
    <x v="1124"/>
    <x v="7"/>
    <x v="0"/>
    <x v="7"/>
    <x v="1"/>
    <x v="4"/>
    <n v="7272.44"/>
    <n v="130.90391999999997"/>
    <n v="3"/>
    <n v="21817.32"/>
    <x v="1124"/>
    <n v="2.14"/>
    <n v="2160"/>
    <x v="211"/>
    <x v="2"/>
    <x v="2"/>
    <x v="2"/>
    <x v="14"/>
  </r>
  <r>
    <x v="1125"/>
    <x v="9"/>
    <x v="1"/>
    <x v="9"/>
    <x v="2"/>
    <x v="1"/>
    <n v="6220.45"/>
    <n v="111.96809999999999"/>
    <n v="4"/>
    <n v="24881.8"/>
    <x v="1125"/>
    <n v="4.6399999999999997"/>
    <n v="4657"/>
    <x v="276"/>
    <x v="5"/>
    <x v="5"/>
    <x v="5"/>
    <x v="4"/>
  </r>
  <r>
    <x v="1126"/>
    <x v="5"/>
    <x v="1"/>
    <x v="5"/>
    <x v="1"/>
    <x v="4"/>
    <n v="6080.76"/>
    <n v="109.45367999999999"/>
    <n v="2"/>
    <n v="12161.52"/>
    <x v="1126"/>
    <n v="4.07"/>
    <n v="3807"/>
    <x v="140"/>
    <x v="1"/>
    <x v="1"/>
    <x v="1"/>
    <x v="23"/>
  </r>
  <r>
    <x v="1127"/>
    <x v="8"/>
    <x v="3"/>
    <x v="8"/>
    <x v="1"/>
    <x v="3"/>
    <n v="14772.76"/>
    <n v="265.90967999999998"/>
    <n v="5"/>
    <n v="73863.8"/>
    <x v="1127"/>
    <n v="3.83"/>
    <n v="807"/>
    <x v="222"/>
    <x v="9"/>
    <x v="9"/>
    <x v="9"/>
    <x v="13"/>
  </r>
  <r>
    <x v="1128"/>
    <x v="0"/>
    <x v="0"/>
    <x v="0"/>
    <x v="1"/>
    <x v="4"/>
    <n v="12425.73"/>
    <n v="223.66313999999997"/>
    <n v="1"/>
    <n v="12425.73"/>
    <x v="1128"/>
    <n v="3.45"/>
    <n v="1789"/>
    <x v="145"/>
    <x v="7"/>
    <x v="7"/>
    <x v="7"/>
    <x v="20"/>
  </r>
  <r>
    <x v="1129"/>
    <x v="7"/>
    <x v="0"/>
    <x v="7"/>
    <x v="0"/>
    <x v="5"/>
    <n v="11165.91"/>
    <n v="200.98637999999997"/>
    <n v="4"/>
    <n v="44663.64"/>
    <x v="1129"/>
    <n v="3.4"/>
    <n v="485"/>
    <x v="33"/>
    <x v="0"/>
    <x v="0"/>
    <x v="0"/>
    <x v="9"/>
  </r>
  <r>
    <x v="1130"/>
    <x v="9"/>
    <x v="1"/>
    <x v="9"/>
    <x v="2"/>
    <x v="2"/>
    <n v="14395.06"/>
    <n v="259.11107999999996"/>
    <n v="4"/>
    <n v="57580.24"/>
    <x v="1130"/>
    <n v="1.36"/>
    <n v="252"/>
    <x v="68"/>
    <x v="2"/>
    <x v="2"/>
    <x v="2"/>
    <x v="1"/>
  </r>
  <r>
    <x v="1131"/>
    <x v="9"/>
    <x v="1"/>
    <x v="9"/>
    <x v="2"/>
    <x v="4"/>
    <n v="9765.69"/>
    <n v="175.78242"/>
    <n v="2"/>
    <n v="19531.38"/>
    <x v="1131"/>
    <n v="1.51"/>
    <n v="3414"/>
    <x v="279"/>
    <x v="8"/>
    <x v="8"/>
    <x v="8"/>
    <x v="3"/>
  </r>
  <r>
    <x v="1132"/>
    <x v="5"/>
    <x v="1"/>
    <x v="5"/>
    <x v="1"/>
    <x v="1"/>
    <n v="6475.12"/>
    <n v="116.55215999999999"/>
    <n v="3"/>
    <n v="19425.36"/>
    <x v="1132"/>
    <n v="3.88"/>
    <n v="2972"/>
    <x v="264"/>
    <x v="1"/>
    <x v="1"/>
    <x v="1"/>
    <x v="9"/>
  </r>
  <r>
    <x v="1133"/>
    <x v="3"/>
    <x v="3"/>
    <x v="3"/>
    <x v="1"/>
    <x v="1"/>
    <n v="18211.7"/>
    <n v="327.81059999999997"/>
    <n v="2"/>
    <n v="36423.4"/>
    <x v="1133"/>
    <n v="4.32"/>
    <n v="4106"/>
    <x v="247"/>
    <x v="3"/>
    <x v="3"/>
    <x v="3"/>
    <x v="20"/>
  </r>
  <r>
    <x v="1134"/>
    <x v="4"/>
    <x v="0"/>
    <x v="4"/>
    <x v="2"/>
    <x v="0"/>
    <n v="16232.46"/>
    <n v="292.18427999999994"/>
    <n v="4"/>
    <n v="64929.84"/>
    <x v="1134"/>
    <n v="4.9000000000000004"/>
    <n v="1991"/>
    <x v="198"/>
    <x v="9"/>
    <x v="9"/>
    <x v="9"/>
    <x v="3"/>
  </r>
  <r>
    <x v="1135"/>
    <x v="6"/>
    <x v="4"/>
    <x v="6"/>
    <x v="2"/>
    <x v="5"/>
    <n v="7516.24"/>
    <n v="135.29231999999999"/>
    <n v="1"/>
    <n v="7516.24"/>
    <x v="1135"/>
    <n v="3.56"/>
    <n v="1635"/>
    <x v="88"/>
    <x v="7"/>
    <x v="7"/>
    <x v="7"/>
    <x v="23"/>
  </r>
  <r>
    <x v="1136"/>
    <x v="9"/>
    <x v="1"/>
    <x v="9"/>
    <x v="0"/>
    <x v="5"/>
    <n v="680.95"/>
    <n v="12.257099999999999"/>
    <n v="3"/>
    <n v="2042.85"/>
    <x v="1136"/>
    <n v="2.99"/>
    <n v="4991"/>
    <x v="346"/>
    <x v="9"/>
    <x v="9"/>
    <x v="9"/>
    <x v="12"/>
  </r>
  <r>
    <x v="1137"/>
    <x v="0"/>
    <x v="0"/>
    <x v="0"/>
    <x v="1"/>
    <x v="5"/>
    <n v="15695.77"/>
    <n v="282.52386000000001"/>
    <n v="2"/>
    <n v="31391.54"/>
    <x v="1137"/>
    <n v="2.83"/>
    <n v="2432"/>
    <x v="137"/>
    <x v="7"/>
    <x v="7"/>
    <x v="7"/>
    <x v="16"/>
  </r>
  <r>
    <x v="1138"/>
    <x v="9"/>
    <x v="1"/>
    <x v="9"/>
    <x v="0"/>
    <x v="3"/>
    <n v="6941.15"/>
    <n v="124.94069999999998"/>
    <n v="4"/>
    <n v="27764.6"/>
    <x v="1138"/>
    <n v="2.91"/>
    <n v="4240"/>
    <x v="321"/>
    <x v="5"/>
    <x v="5"/>
    <x v="5"/>
    <x v="30"/>
  </r>
  <r>
    <x v="1139"/>
    <x v="5"/>
    <x v="1"/>
    <x v="5"/>
    <x v="0"/>
    <x v="2"/>
    <n v="14765.35"/>
    <n v="265.77629999999999"/>
    <n v="4"/>
    <n v="59061.4"/>
    <x v="1139"/>
    <n v="2.94"/>
    <n v="1809"/>
    <x v="298"/>
    <x v="2"/>
    <x v="2"/>
    <x v="2"/>
    <x v="0"/>
  </r>
  <r>
    <x v="1140"/>
    <x v="6"/>
    <x v="4"/>
    <x v="6"/>
    <x v="1"/>
    <x v="4"/>
    <n v="5408.87"/>
    <n v="97.359659999999991"/>
    <n v="4"/>
    <n v="21635.48"/>
    <x v="1140"/>
    <n v="1.91"/>
    <n v="3275"/>
    <x v="127"/>
    <x v="6"/>
    <x v="6"/>
    <x v="6"/>
    <x v="0"/>
  </r>
  <r>
    <x v="1141"/>
    <x v="7"/>
    <x v="0"/>
    <x v="7"/>
    <x v="1"/>
    <x v="3"/>
    <n v="338.91"/>
    <n v="6.1003800000000004"/>
    <n v="5"/>
    <n v="1694.55"/>
    <x v="1141"/>
    <n v="3.62"/>
    <n v="3934"/>
    <x v="230"/>
    <x v="7"/>
    <x v="7"/>
    <x v="7"/>
    <x v="8"/>
  </r>
  <r>
    <x v="1142"/>
    <x v="0"/>
    <x v="0"/>
    <x v="0"/>
    <x v="0"/>
    <x v="5"/>
    <n v="3325.6"/>
    <n v="59.86079999999999"/>
    <n v="1"/>
    <n v="3325.6"/>
    <x v="1142"/>
    <n v="1.28"/>
    <n v="3092"/>
    <x v="25"/>
    <x v="6"/>
    <x v="6"/>
    <x v="6"/>
    <x v="6"/>
  </r>
  <r>
    <x v="1143"/>
    <x v="3"/>
    <x v="3"/>
    <x v="3"/>
    <x v="1"/>
    <x v="5"/>
    <n v="18169.71"/>
    <n v="327.05477999999994"/>
    <n v="2"/>
    <n v="36339.42"/>
    <x v="1143"/>
    <n v="1.29"/>
    <n v="663"/>
    <x v="324"/>
    <x v="5"/>
    <x v="5"/>
    <x v="5"/>
    <x v="2"/>
  </r>
  <r>
    <x v="1144"/>
    <x v="4"/>
    <x v="0"/>
    <x v="4"/>
    <x v="2"/>
    <x v="0"/>
    <n v="9795.94"/>
    <n v="176.32692"/>
    <n v="1"/>
    <n v="9795.94"/>
    <x v="1144"/>
    <n v="2.4300000000000002"/>
    <n v="3351"/>
    <x v="273"/>
    <x v="11"/>
    <x v="11"/>
    <x v="11"/>
    <x v="16"/>
  </r>
  <r>
    <x v="1145"/>
    <x v="3"/>
    <x v="3"/>
    <x v="3"/>
    <x v="1"/>
    <x v="5"/>
    <n v="10211.44"/>
    <n v="183.80591999999999"/>
    <n v="4"/>
    <n v="40845.760000000002"/>
    <x v="1145"/>
    <n v="1.23"/>
    <n v="2217"/>
    <x v="121"/>
    <x v="8"/>
    <x v="8"/>
    <x v="8"/>
    <x v="27"/>
  </r>
  <r>
    <x v="1146"/>
    <x v="3"/>
    <x v="3"/>
    <x v="3"/>
    <x v="0"/>
    <x v="2"/>
    <n v="3652.01"/>
    <n v="65.736180000000004"/>
    <n v="4"/>
    <n v="14608.04"/>
    <x v="1146"/>
    <n v="4.7"/>
    <n v="1194"/>
    <x v="138"/>
    <x v="0"/>
    <x v="0"/>
    <x v="0"/>
    <x v="8"/>
  </r>
  <r>
    <x v="1147"/>
    <x v="0"/>
    <x v="0"/>
    <x v="0"/>
    <x v="2"/>
    <x v="3"/>
    <n v="4286.0600000000004"/>
    <n v="77.149079999999998"/>
    <n v="5"/>
    <n v="21430.3"/>
    <x v="1147"/>
    <n v="2.98"/>
    <n v="1318"/>
    <x v="121"/>
    <x v="8"/>
    <x v="8"/>
    <x v="8"/>
    <x v="27"/>
  </r>
  <r>
    <x v="1148"/>
    <x v="6"/>
    <x v="4"/>
    <x v="6"/>
    <x v="2"/>
    <x v="1"/>
    <n v="12111.5"/>
    <n v="218.00699999999998"/>
    <n v="1"/>
    <n v="12111.5"/>
    <x v="1148"/>
    <n v="2.0499999999999998"/>
    <n v="1860"/>
    <x v="72"/>
    <x v="11"/>
    <x v="11"/>
    <x v="11"/>
    <x v="20"/>
  </r>
  <r>
    <x v="1149"/>
    <x v="6"/>
    <x v="4"/>
    <x v="6"/>
    <x v="1"/>
    <x v="2"/>
    <n v="7124.55"/>
    <n v="128.24189999999999"/>
    <n v="5"/>
    <n v="35622.75"/>
    <x v="1149"/>
    <n v="2.61"/>
    <n v="801"/>
    <x v="101"/>
    <x v="2"/>
    <x v="2"/>
    <x v="2"/>
    <x v="4"/>
  </r>
  <r>
    <x v="1150"/>
    <x v="0"/>
    <x v="0"/>
    <x v="0"/>
    <x v="0"/>
    <x v="0"/>
    <n v="12669.58"/>
    <n v="228.05243999999999"/>
    <n v="3"/>
    <n v="38008.74"/>
    <x v="1150"/>
    <n v="4.45"/>
    <n v="4943"/>
    <x v="10"/>
    <x v="4"/>
    <x v="4"/>
    <x v="4"/>
    <x v="10"/>
  </r>
  <r>
    <x v="1151"/>
    <x v="4"/>
    <x v="0"/>
    <x v="4"/>
    <x v="2"/>
    <x v="4"/>
    <n v="19351.11"/>
    <n v="348.31997999999999"/>
    <n v="4"/>
    <n v="77404.44"/>
    <x v="1151"/>
    <n v="2.0499999999999998"/>
    <n v="3447"/>
    <x v="151"/>
    <x v="10"/>
    <x v="10"/>
    <x v="10"/>
    <x v="11"/>
  </r>
  <r>
    <x v="1152"/>
    <x v="8"/>
    <x v="3"/>
    <x v="8"/>
    <x v="0"/>
    <x v="2"/>
    <n v="4006.65"/>
    <n v="72.119699999999995"/>
    <n v="2"/>
    <n v="8013.3"/>
    <x v="1152"/>
    <n v="4.26"/>
    <n v="2619"/>
    <x v="287"/>
    <x v="6"/>
    <x v="6"/>
    <x v="6"/>
    <x v="12"/>
  </r>
  <r>
    <x v="1153"/>
    <x v="3"/>
    <x v="3"/>
    <x v="3"/>
    <x v="2"/>
    <x v="0"/>
    <n v="698.91"/>
    <n v="12.580379999999998"/>
    <n v="3"/>
    <n v="2096.73"/>
    <x v="1153"/>
    <n v="3.44"/>
    <n v="2593"/>
    <x v="79"/>
    <x v="11"/>
    <x v="11"/>
    <x v="11"/>
    <x v="4"/>
  </r>
  <r>
    <x v="1154"/>
    <x v="6"/>
    <x v="4"/>
    <x v="6"/>
    <x v="2"/>
    <x v="1"/>
    <n v="15875.19"/>
    <n v="285.75342000000001"/>
    <n v="1"/>
    <n v="15875.19"/>
    <x v="1154"/>
    <n v="2.66"/>
    <n v="1170"/>
    <x v="305"/>
    <x v="3"/>
    <x v="3"/>
    <x v="3"/>
    <x v="19"/>
  </r>
  <r>
    <x v="1155"/>
    <x v="0"/>
    <x v="0"/>
    <x v="0"/>
    <x v="0"/>
    <x v="5"/>
    <n v="19256.57"/>
    <n v="346.61825999999996"/>
    <n v="4"/>
    <n v="77026.28"/>
    <x v="1155"/>
    <n v="1.48"/>
    <n v="2904"/>
    <x v="198"/>
    <x v="9"/>
    <x v="9"/>
    <x v="9"/>
    <x v="3"/>
  </r>
  <r>
    <x v="1156"/>
    <x v="1"/>
    <x v="1"/>
    <x v="1"/>
    <x v="0"/>
    <x v="5"/>
    <n v="19551.46"/>
    <n v="351.92627999999996"/>
    <n v="1"/>
    <n v="19551.46"/>
    <x v="1156"/>
    <n v="1.87"/>
    <n v="4930"/>
    <x v="21"/>
    <x v="6"/>
    <x v="6"/>
    <x v="6"/>
    <x v="5"/>
  </r>
  <r>
    <x v="1157"/>
    <x v="5"/>
    <x v="1"/>
    <x v="5"/>
    <x v="1"/>
    <x v="4"/>
    <n v="8104.25"/>
    <n v="145.87649999999999"/>
    <n v="3"/>
    <n v="24312.75"/>
    <x v="1157"/>
    <n v="2.11"/>
    <n v="4731"/>
    <x v="136"/>
    <x v="0"/>
    <x v="0"/>
    <x v="0"/>
    <x v="30"/>
  </r>
  <r>
    <x v="1158"/>
    <x v="6"/>
    <x v="4"/>
    <x v="6"/>
    <x v="2"/>
    <x v="0"/>
    <n v="19908.849999999999"/>
    <n v="358.35929999999996"/>
    <n v="4"/>
    <n v="79635.399999999994"/>
    <x v="1158"/>
    <n v="4.41"/>
    <n v="3937"/>
    <x v="186"/>
    <x v="1"/>
    <x v="1"/>
    <x v="1"/>
    <x v="4"/>
  </r>
  <r>
    <x v="1159"/>
    <x v="4"/>
    <x v="0"/>
    <x v="4"/>
    <x v="2"/>
    <x v="1"/>
    <n v="14119.99"/>
    <n v="254.15981999999997"/>
    <n v="3"/>
    <n v="42359.97"/>
    <x v="1159"/>
    <n v="3.64"/>
    <n v="2521"/>
    <x v="205"/>
    <x v="1"/>
    <x v="1"/>
    <x v="1"/>
    <x v="27"/>
  </r>
  <r>
    <x v="1160"/>
    <x v="8"/>
    <x v="3"/>
    <x v="8"/>
    <x v="2"/>
    <x v="0"/>
    <n v="18723.07"/>
    <n v="337.01525999999996"/>
    <n v="5"/>
    <n v="93615.35"/>
    <x v="1160"/>
    <n v="4.83"/>
    <n v="3440"/>
    <x v="149"/>
    <x v="6"/>
    <x v="6"/>
    <x v="6"/>
    <x v="21"/>
  </r>
  <r>
    <x v="1161"/>
    <x v="7"/>
    <x v="0"/>
    <x v="7"/>
    <x v="1"/>
    <x v="2"/>
    <n v="15520.89"/>
    <n v="279.37601999999998"/>
    <n v="3"/>
    <n v="46562.67"/>
    <x v="1161"/>
    <n v="4.1100000000000003"/>
    <n v="2825"/>
    <x v="76"/>
    <x v="8"/>
    <x v="8"/>
    <x v="8"/>
    <x v="14"/>
  </r>
  <r>
    <x v="1162"/>
    <x v="5"/>
    <x v="1"/>
    <x v="5"/>
    <x v="1"/>
    <x v="0"/>
    <n v="15589.18"/>
    <n v="280.60523999999998"/>
    <n v="2"/>
    <n v="31178.36"/>
    <x v="1162"/>
    <n v="4.37"/>
    <n v="4092"/>
    <x v="50"/>
    <x v="11"/>
    <x v="11"/>
    <x v="11"/>
    <x v="28"/>
  </r>
  <r>
    <x v="1163"/>
    <x v="0"/>
    <x v="0"/>
    <x v="0"/>
    <x v="1"/>
    <x v="3"/>
    <n v="18376.52"/>
    <n v="330.77735999999999"/>
    <n v="3"/>
    <n v="55129.56"/>
    <x v="1163"/>
    <n v="3.37"/>
    <n v="3593"/>
    <x v="335"/>
    <x v="0"/>
    <x v="0"/>
    <x v="0"/>
    <x v="21"/>
  </r>
  <r>
    <x v="1164"/>
    <x v="9"/>
    <x v="1"/>
    <x v="9"/>
    <x v="0"/>
    <x v="0"/>
    <n v="9925.11"/>
    <n v="178.65198000000001"/>
    <n v="1"/>
    <n v="9925.11"/>
    <x v="1164"/>
    <n v="2.39"/>
    <n v="3459"/>
    <x v="40"/>
    <x v="0"/>
    <x v="0"/>
    <x v="0"/>
    <x v="5"/>
  </r>
  <r>
    <x v="1165"/>
    <x v="8"/>
    <x v="3"/>
    <x v="8"/>
    <x v="1"/>
    <x v="5"/>
    <n v="17458.009999999998"/>
    <n v="314.24417999999997"/>
    <n v="3"/>
    <n v="52374.03"/>
    <x v="1165"/>
    <n v="4.71"/>
    <n v="39"/>
    <x v="277"/>
    <x v="7"/>
    <x v="7"/>
    <x v="7"/>
    <x v="28"/>
  </r>
  <r>
    <x v="1166"/>
    <x v="1"/>
    <x v="1"/>
    <x v="1"/>
    <x v="2"/>
    <x v="0"/>
    <n v="5713.11"/>
    <n v="102.83597999999999"/>
    <n v="3"/>
    <n v="17139.330000000002"/>
    <x v="1166"/>
    <n v="2.39"/>
    <n v="2472"/>
    <x v="223"/>
    <x v="2"/>
    <x v="2"/>
    <x v="2"/>
    <x v="16"/>
  </r>
  <r>
    <x v="1167"/>
    <x v="5"/>
    <x v="1"/>
    <x v="5"/>
    <x v="0"/>
    <x v="2"/>
    <n v="10843.28"/>
    <n v="195.17903999999999"/>
    <n v="4"/>
    <n v="43373.120000000003"/>
    <x v="1167"/>
    <n v="3.51"/>
    <n v="3935"/>
    <x v="131"/>
    <x v="11"/>
    <x v="11"/>
    <x v="11"/>
    <x v="2"/>
  </r>
  <r>
    <x v="1168"/>
    <x v="2"/>
    <x v="2"/>
    <x v="2"/>
    <x v="1"/>
    <x v="4"/>
    <n v="18703.400000000001"/>
    <n v="336.66120000000001"/>
    <n v="4"/>
    <n v="74813.600000000006"/>
    <x v="1168"/>
    <n v="3.57"/>
    <n v="2087"/>
    <x v="144"/>
    <x v="5"/>
    <x v="5"/>
    <x v="5"/>
    <x v="13"/>
  </r>
  <r>
    <x v="1169"/>
    <x v="5"/>
    <x v="1"/>
    <x v="5"/>
    <x v="0"/>
    <x v="1"/>
    <n v="19534.8"/>
    <n v="351.62639999999993"/>
    <n v="5"/>
    <n v="97674"/>
    <x v="1169"/>
    <n v="1.7"/>
    <n v="2127"/>
    <x v="218"/>
    <x v="11"/>
    <x v="11"/>
    <x v="11"/>
    <x v="10"/>
  </r>
  <r>
    <x v="1170"/>
    <x v="4"/>
    <x v="0"/>
    <x v="4"/>
    <x v="0"/>
    <x v="4"/>
    <n v="4120.7299999999996"/>
    <n v="74.173139999999989"/>
    <n v="5"/>
    <n v="20603.650000000001"/>
    <x v="1170"/>
    <n v="1.34"/>
    <n v="3460"/>
    <x v="325"/>
    <x v="0"/>
    <x v="0"/>
    <x v="0"/>
    <x v="22"/>
  </r>
  <r>
    <x v="1171"/>
    <x v="6"/>
    <x v="4"/>
    <x v="6"/>
    <x v="1"/>
    <x v="3"/>
    <n v="17735.009999999998"/>
    <n v="319.23017999999996"/>
    <n v="5"/>
    <n v="88675.05"/>
    <x v="1171"/>
    <n v="4.93"/>
    <n v="3820"/>
    <x v="39"/>
    <x v="1"/>
    <x v="1"/>
    <x v="1"/>
    <x v="15"/>
  </r>
  <r>
    <x v="1172"/>
    <x v="4"/>
    <x v="0"/>
    <x v="4"/>
    <x v="2"/>
    <x v="1"/>
    <n v="9152.57"/>
    <n v="164.74625999999998"/>
    <n v="4"/>
    <n v="36610.28"/>
    <x v="1172"/>
    <n v="3.38"/>
    <n v="4693"/>
    <x v="244"/>
    <x v="3"/>
    <x v="3"/>
    <x v="3"/>
    <x v="22"/>
  </r>
  <r>
    <x v="1173"/>
    <x v="0"/>
    <x v="0"/>
    <x v="0"/>
    <x v="1"/>
    <x v="4"/>
    <n v="3514.93"/>
    <n v="63.268739999999994"/>
    <n v="3"/>
    <n v="10544.79"/>
    <x v="1173"/>
    <n v="3.52"/>
    <n v="1240"/>
    <x v="254"/>
    <x v="11"/>
    <x v="11"/>
    <x v="11"/>
    <x v="27"/>
  </r>
  <r>
    <x v="1174"/>
    <x v="2"/>
    <x v="2"/>
    <x v="2"/>
    <x v="2"/>
    <x v="5"/>
    <n v="17946.36"/>
    <n v="323.03447999999997"/>
    <n v="4"/>
    <n v="71785.440000000002"/>
    <x v="1174"/>
    <n v="1.36"/>
    <n v="1625"/>
    <x v="94"/>
    <x v="11"/>
    <x v="11"/>
    <x v="11"/>
    <x v="13"/>
  </r>
  <r>
    <x v="1175"/>
    <x v="8"/>
    <x v="3"/>
    <x v="8"/>
    <x v="0"/>
    <x v="1"/>
    <n v="10920.84"/>
    <n v="196.57512"/>
    <n v="3"/>
    <n v="32762.52"/>
    <x v="1175"/>
    <n v="4.25"/>
    <n v="2722"/>
    <x v="192"/>
    <x v="1"/>
    <x v="1"/>
    <x v="1"/>
    <x v="28"/>
  </r>
  <r>
    <x v="1176"/>
    <x v="1"/>
    <x v="1"/>
    <x v="1"/>
    <x v="0"/>
    <x v="2"/>
    <n v="883.53"/>
    <n v="15.903539999999998"/>
    <n v="2"/>
    <n v="1767.06"/>
    <x v="1176"/>
    <n v="3.67"/>
    <n v="4915"/>
    <x v="65"/>
    <x v="6"/>
    <x v="6"/>
    <x v="6"/>
    <x v="22"/>
  </r>
  <r>
    <x v="1177"/>
    <x v="7"/>
    <x v="0"/>
    <x v="7"/>
    <x v="2"/>
    <x v="3"/>
    <n v="3530.51"/>
    <n v="63.54918"/>
    <n v="5"/>
    <n v="17652.55"/>
    <x v="1177"/>
    <n v="3.61"/>
    <n v="3992"/>
    <x v="32"/>
    <x v="7"/>
    <x v="7"/>
    <x v="7"/>
    <x v="18"/>
  </r>
  <r>
    <x v="1178"/>
    <x v="1"/>
    <x v="1"/>
    <x v="1"/>
    <x v="2"/>
    <x v="5"/>
    <n v="18229.71"/>
    <n v="328.13477999999998"/>
    <n v="2"/>
    <n v="36459.42"/>
    <x v="1178"/>
    <n v="2.2000000000000002"/>
    <n v="1570"/>
    <x v="84"/>
    <x v="10"/>
    <x v="10"/>
    <x v="10"/>
    <x v="9"/>
  </r>
  <r>
    <x v="1179"/>
    <x v="5"/>
    <x v="1"/>
    <x v="5"/>
    <x v="1"/>
    <x v="4"/>
    <n v="19820.46"/>
    <n v="356.76827999999995"/>
    <n v="4"/>
    <n v="79281.84"/>
    <x v="1179"/>
    <n v="3.53"/>
    <n v="4819"/>
    <x v="324"/>
    <x v="5"/>
    <x v="5"/>
    <x v="5"/>
    <x v="2"/>
  </r>
  <r>
    <x v="1180"/>
    <x v="9"/>
    <x v="1"/>
    <x v="9"/>
    <x v="2"/>
    <x v="2"/>
    <n v="15628.75"/>
    <n v="281.3175"/>
    <n v="1"/>
    <n v="15628.75"/>
    <x v="1180"/>
    <n v="2.06"/>
    <n v="3001"/>
    <x v="318"/>
    <x v="4"/>
    <x v="4"/>
    <x v="4"/>
    <x v="27"/>
  </r>
  <r>
    <x v="1181"/>
    <x v="1"/>
    <x v="1"/>
    <x v="1"/>
    <x v="1"/>
    <x v="3"/>
    <n v="15249.43"/>
    <n v="274.48973999999998"/>
    <n v="2"/>
    <n v="30498.86"/>
    <x v="1181"/>
    <n v="2.0099999999999998"/>
    <n v="4396"/>
    <x v="32"/>
    <x v="7"/>
    <x v="7"/>
    <x v="7"/>
    <x v="18"/>
  </r>
  <r>
    <x v="1182"/>
    <x v="5"/>
    <x v="1"/>
    <x v="5"/>
    <x v="0"/>
    <x v="2"/>
    <n v="9212.6299999999992"/>
    <n v="165.82733999999996"/>
    <n v="4"/>
    <n v="36850.519999999997"/>
    <x v="1182"/>
    <n v="1.67"/>
    <n v="382"/>
    <x v="63"/>
    <x v="9"/>
    <x v="9"/>
    <x v="9"/>
    <x v="6"/>
  </r>
  <r>
    <x v="1183"/>
    <x v="9"/>
    <x v="1"/>
    <x v="9"/>
    <x v="2"/>
    <x v="1"/>
    <n v="7795.95"/>
    <n v="140.32709999999997"/>
    <n v="1"/>
    <n v="7795.95"/>
    <x v="1183"/>
    <n v="1.0900000000000001"/>
    <n v="3184"/>
    <x v="142"/>
    <x v="8"/>
    <x v="8"/>
    <x v="8"/>
    <x v="30"/>
  </r>
  <r>
    <x v="1184"/>
    <x v="0"/>
    <x v="0"/>
    <x v="0"/>
    <x v="0"/>
    <x v="2"/>
    <n v="11145.37"/>
    <n v="200.61666"/>
    <n v="5"/>
    <n v="55726.85"/>
    <x v="1184"/>
    <n v="1.28"/>
    <n v="491"/>
    <x v="233"/>
    <x v="0"/>
    <x v="0"/>
    <x v="0"/>
    <x v="11"/>
  </r>
  <r>
    <x v="1185"/>
    <x v="5"/>
    <x v="1"/>
    <x v="5"/>
    <x v="1"/>
    <x v="5"/>
    <n v="3887.6"/>
    <n v="69.976799999999997"/>
    <n v="3"/>
    <n v="11662.8"/>
    <x v="1185"/>
    <n v="1.0900000000000001"/>
    <n v="3476"/>
    <x v="139"/>
    <x v="5"/>
    <x v="5"/>
    <x v="5"/>
    <x v="11"/>
  </r>
  <r>
    <x v="1186"/>
    <x v="7"/>
    <x v="0"/>
    <x v="7"/>
    <x v="2"/>
    <x v="1"/>
    <n v="1854.77"/>
    <n v="33.385859999999994"/>
    <n v="4"/>
    <n v="7419.08"/>
    <x v="1186"/>
    <n v="2.5299999999999998"/>
    <n v="496"/>
    <x v="186"/>
    <x v="1"/>
    <x v="1"/>
    <x v="1"/>
    <x v="4"/>
  </r>
  <r>
    <x v="1187"/>
    <x v="3"/>
    <x v="3"/>
    <x v="3"/>
    <x v="0"/>
    <x v="2"/>
    <n v="14565.63"/>
    <n v="262.18133999999998"/>
    <n v="2"/>
    <n v="29131.26"/>
    <x v="1187"/>
    <n v="4.38"/>
    <n v="3968"/>
    <x v="347"/>
    <x v="1"/>
    <x v="1"/>
    <x v="1"/>
    <x v="3"/>
  </r>
  <r>
    <x v="1188"/>
    <x v="7"/>
    <x v="0"/>
    <x v="7"/>
    <x v="2"/>
    <x v="0"/>
    <n v="13279.77"/>
    <n v="239.03585999999999"/>
    <n v="3"/>
    <n v="39839.31"/>
    <x v="1188"/>
    <n v="1.42"/>
    <n v="3121"/>
    <x v="65"/>
    <x v="6"/>
    <x v="6"/>
    <x v="6"/>
    <x v="22"/>
  </r>
  <r>
    <x v="1189"/>
    <x v="8"/>
    <x v="3"/>
    <x v="8"/>
    <x v="2"/>
    <x v="4"/>
    <n v="12064.62"/>
    <n v="217.16316"/>
    <n v="1"/>
    <n v="12064.62"/>
    <x v="1189"/>
    <n v="1.05"/>
    <n v="4681"/>
    <x v="6"/>
    <x v="3"/>
    <x v="3"/>
    <x v="3"/>
    <x v="6"/>
  </r>
  <r>
    <x v="1190"/>
    <x v="4"/>
    <x v="0"/>
    <x v="4"/>
    <x v="2"/>
    <x v="2"/>
    <n v="14383.82"/>
    <n v="258.90875999999997"/>
    <n v="5"/>
    <n v="71919.100000000006"/>
    <x v="1190"/>
    <n v="1.22"/>
    <n v="1289"/>
    <x v="66"/>
    <x v="10"/>
    <x v="10"/>
    <x v="10"/>
    <x v="2"/>
  </r>
  <r>
    <x v="1191"/>
    <x v="9"/>
    <x v="1"/>
    <x v="9"/>
    <x v="2"/>
    <x v="0"/>
    <n v="3835.29"/>
    <n v="69.035219999999995"/>
    <n v="2"/>
    <n v="7670.58"/>
    <x v="1191"/>
    <n v="1.77"/>
    <n v="2724"/>
    <x v="334"/>
    <x v="0"/>
    <x v="0"/>
    <x v="0"/>
    <x v="16"/>
  </r>
  <r>
    <x v="1192"/>
    <x v="9"/>
    <x v="1"/>
    <x v="9"/>
    <x v="0"/>
    <x v="2"/>
    <n v="18719.07"/>
    <n v="336.94325999999995"/>
    <n v="4"/>
    <n v="74876.28"/>
    <x v="1192"/>
    <n v="4.93"/>
    <n v="836"/>
    <x v="132"/>
    <x v="6"/>
    <x v="6"/>
    <x v="6"/>
    <x v="8"/>
  </r>
  <r>
    <x v="1193"/>
    <x v="6"/>
    <x v="4"/>
    <x v="6"/>
    <x v="2"/>
    <x v="1"/>
    <n v="19865.14"/>
    <n v="357.57251999999994"/>
    <n v="4"/>
    <n v="79460.56"/>
    <x v="1193"/>
    <n v="2.31"/>
    <n v="4406"/>
    <x v="128"/>
    <x v="3"/>
    <x v="3"/>
    <x v="3"/>
    <x v="29"/>
  </r>
  <r>
    <x v="1194"/>
    <x v="7"/>
    <x v="0"/>
    <x v="7"/>
    <x v="2"/>
    <x v="5"/>
    <n v="19567.05"/>
    <n v="352.20689999999996"/>
    <n v="2"/>
    <n v="39134.1"/>
    <x v="1194"/>
    <n v="4.8"/>
    <n v="1861"/>
    <x v="234"/>
    <x v="1"/>
    <x v="1"/>
    <x v="1"/>
    <x v="6"/>
  </r>
  <r>
    <x v="1195"/>
    <x v="5"/>
    <x v="1"/>
    <x v="5"/>
    <x v="1"/>
    <x v="2"/>
    <n v="9895.2900000000009"/>
    <n v="178.11521999999999"/>
    <n v="4"/>
    <n v="39581.160000000003"/>
    <x v="1195"/>
    <n v="3.05"/>
    <n v="3975"/>
    <x v="348"/>
    <x v="9"/>
    <x v="9"/>
    <x v="9"/>
    <x v="22"/>
  </r>
  <r>
    <x v="1196"/>
    <x v="5"/>
    <x v="1"/>
    <x v="5"/>
    <x v="0"/>
    <x v="2"/>
    <n v="10369.32"/>
    <n v="186.64775999999998"/>
    <n v="3"/>
    <n v="31107.96"/>
    <x v="1196"/>
    <n v="4.63"/>
    <n v="697"/>
    <x v="2"/>
    <x v="2"/>
    <x v="2"/>
    <x v="2"/>
    <x v="2"/>
  </r>
  <r>
    <x v="1197"/>
    <x v="2"/>
    <x v="2"/>
    <x v="2"/>
    <x v="0"/>
    <x v="5"/>
    <n v="3005.1"/>
    <n v="54.091799999999992"/>
    <n v="3"/>
    <n v="9015.2999999999993"/>
    <x v="1197"/>
    <n v="3.61"/>
    <n v="3045"/>
    <x v="107"/>
    <x v="10"/>
    <x v="10"/>
    <x v="10"/>
    <x v="28"/>
  </r>
  <r>
    <x v="1198"/>
    <x v="0"/>
    <x v="0"/>
    <x v="0"/>
    <x v="2"/>
    <x v="0"/>
    <n v="3792.32"/>
    <n v="68.261759999999995"/>
    <n v="2"/>
    <n v="7584.64"/>
    <x v="1198"/>
    <n v="3.63"/>
    <n v="1180"/>
    <x v="260"/>
    <x v="4"/>
    <x v="4"/>
    <x v="4"/>
    <x v="1"/>
  </r>
  <r>
    <x v="1199"/>
    <x v="3"/>
    <x v="3"/>
    <x v="3"/>
    <x v="1"/>
    <x v="1"/>
    <n v="6831.86"/>
    <n v="122.97347999999998"/>
    <n v="1"/>
    <n v="6831.86"/>
    <x v="1199"/>
    <n v="1.82"/>
    <n v="2983"/>
    <x v="349"/>
    <x v="9"/>
    <x v="9"/>
    <x v="9"/>
    <x v="15"/>
  </r>
  <r>
    <x v="1200"/>
    <x v="7"/>
    <x v="0"/>
    <x v="7"/>
    <x v="2"/>
    <x v="5"/>
    <n v="5770.14"/>
    <n v="103.86252"/>
    <n v="1"/>
    <n v="5770.14"/>
    <x v="1200"/>
    <n v="3.05"/>
    <n v="364"/>
    <x v="95"/>
    <x v="10"/>
    <x v="10"/>
    <x v="10"/>
    <x v="25"/>
  </r>
  <r>
    <x v="1201"/>
    <x v="5"/>
    <x v="1"/>
    <x v="5"/>
    <x v="1"/>
    <x v="3"/>
    <n v="7912.41"/>
    <n v="142.42337999999998"/>
    <n v="2"/>
    <n v="15824.82"/>
    <x v="1201"/>
    <n v="2.0699999999999998"/>
    <n v="292"/>
    <x v="64"/>
    <x v="7"/>
    <x v="7"/>
    <x v="7"/>
    <x v="7"/>
  </r>
  <r>
    <x v="1202"/>
    <x v="3"/>
    <x v="3"/>
    <x v="3"/>
    <x v="0"/>
    <x v="4"/>
    <n v="14045.35"/>
    <n v="252.81629999999998"/>
    <n v="1"/>
    <n v="14045.35"/>
    <x v="1202"/>
    <n v="3.5"/>
    <n v="3235"/>
    <x v="71"/>
    <x v="3"/>
    <x v="3"/>
    <x v="3"/>
    <x v="11"/>
  </r>
  <r>
    <x v="1203"/>
    <x v="0"/>
    <x v="0"/>
    <x v="0"/>
    <x v="1"/>
    <x v="5"/>
    <n v="6270.48"/>
    <n v="112.86863999999998"/>
    <n v="4"/>
    <n v="25081.919999999998"/>
    <x v="1203"/>
    <n v="3.57"/>
    <n v="506"/>
    <x v="111"/>
    <x v="6"/>
    <x v="6"/>
    <x v="6"/>
    <x v="13"/>
  </r>
  <r>
    <x v="1204"/>
    <x v="7"/>
    <x v="0"/>
    <x v="7"/>
    <x v="0"/>
    <x v="1"/>
    <n v="5696.75"/>
    <n v="102.5415"/>
    <n v="2"/>
    <n v="11393.5"/>
    <x v="1204"/>
    <n v="2.2200000000000002"/>
    <n v="4057"/>
    <x v="14"/>
    <x v="3"/>
    <x v="3"/>
    <x v="3"/>
    <x v="0"/>
  </r>
  <r>
    <x v="1205"/>
    <x v="9"/>
    <x v="1"/>
    <x v="9"/>
    <x v="2"/>
    <x v="5"/>
    <n v="13923.27"/>
    <n v="250.61885999999998"/>
    <n v="1"/>
    <n v="13923.27"/>
    <x v="1205"/>
    <n v="1.17"/>
    <n v="202"/>
    <x v="99"/>
    <x v="9"/>
    <x v="9"/>
    <x v="9"/>
    <x v="20"/>
  </r>
  <r>
    <x v="1206"/>
    <x v="4"/>
    <x v="0"/>
    <x v="4"/>
    <x v="2"/>
    <x v="2"/>
    <n v="5219.28"/>
    <n v="93.947039999999987"/>
    <n v="3"/>
    <n v="15657.84"/>
    <x v="1206"/>
    <n v="3.11"/>
    <n v="489"/>
    <x v="216"/>
    <x v="11"/>
    <x v="11"/>
    <x v="11"/>
    <x v="29"/>
  </r>
  <r>
    <x v="1207"/>
    <x v="7"/>
    <x v="0"/>
    <x v="7"/>
    <x v="0"/>
    <x v="4"/>
    <n v="19907.650000000001"/>
    <n v="358.33769999999998"/>
    <n v="3"/>
    <n v="59722.95"/>
    <x v="1207"/>
    <n v="4.47"/>
    <n v="4453"/>
    <x v="145"/>
    <x v="7"/>
    <x v="7"/>
    <x v="7"/>
    <x v="20"/>
  </r>
  <r>
    <x v="1208"/>
    <x v="6"/>
    <x v="4"/>
    <x v="6"/>
    <x v="1"/>
    <x v="1"/>
    <n v="2090.15"/>
    <n v="37.622700000000002"/>
    <n v="5"/>
    <n v="10450.75"/>
    <x v="1208"/>
    <n v="3.03"/>
    <n v="1194"/>
    <x v="224"/>
    <x v="1"/>
    <x v="1"/>
    <x v="1"/>
    <x v="22"/>
  </r>
  <r>
    <x v="1209"/>
    <x v="5"/>
    <x v="1"/>
    <x v="5"/>
    <x v="0"/>
    <x v="2"/>
    <n v="373.86"/>
    <n v="6.7294799999999997"/>
    <n v="3"/>
    <n v="1121.58"/>
    <x v="1209"/>
    <n v="2.16"/>
    <n v="4050"/>
    <x v="221"/>
    <x v="7"/>
    <x v="7"/>
    <x v="7"/>
    <x v="11"/>
  </r>
  <r>
    <x v="1210"/>
    <x v="7"/>
    <x v="0"/>
    <x v="7"/>
    <x v="2"/>
    <x v="4"/>
    <n v="1797.55"/>
    <n v="32.355899999999998"/>
    <n v="5"/>
    <n v="8987.75"/>
    <x v="1210"/>
    <n v="3.21"/>
    <n v="3583"/>
    <x v="346"/>
    <x v="9"/>
    <x v="9"/>
    <x v="9"/>
    <x v="12"/>
  </r>
  <r>
    <x v="1211"/>
    <x v="5"/>
    <x v="1"/>
    <x v="5"/>
    <x v="2"/>
    <x v="0"/>
    <n v="7312.13"/>
    <n v="131.61833999999999"/>
    <n v="5"/>
    <n v="36560.65"/>
    <x v="1211"/>
    <n v="3.05"/>
    <n v="700"/>
    <x v="268"/>
    <x v="4"/>
    <x v="4"/>
    <x v="4"/>
    <x v="20"/>
  </r>
  <r>
    <x v="1212"/>
    <x v="9"/>
    <x v="1"/>
    <x v="9"/>
    <x v="2"/>
    <x v="3"/>
    <n v="11436.41"/>
    <n v="205.85537999999997"/>
    <n v="2"/>
    <n v="22872.82"/>
    <x v="1212"/>
    <n v="3.01"/>
    <n v="3040"/>
    <x v="82"/>
    <x v="7"/>
    <x v="7"/>
    <x v="7"/>
    <x v="4"/>
  </r>
  <r>
    <x v="1213"/>
    <x v="2"/>
    <x v="2"/>
    <x v="2"/>
    <x v="2"/>
    <x v="1"/>
    <n v="13351.69"/>
    <n v="240.33042"/>
    <n v="1"/>
    <n v="13351.69"/>
    <x v="1213"/>
    <n v="4.1100000000000003"/>
    <n v="4882"/>
    <x v="117"/>
    <x v="3"/>
    <x v="3"/>
    <x v="3"/>
    <x v="18"/>
  </r>
  <r>
    <x v="1214"/>
    <x v="8"/>
    <x v="3"/>
    <x v="8"/>
    <x v="0"/>
    <x v="0"/>
    <n v="7587.95"/>
    <n v="136.58309999999997"/>
    <n v="4"/>
    <n v="30351.8"/>
    <x v="1214"/>
    <n v="4.84"/>
    <n v="977"/>
    <x v="101"/>
    <x v="2"/>
    <x v="2"/>
    <x v="2"/>
    <x v="4"/>
  </r>
  <r>
    <x v="1215"/>
    <x v="7"/>
    <x v="0"/>
    <x v="7"/>
    <x v="0"/>
    <x v="0"/>
    <n v="16781.43"/>
    <n v="302.06574000000001"/>
    <n v="1"/>
    <n v="16781.43"/>
    <x v="1215"/>
    <n v="4.74"/>
    <n v="1944"/>
    <x v="119"/>
    <x v="10"/>
    <x v="10"/>
    <x v="10"/>
    <x v="18"/>
  </r>
  <r>
    <x v="1216"/>
    <x v="3"/>
    <x v="3"/>
    <x v="3"/>
    <x v="1"/>
    <x v="2"/>
    <n v="11071.04"/>
    <n v="199.27871999999999"/>
    <n v="5"/>
    <n v="55355.199999999997"/>
    <x v="1216"/>
    <n v="1.47"/>
    <n v="1147"/>
    <x v="194"/>
    <x v="2"/>
    <x v="2"/>
    <x v="2"/>
    <x v="29"/>
  </r>
  <r>
    <x v="1217"/>
    <x v="4"/>
    <x v="0"/>
    <x v="4"/>
    <x v="2"/>
    <x v="4"/>
    <n v="14032.1"/>
    <n v="252.5778"/>
    <n v="3"/>
    <n v="42096.3"/>
    <x v="1217"/>
    <n v="4.67"/>
    <n v="1866"/>
    <x v="147"/>
    <x v="4"/>
    <x v="4"/>
    <x v="4"/>
    <x v="23"/>
  </r>
  <r>
    <x v="1218"/>
    <x v="9"/>
    <x v="1"/>
    <x v="9"/>
    <x v="0"/>
    <x v="4"/>
    <n v="939.36"/>
    <n v="16.908479999999997"/>
    <n v="1"/>
    <n v="939.36"/>
    <x v="1218"/>
    <n v="1.49"/>
    <n v="2138"/>
    <x v="159"/>
    <x v="7"/>
    <x v="7"/>
    <x v="7"/>
    <x v="19"/>
  </r>
  <r>
    <x v="1219"/>
    <x v="2"/>
    <x v="2"/>
    <x v="2"/>
    <x v="1"/>
    <x v="0"/>
    <n v="7743.02"/>
    <n v="139.37436"/>
    <n v="5"/>
    <n v="38715.1"/>
    <x v="1219"/>
    <n v="1.41"/>
    <n v="967"/>
    <x v="153"/>
    <x v="10"/>
    <x v="10"/>
    <x v="10"/>
    <x v="13"/>
  </r>
  <r>
    <x v="1220"/>
    <x v="7"/>
    <x v="0"/>
    <x v="7"/>
    <x v="1"/>
    <x v="0"/>
    <n v="13461.03"/>
    <n v="242.29854"/>
    <n v="2"/>
    <n v="26922.06"/>
    <x v="1220"/>
    <n v="3.21"/>
    <n v="4743"/>
    <x v="27"/>
    <x v="9"/>
    <x v="9"/>
    <x v="9"/>
    <x v="1"/>
  </r>
  <r>
    <x v="1221"/>
    <x v="1"/>
    <x v="1"/>
    <x v="1"/>
    <x v="2"/>
    <x v="1"/>
    <n v="8120.52"/>
    <n v="146.16935999999998"/>
    <n v="2"/>
    <n v="16241.04"/>
    <x v="1221"/>
    <n v="2.7"/>
    <n v="1084"/>
    <x v="267"/>
    <x v="2"/>
    <x v="2"/>
    <x v="2"/>
    <x v="23"/>
  </r>
  <r>
    <x v="1222"/>
    <x v="5"/>
    <x v="1"/>
    <x v="5"/>
    <x v="1"/>
    <x v="0"/>
    <n v="4959.8500000000004"/>
    <n v="89.277299999999997"/>
    <n v="4"/>
    <n v="19839.400000000001"/>
    <x v="1222"/>
    <n v="1.04"/>
    <n v="1239"/>
    <x v="127"/>
    <x v="6"/>
    <x v="6"/>
    <x v="6"/>
    <x v="0"/>
  </r>
  <r>
    <x v="1223"/>
    <x v="8"/>
    <x v="3"/>
    <x v="8"/>
    <x v="0"/>
    <x v="5"/>
    <n v="10914.14"/>
    <n v="196.45451999999997"/>
    <n v="1"/>
    <n v="10914.14"/>
    <x v="1223"/>
    <n v="2.89"/>
    <n v="617"/>
    <x v="218"/>
    <x v="11"/>
    <x v="11"/>
    <x v="11"/>
    <x v="10"/>
  </r>
  <r>
    <x v="1224"/>
    <x v="5"/>
    <x v="1"/>
    <x v="5"/>
    <x v="0"/>
    <x v="4"/>
    <n v="16164.84"/>
    <n v="290.96711999999997"/>
    <n v="4"/>
    <n v="64659.360000000001"/>
    <x v="1224"/>
    <n v="1.21"/>
    <n v="3195"/>
    <x v="200"/>
    <x v="2"/>
    <x v="2"/>
    <x v="2"/>
    <x v="19"/>
  </r>
  <r>
    <x v="1225"/>
    <x v="8"/>
    <x v="3"/>
    <x v="8"/>
    <x v="2"/>
    <x v="2"/>
    <n v="4813.47"/>
    <n v="86.64246"/>
    <n v="3"/>
    <n v="14440.41"/>
    <x v="1225"/>
    <n v="3.2"/>
    <n v="1765"/>
    <x v="350"/>
    <x v="6"/>
    <x v="6"/>
    <x v="6"/>
    <x v="14"/>
  </r>
  <r>
    <x v="1226"/>
    <x v="6"/>
    <x v="4"/>
    <x v="6"/>
    <x v="1"/>
    <x v="2"/>
    <n v="6325.38"/>
    <n v="113.85683999999999"/>
    <n v="3"/>
    <n v="18976.14"/>
    <x v="1226"/>
    <n v="2.89"/>
    <n v="3646"/>
    <x v="166"/>
    <x v="0"/>
    <x v="0"/>
    <x v="0"/>
    <x v="10"/>
  </r>
  <r>
    <x v="1227"/>
    <x v="1"/>
    <x v="1"/>
    <x v="1"/>
    <x v="1"/>
    <x v="2"/>
    <n v="9087.44"/>
    <n v="163.57391999999999"/>
    <n v="4"/>
    <n v="36349.760000000002"/>
    <x v="1227"/>
    <n v="2.31"/>
    <n v="3111"/>
    <x v="215"/>
    <x v="6"/>
    <x v="6"/>
    <x v="6"/>
    <x v="11"/>
  </r>
  <r>
    <x v="1228"/>
    <x v="9"/>
    <x v="1"/>
    <x v="9"/>
    <x v="1"/>
    <x v="3"/>
    <n v="8255.7000000000007"/>
    <n v="148.6026"/>
    <n v="5"/>
    <n v="41278.5"/>
    <x v="1228"/>
    <n v="2.9"/>
    <n v="995"/>
    <x v="321"/>
    <x v="5"/>
    <x v="5"/>
    <x v="5"/>
    <x v="30"/>
  </r>
  <r>
    <x v="1229"/>
    <x v="2"/>
    <x v="2"/>
    <x v="2"/>
    <x v="2"/>
    <x v="3"/>
    <n v="9641.56"/>
    <n v="173.54807999999997"/>
    <n v="1"/>
    <n v="9641.56"/>
    <x v="1229"/>
    <n v="4"/>
    <n v="2191"/>
    <x v="170"/>
    <x v="9"/>
    <x v="9"/>
    <x v="9"/>
    <x v="23"/>
  </r>
  <r>
    <x v="1230"/>
    <x v="5"/>
    <x v="1"/>
    <x v="5"/>
    <x v="0"/>
    <x v="4"/>
    <n v="9736.84"/>
    <n v="175.26311999999999"/>
    <n v="1"/>
    <n v="9736.84"/>
    <x v="1230"/>
    <n v="4.53"/>
    <n v="4238"/>
    <x v="284"/>
    <x v="2"/>
    <x v="2"/>
    <x v="2"/>
    <x v="30"/>
  </r>
  <r>
    <x v="1231"/>
    <x v="5"/>
    <x v="1"/>
    <x v="5"/>
    <x v="1"/>
    <x v="0"/>
    <n v="15667.24"/>
    <n v="282.01031999999998"/>
    <n v="1"/>
    <n v="15667.24"/>
    <x v="1231"/>
    <n v="3.33"/>
    <n v="4806"/>
    <x v="241"/>
    <x v="9"/>
    <x v="9"/>
    <x v="9"/>
    <x v="18"/>
  </r>
  <r>
    <x v="1232"/>
    <x v="6"/>
    <x v="4"/>
    <x v="6"/>
    <x v="1"/>
    <x v="2"/>
    <n v="7151.29"/>
    <n v="128.72322"/>
    <n v="2"/>
    <n v="14302.58"/>
    <x v="1232"/>
    <n v="1.54"/>
    <n v="297"/>
    <x v="4"/>
    <x v="4"/>
    <x v="4"/>
    <x v="4"/>
    <x v="4"/>
  </r>
  <r>
    <x v="1233"/>
    <x v="8"/>
    <x v="3"/>
    <x v="8"/>
    <x v="1"/>
    <x v="0"/>
    <n v="17180.36"/>
    <n v="309.24647999999996"/>
    <n v="4"/>
    <n v="68721.440000000002"/>
    <x v="1233"/>
    <n v="2.08"/>
    <n v="4716"/>
    <x v="33"/>
    <x v="0"/>
    <x v="0"/>
    <x v="0"/>
    <x v="9"/>
  </r>
  <r>
    <x v="1234"/>
    <x v="1"/>
    <x v="1"/>
    <x v="1"/>
    <x v="2"/>
    <x v="1"/>
    <n v="11230.55"/>
    <n v="202.14989999999997"/>
    <n v="5"/>
    <n v="56152.75"/>
    <x v="1234"/>
    <n v="3.57"/>
    <n v="3650"/>
    <x v="349"/>
    <x v="9"/>
    <x v="9"/>
    <x v="9"/>
    <x v="15"/>
  </r>
  <r>
    <x v="1235"/>
    <x v="6"/>
    <x v="4"/>
    <x v="6"/>
    <x v="1"/>
    <x v="2"/>
    <n v="8622.65"/>
    <n v="155.20769999999999"/>
    <n v="5"/>
    <n v="43113.25"/>
    <x v="1235"/>
    <n v="1.37"/>
    <n v="129"/>
    <x v="225"/>
    <x v="5"/>
    <x v="5"/>
    <x v="5"/>
    <x v="14"/>
  </r>
  <r>
    <x v="1236"/>
    <x v="7"/>
    <x v="0"/>
    <x v="7"/>
    <x v="0"/>
    <x v="0"/>
    <n v="14069.44"/>
    <n v="253.24992"/>
    <n v="4"/>
    <n v="56277.760000000002"/>
    <x v="1236"/>
    <n v="4.75"/>
    <n v="1803"/>
    <x v="50"/>
    <x v="11"/>
    <x v="11"/>
    <x v="11"/>
    <x v="28"/>
  </r>
  <r>
    <x v="1237"/>
    <x v="5"/>
    <x v="1"/>
    <x v="5"/>
    <x v="0"/>
    <x v="5"/>
    <n v="18892.169999999998"/>
    <n v="340.05905999999993"/>
    <n v="5"/>
    <n v="94460.85"/>
    <x v="1237"/>
    <n v="2.85"/>
    <n v="3739"/>
    <x v="235"/>
    <x v="1"/>
    <x v="1"/>
    <x v="1"/>
    <x v="26"/>
  </r>
  <r>
    <x v="1238"/>
    <x v="8"/>
    <x v="3"/>
    <x v="8"/>
    <x v="2"/>
    <x v="5"/>
    <n v="15027.9"/>
    <n v="270.50219999999996"/>
    <n v="4"/>
    <n v="60111.6"/>
    <x v="1238"/>
    <n v="1.37"/>
    <n v="2396"/>
    <x v="7"/>
    <x v="6"/>
    <x v="6"/>
    <x v="6"/>
    <x v="7"/>
  </r>
  <r>
    <x v="1239"/>
    <x v="1"/>
    <x v="1"/>
    <x v="1"/>
    <x v="1"/>
    <x v="3"/>
    <n v="10897.71"/>
    <n v="196.15877999999998"/>
    <n v="2"/>
    <n v="21795.42"/>
    <x v="1239"/>
    <n v="1.42"/>
    <n v="1105"/>
    <x v="137"/>
    <x v="7"/>
    <x v="7"/>
    <x v="7"/>
    <x v="16"/>
  </r>
  <r>
    <x v="1240"/>
    <x v="8"/>
    <x v="3"/>
    <x v="8"/>
    <x v="1"/>
    <x v="1"/>
    <n v="11357.49"/>
    <n v="204.43481999999997"/>
    <n v="2"/>
    <n v="22714.98"/>
    <x v="1240"/>
    <n v="2.08"/>
    <n v="1286"/>
    <x v="148"/>
    <x v="2"/>
    <x v="2"/>
    <x v="2"/>
    <x v="6"/>
  </r>
  <r>
    <x v="1241"/>
    <x v="8"/>
    <x v="3"/>
    <x v="8"/>
    <x v="1"/>
    <x v="1"/>
    <n v="16356.92"/>
    <n v="294.42455999999999"/>
    <n v="3"/>
    <n v="49070.76"/>
    <x v="1241"/>
    <n v="1.58"/>
    <n v="4237"/>
    <x v="198"/>
    <x v="9"/>
    <x v="9"/>
    <x v="9"/>
    <x v="3"/>
  </r>
  <r>
    <x v="1242"/>
    <x v="0"/>
    <x v="0"/>
    <x v="0"/>
    <x v="1"/>
    <x v="4"/>
    <n v="17312.310000000001"/>
    <n v="311.62157999999999"/>
    <n v="5"/>
    <n v="86561.55"/>
    <x v="1242"/>
    <n v="1.75"/>
    <n v="3390"/>
    <x v="59"/>
    <x v="6"/>
    <x v="6"/>
    <x v="6"/>
    <x v="20"/>
  </r>
  <r>
    <x v="1243"/>
    <x v="4"/>
    <x v="0"/>
    <x v="4"/>
    <x v="2"/>
    <x v="2"/>
    <n v="16364.88"/>
    <n v="294.56783999999999"/>
    <n v="5"/>
    <n v="81824.399999999994"/>
    <x v="1243"/>
    <n v="4.74"/>
    <n v="1578"/>
    <x v="106"/>
    <x v="3"/>
    <x v="3"/>
    <x v="3"/>
    <x v="1"/>
  </r>
  <r>
    <x v="1244"/>
    <x v="9"/>
    <x v="1"/>
    <x v="9"/>
    <x v="1"/>
    <x v="4"/>
    <n v="5442.38"/>
    <n v="97.96284"/>
    <n v="5"/>
    <n v="27211.9"/>
    <x v="1244"/>
    <n v="4.21"/>
    <n v="1743"/>
    <x v="277"/>
    <x v="7"/>
    <x v="7"/>
    <x v="7"/>
    <x v="28"/>
  </r>
  <r>
    <x v="1245"/>
    <x v="1"/>
    <x v="1"/>
    <x v="1"/>
    <x v="2"/>
    <x v="0"/>
    <n v="14364.26"/>
    <n v="258.55667999999997"/>
    <n v="2"/>
    <n v="28728.52"/>
    <x v="1245"/>
    <n v="4.78"/>
    <n v="2450"/>
    <x v="222"/>
    <x v="9"/>
    <x v="9"/>
    <x v="9"/>
    <x v="13"/>
  </r>
  <r>
    <x v="1246"/>
    <x v="0"/>
    <x v="0"/>
    <x v="0"/>
    <x v="2"/>
    <x v="3"/>
    <n v="18426.509999999998"/>
    <n v="331.67717999999996"/>
    <n v="4"/>
    <n v="73706.039999999994"/>
    <x v="1246"/>
    <n v="4.46"/>
    <n v="2232"/>
    <x v="162"/>
    <x v="0"/>
    <x v="0"/>
    <x v="0"/>
    <x v="14"/>
  </r>
  <r>
    <x v="1247"/>
    <x v="5"/>
    <x v="1"/>
    <x v="5"/>
    <x v="2"/>
    <x v="1"/>
    <n v="12269.24"/>
    <n v="220.84631999999999"/>
    <n v="5"/>
    <n v="61346.2"/>
    <x v="1247"/>
    <n v="2.74"/>
    <n v="2112"/>
    <x v="345"/>
    <x v="4"/>
    <x v="4"/>
    <x v="4"/>
    <x v="8"/>
  </r>
  <r>
    <x v="1248"/>
    <x v="0"/>
    <x v="0"/>
    <x v="0"/>
    <x v="0"/>
    <x v="0"/>
    <n v="12692.75"/>
    <n v="228.46949999999998"/>
    <n v="4"/>
    <n v="50771"/>
    <x v="1248"/>
    <n v="2.2799999999999998"/>
    <n v="1266"/>
    <x v="155"/>
    <x v="2"/>
    <x v="2"/>
    <x v="2"/>
    <x v="3"/>
  </r>
  <r>
    <x v="1249"/>
    <x v="0"/>
    <x v="0"/>
    <x v="0"/>
    <x v="1"/>
    <x v="2"/>
    <n v="7950.16"/>
    <n v="143.10288"/>
    <n v="4"/>
    <n v="31800.639999999999"/>
    <x v="1249"/>
    <n v="1.53"/>
    <n v="761"/>
    <x v="332"/>
    <x v="5"/>
    <x v="5"/>
    <x v="5"/>
    <x v="28"/>
  </r>
  <r>
    <x v="1250"/>
    <x v="7"/>
    <x v="0"/>
    <x v="7"/>
    <x v="2"/>
    <x v="5"/>
    <n v="12231.43"/>
    <n v="220.16574"/>
    <n v="3"/>
    <n v="36694.29"/>
    <x v="1250"/>
    <n v="2.88"/>
    <n v="1286"/>
    <x v="258"/>
    <x v="10"/>
    <x v="10"/>
    <x v="10"/>
    <x v="4"/>
  </r>
  <r>
    <x v="1251"/>
    <x v="2"/>
    <x v="2"/>
    <x v="2"/>
    <x v="1"/>
    <x v="0"/>
    <n v="16241.19"/>
    <n v="292.34141999999997"/>
    <n v="3"/>
    <n v="48723.57"/>
    <x v="1251"/>
    <n v="2.4"/>
    <n v="2009"/>
    <x v="293"/>
    <x v="9"/>
    <x v="9"/>
    <x v="9"/>
    <x v="28"/>
  </r>
  <r>
    <x v="1252"/>
    <x v="8"/>
    <x v="3"/>
    <x v="8"/>
    <x v="1"/>
    <x v="2"/>
    <n v="3663.35"/>
    <n v="65.940299999999993"/>
    <n v="4"/>
    <n v="14653.4"/>
    <x v="1252"/>
    <n v="4.28"/>
    <n v="2923"/>
    <x v="155"/>
    <x v="2"/>
    <x v="2"/>
    <x v="2"/>
    <x v="3"/>
  </r>
  <r>
    <x v="1253"/>
    <x v="3"/>
    <x v="3"/>
    <x v="3"/>
    <x v="1"/>
    <x v="2"/>
    <n v="17380.87"/>
    <n v="312.85565999999994"/>
    <n v="3"/>
    <n v="52142.61"/>
    <x v="1253"/>
    <n v="1.47"/>
    <n v="3176"/>
    <x v="259"/>
    <x v="4"/>
    <x v="4"/>
    <x v="4"/>
    <x v="30"/>
  </r>
  <r>
    <x v="1254"/>
    <x v="7"/>
    <x v="0"/>
    <x v="7"/>
    <x v="2"/>
    <x v="3"/>
    <n v="7075.03"/>
    <n v="127.35053999999998"/>
    <n v="1"/>
    <n v="7075.03"/>
    <x v="1254"/>
    <n v="1.49"/>
    <n v="3873"/>
    <x v="258"/>
    <x v="10"/>
    <x v="10"/>
    <x v="10"/>
    <x v="4"/>
  </r>
  <r>
    <x v="1255"/>
    <x v="0"/>
    <x v="0"/>
    <x v="0"/>
    <x v="0"/>
    <x v="4"/>
    <n v="6694.92"/>
    <n v="120.50855999999999"/>
    <n v="3"/>
    <n v="20084.759999999998"/>
    <x v="1255"/>
    <n v="2.39"/>
    <n v="3123"/>
    <x v="270"/>
    <x v="9"/>
    <x v="9"/>
    <x v="9"/>
    <x v="26"/>
  </r>
  <r>
    <x v="1256"/>
    <x v="5"/>
    <x v="1"/>
    <x v="5"/>
    <x v="0"/>
    <x v="3"/>
    <n v="19626.13"/>
    <n v="353.27033999999998"/>
    <n v="4"/>
    <n v="78504.52"/>
    <x v="1256"/>
    <n v="3.09"/>
    <n v="4829"/>
    <x v="155"/>
    <x v="2"/>
    <x v="2"/>
    <x v="2"/>
    <x v="3"/>
  </r>
  <r>
    <x v="1257"/>
    <x v="5"/>
    <x v="1"/>
    <x v="5"/>
    <x v="0"/>
    <x v="5"/>
    <n v="16178.69"/>
    <n v="291.21641999999997"/>
    <n v="5"/>
    <n v="80893.45"/>
    <x v="1257"/>
    <n v="2.19"/>
    <n v="690"/>
    <x v="168"/>
    <x v="11"/>
    <x v="11"/>
    <x v="11"/>
    <x v="30"/>
  </r>
  <r>
    <x v="1258"/>
    <x v="6"/>
    <x v="4"/>
    <x v="6"/>
    <x v="0"/>
    <x v="4"/>
    <n v="6125.29"/>
    <n v="110.25521999999999"/>
    <n v="1"/>
    <n v="6125.29"/>
    <x v="1258"/>
    <n v="3.47"/>
    <n v="2092"/>
    <x v="336"/>
    <x v="7"/>
    <x v="7"/>
    <x v="7"/>
    <x v="15"/>
  </r>
  <r>
    <x v="1259"/>
    <x v="2"/>
    <x v="2"/>
    <x v="2"/>
    <x v="0"/>
    <x v="4"/>
    <n v="18205.89"/>
    <n v="327.70601999999997"/>
    <n v="4"/>
    <n v="72823.56"/>
    <x v="1259"/>
    <n v="2.56"/>
    <n v="3978"/>
    <x v="20"/>
    <x v="1"/>
    <x v="1"/>
    <x v="1"/>
    <x v="5"/>
  </r>
  <r>
    <x v="1260"/>
    <x v="9"/>
    <x v="1"/>
    <x v="9"/>
    <x v="2"/>
    <x v="4"/>
    <n v="723.78"/>
    <n v="13.028039999999999"/>
    <n v="4"/>
    <n v="2895.12"/>
    <x v="1260"/>
    <n v="4.0999999999999996"/>
    <n v="1746"/>
    <x v="9"/>
    <x v="5"/>
    <x v="5"/>
    <x v="5"/>
    <x v="9"/>
  </r>
  <r>
    <x v="1261"/>
    <x v="5"/>
    <x v="1"/>
    <x v="5"/>
    <x v="1"/>
    <x v="0"/>
    <n v="12447.62"/>
    <n v="224.05716000000001"/>
    <n v="2"/>
    <n v="24895.24"/>
    <x v="1261"/>
    <n v="4.3"/>
    <n v="493"/>
    <x v="303"/>
    <x v="0"/>
    <x v="0"/>
    <x v="0"/>
    <x v="24"/>
  </r>
  <r>
    <x v="1262"/>
    <x v="5"/>
    <x v="1"/>
    <x v="5"/>
    <x v="2"/>
    <x v="0"/>
    <n v="8309.49"/>
    <n v="149.57082"/>
    <n v="5"/>
    <n v="41547.449999999997"/>
    <x v="1262"/>
    <n v="1.57"/>
    <n v="1147"/>
    <x v="2"/>
    <x v="2"/>
    <x v="2"/>
    <x v="2"/>
    <x v="2"/>
  </r>
  <r>
    <x v="1263"/>
    <x v="0"/>
    <x v="0"/>
    <x v="0"/>
    <x v="2"/>
    <x v="5"/>
    <n v="5638.37"/>
    <n v="101.49065999999999"/>
    <n v="2"/>
    <n v="11276.74"/>
    <x v="1263"/>
    <n v="3.34"/>
    <n v="3187"/>
    <x v="320"/>
    <x v="10"/>
    <x v="10"/>
    <x v="10"/>
    <x v="5"/>
  </r>
  <r>
    <x v="1264"/>
    <x v="4"/>
    <x v="0"/>
    <x v="4"/>
    <x v="1"/>
    <x v="1"/>
    <n v="12386.34"/>
    <n v="222.95411999999999"/>
    <n v="2"/>
    <n v="24772.68"/>
    <x v="1264"/>
    <n v="1.76"/>
    <n v="3269"/>
    <x v="272"/>
    <x v="7"/>
    <x v="7"/>
    <x v="7"/>
    <x v="24"/>
  </r>
  <r>
    <x v="1265"/>
    <x v="7"/>
    <x v="0"/>
    <x v="7"/>
    <x v="0"/>
    <x v="1"/>
    <n v="3341.1"/>
    <n v="60.139799999999994"/>
    <n v="1"/>
    <n v="3341.1"/>
    <x v="1265"/>
    <n v="4.03"/>
    <n v="3715"/>
    <x v="57"/>
    <x v="2"/>
    <x v="2"/>
    <x v="2"/>
    <x v="21"/>
  </r>
  <r>
    <x v="1266"/>
    <x v="6"/>
    <x v="4"/>
    <x v="6"/>
    <x v="0"/>
    <x v="4"/>
    <n v="14155.9"/>
    <n v="254.80619999999996"/>
    <n v="1"/>
    <n v="14155.9"/>
    <x v="1266"/>
    <n v="2.75"/>
    <n v="3806"/>
    <x v="58"/>
    <x v="10"/>
    <x v="10"/>
    <x v="10"/>
    <x v="21"/>
  </r>
  <r>
    <x v="1267"/>
    <x v="0"/>
    <x v="0"/>
    <x v="0"/>
    <x v="0"/>
    <x v="0"/>
    <n v="840.93"/>
    <n v="15.136739999999998"/>
    <n v="2"/>
    <n v="1681.86"/>
    <x v="1267"/>
    <n v="3.42"/>
    <n v="4950"/>
    <x v="278"/>
    <x v="6"/>
    <x v="6"/>
    <x v="6"/>
    <x v="1"/>
  </r>
  <r>
    <x v="1268"/>
    <x v="1"/>
    <x v="1"/>
    <x v="1"/>
    <x v="0"/>
    <x v="4"/>
    <n v="8357.3799999999992"/>
    <n v="150.43283999999997"/>
    <n v="5"/>
    <n v="41786.9"/>
    <x v="1268"/>
    <n v="3.15"/>
    <n v="4857"/>
    <x v="341"/>
    <x v="0"/>
    <x v="0"/>
    <x v="0"/>
    <x v="19"/>
  </r>
  <r>
    <x v="1269"/>
    <x v="1"/>
    <x v="1"/>
    <x v="1"/>
    <x v="0"/>
    <x v="4"/>
    <n v="16136.42"/>
    <n v="290.45555999999999"/>
    <n v="1"/>
    <n v="16136.42"/>
    <x v="1269"/>
    <n v="2.63"/>
    <n v="4051"/>
    <x v="113"/>
    <x v="8"/>
    <x v="8"/>
    <x v="8"/>
    <x v="4"/>
  </r>
  <r>
    <x v="1270"/>
    <x v="3"/>
    <x v="3"/>
    <x v="3"/>
    <x v="1"/>
    <x v="3"/>
    <n v="5465.94"/>
    <n v="98.386919999999989"/>
    <n v="5"/>
    <n v="27329.7"/>
    <x v="1270"/>
    <n v="3.21"/>
    <n v="281"/>
    <x v="4"/>
    <x v="4"/>
    <x v="4"/>
    <x v="4"/>
    <x v="4"/>
  </r>
  <r>
    <x v="1271"/>
    <x v="5"/>
    <x v="1"/>
    <x v="5"/>
    <x v="0"/>
    <x v="0"/>
    <n v="982.16"/>
    <n v="17.678879999999999"/>
    <n v="5"/>
    <n v="4910.8"/>
    <x v="1271"/>
    <n v="1.04"/>
    <n v="2805"/>
    <x v="63"/>
    <x v="9"/>
    <x v="9"/>
    <x v="9"/>
    <x v="6"/>
  </r>
  <r>
    <x v="1272"/>
    <x v="6"/>
    <x v="4"/>
    <x v="6"/>
    <x v="0"/>
    <x v="0"/>
    <n v="18864.13"/>
    <n v="339.55433999999997"/>
    <n v="5"/>
    <n v="94320.65"/>
    <x v="1272"/>
    <n v="4.1500000000000004"/>
    <n v="4820"/>
    <x v="305"/>
    <x v="3"/>
    <x v="3"/>
    <x v="3"/>
    <x v="19"/>
  </r>
  <r>
    <x v="1273"/>
    <x v="8"/>
    <x v="3"/>
    <x v="8"/>
    <x v="2"/>
    <x v="2"/>
    <n v="13180.47"/>
    <n v="237.24845999999997"/>
    <n v="3"/>
    <n v="39541.410000000003"/>
    <x v="1273"/>
    <n v="2.93"/>
    <n v="1816"/>
    <x v="252"/>
    <x v="1"/>
    <x v="1"/>
    <x v="1"/>
    <x v="12"/>
  </r>
  <r>
    <x v="1274"/>
    <x v="0"/>
    <x v="0"/>
    <x v="0"/>
    <x v="2"/>
    <x v="4"/>
    <n v="131.77000000000001"/>
    <n v="2.3718599999999999"/>
    <n v="1"/>
    <n v="131.77000000000001"/>
    <x v="1274"/>
    <n v="1.08"/>
    <n v="874"/>
    <x v="246"/>
    <x v="10"/>
    <x v="10"/>
    <x v="10"/>
    <x v="12"/>
  </r>
  <r>
    <x v="1275"/>
    <x v="4"/>
    <x v="0"/>
    <x v="4"/>
    <x v="1"/>
    <x v="4"/>
    <n v="8924.48"/>
    <n v="160.64063999999999"/>
    <n v="2"/>
    <n v="17848.96"/>
    <x v="1275"/>
    <n v="1.31"/>
    <n v="771"/>
    <x v="176"/>
    <x v="6"/>
    <x v="6"/>
    <x v="6"/>
    <x v="9"/>
  </r>
  <r>
    <x v="1276"/>
    <x v="0"/>
    <x v="0"/>
    <x v="0"/>
    <x v="0"/>
    <x v="2"/>
    <n v="12197.55"/>
    <n v="219.55589999999998"/>
    <n v="2"/>
    <n v="24395.1"/>
    <x v="1276"/>
    <n v="1.74"/>
    <n v="4979"/>
    <x v="140"/>
    <x v="1"/>
    <x v="1"/>
    <x v="1"/>
    <x v="23"/>
  </r>
  <r>
    <x v="1277"/>
    <x v="8"/>
    <x v="3"/>
    <x v="8"/>
    <x v="0"/>
    <x v="4"/>
    <n v="6043.62"/>
    <n v="108.78515999999999"/>
    <n v="5"/>
    <n v="30218.1"/>
    <x v="1277"/>
    <n v="2.0299999999999998"/>
    <n v="2052"/>
    <x v="150"/>
    <x v="8"/>
    <x v="8"/>
    <x v="8"/>
    <x v="6"/>
  </r>
  <r>
    <x v="1278"/>
    <x v="0"/>
    <x v="0"/>
    <x v="0"/>
    <x v="0"/>
    <x v="5"/>
    <n v="5552.36"/>
    <n v="99.942479999999989"/>
    <n v="3"/>
    <n v="16657.080000000002"/>
    <x v="1278"/>
    <n v="4.8499999999999996"/>
    <n v="1901"/>
    <x v="24"/>
    <x v="4"/>
    <x v="4"/>
    <x v="4"/>
    <x v="18"/>
  </r>
  <r>
    <x v="1279"/>
    <x v="7"/>
    <x v="0"/>
    <x v="7"/>
    <x v="0"/>
    <x v="3"/>
    <n v="18335.73"/>
    <n v="330.04313999999999"/>
    <n v="3"/>
    <n v="55007.19"/>
    <x v="1279"/>
    <n v="1.06"/>
    <n v="3217"/>
    <x v="215"/>
    <x v="6"/>
    <x v="6"/>
    <x v="6"/>
    <x v="11"/>
  </r>
  <r>
    <x v="1280"/>
    <x v="5"/>
    <x v="1"/>
    <x v="5"/>
    <x v="2"/>
    <x v="4"/>
    <n v="14780.15"/>
    <n v="266.04269999999997"/>
    <n v="4"/>
    <n v="59120.6"/>
    <x v="1280"/>
    <n v="3.99"/>
    <n v="1615"/>
    <x v="160"/>
    <x v="5"/>
    <x v="5"/>
    <x v="5"/>
    <x v="12"/>
  </r>
  <r>
    <x v="1281"/>
    <x v="2"/>
    <x v="2"/>
    <x v="2"/>
    <x v="1"/>
    <x v="3"/>
    <n v="4762.38"/>
    <n v="85.722839999999991"/>
    <n v="5"/>
    <n v="23811.9"/>
    <x v="1281"/>
    <n v="2.4"/>
    <n v="3616"/>
    <x v="124"/>
    <x v="11"/>
    <x v="11"/>
    <x v="11"/>
    <x v="24"/>
  </r>
  <r>
    <x v="1282"/>
    <x v="1"/>
    <x v="1"/>
    <x v="1"/>
    <x v="1"/>
    <x v="2"/>
    <n v="14958.81"/>
    <n v="269.25857999999999"/>
    <n v="4"/>
    <n v="59835.24"/>
    <x v="1282"/>
    <n v="2.13"/>
    <n v="2602"/>
    <x v="100"/>
    <x v="11"/>
    <x v="11"/>
    <x v="11"/>
    <x v="17"/>
  </r>
  <r>
    <x v="1283"/>
    <x v="4"/>
    <x v="0"/>
    <x v="4"/>
    <x v="2"/>
    <x v="2"/>
    <n v="13670.74"/>
    <n v="246.07331999999997"/>
    <n v="5"/>
    <n v="68353.7"/>
    <x v="1283"/>
    <n v="3.16"/>
    <n v="4618"/>
    <x v="76"/>
    <x v="8"/>
    <x v="8"/>
    <x v="8"/>
    <x v="14"/>
  </r>
  <r>
    <x v="1284"/>
    <x v="9"/>
    <x v="1"/>
    <x v="9"/>
    <x v="0"/>
    <x v="4"/>
    <n v="15616.82"/>
    <n v="281.10275999999999"/>
    <n v="2"/>
    <n v="31233.64"/>
    <x v="1284"/>
    <n v="4.74"/>
    <n v="4543"/>
    <x v="331"/>
    <x v="8"/>
    <x v="8"/>
    <x v="8"/>
    <x v="2"/>
  </r>
  <r>
    <x v="1285"/>
    <x v="5"/>
    <x v="1"/>
    <x v="5"/>
    <x v="0"/>
    <x v="1"/>
    <n v="14755.64"/>
    <n v="265.60151999999999"/>
    <n v="4"/>
    <n v="59022.559999999998"/>
    <x v="1285"/>
    <n v="2.2200000000000002"/>
    <n v="2432"/>
    <x v="23"/>
    <x v="6"/>
    <x v="6"/>
    <x v="6"/>
    <x v="17"/>
  </r>
  <r>
    <x v="1286"/>
    <x v="6"/>
    <x v="4"/>
    <x v="6"/>
    <x v="0"/>
    <x v="3"/>
    <n v="2351.6"/>
    <n v="42.328799999999994"/>
    <n v="1"/>
    <n v="2351.6"/>
    <x v="1286"/>
    <n v="4.93"/>
    <n v="149"/>
    <x v="331"/>
    <x v="8"/>
    <x v="8"/>
    <x v="8"/>
    <x v="2"/>
  </r>
  <r>
    <x v="1287"/>
    <x v="7"/>
    <x v="0"/>
    <x v="7"/>
    <x v="1"/>
    <x v="4"/>
    <n v="12394.27"/>
    <n v="223.09685999999999"/>
    <n v="1"/>
    <n v="12394.27"/>
    <x v="1287"/>
    <n v="1.45"/>
    <n v="3642"/>
    <x v="291"/>
    <x v="1"/>
    <x v="1"/>
    <x v="1"/>
    <x v="21"/>
  </r>
  <r>
    <x v="1288"/>
    <x v="8"/>
    <x v="3"/>
    <x v="8"/>
    <x v="2"/>
    <x v="1"/>
    <n v="14778.78"/>
    <n v="266.01803999999998"/>
    <n v="4"/>
    <n v="59115.12"/>
    <x v="1288"/>
    <n v="3.09"/>
    <n v="4961"/>
    <x v="268"/>
    <x v="4"/>
    <x v="4"/>
    <x v="4"/>
    <x v="20"/>
  </r>
  <r>
    <x v="1289"/>
    <x v="5"/>
    <x v="1"/>
    <x v="5"/>
    <x v="0"/>
    <x v="0"/>
    <n v="18356.62"/>
    <n v="330.41915999999998"/>
    <n v="3"/>
    <n v="55069.86"/>
    <x v="1289"/>
    <n v="2.54"/>
    <n v="1212"/>
    <x v="89"/>
    <x v="2"/>
    <x v="2"/>
    <x v="2"/>
    <x v="24"/>
  </r>
  <r>
    <x v="1290"/>
    <x v="3"/>
    <x v="3"/>
    <x v="3"/>
    <x v="2"/>
    <x v="1"/>
    <n v="12788.86"/>
    <n v="230.19947999999999"/>
    <n v="1"/>
    <n v="12788.86"/>
    <x v="1290"/>
    <n v="3.3"/>
    <n v="1961"/>
    <x v="149"/>
    <x v="6"/>
    <x v="6"/>
    <x v="6"/>
    <x v="21"/>
  </r>
  <r>
    <x v="1291"/>
    <x v="3"/>
    <x v="3"/>
    <x v="3"/>
    <x v="0"/>
    <x v="4"/>
    <n v="2200.87"/>
    <n v="39.615659999999998"/>
    <n v="5"/>
    <n v="11004.35"/>
    <x v="1291"/>
    <n v="4.16"/>
    <n v="475"/>
    <x v="156"/>
    <x v="10"/>
    <x v="10"/>
    <x v="10"/>
    <x v="8"/>
  </r>
  <r>
    <x v="1292"/>
    <x v="1"/>
    <x v="1"/>
    <x v="1"/>
    <x v="2"/>
    <x v="1"/>
    <n v="9063.1299999999992"/>
    <n v="163.13633999999996"/>
    <n v="3"/>
    <n v="27189.39"/>
    <x v="1292"/>
    <n v="1.7"/>
    <n v="3279"/>
    <x v="298"/>
    <x v="2"/>
    <x v="2"/>
    <x v="2"/>
    <x v="0"/>
  </r>
  <r>
    <x v="1293"/>
    <x v="7"/>
    <x v="0"/>
    <x v="7"/>
    <x v="2"/>
    <x v="1"/>
    <n v="19138.54"/>
    <n v="344.49372"/>
    <n v="2"/>
    <n v="38277.08"/>
    <x v="1293"/>
    <n v="3.06"/>
    <n v="2840"/>
    <x v="290"/>
    <x v="3"/>
    <x v="3"/>
    <x v="3"/>
    <x v="16"/>
  </r>
  <r>
    <x v="1294"/>
    <x v="9"/>
    <x v="1"/>
    <x v="9"/>
    <x v="0"/>
    <x v="0"/>
    <n v="16093.89"/>
    <n v="289.69001999999995"/>
    <n v="3"/>
    <n v="48281.67"/>
    <x v="1294"/>
    <n v="2.46"/>
    <n v="2645"/>
    <x v="149"/>
    <x v="6"/>
    <x v="6"/>
    <x v="6"/>
    <x v="21"/>
  </r>
  <r>
    <x v="1295"/>
    <x v="0"/>
    <x v="0"/>
    <x v="0"/>
    <x v="1"/>
    <x v="4"/>
    <n v="1912.41"/>
    <n v="34.423380000000002"/>
    <n v="5"/>
    <n v="9562.0499999999993"/>
    <x v="1295"/>
    <n v="4.63"/>
    <n v="1728"/>
    <x v="30"/>
    <x v="5"/>
    <x v="5"/>
    <x v="5"/>
    <x v="17"/>
  </r>
  <r>
    <x v="1296"/>
    <x v="5"/>
    <x v="1"/>
    <x v="5"/>
    <x v="2"/>
    <x v="0"/>
    <n v="15529.93"/>
    <n v="279.53873999999996"/>
    <n v="2"/>
    <n v="31059.86"/>
    <x v="1296"/>
    <n v="3.13"/>
    <n v="2215"/>
    <x v="304"/>
    <x v="10"/>
    <x v="10"/>
    <x v="10"/>
    <x v="0"/>
  </r>
  <r>
    <x v="1297"/>
    <x v="9"/>
    <x v="1"/>
    <x v="9"/>
    <x v="2"/>
    <x v="2"/>
    <n v="406.76"/>
    <n v="7.3216799999999989"/>
    <n v="4"/>
    <n v="1627.04"/>
    <x v="1297"/>
    <n v="1.18"/>
    <n v="4979"/>
    <x v="126"/>
    <x v="5"/>
    <x v="5"/>
    <x v="5"/>
    <x v="24"/>
  </r>
  <r>
    <x v="1298"/>
    <x v="0"/>
    <x v="0"/>
    <x v="0"/>
    <x v="2"/>
    <x v="4"/>
    <n v="9710.34"/>
    <n v="174.78611999999998"/>
    <n v="1"/>
    <n v="9710.34"/>
    <x v="1298"/>
    <n v="2.34"/>
    <n v="4860"/>
    <x v="322"/>
    <x v="5"/>
    <x v="5"/>
    <x v="5"/>
    <x v="15"/>
  </r>
  <r>
    <x v="1299"/>
    <x v="2"/>
    <x v="2"/>
    <x v="2"/>
    <x v="2"/>
    <x v="0"/>
    <n v="3915.6"/>
    <n v="70.480799999999988"/>
    <n v="1"/>
    <n v="3915.6"/>
    <x v="1299"/>
    <n v="4"/>
    <n v="1529"/>
    <x v="224"/>
    <x v="1"/>
    <x v="1"/>
    <x v="1"/>
    <x v="22"/>
  </r>
  <r>
    <x v="1300"/>
    <x v="2"/>
    <x v="2"/>
    <x v="2"/>
    <x v="1"/>
    <x v="1"/>
    <n v="13446.89"/>
    <n v="242.04401999999996"/>
    <n v="3"/>
    <n v="40340.67"/>
    <x v="1300"/>
    <n v="3.17"/>
    <n v="2666"/>
    <x v="4"/>
    <x v="4"/>
    <x v="4"/>
    <x v="4"/>
    <x v="4"/>
  </r>
  <r>
    <x v="1301"/>
    <x v="7"/>
    <x v="0"/>
    <x v="7"/>
    <x v="2"/>
    <x v="2"/>
    <n v="7595.25"/>
    <n v="136.71449999999999"/>
    <n v="3"/>
    <n v="22785.75"/>
    <x v="1301"/>
    <n v="1.87"/>
    <n v="22"/>
    <x v="136"/>
    <x v="0"/>
    <x v="0"/>
    <x v="0"/>
    <x v="30"/>
  </r>
  <r>
    <x v="1302"/>
    <x v="5"/>
    <x v="1"/>
    <x v="5"/>
    <x v="0"/>
    <x v="2"/>
    <n v="14558.75"/>
    <n v="262.0575"/>
    <n v="4"/>
    <n v="58235"/>
    <x v="1302"/>
    <n v="1.52"/>
    <n v="1196"/>
    <x v="29"/>
    <x v="5"/>
    <x v="5"/>
    <x v="5"/>
    <x v="19"/>
  </r>
  <r>
    <x v="1303"/>
    <x v="6"/>
    <x v="4"/>
    <x v="6"/>
    <x v="2"/>
    <x v="0"/>
    <n v="1401.79"/>
    <n v="25.232219999999998"/>
    <n v="2"/>
    <n v="2803.58"/>
    <x v="1303"/>
    <n v="2.87"/>
    <n v="4009"/>
    <x v="284"/>
    <x v="2"/>
    <x v="2"/>
    <x v="2"/>
    <x v="30"/>
  </r>
  <r>
    <x v="1304"/>
    <x v="0"/>
    <x v="0"/>
    <x v="0"/>
    <x v="0"/>
    <x v="1"/>
    <n v="13547.51"/>
    <n v="243.85517999999999"/>
    <n v="4"/>
    <n v="54190.04"/>
    <x v="1304"/>
    <n v="2.88"/>
    <n v="3459"/>
    <x v="270"/>
    <x v="9"/>
    <x v="9"/>
    <x v="9"/>
    <x v="26"/>
  </r>
  <r>
    <x v="1305"/>
    <x v="2"/>
    <x v="2"/>
    <x v="2"/>
    <x v="1"/>
    <x v="4"/>
    <n v="6249.12"/>
    <n v="112.48415999999999"/>
    <n v="3"/>
    <n v="18747.36"/>
    <x v="1305"/>
    <n v="1.03"/>
    <n v="4179"/>
    <x v="260"/>
    <x v="4"/>
    <x v="4"/>
    <x v="4"/>
    <x v="1"/>
  </r>
  <r>
    <x v="1306"/>
    <x v="6"/>
    <x v="4"/>
    <x v="6"/>
    <x v="0"/>
    <x v="0"/>
    <n v="13368.83"/>
    <n v="240.63893999999999"/>
    <n v="5"/>
    <n v="66844.149999999994"/>
    <x v="1306"/>
    <n v="4.17"/>
    <n v="1139"/>
    <x v="241"/>
    <x v="9"/>
    <x v="9"/>
    <x v="9"/>
    <x v="18"/>
  </r>
  <r>
    <x v="1307"/>
    <x v="5"/>
    <x v="1"/>
    <x v="5"/>
    <x v="1"/>
    <x v="3"/>
    <n v="8726.9599999999991"/>
    <n v="157.08527999999998"/>
    <n v="2"/>
    <n v="17453.919999999998"/>
    <x v="1307"/>
    <n v="2.79"/>
    <n v="2095"/>
    <x v="107"/>
    <x v="10"/>
    <x v="10"/>
    <x v="10"/>
    <x v="28"/>
  </r>
  <r>
    <x v="1308"/>
    <x v="6"/>
    <x v="4"/>
    <x v="6"/>
    <x v="2"/>
    <x v="0"/>
    <n v="16790.96"/>
    <n v="302.23727999999994"/>
    <n v="4"/>
    <n v="67163.839999999997"/>
    <x v="1308"/>
    <n v="3.17"/>
    <n v="3776"/>
    <x v="302"/>
    <x v="2"/>
    <x v="2"/>
    <x v="2"/>
    <x v="5"/>
  </r>
  <r>
    <x v="1309"/>
    <x v="4"/>
    <x v="0"/>
    <x v="4"/>
    <x v="2"/>
    <x v="1"/>
    <n v="14192.73"/>
    <n v="255.46913999999998"/>
    <n v="5"/>
    <n v="70963.649999999994"/>
    <x v="1309"/>
    <n v="2.62"/>
    <n v="2316"/>
    <x v="322"/>
    <x v="5"/>
    <x v="5"/>
    <x v="5"/>
    <x v="15"/>
  </r>
  <r>
    <x v="1310"/>
    <x v="3"/>
    <x v="3"/>
    <x v="3"/>
    <x v="1"/>
    <x v="2"/>
    <n v="13379.47"/>
    <n v="240.83045999999996"/>
    <n v="2"/>
    <n v="26758.94"/>
    <x v="1310"/>
    <n v="2.78"/>
    <n v="2498"/>
    <x v="251"/>
    <x v="4"/>
    <x v="4"/>
    <x v="4"/>
    <x v="15"/>
  </r>
  <r>
    <x v="1311"/>
    <x v="6"/>
    <x v="4"/>
    <x v="6"/>
    <x v="1"/>
    <x v="1"/>
    <n v="1843.19"/>
    <n v="33.177419999999998"/>
    <n v="5"/>
    <n v="9215.9500000000007"/>
    <x v="1311"/>
    <n v="4.6399999999999997"/>
    <n v="1936"/>
    <x v="114"/>
    <x v="3"/>
    <x v="3"/>
    <x v="3"/>
    <x v="28"/>
  </r>
  <r>
    <x v="1312"/>
    <x v="1"/>
    <x v="1"/>
    <x v="1"/>
    <x v="0"/>
    <x v="1"/>
    <n v="11541.52"/>
    <n v="207.74735999999999"/>
    <n v="4"/>
    <n v="46166.080000000002"/>
    <x v="1312"/>
    <n v="2.56"/>
    <n v="1387"/>
    <x v="239"/>
    <x v="5"/>
    <x v="5"/>
    <x v="5"/>
    <x v="16"/>
  </r>
  <r>
    <x v="1313"/>
    <x v="1"/>
    <x v="1"/>
    <x v="1"/>
    <x v="2"/>
    <x v="1"/>
    <n v="18040.830000000002"/>
    <n v="324.73493999999999"/>
    <n v="5"/>
    <n v="90204.15"/>
    <x v="1313"/>
    <n v="3.43"/>
    <n v="3928"/>
    <x v="136"/>
    <x v="0"/>
    <x v="0"/>
    <x v="0"/>
    <x v="30"/>
  </r>
  <r>
    <x v="1314"/>
    <x v="0"/>
    <x v="0"/>
    <x v="0"/>
    <x v="1"/>
    <x v="2"/>
    <n v="15753.99"/>
    <n v="283.57182"/>
    <n v="5"/>
    <n v="78769.95"/>
    <x v="1314"/>
    <n v="2.29"/>
    <n v="2889"/>
    <x v="12"/>
    <x v="7"/>
    <x v="7"/>
    <x v="7"/>
    <x v="12"/>
  </r>
  <r>
    <x v="1315"/>
    <x v="2"/>
    <x v="2"/>
    <x v="2"/>
    <x v="2"/>
    <x v="1"/>
    <n v="15798.69"/>
    <n v="284.37642"/>
    <n v="3"/>
    <n v="47396.07"/>
    <x v="1315"/>
    <n v="4.6399999999999997"/>
    <n v="4710"/>
    <x v="150"/>
    <x v="8"/>
    <x v="8"/>
    <x v="8"/>
    <x v="6"/>
  </r>
  <r>
    <x v="1316"/>
    <x v="0"/>
    <x v="0"/>
    <x v="0"/>
    <x v="0"/>
    <x v="2"/>
    <n v="16957.46"/>
    <n v="305.23427999999996"/>
    <n v="3"/>
    <n v="50872.38"/>
    <x v="1316"/>
    <n v="4.22"/>
    <n v="3925"/>
    <x v="183"/>
    <x v="11"/>
    <x v="11"/>
    <x v="11"/>
    <x v="14"/>
  </r>
  <r>
    <x v="1317"/>
    <x v="7"/>
    <x v="0"/>
    <x v="7"/>
    <x v="0"/>
    <x v="1"/>
    <n v="674.54"/>
    <n v="12.141719999999998"/>
    <n v="4"/>
    <n v="2698.16"/>
    <x v="1317"/>
    <n v="3.31"/>
    <n v="1680"/>
    <x v="34"/>
    <x v="8"/>
    <x v="8"/>
    <x v="8"/>
    <x v="9"/>
  </r>
  <r>
    <x v="1318"/>
    <x v="3"/>
    <x v="3"/>
    <x v="3"/>
    <x v="1"/>
    <x v="2"/>
    <n v="19289"/>
    <n v="347.202"/>
    <n v="1"/>
    <n v="19289"/>
    <x v="1318"/>
    <n v="2.78"/>
    <n v="2584"/>
    <x v="30"/>
    <x v="5"/>
    <x v="5"/>
    <x v="5"/>
    <x v="17"/>
  </r>
  <r>
    <x v="1319"/>
    <x v="6"/>
    <x v="4"/>
    <x v="6"/>
    <x v="0"/>
    <x v="3"/>
    <n v="3872.29"/>
    <n v="69.701219999999992"/>
    <n v="4"/>
    <n v="15489.16"/>
    <x v="1319"/>
    <n v="1.7"/>
    <n v="3634"/>
    <x v="220"/>
    <x v="4"/>
    <x v="4"/>
    <x v="4"/>
    <x v="12"/>
  </r>
  <r>
    <x v="1320"/>
    <x v="8"/>
    <x v="3"/>
    <x v="8"/>
    <x v="0"/>
    <x v="1"/>
    <n v="11375.41"/>
    <n v="204.75737999999998"/>
    <n v="5"/>
    <n v="56877.05"/>
    <x v="1320"/>
    <n v="2.2000000000000002"/>
    <n v="453"/>
    <x v="33"/>
    <x v="0"/>
    <x v="0"/>
    <x v="0"/>
    <x v="9"/>
  </r>
  <r>
    <x v="1321"/>
    <x v="4"/>
    <x v="0"/>
    <x v="4"/>
    <x v="1"/>
    <x v="3"/>
    <n v="5381.18"/>
    <n v="96.861239999999995"/>
    <n v="3"/>
    <n v="16143.54"/>
    <x v="1321"/>
    <n v="1.1299999999999999"/>
    <n v="135"/>
    <x v="243"/>
    <x v="5"/>
    <x v="5"/>
    <x v="5"/>
    <x v="27"/>
  </r>
  <r>
    <x v="1322"/>
    <x v="6"/>
    <x v="4"/>
    <x v="6"/>
    <x v="0"/>
    <x v="4"/>
    <n v="2357.5500000000002"/>
    <n v="42.435899999999997"/>
    <n v="2"/>
    <n v="4715.1000000000004"/>
    <x v="1322"/>
    <n v="2.7"/>
    <n v="1098"/>
    <x v="135"/>
    <x v="9"/>
    <x v="9"/>
    <x v="9"/>
    <x v="24"/>
  </r>
  <r>
    <x v="1323"/>
    <x v="6"/>
    <x v="4"/>
    <x v="6"/>
    <x v="1"/>
    <x v="4"/>
    <n v="10246.370000000001"/>
    <n v="184.43466000000001"/>
    <n v="3"/>
    <n v="30739.11"/>
    <x v="1323"/>
    <n v="2.89"/>
    <n v="2666"/>
    <x v="210"/>
    <x v="9"/>
    <x v="9"/>
    <x v="9"/>
    <x v="0"/>
  </r>
  <r>
    <x v="1324"/>
    <x v="0"/>
    <x v="0"/>
    <x v="0"/>
    <x v="2"/>
    <x v="4"/>
    <n v="7364.04"/>
    <n v="132.55271999999999"/>
    <n v="2"/>
    <n v="14728.08"/>
    <x v="1324"/>
    <n v="4.43"/>
    <n v="1417"/>
    <x v="124"/>
    <x v="11"/>
    <x v="11"/>
    <x v="11"/>
    <x v="24"/>
  </r>
  <r>
    <x v="1325"/>
    <x v="1"/>
    <x v="1"/>
    <x v="1"/>
    <x v="0"/>
    <x v="3"/>
    <n v="10889.77"/>
    <n v="196.01586"/>
    <n v="5"/>
    <n v="54448.85"/>
    <x v="1325"/>
    <n v="2.3199999999999998"/>
    <n v="691"/>
    <x v="164"/>
    <x v="8"/>
    <x v="8"/>
    <x v="8"/>
    <x v="0"/>
  </r>
  <r>
    <x v="1326"/>
    <x v="6"/>
    <x v="4"/>
    <x v="6"/>
    <x v="1"/>
    <x v="1"/>
    <n v="8357.61"/>
    <n v="150.43698000000001"/>
    <n v="1"/>
    <n v="8357.61"/>
    <x v="1326"/>
    <n v="2.0099999999999998"/>
    <n v="4583"/>
    <x v="133"/>
    <x v="10"/>
    <x v="10"/>
    <x v="10"/>
    <x v="29"/>
  </r>
  <r>
    <x v="1327"/>
    <x v="1"/>
    <x v="1"/>
    <x v="1"/>
    <x v="1"/>
    <x v="0"/>
    <n v="17514.939999999999"/>
    <n v="315.26891999999998"/>
    <n v="2"/>
    <n v="35029.879999999997"/>
    <x v="1327"/>
    <n v="3.84"/>
    <n v="4632"/>
    <x v="299"/>
    <x v="0"/>
    <x v="0"/>
    <x v="0"/>
    <x v="13"/>
  </r>
  <r>
    <x v="1328"/>
    <x v="8"/>
    <x v="3"/>
    <x v="8"/>
    <x v="0"/>
    <x v="0"/>
    <n v="8187.77"/>
    <n v="147.37986000000001"/>
    <n v="3"/>
    <n v="24563.31"/>
    <x v="1328"/>
    <n v="2.27"/>
    <n v="2885"/>
    <x v="351"/>
    <x v="11"/>
    <x v="11"/>
    <x v="11"/>
    <x v="3"/>
  </r>
  <r>
    <x v="1329"/>
    <x v="9"/>
    <x v="1"/>
    <x v="9"/>
    <x v="1"/>
    <x v="1"/>
    <n v="3697.45"/>
    <n v="66.554099999999991"/>
    <n v="2"/>
    <n v="7394.9"/>
    <x v="1329"/>
    <n v="3.98"/>
    <n v="88"/>
    <x v="319"/>
    <x v="3"/>
    <x v="3"/>
    <x v="3"/>
    <x v="14"/>
  </r>
  <r>
    <x v="1330"/>
    <x v="1"/>
    <x v="1"/>
    <x v="1"/>
    <x v="0"/>
    <x v="2"/>
    <n v="16780.11"/>
    <n v="302.04197999999997"/>
    <n v="1"/>
    <n v="16780.11"/>
    <x v="1330"/>
    <n v="3.12"/>
    <n v="1764"/>
    <x v="49"/>
    <x v="9"/>
    <x v="9"/>
    <x v="9"/>
    <x v="19"/>
  </r>
  <r>
    <x v="1331"/>
    <x v="9"/>
    <x v="1"/>
    <x v="9"/>
    <x v="0"/>
    <x v="1"/>
    <n v="16923.900000000001"/>
    <n v="304.6302"/>
    <n v="1"/>
    <n v="16923.900000000001"/>
    <x v="1331"/>
    <n v="4.54"/>
    <n v="2127"/>
    <x v="335"/>
    <x v="0"/>
    <x v="0"/>
    <x v="0"/>
    <x v="21"/>
  </r>
  <r>
    <x v="1332"/>
    <x v="3"/>
    <x v="3"/>
    <x v="3"/>
    <x v="1"/>
    <x v="2"/>
    <n v="16674.64"/>
    <n v="300.14351999999997"/>
    <n v="1"/>
    <n v="16674.64"/>
    <x v="1332"/>
    <n v="3.84"/>
    <n v="4880"/>
    <x v="66"/>
    <x v="10"/>
    <x v="10"/>
    <x v="10"/>
    <x v="2"/>
  </r>
  <r>
    <x v="1333"/>
    <x v="8"/>
    <x v="3"/>
    <x v="8"/>
    <x v="0"/>
    <x v="5"/>
    <n v="4002.78"/>
    <n v="72.050039999999996"/>
    <n v="5"/>
    <n v="20013.900000000001"/>
    <x v="1333"/>
    <n v="4.8"/>
    <n v="1548"/>
    <x v="267"/>
    <x v="2"/>
    <x v="2"/>
    <x v="2"/>
    <x v="23"/>
  </r>
  <r>
    <x v="1334"/>
    <x v="8"/>
    <x v="3"/>
    <x v="8"/>
    <x v="2"/>
    <x v="5"/>
    <n v="3655.3"/>
    <n v="65.795400000000001"/>
    <n v="1"/>
    <n v="3655.3"/>
    <x v="1334"/>
    <n v="1.32"/>
    <n v="3240"/>
    <x v="129"/>
    <x v="7"/>
    <x v="7"/>
    <x v="7"/>
    <x v="25"/>
  </r>
  <r>
    <x v="1335"/>
    <x v="8"/>
    <x v="3"/>
    <x v="8"/>
    <x v="0"/>
    <x v="5"/>
    <n v="7670.95"/>
    <n v="138.07709999999997"/>
    <n v="5"/>
    <n v="38354.75"/>
    <x v="1335"/>
    <n v="4.3600000000000003"/>
    <n v="4389"/>
    <x v="223"/>
    <x v="2"/>
    <x v="2"/>
    <x v="2"/>
    <x v="16"/>
  </r>
  <r>
    <x v="1336"/>
    <x v="2"/>
    <x v="2"/>
    <x v="2"/>
    <x v="2"/>
    <x v="5"/>
    <n v="5735.75"/>
    <n v="103.2435"/>
    <n v="2"/>
    <n v="11471.5"/>
    <x v="1336"/>
    <n v="1.92"/>
    <n v="3999"/>
    <x v="17"/>
    <x v="9"/>
    <x v="9"/>
    <x v="9"/>
    <x v="14"/>
  </r>
  <r>
    <x v="1337"/>
    <x v="3"/>
    <x v="3"/>
    <x v="3"/>
    <x v="1"/>
    <x v="5"/>
    <n v="2770.75"/>
    <n v="49.873499999999993"/>
    <n v="2"/>
    <n v="5541.5"/>
    <x v="1337"/>
    <n v="2.2999999999999998"/>
    <n v="115"/>
    <x v="332"/>
    <x v="5"/>
    <x v="5"/>
    <x v="5"/>
    <x v="28"/>
  </r>
  <r>
    <x v="1338"/>
    <x v="8"/>
    <x v="3"/>
    <x v="8"/>
    <x v="2"/>
    <x v="0"/>
    <n v="15377.76"/>
    <n v="276.79967999999997"/>
    <n v="3"/>
    <n v="46133.279999999999"/>
    <x v="1338"/>
    <n v="5"/>
    <n v="4475"/>
    <x v="271"/>
    <x v="6"/>
    <x v="6"/>
    <x v="6"/>
    <x v="26"/>
  </r>
  <r>
    <x v="1339"/>
    <x v="1"/>
    <x v="1"/>
    <x v="1"/>
    <x v="2"/>
    <x v="3"/>
    <n v="7679.43"/>
    <n v="138.22973999999999"/>
    <n v="4"/>
    <n v="30717.72"/>
    <x v="1339"/>
    <n v="2.95"/>
    <n v="659"/>
    <x v="213"/>
    <x v="3"/>
    <x v="3"/>
    <x v="3"/>
    <x v="12"/>
  </r>
  <r>
    <x v="1340"/>
    <x v="2"/>
    <x v="2"/>
    <x v="2"/>
    <x v="1"/>
    <x v="1"/>
    <n v="16392.32"/>
    <n v="295.06175999999999"/>
    <n v="3"/>
    <n v="49176.959999999999"/>
    <x v="1340"/>
    <n v="4.74"/>
    <n v="1044"/>
    <x v="298"/>
    <x v="2"/>
    <x v="2"/>
    <x v="2"/>
    <x v="0"/>
  </r>
  <r>
    <x v="1341"/>
    <x v="9"/>
    <x v="1"/>
    <x v="9"/>
    <x v="0"/>
    <x v="0"/>
    <n v="10448.26"/>
    <n v="188.06868"/>
    <n v="4"/>
    <n v="41793.040000000001"/>
    <x v="1341"/>
    <n v="1.42"/>
    <n v="3286"/>
    <x v="339"/>
    <x v="11"/>
    <x v="11"/>
    <x v="11"/>
    <x v="12"/>
  </r>
  <r>
    <x v="1342"/>
    <x v="5"/>
    <x v="1"/>
    <x v="5"/>
    <x v="2"/>
    <x v="5"/>
    <n v="10779.4"/>
    <n v="194.02919999999997"/>
    <n v="1"/>
    <n v="10779.4"/>
    <x v="1342"/>
    <n v="5"/>
    <n v="2932"/>
    <x v="334"/>
    <x v="0"/>
    <x v="0"/>
    <x v="0"/>
    <x v="16"/>
  </r>
  <r>
    <x v="1343"/>
    <x v="8"/>
    <x v="3"/>
    <x v="8"/>
    <x v="0"/>
    <x v="3"/>
    <n v="1155.72"/>
    <n v="20.802959999999999"/>
    <n v="5"/>
    <n v="5778.6"/>
    <x v="1343"/>
    <n v="1.49"/>
    <n v="3777"/>
    <x v="13"/>
    <x v="8"/>
    <x v="8"/>
    <x v="8"/>
    <x v="13"/>
  </r>
  <r>
    <x v="1344"/>
    <x v="2"/>
    <x v="2"/>
    <x v="2"/>
    <x v="2"/>
    <x v="5"/>
    <n v="1503.49"/>
    <n v="27.062819999999999"/>
    <n v="4"/>
    <n v="6013.96"/>
    <x v="1344"/>
    <n v="3.72"/>
    <n v="1759"/>
    <x v="316"/>
    <x v="6"/>
    <x v="6"/>
    <x v="6"/>
    <x v="29"/>
  </r>
  <r>
    <x v="1345"/>
    <x v="0"/>
    <x v="0"/>
    <x v="0"/>
    <x v="2"/>
    <x v="3"/>
    <n v="17726.47"/>
    <n v="319.07646"/>
    <n v="3"/>
    <n v="53179.41"/>
    <x v="1345"/>
    <n v="1.05"/>
    <n v="3382"/>
    <x v="172"/>
    <x v="0"/>
    <x v="0"/>
    <x v="0"/>
    <x v="23"/>
  </r>
  <r>
    <x v="1346"/>
    <x v="1"/>
    <x v="1"/>
    <x v="1"/>
    <x v="0"/>
    <x v="4"/>
    <n v="19125.599999999999"/>
    <n v="344.26079999999996"/>
    <n v="1"/>
    <n v="19125.599999999999"/>
    <x v="1346"/>
    <n v="4.1900000000000004"/>
    <n v="250"/>
    <x v="306"/>
    <x v="1"/>
    <x v="1"/>
    <x v="1"/>
    <x v="0"/>
  </r>
  <r>
    <x v="1347"/>
    <x v="4"/>
    <x v="0"/>
    <x v="4"/>
    <x v="2"/>
    <x v="4"/>
    <n v="5233.25"/>
    <n v="94.198499999999996"/>
    <n v="2"/>
    <n v="10466.5"/>
    <x v="1347"/>
    <n v="1.2"/>
    <n v="2580"/>
    <x v="22"/>
    <x v="8"/>
    <x v="8"/>
    <x v="8"/>
    <x v="17"/>
  </r>
  <r>
    <x v="1348"/>
    <x v="7"/>
    <x v="0"/>
    <x v="7"/>
    <x v="1"/>
    <x v="2"/>
    <n v="7621.11"/>
    <n v="137.17997999999997"/>
    <n v="3"/>
    <n v="22863.33"/>
    <x v="1348"/>
    <n v="1.19"/>
    <n v="2900"/>
    <x v="125"/>
    <x v="2"/>
    <x v="2"/>
    <x v="2"/>
    <x v="17"/>
  </r>
  <r>
    <x v="1349"/>
    <x v="7"/>
    <x v="0"/>
    <x v="7"/>
    <x v="0"/>
    <x v="0"/>
    <n v="18658.05"/>
    <n v="335.84489999999994"/>
    <n v="4"/>
    <n v="74632.2"/>
    <x v="1349"/>
    <n v="3.38"/>
    <n v="4239"/>
    <x v="34"/>
    <x v="8"/>
    <x v="8"/>
    <x v="8"/>
    <x v="9"/>
  </r>
  <r>
    <x v="1350"/>
    <x v="7"/>
    <x v="0"/>
    <x v="7"/>
    <x v="0"/>
    <x v="1"/>
    <n v="3166.32"/>
    <n v="56.993760000000002"/>
    <n v="3"/>
    <n v="9498.9599999999991"/>
    <x v="1350"/>
    <n v="1.43"/>
    <n v="2856"/>
    <x v="226"/>
    <x v="4"/>
    <x v="4"/>
    <x v="4"/>
    <x v="3"/>
  </r>
  <r>
    <x v="1351"/>
    <x v="0"/>
    <x v="0"/>
    <x v="0"/>
    <x v="0"/>
    <x v="3"/>
    <n v="14499.08"/>
    <n v="260.98343999999997"/>
    <n v="1"/>
    <n v="14499.08"/>
    <x v="1351"/>
    <n v="1.98"/>
    <n v="408"/>
    <x v="18"/>
    <x v="6"/>
    <x v="6"/>
    <x v="6"/>
    <x v="15"/>
  </r>
  <r>
    <x v="1352"/>
    <x v="0"/>
    <x v="0"/>
    <x v="0"/>
    <x v="2"/>
    <x v="3"/>
    <n v="13225.14"/>
    <n v="238.05251999999996"/>
    <n v="1"/>
    <n v="13225.14"/>
    <x v="1352"/>
    <n v="3.08"/>
    <n v="1050"/>
    <x v="241"/>
    <x v="9"/>
    <x v="9"/>
    <x v="9"/>
    <x v="18"/>
  </r>
  <r>
    <x v="1353"/>
    <x v="0"/>
    <x v="0"/>
    <x v="0"/>
    <x v="1"/>
    <x v="5"/>
    <n v="9121.43"/>
    <n v="164.18573999999998"/>
    <n v="4"/>
    <n v="36485.72"/>
    <x v="1353"/>
    <n v="4.43"/>
    <n v="1591"/>
    <x v="283"/>
    <x v="0"/>
    <x v="0"/>
    <x v="0"/>
    <x v="3"/>
  </r>
  <r>
    <x v="1354"/>
    <x v="8"/>
    <x v="3"/>
    <x v="8"/>
    <x v="2"/>
    <x v="5"/>
    <n v="10862.93"/>
    <n v="195.53273999999999"/>
    <n v="5"/>
    <n v="54314.65"/>
    <x v="1354"/>
    <n v="3.64"/>
    <n v="615"/>
    <x v="256"/>
    <x v="3"/>
    <x v="3"/>
    <x v="3"/>
    <x v="7"/>
  </r>
  <r>
    <x v="1355"/>
    <x v="3"/>
    <x v="3"/>
    <x v="3"/>
    <x v="1"/>
    <x v="1"/>
    <n v="19398.03"/>
    <n v="349.16453999999993"/>
    <n v="5"/>
    <n v="96990.15"/>
    <x v="1355"/>
    <n v="2.25"/>
    <n v="2690"/>
    <x v="296"/>
    <x v="0"/>
    <x v="0"/>
    <x v="0"/>
    <x v="17"/>
  </r>
  <r>
    <x v="1356"/>
    <x v="5"/>
    <x v="1"/>
    <x v="5"/>
    <x v="1"/>
    <x v="3"/>
    <n v="169.56"/>
    <n v="3.0520799999999997"/>
    <n v="2"/>
    <n v="339.12"/>
    <x v="1356"/>
    <n v="4.9000000000000004"/>
    <n v="3677"/>
    <x v="189"/>
    <x v="11"/>
    <x v="11"/>
    <x v="11"/>
    <x v="9"/>
  </r>
  <r>
    <x v="1357"/>
    <x v="5"/>
    <x v="1"/>
    <x v="5"/>
    <x v="0"/>
    <x v="0"/>
    <n v="19295.32"/>
    <n v="347.31575999999995"/>
    <n v="2"/>
    <n v="38590.639999999999"/>
    <x v="1357"/>
    <n v="2.87"/>
    <n v="4449"/>
    <x v="252"/>
    <x v="1"/>
    <x v="1"/>
    <x v="1"/>
    <x v="12"/>
  </r>
  <r>
    <x v="1358"/>
    <x v="6"/>
    <x v="4"/>
    <x v="6"/>
    <x v="1"/>
    <x v="1"/>
    <n v="11026.39"/>
    <n v="198.47501999999997"/>
    <n v="3"/>
    <n v="33079.17"/>
    <x v="1358"/>
    <n v="3.39"/>
    <n v="1252"/>
    <x v="106"/>
    <x v="3"/>
    <x v="3"/>
    <x v="3"/>
    <x v="1"/>
  </r>
  <r>
    <x v="1359"/>
    <x v="1"/>
    <x v="1"/>
    <x v="1"/>
    <x v="2"/>
    <x v="0"/>
    <n v="4215.1899999999996"/>
    <n v="75.873419999999982"/>
    <n v="5"/>
    <n v="21075.95"/>
    <x v="1359"/>
    <n v="3.96"/>
    <n v="1475"/>
    <x v="85"/>
    <x v="11"/>
    <x v="11"/>
    <x v="11"/>
    <x v="19"/>
  </r>
  <r>
    <x v="1360"/>
    <x v="8"/>
    <x v="3"/>
    <x v="8"/>
    <x v="0"/>
    <x v="4"/>
    <n v="4878.5200000000004"/>
    <n v="87.813360000000003"/>
    <n v="5"/>
    <n v="24392.6"/>
    <x v="1360"/>
    <n v="2.89"/>
    <n v="62"/>
    <x v="176"/>
    <x v="6"/>
    <x v="6"/>
    <x v="6"/>
    <x v="9"/>
  </r>
  <r>
    <x v="1361"/>
    <x v="1"/>
    <x v="1"/>
    <x v="1"/>
    <x v="2"/>
    <x v="2"/>
    <n v="6158.51"/>
    <n v="110.85317999999999"/>
    <n v="2"/>
    <n v="12317.02"/>
    <x v="1361"/>
    <n v="3.8"/>
    <n v="1985"/>
    <x v="301"/>
    <x v="8"/>
    <x v="8"/>
    <x v="8"/>
    <x v="16"/>
  </r>
  <r>
    <x v="1362"/>
    <x v="4"/>
    <x v="0"/>
    <x v="4"/>
    <x v="0"/>
    <x v="3"/>
    <n v="13495.32"/>
    <n v="242.91575999999998"/>
    <n v="5"/>
    <n v="67476.600000000006"/>
    <x v="1362"/>
    <n v="1.3"/>
    <n v="4995"/>
    <x v="218"/>
    <x v="11"/>
    <x v="11"/>
    <x v="11"/>
    <x v="10"/>
  </r>
  <r>
    <x v="1363"/>
    <x v="8"/>
    <x v="3"/>
    <x v="8"/>
    <x v="1"/>
    <x v="5"/>
    <n v="12031.89"/>
    <n v="216.57401999999996"/>
    <n v="2"/>
    <n v="24063.78"/>
    <x v="1363"/>
    <n v="1.95"/>
    <n v="4521"/>
    <x v="221"/>
    <x v="7"/>
    <x v="7"/>
    <x v="7"/>
    <x v="11"/>
  </r>
  <r>
    <x v="1364"/>
    <x v="2"/>
    <x v="2"/>
    <x v="2"/>
    <x v="0"/>
    <x v="1"/>
    <n v="7417.15"/>
    <n v="133.50869999999998"/>
    <n v="2"/>
    <n v="14834.3"/>
    <x v="1364"/>
    <n v="4.4800000000000004"/>
    <n v="4136"/>
    <x v="19"/>
    <x v="10"/>
    <x v="10"/>
    <x v="10"/>
    <x v="16"/>
  </r>
  <r>
    <x v="1365"/>
    <x v="5"/>
    <x v="1"/>
    <x v="5"/>
    <x v="2"/>
    <x v="5"/>
    <n v="13883.57"/>
    <n v="249.90425999999997"/>
    <n v="1"/>
    <n v="13883.57"/>
    <x v="1365"/>
    <n v="2.0099999999999998"/>
    <n v="4097"/>
    <x v="313"/>
    <x v="4"/>
    <x v="4"/>
    <x v="4"/>
    <x v="26"/>
  </r>
  <r>
    <x v="1366"/>
    <x v="3"/>
    <x v="3"/>
    <x v="3"/>
    <x v="1"/>
    <x v="0"/>
    <n v="8655.5300000000007"/>
    <n v="155.79954000000001"/>
    <n v="1"/>
    <n v="8655.5300000000007"/>
    <x v="1366"/>
    <n v="3.6"/>
    <n v="2023"/>
    <x v="347"/>
    <x v="1"/>
    <x v="1"/>
    <x v="1"/>
    <x v="3"/>
  </r>
  <r>
    <x v="1367"/>
    <x v="0"/>
    <x v="0"/>
    <x v="0"/>
    <x v="2"/>
    <x v="1"/>
    <n v="8159.27"/>
    <n v="146.86686"/>
    <n v="4"/>
    <n v="32637.08"/>
    <x v="1367"/>
    <n v="1.9"/>
    <n v="2857"/>
    <x v="243"/>
    <x v="5"/>
    <x v="5"/>
    <x v="5"/>
    <x v="27"/>
  </r>
  <r>
    <x v="1368"/>
    <x v="6"/>
    <x v="4"/>
    <x v="6"/>
    <x v="0"/>
    <x v="3"/>
    <n v="8575.02"/>
    <n v="154.35035999999999"/>
    <n v="2"/>
    <n v="17150.04"/>
    <x v="1368"/>
    <n v="2.09"/>
    <n v="839"/>
    <x v="349"/>
    <x v="9"/>
    <x v="9"/>
    <x v="9"/>
    <x v="15"/>
  </r>
  <r>
    <x v="1369"/>
    <x v="1"/>
    <x v="1"/>
    <x v="1"/>
    <x v="2"/>
    <x v="2"/>
    <n v="17845.38"/>
    <n v="321.21683999999999"/>
    <n v="2"/>
    <n v="35690.76"/>
    <x v="1369"/>
    <n v="4.04"/>
    <n v="336"/>
    <x v="70"/>
    <x v="9"/>
    <x v="9"/>
    <x v="9"/>
    <x v="9"/>
  </r>
  <r>
    <x v="1370"/>
    <x v="8"/>
    <x v="3"/>
    <x v="8"/>
    <x v="1"/>
    <x v="2"/>
    <n v="9418.4699999999993"/>
    <n v="169.53245999999999"/>
    <n v="5"/>
    <n v="47092.35"/>
    <x v="1370"/>
    <n v="1.1499999999999999"/>
    <n v="1329"/>
    <x v="151"/>
    <x v="10"/>
    <x v="10"/>
    <x v="10"/>
    <x v="11"/>
  </r>
  <r>
    <x v="1371"/>
    <x v="7"/>
    <x v="0"/>
    <x v="7"/>
    <x v="1"/>
    <x v="3"/>
    <n v="11651.81"/>
    <n v="209.73257999999998"/>
    <n v="5"/>
    <n v="58259.05"/>
    <x v="1371"/>
    <n v="3.4"/>
    <n v="4664"/>
    <x v="352"/>
    <x v="3"/>
    <x v="3"/>
    <x v="3"/>
    <x v="2"/>
  </r>
  <r>
    <x v="1372"/>
    <x v="1"/>
    <x v="1"/>
    <x v="1"/>
    <x v="0"/>
    <x v="0"/>
    <n v="5033.2"/>
    <n v="90.597599999999986"/>
    <n v="3"/>
    <n v="15099.6"/>
    <x v="1372"/>
    <n v="1.87"/>
    <n v="4036"/>
    <x v="185"/>
    <x v="0"/>
    <x v="0"/>
    <x v="0"/>
    <x v="6"/>
  </r>
  <r>
    <x v="1373"/>
    <x v="5"/>
    <x v="1"/>
    <x v="5"/>
    <x v="2"/>
    <x v="2"/>
    <n v="1750.94"/>
    <n v="31.516919999999999"/>
    <n v="5"/>
    <n v="8754.7000000000007"/>
    <x v="1373"/>
    <n v="4.4800000000000004"/>
    <n v="1038"/>
    <x v="60"/>
    <x v="4"/>
    <x v="4"/>
    <x v="4"/>
    <x v="9"/>
  </r>
  <r>
    <x v="1374"/>
    <x v="3"/>
    <x v="3"/>
    <x v="3"/>
    <x v="0"/>
    <x v="5"/>
    <n v="10976.56"/>
    <n v="197.57807999999997"/>
    <n v="2"/>
    <n v="21953.119999999999"/>
    <x v="1374"/>
    <n v="4.03"/>
    <n v="4742"/>
    <x v="8"/>
    <x v="5"/>
    <x v="5"/>
    <x v="5"/>
    <x v="8"/>
  </r>
  <r>
    <x v="1375"/>
    <x v="0"/>
    <x v="0"/>
    <x v="0"/>
    <x v="0"/>
    <x v="1"/>
    <n v="12393.45"/>
    <n v="223.0821"/>
    <n v="3"/>
    <n v="37180.35"/>
    <x v="1375"/>
    <n v="3.85"/>
    <n v="3817"/>
    <x v="220"/>
    <x v="4"/>
    <x v="4"/>
    <x v="4"/>
    <x v="12"/>
  </r>
  <r>
    <x v="1376"/>
    <x v="8"/>
    <x v="3"/>
    <x v="8"/>
    <x v="1"/>
    <x v="4"/>
    <n v="13110.27"/>
    <n v="235.98486"/>
    <n v="3"/>
    <n v="39330.81"/>
    <x v="1376"/>
    <n v="4.78"/>
    <n v="442"/>
    <x v="129"/>
    <x v="7"/>
    <x v="7"/>
    <x v="7"/>
    <x v="25"/>
  </r>
  <r>
    <x v="1377"/>
    <x v="9"/>
    <x v="1"/>
    <x v="9"/>
    <x v="1"/>
    <x v="3"/>
    <n v="6212.62"/>
    <n v="111.82715999999999"/>
    <n v="5"/>
    <n v="31063.1"/>
    <x v="1377"/>
    <n v="2.78"/>
    <n v="4737"/>
    <x v="169"/>
    <x v="10"/>
    <x v="10"/>
    <x v="10"/>
    <x v="19"/>
  </r>
  <r>
    <x v="1378"/>
    <x v="1"/>
    <x v="1"/>
    <x v="1"/>
    <x v="2"/>
    <x v="1"/>
    <n v="17069.68"/>
    <n v="307.25423999999998"/>
    <n v="2"/>
    <n v="34139.360000000001"/>
    <x v="1378"/>
    <n v="3.15"/>
    <n v="256"/>
    <x v="30"/>
    <x v="5"/>
    <x v="5"/>
    <x v="5"/>
    <x v="17"/>
  </r>
  <r>
    <x v="1379"/>
    <x v="8"/>
    <x v="3"/>
    <x v="8"/>
    <x v="2"/>
    <x v="0"/>
    <n v="10994.13"/>
    <n v="197.89433999999997"/>
    <n v="3"/>
    <n v="32982.39"/>
    <x v="1379"/>
    <n v="4.5"/>
    <n v="4097"/>
    <x v="172"/>
    <x v="0"/>
    <x v="0"/>
    <x v="0"/>
    <x v="23"/>
  </r>
  <r>
    <x v="1380"/>
    <x v="3"/>
    <x v="3"/>
    <x v="3"/>
    <x v="0"/>
    <x v="2"/>
    <n v="15796.59"/>
    <n v="284.33861999999999"/>
    <n v="3"/>
    <n v="47389.77"/>
    <x v="1380"/>
    <n v="4.59"/>
    <n v="2192"/>
    <x v="270"/>
    <x v="9"/>
    <x v="9"/>
    <x v="9"/>
    <x v="26"/>
  </r>
  <r>
    <x v="1381"/>
    <x v="5"/>
    <x v="1"/>
    <x v="5"/>
    <x v="0"/>
    <x v="5"/>
    <n v="4537.93"/>
    <n v="81.682739999999995"/>
    <n v="1"/>
    <n v="4537.93"/>
    <x v="1381"/>
    <n v="3.41"/>
    <n v="166"/>
    <x v="106"/>
    <x v="3"/>
    <x v="3"/>
    <x v="3"/>
    <x v="1"/>
  </r>
  <r>
    <x v="1382"/>
    <x v="4"/>
    <x v="0"/>
    <x v="4"/>
    <x v="0"/>
    <x v="1"/>
    <n v="10624.55"/>
    <n v="191.24189999999996"/>
    <n v="2"/>
    <n v="21249.1"/>
    <x v="1382"/>
    <n v="1.29"/>
    <n v="1355"/>
    <x v="297"/>
    <x v="7"/>
    <x v="7"/>
    <x v="7"/>
    <x v="0"/>
  </r>
  <r>
    <x v="1383"/>
    <x v="4"/>
    <x v="0"/>
    <x v="4"/>
    <x v="1"/>
    <x v="0"/>
    <n v="8295.5"/>
    <n v="149.31899999999999"/>
    <n v="4"/>
    <n v="33182"/>
    <x v="1383"/>
    <n v="2.0299999999999998"/>
    <n v="3533"/>
    <x v="144"/>
    <x v="5"/>
    <x v="5"/>
    <x v="5"/>
    <x v="13"/>
  </r>
  <r>
    <x v="1384"/>
    <x v="8"/>
    <x v="3"/>
    <x v="8"/>
    <x v="0"/>
    <x v="5"/>
    <n v="19973.830000000002"/>
    <n v="359.52893999999998"/>
    <n v="5"/>
    <n v="99869.15"/>
    <x v="1384"/>
    <n v="4.7"/>
    <n v="543"/>
    <x v="32"/>
    <x v="7"/>
    <x v="7"/>
    <x v="7"/>
    <x v="18"/>
  </r>
  <r>
    <x v="1385"/>
    <x v="9"/>
    <x v="1"/>
    <x v="9"/>
    <x v="0"/>
    <x v="1"/>
    <n v="7576.3"/>
    <n v="136.3734"/>
    <n v="2"/>
    <n v="15152.6"/>
    <x v="1385"/>
    <n v="2.25"/>
    <n v="1515"/>
    <x v="43"/>
    <x v="6"/>
    <x v="6"/>
    <x v="6"/>
    <x v="24"/>
  </r>
  <r>
    <x v="1386"/>
    <x v="4"/>
    <x v="0"/>
    <x v="4"/>
    <x v="2"/>
    <x v="0"/>
    <n v="10310.6"/>
    <n v="185.5908"/>
    <n v="3"/>
    <n v="30931.8"/>
    <x v="1386"/>
    <n v="3.43"/>
    <n v="4666"/>
    <x v="239"/>
    <x v="5"/>
    <x v="5"/>
    <x v="5"/>
    <x v="16"/>
  </r>
  <r>
    <x v="1387"/>
    <x v="1"/>
    <x v="1"/>
    <x v="1"/>
    <x v="0"/>
    <x v="0"/>
    <n v="14417.44"/>
    <n v="259.51391999999998"/>
    <n v="3"/>
    <n v="43252.32"/>
    <x v="1387"/>
    <n v="1.21"/>
    <n v="4395"/>
    <x v="233"/>
    <x v="0"/>
    <x v="0"/>
    <x v="0"/>
    <x v="11"/>
  </r>
  <r>
    <x v="1388"/>
    <x v="7"/>
    <x v="0"/>
    <x v="7"/>
    <x v="2"/>
    <x v="4"/>
    <n v="17591.52"/>
    <n v="316.64735999999999"/>
    <n v="3"/>
    <n v="52774.559999999998"/>
    <x v="1388"/>
    <n v="1.42"/>
    <n v="1550"/>
    <x v="189"/>
    <x v="11"/>
    <x v="11"/>
    <x v="11"/>
    <x v="9"/>
  </r>
  <r>
    <x v="1389"/>
    <x v="7"/>
    <x v="0"/>
    <x v="7"/>
    <x v="1"/>
    <x v="5"/>
    <n v="11130.49"/>
    <n v="200.34881999999999"/>
    <n v="2"/>
    <n v="22260.98"/>
    <x v="1389"/>
    <n v="4.93"/>
    <n v="713"/>
    <x v="33"/>
    <x v="0"/>
    <x v="0"/>
    <x v="0"/>
    <x v="9"/>
  </r>
  <r>
    <x v="1390"/>
    <x v="4"/>
    <x v="0"/>
    <x v="4"/>
    <x v="2"/>
    <x v="4"/>
    <n v="10519.64"/>
    <n v="189.35351999999997"/>
    <n v="2"/>
    <n v="21039.279999999999"/>
    <x v="1390"/>
    <n v="3.45"/>
    <n v="2528"/>
    <x v="12"/>
    <x v="7"/>
    <x v="7"/>
    <x v="7"/>
    <x v="12"/>
  </r>
  <r>
    <x v="1391"/>
    <x v="7"/>
    <x v="0"/>
    <x v="7"/>
    <x v="2"/>
    <x v="1"/>
    <n v="15369.35"/>
    <n v="276.64830000000001"/>
    <n v="4"/>
    <n v="61477.4"/>
    <x v="1391"/>
    <n v="1.39"/>
    <n v="2662"/>
    <x v="324"/>
    <x v="5"/>
    <x v="5"/>
    <x v="5"/>
    <x v="2"/>
  </r>
  <r>
    <x v="1392"/>
    <x v="4"/>
    <x v="0"/>
    <x v="4"/>
    <x v="1"/>
    <x v="4"/>
    <n v="303.7"/>
    <n v="5.4665999999999997"/>
    <n v="3"/>
    <n v="911.1"/>
    <x v="1392"/>
    <n v="2.83"/>
    <n v="1788"/>
    <x v="165"/>
    <x v="7"/>
    <x v="7"/>
    <x v="7"/>
    <x v="21"/>
  </r>
  <r>
    <x v="1393"/>
    <x v="9"/>
    <x v="1"/>
    <x v="9"/>
    <x v="0"/>
    <x v="0"/>
    <n v="18085.349999999999"/>
    <n v="325.53629999999993"/>
    <n v="5"/>
    <n v="90426.75"/>
    <x v="1393"/>
    <n v="1.34"/>
    <n v="1066"/>
    <x v="77"/>
    <x v="6"/>
    <x v="6"/>
    <x v="6"/>
    <x v="23"/>
  </r>
  <r>
    <x v="1394"/>
    <x v="5"/>
    <x v="1"/>
    <x v="5"/>
    <x v="0"/>
    <x v="2"/>
    <n v="14254.98"/>
    <n v="256.58963999999997"/>
    <n v="4"/>
    <n v="57019.92"/>
    <x v="1394"/>
    <n v="2.58"/>
    <n v="1663"/>
    <x v="57"/>
    <x v="2"/>
    <x v="2"/>
    <x v="2"/>
    <x v="21"/>
  </r>
  <r>
    <x v="1395"/>
    <x v="7"/>
    <x v="0"/>
    <x v="7"/>
    <x v="1"/>
    <x v="1"/>
    <n v="13941.58"/>
    <n v="250.94843999999998"/>
    <n v="5"/>
    <n v="69707.899999999994"/>
    <x v="1395"/>
    <n v="2.74"/>
    <n v="851"/>
    <x v="300"/>
    <x v="4"/>
    <x v="4"/>
    <x v="4"/>
    <x v="13"/>
  </r>
  <r>
    <x v="1396"/>
    <x v="9"/>
    <x v="1"/>
    <x v="9"/>
    <x v="1"/>
    <x v="2"/>
    <n v="9632.0400000000009"/>
    <n v="173.37672000000001"/>
    <n v="5"/>
    <n v="48160.2"/>
    <x v="1396"/>
    <n v="3.99"/>
    <n v="1902"/>
    <x v="239"/>
    <x v="5"/>
    <x v="5"/>
    <x v="5"/>
    <x v="16"/>
  </r>
  <r>
    <x v="1397"/>
    <x v="2"/>
    <x v="2"/>
    <x v="2"/>
    <x v="1"/>
    <x v="1"/>
    <n v="11420.66"/>
    <n v="205.57187999999999"/>
    <n v="5"/>
    <n v="57103.3"/>
    <x v="1397"/>
    <n v="4.68"/>
    <n v="1975"/>
    <x v="295"/>
    <x v="7"/>
    <x v="7"/>
    <x v="7"/>
    <x v="6"/>
  </r>
  <r>
    <x v="1398"/>
    <x v="5"/>
    <x v="1"/>
    <x v="5"/>
    <x v="0"/>
    <x v="4"/>
    <n v="19297.259999999998"/>
    <n v="347.35067999999995"/>
    <n v="5"/>
    <n v="96486.3"/>
    <x v="1398"/>
    <n v="2.4"/>
    <n v="930"/>
    <x v="353"/>
    <x v="11"/>
    <x v="11"/>
    <x v="11"/>
    <x v="0"/>
  </r>
  <r>
    <x v="1399"/>
    <x v="0"/>
    <x v="0"/>
    <x v="0"/>
    <x v="0"/>
    <x v="0"/>
    <n v="14460.59"/>
    <n v="260.29061999999999"/>
    <n v="5"/>
    <n v="72302.95"/>
    <x v="1399"/>
    <n v="2.5499999999999998"/>
    <n v="1884"/>
    <x v="122"/>
    <x v="7"/>
    <x v="7"/>
    <x v="7"/>
    <x v="1"/>
  </r>
  <r>
    <x v="1400"/>
    <x v="7"/>
    <x v="0"/>
    <x v="7"/>
    <x v="2"/>
    <x v="3"/>
    <n v="11510.82"/>
    <n v="207.19475999999997"/>
    <n v="1"/>
    <n v="11510.82"/>
    <x v="1400"/>
    <n v="3.79"/>
    <n v="1704"/>
    <x v="289"/>
    <x v="3"/>
    <x v="3"/>
    <x v="3"/>
    <x v="23"/>
  </r>
  <r>
    <x v="1401"/>
    <x v="3"/>
    <x v="3"/>
    <x v="3"/>
    <x v="1"/>
    <x v="4"/>
    <n v="16444.939999999999"/>
    <n v="296.00891999999993"/>
    <n v="1"/>
    <n v="16444.939999999999"/>
    <x v="1401"/>
    <n v="4.51"/>
    <n v="2607"/>
    <x v="286"/>
    <x v="5"/>
    <x v="5"/>
    <x v="5"/>
    <x v="10"/>
  </r>
  <r>
    <x v="1402"/>
    <x v="8"/>
    <x v="3"/>
    <x v="8"/>
    <x v="0"/>
    <x v="2"/>
    <n v="3915.32"/>
    <n v="70.475759999999994"/>
    <n v="1"/>
    <n v="3915.32"/>
    <x v="1402"/>
    <n v="1.57"/>
    <n v="487"/>
    <x v="349"/>
    <x v="9"/>
    <x v="9"/>
    <x v="9"/>
    <x v="15"/>
  </r>
  <r>
    <x v="1403"/>
    <x v="2"/>
    <x v="2"/>
    <x v="2"/>
    <x v="2"/>
    <x v="2"/>
    <n v="13719.26"/>
    <n v="246.94667999999999"/>
    <n v="4"/>
    <n v="54877.04"/>
    <x v="1403"/>
    <n v="2.57"/>
    <n v="4184"/>
    <x v="134"/>
    <x v="8"/>
    <x v="8"/>
    <x v="8"/>
    <x v="23"/>
  </r>
  <r>
    <x v="1404"/>
    <x v="8"/>
    <x v="3"/>
    <x v="8"/>
    <x v="0"/>
    <x v="3"/>
    <n v="18987.62"/>
    <n v="341.77715999999998"/>
    <n v="4"/>
    <n v="75950.48"/>
    <x v="1404"/>
    <n v="2.9"/>
    <n v="633"/>
    <x v="345"/>
    <x v="4"/>
    <x v="4"/>
    <x v="4"/>
    <x v="8"/>
  </r>
  <r>
    <x v="1405"/>
    <x v="9"/>
    <x v="1"/>
    <x v="9"/>
    <x v="0"/>
    <x v="1"/>
    <n v="12916.02"/>
    <n v="232.48836"/>
    <n v="1"/>
    <n v="12916.02"/>
    <x v="1405"/>
    <n v="1.0900000000000001"/>
    <n v="4767"/>
    <x v="246"/>
    <x v="10"/>
    <x v="10"/>
    <x v="10"/>
    <x v="12"/>
  </r>
  <r>
    <x v="1406"/>
    <x v="7"/>
    <x v="0"/>
    <x v="7"/>
    <x v="1"/>
    <x v="5"/>
    <n v="9431.17"/>
    <n v="169.76105999999999"/>
    <n v="1"/>
    <n v="9431.17"/>
    <x v="1406"/>
    <n v="1.07"/>
    <n v="32"/>
    <x v="139"/>
    <x v="5"/>
    <x v="5"/>
    <x v="5"/>
    <x v="11"/>
  </r>
  <r>
    <x v="1407"/>
    <x v="0"/>
    <x v="0"/>
    <x v="0"/>
    <x v="0"/>
    <x v="2"/>
    <n v="10227.83"/>
    <n v="184.10093999999998"/>
    <n v="3"/>
    <n v="30683.49"/>
    <x v="1407"/>
    <n v="3.92"/>
    <n v="4650"/>
    <x v="313"/>
    <x v="4"/>
    <x v="4"/>
    <x v="4"/>
    <x v="26"/>
  </r>
  <r>
    <x v="1408"/>
    <x v="9"/>
    <x v="1"/>
    <x v="9"/>
    <x v="2"/>
    <x v="1"/>
    <n v="1471.8"/>
    <n v="26.492399999999996"/>
    <n v="3"/>
    <n v="4415.3999999999996"/>
    <x v="1408"/>
    <n v="4.33"/>
    <n v="1587"/>
    <x v="153"/>
    <x v="10"/>
    <x v="10"/>
    <x v="10"/>
    <x v="13"/>
  </r>
  <r>
    <x v="1409"/>
    <x v="2"/>
    <x v="2"/>
    <x v="2"/>
    <x v="0"/>
    <x v="3"/>
    <n v="2778.57"/>
    <n v="50.01426"/>
    <n v="3"/>
    <n v="8335.7099999999991"/>
    <x v="1409"/>
    <n v="2.2599999999999998"/>
    <n v="2839"/>
    <x v="71"/>
    <x v="3"/>
    <x v="3"/>
    <x v="3"/>
    <x v="11"/>
  </r>
  <r>
    <x v="1410"/>
    <x v="6"/>
    <x v="4"/>
    <x v="6"/>
    <x v="1"/>
    <x v="3"/>
    <n v="12151.44"/>
    <n v="218.72592"/>
    <n v="5"/>
    <n v="60757.2"/>
    <x v="1410"/>
    <n v="4.62"/>
    <n v="2176"/>
    <x v="205"/>
    <x v="1"/>
    <x v="1"/>
    <x v="1"/>
    <x v="27"/>
  </r>
  <r>
    <x v="1411"/>
    <x v="9"/>
    <x v="1"/>
    <x v="9"/>
    <x v="1"/>
    <x v="1"/>
    <n v="12141.65"/>
    <n v="218.54969999999997"/>
    <n v="5"/>
    <n v="60708.25"/>
    <x v="1411"/>
    <n v="2.83"/>
    <n v="4580"/>
    <x v="54"/>
    <x v="0"/>
    <x v="0"/>
    <x v="0"/>
    <x v="7"/>
  </r>
  <r>
    <x v="1412"/>
    <x v="6"/>
    <x v="4"/>
    <x v="6"/>
    <x v="1"/>
    <x v="1"/>
    <n v="13095.68"/>
    <n v="235.72224"/>
    <n v="5"/>
    <n v="65478.400000000001"/>
    <x v="1412"/>
    <n v="2.2799999999999998"/>
    <n v="1822"/>
    <x v="311"/>
    <x v="5"/>
    <x v="5"/>
    <x v="5"/>
    <x v="25"/>
  </r>
  <r>
    <x v="1413"/>
    <x v="7"/>
    <x v="0"/>
    <x v="7"/>
    <x v="2"/>
    <x v="0"/>
    <n v="8740.77"/>
    <n v="157.33385999999999"/>
    <n v="3"/>
    <n v="26222.31"/>
    <x v="1413"/>
    <n v="1.91"/>
    <n v="4455"/>
    <x v="161"/>
    <x v="10"/>
    <x v="10"/>
    <x v="10"/>
    <x v="1"/>
  </r>
  <r>
    <x v="1414"/>
    <x v="2"/>
    <x v="2"/>
    <x v="2"/>
    <x v="1"/>
    <x v="4"/>
    <n v="12257.83"/>
    <n v="220.64093999999997"/>
    <n v="4"/>
    <n v="49031.32"/>
    <x v="1414"/>
    <n v="2.54"/>
    <n v="1022"/>
    <x v="332"/>
    <x v="5"/>
    <x v="5"/>
    <x v="5"/>
    <x v="28"/>
  </r>
  <r>
    <x v="1415"/>
    <x v="7"/>
    <x v="0"/>
    <x v="7"/>
    <x v="2"/>
    <x v="4"/>
    <n v="1943.08"/>
    <n v="34.975439999999999"/>
    <n v="3"/>
    <n v="5829.24"/>
    <x v="1415"/>
    <n v="1.94"/>
    <n v="2124"/>
    <x v="72"/>
    <x v="11"/>
    <x v="11"/>
    <x v="11"/>
    <x v="20"/>
  </r>
  <r>
    <x v="1416"/>
    <x v="9"/>
    <x v="1"/>
    <x v="9"/>
    <x v="2"/>
    <x v="0"/>
    <n v="6779.81"/>
    <n v="122.03658"/>
    <n v="5"/>
    <n v="33899.050000000003"/>
    <x v="1416"/>
    <n v="3.7"/>
    <n v="244"/>
    <x v="174"/>
    <x v="1"/>
    <x v="1"/>
    <x v="1"/>
    <x v="19"/>
  </r>
  <r>
    <x v="1417"/>
    <x v="3"/>
    <x v="3"/>
    <x v="3"/>
    <x v="1"/>
    <x v="0"/>
    <n v="8570.93"/>
    <n v="154.27673999999999"/>
    <n v="1"/>
    <n v="8570.93"/>
    <x v="1417"/>
    <n v="4.34"/>
    <n v="2459"/>
    <x v="248"/>
    <x v="1"/>
    <x v="1"/>
    <x v="1"/>
    <x v="7"/>
  </r>
  <r>
    <x v="1418"/>
    <x v="6"/>
    <x v="4"/>
    <x v="6"/>
    <x v="2"/>
    <x v="0"/>
    <n v="12060.67"/>
    <n v="217.09205999999998"/>
    <n v="5"/>
    <n v="60303.35"/>
    <x v="1418"/>
    <n v="2.88"/>
    <n v="1661"/>
    <x v="80"/>
    <x v="1"/>
    <x v="1"/>
    <x v="1"/>
    <x v="2"/>
  </r>
  <r>
    <x v="1419"/>
    <x v="6"/>
    <x v="4"/>
    <x v="6"/>
    <x v="1"/>
    <x v="2"/>
    <n v="8616.7099999999991"/>
    <n v="155.10077999999999"/>
    <n v="4"/>
    <n v="34466.839999999997"/>
    <x v="1419"/>
    <n v="4.0999999999999996"/>
    <n v="3153"/>
    <x v="320"/>
    <x v="10"/>
    <x v="10"/>
    <x v="10"/>
    <x v="5"/>
  </r>
  <r>
    <x v="1420"/>
    <x v="3"/>
    <x v="3"/>
    <x v="3"/>
    <x v="1"/>
    <x v="2"/>
    <n v="9912.2900000000009"/>
    <n v="178.42122000000001"/>
    <n v="4"/>
    <n v="39649.160000000003"/>
    <x v="1420"/>
    <n v="1.42"/>
    <n v="1942"/>
    <x v="186"/>
    <x v="1"/>
    <x v="1"/>
    <x v="1"/>
    <x v="4"/>
  </r>
  <r>
    <x v="1421"/>
    <x v="9"/>
    <x v="1"/>
    <x v="9"/>
    <x v="2"/>
    <x v="2"/>
    <n v="16866.95"/>
    <n v="303.60509999999999"/>
    <n v="4"/>
    <n v="67467.8"/>
    <x v="1421"/>
    <n v="3.64"/>
    <n v="3363"/>
    <x v="215"/>
    <x v="6"/>
    <x v="6"/>
    <x v="6"/>
    <x v="11"/>
  </r>
  <r>
    <x v="1422"/>
    <x v="0"/>
    <x v="0"/>
    <x v="0"/>
    <x v="2"/>
    <x v="3"/>
    <n v="7520.54"/>
    <n v="135.36972"/>
    <n v="4"/>
    <n v="30082.16"/>
    <x v="1422"/>
    <n v="1.1100000000000001"/>
    <n v="3205"/>
    <x v="333"/>
    <x v="8"/>
    <x v="8"/>
    <x v="8"/>
    <x v="26"/>
  </r>
  <r>
    <x v="1423"/>
    <x v="0"/>
    <x v="0"/>
    <x v="0"/>
    <x v="2"/>
    <x v="4"/>
    <n v="16583.7"/>
    <n v="298.50659999999999"/>
    <n v="3"/>
    <n v="49751.1"/>
    <x v="1423"/>
    <n v="3.66"/>
    <n v="4597"/>
    <x v="269"/>
    <x v="3"/>
    <x v="3"/>
    <x v="3"/>
    <x v="5"/>
  </r>
  <r>
    <x v="1424"/>
    <x v="9"/>
    <x v="1"/>
    <x v="9"/>
    <x v="2"/>
    <x v="4"/>
    <n v="10660.65"/>
    <n v="191.89169999999999"/>
    <n v="3"/>
    <n v="31981.95"/>
    <x v="1424"/>
    <n v="3.31"/>
    <n v="4575"/>
    <x v="61"/>
    <x v="8"/>
    <x v="8"/>
    <x v="8"/>
    <x v="11"/>
  </r>
  <r>
    <x v="1425"/>
    <x v="9"/>
    <x v="1"/>
    <x v="9"/>
    <x v="0"/>
    <x v="4"/>
    <n v="11423.37"/>
    <n v="205.62065999999999"/>
    <n v="2"/>
    <n v="22846.74"/>
    <x v="1425"/>
    <n v="3.38"/>
    <n v="3525"/>
    <x v="190"/>
    <x v="5"/>
    <x v="5"/>
    <x v="5"/>
    <x v="20"/>
  </r>
  <r>
    <x v="1426"/>
    <x v="4"/>
    <x v="0"/>
    <x v="4"/>
    <x v="0"/>
    <x v="3"/>
    <n v="7353.75"/>
    <n v="132.36749999999998"/>
    <n v="1"/>
    <n v="7353.75"/>
    <x v="1426"/>
    <n v="3.3"/>
    <n v="3205"/>
    <x v="346"/>
    <x v="9"/>
    <x v="9"/>
    <x v="9"/>
    <x v="12"/>
  </r>
  <r>
    <x v="1427"/>
    <x v="9"/>
    <x v="1"/>
    <x v="9"/>
    <x v="0"/>
    <x v="4"/>
    <n v="12870.07"/>
    <n v="231.66125999999997"/>
    <n v="1"/>
    <n v="12870.07"/>
    <x v="1427"/>
    <n v="2.19"/>
    <n v="3046"/>
    <x v="213"/>
    <x v="3"/>
    <x v="3"/>
    <x v="3"/>
    <x v="12"/>
  </r>
  <r>
    <x v="1428"/>
    <x v="2"/>
    <x v="2"/>
    <x v="2"/>
    <x v="1"/>
    <x v="0"/>
    <n v="1539.96"/>
    <n v="27.719279999999998"/>
    <n v="5"/>
    <n v="7699.8"/>
    <x v="1428"/>
    <n v="4.2"/>
    <n v="2616"/>
    <x v="93"/>
    <x v="7"/>
    <x v="7"/>
    <x v="7"/>
    <x v="26"/>
  </r>
  <r>
    <x v="1429"/>
    <x v="3"/>
    <x v="3"/>
    <x v="3"/>
    <x v="0"/>
    <x v="1"/>
    <n v="11112.44"/>
    <n v="200.02392"/>
    <n v="1"/>
    <n v="11112.44"/>
    <x v="1429"/>
    <n v="4.25"/>
    <n v="1286"/>
    <x v="175"/>
    <x v="3"/>
    <x v="3"/>
    <x v="3"/>
    <x v="9"/>
  </r>
  <r>
    <x v="1430"/>
    <x v="3"/>
    <x v="3"/>
    <x v="3"/>
    <x v="0"/>
    <x v="2"/>
    <n v="15996.6"/>
    <n v="287.93879999999996"/>
    <n v="4"/>
    <n v="63986.400000000001"/>
    <x v="1430"/>
    <n v="2.85"/>
    <n v="396"/>
    <x v="295"/>
    <x v="7"/>
    <x v="7"/>
    <x v="7"/>
    <x v="6"/>
  </r>
  <r>
    <x v="1431"/>
    <x v="1"/>
    <x v="1"/>
    <x v="1"/>
    <x v="1"/>
    <x v="3"/>
    <n v="212.01"/>
    <n v="3.8161799999999997"/>
    <n v="5"/>
    <n v="1060.05"/>
    <x v="1431"/>
    <n v="2.62"/>
    <n v="2177"/>
    <x v="233"/>
    <x v="0"/>
    <x v="0"/>
    <x v="0"/>
    <x v="11"/>
  </r>
  <r>
    <x v="1432"/>
    <x v="4"/>
    <x v="0"/>
    <x v="4"/>
    <x v="0"/>
    <x v="0"/>
    <n v="12541.86"/>
    <n v="225.75348"/>
    <n v="2"/>
    <n v="25083.72"/>
    <x v="1432"/>
    <n v="3.53"/>
    <n v="1938"/>
    <x v="317"/>
    <x v="9"/>
    <x v="9"/>
    <x v="9"/>
    <x v="11"/>
  </r>
  <r>
    <x v="1433"/>
    <x v="5"/>
    <x v="1"/>
    <x v="5"/>
    <x v="1"/>
    <x v="1"/>
    <n v="11809.77"/>
    <n v="212.57586000000001"/>
    <n v="5"/>
    <n v="59048.85"/>
    <x v="1433"/>
    <n v="2.91"/>
    <n v="1422"/>
    <x v="334"/>
    <x v="0"/>
    <x v="0"/>
    <x v="0"/>
    <x v="16"/>
  </r>
  <r>
    <x v="1434"/>
    <x v="3"/>
    <x v="3"/>
    <x v="3"/>
    <x v="0"/>
    <x v="1"/>
    <n v="10260.879999999999"/>
    <n v="184.69583999999998"/>
    <n v="5"/>
    <n v="51304.4"/>
    <x v="1434"/>
    <n v="1.59"/>
    <n v="14"/>
    <x v="206"/>
    <x v="6"/>
    <x v="6"/>
    <x v="6"/>
    <x v="3"/>
  </r>
  <r>
    <x v="1435"/>
    <x v="6"/>
    <x v="4"/>
    <x v="6"/>
    <x v="1"/>
    <x v="5"/>
    <n v="9533.6299999999992"/>
    <n v="171.60533999999998"/>
    <n v="3"/>
    <n v="28600.89"/>
    <x v="1435"/>
    <n v="1.84"/>
    <n v="80"/>
    <x v="27"/>
    <x v="9"/>
    <x v="9"/>
    <x v="9"/>
    <x v="1"/>
  </r>
  <r>
    <x v="1436"/>
    <x v="5"/>
    <x v="1"/>
    <x v="5"/>
    <x v="0"/>
    <x v="5"/>
    <n v="16204.04"/>
    <n v="291.67271999999997"/>
    <n v="2"/>
    <n v="32408.080000000002"/>
    <x v="1436"/>
    <n v="2.4700000000000002"/>
    <n v="2385"/>
    <x v="212"/>
    <x v="10"/>
    <x v="10"/>
    <x v="10"/>
    <x v="20"/>
  </r>
  <r>
    <x v="1437"/>
    <x v="4"/>
    <x v="0"/>
    <x v="4"/>
    <x v="0"/>
    <x v="0"/>
    <n v="8686.64"/>
    <n v="156.35951999999997"/>
    <n v="2"/>
    <n v="17373.28"/>
    <x v="1437"/>
    <n v="2.13"/>
    <n v="4290"/>
    <x v="220"/>
    <x v="4"/>
    <x v="4"/>
    <x v="4"/>
    <x v="12"/>
  </r>
  <r>
    <x v="1438"/>
    <x v="3"/>
    <x v="3"/>
    <x v="3"/>
    <x v="1"/>
    <x v="2"/>
    <n v="1549.09"/>
    <n v="27.883619999999997"/>
    <n v="4"/>
    <n v="6196.36"/>
    <x v="1438"/>
    <n v="4.9000000000000004"/>
    <n v="1893"/>
    <x v="254"/>
    <x v="11"/>
    <x v="11"/>
    <x v="11"/>
    <x v="27"/>
  </r>
  <r>
    <x v="1439"/>
    <x v="2"/>
    <x v="2"/>
    <x v="2"/>
    <x v="0"/>
    <x v="0"/>
    <n v="7997.84"/>
    <n v="143.96111999999999"/>
    <n v="4"/>
    <n v="31991.360000000001"/>
    <x v="1439"/>
    <n v="1.56"/>
    <n v="3809"/>
    <x v="16"/>
    <x v="2"/>
    <x v="2"/>
    <x v="2"/>
    <x v="12"/>
  </r>
  <r>
    <x v="1440"/>
    <x v="8"/>
    <x v="3"/>
    <x v="8"/>
    <x v="2"/>
    <x v="0"/>
    <n v="9724.77"/>
    <n v="175.04586"/>
    <n v="3"/>
    <n v="29174.31"/>
    <x v="1440"/>
    <n v="2.81"/>
    <n v="4906"/>
    <x v="110"/>
    <x v="8"/>
    <x v="8"/>
    <x v="8"/>
    <x v="10"/>
  </r>
  <r>
    <x v="1441"/>
    <x v="5"/>
    <x v="1"/>
    <x v="5"/>
    <x v="2"/>
    <x v="1"/>
    <n v="1930.42"/>
    <n v="34.74756"/>
    <n v="4"/>
    <n v="7721.68"/>
    <x v="1441"/>
    <n v="3.84"/>
    <n v="1636"/>
    <x v="282"/>
    <x v="8"/>
    <x v="8"/>
    <x v="8"/>
    <x v="18"/>
  </r>
  <r>
    <x v="1442"/>
    <x v="2"/>
    <x v="2"/>
    <x v="2"/>
    <x v="1"/>
    <x v="2"/>
    <n v="19189.740000000002"/>
    <n v="345.41532000000001"/>
    <n v="5"/>
    <n v="95948.7"/>
    <x v="1442"/>
    <n v="3.58"/>
    <n v="529"/>
    <x v="30"/>
    <x v="5"/>
    <x v="5"/>
    <x v="5"/>
    <x v="17"/>
  </r>
  <r>
    <x v="1443"/>
    <x v="8"/>
    <x v="3"/>
    <x v="8"/>
    <x v="2"/>
    <x v="3"/>
    <n v="19436.36"/>
    <n v="349.85447999999997"/>
    <n v="5"/>
    <n v="97181.8"/>
    <x v="1443"/>
    <n v="2.39"/>
    <n v="3092"/>
    <x v="257"/>
    <x v="7"/>
    <x v="7"/>
    <x v="7"/>
    <x v="30"/>
  </r>
  <r>
    <x v="1444"/>
    <x v="4"/>
    <x v="0"/>
    <x v="4"/>
    <x v="0"/>
    <x v="0"/>
    <n v="5844.32"/>
    <n v="105.19775999999999"/>
    <n v="3"/>
    <n v="17532.96"/>
    <x v="1444"/>
    <n v="2.7"/>
    <n v="4820"/>
    <x v="78"/>
    <x v="0"/>
    <x v="0"/>
    <x v="0"/>
    <x v="12"/>
  </r>
  <r>
    <x v="1445"/>
    <x v="6"/>
    <x v="4"/>
    <x v="6"/>
    <x v="2"/>
    <x v="1"/>
    <n v="6348.91"/>
    <n v="114.28037999999999"/>
    <n v="4"/>
    <n v="25395.64"/>
    <x v="1445"/>
    <n v="4.71"/>
    <n v="4099"/>
    <x v="296"/>
    <x v="0"/>
    <x v="0"/>
    <x v="0"/>
    <x v="17"/>
  </r>
  <r>
    <x v="1446"/>
    <x v="1"/>
    <x v="1"/>
    <x v="1"/>
    <x v="1"/>
    <x v="2"/>
    <n v="13039.39"/>
    <n v="234.70901999999998"/>
    <n v="5"/>
    <n v="65196.95"/>
    <x v="1446"/>
    <n v="1.39"/>
    <n v="4945"/>
    <x v="306"/>
    <x v="1"/>
    <x v="1"/>
    <x v="1"/>
    <x v="0"/>
  </r>
  <r>
    <x v="1447"/>
    <x v="4"/>
    <x v="0"/>
    <x v="4"/>
    <x v="2"/>
    <x v="4"/>
    <n v="5498.55"/>
    <n v="98.9739"/>
    <n v="3"/>
    <n v="16495.650000000001"/>
    <x v="1447"/>
    <n v="2.93"/>
    <n v="1000"/>
    <x v="246"/>
    <x v="10"/>
    <x v="10"/>
    <x v="10"/>
    <x v="12"/>
  </r>
  <r>
    <x v="1448"/>
    <x v="8"/>
    <x v="3"/>
    <x v="8"/>
    <x v="2"/>
    <x v="5"/>
    <n v="3772.89"/>
    <n v="67.912019999999998"/>
    <n v="4"/>
    <n v="15091.56"/>
    <x v="1448"/>
    <n v="1.51"/>
    <n v="4332"/>
    <x v="181"/>
    <x v="4"/>
    <x v="4"/>
    <x v="4"/>
    <x v="25"/>
  </r>
  <r>
    <x v="1449"/>
    <x v="9"/>
    <x v="1"/>
    <x v="9"/>
    <x v="1"/>
    <x v="4"/>
    <n v="235.04"/>
    <n v="4.2307199999999998"/>
    <n v="5"/>
    <n v="1175.2"/>
    <x v="1449"/>
    <n v="4.82"/>
    <n v="543"/>
    <x v="293"/>
    <x v="9"/>
    <x v="9"/>
    <x v="9"/>
    <x v="28"/>
  </r>
  <r>
    <x v="1450"/>
    <x v="2"/>
    <x v="2"/>
    <x v="2"/>
    <x v="1"/>
    <x v="2"/>
    <n v="2767.31"/>
    <n v="49.811579999999992"/>
    <n v="1"/>
    <n v="2767.31"/>
    <x v="1450"/>
    <n v="1.25"/>
    <n v="2421"/>
    <x v="146"/>
    <x v="4"/>
    <x v="4"/>
    <x v="4"/>
    <x v="28"/>
  </r>
  <r>
    <x v="1451"/>
    <x v="6"/>
    <x v="4"/>
    <x v="6"/>
    <x v="1"/>
    <x v="3"/>
    <n v="12207.43"/>
    <n v="219.73373999999998"/>
    <n v="2"/>
    <n v="24414.86"/>
    <x v="1451"/>
    <n v="4.76"/>
    <n v="4954"/>
    <x v="177"/>
    <x v="8"/>
    <x v="8"/>
    <x v="8"/>
    <x v="20"/>
  </r>
  <r>
    <x v="1452"/>
    <x v="1"/>
    <x v="1"/>
    <x v="1"/>
    <x v="1"/>
    <x v="5"/>
    <n v="1283.45"/>
    <n v="23.1021"/>
    <n v="5"/>
    <n v="6417.25"/>
    <x v="1452"/>
    <n v="1.56"/>
    <n v="2613"/>
    <x v="150"/>
    <x v="8"/>
    <x v="8"/>
    <x v="8"/>
    <x v="6"/>
  </r>
  <r>
    <x v="1453"/>
    <x v="8"/>
    <x v="3"/>
    <x v="8"/>
    <x v="2"/>
    <x v="2"/>
    <n v="18680.11"/>
    <n v="336.24198000000001"/>
    <n v="4"/>
    <n v="74720.44"/>
    <x v="1453"/>
    <n v="2.2400000000000002"/>
    <n v="316"/>
    <x v="160"/>
    <x v="5"/>
    <x v="5"/>
    <x v="5"/>
    <x v="12"/>
  </r>
  <r>
    <x v="1454"/>
    <x v="0"/>
    <x v="0"/>
    <x v="0"/>
    <x v="1"/>
    <x v="1"/>
    <n v="19435.88"/>
    <n v="349.84584000000001"/>
    <n v="1"/>
    <n v="19435.88"/>
    <x v="1454"/>
    <n v="1.1100000000000001"/>
    <n v="3447"/>
    <x v="36"/>
    <x v="11"/>
    <x v="11"/>
    <x v="11"/>
    <x v="22"/>
  </r>
  <r>
    <x v="1455"/>
    <x v="8"/>
    <x v="3"/>
    <x v="8"/>
    <x v="1"/>
    <x v="5"/>
    <n v="16946.73"/>
    <n v="305.04113999999998"/>
    <n v="5"/>
    <n v="84733.65"/>
    <x v="1455"/>
    <n v="1.1299999999999999"/>
    <n v="2669"/>
    <x v="96"/>
    <x v="1"/>
    <x v="1"/>
    <x v="1"/>
    <x v="10"/>
  </r>
  <r>
    <x v="1456"/>
    <x v="2"/>
    <x v="2"/>
    <x v="2"/>
    <x v="2"/>
    <x v="1"/>
    <n v="12424.66"/>
    <n v="223.64387999999997"/>
    <n v="1"/>
    <n v="12424.66"/>
    <x v="1456"/>
    <n v="1.47"/>
    <n v="4791"/>
    <x v="144"/>
    <x v="5"/>
    <x v="5"/>
    <x v="5"/>
    <x v="13"/>
  </r>
  <r>
    <x v="1457"/>
    <x v="6"/>
    <x v="4"/>
    <x v="6"/>
    <x v="0"/>
    <x v="0"/>
    <n v="8329.39"/>
    <n v="149.92901999999998"/>
    <n v="5"/>
    <n v="41646.949999999997"/>
    <x v="1457"/>
    <n v="4.9000000000000004"/>
    <n v="161"/>
    <x v="160"/>
    <x v="5"/>
    <x v="5"/>
    <x v="5"/>
    <x v="12"/>
  </r>
  <r>
    <x v="1458"/>
    <x v="3"/>
    <x v="3"/>
    <x v="3"/>
    <x v="2"/>
    <x v="3"/>
    <n v="5573.82"/>
    <n v="100.32875999999999"/>
    <n v="3"/>
    <n v="16721.46"/>
    <x v="1458"/>
    <n v="4.96"/>
    <n v="3398"/>
    <x v="204"/>
    <x v="11"/>
    <x v="11"/>
    <x v="11"/>
    <x v="18"/>
  </r>
  <r>
    <x v="1459"/>
    <x v="2"/>
    <x v="2"/>
    <x v="2"/>
    <x v="1"/>
    <x v="5"/>
    <n v="19797.96"/>
    <n v="356.36327999999997"/>
    <n v="1"/>
    <n v="19797.96"/>
    <x v="1459"/>
    <n v="2.5"/>
    <n v="189"/>
    <x v="205"/>
    <x v="1"/>
    <x v="1"/>
    <x v="1"/>
    <x v="27"/>
  </r>
  <r>
    <x v="1460"/>
    <x v="5"/>
    <x v="1"/>
    <x v="5"/>
    <x v="1"/>
    <x v="0"/>
    <n v="16523.22"/>
    <n v="297.41795999999999"/>
    <n v="5"/>
    <n v="82616.100000000006"/>
    <x v="1460"/>
    <n v="4.18"/>
    <n v="1698"/>
    <x v="86"/>
    <x v="5"/>
    <x v="5"/>
    <x v="5"/>
    <x v="22"/>
  </r>
  <r>
    <x v="1461"/>
    <x v="7"/>
    <x v="0"/>
    <x v="7"/>
    <x v="1"/>
    <x v="5"/>
    <n v="8638.59"/>
    <n v="155.49462"/>
    <n v="4"/>
    <n v="34554.36"/>
    <x v="1461"/>
    <n v="2.5"/>
    <n v="1237"/>
    <x v="341"/>
    <x v="0"/>
    <x v="0"/>
    <x v="0"/>
    <x v="19"/>
  </r>
  <r>
    <x v="1462"/>
    <x v="5"/>
    <x v="1"/>
    <x v="5"/>
    <x v="2"/>
    <x v="1"/>
    <n v="6002.65"/>
    <n v="108.04769999999999"/>
    <n v="3"/>
    <n v="18007.95"/>
    <x v="1462"/>
    <n v="4.18"/>
    <n v="4655"/>
    <x v="140"/>
    <x v="1"/>
    <x v="1"/>
    <x v="1"/>
    <x v="23"/>
  </r>
  <r>
    <x v="1463"/>
    <x v="0"/>
    <x v="0"/>
    <x v="0"/>
    <x v="0"/>
    <x v="4"/>
    <n v="6214.04"/>
    <n v="111.85271999999999"/>
    <n v="5"/>
    <n v="31070.2"/>
    <x v="1463"/>
    <n v="4.6100000000000003"/>
    <n v="2854"/>
    <x v="29"/>
    <x v="5"/>
    <x v="5"/>
    <x v="5"/>
    <x v="19"/>
  </r>
  <r>
    <x v="1464"/>
    <x v="9"/>
    <x v="1"/>
    <x v="9"/>
    <x v="0"/>
    <x v="3"/>
    <n v="6236.29"/>
    <n v="112.25321999999998"/>
    <n v="2"/>
    <n v="12472.58"/>
    <x v="1464"/>
    <n v="1.2"/>
    <n v="3037"/>
    <x v="263"/>
    <x v="1"/>
    <x v="1"/>
    <x v="1"/>
    <x v="20"/>
  </r>
  <r>
    <x v="1465"/>
    <x v="9"/>
    <x v="1"/>
    <x v="9"/>
    <x v="1"/>
    <x v="2"/>
    <n v="12596.42"/>
    <n v="226.73555999999999"/>
    <n v="1"/>
    <n v="12596.42"/>
    <x v="1465"/>
    <n v="1.45"/>
    <n v="4921"/>
    <x v="299"/>
    <x v="0"/>
    <x v="0"/>
    <x v="0"/>
    <x v="13"/>
  </r>
  <r>
    <x v="1466"/>
    <x v="3"/>
    <x v="3"/>
    <x v="3"/>
    <x v="2"/>
    <x v="1"/>
    <n v="18642.78"/>
    <n v="335.57003999999995"/>
    <n v="5"/>
    <n v="93213.9"/>
    <x v="1466"/>
    <n v="3.85"/>
    <n v="4863"/>
    <x v="168"/>
    <x v="11"/>
    <x v="11"/>
    <x v="11"/>
    <x v="30"/>
  </r>
  <r>
    <x v="1467"/>
    <x v="7"/>
    <x v="0"/>
    <x v="7"/>
    <x v="0"/>
    <x v="4"/>
    <n v="2552.7399999999998"/>
    <n v="45.949319999999993"/>
    <n v="1"/>
    <n v="2552.7399999999998"/>
    <x v="1467"/>
    <n v="2.71"/>
    <n v="1040"/>
    <x v="108"/>
    <x v="4"/>
    <x v="4"/>
    <x v="4"/>
    <x v="24"/>
  </r>
  <r>
    <x v="1468"/>
    <x v="6"/>
    <x v="4"/>
    <x v="6"/>
    <x v="2"/>
    <x v="2"/>
    <n v="2498.2800000000002"/>
    <n v="44.96904"/>
    <n v="5"/>
    <n v="12491.4"/>
    <x v="1468"/>
    <n v="4.6500000000000004"/>
    <n v="2779"/>
    <x v="344"/>
    <x v="7"/>
    <x v="7"/>
    <x v="7"/>
    <x v="14"/>
  </r>
  <r>
    <x v="1469"/>
    <x v="5"/>
    <x v="1"/>
    <x v="5"/>
    <x v="0"/>
    <x v="0"/>
    <n v="18484.93"/>
    <n v="332.72873999999996"/>
    <n v="4"/>
    <n v="73939.72"/>
    <x v="1469"/>
    <n v="3.7"/>
    <n v="643"/>
    <x v="345"/>
    <x v="4"/>
    <x v="4"/>
    <x v="4"/>
    <x v="8"/>
  </r>
  <r>
    <x v="1470"/>
    <x v="7"/>
    <x v="0"/>
    <x v="7"/>
    <x v="2"/>
    <x v="4"/>
    <n v="1555.91"/>
    <n v="28.00638"/>
    <n v="1"/>
    <n v="1555.91"/>
    <x v="1470"/>
    <n v="3.41"/>
    <n v="2701"/>
    <x v="174"/>
    <x v="1"/>
    <x v="1"/>
    <x v="1"/>
    <x v="19"/>
  </r>
  <r>
    <x v="1471"/>
    <x v="5"/>
    <x v="1"/>
    <x v="5"/>
    <x v="0"/>
    <x v="4"/>
    <n v="11194.85"/>
    <n v="201.50729999999999"/>
    <n v="5"/>
    <n v="55974.25"/>
    <x v="1471"/>
    <n v="4.22"/>
    <n v="294"/>
    <x v="191"/>
    <x v="1"/>
    <x v="1"/>
    <x v="1"/>
    <x v="30"/>
  </r>
  <r>
    <x v="1472"/>
    <x v="1"/>
    <x v="1"/>
    <x v="1"/>
    <x v="0"/>
    <x v="1"/>
    <n v="6823.52"/>
    <n v="122.82335999999999"/>
    <n v="3"/>
    <n v="20470.560000000001"/>
    <x v="1472"/>
    <n v="1.31"/>
    <n v="3661"/>
    <x v="186"/>
    <x v="1"/>
    <x v="1"/>
    <x v="1"/>
    <x v="4"/>
  </r>
  <r>
    <x v="1473"/>
    <x v="6"/>
    <x v="4"/>
    <x v="6"/>
    <x v="1"/>
    <x v="5"/>
    <n v="13862.72"/>
    <n v="249.52895999999996"/>
    <n v="3"/>
    <n v="41588.160000000003"/>
    <x v="1473"/>
    <n v="3.12"/>
    <n v="1171"/>
    <x v="77"/>
    <x v="6"/>
    <x v="6"/>
    <x v="6"/>
    <x v="23"/>
  </r>
  <r>
    <x v="1474"/>
    <x v="6"/>
    <x v="4"/>
    <x v="6"/>
    <x v="1"/>
    <x v="3"/>
    <n v="7982.59"/>
    <n v="143.68662"/>
    <n v="5"/>
    <n v="39912.949999999997"/>
    <x v="1474"/>
    <n v="1.83"/>
    <n v="3413"/>
    <x v="256"/>
    <x v="3"/>
    <x v="3"/>
    <x v="3"/>
    <x v="7"/>
  </r>
  <r>
    <x v="1475"/>
    <x v="2"/>
    <x v="2"/>
    <x v="2"/>
    <x v="0"/>
    <x v="1"/>
    <n v="9011.1299999999992"/>
    <n v="162.20033999999998"/>
    <n v="4"/>
    <n v="36044.519999999997"/>
    <x v="1475"/>
    <n v="1.6"/>
    <n v="95"/>
    <x v="201"/>
    <x v="2"/>
    <x v="2"/>
    <x v="2"/>
    <x v="8"/>
  </r>
  <r>
    <x v="1476"/>
    <x v="3"/>
    <x v="3"/>
    <x v="3"/>
    <x v="1"/>
    <x v="4"/>
    <n v="8510.31"/>
    <n v="153.18557999999999"/>
    <n v="4"/>
    <n v="34041.24"/>
    <x v="1476"/>
    <n v="2.98"/>
    <n v="362"/>
    <x v="354"/>
    <x v="6"/>
    <x v="6"/>
    <x v="6"/>
    <x v="16"/>
  </r>
  <r>
    <x v="1477"/>
    <x v="9"/>
    <x v="1"/>
    <x v="9"/>
    <x v="1"/>
    <x v="5"/>
    <n v="8414.26"/>
    <n v="151.45668000000001"/>
    <n v="1"/>
    <n v="8414.26"/>
    <x v="1477"/>
    <n v="4.75"/>
    <n v="4085"/>
    <x v="186"/>
    <x v="1"/>
    <x v="1"/>
    <x v="1"/>
    <x v="4"/>
  </r>
  <r>
    <x v="1478"/>
    <x v="7"/>
    <x v="0"/>
    <x v="7"/>
    <x v="0"/>
    <x v="5"/>
    <n v="17028.53"/>
    <n v="306.51353999999998"/>
    <n v="3"/>
    <n v="51085.59"/>
    <x v="1478"/>
    <n v="3.09"/>
    <n v="4386"/>
    <x v="19"/>
    <x v="10"/>
    <x v="10"/>
    <x v="10"/>
    <x v="16"/>
  </r>
  <r>
    <x v="1479"/>
    <x v="5"/>
    <x v="1"/>
    <x v="5"/>
    <x v="2"/>
    <x v="3"/>
    <n v="3927.4"/>
    <n v="70.69319999999999"/>
    <n v="5"/>
    <n v="19637"/>
    <x v="1479"/>
    <n v="2.4900000000000002"/>
    <n v="4307"/>
    <x v="166"/>
    <x v="0"/>
    <x v="0"/>
    <x v="0"/>
    <x v="10"/>
  </r>
  <r>
    <x v="1480"/>
    <x v="1"/>
    <x v="1"/>
    <x v="1"/>
    <x v="2"/>
    <x v="3"/>
    <n v="5855.68"/>
    <n v="105.40223999999999"/>
    <n v="4"/>
    <n v="23422.720000000001"/>
    <x v="1480"/>
    <n v="3.59"/>
    <n v="4477"/>
    <x v="275"/>
    <x v="2"/>
    <x v="2"/>
    <x v="2"/>
    <x v="27"/>
  </r>
  <r>
    <x v="1481"/>
    <x v="8"/>
    <x v="3"/>
    <x v="8"/>
    <x v="2"/>
    <x v="1"/>
    <n v="18262.38"/>
    <n v="328.72284000000002"/>
    <n v="4"/>
    <n v="73049.52"/>
    <x v="1481"/>
    <n v="3.91"/>
    <n v="3861"/>
    <x v="308"/>
    <x v="11"/>
    <x v="11"/>
    <x v="11"/>
    <x v="8"/>
  </r>
  <r>
    <x v="1482"/>
    <x v="7"/>
    <x v="0"/>
    <x v="7"/>
    <x v="2"/>
    <x v="0"/>
    <n v="5659.1"/>
    <n v="101.8638"/>
    <n v="2"/>
    <n v="11318.2"/>
    <x v="1482"/>
    <n v="2.63"/>
    <n v="985"/>
    <x v="21"/>
    <x v="6"/>
    <x v="6"/>
    <x v="6"/>
    <x v="5"/>
  </r>
  <r>
    <x v="1483"/>
    <x v="7"/>
    <x v="0"/>
    <x v="7"/>
    <x v="2"/>
    <x v="2"/>
    <n v="3098.74"/>
    <n v="55.777319999999989"/>
    <n v="2"/>
    <n v="6197.48"/>
    <x v="1483"/>
    <n v="2.59"/>
    <n v="3079"/>
    <x v="204"/>
    <x v="11"/>
    <x v="11"/>
    <x v="11"/>
    <x v="18"/>
  </r>
  <r>
    <x v="1484"/>
    <x v="3"/>
    <x v="3"/>
    <x v="3"/>
    <x v="1"/>
    <x v="4"/>
    <n v="13867.08"/>
    <n v="249.60743999999997"/>
    <n v="5"/>
    <n v="69335.399999999994"/>
    <x v="1484"/>
    <n v="4.37"/>
    <n v="3354"/>
    <x v="276"/>
    <x v="5"/>
    <x v="5"/>
    <x v="5"/>
    <x v="4"/>
  </r>
  <r>
    <x v="1485"/>
    <x v="7"/>
    <x v="0"/>
    <x v="7"/>
    <x v="0"/>
    <x v="1"/>
    <n v="3547"/>
    <n v="63.845999999999997"/>
    <n v="3"/>
    <n v="10641"/>
    <x v="1485"/>
    <n v="3.42"/>
    <n v="2191"/>
    <x v="271"/>
    <x v="6"/>
    <x v="6"/>
    <x v="6"/>
    <x v="26"/>
  </r>
  <r>
    <x v="1486"/>
    <x v="2"/>
    <x v="2"/>
    <x v="2"/>
    <x v="2"/>
    <x v="4"/>
    <n v="876.67"/>
    <n v="15.780059999999999"/>
    <n v="4"/>
    <n v="3506.68"/>
    <x v="1486"/>
    <n v="3.23"/>
    <n v="3217"/>
    <x v="109"/>
    <x v="11"/>
    <x v="11"/>
    <x v="11"/>
    <x v="11"/>
  </r>
  <r>
    <x v="1487"/>
    <x v="3"/>
    <x v="3"/>
    <x v="3"/>
    <x v="2"/>
    <x v="5"/>
    <n v="2846.01"/>
    <n v="51.228180000000002"/>
    <n v="5"/>
    <n v="14230.05"/>
    <x v="1487"/>
    <n v="4.18"/>
    <n v="930"/>
    <x v="6"/>
    <x v="3"/>
    <x v="3"/>
    <x v="3"/>
    <x v="6"/>
  </r>
  <r>
    <x v="1488"/>
    <x v="1"/>
    <x v="1"/>
    <x v="1"/>
    <x v="0"/>
    <x v="2"/>
    <n v="7207.35"/>
    <n v="129.73230000000001"/>
    <n v="1"/>
    <n v="7207.35"/>
    <x v="1488"/>
    <n v="3.4"/>
    <n v="4276"/>
    <x v="68"/>
    <x v="2"/>
    <x v="2"/>
    <x v="2"/>
    <x v="1"/>
  </r>
  <r>
    <x v="1489"/>
    <x v="3"/>
    <x v="3"/>
    <x v="3"/>
    <x v="0"/>
    <x v="3"/>
    <n v="19165.28"/>
    <n v="344.97503999999998"/>
    <n v="1"/>
    <n v="19165.28"/>
    <x v="1489"/>
    <n v="3.98"/>
    <n v="1859"/>
    <x v="3"/>
    <x v="3"/>
    <x v="3"/>
    <x v="3"/>
    <x v="3"/>
  </r>
  <r>
    <x v="1490"/>
    <x v="4"/>
    <x v="0"/>
    <x v="4"/>
    <x v="1"/>
    <x v="1"/>
    <n v="1175.0999999999999"/>
    <n v="21.151799999999998"/>
    <n v="1"/>
    <n v="1175.0999999999999"/>
    <x v="1490"/>
    <n v="4.0599999999999996"/>
    <n v="990"/>
    <x v="58"/>
    <x v="10"/>
    <x v="10"/>
    <x v="10"/>
    <x v="21"/>
  </r>
  <r>
    <x v="1491"/>
    <x v="7"/>
    <x v="0"/>
    <x v="7"/>
    <x v="0"/>
    <x v="4"/>
    <n v="13783.59"/>
    <n v="248.10461999999998"/>
    <n v="4"/>
    <n v="55134.36"/>
    <x v="1491"/>
    <n v="2.88"/>
    <n v="3907"/>
    <x v="24"/>
    <x v="4"/>
    <x v="4"/>
    <x v="4"/>
    <x v="18"/>
  </r>
  <r>
    <x v="1492"/>
    <x v="3"/>
    <x v="3"/>
    <x v="3"/>
    <x v="2"/>
    <x v="2"/>
    <n v="18083.97"/>
    <n v="325.51146"/>
    <n v="5"/>
    <n v="90419.85"/>
    <x v="1492"/>
    <n v="2.77"/>
    <n v="131"/>
    <x v="325"/>
    <x v="0"/>
    <x v="0"/>
    <x v="0"/>
    <x v="22"/>
  </r>
  <r>
    <x v="1493"/>
    <x v="4"/>
    <x v="0"/>
    <x v="4"/>
    <x v="1"/>
    <x v="5"/>
    <n v="16287.06"/>
    <n v="293.16707999999994"/>
    <n v="4"/>
    <n v="65148.24"/>
    <x v="1493"/>
    <n v="1.6"/>
    <n v="252"/>
    <x v="279"/>
    <x v="8"/>
    <x v="8"/>
    <x v="8"/>
    <x v="3"/>
  </r>
  <r>
    <x v="1494"/>
    <x v="0"/>
    <x v="0"/>
    <x v="0"/>
    <x v="1"/>
    <x v="4"/>
    <n v="19695.53"/>
    <n v="354.51953999999995"/>
    <n v="1"/>
    <n v="19695.53"/>
    <x v="1494"/>
    <n v="2.19"/>
    <n v="2440"/>
    <x v="350"/>
    <x v="6"/>
    <x v="6"/>
    <x v="6"/>
    <x v="14"/>
  </r>
  <r>
    <x v="1495"/>
    <x v="2"/>
    <x v="2"/>
    <x v="2"/>
    <x v="2"/>
    <x v="1"/>
    <n v="4744.8500000000004"/>
    <n v="85.407300000000006"/>
    <n v="1"/>
    <n v="4744.8500000000004"/>
    <x v="1495"/>
    <n v="3.96"/>
    <n v="2177"/>
    <x v="319"/>
    <x v="3"/>
    <x v="3"/>
    <x v="3"/>
    <x v="14"/>
  </r>
  <r>
    <x v="1496"/>
    <x v="1"/>
    <x v="1"/>
    <x v="1"/>
    <x v="2"/>
    <x v="0"/>
    <n v="14492.93"/>
    <n v="260.87273999999996"/>
    <n v="4"/>
    <n v="57971.72"/>
    <x v="1496"/>
    <n v="3.39"/>
    <n v="4332"/>
    <x v="237"/>
    <x v="4"/>
    <x v="4"/>
    <x v="4"/>
    <x v="17"/>
  </r>
  <r>
    <x v="1497"/>
    <x v="8"/>
    <x v="3"/>
    <x v="8"/>
    <x v="1"/>
    <x v="5"/>
    <n v="11126.38"/>
    <n v="200.27483999999998"/>
    <n v="2"/>
    <n v="22252.76"/>
    <x v="1497"/>
    <n v="4.6900000000000004"/>
    <n v="4559"/>
    <x v="52"/>
    <x v="3"/>
    <x v="3"/>
    <x v="3"/>
    <x v="24"/>
  </r>
  <r>
    <x v="1498"/>
    <x v="2"/>
    <x v="2"/>
    <x v="2"/>
    <x v="2"/>
    <x v="0"/>
    <n v="15837.93"/>
    <n v="285.08274"/>
    <n v="2"/>
    <n v="31675.86"/>
    <x v="1498"/>
    <n v="3.12"/>
    <n v="3597"/>
    <x v="245"/>
    <x v="0"/>
    <x v="0"/>
    <x v="0"/>
    <x v="18"/>
  </r>
  <r>
    <x v="1499"/>
    <x v="7"/>
    <x v="0"/>
    <x v="7"/>
    <x v="0"/>
    <x v="4"/>
    <n v="6282.26"/>
    <n v="113.08068"/>
    <n v="4"/>
    <n v="25129.040000000001"/>
    <x v="1499"/>
    <n v="3.82"/>
    <n v="4186"/>
    <x v="49"/>
    <x v="9"/>
    <x v="9"/>
    <x v="9"/>
    <x v="19"/>
  </r>
  <r>
    <x v="1500"/>
    <x v="0"/>
    <x v="0"/>
    <x v="0"/>
    <x v="2"/>
    <x v="5"/>
    <n v="3940.7"/>
    <n v="70.932599999999994"/>
    <n v="2"/>
    <n v="7881.4"/>
    <x v="1500"/>
    <n v="4.4000000000000004"/>
    <n v="1071"/>
    <x v="299"/>
    <x v="0"/>
    <x v="0"/>
    <x v="0"/>
    <x v="13"/>
  </r>
  <r>
    <x v="1501"/>
    <x v="6"/>
    <x v="4"/>
    <x v="6"/>
    <x v="2"/>
    <x v="1"/>
    <n v="6084.73"/>
    <n v="109.52513999999998"/>
    <n v="2"/>
    <n v="12169.46"/>
    <x v="1501"/>
    <n v="3.71"/>
    <n v="4079"/>
    <x v="272"/>
    <x v="7"/>
    <x v="7"/>
    <x v="7"/>
    <x v="24"/>
  </r>
  <r>
    <x v="1502"/>
    <x v="8"/>
    <x v="3"/>
    <x v="8"/>
    <x v="1"/>
    <x v="4"/>
    <n v="15347.32"/>
    <n v="276.25175999999999"/>
    <n v="2"/>
    <n v="30694.639999999999"/>
    <x v="1502"/>
    <n v="3.36"/>
    <n v="4386"/>
    <x v="192"/>
    <x v="1"/>
    <x v="1"/>
    <x v="1"/>
    <x v="28"/>
  </r>
  <r>
    <x v="1503"/>
    <x v="0"/>
    <x v="0"/>
    <x v="0"/>
    <x v="2"/>
    <x v="5"/>
    <n v="5303.08"/>
    <n v="95.455439999999996"/>
    <n v="3"/>
    <n v="15909.24"/>
    <x v="1503"/>
    <n v="4.32"/>
    <n v="3108"/>
    <x v="143"/>
    <x v="8"/>
    <x v="8"/>
    <x v="8"/>
    <x v="7"/>
  </r>
  <r>
    <x v="1504"/>
    <x v="4"/>
    <x v="0"/>
    <x v="4"/>
    <x v="1"/>
    <x v="4"/>
    <n v="3044.72"/>
    <n v="54.804959999999994"/>
    <n v="4"/>
    <n v="12178.88"/>
    <x v="1504"/>
    <n v="2.59"/>
    <n v="986"/>
    <x v="263"/>
    <x v="1"/>
    <x v="1"/>
    <x v="1"/>
    <x v="20"/>
  </r>
  <r>
    <x v="1505"/>
    <x v="5"/>
    <x v="1"/>
    <x v="5"/>
    <x v="0"/>
    <x v="0"/>
    <n v="17689.71"/>
    <n v="318.41477999999995"/>
    <n v="1"/>
    <n v="17689.71"/>
    <x v="1505"/>
    <n v="1.91"/>
    <n v="345"/>
    <x v="76"/>
    <x v="8"/>
    <x v="8"/>
    <x v="8"/>
    <x v="14"/>
  </r>
  <r>
    <x v="1506"/>
    <x v="4"/>
    <x v="0"/>
    <x v="4"/>
    <x v="1"/>
    <x v="4"/>
    <n v="1681.45"/>
    <n v="30.266099999999998"/>
    <n v="4"/>
    <n v="6725.8"/>
    <x v="1506"/>
    <n v="2.31"/>
    <n v="2933"/>
    <x v="140"/>
    <x v="1"/>
    <x v="1"/>
    <x v="1"/>
    <x v="23"/>
  </r>
  <r>
    <x v="1507"/>
    <x v="7"/>
    <x v="0"/>
    <x v="7"/>
    <x v="1"/>
    <x v="1"/>
    <n v="12167.55"/>
    <n v="219.01589999999996"/>
    <n v="4"/>
    <n v="48670.2"/>
    <x v="1507"/>
    <n v="1.41"/>
    <n v="2311"/>
    <x v="118"/>
    <x v="7"/>
    <x v="7"/>
    <x v="7"/>
    <x v="10"/>
  </r>
  <r>
    <x v="1508"/>
    <x v="6"/>
    <x v="4"/>
    <x v="6"/>
    <x v="0"/>
    <x v="2"/>
    <n v="12812.02"/>
    <n v="230.61635999999999"/>
    <n v="1"/>
    <n v="12812.02"/>
    <x v="1508"/>
    <n v="5"/>
    <n v="4493"/>
    <x v="14"/>
    <x v="3"/>
    <x v="3"/>
    <x v="3"/>
    <x v="0"/>
  </r>
  <r>
    <x v="1509"/>
    <x v="3"/>
    <x v="3"/>
    <x v="3"/>
    <x v="2"/>
    <x v="1"/>
    <n v="6714.48"/>
    <n v="120.86063999999999"/>
    <n v="4"/>
    <n v="26857.919999999998"/>
    <x v="1509"/>
    <n v="1.54"/>
    <n v="3853"/>
    <x v="53"/>
    <x v="4"/>
    <x v="4"/>
    <x v="4"/>
    <x v="21"/>
  </r>
  <r>
    <x v="1510"/>
    <x v="4"/>
    <x v="0"/>
    <x v="4"/>
    <x v="0"/>
    <x v="4"/>
    <n v="9584.98"/>
    <n v="172.52963999999997"/>
    <n v="1"/>
    <n v="9584.98"/>
    <x v="1510"/>
    <n v="3.15"/>
    <n v="714"/>
    <x v="300"/>
    <x v="4"/>
    <x v="4"/>
    <x v="4"/>
    <x v="13"/>
  </r>
  <r>
    <x v="1511"/>
    <x v="2"/>
    <x v="2"/>
    <x v="2"/>
    <x v="0"/>
    <x v="3"/>
    <n v="4713.17"/>
    <n v="84.837059999999994"/>
    <n v="3"/>
    <n v="14139.51"/>
    <x v="1511"/>
    <n v="1.67"/>
    <n v="3992"/>
    <x v="288"/>
    <x v="4"/>
    <x v="4"/>
    <x v="4"/>
    <x v="14"/>
  </r>
  <r>
    <x v="1512"/>
    <x v="1"/>
    <x v="1"/>
    <x v="1"/>
    <x v="2"/>
    <x v="3"/>
    <n v="826.43"/>
    <n v="14.875739999999999"/>
    <n v="5"/>
    <n v="4132.1499999999996"/>
    <x v="1512"/>
    <n v="3.73"/>
    <n v="1939"/>
    <x v="64"/>
    <x v="7"/>
    <x v="7"/>
    <x v="7"/>
    <x v="7"/>
  </r>
  <r>
    <x v="1513"/>
    <x v="3"/>
    <x v="3"/>
    <x v="3"/>
    <x v="2"/>
    <x v="4"/>
    <n v="17012.310000000001"/>
    <n v="306.22158000000002"/>
    <n v="3"/>
    <n v="51036.93"/>
    <x v="1513"/>
    <n v="4.7"/>
    <n v="4096"/>
    <x v="175"/>
    <x v="3"/>
    <x v="3"/>
    <x v="3"/>
    <x v="9"/>
  </r>
  <r>
    <x v="1514"/>
    <x v="7"/>
    <x v="0"/>
    <x v="7"/>
    <x v="1"/>
    <x v="4"/>
    <n v="4332.03"/>
    <n v="77.976539999999986"/>
    <n v="1"/>
    <n v="4332.03"/>
    <x v="1514"/>
    <n v="4.5599999999999996"/>
    <n v="3489"/>
    <x v="39"/>
    <x v="1"/>
    <x v="1"/>
    <x v="1"/>
    <x v="15"/>
  </r>
  <r>
    <x v="1515"/>
    <x v="7"/>
    <x v="0"/>
    <x v="7"/>
    <x v="2"/>
    <x v="1"/>
    <n v="9328.59"/>
    <n v="167.91461999999999"/>
    <n v="5"/>
    <n v="46642.95"/>
    <x v="1515"/>
    <n v="2.11"/>
    <n v="3124"/>
    <x v="248"/>
    <x v="1"/>
    <x v="1"/>
    <x v="1"/>
    <x v="7"/>
  </r>
  <r>
    <x v="1516"/>
    <x v="6"/>
    <x v="4"/>
    <x v="6"/>
    <x v="2"/>
    <x v="3"/>
    <n v="6721.6"/>
    <n v="120.9888"/>
    <n v="1"/>
    <n v="6721.6"/>
    <x v="1516"/>
    <n v="2.0699999999999998"/>
    <n v="1668"/>
    <x v="133"/>
    <x v="10"/>
    <x v="10"/>
    <x v="10"/>
    <x v="29"/>
  </r>
  <r>
    <x v="1517"/>
    <x v="3"/>
    <x v="3"/>
    <x v="3"/>
    <x v="0"/>
    <x v="3"/>
    <n v="8175.13"/>
    <n v="147.15233999999998"/>
    <n v="3"/>
    <n v="24525.39"/>
    <x v="1517"/>
    <n v="4.72"/>
    <n v="2907"/>
    <x v="280"/>
    <x v="11"/>
    <x v="11"/>
    <x v="11"/>
    <x v="7"/>
  </r>
  <r>
    <x v="1518"/>
    <x v="4"/>
    <x v="0"/>
    <x v="4"/>
    <x v="1"/>
    <x v="0"/>
    <n v="18439.29"/>
    <n v="331.90722"/>
    <n v="4"/>
    <n v="73757.16"/>
    <x v="1518"/>
    <n v="1.24"/>
    <n v="4631"/>
    <x v="339"/>
    <x v="11"/>
    <x v="11"/>
    <x v="11"/>
    <x v="12"/>
  </r>
  <r>
    <x v="1519"/>
    <x v="2"/>
    <x v="2"/>
    <x v="2"/>
    <x v="0"/>
    <x v="3"/>
    <n v="15760.01"/>
    <n v="283.68018000000001"/>
    <n v="1"/>
    <n v="15760.01"/>
    <x v="1519"/>
    <n v="4.01"/>
    <n v="33"/>
    <x v="119"/>
    <x v="10"/>
    <x v="10"/>
    <x v="10"/>
    <x v="18"/>
  </r>
  <r>
    <x v="1520"/>
    <x v="9"/>
    <x v="1"/>
    <x v="9"/>
    <x v="2"/>
    <x v="2"/>
    <n v="12640.25"/>
    <n v="227.52449999999999"/>
    <n v="2"/>
    <n v="25280.5"/>
    <x v="1520"/>
    <n v="4.5"/>
    <n v="2030"/>
    <x v="82"/>
    <x v="7"/>
    <x v="7"/>
    <x v="7"/>
    <x v="4"/>
  </r>
  <r>
    <x v="1521"/>
    <x v="8"/>
    <x v="3"/>
    <x v="8"/>
    <x v="2"/>
    <x v="2"/>
    <n v="7272.04"/>
    <n v="130.89671999999999"/>
    <n v="4"/>
    <n v="29088.16"/>
    <x v="1521"/>
    <n v="4.8"/>
    <n v="1077"/>
    <x v="33"/>
    <x v="0"/>
    <x v="0"/>
    <x v="0"/>
    <x v="9"/>
  </r>
  <r>
    <x v="1522"/>
    <x v="8"/>
    <x v="3"/>
    <x v="8"/>
    <x v="0"/>
    <x v="0"/>
    <n v="16852.73"/>
    <n v="303.34913999999998"/>
    <n v="1"/>
    <n v="16852.73"/>
    <x v="1522"/>
    <n v="4.07"/>
    <n v="3515"/>
    <x v="268"/>
    <x v="4"/>
    <x v="4"/>
    <x v="4"/>
    <x v="20"/>
  </r>
  <r>
    <x v="1523"/>
    <x v="9"/>
    <x v="1"/>
    <x v="9"/>
    <x v="2"/>
    <x v="5"/>
    <n v="9764.93"/>
    <n v="175.76873999999998"/>
    <n v="2"/>
    <n v="19529.86"/>
    <x v="1523"/>
    <n v="3.52"/>
    <n v="3899"/>
    <x v="170"/>
    <x v="9"/>
    <x v="9"/>
    <x v="9"/>
    <x v="23"/>
  </r>
  <r>
    <x v="1524"/>
    <x v="9"/>
    <x v="1"/>
    <x v="9"/>
    <x v="1"/>
    <x v="5"/>
    <n v="15235.44"/>
    <n v="274.23791999999997"/>
    <n v="4"/>
    <n v="60941.760000000002"/>
    <x v="1524"/>
    <n v="1.5"/>
    <n v="2869"/>
    <x v="229"/>
    <x v="2"/>
    <x v="2"/>
    <x v="2"/>
    <x v="22"/>
  </r>
  <r>
    <x v="1525"/>
    <x v="5"/>
    <x v="1"/>
    <x v="5"/>
    <x v="1"/>
    <x v="3"/>
    <n v="17708.990000000002"/>
    <n v="318.76182"/>
    <n v="1"/>
    <n v="17708.990000000002"/>
    <x v="1525"/>
    <n v="2.0299999999999998"/>
    <n v="4022"/>
    <x v="315"/>
    <x v="10"/>
    <x v="10"/>
    <x v="10"/>
    <x v="3"/>
  </r>
  <r>
    <x v="1526"/>
    <x v="4"/>
    <x v="0"/>
    <x v="4"/>
    <x v="2"/>
    <x v="2"/>
    <n v="15614.03"/>
    <n v="281.05253999999996"/>
    <n v="5"/>
    <n v="78070.149999999994"/>
    <x v="1526"/>
    <n v="3.92"/>
    <n v="3814"/>
    <x v="286"/>
    <x v="5"/>
    <x v="5"/>
    <x v="5"/>
    <x v="10"/>
  </r>
  <r>
    <x v="1527"/>
    <x v="2"/>
    <x v="2"/>
    <x v="2"/>
    <x v="1"/>
    <x v="1"/>
    <n v="8046.22"/>
    <n v="144.83195999999998"/>
    <n v="4"/>
    <n v="32184.880000000001"/>
    <x v="1527"/>
    <n v="2.62"/>
    <n v="2724"/>
    <x v="83"/>
    <x v="8"/>
    <x v="8"/>
    <x v="8"/>
    <x v="28"/>
  </r>
  <r>
    <x v="1528"/>
    <x v="9"/>
    <x v="1"/>
    <x v="9"/>
    <x v="1"/>
    <x v="0"/>
    <n v="14006.34"/>
    <n v="252.11411999999999"/>
    <n v="5"/>
    <n v="70031.7"/>
    <x v="1528"/>
    <n v="2.95"/>
    <n v="3360"/>
    <x v="276"/>
    <x v="5"/>
    <x v="5"/>
    <x v="5"/>
    <x v="4"/>
  </r>
  <r>
    <x v="1529"/>
    <x v="4"/>
    <x v="0"/>
    <x v="4"/>
    <x v="0"/>
    <x v="1"/>
    <n v="8052.27"/>
    <n v="144.94085999999999"/>
    <n v="2"/>
    <n v="16104.54"/>
    <x v="1529"/>
    <n v="1.63"/>
    <n v="3040"/>
    <x v="157"/>
    <x v="7"/>
    <x v="7"/>
    <x v="7"/>
    <x v="9"/>
  </r>
  <r>
    <x v="1530"/>
    <x v="8"/>
    <x v="3"/>
    <x v="8"/>
    <x v="0"/>
    <x v="2"/>
    <n v="7704.53"/>
    <n v="138.68153999999998"/>
    <n v="5"/>
    <n v="38522.65"/>
    <x v="1530"/>
    <n v="1.88"/>
    <n v="3384"/>
    <x v="21"/>
    <x v="6"/>
    <x v="6"/>
    <x v="6"/>
    <x v="5"/>
  </r>
  <r>
    <x v="1531"/>
    <x v="1"/>
    <x v="1"/>
    <x v="1"/>
    <x v="0"/>
    <x v="3"/>
    <n v="13305.13"/>
    <n v="239.49233999999996"/>
    <n v="3"/>
    <n v="39915.39"/>
    <x v="1531"/>
    <n v="1.3"/>
    <n v="272"/>
    <x v="305"/>
    <x v="3"/>
    <x v="3"/>
    <x v="3"/>
    <x v="19"/>
  </r>
  <r>
    <x v="1532"/>
    <x v="6"/>
    <x v="4"/>
    <x v="6"/>
    <x v="2"/>
    <x v="4"/>
    <n v="18390.77"/>
    <n v="331.03386"/>
    <n v="4"/>
    <n v="73563.08"/>
    <x v="1532"/>
    <n v="2.4900000000000002"/>
    <n v="4880"/>
    <x v="226"/>
    <x v="4"/>
    <x v="4"/>
    <x v="4"/>
    <x v="3"/>
  </r>
  <r>
    <x v="1533"/>
    <x v="3"/>
    <x v="3"/>
    <x v="3"/>
    <x v="1"/>
    <x v="1"/>
    <n v="10220.77"/>
    <n v="183.97386"/>
    <n v="2"/>
    <n v="20441.54"/>
    <x v="1533"/>
    <n v="1.68"/>
    <n v="1815"/>
    <x v="66"/>
    <x v="10"/>
    <x v="10"/>
    <x v="10"/>
    <x v="2"/>
  </r>
  <r>
    <x v="1534"/>
    <x v="5"/>
    <x v="1"/>
    <x v="5"/>
    <x v="0"/>
    <x v="0"/>
    <n v="17665.14"/>
    <n v="317.97251999999997"/>
    <n v="1"/>
    <n v="17665.14"/>
    <x v="1534"/>
    <n v="2.52"/>
    <n v="1352"/>
    <x v="225"/>
    <x v="5"/>
    <x v="5"/>
    <x v="5"/>
    <x v="14"/>
  </r>
  <r>
    <x v="1535"/>
    <x v="5"/>
    <x v="1"/>
    <x v="5"/>
    <x v="0"/>
    <x v="4"/>
    <n v="8896.2000000000007"/>
    <n v="160.13159999999999"/>
    <n v="1"/>
    <n v="8896.2000000000007"/>
    <x v="1535"/>
    <n v="4.99"/>
    <n v="1465"/>
    <x v="26"/>
    <x v="2"/>
    <x v="2"/>
    <x v="2"/>
    <x v="9"/>
  </r>
  <r>
    <x v="1536"/>
    <x v="1"/>
    <x v="1"/>
    <x v="1"/>
    <x v="2"/>
    <x v="3"/>
    <n v="17259.169999999998"/>
    <n v="310.66505999999993"/>
    <n v="5"/>
    <n v="86295.85"/>
    <x v="1536"/>
    <n v="2.84"/>
    <n v="3332"/>
    <x v="328"/>
    <x v="7"/>
    <x v="7"/>
    <x v="7"/>
    <x v="27"/>
  </r>
  <r>
    <x v="1537"/>
    <x v="7"/>
    <x v="0"/>
    <x v="7"/>
    <x v="1"/>
    <x v="5"/>
    <n v="19092.82"/>
    <n v="343.67075999999997"/>
    <n v="4"/>
    <n v="76371.28"/>
    <x v="1537"/>
    <n v="3.45"/>
    <n v="3642"/>
    <x v="285"/>
    <x v="9"/>
    <x v="9"/>
    <x v="9"/>
    <x v="10"/>
  </r>
  <r>
    <x v="1538"/>
    <x v="5"/>
    <x v="1"/>
    <x v="5"/>
    <x v="2"/>
    <x v="3"/>
    <n v="15942.59"/>
    <n v="286.96661999999998"/>
    <n v="2"/>
    <n v="31885.18"/>
    <x v="1538"/>
    <n v="3.27"/>
    <n v="3074"/>
    <x v="336"/>
    <x v="7"/>
    <x v="7"/>
    <x v="7"/>
    <x v="15"/>
  </r>
  <r>
    <x v="1539"/>
    <x v="4"/>
    <x v="0"/>
    <x v="4"/>
    <x v="2"/>
    <x v="3"/>
    <n v="15772.15"/>
    <n v="283.89869999999996"/>
    <n v="2"/>
    <n v="31544.3"/>
    <x v="1539"/>
    <n v="3.9"/>
    <n v="2670"/>
    <x v="148"/>
    <x v="2"/>
    <x v="2"/>
    <x v="2"/>
    <x v="6"/>
  </r>
  <r>
    <x v="1540"/>
    <x v="2"/>
    <x v="2"/>
    <x v="2"/>
    <x v="1"/>
    <x v="4"/>
    <n v="6542.43"/>
    <n v="117.76374"/>
    <n v="4"/>
    <n v="26169.72"/>
    <x v="1540"/>
    <n v="1.04"/>
    <n v="3658"/>
    <x v="31"/>
    <x v="2"/>
    <x v="2"/>
    <x v="2"/>
    <x v="20"/>
  </r>
  <r>
    <x v="1541"/>
    <x v="9"/>
    <x v="1"/>
    <x v="9"/>
    <x v="0"/>
    <x v="0"/>
    <n v="533.54"/>
    <n v="9.6037199999999991"/>
    <n v="4"/>
    <n v="2134.16"/>
    <x v="1541"/>
    <n v="1.91"/>
    <n v="3066"/>
    <x v="232"/>
    <x v="6"/>
    <x v="6"/>
    <x v="6"/>
    <x v="25"/>
  </r>
  <r>
    <x v="1542"/>
    <x v="7"/>
    <x v="0"/>
    <x v="7"/>
    <x v="0"/>
    <x v="5"/>
    <n v="14866.42"/>
    <n v="267.59555999999998"/>
    <n v="3"/>
    <n v="44599.26"/>
    <x v="1542"/>
    <n v="3.35"/>
    <n v="2426"/>
    <x v="36"/>
    <x v="11"/>
    <x v="11"/>
    <x v="11"/>
    <x v="22"/>
  </r>
  <r>
    <x v="1543"/>
    <x v="0"/>
    <x v="0"/>
    <x v="0"/>
    <x v="0"/>
    <x v="5"/>
    <n v="6707.79"/>
    <n v="120.74021999999999"/>
    <n v="2"/>
    <n v="13415.58"/>
    <x v="1543"/>
    <n v="2.74"/>
    <n v="1489"/>
    <x v="249"/>
    <x v="10"/>
    <x v="10"/>
    <x v="10"/>
    <x v="30"/>
  </r>
  <r>
    <x v="1544"/>
    <x v="1"/>
    <x v="1"/>
    <x v="1"/>
    <x v="1"/>
    <x v="3"/>
    <n v="7158.62"/>
    <n v="128.85515999999998"/>
    <n v="2"/>
    <n v="14317.24"/>
    <x v="1544"/>
    <n v="2.86"/>
    <n v="1153"/>
    <x v="263"/>
    <x v="1"/>
    <x v="1"/>
    <x v="1"/>
    <x v="20"/>
  </r>
  <r>
    <x v="1545"/>
    <x v="7"/>
    <x v="0"/>
    <x v="7"/>
    <x v="0"/>
    <x v="2"/>
    <n v="5535.59"/>
    <n v="99.640619999999998"/>
    <n v="5"/>
    <n v="27677.95"/>
    <x v="1545"/>
    <n v="4.24"/>
    <n v="665"/>
    <x v="118"/>
    <x v="7"/>
    <x v="7"/>
    <x v="7"/>
    <x v="10"/>
  </r>
  <r>
    <x v="1546"/>
    <x v="4"/>
    <x v="0"/>
    <x v="4"/>
    <x v="2"/>
    <x v="3"/>
    <n v="10943.38"/>
    <n v="196.98083999999997"/>
    <n v="2"/>
    <n v="21886.76"/>
    <x v="1546"/>
    <n v="2.2400000000000002"/>
    <n v="2367"/>
    <x v="24"/>
    <x v="4"/>
    <x v="4"/>
    <x v="4"/>
    <x v="18"/>
  </r>
  <r>
    <x v="1547"/>
    <x v="3"/>
    <x v="3"/>
    <x v="3"/>
    <x v="2"/>
    <x v="0"/>
    <n v="4907.0200000000004"/>
    <n v="88.326360000000008"/>
    <n v="4"/>
    <n v="19628.080000000002"/>
    <x v="1547"/>
    <n v="3.94"/>
    <n v="4407"/>
    <x v="165"/>
    <x v="7"/>
    <x v="7"/>
    <x v="7"/>
    <x v="21"/>
  </r>
  <r>
    <x v="1548"/>
    <x v="3"/>
    <x v="3"/>
    <x v="3"/>
    <x v="1"/>
    <x v="1"/>
    <n v="8323.8799999999992"/>
    <n v="149.82983999999996"/>
    <n v="1"/>
    <n v="8323.8799999999992"/>
    <x v="1548"/>
    <n v="4.95"/>
    <n v="4114"/>
    <x v="151"/>
    <x v="10"/>
    <x v="10"/>
    <x v="10"/>
    <x v="11"/>
  </r>
  <r>
    <x v="1549"/>
    <x v="1"/>
    <x v="1"/>
    <x v="1"/>
    <x v="2"/>
    <x v="0"/>
    <n v="2454.52"/>
    <n v="44.181359999999998"/>
    <n v="1"/>
    <n v="2454.52"/>
    <x v="1549"/>
    <n v="2.91"/>
    <n v="1523"/>
    <x v="168"/>
    <x v="11"/>
    <x v="11"/>
    <x v="11"/>
    <x v="30"/>
  </r>
  <r>
    <x v="1550"/>
    <x v="1"/>
    <x v="1"/>
    <x v="1"/>
    <x v="2"/>
    <x v="3"/>
    <n v="13447.46"/>
    <n v="242.05427999999998"/>
    <n v="2"/>
    <n v="26894.92"/>
    <x v="1550"/>
    <n v="4.71"/>
    <n v="3914"/>
    <x v="170"/>
    <x v="9"/>
    <x v="9"/>
    <x v="9"/>
    <x v="23"/>
  </r>
  <r>
    <x v="1551"/>
    <x v="9"/>
    <x v="1"/>
    <x v="9"/>
    <x v="2"/>
    <x v="3"/>
    <n v="2769.24"/>
    <n v="49.846319999999992"/>
    <n v="3"/>
    <n v="8307.7199999999993"/>
    <x v="1551"/>
    <n v="3.33"/>
    <n v="4403"/>
    <x v="225"/>
    <x v="5"/>
    <x v="5"/>
    <x v="5"/>
    <x v="14"/>
  </r>
  <r>
    <x v="1552"/>
    <x v="8"/>
    <x v="3"/>
    <x v="8"/>
    <x v="2"/>
    <x v="4"/>
    <n v="9603.16"/>
    <n v="172.85687999999999"/>
    <n v="3"/>
    <n v="28809.48"/>
    <x v="1552"/>
    <n v="1.0900000000000001"/>
    <n v="4835"/>
    <x v="133"/>
    <x v="10"/>
    <x v="10"/>
    <x v="10"/>
    <x v="29"/>
  </r>
  <r>
    <x v="1553"/>
    <x v="7"/>
    <x v="0"/>
    <x v="7"/>
    <x v="2"/>
    <x v="4"/>
    <n v="14843.42"/>
    <n v="267.18155999999999"/>
    <n v="5"/>
    <n v="74217.100000000006"/>
    <x v="1553"/>
    <n v="1.5"/>
    <n v="2748"/>
    <x v="318"/>
    <x v="4"/>
    <x v="4"/>
    <x v="4"/>
    <x v="27"/>
  </r>
  <r>
    <x v="1554"/>
    <x v="4"/>
    <x v="0"/>
    <x v="4"/>
    <x v="0"/>
    <x v="3"/>
    <n v="12054.16"/>
    <n v="216.97487999999998"/>
    <n v="3"/>
    <n v="36162.480000000003"/>
    <x v="1554"/>
    <n v="2.31"/>
    <n v="1692"/>
    <x v="274"/>
    <x v="5"/>
    <x v="5"/>
    <x v="5"/>
    <x v="7"/>
  </r>
  <r>
    <x v="1555"/>
    <x v="3"/>
    <x v="3"/>
    <x v="3"/>
    <x v="2"/>
    <x v="2"/>
    <n v="13605.94"/>
    <n v="244.90691999999999"/>
    <n v="1"/>
    <n v="13605.94"/>
    <x v="1555"/>
    <n v="3.93"/>
    <n v="3857"/>
    <x v="80"/>
    <x v="1"/>
    <x v="1"/>
    <x v="1"/>
    <x v="2"/>
  </r>
  <r>
    <x v="1556"/>
    <x v="4"/>
    <x v="0"/>
    <x v="4"/>
    <x v="2"/>
    <x v="0"/>
    <n v="5777.57"/>
    <n v="103.99625999999999"/>
    <n v="1"/>
    <n v="5777.57"/>
    <x v="1556"/>
    <n v="2.13"/>
    <n v="3584"/>
    <x v="28"/>
    <x v="7"/>
    <x v="7"/>
    <x v="7"/>
    <x v="5"/>
  </r>
  <r>
    <x v="1557"/>
    <x v="5"/>
    <x v="1"/>
    <x v="5"/>
    <x v="1"/>
    <x v="4"/>
    <n v="18245.05"/>
    <n v="328.41089999999997"/>
    <n v="5"/>
    <n v="91225.25"/>
    <x v="1557"/>
    <n v="2.19"/>
    <n v="3246"/>
    <x v="23"/>
    <x v="6"/>
    <x v="6"/>
    <x v="6"/>
    <x v="17"/>
  </r>
  <r>
    <x v="1558"/>
    <x v="2"/>
    <x v="2"/>
    <x v="2"/>
    <x v="2"/>
    <x v="2"/>
    <n v="1275.26"/>
    <n v="22.95468"/>
    <n v="4"/>
    <n v="5101.04"/>
    <x v="1558"/>
    <n v="2.27"/>
    <n v="961"/>
    <x v="223"/>
    <x v="2"/>
    <x v="2"/>
    <x v="2"/>
    <x v="16"/>
  </r>
  <r>
    <x v="1559"/>
    <x v="4"/>
    <x v="0"/>
    <x v="4"/>
    <x v="0"/>
    <x v="5"/>
    <n v="14731.57"/>
    <n v="265.16825999999998"/>
    <n v="1"/>
    <n v="14731.57"/>
    <x v="1559"/>
    <n v="2.11"/>
    <n v="4465"/>
    <x v="342"/>
    <x v="11"/>
    <x v="11"/>
    <x v="11"/>
    <x v="15"/>
  </r>
  <r>
    <x v="1560"/>
    <x v="0"/>
    <x v="0"/>
    <x v="0"/>
    <x v="0"/>
    <x v="5"/>
    <n v="6755.52"/>
    <n v="121.59936"/>
    <n v="4"/>
    <n v="27022.080000000002"/>
    <x v="1560"/>
    <n v="3.06"/>
    <n v="2361"/>
    <x v="138"/>
    <x v="0"/>
    <x v="0"/>
    <x v="0"/>
    <x v="8"/>
  </r>
  <r>
    <x v="1561"/>
    <x v="1"/>
    <x v="1"/>
    <x v="1"/>
    <x v="2"/>
    <x v="2"/>
    <n v="11152.51"/>
    <n v="200.74517999999998"/>
    <n v="3"/>
    <n v="33457.53"/>
    <x v="1561"/>
    <n v="1.27"/>
    <n v="679"/>
    <x v="278"/>
    <x v="6"/>
    <x v="6"/>
    <x v="6"/>
    <x v="1"/>
  </r>
  <r>
    <x v="1562"/>
    <x v="5"/>
    <x v="1"/>
    <x v="5"/>
    <x v="0"/>
    <x v="5"/>
    <n v="4949.22"/>
    <n v="89.08596"/>
    <n v="3"/>
    <n v="14847.66"/>
    <x v="1562"/>
    <n v="2.31"/>
    <n v="2933"/>
    <x v="165"/>
    <x v="7"/>
    <x v="7"/>
    <x v="7"/>
    <x v="21"/>
  </r>
  <r>
    <x v="1563"/>
    <x v="1"/>
    <x v="1"/>
    <x v="1"/>
    <x v="1"/>
    <x v="2"/>
    <n v="14202.78"/>
    <n v="255.65003999999999"/>
    <n v="4"/>
    <n v="56811.12"/>
    <x v="1563"/>
    <n v="3.8"/>
    <n v="144"/>
    <x v="244"/>
    <x v="3"/>
    <x v="3"/>
    <x v="3"/>
    <x v="22"/>
  </r>
  <r>
    <x v="1564"/>
    <x v="2"/>
    <x v="2"/>
    <x v="2"/>
    <x v="0"/>
    <x v="5"/>
    <n v="8258.09"/>
    <n v="148.64561999999998"/>
    <n v="2"/>
    <n v="16516.18"/>
    <x v="1564"/>
    <n v="2.29"/>
    <n v="76"/>
    <x v="47"/>
    <x v="2"/>
    <x v="2"/>
    <x v="2"/>
    <x v="26"/>
  </r>
  <r>
    <x v="1565"/>
    <x v="4"/>
    <x v="0"/>
    <x v="4"/>
    <x v="0"/>
    <x v="4"/>
    <n v="4004.93"/>
    <n v="72.088739999999987"/>
    <n v="4"/>
    <n v="16019.72"/>
    <x v="1565"/>
    <n v="3.27"/>
    <n v="3392"/>
    <x v="274"/>
    <x v="5"/>
    <x v="5"/>
    <x v="5"/>
    <x v="7"/>
  </r>
  <r>
    <x v="1566"/>
    <x v="9"/>
    <x v="1"/>
    <x v="9"/>
    <x v="2"/>
    <x v="0"/>
    <n v="520.42999999999995"/>
    <n v="9.3677399999999977"/>
    <n v="4"/>
    <n v="2081.7199999999998"/>
    <x v="1566"/>
    <n v="2.3199999999999998"/>
    <n v="770"/>
    <x v="191"/>
    <x v="1"/>
    <x v="1"/>
    <x v="1"/>
    <x v="30"/>
  </r>
  <r>
    <x v="1567"/>
    <x v="6"/>
    <x v="4"/>
    <x v="6"/>
    <x v="1"/>
    <x v="0"/>
    <n v="15128.97"/>
    <n v="272.32145999999995"/>
    <n v="5"/>
    <n v="75644.850000000006"/>
    <x v="1567"/>
    <n v="3.53"/>
    <n v="3632"/>
    <x v="204"/>
    <x v="11"/>
    <x v="11"/>
    <x v="11"/>
    <x v="18"/>
  </r>
  <r>
    <x v="1568"/>
    <x v="5"/>
    <x v="1"/>
    <x v="5"/>
    <x v="2"/>
    <x v="5"/>
    <n v="5106.51"/>
    <n v="91.917180000000002"/>
    <n v="1"/>
    <n v="5106.51"/>
    <x v="1568"/>
    <n v="4.8499999999999996"/>
    <n v="1114"/>
    <x v="155"/>
    <x v="2"/>
    <x v="2"/>
    <x v="2"/>
    <x v="3"/>
  </r>
  <r>
    <x v="1569"/>
    <x v="6"/>
    <x v="4"/>
    <x v="6"/>
    <x v="1"/>
    <x v="5"/>
    <n v="11212.58"/>
    <n v="201.82643999999999"/>
    <n v="3"/>
    <n v="33637.74"/>
    <x v="1569"/>
    <n v="3.93"/>
    <n v="4705"/>
    <x v="230"/>
    <x v="7"/>
    <x v="7"/>
    <x v="7"/>
    <x v="8"/>
  </r>
  <r>
    <x v="1570"/>
    <x v="1"/>
    <x v="1"/>
    <x v="1"/>
    <x v="1"/>
    <x v="2"/>
    <n v="15562.52"/>
    <n v="280.12536"/>
    <n v="2"/>
    <n v="31125.040000000001"/>
    <x v="1570"/>
    <n v="1.34"/>
    <n v="3604"/>
    <x v="331"/>
    <x v="8"/>
    <x v="8"/>
    <x v="8"/>
    <x v="2"/>
  </r>
  <r>
    <x v="1571"/>
    <x v="2"/>
    <x v="2"/>
    <x v="2"/>
    <x v="2"/>
    <x v="2"/>
    <n v="10296.36"/>
    <n v="185.33447999999999"/>
    <n v="4"/>
    <n v="41185.440000000002"/>
    <x v="1571"/>
    <n v="3.5"/>
    <n v="1309"/>
    <x v="196"/>
    <x v="1"/>
    <x v="1"/>
    <x v="1"/>
    <x v="11"/>
  </r>
  <r>
    <x v="1572"/>
    <x v="9"/>
    <x v="1"/>
    <x v="9"/>
    <x v="1"/>
    <x v="1"/>
    <n v="19431.66"/>
    <n v="349.76987999999994"/>
    <n v="2"/>
    <n v="38863.32"/>
    <x v="1572"/>
    <n v="3"/>
    <n v="4182"/>
    <x v="150"/>
    <x v="8"/>
    <x v="8"/>
    <x v="8"/>
    <x v="6"/>
  </r>
  <r>
    <x v="1573"/>
    <x v="0"/>
    <x v="0"/>
    <x v="0"/>
    <x v="2"/>
    <x v="4"/>
    <n v="9142.9699999999993"/>
    <n v="164.57345999999998"/>
    <n v="5"/>
    <n v="45714.85"/>
    <x v="1573"/>
    <n v="3.3"/>
    <n v="3926"/>
    <x v="166"/>
    <x v="0"/>
    <x v="0"/>
    <x v="0"/>
    <x v="10"/>
  </r>
  <r>
    <x v="1574"/>
    <x v="3"/>
    <x v="3"/>
    <x v="3"/>
    <x v="1"/>
    <x v="3"/>
    <n v="10345.52"/>
    <n v="186.21935999999999"/>
    <n v="5"/>
    <n v="51727.6"/>
    <x v="1574"/>
    <n v="4.4800000000000004"/>
    <n v="3083"/>
    <x v="233"/>
    <x v="0"/>
    <x v="0"/>
    <x v="0"/>
    <x v="11"/>
  </r>
  <r>
    <x v="1575"/>
    <x v="4"/>
    <x v="0"/>
    <x v="4"/>
    <x v="2"/>
    <x v="4"/>
    <n v="17984.86"/>
    <n v="323.72748000000001"/>
    <n v="4"/>
    <n v="71939.44"/>
    <x v="1575"/>
    <n v="3.26"/>
    <n v="1982"/>
    <x v="103"/>
    <x v="10"/>
    <x v="10"/>
    <x v="10"/>
    <x v="14"/>
  </r>
  <r>
    <x v="1576"/>
    <x v="3"/>
    <x v="3"/>
    <x v="3"/>
    <x v="0"/>
    <x v="0"/>
    <n v="8609.93"/>
    <n v="154.97873999999999"/>
    <n v="1"/>
    <n v="8609.93"/>
    <x v="1576"/>
    <n v="2.68"/>
    <n v="2250"/>
    <x v="277"/>
    <x v="7"/>
    <x v="7"/>
    <x v="7"/>
    <x v="28"/>
  </r>
  <r>
    <x v="1577"/>
    <x v="6"/>
    <x v="4"/>
    <x v="6"/>
    <x v="2"/>
    <x v="1"/>
    <n v="15723.88"/>
    <n v="283.02983999999998"/>
    <n v="5"/>
    <n v="78619.399999999994"/>
    <x v="1577"/>
    <n v="2.82"/>
    <n v="1945"/>
    <x v="146"/>
    <x v="4"/>
    <x v="4"/>
    <x v="4"/>
    <x v="28"/>
  </r>
  <r>
    <x v="1578"/>
    <x v="5"/>
    <x v="1"/>
    <x v="5"/>
    <x v="2"/>
    <x v="2"/>
    <n v="12728.83"/>
    <n v="229.11893999999998"/>
    <n v="1"/>
    <n v="12728.83"/>
    <x v="1578"/>
    <n v="2.9"/>
    <n v="4686"/>
    <x v="221"/>
    <x v="7"/>
    <x v="7"/>
    <x v="7"/>
    <x v="11"/>
  </r>
  <r>
    <x v="1579"/>
    <x v="3"/>
    <x v="3"/>
    <x v="3"/>
    <x v="2"/>
    <x v="4"/>
    <n v="461.05"/>
    <n v="8.2988999999999997"/>
    <n v="2"/>
    <n v="922.1"/>
    <x v="1579"/>
    <n v="2.4900000000000002"/>
    <n v="470"/>
    <x v="193"/>
    <x v="7"/>
    <x v="7"/>
    <x v="7"/>
    <x v="2"/>
  </r>
  <r>
    <x v="1580"/>
    <x v="2"/>
    <x v="2"/>
    <x v="2"/>
    <x v="0"/>
    <x v="1"/>
    <n v="15393.35"/>
    <n v="277.08029999999997"/>
    <n v="2"/>
    <n v="30786.7"/>
    <x v="1580"/>
    <n v="1.72"/>
    <n v="4833"/>
    <x v="16"/>
    <x v="2"/>
    <x v="2"/>
    <x v="2"/>
    <x v="12"/>
  </r>
  <r>
    <x v="1581"/>
    <x v="1"/>
    <x v="1"/>
    <x v="1"/>
    <x v="0"/>
    <x v="1"/>
    <n v="11677.2"/>
    <n v="210.18959999999998"/>
    <n v="5"/>
    <n v="58386"/>
    <x v="1581"/>
    <n v="2.87"/>
    <n v="541"/>
    <x v="70"/>
    <x v="9"/>
    <x v="9"/>
    <x v="9"/>
    <x v="9"/>
  </r>
  <r>
    <x v="1582"/>
    <x v="3"/>
    <x v="3"/>
    <x v="3"/>
    <x v="0"/>
    <x v="0"/>
    <n v="13801.26"/>
    <n v="248.42267999999999"/>
    <n v="4"/>
    <n v="55205.04"/>
    <x v="1582"/>
    <n v="4.37"/>
    <n v="3116"/>
    <x v="253"/>
    <x v="6"/>
    <x v="6"/>
    <x v="6"/>
    <x v="10"/>
  </r>
  <r>
    <x v="1583"/>
    <x v="8"/>
    <x v="3"/>
    <x v="8"/>
    <x v="1"/>
    <x v="2"/>
    <n v="7027.26"/>
    <n v="126.49068"/>
    <n v="2"/>
    <n v="14054.52"/>
    <x v="1583"/>
    <n v="2.16"/>
    <n v="1253"/>
    <x v="204"/>
    <x v="11"/>
    <x v="11"/>
    <x v="11"/>
    <x v="18"/>
  </r>
  <r>
    <x v="1584"/>
    <x v="5"/>
    <x v="1"/>
    <x v="5"/>
    <x v="1"/>
    <x v="1"/>
    <n v="17065.98"/>
    <n v="307.18763999999999"/>
    <n v="3"/>
    <n v="51197.94"/>
    <x v="1584"/>
    <n v="2.35"/>
    <n v="3535"/>
    <x v="31"/>
    <x v="2"/>
    <x v="2"/>
    <x v="2"/>
    <x v="20"/>
  </r>
  <r>
    <x v="1585"/>
    <x v="9"/>
    <x v="1"/>
    <x v="9"/>
    <x v="2"/>
    <x v="5"/>
    <n v="11515.42"/>
    <n v="207.27755999999999"/>
    <n v="3"/>
    <n v="34546.26"/>
    <x v="1585"/>
    <n v="3.83"/>
    <n v="872"/>
    <x v="104"/>
    <x v="0"/>
    <x v="0"/>
    <x v="0"/>
    <x v="2"/>
  </r>
  <r>
    <x v="1586"/>
    <x v="3"/>
    <x v="3"/>
    <x v="3"/>
    <x v="0"/>
    <x v="2"/>
    <n v="14199.58"/>
    <n v="255.59243999999998"/>
    <n v="3"/>
    <n v="42598.74"/>
    <x v="1586"/>
    <n v="4.1500000000000004"/>
    <n v="484"/>
    <x v="243"/>
    <x v="5"/>
    <x v="5"/>
    <x v="5"/>
    <x v="27"/>
  </r>
  <r>
    <x v="1587"/>
    <x v="1"/>
    <x v="1"/>
    <x v="1"/>
    <x v="0"/>
    <x v="0"/>
    <n v="14369.79"/>
    <n v="258.65622000000002"/>
    <n v="5"/>
    <n v="71848.95"/>
    <x v="1587"/>
    <n v="3.84"/>
    <n v="4627"/>
    <x v="44"/>
    <x v="3"/>
    <x v="3"/>
    <x v="3"/>
    <x v="15"/>
  </r>
  <r>
    <x v="1588"/>
    <x v="4"/>
    <x v="0"/>
    <x v="4"/>
    <x v="2"/>
    <x v="2"/>
    <n v="13158.4"/>
    <n v="236.85119999999998"/>
    <n v="1"/>
    <n v="13158.4"/>
    <x v="1588"/>
    <n v="4.3099999999999996"/>
    <n v="4469"/>
    <x v="128"/>
    <x v="3"/>
    <x v="3"/>
    <x v="3"/>
    <x v="29"/>
  </r>
  <r>
    <x v="1589"/>
    <x v="5"/>
    <x v="1"/>
    <x v="5"/>
    <x v="1"/>
    <x v="5"/>
    <n v="9789.26"/>
    <n v="176.20667999999998"/>
    <n v="1"/>
    <n v="9789.26"/>
    <x v="1589"/>
    <n v="4.88"/>
    <n v="3025"/>
    <x v="276"/>
    <x v="5"/>
    <x v="5"/>
    <x v="5"/>
    <x v="4"/>
  </r>
  <r>
    <x v="1590"/>
    <x v="5"/>
    <x v="1"/>
    <x v="5"/>
    <x v="1"/>
    <x v="3"/>
    <n v="10049.15"/>
    <n v="180.88469999999998"/>
    <n v="2"/>
    <n v="20098.3"/>
    <x v="1590"/>
    <n v="3.19"/>
    <n v="3821"/>
    <x v="78"/>
    <x v="0"/>
    <x v="0"/>
    <x v="0"/>
    <x v="12"/>
  </r>
  <r>
    <x v="1591"/>
    <x v="9"/>
    <x v="1"/>
    <x v="9"/>
    <x v="1"/>
    <x v="1"/>
    <n v="6344.63"/>
    <n v="114.20334"/>
    <n v="5"/>
    <n v="31723.15"/>
    <x v="1591"/>
    <n v="1.82"/>
    <n v="3401"/>
    <x v="83"/>
    <x v="8"/>
    <x v="8"/>
    <x v="8"/>
    <x v="28"/>
  </r>
  <r>
    <x v="1592"/>
    <x v="6"/>
    <x v="4"/>
    <x v="6"/>
    <x v="0"/>
    <x v="1"/>
    <n v="16661.939999999999"/>
    <n v="299.91491999999994"/>
    <n v="5"/>
    <n v="83309.7"/>
    <x v="1592"/>
    <n v="3.44"/>
    <n v="1976"/>
    <x v="320"/>
    <x v="10"/>
    <x v="10"/>
    <x v="10"/>
    <x v="5"/>
  </r>
  <r>
    <x v="1593"/>
    <x v="7"/>
    <x v="0"/>
    <x v="7"/>
    <x v="0"/>
    <x v="0"/>
    <n v="3650.8"/>
    <n v="65.714399999999998"/>
    <n v="3"/>
    <n v="10952.4"/>
    <x v="1593"/>
    <n v="4.8"/>
    <n v="1577"/>
    <x v="264"/>
    <x v="1"/>
    <x v="1"/>
    <x v="1"/>
    <x v="9"/>
  </r>
  <r>
    <x v="1594"/>
    <x v="7"/>
    <x v="0"/>
    <x v="7"/>
    <x v="1"/>
    <x v="3"/>
    <n v="7524.67"/>
    <n v="135.44405999999998"/>
    <n v="1"/>
    <n v="7524.67"/>
    <x v="1594"/>
    <n v="4.22"/>
    <n v="2723"/>
    <x v="191"/>
    <x v="1"/>
    <x v="1"/>
    <x v="1"/>
    <x v="30"/>
  </r>
  <r>
    <x v="1595"/>
    <x v="5"/>
    <x v="1"/>
    <x v="5"/>
    <x v="2"/>
    <x v="4"/>
    <n v="15303.81"/>
    <n v="275.46857999999997"/>
    <n v="4"/>
    <n v="61215.24"/>
    <x v="1595"/>
    <n v="1.8"/>
    <n v="446"/>
    <x v="46"/>
    <x v="0"/>
    <x v="0"/>
    <x v="0"/>
    <x v="25"/>
  </r>
  <r>
    <x v="1596"/>
    <x v="6"/>
    <x v="4"/>
    <x v="6"/>
    <x v="1"/>
    <x v="1"/>
    <n v="15832.53"/>
    <n v="284.98554000000001"/>
    <n v="2"/>
    <n v="31665.06"/>
    <x v="1596"/>
    <n v="3.38"/>
    <n v="3200"/>
    <x v="329"/>
    <x v="6"/>
    <x v="6"/>
    <x v="6"/>
    <x v="4"/>
  </r>
  <r>
    <x v="1597"/>
    <x v="5"/>
    <x v="1"/>
    <x v="5"/>
    <x v="0"/>
    <x v="5"/>
    <n v="18971.54"/>
    <n v="341.48771999999997"/>
    <n v="5"/>
    <n v="94857.7"/>
    <x v="1597"/>
    <n v="2.48"/>
    <n v="3977"/>
    <x v="140"/>
    <x v="1"/>
    <x v="1"/>
    <x v="1"/>
    <x v="23"/>
  </r>
  <r>
    <x v="1598"/>
    <x v="1"/>
    <x v="1"/>
    <x v="1"/>
    <x v="1"/>
    <x v="0"/>
    <n v="17691.8"/>
    <n v="318.45239999999995"/>
    <n v="5"/>
    <n v="88459"/>
    <x v="1598"/>
    <n v="3.61"/>
    <n v="1637"/>
    <x v="88"/>
    <x v="7"/>
    <x v="7"/>
    <x v="7"/>
    <x v="23"/>
  </r>
  <r>
    <x v="1599"/>
    <x v="3"/>
    <x v="3"/>
    <x v="3"/>
    <x v="2"/>
    <x v="5"/>
    <n v="5817.02"/>
    <n v="104.70636"/>
    <n v="4"/>
    <n v="23268.080000000002"/>
    <x v="1599"/>
    <n v="4.2"/>
    <n v="461"/>
    <x v="20"/>
    <x v="1"/>
    <x v="1"/>
    <x v="1"/>
    <x v="5"/>
  </r>
  <r>
    <x v="1600"/>
    <x v="0"/>
    <x v="0"/>
    <x v="0"/>
    <x v="0"/>
    <x v="2"/>
    <n v="11073.85"/>
    <n v="199.32929999999999"/>
    <n v="3"/>
    <n v="33221.550000000003"/>
    <x v="1600"/>
    <n v="2.0299999999999998"/>
    <n v="3114"/>
    <x v="243"/>
    <x v="5"/>
    <x v="5"/>
    <x v="5"/>
    <x v="27"/>
  </r>
  <r>
    <x v="1601"/>
    <x v="1"/>
    <x v="1"/>
    <x v="1"/>
    <x v="2"/>
    <x v="5"/>
    <n v="11098.13"/>
    <n v="199.76633999999996"/>
    <n v="4"/>
    <n v="44392.52"/>
    <x v="1601"/>
    <n v="3.2"/>
    <n v="2410"/>
    <x v="45"/>
    <x v="0"/>
    <x v="0"/>
    <x v="0"/>
    <x v="15"/>
  </r>
  <r>
    <x v="1602"/>
    <x v="9"/>
    <x v="1"/>
    <x v="9"/>
    <x v="1"/>
    <x v="3"/>
    <n v="15757.8"/>
    <n v="283.64039999999994"/>
    <n v="4"/>
    <n v="63031.199999999997"/>
    <x v="1602"/>
    <n v="4.0999999999999996"/>
    <n v="1206"/>
    <x v="139"/>
    <x v="5"/>
    <x v="5"/>
    <x v="5"/>
    <x v="11"/>
  </r>
  <r>
    <x v="1603"/>
    <x v="2"/>
    <x v="2"/>
    <x v="2"/>
    <x v="1"/>
    <x v="1"/>
    <n v="8240.7000000000007"/>
    <n v="148.33260000000001"/>
    <n v="4"/>
    <n v="32962.800000000003"/>
    <x v="1603"/>
    <n v="2.14"/>
    <n v="581"/>
    <x v="182"/>
    <x v="9"/>
    <x v="9"/>
    <x v="9"/>
    <x v="30"/>
  </r>
  <r>
    <x v="1604"/>
    <x v="8"/>
    <x v="3"/>
    <x v="8"/>
    <x v="1"/>
    <x v="5"/>
    <n v="7864.3"/>
    <n v="141.5574"/>
    <n v="3"/>
    <n v="23592.9"/>
    <x v="1604"/>
    <n v="1.88"/>
    <n v="4171"/>
    <x v="98"/>
    <x v="8"/>
    <x v="8"/>
    <x v="8"/>
    <x v="19"/>
  </r>
  <r>
    <x v="1605"/>
    <x v="3"/>
    <x v="3"/>
    <x v="3"/>
    <x v="1"/>
    <x v="5"/>
    <n v="7298.69"/>
    <n v="131.37642"/>
    <n v="5"/>
    <n v="36493.449999999997"/>
    <x v="1605"/>
    <n v="1.02"/>
    <n v="4762"/>
    <x v="275"/>
    <x v="2"/>
    <x v="2"/>
    <x v="2"/>
    <x v="27"/>
  </r>
  <r>
    <x v="1606"/>
    <x v="8"/>
    <x v="3"/>
    <x v="8"/>
    <x v="1"/>
    <x v="3"/>
    <n v="12569.75"/>
    <n v="226.25549999999998"/>
    <n v="4"/>
    <n v="50279"/>
    <x v="1606"/>
    <n v="2.4300000000000002"/>
    <n v="2101"/>
    <x v="56"/>
    <x v="10"/>
    <x v="10"/>
    <x v="10"/>
    <x v="23"/>
  </r>
  <r>
    <x v="1607"/>
    <x v="9"/>
    <x v="1"/>
    <x v="9"/>
    <x v="0"/>
    <x v="1"/>
    <n v="12187.77"/>
    <n v="219.37985999999998"/>
    <n v="3"/>
    <n v="36563.31"/>
    <x v="1607"/>
    <n v="1.1599999999999999"/>
    <n v="250"/>
    <x v="278"/>
    <x v="6"/>
    <x v="6"/>
    <x v="6"/>
    <x v="1"/>
  </r>
  <r>
    <x v="1608"/>
    <x v="7"/>
    <x v="0"/>
    <x v="7"/>
    <x v="0"/>
    <x v="3"/>
    <n v="16341.68"/>
    <n v="294.15024"/>
    <n v="3"/>
    <n v="49025.04"/>
    <x v="1608"/>
    <n v="4.34"/>
    <n v="4999"/>
    <x v="140"/>
    <x v="1"/>
    <x v="1"/>
    <x v="1"/>
    <x v="23"/>
  </r>
  <r>
    <x v="1609"/>
    <x v="9"/>
    <x v="1"/>
    <x v="9"/>
    <x v="0"/>
    <x v="2"/>
    <n v="19392.89"/>
    <n v="349.07201999999995"/>
    <n v="1"/>
    <n v="19392.89"/>
    <x v="1609"/>
    <n v="2.2999999999999998"/>
    <n v="3853"/>
    <x v="249"/>
    <x v="10"/>
    <x v="10"/>
    <x v="10"/>
    <x v="30"/>
  </r>
  <r>
    <x v="1610"/>
    <x v="5"/>
    <x v="1"/>
    <x v="5"/>
    <x v="2"/>
    <x v="2"/>
    <n v="4852.08"/>
    <n v="87.337439999999987"/>
    <n v="2"/>
    <n v="9704.16"/>
    <x v="1610"/>
    <n v="4.5"/>
    <n v="159"/>
    <x v="166"/>
    <x v="0"/>
    <x v="0"/>
    <x v="0"/>
    <x v="10"/>
  </r>
  <r>
    <x v="1611"/>
    <x v="0"/>
    <x v="0"/>
    <x v="0"/>
    <x v="2"/>
    <x v="2"/>
    <n v="16339.04"/>
    <n v="294.10271999999998"/>
    <n v="2"/>
    <n v="32678.080000000002"/>
    <x v="1611"/>
    <n v="3.7"/>
    <n v="68"/>
    <x v="335"/>
    <x v="0"/>
    <x v="0"/>
    <x v="0"/>
    <x v="21"/>
  </r>
  <r>
    <x v="1612"/>
    <x v="6"/>
    <x v="4"/>
    <x v="6"/>
    <x v="1"/>
    <x v="4"/>
    <n v="13623.47"/>
    <n v="245.22245999999996"/>
    <n v="3"/>
    <n v="40870.410000000003"/>
    <x v="1612"/>
    <n v="1.38"/>
    <n v="3666"/>
    <x v="305"/>
    <x v="3"/>
    <x v="3"/>
    <x v="3"/>
    <x v="19"/>
  </r>
  <r>
    <x v="1613"/>
    <x v="1"/>
    <x v="1"/>
    <x v="1"/>
    <x v="2"/>
    <x v="5"/>
    <n v="3660.3"/>
    <n v="65.885400000000004"/>
    <n v="1"/>
    <n v="3660.3"/>
    <x v="1613"/>
    <n v="1.7"/>
    <n v="675"/>
    <x v="43"/>
    <x v="6"/>
    <x v="6"/>
    <x v="6"/>
    <x v="24"/>
  </r>
  <r>
    <x v="1614"/>
    <x v="2"/>
    <x v="2"/>
    <x v="2"/>
    <x v="1"/>
    <x v="0"/>
    <n v="898.39"/>
    <n v="16.171019999999999"/>
    <n v="1"/>
    <n v="898.39"/>
    <x v="1614"/>
    <n v="2.14"/>
    <n v="2728"/>
    <x v="145"/>
    <x v="7"/>
    <x v="7"/>
    <x v="7"/>
    <x v="20"/>
  </r>
  <r>
    <x v="1615"/>
    <x v="7"/>
    <x v="0"/>
    <x v="7"/>
    <x v="1"/>
    <x v="2"/>
    <n v="165.82"/>
    <n v="2.9847599999999996"/>
    <n v="3"/>
    <n v="497.46"/>
    <x v="1615"/>
    <n v="1.29"/>
    <n v="3170"/>
    <x v="278"/>
    <x v="6"/>
    <x v="6"/>
    <x v="6"/>
    <x v="1"/>
  </r>
  <r>
    <x v="1616"/>
    <x v="8"/>
    <x v="3"/>
    <x v="8"/>
    <x v="2"/>
    <x v="4"/>
    <n v="3671.05"/>
    <n v="66.078900000000004"/>
    <n v="3"/>
    <n v="11013.15"/>
    <x v="1616"/>
    <n v="1.75"/>
    <n v="3967"/>
    <x v="216"/>
    <x v="11"/>
    <x v="11"/>
    <x v="11"/>
    <x v="29"/>
  </r>
  <r>
    <x v="1617"/>
    <x v="2"/>
    <x v="2"/>
    <x v="2"/>
    <x v="2"/>
    <x v="4"/>
    <n v="7569.21"/>
    <n v="136.24578"/>
    <n v="1"/>
    <n v="7569.21"/>
    <x v="1617"/>
    <n v="4.3499999999999996"/>
    <n v="4032"/>
    <x v="190"/>
    <x v="5"/>
    <x v="5"/>
    <x v="5"/>
    <x v="20"/>
  </r>
  <r>
    <x v="1618"/>
    <x v="0"/>
    <x v="0"/>
    <x v="0"/>
    <x v="2"/>
    <x v="1"/>
    <n v="6520.31"/>
    <n v="117.36557999999999"/>
    <n v="5"/>
    <n v="32601.55"/>
    <x v="1618"/>
    <n v="4.95"/>
    <n v="397"/>
    <x v="78"/>
    <x v="0"/>
    <x v="0"/>
    <x v="0"/>
    <x v="12"/>
  </r>
  <r>
    <x v="1619"/>
    <x v="1"/>
    <x v="1"/>
    <x v="1"/>
    <x v="2"/>
    <x v="4"/>
    <n v="1350.6"/>
    <n v="24.310799999999997"/>
    <n v="3"/>
    <n v="4051.8"/>
    <x v="1619"/>
    <n v="4.95"/>
    <n v="3387"/>
    <x v="129"/>
    <x v="7"/>
    <x v="7"/>
    <x v="7"/>
    <x v="25"/>
  </r>
  <r>
    <x v="1620"/>
    <x v="2"/>
    <x v="2"/>
    <x v="2"/>
    <x v="0"/>
    <x v="4"/>
    <n v="14212.6"/>
    <n v="255.82679999999999"/>
    <n v="3"/>
    <n v="42637.8"/>
    <x v="1620"/>
    <n v="4.9400000000000004"/>
    <n v="4821"/>
    <x v="25"/>
    <x v="6"/>
    <x v="6"/>
    <x v="6"/>
    <x v="6"/>
  </r>
  <r>
    <x v="1621"/>
    <x v="3"/>
    <x v="3"/>
    <x v="3"/>
    <x v="0"/>
    <x v="5"/>
    <n v="15273"/>
    <n v="274.91399999999999"/>
    <n v="2"/>
    <n v="30546"/>
    <x v="1621"/>
    <n v="2.35"/>
    <n v="521"/>
    <x v="202"/>
    <x v="9"/>
    <x v="9"/>
    <x v="9"/>
    <x v="27"/>
  </r>
  <r>
    <x v="1622"/>
    <x v="2"/>
    <x v="2"/>
    <x v="2"/>
    <x v="0"/>
    <x v="5"/>
    <n v="4763.49"/>
    <n v="85.742819999999995"/>
    <n v="2"/>
    <n v="9526.98"/>
    <x v="1622"/>
    <n v="3.79"/>
    <n v="1280"/>
    <x v="274"/>
    <x v="5"/>
    <x v="5"/>
    <x v="5"/>
    <x v="7"/>
  </r>
  <r>
    <x v="1623"/>
    <x v="4"/>
    <x v="0"/>
    <x v="4"/>
    <x v="0"/>
    <x v="3"/>
    <n v="8815.9"/>
    <n v="158.68619999999999"/>
    <n v="1"/>
    <n v="8815.9"/>
    <x v="1623"/>
    <n v="2.5099999999999998"/>
    <n v="370"/>
    <x v="117"/>
    <x v="3"/>
    <x v="3"/>
    <x v="3"/>
    <x v="18"/>
  </r>
  <r>
    <x v="1624"/>
    <x v="9"/>
    <x v="1"/>
    <x v="9"/>
    <x v="2"/>
    <x v="3"/>
    <n v="4841.75"/>
    <n v="87.151499999999999"/>
    <n v="4"/>
    <n v="19367"/>
    <x v="1624"/>
    <n v="4.03"/>
    <n v="4605"/>
    <x v="120"/>
    <x v="3"/>
    <x v="3"/>
    <x v="3"/>
    <x v="4"/>
  </r>
  <r>
    <x v="1625"/>
    <x v="0"/>
    <x v="0"/>
    <x v="0"/>
    <x v="1"/>
    <x v="1"/>
    <n v="6107.21"/>
    <n v="109.92977999999999"/>
    <n v="4"/>
    <n v="24428.84"/>
    <x v="1625"/>
    <n v="3.95"/>
    <n v="2679"/>
    <x v="224"/>
    <x v="1"/>
    <x v="1"/>
    <x v="1"/>
    <x v="22"/>
  </r>
  <r>
    <x v="1626"/>
    <x v="8"/>
    <x v="3"/>
    <x v="8"/>
    <x v="0"/>
    <x v="1"/>
    <n v="9040.57"/>
    <n v="162.73025999999999"/>
    <n v="2"/>
    <n v="18081.14"/>
    <x v="1626"/>
    <n v="1.91"/>
    <n v="3676"/>
    <x v="104"/>
    <x v="0"/>
    <x v="0"/>
    <x v="0"/>
    <x v="2"/>
  </r>
  <r>
    <x v="1627"/>
    <x v="9"/>
    <x v="1"/>
    <x v="9"/>
    <x v="0"/>
    <x v="2"/>
    <n v="13794.91"/>
    <n v="248.30837999999997"/>
    <n v="2"/>
    <n v="27589.82"/>
    <x v="1627"/>
    <n v="3.57"/>
    <n v="3512"/>
    <x v="216"/>
    <x v="11"/>
    <x v="11"/>
    <x v="11"/>
    <x v="29"/>
  </r>
  <r>
    <x v="1628"/>
    <x v="6"/>
    <x v="4"/>
    <x v="6"/>
    <x v="2"/>
    <x v="1"/>
    <n v="2219.65"/>
    <n v="39.953699999999998"/>
    <n v="5"/>
    <n v="11098.25"/>
    <x v="1628"/>
    <n v="3.87"/>
    <n v="2902"/>
    <x v="123"/>
    <x v="8"/>
    <x v="8"/>
    <x v="8"/>
    <x v="15"/>
  </r>
  <r>
    <x v="1629"/>
    <x v="7"/>
    <x v="0"/>
    <x v="7"/>
    <x v="0"/>
    <x v="0"/>
    <n v="6443.74"/>
    <n v="115.98731999999998"/>
    <n v="5"/>
    <n v="32218.7"/>
    <x v="1629"/>
    <n v="2.36"/>
    <n v="152"/>
    <x v="179"/>
    <x v="6"/>
    <x v="6"/>
    <x v="6"/>
    <x v="18"/>
  </r>
  <r>
    <x v="1630"/>
    <x v="6"/>
    <x v="4"/>
    <x v="6"/>
    <x v="1"/>
    <x v="4"/>
    <n v="8248.33"/>
    <n v="148.46993999999998"/>
    <n v="4"/>
    <n v="32993.32"/>
    <x v="1630"/>
    <n v="2.99"/>
    <n v="598"/>
    <x v="154"/>
    <x v="2"/>
    <x v="2"/>
    <x v="2"/>
    <x v="15"/>
  </r>
  <r>
    <x v="1631"/>
    <x v="8"/>
    <x v="3"/>
    <x v="8"/>
    <x v="2"/>
    <x v="4"/>
    <n v="16060.65"/>
    <n v="289.09169999999995"/>
    <n v="2"/>
    <n v="32121.3"/>
    <x v="1631"/>
    <n v="3.5"/>
    <n v="3425"/>
    <x v="209"/>
    <x v="7"/>
    <x v="7"/>
    <x v="7"/>
    <x v="13"/>
  </r>
  <r>
    <x v="1632"/>
    <x v="7"/>
    <x v="0"/>
    <x v="7"/>
    <x v="0"/>
    <x v="5"/>
    <n v="10131.49"/>
    <n v="182.36681999999999"/>
    <n v="2"/>
    <n v="20262.98"/>
    <x v="1632"/>
    <n v="2.52"/>
    <n v="3089"/>
    <x v="185"/>
    <x v="0"/>
    <x v="0"/>
    <x v="0"/>
    <x v="6"/>
  </r>
  <r>
    <x v="1633"/>
    <x v="5"/>
    <x v="1"/>
    <x v="5"/>
    <x v="2"/>
    <x v="0"/>
    <n v="12024.25"/>
    <n v="216.4365"/>
    <n v="3"/>
    <n v="36072.75"/>
    <x v="1633"/>
    <n v="2.1800000000000002"/>
    <n v="1183"/>
    <x v="5"/>
    <x v="5"/>
    <x v="5"/>
    <x v="5"/>
    <x v="5"/>
  </r>
  <r>
    <x v="1634"/>
    <x v="6"/>
    <x v="4"/>
    <x v="6"/>
    <x v="0"/>
    <x v="0"/>
    <n v="15054.59"/>
    <n v="270.98262"/>
    <n v="5"/>
    <n v="75272.95"/>
    <x v="1634"/>
    <n v="4.12"/>
    <n v="633"/>
    <x v="245"/>
    <x v="0"/>
    <x v="0"/>
    <x v="0"/>
    <x v="18"/>
  </r>
  <r>
    <x v="1635"/>
    <x v="0"/>
    <x v="0"/>
    <x v="0"/>
    <x v="1"/>
    <x v="1"/>
    <n v="5860.1"/>
    <n v="105.48179999999999"/>
    <n v="4"/>
    <n v="23440.400000000001"/>
    <x v="1635"/>
    <n v="1.44"/>
    <n v="3786"/>
    <x v="81"/>
    <x v="11"/>
    <x v="11"/>
    <x v="11"/>
    <x v="6"/>
  </r>
  <r>
    <x v="1636"/>
    <x v="1"/>
    <x v="1"/>
    <x v="1"/>
    <x v="1"/>
    <x v="3"/>
    <n v="14732.13"/>
    <n v="265.17833999999999"/>
    <n v="5"/>
    <n v="73660.649999999994"/>
    <x v="1636"/>
    <n v="4.91"/>
    <n v="2492"/>
    <x v="6"/>
    <x v="3"/>
    <x v="3"/>
    <x v="3"/>
    <x v="6"/>
  </r>
  <r>
    <x v="1637"/>
    <x v="7"/>
    <x v="0"/>
    <x v="7"/>
    <x v="1"/>
    <x v="4"/>
    <n v="4350.01"/>
    <n v="78.300179999999997"/>
    <n v="2"/>
    <n v="8700.02"/>
    <x v="1637"/>
    <n v="3.79"/>
    <n v="883"/>
    <x v="315"/>
    <x v="10"/>
    <x v="10"/>
    <x v="10"/>
    <x v="3"/>
  </r>
  <r>
    <x v="1638"/>
    <x v="5"/>
    <x v="1"/>
    <x v="5"/>
    <x v="0"/>
    <x v="2"/>
    <n v="9937.57"/>
    <n v="178.87625999999997"/>
    <n v="3"/>
    <n v="29812.71"/>
    <x v="1638"/>
    <n v="1.63"/>
    <n v="938"/>
    <x v="182"/>
    <x v="9"/>
    <x v="9"/>
    <x v="9"/>
    <x v="30"/>
  </r>
  <r>
    <x v="1639"/>
    <x v="2"/>
    <x v="2"/>
    <x v="2"/>
    <x v="1"/>
    <x v="3"/>
    <n v="6629.95"/>
    <n v="119.33909999999999"/>
    <n v="2"/>
    <n v="13259.9"/>
    <x v="1639"/>
    <n v="4.9400000000000004"/>
    <n v="1861"/>
    <x v="49"/>
    <x v="9"/>
    <x v="9"/>
    <x v="9"/>
    <x v="19"/>
  </r>
  <r>
    <x v="1640"/>
    <x v="0"/>
    <x v="0"/>
    <x v="0"/>
    <x v="0"/>
    <x v="4"/>
    <n v="11262.2"/>
    <n v="202.71959999999999"/>
    <n v="4"/>
    <n v="45048.800000000003"/>
    <x v="1640"/>
    <n v="3.57"/>
    <n v="2108"/>
    <x v="160"/>
    <x v="5"/>
    <x v="5"/>
    <x v="5"/>
    <x v="12"/>
  </r>
  <r>
    <x v="1641"/>
    <x v="3"/>
    <x v="3"/>
    <x v="3"/>
    <x v="0"/>
    <x v="4"/>
    <n v="13990.02"/>
    <n v="251.82035999999999"/>
    <n v="2"/>
    <n v="27980.04"/>
    <x v="1641"/>
    <n v="4.01"/>
    <n v="3295"/>
    <x v="28"/>
    <x v="7"/>
    <x v="7"/>
    <x v="7"/>
    <x v="5"/>
  </r>
  <r>
    <x v="1642"/>
    <x v="4"/>
    <x v="0"/>
    <x v="4"/>
    <x v="2"/>
    <x v="0"/>
    <n v="3150.89"/>
    <n v="56.716019999999993"/>
    <n v="3"/>
    <n v="9452.67"/>
    <x v="1642"/>
    <n v="4.8899999999999997"/>
    <n v="3396"/>
    <x v="273"/>
    <x v="11"/>
    <x v="11"/>
    <x v="11"/>
    <x v="16"/>
  </r>
  <r>
    <x v="1643"/>
    <x v="7"/>
    <x v="0"/>
    <x v="7"/>
    <x v="1"/>
    <x v="4"/>
    <n v="15642.39"/>
    <n v="281.56301999999999"/>
    <n v="2"/>
    <n v="31284.78"/>
    <x v="1643"/>
    <n v="4.74"/>
    <n v="3649"/>
    <x v="258"/>
    <x v="10"/>
    <x v="10"/>
    <x v="10"/>
    <x v="4"/>
  </r>
  <r>
    <x v="1644"/>
    <x v="9"/>
    <x v="1"/>
    <x v="9"/>
    <x v="2"/>
    <x v="5"/>
    <n v="6570.75"/>
    <n v="118.27349999999998"/>
    <n v="1"/>
    <n v="6570.75"/>
    <x v="1644"/>
    <n v="4.59"/>
    <n v="2546"/>
    <x v="230"/>
    <x v="7"/>
    <x v="7"/>
    <x v="7"/>
    <x v="8"/>
  </r>
  <r>
    <x v="1645"/>
    <x v="6"/>
    <x v="4"/>
    <x v="6"/>
    <x v="0"/>
    <x v="0"/>
    <n v="11466.04"/>
    <n v="206.38872000000001"/>
    <n v="5"/>
    <n v="57330.2"/>
    <x v="1645"/>
    <n v="4.58"/>
    <n v="930"/>
    <x v="78"/>
    <x v="0"/>
    <x v="0"/>
    <x v="0"/>
    <x v="12"/>
  </r>
  <r>
    <x v="1646"/>
    <x v="1"/>
    <x v="1"/>
    <x v="1"/>
    <x v="2"/>
    <x v="0"/>
    <n v="10273.35"/>
    <n v="184.9203"/>
    <n v="5"/>
    <n v="51366.75"/>
    <x v="1646"/>
    <n v="1.54"/>
    <n v="3256"/>
    <x v="152"/>
    <x v="3"/>
    <x v="3"/>
    <x v="3"/>
    <x v="30"/>
  </r>
  <r>
    <x v="1647"/>
    <x v="7"/>
    <x v="0"/>
    <x v="7"/>
    <x v="1"/>
    <x v="5"/>
    <n v="17259.52"/>
    <n v="310.67135999999999"/>
    <n v="5"/>
    <n v="86297.600000000006"/>
    <x v="1647"/>
    <n v="2.77"/>
    <n v="310"/>
    <x v="139"/>
    <x v="5"/>
    <x v="5"/>
    <x v="5"/>
    <x v="11"/>
  </r>
  <r>
    <x v="1648"/>
    <x v="5"/>
    <x v="1"/>
    <x v="5"/>
    <x v="0"/>
    <x v="3"/>
    <n v="434.21"/>
    <n v="7.8157799999999993"/>
    <n v="4"/>
    <n v="1736.84"/>
    <x v="1648"/>
    <n v="2.52"/>
    <n v="2773"/>
    <x v="274"/>
    <x v="5"/>
    <x v="5"/>
    <x v="5"/>
    <x v="7"/>
  </r>
  <r>
    <x v="1649"/>
    <x v="4"/>
    <x v="0"/>
    <x v="4"/>
    <x v="2"/>
    <x v="0"/>
    <n v="1635.81"/>
    <n v="29.444579999999998"/>
    <n v="1"/>
    <n v="1635.81"/>
    <x v="1649"/>
    <n v="2.67"/>
    <n v="1139"/>
    <x v="293"/>
    <x v="9"/>
    <x v="9"/>
    <x v="9"/>
    <x v="28"/>
  </r>
  <r>
    <x v="1650"/>
    <x v="3"/>
    <x v="3"/>
    <x v="3"/>
    <x v="1"/>
    <x v="1"/>
    <n v="3334.26"/>
    <n v="60.016680000000001"/>
    <n v="5"/>
    <n v="16671.3"/>
    <x v="1650"/>
    <n v="1.52"/>
    <n v="4470"/>
    <x v="313"/>
    <x v="4"/>
    <x v="4"/>
    <x v="4"/>
    <x v="26"/>
  </r>
  <r>
    <x v="1651"/>
    <x v="0"/>
    <x v="0"/>
    <x v="0"/>
    <x v="1"/>
    <x v="2"/>
    <n v="6771.23"/>
    <n v="121.88213999999998"/>
    <n v="3"/>
    <n v="20313.689999999999"/>
    <x v="1651"/>
    <n v="2.5499999999999998"/>
    <n v="4055"/>
    <x v="75"/>
    <x v="1"/>
    <x v="1"/>
    <x v="1"/>
    <x v="17"/>
  </r>
  <r>
    <x v="1652"/>
    <x v="9"/>
    <x v="1"/>
    <x v="9"/>
    <x v="1"/>
    <x v="0"/>
    <n v="1371.97"/>
    <n v="24.695459999999997"/>
    <n v="2"/>
    <n v="2743.94"/>
    <x v="1652"/>
    <n v="4.0999999999999996"/>
    <n v="3238"/>
    <x v="17"/>
    <x v="9"/>
    <x v="9"/>
    <x v="9"/>
    <x v="14"/>
  </r>
  <r>
    <x v="1653"/>
    <x v="7"/>
    <x v="0"/>
    <x v="7"/>
    <x v="0"/>
    <x v="2"/>
    <n v="6857.37"/>
    <n v="123.43265999999998"/>
    <n v="2"/>
    <n v="13714.74"/>
    <x v="1653"/>
    <n v="4.0199999999999996"/>
    <n v="29"/>
    <x v="288"/>
    <x v="4"/>
    <x v="4"/>
    <x v="4"/>
    <x v="14"/>
  </r>
  <r>
    <x v="1654"/>
    <x v="2"/>
    <x v="2"/>
    <x v="2"/>
    <x v="2"/>
    <x v="1"/>
    <n v="12000.92"/>
    <n v="216.01656"/>
    <n v="1"/>
    <n v="12000.92"/>
    <x v="1654"/>
    <n v="2.02"/>
    <n v="3513"/>
    <x v="30"/>
    <x v="5"/>
    <x v="5"/>
    <x v="5"/>
    <x v="17"/>
  </r>
  <r>
    <x v="1655"/>
    <x v="3"/>
    <x v="3"/>
    <x v="3"/>
    <x v="2"/>
    <x v="1"/>
    <n v="3385.92"/>
    <n v="60.946559999999998"/>
    <n v="3"/>
    <n v="10157.76"/>
    <x v="1655"/>
    <n v="4.25"/>
    <n v="3571"/>
    <x v="26"/>
    <x v="2"/>
    <x v="2"/>
    <x v="2"/>
    <x v="9"/>
  </r>
  <r>
    <x v="1656"/>
    <x v="9"/>
    <x v="1"/>
    <x v="9"/>
    <x v="1"/>
    <x v="5"/>
    <n v="5068.09"/>
    <n v="91.225619999999992"/>
    <n v="4"/>
    <n v="20272.36"/>
    <x v="1656"/>
    <n v="3.47"/>
    <n v="3605"/>
    <x v="347"/>
    <x v="1"/>
    <x v="1"/>
    <x v="1"/>
    <x v="3"/>
  </r>
  <r>
    <x v="1657"/>
    <x v="8"/>
    <x v="3"/>
    <x v="8"/>
    <x v="1"/>
    <x v="0"/>
    <n v="12540.54"/>
    <n v="225.72971999999999"/>
    <n v="3"/>
    <n v="37621.620000000003"/>
    <x v="1657"/>
    <n v="4.49"/>
    <n v="2653"/>
    <x v="275"/>
    <x v="2"/>
    <x v="2"/>
    <x v="2"/>
    <x v="27"/>
  </r>
  <r>
    <x v="1658"/>
    <x v="5"/>
    <x v="1"/>
    <x v="5"/>
    <x v="1"/>
    <x v="2"/>
    <n v="1911.07"/>
    <n v="34.399259999999998"/>
    <n v="2"/>
    <n v="3822.14"/>
    <x v="1658"/>
    <n v="4.4000000000000004"/>
    <n v="2654"/>
    <x v="355"/>
    <x v="10"/>
    <x v="10"/>
    <x v="10"/>
    <x v="6"/>
  </r>
  <r>
    <x v="1659"/>
    <x v="5"/>
    <x v="1"/>
    <x v="5"/>
    <x v="0"/>
    <x v="5"/>
    <n v="17753.849999999999"/>
    <n v="319.56929999999994"/>
    <n v="4"/>
    <n v="71015.399999999994"/>
    <x v="1659"/>
    <n v="4.33"/>
    <n v="3665"/>
    <x v="166"/>
    <x v="0"/>
    <x v="0"/>
    <x v="0"/>
    <x v="10"/>
  </r>
  <r>
    <x v="1660"/>
    <x v="6"/>
    <x v="4"/>
    <x v="6"/>
    <x v="2"/>
    <x v="3"/>
    <n v="14798.98"/>
    <n v="266.38163999999995"/>
    <n v="3"/>
    <n v="44396.94"/>
    <x v="1660"/>
    <n v="2.72"/>
    <n v="3781"/>
    <x v="161"/>
    <x v="10"/>
    <x v="10"/>
    <x v="10"/>
    <x v="1"/>
  </r>
  <r>
    <x v="1661"/>
    <x v="0"/>
    <x v="0"/>
    <x v="0"/>
    <x v="1"/>
    <x v="2"/>
    <n v="2319.9"/>
    <n v="41.758199999999995"/>
    <n v="1"/>
    <n v="2319.9"/>
    <x v="1661"/>
    <n v="2.81"/>
    <n v="4784"/>
    <x v="59"/>
    <x v="6"/>
    <x v="6"/>
    <x v="6"/>
    <x v="20"/>
  </r>
  <r>
    <x v="1662"/>
    <x v="7"/>
    <x v="0"/>
    <x v="7"/>
    <x v="2"/>
    <x v="5"/>
    <n v="15633.75"/>
    <n v="281.40749999999997"/>
    <n v="5"/>
    <n v="78168.75"/>
    <x v="1662"/>
    <n v="4.37"/>
    <n v="4845"/>
    <x v="172"/>
    <x v="0"/>
    <x v="0"/>
    <x v="0"/>
    <x v="23"/>
  </r>
  <r>
    <x v="1663"/>
    <x v="2"/>
    <x v="2"/>
    <x v="2"/>
    <x v="1"/>
    <x v="3"/>
    <n v="15931.12"/>
    <n v="286.76015999999998"/>
    <n v="3"/>
    <n v="47793.36"/>
    <x v="1663"/>
    <n v="3.65"/>
    <n v="2241"/>
    <x v="354"/>
    <x v="6"/>
    <x v="6"/>
    <x v="6"/>
    <x v="16"/>
  </r>
  <r>
    <x v="1664"/>
    <x v="7"/>
    <x v="0"/>
    <x v="7"/>
    <x v="2"/>
    <x v="3"/>
    <n v="2327.0700000000002"/>
    <n v="41.887259999999998"/>
    <n v="1"/>
    <n v="2327.0700000000002"/>
    <x v="1664"/>
    <n v="1.2"/>
    <n v="4431"/>
    <x v="45"/>
    <x v="0"/>
    <x v="0"/>
    <x v="0"/>
    <x v="15"/>
  </r>
  <r>
    <x v="1665"/>
    <x v="4"/>
    <x v="0"/>
    <x v="4"/>
    <x v="2"/>
    <x v="4"/>
    <n v="9438.1200000000008"/>
    <n v="169.88615999999999"/>
    <n v="2"/>
    <n v="18876.240000000002"/>
    <x v="1665"/>
    <n v="2.21"/>
    <n v="3635"/>
    <x v="218"/>
    <x v="11"/>
    <x v="11"/>
    <x v="11"/>
    <x v="10"/>
  </r>
  <r>
    <x v="1666"/>
    <x v="3"/>
    <x v="3"/>
    <x v="3"/>
    <x v="0"/>
    <x v="1"/>
    <n v="2819.8"/>
    <n v="50.756399999999999"/>
    <n v="4"/>
    <n v="11279.2"/>
    <x v="1666"/>
    <n v="1.7"/>
    <n v="824"/>
    <x v="347"/>
    <x v="1"/>
    <x v="1"/>
    <x v="1"/>
    <x v="3"/>
  </r>
  <r>
    <x v="1667"/>
    <x v="6"/>
    <x v="4"/>
    <x v="6"/>
    <x v="1"/>
    <x v="4"/>
    <n v="12678.7"/>
    <n v="228.2166"/>
    <n v="3"/>
    <n v="38036.1"/>
    <x v="1667"/>
    <n v="1.83"/>
    <n v="3733"/>
    <x v="79"/>
    <x v="11"/>
    <x v="11"/>
    <x v="11"/>
    <x v="4"/>
  </r>
  <r>
    <x v="1668"/>
    <x v="4"/>
    <x v="0"/>
    <x v="4"/>
    <x v="0"/>
    <x v="1"/>
    <n v="11106.2"/>
    <n v="199.91159999999999"/>
    <n v="4"/>
    <n v="44424.800000000003"/>
    <x v="1668"/>
    <n v="4.7300000000000004"/>
    <n v="352"/>
    <x v="21"/>
    <x v="6"/>
    <x v="6"/>
    <x v="6"/>
    <x v="5"/>
  </r>
  <r>
    <x v="1669"/>
    <x v="0"/>
    <x v="0"/>
    <x v="0"/>
    <x v="1"/>
    <x v="1"/>
    <n v="9560.64"/>
    <n v="172.09151999999997"/>
    <n v="2"/>
    <n v="19121.28"/>
    <x v="1669"/>
    <n v="4.42"/>
    <n v="616"/>
    <x v="288"/>
    <x v="4"/>
    <x v="4"/>
    <x v="4"/>
    <x v="14"/>
  </r>
  <r>
    <x v="1670"/>
    <x v="9"/>
    <x v="1"/>
    <x v="9"/>
    <x v="2"/>
    <x v="0"/>
    <n v="3100.12"/>
    <n v="55.802159999999994"/>
    <n v="1"/>
    <n v="3100.12"/>
    <x v="1670"/>
    <n v="4.4400000000000004"/>
    <n v="3357"/>
    <x v="118"/>
    <x v="7"/>
    <x v="7"/>
    <x v="7"/>
    <x v="10"/>
  </r>
  <r>
    <x v="1671"/>
    <x v="1"/>
    <x v="1"/>
    <x v="1"/>
    <x v="1"/>
    <x v="3"/>
    <n v="1262.72"/>
    <n v="22.728959999999997"/>
    <n v="2"/>
    <n v="2525.44"/>
    <x v="1671"/>
    <n v="2.1800000000000002"/>
    <n v="2084"/>
    <x v="333"/>
    <x v="8"/>
    <x v="8"/>
    <x v="8"/>
    <x v="26"/>
  </r>
  <r>
    <x v="1672"/>
    <x v="9"/>
    <x v="1"/>
    <x v="9"/>
    <x v="0"/>
    <x v="2"/>
    <n v="1123.2"/>
    <n v="20.217600000000001"/>
    <n v="4"/>
    <n v="4492.8"/>
    <x v="1672"/>
    <n v="1.44"/>
    <n v="4053"/>
    <x v="8"/>
    <x v="5"/>
    <x v="5"/>
    <x v="5"/>
    <x v="8"/>
  </r>
  <r>
    <x v="1673"/>
    <x v="6"/>
    <x v="4"/>
    <x v="6"/>
    <x v="1"/>
    <x v="2"/>
    <n v="19566.79"/>
    <n v="352.20222000000001"/>
    <n v="3"/>
    <n v="58700.37"/>
    <x v="1673"/>
    <n v="3.23"/>
    <n v="2608"/>
    <x v="291"/>
    <x v="1"/>
    <x v="1"/>
    <x v="1"/>
    <x v="21"/>
  </r>
  <r>
    <x v="1674"/>
    <x v="9"/>
    <x v="1"/>
    <x v="9"/>
    <x v="0"/>
    <x v="1"/>
    <n v="14494.53"/>
    <n v="260.90154000000001"/>
    <n v="2"/>
    <n v="28989.06"/>
    <x v="1674"/>
    <n v="3.01"/>
    <n v="3810"/>
    <x v="110"/>
    <x v="8"/>
    <x v="8"/>
    <x v="8"/>
    <x v="10"/>
  </r>
  <r>
    <x v="1675"/>
    <x v="7"/>
    <x v="0"/>
    <x v="7"/>
    <x v="0"/>
    <x v="0"/>
    <n v="1310.99"/>
    <n v="23.597819999999999"/>
    <n v="2"/>
    <n v="2621.98"/>
    <x v="1675"/>
    <n v="2.4700000000000002"/>
    <n v="1928"/>
    <x v="128"/>
    <x v="3"/>
    <x v="3"/>
    <x v="3"/>
    <x v="29"/>
  </r>
  <r>
    <x v="1676"/>
    <x v="4"/>
    <x v="0"/>
    <x v="4"/>
    <x v="0"/>
    <x v="3"/>
    <n v="5249.17"/>
    <n v="94.48505999999999"/>
    <n v="3"/>
    <n v="15747.51"/>
    <x v="1676"/>
    <n v="3.34"/>
    <n v="2527"/>
    <x v="211"/>
    <x v="2"/>
    <x v="2"/>
    <x v="2"/>
    <x v="14"/>
  </r>
  <r>
    <x v="1677"/>
    <x v="7"/>
    <x v="0"/>
    <x v="7"/>
    <x v="2"/>
    <x v="5"/>
    <n v="8090.15"/>
    <n v="145.62269999999998"/>
    <n v="4"/>
    <n v="32360.6"/>
    <x v="1677"/>
    <n v="4.2300000000000004"/>
    <n v="3711"/>
    <x v="268"/>
    <x v="4"/>
    <x v="4"/>
    <x v="4"/>
    <x v="20"/>
  </r>
  <r>
    <x v="1678"/>
    <x v="4"/>
    <x v="0"/>
    <x v="4"/>
    <x v="0"/>
    <x v="0"/>
    <n v="372.19"/>
    <n v="6.699419999999999"/>
    <n v="1"/>
    <n v="372.19"/>
    <x v="1678"/>
    <n v="2.73"/>
    <n v="3986"/>
    <x v="13"/>
    <x v="8"/>
    <x v="8"/>
    <x v="8"/>
    <x v="13"/>
  </r>
  <r>
    <x v="1679"/>
    <x v="3"/>
    <x v="3"/>
    <x v="3"/>
    <x v="2"/>
    <x v="4"/>
    <n v="4462.42"/>
    <n v="80.323560000000001"/>
    <n v="2"/>
    <n v="8924.84"/>
    <x v="1679"/>
    <n v="1.18"/>
    <n v="3063"/>
    <x v="197"/>
    <x v="1"/>
    <x v="1"/>
    <x v="1"/>
    <x v="25"/>
  </r>
  <r>
    <x v="1680"/>
    <x v="0"/>
    <x v="0"/>
    <x v="0"/>
    <x v="2"/>
    <x v="4"/>
    <n v="1176.58"/>
    <n v="21.178439999999998"/>
    <n v="2"/>
    <n v="2353.16"/>
    <x v="1680"/>
    <n v="3.89"/>
    <n v="1095"/>
    <x v="54"/>
    <x v="0"/>
    <x v="0"/>
    <x v="0"/>
    <x v="7"/>
  </r>
  <r>
    <x v="1681"/>
    <x v="1"/>
    <x v="1"/>
    <x v="1"/>
    <x v="2"/>
    <x v="4"/>
    <n v="10711.32"/>
    <n v="192.80375999999998"/>
    <n v="1"/>
    <n v="10711.32"/>
    <x v="1681"/>
    <n v="4.2"/>
    <n v="4373"/>
    <x v="295"/>
    <x v="7"/>
    <x v="7"/>
    <x v="7"/>
    <x v="6"/>
  </r>
  <r>
    <x v="1682"/>
    <x v="5"/>
    <x v="1"/>
    <x v="5"/>
    <x v="1"/>
    <x v="5"/>
    <n v="2184.81"/>
    <n v="39.326579999999993"/>
    <n v="1"/>
    <n v="2184.81"/>
    <x v="1682"/>
    <n v="3.38"/>
    <n v="4025"/>
    <x v="348"/>
    <x v="9"/>
    <x v="9"/>
    <x v="9"/>
    <x v="22"/>
  </r>
  <r>
    <x v="1683"/>
    <x v="1"/>
    <x v="1"/>
    <x v="1"/>
    <x v="2"/>
    <x v="2"/>
    <n v="4007.24"/>
    <n v="72.130319999999998"/>
    <n v="5"/>
    <n v="20036.2"/>
    <x v="1683"/>
    <n v="4.05"/>
    <n v="2694"/>
    <x v="148"/>
    <x v="2"/>
    <x v="2"/>
    <x v="2"/>
    <x v="6"/>
  </r>
  <r>
    <x v="1684"/>
    <x v="0"/>
    <x v="0"/>
    <x v="0"/>
    <x v="0"/>
    <x v="5"/>
    <n v="15507.93"/>
    <n v="279.14274"/>
    <n v="5"/>
    <n v="77539.649999999994"/>
    <x v="1684"/>
    <n v="1.39"/>
    <n v="628"/>
    <x v="157"/>
    <x v="7"/>
    <x v="7"/>
    <x v="7"/>
    <x v="9"/>
  </r>
  <r>
    <x v="1685"/>
    <x v="0"/>
    <x v="0"/>
    <x v="0"/>
    <x v="2"/>
    <x v="1"/>
    <n v="9308.2199999999993"/>
    <n v="167.54795999999999"/>
    <n v="3"/>
    <n v="27924.66"/>
    <x v="1685"/>
    <n v="4.53"/>
    <n v="2500"/>
    <x v="181"/>
    <x v="4"/>
    <x v="4"/>
    <x v="4"/>
    <x v="25"/>
  </r>
  <r>
    <x v="1686"/>
    <x v="4"/>
    <x v="0"/>
    <x v="4"/>
    <x v="0"/>
    <x v="3"/>
    <n v="7901.04"/>
    <n v="142.21871999999999"/>
    <n v="1"/>
    <n v="7901.04"/>
    <x v="1686"/>
    <n v="1.1000000000000001"/>
    <n v="360"/>
    <x v="334"/>
    <x v="0"/>
    <x v="0"/>
    <x v="0"/>
    <x v="16"/>
  </r>
  <r>
    <x v="1687"/>
    <x v="5"/>
    <x v="1"/>
    <x v="5"/>
    <x v="0"/>
    <x v="5"/>
    <n v="5061.1099999999997"/>
    <n v="91.099979999999988"/>
    <n v="3"/>
    <n v="15183.33"/>
    <x v="1687"/>
    <n v="2"/>
    <n v="4127"/>
    <x v="27"/>
    <x v="9"/>
    <x v="9"/>
    <x v="9"/>
    <x v="1"/>
  </r>
  <r>
    <x v="1688"/>
    <x v="5"/>
    <x v="1"/>
    <x v="5"/>
    <x v="2"/>
    <x v="0"/>
    <n v="18604.57"/>
    <n v="334.88225999999997"/>
    <n v="4"/>
    <n v="74418.28"/>
    <x v="1688"/>
    <n v="2.35"/>
    <n v="3867"/>
    <x v="268"/>
    <x v="4"/>
    <x v="4"/>
    <x v="4"/>
    <x v="20"/>
  </r>
  <r>
    <x v="1689"/>
    <x v="2"/>
    <x v="2"/>
    <x v="2"/>
    <x v="0"/>
    <x v="1"/>
    <n v="18725.37"/>
    <n v="337.05665999999997"/>
    <n v="2"/>
    <n v="37450.74"/>
    <x v="1689"/>
    <n v="2.4300000000000002"/>
    <n v="2229"/>
    <x v="48"/>
    <x v="6"/>
    <x v="6"/>
    <x v="6"/>
    <x v="27"/>
  </r>
  <r>
    <x v="1690"/>
    <x v="9"/>
    <x v="1"/>
    <x v="9"/>
    <x v="1"/>
    <x v="0"/>
    <n v="10422.620000000001"/>
    <n v="187.60715999999999"/>
    <n v="2"/>
    <n v="20845.240000000002"/>
    <x v="1690"/>
    <n v="4.99"/>
    <n v="1387"/>
    <x v="185"/>
    <x v="0"/>
    <x v="0"/>
    <x v="0"/>
    <x v="6"/>
  </r>
  <r>
    <x v="1691"/>
    <x v="5"/>
    <x v="1"/>
    <x v="5"/>
    <x v="2"/>
    <x v="5"/>
    <n v="13189.5"/>
    <n v="237.41099999999997"/>
    <n v="2"/>
    <n v="26379"/>
    <x v="1691"/>
    <n v="1.02"/>
    <n v="1863"/>
    <x v="49"/>
    <x v="9"/>
    <x v="9"/>
    <x v="9"/>
    <x v="19"/>
  </r>
  <r>
    <x v="1692"/>
    <x v="1"/>
    <x v="1"/>
    <x v="1"/>
    <x v="0"/>
    <x v="1"/>
    <n v="1692.36"/>
    <n v="30.462479999999996"/>
    <n v="4"/>
    <n v="6769.44"/>
    <x v="1692"/>
    <n v="4.93"/>
    <n v="178"/>
    <x v="356"/>
    <x v="8"/>
    <x v="8"/>
    <x v="8"/>
    <x v="24"/>
  </r>
  <r>
    <x v="1693"/>
    <x v="0"/>
    <x v="0"/>
    <x v="0"/>
    <x v="0"/>
    <x v="2"/>
    <n v="12904.86"/>
    <n v="232.28747999999999"/>
    <n v="3"/>
    <n v="38714.58"/>
    <x v="1693"/>
    <n v="3.67"/>
    <n v="2113"/>
    <x v="357"/>
    <x v="9"/>
    <x v="9"/>
    <x v="9"/>
    <x v="4"/>
  </r>
  <r>
    <x v="1694"/>
    <x v="1"/>
    <x v="1"/>
    <x v="1"/>
    <x v="1"/>
    <x v="3"/>
    <n v="15231.1"/>
    <n v="274.15979999999996"/>
    <n v="1"/>
    <n v="15231.1"/>
    <x v="1694"/>
    <n v="2.2599999999999998"/>
    <n v="1134"/>
    <x v="89"/>
    <x v="2"/>
    <x v="2"/>
    <x v="2"/>
    <x v="24"/>
  </r>
  <r>
    <x v="1695"/>
    <x v="8"/>
    <x v="3"/>
    <x v="8"/>
    <x v="0"/>
    <x v="4"/>
    <n v="10251.69"/>
    <n v="184.53041999999999"/>
    <n v="2"/>
    <n v="20503.38"/>
    <x v="1695"/>
    <n v="4.32"/>
    <n v="2850"/>
    <x v="233"/>
    <x v="0"/>
    <x v="0"/>
    <x v="0"/>
    <x v="11"/>
  </r>
  <r>
    <x v="1696"/>
    <x v="3"/>
    <x v="3"/>
    <x v="3"/>
    <x v="1"/>
    <x v="0"/>
    <n v="8001.4"/>
    <n v="144.02519999999998"/>
    <n v="1"/>
    <n v="8001.4"/>
    <x v="1696"/>
    <n v="4.62"/>
    <n v="1411"/>
    <x v="229"/>
    <x v="2"/>
    <x v="2"/>
    <x v="2"/>
    <x v="22"/>
  </r>
  <r>
    <x v="1697"/>
    <x v="3"/>
    <x v="3"/>
    <x v="3"/>
    <x v="0"/>
    <x v="3"/>
    <n v="6623.22"/>
    <n v="119.21795999999999"/>
    <n v="1"/>
    <n v="6623.22"/>
    <x v="1697"/>
    <n v="4.32"/>
    <n v="4802"/>
    <x v="40"/>
    <x v="0"/>
    <x v="0"/>
    <x v="0"/>
    <x v="5"/>
  </r>
  <r>
    <x v="1698"/>
    <x v="1"/>
    <x v="1"/>
    <x v="1"/>
    <x v="2"/>
    <x v="4"/>
    <n v="15148.84"/>
    <n v="272.67911999999995"/>
    <n v="2"/>
    <n v="30297.68"/>
    <x v="1698"/>
    <n v="2.99"/>
    <n v="3173"/>
    <x v="181"/>
    <x v="4"/>
    <x v="4"/>
    <x v="4"/>
    <x v="25"/>
  </r>
  <r>
    <x v="1699"/>
    <x v="8"/>
    <x v="3"/>
    <x v="8"/>
    <x v="1"/>
    <x v="2"/>
    <n v="3848.17"/>
    <n v="69.267060000000001"/>
    <n v="5"/>
    <n v="19240.849999999999"/>
    <x v="1699"/>
    <n v="4.37"/>
    <n v="4944"/>
    <x v="123"/>
    <x v="8"/>
    <x v="8"/>
    <x v="8"/>
    <x v="15"/>
  </r>
  <r>
    <x v="1700"/>
    <x v="8"/>
    <x v="3"/>
    <x v="8"/>
    <x v="1"/>
    <x v="1"/>
    <n v="13702.89"/>
    <n v="246.65201999999996"/>
    <n v="1"/>
    <n v="13702.89"/>
    <x v="1700"/>
    <n v="3.8"/>
    <n v="2730"/>
    <x v="3"/>
    <x v="3"/>
    <x v="3"/>
    <x v="3"/>
    <x v="3"/>
  </r>
  <r>
    <x v="1701"/>
    <x v="0"/>
    <x v="0"/>
    <x v="0"/>
    <x v="0"/>
    <x v="4"/>
    <n v="16199.63"/>
    <n v="291.59333999999996"/>
    <n v="4"/>
    <n v="64798.52"/>
    <x v="1701"/>
    <n v="4.8"/>
    <n v="4335"/>
    <x v="180"/>
    <x v="10"/>
    <x v="10"/>
    <x v="10"/>
    <x v="17"/>
  </r>
  <r>
    <x v="1702"/>
    <x v="9"/>
    <x v="1"/>
    <x v="9"/>
    <x v="0"/>
    <x v="2"/>
    <n v="6906.43"/>
    <n v="124.31573999999999"/>
    <n v="1"/>
    <n v="6906.43"/>
    <x v="1702"/>
    <n v="1.85"/>
    <n v="4246"/>
    <x v="302"/>
    <x v="2"/>
    <x v="2"/>
    <x v="2"/>
    <x v="5"/>
  </r>
  <r>
    <x v="1703"/>
    <x v="1"/>
    <x v="1"/>
    <x v="1"/>
    <x v="0"/>
    <x v="4"/>
    <n v="19596.099999999999"/>
    <n v="352.72979999999995"/>
    <n v="4"/>
    <n v="78384.399999999994"/>
    <x v="1703"/>
    <n v="2.46"/>
    <n v="3728"/>
    <x v="13"/>
    <x v="8"/>
    <x v="8"/>
    <x v="8"/>
    <x v="13"/>
  </r>
  <r>
    <x v="1704"/>
    <x v="2"/>
    <x v="2"/>
    <x v="2"/>
    <x v="2"/>
    <x v="0"/>
    <n v="19022.580000000002"/>
    <n v="342.40644000000003"/>
    <n v="3"/>
    <n v="57067.74"/>
    <x v="1704"/>
    <n v="4.1900000000000004"/>
    <n v="2003"/>
    <x v="80"/>
    <x v="1"/>
    <x v="1"/>
    <x v="1"/>
    <x v="2"/>
  </r>
  <r>
    <x v="1705"/>
    <x v="4"/>
    <x v="0"/>
    <x v="4"/>
    <x v="1"/>
    <x v="1"/>
    <n v="7989.84"/>
    <n v="143.81711999999999"/>
    <n v="2"/>
    <n v="15979.68"/>
    <x v="1705"/>
    <n v="1.85"/>
    <n v="2906"/>
    <x v="164"/>
    <x v="8"/>
    <x v="8"/>
    <x v="8"/>
    <x v="0"/>
  </r>
  <r>
    <x v="1706"/>
    <x v="7"/>
    <x v="0"/>
    <x v="7"/>
    <x v="0"/>
    <x v="3"/>
    <n v="2938.5"/>
    <n v="52.892999999999994"/>
    <n v="4"/>
    <n v="11754"/>
    <x v="1706"/>
    <n v="3.72"/>
    <n v="3083"/>
    <x v="209"/>
    <x v="7"/>
    <x v="7"/>
    <x v="7"/>
    <x v="13"/>
  </r>
  <r>
    <x v="1707"/>
    <x v="6"/>
    <x v="4"/>
    <x v="6"/>
    <x v="1"/>
    <x v="4"/>
    <n v="17469.52"/>
    <n v="314.45135999999997"/>
    <n v="2"/>
    <n v="34939.040000000001"/>
    <x v="1707"/>
    <n v="1.22"/>
    <n v="4902"/>
    <x v="13"/>
    <x v="8"/>
    <x v="8"/>
    <x v="8"/>
    <x v="13"/>
  </r>
  <r>
    <x v="1708"/>
    <x v="0"/>
    <x v="0"/>
    <x v="0"/>
    <x v="0"/>
    <x v="2"/>
    <n v="18671.82"/>
    <n v="336.09275999999994"/>
    <n v="2"/>
    <n v="37343.64"/>
    <x v="1708"/>
    <n v="4.18"/>
    <n v="3925"/>
    <x v="346"/>
    <x v="9"/>
    <x v="9"/>
    <x v="9"/>
    <x v="12"/>
  </r>
  <r>
    <x v="1709"/>
    <x v="3"/>
    <x v="3"/>
    <x v="3"/>
    <x v="1"/>
    <x v="5"/>
    <n v="6241.44"/>
    <n v="112.34591999999998"/>
    <n v="5"/>
    <n v="31207.200000000001"/>
    <x v="1709"/>
    <n v="1.83"/>
    <n v="3739"/>
    <x v="345"/>
    <x v="4"/>
    <x v="4"/>
    <x v="4"/>
    <x v="8"/>
  </r>
  <r>
    <x v="1710"/>
    <x v="5"/>
    <x v="1"/>
    <x v="5"/>
    <x v="1"/>
    <x v="3"/>
    <n v="13220.99"/>
    <n v="237.97781999999998"/>
    <n v="4"/>
    <n v="52883.96"/>
    <x v="1710"/>
    <n v="4.8899999999999997"/>
    <n v="4306"/>
    <x v="248"/>
    <x v="1"/>
    <x v="1"/>
    <x v="1"/>
    <x v="7"/>
  </r>
  <r>
    <x v="1711"/>
    <x v="5"/>
    <x v="1"/>
    <x v="5"/>
    <x v="0"/>
    <x v="3"/>
    <n v="8198.5499999999993"/>
    <n v="147.57389999999998"/>
    <n v="4"/>
    <n v="32794.199999999997"/>
    <x v="1711"/>
    <n v="1.55"/>
    <n v="4241"/>
    <x v="173"/>
    <x v="5"/>
    <x v="5"/>
    <x v="5"/>
    <x v="3"/>
  </r>
  <r>
    <x v="1712"/>
    <x v="0"/>
    <x v="0"/>
    <x v="0"/>
    <x v="1"/>
    <x v="1"/>
    <n v="2372.85"/>
    <n v="42.711299999999994"/>
    <n v="5"/>
    <n v="11864.25"/>
    <x v="1712"/>
    <n v="1.96"/>
    <n v="538"/>
    <x v="358"/>
    <x v="11"/>
    <x v="11"/>
    <x v="11"/>
    <x v="21"/>
  </r>
  <r>
    <x v="1713"/>
    <x v="0"/>
    <x v="0"/>
    <x v="0"/>
    <x v="2"/>
    <x v="5"/>
    <n v="12201.77"/>
    <n v="219.63185999999999"/>
    <n v="1"/>
    <n v="12201.77"/>
    <x v="1713"/>
    <n v="3.3"/>
    <n v="3620"/>
    <x v="211"/>
    <x v="2"/>
    <x v="2"/>
    <x v="2"/>
    <x v="14"/>
  </r>
  <r>
    <x v="1714"/>
    <x v="7"/>
    <x v="0"/>
    <x v="7"/>
    <x v="0"/>
    <x v="1"/>
    <n v="6474.54"/>
    <n v="116.54171999999998"/>
    <n v="4"/>
    <n v="25898.16"/>
    <x v="1714"/>
    <n v="3.41"/>
    <n v="1245"/>
    <x v="287"/>
    <x v="6"/>
    <x v="6"/>
    <x v="6"/>
    <x v="12"/>
  </r>
  <r>
    <x v="1715"/>
    <x v="1"/>
    <x v="1"/>
    <x v="1"/>
    <x v="0"/>
    <x v="4"/>
    <n v="15533.33"/>
    <n v="279.59994"/>
    <n v="3"/>
    <n v="46599.99"/>
    <x v="1715"/>
    <n v="4.8499999999999996"/>
    <n v="401"/>
    <x v="66"/>
    <x v="10"/>
    <x v="10"/>
    <x v="10"/>
    <x v="2"/>
  </r>
  <r>
    <x v="1716"/>
    <x v="0"/>
    <x v="0"/>
    <x v="0"/>
    <x v="2"/>
    <x v="2"/>
    <n v="3039.07"/>
    <n v="54.70326"/>
    <n v="1"/>
    <n v="3039.07"/>
    <x v="1716"/>
    <n v="4"/>
    <n v="1960"/>
    <x v="312"/>
    <x v="4"/>
    <x v="4"/>
    <x v="4"/>
    <x v="22"/>
  </r>
  <r>
    <x v="1717"/>
    <x v="3"/>
    <x v="3"/>
    <x v="3"/>
    <x v="1"/>
    <x v="5"/>
    <n v="15976.94"/>
    <n v="287.58492000000001"/>
    <n v="4"/>
    <n v="63907.76"/>
    <x v="1717"/>
    <n v="3.89"/>
    <n v="2164"/>
    <x v="207"/>
    <x v="9"/>
    <x v="9"/>
    <x v="9"/>
    <x v="21"/>
  </r>
  <r>
    <x v="1718"/>
    <x v="6"/>
    <x v="4"/>
    <x v="6"/>
    <x v="1"/>
    <x v="5"/>
    <n v="9668.7000000000007"/>
    <n v="174.03659999999999"/>
    <n v="5"/>
    <n v="48343.5"/>
    <x v="1718"/>
    <n v="2.5"/>
    <n v="1668"/>
    <x v="33"/>
    <x v="0"/>
    <x v="0"/>
    <x v="0"/>
    <x v="9"/>
  </r>
  <r>
    <x v="1719"/>
    <x v="0"/>
    <x v="0"/>
    <x v="0"/>
    <x v="1"/>
    <x v="5"/>
    <n v="14199.37"/>
    <n v="255.58866"/>
    <n v="5"/>
    <n v="70996.850000000006"/>
    <x v="1719"/>
    <n v="3.72"/>
    <n v="1818"/>
    <x v="63"/>
    <x v="9"/>
    <x v="9"/>
    <x v="9"/>
    <x v="6"/>
  </r>
  <r>
    <x v="1720"/>
    <x v="6"/>
    <x v="4"/>
    <x v="6"/>
    <x v="2"/>
    <x v="1"/>
    <n v="11845.83"/>
    <n v="213.22493999999998"/>
    <n v="1"/>
    <n v="11845.83"/>
    <x v="1720"/>
    <n v="4.2699999999999996"/>
    <n v="3790"/>
    <x v="311"/>
    <x v="5"/>
    <x v="5"/>
    <x v="5"/>
    <x v="25"/>
  </r>
  <r>
    <x v="1721"/>
    <x v="4"/>
    <x v="0"/>
    <x v="4"/>
    <x v="1"/>
    <x v="2"/>
    <n v="2883.65"/>
    <n v="51.905699999999996"/>
    <n v="1"/>
    <n v="2883.65"/>
    <x v="1721"/>
    <n v="3.23"/>
    <n v="2319"/>
    <x v="69"/>
    <x v="0"/>
    <x v="0"/>
    <x v="0"/>
    <x v="20"/>
  </r>
  <r>
    <x v="1722"/>
    <x v="7"/>
    <x v="0"/>
    <x v="7"/>
    <x v="2"/>
    <x v="0"/>
    <n v="13469.47"/>
    <n v="242.45045999999996"/>
    <n v="4"/>
    <n v="53877.88"/>
    <x v="1722"/>
    <n v="3.59"/>
    <n v="4363"/>
    <x v="150"/>
    <x v="8"/>
    <x v="8"/>
    <x v="8"/>
    <x v="6"/>
  </r>
  <r>
    <x v="1723"/>
    <x v="4"/>
    <x v="0"/>
    <x v="4"/>
    <x v="0"/>
    <x v="1"/>
    <n v="8490.1200000000008"/>
    <n v="152.82216"/>
    <n v="3"/>
    <n v="25470.36"/>
    <x v="1723"/>
    <n v="3.27"/>
    <n v="2191"/>
    <x v="197"/>
    <x v="1"/>
    <x v="1"/>
    <x v="1"/>
    <x v="25"/>
  </r>
  <r>
    <x v="1724"/>
    <x v="5"/>
    <x v="1"/>
    <x v="5"/>
    <x v="2"/>
    <x v="1"/>
    <n v="5492.52"/>
    <n v="98.865359999999995"/>
    <n v="5"/>
    <n v="27462.6"/>
    <x v="1724"/>
    <n v="1.7"/>
    <n v="3853"/>
    <x v="351"/>
    <x v="11"/>
    <x v="11"/>
    <x v="11"/>
    <x v="3"/>
  </r>
  <r>
    <x v="1725"/>
    <x v="6"/>
    <x v="4"/>
    <x v="6"/>
    <x v="0"/>
    <x v="5"/>
    <n v="1878.33"/>
    <n v="33.809939999999997"/>
    <n v="4"/>
    <n v="7513.32"/>
    <x v="1725"/>
    <n v="1.84"/>
    <n v="3943"/>
    <x v="148"/>
    <x v="2"/>
    <x v="2"/>
    <x v="2"/>
    <x v="6"/>
  </r>
  <r>
    <x v="1726"/>
    <x v="4"/>
    <x v="0"/>
    <x v="4"/>
    <x v="1"/>
    <x v="1"/>
    <n v="4544.47"/>
    <n v="81.800460000000001"/>
    <n v="1"/>
    <n v="4544.47"/>
    <x v="1726"/>
    <n v="2.5099999999999998"/>
    <n v="3992"/>
    <x v="286"/>
    <x v="5"/>
    <x v="5"/>
    <x v="5"/>
    <x v="10"/>
  </r>
  <r>
    <x v="1727"/>
    <x v="0"/>
    <x v="0"/>
    <x v="0"/>
    <x v="2"/>
    <x v="2"/>
    <n v="16371.76"/>
    <n v="294.69167999999996"/>
    <n v="2"/>
    <n v="32743.52"/>
    <x v="1727"/>
    <n v="1.97"/>
    <n v="4142"/>
    <x v="186"/>
    <x v="1"/>
    <x v="1"/>
    <x v="1"/>
    <x v="4"/>
  </r>
  <r>
    <x v="1728"/>
    <x v="9"/>
    <x v="1"/>
    <x v="9"/>
    <x v="0"/>
    <x v="3"/>
    <n v="18639.96"/>
    <n v="335.51927999999998"/>
    <n v="1"/>
    <n v="18639.96"/>
    <x v="1728"/>
    <n v="2.2000000000000002"/>
    <n v="3642"/>
    <x v="154"/>
    <x v="2"/>
    <x v="2"/>
    <x v="2"/>
    <x v="15"/>
  </r>
  <r>
    <x v="1729"/>
    <x v="4"/>
    <x v="0"/>
    <x v="4"/>
    <x v="1"/>
    <x v="3"/>
    <n v="5700.46"/>
    <n v="102.60827999999999"/>
    <n v="4"/>
    <n v="22801.84"/>
    <x v="1729"/>
    <n v="1.58"/>
    <n v="2147"/>
    <x v="296"/>
    <x v="0"/>
    <x v="0"/>
    <x v="0"/>
    <x v="17"/>
  </r>
  <r>
    <x v="1730"/>
    <x v="5"/>
    <x v="1"/>
    <x v="5"/>
    <x v="0"/>
    <x v="3"/>
    <n v="3651.63"/>
    <n v="65.729339999999993"/>
    <n v="5"/>
    <n v="18258.150000000001"/>
    <x v="1730"/>
    <n v="2.4900000000000002"/>
    <n v="2326"/>
    <x v="310"/>
    <x v="2"/>
    <x v="2"/>
    <x v="2"/>
    <x v="25"/>
  </r>
  <r>
    <x v="1731"/>
    <x v="0"/>
    <x v="0"/>
    <x v="0"/>
    <x v="0"/>
    <x v="3"/>
    <n v="19076.64"/>
    <n v="343.37951999999996"/>
    <n v="2"/>
    <n v="38153.279999999999"/>
    <x v="1731"/>
    <n v="1.74"/>
    <n v="1851"/>
    <x v="52"/>
    <x v="3"/>
    <x v="3"/>
    <x v="3"/>
    <x v="24"/>
  </r>
  <r>
    <x v="1732"/>
    <x v="6"/>
    <x v="4"/>
    <x v="6"/>
    <x v="2"/>
    <x v="3"/>
    <n v="16010.02"/>
    <n v="288.18036000000001"/>
    <n v="4"/>
    <n v="64040.08"/>
    <x v="1732"/>
    <n v="4.57"/>
    <n v="3475"/>
    <x v="355"/>
    <x v="10"/>
    <x v="10"/>
    <x v="10"/>
    <x v="6"/>
  </r>
  <r>
    <x v="1733"/>
    <x v="1"/>
    <x v="1"/>
    <x v="1"/>
    <x v="1"/>
    <x v="2"/>
    <n v="3064.77"/>
    <n v="55.165859999999995"/>
    <n v="2"/>
    <n v="6129.54"/>
    <x v="1733"/>
    <n v="1.29"/>
    <n v="4106"/>
    <x v="268"/>
    <x v="4"/>
    <x v="4"/>
    <x v="4"/>
    <x v="20"/>
  </r>
  <r>
    <x v="1734"/>
    <x v="6"/>
    <x v="4"/>
    <x v="6"/>
    <x v="2"/>
    <x v="4"/>
    <n v="8596.82"/>
    <n v="154.74275999999998"/>
    <n v="1"/>
    <n v="8596.82"/>
    <x v="1734"/>
    <n v="3.02"/>
    <n v="1850"/>
    <x v="272"/>
    <x v="7"/>
    <x v="7"/>
    <x v="7"/>
    <x v="24"/>
  </r>
  <r>
    <x v="1735"/>
    <x v="0"/>
    <x v="0"/>
    <x v="0"/>
    <x v="1"/>
    <x v="4"/>
    <n v="10173.94"/>
    <n v="183.13092"/>
    <n v="2"/>
    <n v="20347.88"/>
    <x v="1735"/>
    <n v="3.74"/>
    <n v="368"/>
    <x v="233"/>
    <x v="0"/>
    <x v="0"/>
    <x v="0"/>
    <x v="11"/>
  </r>
  <r>
    <x v="1736"/>
    <x v="7"/>
    <x v="0"/>
    <x v="7"/>
    <x v="1"/>
    <x v="5"/>
    <n v="13788.47"/>
    <n v="248.19245999999998"/>
    <n v="1"/>
    <n v="13788.47"/>
    <x v="1736"/>
    <n v="2.66"/>
    <n v="2309"/>
    <x v="78"/>
    <x v="0"/>
    <x v="0"/>
    <x v="0"/>
    <x v="12"/>
  </r>
  <r>
    <x v="1737"/>
    <x v="5"/>
    <x v="1"/>
    <x v="5"/>
    <x v="0"/>
    <x v="3"/>
    <n v="19921.73"/>
    <n v="358.59113999999994"/>
    <n v="4"/>
    <n v="79686.92"/>
    <x v="1737"/>
    <n v="3.2"/>
    <n v="3009"/>
    <x v="35"/>
    <x v="5"/>
    <x v="5"/>
    <x v="5"/>
    <x v="21"/>
  </r>
  <r>
    <x v="1738"/>
    <x v="1"/>
    <x v="1"/>
    <x v="1"/>
    <x v="0"/>
    <x v="1"/>
    <n v="15529.03"/>
    <n v="279.52253999999999"/>
    <n v="5"/>
    <n v="77645.149999999994"/>
    <x v="1738"/>
    <n v="4.17"/>
    <n v="3247"/>
    <x v="218"/>
    <x v="11"/>
    <x v="11"/>
    <x v="11"/>
    <x v="10"/>
  </r>
  <r>
    <x v="1739"/>
    <x v="8"/>
    <x v="3"/>
    <x v="8"/>
    <x v="2"/>
    <x v="5"/>
    <n v="6368.84"/>
    <n v="114.63911999999999"/>
    <n v="4"/>
    <n v="25475.360000000001"/>
    <x v="1739"/>
    <n v="3.96"/>
    <n v="3742"/>
    <x v="52"/>
    <x v="3"/>
    <x v="3"/>
    <x v="3"/>
    <x v="24"/>
  </r>
  <r>
    <x v="1740"/>
    <x v="0"/>
    <x v="0"/>
    <x v="0"/>
    <x v="2"/>
    <x v="2"/>
    <n v="15386.85"/>
    <n v="276.9633"/>
    <n v="3"/>
    <n v="46160.55"/>
    <x v="1740"/>
    <n v="1.24"/>
    <n v="4613"/>
    <x v="187"/>
    <x v="3"/>
    <x v="3"/>
    <x v="3"/>
    <x v="21"/>
  </r>
  <r>
    <x v="1741"/>
    <x v="0"/>
    <x v="0"/>
    <x v="0"/>
    <x v="1"/>
    <x v="4"/>
    <n v="938.8"/>
    <n v="16.898399999999999"/>
    <n v="4"/>
    <n v="3755.2"/>
    <x v="1741"/>
    <n v="4.9000000000000004"/>
    <n v="3888"/>
    <x v="27"/>
    <x v="9"/>
    <x v="9"/>
    <x v="9"/>
    <x v="1"/>
  </r>
  <r>
    <x v="1742"/>
    <x v="9"/>
    <x v="1"/>
    <x v="9"/>
    <x v="2"/>
    <x v="4"/>
    <n v="5402.68"/>
    <n v="97.248239999999996"/>
    <n v="4"/>
    <n v="21610.720000000001"/>
    <x v="1742"/>
    <n v="1.76"/>
    <n v="1926"/>
    <x v="332"/>
    <x v="5"/>
    <x v="5"/>
    <x v="5"/>
    <x v="28"/>
  </r>
  <r>
    <x v="1743"/>
    <x v="1"/>
    <x v="1"/>
    <x v="1"/>
    <x v="1"/>
    <x v="0"/>
    <n v="9018.8799999999992"/>
    <n v="162.33983999999998"/>
    <n v="1"/>
    <n v="9018.8799999999992"/>
    <x v="1743"/>
    <n v="4.13"/>
    <n v="1720"/>
    <x v="256"/>
    <x v="3"/>
    <x v="3"/>
    <x v="3"/>
    <x v="7"/>
  </r>
  <r>
    <x v="1744"/>
    <x v="0"/>
    <x v="0"/>
    <x v="0"/>
    <x v="2"/>
    <x v="5"/>
    <n v="13262.29"/>
    <n v="238.72121999999999"/>
    <n v="3"/>
    <n v="39786.870000000003"/>
    <x v="1744"/>
    <n v="4.7300000000000004"/>
    <n v="2629"/>
    <x v="85"/>
    <x v="11"/>
    <x v="11"/>
    <x v="11"/>
    <x v="19"/>
  </r>
  <r>
    <x v="1745"/>
    <x v="0"/>
    <x v="0"/>
    <x v="0"/>
    <x v="2"/>
    <x v="4"/>
    <n v="11380.27"/>
    <n v="204.84485999999998"/>
    <n v="5"/>
    <n v="56901.35"/>
    <x v="1745"/>
    <n v="1.64"/>
    <n v="1212"/>
    <x v="107"/>
    <x v="10"/>
    <x v="10"/>
    <x v="10"/>
    <x v="28"/>
  </r>
  <r>
    <x v="1746"/>
    <x v="2"/>
    <x v="2"/>
    <x v="2"/>
    <x v="1"/>
    <x v="0"/>
    <n v="1032.3900000000001"/>
    <n v="18.583020000000001"/>
    <n v="2"/>
    <n v="2064.7800000000002"/>
    <x v="1746"/>
    <n v="1.01"/>
    <n v="1213"/>
    <x v="6"/>
    <x v="3"/>
    <x v="3"/>
    <x v="3"/>
    <x v="6"/>
  </r>
  <r>
    <x v="1747"/>
    <x v="6"/>
    <x v="4"/>
    <x v="6"/>
    <x v="1"/>
    <x v="5"/>
    <n v="17722.11"/>
    <n v="318.99797999999998"/>
    <n v="1"/>
    <n v="17722.11"/>
    <x v="1747"/>
    <n v="2.7"/>
    <n v="4468"/>
    <x v="331"/>
    <x v="8"/>
    <x v="8"/>
    <x v="8"/>
    <x v="2"/>
  </r>
  <r>
    <x v="1748"/>
    <x v="2"/>
    <x v="2"/>
    <x v="2"/>
    <x v="0"/>
    <x v="0"/>
    <n v="17312.189999999999"/>
    <n v="311.61941999999993"/>
    <n v="2"/>
    <n v="34624.379999999997"/>
    <x v="1748"/>
    <n v="1.41"/>
    <n v="13"/>
    <x v="16"/>
    <x v="2"/>
    <x v="2"/>
    <x v="2"/>
    <x v="12"/>
  </r>
  <r>
    <x v="1749"/>
    <x v="9"/>
    <x v="1"/>
    <x v="9"/>
    <x v="1"/>
    <x v="5"/>
    <n v="6024.55"/>
    <n v="108.44189999999999"/>
    <n v="2"/>
    <n v="12049.1"/>
    <x v="1749"/>
    <n v="4.7"/>
    <n v="1859"/>
    <x v="64"/>
    <x v="7"/>
    <x v="7"/>
    <x v="7"/>
    <x v="7"/>
  </r>
  <r>
    <x v="1750"/>
    <x v="8"/>
    <x v="3"/>
    <x v="8"/>
    <x v="1"/>
    <x v="2"/>
    <n v="14807.25"/>
    <n v="266.53049999999996"/>
    <n v="1"/>
    <n v="14807.25"/>
    <x v="1750"/>
    <n v="1.59"/>
    <n v="2857"/>
    <x v="107"/>
    <x v="10"/>
    <x v="10"/>
    <x v="10"/>
    <x v="28"/>
  </r>
  <r>
    <x v="1751"/>
    <x v="1"/>
    <x v="1"/>
    <x v="1"/>
    <x v="2"/>
    <x v="3"/>
    <n v="7201.2"/>
    <n v="129.6216"/>
    <n v="5"/>
    <n v="36006"/>
    <x v="1751"/>
    <n v="2.65"/>
    <n v="2413"/>
    <x v="288"/>
    <x v="4"/>
    <x v="4"/>
    <x v="4"/>
    <x v="14"/>
  </r>
  <r>
    <x v="1752"/>
    <x v="6"/>
    <x v="4"/>
    <x v="6"/>
    <x v="0"/>
    <x v="4"/>
    <n v="12781.28"/>
    <n v="230.06304"/>
    <n v="1"/>
    <n v="12781.28"/>
    <x v="1752"/>
    <n v="2.98"/>
    <n v="4668"/>
    <x v="286"/>
    <x v="5"/>
    <x v="5"/>
    <x v="5"/>
    <x v="10"/>
  </r>
  <r>
    <x v="1753"/>
    <x v="0"/>
    <x v="0"/>
    <x v="0"/>
    <x v="1"/>
    <x v="2"/>
    <n v="16515.88"/>
    <n v="297.28584000000001"/>
    <n v="3"/>
    <n v="49547.64"/>
    <x v="1753"/>
    <n v="2.04"/>
    <n v="1152"/>
    <x v="200"/>
    <x v="2"/>
    <x v="2"/>
    <x v="2"/>
    <x v="19"/>
  </r>
  <r>
    <x v="1754"/>
    <x v="9"/>
    <x v="1"/>
    <x v="9"/>
    <x v="1"/>
    <x v="0"/>
    <n v="9248.68"/>
    <n v="166.47623999999999"/>
    <n v="5"/>
    <n v="46243.4"/>
    <x v="1754"/>
    <n v="3.79"/>
    <n v="2313"/>
    <x v="126"/>
    <x v="5"/>
    <x v="5"/>
    <x v="5"/>
    <x v="24"/>
  </r>
  <r>
    <x v="1755"/>
    <x v="5"/>
    <x v="1"/>
    <x v="5"/>
    <x v="1"/>
    <x v="4"/>
    <n v="10764.38"/>
    <n v="193.75883999999996"/>
    <n v="4"/>
    <n v="43057.52"/>
    <x v="1755"/>
    <n v="3.64"/>
    <n v="1885"/>
    <x v="69"/>
    <x v="0"/>
    <x v="0"/>
    <x v="0"/>
    <x v="20"/>
  </r>
  <r>
    <x v="1756"/>
    <x v="9"/>
    <x v="1"/>
    <x v="9"/>
    <x v="0"/>
    <x v="5"/>
    <n v="11864.66"/>
    <n v="213.56387999999998"/>
    <n v="5"/>
    <n v="59323.3"/>
    <x v="1756"/>
    <n v="3.37"/>
    <n v="4103"/>
    <x v="242"/>
    <x v="6"/>
    <x v="6"/>
    <x v="6"/>
    <x v="30"/>
  </r>
  <r>
    <x v="1757"/>
    <x v="8"/>
    <x v="3"/>
    <x v="8"/>
    <x v="0"/>
    <x v="3"/>
    <n v="19509.04"/>
    <n v="351.16271999999998"/>
    <n v="3"/>
    <n v="58527.12"/>
    <x v="1757"/>
    <n v="1.74"/>
    <n v="921"/>
    <x v="170"/>
    <x v="9"/>
    <x v="9"/>
    <x v="9"/>
    <x v="23"/>
  </r>
  <r>
    <x v="1758"/>
    <x v="3"/>
    <x v="3"/>
    <x v="3"/>
    <x v="1"/>
    <x v="1"/>
    <n v="1543.22"/>
    <n v="27.777959999999997"/>
    <n v="2"/>
    <n v="3086.44"/>
    <x v="1758"/>
    <n v="2.75"/>
    <n v="134"/>
    <x v="127"/>
    <x v="6"/>
    <x v="6"/>
    <x v="6"/>
    <x v="0"/>
  </r>
  <r>
    <x v="1759"/>
    <x v="1"/>
    <x v="1"/>
    <x v="1"/>
    <x v="0"/>
    <x v="0"/>
    <n v="14639.8"/>
    <n v="263.51639999999998"/>
    <n v="1"/>
    <n v="14639.8"/>
    <x v="1759"/>
    <n v="1.71"/>
    <n v="3437"/>
    <x v="42"/>
    <x v="11"/>
    <x v="11"/>
    <x v="11"/>
    <x v="23"/>
  </r>
  <r>
    <x v="1760"/>
    <x v="2"/>
    <x v="2"/>
    <x v="2"/>
    <x v="1"/>
    <x v="3"/>
    <n v="3545.32"/>
    <n v="63.815759999999997"/>
    <n v="2"/>
    <n v="7090.64"/>
    <x v="1760"/>
    <n v="4.58"/>
    <n v="4476"/>
    <x v="20"/>
    <x v="1"/>
    <x v="1"/>
    <x v="1"/>
    <x v="5"/>
  </r>
  <r>
    <x v="1761"/>
    <x v="5"/>
    <x v="1"/>
    <x v="5"/>
    <x v="2"/>
    <x v="0"/>
    <n v="9825.01"/>
    <n v="176.85017999999999"/>
    <n v="5"/>
    <n v="49125.05"/>
    <x v="1761"/>
    <n v="4.32"/>
    <n v="2761"/>
    <x v="92"/>
    <x v="5"/>
    <x v="5"/>
    <x v="5"/>
    <x v="1"/>
  </r>
  <r>
    <x v="1762"/>
    <x v="5"/>
    <x v="1"/>
    <x v="5"/>
    <x v="1"/>
    <x v="2"/>
    <n v="15928.22"/>
    <n v="286.70795999999996"/>
    <n v="3"/>
    <n v="47784.66"/>
    <x v="1762"/>
    <n v="3.1"/>
    <n v="434"/>
    <x v="159"/>
    <x v="7"/>
    <x v="7"/>
    <x v="7"/>
    <x v="19"/>
  </r>
  <r>
    <x v="1763"/>
    <x v="4"/>
    <x v="0"/>
    <x v="4"/>
    <x v="0"/>
    <x v="0"/>
    <n v="8089.6"/>
    <n v="145.61279999999999"/>
    <n v="1"/>
    <n v="8089.6"/>
    <x v="1763"/>
    <n v="2.2999999999999998"/>
    <n v="4233"/>
    <x v="312"/>
    <x v="4"/>
    <x v="4"/>
    <x v="4"/>
    <x v="22"/>
  </r>
  <r>
    <x v="1764"/>
    <x v="7"/>
    <x v="0"/>
    <x v="7"/>
    <x v="1"/>
    <x v="3"/>
    <n v="6803.79"/>
    <n v="122.46821999999999"/>
    <n v="5"/>
    <n v="34018.949999999997"/>
    <x v="1764"/>
    <n v="3.63"/>
    <n v="4666"/>
    <x v="15"/>
    <x v="4"/>
    <x v="4"/>
    <x v="4"/>
    <x v="6"/>
  </r>
  <r>
    <x v="1765"/>
    <x v="5"/>
    <x v="1"/>
    <x v="5"/>
    <x v="1"/>
    <x v="2"/>
    <n v="2123.5500000000002"/>
    <n v="38.2239"/>
    <n v="5"/>
    <n v="10617.75"/>
    <x v="1765"/>
    <n v="1.03"/>
    <n v="4072"/>
    <x v="97"/>
    <x v="0"/>
    <x v="0"/>
    <x v="0"/>
    <x v="28"/>
  </r>
  <r>
    <x v="1766"/>
    <x v="7"/>
    <x v="0"/>
    <x v="7"/>
    <x v="0"/>
    <x v="2"/>
    <n v="11890.53"/>
    <n v="214.02954"/>
    <n v="2"/>
    <n v="23781.06"/>
    <x v="1766"/>
    <n v="3.02"/>
    <n v="2359"/>
    <x v="23"/>
    <x v="6"/>
    <x v="6"/>
    <x v="6"/>
    <x v="17"/>
  </r>
  <r>
    <x v="1767"/>
    <x v="7"/>
    <x v="0"/>
    <x v="7"/>
    <x v="0"/>
    <x v="2"/>
    <n v="14268.9"/>
    <n v="256.84019999999998"/>
    <n v="3"/>
    <n v="42806.7"/>
    <x v="1767"/>
    <n v="4.59"/>
    <n v="616"/>
    <x v="203"/>
    <x v="5"/>
    <x v="5"/>
    <x v="5"/>
    <x v="6"/>
  </r>
  <r>
    <x v="1768"/>
    <x v="4"/>
    <x v="0"/>
    <x v="4"/>
    <x v="0"/>
    <x v="1"/>
    <n v="7507.56"/>
    <n v="135.13607999999999"/>
    <n v="5"/>
    <n v="37537.800000000003"/>
    <x v="1768"/>
    <n v="2.8"/>
    <n v="3320"/>
    <x v="160"/>
    <x v="5"/>
    <x v="5"/>
    <x v="5"/>
    <x v="12"/>
  </r>
  <r>
    <x v="1769"/>
    <x v="6"/>
    <x v="4"/>
    <x v="6"/>
    <x v="2"/>
    <x v="4"/>
    <n v="19246.400000000001"/>
    <n v="346.43520000000001"/>
    <n v="2"/>
    <n v="38492.800000000003"/>
    <x v="1769"/>
    <n v="1.83"/>
    <n v="3415"/>
    <x v="204"/>
    <x v="11"/>
    <x v="11"/>
    <x v="11"/>
    <x v="18"/>
  </r>
  <r>
    <x v="1770"/>
    <x v="6"/>
    <x v="4"/>
    <x v="6"/>
    <x v="1"/>
    <x v="5"/>
    <n v="3112.57"/>
    <n v="56.026260000000001"/>
    <n v="5"/>
    <n v="15562.85"/>
    <x v="1770"/>
    <n v="1.2"/>
    <n v="3288"/>
    <x v="16"/>
    <x v="2"/>
    <x v="2"/>
    <x v="2"/>
    <x v="12"/>
  </r>
  <r>
    <x v="1771"/>
    <x v="0"/>
    <x v="0"/>
    <x v="0"/>
    <x v="0"/>
    <x v="0"/>
    <n v="1844.28"/>
    <n v="33.197039999999994"/>
    <n v="1"/>
    <n v="1844.28"/>
    <x v="1771"/>
    <n v="2.41"/>
    <n v="1775"/>
    <x v="236"/>
    <x v="4"/>
    <x v="4"/>
    <x v="4"/>
    <x v="2"/>
  </r>
  <r>
    <x v="1772"/>
    <x v="7"/>
    <x v="0"/>
    <x v="7"/>
    <x v="2"/>
    <x v="3"/>
    <n v="10288.34"/>
    <n v="185.19011999999998"/>
    <n v="2"/>
    <n v="20576.68"/>
    <x v="1772"/>
    <n v="1.92"/>
    <n v="1197"/>
    <x v="17"/>
    <x v="9"/>
    <x v="9"/>
    <x v="9"/>
    <x v="14"/>
  </r>
  <r>
    <x v="1773"/>
    <x v="6"/>
    <x v="4"/>
    <x v="6"/>
    <x v="2"/>
    <x v="3"/>
    <n v="16047.93"/>
    <n v="288.86273999999997"/>
    <n v="1"/>
    <n v="16047.93"/>
    <x v="1773"/>
    <n v="2.73"/>
    <n v="2522"/>
    <x v="326"/>
    <x v="10"/>
    <x v="10"/>
    <x v="10"/>
    <x v="7"/>
  </r>
  <r>
    <x v="1774"/>
    <x v="5"/>
    <x v="1"/>
    <x v="5"/>
    <x v="2"/>
    <x v="1"/>
    <n v="18598.580000000002"/>
    <n v="334.77444000000003"/>
    <n v="3"/>
    <n v="55795.74"/>
    <x v="1774"/>
    <n v="3.73"/>
    <n v="1434"/>
    <x v="237"/>
    <x v="4"/>
    <x v="4"/>
    <x v="4"/>
    <x v="17"/>
  </r>
  <r>
    <x v="1775"/>
    <x v="8"/>
    <x v="3"/>
    <x v="8"/>
    <x v="0"/>
    <x v="2"/>
    <n v="13710.06"/>
    <n v="246.78107999999997"/>
    <n v="5"/>
    <n v="68550.3"/>
    <x v="1775"/>
    <n v="3.85"/>
    <n v="102"/>
    <x v="305"/>
    <x v="3"/>
    <x v="3"/>
    <x v="3"/>
    <x v="19"/>
  </r>
  <r>
    <x v="1776"/>
    <x v="4"/>
    <x v="0"/>
    <x v="4"/>
    <x v="1"/>
    <x v="3"/>
    <n v="14532.02"/>
    <n v="261.57635999999997"/>
    <n v="3"/>
    <n v="43596.06"/>
    <x v="1776"/>
    <n v="1.71"/>
    <n v="4213"/>
    <x v="41"/>
    <x v="6"/>
    <x v="6"/>
    <x v="6"/>
    <x v="19"/>
  </r>
  <r>
    <x v="1777"/>
    <x v="6"/>
    <x v="4"/>
    <x v="6"/>
    <x v="0"/>
    <x v="0"/>
    <n v="6304.28"/>
    <n v="113.47703999999999"/>
    <n v="4"/>
    <n v="25217.119999999999"/>
    <x v="1777"/>
    <n v="4.04"/>
    <n v="2001"/>
    <x v="240"/>
    <x v="2"/>
    <x v="2"/>
    <x v="2"/>
    <x v="28"/>
  </r>
  <r>
    <x v="1778"/>
    <x v="5"/>
    <x v="1"/>
    <x v="5"/>
    <x v="1"/>
    <x v="2"/>
    <n v="11229.19"/>
    <n v="202.12541999999999"/>
    <n v="3"/>
    <n v="33687.57"/>
    <x v="1778"/>
    <n v="4.88"/>
    <n v="1901"/>
    <x v="302"/>
    <x v="2"/>
    <x v="2"/>
    <x v="2"/>
    <x v="5"/>
  </r>
  <r>
    <x v="1779"/>
    <x v="1"/>
    <x v="1"/>
    <x v="1"/>
    <x v="2"/>
    <x v="3"/>
    <n v="18916.47"/>
    <n v="340.49646000000001"/>
    <n v="2"/>
    <n v="37832.94"/>
    <x v="1779"/>
    <n v="4.91"/>
    <n v="4490"/>
    <x v="283"/>
    <x v="0"/>
    <x v="0"/>
    <x v="0"/>
    <x v="3"/>
  </r>
  <r>
    <x v="1780"/>
    <x v="0"/>
    <x v="0"/>
    <x v="0"/>
    <x v="2"/>
    <x v="4"/>
    <n v="10175.61"/>
    <n v="183.16098"/>
    <n v="2"/>
    <n v="20351.22"/>
    <x v="1780"/>
    <n v="4.22"/>
    <n v="2563"/>
    <x v="100"/>
    <x v="11"/>
    <x v="11"/>
    <x v="11"/>
    <x v="17"/>
  </r>
  <r>
    <x v="1781"/>
    <x v="4"/>
    <x v="0"/>
    <x v="4"/>
    <x v="2"/>
    <x v="3"/>
    <n v="8818.7199999999993"/>
    <n v="158.73695999999998"/>
    <n v="5"/>
    <n v="44093.599999999999"/>
    <x v="1781"/>
    <n v="2.72"/>
    <n v="2972"/>
    <x v="287"/>
    <x v="6"/>
    <x v="6"/>
    <x v="6"/>
    <x v="12"/>
  </r>
  <r>
    <x v="1782"/>
    <x v="3"/>
    <x v="3"/>
    <x v="3"/>
    <x v="2"/>
    <x v="4"/>
    <n v="8111.45"/>
    <n v="146.00609999999998"/>
    <n v="1"/>
    <n v="8111.45"/>
    <x v="1782"/>
    <n v="1.26"/>
    <n v="2893"/>
    <x v="6"/>
    <x v="3"/>
    <x v="3"/>
    <x v="3"/>
    <x v="6"/>
  </r>
  <r>
    <x v="1783"/>
    <x v="4"/>
    <x v="0"/>
    <x v="4"/>
    <x v="2"/>
    <x v="1"/>
    <n v="7180.12"/>
    <n v="129.24215999999998"/>
    <n v="2"/>
    <n v="14360.24"/>
    <x v="1783"/>
    <n v="4.79"/>
    <n v="3935"/>
    <x v="19"/>
    <x v="10"/>
    <x v="10"/>
    <x v="10"/>
    <x v="16"/>
  </r>
  <r>
    <x v="1784"/>
    <x v="2"/>
    <x v="2"/>
    <x v="2"/>
    <x v="1"/>
    <x v="3"/>
    <n v="2788.87"/>
    <n v="50.199659999999994"/>
    <n v="1"/>
    <n v="2788.87"/>
    <x v="1784"/>
    <n v="4.2300000000000004"/>
    <n v="942"/>
    <x v="171"/>
    <x v="5"/>
    <x v="5"/>
    <x v="5"/>
    <x v="23"/>
  </r>
  <r>
    <x v="1785"/>
    <x v="7"/>
    <x v="0"/>
    <x v="7"/>
    <x v="2"/>
    <x v="1"/>
    <n v="3697.28"/>
    <n v="66.55104"/>
    <n v="5"/>
    <n v="18486.400000000001"/>
    <x v="1785"/>
    <n v="4.76"/>
    <n v="3713"/>
    <x v="300"/>
    <x v="4"/>
    <x v="4"/>
    <x v="4"/>
    <x v="13"/>
  </r>
  <r>
    <x v="1786"/>
    <x v="2"/>
    <x v="2"/>
    <x v="2"/>
    <x v="1"/>
    <x v="0"/>
    <n v="7956.37"/>
    <n v="143.21465999999998"/>
    <n v="1"/>
    <n v="7956.37"/>
    <x v="1786"/>
    <n v="1.28"/>
    <n v="3805"/>
    <x v="307"/>
    <x v="2"/>
    <x v="2"/>
    <x v="2"/>
    <x v="10"/>
  </r>
  <r>
    <x v="1787"/>
    <x v="6"/>
    <x v="4"/>
    <x v="6"/>
    <x v="1"/>
    <x v="3"/>
    <n v="18971.36"/>
    <n v="341.48447999999996"/>
    <n v="5"/>
    <n v="94856.8"/>
    <x v="1787"/>
    <n v="2.4500000000000002"/>
    <n v="497"/>
    <x v="298"/>
    <x v="2"/>
    <x v="2"/>
    <x v="2"/>
    <x v="0"/>
  </r>
  <r>
    <x v="1788"/>
    <x v="1"/>
    <x v="1"/>
    <x v="1"/>
    <x v="2"/>
    <x v="4"/>
    <n v="16899.759999999998"/>
    <n v="304.19567999999992"/>
    <n v="4"/>
    <n v="67599.039999999994"/>
    <x v="1788"/>
    <n v="3.67"/>
    <n v="3998"/>
    <x v="291"/>
    <x v="1"/>
    <x v="1"/>
    <x v="1"/>
    <x v="21"/>
  </r>
  <r>
    <x v="1789"/>
    <x v="0"/>
    <x v="0"/>
    <x v="0"/>
    <x v="1"/>
    <x v="3"/>
    <n v="13403.85"/>
    <n v="241.26929999999999"/>
    <n v="2"/>
    <n v="26807.7"/>
    <x v="1789"/>
    <n v="1.43"/>
    <n v="2245"/>
    <x v="37"/>
    <x v="5"/>
    <x v="5"/>
    <x v="5"/>
    <x v="18"/>
  </r>
  <r>
    <x v="1790"/>
    <x v="3"/>
    <x v="3"/>
    <x v="3"/>
    <x v="1"/>
    <x v="1"/>
    <n v="624.45000000000005"/>
    <n v="11.2401"/>
    <n v="3"/>
    <n v="1873.35"/>
    <x v="1790"/>
    <n v="2.54"/>
    <n v="743"/>
    <x v="341"/>
    <x v="0"/>
    <x v="0"/>
    <x v="0"/>
    <x v="19"/>
  </r>
  <r>
    <x v="1791"/>
    <x v="5"/>
    <x v="1"/>
    <x v="5"/>
    <x v="0"/>
    <x v="3"/>
    <n v="5080.57"/>
    <n v="91.450259999999986"/>
    <n v="3"/>
    <n v="15241.71"/>
    <x v="1791"/>
    <n v="1.22"/>
    <n v="3710"/>
    <x v="280"/>
    <x v="11"/>
    <x v="11"/>
    <x v="11"/>
    <x v="7"/>
  </r>
  <r>
    <x v="1792"/>
    <x v="9"/>
    <x v="1"/>
    <x v="9"/>
    <x v="1"/>
    <x v="5"/>
    <n v="8564.58"/>
    <n v="154.16243999999998"/>
    <n v="2"/>
    <n v="17129.16"/>
    <x v="1792"/>
    <n v="3.24"/>
    <n v="4170"/>
    <x v="279"/>
    <x v="8"/>
    <x v="8"/>
    <x v="8"/>
    <x v="3"/>
  </r>
  <r>
    <x v="1793"/>
    <x v="0"/>
    <x v="0"/>
    <x v="0"/>
    <x v="0"/>
    <x v="0"/>
    <n v="8232.7999999999993"/>
    <n v="148.19039999999998"/>
    <n v="4"/>
    <n v="32931.199999999997"/>
    <x v="1793"/>
    <n v="4.7300000000000004"/>
    <n v="4182"/>
    <x v="57"/>
    <x v="2"/>
    <x v="2"/>
    <x v="2"/>
    <x v="21"/>
  </r>
  <r>
    <x v="1794"/>
    <x v="1"/>
    <x v="1"/>
    <x v="1"/>
    <x v="0"/>
    <x v="3"/>
    <n v="7688.57"/>
    <n v="138.39425999999997"/>
    <n v="4"/>
    <n v="30754.28"/>
    <x v="1794"/>
    <n v="1.68"/>
    <n v="225"/>
    <x v="85"/>
    <x v="11"/>
    <x v="11"/>
    <x v="11"/>
    <x v="19"/>
  </r>
  <r>
    <x v="1795"/>
    <x v="4"/>
    <x v="0"/>
    <x v="4"/>
    <x v="1"/>
    <x v="1"/>
    <n v="11062.15"/>
    <n v="199.11869999999999"/>
    <n v="4"/>
    <n v="44248.6"/>
    <x v="1795"/>
    <n v="2.77"/>
    <n v="4446"/>
    <x v="315"/>
    <x v="10"/>
    <x v="10"/>
    <x v="10"/>
    <x v="3"/>
  </r>
  <r>
    <x v="1796"/>
    <x v="0"/>
    <x v="0"/>
    <x v="0"/>
    <x v="0"/>
    <x v="0"/>
    <n v="4528.5600000000004"/>
    <n v="81.514080000000007"/>
    <n v="1"/>
    <n v="4528.5600000000004"/>
    <x v="1796"/>
    <n v="4.49"/>
    <n v="761"/>
    <x v="44"/>
    <x v="3"/>
    <x v="3"/>
    <x v="3"/>
    <x v="15"/>
  </r>
  <r>
    <x v="1797"/>
    <x v="4"/>
    <x v="0"/>
    <x v="4"/>
    <x v="1"/>
    <x v="4"/>
    <n v="11974.36"/>
    <n v="215.53847999999999"/>
    <n v="3"/>
    <n v="35923.08"/>
    <x v="1797"/>
    <n v="2.96"/>
    <n v="374"/>
    <x v="86"/>
    <x v="5"/>
    <x v="5"/>
    <x v="5"/>
    <x v="22"/>
  </r>
  <r>
    <x v="1798"/>
    <x v="6"/>
    <x v="4"/>
    <x v="6"/>
    <x v="0"/>
    <x v="5"/>
    <n v="11590.97"/>
    <n v="208.63745999999998"/>
    <n v="3"/>
    <n v="34772.910000000003"/>
    <x v="1798"/>
    <n v="3.18"/>
    <n v="2649"/>
    <x v="251"/>
    <x v="4"/>
    <x v="4"/>
    <x v="4"/>
    <x v="15"/>
  </r>
  <r>
    <x v="1799"/>
    <x v="7"/>
    <x v="0"/>
    <x v="7"/>
    <x v="2"/>
    <x v="3"/>
    <n v="18980.16"/>
    <n v="341.64287999999999"/>
    <n v="5"/>
    <n v="94900.800000000003"/>
    <x v="1799"/>
    <n v="1.25"/>
    <n v="3113"/>
    <x v="54"/>
    <x v="0"/>
    <x v="0"/>
    <x v="0"/>
    <x v="7"/>
  </r>
  <r>
    <x v="1800"/>
    <x v="0"/>
    <x v="0"/>
    <x v="0"/>
    <x v="0"/>
    <x v="3"/>
    <n v="13834.7"/>
    <n v="249.02459999999999"/>
    <n v="5"/>
    <n v="69173.5"/>
    <x v="1800"/>
    <n v="1.23"/>
    <n v="2469"/>
    <x v="138"/>
    <x v="0"/>
    <x v="0"/>
    <x v="0"/>
    <x v="8"/>
  </r>
  <r>
    <x v="1801"/>
    <x v="9"/>
    <x v="1"/>
    <x v="9"/>
    <x v="2"/>
    <x v="0"/>
    <n v="9970.17"/>
    <n v="179.46305999999998"/>
    <n v="3"/>
    <n v="29910.51"/>
    <x v="1801"/>
    <n v="4.55"/>
    <n v="1178"/>
    <x v="134"/>
    <x v="8"/>
    <x v="8"/>
    <x v="8"/>
    <x v="23"/>
  </r>
  <r>
    <x v="1802"/>
    <x v="8"/>
    <x v="3"/>
    <x v="8"/>
    <x v="2"/>
    <x v="0"/>
    <n v="4131.42"/>
    <n v="74.365560000000002"/>
    <n v="1"/>
    <n v="4131.42"/>
    <x v="1802"/>
    <n v="3.11"/>
    <n v="4907"/>
    <x v="307"/>
    <x v="2"/>
    <x v="2"/>
    <x v="2"/>
    <x v="10"/>
  </r>
  <r>
    <x v="1803"/>
    <x v="9"/>
    <x v="1"/>
    <x v="9"/>
    <x v="1"/>
    <x v="5"/>
    <n v="1935.46"/>
    <n v="34.838279999999997"/>
    <n v="1"/>
    <n v="1935.46"/>
    <x v="1803"/>
    <n v="2.41"/>
    <n v="4202"/>
    <x v="304"/>
    <x v="10"/>
    <x v="10"/>
    <x v="10"/>
    <x v="0"/>
  </r>
  <r>
    <x v="1804"/>
    <x v="8"/>
    <x v="3"/>
    <x v="8"/>
    <x v="0"/>
    <x v="3"/>
    <n v="19898.32"/>
    <n v="358.16975999999994"/>
    <n v="4"/>
    <n v="79593.279999999999"/>
    <x v="1804"/>
    <n v="1.1100000000000001"/>
    <n v="3995"/>
    <x v="349"/>
    <x v="9"/>
    <x v="9"/>
    <x v="9"/>
    <x v="15"/>
  </r>
  <r>
    <x v="1805"/>
    <x v="5"/>
    <x v="1"/>
    <x v="5"/>
    <x v="1"/>
    <x v="5"/>
    <n v="18383.79"/>
    <n v="330.90821999999997"/>
    <n v="5"/>
    <n v="91918.95"/>
    <x v="1805"/>
    <n v="3.77"/>
    <n v="4450"/>
    <x v="194"/>
    <x v="2"/>
    <x v="2"/>
    <x v="2"/>
    <x v="29"/>
  </r>
  <r>
    <x v="1806"/>
    <x v="7"/>
    <x v="0"/>
    <x v="7"/>
    <x v="1"/>
    <x v="1"/>
    <n v="7407.97"/>
    <n v="133.34345999999999"/>
    <n v="2"/>
    <n v="14815.94"/>
    <x v="1806"/>
    <n v="4.09"/>
    <n v="2139"/>
    <x v="231"/>
    <x v="1"/>
    <x v="1"/>
    <x v="1"/>
    <x v="8"/>
  </r>
  <r>
    <x v="1807"/>
    <x v="4"/>
    <x v="0"/>
    <x v="4"/>
    <x v="2"/>
    <x v="0"/>
    <n v="16386.400000000001"/>
    <n v="294.95519999999999"/>
    <n v="3"/>
    <n v="49159.199999999997"/>
    <x v="1807"/>
    <n v="2.8"/>
    <n v="3162"/>
    <x v="243"/>
    <x v="5"/>
    <x v="5"/>
    <x v="5"/>
    <x v="27"/>
  </r>
  <r>
    <x v="1808"/>
    <x v="2"/>
    <x v="2"/>
    <x v="2"/>
    <x v="1"/>
    <x v="0"/>
    <n v="10180.620000000001"/>
    <n v="183.25116"/>
    <n v="5"/>
    <n v="50903.1"/>
    <x v="1808"/>
    <n v="1.1599999999999999"/>
    <n v="1450"/>
    <x v="348"/>
    <x v="9"/>
    <x v="9"/>
    <x v="9"/>
    <x v="22"/>
  </r>
  <r>
    <x v="1809"/>
    <x v="2"/>
    <x v="2"/>
    <x v="2"/>
    <x v="1"/>
    <x v="3"/>
    <n v="4078.96"/>
    <n v="73.421279999999996"/>
    <n v="2"/>
    <n v="8157.92"/>
    <x v="1809"/>
    <n v="2.11"/>
    <n v="2026"/>
    <x v="168"/>
    <x v="11"/>
    <x v="11"/>
    <x v="11"/>
    <x v="30"/>
  </r>
  <r>
    <x v="1810"/>
    <x v="2"/>
    <x v="2"/>
    <x v="2"/>
    <x v="2"/>
    <x v="3"/>
    <n v="13017.05"/>
    <n v="234.30689999999996"/>
    <n v="3"/>
    <n v="39051.15"/>
    <x v="1810"/>
    <n v="3.57"/>
    <n v="308"/>
    <x v="177"/>
    <x v="8"/>
    <x v="8"/>
    <x v="8"/>
    <x v="20"/>
  </r>
  <r>
    <x v="1811"/>
    <x v="4"/>
    <x v="0"/>
    <x v="4"/>
    <x v="2"/>
    <x v="0"/>
    <n v="13821.66"/>
    <n v="248.78987999999998"/>
    <n v="5"/>
    <n v="69108.3"/>
    <x v="1811"/>
    <n v="4.24"/>
    <n v="3621"/>
    <x v="28"/>
    <x v="7"/>
    <x v="7"/>
    <x v="7"/>
    <x v="5"/>
  </r>
  <r>
    <x v="1812"/>
    <x v="1"/>
    <x v="1"/>
    <x v="1"/>
    <x v="2"/>
    <x v="1"/>
    <n v="16858.47"/>
    <n v="303.45245999999997"/>
    <n v="4"/>
    <n v="67433.88"/>
    <x v="1812"/>
    <n v="1.92"/>
    <n v="1559"/>
    <x v="60"/>
    <x v="4"/>
    <x v="4"/>
    <x v="4"/>
    <x v="9"/>
  </r>
  <r>
    <x v="1813"/>
    <x v="5"/>
    <x v="1"/>
    <x v="5"/>
    <x v="1"/>
    <x v="3"/>
    <n v="1220.55"/>
    <n v="21.969899999999999"/>
    <n v="2"/>
    <n v="2441.1"/>
    <x v="1813"/>
    <n v="3.95"/>
    <n v="3835"/>
    <x v="161"/>
    <x v="10"/>
    <x v="10"/>
    <x v="10"/>
    <x v="1"/>
  </r>
  <r>
    <x v="1814"/>
    <x v="2"/>
    <x v="2"/>
    <x v="2"/>
    <x v="2"/>
    <x v="4"/>
    <n v="6136.91"/>
    <n v="110.46437999999999"/>
    <n v="1"/>
    <n v="6136.91"/>
    <x v="1814"/>
    <n v="4.5999999999999996"/>
    <n v="85"/>
    <x v="66"/>
    <x v="10"/>
    <x v="10"/>
    <x v="10"/>
    <x v="2"/>
  </r>
  <r>
    <x v="1815"/>
    <x v="8"/>
    <x v="3"/>
    <x v="8"/>
    <x v="1"/>
    <x v="3"/>
    <n v="13222.32"/>
    <n v="238.00175999999999"/>
    <n v="4"/>
    <n v="52889.279999999999"/>
    <x v="1815"/>
    <n v="4.38"/>
    <n v="952"/>
    <x v="43"/>
    <x v="6"/>
    <x v="6"/>
    <x v="6"/>
    <x v="24"/>
  </r>
  <r>
    <x v="1816"/>
    <x v="3"/>
    <x v="3"/>
    <x v="3"/>
    <x v="1"/>
    <x v="4"/>
    <n v="19659.63"/>
    <n v="353.87333999999998"/>
    <n v="4"/>
    <n v="78638.52"/>
    <x v="1816"/>
    <n v="1.38"/>
    <n v="4866"/>
    <x v="225"/>
    <x v="5"/>
    <x v="5"/>
    <x v="5"/>
    <x v="14"/>
  </r>
  <r>
    <x v="1817"/>
    <x v="3"/>
    <x v="3"/>
    <x v="3"/>
    <x v="2"/>
    <x v="0"/>
    <n v="10207.31"/>
    <n v="183.73157999999998"/>
    <n v="1"/>
    <n v="10207.31"/>
    <x v="1817"/>
    <n v="2.9"/>
    <n v="2880"/>
    <x v="238"/>
    <x v="1"/>
    <x v="1"/>
    <x v="1"/>
    <x v="14"/>
  </r>
  <r>
    <x v="1818"/>
    <x v="0"/>
    <x v="0"/>
    <x v="0"/>
    <x v="0"/>
    <x v="1"/>
    <n v="9184.44"/>
    <n v="165.31992"/>
    <n v="4"/>
    <n v="36737.760000000002"/>
    <x v="1818"/>
    <n v="2.14"/>
    <n v="123"/>
    <x v="294"/>
    <x v="7"/>
    <x v="7"/>
    <x v="7"/>
    <x v="22"/>
  </r>
  <r>
    <x v="1819"/>
    <x v="0"/>
    <x v="0"/>
    <x v="0"/>
    <x v="1"/>
    <x v="2"/>
    <n v="2835.33"/>
    <n v="51.035939999999997"/>
    <n v="1"/>
    <n v="2835.33"/>
    <x v="1819"/>
    <n v="1.75"/>
    <n v="937"/>
    <x v="77"/>
    <x v="6"/>
    <x v="6"/>
    <x v="6"/>
    <x v="23"/>
  </r>
  <r>
    <x v="1820"/>
    <x v="8"/>
    <x v="3"/>
    <x v="8"/>
    <x v="1"/>
    <x v="4"/>
    <n v="3365.43"/>
    <n v="60.577739999999991"/>
    <n v="5"/>
    <n v="16827.150000000001"/>
    <x v="1820"/>
    <n v="2.54"/>
    <n v="2486"/>
    <x v="67"/>
    <x v="11"/>
    <x v="11"/>
    <x v="11"/>
    <x v="25"/>
  </r>
  <r>
    <x v="1821"/>
    <x v="6"/>
    <x v="4"/>
    <x v="6"/>
    <x v="1"/>
    <x v="4"/>
    <n v="2608.0700000000002"/>
    <n v="46.945259999999998"/>
    <n v="4"/>
    <n v="10432.280000000001"/>
    <x v="1821"/>
    <n v="4.2"/>
    <n v="1584"/>
    <x v="172"/>
    <x v="0"/>
    <x v="0"/>
    <x v="0"/>
    <x v="23"/>
  </r>
  <r>
    <x v="1822"/>
    <x v="1"/>
    <x v="1"/>
    <x v="1"/>
    <x v="2"/>
    <x v="3"/>
    <n v="15257.16"/>
    <n v="274.62887999999998"/>
    <n v="5"/>
    <n v="76285.8"/>
    <x v="1822"/>
    <n v="1.85"/>
    <n v="734"/>
    <x v="41"/>
    <x v="6"/>
    <x v="6"/>
    <x v="6"/>
    <x v="19"/>
  </r>
  <r>
    <x v="1823"/>
    <x v="1"/>
    <x v="1"/>
    <x v="1"/>
    <x v="0"/>
    <x v="5"/>
    <n v="5089.6000000000004"/>
    <n v="91.612799999999993"/>
    <n v="3"/>
    <n v="15268.8"/>
    <x v="1823"/>
    <n v="3.92"/>
    <n v="2913"/>
    <x v="271"/>
    <x v="6"/>
    <x v="6"/>
    <x v="6"/>
    <x v="26"/>
  </r>
  <r>
    <x v="1824"/>
    <x v="5"/>
    <x v="1"/>
    <x v="5"/>
    <x v="1"/>
    <x v="2"/>
    <n v="9038.9500000000007"/>
    <n v="162.7011"/>
    <n v="1"/>
    <n v="9038.9500000000007"/>
    <x v="1824"/>
    <n v="4.2300000000000004"/>
    <n v="3268"/>
    <x v="107"/>
    <x v="10"/>
    <x v="10"/>
    <x v="10"/>
    <x v="28"/>
  </r>
  <r>
    <x v="1825"/>
    <x v="1"/>
    <x v="1"/>
    <x v="1"/>
    <x v="1"/>
    <x v="3"/>
    <n v="327.19"/>
    <n v="5.8894199999999994"/>
    <n v="3"/>
    <n v="981.57"/>
    <x v="1825"/>
    <n v="1.69"/>
    <n v="86"/>
    <x v="291"/>
    <x v="1"/>
    <x v="1"/>
    <x v="1"/>
    <x v="21"/>
  </r>
  <r>
    <x v="1826"/>
    <x v="1"/>
    <x v="1"/>
    <x v="1"/>
    <x v="0"/>
    <x v="0"/>
    <n v="17260.23"/>
    <n v="310.68413999999996"/>
    <n v="4"/>
    <n v="69040.92"/>
    <x v="1826"/>
    <n v="4.13"/>
    <n v="349"/>
    <x v="86"/>
    <x v="5"/>
    <x v="5"/>
    <x v="5"/>
    <x v="22"/>
  </r>
  <r>
    <x v="1827"/>
    <x v="1"/>
    <x v="1"/>
    <x v="1"/>
    <x v="2"/>
    <x v="4"/>
    <n v="15703.36"/>
    <n v="282.66048000000001"/>
    <n v="4"/>
    <n v="62813.440000000002"/>
    <x v="1827"/>
    <n v="1.81"/>
    <n v="2543"/>
    <x v="238"/>
    <x v="1"/>
    <x v="1"/>
    <x v="1"/>
    <x v="14"/>
  </r>
  <r>
    <x v="1828"/>
    <x v="1"/>
    <x v="1"/>
    <x v="1"/>
    <x v="1"/>
    <x v="5"/>
    <n v="7333.57"/>
    <n v="132.00425999999999"/>
    <n v="5"/>
    <n v="36667.85"/>
    <x v="1828"/>
    <n v="2.23"/>
    <n v="2863"/>
    <x v="23"/>
    <x v="6"/>
    <x v="6"/>
    <x v="6"/>
    <x v="17"/>
  </r>
  <r>
    <x v="1829"/>
    <x v="2"/>
    <x v="2"/>
    <x v="2"/>
    <x v="0"/>
    <x v="3"/>
    <n v="1252.01"/>
    <n v="22.536179999999998"/>
    <n v="1"/>
    <n v="1252.01"/>
    <x v="1829"/>
    <n v="2.56"/>
    <n v="892"/>
    <x v="73"/>
    <x v="4"/>
    <x v="4"/>
    <x v="4"/>
    <x v="0"/>
  </r>
  <r>
    <x v="1830"/>
    <x v="3"/>
    <x v="3"/>
    <x v="3"/>
    <x v="2"/>
    <x v="4"/>
    <n v="12478.32"/>
    <n v="224.60975999999997"/>
    <n v="5"/>
    <n v="62391.6"/>
    <x v="1830"/>
    <n v="3.83"/>
    <n v="3362"/>
    <x v="137"/>
    <x v="7"/>
    <x v="7"/>
    <x v="7"/>
    <x v="16"/>
  </r>
  <r>
    <x v="1831"/>
    <x v="9"/>
    <x v="1"/>
    <x v="9"/>
    <x v="2"/>
    <x v="4"/>
    <n v="7595.95"/>
    <n v="136.72709999999998"/>
    <n v="4"/>
    <n v="30383.8"/>
    <x v="1831"/>
    <n v="1.46"/>
    <n v="4398"/>
    <x v="9"/>
    <x v="5"/>
    <x v="5"/>
    <x v="5"/>
    <x v="9"/>
  </r>
  <r>
    <x v="1832"/>
    <x v="7"/>
    <x v="0"/>
    <x v="7"/>
    <x v="2"/>
    <x v="2"/>
    <n v="17342.310000000001"/>
    <n v="312.16158000000001"/>
    <n v="2"/>
    <n v="34684.620000000003"/>
    <x v="1832"/>
    <n v="4.57"/>
    <n v="2382"/>
    <x v="177"/>
    <x v="8"/>
    <x v="8"/>
    <x v="8"/>
    <x v="20"/>
  </r>
  <r>
    <x v="1833"/>
    <x v="2"/>
    <x v="2"/>
    <x v="2"/>
    <x v="1"/>
    <x v="3"/>
    <n v="5579.08"/>
    <n v="100.42343999999999"/>
    <n v="2"/>
    <n v="11158.16"/>
    <x v="1833"/>
    <n v="2.08"/>
    <n v="4712"/>
    <x v="62"/>
    <x v="2"/>
    <x v="2"/>
    <x v="2"/>
    <x v="13"/>
  </r>
  <r>
    <x v="1834"/>
    <x v="9"/>
    <x v="1"/>
    <x v="9"/>
    <x v="2"/>
    <x v="5"/>
    <n v="1904.05"/>
    <n v="34.2729"/>
    <n v="4"/>
    <n v="7616.2"/>
    <x v="1834"/>
    <n v="2.87"/>
    <n v="2082"/>
    <x v="234"/>
    <x v="1"/>
    <x v="1"/>
    <x v="1"/>
    <x v="6"/>
  </r>
  <r>
    <x v="1835"/>
    <x v="9"/>
    <x v="1"/>
    <x v="9"/>
    <x v="0"/>
    <x v="0"/>
    <n v="3102.54"/>
    <n v="55.845719999999993"/>
    <n v="2"/>
    <n v="6205.08"/>
    <x v="1835"/>
    <n v="1.8"/>
    <n v="1795"/>
    <x v="29"/>
    <x v="5"/>
    <x v="5"/>
    <x v="5"/>
    <x v="19"/>
  </r>
  <r>
    <x v="1836"/>
    <x v="5"/>
    <x v="1"/>
    <x v="5"/>
    <x v="1"/>
    <x v="1"/>
    <n v="16583.43"/>
    <n v="298.50173999999998"/>
    <n v="5"/>
    <n v="82917.149999999994"/>
    <x v="1836"/>
    <n v="1.93"/>
    <n v="3858"/>
    <x v="279"/>
    <x v="8"/>
    <x v="8"/>
    <x v="8"/>
    <x v="3"/>
  </r>
  <r>
    <x v="1837"/>
    <x v="8"/>
    <x v="3"/>
    <x v="8"/>
    <x v="0"/>
    <x v="1"/>
    <n v="18371.36"/>
    <n v="330.68448000000001"/>
    <n v="3"/>
    <n v="55114.080000000002"/>
    <x v="1837"/>
    <n v="1.99"/>
    <n v="2147"/>
    <x v="98"/>
    <x v="8"/>
    <x v="8"/>
    <x v="8"/>
    <x v="19"/>
  </r>
  <r>
    <x v="1838"/>
    <x v="2"/>
    <x v="2"/>
    <x v="2"/>
    <x v="1"/>
    <x v="4"/>
    <n v="19318.37"/>
    <n v="347.73065999999994"/>
    <n v="4"/>
    <n v="77273.48"/>
    <x v="1838"/>
    <n v="4.18"/>
    <n v="4756"/>
    <x v="106"/>
    <x v="3"/>
    <x v="3"/>
    <x v="3"/>
    <x v="1"/>
  </r>
  <r>
    <x v="1839"/>
    <x v="3"/>
    <x v="3"/>
    <x v="3"/>
    <x v="2"/>
    <x v="4"/>
    <n v="479.28"/>
    <n v="8.6270399999999992"/>
    <n v="3"/>
    <n v="1437.84"/>
    <x v="1839"/>
    <n v="1.82"/>
    <n v="2081"/>
    <x v="23"/>
    <x v="6"/>
    <x v="6"/>
    <x v="6"/>
    <x v="17"/>
  </r>
  <r>
    <x v="1840"/>
    <x v="8"/>
    <x v="3"/>
    <x v="8"/>
    <x v="1"/>
    <x v="4"/>
    <n v="12627.79"/>
    <n v="227.30022"/>
    <n v="5"/>
    <n v="63138.95"/>
    <x v="1840"/>
    <n v="3.18"/>
    <n v="2407"/>
    <x v="14"/>
    <x v="3"/>
    <x v="3"/>
    <x v="3"/>
    <x v="0"/>
  </r>
  <r>
    <x v="1841"/>
    <x v="2"/>
    <x v="2"/>
    <x v="2"/>
    <x v="1"/>
    <x v="2"/>
    <n v="9589.5400000000009"/>
    <n v="172.61171999999999"/>
    <n v="3"/>
    <n v="28768.62"/>
    <x v="1841"/>
    <n v="2.48"/>
    <n v="3858"/>
    <x v="5"/>
    <x v="5"/>
    <x v="5"/>
    <x v="5"/>
    <x v="5"/>
  </r>
  <r>
    <x v="1842"/>
    <x v="0"/>
    <x v="0"/>
    <x v="0"/>
    <x v="2"/>
    <x v="5"/>
    <n v="1312.51"/>
    <n v="23.625179999999997"/>
    <n v="2"/>
    <n v="2625.02"/>
    <x v="1842"/>
    <n v="4.4800000000000004"/>
    <n v="4510"/>
    <x v="152"/>
    <x v="3"/>
    <x v="3"/>
    <x v="3"/>
    <x v="30"/>
  </r>
  <r>
    <x v="1843"/>
    <x v="6"/>
    <x v="4"/>
    <x v="6"/>
    <x v="0"/>
    <x v="4"/>
    <n v="10733.71"/>
    <n v="193.20677999999998"/>
    <n v="1"/>
    <n v="10733.71"/>
    <x v="1843"/>
    <n v="1.37"/>
    <n v="999"/>
    <x v="216"/>
    <x v="11"/>
    <x v="11"/>
    <x v="11"/>
    <x v="29"/>
  </r>
  <r>
    <x v="1844"/>
    <x v="8"/>
    <x v="3"/>
    <x v="8"/>
    <x v="1"/>
    <x v="5"/>
    <n v="12233.81"/>
    <n v="220.20857999999998"/>
    <n v="5"/>
    <n v="61169.05"/>
    <x v="1844"/>
    <n v="2.58"/>
    <n v="91"/>
    <x v="121"/>
    <x v="8"/>
    <x v="8"/>
    <x v="8"/>
    <x v="27"/>
  </r>
  <r>
    <x v="1845"/>
    <x v="3"/>
    <x v="3"/>
    <x v="3"/>
    <x v="0"/>
    <x v="0"/>
    <n v="2693.03"/>
    <n v="48.474539999999998"/>
    <n v="4"/>
    <n v="10772.12"/>
    <x v="1845"/>
    <n v="1.1299999999999999"/>
    <n v="3666"/>
    <x v="177"/>
    <x v="8"/>
    <x v="8"/>
    <x v="8"/>
    <x v="20"/>
  </r>
  <r>
    <x v="1846"/>
    <x v="6"/>
    <x v="4"/>
    <x v="6"/>
    <x v="1"/>
    <x v="0"/>
    <n v="2484.98"/>
    <n v="44.729639999999996"/>
    <n v="4"/>
    <n v="9939.92"/>
    <x v="1846"/>
    <n v="3.99"/>
    <n v="4055"/>
    <x v="63"/>
    <x v="9"/>
    <x v="9"/>
    <x v="9"/>
    <x v="6"/>
  </r>
  <r>
    <x v="1847"/>
    <x v="9"/>
    <x v="1"/>
    <x v="9"/>
    <x v="2"/>
    <x v="0"/>
    <n v="17300.099999999999"/>
    <n v="311.40179999999992"/>
    <n v="3"/>
    <n v="51900.3"/>
    <x v="1847"/>
    <n v="4.95"/>
    <n v="3942"/>
    <x v="63"/>
    <x v="9"/>
    <x v="9"/>
    <x v="9"/>
    <x v="6"/>
  </r>
  <r>
    <x v="1848"/>
    <x v="9"/>
    <x v="1"/>
    <x v="9"/>
    <x v="0"/>
    <x v="1"/>
    <n v="16895.27"/>
    <n v="304.11485999999996"/>
    <n v="2"/>
    <n v="33790.54"/>
    <x v="1848"/>
    <n v="1.67"/>
    <n v="3349"/>
    <x v="296"/>
    <x v="0"/>
    <x v="0"/>
    <x v="0"/>
    <x v="17"/>
  </r>
  <r>
    <x v="1849"/>
    <x v="6"/>
    <x v="4"/>
    <x v="6"/>
    <x v="0"/>
    <x v="4"/>
    <n v="9595.3799999999992"/>
    <n v="172.71683999999996"/>
    <n v="5"/>
    <n v="47976.9"/>
    <x v="1849"/>
    <n v="1.78"/>
    <n v="897"/>
    <x v="89"/>
    <x v="2"/>
    <x v="2"/>
    <x v="2"/>
    <x v="24"/>
  </r>
  <r>
    <x v="1850"/>
    <x v="1"/>
    <x v="1"/>
    <x v="1"/>
    <x v="2"/>
    <x v="1"/>
    <n v="19452.34"/>
    <n v="350.14211999999998"/>
    <n v="4"/>
    <n v="77809.36"/>
    <x v="1850"/>
    <n v="1.19"/>
    <n v="201"/>
    <x v="74"/>
    <x v="0"/>
    <x v="0"/>
    <x v="0"/>
    <x v="1"/>
  </r>
  <r>
    <x v="1851"/>
    <x v="8"/>
    <x v="3"/>
    <x v="8"/>
    <x v="0"/>
    <x v="1"/>
    <n v="13311.33"/>
    <n v="239.60393999999999"/>
    <n v="5"/>
    <n v="66556.649999999994"/>
    <x v="1851"/>
    <n v="3.19"/>
    <n v="2804"/>
    <x v="26"/>
    <x v="2"/>
    <x v="2"/>
    <x v="2"/>
    <x v="9"/>
  </r>
  <r>
    <x v="1852"/>
    <x v="4"/>
    <x v="0"/>
    <x v="4"/>
    <x v="1"/>
    <x v="3"/>
    <n v="8231.73"/>
    <n v="148.17113999999998"/>
    <n v="2"/>
    <n v="16463.46"/>
    <x v="1852"/>
    <n v="4.49"/>
    <n v="4840"/>
    <x v="128"/>
    <x v="3"/>
    <x v="3"/>
    <x v="3"/>
    <x v="29"/>
  </r>
  <r>
    <x v="1853"/>
    <x v="9"/>
    <x v="1"/>
    <x v="9"/>
    <x v="1"/>
    <x v="0"/>
    <n v="15583.72"/>
    <n v="280.50695999999999"/>
    <n v="1"/>
    <n v="15583.72"/>
    <x v="1853"/>
    <n v="1.01"/>
    <n v="474"/>
    <x v="277"/>
    <x v="7"/>
    <x v="7"/>
    <x v="7"/>
    <x v="28"/>
  </r>
  <r>
    <x v="1854"/>
    <x v="6"/>
    <x v="4"/>
    <x v="6"/>
    <x v="2"/>
    <x v="2"/>
    <n v="2282.0300000000002"/>
    <n v="41.076540000000001"/>
    <n v="5"/>
    <n v="11410.15"/>
    <x v="1854"/>
    <n v="2.7"/>
    <n v="4938"/>
    <x v="178"/>
    <x v="8"/>
    <x v="8"/>
    <x v="8"/>
    <x v="5"/>
  </r>
  <r>
    <x v="1855"/>
    <x v="8"/>
    <x v="3"/>
    <x v="8"/>
    <x v="1"/>
    <x v="1"/>
    <n v="311.3"/>
    <n v="5.6033999999999997"/>
    <n v="2"/>
    <n v="622.6"/>
    <x v="1855"/>
    <n v="3.29"/>
    <n v="3865"/>
    <x v="221"/>
    <x v="7"/>
    <x v="7"/>
    <x v="7"/>
    <x v="11"/>
  </r>
  <r>
    <x v="1856"/>
    <x v="6"/>
    <x v="4"/>
    <x v="6"/>
    <x v="1"/>
    <x v="4"/>
    <n v="12269.48"/>
    <n v="220.85063999999997"/>
    <n v="2"/>
    <n v="24538.959999999999"/>
    <x v="1856"/>
    <n v="1.47"/>
    <n v="2468"/>
    <x v="226"/>
    <x v="4"/>
    <x v="4"/>
    <x v="4"/>
    <x v="3"/>
  </r>
  <r>
    <x v="1857"/>
    <x v="9"/>
    <x v="1"/>
    <x v="9"/>
    <x v="2"/>
    <x v="2"/>
    <n v="18894.669999999998"/>
    <n v="340.10405999999995"/>
    <n v="2"/>
    <n v="37789.339999999997"/>
    <x v="1857"/>
    <n v="2.6"/>
    <n v="2480"/>
    <x v="275"/>
    <x v="2"/>
    <x v="2"/>
    <x v="2"/>
    <x v="27"/>
  </r>
  <r>
    <x v="1858"/>
    <x v="1"/>
    <x v="1"/>
    <x v="1"/>
    <x v="1"/>
    <x v="5"/>
    <n v="1822.83"/>
    <n v="32.810939999999995"/>
    <n v="3"/>
    <n v="5468.49"/>
    <x v="1858"/>
    <n v="3.32"/>
    <n v="2648"/>
    <x v="200"/>
    <x v="2"/>
    <x v="2"/>
    <x v="2"/>
    <x v="19"/>
  </r>
  <r>
    <x v="1859"/>
    <x v="6"/>
    <x v="4"/>
    <x v="6"/>
    <x v="0"/>
    <x v="0"/>
    <n v="4235.58"/>
    <n v="76.240439999999992"/>
    <n v="4"/>
    <n v="16942.32"/>
    <x v="1859"/>
    <n v="4.38"/>
    <n v="2198"/>
    <x v="333"/>
    <x v="8"/>
    <x v="8"/>
    <x v="8"/>
    <x v="26"/>
  </r>
  <r>
    <x v="1860"/>
    <x v="7"/>
    <x v="0"/>
    <x v="7"/>
    <x v="1"/>
    <x v="3"/>
    <n v="17398.23"/>
    <n v="313.16813999999999"/>
    <n v="5"/>
    <n v="86991.15"/>
    <x v="1860"/>
    <n v="4.3600000000000003"/>
    <n v="1802"/>
    <x v="34"/>
    <x v="8"/>
    <x v="8"/>
    <x v="8"/>
    <x v="9"/>
  </r>
  <r>
    <x v="1861"/>
    <x v="5"/>
    <x v="1"/>
    <x v="5"/>
    <x v="0"/>
    <x v="4"/>
    <n v="8447.7800000000007"/>
    <n v="152.06003999999999"/>
    <n v="5"/>
    <n v="42238.9"/>
    <x v="1861"/>
    <n v="1.29"/>
    <n v="4789"/>
    <x v="180"/>
    <x v="10"/>
    <x v="10"/>
    <x v="10"/>
    <x v="17"/>
  </r>
  <r>
    <x v="1862"/>
    <x v="2"/>
    <x v="2"/>
    <x v="2"/>
    <x v="0"/>
    <x v="5"/>
    <n v="12015.86"/>
    <n v="216.28548000000001"/>
    <n v="3"/>
    <n v="36047.58"/>
    <x v="1862"/>
    <n v="3.71"/>
    <n v="1813"/>
    <x v="172"/>
    <x v="0"/>
    <x v="0"/>
    <x v="0"/>
    <x v="23"/>
  </r>
  <r>
    <x v="1863"/>
    <x v="9"/>
    <x v="1"/>
    <x v="9"/>
    <x v="2"/>
    <x v="1"/>
    <n v="10905.65"/>
    <n v="196.30169999999998"/>
    <n v="1"/>
    <n v="10905.65"/>
    <x v="1863"/>
    <n v="2.4700000000000002"/>
    <n v="227"/>
    <x v="218"/>
    <x v="11"/>
    <x v="11"/>
    <x v="11"/>
    <x v="10"/>
  </r>
  <r>
    <x v="1864"/>
    <x v="8"/>
    <x v="3"/>
    <x v="8"/>
    <x v="0"/>
    <x v="4"/>
    <n v="8279.89"/>
    <n v="149.03801999999999"/>
    <n v="1"/>
    <n v="8279.89"/>
    <x v="1864"/>
    <n v="4.79"/>
    <n v="821"/>
    <x v="289"/>
    <x v="3"/>
    <x v="3"/>
    <x v="3"/>
    <x v="23"/>
  </r>
  <r>
    <x v="1865"/>
    <x v="7"/>
    <x v="0"/>
    <x v="7"/>
    <x v="1"/>
    <x v="4"/>
    <n v="10980.91"/>
    <n v="197.65637999999998"/>
    <n v="4"/>
    <n v="43923.64"/>
    <x v="1865"/>
    <n v="1.7"/>
    <n v="389"/>
    <x v="190"/>
    <x v="5"/>
    <x v="5"/>
    <x v="5"/>
    <x v="20"/>
  </r>
  <r>
    <x v="1866"/>
    <x v="4"/>
    <x v="0"/>
    <x v="4"/>
    <x v="1"/>
    <x v="0"/>
    <n v="300.27"/>
    <n v="5.4048599999999993"/>
    <n v="4"/>
    <n v="1201.08"/>
    <x v="1866"/>
    <n v="2.33"/>
    <n v="3179"/>
    <x v="266"/>
    <x v="10"/>
    <x v="10"/>
    <x v="10"/>
    <x v="24"/>
  </r>
  <r>
    <x v="1867"/>
    <x v="1"/>
    <x v="1"/>
    <x v="1"/>
    <x v="1"/>
    <x v="4"/>
    <n v="3671.54"/>
    <n v="66.08771999999999"/>
    <n v="4"/>
    <n v="14686.16"/>
    <x v="1867"/>
    <n v="1.1599999999999999"/>
    <n v="2237"/>
    <x v="83"/>
    <x v="8"/>
    <x v="8"/>
    <x v="8"/>
    <x v="28"/>
  </r>
  <r>
    <x v="1868"/>
    <x v="0"/>
    <x v="0"/>
    <x v="0"/>
    <x v="0"/>
    <x v="1"/>
    <n v="13809.48"/>
    <n v="248.57063999999997"/>
    <n v="4"/>
    <n v="55237.919999999998"/>
    <x v="1868"/>
    <n v="4.7300000000000004"/>
    <n v="15"/>
    <x v="124"/>
    <x v="11"/>
    <x v="11"/>
    <x v="11"/>
    <x v="24"/>
  </r>
  <r>
    <x v="1869"/>
    <x v="6"/>
    <x v="4"/>
    <x v="6"/>
    <x v="0"/>
    <x v="1"/>
    <n v="459.58"/>
    <n v="8.2724399999999996"/>
    <n v="4"/>
    <n v="1838.32"/>
    <x v="1869"/>
    <n v="3.47"/>
    <n v="116"/>
    <x v="13"/>
    <x v="8"/>
    <x v="8"/>
    <x v="8"/>
    <x v="13"/>
  </r>
  <r>
    <x v="1870"/>
    <x v="3"/>
    <x v="3"/>
    <x v="3"/>
    <x v="1"/>
    <x v="1"/>
    <n v="10584.81"/>
    <n v="190.52657999999997"/>
    <n v="1"/>
    <n v="10584.81"/>
    <x v="1870"/>
    <n v="4.88"/>
    <n v="786"/>
    <x v="198"/>
    <x v="9"/>
    <x v="9"/>
    <x v="9"/>
    <x v="3"/>
  </r>
  <r>
    <x v="1871"/>
    <x v="7"/>
    <x v="0"/>
    <x v="7"/>
    <x v="1"/>
    <x v="2"/>
    <n v="14739.88"/>
    <n v="265.31783999999999"/>
    <n v="1"/>
    <n v="14739.88"/>
    <x v="1871"/>
    <n v="2.04"/>
    <n v="1914"/>
    <x v="124"/>
    <x v="11"/>
    <x v="11"/>
    <x v="11"/>
    <x v="24"/>
  </r>
  <r>
    <x v="1872"/>
    <x v="6"/>
    <x v="4"/>
    <x v="6"/>
    <x v="2"/>
    <x v="3"/>
    <n v="7177.29"/>
    <n v="129.19121999999999"/>
    <n v="1"/>
    <n v="7177.29"/>
    <x v="1872"/>
    <n v="4.03"/>
    <n v="2047"/>
    <x v="180"/>
    <x v="10"/>
    <x v="10"/>
    <x v="10"/>
    <x v="17"/>
  </r>
  <r>
    <x v="1873"/>
    <x v="5"/>
    <x v="1"/>
    <x v="5"/>
    <x v="0"/>
    <x v="2"/>
    <n v="940.06"/>
    <n v="16.921079999999996"/>
    <n v="4"/>
    <n v="3760.24"/>
    <x v="1873"/>
    <n v="1.34"/>
    <n v="3370"/>
    <x v="36"/>
    <x v="11"/>
    <x v="11"/>
    <x v="11"/>
    <x v="22"/>
  </r>
  <r>
    <x v="1874"/>
    <x v="9"/>
    <x v="1"/>
    <x v="9"/>
    <x v="0"/>
    <x v="2"/>
    <n v="5678.11"/>
    <n v="102.20597999999998"/>
    <n v="3"/>
    <n v="17034.330000000002"/>
    <x v="1874"/>
    <n v="1.1499999999999999"/>
    <n v="3943"/>
    <x v="201"/>
    <x v="2"/>
    <x v="2"/>
    <x v="2"/>
    <x v="8"/>
  </r>
  <r>
    <x v="1875"/>
    <x v="2"/>
    <x v="2"/>
    <x v="2"/>
    <x v="1"/>
    <x v="5"/>
    <n v="11862.9"/>
    <n v="213.53219999999999"/>
    <n v="5"/>
    <n v="59314.5"/>
    <x v="1875"/>
    <n v="3.38"/>
    <n v="1251"/>
    <x v="128"/>
    <x v="3"/>
    <x v="3"/>
    <x v="3"/>
    <x v="29"/>
  </r>
  <r>
    <x v="1876"/>
    <x v="7"/>
    <x v="0"/>
    <x v="7"/>
    <x v="0"/>
    <x v="5"/>
    <n v="12922.46"/>
    <n v="232.60427999999996"/>
    <n v="1"/>
    <n v="12922.46"/>
    <x v="1876"/>
    <n v="3.85"/>
    <n v="1427"/>
    <x v="154"/>
    <x v="2"/>
    <x v="2"/>
    <x v="2"/>
    <x v="15"/>
  </r>
  <r>
    <x v="1877"/>
    <x v="4"/>
    <x v="0"/>
    <x v="4"/>
    <x v="2"/>
    <x v="0"/>
    <n v="5342.51"/>
    <n v="96.165179999999992"/>
    <n v="3"/>
    <n v="16027.53"/>
    <x v="1877"/>
    <n v="2.89"/>
    <n v="871"/>
    <x v="140"/>
    <x v="1"/>
    <x v="1"/>
    <x v="1"/>
    <x v="23"/>
  </r>
  <r>
    <x v="1878"/>
    <x v="2"/>
    <x v="2"/>
    <x v="2"/>
    <x v="2"/>
    <x v="2"/>
    <n v="1452.38"/>
    <n v="26.14284"/>
    <n v="3"/>
    <n v="4357.1400000000003"/>
    <x v="1878"/>
    <n v="4.5"/>
    <n v="3649"/>
    <x v="126"/>
    <x v="5"/>
    <x v="5"/>
    <x v="5"/>
    <x v="24"/>
  </r>
  <r>
    <x v="1879"/>
    <x v="0"/>
    <x v="0"/>
    <x v="0"/>
    <x v="1"/>
    <x v="2"/>
    <n v="14416.11"/>
    <n v="259.48998"/>
    <n v="5"/>
    <n v="72080.55"/>
    <x v="1879"/>
    <n v="3.59"/>
    <n v="323"/>
    <x v="52"/>
    <x v="3"/>
    <x v="3"/>
    <x v="3"/>
    <x v="24"/>
  </r>
  <r>
    <x v="1880"/>
    <x v="5"/>
    <x v="1"/>
    <x v="5"/>
    <x v="1"/>
    <x v="5"/>
    <n v="2382.73"/>
    <n v="42.889139999999998"/>
    <n v="3"/>
    <n v="7148.19"/>
    <x v="1880"/>
    <n v="1.03"/>
    <n v="4008"/>
    <x v="316"/>
    <x v="6"/>
    <x v="6"/>
    <x v="6"/>
    <x v="29"/>
  </r>
  <r>
    <x v="1881"/>
    <x v="9"/>
    <x v="1"/>
    <x v="9"/>
    <x v="0"/>
    <x v="4"/>
    <n v="1348.63"/>
    <n v="24.27534"/>
    <n v="1"/>
    <n v="1348.63"/>
    <x v="1881"/>
    <n v="1.05"/>
    <n v="3535"/>
    <x v="63"/>
    <x v="9"/>
    <x v="9"/>
    <x v="9"/>
    <x v="6"/>
  </r>
  <r>
    <x v="1882"/>
    <x v="0"/>
    <x v="0"/>
    <x v="0"/>
    <x v="2"/>
    <x v="4"/>
    <n v="3121.17"/>
    <n v="56.181059999999995"/>
    <n v="2"/>
    <n v="6242.34"/>
    <x v="1882"/>
    <n v="2.88"/>
    <n v="351"/>
    <x v="191"/>
    <x v="1"/>
    <x v="1"/>
    <x v="1"/>
    <x v="30"/>
  </r>
  <r>
    <x v="1883"/>
    <x v="2"/>
    <x v="2"/>
    <x v="2"/>
    <x v="2"/>
    <x v="4"/>
    <n v="19706.82"/>
    <n v="354.72275999999999"/>
    <n v="1"/>
    <n v="19706.82"/>
    <x v="1883"/>
    <n v="2.16"/>
    <n v="4959"/>
    <x v="319"/>
    <x v="3"/>
    <x v="3"/>
    <x v="3"/>
    <x v="14"/>
  </r>
  <r>
    <x v="1884"/>
    <x v="4"/>
    <x v="0"/>
    <x v="4"/>
    <x v="2"/>
    <x v="4"/>
    <n v="19040.63"/>
    <n v="342.73133999999999"/>
    <n v="4"/>
    <n v="76162.52"/>
    <x v="1884"/>
    <n v="3.88"/>
    <n v="1848"/>
    <x v="248"/>
    <x v="1"/>
    <x v="1"/>
    <x v="1"/>
    <x v="7"/>
  </r>
  <r>
    <x v="1885"/>
    <x v="9"/>
    <x v="1"/>
    <x v="9"/>
    <x v="1"/>
    <x v="3"/>
    <n v="16240.84"/>
    <n v="292.33511999999996"/>
    <n v="2"/>
    <n v="32481.68"/>
    <x v="1885"/>
    <n v="2.71"/>
    <n v="1126"/>
    <x v="134"/>
    <x v="8"/>
    <x v="8"/>
    <x v="8"/>
    <x v="23"/>
  </r>
  <r>
    <x v="1886"/>
    <x v="7"/>
    <x v="0"/>
    <x v="7"/>
    <x v="0"/>
    <x v="1"/>
    <n v="16835.509999999998"/>
    <n v="303.03917999999993"/>
    <n v="2"/>
    <n v="33671.019999999997"/>
    <x v="1886"/>
    <n v="3.33"/>
    <n v="2696"/>
    <x v="59"/>
    <x v="6"/>
    <x v="6"/>
    <x v="6"/>
    <x v="20"/>
  </r>
  <r>
    <x v="1887"/>
    <x v="1"/>
    <x v="1"/>
    <x v="1"/>
    <x v="1"/>
    <x v="3"/>
    <n v="7699.21"/>
    <n v="138.58578"/>
    <n v="5"/>
    <n v="38496.050000000003"/>
    <x v="1887"/>
    <n v="1.52"/>
    <n v="587"/>
    <x v="268"/>
    <x v="4"/>
    <x v="4"/>
    <x v="4"/>
    <x v="20"/>
  </r>
  <r>
    <x v="1888"/>
    <x v="6"/>
    <x v="4"/>
    <x v="6"/>
    <x v="0"/>
    <x v="5"/>
    <n v="19514.04"/>
    <n v="351.25272000000001"/>
    <n v="1"/>
    <n v="19514.04"/>
    <x v="1888"/>
    <n v="2"/>
    <n v="345"/>
    <x v="291"/>
    <x v="1"/>
    <x v="1"/>
    <x v="1"/>
    <x v="21"/>
  </r>
  <r>
    <x v="1889"/>
    <x v="9"/>
    <x v="1"/>
    <x v="9"/>
    <x v="1"/>
    <x v="5"/>
    <n v="17869.41"/>
    <n v="321.64937999999995"/>
    <n v="3"/>
    <n v="53608.23"/>
    <x v="1889"/>
    <n v="2.29"/>
    <n v="1573"/>
    <x v="8"/>
    <x v="5"/>
    <x v="5"/>
    <x v="5"/>
    <x v="8"/>
  </r>
  <r>
    <x v="1890"/>
    <x v="0"/>
    <x v="0"/>
    <x v="0"/>
    <x v="2"/>
    <x v="0"/>
    <n v="18175.13"/>
    <n v="327.15233999999998"/>
    <n v="5"/>
    <n v="90875.65"/>
    <x v="1890"/>
    <n v="3.96"/>
    <n v="601"/>
    <x v="334"/>
    <x v="0"/>
    <x v="0"/>
    <x v="0"/>
    <x v="16"/>
  </r>
  <r>
    <x v="1891"/>
    <x v="6"/>
    <x v="4"/>
    <x v="6"/>
    <x v="0"/>
    <x v="5"/>
    <n v="6358.07"/>
    <n v="114.44525999999999"/>
    <n v="1"/>
    <n v="6358.07"/>
    <x v="1891"/>
    <n v="1.63"/>
    <n v="219"/>
    <x v="81"/>
    <x v="11"/>
    <x v="11"/>
    <x v="11"/>
    <x v="6"/>
  </r>
  <r>
    <x v="1892"/>
    <x v="9"/>
    <x v="1"/>
    <x v="9"/>
    <x v="0"/>
    <x v="4"/>
    <n v="16915.18"/>
    <n v="304.47323999999998"/>
    <n v="2"/>
    <n v="33830.36"/>
    <x v="1892"/>
    <n v="4.9800000000000004"/>
    <n v="667"/>
    <x v="208"/>
    <x v="0"/>
    <x v="0"/>
    <x v="0"/>
    <x v="26"/>
  </r>
  <r>
    <x v="1893"/>
    <x v="7"/>
    <x v="0"/>
    <x v="7"/>
    <x v="0"/>
    <x v="2"/>
    <n v="15848.15"/>
    <n v="285.26669999999996"/>
    <n v="3"/>
    <n v="47544.45"/>
    <x v="1893"/>
    <n v="3.15"/>
    <n v="3271"/>
    <x v="218"/>
    <x v="11"/>
    <x v="11"/>
    <x v="11"/>
    <x v="10"/>
  </r>
  <r>
    <x v="1894"/>
    <x v="6"/>
    <x v="4"/>
    <x v="6"/>
    <x v="1"/>
    <x v="4"/>
    <n v="4306.6099999999997"/>
    <n v="77.518979999999985"/>
    <n v="1"/>
    <n v="4306.6099999999997"/>
    <x v="1894"/>
    <n v="1.65"/>
    <n v="1639"/>
    <x v="22"/>
    <x v="8"/>
    <x v="8"/>
    <x v="8"/>
    <x v="17"/>
  </r>
  <r>
    <x v="1895"/>
    <x v="5"/>
    <x v="1"/>
    <x v="5"/>
    <x v="0"/>
    <x v="3"/>
    <n v="15980.48"/>
    <n v="287.64863999999994"/>
    <n v="1"/>
    <n v="15980.48"/>
    <x v="1895"/>
    <n v="3.69"/>
    <n v="1938"/>
    <x v="224"/>
    <x v="1"/>
    <x v="1"/>
    <x v="1"/>
    <x v="22"/>
  </r>
  <r>
    <x v="1896"/>
    <x v="2"/>
    <x v="2"/>
    <x v="2"/>
    <x v="2"/>
    <x v="3"/>
    <n v="16859.62"/>
    <n v="303.47315999999995"/>
    <n v="5"/>
    <n v="84298.1"/>
    <x v="1896"/>
    <n v="3.26"/>
    <n v="260"/>
    <x v="179"/>
    <x v="6"/>
    <x v="6"/>
    <x v="6"/>
    <x v="18"/>
  </r>
  <r>
    <x v="1897"/>
    <x v="0"/>
    <x v="0"/>
    <x v="0"/>
    <x v="0"/>
    <x v="1"/>
    <n v="10060.620000000001"/>
    <n v="181.09116"/>
    <n v="2"/>
    <n v="20121.240000000002"/>
    <x v="1897"/>
    <n v="2.62"/>
    <n v="1152"/>
    <x v="97"/>
    <x v="0"/>
    <x v="0"/>
    <x v="0"/>
    <x v="28"/>
  </r>
  <r>
    <x v="1898"/>
    <x v="8"/>
    <x v="3"/>
    <x v="8"/>
    <x v="0"/>
    <x v="1"/>
    <n v="9127.8700000000008"/>
    <n v="164.30166"/>
    <n v="4"/>
    <n v="36511.480000000003"/>
    <x v="1898"/>
    <n v="2.29"/>
    <n v="946"/>
    <x v="19"/>
    <x v="10"/>
    <x v="10"/>
    <x v="10"/>
    <x v="16"/>
  </r>
  <r>
    <x v="1899"/>
    <x v="8"/>
    <x v="3"/>
    <x v="8"/>
    <x v="1"/>
    <x v="4"/>
    <n v="11195.11"/>
    <n v="201.51197999999999"/>
    <n v="5"/>
    <n v="55975.55"/>
    <x v="1899"/>
    <n v="2.09"/>
    <n v="657"/>
    <x v="10"/>
    <x v="4"/>
    <x v="4"/>
    <x v="4"/>
    <x v="10"/>
  </r>
  <r>
    <x v="1900"/>
    <x v="6"/>
    <x v="4"/>
    <x v="6"/>
    <x v="2"/>
    <x v="2"/>
    <n v="8169.49"/>
    <n v="147.05081999999999"/>
    <n v="3"/>
    <n v="24508.47"/>
    <x v="1900"/>
    <n v="2.4300000000000002"/>
    <n v="1548"/>
    <x v="54"/>
    <x v="0"/>
    <x v="0"/>
    <x v="0"/>
    <x v="7"/>
  </r>
  <r>
    <x v="1901"/>
    <x v="8"/>
    <x v="3"/>
    <x v="8"/>
    <x v="0"/>
    <x v="1"/>
    <n v="10635.4"/>
    <n v="191.43719999999999"/>
    <n v="2"/>
    <n v="21270.799999999999"/>
    <x v="1901"/>
    <n v="3"/>
    <n v="2818"/>
    <x v="207"/>
    <x v="9"/>
    <x v="9"/>
    <x v="9"/>
    <x v="21"/>
  </r>
  <r>
    <x v="1902"/>
    <x v="5"/>
    <x v="1"/>
    <x v="5"/>
    <x v="0"/>
    <x v="5"/>
    <n v="423.43"/>
    <n v="7.62174"/>
    <n v="2"/>
    <n v="846.86"/>
    <x v="1902"/>
    <n v="1.8"/>
    <n v="940"/>
    <x v="86"/>
    <x v="5"/>
    <x v="5"/>
    <x v="5"/>
    <x v="22"/>
  </r>
  <r>
    <x v="1903"/>
    <x v="9"/>
    <x v="1"/>
    <x v="9"/>
    <x v="1"/>
    <x v="5"/>
    <n v="16006.5"/>
    <n v="288.11699999999996"/>
    <n v="4"/>
    <n v="64026"/>
    <x v="1903"/>
    <n v="2.82"/>
    <n v="3838"/>
    <x v="193"/>
    <x v="7"/>
    <x v="7"/>
    <x v="7"/>
    <x v="2"/>
  </r>
  <r>
    <x v="1904"/>
    <x v="7"/>
    <x v="0"/>
    <x v="7"/>
    <x v="0"/>
    <x v="3"/>
    <n v="8553.76"/>
    <n v="153.96768"/>
    <n v="5"/>
    <n v="42768.800000000003"/>
    <x v="1904"/>
    <n v="2.48"/>
    <n v="2049"/>
    <x v="108"/>
    <x v="4"/>
    <x v="4"/>
    <x v="4"/>
    <x v="24"/>
  </r>
  <r>
    <x v="1905"/>
    <x v="0"/>
    <x v="0"/>
    <x v="0"/>
    <x v="1"/>
    <x v="2"/>
    <n v="19900.23"/>
    <n v="358.20413999999994"/>
    <n v="1"/>
    <n v="19900.23"/>
    <x v="1905"/>
    <n v="1.32"/>
    <n v="471"/>
    <x v="323"/>
    <x v="1"/>
    <x v="1"/>
    <x v="1"/>
    <x v="16"/>
  </r>
  <r>
    <x v="1906"/>
    <x v="5"/>
    <x v="1"/>
    <x v="5"/>
    <x v="0"/>
    <x v="1"/>
    <n v="5225.6899999999996"/>
    <n v="94.062419999999989"/>
    <n v="2"/>
    <n v="10451.379999999999"/>
    <x v="1906"/>
    <n v="1.24"/>
    <n v="2484"/>
    <x v="52"/>
    <x v="3"/>
    <x v="3"/>
    <x v="3"/>
    <x v="24"/>
  </r>
  <r>
    <x v="1907"/>
    <x v="8"/>
    <x v="3"/>
    <x v="8"/>
    <x v="2"/>
    <x v="0"/>
    <n v="1567.87"/>
    <n v="28.221659999999996"/>
    <n v="5"/>
    <n v="7839.35"/>
    <x v="1907"/>
    <n v="4.1900000000000004"/>
    <n v="2383"/>
    <x v="312"/>
    <x v="4"/>
    <x v="4"/>
    <x v="4"/>
    <x v="22"/>
  </r>
  <r>
    <x v="1908"/>
    <x v="6"/>
    <x v="4"/>
    <x v="6"/>
    <x v="2"/>
    <x v="0"/>
    <n v="6211.44"/>
    <n v="111.80591999999999"/>
    <n v="2"/>
    <n v="12422.88"/>
    <x v="1908"/>
    <n v="3.01"/>
    <n v="2618"/>
    <x v="313"/>
    <x v="4"/>
    <x v="4"/>
    <x v="4"/>
    <x v="26"/>
  </r>
  <r>
    <x v="1909"/>
    <x v="0"/>
    <x v="0"/>
    <x v="0"/>
    <x v="1"/>
    <x v="2"/>
    <n v="10483.27"/>
    <n v="188.69886"/>
    <n v="2"/>
    <n v="20966.54"/>
    <x v="1909"/>
    <n v="1.21"/>
    <n v="4953"/>
    <x v="31"/>
    <x v="2"/>
    <x v="2"/>
    <x v="2"/>
    <x v="20"/>
  </r>
  <r>
    <x v="1910"/>
    <x v="8"/>
    <x v="3"/>
    <x v="8"/>
    <x v="1"/>
    <x v="0"/>
    <n v="9551.73"/>
    <n v="171.93113999999997"/>
    <n v="4"/>
    <n v="38206.92"/>
    <x v="1910"/>
    <n v="4.34"/>
    <n v="1942"/>
    <x v="99"/>
    <x v="9"/>
    <x v="9"/>
    <x v="9"/>
    <x v="20"/>
  </r>
  <r>
    <x v="1911"/>
    <x v="2"/>
    <x v="2"/>
    <x v="2"/>
    <x v="2"/>
    <x v="5"/>
    <n v="4889.97"/>
    <n v="88.019459999999995"/>
    <n v="1"/>
    <n v="4889.97"/>
    <x v="1911"/>
    <n v="1.96"/>
    <n v="2604"/>
    <x v="333"/>
    <x v="8"/>
    <x v="8"/>
    <x v="8"/>
    <x v="26"/>
  </r>
  <r>
    <x v="1912"/>
    <x v="7"/>
    <x v="0"/>
    <x v="7"/>
    <x v="2"/>
    <x v="0"/>
    <n v="5862.4"/>
    <n v="105.52319999999999"/>
    <n v="2"/>
    <n v="11724.8"/>
    <x v="1912"/>
    <n v="1.69"/>
    <n v="4226"/>
    <x v="305"/>
    <x v="3"/>
    <x v="3"/>
    <x v="3"/>
    <x v="19"/>
  </r>
  <r>
    <x v="1913"/>
    <x v="9"/>
    <x v="1"/>
    <x v="9"/>
    <x v="2"/>
    <x v="1"/>
    <n v="8531.93"/>
    <n v="153.57473999999999"/>
    <n v="5"/>
    <n v="42659.65"/>
    <x v="1913"/>
    <n v="3.43"/>
    <n v="2401"/>
    <x v="267"/>
    <x v="2"/>
    <x v="2"/>
    <x v="2"/>
    <x v="23"/>
  </r>
  <r>
    <x v="1914"/>
    <x v="3"/>
    <x v="3"/>
    <x v="3"/>
    <x v="1"/>
    <x v="5"/>
    <n v="7163.92"/>
    <n v="128.95056"/>
    <n v="4"/>
    <n v="28655.68"/>
    <x v="1914"/>
    <n v="3.22"/>
    <n v="4650"/>
    <x v="86"/>
    <x v="5"/>
    <x v="5"/>
    <x v="5"/>
    <x v="22"/>
  </r>
  <r>
    <x v="1915"/>
    <x v="1"/>
    <x v="1"/>
    <x v="1"/>
    <x v="0"/>
    <x v="1"/>
    <n v="8606.0300000000007"/>
    <n v="154.90853999999999"/>
    <n v="4"/>
    <n v="34424.120000000003"/>
    <x v="1915"/>
    <n v="1.23"/>
    <n v="2764"/>
    <x v="131"/>
    <x v="11"/>
    <x v="11"/>
    <x v="11"/>
    <x v="2"/>
  </r>
  <r>
    <x v="1916"/>
    <x v="6"/>
    <x v="4"/>
    <x v="6"/>
    <x v="1"/>
    <x v="1"/>
    <n v="19371.23"/>
    <n v="348.68213999999995"/>
    <n v="2"/>
    <n v="38742.46"/>
    <x v="1916"/>
    <n v="4.1500000000000004"/>
    <n v="2112"/>
    <x v="264"/>
    <x v="1"/>
    <x v="1"/>
    <x v="1"/>
    <x v="9"/>
  </r>
  <r>
    <x v="1917"/>
    <x v="5"/>
    <x v="1"/>
    <x v="5"/>
    <x v="0"/>
    <x v="3"/>
    <n v="13427.84"/>
    <n v="241.70111999999997"/>
    <n v="4"/>
    <n v="53711.360000000001"/>
    <x v="1917"/>
    <n v="2.46"/>
    <n v="723"/>
    <x v="75"/>
    <x v="1"/>
    <x v="1"/>
    <x v="1"/>
    <x v="17"/>
  </r>
  <r>
    <x v="1918"/>
    <x v="0"/>
    <x v="0"/>
    <x v="0"/>
    <x v="0"/>
    <x v="4"/>
    <n v="2587.77"/>
    <n v="46.579859999999996"/>
    <n v="5"/>
    <n v="12938.85"/>
    <x v="1918"/>
    <n v="3.41"/>
    <n v="3081"/>
    <x v="113"/>
    <x v="8"/>
    <x v="8"/>
    <x v="8"/>
    <x v="4"/>
  </r>
  <r>
    <x v="1919"/>
    <x v="4"/>
    <x v="0"/>
    <x v="4"/>
    <x v="1"/>
    <x v="0"/>
    <n v="2365.9699999999998"/>
    <n v="42.587459999999993"/>
    <n v="5"/>
    <n v="11829.85"/>
    <x v="1919"/>
    <n v="3.6"/>
    <n v="4207"/>
    <x v="149"/>
    <x v="6"/>
    <x v="6"/>
    <x v="6"/>
    <x v="21"/>
  </r>
  <r>
    <x v="1920"/>
    <x v="1"/>
    <x v="1"/>
    <x v="1"/>
    <x v="1"/>
    <x v="4"/>
    <n v="793.66"/>
    <n v="14.285879999999999"/>
    <n v="3"/>
    <n v="2380.98"/>
    <x v="1920"/>
    <n v="2.87"/>
    <n v="3248"/>
    <x v="139"/>
    <x v="5"/>
    <x v="5"/>
    <x v="5"/>
    <x v="11"/>
  </r>
  <r>
    <x v="1921"/>
    <x v="9"/>
    <x v="1"/>
    <x v="9"/>
    <x v="2"/>
    <x v="2"/>
    <n v="5942.1"/>
    <n v="106.95779999999999"/>
    <n v="3"/>
    <n v="17826.3"/>
    <x v="1921"/>
    <n v="3.74"/>
    <n v="2834"/>
    <x v="351"/>
    <x v="11"/>
    <x v="11"/>
    <x v="11"/>
    <x v="3"/>
  </r>
  <r>
    <x v="1922"/>
    <x v="0"/>
    <x v="0"/>
    <x v="0"/>
    <x v="2"/>
    <x v="5"/>
    <n v="1377.6"/>
    <n v="24.796799999999998"/>
    <n v="2"/>
    <n v="2755.2"/>
    <x v="1922"/>
    <n v="2.67"/>
    <n v="3116"/>
    <x v="173"/>
    <x v="5"/>
    <x v="5"/>
    <x v="5"/>
    <x v="3"/>
  </r>
  <r>
    <x v="1923"/>
    <x v="2"/>
    <x v="2"/>
    <x v="2"/>
    <x v="0"/>
    <x v="4"/>
    <n v="11993.07"/>
    <n v="215.87525999999997"/>
    <n v="5"/>
    <n v="59965.35"/>
    <x v="1923"/>
    <n v="2.97"/>
    <n v="167"/>
    <x v="0"/>
    <x v="0"/>
    <x v="0"/>
    <x v="0"/>
    <x v="0"/>
  </r>
  <r>
    <x v="1924"/>
    <x v="3"/>
    <x v="3"/>
    <x v="3"/>
    <x v="0"/>
    <x v="2"/>
    <n v="5119.1000000000004"/>
    <n v="92.143799999999999"/>
    <n v="2"/>
    <n v="10238.200000000001"/>
    <x v="1924"/>
    <n v="3.74"/>
    <n v="558"/>
    <x v="310"/>
    <x v="2"/>
    <x v="2"/>
    <x v="2"/>
    <x v="25"/>
  </r>
  <r>
    <x v="1925"/>
    <x v="2"/>
    <x v="2"/>
    <x v="2"/>
    <x v="0"/>
    <x v="5"/>
    <n v="1159.81"/>
    <n v="20.876579999999997"/>
    <n v="2"/>
    <n v="2319.62"/>
    <x v="1925"/>
    <n v="4.04"/>
    <n v="1302"/>
    <x v="58"/>
    <x v="10"/>
    <x v="10"/>
    <x v="10"/>
    <x v="21"/>
  </r>
  <r>
    <x v="1926"/>
    <x v="9"/>
    <x v="1"/>
    <x v="9"/>
    <x v="1"/>
    <x v="3"/>
    <n v="17349.04"/>
    <n v="312.28271999999998"/>
    <n v="4"/>
    <n v="69396.160000000003"/>
    <x v="1926"/>
    <n v="2.52"/>
    <n v="4192"/>
    <x v="102"/>
    <x v="3"/>
    <x v="3"/>
    <x v="3"/>
    <x v="26"/>
  </r>
  <r>
    <x v="1927"/>
    <x v="3"/>
    <x v="3"/>
    <x v="3"/>
    <x v="1"/>
    <x v="5"/>
    <n v="16663.14"/>
    <n v="299.93651999999997"/>
    <n v="5"/>
    <n v="83315.7"/>
    <x v="1927"/>
    <n v="4.25"/>
    <n v="2197"/>
    <x v="119"/>
    <x v="10"/>
    <x v="10"/>
    <x v="10"/>
    <x v="18"/>
  </r>
  <r>
    <x v="1928"/>
    <x v="9"/>
    <x v="1"/>
    <x v="9"/>
    <x v="1"/>
    <x v="3"/>
    <n v="15825.48"/>
    <n v="284.85863999999998"/>
    <n v="2"/>
    <n v="31650.959999999999"/>
    <x v="1928"/>
    <n v="3.88"/>
    <n v="2915"/>
    <x v="62"/>
    <x v="2"/>
    <x v="2"/>
    <x v="2"/>
    <x v="13"/>
  </r>
  <r>
    <x v="1929"/>
    <x v="2"/>
    <x v="2"/>
    <x v="2"/>
    <x v="2"/>
    <x v="1"/>
    <n v="7820.92"/>
    <n v="140.77655999999999"/>
    <n v="2"/>
    <n v="15641.84"/>
    <x v="1929"/>
    <n v="2.73"/>
    <n v="1883"/>
    <x v="115"/>
    <x v="2"/>
    <x v="2"/>
    <x v="2"/>
    <x v="7"/>
  </r>
  <r>
    <x v="1930"/>
    <x v="4"/>
    <x v="0"/>
    <x v="4"/>
    <x v="0"/>
    <x v="0"/>
    <n v="13604.7"/>
    <n v="244.88460000000001"/>
    <n v="1"/>
    <n v="13604.7"/>
    <x v="1930"/>
    <n v="3.31"/>
    <n v="853"/>
    <x v="85"/>
    <x v="11"/>
    <x v="11"/>
    <x v="11"/>
    <x v="19"/>
  </r>
  <r>
    <x v="1931"/>
    <x v="7"/>
    <x v="0"/>
    <x v="7"/>
    <x v="1"/>
    <x v="2"/>
    <n v="440.16"/>
    <n v="7.9228800000000001"/>
    <n v="1"/>
    <n v="440.16"/>
    <x v="1931"/>
    <n v="3.39"/>
    <n v="3404"/>
    <x v="164"/>
    <x v="8"/>
    <x v="8"/>
    <x v="8"/>
    <x v="0"/>
  </r>
  <r>
    <x v="1932"/>
    <x v="0"/>
    <x v="0"/>
    <x v="0"/>
    <x v="0"/>
    <x v="5"/>
    <n v="18458.12"/>
    <n v="332.24615999999997"/>
    <n v="5"/>
    <n v="92290.6"/>
    <x v="1932"/>
    <n v="4.51"/>
    <n v="3081"/>
    <x v="348"/>
    <x v="9"/>
    <x v="9"/>
    <x v="9"/>
    <x v="22"/>
  </r>
  <r>
    <x v="1933"/>
    <x v="7"/>
    <x v="0"/>
    <x v="7"/>
    <x v="1"/>
    <x v="2"/>
    <n v="13650.47"/>
    <n v="245.70845999999997"/>
    <n v="1"/>
    <n v="13650.47"/>
    <x v="1933"/>
    <n v="1.79"/>
    <n v="2027"/>
    <x v="190"/>
    <x v="5"/>
    <x v="5"/>
    <x v="5"/>
    <x v="20"/>
  </r>
  <r>
    <x v="1934"/>
    <x v="6"/>
    <x v="4"/>
    <x v="6"/>
    <x v="1"/>
    <x v="3"/>
    <n v="13485.53"/>
    <n v="242.73954000000001"/>
    <n v="3"/>
    <n v="40456.589999999997"/>
    <x v="1934"/>
    <n v="3.41"/>
    <n v="312"/>
    <x v="222"/>
    <x v="9"/>
    <x v="9"/>
    <x v="9"/>
    <x v="13"/>
  </r>
  <r>
    <x v="1935"/>
    <x v="7"/>
    <x v="0"/>
    <x v="7"/>
    <x v="2"/>
    <x v="2"/>
    <n v="19000.55"/>
    <n v="342.00989999999996"/>
    <n v="3"/>
    <n v="57001.65"/>
    <x v="1935"/>
    <n v="3.93"/>
    <n v="4068"/>
    <x v="4"/>
    <x v="4"/>
    <x v="4"/>
    <x v="4"/>
    <x v="4"/>
  </r>
  <r>
    <x v="1936"/>
    <x v="5"/>
    <x v="1"/>
    <x v="5"/>
    <x v="0"/>
    <x v="2"/>
    <n v="4499.05"/>
    <n v="80.982900000000001"/>
    <n v="3"/>
    <n v="13497.15"/>
    <x v="1936"/>
    <n v="4.91"/>
    <n v="489"/>
    <x v="221"/>
    <x v="7"/>
    <x v="7"/>
    <x v="7"/>
    <x v="11"/>
  </r>
  <r>
    <x v="1937"/>
    <x v="9"/>
    <x v="1"/>
    <x v="9"/>
    <x v="2"/>
    <x v="1"/>
    <n v="7629.43"/>
    <n v="137.32973999999999"/>
    <n v="4"/>
    <n v="30517.72"/>
    <x v="1937"/>
    <n v="4.47"/>
    <n v="4788"/>
    <x v="125"/>
    <x v="2"/>
    <x v="2"/>
    <x v="2"/>
    <x v="17"/>
  </r>
  <r>
    <x v="1938"/>
    <x v="7"/>
    <x v="0"/>
    <x v="7"/>
    <x v="1"/>
    <x v="1"/>
    <n v="6527.21"/>
    <n v="117.48978"/>
    <n v="1"/>
    <n v="6527.21"/>
    <x v="1938"/>
    <n v="4.3600000000000003"/>
    <n v="1221"/>
    <x v="128"/>
    <x v="3"/>
    <x v="3"/>
    <x v="3"/>
    <x v="29"/>
  </r>
  <r>
    <x v="1939"/>
    <x v="5"/>
    <x v="1"/>
    <x v="5"/>
    <x v="0"/>
    <x v="1"/>
    <n v="17978.53"/>
    <n v="323.61353999999994"/>
    <n v="1"/>
    <n v="17978.53"/>
    <x v="1939"/>
    <n v="3.79"/>
    <n v="1749"/>
    <x v="178"/>
    <x v="8"/>
    <x v="8"/>
    <x v="8"/>
    <x v="5"/>
  </r>
  <r>
    <x v="1940"/>
    <x v="1"/>
    <x v="1"/>
    <x v="1"/>
    <x v="1"/>
    <x v="4"/>
    <n v="2375.52"/>
    <n v="42.759359999999994"/>
    <n v="2"/>
    <n v="4751.04"/>
    <x v="1940"/>
    <n v="4.1399999999999997"/>
    <n v="398"/>
    <x v="310"/>
    <x v="2"/>
    <x v="2"/>
    <x v="2"/>
    <x v="25"/>
  </r>
  <r>
    <x v="1941"/>
    <x v="2"/>
    <x v="2"/>
    <x v="2"/>
    <x v="2"/>
    <x v="1"/>
    <n v="19684.560000000001"/>
    <n v="354.32207999999997"/>
    <n v="2"/>
    <n v="39369.120000000003"/>
    <x v="1941"/>
    <n v="2.35"/>
    <n v="4637"/>
    <x v="18"/>
    <x v="6"/>
    <x v="6"/>
    <x v="6"/>
    <x v="15"/>
  </r>
  <r>
    <x v="1942"/>
    <x v="2"/>
    <x v="2"/>
    <x v="2"/>
    <x v="2"/>
    <x v="1"/>
    <n v="12419.98"/>
    <n v="223.55963999999997"/>
    <n v="2"/>
    <n v="24839.96"/>
    <x v="1942"/>
    <n v="2.38"/>
    <n v="2587"/>
    <x v="279"/>
    <x v="8"/>
    <x v="8"/>
    <x v="8"/>
    <x v="3"/>
  </r>
  <r>
    <x v="1943"/>
    <x v="0"/>
    <x v="0"/>
    <x v="0"/>
    <x v="1"/>
    <x v="0"/>
    <n v="13917.97"/>
    <n v="250.52345999999997"/>
    <n v="4"/>
    <n v="55671.88"/>
    <x v="1943"/>
    <n v="2.56"/>
    <n v="3821"/>
    <x v="248"/>
    <x v="1"/>
    <x v="1"/>
    <x v="1"/>
    <x v="7"/>
  </r>
  <r>
    <x v="1944"/>
    <x v="3"/>
    <x v="3"/>
    <x v="3"/>
    <x v="2"/>
    <x v="0"/>
    <n v="5961.91"/>
    <n v="107.31437999999999"/>
    <n v="2"/>
    <n v="11923.82"/>
    <x v="1944"/>
    <n v="4.25"/>
    <n v="2701"/>
    <x v="288"/>
    <x v="4"/>
    <x v="4"/>
    <x v="4"/>
    <x v="14"/>
  </r>
  <r>
    <x v="1945"/>
    <x v="9"/>
    <x v="1"/>
    <x v="9"/>
    <x v="1"/>
    <x v="2"/>
    <n v="10403.39"/>
    <n v="187.26101999999997"/>
    <n v="4"/>
    <n v="41613.56"/>
    <x v="1945"/>
    <n v="1.46"/>
    <n v="2704"/>
    <x v="188"/>
    <x v="11"/>
    <x v="11"/>
    <x v="11"/>
    <x v="1"/>
  </r>
  <r>
    <x v="1946"/>
    <x v="1"/>
    <x v="1"/>
    <x v="1"/>
    <x v="2"/>
    <x v="5"/>
    <n v="12106.42"/>
    <n v="217.91555999999997"/>
    <n v="4"/>
    <n v="48425.68"/>
    <x v="1946"/>
    <n v="2.19"/>
    <n v="203"/>
    <x v="148"/>
    <x v="2"/>
    <x v="2"/>
    <x v="2"/>
    <x v="6"/>
  </r>
  <r>
    <x v="1947"/>
    <x v="6"/>
    <x v="4"/>
    <x v="6"/>
    <x v="2"/>
    <x v="4"/>
    <n v="17461.05"/>
    <n v="314.29889999999995"/>
    <n v="3"/>
    <n v="52383.15"/>
    <x v="1947"/>
    <n v="2.5299999999999998"/>
    <n v="3293"/>
    <x v="255"/>
    <x v="7"/>
    <x v="7"/>
    <x v="7"/>
    <x v="3"/>
  </r>
  <r>
    <x v="1948"/>
    <x v="4"/>
    <x v="0"/>
    <x v="4"/>
    <x v="1"/>
    <x v="3"/>
    <n v="18807.28"/>
    <n v="338.53103999999996"/>
    <n v="2"/>
    <n v="37614.559999999998"/>
    <x v="1948"/>
    <n v="2.81"/>
    <n v="4089"/>
    <x v="292"/>
    <x v="8"/>
    <x v="8"/>
    <x v="8"/>
    <x v="22"/>
  </r>
  <r>
    <x v="1949"/>
    <x v="7"/>
    <x v="0"/>
    <x v="7"/>
    <x v="0"/>
    <x v="4"/>
    <n v="18691.43"/>
    <n v="336.44574"/>
    <n v="3"/>
    <n v="56074.29"/>
    <x v="1949"/>
    <n v="2.19"/>
    <n v="1562"/>
    <x v="297"/>
    <x v="7"/>
    <x v="7"/>
    <x v="7"/>
    <x v="0"/>
  </r>
  <r>
    <x v="1950"/>
    <x v="3"/>
    <x v="3"/>
    <x v="3"/>
    <x v="0"/>
    <x v="5"/>
    <n v="18445.43"/>
    <n v="332.01774"/>
    <n v="5"/>
    <n v="92227.15"/>
    <x v="1950"/>
    <n v="4.2"/>
    <n v="2591"/>
    <x v="204"/>
    <x v="11"/>
    <x v="11"/>
    <x v="11"/>
    <x v="18"/>
  </r>
  <r>
    <x v="1951"/>
    <x v="8"/>
    <x v="3"/>
    <x v="8"/>
    <x v="2"/>
    <x v="5"/>
    <n v="4359.1000000000004"/>
    <n v="78.463800000000006"/>
    <n v="3"/>
    <n v="13077.3"/>
    <x v="1951"/>
    <n v="4.71"/>
    <n v="245"/>
    <x v="334"/>
    <x v="0"/>
    <x v="0"/>
    <x v="0"/>
    <x v="16"/>
  </r>
  <r>
    <x v="1952"/>
    <x v="2"/>
    <x v="2"/>
    <x v="2"/>
    <x v="2"/>
    <x v="2"/>
    <n v="18980.96"/>
    <n v="341.65727999999996"/>
    <n v="4"/>
    <n v="75923.839999999997"/>
    <x v="1952"/>
    <n v="2.52"/>
    <n v="3256"/>
    <x v="110"/>
    <x v="8"/>
    <x v="8"/>
    <x v="8"/>
    <x v="10"/>
  </r>
  <r>
    <x v="1953"/>
    <x v="1"/>
    <x v="1"/>
    <x v="1"/>
    <x v="1"/>
    <x v="1"/>
    <n v="18287.63"/>
    <n v="329.17734000000002"/>
    <n v="2"/>
    <n v="36575.26"/>
    <x v="1953"/>
    <n v="4.16"/>
    <n v="1761"/>
    <x v="269"/>
    <x v="3"/>
    <x v="3"/>
    <x v="3"/>
    <x v="5"/>
  </r>
  <r>
    <x v="1954"/>
    <x v="2"/>
    <x v="2"/>
    <x v="2"/>
    <x v="0"/>
    <x v="3"/>
    <n v="3897.31"/>
    <n v="70.151579999999996"/>
    <n v="5"/>
    <n v="19486.55"/>
    <x v="1954"/>
    <n v="4"/>
    <n v="2579"/>
    <x v="109"/>
    <x v="11"/>
    <x v="11"/>
    <x v="11"/>
    <x v="11"/>
  </r>
  <r>
    <x v="1955"/>
    <x v="3"/>
    <x v="3"/>
    <x v="3"/>
    <x v="2"/>
    <x v="5"/>
    <n v="13400.52"/>
    <n v="241.20936"/>
    <n v="2"/>
    <n v="26801.040000000001"/>
    <x v="1955"/>
    <n v="4.9800000000000004"/>
    <n v="4258"/>
    <x v="52"/>
    <x v="3"/>
    <x v="3"/>
    <x v="3"/>
    <x v="24"/>
  </r>
  <r>
    <x v="1956"/>
    <x v="0"/>
    <x v="0"/>
    <x v="0"/>
    <x v="0"/>
    <x v="1"/>
    <n v="9401.11"/>
    <n v="169.21997999999999"/>
    <n v="4"/>
    <n v="37604.44"/>
    <x v="1956"/>
    <n v="1.1599999999999999"/>
    <n v="1593"/>
    <x v="126"/>
    <x v="5"/>
    <x v="5"/>
    <x v="5"/>
    <x v="24"/>
  </r>
  <r>
    <x v="1957"/>
    <x v="1"/>
    <x v="1"/>
    <x v="1"/>
    <x v="1"/>
    <x v="0"/>
    <n v="4762.0600000000004"/>
    <n v="85.717079999999996"/>
    <n v="3"/>
    <n v="14286.18"/>
    <x v="1957"/>
    <n v="1.06"/>
    <n v="586"/>
    <x v="137"/>
    <x v="7"/>
    <x v="7"/>
    <x v="7"/>
    <x v="16"/>
  </r>
  <r>
    <x v="1958"/>
    <x v="5"/>
    <x v="1"/>
    <x v="5"/>
    <x v="0"/>
    <x v="1"/>
    <n v="11798.19"/>
    <n v="212.36741999999998"/>
    <n v="4"/>
    <n v="47192.76"/>
    <x v="1958"/>
    <n v="2.42"/>
    <n v="1864"/>
    <x v="58"/>
    <x v="10"/>
    <x v="10"/>
    <x v="10"/>
    <x v="21"/>
  </r>
  <r>
    <x v="1959"/>
    <x v="9"/>
    <x v="1"/>
    <x v="9"/>
    <x v="1"/>
    <x v="5"/>
    <n v="12675.39"/>
    <n v="228.15701999999996"/>
    <n v="4"/>
    <n v="50701.56"/>
    <x v="1959"/>
    <n v="3.19"/>
    <n v="3649"/>
    <x v="116"/>
    <x v="3"/>
    <x v="3"/>
    <x v="3"/>
    <x v="17"/>
  </r>
  <r>
    <x v="1960"/>
    <x v="6"/>
    <x v="4"/>
    <x v="6"/>
    <x v="0"/>
    <x v="4"/>
    <n v="4037.34"/>
    <n v="72.672119999999993"/>
    <n v="1"/>
    <n v="4037.34"/>
    <x v="1960"/>
    <n v="4.05"/>
    <n v="1704"/>
    <x v="325"/>
    <x v="0"/>
    <x v="0"/>
    <x v="0"/>
    <x v="22"/>
  </r>
  <r>
    <x v="1961"/>
    <x v="3"/>
    <x v="3"/>
    <x v="3"/>
    <x v="0"/>
    <x v="5"/>
    <n v="12996.48"/>
    <n v="233.93663999999998"/>
    <n v="5"/>
    <n v="64982.400000000001"/>
    <x v="1961"/>
    <n v="1.38"/>
    <n v="4608"/>
    <x v="125"/>
    <x v="2"/>
    <x v="2"/>
    <x v="2"/>
    <x v="17"/>
  </r>
  <r>
    <x v="1962"/>
    <x v="3"/>
    <x v="3"/>
    <x v="3"/>
    <x v="0"/>
    <x v="1"/>
    <n v="1797.57"/>
    <n v="32.356259999999999"/>
    <n v="2"/>
    <n v="3595.14"/>
    <x v="1962"/>
    <n v="4.46"/>
    <n v="468"/>
    <x v="347"/>
    <x v="1"/>
    <x v="1"/>
    <x v="1"/>
    <x v="3"/>
  </r>
  <r>
    <x v="1963"/>
    <x v="3"/>
    <x v="3"/>
    <x v="3"/>
    <x v="1"/>
    <x v="4"/>
    <n v="3219.44"/>
    <n v="57.949919999999999"/>
    <n v="2"/>
    <n v="6438.88"/>
    <x v="1963"/>
    <n v="1.2"/>
    <n v="1537"/>
    <x v="259"/>
    <x v="4"/>
    <x v="4"/>
    <x v="4"/>
    <x v="30"/>
  </r>
  <r>
    <x v="1964"/>
    <x v="2"/>
    <x v="2"/>
    <x v="2"/>
    <x v="0"/>
    <x v="2"/>
    <n v="12713.49"/>
    <n v="228.84281999999999"/>
    <n v="3"/>
    <n v="38140.47"/>
    <x v="1964"/>
    <n v="1.19"/>
    <n v="4182"/>
    <x v="270"/>
    <x v="9"/>
    <x v="9"/>
    <x v="9"/>
    <x v="26"/>
  </r>
  <r>
    <x v="1965"/>
    <x v="5"/>
    <x v="1"/>
    <x v="5"/>
    <x v="0"/>
    <x v="2"/>
    <n v="12751.54"/>
    <n v="229.52771999999999"/>
    <n v="2"/>
    <n v="25503.08"/>
    <x v="1965"/>
    <n v="3.07"/>
    <n v="2082"/>
    <x v="21"/>
    <x v="6"/>
    <x v="6"/>
    <x v="6"/>
    <x v="5"/>
  </r>
  <r>
    <x v="1966"/>
    <x v="0"/>
    <x v="0"/>
    <x v="0"/>
    <x v="1"/>
    <x v="2"/>
    <n v="8763.31"/>
    <n v="157.73957999999999"/>
    <n v="5"/>
    <n v="43816.55"/>
    <x v="1966"/>
    <n v="2.5499999999999998"/>
    <n v="610"/>
    <x v="216"/>
    <x v="11"/>
    <x v="11"/>
    <x v="11"/>
    <x v="29"/>
  </r>
  <r>
    <x v="1967"/>
    <x v="4"/>
    <x v="0"/>
    <x v="4"/>
    <x v="1"/>
    <x v="0"/>
    <n v="350"/>
    <n v="6.3"/>
    <n v="4"/>
    <n v="1400"/>
    <x v="1967"/>
    <n v="1.74"/>
    <n v="1741"/>
    <x v="251"/>
    <x v="4"/>
    <x v="4"/>
    <x v="4"/>
    <x v="15"/>
  </r>
  <r>
    <x v="1968"/>
    <x v="3"/>
    <x v="3"/>
    <x v="3"/>
    <x v="0"/>
    <x v="1"/>
    <n v="4276.0600000000004"/>
    <n v="76.969080000000005"/>
    <n v="1"/>
    <n v="4276.0600000000004"/>
    <x v="1968"/>
    <n v="4.0199999999999996"/>
    <n v="2758"/>
    <x v="271"/>
    <x v="6"/>
    <x v="6"/>
    <x v="6"/>
    <x v="26"/>
  </r>
  <r>
    <x v="1969"/>
    <x v="6"/>
    <x v="4"/>
    <x v="6"/>
    <x v="1"/>
    <x v="0"/>
    <n v="13938.68"/>
    <n v="250.89623999999998"/>
    <n v="3"/>
    <n v="41816.04"/>
    <x v="1969"/>
    <n v="2.5099999999999998"/>
    <n v="3622"/>
    <x v="309"/>
    <x v="1"/>
    <x v="1"/>
    <x v="1"/>
    <x v="24"/>
  </r>
  <r>
    <x v="1970"/>
    <x v="3"/>
    <x v="3"/>
    <x v="3"/>
    <x v="1"/>
    <x v="5"/>
    <n v="10406.790000000001"/>
    <n v="187.32222000000002"/>
    <n v="4"/>
    <n v="41627.160000000003"/>
    <x v="1970"/>
    <n v="4.58"/>
    <n v="3813"/>
    <x v="207"/>
    <x v="9"/>
    <x v="9"/>
    <x v="9"/>
    <x v="21"/>
  </r>
  <r>
    <x v="1971"/>
    <x v="9"/>
    <x v="1"/>
    <x v="9"/>
    <x v="0"/>
    <x v="1"/>
    <n v="13076.35"/>
    <n v="235.37429999999998"/>
    <n v="5"/>
    <n v="65381.75"/>
    <x v="1971"/>
    <n v="2.25"/>
    <n v="3452"/>
    <x v="14"/>
    <x v="3"/>
    <x v="3"/>
    <x v="3"/>
    <x v="0"/>
  </r>
  <r>
    <x v="1972"/>
    <x v="3"/>
    <x v="3"/>
    <x v="3"/>
    <x v="2"/>
    <x v="0"/>
    <n v="10574.6"/>
    <n v="190.34279999999998"/>
    <n v="2"/>
    <n v="21149.200000000001"/>
    <x v="1972"/>
    <n v="1.96"/>
    <n v="3592"/>
    <x v="248"/>
    <x v="1"/>
    <x v="1"/>
    <x v="1"/>
    <x v="7"/>
  </r>
  <r>
    <x v="1973"/>
    <x v="3"/>
    <x v="3"/>
    <x v="3"/>
    <x v="2"/>
    <x v="1"/>
    <n v="19054.5"/>
    <n v="342.98099999999999"/>
    <n v="2"/>
    <n v="38109"/>
    <x v="1973"/>
    <n v="1.97"/>
    <n v="1220"/>
    <x v="54"/>
    <x v="0"/>
    <x v="0"/>
    <x v="0"/>
    <x v="7"/>
  </r>
  <r>
    <x v="1974"/>
    <x v="1"/>
    <x v="1"/>
    <x v="1"/>
    <x v="0"/>
    <x v="1"/>
    <n v="7842.35"/>
    <n v="141.16229999999999"/>
    <n v="3"/>
    <n v="23527.05"/>
    <x v="1974"/>
    <n v="2.5499999999999998"/>
    <n v="1686"/>
    <x v="149"/>
    <x v="6"/>
    <x v="6"/>
    <x v="6"/>
    <x v="21"/>
  </r>
  <r>
    <x v="1975"/>
    <x v="7"/>
    <x v="0"/>
    <x v="7"/>
    <x v="2"/>
    <x v="0"/>
    <n v="821.08"/>
    <n v="14.779439999999999"/>
    <n v="3"/>
    <n v="2463.2399999999998"/>
    <x v="1975"/>
    <n v="3.51"/>
    <n v="4014"/>
    <x v="260"/>
    <x v="4"/>
    <x v="4"/>
    <x v="4"/>
    <x v="1"/>
  </r>
  <r>
    <x v="1976"/>
    <x v="0"/>
    <x v="0"/>
    <x v="0"/>
    <x v="2"/>
    <x v="0"/>
    <n v="11910.82"/>
    <n v="214.39475999999999"/>
    <n v="2"/>
    <n v="23821.64"/>
    <x v="1976"/>
    <n v="4.5999999999999996"/>
    <n v="1085"/>
    <x v="176"/>
    <x v="6"/>
    <x v="6"/>
    <x v="6"/>
    <x v="9"/>
  </r>
  <r>
    <x v="1977"/>
    <x v="7"/>
    <x v="0"/>
    <x v="7"/>
    <x v="1"/>
    <x v="4"/>
    <n v="4044.64"/>
    <n v="72.803519999999992"/>
    <n v="2"/>
    <n v="8089.28"/>
    <x v="1977"/>
    <n v="4.71"/>
    <n v="2868"/>
    <x v="313"/>
    <x v="4"/>
    <x v="4"/>
    <x v="4"/>
    <x v="26"/>
  </r>
  <r>
    <x v="1978"/>
    <x v="0"/>
    <x v="0"/>
    <x v="0"/>
    <x v="0"/>
    <x v="5"/>
    <n v="10631.57"/>
    <n v="191.36825999999999"/>
    <n v="5"/>
    <n v="53157.85"/>
    <x v="1978"/>
    <n v="2.4500000000000002"/>
    <n v="3958"/>
    <x v="44"/>
    <x v="3"/>
    <x v="3"/>
    <x v="3"/>
    <x v="15"/>
  </r>
  <r>
    <x v="1979"/>
    <x v="6"/>
    <x v="4"/>
    <x v="6"/>
    <x v="0"/>
    <x v="4"/>
    <n v="9465.18"/>
    <n v="170.37323999999998"/>
    <n v="4"/>
    <n v="37860.720000000001"/>
    <x v="1979"/>
    <n v="4.79"/>
    <n v="571"/>
    <x v="312"/>
    <x v="4"/>
    <x v="4"/>
    <x v="4"/>
    <x v="22"/>
  </r>
  <r>
    <x v="1980"/>
    <x v="9"/>
    <x v="1"/>
    <x v="9"/>
    <x v="2"/>
    <x v="3"/>
    <n v="619.27"/>
    <n v="11.146859999999998"/>
    <n v="3"/>
    <n v="1857.81"/>
    <x v="1980"/>
    <n v="2.99"/>
    <n v="2348"/>
    <x v="269"/>
    <x v="3"/>
    <x v="3"/>
    <x v="3"/>
    <x v="5"/>
  </r>
  <r>
    <x v="1981"/>
    <x v="5"/>
    <x v="1"/>
    <x v="5"/>
    <x v="1"/>
    <x v="4"/>
    <n v="5983.66"/>
    <n v="107.70587999999999"/>
    <n v="4"/>
    <n v="23934.639999999999"/>
    <x v="1981"/>
    <n v="1.74"/>
    <n v="407"/>
    <x v="227"/>
    <x v="5"/>
    <x v="5"/>
    <x v="5"/>
    <x v="0"/>
  </r>
  <r>
    <x v="1982"/>
    <x v="7"/>
    <x v="0"/>
    <x v="7"/>
    <x v="2"/>
    <x v="0"/>
    <n v="15906.41"/>
    <n v="286.31537999999995"/>
    <n v="1"/>
    <n v="15906.41"/>
    <x v="1982"/>
    <n v="1.63"/>
    <n v="4445"/>
    <x v="215"/>
    <x v="6"/>
    <x v="6"/>
    <x v="6"/>
    <x v="11"/>
  </r>
  <r>
    <x v="1983"/>
    <x v="3"/>
    <x v="3"/>
    <x v="3"/>
    <x v="0"/>
    <x v="3"/>
    <n v="7647.55"/>
    <n v="137.6559"/>
    <n v="4"/>
    <n v="30590.2"/>
    <x v="1983"/>
    <n v="3.86"/>
    <n v="2592"/>
    <x v="277"/>
    <x v="7"/>
    <x v="7"/>
    <x v="7"/>
    <x v="28"/>
  </r>
  <r>
    <x v="1984"/>
    <x v="7"/>
    <x v="0"/>
    <x v="7"/>
    <x v="1"/>
    <x v="2"/>
    <n v="18396.349999999999"/>
    <n v="331.13429999999994"/>
    <n v="4"/>
    <n v="73585.399999999994"/>
    <x v="1984"/>
    <n v="2.06"/>
    <n v="1264"/>
    <x v="266"/>
    <x v="10"/>
    <x v="10"/>
    <x v="10"/>
    <x v="24"/>
  </r>
  <r>
    <x v="1985"/>
    <x v="8"/>
    <x v="3"/>
    <x v="8"/>
    <x v="0"/>
    <x v="2"/>
    <n v="17321.560000000001"/>
    <n v="311.78807999999998"/>
    <n v="4"/>
    <n v="69286.240000000005"/>
    <x v="1985"/>
    <n v="3.15"/>
    <n v="3364"/>
    <x v="311"/>
    <x v="5"/>
    <x v="5"/>
    <x v="5"/>
    <x v="25"/>
  </r>
  <r>
    <x v="1986"/>
    <x v="0"/>
    <x v="0"/>
    <x v="0"/>
    <x v="1"/>
    <x v="5"/>
    <n v="16294.61"/>
    <n v="293.30297999999999"/>
    <n v="4"/>
    <n v="65178.44"/>
    <x v="1986"/>
    <n v="1.61"/>
    <n v="3702"/>
    <x v="92"/>
    <x v="5"/>
    <x v="5"/>
    <x v="5"/>
    <x v="1"/>
  </r>
  <r>
    <x v="1987"/>
    <x v="8"/>
    <x v="3"/>
    <x v="8"/>
    <x v="2"/>
    <x v="4"/>
    <n v="12211.52"/>
    <n v="219.80735999999999"/>
    <n v="4"/>
    <n v="48846.080000000002"/>
    <x v="1987"/>
    <n v="2.21"/>
    <n v="4880"/>
    <x v="250"/>
    <x v="3"/>
    <x v="3"/>
    <x v="3"/>
    <x v="27"/>
  </r>
  <r>
    <x v="1988"/>
    <x v="7"/>
    <x v="0"/>
    <x v="7"/>
    <x v="1"/>
    <x v="1"/>
    <n v="13630.53"/>
    <n v="245.34953999999999"/>
    <n v="3"/>
    <n v="40891.589999999997"/>
    <x v="1988"/>
    <n v="1.5"/>
    <n v="4655"/>
    <x v="161"/>
    <x v="10"/>
    <x v="10"/>
    <x v="10"/>
    <x v="1"/>
  </r>
  <r>
    <x v="1989"/>
    <x v="2"/>
    <x v="2"/>
    <x v="2"/>
    <x v="0"/>
    <x v="2"/>
    <n v="9334.57"/>
    <n v="168.02225999999999"/>
    <n v="5"/>
    <n v="46672.85"/>
    <x v="1989"/>
    <n v="2.57"/>
    <n v="2443"/>
    <x v="30"/>
    <x v="5"/>
    <x v="5"/>
    <x v="5"/>
    <x v="17"/>
  </r>
  <r>
    <x v="1990"/>
    <x v="5"/>
    <x v="1"/>
    <x v="5"/>
    <x v="1"/>
    <x v="2"/>
    <n v="3354.06"/>
    <n v="60.373079999999995"/>
    <n v="4"/>
    <n v="13416.24"/>
    <x v="1990"/>
    <n v="1.0900000000000001"/>
    <n v="3075"/>
    <x v="244"/>
    <x v="3"/>
    <x v="3"/>
    <x v="3"/>
    <x v="22"/>
  </r>
  <r>
    <x v="1991"/>
    <x v="8"/>
    <x v="3"/>
    <x v="8"/>
    <x v="0"/>
    <x v="3"/>
    <n v="15287.67"/>
    <n v="275.17805999999996"/>
    <n v="1"/>
    <n v="15287.67"/>
    <x v="1991"/>
    <n v="1.05"/>
    <n v="304"/>
    <x v="99"/>
    <x v="9"/>
    <x v="9"/>
    <x v="9"/>
    <x v="20"/>
  </r>
  <r>
    <x v="1992"/>
    <x v="8"/>
    <x v="3"/>
    <x v="8"/>
    <x v="2"/>
    <x v="3"/>
    <n v="9112.9599999999991"/>
    <n v="164.03327999999996"/>
    <n v="3"/>
    <n v="27338.880000000001"/>
    <x v="1992"/>
    <n v="3.56"/>
    <n v="1666"/>
    <x v="350"/>
    <x v="6"/>
    <x v="6"/>
    <x v="6"/>
    <x v="14"/>
  </r>
  <r>
    <x v="1993"/>
    <x v="7"/>
    <x v="0"/>
    <x v="7"/>
    <x v="1"/>
    <x v="1"/>
    <n v="14495.41"/>
    <n v="260.91737999999998"/>
    <n v="1"/>
    <n v="14495.41"/>
    <x v="1993"/>
    <n v="2"/>
    <n v="1108"/>
    <x v="315"/>
    <x v="10"/>
    <x v="10"/>
    <x v="10"/>
    <x v="3"/>
  </r>
  <r>
    <x v="1994"/>
    <x v="2"/>
    <x v="2"/>
    <x v="2"/>
    <x v="2"/>
    <x v="4"/>
    <n v="18703.34"/>
    <n v="336.66011999999995"/>
    <n v="1"/>
    <n v="18703.34"/>
    <x v="1994"/>
    <n v="3.91"/>
    <n v="1970"/>
    <x v="144"/>
    <x v="5"/>
    <x v="5"/>
    <x v="5"/>
    <x v="13"/>
  </r>
  <r>
    <x v="1995"/>
    <x v="1"/>
    <x v="1"/>
    <x v="1"/>
    <x v="1"/>
    <x v="0"/>
    <n v="5004.43"/>
    <n v="90.079740000000001"/>
    <n v="3"/>
    <n v="15013.29"/>
    <x v="1995"/>
    <n v="1.75"/>
    <n v="1023"/>
    <x v="312"/>
    <x v="4"/>
    <x v="4"/>
    <x v="4"/>
    <x v="22"/>
  </r>
  <r>
    <x v="1996"/>
    <x v="7"/>
    <x v="0"/>
    <x v="7"/>
    <x v="0"/>
    <x v="2"/>
    <n v="18916.61"/>
    <n v="340.49897999999996"/>
    <n v="2"/>
    <n v="37833.22"/>
    <x v="1996"/>
    <n v="3.6"/>
    <n v="2310"/>
    <x v="53"/>
    <x v="4"/>
    <x v="4"/>
    <x v="4"/>
    <x v="21"/>
  </r>
  <r>
    <x v="1997"/>
    <x v="6"/>
    <x v="4"/>
    <x v="6"/>
    <x v="0"/>
    <x v="1"/>
    <n v="3279.46"/>
    <n v="59.030279999999998"/>
    <n v="4"/>
    <n v="13117.84"/>
    <x v="1997"/>
    <n v="4.8499999999999996"/>
    <n v="181"/>
    <x v="160"/>
    <x v="5"/>
    <x v="5"/>
    <x v="5"/>
    <x v="12"/>
  </r>
  <r>
    <x v="1998"/>
    <x v="2"/>
    <x v="2"/>
    <x v="2"/>
    <x v="0"/>
    <x v="4"/>
    <n v="8312.75"/>
    <n v="149.62949999999998"/>
    <n v="5"/>
    <n v="41563.75"/>
    <x v="1998"/>
    <n v="4.79"/>
    <n v="4751"/>
    <x v="291"/>
    <x v="1"/>
    <x v="1"/>
    <x v="1"/>
    <x v="21"/>
  </r>
  <r>
    <x v="1999"/>
    <x v="2"/>
    <x v="2"/>
    <x v="2"/>
    <x v="2"/>
    <x v="4"/>
    <n v="14738.13"/>
    <n v="265.28633999999994"/>
    <n v="1"/>
    <n v="14738.13"/>
    <x v="1999"/>
    <n v="3.05"/>
    <n v="2451"/>
    <x v="358"/>
    <x v="11"/>
    <x v="11"/>
    <x v="11"/>
    <x v="21"/>
  </r>
  <r>
    <x v="2000"/>
    <x v="3"/>
    <x v="3"/>
    <x v="3"/>
    <x v="1"/>
    <x v="2"/>
    <n v="10635.61"/>
    <n v="191.44098"/>
    <n v="2"/>
    <n v="21271.22"/>
    <x v="2000"/>
    <n v="4.0999999999999996"/>
    <n v="4162"/>
    <x v="226"/>
    <x v="4"/>
    <x v="4"/>
    <x v="4"/>
    <x v="3"/>
  </r>
  <r>
    <x v="2001"/>
    <x v="3"/>
    <x v="3"/>
    <x v="3"/>
    <x v="0"/>
    <x v="1"/>
    <n v="13953.16"/>
    <n v="251.15687999999997"/>
    <n v="5"/>
    <n v="69765.8"/>
    <x v="2001"/>
    <n v="3.17"/>
    <n v="4765"/>
    <x v="117"/>
    <x v="3"/>
    <x v="3"/>
    <x v="3"/>
    <x v="18"/>
  </r>
  <r>
    <x v="2002"/>
    <x v="1"/>
    <x v="1"/>
    <x v="1"/>
    <x v="0"/>
    <x v="0"/>
    <n v="607.12"/>
    <n v="10.92816"/>
    <n v="4"/>
    <n v="2428.48"/>
    <x v="2002"/>
    <n v="3.59"/>
    <n v="3496"/>
    <x v="59"/>
    <x v="6"/>
    <x v="6"/>
    <x v="6"/>
    <x v="20"/>
  </r>
  <r>
    <x v="2003"/>
    <x v="3"/>
    <x v="3"/>
    <x v="3"/>
    <x v="1"/>
    <x v="0"/>
    <n v="14796.37"/>
    <n v="266.33465999999999"/>
    <n v="5"/>
    <n v="73981.850000000006"/>
    <x v="2003"/>
    <n v="1.08"/>
    <n v="4881"/>
    <x v="120"/>
    <x v="3"/>
    <x v="3"/>
    <x v="3"/>
    <x v="4"/>
  </r>
  <r>
    <x v="2004"/>
    <x v="7"/>
    <x v="0"/>
    <x v="7"/>
    <x v="0"/>
    <x v="4"/>
    <n v="6642.07"/>
    <n v="119.55725999999999"/>
    <n v="2"/>
    <n v="13284.14"/>
    <x v="2004"/>
    <n v="4.0999999999999996"/>
    <n v="2584"/>
    <x v="15"/>
    <x v="4"/>
    <x v="4"/>
    <x v="4"/>
    <x v="6"/>
  </r>
  <r>
    <x v="2005"/>
    <x v="7"/>
    <x v="0"/>
    <x v="7"/>
    <x v="1"/>
    <x v="0"/>
    <n v="1143.8699999999999"/>
    <n v="20.589659999999995"/>
    <n v="1"/>
    <n v="1143.8699999999999"/>
    <x v="2005"/>
    <n v="3.04"/>
    <n v="2382"/>
    <x v="127"/>
    <x v="6"/>
    <x v="6"/>
    <x v="6"/>
    <x v="0"/>
  </r>
  <r>
    <x v="2006"/>
    <x v="4"/>
    <x v="0"/>
    <x v="4"/>
    <x v="1"/>
    <x v="1"/>
    <n v="14336.42"/>
    <n v="258.05555999999996"/>
    <n v="3"/>
    <n v="43009.26"/>
    <x v="2006"/>
    <n v="4.4000000000000004"/>
    <n v="2395"/>
    <x v="20"/>
    <x v="1"/>
    <x v="1"/>
    <x v="1"/>
    <x v="5"/>
  </r>
  <r>
    <x v="2007"/>
    <x v="1"/>
    <x v="1"/>
    <x v="1"/>
    <x v="1"/>
    <x v="4"/>
    <n v="10134.56"/>
    <n v="182.42207999999997"/>
    <n v="1"/>
    <n v="10134.56"/>
    <x v="2007"/>
    <n v="1.1000000000000001"/>
    <n v="656"/>
    <x v="199"/>
    <x v="9"/>
    <x v="9"/>
    <x v="9"/>
    <x v="8"/>
  </r>
  <r>
    <x v="2008"/>
    <x v="9"/>
    <x v="1"/>
    <x v="9"/>
    <x v="2"/>
    <x v="5"/>
    <n v="6991.45"/>
    <n v="125.84609999999999"/>
    <n v="5"/>
    <n v="34957.25"/>
    <x v="2008"/>
    <n v="3.97"/>
    <n v="2442"/>
    <x v="146"/>
    <x v="4"/>
    <x v="4"/>
    <x v="4"/>
    <x v="28"/>
  </r>
  <r>
    <x v="2009"/>
    <x v="6"/>
    <x v="4"/>
    <x v="6"/>
    <x v="0"/>
    <x v="1"/>
    <n v="6258.6"/>
    <n v="112.65479999999999"/>
    <n v="4"/>
    <n v="25034.400000000001"/>
    <x v="2009"/>
    <n v="3.31"/>
    <n v="2056"/>
    <x v="161"/>
    <x v="10"/>
    <x v="10"/>
    <x v="10"/>
    <x v="1"/>
  </r>
  <r>
    <x v="2010"/>
    <x v="6"/>
    <x v="4"/>
    <x v="6"/>
    <x v="1"/>
    <x v="0"/>
    <n v="417.37"/>
    <n v="7.5126599999999994"/>
    <n v="2"/>
    <n v="834.74"/>
    <x v="2010"/>
    <n v="1.85"/>
    <n v="1586"/>
    <x v="255"/>
    <x v="7"/>
    <x v="7"/>
    <x v="7"/>
    <x v="3"/>
  </r>
  <r>
    <x v="2011"/>
    <x v="2"/>
    <x v="2"/>
    <x v="2"/>
    <x v="1"/>
    <x v="1"/>
    <n v="15816.42"/>
    <n v="284.69556"/>
    <n v="1"/>
    <n v="15816.42"/>
    <x v="2011"/>
    <n v="2.99"/>
    <n v="4557"/>
    <x v="10"/>
    <x v="4"/>
    <x v="4"/>
    <x v="4"/>
    <x v="10"/>
  </r>
  <r>
    <x v="2012"/>
    <x v="6"/>
    <x v="4"/>
    <x v="6"/>
    <x v="1"/>
    <x v="5"/>
    <n v="7866.98"/>
    <n v="141.60563999999999"/>
    <n v="4"/>
    <n v="31467.919999999998"/>
    <x v="2012"/>
    <n v="4.76"/>
    <n v="1457"/>
    <x v="108"/>
    <x v="4"/>
    <x v="4"/>
    <x v="4"/>
    <x v="24"/>
  </r>
  <r>
    <x v="2013"/>
    <x v="0"/>
    <x v="0"/>
    <x v="0"/>
    <x v="0"/>
    <x v="3"/>
    <n v="1044.69"/>
    <n v="18.80442"/>
    <n v="1"/>
    <n v="1044.69"/>
    <x v="2013"/>
    <n v="2.34"/>
    <n v="4891"/>
    <x v="97"/>
    <x v="0"/>
    <x v="0"/>
    <x v="0"/>
    <x v="28"/>
  </r>
  <r>
    <x v="2014"/>
    <x v="4"/>
    <x v="0"/>
    <x v="4"/>
    <x v="2"/>
    <x v="4"/>
    <n v="1470.51"/>
    <n v="26.469179999999998"/>
    <n v="2"/>
    <n v="2941.02"/>
    <x v="2014"/>
    <n v="4.42"/>
    <n v="2656"/>
    <x v="41"/>
    <x v="6"/>
    <x v="6"/>
    <x v="6"/>
    <x v="19"/>
  </r>
  <r>
    <x v="2015"/>
    <x v="4"/>
    <x v="0"/>
    <x v="4"/>
    <x v="0"/>
    <x v="3"/>
    <n v="17488.14"/>
    <n v="314.78651999999994"/>
    <n v="4"/>
    <n v="69952.56"/>
    <x v="2015"/>
    <n v="4.67"/>
    <n v="641"/>
    <x v="254"/>
    <x v="11"/>
    <x v="11"/>
    <x v="11"/>
    <x v="27"/>
  </r>
  <r>
    <x v="2016"/>
    <x v="2"/>
    <x v="2"/>
    <x v="2"/>
    <x v="1"/>
    <x v="2"/>
    <n v="3721.88"/>
    <n v="66.993839999999992"/>
    <n v="2"/>
    <n v="7443.76"/>
    <x v="2016"/>
    <n v="4.1399999999999997"/>
    <n v="4854"/>
    <x v="104"/>
    <x v="0"/>
    <x v="0"/>
    <x v="0"/>
    <x v="2"/>
  </r>
  <r>
    <x v="2017"/>
    <x v="2"/>
    <x v="2"/>
    <x v="2"/>
    <x v="1"/>
    <x v="4"/>
    <n v="4352.0200000000004"/>
    <n v="78.336359999999999"/>
    <n v="5"/>
    <n v="21760.1"/>
    <x v="2017"/>
    <n v="4.25"/>
    <n v="3986"/>
    <x v="211"/>
    <x v="2"/>
    <x v="2"/>
    <x v="2"/>
    <x v="14"/>
  </r>
  <r>
    <x v="2018"/>
    <x v="5"/>
    <x v="1"/>
    <x v="5"/>
    <x v="2"/>
    <x v="5"/>
    <n v="10990.21"/>
    <n v="197.82377999999997"/>
    <n v="1"/>
    <n v="10990.21"/>
    <x v="2018"/>
    <n v="2.2200000000000002"/>
    <n v="336"/>
    <x v="234"/>
    <x v="1"/>
    <x v="1"/>
    <x v="1"/>
    <x v="6"/>
  </r>
  <r>
    <x v="2019"/>
    <x v="9"/>
    <x v="1"/>
    <x v="9"/>
    <x v="2"/>
    <x v="4"/>
    <n v="19179.25"/>
    <n v="345.22649999999999"/>
    <n v="5"/>
    <n v="95896.25"/>
    <x v="2019"/>
    <n v="3.61"/>
    <n v="4869"/>
    <x v="249"/>
    <x v="10"/>
    <x v="10"/>
    <x v="10"/>
    <x v="30"/>
  </r>
  <r>
    <x v="2020"/>
    <x v="4"/>
    <x v="0"/>
    <x v="4"/>
    <x v="0"/>
    <x v="3"/>
    <n v="9131.56"/>
    <n v="164.36807999999999"/>
    <n v="5"/>
    <n v="45657.8"/>
    <x v="2020"/>
    <n v="2.97"/>
    <n v="4742"/>
    <x v="16"/>
    <x v="2"/>
    <x v="2"/>
    <x v="2"/>
    <x v="12"/>
  </r>
  <r>
    <x v="2021"/>
    <x v="2"/>
    <x v="2"/>
    <x v="2"/>
    <x v="2"/>
    <x v="1"/>
    <n v="3724.43"/>
    <n v="67.039739999999995"/>
    <n v="4"/>
    <n v="14897.72"/>
    <x v="2021"/>
    <n v="3.06"/>
    <n v="2783"/>
    <x v="355"/>
    <x v="10"/>
    <x v="10"/>
    <x v="10"/>
    <x v="6"/>
  </r>
  <r>
    <x v="2022"/>
    <x v="0"/>
    <x v="0"/>
    <x v="0"/>
    <x v="0"/>
    <x v="5"/>
    <n v="8446.2099999999991"/>
    <n v="152.03177999999997"/>
    <n v="5"/>
    <n v="42231.05"/>
    <x v="2022"/>
    <n v="1.91"/>
    <n v="697"/>
    <x v="112"/>
    <x v="9"/>
    <x v="9"/>
    <x v="9"/>
    <x v="16"/>
  </r>
  <r>
    <x v="2023"/>
    <x v="9"/>
    <x v="1"/>
    <x v="9"/>
    <x v="0"/>
    <x v="0"/>
    <n v="13545.26"/>
    <n v="243.81467999999998"/>
    <n v="4"/>
    <n v="54181.04"/>
    <x v="2023"/>
    <n v="2.93"/>
    <n v="4338"/>
    <x v="72"/>
    <x v="11"/>
    <x v="11"/>
    <x v="11"/>
    <x v="20"/>
  </r>
  <r>
    <x v="2024"/>
    <x v="9"/>
    <x v="1"/>
    <x v="9"/>
    <x v="2"/>
    <x v="2"/>
    <n v="7661.23"/>
    <n v="137.90213999999997"/>
    <n v="3"/>
    <n v="22983.69"/>
    <x v="2024"/>
    <n v="1.02"/>
    <n v="2518"/>
    <x v="95"/>
    <x v="10"/>
    <x v="10"/>
    <x v="10"/>
    <x v="25"/>
  </r>
  <r>
    <x v="2025"/>
    <x v="3"/>
    <x v="3"/>
    <x v="3"/>
    <x v="0"/>
    <x v="3"/>
    <n v="8266.59"/>
    <n v="148.79862"/>
    <n v="2"/>
    <n v="16533.18"/>
    <x v="2025"/>
    <n v="1.92"/>
    <n v="1880"/>
    <x v="317"/>
    <x v="9"/>
    <x v="9"/>
    <x v="9"/>
    <x v="11"/>
  </r>
  <r>
    <x v="2026"/>
    <x v="7"/>
    <x v="0"/>
    <x v="7"/>
    <x v="0"/>
    <x v="3"/>
    <n v="17788.740000000002"/>
    <n v="320.19731999999999"/>
    <n v="1"/>
    <n v="17788.740000000002"/>
    <x v="2026"/>
    <n v="1.39"/>
    <n v="299"/>
    <x v="138"/>
    <x v="0"/>
    <x v="0"/>
    <x v="0"/>
    <x v="8"/>
  </r>
  <r>
    <x v="2027"/>
    <x v="6"/>
    <x v="4"/>
    <x v="6"/>
    <x v="2"/>
    <x v="5"/>
    <n v="7995.01"/>
    <n v="143.91018"/>
    <n v="2"/>
    <n v="15990.02"/>
    <x v="2027"/>
    <n v="4.3600000000000003"/>
    <n v="4312"/>
    <x v="56"/>
    <x v="10"/>
    <x v="10"/>
    <x v="10"/>
    <x v="23"/>
  </r>
  <r>
    <x v="2028"/>
    <x v="7"/>
    <x v="0"/>
    <x v="7"/>
    <x v="0"/>
    <x v="4"/>
    <n v="6934.13"/>
    <n v="124.81433999999999"/>
    <n v="2"/>
    <n v="13868.26"/>
    <x v="2028"/>
    <n v="3.78"/>
    <n v="2749"/>
    <x v="66"/>
    <x v="10"/>
    <x v="10"/>
    <x v="10"/>
    <x v="2"/>
  </r>
  <r>
    <x v="2029"/>
    <x v="1"/>
    <x v="1"/>
    <x v="1"/>
    <x v="0"/>
    <x v="4"/>
    <n v="553.95000000000005"/>
    <n v="9.9710999999999999"/>
    <n v="1"/>
    <n v="553.95000000000005"/>
    <x v="2029"/>
    <n v="1.35"/>
    <n v="893"/>
    <x v="111"/>
    <x v="6"/>
    <x v="6"/>
    <x v="6"/>
    <x v="13"/>
  </r>
  <r>
    <x v="2030"/>
    <x v="9"/>
    <x v="1"/>
    <x v="9"/>
    <x v="2"/>
    <x v="5"/>
    <n v="3084.33"/>
    <n v="55.517939999999996"/>
    <n v="4"/>
    <n v="12337.32"/>
    <x v="2030"/>
    <n v="4.6100000000000003"/>
    <n v="1581"/>
    <x v="128"/>
    <x v="3"/>
    <x v="3"/>
    <x v="3"/>
    <x v="29"/>
  </r>
  <r>
    <x v="2031"/>
    <x v="5"/>
    <x v="1"/>
    <x v="5"/>
    <x v="2"/>
    <x v="2"/>
    <n v="6336.81"/>
    <n v="114.06258"/>
    <n v="4"/>
    <n v="25347.24"/>
    <x v="2031"/>
    <n v="2.94"/>
    <n v="4641"/>
    <x v="221"/>
    <x v="7"/>
    <x v="7"/>
    <x v="7"/>
    <x v="11"/>
  </r>
  <r>
    <x v="2032"/>
    <x v="4"/>
    <x v="0"/>
    <x v="4"/>
    <x v="1"/>
    <x v="5"/>
    <n v="4559.68"/>
    <n v="82.074240000000003"/>
    <n v="4"/>
    <n v="18238.72"/>
    <x v="2032"/>
    <n v="1.35"/>
    <n v="2011"/>
    <x v="223"/>
    <x v="2"/>
    <x v="2"/>
    <x v="2"/>
    <x v="16"/>
  </r>
  <r>
    <x v="2033"/>
    <x v="4"/>
    <x v="0"/>
    <x v="4"/>
    <x v="0"/>
    <x v="0"/>
    <n v="18631.45"/>
    <n v="335.36609999999996"/>
    <n v="1"/>
    <n v="18631.45"/>
    <x v="2033"/>
    <n v="3.6"/>
    <n v="2941"/>
    <x v="49"/>
    <x v="9"/>
    <x v="9"/>
    <x v="9"/>
    <x v="19"/>
  </r>
  <r>
    <x v="2034"/>
    <x v="4"/>
    <x v="0"/>
    <x v="4"/>
    <x v="2"/>
    <x v="4"/>
    <n v="14387.28"/>
    <n v="258.97104000000002"/>
    <n v="5"/>
    <n v="71936.399999999994"/>
    <x v="2034"/>
    <n v="2.82"/>
    <n v="1471"/>
    <x v="53"/>
    <x v="4"/>
    <x v="4"/>
    <x v="4"/>
    <x v="21"/>
  </r>
  <r>
    <x v="2035"/>
    <x v="9"/>
    <x v="1"/>
    <x v="9"/>
    <x v="1"/>
    <x v="1"/>
    <n v="8515.32"/>
    <n v="153.27575999999999"/>
    <n v="2"/>
    <n v="17030.64"/>
    <x v="2035"/>
    <n v="1.04"/>
    <n v="762"/>
    <x v="194"/>
    <x v="2"/>
    <x v="2"/>
    <x v="2"/>
    <x v="29"/>
  </r>
  <r>
    <x v="2036"/>
    <x v="8"/>
    <x v="3"/>
    <x v="8"/>
    <x v="0"/>
    <x v="1"/>
    <n v="18087.09"/>
    <n v="325.56761999999998"/>
    <n v="5"/>
    <n v="90435.45"/>
    <x v="2036"/>
    <n v="1.53"/>
    <n v="2539"/>
    <x v="124"/>
    <x v="11"/>
    <x v="11"/>
    <x v="11"/>
    <x v="24"/>
  </r>
  <r>
    <x v="2037"/>
    <x v="9"/>
    <x v="1"/>
    <x v="9"/>
    <x v="1"/>
    <x v="0"/>
    <n v="4606.2"/>
    <n v="82.911599999999993"/>
    <n v="2"/>
    <n v="9212.4"/>
    <x v="2037"/>
    <n v="2.9"/>
    <n v="3507"/>
    <x v="229"/>
    <x v="2"/>
    <x v="2"/>
    <x v="2"/>
    <x v="22"/>
  </r>
  <r>
    <x v="2038"/>
    <x v="6"/>
    <x v="4"/>
    <x v="6"/>
    <x v="1"/>
    <x v="0"/>
    <n v="15580.89"/>
    <n v="280.45601999999997"/>
    <n v="2"/>
    <n v="31161.78"/>
    <x v="2038"/>
    <n v="2.02"/>
    <n v="1932"/>
    <x v="110"/>
    <x v="8"/>
    <x v="8"/>
    <x v="8"/>
    <x v="10"/>
  </r>
  <r>
    <x v="2039"/>
    <x v="4"/>
    <x v="0"/>
    <x v="4"/>
    <x v="2"/>
    <x v="0"/>
    <n v="11630.86"/>
    <n v="209.35548"/>
    <n v="2"/>
    <n v="23261.72"/>
    <x v="2039"/>
    <n v="4.71"/>
    <n v="3125"/>
    <x v="308"/>
    <x v="11"/>
    <x v="11"/>
    <x v="11"/>
    <x v="8"/>
  </r>
  <r>
    <x v="2040"/>
    <x v="3"/>
    <x v="3"/>
    <x v="3"/>
    <x v="0"/>
    <x v="2"/>
    <n v="11702.49"/>
    <n v="210.64481999999998"/>
    <n v="2"/>
    <n v="23404.98"/>
    <x v="2040"/>
    <n v="3.68"/>
    <n v="3357"/>
    <x v="246"/>
    <x v="10"/>
    <x v="10"/>
    <x v="10"/>
    <x v="12"/>
  </r>
  <r>
    <x v="2041"/>
    <x v="9"/>
    <x v="1"/>
    <x v="9"/>
    <x v="0"/>
    <x v="5"/>
    <n v="5521.17"/>
    <n v="99.381059999999991"/>
    <n v="5"/>
    <n v="27605.85"/>
    <x v="2041"/>
    <n v="1.18"/>
    <n v="3903"/>
    <x v="280"/>
    <x v="11"/>
    <x v="11"/>
    <x v="11"/>
    <x v="7"/>
  </r>
  <r>
    <x v="2042"/>
    <x v="4"/>
    <x v="0"/>
    <x v="4"/>
    <x v="1"/>
    <x v="1"/>
    <n v="12864.8"/>
    <n v="231.56639999999996"/>
    <n v="1"/>
    <n v="12864.8"/>
    <x v="2042"/>
    <n v="2.57"/>
    <n v="4438"/>
    <x v="41"/>
    <x v="6"/>
    <x v="6"/>
    <x v="6"/>
    <x v="19"/>
  </r>
  <r>
    <x v="2043"/>
    <x v="9"/>
    <x v="1"/>
    <x v="9"/>
    <x v="2"/>
    <x v="0"/>
    <n v="10650"/>
    <n v="191.7"/>
    <n v="2"/>
    <n v="21300"/>
    <x v="2043"/>
    <n v="1.79"/>
    <n v="1883"/>
    <x v="222"/>
    <x v="9"/>
    <x v="9"/>
    <x v="9"/>
    <x v="13"/>
  </r>
  <r>
    <x v="2044"/>
    <x v="8"/>
    <x v="3"/>
    <x v="8"/>
    <x v="2"/>
    <x v="5"/>
    <n v="5890.35"/>
    <n v="106.02629999999999"/>
    <n v="1"/>
    <n v="5890.35"/>
    <x v="2044"/>
    <n v="4.3099999999999996"/>
    <n v="3338"/>
    <x v="310"/>
    <x v="2"/>
    <x v="2"/>
    <x v="2"/>
    <x v="25"/>
  </r>
  <r>
    <x v="2045"/>
    <x v="8"/>
    <x v="3"/>
    <x v="8"/>
    <x v="1"/>
    <x v="3"/>
    <n v="1929.19"/>
    <n v="34.72542"/>
    <n v="4"/>
    <n v="7716.76"/>
    <x v="2045"/>
    <n v="4.58"/>
    <n v="3828"/>
    <x v="152"/>
    <x v="3"/>
    <x v="3"/>
    <x v="3"/>
    <x v="30"/>
  </r>
  <r>
    <x v="2046"/>
    <x v="2"/>
    <x v="2"/>
    <x v="2"/>
    <x v="1"/>
    <x v="4"/>
    <n v="18401.150000000001"/>
    <n v="331.22070000000002"/>
    <n v="1"/>
    <n v="18401.150000000001"/>
    <x v="2046"/>
    <n v="4.38"/>
    <n v="37"/>
    <x v="126"/>
    <x v="5"/>
    <x v="5"/>
    <x v="5"/>
    <x v="24"/>
  </r>
  <r>
    <x v="2047"/>
    <x v="1"/>
    <x v="1"/>
    <x v="1"/>
    <x v="1"/>
    <x v="0"/>
    <n v="8560.94"/>
    <n v="154.09692000000001"/>
    <n v="2"/>
    <n v="17121.88"/>
    <x v="2047"/>
    <n v="4.1100000000000003"/>
    <n v="2339"/>
    <x v="299"/>
    <x v="0"/>
    <x v="0"/>
    <x v="0"/>
    <x v="13"/>
  </r>
  <r>
    <x v="2048"/>
    <x v="1"/>
    <x v="1"/>
    <x v="1"/>
    <x v="1"/>
    <x v="4"/>
    <n v="15249.46"/>
    <n v="274.49027999999998"/>
    <n v="2"/>
    <n v="30498.92"/>
    <x v="2048"/>
    <n v="3.26"/>
    <n v="1872"/>
    <x v="42"/>
    <x v="11"/>
    <x v="11"/>
    <x v="11"/>
    <x v="23"/>
  </r>
  <r>
    <x v="2049"/>
    <x v="0"/>
    <x v="0"/>
    <x v="0"/>
    <x v="1"/>
    <x v="2"/>
    <n v="11665.79"/>
    <n v="209.98421999999999"/>
    <n v="4"/>
    <n v="46663.16"/>
    <x v="2049"/>
    <n v="1.46"/>
    <n v="2744"/>
    <x v="81"/>
    <x v="11"/>
    <x v="11"/>
    <x v="11"/>
    <x v="6"/>
  </r>
  <r>
    <x v="2050"/>
    <x v="8"/>
    <x v="3"/>
    <x v="8"/>
    <x v="1"/>
    <x v="2"/>
    <n v="19094.96"/>
    <n v="343.70927999999998"/>
    <n v="3"/>
    <n v="57284.88"/>
    <x v="2050"/>
    <n v="4.84"/>
    <n v="3211"/>
    <x v="104"/>
    <x v="0"/>
    <x v="0"/>
    <x v="0"/>
    <x v="2"/>
  </r>
  <r>
    <x v="2051"/>
    <x v="4"/>
    <x v="0"/>
    <x v="4"/>
    <x v="1"/>
    <x v="4"/>
    <n v="8893.8700000000008"/>
    <n v="160.08966000000001"/>
    <n v="2"/>
    <n v="17787.740000000002"/>
    <x v="2051"/>
    <n v="2.64"/>
    <n v="797"/>
    <x v="101"/>
    <x v="2"/>
    <x v="2"/>
    <x v="2"/>
    <x v="4"/>
  </r>
  <r>
    <x v="2052"/>
    <x v="0"/>
    <x v="0"/>
    <x v="0"/>
    <x v="1"/>
    <x v="3"/>
    <n v="12177.88"/>
    <n v="219.20183999999998"/>
    <n v="1"/>
    <n v="12177.88"/>
    <x v="2052"/>
    <n v="3.19"/>
    <n v="268"/>
    <x v="77"/>
    <x v="6"/>
    <x v="6"/>
    <x v="6"/>
    <x v="23"/>
  </r>
  <r>
    <x v="2053"/>
    <x v="6"/>
    <x v="4"/>
    <x v="6"/>
    <x v="0"/>
    <x v="3"/>
    <n v="6031.61"/>
    <n v="108.56897999999998"/>
    <n v="2"/>
    <n v="12063.22"/>
    <x v="2053"/>
    <n v="4.79"/>
    <n v="3372"/>
    <x v="191"/>
    <x v="1"/>
    <x v="1"/>
    <x v="1"/>
    <x v="30"/>
  </r>
  <r>
    <x v="2054"/>
    <x v="8"/>
    <x v="3"/>
    <x v="8"/>
    <x v="1"/>
    <x v="0"/>
    <n v="10722.93"/>
    <n v="193.01273999999998"/>
    <n v="3"/>
    <n v="32168.79"/>
    <x v="2054"/>
    <n v="1.04"/>
    <n v="4969"/>
    <x v="216"/>
    <x v="11"/>
    <x v="11"/>
    <x v="11"/>
    <x v="29"/>
  </r>
  <r>
    <x v="2055"/>
    <x v="7"/>
    <x v="0"/>
    <x v="7"/>
    <x v="1"/>
    <x v="1"/>
    <n v="16206.35"/>
    <n v="291.71429999999998"/>
    <n v="4"/>
    <n v="64825.4"/>
    <x v="2055"/>
    <n v="4.9000000000000004"/>
    <n v="3590"/>
    <x v="54"/>
    <x v="0"/>
    <x v="0"/>
    <x v="0"/>
    <x v="7"/>
  </r>
  <r>
    <x v="2056"/>
    <x v="9"/>
    <x v="1"/>
    <x v="9"/>
    <x v="0"/>
    <x v="2"/>
    <n v="4579.1099999999997"/>
    <n v="82.423979999999986"/>
    <n v="2"/>
    <n v="9158.2199999999993"/>
    <x v="2056"/>
    <n v="3.37"/>
    <n v="1288"/>
    <x v="65"/>
    <x v="6"/>
    <x v="6"/>
    <x v="6"/>
    <x v="22"/>
  </r>
  <r>
    <x v="2057"/>
    <x v="6"/>
    <x v="4"/>
    <x v="6"/>
    <x v="0"/>
    <x v="0"/>
    <n v="12383.16"/>
    <n v="222.89687999999998"/>
    <n v="2"/>
    <n v="24766.32"/>
    <x v="2057"/>
    <n v="1.4"/>
    <n v="3188"/>
    <x v="354"/>
    <x v="6"/>
    <x v="6"/>
    <x v="6"/>
    <x v="16"/>
  </r>
  <r>
    <x v="2058"/>
    <x v="4"/>
    <x v="0"/>
    <x v="4"/>
    <x v="0"/>
    <x v="5"/>
    <n v="13559.21"/>
    <n v="244.06577999999996"/>
    <n v="2"/>
    <n v="27118.42"/>
    <x v="2058"/>
    <n v="3.91"/>
    <n v="4068"/>
    <x v="211"/>
    <x v="2"/>
    <x v="2"/>
    <x v="2"/>
    <x v="14"/>
  </r>
  <r>
    <x v="2059"/>
    <x v="4"/>
    <x v="0"/>
    <x v="4"/>
    <x v="0"/>
    <x v="2"/>
    <n v="7531.72"/>
    <n v="135.57095999999999"/>
    <n v="4"/>
    <n v="30126.880000000001"/>
    <x v="2059"/>
    <n v="3.54"/>
    <n v="3450"/>
    <x v="158"/>
    <x v="8"/>
    <x v="8"/>
    <x v="8"/>
    <x v="1"/>
  </r>
  <r>
    <x v="2060"/>
    <x v="8"/>
    <x v="3"/>
    <x v="8"/>
    <x v="2"/>
    <x v="1"/>
    <n v="16388.27"/>
    <n v="294.98885999999999"/>
    <n v="4"/>
    <n v="65553.08"/>
    <x v="2060"/>
    <n v="1.69"/>
    <n v="2330"/>
    <x v="139"/>
    <x v="5"/>
    <x v="5"/>
    <x v="5"/>
    <x v="11"/>
  </r>
  <r>
    <x v="2061"/>
    <x v="2"/>
    <x v="2"/>
    <x v="2"/>
    <x v="0"/>
    <x v="5"/>
    <n v="11011.12"/>
    <n v="198.20016000000001"/>
    <n v="1"/>
    <n v="11011.12"/>
    <x v="2061"/>
    <n v="3.61"/>
    <n v="3757"/>
    <x v="244"/>
    <x v="3"/>
    <x v="3"/>
    <x v="3"/>
    <x v="22"/>
  </r>
  <r>
    <x v="2062"/>
    <x v="9"/>
    <x v="1"/>
    <x v="9"/>
    <x v="2"/>
    <x v="0"/>
    <n v="19436.95"/>
    <n v="349.86509999999998"/>
    <n v="4"/>
    <n v="77747.8"/>
    <x v="2062"/>
    <n v="2.63"/>
    <n v="3503"/>
    <x v="7"/>
    <x v="6"/>
    <x v="6"/>
    <x v="6"/>
    <x v="7"/>
  </r>
  <r>
    <x v="2063"/>
    <x v="5"/>
    <x v="1"/>
    <x v="5"/>
    <x v="1"/>
    <x v="4"/>
    <n v="7224.51"/>
    <n v="130.04118"/>
    <n v="1"/>
    <n v="7224.51"/>
    <x v="2063"/>
    <n v="2.2599999999999998"/>
    <n v="146"/>
    <x v="135"/>
    <x v="9"/>
    <x v="9"/>
    <x v="9"/>
    <x v="24"/>
  </r>
  <r>
    <x v="2064"/>
    <x v="0"/>
    <x v="0"/>
    <x v="0"/>
    <x v="0"/>
    <x v="0"/>
    <n v="12398.73"/>
    <n v="223.17713999999998"/>
    <n v="4"/>
    <n v="49594.92"/>
    <x v="2064"/>
    <n v="2.4300000000000002"/>
    <n v="1367"/>
    <x v="304"/>
    <x v="10"/>
    <x v="10"/>
    <x v="10"/>
    <x v="0"/>
  </r>
  <r>
    <x v="2065"/>
    <x v="2"/>
    <x v="2"/>
    <x v="2"/>
    <x v="1"/>
    <x v="0"/>
    <n v="13563.24"/>
    <n v="244.13831999999996"/>
    <n v="2"/>
    <n v="27126.48"/>
    <x v="2065"/>
    <n v="2.93"/>
    <n v="1062"/>
    <x v="127"/>
    <x v="6"/>
    <x v="6"/>
    <x v="6"/>
    <x v="0"/>
  </r>
  <r>
    <x v="2066"/>
    <x v="2"/>
    <x v="2"/>
    <x v="2"/>
    <x v="1"/>
    <x v="5"/>
    <n v="2925.71"/>
    <n v="52.662779999999998"/>
    <n v="4"/>
    <n v="11702.84"/>
    <x v="2066"/>
    <n v="3.98"/>
    <n v="1131"/>
    <x v="29"/>
    <x v="5"/>
    <x v="5"/>
    <x v="5"/>
    <x v="19"/>
  </r>
  <r>
    <x v="2067"/>
    <x v="2"/>
    <x v="2"/>
    <x v="2"/>
    <x v="1"/>
    <x v="1"/>
    <n v="1573.11"/>
    <n v="28.315979999999996"/>
    <n v="3"/>
    <n v="4719.33"/>
    <x v="2067"/>
    <n v="4.05"/>
    <n v="2639"/>
    <x v="27"/>
    <x v="9"/>
    <x v="9"/>
    <x v="9"/>
    <x v="1"/>
  </r>
  <r>
    <x v="2068"/>
    <x v="8"/>
    <x v="3"/>
    <x v="8"/>
    <x v="1"/>
    <x v="1"/>
    <n v="10990.25"/>
    <n v="197.82449999999997"/>
    <n v="2"/>
    <n v="21980.5"/>
    <x v="2068"/>
    <n v="1.61"/>
    <n v="1606"/>
    <x v="23"/>
    <x v="6"/>
    <x v="6"/>
    <x v="6"/>
    <x v="17"/>
  </r>
  <r>
    <x v="2069"/>
    <x v="8"/>
    <x v="3"/>
    <x v="8"/>
    <x v="0"/>
    <x v="4"/>
    <n v="15279.03"/>
    <n v="275.02253999999999"/>
    <n v="2"/>
    <n v="30558.06"/>
    <x v="2069"/>
    <n v="4.28"/>
    <n v="1005"/>
    <x v="128"/>
    <x v="3"/>
    <x v="3"/>
    <x v="3"/>
    <x v="29"/>
  </r>
  <r>
    <x v="2070"/>
    <x v="9"/>
    <x v="1"/>
    <x v="9"/>
    <x v="2"/>
    <x v="3"/>
    <n v="16968.330000000002"/>
    <n v="305.42993999999999"/>
    <n v="3"/>
    <n v="50904.99"/>
    <x v="2070"/>
    <n v="3.03"/>
    <n v="3917"/>
    <x v="170"/>
    <x v="9"/>
    <x v="9"/>
    <x v="9"/>
    <x v="23"/>
  </r>
  <r>
    <x v="2071"/>
    <x v="2"/>
    <x v="2"/>
    <x v="2"/>
    <x v="2"/>
    <x v="4"/>
    <n v="6600.68"/>
    <n v="118.81224"/>
    <n v="4"/>
    <n v="26402.720000000001"/>
    <x v="2071"/>
    <n v="4.01"/>
    <n v="1145"/>
    <x v="266"/>
    <x v="10"/>
    <x v="10"/>
    <x v="10"/>
    <x v="24"/>
  </r>
  <r>
    <x v="2072"/>
    <x v="8"/>
    <x v="3"/>
    <x v="8"/>
    <x v="2"/>
    <x v="3"/>
    <n v="9226.9500000000007"/>
    <n v="166.08510000000001"/>
    <n v="1"/>
    <n v="9226.9500000000007"/>
    <x v="2072"/>
    <n v="2.56"/>
    <n v="4726"/>
    <x v="20"/>
    <x v="1"/>
    <x v="1"/>
    <x v="1"/>
    <x v="5"/>
  </r>
  <r>
    <x v="2073"/>
    <x v="9"/>
    <x v="1"/>
    <x v="9"/>
    <x v="2"/>
    <x v="3"/>
    <n v="9664.3700000000008"/>
    <n v="173.95866000000001"/>
    <n v="4"/>
    <n v="38657.480000000003"/>
    <x v="2073"/>
    <n v="2.37"/>
    <n v="1582"/>
    <x v="229"/>
    <x v="2"/>
    <x v="2"/>
    <x v="2"/>
    <x v="22"/>
  </r>
  <r>
    <x v="2074"/>
    <x v="8"/>
    <x v="3"/>
    <x v="8"/>
    <x v="2"/>
    <x v="4"/>
    <n v="15973.95"/>
    <n v="287.53109999999998"/>
    <n v="3"/>
    <n v="47921.85"/>
    <x v="2074"/>
    <n v="1.47"/>
    <n v="101"/>
    <x v="181"/>
    <x v="4"/>
    <x v="4"/>
    <x v="4"/>
    <x v="25"/>
  </r>
  <r>
    <x v="2075"/>
    <x v="9"/>
    <x v="1"/>
    <x v="9"/>
    <x v="2"/>
    <x v="0"/>
    <n v="15304.37"/>
    <n v="275.47865999999999"/>
    <n v="1"/>
    <n v="15304.37"/>
    <x v="2075"/>
    <n v="3.63"/>
    <n v="1427"/>
    <x v="219"/>
    <x v="0"/>
    <x v="0"/>
    <x v="0"/>
    <x v="4"/>
  </r>
  <r>
    <x v="2076"/>
    <x v="7"/>
    <x v="0"/>
    <x v="7"/>
    <x v="1"/>
    <x v="1"/>
    <n v="18834.62"/>
    <n v="339.02315999999996"/>
    <n v="3"/>
    <n v="56503.86"/>
    <x v="2076"/>
    <n v="4.1399999999999997"/>
    <n v="4867"/>
    <x v="316"/>
    <x v="6"/>
    <x v="6"/>
    <x v="6"/>
    <x v="29"/>
  </r>
  <r>
    <x v="2077"/>
    <x v="3"/>
    <x v="3"/>
    <x v="3"/>
    <x v="0"/>
    <x v="1"/>
    <n v="12679.26"/>
    <n v="228.22667999999999"/>
    <n v="5"/>
    <n v="63396.3"/>
    <x v="2077"/>
    <n v="1.92"/>
    <n v="4297"/>
    <x v="15"/>
    <x v="4"/>
    <x v="4"/>
    <x v="4"/>
    <x v="6"/>
  </r>
  <r>
    <x v="2078"/>
    <x v="1"/>
    <x v="1"/>
    <x v="1"/>
    <x v="2"/>
    <x v="4"/>
    <n v="16225.05"/>
    <n v="292.05089999999996"/>
    <n v="2"/>
    <n v="32450.1"/>
    <x v="2078"/>
    <n v="1.73"/>
    <n v="3182"/>
    <x v="233"/>
    <x v="0"/>
    <x v="0"/>
    <x v="0"/>
    <x v="11"/>
  </r>
  <r>
    <x v="2079"/>
    <x v="1"/>
    <x v="1"/>
    <x v="1"/>
    <x v="2"/>
    <x v="3"/>
    <n v="8027.47"/>
    <n v="144.49446"/>
    <n v="3"/>
    <n v="24082.41"/>
    <x v="2079"/>
    <n v="2.5"/>
    <n v="3943"/>
    <x v="67"/>
    <x v="11"/>
    <x v="11"/>
    <x v="11"/>
    <x v="25"/>
  </r>
  <r>
    <x v="2080"/>
    <x v="7"/>
    <x v="0"/>
    <x v="7"/>
    <x v="1"/>
    <x v="4"/>
    <n v="4831.78"/>
    <n v="86.972039999999993"/>
    <n v="1"/>
    <n v="4831.78"/>
    <x v="2080"/>
    <n v="2.64"/>
    <n v="2612"/>
    <x v="339"/>
    <x v="11"/>
    <x v="11"/>
    <x v="11"/>
    <x v="12"/>
  </r>
  <r>
    <x v="2081"/>
    <x v="0"/>
    <x v="0"/>
    <x v="0"/>
    <x v="0"/>
    <x v="1"/>
    <n v="14003.75"/>
    <n v="252.06749999999997"/>
    <n v="1"/>
    <n v="14003.75"/>
    <x v="2081"/>
    <n v="1.93"/>
    <n v="4651"/>
    <x v="231"/>
    <x v="1"/>
    <x v="1"/>
    <x v="1"/>
    <x v="8"/>
  </r>
  <r>
    <x v="2082"/>
    <x v="1"/>
    <x v="1"/>
    <x v="1"/>
    <x v="1"/>
    <x v="5"/>
    <n v="13225.48"/>
    <n v="238.05863999999997"/>
    <n v="5"/>
    <n v="66127.399999999994"/>
    <x v="2082"/>
    <n v="4.43"/>
    <n v="3285"/>
    <x v="84"/>
    <x v="10"/>
    <x v="10"/>
    <x v="10"/>
    <x v="9"/>
  </r>
  <r>
    <x v="2083"/>
    <x v="1"/>
    <x v="1"/>
    <x v="1"/>
    <x v="2"/>
    <x v="3"/>
    <n v="12584.26"/>
    <n v="226.51667999999998"/>
    <n v="1"/>
    <n v="12584.26"/>
    <x v="2083"/>
    <n v="3.8"/>
    <n v="1922"/>
    <x v="96"/>
    <x v="1"/>
    <x v="1"/>
    <x v="1"/>
    <x v="10"/>
  </r>
  <r>
    <x v="2084"/>
    <x v="7"/>
    <x v="0"/>
    <x v="7"/>
    <x v="0"/>
    <x v="1"/>
    <n v="13353.06"/>
    <n v="240.35507999999999"/>
    <n v="1"/>
    <n v="13353.06"/>
    <x v="2084"/>
    <n v="4.0999999999999996"/>
    <n v="1163"/>
    <x v="124"/>
    <x v="11"/>
    <x v="11"/>
    <x v="11"/>
    <x v="24"/>
  </r>
  <r>
    <x v="2085"/>
    <x v="9"/>
    <x v="1"/>
    <x v="9"/>
    <x v="1"/>
    <x v="4"/>
    <n v="3665.78"/>
    <n v="65.984039999999993"/>
    <n v="5"/>
    <n v="18328.900000000001"/>
    <x v="2085"/>
    <n v="1.97"/>
    <n v="4670"/>
    <x v="42"/>
    <x v="11"/>
    <x v="11"/>
    <x v="11"/>
    <x v="23"/>
  </r>
  <r>
    <x v="2086"/>
    <x v="7"/>
    <x v="0"/>
    <x v="7"/>
    <x v="1"/>
    <x v="5"/>
    <n v="5692.3"/>
    <n v="102.4614"/>
    <n v="5"/>
    <n v="28461.5"/>
    <x v="2086"/>
    <n v="4.0599999999999996"/>
    <n v="4428"/>
    <x v="26"/>
    <x v="2"/>
    <x v="2"/>
    <x v="2"/>
    <x v="9"/>
  </r>
  <r>
    <x v="2087"/>
    <x v="8"/>
    <x v="3"/>
    <x v="8"/>
    <x v="1"/>
    <x v="3"/>
    <n v="13076.18"/>
    <n v="235.37124"/>
    <n v="5"/>
    <n v="65380.9"/>
    <x v="2087"/>
    <n v="2.71"/>
    <n v="2266"/>
    <x v="208"/>
    <x v="0"/>
    <x v="0"/>
    <x v="0"/>
    <x v="26"/>
  </r>
  <r>
    <x v="2088"/>
    <x v="7"/>
    <x v="0"/>
    <x v="7"/>
    <x v="1"/>
    <x v="3"/>
    <n v="4639.25"/>
    <n v="83.506499999999988"/>
    <n v="5"/>
    <n v="23196.25"/>
    <x v="2088"/>
    <n v="2.48"/>
    <n v="3729"/>
    <x v="222"/>
    <x v="9"/>
    <x v="9"/>
    <x v="9"/>
    <x v="13"/>
  </r>
  <r>
    <x v="2089"/>
    <x v="3"/>
    <x v="3"/>
    <x v="3"/>
    <x v="2"/>
    <x v="1"/>
    <n v="2597.11"/>
    <n v="46.747979999999998"/>
    <n v="1"/>
    <n v="2597.11"/>
    <x v="2089"/>
    <n v="2.73"/>
    <n v="4922"/>
    <x v="359"/>
    <x v="4"/>
    <x v="4"/>
    <x v="4"/>
    <x v="19"/>
  </r>
  <r>
    <x v="2090"/>
    <x v="6"/>
    <x v="4"/>
    <x v="6"/>
    <x v="2"/>
    <x v="5"/>
    <n v="18820.560000000001"/>
    <n v="338.77008000000001"/>
    <n v="1"/>
    <n v="18820.560000000001"/>
    <x v="2090"/>
    <n v="4.26"/>
    <n v="669"/>
    <x v="74"/>
    <x v="0"/>
    <x v="0"/>
    <x v="0"/>
    <x v="1"/>
  </r>
  <r>
    <x v="2091"/>
    <x v="8"/>
    <x v="3"/>
    <x v="8"/>
    <x v="2"/>
    <x v="0"/>
    <n v="5690.27"/>
    <n v="102.42486"/>
    <n v="4"/>
    <n v="22761.08"/>
    <x v="2091"/>
    <n v="3.75"/>
    <n v="2066"/>
    <x v="357"/>
    <x v="9"/>
    <x v="9"/>
    <x v="9"/>
    <x v="4"/>
  </r>
  <r>
    <x v="2092"/>
    <x v="4"/>
    <x v="0"/>
    <x v="4"/>
    <x v="2"/>
    <x v="0"/>
    <n v="6947.16"/>
    <n v="125.04887999999998"/>
    <n v="1"/>
    <n v="6947.16"/>
    <x v="2092"/>
    <n v="4.3099999999999996"/>
    <n v="4395"/>
    <x v="93"/>
    <x v="7"/>
    <x v="7"/>
    <x v="7"/>
    <x v="26"/>
  </r>
  <r>
    <x v="2093"/>
    <x v="2"/>
    <x v="2"/>
    <x v="2"/>
    <x v="2"/>
    <x v="0"/>
    <n v="15097.92"/>
    <n v="271.76256000000001"/>
    <n v="2"/>
    <n v="30195.84"/>
    <x v="2093"/>
    <n v="2.31"/>
    <n v="4015"/>
    <x v="194"/>
    <x v="2"/>
    <x v="2"/>
    <x v="2"/>
    <x v="29"/>
  </r>
  <r>
    <x v="2094"/>
    <x v="4"/>
    <x v="0"/>
    <x v="4"/>
    <x v="0"/>
    <x v="5"/>
    <n v="15288.63"/>
    <n v="275.19533999999999"/>
    <n v="4"/>
    <n v="61154.52"/>
    <x v="2094"/>
    <n v="1.83"/>
    <n v="3444"/>
    <x v="196"/>
    <x v="1"/>
    <x v="1"/>
    <x v="1"/>
    <x v="11"/>
  </r>
  <r>
    <x v="2095"/>
    <x v="5"/>
    <x v="1"/>
    <x v="5"/>
    <x v="2"/>
    <x v="5"/>
    <n v="5144.5"/>
    <n v="92.600999999999999"/>
    <n v="3"/>
    <n v="15433.5"/>
    <x v="2095"/>
    <n v="2.41"/>
    <n v="4486"/>
    <x v="314"/>
    <x v="10"/>
    <x v="10"/>
    <x v="10"/>
    <x v="26"/>
  </r>
  <r>
    <x v="2096"/>
    <x v="1"/>
    <x v="1"/>
    <x v="1"/>
    <x v="1"/>
    <x v="4"/>
    <n v="16920.439999999999"/>
    <n v="304.56791999999996"/>
    <n v="4"/>
    <n v="67681.759999999995"/>
    <x v="2096"/>
    <n v="2.02"/>
    <n v="3193"/>
    <x v="97"/>
    <x v="0"/>
    <x v="0"/>
    <x v="0"/>
    <x v="28"/>
  </r>
  <r>
    <x v="2097"/>
    <x v="8"/>
    <x v="3"/>
    <x v="8"/>
    <x v="1"/>
    <x v="1"/>
    <n v="3766.64"/>
    <n v="67.799519999999987"/>
    <n v="1"/>
    <n v="3766.64"/>
    <x v="2097"/>
    <n v="4.32"/>
    <n v="4563"/>
    <x v="256"/>
    <x v="3"/>
    <x v="3"/>
    <x v="3"/>
    <x v="7"/>
  </r>
  <r>
    <x v="2098"/>
    <x v="9"/>
    <x v="1"/>
    <x v="9"/>
    <x v="1"/>
    <x v="5"/>
    <n v="19465.62"/>
    <n v="350.38115999999997"/>
    <n v="4"/>
    <n v="77862.48"/>
    <x v="2098"/>
    <n v="3.77"/>
    <n v="355"/>
    <x v="83"/>
    <x v="8"/>
    <x v="8"/>
    <x v="8"/>
    <x v="28"/>
  </r>
  <r>
    <x v="2099"/>
    <x v="9"/>
    <x v="1"/>
    <x v="9"/>
    <x v="0"/>
    <x v="1"/>
    <n v="9347.11"/>
    <n v="168.24797999999998"/>
    <n v="4"/>
    <n v="37388.44"/>
    <x v="2099"/>
    <n v="4.37"/>
    <n v="4334"/>
    <x v="36"/>
    <x v="11"/>
    <x v="11"/>
    <x v="11"/>
    <x v="22"/>
  </r>
  <r>
    <x v="2100"/>
    <x v="8"/>
    <x v="3"/>
    <x v="8"/>
    <x v="2"/>
    <x v="1"/>
    <n v="8624.34"/>
    <n v="155.23811999999998"/>
    <n v="3"/>
    <n v="25873.02"/>
    <x v="2100"/>
    <n v="1.04"/>
    <n v="3887"/>
    <x v="48"/>
    <x v="6"/>
    <x v="6"/>
    <x v="6"/>
    <x v="27"/>
  </r>
  <r>
    <x v="2101"/>
    <x v="3"/>
    <x v="3"/>
    <x v="3"/>
    <x v="1"/>
    <x v="3"/>
    <n v="14646.53"/>
    <n v="263.63754"/>
    <n v="3"/>
    <n v="43939.59"/>
    <x v="2101"/>
    <n v="1"/>
    <n v="3883"/>
    <x v="211"/>
    <x v="2"/>
    <x v="2"/>
    <x v="2"/>
    <x v="14"/>
  </r>
  <r>
    <x v="2102"/>
    <x v="8"/>
    <x v="3"/>
    <x v="8"/>
    <x v="2"/>
    <x v="3"/>
    <n v="17409.48"/>
    <n v="313.37063999999998"/>
    <n v="3"/>
    <n v="52228.44"/>
    <x v="2102"/>
    <n v="1.28"/>
    <n v="1345"/>
    <x v="172"/>
    <x v="0"/>
    <x v="0"/>
    <x v="0"/>
    <x v="23"/>
  </r>
  <r>
    <x v="2103"/>
    <x v="1"/>
    <x v="1"/>
    <x v="1"/>
    <x v="0"/>
    <x v="3"/>
    <n v="18334.400000000001"/>
    <n v="330.01920000000001"/>
    <n v="5"/>
    <n v="91672"/>
    <x v="2103"/>
    <n v="2.09"/>
    <n v="2245"/>
    <x v="238"/>
    <x v="1"/>
    <x v="1"/>
    <x v="1"/>
    <x v="14"/>
  </r>
  <r>
    <x v="2104"/>
    <x v="1"/>
    <x v="1"/>
    <x v="1"/>
    <x v="0"/>
    <x v="3"/>
    <n v="11467.21"/>
    <n v="206.40977999999996"/>
    <n v="4"/>
    <n v="45868.84"/>
    <x v="2104"/>
    <n v="2.88"/>
    <n v="455"/>
    <x v="3"/>
    <x v="3"/>
    <x v="3"/>
    <x v="3"/>
    <x v="3"/>
  </r>
  <r>
    <x v="2105"/>
    <x v="7"/>
    <x v="0"/>
    <x v="7"/>
    <x v="1"/>
    <x v="3"/>
    <n v="19759.21"/>
    <n v="355.66577999999998"/>
    <n v="3"/>
    <n v="59277.63"/>
    <x v="2105"/>
    <n v="2"/>
    <n v="2817"/>
    <x v="104"/>
    <x v="0"/>
    <x v="0"/>
    <x v="0"/>
    <x v="2"/>
  </r>
  <r>
    <x v="2106"/>
    <x v="9"/>
    <x v="1"/>
    <x v="9"/>
    <x v="0"/>
    <x v="2"/>
    <n v="2885.35"/>
    <n v="51.936299999999996"/>
    <n v="1"/>
    <n v="2885.35"/>
    <x v="2106"/>
    <n v="3.63"/>
    <n v="634"/>
    <x v="276"/>
    <x v="5"/>
    <x v="5"/>
    <x v="5"/>
    <x v="4"/>
  </r>
  <r>
    <x v="2107"/>
    <x v="5"/>
    <x v="1"/>
    <x v="5"/>
    <x v="1"/>
    <x v="3"/>
    <n v="18166.009999999998"/>
    <n v="326.98817999999994"/>
    <n v="1"/>
    <n v="18166.009999999998"/>
    <x v="2107"/>
    <n v="2.93"/>
    <n v="4425"/>
    <x v="182"/>
    <x v="9"/>
    <x v="9"/>
    <x v="9"/>
    <x v="30"/>
  </r>
  <r>
    <x v="2108"/>
    <x v="2"/>
    <x v="2"/>
    <x v="2"/>
    <x v="1"/>
    <x v="0"/>
    <n v="18197.47"/>
    <n v="327.55446000000001"/>
    <n v="1"/>
    <n v="18197.47"/>
    <x v="2108"/>
    <n v="1.84"/>
    <n v="3067"/>
    <x v="124"/>
    <x v="11"/>
    <x v="11"/>
    <x v="11"/>
    <x v="24"/>
  </r>
  <r>
    <x v="2109"/>
    <x v="9"/>
    <x v="1"/>
    <x v="9"/>
    <x v="0"/>
    <x v="4"/>
    <n v="8868.3700000000008"/>
    <n v="159.63066000000001"/>
    <n v="5"/>
    <n v="44341.85"/>
    <x v="2109"/>
    <n v="4.38"/>
    <n v="3097"/>
    <x v="310"/>
    <x v="2"/>
    <x v="2"/>
    <x v="2"/>
    <x v="25"/>
  </r>
  <r>
    <x v="2110"/>
    <x v="6"/>
    <x v="4"/>
    <x v="6"/>
    <x v="1"/>
    <x v="4"/>
    <n v="13329.34"/>
    <n v="239.92811999999998"/>
    <n v="4"/>
    <n v="53317.36"/>
    <x v="2110"/>
    <n v="1.1599999999999999"/>
    <n v="900"/>
    <x v="36"/>
    <x v="11"/>
    <x v="11"/>
    <x v="11"/>
    <x v="22"/>
  </r>
  <r>
    <x v="2111"/>
    <x v="5"/>
    <x v="1"/>
    <x v="5"/>
    <x v="0"/>
    <x v="2"/>
    <n v="14957.71"/>
    <n v="269.23877999999996"/>
    <n v="2"/>
    <n v="29915.42"/>
    <x v="2111"/>
    <n v="4.96"/>
    <n v="4613"/>
    <x v="5"/>
    <x v="5"/>
    <x v="5"/>
    <x v="5"/>
    <x v="5"/>
  </r>
  <r>
    <x v="2112"/>
    <x v="5"/>
    <x v="1"/>
    <x v="5"/>
    <x v="1"/>
    <x v="1"/>
    <n v="1690.83"/>
    <n v="30.434939999999997"/>
    <n v="4"/>
    <n v="6763.32"/>
    <x v="2112"/>
    <n v="4.62"/>
    <n v="4883"/>
    <x v="245"/>
    <x v="0"/>
    <x v="0"/>
    <x v="0"/>
    <x v="18"/>
  </r>
  <r>
    <x v="2113"/>
    <x v="1"/>
    <x v="1"/>
    <x v="1"/>
    <x v="2"/>
    <x v="0"/>
    <n v="880.49"/>
    <n v="15.848819999999998"/>
    <n v="2"/>
    <n v="1760.98"/>
    <x v="2113"/>
    <n v="1.37"/>
    <n v="895"/>
    <x v="318"/>
    <x v="4"/>
    <x v="4"/>
    <x v="4"/>
    <x v="27"/>
  </r>
  <r>
    <x v="2114"/>
    <x v="3"/>
    <x v="3"/>
    <x v="3"/>
    <x v="0"/>
    <x v="0"/>
    <n v="18297.54"/>
    <n v="329.35571999999996"/>
    <n v="5"/>
    <n v="91487.7"/>
    <x v="2114"/>
    <n v="1.4"/>
    <n v="1189"/>
    <x v="84"/>
    <x v="10"/>
    <x v="10"/>
    <x v="10"/>
    <x v="9"/>
  </r>
  <r>
    <x v="2115"/>
    <x v="5"/>
    <x v="1"/>
    <x v="5"/>
    <x v="1"/>
    <x v="2"/>
    <n v="14714.93"/>
    <n v="264.86874"/>
    <n v="4"/>
    <n v="58859.72"/>
    <x v="2115"/>
    <n v="2.37"/>
    <n v="3949"/>
    <x v="266"/>
    <x v="10"/>
    <x v="10"/>
    <x v="10"/>
    <x v="24"/>
  </r>
  <r>
    <x v="2116"/>
    <x v="6"/>
    <x v="4"/>
    <x v="6"/>
    <x v="1"/>
    <x v="4"/>
    <n v="9768.48"/>
    <n v="175.83263999999997"/>
    <n v="4"/>
    <n v="39073.919999999998"/>
    <x v="2116"/>
    <n v="2.38"/>
    <n v="2229"/>
    <x v="65"/>
    <x v="6"/>
    <x v="6"/>
    <x v="6"/>
    <x v="22"/>
  </r>
  <r>
    <x v="2117"/>
    <x v="7"/>
    <x v="0"/>
    <x v="7"/>
    <x v="1"/>
    <x v="5"/>
    <n v="16604.88"/>
    <n v="298.88783999999998"/>
    <n v="3"/>
    <n v="49814.64"/>
    <x v="2117"/>
    <n v="3.85"/>
    <n v="3441"/>
    <x v="112"/>
    <x v="9"/>
    <x v="9"/>
    <x v="9"/>
    <x v="16"/>
  </r>
  <r>
    <x v="2118"/>
    <x v="1"/>
    <x v="1"/>
    <x v="1"/>
    <x v="1"/>
    <x v="1"/>
    <n v="11875.1"/>
    <n v="213.7518"/>
    <n v="2"/>
    <n v="23750.2"/>
    <x v="2118"/>
    <n v="1.1200000000000001"/>
    <n v="4841"/>
    <x v="262"/>
    <x v="11"/>
    <x v="11"/>
    <x v="11"/>
    <x v="26"/>
  </r>
  <r>
    <x v="2119"/>
    <x v="9"/>
    <x v="1"/>
    <x v="9"/>
    <x v="0"/>
    <x v="5"/>
    <n v="5310.63"/>
    <n v="95.591339999999988"/>
    <n v="1"/>
    <n v="5310.63"/>
    <x v="2119"/>
    <n v="4.2300000000000004"/>
    <n v="907"/>
    <x v="96"/>
    <x v="1"/>
    <x v="1"/>
    <x v="1"/>
    <x v="10"/>
  </r>
  <r>
    <x v="2120"/>
    <x v="1"/>
    <x v="1"/>
    <x v="1"/>
    <x v="1"/>
    <x v="5"/>
    <n v="17046.509999999998"/>
    <n v="306.83717999999993"/>
    <n v="2"/>
    <n v="34093.019999999997"/>
    <x v="2120"/>
    <n v="1.59"/>
    <n v="2810"/>
    <x v="317"/>
    <x v="9"/>
    <x v="9"/>
    <x v="9"/>
    <x v="11"/>
  </r>
  <r>
    <x v="2121"/>
    <x v="9"/>
    <x v="1"/>
    <x v="9"/>
    <x v="2"/>
    <x v="5"/>
    <n v="16571.830000000002"/>
    <n v="298.29293999999999"/>
    <n v="2"/>
    <n v="33143.660000000003"/>
    <x v="2121"/>
    <n v="3.84"/>
    <n v="112"/>
    <x v="200"/>
    <x v="2"/>
    <x v="2"/>
    <x v="2"/>
    <x v="19"/>
  </r>
  <r>
    <x v="2122"/>
    <x v="1"/>
    <x v="1"/>
    <x v="1"/>
    <x v="1"/>
    <x v="1"/>
    <n v="4380.3900000000003"/>
    <n v="78.847020000000001"/>
    <n v="5"/>
    <n v="21901.95"/>
    <x v="2122"/>
    <n v="2.66"/>
    <n v="260"/>
    <x v="97"/>
    <x v="0"/>
    <x v="0"/>
    <x v="0"/>
    <x v="28"/>
  </r>
  <r>
    <x v="2123"/>
    <x v="0"/>
    <x v="0"/>
    <x v="0"/>
    <x v="1"/>
    <x v="1"/>
    <n v="8882.56"/>
    <n v="159.88607999999999"/>
    <n v="1"/>
    <n v="8882.56"/>
    <x v="2123"/>
    <n v="1.9"/>
    <n v="833"/>
    <x v="106"/>
    <x v="3"/>
    <x v="3"/>
    <x v="3"/>
    <x v="1"/>
  </r>
  <r>
    <x v="2124"/>
    <x v="6"/>
    <x v="4"/>
    <x v="6"/>
    <x v="1"/>
    <x v="3"/>
    <n v="18711"/>
    <n v="336.798"/>
    <n v="3"/>
    <n v="56133"/>
    <x v="2124"/>
    <n v="3.29"/>
    <n v="113"/>
    <x v="47"/>
    <x v="2"/>
    <x v="2"/>
    <x v="2"/>
    <x v="26"/>
  </r>
  <r>
    <x v="2125"/>
    <x v="1"/>
    <x v="1"/>
    <x v="1"/>
    <x v="0"/>
    <x v="4"/>
    <n v="15171.37"/>
    <n v="273.08465999999999"/>
    <n v="2"/>
    <n v="30342.74"/>
    <x v="2125"/>
    <n v="1.79"/>
    <n v="3523"/>
    <x v="349"/>
    <x v="9"/>
    <x v="9"/>
    <x v="9"/>
    <x v="15"/>
  </r>
  <r>
    <x v="2126"/>
    <x v="9"/>
    <x v="1"/>
    <x v="9"/>
    <x v="0"/>
    <x v="3"/>
    <n v="12713.62"/>
    <n v="228.84515999999999"/>
    <n v="3"/>
    <n v="38140.86"/>
    <x v="2126"/>
    <n v="2.0099999999999998"/>
    <n v="1844"/>
    <x v="34"/>
    <x v="8"/>
    <x v="8"/>
    <x v="8"/>
    <x v="9"/>
  </r>
  <r>
    <x v="2127"/>
    <x v="8"/>
    <x v="3"/>
    <x v="8"/>
    <x v="2"/>
    <x v="1"/>
    <n v="4119.82"/>
    <n v="74.156759999999991"/>
    <n v="4"/>
    <n v="16479.28"/>
    <x v="2127"/>
    <n v="1.83"/>
    <n v="3290"/>
    <x v="31"/>
    <x v="2"/>
    <x v="2"/>
    <x v="2"/>
    <x v="20"/>
  </r>
  <r>
    <x v="2128"/>
    <x v="1"/>
    <x v="1"/>
    <x v="1"/>
    <x v="0"/>
    <x v="5"/>
    <n v="2771.05"/>
    <n v="49.878900000000002"/>
    <n v="4"/>
    <n v="11084.2"/>
    <x v="2128"/>
    <n v="1.39"/>
    <n v="4759"/>
    <x v="199"/>
    <x v="9"/>
    <x v="9"/>
    <x v="9"/>
    <x v="8"/>
  </r>
  <r>
    <x v="2129"/>
    <x v="0"/>
    <x v="0"/>
    <x v="0"/>
    <x v="2"/>
    <x v="3"/>
    <n v="19032.330000000002"/>
    <n v="342.58194000000003"/>
    <n v="4"/>
    <n v="76129.320000000007"/>
    <x v="2129"/>
    <n v="3.41"/>
    <n v="1076"/>
    <x v="173"/>
    <x v="5"/>
    <x v="5"/>
    <x v="5"/>
    <x v="3"/>
  </r>
  <r>
    <x v="2130"/>
    <x v="2"/>
    <x v="2"/>
    <x v="2"/>
    <x v="0"/>
    <x v="5"/>
    <n v="10764.48"/>
    <n v="193.76063999999997"/>
    <n v="2"/>
    <n v="21528.959999999999"/>
    <x v="2130"/>
    <n v="4.3600000000000003"/>
    <n v="145"/>
    <x v="285"/>
    <x v="9"/>
    <x v="9"/>
    <x v="9"/>
    <x v="10"/>
  </r>
  <r>
    <x v="2131"/>
    <x v="9"/>
    <x v="1"/>
    <x v="9"/>
    <x v="0"/>
    <x v="1"/>
    <n v="1744.43"/>
    <n v="31.399739999999998"/>
    <n v="3"/>
    <n v="5233.29"/>
    <x v="2131"/>
    <n v="4.6900000000000004"/>
    <n v="798"/>
    <x v="294"/>
    <x v="7"/>
    <x v="7"/>
    <x v="7"/>
    <x v="22"/>
  </r>
  <r>
    <x v="2132"/>
    <x v="2"/>
    <x v="2"/>
    <x v="2"/>
    <x v="0"/>
    <x v="3"/>
    <n v="2406.1"/>
    <n v="43.309799999999996"/>
    <n v="4"/>
    <n v="9624.4"/>
    <x v="2132"/>
    <n v="1.88"/>
    <n v="1182"/>
    <x v="301"/>
    <x v="8"/>
    <x v="8"/>
    <x v="8"/>
    <x v="16"/>
  </r>
  <r>
    <x v="2133"/>
    <x v="8"/>
    <x v="3"/>
    <x v="8"/>
    <x v="0"/>
    <x v="2"/>
    <n v="5831.53"/>
    <n v="104.96753999999999"/>
    <n v="2"/>
    <n v="11663.06"/>
    <x v="2133"/>
    <n v="1.99"/>
    <n v="3741"/>
    <x v="208"/>
    <x v="0"/>
    <x v="0"/>
    <x v="0"/>
    <x v="26"/>
  </r>
  <r>
    <x v="2134"/>
    <x v="9"/>
    <x v="1"/>
    <x v="9"/>
    <x v="1"/>
    <x v="2"/>
    <n v="6527.12"/>
    <n v="117.48815999999999"/>
    <n v="5"/>
    <n v="32635.599999999999"/>
    <x v="2134"/>
    <n v="3.62"/>
    <n v="776"/>
    <x v="250"/>
    <x v="3"/>
    <x v="3"/>
    <x v="3"/>
    <x v="27"/>
  </r>
  <r>
    <x v="2135"/>
    <x v="7"/>
    <x v="0"/>
    <x v="7"/>
    <x v="0"/>
    <x v="4"/>
    <n v="8303.6"/>
    <n v="149.4648"/>
    <n v="1"/>
    <n v="8303.6"/>
    <x v="2135"/>
    <n v="2.31"/>
    <n v="1406"/>
    <x v="221"/>
    <x v="7"/>
    <x v="7"/>
    <x v="7"/>
    <x v="11"/>
  </r>
  <r>
    <x v="2136"/>
    <x v="7"/>
    <x v="0"/>
    <x v="7"/>
    <x v="2"/>
    <x v="3"/>
    <n v="5154.5600000000004"/>
    <n v="92.782079999999993"/>
    <n v="4"/>
    <n v="20618.240000000002"/>
    <x v="2136"/>
    <n v="1.8"/>
    <n v="1499"/>
    <x v="166"/>
    <x v="0"/>
    <x v="0"/>
    <x v="0"/>
    <x v="10"/>
  </r>
  <r>
    <x v="2137"/>
    <x v="5"/>
    <x v="1"/>
    <x v="5"/>
    <x v="2"/>
    <x v="2"/>
    <n v="3348.4"/>
    <n v="60.2712"/>
    <n v="2"/>
    <n v="6696.8"/>
    <x v="2137"/>
    <n v="3.52"/>
    <n v="522"/>
    <x v="139"/>
    <x v="5"/>
    <x v="5"/>
    <x v="5"/>
    <x v="11"/>
  </r>
  <r>
    <x v="2138"/>
    <x v="1"/>
    <x v="1"/>
    <x v="1"/>
    <x v="1"/>
    <x v="4"/>
    <n v="19887.23"/>
    <n v="357.97013999999996"/>
    <n v="2"/>
    <n v="39774.46"/>
    <x v="2138"/>
    <n v="4.24"/>
    <n v="332"/>
    <x v="266"/>
    <x v="10"/>
    <x v="10"/>
    <x v="10"/>
    <x v="24"/>
  </r>
  <r>
    <x v="2139"/>
    <x v="4"/>
    <x v="0"/>
    <x v="4"/>
    <x v="2"/>
    <x v="1"/>
    <n v="18917.669999999998"/>
    <n v="340.51805999999993"/>
    <n v="5"/>
    <n v="94588.35"/>
    <x v="2139"/>
    <n v="2.58"/>
    <n v="4818"/>
    <x v="157"/>
    <x v="7"/>
    <x v="7"/>
    <x v="7"/>
    <x v="9"/>
  </r>
  <r>
    <x v="2140"/>
    <x v="6"/>
    <x v="4"/>
    <x v="6"/>
    <x v="1"/>
    <x v="1"/>
    <n v="14478.64"/>
    <n v="260.61551999999995"/>
    <n v="3"/>
    <n v="43435.92"/>
    <x v="2140"/>
    <n v="4.9800000000000004"/>
    <n v="171"/>
    <x v="181"/>
    <x v="4"/>
    <x v="4"/>
    <x v="4"/>
    <x v="25"/>
  </r>
  <r>
    <x v="2141"/>
    <x v="6"/>
    <x v="4"/>
    <x v="6"/>
    <x v="0"/>
    <x v="1"/>
    <n v="2722.05"/>
    <n v="48.996899999999997"/>
    <n v="1"/>
    <n v="2722.05"/>
    <x v="2141"/>
    <n v="2"/>
    <n v="754"/>
    <x v="105"/>
    <x v="7"/>
    <x v="7"/>
    <x v="7"/>
    <x v="17"/>
  </r>
  <r>
    <x v="2142"/>
    <x v="6"/>
    <x v="4"/>
    <x v="6"/>
    <x v="2"/>
    <x v="4"/>
    <n v="2591.86"/>
    <n v="46.653480000000002"/>
    <n v="3"/>
    <n v="7775.58"/>
    <x v="2142"/>
    <n v="4.9000000000000004"/>
    <n v="980"/>
    <x v="111"/>
    <x v="6"/>
    <x v="6"/>
    <x v="6"/>
    <x v="13"/>
  </r>
  <r>
    <x v="2143"/>
    <x v="7"/>
    <x v="0"/>
    <x v="7"/>
    <x v="2"/>
    <x v="0"/>
    <n v="18845.91"/>
    <n v="339.22637999999995"/>
    <n v="3"/>
    <n v="56537.73"/>
    <x v="2143"/>
    <n v="3.07"/>
    <n v="4037"/>
    <x v="338"/>
    <x v="6"/>
    <x v="6"/>
    <x v="6"/>
    <x v="2"/>
  </r>
  <r>
    <x v="2144"/>
    <x v="5"/>
    <x v="1"/>
    <x v="5"/>
    <x v="1"/>
    <x v="0"/>
    <n v="18340.3"/>
    <n v="330.12539999999996"/>
    <n v="1"/>
    <n v="18340.3"/>
    <x v="2144"/>
    <n v="1.91"/>
    <n v="1188"/>
    <x v="357"/>
    <x v="9"/>
    <x v="9"/>
    <x v="9"/>
    <x v="4"/>
  </r>
  <r>
    <x v="2145"/>
    <x v="3"/>
    <x v="3"/>
    <x v="3"/>
    <x v="0"/>
    <x v="0"/>
    <n v="695.47"/>
    <n v="12.518459999999999"/>
    <n v="3"/>
    <n v="2086.41"/>
    <x v="2145"/>
    <n v="4.62"/>
    <n v="3594"/>
    <x v="163"/>
    <x v="3"/>
    <x v="3"/>
    <x v="3"/>
    <x v="25"/>
  </r>
  <r>
    <x v="2146"/>
    <x v="7"/>
    <x v="0"/>
    <x v="7"/>
    <x v="2"/>
    <x v="1"/>
    <n v="16979.009999999998"/>
    <n v="305.62217999999996"/>
    <n v="1"/>
    <n v="16979.009999999998"/>
    <x v="2146"/>
    <n v="1.35"/>
    <n v="1383"/>
    <x v="165"/>
    <x v="7"/>
    <x v="7"/>
    <x v="7"/>
    <x v="21"/>
  </r>
  <r>
    <x v="2147"/>
    <x v="5"/>
    <x v="1"/>
    <x v="5"/>
    <x v="1"/>
    <x v="4"/>
    <n v="9726.7999999999993"/>
    <n v="175.08239999999998"/>
    <n v="5"/>
    <n v="48634"/>
    <x v="2147"/>
    <n v="2.77"/>
    <n v="3218"/>
    <x v="223"/>
    <x v="2"/>
    <x v="2"/>
    <x v="2"/>
    <x v="16"/>
  </r>
  <r>
    <x v="2148"/>
    <x v="8"/>
    <x v="3"/>
    <x v="8"/>
    <x v="0"/>
    <x v="1"/>
    <n v="14610.09"/>
    <n v="262.98161999999996"/>
    <n v="3"/>
    <n v="43830.27"/>
    <x v="2148"/>
    <n v="2.17"/>
    <n v="609"/>
    <x v="94"/>
    <x v="11"/>
    <x v="11"/>
    <x v="11"/>
    <x v="13"/>
  </r>
  <r>
    <x v="2149"/>
    <x v="4"/>
    <x v="0"/>
    <x v="4"/>
    <x v="1"/>
    <x v="1"/>
    <n v="15535.94"/>
    <n v="279.64691999999997"/>
    <n v="2"/>
    <n v="31071.88"/>
    <x v="2149"/>
    <n v="2.4700000000000002"/>
    <n v="4291"/>
    <x v="174"/>
    <x v="1"/>
    <x v="1"/>
    <x v="1"/>
    <x v="19"/>
  </r>
  <r>
    <x v="2150"/>
    <x v="1"/>
    <x v="1"/>
    <x v="1"/>
    <x v="1"/>
    <x v="3"/>
    <n v="17153.45"/>
    <n v="308.76209999999998"/>
    <n v="3"/>
    <n v="51460.35"/>
    <x v="2150"/>
    <n v="3.77"/>
    <n v="691"/>
    <x v="33"/>
    <x v="0"/>
    <x v="0"/>
    <x v="0"/>
    <x v="9"/>
  </r>
  <r>
    <x v="2151"/>
    <x v="1"/>
    <x v="1"/>
    <x v="1"/>
    <x v="2"/>
    <x v="3"/>
    <n v="351.54"/>
    <n v="6.3277200000000002"/>
    <n v="4"/>
    <n v="1406.16"/>
    <x v="2151"/>
    <n v="1.52"/>
    <n v="1375"/>
    <x v="163"/>
    <x v="3"/>
    <x v="3"/>
    <x v="3"/>
    <x v="25"/>
  </r>
  <r>
    <x v="2152"/>
    <x v="4"/>
    <x v="0"/>
    <x v="4"/>
    <x v="0"/>
    <x v="4"/>
    <n v="12044.39"/>
    <n v="216.79901999999998"/>
    <n v="3"/>
    <n v="36133.17"/>
    <x v="2152"/>
    <n v="4.28"/>
    <n v="3545"/>
    <x v="10"/>
    <x v="4"/>
    <x v="4"/>
    <x v="4"/>
    <x v="10"/>
  </r>
  <r>
    <x v="2153"/>
    <x v="7"/>
    <x v="0"/>
    <x v="7"/>
    <x v="2"/>
    <x v="4"/>
    <n v="11506.25"/>
    <n v="207.11249999999998"/>
    <n v="5"/>
    <n v="57531.25"/>
    <x v="2153"/>
    <n v="2.65"/>
    <n v="731"/>
    <x v="24"/>
    <x v="4"/>
    <x v="4"/>
    <x v="4"/>
    <x v="18"/>
  </r>
  <r>
    <x v="2154"/>
    <x v="5"/>
    <x v="1"/>
    <x v="5"/>
    <x v="0"/>
    <x v="0"/>
    <n v="5061.16"/>
    <n v="91.100879999999989"/>
    <n v="3"/>
    <n v="15183.48"/>
    <x v="2154"/>
    <n v="4.68"/>
    <n v="979"/>
    <x v="239"/>
    <x v="5"/>
    <x v="5"/>
    <x v="5"/>
    <x v="16"/>
  </r>
  <r>
    <x v="2155"/>
    <x v="2"/>
    <x v="2"/>
    <x v="2"/>
    <x v="2"/>
    <x v="0"/>
    <n v="12586.47"/>
    <n v="226.55645999999996"/>
    <n v="4"/>
    <n v="50345.88"/>
    <x v="2155"/>
    <n v="2.72"/>
    <n v="1853"/>
    <x v="303"/>
    <x v="0"/>
    <x v="0"/>
    <x v="0"/>
    <x v="24"/>
  </r>
  <r>
    <x v="2156"/>
    <x v="0"/>
    <x v="0"/>
    <x v="0"/>
    <x v="0"/>
    <x v="1"/>
    <n v="15163.31"/>
    <n v="272.93957999999998"/>
    <n v="4"/>
    <n v="60653.24"/>
    <x v="2156"/>
    <n v="4.12"/>
    <n v="2866"/>
    <x v="174"/>
    <x v="1"/>
    <x v="1"/>
    <x v="1"/>
    <x v="19"/>
  </r>
  <r>
    <x v="2157"/>
    <x v="1"/>
    <x v="1"/>
    <x v="1"/>
    <x v="1"/>
    <x v="4"/>
    <n v="1068.26"/>
    <n v="19.228679999999997"/>
    <n v="2"/>
    <n v="2136.52"/>
    <x v="2157"/>
    <n v="4.9400000000000004"/>
    <n v="3153"/>
    <x v="61"/>
    <x v="8"/>
    <x v="8"/>
    <x v="8"/>
    <x v="11"/>
  </r>
  <r>
    <x v="2158"/>
    <x v="6"/>
    <x v="4"/>
    <x v="6"/>
    <x v="2"/>
    <x v="1"/>
    <n v="6410.01"/>
    <n v="115.38018"/>
    <n v="3"/>
    <n v="19230.03"/>
    <x v="2158"/>
    <n v="4.2699999999999996"/>
    <n v="1037"/>
    <x v="281"/>
    <x v="1"/>
    <x v="1"/>
    <x v="1"/>
    <x v="13"/>
  </r>
  <r>
    <x v="2159"/>
    <x v="0"/>
    <x v="0"/>
    <x v="0"/>
    <x v="0"/>
    <x v="5"/>
    <n v="19218.150000000001"/>
    <n v="345.92669999999998"/>
    <n v="3"/>
    <n v="57654.45"/>
    <x v="2159"/>
    <n v="2.38"/>
    <n v="1713"/>
    <x v="1"/>
    <x v="1"/>
    <x v="1"/>
    <x v="1"/>
    <x v="1"/>
  </r>
  <r>
    <x v="2160"/>
    <x v="6"/>
    <x v="4"/>
    <x v="6"/>
    <x v="2"/>
    <x v="2"/>
    <n v="4760.66"/>
    <n v="85.691879999999998"/>
    <n v="2"/>
    <n v="9521.32"/>
    <x v="2160"/>
    <n v="2.27"/>
    <n v="2093"/>
    <x v="41"/>
    <x v="6"/>
    <x v="6"/>
    <x v="6"/>
    <x v="19"/>
  </r>
  <r>
    <x v="2161"/>
    <x v="6"/>
    <x v="4"/>
    <x v="6"/>
    <x v="1"/>
    <x v="4"/>
    <n v="9305.85"/>
    <n v="167.50530000000001"/>
    <n v="2"/>
    <n v="18611.7"/>
    <x v="2161"/>
    <n v="2.27"/>
    <n v="3701"/>
    <x v="329"/>
    <x v="6"/>
    <x v="6"/>
    <x v="6"/>
    <x v="4"/>
  </r>
  <r>
    <x v="2162"/>
    <x v="7"/>
    <x v="0"/>
    <x v="7"/>
    <x v="0"/>
    <x v="3"/>
    <n v="19345.25"/>
    <n v="348.21449999999999"/>
    <n v="2"/>
    <n v="38690.5"/>
    <x v="2162"/>
    <n v="1.8"/>
    <n v="4599"/>
    <x v="165"/>
    <x v="7"/>
    <x v="7"/>
    <x v="7"/>
    <x v="21"/>
  </r>
  <r>
    <x v="2163"/>
    <x v="9"/>
    <x v="1"/>
    <x v="9"/>
    <x v="0"/>
    <x v="1"/>
    <n v="4950.42"/>
    <n v="89.107559999999992"/>
    <n v="3"/>
    <n v="14851.26"/>
    <x v="2163"/>
    <n v="2.27"/>
    <n v="3079"/>
    <x v="66"/>
    <x v="10"/>
    <x v="10"/>
    <x v="10"/>
    <x v="2"/>
  </r>
  <r>
    <x v="2164"/>
    <x v="7"/>
    <x v="0"/>
    <x v="7"/>
    <x v="1"/>
    <x v="2"/>
    <n v="14301.63"/>
    <n v="257.42933999999997"/>
    <n v="3"/>
    <n v="42904.89"/>
    <x v="2164"/>
    <n v="4.51"/>
    <n v="4781"/>
    <x v="295"/>
    <x v="7"/>
    <x v="7"/>
    <x v="7"/>
    <x v="6"/>
  </r>
  <r>
    <x v="2165"/>
    <x v="5"/>
    <x v="1"/>
    <x v="5"/>
    <x v="1"/>
    <x v="5"/>
    <n v="2676.13"/>
    <n v="48.170339999999996"/>
    <n v="4"/>
    <n v="10704.52"/>
    <x v="2165"/>
    <n v="4.6100000000000003"/>
    <n v="1868"/>
    <x v="0"/>
    <x v="0"/>
    <x v="0"/>
    <x v="0"/>
    <x v="0"/>
  </r>
  <r>
    <x v="2166"/>
    <x v="0"/>
    <x v="0"/>
    <x v="0"/>
    <x v="0"/>
    <x v="2"/>
    <n v="16254.45"/>
    <n v="292.58010000000002"/>
    <n v="1"/>
    <n v="16254.45"/>
    <x v="2166"/>
    <n v="2.39"/>
    <n v="4488"/>
    <x v="295"/>
    <x v="7"/>
    <x v="7"/>
    <x v="7"/>
    <x v="6"/>
  </r>
  <r>
    <x v="2167"/>
    <x v="7"/>
    <x v="0"/>
    <x v="7"/>
    <x v="0"/>
    <x v="5"/>
    <n v="15237.71"/>
    <n v="274.27877999999998"/>
    <n v="5"/>
    <n v="76188.55"/>
    <x v="2167"/>
    <n v="4.63"/>
    <n v="337"/>
    <x v="138"/>
    <x v="0"/>
    <x v="0"/>
    <x v="0"/>
    <x v="8"/>
  </r>
  <r>
    <x v="2168"/>
    <x v="2"/>
    <x v="2"/>
    <x v="2"/>
    <x v="0"/>
    <x v="2"/>
    <n v="7679.23"/>
    <n v="138.22613999999999"/>
    <n v="2"/>
    <n v="15358.46"/>
    <x v="2168"/>
    <n v="4.0599999999999996"/>
    <n v="2005"/>
    <x v="331"/>
    <x v="8"/>
    <x v="8"/>
    <x v="8"/>
    <x v="2"/>
  </r>
  <r>
    <x v="2169"/>
    <x v="4"/>
    <x v="0"/>
    <x v="4"/>
    <x v="2"/>
    <x v="4"/>
    <n v="9462.2199999999993"/>
    <n v="170.31995999999998"/>
    <n v="2"/>
    <n v="18924.439999999999"/>
    <x v="2169"/>
    <n v="2.98"/>
    <n v="4384"/>
    <x v="204"/>
    <x v="11"/>
    <x v="11"/>
    <x v="11"/>
    <x v="18"/>
  </r>
  <r>
    <x v="2170"/>
    <x v="7"/>
    <x v="0"/>
    <x v="7"/>
    <x v="0"/>
    <x v="1"/>
    <n v="12015.55"/>
    <n v="216.27989999999997"/>
    <n v="5"/>
    <n v="60077.75"/>
    <x v="2170"/>
    <n v="2.15"/>
    <n v="4206"/>
    <x v="279"/>
    <x v="8"/>
    <x v="8"/>
    <x v="8"/>
    <x v="3"/>
  </r>
  <r>
    <x v="2171"/>
    <x v="1"/>
    <x v="1"/>
    <x v="1"/>
    <x v="0"/>
    <x v="0"/>
    <n v="19833.419999999998"/>
    <n v="357.00155999999993"/>
    <n v="2"/>
    <n v="39666.839999999997"/>
    <x v="2171"/>
    <n v="4.1900000000000004"/>
    <n v="1337"/>
    <x v="150"/>
    <x v="8"/>
    <x v="8"/>
    <x v="8"/>
    <x v="6"/>
  </r>
  <r>
    <x v="2172"/>
    <x v="9"/>
    <x v="1"/>
    <x v="9"/>
    <x v="0"/>
    <x v="2"/>
    <n v="19279.7"/>
    <n v="347.03460000000001"/>
    <n v="5"/>
    <n v="96398.5"/>
    <x v="2172"/>
    <n v="2.1"/>
    <n v="493"/>
    <x v="203"/>
    <x v="5"/>
    <x v="5"/>
    <x v="5"/>
    <x v="6"/>
  </r>
  <r>
    <x v="2173"/>
    <x v="9"/>
    <x v="1"/>
    <x v="9"/>
    <x v="1"/>
    <x v="5"/>
    <n v="17416.55"/>
    <n v="313.49789999999996"/>
    <n v="1"/>
    <n v="17416.55"/>
    <x v="2173"/>
    <n v="1.28"/>
    <n v="1707"/>
    <x v="274"/>
    <x v="5"/>
    <x v="5"/>
    <x v="5"/>
    <x v="7"/>
  </r>
  <r>
    <x v="2174"/>
    <x v="1"/>
    <x v="1"/>
    <x v="1"/>
    <x v="2"/>
    <x v="1"/>
    <n v="10305.219999999999"/>
    <n v="185.49395999999999"/>
    <n v="5"/>
    <n v="51526.1"/>
    <x v="2174"/>
    <n v="3.01"/>
    <n v="3132"/>
    <x v="15"/>
    <x v="4"/>
    <x v="4"/>
    <x v="4"/>
    <x v="6"/>
  </r>
  <r>
    <x v="2175"/>
    <x v="9"/>
    <x v="1"/>
    <x v="9"/>
    <x v="2"/>
    <x v="3"/>
    <n v="12943.39"/>
    <n v="232.98101999999997"/>
    <n v="2"/>
    <n v="25886.78"/>
    <x v="2175"/>
    <n v="3.55"/>
    <n v="3816"/>
    <x v="146"/>
    <x v="4"/>
    <x v="4"/>
    <x v="4"/>
    <x v="28"/>
  </r>
  <r>
    <x v="2176"/>
    <x v="9"/>
    <x v="1"/>
    <x v="9"/>
    <x v="2"/>
    <x v="5"/>
    <n v="16447.560000000001"/>
    <n v="296.05608000000001"/>
    <n v="3"/>
    <n v="49342.68"/>
    <x v="2176"/>
    <n v="2.41"/>
    <n v="3273"/>
    <x v="13"/>
    <x v="8"/>
    <x v="8"/>
    <x v="8"/>
    <x v="13"/>
  </r>
  <r>
    <x v="2177"/>
    <x v="6"/>
    <x v="4"/>
    <x v="6"/>
    <x v="2"/>
    <x v="5"/>
    <n v="8935.06"/>
    <n v="160.83107999999999"/>
    <n v="1"/>
    <n v="8935.06"/>
    <x v="2177"/>
    <n v="3.27"/>
    <n v="1638"/>
    <x v="46"/>
    <x v="0"/>
    <x v="0"/>
    <x v="0"/>
    <x v="25"/>
  </r>
  <r>
    <x v="2178"/>
    <x v="5"/>
    <x v="1"/>
    <x v="5"/>
    <x v="2"/>
    <x v="3"/>
    <n v="6885.87"/>
    <n v="123.94565999999999"/>
    <n v="2"/>
    <n v="13771.74"/>
    <x v="2178"/>
    <n v="4.6500000000000004"/>
    <n v="4306"/>
    <x v="229"/>
    <x v="2"/>
    <x v="2"/>
    <x v="2"/>
    <x v="22"/>
  </r>
  <r>
    <x v="2179"/>
    <x v="0"/>
    <x v="0"/>
    <x v="0"/>
    <x v="2"/>
    <x v="5"/>
    <n v="17053.259999999998"/>
    <n v="306.95867999999996"/>
    <n v="4"/>
    <n v="68213.039999999994"/>
    <x v="2179"/>
    <n v="3.12"/>
    <n v="1952"/>
    <x v="184"/>
    <x v="10"/>
    <x v="10"/>
    <x v="10"/>
    <x v="10"/>
  </r>
  <r>
    <x v="2180"/>
    <x v="4"/>
    <x v="0"/>
    <x v="4"/>
    <x v="2"/>
    <x v="1"/>
    <n v="14940.38"/>
    <n v="268.92683999999997"/>
    <n v="3"/>
    <n v="44821.14"/>
    <x v="2180"/>
    <n v="3.3"/>
    <n v="1346"/>
    <x v="110"/>
    <x v="8"/>
    <x v="8"/>
    <x v="8"/>
    <x v="10"/>
  </r>
  <r>
    <x v="2181"/>
    <x v="8"/>
    <x v="3"/>
    <x v="8"/>
    <x v="0"/>
    <x v="3"/>
    <n v="3913.16"/>
    <n v="70.436879999999988"/>
    <n v="4"/>
    <n v="15652.64"/>
    <x v="2181"/>
    <n v="2.0699999999999998"/>
    <n v="147"/>
    <x v="335"/>
    <x v="0"/>
    <x v="0"/>
    <x v="0"/>
    <x v="21"/>
  </r>
  <r>
    <x v="2182"/>
    <x v="6"/>
    <x v="4"/>
    <x v="6"/>
    <x v="0"/>
    <x v="1"/>
    <n v="11881.16"/>
    <n v="213.86087999999998"/>
    <n v="2"/>
    <n v="23762.32"/>
    <x v="2182"/>
    <n v="1.58"/>
    <n v="3662"/>
    <x v="140"/>
    <x v="1"/>
    <x v="1"/>
    <x v="1"/>
    <x v="23"/>
  </r>
  <r>
    <x v="2183"/>
    <x v="2"/>
    <x v="2"/>
    <x v="2"/>
    <x v="1"/>
    <x v="4"/>
    <n v="17128.009999999998"/>
    <n v="308.30417999999997"/>
    <n v="5"/>
    <n v="85640.05"/>
    <x v="2183"/>
    <n v="1.1399999999999999"/>
    <n v="3070"/>
    <x v="115"/>
    <x v="2"/>
    <x v="2"/>
    <x v="2"/>
    <x v="7"/>
  </r>
  <r>
    <x v="2184"/>
    <x v="9"/>
    <x v="1"/>
    <x v="9"/>
    <x v="2"/>
    <x v="5"/>
    <n v="6866.28"/>
    <n v="123.59303999999999"/>
    <n v="1"/>
    <n v="6866.28"/>
    <x v="2184"/>
    <n v="2.96"/>
    <n v="4600"/>
    <x v="19"/>
    <x v="10"/>
    <x v="10"/>
    <x v="10"/>
    <x v="16"/>
  </r>
  <r>
    <x v="2185"/>
    <x v="1"/>
    <x v="1"/>
    <x v="1"/>
    <x v="2"/>
    <x v="3"/>
    <n v="10607.38"/>
    <n v="190.93283999999997"/>
    <n v="4"/>
    <n v="42429.52"/>
    <x v="2185"/>
    <n v="4.74"/>
    <n v="3539"/>
    <x v="260"/>
    <x v="4"/>
    <x v="4"/>
    <x v="4"/>
    <x v="1"/>
  </r>
  <r>
    <x v="2186"/>
    <x v="5"/>
    <x v="1"/>
    <x v="5"/>
    <x v="1"/>
    <x v="4"/>
    <n v="10246.700000000001"/>
    <n v="184.44059999999999"/>
    <n v="4"/>
    <n v="40986.800000000003"/>
    <x v="2186"/>
    <n v="4.37"/>
    <n v="2117"/>
    <x v="68"/>
    <x v="2"/>
    <x v="2"/>
    <x v="2"/>
    <x v="1"/>
  </r>
  <r>
    <x v="2187"/>
    <x v="5"/>
    <x v="1"/>
    <x v="5"/>
    <x v="1"/>
    <x v="5"/>
    <n v="13481.58"/>
    <n v="242.66843999999998"/>
    <n v="2"/>
    <n v="26963.16"/>
    <x v="2187"/>
    <n v="3.46"/>
    <n v="3119"/>
    <x v="30"/>
    <x v="5"/>
    <x v="5"/>
    <x v="5"/>
    <x v="17"/>
  </r>
  <r>
    <x v="2188"/>
    <x v="5"/>
    <x v="1"/>
    <x v="5"/>
    <x v="2"/>
    <x v="2"/>
    <n v="2651.58"/>
    <n v="47.728439999999992"/>
    <n v="4"/>
    <n v="10606.32"/>
    <x v="2188"/>
    <n v="4.6399999999999997"/>
    <n v="2773"/>
    <x v="260"/>
    <x v="4"/>
    <x v="4"/>
    <x v="4"/>
    <x v="1"/>
  </r>
  <r>
    <x v="2189"/>
    <x v="5"/>
    <x v="1"/>
    <x v="5"/>
    <x v="2"/>
    <x v="0"/>
    <n v="10373.77"/>
    <n v="186.72785999999999"/>
    <n v="3"/>
    <n v="31121.31"/>
    <x v="2189"/>
    <n v="4.29"/>
    <n v="2156"/>
    <x v="35"/>
    <x v="5"/>
    <x v="5"/>
    <x v="5"/>
    <x v="21"/>
  </r>
  <r>
    <x v="2190"/>
    <x v="1"/>
    <x v="1"/>
    <x v="1"/>
    <x v="2"/>
    <x v="2"/>
    <n v="2482.2600000000002"/>
    <n v="44.680680000000002"/>
    <n v="1"/>
    <n v="2482.2600000000002"/>
    <x v="2190"/>
    <n v="4.8600000000000003"/>
    <n v="3162"/>
    <x v="174"/>
    <x v="1"/>
    <x v="1"/>
    <x v="1"/>
    <x v="19"/>
  </r>
  <r>
    <x v="2191"/>
    <x v="5"/>
    <x v="1"/>
    <x v="5"/>
    <x v="0"/>
    <x v="2"/>
    <n v="12867.55"/>
    <n v="231.61589999999998"/>
    <n v="1"/>
    <n v="12867.55"/>
    <x v="2191"/>
    <n v="4.95"/>
    <n v="4270"/>
    <x v="60"/>
    <x v="4"/>
    <x v="4"/>
    <x v="4"/>
    <x v="9"/>
  </r>
  <r>
    <x v="2192"/>
    <x v="4"/>
    <x v="0"/>
    <x v="4"/>
    <x v="1"/>
    <x v="0"/>
    <n v="12628.17"/>
    <n v="227.30705999999998"/>
    <n v="1"/>
    <n v="12628.17"/>
    <x v="2192"/>
    <n v="4.18"/>
    <n v="487"/>
    <x v="101"/>
    <x v="2"/>
    <x v="2"/>
    <x v="2"/>
    <x v="4"/>
  </r>
  <r>
    <x v="2193"/>
    <x v="1"/>
    <x v="1"/>
    <x v="1"/>
    <x v="2"/>
    <x v="2"/>
    <n v="349.72"/>
    <n v="6.2949599999999997"/>
    <n v="3"/>
    <n v="1049.1600000000001"/>
    <x v="2193"/>
    <n v="4.8600000000000003"/>
    <n v="2711"/>
    <x v="192"/>
    <x v="1"/>
    <x v="1"/>
    <x v="1"/>
    <x v="28"/>
  </r>
  <r>
    <x v="2194"/>
    <x v="7"/>
    <x v="0"/>
    <x v="7"/>
    <x v="1"/>
    <x v="1"/>
    <n v="14925.19"/>
    <n v="268.65341999999998"/>
    <n v="3"/>
    <n v="44775.57"/>
    <x v="2194"/>
    <n v="4.3899999999999997"/>
    <n v="4807"/>
    <x v="29"/>
    <x v="5"/>
    <x v="5"/>
    <x v="5"/>
    <x v="19"/>
  </r>
  <r>
    <x v="2195"/>
    <x v="7"/>
    <x v="0"/>
    <x v="7"/>
    <x v="2"/>
    <x v="2"/>
    <n v="11877.74"/>
    <n v="213.79931999999997"/>
    <n v="3"/>
    <n v="35633.22"/>
    <x v="2195"/>
    <n v="1.96"/>
    <n v="4782"/>
    <x v="343"/>
    <x v="3"/>
    <x v="3"/>
    <x v="3"/>
    <x v="10"/>
  </r>
  <r>
    <x v="2196"/>
    <x v="3"/>
    <x v="3"/>
    <x v="3"/>
    <x v="2"/>
    <x v="5"/>
    <n v="4087.13"/>
    <n v="73.568339999999992"/>
    <n v="1"/>
    <n v="4087.13"/>
    <x v="2196"/>
    <n v="4.83"/>
    <n v="4063"/>
    <x v="194"/>
    <x v="2"/>
    <x v="2"/>
    <x v="2"/>
    <x v="29"/>
  </r>
  <r>
    <x v="2197"/>
    <x v="4"/>
    <x v="0"/>
    <x v="4"/>
    <x v="0"/>
    <x v="2"/>
    <n v="18538.89"/>
    <n v="333.70001999999994"/>
    <n v="3"/>
    <n v="55616.67"/>
    <x v="2197"/>
    <n v="2.95"/>
    <n v="1807"/>
    <x v="219"/>
    <x v="0"/>
    <x v="0"/>
    <x v="0"/>
    <x v="4"/>
  </r>
  <r>
    <x v="2198"/>
    <x v="5"/>
    <x v="1"/>
    <x v="5"/>
    <x v="0"/>
    <x v="4"/>
    <n v="4149.0200000000004"/>
    <n v="74.682360000000003"/>
    <n v="2"/>
    <n v="8298.0400000000009"/>
    <x v="2198"/>
    <n v="4.72"/>
    <n v="2097"/>
    <x v="214"/>
    <x v="10"/>
    <x v="10"/>
    <x v="10"/>
    <x v="27"/>
  </r>
  <r>
    <x v="2199"/>
    <x v="1"/>
    <x v="1"/>
    <x v="1"/>
    <x v="1"/>
    <x v="0"/>
    <n v="15705.5"/>
    <n v="282.69899999999996"/>
    <n v="5"/>
    <n v="78527.5"/>
    <x v="2199"/>
    <n v="1.79"/>
    <n v="2445"/>
    <x v="280"/>
    <x v="11"/>
    <x v="11"/>
    <x v="11"/>
    <x v="7"/>
  </r>
  <r>
    <x v="2200"/>
    <x v="9"/>
    <x v="1"/>
    <x v="9"/>
    <x v="0"/>
    <x v="1"/>
    <n v="17281.849999999999"/>
    <n v="311.07329999999996"/>
    <n v="5"/>
    <n v="86409.25"/>
    <x v="2200"/>
    <n v="1.34"/>
    <n v="484"/>
    <x v="281"/>
    <x v="1"/>
    <x v="1"/>
    <x v="1"/>
    <x v="13"/>
  </r>
  <r>
    <x v="2201"/>
    <x v="3"/>
    <x v="3"/>
    <x v="3"/>
    <x v="0"/>
    <x v="1"/>
    <n v="17468.89"/>
    <n v="314.44001999999995"/>
    <n v="5"/>
    <n v="87344.45"/>
    <x v="2201"/>
    <n v="4.41"/>
    <n v="3576"/>
    <x v="13"/>
    <x v="8"/>
    <x v="8"/>
    <x v="8"/>
    <x v="13"/>
  </r>
  <r>
    <x v="2202"/>
    <x v="3"/>
    <x v="3"/>
    <x v="3"/>
    <x v="2"/>
    <x v="3"/>
    <n v="17799.060000000001"/>
    <n v="320.38308000000001"/>
    <n v="5"/>
    <n v="88995.3"/>
    <x v="2202"/>
    <n v="4.53"/>
    <n v="2982"/>
    <x v="336"/>
    <x v="7"/>
    <x v="7"/>
    <x v="7"/>
    <x v="15"/>
  </r>
  <r>
    <x v="2203"/>
    <x v="8"/>
    <x v="3"/>
    <x v="8"/>
    <x v="1"/>
    <x v="5"/>
    <n v="3026.52"/>
    <n v="54.477359999999997"/>
    <n v="2"/>
    <n v="6053.04"/>
    <x v="2203"/>
    <n v="4.72"/>
    <n v="858"/>
    <x v="318"/>
    <x v="4"/>
    <x v="4"/>
    <x v="4"/>
    <x v="27"/>
  </r>
  <r>
    <x v="2204"/>
    <x v="1"/>
    <x v="1"/>
    <x v="1"/>
    <x v="1"/>
    <x v="2"/>
    <n v="16151"/>
    <n v="290.71799999999996"/>
    <n v="5"/>
    <n v="80755"/>
    <x v="2204"/>
    <n v="2.35"/>
    <n v="763"/>
    <x v="304"/>
    <x v="10"/>
    <x v="10"/>
    <x v="10"/>
    <x v="0"/>
  </r>
  <r>
    <x v="2205"/>
    <x v="2"/>
    <x v="2"/>
    <x v="2"/>
    <x v="0"/>
    <x v="0"/>
    <n v="4644.6000000000004"/>
    <n v="83.602800000000002"/>
    <n v="2"/>
    <n v="9289.2000000000007"/>
    <x v="2205"/>
    <n v="4.43"/>
    <n v="360"/>
    <x v="73"/>
    <x v="4"/>
    <x v="4"/>
    <x v="4"/>
    <x v="0"/>
  </r>
  <r>
    <x v="2206"/>
    <x v="0"/>
    <x v="0"/>
    <x v="0"/>
    <x v="2"/>
    <x v="2"/>
    <n v="1927.39"/>
    <n v="34.693019999999997"/>
    <n v="3"/>
    <n v="5782.17"/>
    <x v="2206"/>
    <n v="2.3199999999999998"/>
    <n v="4697"/>
    <x v="356"/>
    <x v="8"/>
    <x v="8"/>
    <x v="8"/>
    <x v="24"/>
  </r>
  <r>
    <x v="2207"/>
    <x v="3"/>
    <x v="3"/>
    <x v="3"/>
    <x v="2"/>
    <x v="3"/>
    <n v="1934.08"/>
    <n v="34.813439999999993"/>
    <n v="4"/>
    <n v="7736.32"/>
    <x v="2207"/>
    <n v="4.74"/>
    <n v="1096"/>
    <x v="245"/>
    <x v="0"/>
    <x v="0"/>
    <x v="0"/>
    <x v="18"/>
  </r>
  <r>
    <x v="2208"/>
    <x v="1"/>
    <x v="1"/>
    <x v="1"/>
    <x v="2"/>
    <x v="4"/>
    <n v="3515.66"/>
    <n v="63.281879999999994"/>
    <n v="2"/>
    <n v="7031.32"/>
    <x v="2208"/>
    <n v="1.1000000000000001"/>
    <n v="2644"/>
    <x v="289"/>
    <x v="3"/>
    <x v="3"/>
    <x v="3"/>
    <x v="23"/>
  </r>
  <r>
    <x v="2209"/>
    <x v="3"/>
    <x v="3"/>
    <x v="3"/>
    <x v="0"/>
    <x v="0"/>
    <n v="8344.11"/>
    <n v="150.19398000000001"/>
    <n v="2"/>
    <n v="16688.22"/>
    <x v="2209"/>
    <n v="4.45"/>
    <n v="2005"/>
    <x v="331"/>
    <x v="8"/>
    <x v="8"/>
    <x v="8"/>
    <x v="2"/>
  </r>
  <r>
    <x v="2210"/>
    <x v="1"/>
    <x v="1"/>
    <x v="1"/>
    <x v="1"/>
    <x v="5"/>
    <n v="2942.56"/>
    <n v="52.966079999999998"/>
    <n v="4"/>
    <n v="11770.24"/>
    <x v="2210"/>
    <n v="4.16"/>
    <n v="809"/>
    <x v="219"/>
    <x v="0"/>
    <x v="0"/>
    <x v="0"/>
    <x v="4"/>
  </r>
  <r>
    <x v="2211"/>
    <x v="3"/>
    <x v="3"/>
    <x v="3"/>
    <x v="1"/>
    <x v="1"/>
    <n v="10807.29"/>
    <n v="194.53121999999999"/>
    <n v="4"/>
    <n v="43229.16"/>
    <x v="2211"/>
    <n v="2.2400000000000002"/>
    <n v="293"/>
    <x v="187"/>
    <x v="3"/>
    <x v="3"/>
    <x v="3"/>
    <x v="21"/>
  </r>
  <r>
    <x v="2212"/>
    <x v="7"/>
    <x v="0"/>
    <x v="7"/>
    <x v="1"/>
    <x v="3"/>
    <n v="1980.52"/>
    <n v="35.649359999999994"/>
    <n v="2"/>
    <n v="3961.04"/>
    <x v="2212"/>
    <n v="2.78"/>
    <n v="4648"/>
    <x v="228"/>
    <x v="3"/>
    <x v="3"/>
    <x v="3"/>
    <x v="8"/>
  </r>
  <r>
    <x v="2213"/>
    <x v="4"/>
    <x v="0"/>
    <x v="4"/>
    <x v="0"/>
    <x v="1"/>
    <n v="16014.17"/>
    <n v="288.25505999999996"/>
    <n v="4"/>
    <n v="64056.68"/>
    <x v="2213"/>
    <n v="1.71"/>
    <n v="4109"/>
    <x v="26"/>
    <x v="2"/>
    <x v="2"/>
    <x v="2"/>
    <x v="9"/>
  </r>
  <r>
    <x v="2214"/>
    <x v="0"/>
    <x v="0"/>
    <x v="0"/>
    <x v="0"/>
    <x v="2"/>
    <n v="13644.5"/>
    <n v="245.60099999999997"/>
    <n v="5"/>
    <n v="68222.5"/>
    <x v="2214"/>
    <n v="2.4900000000000002"/>
    <n v="3818"/>
    <x v="48"/>
    <x v="6"/>
    <x v="6"/>
    <x v="6"/>
    <x v="27"/>
  </r>
  <r>
    <x v="2215"/>
    <x v="7"/>
    <x v="0"/>
    <x v="7"/>
    <x v="2"/>
    <x v="3"/>
    <n v="14513.98"/>
    <n v="261.25163999999995"/>
    <n v="2"/>
    <n v="29027.96"/>
    <x v="2215"/>
    <n v="2"/>
    <n v="3594"/>
    <x v="164"/>
    <x v="8"/>
    <x v="8"/>
    <x v="8"/>
    <x v="0"/>
  </r>
  <r>
    <x v="2216"/>
    <x v="1"/>
    <x v="1"/>
    <x v="1"/>
    <x v="1"/>
    <x v="1"/>
    <n v="17468.060000000001"/>
    <n v="314.42507999999998"/>
    <n v="1"/>
    <n v="17468.060000000001"/>
    <x v="2216"/>
    <n v="4.58"/>
    <n v="2136"/>
    <x v="331"/>
    <x v="8"/>
    <x v="8"/>
    <x v="8"/>
    <x v="2"/>
  </r>
  <r>
    <x v="2217"/>
    <x v="5"/>
    <x v="1"/>
    <x v="5"/>
    <x v="0"/>
    <x v="4"/>
    <n v="19267.759999999998"/>
    <n v="346.81967999999995"/>
    <n v="4"/>
    <n v="77071.039999999994"/>
    <x v="2217"/>
    <n v="4.6900000000000004"/>
    <n v="4627"/>
    <x v="45"/>
    <x v="0"/>
    <x v="0"/>
    <x v="0"/>
    <x v="15"/>
  </r>
  <r>
    <x v="2218"/>
    <x v="3"/>
    <x v="3"/>
    <x v="3"/>
    <x v="0"/>
    <x v="3"/>
    <n v="16566.46"/>
    <n v="298.19627999999994"/>
    <n v="2"/>
    <n v="33132.92"/>
    <x v="2218"/>
    <n v="2.1800000000000002"/>
    <n v="2330"/>
    <x v="198"/>
    <x v="9"/>
    <x v="9"/>
    <x v="9"/>
    <x v="3"/>
  </r>
  <r>
    <x v="2219"/>
    <x v="4"/>
    <x v="0"/>
    <x v="4"/>
    <x v="1"/>
    <x v="1"/>
    <n v="6541.79"/>
    <n v="117.75221999999999"/>
    <n v="4"/>
    <n v="26167.16"/>
    <x v="2219"/>
    <n v="4.9400000000000004"/>
    <n v="4487"/>
    <x v="80"/>
    <x v="1"/>
    <x v="1"/>
    <x v="1"/>
    <x v="2"/>
  </r>
  <r>
    <x v="2220"/>
    <x v="6"/>
    <x v="4"/>
    <x v="6"/>
    <x v="1"/>
    <x v="4"/>
    <n v="5334.34"/>
    <n v="96.018119999999996"/>
    <n v="1"/>
    <n v="5334.34"/>
    <x v="2220"/>
    <n v="2.59"/>
    <n v="3738"/>
    <x v="312"/>
    <x v="4"/>
    <x v="4"/>
    <x v="4"/>
    <x v="22"/>
  </r>
  <r>
    <x v="2221"/>
    <x v="3"/>
    <x v="3"/>
    <x v="3"/>
    <x v="2"/>
    <x v="1"/>
    <n v="18338.169999999998"/>
    <n v="330.08705999999995"/>
    <n v="3"/>
    <n v="55014.51"/>
    <x v="2221"/>
    <n v="1.47"/>
    <n v="2623"/>
    <x v="264"/>
    <x v="1"/>
    <x v="1"/>
    <x v="1"/>
    <x v="9"/>
  </r>
  <r>
    <x v="2222"/>
    <x v="5"/>
    <x v="1"/>
    <x v="5"/>
    <x v="1"/>
    <x v="2"/>
    <n v="2202.36"/>
    <n v="39.642479999999999"/>
    <n v="3"/>
    <n v="6607.08"/>
    <x v="2222"/>
    <n v="3.71"/>
    <n v="2038"/>
    <x v="355"/>
    <x v="10"/>
    <x v="10"/>
    <x v="10"/>
    <x v="6"/>
  </r>
  <r>
    <x v="2223"/>
    <x v="6"/>
    <x v="4"/>
    <x v="6"/>
    <x v="1"/>
    <x v="5"/>
    <n v="136.63"/>
    <n v="2.4593399999999996"/>
    <n v="4"/>
    <n v="546.52"/>
    <x v="2223"/>
    <n v="4.22"/>
    <n v="2831"/>
    <x v="30"/>
    <x v="5"/>
    <x v="5"/>
    <x v="5"/>
    <x v="17"/>
  </r>
  <r>
    <x v="2224"/>
    <x v="9"/>
    <x v="1"/>
    <x v="9"/>
    <x v="1"/>
    <x v="2"/>
    <n v="4665.7700000000004"/>
    <n v="83.983860000000007"/>
    <n v="4"/>
    <n v="18663.080000000002"/>
    <x v="2224"/>
    <n v="4.6399999999999997"/>
    <n v="1232"/>
    <x v="191"/>
    <x v="1"/>
    <x v="1"/>
    <x v="1"/>
    <x v="30"/>
  </r>
  <r>
    <x v="2225"/>
    <x v="5"/>
    <x v="1"/>
    <x v="5"/>
    <x v="2"/>
    <x v="3"/>
    <n v="3146.51"/>
    <n v="56.637180000000001"/>
    <n v="4"/>
    <n v="12586.04"/>
    <x v="2225"/>
    <n v="2.2999999999999998"/>
    <n v="1472"/>
    <x v="251"/>
    <x v="4"/>
    <x v="4"/>
    <x v="4"/>
    <x v="15"/>
  </r>
  <r>
    <x v="2226"/>
    <x v="4"/>
    <x v="0"/>
    <x v="4"/>
    <x v="0"/>
    <x v="1"/>
    <n v="7105.68"/>
    <n v="127.90223999999999"/>
    <n v="3"/>
    <n v="21317.040000000001"/>
    <x v="2226"/>
    <n v="4.29"/>
    <n v="483"/>
    <x v="227"/>
    <x v="5"/>
    <x v="5"/>
    <x v="5"/>
    <x v="0"/>
  </r>
  <r>
    <x v="2227"/>
    <x v="5"/>
    <x v="1"/>
    <x v="5"/>
    <x v="0"/>
    <x v="3"/>
    <n v="7871.13"/>
    <n v="141.68034"/>
    <n v="3"/>
    <n v="23613.39"/>
    <x v="2227"/>
    <n v="2.2400000000000002"/>
    <n v="730"/>
    <x v="315"/>
    <x v="10"/>
    <x v="10"/>
    <x v="10"/>
    <x v="3"/>
  </r>
  <r>
    <x v="2228"/>
    <x v="8"/>
    <x v="3"/>
    <x v="8"/>
    <x v="1"/>
    <x v="2"/>
    <n v="7162.02"/>
    <n v="128.91636"/>
    <n v="1"/>
    <n v="7162.02"/>
    <x v="2228"/>
    <n v="3.96"/>
    <n v="2125"/>
    <x v="141"/>
    <x v="0"/>
    <x v="0"/>
    <x v="0"/>
    <x v="27"/>
  </r>
  <r>
    <x v="2229"/>
    <x v="8"/>
    <x v="3"/>
    <x v="8"/>
    <x v="0"/>
    <x v="2"/>
    <n v="10725.74"/>
    <n v="193.06331999999998"/>
    <n v="4"/>
    <n v="42902.96"/>
    <x v="2229"/>
    <n v="4.6399999999999997"/>
    <n v="4556"/>
    <x v="212"/>
    <x v="10"/>
    <x v="10"/>
    <x v="10"/>
    <x v="20"/>
  </r>
  <r>
    <x v="2230"/>
    <x v="5"/>
    <x v="1"/>
    <x v="5"/>
    <x v="0"/>
    <x v="1"/>
    <n v="17687.7"/>
    <n v="318.37860000000001"/>
    <n v="2"/>
    <n v="35375.4"/>
    <x v="2230"/>
    <n v="1.1599999999999999"/>
    <n v="656"/>
    <x v="21"/>
    <x v="6"/>
    <x v="6"/>
    <x v="6"/>
    <x v="5"/>
  </r>
  <r>
    <x v="2231"/>
    <x v="7"/>
    <x v="0"/>
    <x v="7"/>
    <x v="0"/>
    <x v="2"/>
    <n v="6356.62"/>
    <n v="114.41915999999999"/>
    <n v="2"/>
    <n v="12713.24"/>
    <x v="2231"/>
    <n v="3.94"/>
    <n v="3371"/>
    <x v="106"/>
    <x v="3"/>
    <x v="3"/>
    <x v="3"/>
    <x v="1"/>
  </r>
  <r>
    <x v="2232"/>
    <x v="2"/>
    <x v="2"/>
    <x v="2"/>
    <x v="2"/>
    <x v="0"/>
    <n v="7897.8"/>
    <n v="142.16039999999998"/>
    <n v="2"/>
    <n v="15795.6"/>
    <x v="2232"/>
    <n v="3.58"/>
    <n v="3218"/>
    <x v="117"/>
    <x v="3"/>
    <x v="3"/>
    <x v="3"/>
    <x v="18"/>
  </r>
  <r>
    <x v="2233"/>
    <x v="5"/>
    <x v="1"/>
    <x v="5"/>
    <x v="0"/>
    <x v="0"/>
    <n v="1732.85"/>
    <n v="31.191299999999995"/>
    <n v="5"/>
    <n v="8664.25"/>
    <x v="2233"/>
    <n v="2.81"/>
    <n v="0"/>
    <x v="49"/>
    <x v="9"/>
    <x v="9"/>
    <x v="9"/>
    <x v="19"/>
  </r>
  <r>
    <x v="2234"/>
    <x v="5"/>
    <x v="1"/>
    <x v="5"/>
    <x v="2"/>
    <x v="0"/>
    <n v="10855.73"/>
    <n v="195.40313999999998"/>
    <n v="4"/>
    <n v="43422.92"/>
    <x v="2234"/>
    <n v="1.95"/>
    <n v="3273"/>
    <x v="38"/>
    <x v="10"/>
    <x v="10"/>
    <x v="10"/>
    <x v="15"/>
  </r>
  <r>
    <x v="2235"/>
    <x v="5"/>
    <x v="1"/>
    <x v="5"/>
    <x v="0"/>
    <x v="4"/>
    <n v="7893.88"/>
    <n v="142.08983999999998"/>
    <n v="5"/>
    <n v="39469.4"/>
    <x v="2235"/>
    <n v="4.34"/>
    <n v="3907"/>
    <x v="302"/>
    <x v="2"/>
    <x v="2"/>
    <x v="2"/>
    <x v="5"/>
  </r>
  <r>
    <x v="2236"/>
    <x v="1"/>
    <x v="1"/>
    <x v="1"/>
    <x v="0"/>
    <x v="2"/>
    <n v="8975.2800000000007"/>
    <n v="161.55503999999999"/>
    <n v="2"/>
    <n v="17950.560000000001"/>
    <x v="2236"/>
    <n v="3.14"/>
    <n v="2490"/>
    <x v="277"/>
    <x v="7"/>
    <x v="7"/>
    <x v="7"/>
    <x v="28"/>
  </r>
  <r>
    <x v="2237"/>
    <x v="1"/>
    <x v="1"/>
    <x v="1"/>
    <x v="0"/>
    <x v="3"/>
    <n v="482.62"/>
    <n v="8.6871599999999987"/>
    <n v="2"/>
    <n v="965.24"/>
    <x v="2237"/>
    <n v="1.43"/>
    <n v="4667"/>
    <x v="281"/>
    <x v="1"/>
    <x v="1"/>
    <x v="1"/>
    <x v="13"/>
  </r>
  <r>
    <x v="2238"/>
    <x v="6"/>
    <x v="4"/>
    <x v="6"/>
    <x v="0"/>
    <x v="4"/>
    <n v="19121.650000000001"/>
    <n v="344.18970000000002"/>
    <n v="3"/>
    <n v="57364.95"/>
    <x v="2238"/>
    <n v="1.81"/>
    <n v="2601"/>
    <x v="85"/>
    <x v="11"/>
    <x v="11"/>
    <x v="11"/>
    <x v="19"/>
  </r>
  <r>
    <x v="2239"/>
    <x v="1"/>
    <x v="1"/>
    <x v="1"/>
    <x v="0"/>
    <x v="0"/>
    <n v="1029.22"/>
    <n v="18.525959999999998"/>
    <n v="1"/>
    <n v="1029.22"/>
    <x v="2239"/>
    <n v="4.84"/>
    <n v="1710"/>
    <x v="310"/>
    <x v="2"/>
    <x v="2"/>
    <x v="2"/>
    <x v="25"/>
  </r>
  <r>
    <x v="2240"/>
    <x v="8"/>
    <x v="3"/>
    <x v="8"/>
    <x v="1"/>
    <x v="2"/>
    <n v="7237.48"/>
    <n v="130.27463999999998"/>
    <n v="1"/>
    <n v="7237.48"/>
    <x v="2240"/>
    <n v="4.53"/>
    <n v="2042"/>
    <x v="338"/>
    <x v="6"/>
    <x v="6"/>
    <x v="6"/>
    <x v="2"/>
  </r>
  <r>
    <x v="2241"/>
    <x v="2"/>
    <x v="2"/>
    <x v="2"/>
    <x v="0"/>
    <x v="3"/>
    <n v="14272.99"/>
    <n v="256.91381999999999"/>
    <n v="3"/>
    <n v="42818.97"/>
    <x v="2241"/>
    <n v="2.5299999999999998"/>
    <n v="3675"/>
    <x v="301"/>
    <x v="8"/>
    <x v="8"/>
    <x v="8"/>
    <x v="16"/>
  </r>
  <r>
    <x v="2242"/>
    <x v="0"/>
    <x v="0"/>
    <x v="0"/>
    <x v="2"/>
    <x v="5"/>
    <n v="6691.27"/>
    <n v="120.44286"/>
    <n v="5"/>
    <n v="33456.35"/>
    <x v="2242"/>
    <n v="3.45"/>
    <n v="2948"/>
    <x v="55"/>
    <x v="5"/>
    <x v="5"/>
    <x v="5"/>
    <x v="26"/>
  </r>
  <r>
    <x v="2243"/>
    <x v="3"/>
    <x v="3"/>
    <x v="3"/>
    <x v="0"/>
    <x v="0"/>
    <n v="17549.82"/>
    <n v="315.89675999999997"/>
    <n v="5"/>
    <n v="87749.1"/>
    <x v="2243"/>
    <n v="1.89"/>
    <n v="2113"/>
    <x v="20"/>
    <x v="1"/>
    <x v="1"/>
    <x v="1"/>
    <x v="5"/>
  </r>
  <r>
    <x v="2244"/>
    <x v="4"/>
    <x v="0"/>
    <x v="4"/>
    <x v="0"/>
    <x v="5"/>
    <n v="1598.38"/>
    <n v="28.77084"/>
    <n v="4"/>
    <n v="6393.52"/>
    <x v="2244"/>
    <n v="2.2999999999999998"/>
    <n v="3414"/>
    <x v="291"/>
    <x v="1"/>
    <x v="1"/>
    <x v="1"/>
    <x v="21"/>
  </r>
  <r>
    <x v="2245"/>
    <x v="7"/>
    <x v="0"/>
    <x v="7"/>
    <x v="1"/>
    <x v="2"/>
    <n v="12082.12"/>
    <n v="217.47816"/>
    <n v="5"/>
    <n v="60410.6"/>
    <x v="2245"/>
    <n v="3.13"/>
    <n v="3093"/>
    <x v="174"/>
    <x v="1"/>
    <x v="1"/>
    <x v="1"/>
    <x v="19"/>
  </r>
  <r>
    <x v="2246"/>
    <x v="4"/>
    <x v="0"/>
    <x v="4"/>
    <x v="2"/>
    <x v="0"/>
    <n v="18582.02"/>
    <n v="334.47636"/>
    <n v="5"/>
    <n v="92910.1"/>
    <x v="2246"/>
    <n v="4.4000000000000004"/>
    <n v="3751"/>
    <x v="192"/>
    <x v="1"/>
    <x v="1"/>
    <x v="1"/>
    <x v="28"/>
  </r>
  <r>
    <x v="2247"/>
    <x v="9"/>
    <x v="1"/>
    <x v="9"/>
    <x v="2"/>
    <x v="1"/>
    <n v="2567.5500000000002"/>
    <n v="46.215899999999998"/>
    <n v="4"/>
    <n v="10270.200000000001"/>
    <x v="2247"/>
    <n v="2.73"/>
    <n v="4708"/>
    <x v="266"/>
    <x v="10"/>
    <x v="10"/>
    <x v="10"/>
    <x v="24"/>
  </r>
  <r>
    <x v="2248"/>
    <x v="9"/>
    <x v="1"/>
    <x v="9"/>
    <x v="2"/>
    <x v="2"/>
    <n v="11883.57"/>
    <n v="213.90425999999997"/>
    <n v="1"/>
    <n v="11883.57"/>
    <x v="2248"/>
    <n v="2.97"/>
    <n v="3878"/>
    <x v="208"/>
    <x v="0"/>
    <x v="0"/>
    <x v="0"/>
    <x v="26"/>
  </r>
  <r>
    <x v="2249"/>
    <x v="2"/>
    <x v="2"/>
    <x v="2"/>
    <x v="1"/>
    <x v="2"/>
    <n v="15028.91"/>
    <n v="270.52037999999999"/>
    <n v="2"/>
    <n v="30057.82"/>
    <x v="2249"/>
    <n v="2.52"/>
    <n v="1935"/>
    <x v="163"/>
    <x v="3"/>
    <x v="3"/>
    <x v="3"/>
    <x v="25"/>
  </r>
  <r>
    <x v="2250"/>
    <x v="4"/>
    <x v="0"/>
    <x v="4"/>
    <x v="1"/>
    <x v="3"/>
    <n v="16491.71"/>
    <n v="296.85077999999999"/>
    <n v="5"/>
    <n v="82458.55"/>
    <x v="2250"/>
    <n v="3.91"/>
    <n v="933"/>
    <x v="73"/>
    <x v="4"/>
    <x v="4"/>
    <x v="4"/>
    <x v="0"/>
  </r>
  <r>
    <x v="2251"/>
    <x v="6"/>
    <x v="4"/>
    <x v="6"/>
    <x v="1"/>
    <x v="4"/>
    <n v="13064.7"/>
    <n v="235.16460000000001"/>
    <n v="5"/>
    <n v="65323.5"/>
    <x v="2251"/>
    <n v="1.65"/>
    <n v="1088"/>
    <x v="188"/>
    <x v="11"/>
    <x v="11"/>
    <x v="11"/>
    <x v="1"/>
  </r>
  <r>
    <x v="2252"/>
    <x v="6"/>
    <x v="4"/>
    <x v="6"/>
    <x v="1"/>
    <x v="2"/>
    <n v="10838.55"/>
    <n v="195.09389999999996"/>
    <n v="4"/>
    <n v="43354.2"/>
    <x v="2252"/>
    <n v="2.95"/>
    <n v="2930"/>
    <x v="203"/>
    <x v="5"/>
    <x v="5"/>
    <x v="5"/>
    <x v="6"/>
  </r>
  <r>
    <x v="2253"/>
    <x v="5"/>
    <x v="1"/>
    <x v="5"/>
    <x v="2"/>
    <x v="3"/>
    <n v="1439.61"/>
    <n v="25.912979999999997"/>
    <n v="2"/>
    <n v="2879.22"/>
    <x v="2253"/>
    <n v="3.44"/>
    <n v="711"/>
    <x v="109"/>
    <x v="11"/>
    <x v="11"/>
    <x v="11"/>
    <x v="11"/>
  </r>
  <r>
    <x v="2254"/>
    <x v="1"/>
    <x v="1"/>
    <x v="1"/>
    <x v="1"/>
    <x v="3"/>
    <n v="5630.3"/>
    <n v="101.3454"/>
    <n v="1"/>
    <n v="5630.3"/>
    <x v="2254"/>
    <n v="3.29"/>
    <n v="3962"/>
    <x v="49"/>
    <x v="9"/>
    <x v="9"/>
    <x v="9"/>
    <x v="19"/>
  </r>
  <r>
    <x v="2255"/>
    <x v="1"/>
    <x v="1"/>
    <x v="1"/>
    <x v="1"/>
    <x v="2"/>
    <n v="5108.29"/>
    <n v="91.949219999999997"/>
    <n v="2"/>
    <n v="10216.58"/>
    <x v="2255"/>
    <n v="2.89"/>
    <n v="3005"/>
    <x v="68"/>
    <x v="2"/>
    <x v="2"/>
    <x v="2"/>
    <x v="1"/>
  </r>
  <r>
    <x v="2256"/>
    <x v="0"/>
    <x v="0"/>
    <x v="0"/>
    <x v="2"/>
    <x v="2"/>
    <n v="2017.62"/>
    <n v="36.317159999999994"/>
    <n v="4"/>
    <n v="8070.48"/>
    <x v="2256"/>
    <n v="2.08"/>
    <n v="2113"/>
    <x v="15"/>
    <x v="4"/>
    <x v="4"/>
    <x v="4"/>
    <x v="6"/>
  </r>
  <r>
    <x v="2257"/>
    <x v="1"/>
    <x v="1"/>
    <x v="1"/>
    <x v="1"/>
    <x v="0"/>
    <n v="11276.3"/>
    <n v="202.97339999999997"/>
    <n v="5"/>
    <n v="56381.5"/>
    <x v="2257"/>
    <n v="3.04"/>
    <n v="3989"/>
    <x v="354"/>
    <x v="6"/>
    <x v="6"/>
    <x v="6"/>
    <x v="16"/>
  </r>
  <r>
    <x v="2258"/>
    <x v="2"/>
    <x v="2"/>
    <x v="2"/>
    <x v="0"/>
    <x v="4"/>
    <n v="14942.87"/>
    <n v="268.97165999999999"/>
    <n v="5"/>
    <n v="74714.350000000006"/>
    <x v="2258"/>
    <n v="2.73"/>
    <n v="4880"/>
    <x v="120"/>
    <x v="3"/>
    <x v="3"/>
    <x v="3"/>
    <x v="4"/>
  </r>
  <r>
    <x v="2259"/>
    <x v="8"/>
    <x v="3"/>
    <x v="8"/>
    <x v="0"/>
    <x v="3"/>
    <n v="7108.39"/>
    <n v="127.95102"/>
    <n v="4"/>
    <n v="28433.56"/>
    <x v="2259"/>
    <n v="1.4"/>
    <n v="2841"/>
    <x v="123"/>
    <x v="8"/>
    <x v="8"/>
    <x v="8"/>
    <x v="15"/>
  </r>
  <r>
    <x v="2260"/>
    <x v="1"/>
    <x v="1"/>
    <x v="1"/>
    <x v="0"/>
    <x v="1"/>
    <n v="6644.5"/>
    <n v="119.60099999999998"/>
    <n v="5"/>
    <n v="33222.5"/>
    <x v="2260"/>
    <n v="1.33"/>
    <n v="4749"/>
    <x v="81"/>
    <x v="11"/>
    <x v="11"/>
    <x v="11"/>
    <x v="6"/>
  </r>
  <r>
    <x v="2261"/>
    <x v="4"/>
    <x v="0"/>
    <x v="4"/>
    <x v="0"/>
    <x v="0"/>
    <n v="7685.39"/>
    <n v="138.33702"/>
    <n v="4"/>
    <n v="30741.56"/>
    <x v="2261"/>
    <n v="1.48"/>
    <n v="1167"/>
    <x v="274"/>
    <x v="5"/>
    <x v="5"/>
    <x v="5"/>
    <x v="7"/>
  </r>
  <r>
    <x v="2262"/>
    <x v="7"/>
    <x v="0"/>
    <x v="7"/>
    <x v="1"/>
    <x v="5"/>
    <n v="3604.28"/>
    <n v="64.877039999999994"/>
    <n v="3"/>
    <n v="10812.84"/>
    <x v="2262"/>
    <n v="4.0599999999999996"/>
    <n v="765"/>
    <x v="126"/>
    <x v="5"/>
    <x v="5"/>
    <x v="5"/>
    <x v="24"/>
  </r>
  <r>
    <x v="2263"/>
    <x v="9"/>
    <x v="1"/>
    <x v="9"/>
    <x v="0"/>
    <x v="5"/>
    <n v="5340.23"/>
    <n v="96.124139999999983"/>
    <n v="3"/>
    <n v="16020.69"/>
    <x v="2263"/>
    <n v="2.68"/>
    <n v="327"/>
    <x v="352"/>
    <x v="3"/>
    <x v="3"/>
    <x v="3"/>
    <x v="2"/>
  </r>
  <r>
    <x v="2264"/>
    <x v="3"/>
    <x v="3"/>
    <x v="3"/>
    <x v="2"/>
    <x v="3"/>
    <n v="11154.76"/>
    <n v="200.78567999999999"/>
    <n v="4"/>
    <n v="44619.040000000001"/>
    <x v="2264"/>
    <n v="2.74"/>
    <n v="171"/>
    <x v="344"/>
    <x v="7"/>
    <x v="7"/>
    <x v="7"/>
    <x v="14"/>
  </r>
  <r>
    <x v="2265"/>
    <x v="9"/>
    <x v="1"/>
    <x v="9"/>
    <x v="0"/>
    <x v="5"/>
    <n v="12147.44"/>
    <n v="218.65392"/>
    <n v="1"/>
    <n v="12147.44"/>
    <x v="2265"/>
    <n v="3.72"/>
    <n v="914"/>
    <x v="7"/>
    <x v="6"/>
    <x v="6"/>
    <x v="6"/>
    <x v="7"/>
  </r>
  <r>
    <x v="2266"/>
    <x v="5"/>
    <x v="1"/>
    <x v="5"/>
    <x v="0"/>
    <x v="4"/>
    <n v="5994.26"/>
    <n v="107.89667999999999"/>
    <n v="4"/>
    <n v="23977.040000000001"/>
    <x v="2266"/>
    <n v="1.29"/>
    <n v="4430"/>
    <x v="147"/>
    <x v="4"/>
    <x v="4"/>
    <x v="4"/>
    <x v="23"/>
  </r>
  <r>
    <x v="2267"/>
    <x v="3"/>
    <x v="3"/>
    <x v="3"/>
    <x v="0"/>
    <x v="2"/>
    <n v="1293.77"/>
    <n v="23.287859999999998"/>
    <n v="5"/>
    <n v="6468.85"/>
    <x v="2267"/>
    <n v="1.57"/>
    <n v="517"/>
    <x v="99"/>
    <x v="9"/>
    <x v="9"/>
    <x v="9"/>
    <x v="20"/>
  </r>
  <r>
    <x v="2268"/>
    <x v="2"/>
    <x v="2"/>
    <x v="2"/>
    <x v="0"/>
    <x v="0"/>
    <n v="6193.97"/>
    <n v="111.49145999999999"/>
    <n v="4"/>
    <n v="24775.88"/>
    <x v="2268"/>
    <n v="1.27"/>
    <n v="2790"/>
    <x v="139"/>
    <x v="5"/>
    <x v="5"/>
    <x v="5"/>
    <x v="11"/>
  </r>
  <r>
    <x v="2269"/>
    <x v="3"/>
    <x v="3"/>
    <x v="3"/>
    <x v="1"/>
    <x v="1"/>
    <n v="3080.19"/>
    <n v="55.443419999999996"/>
    <n v="4"/>
    <n v="12320.76"/>
    <x v="2269"/>
    <n v="1.68"/>
    <n v="2439"/>
    <x v="166"/>
    <x v="0"/>
    <x v="0"/>
    <x v="0"/>
    <x v="10"/>
  </r>
  <r>
    <x v="2270"/>
    <x v="8"/>
    <x v="3"/>
    <x v="8"/>
    <x v="0"/>
    <x v="4"/>
    <n v="17266.28"/>
    <n v="310.79303999999996"/>
    <n v="1"/>
    <n v="17266.28"/>
    <x v="2270"/>
    <n v="2.56"/>
    <n v="870"/>
    <x v="275"/>
    <x v="2"/>
    <x v="2"/>
    <x v="2"/>
    <x v="27"/>
  </r>
  <r>
    <x v="2271"/>
    <x v="0"/>
    <x v="0"/>
    <x v="0"/>
    <x v="2"/>
    <x v="3"/>
    <n v="11323.35"/>
    <n v="203.8203"/>
    <n v="5"/>
    <n v="56616.75"/>
    <x v="2271"/>
    <n v="3.62"/>
    <n v="1127"/>
    <x v="193"/>
    <x v="7"/>
    <x v="7"/>
    <x v="7"/>
    <x v="2"/>
  </r>
  <r>
    <x v="2272"/>
    <x v="9"/>
    <x v="1"/>
    <x v="9"/>
    <x v="2"/>
    <x v="5"/>
    <n v="9116.42"/>
    <n v="164.09555999999998"/>
    <n v="4"/>
    <n v="36465.68"/>
    <x v="2272"/>
    <n v="1.1399999999999999"/>
    <n v="3715"/>
    <x v="344"/>
    <x v="7"/>
    <x v="7"/>
    <x v="7"/>
    <x v="14"/>
  </r>
  <r>
    <x v="2273"/>
    <x v="1"/>
    <x v="1"/>
    <x v="1"/>
    <x v="1"/>
    <x v="4"/>
    <n v="7554.94"/>
    <n v="135.98891999999998"/>
    <n v="5"/>
    <n v="37774.699999999997"/>
    <x v="2273"/>
    <n v="1.57"/>
    <n v="581"/>
    <x v="38"/>
    <x v="10"/>
    <x v="10"/>
    <x v="10"/>
    <x v="15"/>
  </r>
  <r>
    <x v="2274"/>
    <x v="9"/>
    <x v="1"/>
    <x v="9"/>
    <x v="2"/>
    <x v="2"/>
    <n v="16288.4"/>
    <n v="293.19119999999998"/>
    <n v="4"/>
    <n v="65153.599999999999"/>
    <x v="2274"/>
    <n v="4.1399999999999997"/>
    <n v="1052"/>
    <x v="351"/>
    <x v="11"/>
    <x v="11"/>
    <x v="11"/>
    <x v="3"/>
  </r>
  <r>
    <x v="2275"/>
    <x v="6"/>
    <x v="4"/>
    <x v="6"/>
    <x v="0"/>
    <x v="0"/>
    <n v="18239.84"/>
    <n v="328.31711999999999"/>
    <n v="5"/>
    <n v="91199.2"/>
    <x v="2275"/>
    <n v="3.95"/>
    <n v="2936"/>
    <x v="338"/>
    <x v="6"/>
    <x v="6"/>
    <x v="6"/>
    <x v="2"/>
  </r>
  <r>
    <x v="2276"/>
    <x v="4"/>
    <x v="0"/>
    <x v="4"/>
    <x v="2"/>
    <x v="4"/>
    <n v="6118.55"/>
    <n v="110.1339"/>
    <n v="5"/>
    <n v="30592.75"/>
    <x v="2276"/>
    <n v="4.28"/>
    <n v="2481"/>
    <x v="311"/>
    <x v="5"/>
    <x v="5"/>
    <x v="5"/>
    <x v="25"/>
  </r>
  <r>
    <x v="2277"/>
    <x v="4"/>
    <x v="0"/>
    <x v="4"/>
    <x v="2"/>
    <x v="3"/>
    <n v="13561.85"/>
    <n v="244.11329999999998"/>
    <n v="3"/>
    <n v="40685.550000000003"/>
    <x v="2277"/>
    <n v="4.3"/>
    <n v="2352"/>
    <x v="282"/>
    <x v="8"/>
    <x v="8"/>
    <x v="8"/>
    <x v="18"/>
  </r>
  <r>
    <x v="2278"/>
    <x v="1"/>
    <x v="1"/>
    <x v="1"/>
    <x v="1"/>
    <x v="4"/>
    <n v="8933.73"/>
    <n v="160.80713999999998"/>
    <n v="4"/>
    <n v="35734.92"/>
    <x v="2278"/>
    <n v="2.72"/>
    <n v="2243"/>
    <x v="76"/>
    <x v="8"/>
    <x v="8"/>
    <x v="8"/>
    <x v="14"/>
  </r>
  <r>
    <x v="2279"/>
    <x v="5"/>
    <x v="1"/>
    <x v="5"/>
    <x v="2"/>
    <x v="3"/>
    <n v="16414.580000000002"/>
    <n v="295.46244000000002"/>
    <n v="3"/>
    <n v="49243.74"/>
    <x v="2279"/>
    <n v="2.17"/>
    <n v="1663"/>
    <x v="190"/>
    <x v="5"/>
    <x v="5"/>
    <x v="5"/>
    <x v="20"/>
  </r>
  <r>
    <x v="2280"/>
    <x v="3"/>
    <x v="3"/>
    <x v="3"/>
    <x v="2"/>
    <x v="5"/>
    <n v="7371.92"/>
    <n v="132.69456"/>
    <n v="3"/>
    <n v="22115.759999999998"/>
    <x v="2280"/>
    <n v="1.18"/>
    <n v="2525"/>
    <x v="290"/>
    <x v="3"/>
    <x v="3"/>
    <x v="3"/>
    <x v="16"/>
  </r>
  <r>
    <x v="2281"/>
    <x v="6"/>
    <x v="4"/>
    <x v="6"/>
    <x v="1"/>
    <x v="0"/>
    <n v="5066.2299999999996"/>
    <n v="91.192139999999981"/>
    <n v="1"/>
    <n v="5066.2299999999996"/>
    <x v="2281"/>
    <n v="1.58"/>
    <n v="4137"/>
    <x v="346"/>
    <x v="9"/>
    <x v="9"/>
    <x v="9"/>
    <x v="12"/>
  </r>
  <r>
    <x v="2282"/>
    <x v="7"/>
    <x v="0"/>
    <x v="7"/>
    <x v="1"/>
    <x v="5"/>
    <n v="3486.38"/>
    <n v="62.754839999999994"/>
    <n v="4"/>
    <n v="13945.52"/>
    <x v="2282"/>
    <n v="1.22"/>
    <n v="4643"/>
    <x v="210"/>
    <x v="9"/>
    <x v="9"/>
    <x v="9"/>
    <x v="0"/>
  </r>
  <r>
    <x v="2283"/>
    <x v="8"/>
    <x v="3"/>
    <x v="8"/>
    <x v="1"/>
    <x v="1"/>
    <n v="9046.16"/>
    <n v="162.83087999999998"/>
    <n v="2"/>
    <n v="18092.32"/>
    <x v="2283"/>
    <n v="3.38"/>
    <n v="1316"/>
    <x v="319"/>
    <x v="3"/>
    <x v="3"/>
    <x v="3"/>
    <x v="14"/>
  </r>
  <r>
    <x v="2284"/>
    <x v="1"/>
    <x v="1"/>
    <x v="1"/>
    <x v="0"/>
    <x v="5"/>
    <n v="9383.1200000000008"/>
    <n v="168.89616000000001"/>
    <n v="4"/>
    <n v="37532.480000000003"/>
    <x v="2284"/>
    <n v="4"/>
    <n v="3362"/>
    <x v="295"/>
    <x v="7"/>
    <x v="7"/>
    <x v="7"/>
    <x v="6"/>
  </r>
  <r>
    <x v="2285"/>
    <x v="0"/>
    <x v="0"/>
    <x v="0"/>
    <x v="2"/>
    <x v="4"/>
    <n v="13680.98"/>
    <n v="246.25763999999998"/>
    <n v="3"/>
    <n v="41042.94"/>
    <x v="2285"/>
    <n v="2.2999999999999998"/>
    <n v="972"/>
    <x v="338"/>
    <x v="6"/>
    <x v="6"/>
    <x v="6"/>
    <x v="2"/>
  </r>
  <r>
    <x v="2286"/>
    <x v="0"/>
    <x v="0"/>
    <x v="0"/>
    <x v="1"/>
    <x v="4"/>
    <n v="3377.85"/>
    <n v="60.801299999999991"/>
    <n v="5"/>
    <n v="16889.25"/>
    <x v="2286"/>
    <n v="4.54"/>
    <n v="588"/>
    <x v="347"/>
    <x v="1"/>
    <x v="1"/>
    <x v="1"/>
    <x v="3"/>
  </r>
  <r>
    <x v="2287"/>
    <x v="7"/>
    <x v="0"/>
    <x v="7"/>
    <x v="0"/>
    <x v="1"/>
    <n v="11700.1"/>
    <n v="210.6018"/>
    <n v="1"/>
    <n v="11700.1"/>
    <x v="2287"/>
    <n v="2.46"/>
    <n v="3847"/>
    <x v="37"/>
    <x v="5"/>
    <x v="5"/>
    <x v="5"/>
    <x v="18"/>
  </r>
  <r>
    <x v="2288"/>
    <x v="7"/>
    <x v="0"/>
    <x v="7"/>
    <x v="2"/>
    <x v="1"/>
    <n v="17216.669999999998"/>
    <n v="309.90005999999994"/>
    <n v="4"/>
    <n v="68866.679999999993"/>
    <x v="2288"/>
    <n v="4.57"/>
    <n v="2959"/>
    <x v="213"/>
    <x v="3"/>
    <x v="3"/>
    <x v="3"/>
    <x v="12"/>
  </r>
  <r>
    <x v="2289"/>
    <x v="6"/>
    <x v="4"/>
    <x v="6"/>
    <x v="0"/>
    <x v="4"/>
    <n v="13400.97"/>
    <n v="241.21745999999996"/>
    <n v="2"/>
    <n v="26801.94"/>
    <x v="2289"/>
    <n v="4.84"/>
    <n v="1012"/>
    <x v="348"/>
    <x v="9"/>
    <x v="9"/>
    <x v="9"/>
    <x v="22"/>
  </r>
  <r>
    <x v="2290"/>
    <x v="3"/>
    <x v="3"/>
    <x v="3"/>
    <x v="1"/>
    <x v="5"/>
    <n v="18170.09"/>
    <n v="327.06162"/>
    <n v="1"/>
    <n v="18170.09"/>
    <x v="2290"/>
    <n v="2.12"/>
    <n v="4809"/>
    <x v="17"/>
    <x v="9"/>
    <x v="9"/>
    <x v="9"/>
    <x v="14"/>
  </r>
  <r>
    <x v="2291"/>
    <x v="1"/>
    <x v="1"/>
    <x v="1"/>
    <x v="1"/>
    <x v="0"/>
    <n v="10027.84"/>
    <n v="180.50111999999999"/>
    <n v="2"/>
    <n v="20055.68"/>
    <x v="2291"/>
    <n v="2.13"/>
    <n v="279"/>
    <x v="335"/>
    <x v="0"/>
    <x v="0"/>
    <x v="0"/>
    <x v="21"/>
  </r>
  <r>
    <x v="2292"/>
    <x v="1"/>
    <x v="1"/>
    <x v="1"/>
    <x v="2"/>
    <x v="2"/>
    <n v="5073.22"/>
    <n v="91.317959999999999"/>
    <n v="4"/>
    <n v="20292.88"/>
    <x v="2292"/>
    <n v="3.35"/>
    <n v="3259"/>
    <x v="43"/>
    <x v="6"/>
    <x v="6"/>
    <x v="6"/>
    <x v="24"/>
  </r>
  <r>
    <x v="2293"/>
    <x v="2"/>
    <x v="2"/>
    <x v="2"/>
    <x v="1"/>
    <x v="1"/>
    <n v="4504.66"/>
    <n v="81.083879999999994"/>
    <n v="1"/>
    <n v="4504.66"/>
    <x v="2293"/>
    <n v="1.1100000000000001"/>
    <n v="4612"/>
    <x v="113"/>
    <x v="8"/>
    <x v="8"/>
    <x v="8"/>
    <x v="4"/>
  </r>
  <r>
    <x v="2294"/>
    <x v="0"/>
    <x v="0"/>
    <x v="0"/>
    <x v="1"/>
    <x v="5"/>
    <n v="1634.74"/>
    <n v="29.425319999999999"/>
    <n v="3"/>
    <n v="4904.22"/>
    <x v="2294"/>
    <n v="2.59"/>
    <n v="3209"/>
    <x v="207"/>
    <x v="9"/>
    <x v="9"/>
    <x v="9"/>
    <x v="21"/>
  </r>
  <r>
    <x v="2295"/>
    <x v="8"/>
    <x v="3"/>
    <x v="8"/>
    <x v="1"/>
    <x v="1"/>
    <n v="3763.06"/>
    <n v="67.735079999999996"/>
    <n v="1"/>
    <n v="3763.06"/>
    <x v="2295"/>
    <n v="2.99"/>
    <n v="438"/>
    <x v="30"/>
    <x v="5"/>
    <x v="5"/>
    <x v="5"/>
    <x v="17"/>
  </r>
  <r>
    <x v="2296"/>
    <x v="6"/>
    <x v="4"/>
    <x v="6"/>
    <x v="1"/>
    <x v="4"/>
    <n v="14389.48"/>
    <n v="259.01063999999997"/>
    <n v="3"/>
    <n v="43168.44"/>
    <x v="2296"/>
    <n v="1.62"/>
    <n v="3393"/>
    <x v="108"/>
    <x v="4"/>
    <x v="4"/>
    <x v="4"/>
    <x v="24"/>
  </r>
  <r>
    <x v="2297"/>
    <x v="1"/>
    <x v="1"/>
    <x v="1"/>
    <x v="1"/>
    <x v="1"/>
    <n v="12103.41"/>
    <n v="217.86137999999997"/>
    <n v="4"/>
    <n v="48413.64"/>
    <x v="2297"/>
    <n v="1.57"/>
    <n v="455"/>
    <x v="145"/>
    <x v="7"/>
    <x v="7"/>
    <x v="7"/>
    <x v="20"/>
  </r>
  <r>
    <x v="2298"/>
    <x v="8"/>
    <x v="3"/>
    <x v="8"/>
    <x v="0"/>
    <x v="3"/>
    <n v="16312.79"/>
    <n v="293.63022000000001"/>
    <n v="5"/>
    <n v="81563.95"/>
    <x v="2298"/>
    <n v="3.56"/>
    <n v="4704"/>
    <x v="114"/>
    <x v="3"/>
    <x v="3"/>
    <x v="3"/>
    <x v="28"/>
  </r>
  <r>
    <x v="2299"/>
    <x v="7"/>
    <x v="0"/>
    <x v="7"/>
    <x v="0"/>
    <x v="3"/>
    <n v="9025.91"/>
    <n v="162.46637999999999"/>
    <n v="2"/>
    <n v="18051.82"/>
    <x v="2299"/>
    <n v="2.11"/>
    <n v="2860"/>
    <x v="186"/>
    <x v="1"/>
    <x v="1"/>
    <x v="1"/>
    <x v="4"/>
  </r>
  <r>
    <x v="2300"/>
    <x v="2"/>
    <x v="2"/>
    <x v="2"/>
    <x v="0"/>
    <x v="5"/>
    <n v="14226.77"/>
    <n v="256.08186000000001"/>
    <n v="2"/>
    <n v="28453.54"/>
    <x v="2300"/>
    <n v="3.41"/>
    <n v="4131"/>
    <x v="239"/>
    <x v="5"/>
    <x v="5"/>
    <x v="5"/>
    <x v="16"/>
  </r>
  <r>
    <x v="2301"/>
    <x v="5"/>
    <x v="1"/>
    <x v="5"/>
    <x v="2"/>
    <x v="4"/>
    <n v="11527.39"/>
    <n v="207.49301999999997"/>
    <n v="3"/>
    <n v="34582.17"/>
    <x v="2301"/>
    <n v="1.63"/>
    <n v="1366"/>
    <x v="356"/>
    <x v="8"/>
    <x v="8"/>
    <x v="8"/>
    <x v="24"/>
  </r>
  <r>
    <x v="2302"/>
    <x v="4"/>
    <x v="0"/>
    <x v="4"/>
    <x v="2"/>
    <x v="1"/>
    <n v="15380.88"/>
    <n v="276.85583999999994"/>
    <n v="1"/>
    <n v="15380.88"/>
    <x v="2302"/>
    <n v="3.74"/>
    <n v="763"/>
    <x v="286"/>
    <x v="5"/>
    <x v="5"/>
    <x v="5"/>
    <x v="10"/>
  </r>
  <r>
    <x v="2303"/>
    <x v="2"/>
    <x v="2"/>
    <x v="2"/>
    <x v="1"/>
    <x v="4"/>
    <n v="14977.71"/>
    <n v="269.59877999999998"/>
    <n v="1"/>
    <n v="14977.71"/>
    <x v="2303"/>
    <n v="1.64"/>
    <n v="4326"/>
    <x v="185"/>
    <x v="0"/>
    <x v="0"/>
    <x v="0"/>
    <x v="6"/>
  </r>
  <r>
    <x v="2304"/>
    <x v="1"/>
    <x v="1"/>
    <x v="1"/>
    <x v="2"/>
    <x v="5"/>
    <n v="18605.79"/>
    <n v="334.90422000000001"/>
    <n v="5"/>
    <n v="93028.95"/>
    <x v="2304"/>
    <n v="1.44"/>
    <n v="2715"/>
    <x v="240"/>
    <x v="2"/>
    <x v="2"/>
    <x v="2"/>
    <x v="28"/>
  </r>
  <r>
    <x v="2305"/>
    <x v="5"/>
    <x v="1"/>
    <x v="5"/>
    <x v="0"/>
    <x v="0"/>
    <n v="8976.0400000000009"/>
    <n v="161.56872000000001"/>
    <n v="3"/>
    <n v="26928.12"/>
    <x v="2305"/>
    <n v="2.64"/>
    <n v="112"/>
    <x v="254"/>
    <x v="11"/>
    <x v="11"/>
    <x v="11"/>
    <x v="27"/>
  </r>
  <r>
    <x v="2306"/>
    <x v="2"/>
    <x v="2"/>
    <x v="2"/>
    <x v="1"/>
    <x v="2"/>
    <n v="6611.93"/>
    <n v="119.01474"/>
    <n v="4"/>
    <n v="26447.72"/>
    <x v="2306"/>
    <n v="2"/>
    <n v="207"/>
    <x v="19"/>
    <x v="10"/>
    <x v="10"/>
    <x v="10"/>
    <x v="16"/>
  </r>
  <r>
    <x v="2307"/>
    <x v="7"/>
    <x v="0"/>
    <x v="7"/>
    <x v="1"/>
    <x v="3"/>
    <n v="12041.52"/>
    <n v="216.74735999999999"/>
    <n v="1"/>
    <n v="12041.52"/>
    <x v="2307"/>
    <n v="4.05"/>
    <n v="436"/>
    <x v="105"/>
    <x v="7"/>
    <x v="7"/>
    <x v="7"/>
    <x v="17"/>
  </r>
  <r>
    <x v="2308"/>
    <x v="9"/>
    <x v="1"/>
    <x v="9"/>
    <x v="2"/>
    <x v="5"/>
    <n v="3513.48"/>
    <n v="63.242639999999994"/>
    <n v="2"/>
    <n v="7026.96"/>
    <x v="2308"/>
    <n v="2.78"/>
    <n v="3248"/>
    <x v="94"/>
    <x v="11"/>
    <x v="11"/>
    <x v="11"/>
    <x v="13"/>
  </r>
  <r>
    <x v="2309"/>
    <x v="2"/>
    <x v="2"/>
    <x v="2"/>
    <x v="1"/>
    <x v="2"/>
    <n v="3556.07"/>
    <n v="64.009259999999998"/>
    <n v="3"/>
    <n v="10668.21"/>
    <x v="2309"/>
    <n v="2"/>
    <n v="71"/>
    <x v="127"/>
    <x v="6"/>
    <x v="6"/>
    <x v="6"/>
    <x v="0"/>
  </r>
  <r>
    <x v="2310"/>
    <x v="5"/>
    <x v="1"/>
    <x v="5"/>
    <x v="1"/>
    <x v="4"/>
    <n v="16773.14"/>
    <n v="301.91651999999999"/>
    <n v="1"/>
    <n v="16773.14"/>
    <x v="2310"/>
    <n v="4.4000000000000004"/>
    <n v="289"/>
    <x v="35"/>
    <x v="5"/>
    <x v="5"/>
    <x v="5"/>
    <x v="21"/>
  </r>
  <r>
    <x v="2311"/>
    <x v="8"/>
    <x v="3"/>
    <x v="8"/>
    <x v="0"/>
    <x v="0"/>
    <n v="2908.84"/>
    <n v="52.359119999999997"/>
    <n v="3"/>
    <n v="8726.52"/>
    <x v="2311"/>
    <n v="4.58"/>
    <n v="3224"/>
    <x v="317"/>
    <x v="9"/>
    <x v="9"/>
    <x v="9"/>
    <x v="11"/>
  </r>
  <r>
    <x v="2312"/>
    <x v="7"/>
    <x v="0"/>
    <x v="7"/>
    <x v="0"/>
    <x v="4"/>
    <n v="3339.03"/>
    <n v="60.102539999999998"/>
    <n v="3"/>
    <n v="10017.09"/>
    <x v="2312"/>
    <n v="3.76"/>
    <n v="3228"/>
    <x v="194"/>
    <x v="2"/>
    <x v="2"/>
    <x v="2"/>
    <x v="29"/>
  </r>
  <r>
    <x v="2313"/>
    <x v="9"/>
    <x v="1"/>
    <x v="9"/>
    <x v="2"/>
    <x v="3"/>
    <n v="1087.75"/>
    <n v="19.579499999999999"/>
    <n v="5"/>
    <n v="5438.75"/>
    <x v="2313"/>
    <n v="4.58"/>
    <n v="159"/>
    <x v="99"/>
    <x v="9"/>
    <x v="9"/>
    <x v="9"/>
    <x v="20"/>
  </r>
  <r>
    <x v="2314"/>
    <x v="0"/>
    <x v="0"/>
    <x v="0"/>
    <x v="0"/>
    <x v="2"/>
    <n v="15280.71"/>
    <n v="275.05277999999998"/>
    <n v="3"/>
    <n v="45842.13"/>
    <x v="2314"/>
    <n v="4.78"/>
    <n v="992"/>
    <x v="134"/>
    <x v="8"/>
    <x v="8"/>
    <x v="8"/>
    <x v="23"/>
  </r>
  <r>
    <x v="2315"/>
    <x v="9"/>
    <x v="1"/>
    <x v="9"/>
    <x v="0"/>
    <x v="5"/>
    <n v="15314.29"/>
    <n v="275.65722"/>
    <n v="5"/>
    <n v="76571.45"/>
    <x v="2315"/>
    <n v="4.99"/>
    <n v="2576"/>
    <x v="189"/>
    <x v="11"/>
    <x v="11"/>
    <x v="11"/>
    <x v="9"/>
  </r>
  <r>
    <x v="2316"/>
    <x v="4"/>
    <x v="0"/>
    <x v="4"/>
    <x v="1"/>
    <x v="5"/>
    <n v="18362.57"/>
    <n v="330.52625999999998"/>
    <n v="3"/>
    <n v="55087.71"/>
    <x v="2316"/>
    <n v="2.33"/>
    <n v="1115"/>
    <x v="115"/>
    <x v="2"/>
    <x v="2"/>
    <x v="2"/>
    <x v="7"/>
  </r>
  <r>
    <x v="2317"/>
    <x v="1"/>
    <x v="1"/>
    <x v="1"/>
    <x v="0"/>
    <x v="1"/>
    <n v="14794.43"/>
    <n v="266.29973999999999"/>
    <n v="2"/>
    <n v="29588.86"/>
    <x v="2317"/>
    <n v="4.84"/>
    <n v="72"/>
    <x v="246"/>
    <x v="10"/>
    <x v="10"/>
    <x v="10"/>
    <x v="12"/>
  </r>
  <r>
    <x v="2318"/>
    <x v="2"/>
    <x v="2"/>
    <x v="2"/>
    <x v="0"/>
    <x v="3"/>
    <n v="7815.82"/>
    <n v="140.68475999999998"/>
    <n v="1"/>
    <n v="7815.82"/>
    <x v="2318"/>
    <n v="1.1100000000000001"/>
    <n v="1351"/>
    <x v="187"/>
    <x v="3"/>
    <x v="3"/>
    <x v="3"/>
    <x v="21"/>
  </r>
  <r>
    <x v="2319"/>
    <x v="3"/>
    <x v="3"/>
    <x v="3"/>
    <x v="0"/>
    <x v="0"/>
    <n v="17202.45"/>
    <n v="309.64409999999998"/>
    <n v="4"/>
    <n v="68809.8"/>
    <x v="2319"/>
    <n v="3.1"/>
    <n v="1400"/>
    <x v="8"/>
    <x v="5"/>
    <x v="5"/>
    <x v="5"/>
    <x v="8"/>
  </r>
  <r>
    <x v="2320"/>
    <x v="1"/>
    <x v="1"/>
    <x v="1"/>
    <x v="2"/>
    <x v="0"/>
    <n v="6011.19"/>
    <n v="108.20141999999998"/>
    <n v="1"/>
    <n v="6011.19"/>
    <x v="2320"/>
    <n v="2.82"/>
    <n v="595"/>
    <x v="158"/>
    <x v="8"/>
    <x v="8"/>
    <x v="8"/>
    <x v="1"/>
  </r>
  <r>
    <x v="2321"/>
    <x v="2"/>
    <x v="2"/>
    <x v="2"/>
    <x v="0"/>
    <x v="5"/>
    <n v="14993.64"/>
    <n v="269.88551999999999"/>
    <n v="1"/>
    <n v="14993.64"/>
    <x v="2321"/>
    <n v="4.12"/>
    <n v="478"/>
    <x v="135"/>
    <x v="9"/>
    <x v="9"/>
    <x v="9"/>
    <x v="24"/>
  </r>
  <r>
    <x v="2322"/>
    <x v="3"/>
    <x v="3"/>
    <x v="3"/>
    <x v="1"/>
    <x v="4"/>
    <n v="13699.28"/>
    <n v="246.58704"/>
    <n v="3"/>
    <n v="41097.839999999997"/>
    <x v="2322"/>
    <n v="2.56"/>
    <n v="3348"/>
    <x v="97"/>
    <x v="0"/>
    <x v="0"/>
    <x v="0"/>
    <x v="28"/>
  </r>
  <r>
    <x v="2323"/>
    <x v="4"/>
    <x v="0"/>
    <x v="4"/>
    <x v="2"/>
    <x v="2"/>
    <n v="17782.12"/>
    <n v="320.07815999999997"/>
    <n v="5"/>
    <n v="88910.6"/>
    <x v="2323"/>
    <n v="3.45"/>
    <n v="3662"/>
    <x v="182"/>
    <x v="9"/>
    <x v="9"/>
    <x v="9"/>
    <x v="30"/>
  </r>
  <r>
    <x v="2324"/>
    <x v="8"/>
    <x v="3"/>
    <x v="8"/>
    <x v="0"/>
    <x v="0"/>
    <n v="19774.560000000001"/>
    <n v="355.94207999999998"/>
    <n v="3"/>
    <n v="59323.68"/>
    <x v="2324"/>
    <n v="3.75"/>
    <n v="3170"/>
    <x v="209"/>
    <x v="7"/>
    <x v="7"/>
    <x v="7"/>
    <x v="13"/>
  </r>
  <r>
    <x v="2325"/>
    <x v="7"/>
    <x v="0"/>
    <x v="7"/>
    <x v="1"/>
    <x v="4"/>
    <n v="6922.72"/>
    <n v="124.60896"/>
    <n v="5"/>
    <n v="34613.599999999999"/>
    <x v="2325"/>
    <n v="3.76"/>
    <n v="3317"/>
    <x v="229"/>
    <x v="2"/>
    <x v="2"/>
    <x v="2"/>
    <x v="22"/>
  </r>
  <r>
    <x v="2326"/>
    <x v="0"/>
    <x v="0"/>
    <x v="0"/>
    <x v="1"/>
    <x v="3"/>
    <n v="7181.59"/>
    <n v="129.26862"/>
    <n v="1"/>
    <n v="7181.59"/>
    <x v="2326"/>
    <n v="3.04"/>
    <n v="4403"/>
    <x v="325"/>
    <x v="0"/>
    <x v="0"/>
    <x v="0"/>
    <x v="22"/>
  </r>
  <r>
    <x v="2327"/>
    <x v="1"/>
    <x v="1"/>
    <x v="1"/>
    <x v="0"/>
    <x v="4"/>
    <n v="19751.240000000002"/>
    <n v="355.52231999999998"/>
    <n v="1"/>
    <n v="19751.240000000002"/>
    <x v="2327"/>
    <n v="3.02"/>
    <n v="174"/>
    <x v="326"/>
    <x v="10"/>
    <x v="10"/>
    <x v="10"/>
    <x v="7"/>
  </r>
  <r>
    <x v="2328"/>
    <x v="8"/>
    <x v="3"/>
    <x v="8"/>
    <x v="0"/>
    <x v="1"/>
    <n v="16543.09"/>
    <n v="297.77562"/>
    <n v="4"/>
    <n v="66172.36"/>
    <x v="2328"/>
    <n v="1.03"/>
    <n v="4721"/>
    <x v="333"/>
    <x v="8"/>
    <x v="8"/>
    <x v="8"/>
    <x v="26"/>
  </r>
  <r>
    <x v="2329"/>
    <x v="8"/>
    <x v="3"/>
    <x v="8"/>
    <x v="1"/>
    <x v="5"/>
    <n v="12899.1"/>
    <n v="232.18379999999999"/>
    <n v="1"/>
    <n v="12899.1"/>
    <x v="2329"/>
    <n v="4.2"/>
    <n v="4423"/>
    <x v="201"/>
    <x v="2"/>
    <x v="2"/>
    <x v="2"/>
    <x v="8"/>
  </r>
  <r>
    <x v="2330"/>
    <x v="7"/>
    <x v="0"/>
    <x v="7"/>
    <x v="1"/>
    <x v="2"/>
    <n v="11440.94"/>
    <n v="205.93691999999999"/>
    <n v="5"/>
    <n v="57204.7"/>
    <x v="2330"/>
    <n v="2.48"/>
    <n v="4112"/>
    <x v="126"/>
    <x v="5"/>
    <x v="5"/>
    <x v="5"/>
    <x v="24"/>
  </r>
  <r>
    <x v="2331"/>
    <x v="7"/>
    <x v="0"/>
    <x v="7"/>
    <x v="1"/>
    <x v="5"/>
    <n v="19038.810000000001"/>
    <n v="342.69857999999999"/>
    <n v="5"/>
    <n v="95194.05"/>
    <x v="2331"/>
    <n v="3.57"/>
    <n v="832"/>
    <x v="228"/>
    <x v="3"/>
    <x v="3"/>
    <x v="3"/>
    <x v="8"/>
  </r>
  <r>
    <x v="2332"/>
    <x v="0"/>
    <x v="0"/>
    <x v="0"/>
    <x v="2"/>
    <x v="2"/>
    <n v="19561.05"/>
    <n v="352.09889999999996"/>
    <n v="5"/>
    <n v="97805.25"/>
    <x v="2332"/>
    <n v="2.88"/>
    <n v="836"/>
    <x v="113"/>
    <x v="8"/>
    <x v="8"/>
    <x v="8"/>
    <x v="4"/>
  </r>
  <r>
    <x v="2333"/>
    <x v="2"/>
    <x v="2"/>
    <x v="2"/>
    <x v="0"/>
    <x v="0"/>
    <n v="2512.41"/>
    <n v="45.223379999999992"/>
    <n v="3"/>
    <n v="7537.23"/>
    <x v="2333"/>
    <n v="2.25"/>
    <n v="2731"/>
    <x v="249"/>
    <x v="10"/>
    <x v="10"/>
    <x v="10"/>
    <x v="30"/>
  </r>
  <r>
    <x v="2334"/>
    <x v="3"/>
    <x v="3"/>
    <x v="3"/>
    <x v="0"/>
    <x v="0"/>
    <n v="9277.18"/>
    <n v="166.98924"/>
    <n v="1"/>
    <n v="9277.18"/>
    <x v="2334"/>
    <n v="1.93"/>
    <n v="2450"/>
    <x v="356"/>
    <x v="8"/>
    <x v="8"/>
    <x v="8"/>
    <x v="24"/>
  </r>
  <r>
    <x v="2335"/>
    <x v="8"/>
    <x v="3"/>
    <x v="8"/>
    <x v="1"/>
    <x v="1"/>
    <n v="19905.86"/>
    <n v="358.30547999999999"/>
    <n v="4"/>
    <n v="79623.44"/>
    <x v="2335"/>
    <n v="4.9400000000000004"/>
    <n v="4239"/>
    <x v="99"/>
    <x v="9"/>
    <x v="9"/>
    <x v="9"/>
    <x v="20"/>
  </r>
  <r>
    <x v="2336"/>
    <x v="2"/>
    <x v="2"/>
    <x v="2"/>
    <x v="0"/>
    <x v="4"/>
    <n v="11868.16"/>
    <n v="213.62687999999997"/>
    <n v="2"/>
    <n v="23736.32"/>
    <x v="2336"/>
    <n v="4.2699999999999996"/>
    <n v="3352"/>
    <x v="245"/>
    <x v="0"/>
    <x v="0"/>
    <x v="0"/>
    <x v="18"/>
  </r>
  <r>
    <x v="2337"/>
    <x v="5"/>
    <x v="1"/>
    <x v="5"/>
    <x v="1"/>
    <x v="0"/>
    <n v="13168.75"/>
    <n v="237.03749999999999"/>
    <n v="1"/>
    <n v="13168.75"/>
    <x v="2337"/>
    <n v="4.0599999999999996"/>
    <n v="4494"/>
    <x v="110"/>
    <x v="8"/>
    <x v="8"/>
    <x v="8"/>
    <x v="10"/>
  </r>
  <r>
    <x v="2338"/>
    <x v="7"/>
    <x v="0"/>
    <x v="7"/>
    <x v="2"/>
    <x v="5"/>
    <n v="6792.58"/>
    <n v="122.26643999999999"/>
    <n v="4"/>
    <n v="27170.32"/>
    <x v="2338"/>
    <n v="4.21"/>
    <n v="2376"/>
    <x v="349"/>
    <x v="9"/>
    <x v="9"/>
    <x v="9"/>
    <x v="15"/>
  </r>
  <r>
    <x v="2339"/>
    <x v="2"/>
    <x v="2"/>
    <x v="2"/>
    <x v="2"/>
    <x v="3"/>
    <n v="2883.84"/>
    <n v="51.909120000000001"/>
    <n v="1"/>
    <n v="2883.84"/>
    <x v="2339"/>
    <n v="2.88"/>
    <n v="4697"/>
    <x v="116"/>
    <x v="3"/>
    <x v="3"/>
    <x v="3"/>
    <x v="17"/>
  </r>
  <r>
    <x v="2340"/>
    <x v="0"/>
    <x v="0"/>
    <x v="0"/>
    <x v="2"/>
    <x v="2"/>
    <n v="15093.15"/>
    <n v="271.67669999999998"/>
    <n v="3"/>
    <n v="45279.45"/>
    <x v="2340"/>
    <n v="4.8499999999999996"/>
    <n v="3462"/>
    <x v="149"/>
    <x v="6"/>
    <x v="6"/>
    <x v="6"/>
    <x v="21"/>
  </r>
  <r>
    <x v="2341"/>
    <x v="0"/>
    <x v="0"/>
    <x v="0"/>
    <x v="1"/>
    <x v="5"/>
    <n v="6471.45"/>
    <n v="116.48609999999999"/>
    <n v="1"/>
    <n v="6471.45"/>
    <x v="2341"/>
    <n v="2.3199999999999998"/>
    <n v="2960"/>
    <x v="357"/>
    <x v="9"/>
    <x v="9"/>
    <x v="9"/>
    <x v="4"/>
  </r>
  <r>
    <x v="2342"/>
    <x v="6"/>
    <x v="4"/>
    <x v="6"/>
    <x v="2"/>
    <x v="5"/>
    <n v="2181.1"/>
    <n v="39.259799999999998"/>
    <n v="2"/>
    <n v="4362.2"/>
    <x v="2342"/>
    <n v="4.0999999999999996"/>
    <n v="4083"/>
    <x v="10"/>
    <x v="4"/>
    <x v="4"/>
    <x v="4"/>
    <x v="10"/>
  </r>
  <r>
    <x v="2343"/>
    <x v="4"/>
    <x v="0"/>
    <x v="4"/>
    <x v="0"/>
    <x v="0"/>
    <n v="14329.71"/>
    <n v="257.93477999999999"/>
    <n v="4"/>
    <n v="57318.84"/>
    <x v="2343"/>
    <n v="1.1100000000000001"/>
    <n v="1189"/>
    <x v="225"/>
    <x v="5"/>
    <x v="5"/>
    <x v="5"/>
    <x v="14"/>
  </r>
  <r>
    <x v="2344"/>
    <x v="3"/>
    <x v="3"/>
    <x v="3"/>
    <x v="0"/>
    <x v="4"/>
    <n v="9801.93"/>
    <n v="176.43474000000001"/>
    <n v="4"/>
    <n v="39207.72"/>
    <x v="2344"/>
    <n v="4.46"/>
    <n v="2112"/>
    <x v="26"/>
    <x v="2"/>
    <x v="2"/>
    <x v="2"/>
    <x v="9"/>
  </r>
  <r>
    <x v="2345"/>
    <x v="1"/>
    <x v="1"/>
    <x v="1"/>
    <x v="0"/>
    <x v="5"/>
    <n v="2571.56"/>
    <n v="46.288079999999994"/>
    <n v="4"/>
    <n v="10286.24"/>
    <x v="2345"/>
    <n v="1.08"/>
    <n v="4535"/>
    <x v="94"/>
    <x v="11"/>
    <x v="11"/>
    <x v="11"/>
    <x v="13"/>
  </r>
  <r>
    <x v="2346"/>
    <x v="2"/>
    <x v="2"/>
    <x v="2"/>
    <x v="2"/>
    <x v="1"/>
    <n v="5684.35"/>
    <n v="102.31829999999999"/>
    <n v="4"/>
    <n v="22737.4"/>
    <x v="2346"/>
    <n v="3.39"/>
    <n v="3589"/>
    <x v="347"/>
    <x v="1"/>
    <x v="1"/>
    <x v="1"/>
    <x v="3"/>
  </r>
  <r>
    <x v="2347"/>
    <x v="1"/>
    <x v="1"/>
    <x v="1"/>
    <x v="1"/>
    <x v="1"/>
    <n v="3409.25"/>
    <n v="61.366499999999995"/>
    <n v="5"/>
    <n v="17046.25"/>
    <x v="2347"/>
    <n v="3.96"/>
    <n v="3863"/>
    <x v="317"/>
    <x v="9"/>
    <x v="9"/>
    <x v="9"/>
    <x v="11"/>
  </r>
  <r>
    <x v="2348"/>
    <x v="0"/>
    <x v="0"/>
    <x v="0"/>
    <x v="1"/>
    <x v="4"/>
    <n v="599.97"/>
    <n v="10.79946"/>
    <n v="5"/>
    <n v="2999.85"/>
    <x v="2348"/>
    <n v="4.25"/>
    <n v="666"/>
    <x v="48"/>
    <x v="6"/>
    <x v="6"/>
    <x v="6"/>
    <x v="27"/>
  </r>
  <r>
    <x v="2349"/>
    <x v="6"/>
    <x v="4"/>
    <x v="6"/>
    <x v="0"/>
    <x v="5"/>
    <n v="7235.85"/>
    <n v="130.24529999999999"/>
    <n v="4"/>
    <n v="28943.4"/>
    <x v="2349"/>
    <n v="2.93"/>
    <n v="3870"/>
    <x v="167"/>
    <x v="8"/>
    <x v="8"/>
    <x v="8"/>
    <x v="21"/>
  </r>
  <r>
    <x v="2350"/>
    <x v="9"/>
    <x v="1"/>
    <x v="9"/>
    <x v="2"/>
    <x v="0"/>
    <n v="14336.25"/>
    <n v="258.05249999999995"/>
    <n v="2"/>
    <n v="28672.5"/>
    <x v="2350"/>
    <n v="4.2300000000000004"/>
    <n v="3860"/>
    <x v="266"/>
    <x v="10"/>
    <x v="10"/>
    <x v="10"/>
    <x v="24"/>
  </r>
  <r>
    <x v="2351"/>
    <x v="2"/>
    <x v="2"/>
    <x v="2"/>
    <x v="2"/>
    <x v="4"/>
    <n v="14443.86"/>
    <n v="259.98948000000001"/>
    <n v="4"/>
    <n v="57775.44"/>
    <x v="2351"/>
    <n v="1.45"/>
    <n v="4101"/>
    <x v="19"/>
    <x v="10"/>
    <x v="10"/>
    <x v="10"/>
    <x v="16"/>
  </r>
  <r>
    <x v="2352"/>
    <x v="4"/>
    <x v="0"/>
    <x v="4"/>
    <x v="0"/>
    <x v="2"/>
    <n v="6701.69"/>
    <n v="120.63041999999999"/>
    <n v="4"/>
    <n v="26806.76"/>
    <x v="2352"/>
    <n v="3.21"/>
    <n v="584"/>
    <x v="140"/>
    <x v="1"/>
    <x v="1"/>
    <x v="1"/>
    <x v="23"/>
  </r>
  <r>
    <x v="2353"/>
    <x v="1"/>
    <x v="1"/>
    <x v="1"/>
    <x v="1"/>
    <x v="4"/>
    <n v="12802.52"/>
    <n v="230.44535999999999"/>
    <n v="2"/>
    <n v="25605.040000000001"/>
    <x v="2353"/>
    <n v="4.84"/>
    <n v="2334"/>
    <x v="11"/>
    <x v="2"/>
    <x v="2"/>
    <x v="2"/>
    <x v="11"/>
  </r>
  <r>
    <x v="2354"/>
    <x v="2"/>
    <x v="2"/>
    <x v="2"/>
    <x v="2"/>
    <x v="5"/>
    <n v="11889.02"/>
    <n v="214.00235999999998"/>
    <n v="2"/>
    <n v="23778.04"/>
    <x v="2354"/>
    <n v="3.31"/>
    <n v="4033"/>
    <x v="211"/>
    <x v="2"/>
    <x v="2"/>
    <x v="2"/>
    <x v="14"/>
  </r>
  <r>
    <x v="2355"/>
    <x v="5"/>
    <x v="1"/>
    <x v="5"/>
    <x v="2"/>
    <x v="4"/>
    <n v="5813.07"/>
    <n v="104.63525999999999"/>
    <n v="2"/>
    <n v="11626.14"/>
    <x v="2355"/>
    <n v="2.75"/>
    <n v="2583"/>
    <x v="228"/>
    <x v="3"/>
    <x v="3"/>
    <x v="3"/>
    <x v="8"/>
  </r>
  <r>
    <x v="2356"/>
    <x v="0"/>
    <x v="0"/>
    <x v="0"/>
    <x v="0"/>
    <x v="2"/>
    <n v="14289.08"/>
    <n v="257.20344"/>
    <n v="2"/>
    <n v="28578.16"/>
    <x v="2356"/>
    <n v="1.1299999999999999"/>
    <n v="4340"/>
    <x v="267"/>
    <x v="2"/>
    <x v="2"/>
    <x v="2"/>
    <x v="23"/>
  </r>
  <r>
    <x v="2357"/>
    <x v="9"/>
    <x v="1"/>
    <x v="9"/>
    <x v="0"/>
    <x v="5"/>
    <n v="3832.34"/>
    <n v="68.982119999999995"/>
    <n v="5"/>
    <n v="19161.7"/>
    <x v="2357"/>
    <n v="4.21"/>
    <n v="4332"/>
    <x v="26"/>
    <x v="2"/>
    <x v="2"/>
    <x v="2"/>
    <x v="9"/>
  </r>
  <r>
    <x v="2358"/>
    <x v="4"/>
    <x v="0"/>
    <x v="4"/>
    <x v="1"/>
    <x v="4"/>
    <n v="13381.68"/>
    <n v="240.87024"/>
    <n v="4"/>
    <n v="53526.720000000001"/>
    <x v="2358"/>
    <n v="4.71"/>
    <n v="1819"/>
    <x v="41"/>
    <x v="6"/>
    <x v="6"/>
    <x v="6"/>
    <x v="19"/>
  </r>
  <r>
    <x v="2359"/>
    <x v="5"/>
    <x v="1"/>
    <x v="5"/>
    <x v="2"/>
    <x v="0"/>
    <n v="8237.34"/>
    <n v="148.27212"/>
    <n v="3"/>
    <n v="24712.02"/>
    <x v="2359"/>
    <n v="2.15"/>
    <n v="2480"/>
    <x v="337"/>
    <x v="9"/>
    <x v="9"/>
    <x v="9"/>
    <x v="17"/>
  </r>
  <r>
    <x v="2360"/>
    <x v="9"/>
    <x v="1"/>
    <x v="9"/>
    <x v="0"/>
    <x v="2"/>
    <n v="996.37"/>
    <n v="17.934659999999997"/>
    <n v="5"/>
    <n v="4981.8500000000004"/>
    <x v="2360"/>
    <n v="2.91"/>
    <n v="764"/>
    <x v="128"/>
    <x v="3"/>
    <x v="3"/>
    <x v="3"/>
    <x v="29"/>
  </r>
  <r>
    <x v="2361"/>
    <x v="5"/>
    <x v="1"/>
    <x v="5"/>
    <x v="1"/>
    <x v="0"/>
    <n v="12095.77"/>
    <n v="217.72386"/>
    <n v="4"/>
    <n v="48383.08"/>
    <x v="2361"/>
    <n v="2.0099999999999998"/>
    <n v="3151"/>
    <x v="178"/>
    <x v="8"/>
    <x v="8"/>
    <x v="8"/>
    <x v="5"/>
  </r>
  <r>
    <x v="2362"/>
    <x v="5"/>
    <x v="1"/>
    <x v="5"/>
    <x v="0"/>
    <x v="1"/>
    <n v="16832.89"/>
    <n v="302.99201999999997"/>
    <n v="4"/>
    <n v="67331.56"/>
    <x v="2362"/>
    <n v="3.98"/>
    <n v="2712"/>
    <x v="230"/>
    <x v="7"/>
    <x v="7"/>
    <x v="7"/>
    <x v="8"/>
  </r>
  <r>
    <x v="2363"/>
    <x v="8"/>
    <x v="3"/>
    <x v="8"/>
    <x v="0"/>
    <x v="2"/>
    <n v="1099.25"/>
    <n v="19.7865"/>
    <n v="4"/>
    <n v="4397"/>
    <x v="2363"/>
    <n v="3.63"/>
    <n v="2393"/>
    <x v="288"/>
    <x v="4"/>
    <x v="4"/>
    <x v="4"/>
    <x v="14"/>
  </r>
  <r>
    <x v="2364"/>
    <x v="3"/>
    <x v="3"/>
    <x v="3"/>
    <x v="0"/>
    <x v="1"/>
    <n v="3668.88"/>
    <n v="66.039839999999998"/>
    <n v="5"/>
    <n v="18344.400000000001"/>
    <x v="2364"/>
    <n v="2.2999999999999998"/>
    <n v="3913"/>
    <x v="273"/>
    <x v="11"/>
    <x v="11"/>
    <x v="11"/>
    <x v="16"/>
  </r>
  <r>
    <x v="2365"/>
    <x v="0"/>
    <x v="0"/>
    <x v="0"/>
    <x v="0"/>
    <x v="5"/>
    <n v="18742.53"/>
    <n v="337.36553999999995"/>
    <n v="4"/>
    <n v="74970.12"/>
    <x v="2365"/>
    <n v="2.2200000000000002"/>
    <n v="1886"/>
    <x v="322"/>
    <x v="5"/>
    <x v="5"/>
    <x v="5"/>
    <x v="15"/>
  </r>
  <r>
    <x v="2366"/>
    <x v="2"/>
    <x v="2"/>
    <x v="2"/>
    <x v="0"/>
    <x v="0"/>
    <n v="5163.3900000000003"/>
    <n v="92.941019999999995"/>
    <n v="2"/>
    <n v="10326.780000000001"/>
    <x v="2366"/>
    <n v="1.78"/>
    <n v="4981"/>
    <x v="121"/>
    <x v="8"/>
    <x v="8"/>
    <x v="8"/>
    <x v="27"/>
  </r>
  <r>
    <x v="2367"/>
    <x v="7"/>
    <x v="0"/>
    <x v="7"/>
    <x v="2"/>
    <x v="4"/>
    <n v="2191.92"/>
    <n v="39.454560000000001"/>
    <n v="2"/>
    <n v="4383.84"/>
    <x v="2367"/>
    <n v="3.29"/>
    <n v="468"/>
    <x v="77"/>
    <x v="6"/>
    <x v="6"/>
    <x v="6"/>
    <x v="23"/>
  </r>
  <r>
    <x v="2368"/>
    <x v="7"/>
    <x v="0"/>
    <x v="7"/>
    <x v="1"/>
    <x v="0"/>
    <n v="14115.7"/>
    <n v="254.08259999999999"/>
    <n v="3"/>
    <n v="42347.1"/>
    <x v="2368"/>
    <n v="1.06"/>
    <n v="1332"/>
    <x v="185"/>
    <x v="0"/>
    <x v="0"/>
    <x v="0"/>
    <x v="6"/>
  </r>
  <r>
    <x v="2369"/>
    <x v="5"/>
    <x v="1"/>
    <x v="5"/>
    <x v="2"/>
    <x v="0"/>
    <n v="8607.98"/>
    <n v="154.94363999999999"/>
    <n v="5"/>
    <n v="43039.9"/>
    <x v="2369"/>
    <n v="3.84"/>
    <n v="2381"/>
    <x v="129"/>
    <x v="7"/>
    <x v="7"/>
    <x v="7"/>
    <x v="25"/>
  </r>
  <r>
    <x v="2370"/>
    <x v="3"/>
    <x v="3"/>
    <x v="3"/>
    <x v="0"/>
    <x v="2"/>
    <n v="16276.47"/>
    <n v="292.97645999999997"/>
    <n v="1"/>
    <n v="16276.47"/>
    <x v="2370"/>
    <n v="3.08"/>
    <n v="3531"/>
    <x v="305"/>
    <x v="3"/>
    <x v="3"/>
    <x v="3"/>
    <x v="19"/>
  </r>
  <r>
    <x v="2371"/>
    <x v="2"/>
    <x v="2"/>
    <x v="2"/>
    <x v="1"/>
    <x v="2"/>
    <n v="11927.57"/>
    <n v="214.69625999999997"/>
    <n v="4"/>
    <n v="47710.28"/>
    <x v="2371"/>
    <n v="3.23"/>
    <n v="2826"/>
    <x v="245"/>
    <x v="0"/>
    <x v="0"/>
    <x v="0"/>
    <x v="18"/>
  </r>
  <r>
    <x v="2372"/>
    <x v="5"/>
    <x v="1"/>
    <x v="5"/>
    <x v="1"/>
    <x v="4"/>
    <n v="13324.39"/>
    <n v="239.83901999999998"/>
    <n v="5"/>
    <n v="66621.95"/>
    <x v="2372"/>
    <n v="2.5099999999999998"/>
    <n v="2720"/>
    <x v="96"/>
    <x v="1"/>
    <x v="1"/>
    <x v="1"/>
    <x v="10"/>
  </r>
  <r>
    <x v="2373"/>
    <x v="5"/>
    <x v="1"/>
    <x v="5"/>
    <x v="1"/>
    <x v="3"/>
    <n v="9239.24"/>
    <n v="166.30631999999997"/>
    <n v="1"/>
    <n v="9239.24"/>
    <x v="2373"/>
    <n v="3.86"/>
    <n v="396"/>
    <x v="173"/>
    <x v="5"/>
    <x v="5"/>
    <x v="5"/>
    <x v="3"/>
  </r>
  <r>
    <x v="2374"/>
    <x v="7"/>
    <x v="0"/>
    <x v="7"/>
    <x v="2"/>
    <x v="4"/>
    <n v="14546.82"/>
    <n v="261.84276"/>
    <n v="1"/>
    <n v="14546.82"/>
    <x v="2374"/>
    <n v="3.4"/>
    <n v="3478"/>
    <x v="140"/>
    <x v="1"/>
    <x v="1"/>
    <x v="1"/>
    <x v="23"/>
  </r>
  <r>
    <x v="2375"/>
    <x v="1"/>
    <x v="1"/>
    <x v="1"/>
    <x v="1"/>
    <x v="0"/>
    <n v="18438.77"/>
    <n v="331.89785999999998"/>
    <n v="4"/>
    <n v="73755.08"/>
    <x v="2375"/>
    <n v="1.75"/>
    <n v="4597"/>
    <x v="340"/>
    <x v="3"/>
    <x v="3"/>
    <x v="3"/>
    <x v="13"/>
  </r>
  <r>
    <x v="2376"/>
    <x v="8"/>
    <x v="3"/>
    <x v="8"/>
    <x v="0"/>
    <x v="5"/>
    <n v="2533.21"/>
    <n v="45.59778"/>
    <n v="4"/>
    <n v="10132.84"/>
    <x v="2376"/>
    <n v="3.04"/>
    <n v="4967"/>
    <x v="42"/>
    <x v="11"/>
    <x v="11"/>
    <x v="11"/>
    <x v="23"/>
  </r>
  <r>
    <x v="2377"/>
    <x v="1"/>
    <x v="1"/>
    <x v="1"/>
    <x v="2"/>
    <x v="4"/>
    <n v="15584.07"/>
    <n v="280.51325999999995"/>
    <n v="4"/>
    <n v="62336.28"/>
    <x v="2377"/>
    <n v="1.57"/>
    <n v="2547"/>
    <x v="95"/>
    <x v="10"/>
    <x v="10"/>
    <x v="10"/>
    <x v="25"/>
  </r>
  <r>
    <x v="2378"/>
    <x v="1"/>
    <x v="1"/>
    <x v="1"/>
    <x v="0"/>
    <x v="4"/>
    <n v="19697.330000000002"/>
    <n v="354.55194"/>
    <n v="1"/>
    <n v="19697.330000000002"/>
    <x v="2378"/>
    <n v="3.1"/>
    <n v="3043"/>
    <x v="58"/>
    <x v="10"/>
    <x v="10"/>
    <x v="10"/>
    <x v="21"/>
  </r>
  <r>
    <x v="2379"/>
    <x v="3"/>
    <x v="3"/>
    <x v="3"/>
    <x v="1"/>
    <x v="1"/>
    <n v="4781.91"/>
    <n v="86.074379999999991"/>
    <n v="5"/>
    <n v="23909.55"/>
    <x v="2379"/>
    <n v="4.21"/>
    <n v="3411"/>
    <x v="95"/>
    <x v="10"/>
    <x v="10"/>
    <x v="10"/>
    <x v="25"/>
  </r>
  <r>
    <x v="2380"/>
    <x v="2"/>
    <x v="2"/>
    <x v="2"/>
    <x v="2"/>
    <x v="4"/>
    <n v="3077.99"/>
    <n v="55.403819999999989"/>
    <n v="3"/>
    <n v="9233.9699999999993"/>
    <x v="2380"/>
    <n v="4.37"/>
    <n v="1906"/>
    <x v="134"/>
    <x v="8"/>
    <x v="8"/>
    <x v="8"/>
    <x v="23"/>
  </r>
  <r>
    <x v="2381"/>
    <x v="1"/>
    <x v="1"/>
    <x v="1"/>
    <x v="2"/>
    <x v="1"/>
    <n v="9908.7000000000007"/>
    <n v="178.35659999999999"/>
    <n v="2"/>
    <n v="19817.400000000001"/>
    <x v="2381"/>
    <n v="2.59"/>
    <n v="1190"/>
    <x v="132"/>
    <x v="6"/>
    <x v="6"/>
    <x v="6"/>
    <x v="8"/>
  </r>
  <r>
    <x v="2382"/>
    <x v="8"/>
    <x v="3"/>
    <x v="8"/>
    <x v="1"/>
    <x v="2"/>
    <n v="13531.09"/>
    <n v="243.55962"/>
    <n v="5"/>
    <n v="67655.45"/>
    <x v="2382"/>
    <n v="3.19"/>
    <n v="2860"/>
    <x v="164"/>
    <x v="8"/>
    <x v="8"/>
    <x v="8"/>
    <x v="0"/>
  </r>
  <r>
    <x v="2383"/>
    <x v="4"/>
    <x v="0"/>
    <x v="4"/>
    <x v="2"/>
    <x v="0"/>
    <n v="11577.51"/>
    <n v="208.39517999999998"/>
    <n v="3"/>
    <n v="34732.53"/>
    <x v="2383"/>
    <n v="1.96"/>
    <n v="2535"/>
    <x v="126"/>
    <x v="5"/>
    <x v="5"/>
    <x v="5"/>
    <x v="24"/>
  </r>
  <r>
    <x v="2384"/>
    <x v="0"/>
    <x v="0"/>
    <x v="0"/>
    <x v="1"/>
    <x v="5"/>
    <n v="16859.66"/>
    <n v="303.47387999999995"/>
    <n v="5"/>
    <n v="84298.3"/>
    <x v="2384"/>
    <n v="1.79"/>
    <n v="3084"/>
    <x v="174"/>
    <x v="1"/>
    <x v="1"/>
    <x v="1"/>
    <x v="19"/>
  </r>
  <r>
    <x v="2385"/>
    <x v="9"/>
    <x v="1"/>
    <x v="9"/>
    <x v="1"/>
    <x v="3"/>
    <n v="2085.56"/>
    <n v="37.540079999999996"/>
    <n v="5"/>
    <n v="10427.799999999999"/>
    <x v="2385"/>
    <n v="3.99"/>
    <n v="3574"/>
    <x v="89"/>
    <x v="2"/>
    <x v="2"/>
    <x v="2"/>
    <x v="24"/>
  </r>
  <r>
    <x v="2386"/>
    <x v="4"/>
    <x v="0"/>
    <x v="4"/>
    <x v="1"/>
    <x v="0"/>
    <n v="12075.05"/>
    <n v="217.35089999999997"/>
    <n v="5"/>
    <n v="60375.25"/>
    <x v="2386"/>
    <n v="4.09"/>
    <n v="4754"/>
    <x v="58"/>
    <x v="10"/>
    <x v="10"/>
    <x v="10"/>
    <x v="21"/>
  </r>
  <r>
    <x v="2387"/>
    <x v="6"/>
    <x v="4"/>
    <x v="6"/>
    <x v="2"/>
    <x v="4"/>
    <n v="13256.03"/>
    <n v="238.60854"/>
    <n v="2"/>
    <n v="26512.06"/>
    <x v="2387"/>
    <n v="4.29"/>
    <n v="482"/>
    <x v="335"/>
    <x v="0"/>
    <x v="0"/>
    <x v="0"/>
    <x v="21"/>
  </r>
  <r>
    <x v="2388"/>
    <x v="4"/>
    <x v="0"/>
    <x v="4"/>
    <x v="2"/>
    <x v="1"/>
    <n v="9230.06"/>
    <n v="166.14107999999999"/>
    <n v="2"/>
    <n v="18460.12"/>
    <x v="2388"/>
    <n v="4.97"/>
    <n v="76"/>
    <x v="130"/>
    <x v="4"/>
    <x v="4"/>
    <x v="4"/>
    <x v="16"/>
  </r>
  <r>
    <x v="2389"/>
    <x v="9"/>
    <x v="1"/>
    <x v="9"/>
    <x v="1"/>
    <x v="2"/>
    <n v="18131.87"/>
    <n v="326.37365999999997"/>
    <n v="5"/>
    <n v="90659.35"/>
    <x v="2389"/>
    <n v="4.3499999999999996"/>
    <n v="2424"/>
    <x v="173"/>
    <x v="5"/>
    <x v="5"/>
    <x v="5"/>
    <x v="3"/>
  </r>
  <r>
    <x v="2390"/>
    <x v="1"/>
    <x v="1"/>
    <x v="1"/>
    <x v="2"/>
    <x v="5"/>
    <n v="19866.23"/>
    <n v="357.59213999999997"/>
    <n v="1"/>
    <n v="19866.23"/>
    <x v="2390"/>
    <n v="3.21"/>
    <n v="1955"/>
    <x v="338"/>
    <x v="6"/>
    <x v="6"/>
    <x v="6"/>
    <x v="2"/>
  </r>
  <r>
    <x v="2391"/>
    <x v="8"/>
    <x v="3"/>
    <x v="8"/>
    <x v="2"/>
    <x v="1"/>
    <n v="5579.95"/>
    <n v="100.43909999999998"/>
    <n v="1"/>
    <n v="5579.95"/>
    <x v="2391"/>
    <n v="2.79"/>
    <n v="2758"/>
    <x v="158"/>
    <x v="8"/>
    <x v="8"/>
    <x v="8"/>
    <x v="1"/>
  </r>
  <r>
    <x v="2392"/>
    <x v="2"/>
    <x v="2"/>
    <x v="2"/>
    <x v="1"/>
    <x v="4"/>
    <n v="6969.92"/>
    <n v="125.45855999999999"/>
    <n v="3"/>
    <n v="20909.759999999998"/>
    <x v="2392"/>
    <n v="2.4700000000000002"/>
    <n v="1845"/>
    <x v="145"/>
    <x v="7"/>
    <x v="7"/>
    <x v="7"/>
    <x v="20"/>
  </r>
  <r>
    <x v="2393"/>
    <x v="7"/>
    <x v="0"/>
    <x v="7"/>
    <x v="2"/>
    <x v="2"/>
    <n v="16892.62"/>
    <n v="304.06715999999994"/>
    <n v="1"/>
    <n v="16892.62"/>
    <x v="2393"/>
    <n v="2.97"/>
    <n v="3339"/>
    <x v="48"/>
    <x v="6"/>
    <x v="6"/>
    <x v="6"/>
    <x v="27"/>
  </r>
  <r>
    <x v="2394"/>
    <x v="4"/>
    <x v="0"/>
    <x v="4"/>
    <x v="1"/>
    <x v="4"/>
    <n v="14952.15"/>
    <n v="269.13869999999997"/>
    <n v="4"/>
    <n v="59808.6"/>
    <x v="2394"/>
    <n v="4.8099999999999996"/>
    <n v="2482"/>
    <x v="152"/>
    <x v="3"/>
    <x v="3"/>
    <x v="3"/>
    <x v="30"/>
  </r>
  <r>
    <x v="2395"/>
    <x v="6"/>
    <x v="4"/>
    <x v="6"/>
    <x v="0"/>
    <x v="3"/>
    <n v="15329.78"/>
    <n v="275.93603999999999"/>
    <n v="5"/>
    <n v="76648.899999999994"/>
    <x v="2395"/>
    <n v="3.77"/>
    <n v="1101"/>
    <x v="360"/>
    <x v="4"/>
    <x v="4"/>
    <x v="4"/>
    <x v="11"/>
  </r>
  <r>
    <x v="2396"/>
    <x v="6"/>
    <x v="4"/>
    <x v="6"/>
    <x v="1"/>
    <x v="3"/>
    <n v="9305.41"/>
    <n v="167.49737999999999"/>
    <n v="5"/>
    <n v="46527.05"/>
    <x v="2396"/>
    <n v="1.49"/>
    <n v="1781"/>
    <x v="79"/>
    <x v="11"/>
    <x v="11"/>
    <x v="11"/>
    <x v="4"/>
  </r>
  <r>
    <x v="2397"/>
    <x v="0"/>
    <x v="0"/>
    <x v="0"/>
    <x v="2"/>
    <x v="4"/>
    <n v="17936.240000000002"/>
    <n v="322.85232000000002"/>
    <n v="3"/>
    <n v="53808.72"/>
    <x v="2397"/>
    <n v="3.05"/>
    <n v="1916"/>
    <x v="161"/>
    <x v="10"/>
    <x v="10"/>
    <x v="10"/>
    <x v="1"/>
  </r>
  <r>
    <x v="2398"/>
    <x v="7"/>
    <x v="0"/>
    <x v="7"/>
    <x v="2"/>
    <x v="0"/>
    <n v="9612.8799999999992"/>
    <n v="173.03183999999996"/>
    <n v="4"/>
    <n v="38451.519999999997"/>
    <x v="2398"/>
    <n v="3.13"/>
    <n v="2142"/>
    <x v="261"/>
    <x v="7"/>
    <x v="7"/>
    <x v="7"/>
    <x v="29"/>
  </r>
  <r>
    <x v="2399"/>
    <x v="6"/>
    <x v="4"/>
    <x v="6"/>
    <x v="1"/>
    <x v="3"/>
    <n v="19151.16"/>
    <n v="344.72087999999997"/>
    <n v="2"/>
    <n v="38302.32"/>
    <x v="2399"/>
    <n v="4.41"/>
    <n v="3197"/>
    <x v="224"/>
    <x v="1"/>
    <x v="1"/>
    <x v="1"/>
    <x v="22"/>
  </r>
  <r>
    <x v="2400"/>
    <x v="8"/>
    <x v="3"/>
    <x v="8"/>
    <x v="1"/>
    <x v="3"/>
    <n v="19119.82"/>
    <n v="344.15675999999996"/>
    <n v="4"/>
    <n v="76479.28"/>
    <x v="2400"/>
    <n v="4.4400000000000004"/>
    <n v="3194"/>
    <x v="351"/>
    <x v="11"/>
    <x v="11"/>
    <x v="11"/>
    <x v="3"/>
  </r>
  <r>
    <x v="2401"/>
    <x v="7"/>
    <x v="0"/>
    <x v="7"/>
    <x v="2"/>
    <x v="1"/>
    <n v="7909.23"/>
    <n v="142.36613999999997"/>
    <n v="1"/>
    <n v="7909.23"/>
    <x v="2401"/>
    <n v="2.92"/>
    <n v="4917"/>
    <x v="149"/>
    <x v="6"/>
    <x v="6"/>
    <x v="6"/>
    <x v="21"/>
  </r>
  <r>
    <x v="2402"/>
    <x v="2"/>
    <x v="2"/>
    <x v="2"/>
    <x v="1"/>
    <x v="0"/>
    <n v="11443.15"/>
    <n v="205.97669999999997"/>
    <n v="5"/>
    <n v="57215.75"/>
    <x v="2402"/>
    <n v="4.59"/>
    <n v="1742"/>
    <x v="79"/>
    <x v="11"/>
    <x v="11"/>
    <x v="11"/>
    <x v="4"/>
  </r>
  <r>
    <x v="2403"/>
    <x v="6"/>
    <x v="4"/>
    <x v="6"/>
    <x v="1"/>
    <x v="0"/>
    <n v="17269.45"/>
    <n v="310.8501"/>
    <n v="1"/>
    <n v="17269.45"/>
    <x v="2403"/>
    <n v="1.58"/>
    <n v="261"/>
    <x v="86"/>
    <x v="5"/>
    <x v="5"/>
    <x v="5"/>
    <x v="22"/>
  </r>
  <r>
    <x v="2404"/>
    <x v="0"/>
    <x v="0"/>
    <x v="0"/>
    <x v="1"/>
    <x v="1"/>
    <n v="12307.75"/>
    <n v="221.53949999999998"/>
    <n v="5"/>
    <n v="61538.75"/>
    <x v="2404"/>
    <n v="1.47"/>
    <n v="1447"/>
    <x v="9"/>
    <x v="5"/>
    <x v="5"/>
    <x v="5"/>
    <x v="9"/>
  </r>
  <r>
    <x v="2405"/>
    <x v="6"/>
    <x v="4"/>
    <x v="6"/>
    <x v="2"/>
    <x v="1"/>
    <n v="10041.51"/>
    <n v="180.74717999999999"/>
    <n v="4"/>
    <n v="40166.04"/>
    <x v="2405"/>
    <n v="1.99"/>
    <n v="2397"/>
    <x v="26"/>
    <x v="2"/>
    <x v="2"/>
    <x v="2"/>
    <x v="9"/>
  </r>
  <r>
    <x v="2406"/>
    <x v="7"/>
    <x v="0"/>
    <x v="7"/>
    <x v="1"/>
    <x v="1"/>
    <n v="9506.2199999999993"/>
    <n v="171.11195999999998"/>
    <n v="1"/>
    <n v="9506.2199999999993"/>
    <x v="2406"/>
    <n v="1.37"/>
    <n v="1648"/>
    <x v="296"/>
    <x v="0"/>
    <x v="0"/>
    <x v="0"/>
    <x v="17"/>
  </r>
  <r>
    <x v="2407"/>
    <x v="7"/>
    <x v="0"/>
    <x v="7"/>
    <x v="1"/>
    <x v="0"/>
    <n v="9562.17"/>
    <n v="172.11905999999999"/>
    <n v="5"/>
    <n v="47810.85"/>
    <x v="2407"/>
    <n v="4.84"/>
    <n v="3302"/>
    <x v="161"/>
    <x v="10"/>
    <x v="10"/>
    <x v="10"/>
    <x v="1"/>
  </r>
  <r>
    <x v="2408"/>
    <x v="1"/>
    <x v="1"/>
    <x v="1"/>
    <x v="0"/>
    <x v="4"/>
    <n v="9764.31"/>
    <n v="175.75757999999999"/>
    <n v="3"/>
    <n v="29292.93"/>
    <x v="2408"/>
    <n v="1.41"/>
    <n v="2193"/>
    <x v="40"/>
    <x v="0"/>
    <x v="0"/>
    <x v="0"/>
    <x v="5"/>
  </r>
  <r>
    <x v="2409"/>
    <x v="1"/>
    <x v="1"/>
    <x v="1"/>
    <x v="0"/>
    <x v="1"/>
    <n v="14982.27"/>
    <n v="269.68086"/>
    <n v="5"/>
    <n v="74911.350000000006"/>
    <x v="2409"/>
    <n v="2.14"/>
    <n v="2493"/>
    <x v="210"/>
    <x v="9"/>
    <x v="9"/>
    <x v="9"/>
    <x v="0"/>
  </r>
  <r>
    <x v="2410"/>
    <x v="7"/>
    <x v="0"/>
    <x v="7"/>
    <x v="0"/>
    <x v="0"/>
    <n v="8821.34"/>
    <n v="158.78412"/>
    <n v="4"/>
    <n v="35285.360000000001"/>
    <x v="2410"/>
    <n v="3.88"/>
    <n v="2942"/>
    <x v="98"/>
    <x v="8"/>
    <x v="8"/>
    <x v="8"/>
    <x v="19"/>
  </r>
  <r>
    <x v="2411"/>
    <x v="2"/>
    <x v="2"/>
    <x v="2"/>
    <x v="2"/>
    <x v="1"/>
    <n v="10570.63"/>
    <n v="190.27133999999998"/>
    <n v="1"/>
    <n v="10570.63"/>
    <x v="2411"/>
    <n v="4.84"/>
    <n v="1622"/>
    <x v="36"/>
    <x v="11"/>
    <x v="11"/>
    <x v="11"/>
    <x v="22"/>
  </r>
  <r>
    <x v="2412"/>
    <x v="0"/>
    <x v="0"/>
    <x v="0"/>
    <x v="0"/>
    <x v="1"/>
    <n v="18301.53"/>
    <n v="329.42753999999996"/>
    <n v="1"/>
    <n v="18301.53"/>
    <x v="2412"/>
    <n v="3.62"/>
    <n v="4107"/>
    <x v="90"/>
    <x v="8"/>
    <x v="8"/>
    <x v="8"/>
    <x v="25"/>
  </r>
  <r>
    <x v="2413"/>
    <x v="4"/>
    <x v="0"/>
    <x v="4"/>
    <x v="0"/>
    <x v="4"/>
    <n v="19996.689999999999"/>
    <n v="359.94041999999996"/>
    <n v="1"/>
    <n v="19996.689999999999"/>
    <x v="2413"/>
    <n v="4.4000000000000004"/>
    <n v="4960"/>
    <x v="299"/>
    <x v="0"/>
    <x v="0"/>
    <x v="0"/>
    <x v="13"/>
  </r>
  <r>
    <x v="2414"/>
    <x v="6"/>
    <x v="4"/>
    <x v="6"/>
    <x v="2"/>
    <x v="1"/>
    <n v="9158.0400000000009"/>
    <n v="164.84472"/>
    <n v="5"/>
    <n v="45790.2"/>
    <x v="2414"/>
    <n v="2.89"/>
    <n v="4760"/>
    <x v="41"/>
    <x v="6"/>
    <x v="6"/>
    <x v="6"/>
    <x v="19"/>
  </r>
  <r>
    <x v="2415"/>
    <x v="1"/>
    <x v="1"/>
    <x v="1"/>
    <x v="0"/>
    <x v="2"/>
    <n v="5130.04"/>
    <n v="92.34071999999999"/>
    <n v="4"/>
    <n v="20520.16"/>
    <x v="2415"/>
    <n v="1.3"/>
    <n v="3171"/>
    <x v="120"/>
    <x v="3"/>
    <x v="3"/>
    <x v="3"/>
    <x v="4"/>
  </r>
  <r>
    <x v="2416"/>
    <x v="3"/>
    <x v="3"/>
    <x v="3"/>
    <x v="0"/>
    <x v="2"/>
    <n v="18854.939999999999"/>
    <n v="339.38891999999993"/>
    <n v="2"/>
    <n v="37709.879999999997"/>
    <x v="2416"/>
    <n v="4.0599999999999996"/>
    <n v="3673"/>
    <x v="248"/>
    <x v="1"/>
    <x v="1"/>
    <x v="1"/>
    <x v="7"/>
  </r>
  <r>
    <x v="2417"/>
    <x v="3"/>
    <x v="3"/>
    <x v="3"/>
    <x v="1"/>
    <x v="5"/>
    <n v="17259.97"/>
    <n v="310.67946000000001"/>
    <n v="1"/>
    <n v="17259.97"/>
    <x v="2417"/>
    <n v="2.5299999999999998"/>
    <n v="4444"/>
    <x v="139"/>
    <x v="5"/>
    <x v="5"/>
    <x v="5"/>
    <x v="11"/>
  </r>
  <r>
    <x v="2418"/>
    <x v="9"/>
    <x v="1"/>
    <x v="9"/>
    <x v="0"/>
    <x v="2"/>
    <n v="13136.13"/>
    <n v="236.45033999999995"/>
    <n v="3"/>
    <n v="39408.39"/>
    <x v="2418"/>
    <n v="4.37"/>
    <n v="4493"/>
    <x v="342"/>
    <x v="11"/>
    <x v="11"/>
    <x v="11"/>
    <x v="15"/>
  </r>
  <r>
    <x v="2419"/>
    <x v="4"/>
    <x v="0"/>
    <x v="4"/>
    <x v="1"/>
    <x v="1"/>
    <n v="3424.02"/>
    <n v="61.632359999999998"/>
    <n v="4"/>
    <n v="13696.08"/>
    <x v="2419"/>
    <n v="1.78"/>
    <n v="1094"/>
    <x v="255"/>
    <x v="7"/>
    <x v="7"/>
    <x v="7"/>
    <x v="3"/>
  </r>
  <r>
    <x v="2420"/>
    <x v="4"/>
    <x v="0"/>
    <x v="4"/>
    <x v="1"/>
    <x v="0"/>
    <n v="10666.84"/>
    <n v="192.00312"/>
    <n v="5"/>
    <n v="53334.2"/>
    <x v="2420"/>
    <n v="1.83"/>
    <n v="3726"/>
    <x v="247"/>
    <x v="3"/>
    <x v="3"/>
    <x v="3"/>
    <x v="20"/>
  </r>
  <r>
    <x v="2421"/>
    <x v="8"/>
    <x v="3"/>
    <x v="8"/>
    <x v="1"/>
    <x v="0"/>
    <n v="5030.1000000000004"/>
    <n v="90.541799999999995"/>
    <n v="5"/>
    <n v="25150.5"/>
    <x v="2421"/>
    <n v="1.5"/>
    <n v="3880"/>
    <x v="99"/>
    <x v="9"/>
    <x v="9"/>
    <x v="9"/>
    <x v="20"/>
  </r>
  <r>
    <x v="2422"/>
    <x v="9"/>
    <x v="1"/>
    <x v="9"/>
    <x v="2"/>
    <x v="3"/>
    <n v="16529.22"/>
    <n v="297.52596"/>
    <n v="4"/>
    <n v="66116.88"/>
    <x v="2422"/>
    <n v="2.63"/>
    <n v="1215"/>
    <x v="7"/>
    <x v="6"/>
    <x v="6"/>
    <x v="6"/>
    <x v="7"/>
  </r>
  <r>
    <x v="2423"/>
    <x v="2"/>
    <x v="2"/>
    <x v="2"/>
    <x v="0"/>
    <x v="2"/>
    <n v="12887.98"/>
    <n v="231.98363999999998"/>
    <n v="1"/>
    <n v="12887.98"/>
    <x v="2423"/>
    <n v="4.82"/>
    <n v="4733"/>
    <x v="334"/>
    <x v="0"/>
    <x v="0"/>
    <x v="0"/>
    <x v="16"/>
  </r>
  <r>
    <x v="2424"/>
    <x v="6"/>
    <x v="4"/>
    <x v="6"/>
    <x v="1"/>
    <x v="1"/>
    <n v="17278.95"/>
    <n v="311.02109999999999"/>
    <n v="5"/>
    <n v="86394.75"/>
    <x v="2424"/>
    <n v="4.43"/>
    <n v="4967"/>
    <x v="269"/>
    <x v="3"/>
    <x v="3"/>
    <x v="3"/>
    <x v="5"/>
  </r>
  <r>
    <x v="2425"/>
    <x v="2"/>
    <x v="2"/>
    <x v="2"/>
    <x v="0"/>
    <x v="4"/>
    <n v="11890.29"/>
    <n v="214.02521999999999"/>
    <n v="4"/>
    <n v="47561.16"/>
    <x v="2425"/>
    <n v="2.54"/>
    <n v="2926"/>
    <x v="63"/>
    <x v="9"/>
    <x v="9"/>
    <x v="9"/>
    <x v="6"/>
  </r>
  <r>
    <x v="2426"/>
    <x v="2"/>
    <x v="2"/>
    <x v="2"/>
    <x v="2"/>
    <x v="1"/>
    <n v="2144.61"/>
    <n v="38.602980000000002"/>
    <n v="5"/>
    <n v="10723.05"/>
    <x v="2426"/>
    <n v="2.76"/>
    <n v="571"/>
    <x v="107"/>
    <x v="10"/>
    <x v="10"/>
    <x v="10"/>
    <x v="28"/>
  </r>
  <r>
    <x v="2427"/>
    <x v="5"/>
    <x v="1"/>
    <x v="5"/>
    <x v="0"/>
    <x v="4"/>
    <n v="9262.84"/>
    <n v="166.73112"/>
    <n v="3"/>
    <n v="27788.52"/>
    <x v="2427"/>
    <n v="2.34"/>
    <n v="3809"/>
    <x v="135"/>
    <x v="9"/>
    <x v="9"/>
    <x v="9"/>
    <x v="24"/>
  </r>
  <r>
    <x v="2428"/>
    <x v="1"/>
    <x v="1"/>
    <x v="1"/>
    <x v="2"/>
    <x v="5"/>
    <n v="10276.299999999999"/>
    <n v="184.97339999999997"/>
    <n v="3"/>
    <n v="30828.9"/>
    <x v="2428"/>
    <n v="3.24"/>
    <n v="1861"/>
    <x v="337"/>
    <x v="9"/>
    <x v="9"/>
    <x v="9"/>
    <x v="17"/>
  </r>
  <r>
    <x v="2429"/>
    <x v="2"/>
    <x v="2"/>
    <x v="2"/>
    <x v="1"/>
    <x v="4"/>
    <n v="3500.77"/>
    <n v="63.013859999999994"/>
    <n v="1"/>
    <n v="3500.77"/>
    <x v="2429"/>
    <n v="1.42"/>
    <n v="4897"/>
    <x v="157"/>
    <x v="7"/>
    <x v="7"/>
    <x v="7"/>
    <x v="9"/>
  </r>
  <r>
    <x v="2430"/>
    <x v="7"/>
    <x v="0"/>
    <x v="7"/>
    <x v="0"/>
    <x v="0"/>
    <n v="11976.8"/>
    <n v="215.58239999999998"/>
    <n v="5"/>
    <n v="59884"/>
    <x v="2430"/>
    <n v="3.06"/>
    <n v="3893"/>
    <x v="258"/>
    <x v="10"/>
    <x v="10"/>
    <x v="10"/>
    <x v="4"/>
  </r>
  <r>
    <x v="2431"/>
    <x v="5"/>
    <x v="1"/>
    <x v="5"/>
    <x v="1"/>
    <x v="2"/>
    <n v="10300.48"/>
    <n v="185.40863999999999"/>
    <n v="5"/>
    <n v="51502.400000000001"/>
    <x v="2431"/>
    <n v="3.79"/>
    <n v="1004"/>
    <x v="305"/>
    <x v="3"/>
    <x v="3"/>
    <x v="3"/>
    <x v="19"/>
  </r>
  <r>
    <x v="2432"/>
    <x v="7"/>
    <x v="0"/>
    <x v="7"/>
    <x v="1"/>
    <x v="2"/>
    <n v="19527.79"/>
    <n v="351.50022000000001"/>
    <n v="3"/>
    <n v="58583.37"/>
    <x v="2432"/>
    <n v="2.81"/>
    <n v="3178"/>
    <x v="344"/>
    <x v="7"/>
    <x v="7"/>
    <x v="7"/>
    <x v="14"/>
  </r>
  <r>
    <x v="2433"/>
    <x v="9"/>
    <x v="1"/>
    <x v="9"/>
    <x v="1"/>
    <x v="4"/>
    <n v="733.3"/>
    <n v="13.199399999999999"/>
    <n v="4"/>
    <n v="2933.2"/>
    <x v="2433"/>
    <n v="2.33"/>
    <n v="2740"/>
    <x v="314"/>
    <x v="10"/>
    <x v="10"/>
    <x v="10"/>
    <x v="26"/>
  </r>
  <r>
    <x v="2434"/>
    <x v="1"/>
    <x v="1"/>
    <x v="1"/>
    <x v="1"/>
    <x v="4"/>
    <n v="4865.58"/>
    <n v="87.580439999999996"/>
    <n v="3"/>
    <n v="14596.74"/>
    <x v="2434"/>
    <n v="4.3600000000000003"/>
    <n v="2260"/>
    <x v="314"/>
    <x v="10"/>
    <x v="10"/>
    <x v="10"/>
    <x v="26"/>
  </r>
  <r>
    <x v="2435"/>
    <x v="2"/>
    <x v="2"/>
    <x v="2"/>
    <x v="0"/>
    <x v="3"/>
    <n v="5741.08"/>
    <n v="103.33944"/>
    <n v="2"/>
    <n v="11482.16"/>
    <x v="2435"/>
    <n v="1.94"/>
    <n v="4136"/>
    <x v="192"/>
    <x v="1"/>
    <x v="1"/>
    <x v="1"/>
    <x v="28"/>
  </r>
  <r>
    <x v="2436"/>
    <x v="4"/>
    <x v="0"/>
    <x v="4"/>
    <x v="2"/>
    <x v="1"/>
    <n v="11459.18"/>
    <n v="206.26523999999998"/>
    <n v="5"/>
    <n v="57295.9"/>
    <x v="2436"/>
    <n v="2.2599999999999998"/>
    <n v="2329"/>
    <x v="187"/>
    <x v="3"/>
    <x v="3"/>
    <x v="3"/>
    <x v="21"/>
  </r>
  <r>
    <x v="2437"/>
    <x v="4"/>
    <x v="0"/>
    <x v="4"/>
    <x v="2"/>
    <x v="1"/>
    <n v="14423.51"/>
    <n v="259.62317999999999"/>
    <n v="3"/>
    <n v="43270.53"/>
    <x v="2437"/>
    <n v="1.22"/>
    <n v="576"/>
    <x v="328"/>
    <x v="7"/>
    <x v="7"/>
    <x v="7"/>
    <x v="27"/>
  </r>
  <r>
    <x v="2438"/>
    <x v="1"/>
    <x v="1"/>
    <x v="1"/>
    <x v="0"/>
    <x v="2"/>
    <n v="18517.05"/>
    <n v="333.30689999999998"/>
    <n v="5"/>
    <n v="92585.25"/>
    <x v="2438"/>
    <n v="2.71"/>
    <n v="743"/>
    <x v="259"/>
    <x v="4"/>
    <x v="4"/>
    <x v="4"/>
    <x v="30"/>
  </r>
  <r>
    <x v="2439"/>
    <x v="3"/>
    <x v="3"/>
    <x v="3"/>
    <x v="1"/>
    <x v="1"/>
    <n v="18644.22"/>
    <n v="335.59595999999999"/>
    <n v="4"/>
    <n v="74576.88"/>
    <x v="2439"/>
    <n v="4.6399999999999997"/>
    <n v="3901"/>
    <x v="24"/>
    <x v="4"/>
    <x v="4"/>
    <x v="4"/>
    <x v="18"/>
  </r>
  <r>
    <x v="2440"/>
    <x v="9"/>
    <x v="1"/>
    <x v="9"/>
    <x v="0"/>
    <x v="4"/>
    <n v="4040.76"/>
    <n v="72.733679999999993"/>
    <n v="5"/>
    <n v="20203.8"/>
    <x v="2440"/>
    <n v="4.46"/>
    <n v="2619"/>
    <x v="229"/>
    <x v="2"/>
    <x v="2"/>
    <x v="2"/>
    <x v="22"/>
  </r>
  <r>
    <x v="2441"/>
    <x v="3"/>
    <x v="3"/>
    <x v="3"/>
    <x v="1"/>
    <x v="3"/>
    <n v="19598.82"/>
    <n v="352.77875999999998"/>
    <n v="2"/>
    <n v="39197.64"/>
    <x v="2441"/>
    <n v="4.75"/>
    <n v="2728"/>
    <x v="204"/>
    <x v="11"/>
    <x v="11"/>
    <x v="11"/>
    <x v="18"/>
  </r>
  <r>
    <x v="2442"/>
    <x v="7"/>
    <x v="0"/>
    <x v="7"/>
    <x v="2"/>
    <x v="1"/>
    <n v="10939.82"/>
    <n v="196.91675999999998"/>
    <n v="2"/>
    <n v="21879.64"/>
    <x v="2442"/>
    <n v="1.46"/>
    <n v="4068"/>
    <x v="178"/>
    <x v="8"/>
    <x v="8"/>
    <x v="8"/>
    <x v="5"/>
  </r>
  <r>
    <x v="2443"/>
    <x v="2"/>
    <x v="2"/>
    <x v="2"/>
    <x v="2"/>
    <x v="3"/>
    <n v="14132.3"/>
    <n v="254.38139999999996"/>
    <n v="3"/>
    <n v="42396.9"/>
    <x v="2443"/>
    <n v="3.99"/>
    <n v="2658"/>
    <x v="41"/>
    <x v="6"/>
    <x v="6"/>
    <x v="6"/>
    <x v="19"/>
  </r>
  <r>
    <x v="2444"/>
    <x v="0"/>
    <x v="0"/>
    <x v="0"/>
    <x v="2"/>
    <x v="5"/>
    <n v="534.61"/>
    <n v="9.6229800000000001"/>
    <n v="2"/>
    <n v="1069.22"/>
    <x v="2444"/>
    <n v="3.64"/>
    <n v="761"/>
    <x v="80"/>
    <x v="1"/>
    <x v="1"/>
    <x v="1"/>
    <x v="2"/>
  </r>
  <r>
    <x v="2445"/>
    <x v="8"/>
    <x v="3"/>
    <x v="8"/>
    <x v="2"/>
    <x v="5"/>
    <n v="9188.15"/>
    <n v="165.38669999999999"/>
    <n v="5"/>
    <n v="45940.75"/>
    <x v="2445"/>
    <n v="3.63"/>
    <n v="2212"/>
    <x v="63"/>
    <x v="9"/>
    <x v="9"/>
    <x v="9"/>
    <x v="6"/>
  </r>
  <r>
    <x v="2446"/>
    <x v="7"/>
    <x v="0"/>
    <x v="7"/>
    <x v="2"/>
    <x v="3"/>
    <n v="6349.28"/>
    <n v="114.28703999999999"/>
    <n v="2"/>
    <n v="12698.56"/>
    <x v="2446"/>
    <n v="3.06"/>
    <n v="3914"/>
    <x v="53"/>
    <x v="4"/>
    <x v="4"/>
    <x v="4"/>
    <x v="21"/>
  </r>
  <r>
    <x v="2447"/>
    <x v="6"/>
    <x v="4"/>
    <x v="6"/>
    <x v="1"/>
    <x v="1"/>
    <n v="4195.1400000000003"/>
    <n v="75.512519999999995"/>
    <n v="1"/>
    <n v="4195.1400000000003"/>
    <x v="2447"/>
    <n v="4.0999999999999996"/>
    <n v="1275"/>
    <x v="256"/>
    <x v="3"/>
    <x v="3"/>
    <x v="3"/>
    <x v="7"/>
  </r>
  <r>
    <x v="2448"/>
    <x v="0"/>
    <x v="0"/>
    <x v="0"/>
    <x v="0"/>
    <x v="0"/>
    <n v="3059.55"/>
    <n v="55.071899999999999"/>
    <n v="2"/>
    <n v="6119.1"/>
    <x v="2448"/>
    <n v="1.99"/>
    <n v="2225"/>
    <x v="346"/>
    <x v="9"/>
    <x v="9"/>
    <x v="9"/>
    <x v="12"/>
  </r>
  <r>
    <x v="2449"/>
    <x v="0"/>
    <x v="0"/>
    <x v="0"/>
    <x v="1"/>
    <x v="0"/>
    <n v="18457.12"/>
    <n v="332.22815999999995"/>
    <n v="5"/>
    <n v="92285.6"/>
    <x v="2449"/>
    <n v="2.39"/>
    <n v="1951"/>
    <x v="27"/>
    <x v="9"/>
    <x v="9"/>
    <x v="9"/>
    <x v="1"/>
  </r>
  <r>
    <x v="2450"/>
    <x v="9"/>
    <x v="1"/>
    <x v="9"/>
    <x v="0"/>
    <x v="2"/>
    <n v="10442.61"/>
    <n v="187.96698000000001"/>
    <n v="3"/>
    <n v="31327.83"/>
    <x v="2450"/>
    <n v="2.19"/>
    <n v="2692"/>
    <x v="53"/>
    <x v="4"/>
    <x v="4"/>
    <x v="4"/>
    <x v="21"/>
  </r>
  <r>
    <x v="2451"/>
    <x v="3"/>
    <x v="3"/>
    <x v="3"/>
    <x v="2"/>
    <x v="0"/>
    <n v="2198.37"/>
    <n v="39.570659999999997"/>
    <n v="3"/>
    <n v="6595.11"/>
    <x v="2451"/>
    <n v="1.72"/>
    <n v="780"/>
    <x v="313"/>
    <x v="4"/>
    <x v="4"/>
    <x v="4"/>
    <x v="26"/>
  </r>
  <r>
    <x v="2452"/>
    <x v="0"/>
    <x v="0"/>
    <x v="0"/>
    <x v="2"/>
    <x v="3"/>
    <n v="19560.7"/>
    <n v="352.0926"/>
    <n v="3"/>
    <n v="58682.1"/>
    <x v="2452"/>
    <n v="2.1"/>
    <n v="3497"/>
    <x v="146"/>
    <x v="4"/>
    <x v="4"/>
    <x v="4"/>
    <x v="28"/>
  </r>
  <r>
    <x v="2453"/>
    <x v="5"/>
    <x v="1"/>
    <x v="5"/>
    <x v="0"/>
    <x v="3"/>
    <n v="2562.25"/>
    <n v="46.1205"/>
    <n v="1"/>
    <n v="2562.25"/>
    <x v="2453"/>
    <n v="3.76"/>
    <n v="4541"/>
    <x v="6"/>
    <x v="3"/>
    <x v="3"/>
    <x v="3"/>
    <x v="6"/>
  </r>
  <r>
    <x v="2454"/>
    <x v="8"/>
    <x v="3"/>
    <x v="8"/>
    <x v="1"/>
    <x v="5"/>
    <n v="19951.21"/>
    <n v="359.12177999999994"/>
    <n v="3"/>
    <n v="59853.63"/>
    <x v="2454"/>
    <n v="4.8600000000000003"/>
    <n v="4246"/>
    <x v="233"/>
    <x v="0"/>
    <x v="0"/>
    <x v="0"/>
    <x v="11"/>
  </r>
  <r>
    <x v="2455"/>
    <x v="8"/>
    <x v="3"/>
    <x v="8"/>
    <x v="2"/>
    <x v="1"/>
    <n v="5785.77"/>
    <n v="104.14386"/>
    <n v="5"/>
    <n v="28928.85"/>
    <x v="2455"/>
    <n v="3.35"/>
    <n v="1737"/>
    <x v="163"/>
    <x v="3"/>
    <x v="3"/>
    <x v="3"/>
    <x v="25"/>
  </r>
  <r>
    <x v="2456"/>
    <x v="9"/>
    <x v="1"/>
    <x v="9"/>
    <x v="1"/>
    <x v="3"/>
    <n v="1574.79"/>
    <n v="28.346219999999999"/>
    <n v="4"/>
    <n v="6299.16"/>
    <x v="2456"/>
    <n v="2.57"/>
    <n v="4770"/>
    <x v="292"/>
    <x v="8"/>
    <x v="8"/>
    <x v="8"/>
    <x v="22"/>
  </r>
  <r>
    <x v="2457"/>
    <x v="4"/>
    <x v="0"/>
    <x v="4"/>
    <x v="1"/>
    <x v="0"/>
    <n v="7683.67"/>
    <n v="138.30606"/>
    <n v="2"/>
    <n v="15367.34"/>
    <x v="2457"/>
    <n v="4.5999999999999996"/>
    <n v="1780"/>
    <x v="299"/>
    <x v="0"/>
    <x v="0"/>
    <x v="0"/>
    <x v="13"/>
  </r>
  <r>
    <x v="2458"/>
    <x v="1"/>
    <x v="1"/>
    <x v="1"/>
    <x v="0"/>
    <x v="4"/>
    <n v="15772.07"/>
    <n v="283.89725999999996"/>
    <n v="4"/>
    <n v="63088.28"/>
    <x v="2458"/>
    <n v="4.87"/>
    <n v="2546"/>
    <x v="124"/>
    <x v="11"/>
    <x v="11"/>
    <x v="11"/>
    <x v="24"/>
  </r>
  <r>
    <x v="2459"/>
    <x v="6"/>
    <x v="4"/>
    <x v="6"/>
    <x v="0"/>
    <x v="3"/>
    <n v="7210.57"/>
    <n v="129.79025999999999"/>
    <n v="5"/>
    <n v="36052.85"/>
    <x v="2459"/>
    <n v="1.5"/>
    <n v="691"/>
    <x v="149"/>
    <x v="6"/>
    <x v="6"/>
    <x v="6"/>
    <x v="21"/>
  </r>
  <r>
    <x v="2460"/>
    <x v="5"/>
    <x v="1"/>
    <x v="5"/>
    <x v="1"/>
    <x v="5"/>
    <n v="10739.02"/>
    <n v="193.30235999999999"/>
    <n v="3"/>
    <n v="32217.06"/>
    <x v="2460"/>
    <n v="3.04"/>
    <n v="4642"/>
    <x v="285"/>
    <x v="9"/>
    <x v="9"/>
    <x v="9"/>
    <x v="10"/>
  </r>
  <r>
    <x v="2461"/>
    <x v="1"/>
    <x v="1"/>
    <x v="1"/>
    <x v="1"/>
    <x v="1"/>
    <n v="3058.91"/>
    <n v="55.060379999999995"/>
    <n v="5"/>
    <n v="15294.55"/>
    <x v="2461"/>
    <n v="2.83"/>
    <n v="1941"/>
    <x v="271"/>
    <x v="6"/>
    <x v="6"/>
    <x v="6"/>
    <x v="26"/>
  </r>
  <r>
    <x v="2462"/>
    <x v="3"/>
    <x v="3"/>
    <x v="3"/>
    <x v="0"/>
    <x v="4"/>
    <n v="11634.85"/>
    <n v="209.4273"/>
    <n v="3"/>
    <n v="34904.550000000003"/>
    <x v="2462"/>
    <n v="1.65"/>
    <n v="2254"/>
    <x v="19"/>
    <x v="10"/>
    <x v="10"/>
    <x v="10"/>
    <x v="16"/>
  </r>
  <r>
    <x v="2463"/>
    <x v="6"/>
    <x v="4"/>
    <x v="6"/>
    <x v="2"/>
    <x v="4"/>
    <n v="9830.0400000000009"/>
    <n v="176.94072"/>
    <n v="1"/>
    <n v="9830.0400000000009"/>
    <x v="2463"/>
    <n v="4.8899999999999997"/>
    <n v="4492"/>
    <x v="321"/>
    <x v="5"/>
    <x v="5"/>
    <x v="5"/>
    <x v="30"/>
  </r>
  <r>
    <x v="2464"/>
    <x v="2"/>
    <x v="2"/>
    <x v="2"/>
    <x v="1"/>
    <x v="4"/>
    <n v="11087.4"/>
    <n v="199.57319999999999"/>
    <n v="1"/>
    <n v="11087.4"/>
    <x v="2464"/>
    <n v="4.51"/>
    <n v="1703"/>
    <x v="216"/>
    <x v="11"/>
    <x v="11"/>
    <x v="11"/>
    <x v="29"/>
  </r>
  <r>
    <x v="2465"/>
    <x v="9"/>
    <x v="1"/>
    <x v="9"/>
    <x v="1"/>
    <x v="1"/>
    <n v="12738.42"/>
    <n v="229.29155999999998"/>
    <n v="5"/>
    <n v="63692.1"/>
    <x v="2465"/>
    <n v="1.29"/>
    <n v="4044"/>
    <x v="187"/>
    <x v="3"/>
    <x v="3"/>
    <x v="3"/>
    <x v="21"/>
  </r>
  <r>
    <x v="2466"/>
    <x v="9"/>
    <x v="1"/>
    <x v="9"/>
    <x v="0"/>
    <x v="5"/>
    <n v="8964.5400000000009"/>
    <n v="161.36171999999999"/>
    <n v="3"/>
    <n v="26893.62"/>
    <x v="2466"/>
    <n v="2.54"/>
    <n v="3944"/>
    <x v="119"/>
    <x v="10"/>
    <x v="10"/>
    <x v="10"/>
    <x v="18"/>
  </r>
  <r>
    <x v="2467"/>
    <x v="3"/>
    <x v="3"/>
    <x v="3"/>
    <x v="1"/>
    <x v="2"/>
    <n v="14995.78"/>
    <n v="269.92403999999999"/>
    <n v="4"/>
    <n v="59983.12"/>
    <x v="2467"/>
    <n v="1.67"/>
    <n v="1515"/>
    <x v="77"/>
    <x v="6"/>
    <x v="6"/>
    <x v="6"/>
    <x v="23"/>
  </r>
  <r>
    <x v="2468"/>
    <x v="4"/>
    <x v="0"/>
    <x v="4"/>
    <x v="1"/>
    <x v="1"/>
    <n v="7563.4"/>
    <n v="136.14119999999997"/>
    <n v="1"/>
    <n v="7563.4"/>
    <x v="2468"/>
    <n v="3.2"/>
    <n v="1116"/>
    <x v="258"/>
    <x v="10"/>
    <x v="10"/>
    <x v="10"/>
    <x v="4"/>
  </r>
  <r>
    <x v="2469"/>
    <x v="8"/>
    <x v="3"/>
    <x v="8"/>
    <x v="2"/>
    <x v="1"/>
    <n v="2627.27"/>
    <n v="47.290859999999995"/>
    <n v="1"/>
    <n v="2627.27"/>
    <x v="2469"/>
    <n v="3.67"/>
    <n v="2903"/>
    <x v="288"/>
    <x v="4"/>
    <x v="4"/>
    <x v="4"/>
    <x v="14"/>
  </r>
  <r>
    <x v="2470"/>
    <x v="3"/>
    <x v="3"/>
    <x v="3"/>
    <x v="0"/>
    <x v="4"/>
    <n v="12850.01"/>
    <n v="231.30017999999998"/>
    <n v="3"/>
    <n v="38550.03"/>
    <x v="2470"/>
    <n v="3.66"/>
    <n v="2049"/>
    <x v="154"/>
    <x v="2"/>
    <x v="2"/>
    <x v="2"/>
    <x v="15"/>
  </r>
  <r>
    <x v="2471"/>
    <x v="4"/>
    <x v="0"/>
    <x v="4"/>
    <x v="1"/>
    <x v="4"/>
    <n v="7319"/>
    <n v="131.74199999999999"/>
    <n v="4"/>
    <n v="29276"/>
    <x v="2471"/>
    <n v="3.8"/>
    <n v="4144"/>
    <x v="201"/>
    <x v="2"/>
    <x v="2"/>
    <x v="2"/>
    <x v="8"/>
  </r>
  <r>
    <x v="2472"/>
    <x v="0"/>
    <x v="0"/>
    <x v="0"/>
    <x v="1"/>
    <x v="3"/>
    <n v="7592.99"/>
    <n v="136.67381999999998"/>
    <n v="2"/>
    <n v="15185.98"/>
    <x v="2472"/>
    <n v="4.49"/>
    <n v="3094"/>
    <x v="169"/>
    <x v="10"/>
    <x v="10"/>
    <x v="10"/>
    <x v="19"/>
  </r>
  <r>
    <x v="2473"/>
    <x v="2"/>
    <x v="2"/>
    <x v="2"/>
    <x v="0"/>
    <x v="4"/>
    <n v="1696.65"/>
    <n v="30.5397"/>
    <n v="3"/>
    <n v="5089.95"/>
    <x v="2473"/>
    <n v="4.71"/>
    <n v="2485"/>
    <x v="246"/>
    <x v="10"/>
    <x v="10"/>
    <x v="10"/>
    <x v="12"/>
  </r>
  <r>
    <x v="2474"/>
    <x v="6"/>
    <x v="4"/>
    <x v="6"/>
    <x v="2"/>
    <x v="2"/>
    <n v="2597.4699999999998"/>
    <n v="46.754459999999995"/>
    <n v="2"/>
    <n v="5194.9399999999996"/>
    <x v="2474"/>
    <n v="4.8"/>
    <n v="3589"/>
    <x v="231"/>
    <x v="1"/>
    <x v="1"/>
    <x v="1"/>
    <x v="8"/>
  </r>
  <r>
    <x v="2475"/>
    <x v="7"/>
    <x v="0"/>
    <x v="7"/>
    <x v="1"/>
    <x v="2"/>
    <n v="6744.47"/>
    <n v="121.40046"/>
    <n v="3"/>
    <n v="20233.41"/>
    <x v="2475"/>
    <n v="2.2599999999999998"/>
    <n v="358"/>
    <x v="268"/>
    <x v="4"/>
    <x v="4"/>
    <x v="4"/>
    <x v="20"/>
  </r>
  <r>
    <x v="2476"/>
    <x v="5"/>
    <x v="1"/>
    <x v="5"/>
    <x v="2"/>
    <x v="4"/>
    <n v="18363.89"/>
    <n v="330.55001999999996"/>
    <n v="5"/>
    <n v="91819.45"/>
    <x v="2476"/>
    <n v="1.63"/>
    <n v="1056"/>
    <x v="300"/>
    <x v="4"/>
    <x v="4"/>
    <x v="4"/>
    <x v="13"/>
  </r>
  <r>
    <x v="2477"/>
    <x v="4"/>
    <x v="0"/>
    <x v="4"/>
    <x v="0"/>
    <x v="1"/>
    <n v="11882.45"/>
    <n v="213.88409999999999"/>
    <n v="4"/>
    <n v="47529.8"/>
    <x v="2477"/>
    <n v="2.96"/>
    <n v="702"/>
    <x v="190"/>
    <x v="5"/>
    <x v="5"/>
    <x v="5"/>
    <x v="20"/>
  </r>
  <r>
    <x v="2478"/>
    <x v="9"/>
    <x v="1"/>
    <x v="9"/>
    <x v="0"/>
    <x v="0"/>
    <n v="7330.23"/>
    <n v="131.94413999999998"/>
    <n v="2"/>
    <n v="14660.46"/>
    <x v="2478"/>
    <n v="3.99"/>
    <n v="2139"/>
    <x v="12"/>
    <x v="7"/>
    <x v="7"/>
    <x v="7"/>
    <x v="12"/>
  </r>
  <r>
    <x v="2479"/>
    <x v="0"/>
    <x v="0"/>
    <x v="0"/>
    <x v="0"/>
    <x v="2"/>
    <n v="17379.32"/>
    <n v="312.82775999999996"/>
    <n v="5"/>
    <n v="86896.6"/>
    <x v="2479"/>
    <n v="4.0999999999999996"/>
    <n v="1252"/>
    <x v="1"/>
    <x v="1"/>
    <x v="1"/>
    <x v="1"/>
    <x v="1"/>
  </r>
  <r>
    <x v="2480"/>
    <x v="6"/>
    <x v="4"/>
    <x v="6"/>
    <x v="0"/>
    <x v="4"/>
    <n v="3888.79"/>
    <n v="69.998219999999989"/>
    <n v="1"/>
    <n v="3888.79"/>
    <x v="2480"/>
    <n v="4.1900000000000004"/>
    <n v="989"/>
    <x v="159"/>
    <x v="7"/>
    <x v="7"/>
    <x v="7"/>
    <x v="19"/>
  </r>
  <r>
    <x v="2481"/>
    <x v="5"/>
    <x v="1"/>
    <x v="5"/>
    <x v="0"/>
    <x v="0"/>
    <n v="1222.31"/>
    <n v="22.001579999999997"/>
    <n v="1"/>
    <n v="1222.31"/>
    <x v="2481"/>
    <n v="1.47"/>
    <n v="161"/>
    <x v="258"/>
    <x v="10"/>
    <x v="10"/>
    <x v="10"/>
    <x v="4"/>
  </r>
  <r>
    <x v="2482"/>
    <x v="9"/>
    <x v="1"/>
    <x v="9"/>
    <x v="1"/>
    <x v="5"/>
    <n v="15628.31"/>
    <n v="281.30957999999998"/>
    <n v="2"/>
    <n v="31256.62"/>
    <x v="2482"/>
    <n v="3.28"/>
    <n v="1201"/>
    <x v="343"/>
    <x v="3"/>
    <x v="3"/>
    <x v="3"/>
    <x v="10"/>
  </r>
  <r>
    <x v="2483"/>
    <x v="7"/>
    <x v="0"/>
    <x v="7"/>
    <x v="1"/>
    <x v="0"/>
    <n v="9659.68"/>
    <n v="173.87423999999999"/>
    <n v="1"/>
    <n v="9659.68"/>
    <x v="2483"/>
    <n v="2.2400000000000002"/>
    <n v="3519"/>
    <x v="156"/>
    <x v="10"/>
    <x v="10"/>
    <x v="10"/>
    <x v="8"/>
  </r>
  <r>
    <x v="2484"/>
    <x v="2"/>
    <x v="2"/>
    <x v="2"/>
    <x v="2"/>
    <x v="2"/>
    <n v="6453.32"/>
    <n v="116.15975999999999"/>
    <n v="3"/>
    <n v="19359.96"/>
    <x v="2484"/>
    <n v="3.82"/>
    <n v="4229"/>
    <x v="226"/>
    <x v="4"/>
    <x v="4"/>
    <x v="4"/>
    <x v="3"/>
  </r>
  <r>
    <x v="2485"/>
    <x v="9"/>
    <x v="1"/>
    <x v="9"/>
    <x v="1"/>
    <x v="4"/>
    <n v="18180.07"/>
    <n v="327.24125999999995"/>
    <n v="5"/>
    <n v="90900.35"/>
    <x v="2485"/>
    <n v="4.45"/>
    <n v="1179"/>
    <x v="301"/>
    <x v="8"/>
    <x v="8"/>
    <x v="8"/>
    <x v="16"/>
  </r>
  <r>
    <x v="2486"/>
    <x v="1"/>
    <x v="1"/>
    <x v="1"/>
    <x v="0"/>
    <x v="1"/>
    <n v="19792.830000000002"/>
    <n v="356.27094"/>
    <n v="4"/>
    <n v="79171.320000000007"/>
    <x v="2486"/>
    <n v="3.16"/>
    <n v="335"/>
    <x v="22"/>
    <x v="8"/>
    <x v="8"/>
    <x v="8"/>
    <x v="17"/>
  </r>
  <r>
    <x v="2487"/>
    <x v="7"/>
    <x v="0"/>
    <x v="7"/>
    <x v="1"/>
    <x v="4"/>
    <n v="8192.0300000000007"/>
    <n v="147.45653999999999"/>
    <n v="2"/>
    <n v="16384.060000000001"/>
    <x v="2487"/>
    <n v="2.63"/>
    <n v="1780"/>
    <x v="185"/>
    <x v="0"/>
    <x v="0"/>
    <x v="0"/>
    <x v="6"/>
  </r>
  <r>
    <x v="2488"/>
    <x v="8"/>
    <x v="3"/>
    <x v="8"/>
    <x v="0"/>
    <x v="5"/>
    <n v="279.36"/>
    <n v="5.0284800000000001"/>
    <n v="3"/>
    <n v="838.08"/>
    <x v="2488"/>
    <n v="4.0199999999999996"/>
    <n v="3127"/>
    <x v="306"/>
    <x v="1"/>
    <x v="1"/>
    <x v="1"/>
    <x v="0"/>
  </r>
  <r>
    <x v="2489"/>
    <x v="2"/>
    <x v="2"/>
    <x v="2"/>
    <x v="0"/>
    <x v="2"/>
    <n v="352.24"/>
    <n v="6.3403199999999993"/>
    <n v="4"/>
    <n v="1408.96"/>
    <x v="2489"/>
    <n v="1.68"/>
    <n v="2953"/>
    <x v="323"/>
    <x v="1"/>
    <x v="1"/>
    <x v="1"/>
    <x v="16"/>
  </r>
  <r>
    <x v="2490"/>
    <x v="2"/>
    <x v="2"/>
    <x v="2"/>
    <x v="0"/>
    <x v="3"/>
    <n v="14160.82"/>
    <n v="254.89475999999996"/>
    <n v="3"/>
    <n v="42482.46"/>
    <x v="2490"/>
    <n v="1.18"/>
    <n v="914"/>
    <x v="42"/>
    <x v="11"/>
    <x v="11"/>
    <x v="11"/>
    <x v="23"/>
  </r>
  <r>
    <x v="2491"/>
    <x v="8"/>
    <x v="3"/>
    <x v="8"/>
    <x v="0"/>
    <x v="2"/>
    <n v="2921.27"/>
    <n v="52.582859999999997"/>
    <n v="2"/>
    <n v="5842.54"/>
    <x v="2491"/>
    <n v="3.91"/>
    <n v="1479"/>
    <x v="346"/>
    <x v="9"/>
    <x v="9"/>
    <x v="9"/>
    <x v="12"/>
  </r>
  <r>
    <x v="2492"/>
    <x v="6"/>
    <x v="4"/>
    <x v="6"/>
    <x v="1"/>
    <x v="2"/>
    <n v="18007.23"/>
    <n v="324.13013999999998"/>
    <n v="5"/>
    <n v="90036.15"/>
    <x v="2492"/>
    <n v="4.12"/>
    <n v="937"/>
    <x v="173"/>
    <x v="5"/>
    <x v="5"/>
    <x v="5"/>
    <x v="3"/>
  </r>
  <r>
    <x v="2493"/>
    <x v="2"/>
    <x v="2"/>
    <x v="2"/>
    <x v="2"/>
    <x v="2"/>
    <n v="1006.06"/>
    <n v="18.109079999999999"/>
    <n v="4"/>
    <n v="4024.24"/>
    <x v="2493"/>
    <n v="1.18"/>
    <n v="2643"/>
    <x v="142"/>
    <x v="8"/>
    <x v="8"/>
    <x v="8"/>
    <x v="30"/>
  </r>
  <r>
    <x v="2494"/>
    <x v="3"/>
    <x v="3"/>
    <x v="3"/>
    <x v="0"/>
    <x v="0"/>
    <n v="5644.92"/>
    <n v="101.60856"/>
    <n v="1"/>
    <n v="5644.92"/>
    <x v="2494"/>
    <n v="4.93"/>
    <n v="1348"/>
    <x v="116"/>
    <x v="3"/>
    <x v="3"/>
    <x v="3"/>
    <x v="17"/>
  </r>
  <r>
    <x v="2495"/>
    <x v="3"/>
    <x v="3"/>
    <x v="3"/>
    <x v="1"/>
    <x v="0"/>
    <n v="5091.04"/>
    <n v="91.638719999999992"/>
    <n v="5"/>
    <n v="25455.200000000001"/>
    <x v="2495"/>
    <n v="1.63"/>
    <n v="1837"/>
    <x v="297"/>
    <x v="7"/>
    <x v="7"/>
    <x v="7"/>
    <x v="0"/>
  </r>
  <r>
    <x v="2496"/>
    <x v="8"/>
    <x v="3"/>
    <x v="8"/>
    <x v="0"/>
    <x v="0"/>
    <n v="13782.63"/>
    <n v="248.08733999999995"/>
    <n v="3"/>
    <n v="41347.89"/>
    <x v="2496"/>
    <n v="3.78"/>
    <n v="4683"/>
    <x v="28"/>
    <x v="7"/>
    <x v="7"/>
    <x v="7"/>
    <x v="5"/>
  </r>
  <r>
    <x v="2497"/>
    <x v="4"/>
    <x v="0"/>
    <x v="4"/>
    <x v="1"/>
    <x v="0"/>
    <n v="17646.7"/>
    <n v="317.64060000000001"/>
    <n v="1"/>
    <n v="17646.7"/>
    <x v="2497"/>
    <n v="1.19"/>
    <n v="2182"/>
    <x v="249"/>
    <x v="10"/>
    <x v="10"/>
    <x v="10"/>
    <x v="30"/>
  </r>
  <r>
    <x v="2498"/>
    <x v="4"/>
    <x v="0"/>
    <x v="4"/>
    <x v="0"/>
    <x v="4"/>
    <n v="2006.68"/>
    <n v="36.120239999999995"/>
    <n v="5"/>
    <n v="10033.4"/>
    <x v="2498"/>
    <n v="1.88"/>
    <n v="320"/>
    <x v="276"/>
    <x v="5"/>
    <x v="5"/>
    <x v="5"/>
    <x v="4"/>
  </r>
  <r>
    <x v="2499"/>
    <x v="0"/>
    <x v="0"/>
    <x v="0"/>
    <x v="0"/>
    <x v="1"/>
    <n v="16173.39"/>
    <n v="291.12101999999999"/>
    <n v="1"/>
    <n v="16173.39"/>
    <x v="2499"/>
    <n v="3.05"/>
    <n v="3675"/>
    <x v="49"/>
    <x v="9"/>
    <x v="9"/>
    <x v="9"/>
    <x v="19"/>
  </r>
  <r>
    <x v="2500"/>
    <x v="8"/>
    <x v="3"/>
    <x v="8"/>
    <x v="2"/>
    <x v="3"/>
    <n v="3330.12"/>
    <n v="59.942159999999994"/>
    <n v="4"/>
    <n v="13320.48"/>
    <x v="2500"/>
    <n v="4.57"/>
    <n v="3818"/>
    <x v="63"/>
    <x v="9"/>
    <x v="9"/>
    <x v="9"/>
    <x v="6"/>
  </r>
  <r>
    <x v="2501"/>
    <x v="6"/>
    <x v="4"/>
    <x v="6"/>
    <x v="0"/>
    <x v="1"/>
    <n v="18564.23"/>
    <n v="334.15613999999999"/>
    <n v="5"/>
    <n v="92821.15"/>
    <x v="2501"/>
    <n v="1.4"/>
    <n v="2695"/>
    <x v="159"/>
    <x v="7"/>
    <x v="7"/>
    <x v="7"/>
    <x v="19"/>
  </r>
  <r>
    <x v="2502"/>
    <x v="8"/>
    <x v="3"/>
    <x v="8"/>
    <x v="2"/>
    <x v="1"/>
    <n v="9153.4"/>
    <n v="164.76119999999997"/>
    <n v="1"/>
    <n v="9153.4"/>
    <x v="2502"/>
    <n v="3.44"/>
    <n v="135"/>
    <x v="151"/>
    <x v="10"/>
    <x v="10"/>
    <x v="10"/>
    <x v="11"/>
  </r>
  <r>
    <x v="2503"/>
    <x v="9"/>
    <x v="1"/>
    <x v="9"/>
    <x v="1"/>
    <x v="0"/>
    <n v="15630.21"/>
    <n v="281.34377999999998"/>
    <n v="2"/>
    <n v="31260.42"/>
    <x v="2503"/>
    <n v="3.13"/>
    <n v="1591"/>
    <x v="196"/>
    <x v="1"/>
    <x v="1"/>
    <x v="1"/>
    <x v="11"/>
  </r>
  <r>
    <x v="2504"/>
    <x v="8"/>
    <x v="3"/>
    <x v="8"/>
    <x v="2"/>
    <x v="0"/>
    <n v="681.8"/>
    <n v="12.272399999999998"/>
    <n v="4"/>
    <n v="2727.2"/>
    <x v="2504"/>
    <n v="3.58"/>
    <n v="2633"/>
    <x v="160"/>
    <x v="5"/>
    <x v="5"/>
    <x v="5"/>
    <x v="12"/>
  </r>
  <r>
    <x v="2505"/>
    <x v="9"/>
    <x v="1"/>
    <x v="9"/>
    <x v="1"/>
    <x v="2"/>
    <n v="12367.59"/>
    <n v="222.61661999999998"/>
    <n v="3"/>
    <n v="37102.769999999997"/>
    <x v="2505"/>
    <n v="3.83"/>
    <n v="3631"/>
    <x v="345"/>
    <x v="4"/>
    <x v="4"/>
    <x v="4"/>
    <x v="8"/>
  </r>
  <r>
    <x v="2506"/>
    <x v="7"/>
    <x v="0"/>
    <x v="7"/>
    <x v="0"/>
    <x v="0"/>
    <n v="4924.43"/>
    <n v="88.639740000000003"/>
    <n v="1"/>
    <n v="4924.43"/>
    <x v="2506"/>
    <n v="4.7300000000000004"/>
    <n v="3693"/>
    <x v="316"/>
    <x v="6"/>
    <x v="6"/>
    <x v="6"/>
    <x v="29"/>
  </r>
  <r>
    <x v="2507"/>
    <x v="8"/>
    <x v="3"/>
    <x v="8"/>
    <x v="2"/>
    <x v="5"/>
    <n v="4430.4399999999996"/>
    <n v="79.747919999999993"/>
    <n v="2"/>
    <n v="8860.8799999999992"/>
    <x v="2507"/>
    <n v="1.4"/>
    <n v="3482"/>
    <x v="159"/>
    <x v="7"/>
    <x v="7"/>
    <x v="7"/>
    <x v="19"/>
  </r>
  <r>
    <x v="2508"/>
    <x v="8"/>
    <x v="3"/>
    <x v="8"/>
    <x v="1"/>
    <x v="2"/>
    <n v="7815.52"/>
    <n v="140.67936"/>
    <n v="4"/>
    <n v="31262.080000000002"/>
    <x v="2508"/>
    <n v="1.87"/>
    <n v="4692"/>
    <x v="307"/>
    <x v="2"/>
    <x v="2"/>
    <x v="2"/>
    <x v="10"/>
  </r>
  <r>
    <x v="2509"/>
    <x v="3"/>
    <x v="3"/>
    <x v="3"/>
    <x v="2"/>
    <x v="0"/>
    <n v="1515.88"/>
    <n v="27.28584"/>
    <n v="1"/>
    <n v="1515.88"/>
    <x v="2509"/>
    <n v="4.84"/>
    <n v="3849"/>
    <x v="165"/>
    <x v="7"/>
    <x v="7"/>
    <x v="7"/>
    <x v="21"/>
  </r>
  <r>
    <x v="2510"/>
    <x v="2"/>
    <x v="2"/>
    <x v="2"/>
    <x v="2"/>
    <x v="1"/>
    <n v="5075.5600000000004"/>
    <n v="91.360079999999996"/>
    <n v="4"/>
    <n v="20302.240000000002"/>
    <x v="2510"/>
    <n v="3.36"/>
    <n v="2020"/>
    <x v="19"/>
    <x v="10"/>
    <x v="10"/>
    <x v="10"/>
    <x v="16"/>
  </r>
  <r>
    <x v="2511"/>
    <x v="2"/>
    <x v="2"/>
    <x v="2"/>
    <x v="0"/>
    <x v="2"/>
    <n v="18903.849999999999"/>
    <n v="340.26929999999993"/>
    <n v="3"/>
    <n v="56711.55"/>
    <x v="2511"/>
    <n v="4.87"/>
    <n v="1702"/>
    <x v="180"/>
    <x v="10"/>
    <x v="10"/>
    <x v="10"/>
    <x v="17"/>
  </r>
  <r>
    <x v="2512"/>
    <x v="9"/>
    <x v="1"/>
    <x v="9"/>
    <x v="2"/>
    <x v="2"/>
    <n v="18020.38"/>
    <n v="324.36683999999997"/>
    <n v="2"/>
    <n v="36040.76"/>
    <x v="2512"/>
    <n v="2.71"/>
    <n v="994"/>
    <x v="307"/>
    <x v="2"/>
    <x v="2"/>
    <x v="2"/>
    <x v="10"/>
  </r>
  <r>
    <x v="2513"/>
    <x v="0"/>
    <x v="0"/>
    <x v="0"/>
    <x v="0"/>
    <x v="0"/>
    <n v="380.51"/>
    <n v="6.8491799999999996"/>
    <n v="5"/>
    <n v="1902.55"/>
    <x v="2513"/>
    <n v="4.09"/>
    <n v="3088"/>
    <x v="331"/>
    <x v="8"/>
    <x v="8"/>
    <x v="8"/>
    <x v="2"/>
  </r>
  <r>
    <x v="2514"/>
    <x v="2"/>
    <x v="2"/>
    <x v="2"/>
    <x v="2"/>
    <x v="0"/>
    <n v="5875.62"/>
    <n v="105.76115999999999"/>
    <n v="5"/>
    <n v="29378.1"/>
    <x v="2514"/>
    <n v="4.5"/>
    <n v="1850"/>
    <x v="0"/>
    <x v="0"/>
    <x v="0"/>
    <x v="0"/>
    <x v="0"/>
  </r>
  <r>
    <x v="2515"/>
    <x v="9"/>
    <x v="1"/>
    <x v="9"/>
    <x v="1"/>
    <x v="5"/>
    <n v="4111.47"/>
    <n v="74.006460000000004"/>
    <n v="1"/>
    <n v="4111.47"/>
    <x v="2515"/>
    <n v="2.39"/>
    <n v="2361"/>
    <x v="29"/>
    <x v="5"/>
    <x v="5"/>
    <x v="5"/>
    <x v="19"/>
  </r>
  <r>
    <x v="2516"/>
    <x v="2"/>
    <x v="2"/>
    <x v="2"/>
    <x v="0"/>
    <x v="1"/>
    <n v="12096.29"/>
    <n v="217.73321999999999"/>
    <n v="3"/>
    <n v="36288.870000000003"/>
    <x v="2516"/>
    <n v="3.23"/>
    <n v="3404"/>
    <x v="50"/>
    <x v="11"/>
    <x v="11"/>
    <x v="11"/>
    <x v="28"/>
  </r>
  <r>
    <x v="2517"/>
    <x v="9"/>
    <x v="1"/>
    <x v="9"/>
    <x v="0"/>
    <x v="3"/>
    <n v="4109.67"/>
    <n v="73.974059999999994"/>
    <n v="2"/>
    <n v="8219.34"/>
    <x v="2517"/>
    <n v="4.33"/>
    <n v="4640"/>
    <x v="136"/>
    <x v="0"/>
    <x v="0"/>
    <x v="0"/>
    <x v="30"/>
  </r>
  <r>
    <x v="2518"/>
    <x v="6"/>
    <x v="4"/>
    <x v="6"/>
    <x v="0"/>
    <x v="2"/>
    <n v="1911.58"/>
    <n v="34.408439999999999"/>
    <n v="4"/>
    <n v="7646.32"/>
    <x v="2518"/>
    <n v="2.3199999999999998"/>
    <n v="3175"/>
    <x v="166"/>
    <x v="0"/>
    <x v="0"/>
    <x v="0"/>
    <x v="10"/>
  </r>
  <r>
    <x v="2519"/>
    <x v="5"/>
    <x v="1"/>
    <x v="5"/>
    <x v="2"/>
    <x v="2"/>
    <n v="7955.86"/>
    <n v="143.20547999999999"/>
    <n v="4"/>
    <n v="31823.439999999999"/>
    <x v="2519"/>
    <n v="3.76"/>
    <n v="4133"/>
    <x v="310"/>
    <x v="2"/>
    <x v="2"/>
    <x v="2"/>
    <x v="25"/>
  </r>
  <r>
    <x v="2520"/>
    <x v="5"/>
    <x v="1"/>
    <x v="5"/>
    <x v="2"/>
    <x v="5"/>
    <n v="565.12"/>
    <n v="10.17216"/>
    <n v="1"/>
    <n v="565.12"/>
    <x v="2520"/>
    <n v="3.7"/>
    <n v="1191"/>
    <x v="73"/>
    <x v="4"/>
    <x v="4"/>
    <x v="4"/>
    <x v="0"/>
  </r>
  <r>
    <x v="2521"/>
    <x v="5"/>
    <x v="1"/>
    <x v="5"/>
    <x v="1"/>
    <x v="3"/>
    <n v="15291.49"/>
    <n v="275.24681999999996"/>
    <n v="4"/>
    <n v="61165.96"/>
    <x v="2521"/>
    <n v="2.0299999999999998"/>
    <n v="1061"/>
    <x v="216"/>
    <x v="11"/>
    <x v="11"/>
    <x v="11"/>
    <x v="29"/>
  </r>
  <r>
    <x v="2522"/>
    <x v="4"/>
    <x v="0"/>
    <x v="4"/>
    <x v="1"/>
    <x v="4"/>
    <n v="8337.85"/>
    <n v="150.0813"/>
    <n v="3"/>
    <n v="25013.55"/>
    <x v="2522"/>
    <n v="1.38"/>
    <n v="376"/>
    <x v="331"/>
    <x v="8"/>
    <x v="8"/>
    <x v="8"/>
    <x v="2"/>
  </r>
  <r>
    <x v="2523"/>
    <x v="0"/>
    <x v="0"/>
    <x v="0"/>
    <x v="2"/>
    <x v="4"/>
    <n v="6692.98"/>
    <n v="120.47363999999999"/>
    <n v="5"/>
    <n v="33464.9"/>
    <x v="2523"/>
    <n v="2.21"/>
    <n v="3352"/>
    <x v="43"/>
    <x v="6"/>
    <x v="6"/>
    <x v="6"/>
    <x v="24"/>
  </r>
  <r>
    <x v="2524"/>
    <x v="5"/>
    <x v="1"/>
    <x v="5"/>
    <x v="2"/>
    <x v="0"/>
    <n v="10728.01"/>
    <n v="193.10417999999999"/>
    <n v="3"/>
    <n v="32184.03"/>
    <x v="2524"/>
    <n v="2.06"/>
    <n v="333"/>
    <x v="126"/>
    <x v="5"/>
    <x v="5"/>
    <x v="5"/>
    <x v="24"/>
  </r>
  <r>
    <x v="2525"/>
    <x v="9"/>
    <x v="1"/>
    <x v="9"/>
    <x v="2"/>
    <x v="3"/>
    <n v="9479.98"/>
    <n v="170.63963999999999"/>
    <n v="1"/>
    <n v="9479.98"/>
    <x v="2525"/>
    <n v="2.69"/>
    <n v="4216"/>
    <x v="34"/>
    <x v="8"/>
    <x v="8"/>
    <x v="8"/>
    <x v="9"/>
  </r>
  <r>
    <x v="2526"/>
    <x v="0"/>
    <x v="0"/>
    <x v="0"/>
    <x v="1"/>
    <x v="0"/>
    <n v="915.4"/>
    <n v="16.4772"/>
    <n v="3"/>
    <n v="2746.2"/>
    <x v="2526"/>
    <n v="2.16"/>
    <n v="3610"/>
    <x v="175"/>
    <x v="3"/>
    <x v="3"/>
    <x v="3"/>
    <x v="9"/>
  </r>
  <r>
    <x v="2527"/>
    <x v="7"/>
    <x v="0"/>
    <x v="7"/>
    <x v="1"/>
    <x v="5"/>
    <n v="960.26"/>
    <n v="17.284679999999998"/>
    <n v="5"/>
    <n v="4801.3"/>
    <x v="2527"/>
    <n v="2.2799999999999998"/>
    <n v="735"/>
    <x v="321"/>
    <x v="5"/>
    <x v="5"/>
    <x v="5"/>
    <x v="30"/>
  </r>
  <r>
    <x v="2528"/>
    <x v="9"/>
    <x v="1"/>
    <x v="9"/>
    <x v="0"/>
    <x v="3"/>
    <n v="17635.47"/>
    <n v="317.43846000000002"/>
    <n v="2"/>
    <n v="35270.94"/>
    <x v="2528"/>
    <n v="1.5"/>
    <n v="2705"/>
    <x v="113"/>
    <x v="8"/>
    <x v="8"/>
    <x v="8"/>
    <x v="4"/>
  </r>
  <r>
    <x v="2529"/>
    <x v="8"/>
    <x v="3"/>
    <x v="8"/>
    <x v="0"/>
    <x v="3"/>
    <n v="7767.92"/>
    <n v="139.82255999999998"/>
    <n v="5"/>
    <n v="38839.599999999999"/>
    <x v="2529"/>
    <n v="4.4000000000000004"/>
    <n v="2217"/>
    <x v="220"/>
    <x v="4"/>
    <x v="4"/>
    <x v="4"/>
    <x v="12"/>
  </r>
  <r>
    <x v="2530"/>
    <x v="2"/>
    <x v="2"/>
    <x v="2"/>
    <x v="0"/>
    <x v="1"/>
    <n v="7732.37"/>
    <n v="139.18266"/>
    <n v="3"/>
    <n v="23197.11"/>
    <x v="2530"/>
    <n v="3.09"/>
    <n v="4174"/>
    <x v="205"/>
    <x v="1"/>
    <x v="1"/>
    <x v="1"/>
    <x v="27"/>
  </r>
  <r>
    <x v="2531"/>
    <x v="1"/>
    <x v="1"/>
    <x v="1"/>
    <x v="1"/>
    <x v="0"/>
    <n v="14282.29"/>
    <n v="257.08121999999997"/>
    <n v="1"/>
    <n v="14282.29"/>
    <x v="2531"/>
    <n v="3.59"/>
    <n v="2453"/>
    <x v="241"/>
    <x v="9"/>
    <x v="9"/>
    <x v="9"/>
    <x v="18"/>
  </r>
  <r>
    <x v="2532"/>
    <x v="7"/>
    <x v="0"/>
    <x v="7"/>
    <x v="2"/>
    <x v="0"/>
    <n v="19907.38"/>
    <n v="358.33283999999998"/>
    <n v="5"/>
    <n v="99536.9"/>
    <x v="2532"/>
    <n v="2.98"/>
    <n v="1807"/>
    <x v="183"/>
    <x v="11"/>
    <x v="11"/>
    <x v="11"/>
    <x v="14"/>
  </r>
  <r>
    <x v="2533"/>
    <x v="1"/>
    <x v="1"/>
    <x v="1"/>
    <x v="1"/>
    <x v="1"/>
    <n v="1875.7"/>
    <n v="33.762599999999999"/>
    <n v="1"/>
    <n v="1875.7"/>
    <x v="2533"/>
    <n v="4.8899999999999997"/>
    <n v="3682"/>
    <x v="172"/>
    <x v="0"/>
    <x v="0"/>
    <x v="0"/>
    <x v="23"/>
  </r>
  <r>
    <x v="2534"/>
    <x v="5"/>
    <x v="1"/>
    <x v="5"/>
    <x v="0"/>
    <x v="4"/>
    <n v="4639.49"/>
    <n v="83.510819999999995"/>
    <n v="5"/>
    <n v="23197.45"/>
    <x v="2534"/>
    <n v="4.57"/>
    <n v="3055"/>
    <x v="120"/>
    <x v="3"/>
    <x v="3"/>
    <x v="3"/>
    <x v="4"/>
  </r>
  <r>
    <x v="2535"/>
    <x v="4"/>
    <x v="0"/>
    <x v="4"/>
    <x v="1"/>
    <x v="0"/>
    <n v="16901.89"/>
    <n v="304.23401999999999"/>
    <n v="5"/>
    <n v="84509.45"/>
    <x v="2535"/>
    <n v="3.83"/>
    <n v="4151"/>
    <x v="184"/>
    <x v="10"/>
    <x v="10"/>
    <x v="10"/>
    <x v="10"/>
  </r>
  <r>
    <x v="2536"/>
    <x v="7"/>
    <x v="0"/>
    <x v="7"/>
    <x v="1"/>
    <x v="2"/>
    <n v="17827.87"/>
    <n v="320.90165999999994"/>
    <n v="4"/>
    <n v="71311.48"/>
    <x v="2536"/>
    <n v="1.06"/>
    <n v="1631"/>
    <x v="237"/>
    <x v="4"/>
    <x v="4"/>
    <x v="4"/>
    <x v="17"/>
  </r>
  <r>
    <x v="2537"/>
    <x v="2"/>
    <x v="2"/>
    <x v="2"/>
    <x v="2"/>
    <x v="3"/>
    <n v="11899.01"/>
    <n v="214.18217999999999"/>
    <n v="5"/>
    <n v="59495.05"/>
    <x v="2537"/>
    <n v="4.42"/>
    <n v="3508"/>
    <x v="265"/>
    <x v="6"/>
    <x v="6"/>
    <x v="6"/>
    <x v="28"/>
  </r>
  <r>
    <x v="2538"/>
    <x v="2"/>
    <x v="2"/>
    <x v="2"/>
    <x v="1"/>
    <x v="0"/>
    <n v="4678.16"/>
    <n v="84.206879999999984"/>
    <n v="2"/>
    <n v="9356.32"/>
    <x v="2538"/>
    <n v="3.54"/>
    <n v="2263"/>
    <x v="317"/>
    <x v="9"/>
    <x v="9"/>
    <x v="9"/>
    <x v="11"/>
  </r>
  <r>
    <x v="2539"/>
    <x v="3"/>
    <x v="3"/>
    <x v="3"/>
    <x v="0"/>
    <x v="0"/>
    <n v="9470.9500000000007"/>
    <n v="170.47710000000001"/>
    <n v="4"/>
    <n v="37883.800000000003"/>
    <x v="2539"/>
    <n v="2.69"/>
    <n v="4785"/>
    <x v="236"/>
    <x v="4"/>
    <x v="4"/>
    <x v="4"/>
    <x v="2"/>
  </r>
  <r>
    <x v="2540"/>
    <x v="8"/>
    <x v="3"/>
    <x v="8"/>
    <x v="2"/>
    <x v="2"/>
    <n v="11541.03"/>
    <n v="207.73854"/>
    <n v="3"/>
    <n v="34623.089999999997"/>
    <x v="2540"/>
    <n v="3.02"/>
    <n v="907"/>
    <x v="97"/>
    <x v="0"/>
    <x v="0"/>
    <x v="0"/>
    <x v="28"/>
  </r>
  <r>
    <x v="2541"/>
    <x v="0"/>
    <x v="0"/>
    <x v="0"/>
    <x v="2"/>
    <x v="2"/>
    <n v="787.98"/>
    <n v="14.183639999999999"/>
    <n v="4"/>
    <n v="3151.92"/>
    <x v="2541"/>
    <n v="3.36"/>
    <n v="3613"/>
    <x v="330"/>
    <x v="2"/>
    <x v="2"/>
    <x v="2"/>
    <x v="18"/>
  </r>
  <r>
    <x v="2542"/>
    <x v="9"/>
    <x v="1"/>
    <x v="9"/>
    <x v="1"/>
    <x v="3"/>
    <n v="19473.72"/>
    <n v="350.52695999999997"/>
    <n v="1"/>
    <n v="19473.72"/>
    <x v="2542"/>
    <n v="4.74"/>
    <n v="3313"/>
    <x v="135"/>
    <x v="9"/>
    <x v="9"/>
    <x v="9"/>
    <x v="24"/>
  </r>
  <r>
    <x v="2543"/>
    <x v="2"/>
    <x v="2"/>
    <x v="2"/>
    <x v="2"/>
    <x v="5"/>
    <n v="12462.79"/>
    <n v="224.33022"/>
    <n v="4"/>
    <n v="49851.16"/>
    <x v="2543"/>
    <n v="4.88"/>
    <n v="1571"/>
    <x v="115"/>
    <x v="2"/>
    <x v="2"/>
    <x v="2"/>
    <x v="7"/>
  </r>
  <r>
    <x v="2544"/>
    <x v="1"/>
    <x v="1"/>
    <x v="1"/>
    <x v="1"/>
    <x v="5"/>
    <n v="18000.61"/>
    <n v="324.01097999999996"/>
    <n v="2"/>
    <n v="36001.22"/>
    <x v="2544"/>
    <n v="4.8899999999999997"/>
    <n v="2691"/>
    <x v="263"/>
    <x v="1"/>
    <x v="1"/>
    <x v="1"/>
    <x v="20"/>
  </r>
  <r>
    <x v="2545"/>
    <x v="4"/>
    <x v="0"/>
    <x v="4"/>
    <x v="2"/>
    <x v="1"/>
    <n v="17774.439999999999"/>
    <n v="319.93991999999997"/>
    <n v="5"/>
    <n v="88872.2"/>
    <x v="2545"/>
    <n v="4.78"/>
    <n v="2200"/>
    <x v="79"/>
    <x v="11"/>
    <x v="11"/>
    <x v="11"/>
    <x v="4"/>
  </r>
  <r>
    <x v="2546"/>
    <x v="6"/>
    <x v="4"/>
    <x v="6"/>
    <x v="2"/>
    <x v="4"/>
    <n v="14796.6"/>
    <n v="266.33879999999999"/>
    <n v="1"/>
    <n v="14796.6"/>
    <x v="2546"/>
    <n v="4.05"/>
    <n v="3778"/>
    <x v="268"/>
    <x v="4"/>
    <x v="4"/>
    <x v="4"/>
    <x v="20"/>
  </r>
  <r>
    <x v="2547"/>
    <x v="7"/>
    <x v="0"/>
    <x v="7"/>
    <x v="2"/>
    <x v="5"/>
    <n v="3676.79"/>
    <n v="66.182220000000001"/>
    <n v="1"/>
    <n v="3676.79"/>
    <x v="2547"/>
    <n v="2.04"/>
    <n v="835"/>
    <x v="80"/>
    <x v="1"/>
    <x v="1"/>
    <x v="1"/>
    <x v="2"/>
  </r>
  <r>
    <x v="2548"/>
    <x v="5"/>
    <x v="1"/>
    <x v="5"/>
    <x v="0"/>
    <x v="1"/>
    <n v="1910.3"/>
    <n v="34.385399999999997"/>
    <n v="1"/>
    <n v="1910.3"/>
    <x v="2548"/>
    <n v="3.01"/>
    <n v="2538"/>
    <x v="45"/>
    <x v="0"/>
    <x v="0"/>
    <x v="0"/>
    <x v="15"/>
  </r>
  <r>
    <x v="2549"/>
    <x v="0"/>
    <x v="0"/>
    <x v="0"/>
    <x v="2"/>
    <x v="5"/>
    <n v="18710.45"/>
    <n v="336.78809999999999"/>
    <n v="5"/>
    <n v="93552.25"/>
    <x v="2549"/>
    <n v="4.33"/>
    <n v="1551"/>
    <x v="88"/>
    <x v="7"/>
    <x v="7"/>
    <x v="7"/>
    <x v="23"/>
  </r>
  <r>
    <x v="2550"/>
    <x v="1"/>
    <x v="1"/>
    <x v="1"/>
    <x v="1"/>
    <x v="0"/>
    <n v="3382.23"/>
    <n v="60.880139999999997"/>
    <n v="5"/>
    <n v="16911.150000000001"/>
    <x v="2550"/>
    <n v="3.8"/>
    <n v="3545"/>
    <x v="356"/>
    <x v="8"/>
    <x v="8"/>
    <x v="8"/>
    <x v="24"/>
  </r>
  <r>
    <x v="2551"/>
    <x v="7"/>
    <x v="0"/>
    <x v="7"/>
    <x v="2"/>
    <x v="2"/>
    <n v="15867.98"/>
    <n v="285.62363999999997"/>
    <n v="5"/>
    <n v="79339.899999999994"/>
    <x v="2551"/>
    <n v="4.59"/>
    <n v="1948"/>
    <x v="38"/>
    <x v="10"/>
    <x v="10"/>
    <x v="10"/>
    <x v="15"/>
  </r>
  <r>
    <x v="2552"/>
    <x v="5"/>
    <x v="1"/>
    <x v="5"/>
    <x v="1"/>
    <x v="0"/>
    <n v="9364.16"/>
    <n v="168.55488"/>
    <n v="3"/>
    <n v="28092.48"/>
    <x v="2552"/>
    <n v="3.45"/>
    <n v="2432"/>
    <x v="296"/>
    <x v="0"/>
    <x v="0"/>
    <x v="0"/>
    <x v="17"/>
  </r>
  <r>
    <x v="2553"/>
    <x v="3"/>
    <x v="3"/>
    <x v="3"/>
    <x v="2"/>
    <x v="1"/>
    <n v="6046.46"/>
    <n v="108.83627999999999"/>
    <n v="2"/>
    <n v="12092.92"/>
    <x v="2553"/>
    <n v="4.72"/>
    <n v="446"/>
    <x v="39"/>
    <x v="1"/>
    <x v="1"/>
    <x v="1"/>
    <x v="15"/>
  </r>
  <r>
    <x v="2554"/>
    <x v="6"/>
    <x v="4"/>
    <x v="6"/>
    <x v="1"/>
    <x v="4"/>
    <n v="2184.23"/>
    <n v="39.316139999999997"/>
    <n v="1"/>
    <n v="2184.23"/>
    <x v="2554"/>
    <n v="3.54"/>
    <n v="3434"/>
    <x v="108"/>
    <x v="4"/>
    <x v="4"/>
    <x v="4"/>
    <x v="24"/>
  </r>
  <r>
    <x v="2555"/>
    <x v="5"/>
    <x v="1"/>
    <x v="5"/>
    <x v="0"/>
    <x v="4"/>
    <n v="18766.810000000001"/>
    <n v="337.80257999999998"/>
    <n v="2"/>
    <n v="37533.620000000003"/>
    <x v="2555"/>
    <n v="4.7300000000000004"/>
    <n v="4611"/>
    <x v="92"/>
    <x v="5"/>
    <x v="5"/>
    <x v="5"/>
    <x v="1"/>
  </r>
  <r>
    <x v="2556"/>
    <x v="7"/>
    <x v="0"/>
    <x v="7"/>
    <x v="2"/>
    <x v="0"/>
    <n v="11831.28"/>
    <n v="212.96304000000001"/>
    <n v="4"/>
    <n v="47325.120000000003"/>
    <x v="2556"/>
    <n v="4.42"/>
    <n v="4496"/>
    <x v="196"/>
    <x v="1"/>
    <x v="1"/>
    <x v="1"/>
    <x v="11"/>
  </r>
  <r>
    <x v="2557"/>
    <x v="2"/>
    <x v="2"/>
    <x v="2"/>
    <x v="0"/>
    <x v="0"/>
    <n v="9842.9500000000007"/>
    <n v="177.17310000000001"/>
    <n v="5"/>
    <n v="49214.75"/>
    <x v="2557"/>
    <n v="2.84"/>
    <n v="1540"/>
    <x v="326"/>
    <x v="10"/>
    <x v="10"/>
    <x v="10"/>
    <x v="7"/>
  </r>
  <r>
    <x v="2558"/>
    <x v="1"/>
    <x v="1"/>
    <x v="1"/>
    <x v="1"/>
    <x v="5"/>
    <n v="11568.4"/>
    <n v="208.23119999999997"/>
    <n v="3"/>
    <n v="34705.199999999997"/>
    <x v="2558"/>
    <n v="4.29"/>
    <n v="568"/>
    <x v="323"/>
    <x v="1"/>
    <x v="1"/>
    <x v="1"/>
    <x v="16"/>
  </r>
  <r>
    <x v="2559"/>
    <x v="7"/>
    <x v="0"/>
    <x v="7"/>
    <x v="1"/>
    <x v="3"/>
    <n v="18835.189999999999"/>
    <n v="339.03341999999998"/>
    <n v="5"/>
    <n v="94175.95"/>
    <x v="2559"/>
    <n v="4.05"/>
    <n v="389"/>
    <x v="224"/>
    <x v="1"/>
    <x v="1"/>
    <x v="1"/>
    <x v="22"/>
  </r>
  <r>
    <x v="2560"/>
    <x v="6"/>
    <x v="4"/>
    <x v="6"/>
    <x v="1"/>
    <x v="4"/>
    <n v="5001.6899999999996"/>
    <n v="90.030419999999992"/>
    <n v="4"/>
    <n v="20006.759999999998"/>
    <x v="2560"/>
    <n v="4.32"/>
    <n v="2040"/>
    <x v="322"/>
    <x v="5"/>
    <x v="5"/>
    <x v="5"/>
    <x v="15"/>
  </r>
  <r>
    <x v="2561"/>
    <x v="5"/>
    <x v="1"/>
    <x v="5"/>
    <x v="0"/>
    <x v="1"/>
    <n v="13806.4"/>
    <n v="248.51519999999996"/>
    <n v="3"/>
    <n v="41419.199999999997"/>
    <x v="2561"/>
    <n v="2.33"/>
    <n v="4989"/>
    <x v="78"/>
    <x v="0"/>
    <x v="0"/>
    <x v="0"/>
    <x v="12"/>
  </r>
  <r>
    <x v="2562"/>
    <x v="6"/>
    <x v="4"/>
    <x v="6"/>
    <x v="1"/>
    <x v="0"/>
    <n v="11711.63"/>
    <n v="210.80933999999996"/>
    <n v="3"/>
    <n v="35134.89"/>
    <x v="2562"/>
    <n v="2.82"/>
    <n v="4462"/>
    <x v="214"/>
    <x v="10"/>
    <x v="10"/>
    <x v="10"/>
    <x v="27"/>
  </r>
  <r>
    <x v="2563"/>
    <x v="9"/>
    <x v="1"/>
    <x v="9"/>
    <x v="0"/>
    <x v="3"/>
    <n v="18263.79"/>
    <n v="328.74822"/>
    <n v="5"/>
    <n v="91318.95"/>
    <x v="2563"/>
    <n v="2.0699999999999998"/>
    <n v="3144"/>
    <x v="351"/>
    <x v="11"/>
    <x v="11"/>
    <x v="11"/>
    <x v="3"/>
  </r>
  <r>
    <x v="2564"/>
    <x v="2"/>
    <x v="2"/>
    <x v="2"/>
    <x v="0"/>
    <x v="3"/>
    <n v="8057.7"/>
    <n v="145.03859999999997"/>
    <n v="1"/>
    <n v="8057.7"/>
    <x v="2564"/>
    <n v="2.27"/>
    <n v="1581"/>
    <x v="181"/>
    <x v="4"/>
    <x v="4"/>
    <x v="4"/>
    <x v="25"/>
  </r>
  <r>
    <x v="2565"/>
    <x v="5"/>
    <x v="1"/>
    <x v="5"/>
    <x v="2"/>
    <x v="4"/>
    <n v="5006.78"/>
    <n v="90.122039999999984"/>
    <n v="3"/>
    <n v="15020.34"/>
    <x v="2565"/>
    <n v="1.76"/>
    <n v="2455"/>
    <x v="137"/>
    <x v="7"/>
    <x v="7"/>
    <x v="7"/>
    <x v="16"/>
  </r>
  <r>
    <x v="2566"/>
    <x v="0"/>
    <x v="0"/>
    <x v="0"/>
    <x v="1"/>
    <x v="2"/>
    <n v="7758.83"/>
    <n v="139.65894"/>
    <n v="4"/>
    <n v="31035.32"/>
    <x v="2566"/>
    <n v="3.02"/>
    <n v="3911"/>
    <x v="308"/>
    <x v="11"/>
    <x v="11"/>
    <x v="11"/>
    <x v="8"/>
  </r>
  <r>
    <x v="2567"/>
    <x v="7"/>
    <x v="0"/>
    <x v="7"/>
    <x v="0"/>
    <x v="0"/>
    <n v="1710.82"/>
    <n v="30.794759999999997"/>
    <n v="5"/>
    <n v="8554.1"/>
    <x v="2567"/>
    <n v="3.41"/>
    <n v="4465"/>
    <x v="37"/>
    <x v="5"/>
    <x v="5"/>
    <x v="5"/>
    <x v="18"/>
  </r>
  <r>
    <x v="2568"/>
    <x v="8"/>
    <x v="3"/>
    <x v="8"/>
    <x v="1"/>
    <x v="5"/>
    <n v="13224.99"/>
    <n v="238.04981999999998"/>
    <n v="3"/>
    <n v="39674.97"/>
    <x v="2568"/>
    <n v="3.12"/>
    <n v="1884"/>
    <x v="355"/>
    <x v="10"/>
    <x v="10"/>
    <x v="10"/>
    <x v="6"/>
  </r>
  <r>
    <x v="2569"/>
    <x v="9"/>
    <x v="1"/>
    <x v="9"/>
    <x v="1"/>
    <x v="4"/>
    <n v="1048.8499999999999"/>
    <n v="18.879299999999997"/>
    <n v="2"/>
    <n v="2097.6999999999998"/>
    <x v="2569"/>
    <n v="2.37"/>
    <n v="1740"/>
    <x v="289"/>
    <x v="3"/>
    <x v="3"/>
    <x v="3"/>
    <x v="23"/>
  </r>
  <r>
    <x v="2570"/>
    <x v="2"/>
    <x v="2"/>
    <x v="2"/>
    <x v="2"/>
    <x v="2"/>
    <n v="9690.68"/>
    <n v="174.43223999999998"/>
    <n v="4"/>
    <n v="38762.720000000001"/>
    <x v="2570"/>
    <n v="2.7"/>
    <n v="4614"/>
    <x v="147"/>
    <x v="4"/>
    <x v="4"/>
    <x v="4"/>
    <x v="23"/>
  </r>
  <r>
    <x v="2571"/>
    <x v="1"/>
    <x v="1"/>
    <x v="1"/>
    <x v="0"/>
    <x v="3"/>
    <n v="12045.69"/>
    <n v="216.82241999999999"/>
    <n v="4"/>
    <n v="48182.76"/>
    <x v="2571"/>
    <n v="4.99"/>
    <n v="4656"/>
    <x v="265"/>
    <x v="6"/>
    <x v="6"/>
    <x v="6"/>
    <x v="28"/>
  </r>
  <r>
    <x v="2572"/>
    <x v="9"/>
    <x v="1"/>
    <x v="9"/>
    <x v="1"/>
    <x v="1"/>
    <n v="2148.0700000000002"/>
    <n v="38.665260000000004"/>
    <n v="4"/>
    <n v="8592.2800000000007"/>
    <x v="2572"/>
    <n v="1.19"/>
    <n v="2938"/>
    <x v="24"/>
    <x v="4"/>
    <x v="4"/>
    <x v="4"/>
    <x v="18"/>
  </r>
  <r>
    <x v="2573"/>
    <x v="1"/>
    <x v="1"/>
    <x v="1"/>
    <x v="1"/>
    <x v="0"/>
    <n v="1046.5999999999999"/>
    <n v="18.838799999999996"/>
    <n v="1"/>
    <n v="1046.5999999999999"/>
    <x v="2573"/>
    <n v="1.72"/>
    <n v="631"/>
    <x v="272"/>
    <x v="7"/>
    <x v="7"/>
    <x v="7"/>
    <x v="24"/>
  </r>
  <r>
    <x v="2574"/>
    <x v="5"/>
    <x v="1"/>
    <x v="5"/>
    <x v="0"/>
    <x v="0"/>
    <n v="6492.78"/>
    <n v="116.87003999999999"/>
    <n v="5"/>
    <n v="32463.9"/>
    <x v="2574"/>
    <n v="1.64"/>
    <n v="3285"/>
    <x v="273"/>
    <x v="11"/>
    <x v="11"/>
    <x v="11"/>
    <x v="16"/>
  </r>
  <r>
    <x v="2575"/>
    <x v="5"/>
    <x v="1"/>
    <x v="5"/>
    <x v="0"/>
    <x v="4"/>
    <n v="17550.23"/>
    <n v="315.90413999999998"/>
    <n v="1"/>
    <n v="17550.23"/>
    <x v="2575"/>
    <n v="2.2200000000000002"/>
    <n v="2012"/>
    <x v="91"/>
    <x v="8"/>
    <x v="8"/>
    <x v="8"/>
    <x v="8"/>
  </r>
  <r>
    <x v="2576"/>
    <x v="5"/>
    <x v="1"/>
    <x v="5"/>
    <x v="2"/>
    <x v="2"/>
    <n v="2004.59"/>
    <n v="36.082619999999999"/>
    <n v="5"/>
    <n v="10022.950000000001"/>
    <x v="2576"/>
    <n v="2.93"/>
    <n v="1740"/>
    <x v="63"/>
    <x v="9"/>
    <x v="9"/>
    <x v="9"/>
    <x v="6"/>
  </r>
  <r>
    <x v="2577"/>
    <x v="8"/>
    <x v="3"/>
    <x v="8"/>
    <x v="1"/>
    <x v="4"/>
    <n v="129.9"/>
    <n v="2.3382000000000001"/>
    <n v="2"/>
    <n v="259.8"/>
    <x v="2577"/>
    <n v="3.24"/>
    <n v="192"/>
    <x v="169"/>
    <x v="10"/>
    <x v="10"/>
    <x v="10"/>
    <x v="19"/>
  </r>
  <r>
    <x v="2578"/>
    <x v="1"/>
    <x v="1"/>
    <x v="1"/>
    <x v="2"/>
    <x v="3"/>
    <n v="17201.830000000002"/>
    <n v="309.63294000000002"/>
    <n v="1"/>
    <n v="17201.830000000002"/>
    <x v="2578"/>
    <n v="1.22"/>
    <n v="1896"/>
    <x v="26"/>
    <x v="2"/>
    <x v="2"/>
    <x v="2"/>
    <x v="9"/>
  </r>
  <r>
    <x v="2579"/>
    <x v="6"/>
    <x v="4"/>
    <x v="6"/>
    <x v="2"/>
    <x v="1"/>
    <n v="3848.99"/>
    <n v="69.281819999999996"/>
    <n v="2"/>
    <n v="7697.98"/>
    <x v="2579"/>
    <n v="4.9400000000000004"/>
    <n v="1845"/>
    <x v="356"/>
    <x v="8"/>
    <x v="8"/>
    <x v="8"/>
    <x v="24"/>
  </r>
  <r>
    <x v="2580"/>
    <x v="6"/>
    <x v="4"/>
    <x v="6"/>
    <x v="0"/>
    <x v="1"/>
    <n v="14290.5"/>
    <n v="257.22899999999998"/>
    <n v="1"/>
    <n v="14290.5"/>
    <x v="2580"/>
    <n v="3.21"/>
    <n v="453"/>
    <x v="131"/>
    <x v="11"/>
    <x v="11"/>
    <x v="11"/>
    <x v="2"/>
  </r>
  <r>
    <x v="2581"/>
    <x v="2"/>
    <x v="2"/>
    <x v="2"/>
    <x v="2"/>
    <x v="1"/>
    <n v="19347.27"/>
    <n v="348.25085999999999"/>
    <n v="2"/>
    <n v="38694.54"/>
    <x v="2581"/>
    <n v="1.37"/>
    <n v="2152"/>
    <x v="288"/>
    <x v="4"/>
    <x v="4"/>
    <x v="4"/>
    <x v="14"/>
  </r>
  <r>
    <x v="2582"/>
    <x v="8"/>
    <x v="3"/>
    <x v="8"/>
    <x v="2"/>
    <x v="2"/>
    <n v="3109.03"/>
    <n v="55.962539999999997"/>
    <n v="1"/>
    <n v="3109.03"/>
    <x v="2582"/>
    <n v="2.72"/>
    <n v="4953"/>
    <x v="124"/>
    <x v="11"/>
    <x v="11"/>
    <x v="11"/>
    <x v="24"/>
  </r>
  <r>
    <x v="2583"/>
    <x v="6"/>
    <x v="4"/>
    <x v="6"/>
    <x v="0"/>
    <x v="0"/>
    <n v="6097.72"/>
    <n v="109.75896"/>
    <n v="2"/>
    <n v="12195.44"/>
    <x v="2583"/>
    <n v="2.39"/>
    <n v="945"/>
    <x v="251"/>
    <x v="4"/>
    <x v="4"/>
    <x v="4"/>
    <x v="15"/>
  </r>
  <r>
    <x v="2584"/>
    <x v="0"/>
    <x v="0"/>
    <x v="0"/>
    <x v="0"/>
    <x v="2"/>
    <n v="6750.06"/>
    <n v="121.50108"/>
    <n v="4"/>
    <n v="27000.240000000002"/>
    <x v="2584"/>
    <n v="4.4400000000000004"/>
    <n v="2942"/>
    <x v="277"/>
    <x v="7"/>
    <x v="7"/>
    <x v="7"/>
    <x v="28"/>
  </r>
  <r>
    <x v="2585"/>
    <x v="1"/>
    <x v="1"/>
    <x v="1"/>
    <x v="0"/>
    <x v="3"/>
    <n v="8936.2900000000009"/>
    <n v="160.85321999999999"/>
    <n v="3"/>
    <n v="26808.87"/>
    <x v="2585"/>
    <n v="2.2000000000000002"/>
    <n v="2354"/>
    <x v="163"/>
    <x v="3"/>
    <x v="3"/>
    <x v="3"/>
    <x v="25"/>
  </r>
  <r>
    <x v="2586"/>
    <x v="3"/>
    <x v="3"/>
    <x v="3"/>
    <x v="2"/>
    <x v="1"/>
    <n v="1733.92"/>
    <n v="31.210559999999997"/>
    <n v="1"/>
    <n v="1733.92"/>
    <x v="2586"/>
    <n v="3.97"/>
    <n v="203"/>
    <x v="284"/>
    <x v="2"/>
    <x v="2"/>
    <x v="2"/>
    <x v="30"/>
  </r>
  <r>
    <x v="2587"/>
    <x v="0"/>
    <x v="0"/>
    <x v="0"/>
    <x v="1"/>
    <x v="3"/>
    <n v="18110.939999999999"/>
    <n v="325.99691999999993"/>
    <n v="2"/>
    <n v="36221.879999999997"/>
    <x v="2587"/>
    <n v="3.51"/>
    <n v="74"/>
    <x v="68"/>
    <x v="2"/>
    <x v="2"/>
    <x v="2"/>
    <x v="1"/>
  </r>
  <r>
    <x v="2588"/>
    <x v="4"/>
    <x v="0"/>
    <x v="4"/>
    <x v="0"/>
    <x v="1"/>
    <n v="10614.7"/>
    <n v="191.06459999999998"/>
    <n v="1"/>
    <n v="10614.7"/>
    <x v="2588"/>
    <n v="3.23"/>
    <n v="4517"/>
    <x v="155"/>
    <x v="2"/>
    <x v="2"/>
    <x v="2"/>
    <x v="3"/>
  </r>
  <r>
    <x v="2589"/>
    <x v="6"/>
    <x v="4"/>
    <x v="6"/>
    <x v="1"/>
    <x v="0"/>
    <n v="13191.07"/>
    <n v="237.43925999999999"/>
    <n v="1"/>
    <n v="13191.07"/>
    <x v="2589"/>
    <n v="1.77"/>
    <n v="1390"/>
    <x v="195"/>
    <x v="1"/>
    <x v="1"/>
    <x v="1"/>
    <x v="18"/>
  </r>
  <r>
    <x v="2590"/>
    <x v="3"/>
    <x v="3"/>
    <x v="3"/>
    <x v="0"/>
    <x v="5"/>
    <n v="8143.68"/>
    <n v="146.58624"/>
    <n v="2"/>
    <n v="16287.36"/>
    <x v="2590"/>
    <n v="1.66"/>
    <n v="2498"/>
    <x v="351"/>
    <x v="11"/>
    <x v="11"/>
    <x v="11"/>
    <x v="3"/>
  </r>
  <r>
    <x v="2591"/>
    <x v="5"/>
    <x v="1"/>
    <x v="5"/>
    <x v="1"/>
    <x v="1"/>
    <n v="10882.69"/>
    <n v="195.88842"/>
    <n v="5"/>
    <n v="54413.45"/>
    <x v="2591"/>
    <n v="4.1399999999999997"/>
    <n v="4569"/>
    <x v="261"/>
    <x v="7"/>
    <x v="7"/>
    <x v="7"/>
    <x v="29"/>
  </r>
  <r>
    <x v="2592"/>
    <x v="4"/>
    <x v="0"/>
    <x v="4"/>
    <x v="2"/>
    <x v="1"/>
    <n v="4575.74"/>
    <n v="82.363319999999987"/>
    <n v="3"/>
    <n v="13727.22"/>
    <x v="2592"/>
    <n v="3.83"/>
    <n v="4943"/>
    <x v="236"/>
    <x v="4"/>
    <x v="4"/>
    <x v="4"/>
    <x v="2"/>
  </r>
  <r>
    <x v="2593"/>
    <x v="3"/>
    <x v="3"/>
    <x v="3"/>
    <x v="0"/>
    <x v="5"/>
    <n v="10455.629999999999"/>
    <n v="188.20133999999996"/>
    <n v="4"/>
    <n v="41822.519999999997"/>
    <x v="2593"/>
    <n v="4.49"/>
    <n v="1731"/>
    <x v="299"/>
    <x v="0"/>
    <x v="0"/>
    <x v="0"/>
    <x v="13"/>
  </r>
  <r>
    <x v="2594"/>
    <x v="4"/>
    <x v="0"/>
    <x v="4"/>
    <x v="1"/>
    <x v="5"/>
    <n v="19573.37"/>
    <n v="352.32065999999998"/>
    <n v="1"/>
    <n v="19573.37"/>
    <x v="2594"/>
    <n v="3.14"/>
    <n v="942"/>
    <x v="70"/>
    <x v="9"/>
    <x v="9"/>
    <x v="9"/>
    <x v="9"/>
  </r>
  <r>
    <x v="2595"/>
    <x v="5"/>
    <x v="1"/>
    <x v="5"/>
    <x v="1"/>
    <x v="2"/>
    <n v="4716.3100000000004"/>
    <n v="84.89358"/>
    <n v="4"/>
    <n v="18865.240000000002"/>
    <x v="2595"/>
    <n v="3.1"/>
    <n v="2151"/>
    <x v="117"/>
    <x v="3"/>
    <x v="3"/>
    <x v="3"/>
    <x v="18"/>
  </r>
  <r>
    <x v="2596"/>
    <x v="4"/>
    <x v="0"/>
    <x v="4"/>
    <x v="1"/>
    <x v="4"/>
    <n v="9879.4699999999993"/>
    <n v="177.83045999999999"/>
    <n v="3"/>
    <n v="29638.41"/>
    <x v="2596"/>
    <n v="3.36"/>
    <n v="1508"/>
    <x v="327"/>
    <x v="4"/>
    <x v="4"/>
    <x v="4"/>
    <x v="5"/>
  </r>
  <r>
    <x v="2597"/>
    <x v="7"/>
    <x v="0"/>
    <x v="7"/>
    <x v="0"/>
    <x v="0"/>
    <n v="14898.71"/>
    <n v="268.17677999999995"/>
    <n v="4"/>
    <n v="59594.84"/>
    <x v="2597"/>
    <n v="3.79"/>
    <n v="4445"/>
    <x v="11"/>
    <x v="2"/>
    <x v="2"/>
    <x v="2"/>
    <x v="11"/>
  </r>
  <r>
    <x v="2598"/>
    <x v="6"/>
    <x v="4"/>
    <x v="6"/>
    <x v="2"/>
    <x v="0"/>
    <n v="3129.73"/>
    <n v="56.335139999999996"/>
    <n v="5"/>
    <n v="15648.65"/>
    <x v="2598"/>
    <n v="4.25"/>
    <n v="3981"/>
    <x v="280"/>
    <x v="11"/>
    <x v="11"/>
    <x v="11"/>
    <x v="7"/>
  </r>
  <r>
    <x v="2599"/>
    <x v="1"/>
    <x v="1"/>
    <x v="1"/>
    <x v="1"/>
    <x v="3"/>
    <n v="11440.34"/>
    <n v="205.92612"/>
    <n v="2"/>
    <n v="22880.68"/>
    <x v="2599"/>
    <n v="1.8"/>
    <n v="1879"/>
    <x v="254"/>
    <x v="11"/>
    <x v="11"/>
    <x v="11"/>
    <x v="27"/>
  </r>
  <r>
    <x v="2600"/>
    <x v="6"/>
    <x v="4"/>
    <x v="6"/>
    <x v="2"/>
    <x v="5"/>
    <n v="16083.65"/>
    <n v="289.50569999999999"/>
    <n v="3"/>
    <n v="48250.95"/>
    <x v="2600"/>
    <n v="3.72"/>
    <n v="347"/>
    <x v="2"/>
    <x v="2"/>
    <x v="2"/>
    <x v="2"/>
    <x v="2"/>
  </r>
  <r>
    <x v="2601"/>
    <x v="9"/>
    <x v="1"/>
    <x v="9"/>
    <x v="0"/>
    <x v="3"/>
    <n v="13571.36"/>
    <n v="244.28448"/>
    <n v="5"/>
    <n v="67856.800000000003"/>
    <x v="2601"/>
    <n v="3.11"/>
    <n v="3615"/>
    <x v="321"/>
    <x v="5"/>
    <x v="5"/>
    <x v="5"/>
    <x v="30"/>
  </r>
  <r>
    <x v="2602"/>
    <x v="8"/>
    <x v="3"/>
    <x v="8"/>
    <x v="0"/>
    <x v="2"/>
    <n v="14337.07"/>
    <n v="258.06725999999998"/>
    <n v="2"/>
    <n v="28674.14"/>
    <x v="2602"/>
    <n v="3.29"/>
    <n v="363"/>
    <x v="21"/>
    <x v="6"/>
    <x v="6"/>
    <x v="6"/>
    <x v="5"/>
  </r>
  <r>
    <x v="2603"/>
    <x v="3"/>
    <x v="3"/>
    <x v="3"/>
    <x v="2"/>
    <x v="2"/>
    <n v="6420.58"/>
    <n v="115.57043999999999"/>
    <n v="4"/>
    <n v="25682.32"/>
    <x v="2603"/>
    <n v="4.3600000000000003"/>
    <n v="2806"/>
    <x v="111"/>
    <x v="6"/>
    <x v="6"/>
    <x v="6"/>
    <x v="13"/>
  </r>
  <r>
    <x v="2604"/>
    <x v="2"/>
    <x v="2"/>
    <x v="2"/>
    <x v="0"/>
    <x v="1"/>
    <n v="3068.9"/>
    <n v="55.240199999999994"/>
    <n v="2"/>
    <n v="6137.8"/>
    <x v="2604"/>
    <n v="4.22"/>
    <n v="175"/>
    <x v="176"/>
    <x v="6"/>
    <x v="6"/>
    <x v="6"/>
    <x v="9"/>
  </r>
  <r>
    <x v="2605"/>
    <x v="1"/>
    <x v="1"/>
    <x v="1"/>
    <x v="1"/>
    <x v="0"/>
    <n v="364.12"/>
    <n v="6.5541599999999995"/>
    <n v="1"/>
    <n v="364.12"/>
    <x v="2605"/>
    <n v="4.45"/>
    <n v="4752"/>
    <x v="177"/>
    <x v="8"/>
    <x v="8"/>
    <x v="8"/>
    <x v="20"/>
  </r>
  <r>
    <x v="2606"/>
    <x v="5"/>
    <x v="1"/>
    <x v="5"/>
    <x v="0"/>
    <x v="2"/>
    <n v="14577.07"/>
    <n v="262.38725999999997"/>
    <n v="5"/>
    <n v="72885.350000000006"/>
    <x v="2606"/>
    <n v="1.33"/>
    <n v="927"/>
    <x v="23"/>
    <x v="6"/>
    <x v="6"/>
    <x v="6"/>
    <x v="17"/>
  </r>
  <r>
    <x v="2607"/>
    <x v="6"/>
    <x v="4"/>
    <x v="6"/>
    <x v="2"/>
    <x v="5"/>
    <n v="13519.96"/>
    <n v="243.35927999999996"/>
    <n v="2"/>
    <n v="27039.919999999998"/>
    <x v="2607"/>
    <n v="4.3099999999999996"/>
    <n v="2338"/>
    <x v="280"/>
    <x v="11"/>
    <x v="11"/>
    <x v="11"/>
    <x v="7"/>
  </r>
  <r>
    <x v="2608"/>
    <x v="0"/>
    <x v="0"/>
    <x v="0"/>
    <x v="0"/>
    <x v="1"/>
    <n v="6028.16"/>
    <n v="108.50688"/>
    <n v="1"/>
    <n v="6028.16"/>
    <x v="2608"/>
    <n v="2.2999999999999998"/>
    <n v="583"/>
    <x v="227"/>
    <x v="5"/>
    <x v="5"/>
    <x v="5"/>
    <x v="0"/>
  </r>
  <r>
    <x v="2609"/>
    <x v="5"/>
    <x v="1"/>
    <x v="5"/>
    <x v="1"/>
    <x v="5"/>
    <n v="14504.67"/>
    <n v="261.08405999999997"/>
    <n v="5"/>
    <n v="72523.350000000006"/>
    <x v="2609"/>
    <n v="3.15"/>
    <n v="1210"/>
    <x v="35"/>
    <x v="5"/>
    <x v="5"/>
    <x v="5"/>
    <x v="21"/>
  </r>
  <r>
    <x v="2610"/>
    <x v="2"/>
    <x v="2"/>
    <x v="2"/>
    <x v="1"/>
    <x v="4"/>
    <n v="8401.8799999999992"/>
    <n v="151.23383999999999"/>
    <n v="2"/>
    <n v="16803.759999999998"/>
    <x v="2610"/>
    <n v="1.63"/>
    <n v="488"/>
    <x v="257"/>
    <x v="7"/>
    <x v="7"/>
    <x v="7"/>
    <x v="30"/>
  </r>
  <r>
    <x v="2611"/>
    <x v="2"/>
    <x v="2"/>
    <x v="2"/>
    <x v="2"/>
    <x v="2"/>
    <n v="13854.51"/>
    <n v="249.38117999999997"/>
    <n v="5"/>
    <n v="69272.55"/>
    <x v="2611"/>
    <n v="1.45"/>
    <n v="4514"/>
    <x v="345"/>
    <x v="4"/>
    <x v="4"/>
    <x v="4"/>
    <x v="8"/>
  </r>
  <r>
    <x v="2612"/>
    <x v="1"/>
    <x v="1"/>
    <x v="1"/>
    <x v="2"/>
    <x v="2"/>
    <n v="19934.77"/>
    <n v="358.82585999999998"/>
    <n v="2"/>
    <n v="39869.54"/>
    <x v="2612"/>
    <n v="2.63"/>
    <n v="2954"/>
    <x v="201"/>
    <x v="2"/>
    <x v="2"/>
    <x v="2"/>
    <x v="8"/>
  </r>
  <r>
    <x v="2613"/>
    <x v="0"/>
    <x v="0"/>
    <x v="0"/>
    <x v="0"/>
    <x v="4"/>
    <n v="17295.939999999999"/>
    <n v="311.32691999999997"/>
    <n v="1"/>
    <n v="17295.939999999999"/>
    <x v="2613"/>
    <n v="4.3499999999999996"/>
    <n v="186"/>
    <x v="199"/>
    <x v="9"/>
    <x v="9"/>
    <x v="9"/>
    <x v="8"/>
  </r>
  <r>
    <x v="2614"/>
    <x v="9"/>
    <x v="1"/>
    <x v="9"/>
    <x v="1"/>
    <x v="3"/>
    <n v="14449.28"/>
    <n v="260.08704"/>
    <n v="3"/>
    <n v="43347.839999999997"/>
    <x v="2614"/>
    <n v="1.68"/>
    <n v="4913"/>
    <x v="61"/>
    <x v="8"/>
    <x v="8"/>
    <x v="8"/>
    <x v="11"/>
  </r>
  <r>
    <x v="2615"/>
    <x v="8"/>
    <x v="3"/>
    <x v="8"/>
    <x v="0"/>
    <x v="2"/>
    <n v="979.52"/>
    <n v="17.631359999999997"/>
    <n v="5"/>
    <n v="4897.6000000000004"/>
    <x v="2615"/>
    <n v="2.4500000000000002"/>
    <n v="321"/>
    <x v="14"/>
    <x v="3"/>
    <x v="3"/>
    <x v="3"/>
    <x v="0"/>
  </r>
  <r>
    <x v="2616"/>
    <x v="4"/>
    <x v="0"/>
    <x v="4"/>
    <x v="0"/>
    <x v="0"/>
    <n v="12416.14"/>
    <n v="223.49051999999998"/>
    <n v="5"/>
    <n v="62080.7"/>
    <x v="2616"/>
    <n v="1.4"/>
    <n v="3374"/>
    <x v="143"/>
    <x v="8"/>
    <x v="8"/>
    <x v="8"/>
    <x v="7"/>
  </r>
  <r>
    <x v="2617"/>
    <x v="7"/>
    <x v="0"/>
    <x v="7"/>
    <x v="2"/>
    <x v="3"/>
    <n v="19472.54"/>
    <n v="350.50572"/>
    <n v="5"/>
    <n v="97362.7"/>
    <x v="2617"/>
    <n v="1.79"/>
    <n v="2459"/>
    <x v="343"/>
    <x v="3"/>
    <x v="3"/>
    <x v="3"/>
    <x v="10"/>
  </r>
  <r>
    <x v="2618"/>
    <x v="2"/>
    <x v="2"/>
    <x v="2"/>
    <x v="1"/>
    <x v="4"/>
    <n v="12375.7"/>
    <n v="222.76259999999999"/>
    <n v="3"/>
    <n v="37127.1"/>
    <x v="2618"/>
    <n v="3.95"/>
    <n v="685"/>
    <x v="167"/>
    <x v="8"/>
    <x v="8"/>
    <x v="8"/>
    <x v="21"/>
  </r>
  <r>
    <x v="2619"/>
    <x v="4"/>
    <x v="0"/>
    <x v="4"/>
    <x v="1"/>
    <x v="2"/>
    <n v="8421.91"/>
    <n v="151.59437999999997"/>
    <n v="3"/>
    <n v="25265.73"/>
    <x v="2619"/>
    <n v="3.77"/>
    <n v="3739"/>
    <x v="325"/>
    <x v="0"/>
    <x v="0"/>
    <x v="0"/>
    <x v="22"/>
  </r>
  <r>
    <x v="2620"/>
    <x v="6"/>
    <x v="4"/>
    <x v="6"/>
    <x v="0"/>
    <x v="1"/>
    <n v="14294.81"/>
    <n v="257.30658"/>
    <n v="2"/>
    <n v="28589.62"/>
    <x v="2620"/>
    <n v="1.66"/>
    <n v="1692"/>
    <x v="183"/>
    <x v="11"/>
    <x v="11"/>
    <x v="11"/>
    <x v="14"/>
  </r>
  <r>
    <x v="2621"/>
    <x v="1"/>
    <x v="1"/>
    <x v="1"/>
    <x v="2"/>
    <x v="4"/>
    <n v="7231.24"/>
    <n v="130.16231999999999"/>
    <n v="3"/>
    <n v="21693.72"/>
    <x v="2621"/>
    <n v="3.05"/>
    <n v="4228"/>
    <x v="337"/>
    <x v="9"/>
    <x v="9"/>
    <x v="9"/>
    <x v="17"/>
  </r>
  <r>
    <x v="2622"/>
    <x v="3"/>
    <x v="3"/>
    <x v="3"/>
    <x v="0"/>
    <x v="5"/>
    <n v="13506.77"/>
    <n v="243.12186"/>
    <n v="1"/>
    <n v="13506.77"/>
    <x v="2622"/>
    <n v="1.85"/>
    <n v="4429"/>
    <x v="210"/>
    <x v="9"/>
    <x v="9"/>
    <x v="9"/>
    <x v="0"/>
  </r>
  <r>
    <x v="2623"/>
    <x v="2"/>
    <x v="2"/>
    <x v="2"/>
    <x v="2"/>
    <x v="2"/>
    <n v="13562.13"/>
    <n v="244.11833999999996"/>
    <n v="1"/>
    <n v="13562.13"/>
    <x v="2623"/>
    <n v="3.78"/>
    <n v="2733"/>
    <x v="53"/>
    <x v="4"/>
    <x v="4"/>
    <x v="4"/>
    <x v="21"/>
  </r>
  <r>
    <x v="2624"/>
    <x v="6"/>
    <x v="4"/>
    <x v="6"/>
    <x v="0"/>
    <x v="3"/>
    <n v="13813.77"/>
    <n v="248.64785999999998"/>
    <n v="5"/>
    <n v="69068.850000000006"/>
    <x v="2624"/>
    <n v="3.91"/>
    <n v="3030"/>
    <x v="167"/>
    <x v="8"/>
    <x v="8"/>
    <x v="8"/>
    <x v="21"/>
  </r>
  <r>
    <x v="2625"/>
    <x v="7"/>
    <x v="0"/>
    <x v="7"/>
    <x v="1"/>
    <x v="1"/>
    <n v="14490.54"/>
    <n v="260.82972000000001"/>
    <n v="3"/>
    <n v="43471.62"/>
    <x v="2625"/>
    <n v="3.11"/>
    <n v="610"/>
    <x v="1"/>
    <x v="1"/>
    <x v="1"/>
    <x v="1"/>
    <x v="1"/>
  </r>
  <r>
    <x v="2626"/>
    <x v="8"/>
    <x v="3"/>
    <x v="8"/>
    <x v="0"/>
    <x v="4"/>
    <n v="2041.56"/>
    <n v="36.748079999999995"/>
    <n v="5"/>
    <n v="10207.799999999999"/>
    <x v="2626"/>
    <n v="3.09"/>
    <n v="4976"/>
    <x v="277"/>
    <x v="7"/>
    <x v="7"/>
    <x v="7"/>
    <x v="28"/>
  </r>
  <r>
    <x v="2627"/>
    <x v="1"/>
    <x v="1"/>
    <x v="1"/>
    <x v="2"/>
    <x v="4"/>
    <n v="8684.68"/>
    <n v="156.32424"/>
    <n v="3"/>
    <n v="26054.04"/>
    <x v="2627"/>
    <n v="1.81"/>
    <n v="3007"/>
    <x v="125"/>
    <x v="2"/>
    <x v="2"/>
    <x v="2"/>
    <x v="17"/>
  </r>
  <r>
    <x v="2628"/>
    <x v="8"/>
    <x v="3"/>
    <x v="8"/>
    <x v="1"/>
    <x v="2"/>
    <n v="2403.06"/>
    <n v="43.255079999999992"/>
    <n v="1"/>
    <n v="2403.06"/>
    <x v="2628"/>
    <n v="1.43"/>
    <n v="1423"/>
    <x v="65"/>
    <x v="6"/>
    <x v="6"/>
    <x v="6"/>
    <x v="22"/>
  </r>
  <r>
    <x v="2629"/>
    <x v="9"/>
    <x v="1"/>
    <x v="9"/>
    <x v="1"/>
    <x v="0"/>
    <n v="10068.09"/>
    <n v="181.22561999999999"/>
    <n v="3"/>
    <n v="30204.27"/>
    <x v="2629"/>
    <n v="2.34"/>
    <n v="1333"/>
    <x v="297"/>
    <x v="7"/>
    <x v="7"/>
    <x v="7"/>
    <x v="0"/>
  </r>
  <r>
    <x v="2630"/>
    <x v="7"/>
    <x v="0"/>
    <x v="7"/>
    <x v="1"/>
    <x v="5"/>
    <n v="12037.1"/>
    <n v="216.6678"/>
    <n v="1"/>
    <n v="12037.1"/>
    <x v="2630"/>
    <n v="3.11"/>
    <n v="1328"/>
    <x v="345"/>
    <x v="4"/>
    <x v="4"/>
    <x v="4"/>
    <x v="8"/>
  </r>
  <r>
    <x v="2631"/>
    <x v="3"/>
    <x v="3"/>
    <x v="3"/>
    <x v="2"/>
    <x v="5"/>
    <n v="18463.849999999999"/>
    <n v="332.34929999999997"/>
    <n v="2"/>
    <n v="36927.699999999997"/>
    <x v="2631"/>
    <n v="4.09"/>
    <n v="4323"/>
    <x v="26"/>
    <x v="2"/>
    <x v="2"/>
    <x v="2"/>
    <x v="9"/>
  </r>
  <r>
    <x v="2632"/>
    <x v="6"/>
    <x v="4"/>
    <x v="6"/>
    <x v="0"/>
    <x v="3"/>
    <n v="5127.8999999999996"/>
    <n v="92.302199999999985"/>
    <n v="3"/>
    <n v="15383.7"/>
    <x v="2632"/>
    <n v="1.08"/>
    <n v="359"/>
    <x v="49"/>
    <x v="9"/>
    <x v="9"/>
    <x v="9"/>
    <x v="19"/>
  </r>
  <r>
    <x v="2633"/>
    <x v="8"/>
    <x v="3"/>
    <x v="8"/>
    <x v="2"/>
    <x v="5"/>
    <n v="3071.01"/>
    <n v="55.278179999999999"/>
    <n v="2"/>
    <n v="6142.02"/>
    <x v="2633"/>
    <n v="2.41"/>
    <n v="4985"/>
    <x v="296"/>
    <x v="0"/>
    <x v="0"/>
    <x v="0"/>
    <x v="17"/>
  </r>
  <r>
    <x v="2634"/>
    <x v="1"/>
    <x v="1"/>
    <x v="1"/>
    <x v="1"/>
    <x v="4"/>
    <n v="18368.03"/>
    <n v="330.62453999999997"/>
    <n v="3"/>
    <n v="55104.09"/>
    <x v="2634"/>
    <n v="2.6"/>
    <n v="3534"/>
    <x v="91"/>
    <x v="8"/>
    <x v="8"/>
    <x v="8"/>
    <x v="8"/>
  </r>
  <r>
    <x v="2635"/>
    <x v="7"/>
    <x v="0"/>
    <x v="7"/>
    <x v="1"/>
    <x v="0"/>
    <n v="19072.48"/>
    <n v="343.30463999999995"/>
    <n v="4"/>
    <n v="76289.919999999998"/>
    <x v="2635"/>
    <n v="1.24"/>
    <n v="555"/>
    <x v="27"/>
    <x v="9"/>
    <x v="9"/>
    <x v="9"/>
    <x v="1"/>
  </r>
  <r>
    <x v="2636"/>
    <x v="4"/>
    <x v="0"/>
    <x v="4"/>
    <x v="1"/>
    <x v="1"/>
    <n v="4476.79"/>
    <n v="80.582219999999992"/>
    <n v="1"/>
    <n v="4476.79"/>
    <x v="2636"/>
    <n v="2.57"/>
    <n v="1414"/>
    <x v="235"/>
    <x v="1"/>
    <x v="1"/>
    <x v="1"/>
    <x v="26"/>
  </r>
  <r>
    <x v="2637"/>
    <x v="1"/>
    <x v="1"/>
    <x v="1"/>
    <x v="1"/>
    <x v="2"/>
    <n v="19742.150000000001"/>
    <n v="355.3587"/>
    <n v="5"/>
    <n v="98710.75"/>
    <x v="2637"/>
    <n v="4.84"/>
    <n v="1521"/>
    <x v="139"/>
    <x v="5"/>
    <x v="5"/>
    <x v="5"/>
    <x v="11"/>
  </r>
  <r>
    <x v="2638"/>
    <x v="9"/>
    <x v="1"/>
    <x v="9"/>
    <x v="2"/>
    <x v="5"/>
    <n v="2693.03"/>
    <n v="48.474539999999998"/>
    <n v="1"/>
    <n v="2693.03"/>
    <x v="2638"/>
    <n v="3.79"/>
    <n v="1603"/>
    <x v="164"/>
    <x v="8"/>
    <x v="8"/>
    <x v="8"/>
    <x v="0"/>
  </r>
  <r>
    <x v="2639"/>
    <x v="0"/>
    <x v="0"/>
    <x v="0"/>
    <x v="1"/>
    <x v="2"/>
    <n v="2866.73"/>
    <n v="51.601139999999994"/>
    <n v="5"/>
    <n v="14333.65"/>
    <x v="2639"/>
    <n v="4.8099999999999996"/>
    <n v="2239"/>
    <x v="65"/>
    <x v="6"/>
    <x v="6"/>
    <x v="6"/>
    <x v="22"/>
  </r>
  <r>
    <x v="2640"/>
    <x v="9"/>
    <x v="1"/>
    <x v="9"/>
    <x v="1"/>
    <x v="3"/>
    <n v="5044.6499999999996"/>
    <n v="90.803699999999992"/>
    <n v="3"/>
    <n v="15133.95"/>
    <x v="2640"/>
    <n v="3.69"/>
    <n v="2397"/>
    <x v="359"/>
    <x v="4"/>
    <x v="4"/>
    <x v="4"/>
    <x v="19"/>
  </r>
  <r>
    <x v="2641"/>
    <x v="8"/>
    <x v="3"/>
    <x v="8"/>
    <x v="1"/>
    <x v="4"/>
    <n v="10264.459999999999"/>
    <n v="184.76027999999997"/>
    <n v="3"/>
    <n v="30793.38"/>
    <x v="2641"/>
    <n v="4.2699999999999996"/>
    <n v="756"/>
    <x v="117"/>
    <x v="3"/>
    <x v="3"/>
    <x v="3"/>
    <x v="18"/>
  </r>
  <r>
    <x v="2642"/>
    <x v="1"/>
    <x v="1"/>
    <x v="1"/>
    <x v="1"/>
    <x v="4"/>
    <n v="8777.4"/>
    <n v="157.99319999999997"/>
    <n v="2"/>
    <n v="17554.8"/>
    <x v="2642"/>
    <n v="4.09"/>
    <n v="3225"/>
    <x v="330"/>
    <x v="2"/>
    <x v="2"/>
    <x v="2"/>
    <x v="18"/>
  </r>
  <r>
    <x v="2643"/>
    <x v="0"/>
    <x v="0"/>
    <x v="0"/>
    <x v="2"/>
    <x v="5"/>
    <n v="8088.57"/>
    <n v="145.59425999999999"/>
    <n v="4"/>
    <n v="32354.28"/>
    <x v="2643"/>
    <n v="3.41"/>
    <n v="4892"/>
    <x v="75"/>
    <x v="1"/>
    <x v="1"/>
    <x v="1"/>
    <x v="17"/>
  </r>
  <r>
    <x v="2644"/>
    <x v="9"/>
    <x v="1"/>
    <x v="9"/>
    <x v="0"/>
    <x v="5"/>
    <n v="13512.49"/>
    <n v="243.22481999999997"/>
    <n v="1"/>
    <n v="13512.49"/>
    <x v="2644"/>
    <n v="2.2799999999999998"/>
    <n v="2554"/>
    <x v="324"/>
    <x v="5"/>
    <x v="5"/>
    <x v="5"/>
    <x v="2"/>
  </r>
  <r>
    <x v="2645"/>
    <x v="9"/>
    <x v="1"/>
    <x v="9"/>
    <x v="1"/>
    <x v="5"/>
    <n v="9795.8700000000008"/>
    <n v="176.32566"/>
    <n v="1"/>
    <n v="9795.8700000000008"/>
    <x v="2645"/>
    <n v="1.72"/>
    <n v="1994"/>
    <x v="242"/>
    <x v="6"/>
    <x v="6"/>
    <x v="6"/>
    <x v="30"/>
  </r>
  <r>
    <x v="2646"/>
    <x v="9"/>
    <x v="1"/>
    <x v="9"/>
    <x v="1"/>
    <x v="2"/>
    <n v="19714.87"/>
    <n v="354.86765999999994"/>
    <n v="4"/>
    <n v="78859.48"/>
    <x v="2646"/>
    <n v="3.76"/>
    <n v="2049"/>
    <x v="52"/>
    <x v="3"/>
    <x v="3"/>
    <x v="3"/>
    <x v="24"/>
  </r>
  <r>
    <x v="2647"/>
    <x v="0"/>
    <x v="0"/>
    <x v="0"/>
    <x v="1"/>
    <x v="2"/>
    <n v="4418.87"/>
    <n v="79.539659999999998"/>
    <n v="1"/>
    <n v="4418.87"/>
    <x v="2647"/>
    <n v="4.63"/>
    <n v="1090"/>
    <x v="202"/>
    <x v="9"/>
    <x v="9"/>
    <x v="9"/>
    <x v="27"/>
  </r>
  <r>
    <x v="2648"/>
    <x v="7"/>
    <x v="0"/>
    <x v="7"/>
    <x v="1"/>
    <x v="1"/>
    <n v="9935.68"/>
    <n v="178.84224"/>
    <n v="3"/>
    <n v="29807.040000000001"/>
    <x v="2648"/>
    <n v="2.2000000000000002"/>
    <n v="4634"/>
    <x v="83"/>
    <x v="8"/>
    <x v="8"/>
    <x v="8"/>
    <x v="28"/>
  </r>
  <r>
    <x v="2649"/>
    <x v="3"/>
    <x v="3"/>
    <x v="3"/>
    <x v="1"/>
    <x v="4"/>
    <n v="12763.57"/>
    <n v="229.74425999999997"/>
    <n v="4"/>
    <n v="51054.28"/>
    <x v="2649"/>
    <n v="3.16"/>
    <n v="4370"/>
    <x v="10"/>
    <x v="4"/>
    <x v="4"/>
    <x v="4"/>
    <x v="10"/>
  </r>
  <r>
    <x v="2650"/>
    <x v="9"/>
    <x v="1"/>
    <x v="9"/>
    <x v="2"/>
    <x v="0"/>
    <n v="971.17"/>
    <n v="17.481059999999999"/>
    <n v="4"/>
    <n v="3884.68"/>
    <x v="2650"/>
    <n v="2.44"/>
    <n v="4765"/>
    <x v="164"/>
    <x v="8"/>
    <x v="8"/>
    <x v="8"/>
    <x v="0"/>
  </r>
  <r>
    <x v="2651"/>
    <x v="4"/>
    <x v="0"/>
    <x v="4"/>
    <x v="2"/>
    <x v="1"/>
    <n v="10624"/>
    <n v="191.232"/>
    <n v="4"/>
    <n v="42496"/>
    <x v="2651"/>
    <n v="2.67"/>
    <n v="1712"/>
    <x v="125"/>
    <x v="2"/>
    <x v="2"/>
    <x v="2"/>
    <x v="17"/>
  </r>
  <r>
    <x v="2652"/>
    <x v="6"/>
    <x v="4"/>
    <x v="6"/>
    <x v="0"/>
    <x v="3"/>
    <n v="18588.63"/>
    <n v="334.59533999999996"/>
    <n v="5"/>
    <n v="92943.15"/>
    <x v="2652"/>
    <n v="3.35"/>
    <n v="1643"/>
    <x v="146"/>
    <x v="4"/>
    <x v="4"/>
    <x v="4"/>
    <x v="28"/>
  </r>
  <r>
    <x v="2653"/>
    <x v="3"/>
    <x v="3"/>
    <x v="3"/>
    <x v="0"/>
    <x v="2"/>
    <n v="19317.37"/>
    <n v="347.71265999999997"/>
    <n v="3"/>
    <n v="57952.11"/>
    <x v="2653"/>
    <n v="1.64"/>
    <n v="4973"/>
    <x v="286"/>
    <x v="5"/>
    <x v="5"/>
    <x v="5"/>
    <x v="10"/>
  </r>
  <r>
    <x v="2654"/>
    <x v="6"/>
    <x v="4"/>
    <x v="6"/>
    <x v="0"/>
    <x v="0"/>
    <n v="5003.49"/>
    <n v="90.062819999999988"/>
    <n v="3"/>
    <n v="15010.47"/>
    <x v="2654"/>
    <n v="2.35"/>
    <n v="3002"/>
    <x v="63"/>
    <x v="9"/>
    <x v="9"/>
    <x v="9"/>
    <x v="6"/>
  </r>
  <r>
    <x v="2655"/>
    <x v="2"/>
    <x v="2"/>
    <x v="2"/>
    <x v="2"/>
    <x v="0"/>
    <n v="15860.83"/>
    <n v="285.49493999999999"/>
    <n v="1"/>
    <n v="15860.83"/>
    <x v="2655"/>
    <n v="3.42"/>
    <n v="331"/>
    <x v="73"/>
    <x v="4"/>
    <x v="4"/>
    <x v="4"/>
    <x v="0"/>
  </r>
  <r>
    <x v="2656"/>
    <x v="6"/>
    <x v="4"/>
    <x v="6"/>
    <x v="0"/>
    <x v="1"/>
    <n v="2638.48"/>
    <n v="47.492639999999994"/>
    <n v="2"/>
    <n v="5276.96"/>
    <x v="2656"/>
    <n v="4.42"/>
    <n v="737"/>
    <x v="115"/>
    <x v="2"/>
    <x v="2"/>
    <x v="2"/>
    <x v="7"/>
  </r>
  <r>
    <x v="2657"/>
    <x v="0"/>
    <x v="0"/>
    <x v="0"/>
    <x v="2"/>
    <x v="1"/>
    <n v="4787.99"/>
    <n v="86.183819999999983"/>
    <n v="5"/>
    <n v="23939.95"/>
    <x v="2657"/>
    <n v="3.48"/>
    <n v="2554"/>
    <x v="116"/>
    <x v="3"/>
    <x v="3"/>
    <x v="3"/>
    <x v="17"/>
  </r>
  <r>
    <x v="2658"/>
    <x v="6"/>
    <x v="4"/>
    <x v="6"/>
    <x v="1"/>
    <x v="0"/>
    <n v="12057.78"/>
    <n v="217.04004"/>
    <n v="1"/>
    <n v="12057.78"/>
    <x v="2658"/>
    <n v="2.66"/>
    <n v="1013"/>
    <x v="35"/>
    <x v="5"/>
    <x v="5"/>
    <x v="5"/>
    <x v="21"/>
  </r>
  <r>
    <x v="2659"/>
    <x v="1"/>
    <x v="1"/>
    <x v="1"/>
    <x v="2"/>
    <x v="0"/>
    <n v="1648.4"/>
    <n v="29.671199999999999"/>
    <n v="1"/>
    <n v="1648.4"/>
    <x v="2659"/>
    <n v="4.42"/>
    <n v="2556"/>
    <x v="301"/>
    <x v="8"/>
    <x v="8"/>
    <x v="8"/>
    <x v="16"/>
  </r>
  <r>
    <x v="2660"/>
    <x v="2"/>
    <x v="2"/>
    <x v="2"/>
    <x v="1"/>
    <x v="3"/>
    <n v="15439.07"/>
    <n v="277.90325999999999"/>
    <n v="1"/>
    <n v="15439.07"/>
    <x v="2660"/>
    <n v="2.48"/>
    <n v="4700"/>
    <x v="73"/>
    <x v="4"/>
    <x v="4"/>
    <x v="4"/>
    <x v="0"/>
  </r>
  <r>
    <x v="2661"/>
    <x v="3"/>
    <x v="3"/>
    <x v="3"/>
    <x v="0"/>
    <x v="4"/>
    <n v="11011.82"/>
    <n v="198.21275999999997"/>
    <n v="2"/>
    <n v="22023.64"/>
    <x v="2661"/>
    <n v="2.58"/>
    <n v="560"/>
    <x v="324"/>
    <x v="5"/>
    <x v="5"/>
    <x v="5"/>
    <x v="2"/>
  </r>
  <r>
    <x v="2662"/>
    <x v="3"/>
    <x v="3"/>
    <x v="3"/>
    <x v="0"/>
    <x v="1"/>
    <n v="8856.6"/>
    <n v="159.4188"/>
    <n v="5"/>
    <n v="44283"/>
    <x v="2662"/>
    <n v="3.94"/>
    <n v="1546"/>
    <x v="226"/>
    <x v="4"/>
    <x v="4"/>
    <x v="4"/>
    <x v="3"/>
  </r>
  <r>
    <x v="2663"/>
    <x v="5"/>
    <x v="1"/>
    <x v="5"/>
    <x v="0"/>
    <x v="5"/>
    <n v="3137.49"/>
    <n v="56.474819999999994"/>
    <n v="1"/>
    <n v="3137.49"/>
    <x v="2663"/>
    <n v="3.45"/>
    <n v="1107"/>
    <x v="25"/>
    <x v="6"/>
    <x v="6"/>
    <x v="6"/>
    <x v="6"/>
  </r>
  <r>
    <x v="2664"/>
    <x v="5"/>
    <x v="1"/>
    <x v="5"/>
    <x v="2"/>
    <x v="2"/>
    <n v="9329.17"/>
    <n v="167.92506"/>
    <n v="2"/>
    <n v="18658.34"/>
    <x v="2664"/>
    <n v="1.99"/>
    <n v="4301"/>
    <x v="36"/>
    <x v="11"/>
    <x v="11"/>
    <x v="11"/>
    <x v="22"/>
  </r>
  <r>
    <x v="2665"/>
    <x v="1"/>
    <x v="1"/>
    <x v="1"/>
    <x v="1"/>
    <x v="2"/>
    <n v="730.55"/>
    <n v="13.149899999999999"/>
    <n v="2"/>
    <n v="1461.1"/>
    <x v="2665"/>
    <n v="2.56"/>
    <n v="3750"/>
    <x v="351"/>
    <x v="11"/>
    <x v="11"/>
    <x v="11"/>
    <x v="3"/>
  </r>
  <r>
    <x v="2666"/>
    <x v="7"/>
    <x v="0"/>
    <x v="7"/>
    <x v="0"/>
    <x v="2"/>
    <n v="4919.8599999999997"/>
    <n v="88.557479999999984"/>
    <n v="5"/>
    <n v="24599.3"/>
    <x v="2666"/>
    <n v="3.06"/>
    <n v="3389"/>
    <x v="273"/>
    <x v="11"/>
    <x v="11"/>
    <x v="11"/>
    <x v="16"/>
  </r>
  <r>
    <x v="2667"/>
    <x v="4"/>
    <x v="0"/>
    <x v="4"/>
    <x v="1"/>
    <x v="5"/>
    <n v="9113.27"/>
    <n v="164.03886"/>
    <n v="2"/>
    <n v="18226.54"/>
    <x v="2667"/>
    <n v="1.28"/>
    <n v="1799"/>
    <x v="178"/>
    <x v="8"/>
    <x v="8"/>
    <x v="8"/>
    <x v="5"/>
  </r>
  <r>
    <x v="2668"/>
    <x v="8"/>
    <x v="3"/>
    <x v="8"/>
    <x v="1"/>
    <x v="3"/>
    <n v="7849.86"/>
    <n v="141.29747999999998"/>
    <n v="3"/>
    <n v="23549.58"/>
    <x v="2668"/>
    <n v="2.75"/>
    <n v="372"/>
    <x v="133"/>
    <x v="10"/>
    <x v="10"/>
    <x v="10"/>
    <x v="29"/>
  </r>
  <r>
    <x v="2669"/>
    <x v="8"/>
    <x v="3"/>
    <x v="8"/>
    <x v="0"/>
    <x v="5"/>
    <n v="12449.27"/>
    <n v="224.08686"/>
    <n v="2"/>
    <n v="24898.54"/>
    <x v="2669"/>
    <n v="1.03"/>
    <n v="4336"/>
    <x v="173"/>
    <x v="5"/>
    <x v="5"/>
    <x v="5"/>
    <x v="3"/>
  </r>
  <r>
    <x v="2670"/>
    <x v="4"/>
    <x v="0"/>
    <x v="4"/>
    <x v="0"/>
    <x v="1"/>
    <n v="19994.28"/>
    <n v="359.89703999999995"/>
    <n v="1"/>
    <n v="19994.28"/>
    <x v="2670"/>
    <n v="4.37"/>
    <n v="4082"/>
    <x v="192"/>
    <x v="1"/>
    <x v="1"/>
    <x v="1"/>
    <x v="28"/>
  </r>
  <r>
    <x v="2671"/>
    <x v="7"/>
    <x v="0"/>
    <x v="7"/>
    <x v="1"/>
    <x v="5"/>
    <n v="15781.05"/>
    <n v="284.05889999999994"/>
    <n v="3"/>
    <n v="47343.15"/>
    <x v="2671"/>
    <n v="2.93"/>
    <n v="3469"/>
    <x v="174"/>
    <x v="1"/>
    <x v="1"/>
    <x v="1"/>
    <x v="19"/>
  </r>
  <r>
    <x v="2672"/>
    <x v="9"/>
    <x v="1"/>
    <x v="9"/>
    <x v="0"/>
    <x v="3"/>
    <n v="11536.54"/>
    <n v="207.65772000000001"/>
    <n v="5"/>
    <n v="57682.7"/>
    <x v="2672"/>
    <n v="3.66"/>
    <n v="315"/>
    <x v="241"/>
    <x v="9"/>
    <x v="9"/>
    <x v="9"/>
    <x v="18"/>
  </r>
  <r>
    <x v="2673"/>
    <x v="7"/>
    <x v="0"/>
    <x v="7"/>
    <x v="2"/>
    <x v="2"/>
    <n v="17783.939999999999"/>
    <n v="320.11091999999996"/>
    <n v="5"/>
    <n v="88919.7"/>
    <x v="2673"/>
    <n v="4.04"/>
    <n v="908"/>
    <x v="88"/>
    <x v="7"/>
    <x v="7"/>
    <x v="7"/>
    <x v="23"/>
  </r>
  <r>
    <x v="2674"/>
    <x v="2"/>
    <x v="2"/>
    <x v="2"/>
    <x v="2"/>
    <x v="1"/>
    <n v="1081.6500000000001"/>
    <n v="19.4697"/>
    <n v="3"/>
    <n v="3244.95"/>
    <x v="2674"/>
    <n v="2.4"/>
    <n v="4546"/>
    <x v="37"/>
    <x v="5"/>
    <x v="5"/>
    <x v="5"/>
    <x v="18"/>
  </r>
  <r>
    <x v="2675"/>
    <x v="0"/>
    <x v="0"/>
    <x v="0"/>
    <x v="1"/>
    <x v="4"/>
    <n v="2544.84"/>
    <n v="45.807119999999998"/>
    <n v="2"/>
    <n v="5089.68"/>
    <x v="2675"/>
    <n v="4.8899999999999997"/>
    <n v="2536"/>
    <x v="89"/>
    <x v="2"/>
    <x v="2"/>
    <x v="2"/>
    <x v="24"/>
  </r>
  <r>
    <x v="2676"/>
    <x v="1"/>
    <x v="1"/>
    <x v="1"/>
    <x v="2"/>
    <x v="0"/>
    <n v="5384.41"/>
    <n v="96.91937999999999"/>
    <n v="1"/>
    <n v="5384.41"/>
    <x v="2676"/>
    <n v="1.86"/>
    <n v="4992"/>
    <x v="12"/>
    <x v="7"/>
    <x v="7"/>
    <x v="7"/>
    <x v="12"/>
  </r>
  <r>
    <x v="2677"/>
    <x v="9"/>
    <x v="1"/>
    <x v="9"/>
    <x v="2"/>
    <x v="0"/>
    <n v="16257.69"/>
    <n v="292.63842"/>
    <n v="4"/>
    <n v="65030.76"/>
    <x v="2677"/>
    <n v="2.54"/>
    <n v="257"/>
    <x v="227"/>
    <x v="5"/>
    <x v="5"/>
    <x v="5"/>
    <x v="0"/>
  </r>
  <r>
    <x v="2678"/>
    <x v="4"/>
    <x v="0"/>
    <x v="4"/>
    <x v="1"/>
    <x v="3"/>
    <n v="2859.81"/>
    <n v="51.476579999999998"/>
    <n v="2"/>
    <n v="5719.62"/>
    <x v="2678"/>
    <n v="1.03"/>
    <n v="401"/>
    <x v="302"/>
    <x v="2"/>
    <x v="2"/>
    <x v="2"/>
    <x v="5"/>
  </r>
  <r>
    <x v="2679"/>
    <x v="9"/>
    <x v="1"/>
    <x v="9"/>
    <x v="1"/>
    <x v="3"/>
    <n v="6227.92"/>
    <n v="112.10256"/>
    <n v="4"/>
    <n v="24911.68"/>
    <x v="2679"/>
    <n v="1.08"/>
    <n v="4326"/>
    <x v="59"/>
    <x v="6"/>
    <x v="6"/>
    <x v="6"/>
    <x v="20"/>
  </r>
  <r>
    <x v="2680"/>
    <x v="9"/>
    <x v="1"/>
    <x v="9"/>
    <x v="0"/>
    <x v="5"/>
    <n v="6161.37"/>
    <n v="110.90465999999999"/>
    <n v="2"/>
    <n v="12322.74"/>
    <x v="2680"/>
    <n v="1"/>
    <n v="1215"/>
    <x v="344"/>
    <x v="7"/>
    <x v="7"/>
    <x v="7"/>
    <x v="14"/>
  </r>
  <r>
    <x v="2681"/>
    <x v="1"/>
    <x v="1"/>
    <x v="1"/>
    <x v="0"/>
    <x v="1"/>
    <n v="17957.75"/>
    <n v="323.23949999999996"/>
    <n v="5"/>
    <n v="89788.75"/>
    <x v="2681"/>
    <n v="4.38"/>
    <n v="3406"/>
    <x v="218"/>
    <x v="11"/>
    <x v="11"/>
    <x v="11"/>
    <x v="10"/>
  </r>
  <r>
    <x v="2682"/>
    <x v="1"/>
    <x v="1"/>
    <x v="1"/>
    <x v="0"/>
    <x v="2"/>
    <n v="6334.03"/>
    <n v="114.01253999999999"/>
    <n v="5"/>
    <n v="31670.15"/>
    <x v="2682"/>
    <n v="3.27"/>
    <n v="511"/>
    <x v="174"/>
    <x v="1"/>
    <x v="1"/>
    <x v="1"/>
    <x v="19"/>
  </r>
  <r>
    <x v="2683"/>
    <x v="2"/>
    <x v="2"/>
    <x v="2"/>
    <x v="0"/>
    <x v="5"/>
    <n v="9399.94"/>
    <n v="169.19891999999999"/>
    <n v="5"/>
    <n v="46999.7"/>
    <x v="2683"/>
    <n v="3.35"/>
    <n v="3500"/>
    <x v="234"/>
    <x v="1"/>
    <x v="1"/>
    <x v="1"/>
    <x v="6"/>
  </r>
  <r>
    <x v="2684"/>
    <x v="2"/>
    <x v="2"/>
    <x v="2"/>
    <x v="1"/>
    <x v="5"/>
    <n v="19514.099999999999"/>
    <n v="351.25379999999996"/>
    <n v="2"/>
    <n v="39028.199999999997"/>
    <x v="2684"/>
    <n v="3.02"/>
    <n v="2372"/>
    <x v="258"/>
    <x v="10"/>
    <x v="10"/>
    <x v="10"/>
    <x v="4"/>
  </r>
  <r>
    <x v="2685"/>
    <x v="5"/>
    <x v="1"/>
    <x v="5"/>
    <x v="0"/>
    <x v="1"/>
    <n v="1996.93"/>
    <n v="35.944739999999996"/>
    <n v="3"/>
    <n v="5990.79"/>
    <x v="2685"/>
    <n v="3.9"/>
    <n v="26"/>
    <x v="92"/>
    <x v="5"/>
    <x v="5"/>
    <x v="5"/>
    <x v="1"/>
  </r>
  <r>
    <x v="2686"/>
    <x v="7"/>
    <x v="0"/>
    <x v="7"/>
    <x v="0"/>
    <x v="3"/>
    <n v="7448.6"/>
    <n v="134.07480000000001"/>
    <n v="5"/>
    <n v="37243"/>
    <x v="2686"/>
    <n v="2.25"/>
    <n v="3245"/>
    <x v="193"/>
    <x v="7"/>
    <x v="7"/>
    <x v="7"/>
    <x v="2"/>
  </r>
  <r>
    <x v="2687"/>
    <x v="9"/>
    <x v="1"/>
    <x v="9"/>
    <x v="1"/>
    <x v="2"/>
    <n v="1950.93"/>
    <n v="35.11674"/>
    <n v="5"/>
    <n v="9754.65"/>
    <x v="2687"/>
    <n v="2.59"/>
    <n v="3799"/>
    <x v="157"/>
    <x v="7"/>
    <x v="7"/>
    <x v="7"/>
    <x v="9"/>
  </r>
  <r>
    <x v="2688"/>
    <x v="0"/>
    <x v="0"/>
    <x v="0"/>
    <x v="1"/>
    <x v="5"/>
    <n v="17805.68"/>
    <n v="320.50223999999997"/>
    <n v="4"/>
    <n v="71222.720000000001"/>
    <x v="2688"/>
    <n v="1.69"/>
    <n v="4383"/>
    <x v="298"/>
    <x v="2"/>
    <x v="2"/>
    <x v="2"/>
    <x v="0"/>
  </r>
  <r>
    <x v="2689"/>
    <x v="3"/>
    <x v="3"/>
    <x v="3"/>
    <x v="1"/>
    <x v="2"/>
    <n v="16659.93"/>
    <n v="299.87873999999999"/>
    <n v="1"/>
    <n v="16659.93"/>
    <x v="2689"/>
    <n v="2.02"/>
    <n v="741"/>
    <x v="127"/>
    <x v="6"/>
    <x v="6"/>
    <x v="6"/>
    <x v="0"/>
  </r>
  <r>
    <x v="2690"/>
    <x v="5"/>
    <x v="1"/>
    <x v="5"/>
    <x v="2"/>
    <x v="2"/>
    <n v="489.28"/>
    <n v="8.8070399999999989"/>
    <n v="3"/>
    <n v="1467.84"/>
    <x v="2690"/>
    <n v="1.31"/>
    <n v="2602"/>
    <x v="70"/>
    <x v="9"/>
    <x v="9"/>
    <x v="9"/>
    <x v="9"/>
  </r>
  <r>
    <x v="2691"/>
    <x v="2"/>
    <x v="2"/>
    <x v="2"/>
    <x v="1"/>
    <x v="3"/>
    <n v="7912.02"/>
    <n v="142.41636"/>
    <n v="4"/>
    <n v="31648.080000000002"/>
    <x v="2691"/>
    <n v="1.7"/>
    <n v="3288"/>
    <x v="139"/>
    <x v="5"/>
    <x v="5"/>
    <x v="5"/>
    <x v="11"/>
  </r>
  <r>
    <x v="2692"/>
    <x v="4"/>
    <x v="0"/>
    <x v="4"/>
    <x v="1"/>
    <x v="4"/>
    <n v="9547.25"/>
    <n v="171.85049999999998"/>
    <n v="5"/>
    <n v="47736.25"/>
    <x v="2692"/>
    <n v="3.02"/>
    <n v="478"/>
    <x v="25"/>
    <x v="6"/>
    <x v="6"/>
    <x v="6"/>
    <x v="6"/>
  </r>
  <r>
    <x v="2693"/>
    <x v="9"/>
    <x v="1"/>
    <x v="9"/>
    <x v="0"/>
    <x v="2"/>
    <n v="322.39"/>
    <n v="5.8030199999999992"/>
    <n v="1"/>
    <n v="322.39"/>
    <x v="2693"/>
    <n v="4.21"/>
    <n v="3387"/>
    <x v="243"/>
    <x v="5"/>
    <x v="5"/>
    <x v="5"/>
    <x v="27"/>
  </r>
  <r>
    <x v="2694"/>
    <x v="4"/>
    <x v="0"/>
    <x v="4"/>
    <x v="2"/>
    <x v="4"/>
    <n v="14311.98"/>
    <n v="257.61563999999998"/>
    <n v="5"/>
    <n v="71559.899999999994"/>
    <x v="2694"/>
    <n v="2.97"/>
    <n v="4771"/>
    <x v="270"/>
    <x v="9"/>
    <x v="9"/>
    <x v="9"/>
    <x v="26"/>
  </r>
  <r>
    <x v="2695"/>
    <x v="5"/>
    <x v="1"/>
    <x v="5"/>
    <x v="1"/>
    <x v="5"/>
    <n v="4644.32"/>
    <n v="83.597759999999994"/>
    <n v="1"/>
    <n v="4644.32"/>
    <x v="2695"/>
    <n v="3.77"/>
    <n v="4589"/>
    <x v="115"/>
    <x v="2"/>
    <x v="2"/>
    <x v="2"/>
    <x v="7"/>
  </r>
  <r>
    <x v="2696"/>
    <x v="8"/>
    <x v="3"/>
    <x v="8"/>
    <x v="1"/>
    <x v="4"/>
    <n v="8880.2099999999991"/>
    <n v="159.84377999999998"/>
    <n v="4"/>
    <n v="35520.839999999997"/>
    <x v="2696"/>
    <n v="2.0499999999999998"/>
    <n v="4394"/>
    <x v="184"/>
    <x v="10"/>
    <x v="10"/>
    <x v="10"/>
    <x v="10"/>
  </r>
  <r>
    <x v="2697"/>
    <x v="3"/>
    <x v="3"/>
    <x v="3"/>
    <x v="2"/>
    <x v="4"/>
    <n v="720.02"/>
    <n v="12.960359999999998"/>
    <n v="2"/>
    <n v="1440.04"/>
    <x v="2697"/>
    <n v="2.5299999999999998"/>
    <n v="1483"/>
    <x v="321"/>
    <x v="5"/>
    <x v="5"/>
    <x v="5"/>
    <x v="30"/>
  </r>
  <r>
    <x v="2698"/>
    <x v="8"/>
    <x v="3"/>
    <x v="8"/>
    <x v="0"/>
    <x v="1"/>
    <n v="11897.19"/>
    <n v="214.14941999999999"/>
    <n v="2"/>
    <n v="23794.38"/>
    <x v="2698"/>
    <n v="3.97"/>
    <n v="170"/>
    <x v="355"/>
    <x v="10"/>
    <x v="10"/>
    <x v="10"/>
    <x v="6"/>
  </r>
  <r>
    <x v="2699"/>
    <x v="0"/>
    <x v="0"/>
    <x v="0"/>
    <x v="2"/>
    <x v="2"/>
    <n v="10841.8"/>
    <n v="195.15239999999997"/>
    <n v="5"/>
    <n v="54209"/>
    <x v="2699"/>
    <n v="4.7"/>
    <n v="123"/>
    <x v="263"/>
    <x v="1"/>
    <x v="1"/>
    <x v="1"/>
    <x v="20"/>
  </r>
  <r>
    <x v="2700"/>
    <x v="9"/>
    <x v="1"/>
    <x v="9"/>
    <x v="1"/>
    <x v="1"/>
    <n v="2850.94"/>
    <n v="51.316919999999996"/>
    <n v="3"/>
    <n v="8552.82"/>
    <x v="2700"/>
    <n v="3.23"/>
    <n v="789"/>
    <x v="117"/>
    <x v="3"/>
    <x v="3"/>
    <x v="3"/>
    <x v="18"/>
  </r>
  <r>
    <x v="2701"/>
    <x v="6"/>
    <x v="4"/>
    <x v="6"/>
    <x v="2"/>
    <x v="3"/>
    <n v="10394.469999999999"/>
    <n v="187.10045999999997"/>
    <n v="4"/>
    <n v="41577.879999999997"/>
    <x v="2701"/>
    <n v="2.93"/>
    <n v="4390"/>
    <x v="109"/>
    <x v="11"/>
    <x v="11"/>
    <x v="11"/>
    <x v="11"/>
  </r>
  <r>
    <x v="2702"/>
    <x v="7"/>
    <x v="0"/>
    <x v="7"/>
    <x v="0"/>
    <x v="2"/>
    <n v="18067.990000000002"/>
    <n v="325.22381999999999"/>
    <n v="5"/>
    <n v="90339.95"/>
    <x v="2702"/>
    <n v="4.08"/>
    <n v="4741"/>
    <x v="86"/>
    <x v="5"/>
    <x v="5"/>
    <x v="5"/>
    <x v="22"/>
  </r>
  <r>
    <x v="2703"/>
    <x v="0"/>
    <x v="0"/>
    <x v="0"/>
    <x v="1"/>
    <x v="3"/>
    <n v="14206.3"/>
    <n v="255.71339999999998"/>
    <n v="1"/>
    <n v="14206.3"/>
    <x v="2703"/>
    <n v="2.82"/>
    <n v="3720"/>
    <x v="52"/>
    <x v="3"/>
    <x v="3"/>
    <x v="3"/>
    <x v="24"/>
  </r>
  <r>
    <x v="2704"/>
    <x v="8"/>
    <x v="3"/>
    <x v="8"/>
    <x v="0"/>
    <x v="4"/>
    <n v="3582.02"/>
    <n v="64.47636"/>
    <n v="5"/>
    <n v="17910.099999999999"/>
    <x v="2704"/>
    <n v="4.62"/>
    <n v="436"/>
    <x v="308"/>
    <x v="11"/>
    <x v="11"/>
    <x v="11"/>
    <x v="8"/>
  </r>
  <r>
    <x v="2705"/>
    <x v="6"/>
    <x v="4"/>
    <x v="6"/>
    <x v="1"/>
    <x v="1"/>
    <n v="1290.83"/>
    <n v="23.234939999999998"/>
    <n v="3"/>
    <n v="3872.49"/>
    <x v="2705"/>
    <n v="1.53"/>
    <n v="3555"/>
    <x v="284"/>
    <x v="2"/>
    <x v="2"/>
    <x v="2"/>
    <x v="30"/>
  </r>
  <r>
    <x v="2706"/>
    <x v="3"/>
    <x v="3"/>
    <x v="3"/>
    <x v="0"/>
    <x v="2"/>
    <n v="7154.99"/>
    <n v="128.78981999999999"/>
    <n v="2"/>
    <n v="14309.98"/>
    <x v="2706"/>
    <n v="4.4000000000000004"/>
    <n v="4758"/>
    <x v="299"/>
    <x v="0"/>
    <x v="0"/>
    <x v="0"/>
    <x v="13"/>
  </r>
  <r>
    <x v="2707"/>
    <x v="8"/>
    <x v="3"/>
    <x v="8"/>
    <x v="1"/>
    <x v="1"/>
    <n v="2097.84"/>
    <n v="37.761119999999998"/>
    <n v="1"/>
    <n v="2097.84"/>
    <x v="2707"/>
    <n v="1.45"/>
    <n v="491"/>
    <x v="320"/>
    <x v="10"/>
    <x v="10"/>
    <x v="10"/>
    <x v="5"/>
  </r>
  <r>
    <x v="2708"/>
    <x v="9"/>
    <x v="1"/>
    <x v="9"/>
    <x v="1"/>
    <x v="3"/>
    <n v="7859.95"/>
    <n v="141.47909999999999"/>
    <n v="5"/>
    <n v="39299.75"/>
    <x v="2708"/>
    <n v="4.0199999999999996"/>
    <n v="1747"/>
    <x v="24"/>
    <x v="4"/>
    <x v="4"/>
    <x v="4"/>
    <x v="18"/>
  </r>
  <r>
    <x v="2709"/>
    <x v="8"/>
    <x v="3"/>
    <x v="8"/>
    <x v="2"/>
    <x v="3"/>
    <n v="16876.419999999998"/>
    <n v="303.77555999999993"/>
    <n v="5"/>
    <n v="84382.1"/>
    <x v="2709"/>
    <n v="3.29"/>
    <n v="1592"/>
    <x v="101"/>
    <x v="2"/>
    <x v="2"/>
    <x v="2"/>
    <x v="4"/>
  </r>
  <r>
    <x v="2710"/>
    <x v="2"/>
    <x v="2"/>
    <x v="2"/>
    <x v="1"/>
    <x v="3"/>
    <n v="17093.310000000001"/>
    <n v="307.67957999999999"/>
    <n v="4"/>
    <n v="68373.240000000005"/>
    <x v="2710"/>
    <n v="1.46"/>
    <n v="1202"/>
    <x v="197"/>
    <x v="1"/>
    <x v="1"/>
    <x v="1"/>
    <x v="25"/>
  </r>
  <r>
    <x v="2711"/>
    <x v="5"/>
    <x v="1"/>
    <x v="5"/>
    <x v="1"/>
    <x v="5"/>
    <n v="14723.36"/>
    <n v="265.02047999999996"/>
    <n v="3"/>
    <n v="44170.080000000002"/>
    <x v="2711"/>
    <n v="1.91"/>
    <n v="2827"/>
    <x v="315"/>
    <x v="10"/>
    <x v="10"/>
    <x v="10"/>
    <x v="3"/>
  </r>
  <r>
    <x v="2712"/>
    <x v="1"/>
    <x v="1"/>
    <x v="1"/>
    <x v="0"/>
    <x v="5"/>
    <n v="13861.7"/>
    <n v="249.51059999999998"/>
    <n v="1"/>
    <n v="13861.7"/>
    <x v="2712"/>
    <n v="3.6"/>
    <n v="1210"/>
    <x v="16"/>
    <x v="2"/>
    <x v="2"/>
    <x v="2"/>
    <x v="12"/>
  </r>
  <r>
    <x v="2713"/>
    <x v="8"/>
    <x v="3"/>
    <x v="8"/>
    <x v="1"/>
    <x v="1"/>
    <n v="10310.24"/>
    <n v="185.58431999999999"/>
    <n v="4"/>
    <n v="41240.959999999999"/>
    <x v="2713"/>
    <n v="2.82"/>
    <n v="3827"/>
    <x v="17"/>
    <x v="9"/>
    <x v="9"/>
    <x v="9"/>
    <x v="14"/>
  </r>
  <r>
    <x v="2714"/>
    <x v="7"/>
    <x v="0"/>
    <x v="7"/>
    <x v="0"/>
    <x v="3"/>
    <n v="5502.54"/>
    <n v="99.045719999999989"/>
    <n v="1"/>
    <n v="5502.54"/>
    <x v="2714"/>
    <n v="2.4300000000000002"/>
    <n v="851"/>
    <x v="121"/>
    <x v="8"/>
    <x v="8"/>
    <x v="8"/>
    <x v="27"/>
  </r>
  <r>
    <x v="2715"/>
    <x v="4"/>
    <x v="0"/>
    <x v="4"/>
    <x v="2"/>
    <x v="5"/>
    <n v="10895.26"/>
    <n v="196.11467999999999"/>
    <n v="1"/>
    <n v="10895.26"/>
    <x v="2715"/>
    <n v="3.36"/>
    <n v="4969"/>
    <x v="169"/>
    <x v="10"/>
    <x v="10"/>
    <x v="10"/>
    <x v="19"/>
  </r>
  <r>
    <x v="2716"/>
    <x v="1"/>
    <x v="1"/>
    <x v="1"/>
    <x v="2"/>
    <x v="2"/>
    <n v="6279.56"/>
    <n v="113.03207999999999"/>
    <n v="3"/>
    <n v="18838.68"/>
    <x v="2716"/>
    <n v="1.39"/>
    <n v="4048"/>
    <x v="300"/>
    <x v="4"/>
    <x v="4"/>
    <x v="4"/>
    <x v="13"/>
  </r>
  <r>
    <x v="2717"/>
    <x v="9"/>
    <x v="1"/>
    <x v="9"/>
    <x v="0"/>
    <x v="1"/>
    <n v="3988.72"/>
    <n v="71.796959999999984"/>
    <n v="1"/>
    <n v="3988.72"/>
    <x v="2717"/>
    <n v="4.75"/>
    <n v="2908"/>
    <x v="257"/>
    <x v="7"/>
    <x v="7"/>
    <x v="7"/>
    <x v="30"/>
  </r>
  <r>
    <x v="2718"/>
    <x v="8"/>
    <x v="3"/>
    <x v="8"/>
    <x v="2"/>
    <x v="5"/>
    <n v="18801.650000000001"/>
    <n v="338.42970000000003"/>
    <n v="4"/>
    <n v="75206.600000000006"/>
    <x v="2718"/>
    <n v="4.97"/>
    <n v="1875"/>
    <x v="221"/>
    <x v="7"/>
    <x v="7"/>
    <x v="7"/>
    <x v="11"/>
  </r>
  <r>
    <x v="2719"/>
    <x v="2"/>
    <x v="2"/>
    <x v="2"/>
    <x v="0"/>
    <x v="5"/>
    <n v="17713.73"/>
    <n v="318.84713999999997"/>
    <n v="1"/>
    <n v="17713.73"/>
    <x v="2719"/>
    <n v="3.81"/>
    <n v="1233"/>
    <x v="161"/>
    <x v="10"/>
    <x v="10"/>
    <x v="10"/>
    <x v="1"/>
  </r>
  <r>
    <x v="2720"/>
    <x v="2"/>
    <x v="2"/>
    <x v="2"/>
    <x v="0"/>
    <x v="0"/>
    <n v="12660.98"/>
    <n v="227.89763999999997"/>
    <n v="2"/>
    <n v="25321.96"/>
    <x v="2720"/>
    <n v="2.4700000000000002"/>
    <n v="4838"/>
    <x v="301"/>
    <x v="8"/>
    <x v="8"/>
    <x v="8"/>
    <x v="16"/>
  </r>
  <r>
    <x v="2721"/>
    <x v="2"/>
    <x v="2"/>
    <x v="2"/>
    <x v="0"/>
    <x v="2"/>
    <n v="13576.2"/>
    <n v="244.3716"/>
    <n v="3"/>
    <n v="40728.6"/>
    <x v="2721"/>
    <n v="1.41"/>
    <n v="2987"/>
    <x v="314"/>
    <x v="10"/>
    <x v="10"/>
    <x v="10"/>
    <x v="26"/>
  </r>
  <r>
    <x v="2722"/>
    <x v="0"/>
    <x v="0"/>
    <x v="0"/>
    <x v="1"/>
    <x v="5"/>
    <n v="7152.98"/>
    <n v="128.75363999999999"/>
    <n v="5"/>
    <n v="35764.9"/>
    <x v="2722"/>
    <n v="4.2699999999999996"/>
    <n v="1589"/>
    <x v="41"/>
    <x v="6"/>
    <x v="6"/>
    <x v="6"/>
    <x v="19"/>
  </r>
  <r>
    <x v="2723"/>
    <x v="9"/>
    <x v="1"/>
    <x v="9"/>
    <x v="2"/>
    <x v="5"/>
    <n v="18256.490000000002"/>
    <n v="328.61682000000002"/>
    <n v="5"/>
    <n v="91282.45"/>
    <x v="2723"/>
    <n v="3.34"/>
    <n v="1595"/>
    <x v="230"/>
    <x v="7"/>
    <x v="7"/>
    <x v="7"/>
    <x v="8"/>
  </r>
  <r>
    <x v="2724"/>
    <x v="4"/>
    <x v="0"/>
    <x v="4"/>
    <x v="0"/>
    <x v="5"/>
    <n v="6390.6"/>
    <n v="115.0308"/>
    <n v="4"/>
    <n v="25562.400000000001"/>
    <x v="2724"/>
    <n v="4.55"/>
    <n v="1537"/>
    <x v="128"/>
    <x v="3"/>
    <x v="3"/>
    <x v="3"/>
    <x v="29"/>
  </r>
  <r>
    <x v="2725"/>
    <x v="7"/>
    <x v="0"/>
    <x v="7"/>
    <x v="1"/>
    <x v="1"/>
    <n v="11686.44"/>
    <n v="210.35592"/>
    <n v="5"/>
    <n v="58432.2"/>
    <x v="2725"/>
    <n v="4.2"/>
    <n v="1220"/>
    <x v="344"/>
    <x v="7"/>
    <x v="7"/>
    <x v="7"/>
    <x v="14"/>
  </r>
  <r>
    <x v="2726"/>
    <x v="6"/>
    <x v="4"/>
    <x v="6"/>
    <x v="2"/>
    <x v="5"/>
    <n v="1332.38"/>
    <n v="23.982839999999999"/>
    <n v="1"/>
    <n v="1332.38"/>
    <x v="2726"/>
    <n v="1.27"/>
    <n v="3768"/>
    <x v="62"/>
    <x v="2"/>
    <x v="2"/>
    <x v="2"/>
    <x v="13"/>
  </r>
  <r>
    <x v="2727"/>
    <x v="8"/>
    <x v="3"/>
    <x v="8"/>
    <x v="1"/>
    <x v="4"/>
    <n v="15096.7"/>
    <n v="271.74059999999997"/>
    <n v="3"/>
    <n v="45290.1"/>
    <x v="2727"/>
    <n v="2.23"/>
    <n v="4720"/>
    <x v="302"/>
    <x v="2"/>
    <x v="2"/>
    <x v="2"/>
    <x v="5"/>
  </r>
  <r>
    <x v="2728"/>
    <x v="0"/>
    <x v="0"/>
    <x v="0"/>
    <x v="0"/>
    <x v="1"/>
    <n v="3112.22"/>
    <n v="56.01995999999999"/>
    <n v="5"/>
    <n v="15561.1"/>
    <x v="2728"/>
    <n v="2.29"/>
    <n v="2114"/>
    <x v="129"/>
    <x v="7"/>
    <x v="7"/>
    <x v="7"/>
    <x v="25"/>
  </r>
  <r>
    <x v="2729"/>
    <x v="5"/>
    <x v="1"/>
    <x v="5"/>
    <x v="2"/>
    <x v="5"/>
    <n v="1009.56"/>
    <n v="18.172079999999998"/>
    <n v="3"/>
    <n v="3028.68"/>
    <x v="2729"/>
    <n v="3.47"/>
    <n v="4911"/>
    <x v="34"/>
    <x v="8"/>
    <x v="8"/>
    <x v="8"/>
    <x v="9"/>
  </r>
  <r>
    <x v="2730"/>
    <x v="3"/>
    <x v="3"/>
    <x v="3"/>
    <x v="0"/>
    <x v="2"/>
    <n v="7083.81"/>
    <n v="127.50857999999999"/>
    <n v="5"/>
    <n v="35419.050000000003"/>
    <x v="2730"/>
    <n v="4.72"/>
    <n v="3844"/>
    <x v="64"/>
    <x v="7"/>
    <x v="7"/>
    <x v="7"/>
    <x v="7"/>
  </r>
  <r>
    <x v="2731"/>
    <x v="2"/>
    <x v="2"/>
    <x v="2"/>
    <x v="2"/>
    <x v="0"/>
    <n v="603.94000000000005"/>
    <n v="10.87092"/>
    <n v="1"/>
    <n v="603.94000000000005"/>
    <x v="2731"/>
    <n v="4.54"/>
    <n v="4285"/>
    <x v="183"/>
    <x v="11"/>
    <x v="11"/>
    <x v="11"/>
    <x v="14"/>
  </r>
  <r>
    <x v="2732"/>
    <x v="0"/>
    <x v="0"/>
    <x v="0"/>
    <x v="2"/>
    <x v="2"/>
    <n v="14818.94"/>
    <n v="266.74092000000002"/>
    <n v="5"/>
    <n v="74094.7"/>
    <x v="2732"/>
    <n v="1.66"/>
    <n v="4500"/>
    <x v="68"/>
    <x v="2"/>
    <x v="2"/>
    <x v="2"/>
    <x v="1"/>
  </r>
  <r>
    <x v="2733"/>
    <x v="5"/>
    <x v="1"/>
    <x v="5"/>
    <x v="0"/>
    <x v="1"/>
    <n v="3593.89"/>
    <n v="64.69001999999999"/>
    <n v="5"/>
    <n v="17969.45"/>
    <x v="2733"/>
    <n v="3.47"/>
    <n v="4310"/>
    <x v="232"/>
    <x v="6"/>
    <x v="6"/>
    <x v="6"/>
    <x v="25"/>
  </r>
  <r>
    <x v="2734"/>
    <x v="6"/>
    <x v="4"/>
    <x v="6"/>
    <x v="2"/>
    <x v="5"/>
    <n v="5584.67"/>
    <n v="100.52405999999999"/>
    <n v="5"/>
    <n v="27923.35"/>
    <x v="2734"/>
    <n v="1.97"/>
    <n v="805"/>
    <x v="265"/>
    <x v="6"/>
    <x v="6"/>
    <x v="6"/>
    <x v="28"/>
  </r>
  <r>
    <x v="2735"/>
    <x v="7"/>
    <x v="0"/>
    <x v="7"/>
    <x v="0"/>
    <x v="0"/>
    <n v="10951.19"/>
    <n v="197.12142"/>
    <n v="4"/>
    <n v="43804.76"/>
    <x v="2735"/>
    <n v="3.52"/>
    <n v="2840"/>
    <x v="315"/>
    <x v="10"/>
    <x v="10"/>
    <x v="10"/>
    <x v="3"/>
  </r>
  <r>
    <x v="2736"/>
    <x v="3"/>
    <x v="3"/>
    <x v="3"/>
    <x v="2"/>
    <x v="3"/>
    <n v="8881.58"/>
    <n v="159.86843999999999"/>
    <n v="2"/>
    <n v="17763.16"/>
    <x v="2736"/>
    <n v="3.44"/>
    <n v="3479"/>
    <x v="206"/>
    <x v="6"/>
    <x v="6"/>
    <x v="6"/>
    <x v="3"/>
  </r>
  <r>
    <x v="2737"/>
    <x v="1"/>
    <x v="1"/>
    <x v="1"/>
    <x v="2"/>
    <x v="3"/>
    <n v="18773.79"/>
    <n v="337.92822000000001"/>
    <n v="3"/>
    <n v="56321.37"/>
    <x v="2737"/>
    <n v="2.9"/>
    <n v="3519"/>
    <x v="249"/>
    <x v="10"/>
    <x v="10"/>
    <x v="10"/>
    <x v="30"/>
  </r>
  <r>
    <x v="2738"/>
    <x v="5"/>
    <x v="1"/>
    <x v="5"/>
    <x v="1"/>
    <x v="2"/>
    <n v="5647.45"/>
    <n v="101.65409999999999"/>
    <n v="5"/>
    <n v="28237.25"/>
    <x v="2738"/>
    <n v="2.3199999999999998"/>
    <n v="3604"/>
    <x v="109"/>
    <x v="11"/>
    <x v="11"/>
    <x v="11"/>
    <x v="11"/>
  </r>
  <r>
    <x v="2739"/>
    <x v="6"/>
    <x v="4"/>
    <x v="6"/>
    <x v="2"/>
    <x v="3"/>
    <n v="7833.6"/>
    <n v="141.00479999999999"/>
    <n v="1"/>
    <n v="7833.6"/>
    <x v="2739"/>
    <n v="2.4"/>
    <n v="1433"/>
    <x v="250"/>
    <x v="3"/>
    <x v="3"/>
    <x v="3"/>
    <x v="27"/>
  </r>
  <r>
    <x v="2740"/>
    <x v="1"/>
    <x v="1"/>
    <x v="1"/>
    <x v="0"/>
    <x v="2"/>
    <n v="1283.45"/>
    <n v="23.1021"/>
    <n v="1"/>
    <n v="1283.45"/>
    <x v="2740"/>
    <n v="3"/>
    <n v="4597"/>
    <x v="346"/>
    <x v="9"/>
    <x v="9"/>
    <x v="9"/>
    <x v="12"/>
  </r>
  <r>
    <x v="2741"/>
    <x v="6"/>
    <x v="4"/>
    <x v="6"/>
    <x v="0"/>
    <x v="4"/>
    <n v="17695.25"/>
    <n v="318.5145"/>
    <n v="2"/>
    <n v="35390.5"/>
    <x v="2741"/>
    <n v="2.1"/>
    <n v="2024"/>
    <x v="349"/>
    <x v="9"/>
    <x v="9"/>
    <x v="9"/>
    <x v="15"/>
  </r>
  <r>
    <x v="2742"/>
    <x v="4"/>
    <x v="0"/>
    <x v="4"/>
    <x v="0"/>
    <x v="0"/>
    <n v="947"/>
    <n v="17.045999999999999"/>
    <n v="5"/>
    <n v="4735"/>
    <x v="2742"/>
    <n v="4.37"/>
    <n v="2190"/>
    <x v="31"/>
    <x v="2"/>
    <x v="2"/>
    <x v="2"/>
    <x v="20"/>
  </r>
  <r>
    <x v="2743"/>
    <x v="1"/>
    <x v="1"/>
    <x v="1"/>
    <x v="1"/>
    <x v="0"/>
    <n v="6868.18"/>
    <n v="123.62724"/>
    <n v="1"/>
    <n v="6868.18"/>
    <x v="2743"/>
    <n v="1.0900000000000001"/>
    <n v="1040"/>
    <x v="102"/>
    <x v="3"/>
    <x v="3"/>
    <x v="3"/>
    <x v="26"/>
  </r>
  <r>
    <x v="2744"/>
    <x v="2"/>
    <x v="2"/>
    <x v="2"/>
    <x v="2"/>
    <x v="1"/>
    <n v="8129.32"/>
    <n v="146.32775999999998"/>
    <n v="3"/>
    <n v="24387.96"/>
    <x v="2744"/>
    <n v="4.33"/>
    <n v="4680"/>
    <x v="106"/>
    <x v="3"/>
    <x v="3"/>
    <x v="3"/>
    <x v="1"/>
  </r>
  <r>
    <x v="2745"/>
    <x v="7"/>
    <x v="0"/>
    <x v="7"/>
    <x v="2"/>
    <x v="0"/>
    <n v="11074.68"/>
    <n v="199.34423999999999"/>
    <n v="5"/>
    <n v="55373.4"/>
    <x v="2745"/>
    <n v="2.02"/>
    <n v="2507"/>
    <x v="24"/>
    <x v="4"/>
    <x v="4"/>
    <x v="4"/>
    <x v="18"/>
  </r>
  <r>
    <x v="2746"/>
    <x v="0"/>
    <x v="0"/>
    <x v="0"/>
    <x v="2"/>
    <x v="1"/>
    <n v="4163.95"/>
    <n v="74.951099999999997"/>
    <n v="4"/>
    <n v="16655.8"/>
    <x v="2746"/>
    <n v="1.76"/>
    <n v="1128"/>
    <x v="328"/>
    <x v="7"/>
    <x v="7"/>
    <x v="7"/>
    <x v="27"/>
  </r>
  <r>
    <x v="2747"/>
    <x v="8"/>
    <x v="3"/>
    <x v="8"/>
    <x v="1"/>
    <x v="3"/>
    <n v="834.56"/>
    <n v="15.022079999999997"/>
    <n v="2"/>
    <n v="1669.12"/>
    <x v="2747"/>
    <n v="3.96"/>
    <n v="4046"/>
    <x v="325"/>
    <x v="0"/>
    <x v="0"/>
    <x v="0"/>
    <x v="22"/>
  </r>
  <r>
    <x v="2748"/>
    <x v="6"/>
    <x v="4"/>
    <x v="6"/>
    <x v="2"/>
    <x v="3"/>
    <n v="9373.9"/>
    <n v="168.73019999999997"/>
    <n v="5"/>
    <n v="46869.5"/>
    <x v="2748"/>
    <n v="4.08"/>
    <n v="2659"/>
    <x v="4"/>
    <x v="4"/>
    <x v="4"/>
    <x v="4"/>
    <x v="4"/>
  </r>
  <r>
    <x v="2749"/>
    <x v="2"/>
    <x v="2"/>
    <x v="2"/>
    <x v="2"/>
    <x v="4"/>
    <n v="19054.150000000001"/>
    <n v="342.97469999999998"/>
    <n v="5"/>
    <n v="95270.75"/>
    <x v="2749"/>
    <n v="2.06"/>
    <n v="2934"/>
    <x v="114"/>
    <x v="3"/>
    <x v="3"/>
    <x v="3"/>
    <x v="28"/>
  </r>
  <r>
    <x v="2750"/>
    <x v="2"/>
    <x v="2"/>
    <x v="2"/>
    <x v="1"/>
    <x v="0"/>
    <n v="13646.09"/>
    <n v="245.62961999999999"/>
    <n v="2"/>
    <n v="27292.18"/>
    <x v="2750"/>
    <n v="3.71"/>
    <n v="265"/>
    <x v="31"/>
    <x v="2"/>
    <x v="2"/>
    <x v="2"/>
    <x v="20"/>
  </r>
  <r>
    <x v="2751"/>
    <x v="5"/>
    <x v="1"/>
    <x v="5"/>
    <x v="2"/>
    <x v="4"/>
    <n v="14017.39"/>
    <n v="252.31301999999997"/>
    <n v="2"/>
    <n v="28034.78"/>
    <x v="2751"/>
    <n v="1.1599999999999999"/>
    <n v="1857"/>
    <x v="174"/>
    <x v="1"/>
    <x v="1"/>
    <x v="1"/>
    <x v="19"/>
  </r>
  <r>
    <x v="2752"/>
    <x v="6"/>
    <x v="4"/>
    <x v="6"/>
    <x v="1"/>
    <x v="1"/>
    <n v="6797.16"/>
    <n v="122.34887999999999"/>
    <n v="5"/>
    <n v="33985.800000000003"/>
    <x v="2752"/>
    <n v="2.56"/>
    <n v="193"/>
    <x v="206"/>
    <x v="6"/>
    <x v="6"/>
    <x v="6"/>
    <x v="3"/>
  </r>
  <r>
    <x v="2753"/>
    <x v="8"/>
    <x v="3"/>
    <x v="8"/>
    <x v="2"/>
    <x v="2"/>
    <n v="14760.21"/>
    <n v="265.68377999999996"/>
    <n v="4"/>
    <n v="59040.84"/>
    <x v="2753"/>
    <n v="2.7"/>
    <n v="2013"/>
    <x v="321"/>
    <x v="5"/>
    <x v="5"/>
    <x v="5"/>
    <x v="30"/>
  </r>
  <r>
    <x v="2754"/>
    <x v="2"/>
    <x v="2"/>
    <x v="2"/>
    <x v="2"/>
    <x v="0"/>
    <n v="7939.77"/>
    <n v="142.91586000000001"/>
    <n v="2"/>
    <n v="15879.54"/>
    <x v="2754"/>
    <n v="1.39"/>
    <n v="1931"/>
    <x v="28"/>
    <x v="7"/>
    <x v="7"/>
    <x v="7"/>
    <x v="5"/>
  </r>
  <r>
    <x v="2755"/>
    <x v="0"/>
    <x v="0"/>
    <x v="0"/>
    <x v="0"/>
    <x v="5"/>
    <n v="18057.71"/>
    <n v="325.03877999999997"/>
    <n v="1"/>
    <n v="18057.71"/>
    <x v="2755"/>
    <n v="2.5299999999999998"/>
    <n v="4647"/>
    <x v="262"/>
    <x v="11"/>
    <x v="11"/>
    <x v="11"/>
    <x v="26"/>
  </r>
  <r>
    <x v="2756"/>
    <x v="1"/>
    <x v="1"/>
    <x v="1"/>
    <x v="2"/>
    <x v="4"/>
    <n v="4783.2700000000004"/>
    <n v="86.098860000000002"/>
    <n v="2"/>
    <n v="9566.5400000000009"/>
    <x v="2756"/>
    <n v="1.35"/>
    <n v="3931"/>
    <x v="261"/>
    <x v="7"/>
    <x v="7"/>
    <x v="7"/>
    <x v="29"/>
  </r>
  <r>
    <x v="2757"/>
    <x v="3"/>
    <x v="3"/>
    <x v="3"/>
    <x v="1"/>
    <x v="2"/>
    <n v="19447.12"/>
    <n v="350.04815999999994"/>
    <n v="2"/>
    <n v="38894.239999999998"/>
    <x v="2757"/>
    <n v="4.3600000000000003"/>
    <n v="319"/>
    <x v="55"/>
    <x v="5"/>
    <x v="5"/>
    <x v="5"/>
    <x v="26"/>
  </r>
  <r>
    <x v="2758"/>
    <x v="1"/>
    <x v="1"/>
    <x v="1"/>
    <x v="2"/>
    <x v="2"/>
    <n v="13969.43"/>
    <n v="251.44973999999999"/>
    <n v="4"/>
    <n v="55877.72"/>
    <x v="2758"/>
    <n v="4.5199999999999996"/>
    <n v="583"/>
    <x v="240"/>
    <x v="2"/>
    <x v="2"/>
    <x v="2"/>
    <x v="28"/>
  </r>
  <r>
    <x v="2759"/>
    <x v="9"/>
    <x v="1"/>
    <x v="9"/>
    <x v="0"/>
    <x v="5"/>
    <n v="7975.81"/>
    <n v="143.56458000000001"/>
    <n v="1"/>
    <n v="7975.81"/>
    <x v="2759"/>
    <n v="2.12"/>
    <n v="476"/>
    <x v="175"/>
    <x v="3"/>
    <x v="3"/>
    <x v="3"/>
    <x v="9"/>
  </r>
  <r>
    <x v="2760"/>
    <x v="1"/>
    <x v="1"/>
    <x v="1"/>
    <x v="1"/>
    <x v="1"/>
    <n v="4539.8999999999996"/>
    <n v="81.718199999999982"/>
    <n v="3"/>
    <n v="13619.7"/>
    <x v="2760"/>
    <n v="4.4800000000000004"/>
    <n v="4511"/>
    <x v="75"/>
    <x v="1"/>
    <x v="1"/>
    <x v="1"/>
    <x v="17"/>
  </r>
  <r>
    <x v="2761"/>
    <x v="3"/>
    <x v="3"/>
    <x v="3"/>
    <x v="0"/>
    <x v="0"/>
    <n v="10524.26"/>
    <n v="189.43668"/>
    <n v="2"/>
    <n v="21048.52"/>
    <x v="2761"/>
    <n v="1.79"/>
    <n v="253"/>
    <x v="64"/>
    <x v="7"/>
    <x v="7"/>
    <x v="7"/>
    <x v="7"/>
  </r>
  <r>
    <x v="2762"/>
    <x v="1"/>
    <x v="1"/>
    <x v="1"/>
    <x v="1"/>
    <x v="5"/>
    <n v="897.41"/>
    <n v="16.153379999999999"/>
    <n v="5"/>
    <n v="4487.05"/>
    <x v="2762"/>
    <n v="3.8"/>
    <n v="1496"/>
    <x v="150"/>
    <x v="8"/>
    <x v="8"/>
    <x v="8"/>
    <x v="6"/>
  </r>
  <r>
    <x v="2763"/>
    <x v="2"/>
    <x v="2"/>
    <x v="2"/>
    <x v="0"/>
    <x v="2"/>
    <n v="13438.73"/>
    <n v="241.89713999999998"/>
    <n v="5"/>
    <n v="67193.649999999994"/>
    <x v="2763"/>
    <n v="3.47"/>
    <n v="2597"/>
    <x v="107"/>
    <x v="10"/>
    <x v="10"/>
    <x v="10"/>
    <x v="28"/>
  </r>
  <r>
    <x v="2764"/>
    <x v="0"/>
    <x v="0"/>
    <x v="0"/>
    <x v="1"/>
    <x v="4"/>
    <n v="3189.43"/>
    <n v="57.409739999999992"/>
    <n v="5"/>
    <n v="15947.15"/>
    <x v="2764"/>
    <n v="1.27"/>
    <n v="1189"/>
    <x v="20"/>
    <x v="1"/>
    <x v="1"/>
    <x v="1"/>
    <x v="5"/>
  </r>
  <r>
    <x v="2765"/>
    <x v="5"/>
    <x v="1"/>
    <x v="5"/>
    <x v="2"/>
    <x v="0"/>
    <n v="10701.44"/>
    <n v="192.62592000000001"/>
    <n v="5"/>
    <n v="53507.199999999997"/>
    <x v="2765"/>
    <n v="1.02"/>
    <n v="3622"/>
    <x v="196"/>
    <x v="1"/>
    <x v="1"/>
    <x v="1"/>
    <x v="11"/>
  </r>
  <r>
    <x v="2766"/>
    <x v="3"/>
    <x v="3"/>
    <x v="3"/>
    <x v="1"/>
    <x v="4"/>
    <n v="12183.3"/>
    <n v="219.29939999999996"/>
    <n v="4"/>
    <n v="48733.2"/>
    <x v="2766"/>
    <n v="3.12"/>
    <n v="2562"/>
    <x v="10"/>
    <x v="4"/>
    <x v="4"/>
    <x v="4"/>
    <x v="10"/>
  </r>
  <r>
    <x v="2767"/>
    <x v="3"/>
    <x v="3"/>
    <x v="3"/>
    <x v="0"/>
    <x v="5"/>
    <n v="15980.57"/>
    <n v="287.65025999999995"/>
    <n v="3"/>
    <n v="47941.71"/>
    <x v="2767"/>
    <n v="2.4"/>
    <n v="2007"/>
    <x v="80"/>
    <x v="1"/>
    <x v="1"/>
    <x v="1"/>
    <x v="2"/>
  </r>
  <r>
    <x v="2768"/>
    <x v="8"/>
    <x v="3"/>
    <x v="8"/>
    <x v="2"/>
    <x v="5"/>
    <n v="13186.27"/>
    <n v="237.35285999999999"/>
    <n v="3"/>
    <n v="39558.81"/>
    <x v="2768"/>
    <n v="1.22"/>
    <n v="1860"/>
    <x v="0"/>
    <x v="0"/>
    <x v="0"/>
    <x v="0"/>
    <x v="0"/>
  </r>
  <r>
    <x v="2769"/>
    <x v="4"/>
    <x v="0"/>
    <x v="4"/>
    <x v="0"/>
    <x v="2"/>
    <n v="11892.45"/>
    <n v="214.0641"/>
    <n v="1"/>
    <n v="11892.45"/>
    <x v="2769"/>
    <n v="2.0299999999999998"/>
    <n v="3391"/>
    <x v="27"/>
    <x v="9"/>
    <x v="9"/>
    <x v="9"/>
    <x v="1"/>
  </r>
  <r>
    <x v="2770"/>
    <x v="2"/>
    <x v="2"/>
    <x v="2"/>
    <x v="2"/>
    <x v="4"/>
    <n v="2332.36"/>
    <n v="41.982480000000002"/>
    <n v="2"/>
    <n v="4664.72"/>
    <x v="2770"/>
    <n v="3.17"/>
    <n v="3185"/>
    <x v="127"/>
    <x v="6"/>
    <x v="6"/>
    <x v="6"/>
    <x v="0"/>
  </r>
  <r>
    <x v="2771"/>
    <x v="9"/>
    <x v="1"/>
    <x v="9"/>
    <x v="0"/>
    <x v="5"/>
    <n v="4962.79"/>
    <n v="89.330219999999997"/>
    <n v="3"/>
    <n v="14888.37"/>
    <x v="2771"/>
    <n v="4.3099999999999996"/>
    <n v="3004"/>
    <x v="193"/>
    <x v="7"/>
    <x v="7"/>
    <x v="7"/>
    <x v="2"/>
  </r>
  <r>
    <x v="2772"/>
    <x v="1"/>
    <x v="1"/>
    <x v="1"/>
    <x v="2"/>
    <x v="2"/>
    <n v="13692.09"/>
    <n v="246.45761999999999"/>
    <n v="4"/>
    <n v="54768.36"/>
    <x v="2772"/>
    <n v="2.83"/>
    <n v="1192"/>
    <x v="35"/>
    <x v="5"/>
    <x v="5"/>
    <x v="5"/>
    <x v="21"/>
  </r>
  <r>
    <x v="2773"/>
    <x v="2"/>
    <x v="2"/>
    <x v="2"/>
    <x v="0"/>
    <x v="5"/>
    <n v="6298.3"/>
    <n v="113.3694"/>
    <n v="3"/>
    <n v="18894.900000000001"/>
    <x v="2773"/>
    <n v="4.51"/>
    <n v="1193"/>
    <x v="168"/>
    <x v="11"/>
    <x v="11"/>
    <x v="11"/>
    <x v="30"/>
  </r>
  <r>
    <x v="2774"/>
    <x v="1"/>
    <x v="1"/>
    <x v="1"/>
    <x v="0"/>
    <x v="4"/>
    <n v="377.78"/>
    <n v="6.8000399999999992"/>
    <n v="3"/>
    <n v="1133.3399999999999"/>
    <x v="2774"/>
    <n v="2.29"/>
    <n v="3723"/>
    <x v="234"/>
    <x v="1"/>
    <x v="1"/>
    <x v="1"/>
    <x v="6"/>
  </r>
  <r>
    <x v="2775"/>
    <x v="5"/>
    <x v="1"/>
    <x v="5"/>
    <x v="0"/>
    <x v="0"/>
    <n v="18500.14"/>
    <n v="333.00251999999995"/>
    <n v="1"/>
    <n v="18500.14"/>
    <x v="2775"/>
    <n v="2.85"/>
    <n v="44"/>
    <x v="297"/>
    <x v="7"/>
    <x v="7"/>
    <x v="7"/>
    <x v="0"/>
  </r>
  <r>
    <x v="2776"/>
    <x v="8"/>
    <x v="3"/>
    <x v="8"/>
    <x v="0"/>
    <x v="3"/>
    <n v="15477.92"/>
    <n v="278.60255999999998"/>
    <n v="3"/>
    <n v="46433.760000000002"/>
    <x v="2776"/>
    <n v="1.89"/>
    <n v="3456"/>
    <x v="346"/>
    <x v="9"/>
    <x v="9"/>
    <x v="9"/>
    <x v="12"/>
  </r>
  <r>
    <x v="2777"/>
    <x v="1"/>
    <x v="1"/>
    <x v="1"/>
    <x v="2"/>
    <x v="0"/>
    <n v="10387.77"/>
    <n v="186.97986"/>
    <n v="2"/>
    <n v="20775.54"/>
    <x v="2777"/>
    <n v="2.37"/>
    <n v="2794"/>
    <x v="39"/>
    <x v="1"/>
    <x v="1"/>
    <x v="1"/>
    <x v="15"/>
  </r>
  <r>
    <x v="2778"/>
    <x v="6"/>
    <x v="4"/>
    <x v="6"/>
    <x v="1"/>
    <x v="4"/>
    <n v="18123.439999999999"/>
    <n v="326.22191999999995"/>
    <n v="2"/>
    <n v="36246.879999999997"/>
    <x v="2778"/>
    <n v="3.1"/>
    <n v="1753"/>
    <x v="151"/>
    <x v="10"/>
    <x v="10"/>
    <x v="10"/>
    <x v="11"/>
  </r>
  <r>
    <x v="2779"/>
    <x v="2"/>
    <x v="2"/>
    <x v="2"/>
    <x v="0"/>
    <x v="0"/>
    <n v="17572.259999999998"/>
    <n v="316.30067999999994"/>
    <n v="4"/>
    <n v="70289.039999999994"/>
    <x v="2779"/>
    <n v="1.69"/>
    <n v="2222"/>
    <x v="317"/>
    <x v="9"/>
    <x v="9"/>
    <x v="9"/>
    <x v="11"/>
  </r>
  <r>
    <x v="2780"/>
    <x v="4"/>
    <x v="0"/>
    <x v="4"/>
    <x v="2"/>
    <x v="0"/>
    <n v="14997.56"/>
    <n v="269.95607999999999"/>
    <n v="1"/>
    <n v="14997.56"/>
    <x v="2780"/>
    <n v="2.66"/>
    <n v="2417"/>
    <x v="236"/>
    <x v="4"/>
    <x v="4"/>
    <x v="4"/>
    <x v="2"/>
  </r>
  <r>
    <x v="2781"/>
    <x v="1"/>
    <x v="1"/>
    <x v="1"/>
    <x v="0"/>
    <x v="3"/>
    <n v="10945.92"/>
    <n v="197.02655999999999"/>
    <n v="1"/>
    <n v="10945.92"/>
    <x v="2781"/>
    <n v="1.21"/>
    <n v="1204"/>
    <x v="87"/>
    <x v="11"/>
    <x v="11"/>
    <x v="11"/>
    <x v="5"/>
  </r>
  <r>
    <x v="2782"/>
    <x v="4"/>
    <x v="0"/>
    <x v="4"/>
    <x v="2"/>
    <x v="4"/>
    <n v="1130.18"/>
    <n v="20.343239999999998"/>
    <n v="1"/>
    <n v="1130.18"/>
    <x v="2782"/>
    <n v="1.1599999999999999"/>
    <n v="1177"/>
    <x v="227"/>
    <x v="5"/>
    <x v="5"/>
    <x v="5"/>
    <x v="0"/>
  </r>
  <r>
    <x v="2783"/>
    <x v="2"/>
    <x v="2"/>
    <x v="2"/>
    <x v="1"/>
    <x v="2"/>
    <n v="18306.5"/>
    <n v="329.517"/>
    <n v="4"/>
    <n v="73226"/>
    <x v="2783"/>
    <n v="4.9400000000000004"/>
    <n v="1216"/>
    <x v="122"/>
    <x v="7"/>
    <x v="7"/>
    <x v="7"/>
    <x v="1"/>
  </r>
  <r>
    <x v="2784"/>
    <x v="3"/>
    <x v="3"/>
    <x v="3"/>
    <x v="0"/>
    <x v="2"/>
    <n v="17813.27"/>
    <n v="320.63885999999997"/>
    <n v="4"/>
    <n v="71253.08"/>
    <x v="2784"/>
    <n v="3.89"/>
    <n v="3322"/>
    <x v="137"/>
    <x v="7"/>
    <x v="7"/>
    <x v="7"/>
    <x v="16"/>
  </r>
  <r>
    <x v="2785"/>
    <x v="0"/>
    <x v="0"/>
    <x v="0"/>
    <x v="1"/>
    <x v="1"/>
    <n v="7534.95"/>
    <n v="135.62909999999999"/>
    <n v="3"/>
    <n v="22604.85"/>
    <x v="2785"/>
    <n v="3.01"/>
    <n v="3877"/>
    <x v="97"/>
    <x v="0"/>
    <x v="0"/>
    <x v="0"/>
    <x v="28"/>
  </r>
  <r>
    <x v="2786"/>
    <x v="2"/>
    <x v="2"/>
    <x v="2"/>
    <x v="2"/>
    <x v="0"/>
    <n v="13225.75"/>
    <n v="238.06349999999998"/>
    <n v="5"/>
    <n v="66128.75"/>
    <x v="2786"/>
    <n v="2.92"/>
    <n v="2103"/>
    <x v="294"/>
    <x v="7"/>
    <x v="7"/>
    <x v="7"/>
    <x v="22"/>
  </r>
  <r>
    <x v="2787"/>
    <x v="9"/>
    <x v="1"/>
    <x v="9"/>
    <x v="2"/>
    <x v="1"/>
    <n v="6642.85"/>
    <n v="119.57129999999999"/>
    <n v="4"/>
    <n v="26571.4"/>
    <x v="2787"/>
    <n v="3.51"/>
    <n v="2747"/>
    <x v="9"/>
    <x v="5"/>
    <x v="5"/>
    <x v="5"/>
    <x v="9"/>
  </r>
  <r>
    <x v="2788"/>
    <x v="8"/>
    <x v="3"/>
    <x v="8"/>
    <x v="2"/>
    <x v="1"/>
    <n v="3823.07"/>
    <n v="68.815259999999995"/>
    <n v="2"/>
    <n v="7646.14"/>
    <x v="2788"/>
    <n v="2.13"/>
    <n v="640"/>
    <x v="344"/>
    <x v="7"/>
    <x v="7"/>
    <x v="7"/>
    <x v="14"/>
  </r>
  <r>
    <x v="2789"/>
    <x v="1"/>
    <x v="1"/>
    <x v="1"/>
    <x v="1"/>
    <x v="1"/>
    <n v="19052.29"/>
    <n v="342.94121999999999"/>
    <n v="2"/>
    <n v="38104.58"/>
    <x v="2789"/>
    <n v="2.91"/>
    <n v="794"/>
    <x v="79"/>
    <x v="11"/>
    <x v="11"/>
    <x v="11"/>
    <x v="4"/>
  </r>
  <r>
    <x v="2790"/>
    <x v="2"/>
    <x v="2"/>
    <x v="2"/>
    <x v="1"/>
    <x v="3"/>
    <n v="7819.78"/>
    <n v="140.75603999999998"/>
    <n v="3"/>
    <n v="23459.34"/>
    <x v="2790"/>
    <n v="3.34"/>
    <n v="1792"/>
    <x v="12"/>
    <x v="7"/>
    <x v="7"/>
    <x v="7"/>
    <x v="12"/>
  </r>
  <r>
    <x v="2791"/>
    <x v="2"/>
    <x v="2"/>
    <x v="2"/>
    <x v="0"/>
    <x v="2"/>
    <n v="3516.23"/>
    <n v="63.292139999999996"/>
    <n v="5"/>
    <n v="17581.150000000001"/>
    <x v="2791"/>
    <n v="3.33"/>
    <n v="279"/>
    <x v="266"/>
    <x v="10"/>
    <x v="10"/>
    <x v="10"/>
    <x v="24"/>
  </r>
  <r>
    <x v="2792"/>
    <x v="1"/>
    <x v="1"/>
    <x v="1"/>
    <x v="1"/>
    <x v="3"/>
    <n v="9678.84"/>
    <n v="174.21911999999998"/>
    <n v="5"/>
    <n v="48394.2"/>
    <x v="2792"/>
    <n v="4.67"/>
    <n v="3412"/>
    <x v="55"/>
    <x v="5"/>
    <x v="5"/>
    <x v="5"/>
    <x v="26"/>
  </r>
  <r>
    <x v="2793"/>
    <x v="8"/>
    <x v="3"/>
    <x v="8"/>
    <x v="1"/>
    <x v="1"/>
    <n v="15912.62"/>
    <n v="286.42716000000001"/>
    <n v="5"/>
    <n v="79563.100000000006"/>
    <x v="2793"/>
    <n v="2.57"/>
    <n v="3239"/>
    <x v="200"/>
    <x v="2"/>
    <x v="2"/>
    <x v="2"/>
    <x v="19"/>
  </r>
  <r>
    <x v="2794"/>
    <x v="6"/>
    <x v="4"/>
    <x v="6"/>
    <x v="0"/>
    <x v="4"/>
    <n v="19284.02"/>
    <n v="347.11235999999997"/>
    <n v="2"/>
    <n v="38568.04"/>
    <x v="2794"/>
    <n v="4.32"/>
    <n v="1719"/>
    <x v="248"/>
    <x v="1"/>
    <x v="1"/>
    <x v="1"/>
    <x v="7"/>
  </r>
  <r>
    <x v="2795"/>
    <x v="7"/>
    <x v="0"/>
    <x v="7"/>
    <x v="1"/>
    <x v="4"/>
    <n v="1704.08"/>
    <n v="30.673439999999996"/>
    <n v="5"/>
    <n v="8520.4"/>
    <x v="2795"/>
    <n v="3.8"/>
    <n v="693"/>
    <x v="173"/>
    <x v="5"/>
    <x v="5"/>
    <x v="5"/>
    <x v="3"/>
  </r>
  <r>
    <x v="2796"/>
    <x v="7"/>
    <x v="0"/>
    <x v="7"/>
    <x v="1"/>
    <x v="1"/>
    <n v="9228.6299999999992"/>
    <n v="166.11533999999997"/>
    <n v="3"/>
    <n v="27685.89"/>
    <x v="2796"/>
    <n v="4.6900000000000004"/>
    <n v="154"/>
    <x v="143"/>
    <x v="8"/>
    <x v="8"/>
    <x v="8"/>
    <x v="7"/>
  </r>
  <r>
    <x v="2797"/>
    <x v="4"/>
    <x v="0"/>
    <x v="4"/>
    <x v="1"/>
    <x v="2"/>
    <n v="15860.96"/>
    <n v="285.49727999999999"/>
    <n v="2"/>
    <n v="31721.919999999998"/>
    <x v="2797"/>
    <n v="2.39"/>
    <n v="3686"/>
    <x v="296"/>
    <x v="0"/>
    <x v="0"/>
    <x v="0"/>
    <x v="17"/>
  </r>
  <r>
    <x v="2798"/>
    <x v="3"/>
    <x v="3"/>
    <x v="3"/>
    <x v="0"/>
    <x v="3"/>
    <n v="6640.34"/>
    <n v="119.52611999999999"/>
    <n v="3"/>
    <n v="19921.02"/>
    <x v="2798"/>
    <n v="1.67"/>
    <n v="4046"/>
    <x v="63"/>
    <x v="9"/>
    <x v="9"/>
    <x v="9"/>
    <x v="6"/>
  </r>
  <r>
    <x v="2799"/>
    <x v="2"/>
    <x v="2"/>
    <x v="2"/>
    <x v="2"/>
    <x v="0"/>
    <n v="16210.79"/>
    <n v="291.79422"/>
    <n v="3"/>
    <n v="48632.37"/>
    <x v="2799"/>
    <n v="1.58"/>
    <n v="72"/>
    <x v="31"/>
    <x v="2"/>
    <x v="2"/>
    <x v="2"/>
    <x v="20"/>
  </r>
  <r>
    <x v="2800"/>
    <x v="8"/>
    <x v="3"/>
    <x v="8"/>
    <x v="1"/>
    <x v="5"/>
    <n v="8456.02"/>
    <n v="152.20836"/>
    <n v="1"/>
    <n v="8456.02"/>
    <x v="2800"/>
    <n v="3.98"/>
    <n v="3357"/>
    <x v="271"/>
    <x v="6"/>
    <x v="6"/>
    <x v="6"/>
    <x v="26"/>
  </r>
  <r>
    <x v="2801"/>
    <x v="7"/>
    <x v="0"/>
    <x v="7"/>
    <x v="1"/>
    <x v="3"/>
    <n v="2867.89"/>
    <n v="51.622019999999992"/>
    <n v="5"/>
    <n v="14339.45"/>
    <x v="2801"/>
    <n v="3.81"/>
    <n v="1678"/>
    <x v="61"/>
    <x v="8"/>
    <x v="8"/>
    <x v="8"/>
    <x v="11"/>
  </r>
  <r>
    <x v="2802"/>
    <x v="2"/>
    <x v="2"/>
    <x v="2"/>
    <x v="2"/>
    <x v="5"/>
    <n v="2848.6"/>
    <n v="51.274799999999992"/>
    <n v="1"/>
    <n v="2848.6"/>
    <x v="2802"/>
    <n v="2.83"/>
    <n v="1891"/>
    <x v="83"/>
    <x v="8"/>
    <x v="8"/>
    <x v="8"/>
    <x v="28"/>
  </r>
  <r>
    <x v="2803"/>
    <x v="3"/>
    <x v="3"/>
    <x v="3"/>
    <x v="2"/>
    <x v="2"/>
    <n v="14162.98"/>
    <n v="254.93363999999997"/>
    <n v="4"/>
    <n v="56651.92"/>
    <x v="2803"/>
    <n v="1.17"/>
    <n v="930"/>
    <x v="163"/>
    <x v="3"/>
    <x v="3"/>
    <x v="3"/>
    <x v="25"/>
  </r>
  <r>
    <x v="2804"/>
    <x v="3"/>
    <x v="3"/>
    <x v="3"/>
    <x v="2"/>
    <x v="1"/>
    <n v="5893.56"/>
    <n v="106.08408"/>
    <n v="5"/>
    <n v="29467.8"/>
    <x v="2804"/>
    <n v="3.5"/>
    <n v="4124"/>
    <x v="123"/>
    <x v="8"/>
    <x v="8"/>
    <x v="8"/>
    <x v="15"/>
  </r>
  <r>
    <x v="2805"/>
    <x v="9"/>
    <x v="1"/>
    <x v="9"/>
    <x v="2"/>
    <x v="1"/>
    <n v="17579.900000000001"/>
    <n v="316.43819999999999"/>
    <n v="2"/>
    <n v="35159.800000000003"/>
    <x v="2805"/>
    <n v="1.28"/>
    <n v="1330"/>
    <x v="243"/>
    <x v="5"/>
    <x v="5"/>
    <x v="5"/>
    <x v="27"/>
  </r>
  <r>
    <x v="2806"/>
    <x v="8"/>
    <x v="3"/>
    <x v="8"/>
    <x v="1"/>
    <x v="1"/>
    <n v="12364.73"/>
    <n v="222.56513999999999"/>
    <n v="5"/>
    <n v="61823.65"/>
    <x v="2806"/>
    <n v="3.18"/>
    <n v="836"/>
    <x v="111"/>
    <x v="6"/>
    <x v="6"/>
    <x v="6"/>
    <x v="13"/>
  </r>
  <r>
    <x v="2807"/>
    <x v="3"/>
    <x v="3"/>
    <x v="3"/>
    <x v="2"/>
    <x v="1"/>
    <n v="19332.54"/>
    <n v="347.98572000000001"/>
    <n v="4"/>
    <n v="77330.16"/>
    <x v="2807"/>
    <n v="1.68"/>
    <n v="1945"/>
    <x v="96"/>
    <x v="1"/>
    <x v="1"/>
    <x v="1"/>
    <x v="10"/>
  </r>
  <r>
    <x v="2808"/>
    <x v="6"/>
    <x v="4"/>
    <x v="6"/>
    <x v="2"/>
    <x v="4"/>
    <n v="888.64"/>
    <n v="15.995519999999999"/>
    <n v="2"/>
    <n v="1777.28"/>
    <x v="2808"/>
    <n v="2.78"/>
    <n v="3380"/>
    <x v="308"/>
    <x v="11"/>
    <x v="11"/>
    <x v="11"/>
    <x v="8"/>
  </r>
  <r>
    <x v="2809"/>
    <x v="3"/>
    <x v="3"/>
    <x v="3"/>
    <x v="2"/>
    <x v="0"/>
    <n v="7311.74"/>
    <n v="131.61131999999998"/>
    <n v="3"/>
    <n v="21935.22"/>
    <x v="2809"/>
    <n v="3.19"/>
    <n v="548"/>
    <x v="129"/>
    <x v="7"/>
    <x v="7"/>
    <x v="7"/>
    <x v="25"/>
  </r>
  <r>
    <x v="2810"/>
    <x v="6"/>
    <x v="4"/>
    <x v="6"/>
    <x v="2"/>
    <x v="3"/>
    <n v="9129.7999999999993"/>
    <n v="164.33639999999997"/>
    <n v="5"/>
    <n v="45649"/>
    <x v="2810"/>
    <n v="2.4300000000000002"/>
    <n v="1726"/>
    <x v="7"/>
    <x v="6"/>
    <x v="6"/>
    <x v="6"/>
    <x v="7"/>
  </r>
  <r>
    <x v="2811"/>
    <x v="5"/>
    <x v="1"/>
    <x v="5"/>
    <x v="1"/>
    <x v="3"/>
    <n v="7224.52"/>
    <n v="130.04136"/>
    <n v="5"/>
    <n v="36122.6"/>
    <x v="2811"/>
    <n v="3.14"/>
    <n v="1950"/>
    <x v="1"/>
    <x v="1"/>
    <x v="1"/>
    <x v="1"/>
    <x v="1"/>
  </r>
  <r>
    <x v="2812"/>
    <x v="3"/>
    <x v="3"/>
    <x v="3"/>
    <x v="0"/>
    <x v="4"/>
    <n v="19604.7"/>
    <n v="352.88459999999998"/>
    <n v="4"/>
    <n v="78418.8"/>
    <x v="2812"/>
    <n v="1.31"/>
    <n v="2097"/>
    <x v="133"/>
    <x v="10"/>
    <x v="10"/>
    <x v="10"/>
    <x v="29"/>
  </r>
  <r>
    <x v="2813"/>
    <x v="2"/>
    <x v="2"/>
    <x v="2"/>
    <x v="2"/>
    <x v="5"/>
    <n v="5529.58"/>
    <n v="99.532439999999994"/>
    <n v="3"/>
    <n v="16588.740000000002"/>
    <x v="2813"/>
    <n v="1.69"/>
    <n v="1524"/>
    <x v="297"/>
    <x v="7"/>
    <x v="7"/>
    <x v="7"/>
    <x v="0"/>
  </r>
  <r>
    <x v="2814"/>
    <x v="3"/>
    <x v="3"/>
    <x v="3"/>
    <x v="0"/>
    <x v="4"/>
    <n v="13333.77"/>
    <n v="240.00785999999999"/>
    <n v="5"/>
    <n v="66668.850000000006"/>
    <x v="2814"/>
    <n v="2.11"/>
    <n v="4570"/>
    <x v="354"/>
    <x v="6"/>
    <x v="6"/>
    <x v="6"/>
    <x v="16"/>
  </r>
  <r>
    <x v="2815"/>
    <x v="1"/>
    <x v="1"/>
    <x v="1"/>
    <x v="1"/>
    <x v="2"/>
    <n v="12011.1"/>
    <n v="216.19979999999998"/>
    <n v="1"/>
    <n v="12011.1"/>
    <x v="2815"/>
    <n v="3.73"/>
    <n v="4668"/>
    <x v="216"/>
    <x v="11"/>
    <x v="11"/>
    <x v="11"/>
    <x v="29"/>
  </r>
  <r>
    <x v="2816"/>
    <x v="6"/>
    <x v="4"/>
    <x v="6"/>
    <x v="1"/>
    <x v="5"/>
    <n v="10348.93"/>
    <n v="186.28073999999998"/>
    <n v="2"/>
    <n v="20697.86"/>
    <x v="2816"/>
    <n v="3.73"/>
    <n v="1768"/>
    <x v="148"/>
    <x v="2"/>
    <x v="2"/>
    <x v="2"/>
    <x v="6"/>
  </r>
  <r>
    <x v="2817"/>
    <x v="0"/>
    <x v="0"/>
    <x v="0"/>
    <x v="2"/>
    <x v="2"/>
    <n v="4510.21"/>
    <n v="81.183779999999999"/>
    <n v="1"/>
    <n v="4510.21"/>
    <x v="2817"/>
    <n v="3.05"/>
    <n v="3993"/>
    <x v="72"/>
    <x v="11"/>
    <x v="11"/>
    <x v="11"/>
    <x v="20"/>
  </r>
  <r>
    <x v="2818"/>
    <x v="6"/>
    <x v="4"/>
    <x v="6"/>
    <x v="2"/>
    <x v="0"/>
    <n v="1434.26"/>
    <n v="25.816679999999998"/>
    <n v="5"/>
    <n v="7171.3"/>
    <x v="2818"/>
    <n v="1.66"/>
    <n v="4192"/>
    <x v="181"/>
    <x v="4"/>
    <x v="4"/>
    <x v="4"/>
    <x v="25"/>
  </r>
  <r>
    <x v="2819"/>
    <x v="0"/>
    <x v="0"/>
    <x v="0"/>
    <x v="1"/>
    <x v="3"/>
    <n v="17903.72"/>
    <n v="322.26695999999998"/>
    <n v="5"/>
    <n v="89518.6"/>
    <x v="2819"/>
    <n v="2.74"/>
    <n v="777"/>
    <x v="32"/>
    <x v="7"/>
    <x v="7"/>
    <x v="7"/>
    <x v="18"/>
  </r>
  <r>
    <x v="2820"/>
    <x v="6"/>
    <x v="4"/>
    <x v="6"/>
    <x v="0"/>
    <x v="0"/>
    <n v="8889.01"/>
    <n v="160.00217999999998"/>
    <n v="4"/>
    <n v="35556.04"/>
    <x v="2820"/>
    <n v="1.95"/>
    <n v="4464"/>
    <x v="64"/>
    <x v="7"/>
    <x v="7"/>
    <x v="7"/>
    <x v="7"/>
  </r>
  <r>
    <x v="2821"/>
    <x v="2"/>
    <x v="2"/>
    <x v="2"/>
    <x v="2"/>
    <x v="4"/>
    <n v="13573.84"/>
    <n v="244.32911999999999"/>
    <n v="2"/>
    <n v="27147.68"/>
    <x v="2821"/>
    <n v="2.69"/>
    <n v="4327"/>
    <x v="310"/>
    <x v="2"/>
    <x v="2"/>
    <x v="2"/>
    <x v="25"/>
  </r>
  <r>
    <x v="2822"/>
    <x v="4"/>
    <x v="0"/>
    <x v="4"/>
    <x v="1"/>
    <x v="3"/>
    <n v="17053.150000000001"/>
    <n v="306.95670000000001"/>
    <n v="5"/>
    <n v="85265.75"/>
    <x v="2822"/>
    <n v="3.77"/>
    <n v="4274"/>
    <x v="201"/>
    <x v="2"/>
    <x v="2"/>
    <x v="2"/>
    <x v="8"/>
  </r>
  <r>
    <x v="2823"/>
    <x v="3"/>
    <x v="3"/>
    <x v="3"/>
    <x v="0"/>
    <x v="1"/>
    <n v="2933.1"/>
    <n v="52.795799999999993"/>
    <n v="2"/>
    <n v="5866.2"/>
    <x v="2823"/>
    <n v="3.85"/>
    <n v="2735"/>
    <x v="242"/>
    <x v="6"/>
    <x v="6"/>
    <x v="6"/>
    <x v="30"/>
  </r>
  <r>
    <x v="2824"/>
    <x v="0"/>
    <x v="0"/>
    <x v="0"/>
    <x v="2"/>
    <x v="1"/>
    <n v="10863.78"/>
    <n v="195.54803999999999"/>
    <n v="4"/>
    <n v="43455.12"/>
    <x v="2824"/>
    <n v="3.07"/>
    <n v="2004"/>
    <x v="359"/>
    <x v="4"/>
    <x v="4"/>
    <x v="4"/>
    <x v="19"/>
  </r>
  <r>
    <x v="2825"/>
    <x v="6"/>
    <x v="4"/>
    <x v="6"/>
    <x v="0"/>
    <x v="5"/>
    <n v="6515.52"/>
    <n v="117.27936"/>
    <n v="1"/>
    <n v="6515.52"/>
    <x v="2825"/>
    <n v="3.65"/>
    <n v="68"/>
    <x v="138"/>
    <x v="0"/>
    <x v="0"/>
    <x v="0"/>
    <x v="8"/>
  </r>
  <r>
    <x v="2826"/>
    <x v="5"/>
    <x v="1"/>
    <x v="5"/>
    <x v="1"/>
    <x v="0"/>
    <n v="15708.21"/>
    <n v="282.74777999999998"/>
    <n v="1"/>
    <n v="15708.21"/>
    <x v="2826"/>
    <n v="1.82"/>
    <n v="4580"/>
    <x v="128"/>
    <x v="3"/>
    <x v="3"/>
    <x v="3"/>
    <x v="29"/>
  </r>
  <r>
    <x v="2827"/>
    <x v="7"/>
    <x v="0"/>
    <x v="7"/>
    <x v="2"/>
    <x v="3"/>
    <n v="3076.22"/>
    <n v="55.371959999999994"/>
    <n v="5"/>
    <n v="15381.1"/>
    <x v="2827"/>
    <n v="1.43"/>
    <n v="1093"/>
    <x v="224"/>
    <x v="1"/>
    <x v="1"/>
    <x v="1"/>
    <x v="22"/>
  </r>
  <r>
    <x v="2828"/>
    <x v="3"/>
    <x v="3"/>
    <x v="3"/>
    <x v="1"/>
    <x v="1"/>
    <n v="17657.98"/>
    <n v="317.84363999999999"/>
    <n v="1"/>
    <n v="17657.98"/>
    <x v="2828"/>
    <n v="4.2300000000000004"/>
    <n v="2328"/>
    <x v="336"/>
    <x v="7"/>
    <x v="7"/>
    <x v="7"/>
    <x v="15"/>
  </r>
  <r>
    <x v="2829"/>
    <x v="8"/>
    <x v="3"/>
    <x v="8"/>
    <x v="0"/>
    <x v="1"/>
    <n v="6607.77"/>
    <n v="118.93986"/>
    <n v="2"/>
    <n v="13215.54"/>
    <x v="2829"/>
    <n v="4.17"/>
    <n v="2631"/>
    <x v="192"/>
    <x v="1"/>
    <x v="1"/>
    <x v="1"/>
    <x v="28"/>
  </r>
  <r>
    <x v="2830"/>
    <x v="8"/>
    <x v="3"/>
    <x v="8"/>
    <x v="2"/>
    <x v="3"/>
    <n v="13891.23"/>
    <n v="250.04213999999996"/>
    <n v="3"/>
    <n v="41673.69"/>
    <x v="2830"/>
    <n v="2.52"/>
    <n v="2030"/>
    <x v="131"/>
    <x v="11"/>
    <x v="11"/>
    <x v="11"/>
    <x v="2"/>
  </r>
  <r>
    <x v="2831"/>
    <x v="6"/>
    <x v="4"/>
    <x v="6"/>
    <x v="1"/>
    <x v="2"/>
    <n v="9956.8700000000008"/>
    <n v="179.22366"/>
    <n v="3"/>
    <n v="29870.61"/>
    <x v="2831"/>
    <n v="1.48"/>
    <n v="4320"/>
    <x v="321"/>
    <x v="5"/>
    <x v="5"/>
    <x v="5"/>
    <x v="30"/>
  </r>
  <r>
    <x v="2832"/>
    <x v="5"/>
    <x v="1"/>
    <x v="5"/>
    <x v="1"/>
    <x v="5"/>
    <n v="521.13"/>
    <n v="9.3803399999999986"/>
    <n v="3"/>
    <n v="1563.39"/>
    <x v="2832"/>
    <n v="1.53"/>
    <n v="193"/>
    <x v="99"/>
    <x v="9"/>
    <x v="9"/>
    <x v="9"/>
    <x v="20"/>
  </r>
  <r>
    <x v="2833"/>
    <x v="3"/>
    <x v="3"/>
    <x v="3"/>
    <x v="0"/>
    <x v="2"/>
    <n v="11419.51"/>
    <n v="205.55117999999999"/>
    <n v="4"/>
    <n v="45678.04"/>
    <x v="2833"/>
    <n v="3.99"/>
    <n v="370"/>
    <x v="293"/>
    <x v="9"/>
    <x v="9"/>
    <x v="9"/>
    <x v="28"/>
  </r>
  <r>
    <x v="2834"/>
    <x v="3"/>
    <x v="3"/>
    <x v="3"/>
    <x v="1"/>
    <x v="5"/>
    <n v="164.66"/>
    <n v="2.9638799999999996"/>
    <n v="1"/>
    <n v="164.66"/>
    <x v="2834"/>
    <n v="3.7"/>
    <n v="2767"/>
    <x v="306"/>
    <x v="1"/>
    <x v="1"/>
    <x v="1"/>
    <x v="0"/>
  </r>
  <r>
    <x v="2835"/>
    <x v="0"/>
    <x v="0"/>
    <x v="0"/>
    <x v="2"/>
    <x v="5"/>
    <n v="1139.55"/>
    <n v="20.511899999999997"/>
    <n v="5"/>
    <n v="5697.75"/>
    <x v="2835"/>
    <n v="2.04"/>
    <n v="3358"/>
    <x v="203"/>
    <x v="5"/>
    <x v="5"/>
    <x v="5"/>
    <x v="6"/>
  </r>
  <r>
    <x v="2836"/>
    <x v="9"/>
    <x v="1"/>
    <x v="9"/>
    <x v="1"/>
    <x v="4"/>
    <n v="5041.17"/>
    <n v="90.74105999999999"/>
    <n v="1"/>
    <n v="5041.17"/>
    <x v="2836"/>
    <n v="1.57"/>
    <n v="2495"/>
    <x v="279"/>
    <x v="8"/>
    <x v="8"/>
    <x v="8"/>
    <x v="3"/>
  </r>
  <r>
    <x v="2837"/>
    <x v="7"/>
    <x v="0"/>
    <x v="7"/>
    <x v="1"/>
    <x v="4"/>
    <n v="15185.68"/>
    <n v="273.34224"/>
    <n v="5"/>
    <n v="75928.399999999994"/>
    <x v="2837"/>
    <n v="2.21"/>
    <n v="4005"/>
    <x v="125"/>
    <x v="2"/>
    <x v="2"/>
    <x v="2"/>
    <x v="17"/>
  </r>
  <r>
    <x v="2838"/>
    <x v="9"/>
    <x v="1"/>
    <x v="9"/>
    <x v="2"/>
    <x v="0"/>
    <n v="17712.439999999999"/>
    <n v="318.82391999999993"/>
    <n v="5"/>
    <n v="88562.2"/>
    <x v="2838"/>
    <n v="3.86"/>
    <n v="432"/>
    <x v="59"/>
    <x v="6"/>
    <x v="6"/>
    <x v="6"/>
    <x v="20"/>
  </r>
  <r>
    <x v="2839"/>
    <x v="9"/>
    <x v="1"/>
    <x v="9"/>
    <x v="0"/>
    <x v="4"/>
    <n v="12823.61"/>
    <n v="230.82497999999998"/>
    <n v="3"/>
    <n v="38470.83"/>
    <x v="2839"/>
    <n v="4.16"/>
    <n v="861"/>
    <x v="153"/>
    <x v="10"/>
    <x v="10"/>
    <x v="10"/>
    <x v="13"/>
  </r>
  <r>
    <x v="2840"/>
    <x v="6"/>
    <x v="4"/>
    <x v="6"/>
    <x v="1"/>
    <x v="1"/>
    <n v="4581.41"/>
    <n v="82.465379999999996"/>
    <n v="4"/>
    <n v="18325.64"/>
    <x v="2840"/>
    <n v="3.88"/>
    <n v="1848"/>
    <x v="304"/>
    <x v="10"/>
    <x v="10"/>
    <x v="10"/>
    <x v="0"/>
  </r>
  <r>
    <x v="2841"/>
    <x v="7"/>
    <x v="0"/>
    <x v="7"/>
    <x v="2"/>
    <x v="5"/>
    <n v="8723.0300000000007"/>
    <n v="157.01454000000001"/>
    <n v="2"/>
    <n v="17446.060000000001"/>
    <x v="2841"/>
    <n v="3.5"/>
    <n v="4147"/>
    <x v="284"/>
    <x v="2"/>
    <x v="2"/>
    <x v="2"/>
    <x v="30"/>
  </r>
  <r>
    <x v="2842"/>
    <x v="8"/>
    <x v="3"/>
    <x v="8"/>
    <x v="0"/>
    <x v="0"/>
    <n v="18401.62"/>
    <n v="331.22915999999998"/>
    <n v="4"/>
    <n v="73606.48"/>
    <x v="2842"/>
    <n v="3.8"/>
    <n v="4241"/>
    <x v="218"/>
    <x v="11"/>
    <x v="11"/>
    <x v="11"/>
    <x v="10"/>
  </r>
  <r>
    <x v="2843"/>
    <x v="9"/>
    <x v="1"/>
    <x v="9"/>
    <x v="0"/>
    <x v="1"/>
    <n v="12258.7"/>
    <n v="220.6566"/>
    <n v="2"/>
    <n v="24517.4"/>
    <x v="2843"/>
    <n v="3.98"/>
    <n v="3945"/>
    <x v="85"/>
    <x v="11"/>
    <x v="11"/>
    <x v="11"/>
    <x v="19"/>
  </r>
  <r>
    <x v="2844"/>
    <x v="6"/>
    <x v="4"/>
    <x v="6"/>
    <x v="2"/>
    <x v="5"/>
    <n v="19442.400000000001"/>
    <n v="349.96319999999997"/>
    <n v="1"/>
    <n v="19442.400000000001"/>
    <x v="2844"/>
    <n v="4.75"/>
    <n v="463"/>
    <x v="200"/>
    <x v="2"/>
    <x v="2"/>
    <x v="2"/>
    <x v="19"/>
  </r>
  <r>
    <x v="2845"/>
    <x v="9"/>
    <x v="1"/>
    <x v="9"/>
    <x v="2"/>
    <x v="0"/>
    <n v="5567.11"/>
    <n v="100.20797999999999"/>
    <n v="4"/>
    <n v="22268.44"/>
    <x v="2845"/>
    <n v="1.27"/>
    <n v="3010"/>
    <x v="128"/>
    <x v="3"/>
    <x v="3"/>
    <x v="3"/>
    <x v="29"/>
  </r>
  <r>
    <x v="2846"/>
    <x v="8"/>
    <x v="3"/>
    <x v="8"/>
    <x v="1"/>
    <x v="5"/>
    <n v="2886.75"/>
    <n v="51.961499999999994"/>
    <n v="3"/>
    <n v="8660.25"/>
    <x v="2846"/>
    <n v="4.87"/>
    <n v="46"/>
    <x v="323"/>
    <x v="1"/>
    <x v="1"/>
    <x v="1"/>
    <x v="16"/>
  </r>
  <r>
    <x v="2847"/>
    <x v="6"/>
    <x v="4"/>
    <x v="6"/>
    <x v="2"/>
    <x v="4"/>
    <n v="10608.71"/>
    <n v="190.95677999999998"/>
    <n v="2"/>
    <n v="21217.42"/>
    <x v="2847"/>
    <n v="2.73"/>
    <n v="1291"/>
    <x v="333"/>
    <x v="8"/>
    <x v="8"/>
    <x v="8"/>
    <x v="26"/>
  </r>
  <r>
    <x v="2848"/>
    <x v="6"/>
    <x v="4"/>
    <x v="6"/>
    <x v="2"/>
    <x v="0"/>
    <n v="9647.25"/>
    <n v="173.65049999999999"/>
    <n v="5"/>
    <n v="48236.25"/>
    <x v="2848"/>
    <n v="3"/>
    <n v="998"/>
    <x v="74"/>
    <x v="0"/>
    <x v="0"/>
    <x v="0"/>
    <x v="1"/>
  </r>
  <r>
    <x v="2849"/>
    <x v="2"/>
    <x v="2"/>
    <x v="2"/>
    <x v="1"/>
    <x v="2"/>
    <n v="16812.53"/>
    <n v="302.62553999999994"/>
    <n v="4"/>
    <n v="67250.12"/>
    <x v="2849"/>
    <n v="1.05"/>
    <n v="4547"/>
    <x v="262"/>
    <x v="11"/>
    <x v="11"/>
    <x v="11"/>
    <x v="26"/>
  </r>
  <r>
    <x v="2850"/>
    <x v="5"/>
    <x v="1"/>
    <x v="5"/>
    <x v="0"/>
    <x v="3"/>
    <n v="19759.3"/>
    <n v="355.66739999999999"/>
    <n v="3"/>
    <n v="59277.9"/>
    <x v="2850"/>
    <n v="2.85"/>
    <n v="3946"/>
    <x v="151"/>
    <x v="10"/>
    <x v="10"/>
    <x v="10"/>
    <x v="11"/>
  </r>
  <r>
    <x v="2851"/>
    <x v="0"/>
    <x v="0"/>
    <x v="0"/>
    <x v="2"/>
    <x v="3"/>
    <n v="12904.74"/>
    <n v="232.28531999999998"/>
    <n v="4"/>
    <n v="51618.96"/>
    <x v="2851"/>
    <n v="3.6"/>
    <n v="2428"/>
    <x v="68"/>
    <x v="2"/>
    <x v="2"/>
    <x v="2"/>
    <x v="1"/>
  </r>
  <r>
    <x v="2852"/>
    <x v="0"/>
    <x v="0"/>
    <x v="0"/>
    <x v="2"/>
    <x v="5"/>
    <n v="1700.18"/>
    <n v="30.60324"/>
    <n v="1"/>
    <n v="1700.18"/>
    <x v="2852"/>
    <n v="2.8"/>
    <n v="3456"/>
    <x v="161"/>
    <x v="10"/>
    <x v="10"/>
    <x v="10"/>
    <x v="1"/>
  </r>
  <r>
    <x v="2853"/>
    <x v="8"/>
    <x v="3"/>
    <x v="8"/>
    <x v="2"/>
    <x v="5"/>
    <n v="14205.32"/>
    <n v="255.69575999999998"/>
    <n v="1"/>
    <n v="14205.32"/>
    <x v="2853"/>
    <n v="2.44"/>
    <n v="3736"/>
    <x v="343"/>
    <x v="3"/>
    <x v="3"/>
    <x v="3"/>
    <x v="10"/>
  </r>
  <r>
    <x v="2854"/>
    <x v="2"/>
    <x v="2"/>
    <x v="2"/>
    <x v="0"/>
    <x v="2"/>
    <n v="14711.19"/>
    <n v="264.80142000000001"/>
    <n v="3"/>
    <n v="44133.57"/>
    <x v="2854"/>
    <n v="2.34"/>
    <n v="533"/>
    <x v="187"/>
    <x v="3"/>
    <x v="3"/>
    <x v="3"/>
    <x v="21"/>
  </r>
  <r>
    <x v="2855"/>
    <x v="4"/>
    <x v="0"/>
    <x v="4"/>
    <x v="0"/>
    <x v="5"/>
    <n v="11612.55"/>
    <n v="209.02589999999998"/>
    <n v="2"/>
    <n v="23225.1"/>
    <x v="2855"/>
    <n v="1.0900000000000001"/>
    <n v="1081"/>
    <x v="248"/>
    <x v="1"/>
    <x v="1"/>
    <x v="1"/>
    <x v="7"/>
  </r>
  <r>
    <x v="2856"/>
    <x v="5"/>
    <x v="1"/>
    <x v="5"/>
    <x v="2"/>
    <x v="5"/>
    <n v="9429.67"/>
    <n v="169.73406"/>
    <n v="1"/>
    <n v="9429.67"/>
    <x v="2856"/>
    <n v="1.76"/>
    <n v="1339"/>
    <x v="201"/>
    <x v="2"/>
    <x v="2"/>
    <x v="2"/>
    <x v="8"/>
  </r>
  <r>
    <x v="2857"/>
    <x v="8"/>
    <x v="3"/>
    <x v="8"/>
    <x v="0"/>
    <x v="0"/>
    <n v="13661.45"/>
    <n v="245.90609999999998"/>
    <n v="4"/>
    <n v="54645.8"/>
    <x v="2857"/>
    <n v="2.57"/>
    <n v="360"/>
    <x v="74"/>
    <x v="0"/>
    <x v="0"/>
    <x v="0"/>
    <x v="1"/>
  </r>
  <r>
    <x v="2858"/>
    <x v="1"/>
    <x v="1"/>
    <x v="1"/>
    <x v="0"/>
    <x v="1"/>
    <n v="1380.07"/>
    <n v="24.841259999999998"/>
    <n v="4"/>
    <n v="5520.28"/>
    <x v="2858"/>
    <n v="2.89"/>
    <n v="3015"/>
    <x v="75"/>
    <x v="1"/>
    <x v="1"/>
    <x v="1"/>
    <x v="17"/>
  </r>
  <r>
    <x v="2859"/>
    <x v="7"/>
    <x v="0"/>
    <x v="7"/>
    <x v="2"/>
    <x v="5"/>
    <n v="7173.93"/>
    <n v="129.13074"/>
    <n v="2"/>
    <n v="14347.86"/>
    <x v="2859"/>
    <n v="1.96"/>
    <n v="3706"/>
    <x v="129"/>
    <x v="7"/>
    <x v="7"/>
    <x v="7"/>
    <x v="25"/>
  </r>
  <r>
    <x v="2860"/>
    <x v="6"/>
    <x v="4"/>
    <x v="6"/>
    <x v="1"/>
    <x v="2"/>
    <n v="18601.21"/>
    <n v="334.82177999999993"/>
    <n v="5"/>
    <n v="93006.05"/>
    <x v="2860"/>
    <n v="2.44"/>
    <n v="1087"/>
    <x v="122"/>
    <x v="7"/>
    <x v="7"/>
    <x v="7"/>
    <x v="1"/>
  </r>
  <r>
    <x v="2861"/>
    <x v="8"/>
    <x v="3"/>
    <x v="8"/>
    <x v="2"/>
    <x v="3"/>
    <n v="9517.6"/>
    <n v="171.3168"/>
    <n v="3"/>
    <n v="28552.799999999999"/>
    <x v="2861"/>
    <n v="2.4900000000000002"/>
    <n v="3403"/>
    <x v="132"/>
    <x v="6"/>
    <x v="6"/>
    <x v="6"/>
    <x v="8"/>
  </r>
  <r>
    <x v="2862"/>
    <x v="7"/>
    <x v="0"/>
    <x v="7"/>
    <x v="2"/>
    <x v="2"/>
    <n v="19674.05"/>
    <n v="354.13289999999995"/>
    <n v="4"/>
    <n v="78696.2"/>
    <x v="2862"/>
    <n v="3.13"/>
    <n v="4008"/>
    <x v="322"/>
    <x v="5"/>
    <x v="5"/>
    <x v="5"/>
    <x v="15"/>
  </r>
  <r>
    <x v="2863"/>
    <x v="9"/>
    <x v="1"/>
    <x v="9"/>
    <x v="1"/>
    <x v="2"/>
    <n v="17717.38"/>
    <n v="318.91284000000002"/>
    <n v="5"/>
    <n v="88586.9"/>
    <x v="2863"/>
    <n v="3.54"/>
    <n v="640"/>
    <x v="108"/>
    <x v="4"/>
    <x v="4"/>
    <x v="4"/>
    <x v="24"/>
  </r>
  <r>
    <x v="2864"/>
    <x v="4"/>
    <x v="0"/>
    <x v="4"/>
    <x v="1"/>
    <x v="1"/>
    <n v="126.21"/>
    <n v="2.2717799999999997"/>
    <n v="4"/>
    <n v="504.84"/>
    <x v="2864"/>
    <n v="3.15"/>
    <n v="1389"/>
    <x v="122"/>
    <x v="7"/>
    <x v="7"/>
    <x v="7"/>
    <x v="1"/>
  </r>
  <r>
    <x v="2865"/>
    <x v="2"/>
    <x v="2"/>
    <x v="2"/>
    <x v="1"/>
    <x v="5"/>
    <n v="7785.33"/>
    <n v="140.13593999999998"/>
    <n v="2"/>
    <n v="15570.66"/>
    <x v="2865"/>
    <n v="4"/>
    <n v="3382"/>
    <x v="254"/>
    <x v="11"/>
    <x v="11"/>
    <x v="11"/>
    <x v="27"/>
  </r>
  <r>
    <x v="2866"/>
    <x v="9"/>
    <x v="1"/>
    <x v="9"/>
    <x v="2"/>
    <x v="5"/>
    <n v="15341.33"/>
    <n v="276.14393999999999"/>
    <n v="3"/>
    <n v="46023.99"/>
    <x v="2866"/>
    <n v="4.2300000000000004"/>
    <n v="236"/>
    <x v="111"/>
    <x v="6"/>
    <x v="6"/>
    <x v="6"/>
    <x v="13"/>
  </r>
  <r>
    <x v="2867"/>
    <x v="7"/>
    <x v="0"/>
    <x v="7"/>
    <x v="2"/>
    <x v="2"/>
    <n v="1823.4"/>
    <n v="32.821199999999997"/>
    <n v="1"/>
    <n v="1823.4"/>
    <x v="2867"/>
    <n v="4.0199999999999996"/>
    <n v="613"/>
    <x v="315"/>
    <x v="10"/>
    <x v="10"/>
    <x v="10"/>
    <x v="3"/>
  </r>
  <r>
    <x v="2868"/>
    <x v="4"/>
    <x v="0"/>
    <x v="4"/>
    <x v="0"/>
    <x v="2"/>
    <n v="5894.18"/>
    <n v="106.09524"/>
    <n v="4"/>
    <n v="23576.720000000001"/>
    <x v="2868"/>
    <n v="4.2"/>
    <n v="613"/>
    <x v="348"/>
    <x v="9"/>
    <x v="9"/>
    <x v="9"/>
    <x v="22"/>
  </r>
  <r>
    <x v="2869"/>
    <x v="6"/>
    <x v="4"/>
    <x v="6"/>
    <x v="1"/>
    <x v="1"/>
    <n v="5596.44"/>
    <n v="100.73591999999998"/>
    <n v="2"/>
    <n v="11192.88"/>
    <x v="2869"/>
    <n v="1.58"/>
    <n v="2714"/>
    <x v="111"/>
    <x v="6"/>
    <x v="6"/>
    <x v="6"/>
    <x v="13"/>
  </r>
  <r>
    <x v="2870"/>
    <x v="9"/>
    <x v="1"/>
    <x v="9"/>
    <x v="2"/>
    <x v="3"/>
    <n v="6938.86"/>
    <n v="124.89947999999998"/>
    <n v="3"/>
    <n v="20816.580000000002"/>
    <x v="2870"/>
    <n v="3.79"/>
    <n v="239"/>
    <x v="247"/>
    <x v="3"/>
    <x v="3"/>
    <x v="3"/>
    <x v="20"/>
  </r>
  <r>
    <x v="2871"/>
    <x v="8"/>
    <x v="3"/>
    <x v="8"/>
    <x v="2"/>
    <x v="5"/>
    <n v="6550.13"/>
    <n v="117.90234"/>
    <n v="5"/>
    <n v="32750.65"/>
    <x v="2871"/>
    <n v="2.85"/>
    <n v="4294"/>
    <x v="134"/>
    <x v="8"/>
    <x v="8"/>
    <x v="8"/>
    <x v="23"/>
  </r>
  <r>
    <x v="2872"/>
    <x v="7"/>
    <x v="0"/>
    <x v="7"/>
    <x v="1"/>
    <x v="0"/>
    <n v="16052.58"/>
    <n v="288.94644"/>
    <n v="2"/>
    <n v="32105.16"/>
    <x v="2872"/>
    <n v="4.25"/>
    <n v="4911"/>
    <x v="103"/>
    <x v="10"/>
    <x v="10"/>
    <x v="10"/>
    <x v="14"/>
  </r>
  <r>
    <x v="2873"/>
    <x v="5"/>
    <x v="1"/>
    <x v="5"/>
    <x v="2"/>
    <x v="3"/>
    <n v="14469.52"/>
    <n v="260.45135999999997"/>
    <n v="2"/>
    <n v="28939.040000000001"/>
    <x v="2873"/>
    <n v="3.16"/>
    <n v="2494"/>
    <x v="45"/>
    <x v="0"/>
    <x v="0"/>
    <x v="0"/>
    <x v="15"/>
  </r>
  <r>
    <x v="2874"/>
    <x v="9"/>
    <x v="1"/>
    <x v="9"/>
    <x v="1"/>
    <x v="3"/>
    <n v="13111.54"/>
    <n v="236.00772000000001"/>
    <n v="2"/>
    <n v="26223.08"/>
    <x v="2874"/>
    <n v="4.07"/>
    <n v="522"/>
    <x v="37"/>
    <x v="5"/>
    <x v="5"/>
    <x v="5"/>
    <x v="18"/>
  </r>
  <r>
    <x v="2875"/>
    <x v="5"/>
    <x v="1"/>
    <x v="5"/>
    <x v="1"/>
    <x v="4"/>
    <n v="9243.57"/>
    <n v="166.38425999999998"/>
    <n v="3"/>
    <n v="27730.71"/>
    <x v="2875"/>
    <n v="1.59"/>
    <n v="325"/>
    <x v="2"/>
    <x v="2"/>
    <x v="2"/>
    <x v="2"/>
    <x v="2"/>
  </r>
  <r>
    <x v="2876"/>
    <x v="5"/>
    <x v="1"/>
    <x v="5"/>
    <x v="0"/>
    <x v="1"/>
    <n v="8634.59"/>
    <n v="155.42261999999999"/>
    <n v="3"/>
    <n v="25903.77"/>
    <x v="2876"/>
    <n v="1.45"/>
    <n v="3830"/>
    <x v="314"/>
    <x v="10"/>
    <x v="10"/>
    <x v="10"/>
    <x v="26"/>
  </r>
  <r>
    <x v="2877"/>
    <x v="5"/>
    <x v="1"/>
    <x v="5"/>
    <x v="2"/>
    <x v="4"/>
    <n v="13683.61"/>
    <n v="246.30498"/>
    <n v="2"/>
    <n v="27367.22"/>
    <x v="2877"/>
    <n v="1.87"/>
    <n v="1335"/>
    <x v="44"/>
    <x v="3"/>
    <x v="3"/>
    <x v="3"/>
    <x v="15"/>
  </r>
  <r>
    <x v="2878"/>
    <x v="2"/>
    <x v="2"/>
    <x v="2"/>
    <x v="0"/>
    <x v="3"/>
    <n v="740.33"/>
    <n v="13.325939999999999"/>
    <n v="4"/>
    <n v="2961.32"/>
    <x v="2878"/>
    <n v="4.9800000000000004"/>
    <n v="1317"/>
    <x v="230"/>
    <x v="7"/>
    <x v="7"/>
    <x v="7"/>
    <x v="8"/>
  </r>
  <r>
    <x v="2879"/>
    <x v="1"/>
    <x v="1"/>
    <x v="1"/>
    <x v="1"/>
    <x v="0"/>
    <n v="10085.370000000001"/>
    <n v="181.53666000000001"/>
    <n v="4"/>
    <n v="40341.480000000003"/>
    <x v="2879"/>
    <n v="2.96"/>
    <n v="650"/>
    <x v="141"/>
    <x v="0"/>
    <x v="0"/>
    <x v="0"/>
    <x v="27"/>
  </r>
  <r>
    <x v="2880"/>
    <x v="8"/>
    <x v="3"/>
    <x v="8"/>
    <x v="1"/>
    <x v="2"/>
    <n v="19555.93"/>
    <n v="352.00673999999998"/>
    <n v="3"/>
    <n v="58667.79"/>
    <x v="2880"/>
    <n v="2.35"/>
    <n v="3354"/>
    <x v="24"/>
    <x v="4"/>
    <x v="4"/>
    <x v="4"/>
    <x v="18"/>
  </r>
  <r>
    <x v="2881"/>
    <x v="5"/>
    <x v="1"/>
    <x v="5"/>
    <x v="0"/>
    <x v="3"/>
    <n v="2262.5300000000002"/>
    <n v="40.725540000000002"/>
    <n v="2"/>
    <n v="4525.0600000000004"/>
    <x v="2881"/>
    <n v="4.6500000000000004"/>
    <n v="4540"/>
    <x v="71"/>
    <x v="3"/>
    <x v="3"/>
    <x v="3"/>
    <x v="11"/>
  </r>
  <r>
    <x v="2882"/>
    <x v="3"/>
    <x v="3"/>
    <x v="3"/>
    <x v="1"/>
    <x v="0"/>
    <n v="6857.78"/>
    <n v="123.44003999999998"/>
    <n v="5"/>
    <n v="34288.9"/>
    <x v="2882"/>
    <n v="4.67"/>
    <n v="3426"/>
    <x v="36"/>
    <x v="11"/>
    <x v="11"/>
    <x v="11"/>
    <x v="22"/>
  </r>
  <r>
    <x v="2883"/>
    <x v="9"/>
    <x v="1"/>
    <x v="9"/>
    <x v="0"/>
    <x v="3"/>
    <n v="214.45"/>
    <n v="3.8600999999999996"/>
    <n v="3"/>
    <n v="643.35"/>
    <x v="2883"/>
    <n v="2.81"/>
    <n v="1047"/>
    <x v="292"/>
    <x v="8"/>
    <x v="8"/>
    <x v="8"/>
    <x v="22"/>
  </r>
  <r>
    <x v="2884"/>
    <x v="7"/>
    <x v="0"/>
    <x v="7"/>
    <x v="1"/>
    <x v="4"/>
    <n v="3508.46"/>
    <n v="63.152279999999998"/>
    <n v="3"/>
    <n v="10525.38"/>
    <x v="2884"/>
    <n v="2.69"/>
    <n v="701"/>
    <x v="289"/>
    <x v="3"/>
    <x v="3"/>
    <x v="3"/>
    <x v="23"/>
  </r>
  <r>
    <x v="2885"/>
    <x v="5"/>
    <x v="1"/>
    <x v="5"/>
    <x v="1"/>
    <x v="3"/>
    <n v="15236.9"/>
    <n v="274.26419999999996"/>
    <n v="1"/>
    <n v="15236.9"/>
    <x v="2885"/>
    <n v="1.1000000000000001"/>
    <n v="2882"/>
    <x v="160"/>
    <x v="5"/>
    <x v="5"/>
    <x v="5"/>
    <x v="12"/>
  </r>
  <r>
    <x v="2886"/>
    <x v="3"/>
    <x v="3"/>
    <x v="3"/>
    <x v="2"/>
    <x v="3"/>
    <n v="5261.41"/>
    <n v="94.705379999999991"/>
    <n v="5"/>
    <n v="26307.05"/>
    <x v="2886"/>
    <n v="2.4"/>
    <n v="4216"/>
    <x v="150"/>
    <x v="8"/>
    <x v="8"/>
    <x v="8"/>
    <x v="6"/>
  </r>
  <r>
    <x v="2887"/>
    <x v="8"/>
    <x v="3"/>
    <x v="8"/>
    <x v="1"/>
    <x v="0"/>
    <n v="9330.14"/>
    <n v="167.94251999999997"/>
    <n v="1"/>
    <n v="9330.14"/>
    <x v="2887"/>
    <n v="1.49"/>
    <n v="1995"/>
    <x v="187"/>
    <x v="3"/>
    <x v="3"/>
    <x v="3"/>
    <x v="21"/>
  </r>
  <r>
    <x v="2888"/>
    <x v="2"/>
    <x v="2"/>
    <x v="2"/>
    <x v="0"/>
    <x v="5"/>
    <n v="8779.3700000000008"/>
    <n v="158.02866"/>
    <n v="2"/>
    <n v="17558.740000000002"/>
    <x v="2888"/>
    <n v="2.13"/>
    <n v="4901"/>
    <x v="44"/>
    <x v="3"/>
    <x v="3"/>
    <x v="3"/>
    <x v="15"/>
  </r>
  <r>
    <x v="2889"/>
    <x v="5"/>
    <x v="1"/>
    <x v="5"/>
    <x v="0"/>
    <x v="5"/>
    <n v="4863.25"/>
    <n v="87.538499999999999"/>
    <n v="5"/>
    <n v="24316.25"/>
    <x v="2889"/>
    <n v="2.73"/>
    <n v="205"/>
    <x v="24"/>
    <x v="4"/>
    <x v="4"/>
    <x v="4"/>
    <x v="18"/>
  </r>
  <r>
    <x v="2890"/>
    <x v="2"/>
    <x v="2"/>
    <x v="2"/>
    <x v="1"/>
    <x v="5"/>
    <n v="9816.08"/>
    <n v="176.68943999999999"/>
    <n v="4"/>
    <n v="39264.32"/>
    <x v="2890"/>
    <n v="2.2400000000000002"/>
    <n v="4216"/>
    <x v="298"/>
    <x v="2"/>
    <x v="2"/>
    <x v="2"/>
    <x v="0"/>
  </r>
  <r>
    <x v="2891"/>
    <x v="1"/>
    <x v="1"/>
    <x v="1"/>
    <x v="0"/>
    <x v="4"/>
    <n v="14176.38"/>
    <n v="255.17483999999996"/>
    <n v="5"/>
    <n v="70881.899999999994"/>
    <x v="2891"/>
    <n v="3.1"/>
    <n v="1759"/>
    <x v="314"/>
    <x v="10"/>
    <x v="10"/>
    <x v="10"/>
    <x v="26"/>
  </r>
  <r>
    <x v="2892"/>
    <x v="2"/>
    <x v="2"/>
    <x v="2"/>
    <x v="2"/>
    <x v="0"/>
    <n v="13765.54"/>
    <n v="247.77972"/>
    <n v="5"/>
    <n v="68827.7"/>
    <x v="2892"/>
    <n v="4.7699999999999996"/>
    <n v="809"/>
    <x v="96"/>
    <x v="1"/>
    <x v="1"/>
    <x v="1"/>
    <x v="10"/>
  </r>
  <r>
    <x v="2893"/>
    <x v="8"/>
    <x v="3"/>
    <x v="8"/>
    <x v="2"/>
    <x v="5"/>
    <n v="19614.23"/>
    <n v="353.05613999999997"/>
    <n v="3"/>
    <n v="58842.69"/>
    <x v="2893"/>
    <n v="1.75"/>
    <n v="4893"/>
    <x v="240"/>
    <x v="2"/>
    <x v="2"/>
    <x v="2"/>
    <x v="28"/>
  </r>
  <r>
    <x v="2894"/>
    <x v="1"/>
    <x v="1"/>
    <x v="1"/>
    <x v="0"/>
    <x v="0"/>
    <n v="18593.580000000002"/>
    <n v="334.68444"/>
    <n v="1"/>
    <n v="18593.580000000002"/>
    <x v="2894"/>
    <n v="1.68"/>
    <n v="2376"/>
    <x v="262"/>
    <x v="11"/>
    <x v="11"/>
    <x v="11"/>
    <x v="26"/>
  </r>
  <r>
    <x v="2895"/>
    <x v="4"/>
    <x v="0"/>
    <x v="4"/>
    <x v="0"/>
    <x v="0"/>
    <n v="18120.16"/>
    <n v="326.16287999999997"/>
    <n v="3"/>
    <n v="54360.480000000003"/>
    <x v="2895"/>
    <n v="4.2699999999999996"/>
    <n v="4415"/>
    <x v="287"/>
    <x v="6"/>
    <x v="6"/>
    <x v="6"/>
    <x v="12"/>
  </r>
  <r>
    <x v="2896"/>
    <x v="7"/>
    <x v="0"/>
    <x v="7"/>
    <x v="2"/>
    <x v="1"/>
    <n v="18085.21"/>
    <n v="325.53377999999998"/>
    <n v="5"/>
    <n v="90426.05"/>
    <x v="2896"/>
    <n v="2.15"/>
    <n v="3823"/>
    <x v="278"/>
    <x v="6"/>
    <x v="6"/>
    <x v="6"/>
    <x v="1"/>
  </r>
  <r>
    <x v="2897"/>
    <x v="1"/>
    <x v="1"/>
    <x v="1"/>
    <x v="0"/>
    <x v="2"/>
    <n v="16791.11"/>
    <n v="302.23998"/>
    <n v="1"/>
    <n v="16791.11"/>
    <x v="2897"/>
    <n v="2.8"/>
    <n v="1952"/>
    <x v="356"/>
    <x v="8"/>
    <x v="8"/>
    <x v="8"/>
    <x v="24"/>
  </r>
  <r>
    <x v="2898"/>
    <x v="6"/>
    <x v="4"/>
    <x v="6"/>
    <x v="2"/>
    <x v="1"/>
    <n v="3648.35"/>
    <n v="65.670299999999997"/>
    <n v="1"/>
    <n v="3648.35"/>
    <x v="2898"/>
    <n v="1.7"/>
    <n v="3801"/>
    <x v="298"/>
    <x v="2"/>
    <x v="2"/>
    <x v="2"/>
    <x v="0"/>
  </r>
  <r>
    <x v="2899"/>
    <x v="1"/>
    <x v="1"/>
    <x v="1"/>
    <x v="1"/>
    <x v="4"/>
    <n v="19607.259999999998"/>
    <n v="352.93067999999994"/>
    <n v="5"/>
    <n v="98036.3"/>
    <x v="2899"/>
    <n v="4.9800000000000004"/>
    <n v="2474"/>
    <x v="307"/>
    <x v="2"/>
    <x v="2"/>
    <x v="2"/>
    <x v="10"/>
  </r>
  <r>
    <x v="2900"/>
    <x v="2"/>
    <x v="2"/>
    <x v="2"/>
    <x v="0"/>
    <x v="3"/>
    <n v="10859.14"/>
    <n v="195.46451999999996"/>
    <n v="1"/>
    <n v="10859.14"/>
    <x v="2900"/>
    <n v="3"/>
    <n v="101"/>
    <x v="154"/>
    <x v="2"/>
    <x v="2"/>
    <x v="2"/>
    <x v="15"/>
  </r>
  <r>
    <x v="2901"/>
    <x v="8"/>
    <x v="3"/>
    <x v="8"/>
    <x v="0"/>
    <x v="4"/>
    <n v="13831.72"/>
    <n v="248.97095999999996"/>
    <n v="3"/>
    <n v="41495.160000000003"/>
    <x v="2901"/>
    <n v="1.17"/>
    <n v="502"/>
    <x v="300"/>
    <x v="4"/>
    <x v="4"/>
    <x v="4"/>
    <x v="13"/>
  </r>
  <r>
    <x v="2902"/>
    <x v="3"/>
    <x v="3"/>
    <x v="3"/>
    <x v="1"/>
    <x v="0"/>
    <n v="17024.759999999998"/>
    <n v="306.44567999999992"/>
    <n v="3"/>
    <n v="51074.28"/>
    <x v="2902"/>
    <n v="4.84"/>
    <n v="802"/>
    <x v="144"/>
    <x v="5"/>
    <x v="5"/>
    <x v="5"/>
    <x v="13"/>
  </r>
  <r>
    <x v="2903"/>
    <x v="7"/>
    <x v="0"/>
    <x v="7"/>
    <x v="2"/>
    <x v="3"/>
    <n v="18743.2"/>
    <n v="337.37759999999997"/>
    <n v="5"/>
    <n v="93716"/>
    <x v="2903"/>
    <n v="3.09"/>
    <n v="4439"/>
    <x v="226"/>
    <x v="4"/>
    <x v="4"/>
    <x v="4"/>
    <x v="3"/>
  </r>
  <r>
    <x v="2904"/>
    <x v="7"/>
    <x v="0"/>
    <x v="7"/>
    <x v="2"/>
    <x v="4"/>
    <n v="1688.98"/>
    <n v="30.401639999999997"/>
    <n v="3"/>
    <n v="5066.9399999999996"/>
    <x v="2904"/>
    <n v="2.59"/>
    <n v="3583"/>
    <x v="275"/>
    <x v="2"/>
    <x v="2"/>
    <x v="2"/>
    <x v="27"/>
  </r>
  <r>
    <x v="2905"/>
    <x v="2"/>
    <x v="2"/>
    <x v="2"/>
    <x v="1"/>
    <x v="4"/>
    <n v="5029.6499999999996"/>
    <n v="90.533699999999982"/>
    <n v="2"/>
    <n v="10059.299999999999"/>
    <x v="2905"/>
    <n v="4.3099999999999996"/>
    <n v="4984"/>
    <x v="52"/>
    <x v="3"/>
    <x v="3"/>
    <x v="3"/>
    <x v="24"/>
  </r>
  <r>
    <x v="2906"/>
    <x v="4"/>
    <x v="0"/>
    <x v="4"/>
    <x v="0"/>
    <x v="5"/>
    <n v="8003.28"/>
    <n v="144.05903999999998"/>
    <n v="4"/>
    <n v="32013.119999999999"/>
    <x v="2906"/>
    <n v="4.49"/>
    <n v="3601"/>
    <x v="281"/>
    <x v="1"/>
    <x v="1"/>
    <x v="1"/>
    <x v="13"/>
  </r>
  <r>
    <x v="2907"/>
    <x v="6"/>
    <x v="4"/>
    <x v="6"/>
    <x v="1"/>
    <x v="4"/>
    <n v="208.97"/>
    <n v="3.7614599999999996"/>
    <n v="4"/>
    <n v="835.88"/>
    <x v="2907"/>
    <n v="2.17"/>
    <n v="3317"/>
    <x v="293"/>
    <x v="9"/>
    <x v="9"/>
    <x v="9"/>
    <x v="28"/>
  </r>
  <r>
    <x v="2908"/>
    <x v="4"/>
    <x v="0"/>
    <x v="4"/>
    <x v="1"/>
    <x v="0"/>
    <n v="5127.7299999999996"/>
    <n v="92.29913999999998"/>
    <n v="5"/>
    <n v="25638.65"/>
    <x v="2908"/>
    <n v="4.76"/>
    <n v="2894"/>
    <x v="18"/>
    <x v="6"/>
    <x v="6"/>
    <x v="6"/>
    <x v="15"/>
  </r>
  <r>
    <x v="2909"/>
    <x v="0"/>
    <x v="0"/>
    <x v="0"/>
    <x v="2"/>
    <x v="0"/>
    <n v="5315.79"/>
    <n v="95.684219999999996"/>
    <n v="5"/>
    <n v="26578.95"/>
    <x v="2909"/>
    <n v="4.16"/>
    <n v="1278"/>
    <x v="236"/>
    <x v="4"/>
    <x v="4"/>
    <x v="4"/>
    <x v="2"/>
  </r>
  <r>
    <x v="2910"/>
    <x v="2"/>
    <x v="2"/>
    <x v="2"/>
    <x v="2"/>
    <x v="0"/>
    <n v="8078.91"/>
    <n v="145.42037999999999"/>
    <n v="1"/>
    <n v="8078.91"/>
    <x v="2910"/>
    <n v="1.26"/>
    <n v="760"/>
    <x v="4"/>
    <x v="4"/>
    <x v="4"/>
    <x v="4"/>
    <x v="4"/>
  </r>
  <r>
    <x v="2911"/>
    <x v="2"/>
    <x v="2"/>
    <x v="2"/>
    <x v="0"/>
    <x v="0"/>
    <n v="19777.37"/>
    <n v="355.99265999999994"/>
    <n v="1"/>
    <n v="19777.37"/>
    <x v="2911"/>
    <n v="4.88"/>
    <n v="3052"/>
    <x v="80"/>
    <x v="1"/>
    <x v="1"/>
    <x v="1"/>
    <x v="2"/>
  </r>
  <r>
    <x v="2912"/>
    <x v="9"/>
    <x v="1"/>
    <x v="9"/>
    <x v="1"/>
    <x v="2"/>
    <n v="15768.2"/>
    <n v="283.82760000000002"/>
    <n v="3"/>
    <n v="47304.6"/>
    <x v="2912"/>
    <n v="1.1499999999999999"/>
    <n v="2719"/>
    <x v="339"/>
    <x v="11"/>
    <x v="11"/>
    <x v="11"/>
    <x v="12"/>
  </r>
  <r>
    <x v="2913"/>
    <x v="0"/>
    <x v="0"/>
    <x v="0"/>
    <x v="0"/>
    <x v="1"/>
    <n v="12682.95"/>
    <n v="228.29310000000001"/>
    <n v="5"/>
    <n v="63414.75"/>
    <x v="2913"/>
    <n v="3.09"/>
    <n v="2641"/>
    <x v="206"/>
    <x v="6"/>
    <x v="6"/>
    <x v="6"/>
    <x v="3"/>
  </r>
  <r>
    <x v="2914"/>
    <x v="0"/>
    <x v="0"/>
    <x v="0"/>
    <x v="1"/>
    <x v="4"/>
    <n v="2861.38"/>
    <n v="51.504840000000002"/>
    <n v="3"/>
    <n v="8584.14"/>
    <x v="2914"/>
    <n v="1.35"/>
    <n v="3495"/>
    <x v="109"/>
    <x v="11"/>
    <x v="11"/>
    <x v="11"/>
    <x v="11"/>
  </r>
  <r>
    <x v="2915"/>
    <x v="3"/>
    <x v="3"/>
    <x v="3"/>
    <x v="2"/>
    <x v="2"/>
    <n v="11046.85"/>
    <n v="198.8433"/>
    <n v="5"/>
    <n v="55234.25"/>
    <x v="2915"/>
    <n v="4.07"/>
    <n v="1695"/>
    <x v="98"/>
    <x v="8"/>
    <x v="8"/>
    <x v="8"/>
    <x v="19"/>
  </r>
  <r>
    <x v="2916"/>
    <x v="6"/>
    <x v="4"/>
    <x v="6"/>
    <x v="0"/>
    <x v="0"/>
    <n v="1242.3599999999999"/>
    <n v="22.362479999999998"/>
    <n v="2"/>
    <n v="2484.7199999999998"/>
    <x v="2916"/>
    <n v="2.6"/>
    <n v="4573"/>
    <x v="58"/>
    <x v="10"/>
    <x v="10"/>
    <x v="10"/>
    <x v="21"/>
  </r>
  <r>
    <x v="2917"/>
    <x v="7"/>
    <x v="0"/>
    <x v="7"/>
    <x v="0"/>
    <x v="4"/>
    <n v="19999.34"/>
    <n v="359.98811999999998"/>
    <n v="4"/>
    <n v="79997.36"/>
    <x v="2917"/>
    <n v="4.5199999999999996"/>
    <n v="3300"/>
    <x v="299"/>
    <x v="0"/>
    <x v="0"/>
    <x v="0"/>
    <x v="13"/>
  </r>
  <r>
    <x v="2918"/>
    <x v="6"/>
    <x v="4"/>
    <x v="6"/>
    <x v="1"/>
    <x v="3"/>
    <n v="5313.7"/>
    <n v="95.646599999999992"/>
    <n v="5"/>
    <n v="26568.5"/>
    <x v="2918"/>
    <n v="4.66"/>
    <n v="1325"/>
    <x v="124"/>
    <x v="11"/>
    <x v="11"/>
    <x v="11"/>
    <x v="24"/>
  </r>
  <r>
    <x v="2919"/>
    <x v="5"/>
    <x v="1"/>
    <x v="5"/>
    <x v="1"/>
    <x v="3"/>
    <n v="3814.85"/>
    <n v="68.667299999999997"/>
    <n v="1"/>
    <n v="3814.85"/>
    <x v="2919"/>
    <n v="3.41"/>
    <n v="3982"/>
    <x v="329"/>
    <x v="6"/>
    <x v="6"/>
    <x v="6"/>
    <x v="4"/>
  </r>
  <r>
    <x v="2920"/>
    <x v="1"/>
    <x v="1"/>
    <x v="1"/>
    <x v="2"/>
    <x v="4"/>
    <n v="11985"/>
    <n v="215.73"/>
    <n v="3"/>
    <n v="35955"/>
    <x v="2920"/>
    <n v="4.4800000000000004"/>
    <n v="3625"/>
    <x v="94"/>
    <x v="11"/>
    <x v="11"/>
    <x v="11"/>
    <x v="13"/>
  </r>
  <r>
    <x v="2921"/>
    <x v="1"/>
    <x v="1"/>
    <x v="1"/>
    <x v="1"/>
    <x v="0"/>
    <n v="5659.96"/>
    <n v="101.87927999999999"/>
    <n v="2"/>
    <n v="11319.92"/>
    <x v="2921"/>
    <n v="3.18"/>
    <n v="3192"/>
    <x v="82"/>
    <x v="7"/>
    <x v="7"/>
    <x v="7"/>
    <x v="4"/>
  </r>
  <r>
    <x v="2922"/>
    <x v="8"/>
    <x v="3"/>
    <x v="8"/>
    <x v="0"/>
    <x v="5"/>
    <n v="13638.9"/>
    <n v="245.50019999999998"/>
    <n v="4"/>
    <n v="54555.6"/>
    <x v="2922"/>
    <n v="1.93"/>
    <n v="1356"/>
    <x v="286"/>
    <x v="5"/>
    <x v="5"/>
    <x v="5"/>
    <x v="10"/>
  </r>
  <r>
    <x v="2923"/>
    <x v="8"/>
    <x v="3"/>
    <x v="8"/>
    <x v="1"/>
    <x v="4"/>
    <n v="17552.39"/>
    <n v="315.94301999999999"/>
    <n v="5"/>
    <n v="87761.95"/>
    <x v="2923"/>
    <n v="2.29"/>
    <n v="2370"/>
    <x v="177"/>
    <x v="8"/>
    <x v="8"/>
    <x v="8"/>
    <x v="20"/>
  </r>
  <r>
    <x v="2924"/>
    <x v="5"/>
    <x v="1"/>
    <x v="5"/>
    <x v="0"/>
    <x v="0"/>
    <n v="10682.17"/>
    <n v="192.27905999999999"/>
    <n v="2"/>
    <n v="21364.34"/>
    <x v="2924"/>
    <n v="1.56"/>
    <n v="1036"/>
    <x v="97"/>
    <x v="0"/>
    <x v="0"/>
    <x v="0"/>
    <x v="28"/>
  </r>
  <r>
    <x v="2925"/>
    <x v="9"/>
    <x v="1"/>
    <x v="9"/>
    <x v="2"/>
    <x v="2"/>
    <n v="16117.6"/>
    <n v="290.11680000000001"/>
    <n v="3"/>
    <n v="48352.800000000003"/>
    <x v="2925"/>
    <n v="1.23"/>
    <n v="942"/>
    <x v="120"/>
    <x v="3"/>
    <x v="3"/>
    <x v="3"/>
    <x v="4"/>
  </r>
  <r>
    <x v="2926"/>
    <x v="6"/>
    <x v="4"/>
    <x v="6"/>
    <x v="1"/>
    <x v="5"/>
    <n v="7596.53"/>
    <n v="136.73754"/>
    <n v="5"/>
    <n v="37982.65"/>
    <x v="2926"/>
    <n v="4.46"/>
    <n v="173"/>
    <x v="282"/>
    <x v="8"/>
    <x v="8"/>
    <x v="8"/>
    <x v="18"/>
  </r>
  <r>
    <x v="2927"/>
    <x v="8"/>
    <x v="3"/>
    <x v="8"/>
    <x v="0"/>
    <x v="5"/>
    <n v="15367.98"/>
    <n v="276.62363999999997"/>
    <n v="4"/>
    <n v="61471.92"/>
    <x v="2927"/>
    <n v="3.55"/>
    <n v="1614"/>
    <x v="265"/>
    <x v="6"/>
    <x v="6"/>
    <x v="6"/>
    <x v="28"/>
  </r>
  <r>
    <x v="2928"/>
    <x v="3"/>
    <x v="3"/>
    <x v="3"/>
    <x v="0"/>
    <x v="5"/>
    <n v="8436.67"/>
    <n v="151.86005999999998"/>
    <n v="5"/>
    <n v="42183.35"/>
    <x v="2928"/>
    <n v="3.61"/>
    <n v="534"/>
    <x v="95"/>
    <x v="10"/>
    <x v="10"/>
    <x v="10"/>
    <x v="25"/>
  </r>
  <r>
    <x v="2929"/>
    <x v="2"/>
    <x v="2"/>
    <x v="2"/>
    <x v="1"/>
    <x v="5"/>
    <n v="15974.9"/>
    <n v="287.54819999999995"/>
    <n v="4"/>
    <n v="63899.6"/>
    <x v="2929"/>
    <n v="1.58"/>
    <n v="4117"/>
    <x v="241"/>
    <x v="9"/>
    <x v="9"/>
    <x v="9"/>
    <x v="18"/>
  </r>
  <r>
    <x v="2930"/>
    <x v="2"/>
    <x v="2"/>
    <x v="2"/>
    <x v="1"/>
    <x v="2"/>
    <n v="13883.13"/>
    <n v="249.89633999999998"/>
    <n v="1"/>
    <n v="13883.13"/>
    <x v="2930"/>
    <n v="3.84"/>
    <n v="436"/>
    <x v="116"/>
    <x v="3"/>
    <x v="3"/>
    <x v="3"/>
    <x v="17"/>
  </r>
  <r>
    <x v="2931"/>
    <x v="4"/>
    <x v="0"/>
    <x v="4"/>
    <x v="1"/>
    <x v="3"/>
    <n v="15981.23"/>
    <n v="287.66213999999997"/>
    <n v="2"/>
    <n v="31962.46"/>
    <x v="2931"/>
    <n v="2.6"/>
    <n v="3046"/>
    <x v="358"/>
    <x v="11"/>
    <x v="11"/>
    <x v="11"/>
    <x v="21"/>
  </r>
  <r>
    <x v="2932"/>
    <x v="9"/>
    <x v="1"/>
    <x v="9"/>
    <x v="0"/>
    <x v="0"/>
    <n v="10675.04"/>
    <n v="192.15072000000001"/>
    <n v="4"/>
    <n v="42700.160000000003"/>
    <x v="2932"/>
    <n v="2.72"/>
    <n v="3327"/>
    <x v="172"/>
    <x v="0"/>
    <x v="0"/>
    <x v="0"/>
    <x v="23"/>
  </r>
  <r>
    <x v="2933"/>
    <x v="0"/>
    <x v="0"/>
    <x v="0"/>
    <x v="2"/>
    <x v="0"/>
    <n v="15200.87"/>
    <n v="273.61565999999999"/>
    <n v="2"/>
    <n v="30401.74"/>
    <x v="2933"/>
    <n v="4.7300000000000004"/>
    <n v="2784"/>
    <x v="192"/>
    <x v="1"/>
    <x v="1"/>
    <x v="1"/>
    <x v="28"/>
  </r>
  <r>
    <x v="2934"/>
    <x v="4"/>
    <x v="0"/>
    <x v="4"/>
    <x v="2"/>
    <x v="4"/>
    <n v="1555.12"/>
    <n v="27.992159999999995"/>
    <n v="3"/>
    <n v="4665.3599999999997"/>
    <x v="2934"/>
    <n v="3.17"/>
    <n v="4497"/>
    <x v="12"/>
    <x v="7"/>
    <x v="7"/>
    <x v="7"/>
    <x v="12"/>
  </r>
  <r>
    <x v="2935"/>
    <x v="6"/>
    <x v="4"/>
    <x v="6"/>
    <x v="2"/>
    <x v="3"/>
    <n v="4758.24"/>
    <n v="85.648319999999984"/>
    <n v="1"/>
    <n v="4758.24"/>
    <x v="2935"/>
    <n v="1.4"/>
    <n v="443"/>
    <x v="273"/>
    <x v="11"/>
    <x v="11"/>
    <x v="11"/>
    <x v="16"/>
  </r>
  <r>
    <x v="2936"/>
    <x v="4"/>
    <x v="0"/>
    <x v="4"/>
    <x v="2"/>
    <x v="0"/>
    <n v="3227.47"/>
    <n v="58.094459999999991"/>
    <n v="1"/>
    <n v="3227.47"/>
    <x v="2936"/>
    <n v="1.79"/>
    <n v="366"/>
    <x v="261"/>
    <x v="7"/>
    <x v="7"/>
    <x v="7"/>
    <x v="29"/>
  </r>
  <r>
    <x v="2937"/>
    <x v="9"/>
    <x v="1"/>
    <x v="9"/>
    <x v="0"/>
    <x v="1"/>
    <n v="2154.5700000000002"/>
    <n v="38.782260000000001"/>
    <n v="4"/>
    <n v="8618.2800000000007"/>
    <x v="2937"/>
    <n v="2.2200000000000002"/>
    <n v="4224"/>
    <x v="65"/>
    <x v="6"/>
    <x v="6"/>
    <x v="6"/>
    <x v="22"/>
  </r>
  <r>
    <x v="2938"/>
    <x v="0"/>
    <x v="0"/>
    <x v="0"/>
    <x v="0"/>
    <x v="3"/>
    <n v="7978.03"/>
    <n v="143.60453999999999"/>
    <n v="4"/>
    <n v="31912.12"/>
    <x v="2938"/>
    <n v="4.93"/>
    <n v="3675"/>
    <x v="352"/>
    <x v="3"/>
    <x v="3"/>
    <x v="3"/>
    <x v="2"/>
  </r>
  <r>
    <x v="2939"/>
    <x v="2"/>
    <x v="2"/>
    <x v="2"/>
    <x v="2"/>
    <x v="5"/>
    <n v="2532.77"/>
    <n v="45.589859999999994"/>
    <n v="2"/>
    <n v="5065.54"/>
    <x v="2939"/>
    <n v="2.2599999999999998"/>
    <n v="3834"/>
    <x v="206"/>
    <x v="6"/>
    <x v="6"/>
    <x v="6"/>
    <x v="3"/>
  </r>
  <r>
    <x v="2940"/>
    <x v="9"/>
    <x v="1"/>
    <x v="9"/>
    <x v="0"/>
    <x v="2"/>
    <n v="3424.15"/>
    <n v="61.634699999999995"/>
    <n v="2"/>
    <n v="6848.3"/>
    <x v="2940"/>
    <n v="4.9000000000000004"/>
    <n v="3604"/>
    <x v="11"/>
    <x v="2"/>
    <x v="2"/>
    <x v="2"/>
    <x v="11"/>
  </r>
  <r>
    <x v="2941"/>
    <x v="1"/>
    <x v="1"/>
    <x v="1"/>
    <x v="2"/>
    <x v="0"/>
    <n v="15302.42"/>
    <n v="275.44355999999999"/>
    <n v="5"/>
    <n v="76512.100000000006"/>
    <x v="2941"/>
    <n v="1.61"/>
    <n v="1904"/>
    <x v="155"/>
    <x v="2"/>
    <x v="2"/>
    <x v="2"/>
    <x v="3"/>
  </r>
  <r>
    <x v="2942"/>
    <x v="7"/>
    <x v="0"/>
    <x v="7"/>
    <x v="0"/>
    <x v="5"/>
    <n v="19766.009999999998"/>
    <n v="355.78817999999995"/>
    <n v="2"/>
    <n v="39532.019999999997"/>
    <x v="2942"/>
    <n v="2.2799999999999998"/>
    <n v="809"/>
    <x v="3"/>
    <x v="3"/>
    <x v="3"/>
    <x v="3"/>
    <x v="3"/>
  </r>
  <r>
    <x v="2943"/>
    <x v="9"/>
    <x v="1"/>
    <x v="9"/>
    <x v="2"/>
    <x v="3"/>
    <n v="6460.41"/>
    <n v="116.28737999999998"/>
    <n v="1"/>
    <n v="6460.41"/>
    <x v="2943"/>
    <n v="3.62"/>
    <n v="4413"/>
    <x v="332"/>
    <x v="5"/>
    <x v="5"/>
    <x v="5"/>
    <x v="28"/>
  </r>
  <r>
    <x v="2944"/>
    <x v="6"/>
    <x v="4"/>
    <x v="6"/>
    <x v="1"/>
    <x v="2"/>
    <n v="9260.6200000000008"/>
    <n v="166.69116"/>
    <n v="3"/>
    <n v="27781.86"/>
    <x v="2944"/>
    <n v="4.37"/>
    <n v="3434"/>
    <x v="226"/>
    <x v="4"/>
    <x v="4"/>
    <x v="4"/>
    <x v="3"/>
  </r>
  <r>
    <x v="2945"/>
    <x v="7"/>
    <x v="0"/>
    <x v="7"/>
    <x v="2"/>
    <x v="1"/>
    <n v="2711.43"/>
    <n v="48.805739999999993"/>
    <n v="3"/>
    <n v="8134.29"/>
    <x v="2945"/>
    <n v="2.37"/>
    <n v="1164"/>
    <x v="11"/>
    <x v="2"/>
    <x v="2"/>
    <x v="2"/>
    <x v="11"/>
  </r>
  <r>
    <x v="2946"/>
    <x v="7"/>
    <x v="0"/>
    <x v="7"/>
    <x v="1"/>
    <x v="0"/>
    <n v="9556.31"/>
    <n v="172.01357999999999"/>
    <n v="2"/>
    <n v="19112.62"/>
    <x v="2946"/>
    <n v="1.84"/>
    <n v="127"/>
    <x v="226"/>
    <x v="4"/>
    <x v="4"/>
    <x v="4"/>
    <x v="3"/>
  </r>
  <r>
    <x v="2947"/>
    <x v="0"/>
    <x v="0"/>
    <x v="0"/>
    <x v="1"/>
    <x v="5"/>
    <n v="18235.310000000001"/>
    <n v="328.23557999999997"/>
    <n v="3"/>
    <n v="54705.93"/>
    <x v="2947"/>
    <n v="4.09"/>
    <n v="4366"/>
    <x v="311"/>
    <x v="5"/>
    <x v="5"/>
    <x v="5"/>
    <x v="25"/>
  </r>
  <r>
    <x v="2948"/>
    <x v="2"/>
    <x v="2"/>
    <x v="2"/>
    <x v="1"/>
    <x v="1"/>
    <n v="12802.24"/>
    <n v="230.44031999999999"/>
    <n v="5"/>
    <n v="64011.199999999997"/>
    <x v="2948"/>
    <n v="1.23"/>
    <n v="116"/>
    <x v="222"/>
    <x v="9"/>
    <x v="9"/>
    <x v="9"/>
    <x v="13"/>
  </r>
  <r>
    <x v="2949"/>
    <x v="4"/>
    <x v="0"/>
    <x v="4"/>
    <x v="2"/>
    <x v="1"/>
    <n v="11283.77"/>
    <n v="203.10785999999999"/>
    <n v="4"/>
    <n v="45135.08"/>
    <x v="2949"/>
    <n v="1.58"/>
    <n v="2150"/>
    <x v="270"/>
    <x v="9"/>
    <x v="9"/>
    <x v="9"/>
    <x v="26"/>
  </r>
  <r>
    <x v="2950"/>
    <x v="8"/>
    <x v="3"/>
    <x v="8"/>
    <x v="1"/>
    <x v="2"/>
    <n v="10252.23"/>
    <n v="184.54013999999998"/>
    <n v="5"/>
    <n v="51261.15"/>
    <x v="2950"/>
    <n v="2.36"/>
    <n v="3648"/>
    <x v="168"/>
    <x v="11"/>
    <x v="11"/>
    <x v="11"/>
    <x v="30"/>
  </r>
  <r>
    <x v="2951"/>
    <x v="9"/>
    <x v="1"/>
    <x v="9"/>
    <x v="1"/>
    <x v="4"/>
    <n v="18958.22"/>
    <n v="341.24795999999998"/>
    <n v="5"/>
    <n v="94791.1"/>
    <x v="2951"/>
    <n v="1.6"/>
    <n v="2384"/>
    <x v="19"/>
    <x v="10"/>
    <x v="10"/>
    <x v="10"/>
    <x v="16"/>
  </r>
  <r>
    <x v="2952"/>
    <x v="7"/>
    <x v="0"/>
    <x v="7"/>
    <x v="1"/>
    <x v="1"/>
    <n v="10435.74"/>
    <n v="187.84331999999998"/>
    <n v="1"/>
    <n v="10435.74"/>
    <x v="2952"/>
    <n v="2.38"/>
    <n v="1483"/>
    <x v="111"/>
    <x v="6"/>
    <x v="6"/>
    <x v="6"/>
    <x v="13"/>
  </r>
  <r>
    <x v="2953"/>
    <x v="8"/>
    <x v="3"/>
    <x v="8"/>
    <x v="1"/>
    <x v="5"/>
    <n v="14810.94"/>
    <n v="266.59692000000001"/>
    <n v="2"/>
    <n v="29621.88"/>
    <x v="2953"/>
    <n v="3"/>
    <n v="457"/>
    <x v="33"/>
    <x v="0"/>
    <x v="0"/>
    <x v="0"/>
    <x v="9"/>
  </r>
  <r>
    <x v="2954"/>
    <x v="6"/>
    <x v="4"/>
    <x v="6"/>
    <x v="1"/>
    <x v="5"/>
    <n v="13200.4"/>
    <n v="237.60719999999998"/>
    <n v="4"/>
    <n v="52801.599999999999"/>
    <x v="2954"/>
    <n v="2.56"/>
    <n v="1340"/>
    <x v="166"/>
    <x v="0"/>
    <x v="0"/>
    <x v="0"/>
    <x v="10"/>
  </r>
  <r>
    <x v="2955"/>
    <x v="2"/>
    <x v="2"/>
    <x v="2"/>
    <x v="0"/>
    <x v="5"/>
    <n v="1301.95"/>
    <n v="23.435099999999998"/>
    <n v="2"/>
    <n v="2603.9"/>
    <x v="2955"/>
    <n v="4.7699999999999996"/>
    <n v="4143"/>
    <x v="194"/>
    <x v="2"/>
    <x v="2"/>
    <x v="2"/>
    <x v="29"/>
  </r>
  <r>
    <x v="2956"/>
    <x v="0"/>
    <x v="0"/>
    <x v="0"/>
    <x v="1"/>
    <x v="0"/>
    <n v="13156.24"/>
    <n v="236.81231999999997"/>
    <n v="2"/>
    <n v="26312.48"/>
    <x v="2956"/>
    <n v="1.1000000000000001"/>
    <n v="3438"/>
    <x v="274"/>
    <x v="5"/>
    <x v="5"/>
    <x v="5"/>
    <x v="7"/>
  </r>
  <r>
    <x v="2957"/>
    <x v="7"/>
    <x v="0"/>
    <x v="7"/>
    <x v="2"/>
    <x v="2"/>
    <n v="1837.5"/>
    <n v="33.074999999999996"/>
    <n v="1"/>
    <n v="1837.5"/>
    <x v="2957"/>
    <n v="4.59"/>
    <n v="2025"/>
    <x v="325"/>
    <x v="0"/>
    <x v="0"/>
    <x v="0"/>
    <x v="22"/>
  </r>
  <r>
    <x v="2958"/>
    <x v="0"/>
    <x v="0"/>
    <x v="0"/>
    <x v="1"/>
    <x v="1"/>
    <n v="10663.3"/>
    <n v="191.93939999999998"/>
    <n v="2"/>
    <n v="21326.6"/>
    <x v="2958"/>
    <n v="1.6"/>
    <n v="1613"/>
    <x v="339"/>
    <x v="11"/>
    <x v="11"/>
    <x v="11"/>
    <x v="12"/>
  </r>
  <r>
    <x v="2959"/>
    <x v="8"/>
    <x v="3"/>
    <x v="8"/>
    <x v="0"/>
    <x v="5"/>
    <n v="8872.01"/>
    <n v="159.69618"/>
    <n v="4"/>
    <n v="35488.04"/>
    <x v="2959"/>
    <n v="1.87"/>
    <n v="3057"/>
    <x v="109"/>
    <x v="11"/>
    <x v="11"/>
    <x v="11"/>
    <x v="11"/>
  </r>
  <r>
    <x v="2960"/>
    <x v="6"/>
    <x v="4"/>
    <x v="6"/>
    <x v="2"/>
    <x v="1"/>
    <n v="3738.17"/>
    <n v="67.287059999999997"/>
    <n v="4"/>
    <n v="14952.68"/>
    <x v="2960"/>
    <n v="1.06"/>
    <n v="3602"/>
    <x v="148"/>
    <x v="2"/>
    <x v="2"/>
    <x v="2"/>
    <x v="6"/>
  </r>
  <r>
    <x v="2961"/>
    <x v="6"/>
    <x v="4"/>
    <x v="6"/>
    <x v="0"/>
    <x v="5"/>
    <n v="18151.150000000001"/>
    <n v="326.72070000000002"/>
    <n v="3"/>
    <n v="54453.45"/>
    <x v="2961"/>
    <n v="2.2999999999999998"/>
    <n v="130"/>
    <x v="160"/>
    <x v="5"/>
    <x v="5"/>
    <x v="5"/>
    <x v="12"/>
  </r>
  <r>
    <x v="2962"/>
    <x v="0"/>
    <x v="0"/>
    <x v="0"/>
    <x v="2"/>
    <x v="5"/>
    <n v="11588.25"/>
    <n v="208.58849999999998"/>
    <n v="5"/>
    <n v="57941.25"/>
    <x v="2962"/>
    <n v="1.79"/>
    <n v="51"/>
    <x v="164"/>
    <x v="8"/>
    <x v="8"/>
    <x v="8"/>
    <x v="0"/>
  </r>
  <r>
    <x v="2963"/>
    <x v="6"/>
    <x v="4"/>
    <x v="6"/>
    <x v="0"/>
    <x v="5"/>
    <n v="8085.54"/>
    <n v="145.53971999999999"/>
    <n v="4"/>
    <n v="32342.16"/>
    <x v="2963"/>
    <n v="3.13"/>
    <n v="1420"/>
    <x v="251"/>
    <x v="4"/>
    <x v="4"/>
    <x v="4"/>
    <x v="15"/>
  </r>
  <r>
    <x v="2964"/>
    <x v="9"/>
    <x v="1"/>
    <x v="9"/>
    <x v="1"/>
    <x v="5"/>
    <n v="18750.419999999998"/>
    <n v="337.50755999999996"/>
    <n v="2"/>
    <n v="37500.839999999997"/>
    <x v="2964"/>
    <n v="3.98"/>
    <n v="4520"/>
    <x v="78"/>
    <x v="0"/>
    <x v="0"/>
    <x v="0"/>
    <x v="12"/>
  </r>
  <r>
    <x v="2965"/>
    <x v="3"/>
    <x v="3"/>
    <x v="3"/>
    <x v="2"/>
    <x v="2"/>
    <n v="13610.66"/>
    <n v="244.99187999999998"/>
    <n v="5"/>
    <n v="68053.3"/>
    <x v="2965"/>
    <n v="3.3"/>
    <n v="220"/>
    <x v="206"/>
    <x v="6"/>
    <x v="6"/>
    <x v="6"/>
    <x v="3"/>
  </r>
  <r>
    <x v="2966"/>
    <x v="5"/>
    <x v="1"/>
    <x v="5"/>
    <x v="1"/>
    <x v="1"/>
    <n v="2756.5"/>
    <n v="49.616999999999997"/>
    <n v="3"/>
    <n v="8269.5"/>
    <x v="2966"/>
    <n v="3.5"/>
    <n v="2847"/>
    <x v="81"/>
    <x v="11"/>
    <x v="11"/>
    <x v="11"/>
    <x v="6"/>
  </r>
  <r>
    <x v="2967"/>
    <x v="4"/>
    <x v="0"/>
    <x v="4"/>
    <x v="1"/>
    <x v="3"/>
    <n v="11014.52"/>
    <n v="198.26136"/>
    <n v="2"/>
    <n v="22029.040000000001"/>
    <x v="2967"/>
    <n v="4.3899999999999997"/>
    <n v="1619"/>
    <x v="19"/>
    <x v="10"/>
    <x v="10"/>
    <x v="10"/>
    <x v="16"/>
  </r>
  <r>
    <x v="2968"/>
    <x v="6"/>
    <x v="4"/>
    <x v="6"/>
    <x v="2"/>
    <x v="5"/>
    <n v="11618.65"/>
    <n v="209.13569999999999"/>
    <n v="5"/>
    <n v="58093.25"/>
    <x v="2968"/>
    <n v="4.37"/>
    <n v="714"/>
    <x v="262"/>
    <x v="11"/>
    <x v="11"/>
    <x v="11"/>
    <x v="26"/>
  </r>
  <r>
    <x v="2969"/>
    <x v="8"/>
    <x v="3"/>
    <x v="8"/>
    <x v="0"/>
    <x v="0"/>
    <n v="3507.93"/>
    <n v="63.142739999999989"/>
    <n v="4"/>
    <n v="14031.72"/>
    <x v="2969"/>
    <n v="2.72"/>
    <n v="2150"/>
    <x v="14"/>
    <x v="3"/>
    <x v="3"/>
    <x v="3"/>
    <x v="0"/>
  </r>
  <r>
    <x v="2970"/>
    <x v="3"/>
    <x v="3"/>
    <x v="3"/>
    <x v="0"/>
    <x v="3"/>
    <n v="2876.87"/>
    <n v="51.783659999999998"/>
    <n v="3"/>
    <n v="8630.61"/>
    <x v="2970"/>
    <n v="4.17"/>
    <n v="4861"/>
    <x v="95"/>
    <x v="10"/>
    <x v="10"/>
    <x v="10"/>
    <x v="25"/>
  </r>
  <r>
    <x v="2971"/>
    <x v="8"/>
    <x v="3"/>
    <x v="8"/>
    <x v="1"/>
    <x v="5"/>
    <n v="4339.8100000000004"/>
    <n v="78.116579999999999"/>
    <n v="2"/>
    <n v="8679.6200000000008"/>
    <x v="2971"/>
    <n v="4"/>
    <n v="1028"/>
    <x v="5"/>
    <x v="5"/>
    <x v="5"/>
    <x v="5"/>
    <x v="5"/>
  </r>
  <r>
    <x v="2972"/>
    <x v="7"/>
    <x v="0"/>
    <x v="7"/>
    <x v="0"/>
    <x v="4"/>
    <n v="3836.72"/>
    <n v="69.060959999999994"/>
    <n v="3"/>
    <n v="11510.16"/>
    <x v="2972"/>
    <n v="4.29"/>
    <n v="4463"/>
    <x v="38"/>
    <x v="10"/>
    <x v="10"/>
    <x v="10"/>
    <x v="15"/>
  </r>
  <r>
    <x v="2973"/>
    <x v="1"/>
    <x v="1"/>
    <x v="1"/>
    <x v="1"/>
    <x v="5"/>
    <n v="11655.98"/>
    <n v="209.80763999999996"/>
    <n v="3"/>
    <n v="34967.94"/>
    <x v="2973"/>
    <n v="1.91"/>
    <n v="3741"/>
    <x v="42"/>
    <x v="11"/>
    <x v="11"/>
    <x v="11"/>
    <x v="23"/>
  </r>
  <r>
    <x v="2974"/>
    <x v="3"/>
    <x v="3"/>
    <x v="3"/>
    <x v="2"/>
    <x v="5"/>
    <n v="1367.59"/>
    <n v="24.616619999999998"/>
    <n v="1"/>
    <n v="1367.59"/>
    <x v="2974"/>
    <n v="2.75"/>
    <n v="1089"/>
    <x v="235"/>
    <x v="1"/>
    <x v="1"/>
    <x v="1"/>
    <x v="26"/>
  </r>
  <r>
    <x v="2975"/>
    <x v="9"/>
    <x v="1"/>
    <x v="9"/>
    <x v="1"/>
    <x v="5"/>
    <n v="3917.27"/>
    <n v="70.510859999999994"/>
    <n v="2"/>
    <n v="7834.54"/>
    <x v="2975"/>
    <n v="2.31"/>
    <n v="1520"/>
    <x v="81"/>
    <x v="11"/>
    <x v="11"/>
    <x v="11"/>
    <x v="6"/>
  </r>
  <r>
    <x v="2976"/>
    <x v="0"/>
    <x v="0"/>
    <x v="0"/>
    <x v="0"/>
    <x v="2"/>
    <n v="7888.11"/>
    <n v="141.98597999999998"/>
    <n v="1"/>
    <n v="7888.11"/>
    <x v="2976"/>
    <n v="4.83"/>
    <n v="953"/>
    <x v="62"/>
    <x v="2"/>
    <x v="2"/>
    <x v="2"/>
    <x v="13"/>
  </r>
  <r>
    <x v="2977"/>
    <x v="2"/>
    <x v="2"/>
    <x v="2"/>
    <x v="0"/>
    <x v="4"/>
    <n v="6461.3"/>
    <n v="116.3034"/>
    <n v="1"/>
    <n v="6461.3"/>
    <x v="2977"/>
    <n v="4.87"/>
    <n v="1308"/>
    <x v="285"/>
    <x v="9"/>
    <x v="9"/>
    <x v="9"/>
    <x v="10"/>
  </r>
  <r>
    <x v="2978"/>
    <x v="8"/>
    <x v="3"/>
    <x v="8"/>
    <x v="2"/>
    <x v="1"/>
    <n v="110.33"/>
    <n v="1.9859399999999998"/>
    <n v="2"/>
    <n v="220.66"/>
    <x v="2978"/>
    <n v="3.94"/>
    <n v="998"/>
    <x v="134"/>
    <x v="8"/>
    <x v="8"/>
    <x v="8"/>
    <x v="23"/>
  </r>
  <r>
    <x v="2979"/>
    <x v="8"/>
    <x v="3"/>
    <x v="8"/>
    <x v="1"/>
    <x v="3"/>
    <n v="2810.04"/>
    <n v="50.580719999999992"/>
    <n v="2"/>
    <n v="5620.08"/>
    <x v="2979"/>
    <n v="3.44"/>
    <n v="1511"/>
    <x v="354"/>
    <x v="6"/>
    <x v="6"/>
    <x v="6"/>
    <x v="16"/>
  </r>
  <r>
    <x v="2980"/>
    <x v="7"/>
    <x v="0"/>
    <x v="7"/>
    <x v="2"/>
    <x v="1"/>
    <n v="11476.07"/>
    <n v="206.56925999999999"/>
    <n v="1"/>
    <n v="11476.07"/>
    <x v="2980"/>
    <n v="3.33"/>
    <n v="579"/>
    <x v="326"/>
    <x v="10"/>
    <x v="10"/>
    <x v="10"/>
    <x v="7"/>
  </r>
  <r>
    <x v="2981"/>
    <x v="0"/>
    <x v="0"/>
    <x v="0"/>
    <x v="0"/>
    <x v="2"/>
    <n v="19654.22"/>
    <n v="353.77596"/>
    <n v="4"/>
    <n v="78616.88"/>
    <x v="2981"/>
    <n v="3.02"/>
    <n v="4887"/>
    <x v="225"/>
    <x v="5"/>
    <x v="5"/>
    <x v="5"/>
    <x v="14"/>
  </r>
  <r>
    <x v="2982"/>
    <x v="8"/>
    <x v="3"/>
    <x v="8"/>
    <x v="2"/>
    <x v="0"/>
    <n v="9287.57"/>
    <n v="167.17625999999998"/>
    <n v="2"/>
    <n v="18575.14"/>
    <x v="2982"/>
    <n v="4.21"/>
    <n v="4290"/>
    <x v="322"/>
    <x v="5"/>
    <x v="5"/>
    <x v="5"/>
    <x v="15"/>
  </r>
  <r>
    <x v="2983"/>
    <x v="1"/>
    <x v="1"/>
    <x v="1"/>
    <x v="1"/>
    <x v="3"/>
    <n v="15566.57"/>
    <n v="280.19825999999995"/>
    <n v="2"/>
    <n v="31133.14"/>
    <x v="2983"/>
    <n v="4.6900000000000004"/>
    <n v="3445"/>
    <x v="151"/>
    <x v="10"/>
    <x v="10"/>
    <x v="10"/>
    <x v="11"/>
  </r>
  <r>
    <x v="2984"/>
    <x v="2"/>
    <x v="2"/>
    <x v="2"/>
    <x v="2"/>
    <x v="5"/>
    <n v="4728.09"/>
    <n v="85.105620000000002"/>
    <n v="5"/>
    <n v="23640.45"/>
    <x v="2984"/>
    <n v="2.63"/>
    <n v="4502"/>
    <x v="232"/>
    <x v="6"/>
    <x v="6"/>
    <x v="6"/>
    <x v="25"/>
  </r>
  <r>
    <x v="2985"/>
    <x v="7"/>
    <x v="0"/>
    <x v="7"/>
    <x v="2"/>
    <x v="4"/>
    <n v="12740.54"/>
    <n v="229.32972000000001"/>
    <n v="2"/>
    <n v="25481.08"/>
    <x v="2985"/>
    <n v="4.92"/>
    <n v="279"/>
    <x v="240"/>
    <x v="2"/>
    <x v="2"/>
    <x v="2"/>
    <x v="28"/>
  </r>
  <r>
    <x v="2986"/>
    <x v="0"/>
    <x v="0"/>
    <x v="0"/>
    <x v="1"/>
    <x v="2"/>
    <n v="3594.57"/>
    <n v="64.702259999999995"/>
    <n v="1"/>
    <n v="3594.57"/>
    <x v="2986"/>
    <n v="1.18"/>
    <n v="2534"/>
    <x v="175"/>
    <x v="3"/>
    <x v="3"/>
    <x v="3"/>
    <x v="9"/>
  </r>
  <r>
    <x v="2987"/>
    <x v="6"/>
    <x v="4"/>
    <x v="6"/>
    <x v="2"/>
    <x v="2"/>
    <n v="1154.19"/>
    <n v="20.77542"/>
    <n v="2"/>
    <n v="2308.38"/>
    <x v="2987"/>
    <n v="1.3"/>
    <n v="3189"/>
    <x v="117"/>
    <x v="3"/>
    <x v="3"/>
    <x v="3"/>
    <x v="18"/>
  </r>
  <r>
    <x v="2988"/>
    <x v="7"/>
    <x v="0"/>
    <x v="7"/>
    <x v="2"/>
    <x v="2"/>
    <n v="1167.51"/>
    <n v="21.015179999999997"/>
    <n v="3"/>
    <n v="3502.53"/>
    <x v="2988"/>
    <n v="3.03"/>
    <n v="3654"/>
    <x v="227"/>
    <x v="5"/>
    <x v="5"/>
    <x v="5"/>
    <x v="0"/>
  </r>
  <r>
    <x v="2989"/>
    <x v="5"/>
    <x v="1"/>
    <x v="5"/>
    <x v="2"/>
    <x v="4"/>
    <n v="5326.98"/>
    <n v="95.885639999999981"/>
    <n v="5"/>
    <n v="26634.9"/>
    <x v="2989"/>
    <n v="1.66"/>
    <n v="4484"/>
    <x v="194"/>
    <x v="2"/>
    <x v="2"/>
    <x v="2"/>
    <x v="29"/>
  </r>
  <r>
    <x v="2990"/>
    <x v="1"/>
    <x v="1"/>
    <x v="1"/>
    <x v="1"/>
    <x v="2"/>
    <n v="9515.43"/>
    <n v="171.27773999999999"/>
    <n v="5"/>
    <n v="47577.15"/>
    <x v="2990"/>
    <n v="2.57"/>
    <n v="2905"/>
    <x v="148"/>
    <x v="2"/>
    <x v="2"/>
    <x v="2"/>
    <x v="6"/>
  </r>
  <r>
    <x v="2991"/>
    <x v="3"/>
    <x v="3"/>
    <x v="3"/>
    <x v="0"/>
    <x v="5"/>
    <n v="13456.9"/>
    <n v="242.22419999999997"/>
    <n v="2"/>
    <n v="26913.8"/>
    <x v="2991"/>
    <n v="2.5499999999999998"/>
    <n v="2585"/>
    <x v="199"/>
    <x v="9"/>
    <x v="9"/>
    <x v="9"/>
    <x v="8"/>
  </r>
  <r>
    <x v="2992"/>
    <x v="6"/>
    <x v="4"/>
    <x v="6"/>
    <x v="2"/>
    <x v="2"/>
    <n v="7463.55"/>
    <n v="134.34389999999999"/>
    <n v="5"/>
    <n v="37317.75"/>
    <x v="2992"/>
    <n v="1.65"/>
    <n v="1651"/>
    <x v="218"/>
    <x v="11"/>
    <x v="11"/>
    <x v="11"/>
    <x v="10"/>
  </r>
  <r>
    <x v="2993"/>
    <x v="6"/>
    <x v="4"/>
    <x v="6"/>
    <x v="1"/>
    <x v="3"/>
    <n v="1744.64"/>
    <n v="31.40352"/>
    <n v="3"/>
    <n v="5233.92"/>
    <x v="2993"/>
    <n v="3.41"/>
    <n v="2169"/>
    <x v="222"/>
    <x v="9"/>
    <x v="9"/>
    <x v="9"/>
    <x v="13"/>
  </r>
  <r>
    <x v="2994"/>
    <x v="4"/>
    <x v="0"/>
    <x v="4"/>
    <x v="0"/>
    <x v="1"/>
    <n v="17251.849999999999"/>
    <n v="310.53329999999994"/>
    <n v="2"/>
    <n v="34503.699999999997"/>
    <x v="2994"/>
    <n v="4.03"/>
    <n v="4094"/>
    <x v="238"/>
    <x v="1"/>
    <x v="1"/>
    <x v="1"/>
    <x v="14"/>
  </r>
  <r>
    <x v="2995"/>
    <x v="3"/>
    <x v="3"/>
    <x v="3"/>
    <x v="2"/>
    <x v="4"/>
    <n v="9714.5300000000007"/>
    <n v="174.86153999999999"/>
    <n v="3"/>
    <n v="29143.59"/>
    <x v="2995"/>
    <n v="4.88"/>
    <n v="4613"/>
    <x v="333"/>
    <x v="8"/>
    <x v="8"/>
    <x v="8"/>
    <x v="26"/>
  </r>
  <r>
    <x v="2996"/>
    <x v="3"/>
    <x v="3"/>
    <x v="3"/>
    <x v="0"/>
    <x v="3"/>
    <n v="870.8"/>
    <n v="15.674399999999999"/>
    <n v="2"/>
    <n v="1741.6"/>
    <x v="2996"/>
    <n v="2.5099999999999998"/>
    <n v="2632"/>
    <x v="332"/>
    <x v="5"/>
    <x v="5"/>
    <x v="5"/>
    <x v="28"/>
  </r>
  <r>
    <x v="2997"/>
    <x v="1"/>
    <x v="1"/>
    <x v="1"/>
    <x v="1"/>
    <x v="5"/>
    <n v="15370.19"/>
    <n v="276.66341999999997"/>
    <n v="1"/>
    <n v="15370.19"/>
    <x v="2997"/>
    <n v="1.89"/>
    <n v="4306"/>
    <x v="354"/>
    <x v="6"/>
    <x v="6"/>
    <x v="6"/>
    <x v="16"/>
  </r>
  <r>
    <x v="2998"/>
    <x v="3"/>
    <x v="3"/>
    <x v="3"/>
    <x v="2"/>
    <x v="0"/>
    <n v="162.33000000000001"/>
    <n v="2.9219400000000002"/>
    <n v="2"/>
    <n v="324.66000000000003"/>
    <x v="2998"/>
    <n v="1.79"/>
    <n v="4107"/>
    <x v="217"/>
    <x v="10"/>
    <x v="10"/>
    <x v="10"/>
    <x v="22"/>
  </r>
  <r>
    <x v="2999"/>
    <x v="1"/>
    <x v="1"/>
    <x v="1"/>
    <x v="0"/>
    <x v="5"/>
    <n v="19470.41"/>
    <n v="350.46737999999999"/>
    <n v="3"/>
    <n v="58411.23"/>
    <x v="2999"/>
    <n v="4.38"/>
    <n v="114"/>
    <x v="108"/>
    <x v="4"/>
    <x v="4"/>
    <x v="4"/>
    <x v="24"/>
  </r>
  <r>
    <x v="3000"/>
    <x v="5"/>
    <x v="1"/>
    <x v="5"/>
    <x v="2"/>
    <x v="4"/>
    <n v="15133.89"/>
    <n v="272.41001999999997"/>
    <n v="4"/>
    <n v="60535.56"/>
    <x v="3000"/>
    <n v="3.77"/>
    <n v="1879"/>
    <x v="47"/>
    <x v="2"/>
    <x v="2"/>
    <x v="2"/>
    <x v="26"/>
  </r>
  <r>
    <x v="3001"/>
    <x v="5"/>
    <x v="1"/>
    <x v="5"/>
    <x v="1"/>
    <x v="0"/>
    <n v="11919.9"/>
    <n v="214.55819999999997"/>
    <n v="2"/>
    <n v="23839.8"/>
    <x v="3001"/>
    <n v="2.8"/>
    <n v="886"/>
    <x v="87"/>
    <x v="11"/>
    <x v="11"/>
    <x v="11"/>
    <x v="5"/>
  </r>
  <r>
    <x v="3002"/>
    <x v="7"/>
    <x v="0"/>
    <x v="7"/>
    <x v="0"/>
    <x v="0"/>
    <n v="1454.04"/>
    <n v="26.172719999999998"/>
    <n v="2"/>
    <n v="2908.08"/>
    <x v="3002"/>
    <n v="2.59"/>
    <n v="808"/>
    <x v="255"/>
    <x v="7"/>
    <x v="7"/>
    <x v="7"/>
    <x v="3"/>
  </r>
  <r>
    <x v="3003"/>
    <x v="2"/>
    <x v="2"/>
    <x v="2"/>
    <x v="0"/>
    <x v="1"/>
    <n v="15304.71"/>
    <n v="275.48477999999994"/>
    <n v="4"/>
    <n v="61218.84"/>
    <x v="3003"/>
    <n v="2.97"/>
    <n v="2684"/>
    <x v="103"/>
    <x v="10"/>
    <x v="10"/>
    <x v="10"/>
    <x v="14"/>
  </r>
  <r>
    <x v="3004"/>
    <x v="6"/>
    <x v="4"/>
    <x v="6"/>
    <x v="1"/>
    <x v="4"/>
    <n v="9729.7900000000009"/>
    <n v="175.13622000000001"/>
    <n v="4"/>
    <n v="38919.160000000003"/>
    <x v="3004"/>
    <n v="4.71"/>
    <n v="556"/>
    <x v="348"/>
    <x v="9"/>
    <x v="9"/>
    <x v="9"/>
    <x v="22"/>
  </r>
  <r>
    <x v="3005"/>
    <x v="8"/>
    <x v="3"/>
    <x v="8"/>
    <x v="1"/>
    <x v="2"/>
    <n v="2364.2199999999998"/>
    <n v="42.555959999999992"/>
    <n v="3"/>
    <n v="7092.66"/>
    <x v="3005"/>
    <n v="2.75"/>
    <n v="2884"/>
    <x v="103"/>
    <x v="10"/>
    <x v="10"/>
    <x v="10"/>
    <x v="14"/>
  </r>
  <r>
    <x v="3006"/>
    <x v="8"/>
    <x v="3"/>
    <x v="8"/>
    <x v="1"/>
    <x v="1"/>
    <n v="2276.46"/>
    <n v="40.976279999999996"/>
    <n v="4"/>
    <n v="9105.84"/>
    <x v="3006"/>
    <n v="2.1800000000000002"/>
    <n v="1168"/>
    <x v="222"/>
    <x v="9"/>
    <x v="9"/>
    <x v="9"/>
    <x v="13"/>
  </r>
  <r>
    <x v="3007"/>
    <x v="7"/>
    <x v="0"/>
    <x v="7"/>
    <x v="1"/>
    <x v="5"/>
    <n v="13786.85"/>
    <n v="248.16329999999999"/>
    <n v="2"/>
    <n v="27573.7"/>
    <x v="3007"/>
    <n v="3.9"/>
    <n v="1364"/>
    <x v="5"/>
    <x v="5"/>
    <x v="5"/>
    <x v="5"/>
    <x v="5"/>
  </r>
  <r>
    <x v="3008"/>
    <x v="1"/>
    <x v="1"/>
    <x v="1"/>
    <x v="1"/>
    <x v="2"/>
    <n v="592.08000000000004"/>
    <n v="10.657439999999999"/>
    <n v="2"/>
    <n v="1184.1600000000001"/>
    <x v="3008"/>
    <n v="4.84"/>
    <n v="3521"/>
    <x v="206"/>
    <x v="6"/>
    <x v="6"/>
    <x v="6"/>
    <x v="3"/>
  </r>
  <r>
    <x v="3009"/>
    <x v="1"/>
    <x v="1"/>
    <x v="1"/>
    <x v="1"/>
    <x v="3"/>
    <n v="10225.709999999999"/>
    <n v="184.06277999999998"/>
    <n v="5"/>
    <n v="51128.55"/>
    <x v="3009"/>
    <n v="1.3"/>
    <n v="4935"/>
    <x v="34"/>
    <x v="8"/>
    <x v="8"/>
    <x v="8"/>
    <x v="9"/>
  </r>
  <r>
    <x v="3010"/>
    <x v="0"/>
    <x v="0"/>
    <x v="0"/>
    <x v="1"/>
    <x v="4"/>
    <n v="1848.13"/>
    <n v="33.26634"/>
    <n v="3"/>
    <n v="5544.39"/>
    <x v="3010"/>
    <n v="1.58"/>
    <n v="2683"/>
    <x v="51"/>
    <x v="8"/>
    <x v="8"/>
    <x v="8"/>
    <x v="12"/>
  </r>
  <r>
    <x v="3011"/>
    <x v="4"/>
    <x v="0"/>
    <x v="4"/>
    <x v="1"/>
    <x v="5"/>
    <n v="10295.459999999999"/>
    <n v="185.31827999999996"/>
    <n v="3"/>
    <n v="30886.38"/>
    <x v="3011"/>
    <n v="3.78"/>
    <n v="2528"/>
    <x v="300"/>
    <x v="4"/>
    <x v="4"/>
    <x v="4"/>
    <x v="13"/>
  </r>
  <r>
    <x v="3012"/>
    <x v="4"/>
    <x v="0"/>
    <x v="4"/>
    <x v="2"/>
    <x v="1"/>
    <n v="15174.09"/>
    <n v="273.13362000000001"/>
    <n v="1"/>
    <n v="15174.09"/>
    <x v="3012"/>
    <n v="4.5599999999999996"/>
    <n v="1866"/>
    <x v="307"/>
    <x v="2"/>
    <x v="2"/>
    <x v="2"/>
    <x v="10"/>
  </r>
  <r>
    <x v="3013"/>
    <x v="7"/>
    <x v="0"/>
    <x v="7"/>
    <x v="2"/>
    <x v="3"/>
    <n v="8281.56"/>
    <n v="149.06807999999998"/>
    <n v="5"/>
    <n v="41407.800000000003"/>
    <x v="3013"/>
    <n v="2.77"/>
    <n v="1727"/>
    <x v="91"/>
    <x v="8"/>
    <x v="8"/>
    <x v="8"/>
    <x v="8"/>
  </r>
  <r>
    <x v="3014"/>
    <x v="1"/>
    <x v="1"/>
    <x v="1"/>
    <x v="0"/>
    <x v="4"/>
    <n v="4440.1499999999996"/>
    <n v="79.922699999999992"/>
    <n v="4"/>
    <n v="17760.599999999999"/>
    <x v="3014"/>
    <n v="4.82"/>
    <n v="159"/>
    <x v="25"/>
    <x v="6"/>
    <x v="6"/>
    <x v="6"/>
    <x v="6"/>
  </r>
  <r>
    <x v="3015"/>
    <x v="6"/>
    <x v="4"/>
    <x v="6"/>
    <x v="2"/>
    <x v="2"/>
    <n v="18923.990000000002"/>
    <n v="340.63182"/>
    <n v="5"/>
    <n v="94619.95"/>
    <x v="3015"/>
    <n v="2.42"/>
    <n v="3743"/>
    <x v="339"/>
    <x v="11"/>
    <x v="11"/>
    <x v="11"/>
    <x v="12"/>
  </r>
  <r>
    <x v="3016"/>
    <x v="0"/>
    <x v="0"/>
    <x v="0"/>
    <x v="2"/>
    <x v="2"/>
    <n v="18790.990000000002"/>
    <n v="338.23782"/>
    <n v="4"/>
    <n v="75163.960000000006"/>
    <x v="3016"/>
    <n v="3.79"/>
    <n v="4833"/>
    <x v="235"/>
    <x v="1"/>
    <x v="1"/>
    <x v="1"/>
    <x v="26"/>
  </r>
  <r>
    <x v="3017"/>
    <x v="5"/>
    <x v="1"/>
    <x v="5"/>
    <x v="0"/>
    <x v="1"/>
    <n v="1814.51"/>
    <n v="32.661179999999995"/>
    <n v="2"/>
    <n v="3629.02"/>
    <x v="3017"/>
    <n v="2.3199999999999998"/>
    <n v="72"/>
    <x v="145"/>
    <x v="7"/>
    <x v="7"/>
    <x v="7"/>
    <x v="20"/>
  </r>
  <r>
    <x v="3018"/>
    <x v="0"/>
    <x v="0"/>
    <x v="0"/>
    <x v="0"/>
    <x v="4"/>
    <n v="3619.44"/>
    <n v="65.149919999999995"/>
    <n v="1"/>
    <n v="3619.44"/>
    <x v="3018"/>
    <n v="1.74"/>
    <n v="4740"/>
    <x v="165"/>
    <x v="7"/>
    <x v="7"/>
    <x v="7"/>
    <x v="21"/>
  </r>
  <r>
    <x v="3019"/>
    <x v="5"/>
    <x v="1"/>
    <x v="5"/>
    <x v="1"/>
    <x v="0"/>
    <n v="13828.25"/>
    <n v="248.90849999999998"/>
    <n v="2"/>
    <n v="27656.5"/>
    <x v="3019"/>
    <n v="2.38"/>
    <n v="2542"/>
    <x v="258"/>
    <x v="10"/>
    <x v="10"/>
    <x v="10"/>
    <x v="4"/>
  </r>
  <r>
    <x v="3020"/>
    <x v="1"/>
    <x v="1"/>
    <x v="1"/>
    <x v="0"/>
    <x v="0"/>
    <n v="5370.12"/>
    <n v="96.662159999999986"/>
    <n v="5"/>
    <n v="26850.6"/>
    <x v="3020"/>
    <n v="4.7"/>
    <n v="285"/>
    <x v="332"/>
    <x v="5"/>
    <x v="5"/>
    <x v="5"/>
    <x v="28"/>
  </r>
  <r>
    <x v="3021"/>
    <x v="6"/>
    <x v="4"/>
    <x v="6"/>
    <x v="0"/>
    <x v="3"/>
    <n v="15054.97"/>
    <n v="270.98945999999995"/>
    <n v="1"/>
    <n v="15054.97"/>
    <x v="3021"/>
    <n v="2.29"/>
    <n v="2731"/>
    <x v="244"/>
    <x v="3"/>
    <x v="3"/>
    <x v="3"/>
    <x v="22"/>
  </r>
  <r>
    <x v="3022"/>
    <x v="2"/>
    <x v="2"/>
    <x v="2"/>
    <x v="2"/>
    <x v="0"/>
    <n v="9344.5499999999993"/>
    <n v="168.20189999999997"/>
    <n v="5"/>
    <n v="46722.75"/>
    <x v="3022"/>
    <n v="3.73"/>
    <n v="618"/>
    <x v="344"/>
    <x v="7"/>
    <x v="7"/>
    <x v="7"/>
    <x v="14"/>
  </r>
  <r>
    <x v="3023"/>
    <x v="7"/>
    <x v="0"/>
    <x v="7"/>
    <x v="0"/>
    <x v="4"/>
    <n v="1500.31"/>
    <n v="27.005579999999998"/>
    <n v="2"/>
    <n v="3000.62"/>
    <x v="3023"/>
    <n v="4.63"/>
    <n v="4510"/>
    <x v="162"/>
    <x v="0"/>
    <x v="0"/>
    <x v="0"/>
    <x v="14"/>
  </r>
  <r>
    <x v="3024"/>
    <x v="1"/>
    <x v="1"/>
    <x v="1"/>
    <x v="1"/>
    <x v="1"/>
    <n v="3413.98"/>
    <n v="61.451639999999998"/>
    <n v="4"/>
    <n v="13655.92"/>
    <x v="3024"/>
    <n v="1.9"/>
    <n v="799"/>
    <x v="197"/>
    <x v="1"/>
    <x v="1"/>
    <x v="1"/>
    <x v="25"/>
  </r>
  <r>
    <x v="3025"/>
    <x v="2"/>
    <x v="2"/>
    <x v="2"/>
    <x v="2"/>
    <x v="5"/>
    <n v="18658.330000000002"/>
    <n v="335.84994"/>
    <n v="1"/>
    <n v="18658.330000000002"/>
    <x v="3025"/>
    <n v="2.44"/>
    <n v="3647"/>
    <x v="137"/>
    <x v="7"/>
    <x v="7"/>
    <x v="7"/>
    <x v="16"/>
  </r>
  <r>
    <x v="3026"/>
    <x v="6"/>
    <x v="4"/>
    <x v="6"/>
    <x v="2"/>
    <x v="2"/>
    <n v="137.79"/>
    <n v="2.4802199999999996"/>
    <n v="3"/>
    <n v="413.37"/>
    <x v="3026"/>
    <n v="3.4"/>
    <n v="3138"/>
    <x v="3"/>
    <x v="3"/>
    <x v="3"/>
    <x v="3"/>
    <x v="3"/>
  </r>
  <r>
    <x v="3027"/>
    <x v="6"/>
    <x v="4"/>
    <x v="6"/>
    <x v="2"/>
    <x v="2"/>
    <n v="2791.1"/>
    <n v="50.239799999999995"/>
    <n v="2"/>
    <n v="5582.2"/>
    <x v="3027"/>
    <n v="4.83"/>
    <n v="2289"/>
    <x v="338"/>
    <x v="6"/>
    <x v="6"/>
    <x v="6"/>
    <x v="2"/>
  </r>
  <r>
    <x v="3028"/>
    <x v="8"/>
    <x v="3"/>
    <x v="8"/>
    <x v="2"/>
    <x v="0"/>
    <n v="6445.08"/>
    <n v="116.01143999999999"/>
    <n v="3"/>
    <n v="19335.240000000002"/>
    <x v="3028"/>
    <n v="2.4700000000000002"/>
    <n v="4947"/>
    <x v="272"/>
    <x v="7"/>
    <x v="7"/>
    <x v="7"/>
    <x v="24"/>
  </r>
  <r>
    <x v="3029"/>
    <x v="0"/>
    <x v="0"/>
    <x v="0"/>
    <x v="2"/>
    <x v="3"/>
    <n v="432.22"/>
    <n v="7.77996"/>
    <n v="4"/>
    <n v="1728.88"/>
    <x v="3029"/>
    <n v="2.94"/>
    <n v="4247"/>
    <x v="87"/>
    <x v="11"/>
    <x v="11"/>
    <x v="11"/>
    <x v="5"/>
  </r>
  <r>
    <x v="3030"/>
    <x v="7"/>
    <x v="0"/>
    <x v="7"/>
    <x v="1"/>
    <x v="0"/>
    <n v="2996.83"/>
    <n v="53.942939999999993"/>
    <n v="2"/>
    <n v="5993.66"/>
    <x v="3030"/>
    <n v="2.4"/>
    <n v="2952"/>
    <x v="218"/>
    <x v="11"/>
    <x v="11"/>
    <x v="11"/>
    <x v="10"/>
  </r>
  <r>
    <x v="3031"/>
    <x v="1"/>
    <x v="1"/>
    <x v="1"/>
    <x v="2"/>
    <x v="3"/>
    <n v="3560"/>
    <n v="64.08"/>
    <n v="3"/>
    <n v="10680"/>
    <x v="3031"/>
    <n v="1.06"/>
    <n v="1852"/>
    <x v="198"/>
    <x v="9"/>
    <x v="9"/>
    <x v="9"/>
    <x v="3"/>
  </r>
  <r>
    <x v="3032"/>
    <x v="6"/>
    <x v="4"/>
    <x v="6"/>
    <x v="0"/>
    <x v="2"/>
    <n v="19148.080000000002"/>
    <n v="344.66543999999999"/>
    <n v="5"/>
    <n v="95740.4"/>
    <x v="3032"/>
    <n v="1.1299999999999999"/>
    <n v="209"/>
    <x v="145"/>
    <x v="7"/>
    <x v="7"/>
    <x v="7"/>
    <x v="20"/>
  </r>
  <r>
    <x v="3033"/>
    <x v="5"/>
    <x v="1"/>
    <x v="5"/>
    <x v="2"/>
    <x v="4"/>
    <n v="5843.91"/>
    <n v="105.19037999999999"/>
    <n v="4"/>
    <n v="23375.64"/>
    <x v="3033"/>
    <n v="4.49"/>
    <n v="2520"/>
    <x v="145"/>
    <x v="7"/>
    <x v="7"/>
    <x v="7"/>
    <x v="20"/>
  </r>
  <r>
    <x v="3034"/>
    <x v="4"/>
    <x v="0"/>
    <x v="4"/>
    <x v="1"/>
    <x v="4"/>
    <n v="16660.490000000002"/>
    <n v="299.88882000000001"/>
    <n v="4"/>
    <n v="66641.960000000006"/>
    <x v="3034"/>
    <n v="2.54"/>
    <n v="4595"/>
    <x v="279"/>
    <x v="8"/>
    <x v="8"/>
    <x v="8"/>
    <x v="3"/>
  </r>
  <r>
    <x v="3035"/>
    <x v="6"/>
    <x v="4"/>
    <x v="6"/>
    <x v="2"/>
    <x v="1"/>
    <n v="14795.9"/>
    <n v="266.32619999999997"/>
    <n v="4"/>
    <n v="59183.6"/>
    <x v="3035"/>
    <n v="2.0499999999999998"/>
    <n v="4742"/>
    <x v="350"/>
    <x v="6"/>
    <x v="6"/>
    <x v="6"/>
    <x v="14"/>
  </r>
  <r>
    <x v="3036"/>
    <x v="5"/>
    <x v="1"/>
    <x v="5"/>
    <x v="0"/>
    <x v="5"/>
    <n v="7553.26"/>
    <n v="135.95867999999999"/>
    <n v="3"/>
    <n v="22659.78"/>
    <x v="3036"/>
    <n v="3.06"/>
    <n v="2262"/>
    <x v="315"/>
    <x v="10"/>
    <x v="10"/>
    <x v="10"/>
    <x v="3"/>
  </r>
  <r>
    <x v="3037"/>
    <x v="4"/>
    <x v="0"/>
    <x v="4"/>
    <x v="0"/>
    <x v="2"/>
    <n v="10450.9"/>
    <n v="188.11619999999999"/>
    <n v="5"/>
    <n v="52254.5"/>
    <x v="3037"/>
    <n v="3.86"/>
    <n v="4994"/>
    <x v="5"/>
    <x v="5"/>
    <x v="5"/>
    <x v="5"/>
    <x v="5"/>
  </r>
  <r>
    <x v="3038"/>
    <x v="1"/>
    <x v="1"/>
    <x v="1"/>
    <x v="2"/>
    <x v="2"/>
    <n v="9107.65"/>
    <n v="163.93769999999998"/>
    <n v="3"/>
    <n v="27322.95"/>
    <x v="3038"/>
    <n v="2.76"/>
    <n v="309"/>
    <x v="245"/>
    <x v="0"/>
    <x v="0"/>
    <x v="0"/>
    <x v="18"/>
  </r>
  <r>
    <x v="3039"/>
    <x v="2"/>
    <x v="2"/>
    <x v="2"/>
    <x v="1"/>
    <x v="4"/>
    <n v="10613.93"/>
    <n v="191.05073999999999"/>
    <n v="2"/>
    <n v="21227.86"/>
    <x v="3039"/>
    <n v="2.83"/>
    <n v="4702"/>
    <x v="236"/>
    <x v="4"/>
    <x v="4"/>
    <x v="4"/>
    <x v="2"/>
  </r>
  <r>
    <x v="3040"/>
    <x v="5"/>
    <x v="1"/>
    <x v="5"/>
    <x v="2"/>
    <x v="2"/>
    <n v="16909.63"/>
    <n v="304.37333999999998"/>
    <n v="2"/>
    <n v="33819.26"/>
    <x v="3040"/>
    <n v="2.48"/>
    <n v="2888"/>
    <x v="179"/>
    <x v="6"/>
    <x v="6"/>
    <x v="6"/>
    <x v="18"/>
  </r>
  <r>
    <x v="3041"/>
    <x v="8"/>
    <x v="3"/>
    <x v="8"/>
    <x v="0"/>
    <x v="1"/>
    <n v="4512.66"/>
    <n v="81.227879999999985"/>
    <n v="3"/>
    <n v="13537.98"/>
    <x v="3041"/>
    <n v="2.48"/>
    <n v="1789"/>
    <x v="155"/>
    <x v="2"/>
    <x v="2"/>
    <x v="2"/>
    <x v="3"/>
  </r>
  <r>
    <x v="3042"/>
    <x v="6"/>
    <x v="4"/>
    <x v="6"/>
    <x v="2"/>
    <x v="5"/>
    <n v="6148.69"/>
    <n v="110.67641999999998"/>
    <n v="3"/>
    <n v="18446.07"/>
    <x v="3042"/>
    <n v="2.19"/>
    <n v="4585"/>
    <x v="195"/>
    <x v="1"/>
    <x v="1"/>
    <x v="1"/>
    <x v="18"/>
  </r>
  <r>
    <x v="3043"/>
    <x v="7"/>
    <x v="0"/>
    <x v="7"/>
    <x v="2"/>
    <x v="5"/>
    <n v="12803.23"/>
    <n v="230.45813999999999"/>
    <n v="4"/>
    <n v="51212.92"/>
    <x v="3043"/>
    <n v="1.36"/>
    <n v="545"/>
    <x v="161"/>
    <x v="10"/>
    <x v="10"/>
    <x v="10"/>
    <x v="1"/>
  </r>
  <r>
    <x v="3044"/>
    <x v="0"/>
    <x v="0"/>
    <x v="0"/>
    <x v="0"/>
    <x v="0"/>
    <n v="3774.61"/>
    <n v="67.942979999999991"/>
    <n v="2"/>
    <n v="7549.22"/>
    <x v="3044"/>
    <n v="3.48"/>
    <n v="4713"/>
    <x v="318"/>
    <x v="4"/>
    <x v="4"/>
    <x v="4"/>
    <x v="27"/>
  </r>
  <r>
    <x v="3045"/>
    <x v="9"/>
    <x v="1"/>
    <x v="9"/>
    <x v="1"/>
    <x v="0"/>
    <n v="18738.03"/>
    <n v="337.28453999999994"/>
    <n v="1"/>
    <n v="18738.03"/>
    <x v="3045"/>
    <n v="2.16"/>
    <n v="2618"/>
    <x v="133"/>
    <x v="10"/>
    <x v="10"/>
    <x v="10"/>
    <x v="29"/>
  </r>
  <r>
    <x v="3046"/>
    <x v="7"/>
    <x v="0"/>
    <x v="7"/>
    <x v="2"/>
    <x v="1"/>
    <n v="17902.54"/>
    <n v="322.24572000000001"/>
    <n v="1"/>
    <n v="17902.54"/>
    <x v="3046"/>
    <n v="4.57"/>
    <n v="4113"/>
    <x v="72"/>
    <x v="11"/>
    <x v="11"/>
    <x v="11"/>
    <x v="20"/>
  </r>
  <r>
    <x v="3047"/>
    <x v="7"/>
    <x v="0"/>
    <x v="7"/>
    <x v="2"/>
    <x v="1"/>
    <n v="18941.79"/>
    <n v="340.95222000000001"/>
    <n v="1"/>
    <n v="18941.79"/>
    <x v="3047"/>
    <n v="2.13"/>
    <n v="951"/>
    <x v="253"/>
    <x v="6"/>
    <x v="6"/>
    <x v="6"/>
    <x v="10"/>
  </r>
  <r>
    <x v="3048"/>
    <x v="6"/>
    <x v="4"/>
    <x v="6"/>
    <x v="2"/>
    <x v="0"/>
    <n v="12243.64"/>
    <n v="220.38551999999999"/>
    <n v="4"/>
    <n v="48974.559999999998"/>
    <x v="3048"/>
    <n v="4.6900000000000004"/>
    <n v="1525"/>
    <x v="350"/>
    <x v="6"/>
    <x v="6"/>
    <x v="6"/>
    <x v="14"/>
  </r>
  <r>
    <x v="3049"/>
    <x v="9"/>
    <x v="1"/>
    <x v="9"/>
    <x v="1"/>
    <x v="0"/>
    <n v="17076.189999999999"/>
    <n v="307.37141999999994"/>
    <n v="3"/>
    <n v="51228.57"/>
    <x v="3049"/>
    <n v="2.39"/>
    <n v="2090"/>
    <x v="143"/>
    <x v="8"/>
    <x v="8"/>
    <x v="8"/>
    <x v="7"/>
  </r>
  <r>
    <x v="3050"/>
    <x v="0"/>
    <x v="0"/>
    <x v="0"/>
    <x v="1"/>
    <x v="5"/>
    <n v="3839.91"/>
    <n v="69.118379999999988"/>
    <n v="3"/>
    <n v="11519.73"/>
    <x v="3050"/>
    <n v="3.11"/>
    <n v="2295"/>
    <x v="85"/>
    <x v="11"/>
    <x v="11"/>
    <x v="11"/>
    <x v="19"/>
  </r>
  <r>
    <x v="3051"/>
    <x v="0"/>
    <x v="0"/>
    <x v="0"/>
    <x v="0"/>
    <x v="2"/>
    <n v="6556.74"/>
    <n v="118.02131999999999"/>
    <n v="2"/>
    <n v="13113.48"/>
    <x v="3051"/>
    <n v="4.01"/>
    <n v="3872"/>
    <x v="37"/>
    <x v="5"/>
    <x v="5"/>
    <x v="5"/>
    <x v="18"/>
  </r>
  <r>
    <x v="3052"/>
    <x v="2"/>
    <x v="2"/>
    <x v="2"/>
    <x v="1"/>
    <x v="2"/>
    <n v="1015.01"/>
    <n v="18.27018"/>
    <n v="4"/>
    <n v="4060.04"/>
    <x v="3052"/>
    <n v="2.71"/>
    <n v="3382"/>
    <x v="158"/>
    <x v="8"/>
    <x v="8"/>
    <x v="8"/>
    <x v="1"/>
  </r>
  <r>
    <x v="3053"/>
    <x v="2"/>
    <x v="2"/>
    <x v="2"/>
    <x v="1"/>
    <x v="0"/>
    <n v="4830.62"/>
    <n v="86.951159999999987"/>
    <n v="2"/>
    <n v="9661.24"/>
    <x v="3053"/>
    <n v="2.2799999999999998"/>
    <n v="1541"/>
    <x v="38"/>
    <x v="10"/>
    <x v="10"/>
    <x v="10"/>
    <x v="15"/>
  </r>
  <r>
    <x v="3054"/>
    <x v="0"/>
    <x v="0"/>
    <x v="0"/>
    <x v="0"/>
    <x v="5"/>
    <n v="5475.35"/>
    <n v="98.556299999999993"/>
    <n v="4"/>
    <n v="21901.4"/>
    <x v="3054"/>
    <n v="3.72"/>
    <n v="4632"/>
    <x v="353"/>
    <x v="11"/>
    <x v="11"/>
    <x v="11"/>
    <x v="0"/>
  </r>
  <r>
    <x v="3055"/>
    <x v="2"/>
    <x v="2"/>
    <x v="2"/>
    <x v="0"/>
    <x v="0"/>
    <n v="18749.89"/>
    <n v="337.49801999999994"/>
    <n v="3"/>
    <n v="56249.67"/>
    <x v="3055"/>
    <n v="4.1900000000000004"/>
    <n v="3935"/>
    <x v="327"/>
    <x v="4"/>
    <x v="4"/>
    <x v="4"/>
    <x v="5"/>
  </r>
  <r>
    <x v="3056"/>
    <x v="8"/>
    <x v="3"/>
    <x v="8"/>
    <x v="0"/>
    <x v="3"/>
    <n v="8550.92"/>
    <n v="153.91655999999998"/>
    <n v="2"/>
    <n v="17101.84"/>
    <x v="3056"/>
    <n v="1.1100000000000001"/>
    <n v="4568"/>
    <x v="7"/>
    <x v="6"/>
    <x v="6"/>
    <x v="6"/>
    <x v="7"/>
  </r>
  <r>
    <x v="3057"/>
    <x v="8"/>
    <x v="3"/>
    <x v="8"/>
    <x v="0"/>
    <x v="1"/>
    <n v="4804.6400000000003"/>
    <n v="86.483519999999999"/>
    <n v="2"/>
    <n v="9609.2800000000007"/>
    <x v="3057"/>
    <n v="1.23"/>
    <n v="4694"/>
    <x v="92"/>
    <x v="5"/>
    <x v="5"/>
    <x v="5"/>
    <x v="1"/>
  </r>
  <r>
    <x v="3058"/>
    <x v="1"/>
    <x v="1"/>
    <x v="1"/>
    <x v="2"/>
    <x v="4"/>
    <n v="7082.71"/>
    <n v="127.48877999999999"/>
    <n v="2"/>
    <n v="14165.42"/>
    <x v="3058"/>
    <n v="3.43"/>
    <n v="923"/>
    <x v="39"/>
    <x v="1"/>
    <x v="1"/>
    <x v="1"/>
    <x v="15"/>
  </r>
  <r>
    <x v="3059"/>
    <x v="0"/>
    <x v="0"/>
    <x v="0"/>
    <x v="0"/>
    <x v="4"/>
    <n v="14688.59"/>
    <n v="264.39461999999997"/>
    <n v="2"/>
    <n v="29377.18"/>
    <x v="3059"/>
    <n v="2.4900000000000002"/>
    <n v="1031"/>
    <x v="292"/>
    <x v="8"/>
    <x v="8"/>
    <x v="8"/>
    <x v="22"/>
  </r>
  <r>
    <x v="3060"/>
    <x v="6"/>
    <x v="4"/>
    <x v="6"/>
    <x v="1"/>
    <x v="2"/>
    <n v="19259.439999999999"/>
    <n v="346.66991999999993"/>
    <n v="4"/>
    <n v="77037.759999999995"/>
    <x v="3060"/>
    <n v="2.75"/>
    <n v="4696"/>
    <x v="291"/>
    <x v="1"/>
    <x v="1"/>
    <x v="1"/>
    <x v="21"/>
  </r>
  <r>
    <x v="3061"/>
    <x v="4"/>
    <x v="0"/>
    <x v="4"/>
    <x v="0"/>
    <x v="5"/>
    <n v="5161.01"/>
    <n v="92.898179999999996"/>
    <n v="5"/>
    <n v="25805.05"/>
    <x v="3061"/>
    <n v="1.21"/>
    <n v="2487"/>
    <x v="42"/>
    <x v="11"/>
    <x v="11"/>
    <x v="11"/>
    <x v="23"/>
  </r>
  <r>
    <x v="3062"/>
    <x v="9"/>
    <x v="1"/>
    <x v="9"/>
    <x v="2"/>
    <x v="2"/>
    <n v="7045.74"/>
    <n v="126.82331999999998"/>
    <n v="3"/>
    <n v="21137.22"/>
    <x v="3062"/>
    <n v="4.66"/>
    <n v="859"/>
    <x v="358"/>
    <x v="11"/>
    <x v="11"/>
    <x v="11"/>
    <x v="21"/>
  </r>
  <r>
    <x v="3063"/>
    <x v="2"/>
    <x v="2"/>
    <x v="2"/>
    <x v="0"/>
    <x v="1"/>
    <n v="3944.66"/>
    <n v="71.003879999999995"/>
    <n v="5"/>
    <n v="19723.3"/>
    <x v="3063"/>
    <n v="2"/>
    <n v="1325"/>
    <x v="262"/>
    <x v="11"/>
    <x v="11"/>
    <x v="11"/>
    <x v="26"/>
  </r>
  <r>
    <x v="3064"/>
    <x v="1"/>
    <x v="1"/>
    <x v="1"/>
    <x v="2"/>
    <x v="0"/>
    <n v="2956.69"/>
    <n v="53.220419999999997"/>
    <n v="5"/>
    <n v="14783.45"/>
    <x v="3064"/>
    <n v="3.12"/>
    <n v="4503"/>
    <x v="193"/>
    <x v="7"/>
    <x v="7"/>
    <x v="7"/>
    <x v="2"/>
  </r>
  <r>
    <x v="3065"/>
    <x v="4"/>
    <x v="0"/>
    <x v="4"/>
    <x v="0"/>
    <x v="5"/>
    <n v="1103.6099999999999"/>
    <n v="19.864979999999996"/>
    <n v="2"/>
    <n v="2207.2199999999998"/>
    <x v="3065"/>
    <n v="1.4"/>
    <n v="1239"/>
    <x v="68"/>
    <x v="2"/>
    <x v="2"/>
    <x v="2"/>
    <x v="1"/>
  </r>
  <r>
    <x v="3066"/>
    <x v="6"/>
    <x v="4"/>
    <x v="6"/>
    <x v="1"/>
    <x v="1"/>
    <n v="744.55"/>
    <n v="13.401899999999998"/>
    <n v="4"/>
    <n v="2978.2"/>
    <x v="3066"/>
    <n v="1.48"/>
    <n v="4895"/>
    <x v="274"/>
    <x v="5"/>
    <x v="5"/>
    <x v="5"/>
    <x v="7"/>
  </r>
  <r>
    <x v="3067"/>
    <x v="8"/>
    <x v="3"/>
    <x v="8"/>
    <x v="2"/>
    <x v="4"/>
    <n v="508.54"/>
    <n v="9.1537199999999999"/>
    <n v="2"/>
    <n v="1017.08"/>
    <x v="3067"/>
    <n v="2.81"/>
    <n v="1466"/>
    <x v="94"/>
    <x v="11"/>
    <x v="11"/>
    <x v="11"/>
    <x v="13"/>
  </r>
  <r>
    <x v="3068"/>
    <x v="5"/>
    <x v="1"/>
    <x v="5"/>
    <x v="1"/>
    <x v="1"/>
    <n v="15619.68"/>
    <n v="281.15423999999996"/>
    <n v="1"/>
    <n v="15619.68"/>
    <x v="3068"/>
    <n v="3.1"/>
    <n v="2715"/>
    <x v="118"/>
    <x v="7"/>
    <x v="7"/>
    <x v="7"/>
    <x v="10"/>
  </r>
  <r>
    <x v="3069"/>
    <x v="8"/>
    <x v="3"/>
    <x v="8"/>
    <x v="0"/>
    <x v="4"/>
    <n v="11160.6"/>
    <n v="200.89079999999998"/>
    <n v="1"/>
    <n v="11160.6"/>
    <x v="3069"/>
    <n v="2.0299999999999998"/>
    <n v="2832"/>
    <x v="185"/>
    <x v="0"/>
    <x v="0"/>
    <x v="0"/>
    <x v="6"/>
  </r>
  <r>
    <x v="3070"/>
    <x v="4"/>
    <x v="0"/>
    <x v="4"/>
    <x v="0"/>
    <x v="4"/>
    <n v="5527.3"/>
    <n v="99.491399999999999"/>
    <n v="4"/>
    <n v="22109.200000000001"/>
    <x v="3070"/>
    <n v="1.28"/>
    <n v="3599"/>
    <x v="338"/>
    <x v="6"/>
    <x v="6"/>
    <x v="6"/>
    <x v="2"/>
  </r>
  <r>
    <x v="3071"/>
    <x v="3"/>
    <x v="3"/>
    <x v="3"/>
    <x v="0"/>
    <x v="2"/>
    <n v="18470.18"/>
    <n v="332.46323999999998"/>
    <n v="4"/>
    <n v="73880.72"/>
    <x v="3071"/>
    <n v="3.06"/>
    <n v="4205"/>
    <x v="64"/>
    <x v="7"/>
    <x v="7"/>
    <x v="7"/>
    <x v="7"/>
  </r>
  <r>
    <x v="3072"/>
    <x v="4"/>
    <x v="0"/>
    <x v="4"/>
    <x v="0"/>
    <x v="5"/>
    <n v="366.26"/>
    <n v="6.5926799999999997"/>
    <n v="5"/>
    <n v="1831.3"/>
    <x v="3072"/>
    <n v="4.5199999999999996"/>
    <n v="3057"/>
    <x v="246"/>
    <x v="10"/>
    <x v="10"/>
    <x v="10"/>
    <x v="12"/>
  </r>
  <r>
    <x v="3073"/>
    <x v="0"/>
    <x v="0"/>
    <x v="0"/>
    <x v="2"/>
    <x v="0"/>
    <n v="5063.3900000000003"/>
    <n v="91.141019999999997"/>
    <n v="5"/>
    <n v="25316.95"/>
    <x v="3073"/>
    <n v="4.42"/>
    <n v="2080"/>
    <x v="287"/>
    <x v="6"/>
    <x v="6"/>
    <x v="6"/>
    <x v="12"/>
  </r>
  <r>
    <x v="3074"/>
    <x v="4"/>
    <x v="0"/>
    <x v="4"/>
    <x v="1"/>
    <x v="1"/>
    <n v="8091.6"/>
    <n v="145.64879999999999"/>
    <n v="3"/>
    <n v="24274.799999999999"/>
    <x v="3074"/>
    <n v="1.1499999999999999"/>
    <n v="1903"/>
    <x v="181"/>
    <x v="4"/>
    <x v="4"/>
    <x v="4"/>
    <x v="25"/>
  </r>
  <r>
    <x v="3075"/>
    <x v="5"/>
    <x v="1"/>
    <x v="5"/>
    <x v="0"/>
    <x v="2"/>
    <n v="17198.169999999998"/>
    <n v="309.56705999999997"/>
    <n v="5"/>
    <n v="85990.85"/>
    <x v="3075"/>
    <n v="4.07"/>
    <n v="2823"/>
    <x v="292"/>
    <x v="8"/>
    <x v="8"/>
    <x v="8"/>
    <x v="22"/>
  </r>
  <r>
    <x v="3076"/>
    <x v="2"/>
    <x v="2"/>
    <x v="2"/>
    <x v="1"/>
    <x v="2"/>
    <n v="17204.68"/>
    <n v="309.68423999999999"/>
    <n v="1"/>
    <n v="17204.68"/>
    <x v="3076"/>
    <n v="1.44"/>
    <n v="1632"/>
    <x v="280"/>
    <x v="11"/>
    <x v="11"/>
    <x v="11"/>
    <x v="7"/>
  </r>
  <r>
    <x v="3077"/>
    <x v="5"/>
    <x v="1"/>
    <x v="5"/>
    <x v="0"/>
    <x v="2"/>
    <n v="5119.82"/>
    <n v="92.156759999999991"/>
    <n v="5"/>
    <n v="25599.1"/>
    <x v="3077"/>
    <n v="1.0900000000000001"/>
    <n v="2221"/>
    <x v="132"/>
    <x v="6"/>
    <x v="6"/>
    <x v="6"/>
    <x v="8"/>
  </r>
  <r>
    <x v="3078"/>
    <x v="0"/>
    <x v="0"/>
    <x v="0"/>
    <x v="1"/>
    <x v="0"/>
    <n v="17547.2"/>
    <n v="315.84960000000001"/>
    <n v="2"/>
    <n v="35094.400000000001"/>
    <x v="3078"/>
    <n v="4.72"/>
    <n v="4721"/>
    <x v="50"/>
    <x v="11"/>
    <x v="11"/>
    <x v="11"/>
    <x v="28"/>
  </r>
  <r>
    <x v="3079"/>
    <x v="8"/>
    <x v="3"/>
    <x v="8"/>
    <x v="0"/>
    <x v="5"/>
    <n v="12924.35"/>
    <n v="232.63829999999999"/>
    <n v="2"/>
    <n v="25848.7"/>
    <x v="3079"/>
    <n v="4.05"/>
    <n v="2359"/>
    <x v="287"/>
    <x v="6"/>
    <x v="6"/>
    <x v="6"/>
    <x v="12"/>
  </r>
  <r>
    <x v="3080"/>
    <x v="3"/>
    <x v="3"/>
    <x v="3"/>
    <x v="0"/>
    <x v="0"/>
    <n v="15747.72"/>
    <n v="283.45895999999999"/>
    <n v="5"/>
    <n v="78738.600000000006"/>
    <x v="3080"/>
    <n v="4.62"/>
    <n v="4071"/>
    <x v="165"/>
    <x v="7"/>
    <x v="7"/>
    <x v="7"/>
    <x v="21"/>
  </r>
  <r>
    <x v="3081"/>
    <x v="0"/>
    <x v="0"/>
    <x v="0"/>
    <x v="2"/>
    <x v="1"/>
    <n v="331.37"/>
    <n v="5.9646599999999994"/>
    <n v="2"/>
    <n v="662.74"/>
    <x v="3081"/>
    <n v="4.01"/>
    <n v="1382"/>
    <x v="324"/>
    <x v="5"/>
    <x v="5"/>
    <x v="5"/>
    <x v="2"/>
  </r>
  <r>
    <x v="3082"/>
    <x v="1"/>
    <x v="1"/>
    <x v="1"/>
    <x v="2"/>
    <x v="2"/>
    <n v="11185.19"/>
    <n v="201.33341999999999"/>
    <n v="2"/>
    <n v="22370.38"/>
    <x v="3082"/>
    <n v="2.1800000000000002"/>
    <n v="1548"/>
    <x v="202"/>
    <x v="9"/>
    <x v="9"/>
    <x v="9"/>
    <x v="27"/>
  </r>
  <r>
    <x v="3083"/>
    <x v="3"/>
    <x v="3"/>
    <x v="3"/>
    <x v="2"/>
    <x v="4"/>
    <n v="1282.43"/>
    <n v="23.083739999999999"/>
    <n v="4"/>
    <n v="5129.72"/>
    <x v="3083"/>
    <n v="2.58"/>
    <n v="4873"/>
    <x v="217"/>
    <x v="10"/>
    <x v="10"/>
    <x v="10"/>
    <x v="22"/>
  </r>
  <r>
    <x v="3084"/>
    <x v="9"/>
    <x v="1"/>
    <x v="9"/>
    <x v="1"/>
    <x v="2"/>
    <n v="17615.38"/>
    <n v="317.07684"/>
    <n v="5"/>
    <n v="88076.9"/>
    <x v="3084"/>
    <n v="4.7699999999999996"/>
    <n v="1224"/>
    <x v="45"/>
    <x v="0"/>
    <x v="0"/>
    <x v="0"/>
    <x v="15"/>
  </r>
  <r>
    <x v="3085"/>
    <x v="9"/>
    <x v="1"/>
    <x v="9"/>
    <x v="2"/>
    <x v="4"/>
    <n v="18022.68"/>
    <n v="324.40823999999998"/>
    <n v="5"/>
    <n v="90113.4"/>
    <x v="3085"/>
    <n v="1.64"/>
    <n v="4536"/>
    <x v="274"/>
    <x v="5"/>
    <x v="5"/>
    <x v="5"/>
    <x v="7"/>
  </r>
  <r>
    <x v="3086"/>
    <x v="0"/>
    <x v="0"/>
    <x v="0"/>
    <x v="2"/>
    <x v="4"/>
    <n v="145.61000000000001"/>
    <n v="2.6209799999999999"/>
    <n v="5"/>
    <n v="728.05"/>
    <x v="3086"/>
    <n v="3.82"/>
    <n v="4304"/>
    <x v="63"/>
    <x v="9"/>
    <x v="9"/>
    <x v="9"/>
    <x v="6"/>
  </r>
  <r>
    <x v="3087"/>
    <x v="3"/>
    <x v="3"/>
    <x v="3"/>
    <x v="1"/>
    <x v="5"/>
    <n v="8272.25"/>
    <n v="148.90049999999999"/>
    <n v="1"/>
    <n v="8272.25"/>
    <x v="3087"/>
    <n v="1.34"/>
    <n v="1265"/>
    <x v="188"/>
    <x v="11"/>
    <x v="11"/>
    <x v="11"/>
    <x v="1"/>
  </r>
  <r>
    <x v="3088"/>
    <x v="4"/>
    <x v="0"/>
    <x v="4"/>
    <x v="0"/>
    <x v="0"/>
    <n v="9628.48"/>
    <n v="173.31263999999999"/>
    <n v="2"/>
    <n v="19256.96"/>
    <x v="3088"/>
    <n v="4.8600000000000003"/>
    <n v="1893"/>
    <x v="292"/>
    <x v="8"/>
    <x v="8"/>
    <x v="8"/>
    <x v="22"/>
  </r>
  <r>
    <x v="3089"/>
    <x v="3"/>
    <x v="3"/>
    <x v="3"/>
    <x v="2"/>
    <x v="5"/>
    <n v="19598.259999999998"/>
    <n v="352.76867999999996"/>
    <n v="2"/>
    <n v="39196.519999999997"/>
    <x v="3089"/>
    <n v="3.14"/>
    <n v="2240"/>
    <x v="360"/>
    <x v="4"/>
    <x v="4"/>
    <x v="4"/>
    <x v="11"/>
  </r>
  <r>
    <x v="3090"/>
    <x v="3"/>
    <x v="3"/>
    <x v="3"/>
    <x v="1"/>
    <x v="5"/>
    <n v="2743.64"/>
    <n v="49.385519999999993"/>
    <n v="2"/>
    <n v="5487.28"/>
    <x v="3090"/>
    <n v="4.91"/>
    <n v="122"/>
    <x v="266"/>
    <x v="10"/>
    <x v="10"/>
    <x v="10"/>
    <x v="24"/>
  </r>
  <r>
    <x v="3091"/>
    <x v="5"/>
    <x v="1"/>
    <x v="5"/>
    <x v="0"/>
    <x v="5"/>
    <n v="5676.36"/>
    <n v="102.17447999999999"/>
    <n v="1"/>
    <n v="5676.36"/>
    <x v="3091"/>
    <n v="1.87"/>
    <n v="1563"/>
    <x v="275"/>
    <x v="2"/>
    <x v="2"/>
    <x v="2"/>
    <x v="27"/>
  </r>
  <r>
    <x v="3092"/>
    <x v="0"/>
    <x v="0"/>
    <x v="0"/>
    <x v="2"/>
    <x v="2"/>
    <n v="9288.7999999999993"/>
    <n v="167.19839999999996"/>
    <n v="1"/>
    <n v="9288.7999999999993"/>
    <x v="3092"/>
    <n v="4.29"/>
    <n v="665"/>
    <x v="7"/>
    <x v="6"/>
    <x v="6"/>
    <x v="6"/>
    <x v="7"/>
  </r>
  <r>
    <x v="3093"/>
    <x v="5"/>
    <x v="1"/>
    <x v="5"/>
    <x v="1"/>
    <x v="3"/>
    <n v="8237.3799999999992"/>
    <n v="148.27283999999997"/>
    <n v="5"/>
    <n v="41186.9"/>
    <x v="3093"/>
    <n v="2.83"/>
    <n v="1845"/>
    <x v="90"/>
    <x v="8"/>
    <x v="8"/>
    <x v="8"/>
    <x v="25"/>
  </r>
  <r>
    <x v="3094"/>
    <x v="6"/>
    <x v="4"/>
    <x v="6"/>
    <x v="0"/>
    <x v="3"/>
    <n v="19411.41"/>
    <n v="349.40537999999998"/>
    <n v="4"/>
    <n v="77645.64"/>
    <x v="3094"/>
    <n v="4.01"/>
    <n v="4857"/>
    <x v="331"/>
    <x v="8"/>
    <x v="8"/>
    <x v="8"/>
    <x v="2"/>
  </r>
  <r>
    <x v="3095"/>
    <x v="9"/>
    <x v="1"/>
    <x v="9"/>
    <x v="0"/>
    <x v="2"/>
    <n v="6708.13"/>
    <n v="120.74633999999999"/>
    <n v="1"/>
    <n v="6708.13"/>
    <x v="3095"/>
    <n v="1.1499999999999999"/>
    <n v="4801"/>
    <x v="67"/>
    <x v="11"/>
    <x v="11"/>
    <x v="11"/>
    <x v="25"/>
  </r>
  <r>
    <x v="3096"/>
    <x v="5"/>
    <x v="1"/>
    <x v="5"/>
    <x v="1"/>
    <x v="4"/>
    <n v="13334.14"/>
    <n v="240.01451999999998"/>
    <n v="4"/>
    <n v="53336.56"/>
    <x v="3096"/>
    <n v="2.67"/>
    <n v="1953"/>
    <x v="236"/>
    <x v="4"/>
    <x v="4"/>
    <x v="4"/>
    <x v="2"/>
  </r>
  <r>
    <x v="3097"/>
    <x v="6"/>
    <x v="4"/>
    <x v="6"/>
    <x v="1"/>
    <x v="1"/>
    <n v="5509.34"/>
    <n v="99.168120000000002"/>
    <n v="1"/>
    <n v="5509.34"/>
    <x v="3097"/>
    <n v="2.4300000000000002"/>
    <n v="3487"/>
    <x v="130"/>
    <x v="4"/>
    <x v="4"/>
    <x v="4"/>
    <x v="16"/>
  </r>
  <r>
    <x v="3098"/>
    <x v="5"/>
    <x v="1"/>
    <x v="5"/>
    <x v="2"/>
    <x v="3"/>
    <n v="6377.43"/>
    <n v="114.79374"/>
    <n v="1"/>
    <n v="6377.43"/>
    <x v="3098"/>
    <n v="2.4900000000000002"/>
    <n v="3560"/>
    <x v="216"/>
    <x v="11"/>
    <x v="11"/>
    <x v="11"/>
    <x v="29"/>
  </r>
  <r>
    <x v="3099"/>
    <x v="0"/>
    <x v="0"/>
    <x v="0"/>
    <x v="2"/>
    <x v="1"/>
    <n v="1814.88"/>
    <n v="32.667839999999998"/>
    <n v="4"/>
    <n v="7259.52"/>
    <x v="3099"/>
    <n v="3.82"/>
    <n v="1745"/>
    <x v="87"/>
    <x v="11"/>
    <x v="11"/>
    <x v="11"/>
    <x v="5"/>
  </r>
  <r>
    <x v="3100"/>
    <x v="4"/>
    <x v="0"/>
    <x v="4"/>
    <x v="2"/>
    <x v="4"/>
    <n v="17445.28"/>
    <n v="314.01503999999994"/>
    <n v="4"/>
    <n v="69781.119999999995"/>
    <x v="3100"/>
    <n v="4.87"/>
    <n v="3594"/>
    <x v="169"/>
    <x v="10"/>
    <x v="10"/>
    <x v="10"/>
    <x v="19"/>
  </r>
  <r>
    <x v="3101"/>
    <x v="9"/>
    <x v="1"/>
    <x v="9"/>
    <x v="1"/>
    <x v="0"/>
    <n v="13335.11"/>
    <n v="240.03198"/>
    <n v="4"/>
    <n v="53340.44"/>
    <x v="3101"/>
    <n v="3.25"/>
    <n v="672"/>
    <x v="295"/>
    <x v="7"/>
    <x v="7"/>
    <x v="7"/>
    <x v="6"/>
  </r>
  <r>
    <x v="3102"/>
    <x v="0"/>
    <x v="0"/>
    <x v="0"/>
    <x v="0"/>
    <x v="3"/>
    <n v="15185.23"/>
    <n v="273.33413999999999"/>
    <n v="2"/>
    <n v="30370.46"/>
    <x v="3102"/>
    <n v="1.49"/>
    <n v="3255"/>
    <x v="360"/>
    <x v="4"/>
    <x v="4"/>
    <x v="4"/>
    <x v="11"/>
  </r>
  <r>
    <x v="3103"/>
    <x v="7"/>
    <x v="0"/>
    <x v="7"/>
    <x v="0"/>
    <x v="1"/>
    <n v="10716.82"/>
    <n v="192.90275999999997"/>
    <n v="4"/>
    <n v="42867.28"/>
    <x v="3103"/>
    <n v="2.5299999999999998"/>
    <n v="2731"/>
    <x v="145"/>
    <x v="7"/>
    <x v="7"/>
    <x v="7"/>
    <x v="20"/>
  </r>
  <r>
    <x v="3104"/>
    <x v="3"/>
    <x v="3"/>
    <x v="3"/>
    <x v="0"/>
    <x v="0"/>
    <n v="5124.49"/>
    <n v="92.240819999999985"/>
    <n v="3"/>
    <n v="15373.47"/>
    <x v="3104"/>
    <n v="1.61"/>
    <n v="4197"/>
    <x v="266"/>
    <x v="10"/>
    <x v="10"/>
    <x v="10"/>
    <x v="24"/>
  </r>
  <r>
    <x v="3105"/>
    <x v="6"/>
    <x v="4"/>
    <x v="6"/>
    <x v="2"/>
    <x v="2"/>
    <n v="8586.41"/>
    <n v="154.55537999999999"/>
    <n v="5"/>
    <n v="42932.05"/>
    <x v="3105"/>
    <n v="2.88"/>
    <n v="2309"/>
    <x v="209"/>
    <x v="7"/>
    <x v="7"/>
    <x v="7"/>
    <x v="13"/>
  </r>
  <r>
    <x v="3106"/>
    <x v="2"/>
    <x v="2"/>
    <x v="2"/>
    <x v="0"/>
    <x v="5"/>
    <n v="10254.030000000001"/>
    <n v="184.57254"/>
    <n v="3"/>
    <n v="30762.09"/>
    <x v="3106"/>
    <n v="4.41"/>
    <n v="510"/>
    <x v="172"/>
    <x v="0"/>
    <x v="0"/>
    <x v="0"/>
    <x v="23"/>
  </r>
  <r>
    <x v="3107"/>
    <x v="2"/>
    <x v="2"/>
    <x v="2"/>
    <x v="2"/>
    <x v="4"/>
    <n v="4210.09"/>
    <n v="75.781620000000004"/>
    <n v="4"/>
    <n v="16840.36"/>
    <x v="3107"/>
    <n v="3.6"/>
    <n v="3819"/>
    <x v="221"/>
    <x v="7"/>
    <x v="7"/>
    <x v="7"/>
    <x v="11"/>
  </r>
  <r>
    <x v="3108"/>
    <x v="4"/>
    <x v="0"/>
    <x v="4"/>
    <x v="0"/>
    <x v="3"/>
    <n v="17507.73"/>
    <n v="315.13913999999994"/>
    <n v="4"/>
    <n v="70030.92"/>
    <x v="3108"/>
    <n v="3.87"/>
    <n v="3899"/>
    <x v="199"/>
    <x v="9"/>
    <x v="9"/>
    <x v="9"/>
    <x v="8"/>
  </r>
  <r>
    <x v="3109"/>
    <x v="4"/>
    <x v="0"/>
    <x v="4"/>
    <x v="2"/>
    <x v="2"/>
    <n v="7374.89"/>
    <n v="132.74802"/>
    <n v="3"/>
    <n v="22124.67"/>
    <x v="3109"/>
    <n v="4.29"/>
    <n v="2782"/>
    <x v="147"/>
    <x v="4"/>
    <x v="4"/>
    <x v="4"/>
    <x v="23"/>
  </r>
  <r>
    <x v="3110"/>
    <x v="2"/>
    <x v="2"/>
    <x v="2"/>
    <x v="0"/>
    <x v="5"/>
    <n v="1765.52"/>
    <n v="31.779359999999997"/>
    <n v="3"/>
    <n v="5296.56"/>
    <x v="3110"/>
    <n v="1.97"/>
    <n v="3507"/>
    <x v="10"/>
    <x v="4"/>
    <x v="4"/>
    <x v="4"/>
    <x v="10"/>
  </r>
  <r>
    <x v="3111"/>
    <x v="1"/>
    <x v="1"/>
    <x v="1"/>
    <x v="1"/>
    <x v="0"/>
    <n v="17114.09"/>
    <n v="308.05361999999997"/>
    <n v="1"/>
    <n v="17114.09"/>
    <x v="3111"/>
    <n v="1.21"/>
    <n v="1184"/>
    <x v="17"/>
    <x v="9"/>
    <x v="9"/>
    <x v="9"/>
    <x v="14"/>
  </r>
  <r>
    <x v="3112"/>
    <x v="5"/>
    <x v="1"/>
    <x v="5"/>
    <x v="0"/>
    <x v="0"/>
    <n v="13362.4"/>
    <n v="240.52319999999997"/>
    <n v="4"/>
    <n v="53449.599999999999"/>
    <x v="3112"/>
    <n v="1.27"/>
    <n v="2312"/>
    <x v="267"/>
    <x v="2"/>
    <x v="2"/>
    <x v="2"/>
    <x v="23"/>
  </r>
  <r>
    <x v="3113"/>
    <x v="7"/>
    <x v="0"/>
    <x v="7"/>
    <x v="1"/>
    <x v="1"/>
    <n v="7631.95"/>
    <n v="137.37509999999997"/>
    <n v="3"/>
    <n v="22895.85"/>
    <x v="3113"/>
    <n v="2.5499999999999998"/>
    <n v="3218"/>
    <x v="188"/>
    <x v="11"/>
    <x v="11"/>
    <x v="11"/>
    <x v="1"/>
  </r>
  <r>
    <x v="3114"/>
    <x v="1"/>
    <x v="1"/>
    <x v="1"/>
    <x v="0"/>
    <x v="2"/>
    <n v="12583.52"/>
    <n v="226.50335999999999"/>
    <n v="4"/>
    <n v="50334.080000000002"/>
    <x v="3114"/>
    <n v="3.82"/>
    <n v="1311"/>
    <x v="115"/>
    <x v="2"/>
    <x v="2"/>
    <x v="2"/>
    <x v="7"/>
  </r>
  <r>
    <x v="3115"/>
    <x v="4"/>
    <x v="0"/>
    <x v="4"/>
    <x v="2"/>
    <x v="5"/>
    <n v="1025.96"/>
    <n v="18.467279999999999"/>
    <n v="3"/>
    <n v="3077.88"/>
    <x v="3115"/>
    <n v="3.95"/>
    <n v="435"/>
    <x v="338"/>
    <x v="6"/>
    <x v="6"/>
    <x v="6"/>
    <x v="2"/>
  </r>
  <r>
    <x v="3116"/>
    <x v="5"/>
    <x v="1"/>
    <x v="5"/>
    <x v="1"/>
    <x v="2"/>
    <n v="3643.04"/>
    <n v="65.574719999999999"/>
    <n v="5"/>
    <n v="18215.2"/>
    <x v="3116"/>
    <n v="1.29"/>
    <n v="4972"/>
    <x v="294"/>
    <x v="7"/>
    <x v="7"/>
    <x v="7"/>
    <x v="22"/>
  </r>
  <r>
    <x v="3117"/>
    <x v="5"/>
    <x v="1"/>
    <x v="5"/>
    <x v="2"/>
    <x v="2"/>
    <n v="17495.490000000002"/>
    <n v="314.91881999999998"/>
    <n v="5"/>
    <n v="87477.45"/>
    <x v="3117"/>
    <n v="2.44"/>
    <n v="3280"/>
    <x v="72"/>
    <x v="11"/>
    <x v="11"/>
    <x v="11"/>
    <x v="20"/>
  </r>
  <r>
    <x v="3118"/>
    <x v="5"/>
    <x v="1"/>
    <x v="5"/>
    <x v="2"/>
    <x v="1"/>
    <n v="12620.31"/>
    <n v="227.16557999999998"/>
    <n v="5"/>
    <n v="63101.55"/>
    <x v="3118"/>
    <n v="4.91"/>
    <n v="30"/>
    <x v="76"/>
    <x v="8"/>
    <x v="8"/>
    <x v="8"/>
    <x v="14"/>
  </r>
  <r>
    <x v="3119"/>
    <x v="5"/>
    <x v="1"/>
    <x v="5"/>
    <x v="0"/>
    <x v="5"/>
    <n v="7164.95"/>
    <n v="128.9691"/>
    <n v="2"/>
    <n v="14329.9"/>
    <x v="3119"/>
    <n v="2.08"/>
    <n v="1262"/>
    <x v="165"/>
    <x v="7"/>
    <x v="7"/>
    <x v="7"/>
    <x v="21"/>
  </r>
  <r>
    <x v="3120"/>
    <x v="2"/>
    <x v="2"/>
    <x v="2"/>
    <x v="1"/>
    <x v="1"/>
    <n v="8361.6"/>
    <n v="150.50880000000001"/>
    <n v="2"/>
    <n v="16723.2"/>
    <x v="3120"/>
    <n v="2.1800000000000002"/>
    <n v="3070"/>
    <x v="207"/>
    <x v="9"/>
    <x v="9"/>
    <x v="9"/>
    <x v="21"/>
  </r>
  <r>
    <x v="3121"/>
    <x v="0"/>
    <x v="0"/>
    <x v="0"/>
    <x v="2"/>
    <x v="2"/>
    <n v="9690.1200000000008"/>
    <n v="174.42215999999999"/>
    <n v="1"/>
    <n v="9690.1200000000008"/>
    <x v="3121"/>
    <n v="4.74"/>
    <n v="3231"/>
    <x v="154"/>
    <x v="2"/>
    <x v="2"/>
    <x v="2"/>
    <x v="15"/>
  </r>
  <r>
    <x v="3122"/>
    <x v="0"/>
    <x v="0"/>
    <x v="0"/>
    <x v="0"/>
    <x v="5"/>
    <n v="18813.21"/>
    <n v="338.63777999999996"/>
    <n v="5"/>
    <n v="94066.05"/>
    <x v="3122"/>
    <n v="1.58"/>
    <n v="1148"/>
    <x v="282"/>
    <x v="8"/>
    <x v="8"/>
    <x v="8"/>
    <x v="18"/>
  </r>
  <r>
    <x v="3123"/>
    <x v="5"/>
    <x v="1"/>
    <x v="5"/>
    <x v="2"/>
    <x v="0"/>
    <n v="3143.76"/>
    <n v="56.587679999999999"/>
    <n v="4"/>
    <n v="12575.04"/>
    <x v="3123"/>
    <n v="3.71"/>
    <n v="1637"/>
    <x v="65"/>
    <x v="6"/>
    <x v="6"/>
    <x v="6"/>
    <x v="22"/>
  </r>
  <r>
    <x v="3124"/>
    <x v="6"/>
    <x v="4"/>
    <x v="6"/>
    <x v="1"/>
    <x v="3"/>
    <n v="18023.830000000002"/>
    <n v="324.42894000000001"/>
    <n v="3"/>
    <n v="54071.49"/>
    <x v="3124"/>
    <n v="3.46"/>
    <n v="1969"/>
    <x v="78"/>
    <x v="0"/>
    <x v="0"/>
    <x v="0"/>
    <x v="12"/>
  </r>
  <r>
    <x v="3125"/>
    <x v="7"/>
    <x v="0"/>
    <x v="7"/>
    <x v="1"/>
    <x v="0"/>
    <n v="5099.45"/>
    <n v="91.790099999999995"/>
    <n v="5"/>
    <n v="25497.25"/>
    <x v="3125"/>
    <n v="3.43"/>
    <n v="1526"/>
    <x v="208"/>
    <x v="0"/>
    <x v="0"/>
    <x v="0"/>
    <x v="26"/>
  </r>
  <r>
    <x v="3126"/>
    <x v="4"/>
    <x v="0"/>
    <x v="4"/>
    <x v="1"/>
    <x v="2"/>
    <n v="3220.07"/>
    <n v="57.961259999999996"/>
    <n v="3"/>
    <n v="9660.2099999999991"/>
    <x v="3126"/>
    <n v="3.6"/>
    <n v="1630"/>
    <x v="83"/>
    <x v="8"/>
    <x v="8"/>
    <x v="8"/>
    <x v="28"/>
  </r>
  <r>
    <x v="3127"/>
    <x v="3"/>
    <x v="3"/>
    <x v="3"/>
    <x v="1"/>
    <x v="0"/>
    <n v="10515.52"/>
    <n v="189.27936"/>
    <n v="5"/>
    <n v="52577.599999999999"/>
    <x v="3127"/>
    <n v="1.82"/>
    <n v="3436"/>
    <x v="281"/>
    <x v="1"/>
    <x v="1"/>
    <x v="1"/>
    <x v="13"/>
  </r>
  <r>
    <x v="3128"/>
    <x v="8"/>
    <x v="3"/>
    <x v="8"/>
    <x v="1"/>
    <x v="0"/>
    <n v="2740.57"/>
    <n v="49.330260000000003"/>
    <n v="1"/>
    <n v="2740.57"/>
    <x v="3128"/>
    <n v="2.5299999999999998"/>
    <n v="4151"/>
    <x v="247"/>
    <x v="3"/>
    <x v="3"/>
    <x v="3"/>
    <x v="20"/>
  </r>
  <r>
    <x v="3129"/>
    <x v="1"/>
    <x v="1"/>
    <x v="1"/>
    <x v="2"/>
    <x v="3"/>
    <n v="3736.08"/>
    <n v="67.249439999999993"/>
    <n v="3"/>
    <n v="11208.24"/>
    <x v="3129"/>
    <n v="3.12"/>
    <n v="1427"/>
    <x v="134"/>
    <x v="8"/>
    <x v="8"/>
    <x v="8"/>
    <x v="23"/>
  </r>
  <r>
    <x v="3130"/>
    <x v="8"/>
    <x v="3"/>
    <x v="8"/>
    <x v="2"/>
    <x v="0"/>
    <n v="4787.24"/>
    <n v="86.17031999999999"/>
    <n v="1"/>
    <n v="4787.24"/>
    <x v="3130"/>
    <n v="1.1599999999999999"/>
    <n v="3256"/>
    <x v="37"/>
    <x v="5"/>
    <x v="5"/>
    <x v="5"/>
    <x v="18"/>
  </r>
  <r>
    <x v="3131"/>
    <x v="1"/>
    <x v="1"/>
    <x v="1"/>
    <x v="2"/>
    <x v="5"/>
    <n v="7086.95"/>
    <n v="127.56509999999999"/>
    <n v="5"/>
    <n v="35434.75"/>
    <x v="3131"/>
    <n v="2"/>
    <n v="1945"/>
    <x v="153"/>
    <x v="10"/>
    <x v="10"/>
    <x v="10"/>
    <x v="13"/>
  </r>
  <r>
    <x v="3132"/>
    <x v="2"/>
    <x v="2"/>
    <x v="2"/>
    <x v="0"/>
    <x v="4"/>
    <n v="1054.77"/>
    <n v="18.985859999999999"/>
    <n v="5"/>
    <n v="5273.85"/>
    <x v="3132"/>
    <n v="4.3"/>
    <n v="54"/>
    <x v="339"/>
    <x v="11"/>
    <x v="11"/>
    <x v="11"/>
    <x v="12"/>
  </r>
  <r>
    <x v="3133"/>
    <x v="4"/>
    <x v="0"/>
    <x v="4"/>
    <x v="2"/>
    <x v="0"/>
    <n v="18571.240000000002"/>
    <n v="334.28232000000003"/>
    <n v="4"/>
    <n v="74284.960000000006"/>
    <x v="3133"/>
    <n v="4.8499999999999996"/>
    <n v="1918"/>
    <x v="88"/>
    <x v="7"/>
    <x v="7"/>
    <x v="7"/>
    <x v="23"/>
  </r>
  <r>
    <x v="3134"/>
    <x v="4"/>
    <x v="0"/>
    <x v="4"/>
    <x v="1"/>
    <x v="1"/>
    <n v="1146"/>
    <n v="20.628"/>
    <n v="3"/>
    <n v="3438"/>
    <x v="3134"/>
    <n v="1.43"/>
    <n v="2690"/>
    <x v="173"/>
    <x v="5"/>
    <x v="5"/>
    <x v="5"/>
    <x v="3"/>
  </r>
  <r>
    <x v="3135"/>
    <x v="9"/>
    <x v="1"/>
    <x v="9"/>
    <x v="2"/>
    <x v="0"/>
    <n v="656.02"/>
    <n v="11.808359999999999"/>
    <n v="4"/>
    <n v="2624.08"/>
    <x v="3135"/>
    <n v="2.85"/>
    <n v="473"/>
    <x v="169"/>
    <x v="10"/>
    <x v="10"/>
    <x v="10"/>
    <x v="19"/>
  </r>
  <r>
    <x v="3136"/>
    <x v="4"/>
    <x v="0"/>
    <x v="4"/>
    <x v="0"/>
    <x v="4"/>
    <n v="7921.8"/>
    <n v="142.5924"/>
    <n v="5"/>
    <n v="39609"/>
    <x v="3136"/>
    <n v="3.53"/>
    <n v="1402"/>
    <x v="195"/>
    <x v="1"/>
    <x v="1"/>
    <x v="1"/>
    <x v="18"/>
  </r>
  <r>
    <x v="3137"/>
    <x v="1"/>
    <x v="1"/>
    <x v="1"/>
    <x v="2"/>
    <x v="5"/>
    <n v="7776.95"/>
    <n v="139.98509999999999"/>
    <n v="1"/>
    <n v="7776.95"/>
    <x v="3137"/>
    <n v="3.85"/>
    <n v="2153"/>
    <x v="320"/>
    <x v="10"/>
    <x v="10"/>
    <x v="10"/>
    <x v="5"/>
  </r>
  <r>
    <x v="3138"/>
    <x v="8"/>
    <x v="3"/>
    <x v="8"/>
    <x v="1"/>
    <x v="2"/>
    <n v="6968.79"/>
    <n v="125.43821999999999"/>
    <n v="5"/>
    <n v="34843.949999999997"/>
    <x v="3138"/>
    <n v="1.1200000000000001"/>
    <n v="2141"/>
    <x v="80"/>
    <x v="1"/>
    <x v="1"/>
    <x v="1"/>
    <x v="2"/>
  </r>
  <r>
    <x v="3139"/>
    <x v="3"/>
    <x v="3"/>
    <x v="3"/>
    <x v="1"/>
    <x v="4"/>
    <n v="18392.29"/>
    <n v="331.06121999999999"/>
    <n v="1"/>
    <n v="18392.29"/>
    <x v="3139"/>
    <n v="2.66"/>
    <n v="2066"/>
    <x v="350"/>
    <x v="6"/>
    <x v="6"/>
    <x v="6"/>
    <x v="14"/>
  </r>
  <r>
    <x v="3140"/>
    <x v="4"/>
    <x v="0"/>
    <x v="4"/>
    <x v="1"/>
    <x v="4"/>
    <n v="1114.55"/>
    <n v="20.061899999999998"/>
    <n v="4"/>
    <n v="4458.2"/>
    <x v="3140"/>
    <n v="4.18"/>
    <n v="1370"/>
    <x v="230"/>
    <x v="7"/>
    <x v="7"/>
    <x v="7"/>
    <x v="8"/>
  </r>
  <r>
    <x v="3141"/>
    <x v="1"/>
    <x v="1"/>
    <x v="1"/>
    <x v="2"/>
    <x v="2"/>
    <n v="9917.85"/>
    <n v="178.5213"/>
    <n v="4"/>
    <n v="39671.4"/>
    <x v="3141"/>
    <n v="4.1500000000000004"/>
    <n v="4196"/>
    <x v="327"/>
    <x v="4"/>
    <x v="4"/>
    <x v="4"/>
    <x v="5"/>
  </r>
  <r>
    <x v="3142"/>
    <x v="0"/>
    <x v="0"/>
    <x v="0"/>
    <x v="1"/>
    <x v="4"/>
    <n v="12579.26"/>
    <n v="226.42667999999998"/>
    <n v="5"/>
    <n v="62896.3"/>
    <x v="3142"/>
    <n v="3.84"/>
    <n v="1760"/>
    <x v="78"/>
    <x v="0"/>
    <x v="0"/>
    <x v="0"/>
    <x v="12"/>
  </r>
  <r>
    <x v="3143"/>
    <x v="6"/>
    <x v="4"/>
    <x v="6"/>
    <x v="2"/>
    <x v="2"/>
    <n v="406.29"/>
    <n v="7.3132199999999994"/>
    <n v="2"/>
    <n v="812.58"/>
    <x v="3143"/>
    <n v="3.98"/>
    <n v="4191"/>
    <x v="251"/>
    <x v="4"/>
    <x v="4"/>
    <x v="4"/>
    <x v="15"/>
  </r>
  <r>
    <x v="3144"/>
    <x v="7"/>
    <x v="0"/>
    <x v="7"/>
    <x v="0"/>
    <x v="4"/>
    <n v="8176.56"/>
    <n v="147.17807999999999"/>
    <n v="2"/>
    <n v="16353.12"/>
    <x v="3144"/>
    <n v="3.53"/>
    <n v="85"/>
    <x v="6"/>
    <x v="3"/>
    <x v="3"/>
    <x v="3"/>
    <x v="6"/>
  </r>
  <r>
    <x v="3145"/>
    <x v="6"/>
    <x v="4"/>
    <x v="6"/>
    <x v="1"/>
    <x v="0"/>
    <n v="4532.2"/>
    <n v="81.579599999999985"/>
    <n v="4"/>
    <n v="18128.8"/>
    <x v="3145"/>
    <n v="3.01"/>
    <n v="4042"/>
    <x v="320"/>
    <x v="10"/>
    <x v="10"/>
    <x v="10"/>
    <x v="5"/>
  </r>
  <r>
    <x v="3146"/>
    <x v="4"/>
    <x v="0"/>
    <x v="4"/>
    <x v="0"/>
    <x v="0"/>
    <n v="19132.419999999998"/>
    <n v="344.38355999999993"/>
    <n v="5"/>
    <n v="95662.1"/>
    <x v="3146"/>
    <n v="3.51"/>
    <n v="2695"/>
    <x v="307"/>
    <x v="2"/>
    <x v="2"/>
    <x v="2"/>
    <x v="10"/>
  </r>
  <r>
    <x v="3147"/>
    <x v="6"/>
    <x v="4"/>
    <x v="6"/>
    <x v="1"/>
    <x v="1"/>
    <n v="16487.23"/>
    <n v="296.77013999999997"/>
    <n v="3"/>
    <n v="49461.69"/>
    <x v="3147"/>
    <n v="1.42"/>
    <n v="941"/>
    <x v="92"/>
    <x v="5"/>
    <x v="5"/>
    <x v="5"/>
    <x v="1"/>
  </r>
  <r>
    <x v="3148"/>
    <x v="5"/>
    <x v="1"/>
    <x v="5"/>
    <x v="2"/>
    <x v="2"/>
    <n v="2773.77"/>
    <n v="49.927859999999995"/>
    <n v="2"/>
    <n v="5547.54"/>
    <x v="3148"/>
    <n v="4.6399999999999997"/>
    <n v="1935"/>
    <x v="7"/>
    <x v="6"/>
    <x v="6"/>
    <x v="6"/>
    <x v="7"/>
  </r>
  <r>
    <x v="3149"/>
    <x v="1"/>
    <x v="1"/>
    <x v="1"/>
    <x v="2"/>
    <x v="3"/>
    <n v="5471.11"/>
    <n v="98.479979999999983"/>
    <n v="1"/>
    <n v="5471.11"/>
    <x v="3149"/>
    <n v="4.5999999999999996"/>
    <n v="2607"/>
    <x v="287"/>
    <x v="6"/>
    <x v="6"/>
    <x v="6"/>
    <x v="12"/>
  </r>
  <r>
    <x v="3150"/>
    <x v="0"/>
    <x v="0"/>
    <x v="0"/>
    <x v="0"/>
    <x v="0"/>
    <n v="5458.96"/>
    <n v="98.261279999999999"/>
    <n v="5"/>
    <n v="27294.799999999999"/>
    <x v="3150"/>
    <n v="4.38"/>
    <n v="3995"/>
    <x v="354"/>
    <x v="6"/>
    <x v="6"/>
    <x v="6"/>
    <x v="16"/>
  </r>
  <r>
    <x v="3151"/>
    <x v="5"/>
    <x v="1"/>
    <x v="5"/>
    <x v="1"/>
    <x v="2"/>
    <n v="15180.93"/>
    <n v="273.25673999999998"/>
    <n v="1"/>
    <n v="15180.93"/>
    <x v="3151"/>
    <n v="2.35"/>
    <n v="908"/>
    <x v="339"/>
    <x v="11"/>
    <x v="11"/>
    <x v="11"/>
    <x v="12"/>
  </r>
  <r>
    <x v="3152"/>
    <x v="8"/>
    <x v="3"/>
    <x v="8"/>
    <x v="2"/>
    <x v="3"/>
    <n v="2418.2800000000002"/>
    <n v="43.529040000000002"/>
    <n v="4"/>
    <n v="9673.1200000000008"/>
    <x v="3152"/>
    <n v="4.66"/>
    <n v="4933"/>
    <x v="126"/>
    <x v="5"/>
    <x v="5"/>
    <x v="5"/>
    <x v="24"/>
  </r>
  <r>
    <x v="3153"/>
    <x v="6"/>
    <x v="4"/>
    <x v="6"/>
    <x v="2"/>
    <x v="5"/>
    <n v="2465.04"/>
    <n v="44.370719999999999"/>
    <n v="4"/>
    <n v="9860.16"/>
    <x v="3153"/>
    <n v="2.4500000000000002"/>
    <n v="3968"/>
    <x v="68"/>
    <x v="2"/>
    <x v="2"/>
    <x v="2"/>
    <x v="1"/>
  </r>
  <r>
    <x v="3154"/>
    <x v="2"/>
    <x v="2"/>
    <x v="2"/>
    <x v="1"/>
    <x v="3"/>
    <n v="10295.64"/>
    <n v="185.32151999999996"/>
    <n v="3"/>
    <n v="30886.92"/>
    <x v="3154"/>
    <n v="4.79"/>
    <n v="529"/>
    <x v="345"/>
    <x v="4"/>
    <x v="4"/>
    <x v="4"/>
    <x v="8"/>
  </r>
  <r>
    <x v="3155"/>
    <x v="5"/>
    <x v="1"/>
    <x v="5"/>
    <x v="1"/>
    <x v="3"/>
    <n v="17142.990000000002"/>
    <n v="308.57382000000001"/>
    <n v="4"/>
    <n v="68571.960000000006"/>
    <x v="3155"/>
    <n v="1.62"/>
    <n v="2187"/>
    <x v="325"/>
    <x v="0"/>
    <x v="0"/>
    <x v="0"/>
    <x v="22"/>
  </r>
  <r>
    <x v="3156"/>
    <x v="2"/>
    <x v="2"/>
    <x v="2"/>
    <x v="1"/>
    <x v="1"/>
    <n v="12304.2"/>
    <n v="221.47559999999999"/>
    <n v="2"/>
    <n v="24608.400000000001"/>
    <x v="3156"/>
    <n v="3.97"/>
    <n v="2070"/>
    <x v="56"/>
    <x v="10"/>
    <x v="10"/>
    <x v="10"/>
    <x v="23"/>
  </r>
  <r>
    <x v="3157"/>
    <x v="8"/>
    <x v="3"/>
    <x v="8"/>
    <x v="1"/>
    <x v="5"/>
    <n v="2954.59"/>
    <n v="53.18262"/>
    <n v="3"/>
    <n v="8863.77"/>
    <x v="3157"/>
    <n v="3.66"/>
    <n v="3453"/>
    <x v="263"/>
    <x v="1"/>
    <x v="1"/>
    <x v="1"/>
    <x v="20"/>
  </r>
  <r>
    <x v="3158"/>
    <x v="5"/>
    <x v="1"/>
    <x v="5"/>
    <x v="0"/>
    <x v="2"/>
    <n v="977.63"/>
    <n v="17.597339999999999"/>
    <n v="5"/>
    <n v="4888.1499999999996"/>
    <x v="3158"/>
    <n v="3.47"/>
    <n v="4194"/>
    <x v="268"/>
    <x v="4"/>
    <x v="4"/>
    <x v="4"/>
    <x v="20"/>
  </r>
  <r>
    <x v="3159"/>
    <x v="9"/>
    <x v="1"/>
    <x v="9"/>
    <x v="2"/>
    <x v="3"/>
    <n v="2384.2199999999998"/>
    <n v="42.915959999999991"/>
    <n v="4"/>
    <n v="9536.8799999999992"/>
    <x v="3159"/>
    <n v="1.02"/>
    <n v="3878"/>
    <x v="52"/>
    <x v="3"/>
    <x v="3"/>
    <x v="3"/>
    <x v="24"/>
  </r>
  <r>
    <x v="3160"/>
    <x v="0"/>
    <x v="0"/>
    <x v="0"/>
    <x v="2"/>
    <x v="1"/>
    <n v="12211.62"/>
    <n v="219.80915999999999"/>
    <n v="3"/>
    <n v="36634.86"/>
    <x v="3160"/>
    <n v="2.02"/>
    <n v="2425"/>
    <x v="79"/>
    <x v="11"/>
    <x v="11"/>
    <x v="11"/>
    <x v="4"/>
  </r>
  <r>
    <x v="3161"/>
    <x v="1"/>
    <x v="1"/>
    <x v="1"/>
    <x v="0"/>
    <x v="1"/>
    <n v="14533.9"/>
    <n v="261.61019999999996"/>
    <n v="3"/>
    <n v="43601.7"/>
    <x v="3161"/>
    <n v="4.68"/>
    <n v="1918"/>
    <x v="81"/>
    <x v="11"/>
    <x v="11"/>
    <x v="11"/>
    <x v="6"/>
  </r>
  <r>
    <x v="3162"/>
    <x v="0"/>
    <x v="0"/>
    <x v="0"/>
    <x v="2"/>
    <x v="2"/>
    <n v="17689.400000000001"/>
    <n v="318.4092"/>
    <n v="4"/>
    <n v="70757.600000000006"/>
    <x v="3162"/>
    <n v="3.21"/>
    <n v="4254"/>
    <x v="56"/>
    <x v="10"/>
    <x v="10"/>
    <x v="10"/>
    <x v="23"/>
  </r>
  <r>
    <x v="3163"/>
    <x v="6"/>
    <x v="4"/>
    <x v="6"/>
    <x v="1"/>
    <x v="0"/>
    <n v="3979.21"/>
    <n v="71.625779999999992"/>
    <n v="1"/>
    <n v="3979.21"/>
    <x v="3163"/>
    <n v="3.23"/>
    <n v="1019"/>
    <x v="203"/>
    <x v="5"/>
    <x v="5"/>
    <x v="5"/>
    <x v="6"/>
  </r>
  <r>
    <x v="3164"/>
    <x v="3"/>
    <x v="3"/>
    <x v="3"/>
    <x v="2"/>
    <x v="4"/>
    <n v="15169.15"/>
    <n v="273.04469999999998"/>
    <n v="5"/>
    <n v="75845.75"/>
    <x v="3164"/>
    <n v="3.58"/>
    <n v="170"/>
    <x v="320"/>
    <x v="10"/>
    <x v="10"/>
    <x v="10"/>
    <x v="5"/>
  </r>
  <r>
    <x v="3165"/>
    <x v="1"/>
    <x v="1"/>
    <x v="1"/>
    <x v="1"/>
    <x v="5"/>
    <n v="16864.66"/>
    <n v="303.56387999999998"/>
    <n v="2"/>
    <n v="33729.32"/>
    <x v="3165"/>
    <n v="1.0900000000000001"/>
    <n v="4203"/>
    <x v="181"/>
    <x v="4"/>
    <x v="4"/>
    <x v="4"/>
    <x v="25"/>
  </r>
  <r>
    <x v="3166"/>
    <x v="7"/>
    <x v="0"/>
    <x v="7"/>
    <x v="0"/>
    <x v="3"/>
    <n v="18447.310000000001"/>
    <n v="332.05158"/>
    <n v="2"/>
    <n v="36894.620000000003"/>
    <x v="3166"/>
    <n v="2.75"/>
    <n v="1220"/>
    <x v="282"/>
    <x v="8"/>
    <x v="8"/>
    <x v="8"/>
    <x v="18"/>
  </r>
  <r>
    <x v="3167"/>
    <x v="0"/>
    <x v="0"/>
    <x v="0"/>
    <x v="2"/>
    <x v="4"/>
    <n v="999.66"/>
    <n v="17.993879999999997"/>
    <n v="2"/>
    <n v="1999.32"/>
    <x v="3167"/>
    <n v="3.92"/>
    <n v="4199"/>
    <x v="93"/>
    <x v="7"/>
    <x v="7"/>
    <x v="7"/>
    <x v="26"/>
  </r>
  <r>
    <x v="3168"/>
    <x v="7"/>
    <x v="0"/>
    <x v="7"/>
    <x v="1"/>
    <x v="2"/>
    <n v="13127.25"/>
    <n v="236.29049999999998"/>
    <n v="5"/>
    <n v="65636.25"/>
    <x v="3168"/>
    <n v="2.17"/>
    <n v="3127"/>
    <x v="301"/>
    <x v="8"/>
    <x v="8"/>
    <x v="8"/>
    <x v="16"/>
  </r>
  <r>
    <x v="3169"/>
    <x v="0"/>
    <x v="0"/>
    <x v="0"/>
    <x v="1"/>
    <x v="4"/>
    <n v="10829.1"/>
    <n v="194.9238"/>
    <n v="1"/>
    <n v="10829.1"/>
    <x v="3169"/>
    <n v="4.91"/>
    <n v="2248"/>
    <x v="360"/>
    <x v="4"/>
    <x v="4"/>
    <x v="4"/>
    <x v="11"/>
  </r>
  <r>
    <x v="3170"/>
    <x v="8"/>
    <x v="3"/>
    <x v="8"/>
    <x v="0"/>
    <x v="4"/>
    <n v="14055.41"/>
    <n v="252.99737999999996"/>
    <n v="4"/>
    <n v="56221.64"/>
    <x v="3170"/>
    <n v="1.91"/>
    <n v="4336"/>
    <x v="24"/>
    <x v="4"/>
    <x v="4"/>
    <x v="4"/>
    <x v="18"/>
  </r>
  <r>
    <x v="3171"/>
    <x v="3"/>
    <x v="3"/>
    <x v="3"/>
    <x v="0"/>
    <x v="2"/>
    <n v="2409.8000000000002"/>
    <n v="43.376399999999997"/>
    <n v="2"/>
    <n v="4819.6000000000004"/>
    <x v="3171"/>
    <n v="2.25"/>
    <n v="4600"/>
    <x v="183"/>
    <x v="11"/>
    <x v="11"/>
    <x v="11"/>
    <x v="14"/>
  </r>
  <r>
    <x v="3172"/>
    <x v="2"/>
    <x v="2"/>
    <x v="2"/>
    <x v="2"/>
    <x v="5"/>
    <n v="5970.52"/>
    <n v="107.46935999999999"/>
    <n v="2"/>
    <n v="11941.04"/>
    <x v="3172"/>
    <n v="3.24"/>
    <n v="2895"/>
    <x v="162"/>
    <x v="0"/>
    <x v="0"/>
    <x v="0"/>
    <x v="14"/>
  </r>
  <r>
    <x v="3173"/>
    <x v="7"/>
    <x v="0"/>
    <x v="7"/>
    <x v="2"/>
    <x v="5"/>
    <n v="10934.46"/>
    <n v="196.82027999999997"/>
    <n v="2"/>
    <n v="21868.92"/>
    <x v="3173"/>
    <n v="4.3899999999999997"/>
    <n v="2653"/>
    <x v="13"/>
    <x v="8"/>
    <x v="8"/>
    <x v="8"/>
    <x v="13"/>
  </r>
  <r>
    <x v="3174"/>
    <x v="5"/>
    <x v="1"/>
    <x v="5"/>
    <x v="1"/>
    <x v="5"/>
    <n v="2068.08"/>
    <n v="37.225439999999999"/>
    <n v="2"/>
    <n v="4136.16"/>
    <x v="3174"/>
    <n v="2.89"/>
    <n v="2902"/>
    <x v="40"/>
    <x v="0"/>
    <x v="0"/>
    <x v="0"/>
    <x v="5"/>
  </r>
  <r>
    <x v="3175"/>
    <x v="6"/>
    <x v="4"/>
    <x v="6"/>
    <x v="1"/>
    <x v="5"/>
    <n v="19759.830000000002"/>
    <n v="355.67694"/>
    <n v="3"/>
    <n v="59279.49"/>
    <x v="3175"/>
    <n v="3.89"/>
    <n v="2677"/>
    <x v="190"/>
    <x v="5"/>
    <x v="5"/>
    <x v="5"/>
    <x v="20"/>
  </r>
  <r>
    <x v="3176"/>
    <x v="7"/>
    <x v="0"/>
    <x v="7"/>
    <x v="1"/>
    <x v="3"/>
    <n v="4532.83"/>
    <n v="81.590939999999989"/>
    <n v="2"/>
    <n v="9065.66"/>
    <x v="3176"/>
    <n v="1.96"/>
    <n v="734"/>
    <x v="8"/>
    <x v="5"/>
    <x v="5"/>
    <x v="5"/>
    <x v="8"/>
  </r>
  <r>
    <x v="3177"/>
    <x v="8"/>
    <x v="3"/>
    <x v="8"/>
    <x v="0"/>
    <x v="4"/>
    <n v="10348.629999999999"/>
    <n v="186.27533999999997"/>
    <n v="1"/>
    <n v="10348.629999999999"/>
    <x v="3177"/>
    <n v="3.12"/>
    <n v="3087"/>
    <x v="271"/>
    <x v="6"/>
    <x v="6"/>
    <x v="6"/>
    <x v="26"/>
  </r>
  <r>
    <x v="3178"/>
    <x v="2"/>
    <x v="2"/>
    <x v="2"/>
    <x v="2"/>
    <x v="5"/>
    <n v="3480.82"/>
    <n v="62.654759999999996"/>
    <n v="4"/>
    <n v="13923.28"/>
    <x v="3178"/>
    <n v="1.07"/>
    <n v="1353"/>
    <x v="68"/>
    <x v="2"/>
    <x v="2"/>
    <x v="2"/>
    <x v="1"/>
  </r>
  <r>
    <x v="3179"/>
    <x v="8"/>
    <x v="3"/>
    <x v="8"/>
    <x v="1"/>
    <x v="4"/>
    <n v="6284.39"/>
    <n v="113.11901999999999"/>
    <n v="5"/>
    <n v="31421.95"/>
    <x v="3179"/>
    <n v="1.79"/>
    <n v="509"/>
    <x v="45"/>
    <x v="0"/>
    <x v="0"/>
    <x v="0"/>
    <x v="15"/>
  </r>
  <r>
    <x v="3180"/>
    <x v="3"/>
    <x v="3"/>
    <x v="3"/>
    <x v="0"/>
    <x v="4"/>
    <n v="9130.32"/>
    <n v="164.34575999999998"/>
    <n v="4"/>
    <n v="36521.279999999999"/>
    <x v="3180"/>
    <n v="3.12"/>
    <n v="3760"/>
    <x v="321"/>
    <x v="5"/>
    <x v="5"/>
    <x v="5"/>
    <x v="30"/>
  </r>
  <r>
    <x v="3181"/>
    <x v="4"/>
    <x v="0"/>
    <x v="4"/>
    <x v="0"/>
    <x v="4"/>
    <n v="12226.15"/>
    <n v="220.07069999999999"/>
    <n v="1"/>
    <n v="12226.15"/>
    <x v="3181"/>
    <n v="2.97"/>
    <n v="396"/>
    <x v="242"/>
    <x v="6"/>
    <x v="6"/>
    <x v="6"/>
    <x v="30"/>
  </r>
  <r>
    <x v="3182"/>
    <x v="3"/>
    <x v="3"/>
    <x v="3"/>
    <x v="0"/>
    <x v="4"/>
    <n v="12466.79"/>
    <n v="224.40222"/>
    <n v="1"/>
    <n v="12466.79"/>
    <x v="3182"/>
    <n v="3.5"/>
    <n v="150"/>
    <x v="332"/>
    <x v="5"/>
    <x v="5"/>
    <x v="5"/>
    <x v="28"/>
  </r>
  <r>
    <x v="3183"/>
    <x v="3"/>
    <x v="3"/>
    <x v="3"/>
    <x v="1"/>
    <x v="0"/>
    <n v="2911.29"/>
    <n v="52.403219999999997"/>
    <n v="4"/>
    <n v="11645.16"/>
    <x v="3183"/>
    <n v="1.3"/>
    <n v="4448"/>
    <x v="13"/>
    <x v="8"/>
    <x v="8"/>
    <x v="8"/>
    <x v="13"/>
  </r>
  <r>
    <x v="3184"/>
    <x v="7"/>
    <x v="0"/>
    <x v="7"/>
    <x v="0"/>
    <x v="4"/>
    <n v="19012.87"/>
    <n v="342.23165999999998"/>
    <n v="5"/>
    <n v="95064.35"/>
    <x v="3184"/>
    <n v="2.46"/>
    <n v="4160"/>
    <x v="293"/>
    <x v="9"/>
    <x v="9"/>
    <x v="9"/>
    <x v="28"/>
  </r>
  <r>
    <x v="3185"/>
    <x v="6"/>
    <x v="4"/>
    <x v="6"/>
    <x v="2"/>
    <x v="1"/>
    <n v="3339.42"/>
    <n v="60.109559999999995"/>
    <n v="1"/>
    <n v="3339.42"/>
    <x v="3185"/>
    <n v="1.63"/>
    <n v="275"/>
    <x v="326"/>
    <x v="10"/>
    <x v="10"/>
    <x v="10"/>
    <x v="7"/>
  </r>
  <r>
    <x v="3186"/>
    <x v="4"/>
    <x v="0"/>
    <x v="4"/>
    <x v="1"/>
    <x v="0"/>
    <n v="4873.97"/>
    <n v="87.731459999999998"/>
    <n v="2"/>
    <n v="9747.94"/>
    <x v="3186"/>
    <n v="1.63"/>
    <n v="235"/>
    <x v="64"/>
    <x v="7"/>
    <x v="7"/>
    <x v="7"/>
    <x v="7"/>
  </r>
  <r>
    <x v="3187"/>
    <x v="2"/>
    <x v="2"/>
    <x v="2"/>
    <x v="0"/>
    <x v="5"/>
    <n v="17945.73"/>
    <n v="323.02313999999996"/>
    <n v="4"/>
    <n v="71782.92"/>
    <x v="3187"/>
    <n v="3.98"/>
    <n v="4800"/>
    <x v="12"/>
    <x v="7"/>
    <x v="7"/>
    <x v="7"/>
    <x v="12"/>
  </r>
  <r>
    <x v="3188"/>
    <x v="1"/>
    <x v="1"/>
    <x v="1"/>
    <x v="2"/>
    <x v="1"/>
    <n v="6757.84"/>
    <n v="121.64111999999999"/>
    <n v="5"/>
    <n v="33789.199999999997"/>
    <x v="3188"/>
    <n v="1.58"/>
    <n v="1247"/>
    <x v="70"/>
    <x v="9"/>
    <x v="9"/>
    <x v="9"/>
    <x v="9"/>
  </r>
  <r>
    <x v="3189"/>
    <x v="7"/>
    <x v="0"/>
    <x v="7"/>
    <x v="1"/>
    <x v="4"/>
    <n v="19588.310000000001"/>
    <n v="352.58958000000001"/>
    <n v="1"/>
    <n v="19588.310000000001"/>
    <x v="3189"/>
    <n v="1.07"/>
    <n v="1796"/>
    <x v="55"/>
    <x v="5"/>
    <x v="5"/>
    <x v="5"/>
    <x v="26"/>
  </r>
  <r>
    <x v="3190"/>
    <x v="7"/>
    <x v="0"/>
    <x v="7"/>
    <x v="0"/>
    <x v="4"/>
    <n v="7438.18"/>
    <n v="133.88723999999999"/>
    <n v="5"/>
    <n v="37190.9"/>
    <x v="3190"/>
    <n v="1.81"/>
    <n v="3745"/>
    <x v="325"/>
    <x v="0"/>
    <x v="0"/>
    <x v="0"/>
    <x v="22"/>
  </r>
  <r>
    <x v="3191"/>
    <x v="9"/>
    <x v="1"/>
    <x v="9"/>
    <x v="0"/>
    <x v="3"/>
    <n v="13948.09"/>
    <n v="251.06562"/>
    <n v="3"/>
    <n v="41844.269999999997"/>
    <x v="3191"/>
    <n v="2.29"/>
    <n v="3258"/>
    <x v="147"/>
    <x v="4"/>
    <x v="4"/>
    <x v="4"/>
    <x v="23"/>
  </r>
  <r>
    <x v="3192"/>
    <x v="8"/>
    <x v="3"/>
    <x v="8"/>
    <x v="2"/>
    <x v="5"/>
    <n v="11344.52"/>
    <n v="204.20135999999999"/>
    <n v="4"/>
    <n v="45378.080000000002"/>
    <x v="3192"/>
    <n v="3"/>
    <n v="3622"/>
    <x v="301"/>
    <x v="8"/>
    <x v="8"/>
    <x v="8"/>
    <x v="16"/>
  </r>
  <r>
    <x v="3193"/>
    <x v="0"/>
    <x v="0"/>
    <x v="0"/>
    <x v="2"/>
    <x v="4"/>
    <n v="12801.9"/>
    <n v="230.43419999999998"/>
    <n v="3"/>
    <n v="38405.699999999997"/>
    <x v="3193"/>
    <n v="4.1100000000000003"/>
    <n v="4531"/>
    <x v="313"/>
    <x v="4"/>
    <x v="4"/>
    <x v="4"/>
    <x v="26"/>
  </r>
  <r>
    <x v="3194"/>
    <x v="3"/>
    <x v="3"/>
    <x v="3"/>
    <x v="0"/>
    <x v="4"/>
    <n v="19146.37"/>
    <n v="344.63465999999994"/>
    <n v="3"/>
    <n v="57439.11"/>
    <x v="3194"/>
    <n v="2.77"/>
    <n v="4877"/>
    <x v="228"/>
    <x v="3"/>
    <x v="3"/>
    <x v="3"/>
    <x v="8"/>
  </r>
  <r>
    <x v="3195"/>
    <x v="9"/>
    <x v="1"/>
    <x v="9"/>
    <x v="0"/>
    <x v="3"/>
    <n v="3893.99"/>
    <n v="70.091819999999984"/>
    <n v="5"/>
    <n v="19469.95"/>
    <x v="3195"/>
    <n v="1.1000000000000001"/>
    <n v="1348"/>
    <x v="85"/>
    <x v="11"/>
    <x v="11"/>
    <x v="11"/>
    <x v="19"/>
  </r>
  <r>
    <x v="3196"/>
    <x v="4"/>
    <x v="0"/>
    <x v="4"/>
    <x v="0"/>
    <x v="3"/>
    <n v="151.41999999999999"/>
    <n v="2.7255599999999998"/>
    <n v="2"/>
    <n v="302.83999999999997"/>
    <x v="3196"/>
    <n v="3.23"/>
    <n v="1892"/>
    <x v="301"/>
    <x v="8"/>
    <x v="8"/>
    <x v="8"/>
    <x v="16"/>
  </r>
  <r>
    <x v="3197"/>
    <x v="6"/>
    <x v="4"/>
    <x v="6"/>
    <x v="0"/>
    <x v="2"/>
    <n v="9619.42"/>
    <n v="173.14955999999998"/>
    <n v="2"/>
    <n v="19238.84"/>
    <x v="3197"/>
    <n v="3.39"/>
    <n v="3404"/>
    <x v="310"/>
    <x v="2"/>
    <x v="2"/>
    <x v="2"/>
    <x v="25"/>
  </r>
  <r>
    <x v="3198"/>
    <x v="8"/>
    <x v="3"/>
    <x v="8"/>
    <x v="2"/>
    <x v="3"/>
    <n v="6825.52"/>
    <n v="122.85936"/>
    <n v="2"/>
    <n v="13651.04"/>
    <x v="3198"/>
    <n v="2.61"/>
    <n v="4205"/>
    <x v="156"/>
    <x v="10"/>
    <x v="10"/>
    <x v="10"/>
    <x v="8"/>
  </r>
  <r>
    <x v="3199"/>
    <x v="1"/>
    <x v="1"/>
    <x v="1"/>
    <x v="0"/>
    <x v="2"/>
    <n v="10926.23"/>
    <n v="196.67213999999998"/>
    <n v="4"/>
    <n v="43704.92"/>
    <x v="3199"/>
    <n v="3.26"/>
    <n v="4531"/>
    <x v="233"/>
    <x v="0"/>
    <x v="0"/>
    <x v="0"/>
    <x v="11"/>
  </r>
  <r>
    <x v="3200"/>
    <x v="4"/>
    <x v="0"/>
    <x v="4"/>
    <x v="1"/>
    <x v="3"/>
    <n v="4598.79"/>
    <n v="82.77821999999999"/>
    <n v="3"/>
    <n v="13796.37"/>
    <x v="3200"/>
    <n v="4.9000000000000004"/>
    <n v="397"/>
    <x v="185"/>
    <x v="0"/>
    <x v="0"/>
    <x v="0"/>
    <x v="6"/>
  </r>
  <r>
    <x v="3201"/>
    <x v="2"/>
    <x v="2"/>
    <x v="2"/>
    <x v="0"/>
    <x v="2"/>
    <n v="7065.21"/>
    <n v="127.17377999999999"/>
    <n v="5"/>
    <n v="35326.050000000003"/>
    <x v="3201"/>
    <n v="2.11"/>
    <n v="4772"/>
    <x v="334"/>
    <x v="0"/>
    <x v="0"/>
    <x v="0"/>
    <x v="16"/>
  </r>
  <r>
    <x v="3202"/>
    <x v="8"/>
    <x v="3"/>
    <x v="8"/>
    <x v="0"/>
    <x v="4"/>
    <n v="1526.46"/>
    <n v="27.476279999999999"/>
    <n v="1"/>
    <n v="1526.46"/>
    <x v="3202"/>
    <n v="4.07"/>
    <n v="2247"/>
    <x v="157"/>
    <x v="7"/>
    <x v="7"/>
    <x v="7"/>
    <x v="9"/>
  </r>
  <r>
    <x v="3203"/>
    <x v="2"/>
    <x v="2"/>
    <x v="2"/>
    <x v="1"/>
    <x v="3"/>
    <n v="19941.02"/>
    <n v="358.93835999999999"/>
    <n v="5"/>
    <n v="99705.1"/>
    <x v="3203"/>
    <n v="1.2"/>
    <n v="1142"/>
    <x v="222"/>
    <x v="9"/>
    <x v="9"/>
    <x v="9"/>
    <x v="13"/>
  </r>
  <r>
    <x v="3204"/>
    <x v="3"/>
    <x v="3"/>
    <x v="3"/>
    <x v="2"/>
    <x v="2"/>
    <n v="11147.82"/>
    <n v="200.66075999999998"/>
    <n v="5"/>
    <n v="55739.1"/>
    <x v="3204"/>
    <n v="1.33"/>
    <n v="2671"/>
    <x v="227"/>
    <x v="5"/>
    <x v="5"/>
    <x v="5"/>
    <x v="0"/>
  </r>
  <r>
    <x v="3205"/>
    <x v="6"/>
    <x v="4"/>
    <x v="6"/>
    <x v="1"/>
    <x v="4"/>
    <n v="10414.98"/>
    <n v="187.46963999999997"/>
    <n v="1"/>
    <n v="10414.98"/>
    <x v="3205"/>
    <n v="3.99"/>
    <n v="53"/>
    <x v="121"/>
    <x v="8"/>
    <x v="8"/>
    <x v="8"/>
    <x v="27"/>
  </r>
  <r>
    <x v="3206"/>
    <x v="2"/>
    <x v="2"/>
    <x v="2"/>
    <x v="1"/>
    <x v="5"/>
    <n v="11165.22"/>
    <n v="200.97395999999998"/>
    <n v="2"/>
    <n v="22330.44"/>
    <x v="3206"/>
    <n v="1.1499999999999999"/>
    <n v="126"/>
    <x v="117"/>
    <x v="3"/>
    <x v="3"/>
    <x v="3"/>
    <x v="18"/>
  </r>
  <r>
    <x v="3207"/>
    <x v="1"/>
    <x v="1"/>
    <x v="1"/>
    <x v="0"/>
    <x v="2"/>
    <n v="14944.35"/>
    <n v="268.99829999999997"/>
    <n v="3"/>
    <n v="44833.05"/>
    <x v="3207"/>
    <n v="1.38"/>
    <n v="3781"/>
    <x v="316"/>
    <x v="6"/>
    <x v="6"/>
    <x v="6"/>
    <x v="29"/>
  </r>
  <r>
    <x v="3208"/>
    <x v="2"/>
    <x v="2"/>
    <x v="2"/>
    <x v="1"/>
    <x v="4"/>
    <n v="10667.72"/>
    <n v="192.01895999999996"/>
    <n v="4"/>
    <n v="42670.879999999997"/>
    <x v="3208"/>
    <n v="4.0999999999999996"/>
    <n v="2926"/>
    <x v="345"/>
    <x v="4"/>
    <x v="4"/>
    <x v="4"/>
    <x v="8"/>
  </r>
  <r>
    <x v="3209"/>
    <x v="3"/>
    <x v="3"/>
    <x v="3"/>
    <x v="1"/>
    <x v="5"/>
    <n v="9167.11"/>
    <n v="165.00798"/>
    <n v="2"/>
    <n v="18334.22"/>
    <x v="3209"/>
    <n v="2.97"/>
    <n v="3308"/>
    <x v="355"/>
    <x v="10"/>
    <x v="10"/>
    <x v="10"/>
    <x v="6"/>
  </r>
  <r>
    <x v="3210"/>
    <x v="7"/>
    <x v="0"/>
    <x v="7"/>
    <x v="0"/>
    <x v="4"/>
    <n v="19993.560000000001"/>
    <n v="359.88407999999998"/>
    <n v="2"/>
    <n v="39987.120000000003"/>
    <x v="3210"/>
    <n v="3.13"/>
    <n v="831"/>
    <x v="221"/>
    <x v="7"/>
    <x v="7"/>
    <x v="7"/>
    <x v="11"/>
  </r>
  <r>
    <x v="3211"/>
    <x v="7"/>
    <x v="0"/>
    <x v="7"/>
    <x v="1"/>
    <x v="3"/>
    <n v="4434.99"/>
    <n v="79.829819999999984"/>
    <n v="2"/>
    <n v="8869.98"/>
    <x v="3211"/>
    <n v="4.09"/>
    <n v="1775"/>
    <x v="328"/>
    <x v="7"/>
    <x v="7"/>
    <x v="7"/>
    <x v="27"/>
  </r>
  <r>
    <x v="3212"/>
    <x v="0"/>
    <x v="0"/>
    <x v="0"/>
    <x v="1"/>
    <x v="1"/>
    <n v="16530.57"/>
    <n v="297.55025999999998"/>
    <n v="2"/>
    <n v="33061.14"/>
    <x v="3212"/>
    <n v="1.99"/>
    <n v="40"/>
    <x v="100"/>
    <x v="11"/>
    <x v="11"/>
    <x v="11"/>
    <x v="17"/>
  </r>
  <r>
    <x v="3213"/>
    <x v="9"/>
    <x v="1"/>
    <x v="9"/>
    <x v="0"/>
    <x v="2"/>
    <n v="11535.9"/>
    <n v="207.64619999999996"/>
    <n v="1"/>
    <n v="11535.9"/>
    <x v="3213"/>
    <n v="1.1100000000000001"/>
    <n v="365"/>
    <x v="70"/>
    <x v="9"/>
    <x v="9"/>
    <x v="9"/>
    <x v="9"/>
  </r>
  <r>
    <x v="3214"/>
    <x v="3"/>
    <x v="3"/>
    <x v="3"/>
    <x v="1"/>
    <x v="1"/>
    <n v="8259.48"/>
    <n v="148.67063999999999"/>
    <n v="5"/>
    <n v="41297.4"/>
    <x v="3214"/>
    <n v="2.2000000000000002"/>
    <n v="3761"/>
    <x v="180"/>
    <x v="10"/>
    <x v="10"/>
    <x v="10"/>
    <x v="17"/>
  </r>
  <r>
    <x v="3215"/>
    <x v="3"/>
    <x v="3"/>
    <x v="3"/>
    <x v="2"/>
    <x v="2"/>
    <n v="18454.11"/>
    <n v="332.17397999999997"/>
    <n v="2"/>
    <n v="36908.22"/>
    <x v="3215"/>
    <n v="1.43"/>
    <n v="2504"/>
    <x v="257"/>
    <x v="7"/>
    <x v="7"/>
    <x v="7"/>
    <x v="30"/>
  </r>
  <r>
    <x v="3216"/>
    <x v="4"/>
    <x v="0"/>
    <x v="4"/>
    <x v="2"/>
    <x v="2"/>
    <n v="15987.47"/>
    <n v="287.77445999999998"/>
    <n v="1"/>
    <n v="15987.47"/>
    <x v="3216"/>
    <n v="1.17"/>
    <n v="2959"/>
    <x v="68"/>
    <x v="2"/>
    <x v="2"/>
    <x v="2"/>
    <x v="1"/>
  </r>
  <r>
    <x v="3217"/>
    <x v="9"/>
    <x v="1"/>
    <x v="9"/>
    <x v="2"/>
    <x v="1"/>
    <n v="171.84"/>
    <n v="3.0931199999999999"/>
    <n v="4"/>
    <n v="687.36"/>
    <x v="3217"/>
    <n v="4.49"/>
    <n v="1896"/>
    <x v="132"/>
    <x v="6"/>
    <x v="6"/>
    <x v="6"/>
    <x v="8"/>
  </r>
  <r>
    <x v="3218"/>
    <x v="4"/>
    <x v="0"/>
    <x v="4"/>
    <x v="0"/>
    <x v="1"/>
    <n v="11177.99"/>
    <n v="201.20381999999998"/>
    <n v="4"/>
    <n v="44711.96"/>
    <x v="3218"/>
    <n v="4.2300000000000004"/>
    <n v="4051"/>
    <x v="81"/>
    <x v="11"/>
    <x v="11"/>
    <x v="11"/>
    <x v="6"/>
  </r>
  <r>
    <x v="3219"/>
    <x v="5"/>
    <x v="1"/>
    <x v="5"/>
    <x v="0"/>
    <x v="3"/>
    <n v="16913.5"/>
    <n v="304.44299999999998"/>
    <n v="4"/>
    <n v="67654"/>
    <x v="3219"/>
    <n v="3.78"/>
    <n v="1136"/>
    <x v="59"/>
    <x v="6"/>
    <x v="6"/>
    <x v="6"/>
    <x v="20"/>
  </r>
  <r>
    <x v="3220"/>
    <x v="3"/>
    <x v="3"/>
    <x v="3"/>
    <x v="0"/>
    <x v="0"/>
    <n v="7976.39"/>
    <n v="143.57501999999999"/>
    <n v="4"/>
    <n v="31905.56"/>
    <x v="3220"/>
    <n v="1.06"/>
    <n v="77"/>
    <x v="300"/>
    <x v="4"/>
    <x v="4"/>
    <x v="4"/>
    <x v="13"/>
  </r>
  <r>
    <x v="3221"/>
    <x v="7"/>
    <x v="0"/>
    <x v="7"/>
    <x v="1"/>
    <x v="5"/>
    <n v="14072.76"/>
    <n v="253.30967999999999"/>
    <n v="1"/>
    <n v="14072.76"/>
    <x v="3221"/>
    <n v="1.01"/>
    <n v="3882"/>
    <x v="146"/>
    <x v="4"/>
    <x v="4"/>
    <x v="4"/>
    <x v="28"/>
  </r>
  <r>
    <x v="3222"/>
    <x v="5"/>
    <x v="1"/>
    <x v="5"/>
    <x v="1"/>
    <x v="4"/>
    <n v="18797.310000000001"/>
    <n v="338.35158000000001"/>
    <n v="3"/>
    <n v="56391.93"/>
    <x v="3222"/>
    <n v="2.92"/>
    <n v="223"/>
    <x v="93"/>
    <x v="7"/>
    <x v="7"/>
    <x v="7"/>
    <x v="26"/>
  </r>
  <r>
    <x v="3223"/>
    <x v="7"/>
    <x v="0"/>
    <x v="7"/>
    <x v="2"/>
    <x v="2"/>
    <n v="13868.47"/>
    <n v="249.63245999999998"/>
    <n v="5"/>
    <n v="69342.350000000006"/>
    <x v="3223"/>
    <n v="4.01"/>
    <n v="3662"/>
    <x v="213"/>
    <x v="3"/>
    <x v="3"/>
    <x v="3"/>
    <x v="12"/>
  </r>
  <r>
    <x v="3224"/>
    <x v="3"/>
    <x v="3"/>
    <x v="3"/>
    <x v="0"/>
    <x v="0"/>
    <n v="12389.51"/>
    <n v="223.01118"/>
    <n v="1"/>
    <n v="12389.51"/>
    <x v="3224"/>
    <n v="3.76"/>
    <n v="3599"/>
    <x v="358"/>
    <x v="11"/>
    <x v="11"/>
    <x v="11"/>
    <x v="21"/>
  </r>
  <r>
    <x v="3225"/>
    <x v="3"/>
    <x v="3"/>
    <x v="3"/>
    <x v="2"/>
    <x v="4"/>
    <n v="1334.55"/>
    <n v="24.021899999999999"/>
    <n v="4"/>
    <n v="5338.2"/>
    <x v="3225"/>
    <n v="4.5599999999999996"/>
    <n v="4542"/>
    <x v="124"/>
    <x v="11"/>
    <x v="11"/>
    <x v="11"/>
    <x v="24"/>
  </r>
  <r>
    <x v="3226"/>
    <x v="9"/>
    <x v="1"/>
    <x v="9"/>
    <x v="2"/>
    <x v="5"/>
    <n v="16246.79"/>
    <n v="292.44222000000002"/>
    <n v="1"/>
    <n v="16246.79"/>
    <x v="3226"/>
    <n v="1.34"/>
    <n v="3650"/>
    <x v="299"/>
    <x v="0"/>
    <x v="0"/>
    <x v="0"/>
    <x v="13"/>
  </r>
  <r>
    <x v="3227"/>
    <x v="3"/>
    <x v="3"/>
    <x v="3"/>
    <x v="0"/>
    <x v="5"/>
    <n v="10666.39"/>
    <n v="191.99501999999998"/>
    <n v="3"/>
    <n v="31999.17"/>
    <x v="3227"/>
    <n v="3.63"/>
    <n v="1584"/>
    <x v="66"/>
    <x v="10"/>
    <x v="10"/>
    <x v="10"/>
    <x v="2"/>
  </r>
  <r>
    <x v="3228"/>
    <x v="4"/>
    <x v="0"/>
    <x v="4"/>
    <x v="2"/>
    <x v="5"/>
    <n v="7677.49"/>
    <n v="138.19481999999999"/>
    <n v="2"/>
    <n v="15354.98"/>
    <x v="3228"/>
    <n v="3.6"/>
    <n v="4257"/>
    <x v="40"/>
    <x v="0"/>
    <x v="0"/>
    <x v="0"/>
    <x v="5"/>
  </r>
  <r>
    <x v="3229"/>
    <x v="4"/>
    <x v="0"/>
    <x v="4"/>
    <x v="2"/>
    <x v="0"/>
    <n v="17694.77"/>
    <n v="318.50585999999998"/>
    <n v="3"/>
    <n v="53084.31"/>
    <x v="3229"/>
    <n v="3.37"/>
    <n v="612"/>
    <x v="140"/>
    <x v="1"/>
    <x v="1"/>
    <x v="1"/>
    <x v="23"/>
  </r>
  <r>
    <x v="3230"/>
    <x v="7"/>
    <x v="0"/>
    <x v="7"/>
    <x v="2"/>
    <x v="0"/>
    <n v="18241.04"/>
    <n v="328.33871999999997"/>
    <n v="4"/>
    <n v="72964.160000000003"/>
    <x v="3230"/>
    <n v="1.04"/>
    <n v="687"/>
    <x v="247"/>
    <x v="3"/>
    <x v="3"/>
    <x v="3"/>
    <x v="20"/>
  </r>
  <r>
    <x v="3231"/>
    <x v="3"/>
    <x v="3"/>
    <x v="3"/>
    <x v="1"/>
    <x v="5"/>
    <n v="13385.64"/>
    <n v="240.94151999999997"/>
    <n v="3"/>
    <n v="40156.92"/>
    <x v="3231"/>
    <n v="2.17"/>
    <n v="1056"/>
    <x v="89"/>
    <x v="2"/>
    <x v="2"/>
    <x v="2"/>
    <x v="24"/>
  </r>
  <r>
    <x v="3232"/>
    <x v="6"/>
    <x v="4"/>
    <x v="6"/>
    <x v="1"/>
    <x v="3"/>
    <n v="14762.71"/>
    <n v="265.72877999999997"/>
    <n v="4"/>
    <n v="59050.84"/>
    <x v="3232"/>
    <n v="1.3"/>
    <n v="1259"/>
    <x v="228"/>
    <x v="3"/>
    <x v="3"/>
    <x v="3"/>
    <x v="8"/>
  </r>
  <r>
    <x v="3233"/>
    <x v="5"/>
    <x v="1"/>
    <x v="5"/>
    <x v="1"/>
    <x v="3"/>
    <n v="470.41"/>
    <n v="8.4673800000000004"/>
    <n v="3"/>
    <n v="1411.23"/>
    <x v="3233"/>
    <n v="4.08"/>
    <n v="2780"/>
    <x v="259"/>
    <x v="4"/>
    <x v="4"/>
    <x v="4"/>
    <x v="30"/>
  </r>
  <r>
    <x v="3234"/>
    <x v="0"/>
    <x v="0"/>
    <x v="0"/>
    <x v="0"/>
    <x v="2"/>
    <n v="5114.1899999999996"/>
    <n v="92.055419999999984"/>
    <n v="5"/>
    <n v="25570.95"/>
    <x v="3234"/>
    <n v="3.5"/>
    <n v="3398"/>
    <x v="82"/>
    <x v="7"/>
    <x v="7"/>
    <x v="7"/>
    <x v="4"/>
  </r>
  <r>
    <x v="3235"/>
    <x v="3"/>
    <x v="3"/>
    <x v="3"/>
    <x v="0"/>
    <x v="1"/>
    <n v="15249.35"/>
    <n v="274.48829999999998"/>
    <n v="4"/>
    <n v="60997.4"/>
    <x v="3235"/>
    <n v="4.96"/>
    <n v="2966"/>
    <x v="284"/>
    <x v="2"/>
    <x v="2"/>
    <x v="2"/>
    <x v="30"/>
  </r>
  <r>
    <x v="3236"/>
    <x v="7"/>
    <x v="0"/>
    <x v="7"/>
    <x v="1"/>
    <x v="0"/>
    <n v="17259.48"/>
    <n v="310.67063999999999"/>
    <n v="3"/>
    <n v="51778.44"/>
    <x v="3236"/>
    <n v="3.02"/>
    <n v="4353"/>
    <x v="190"/>
    <x v="5"/>
    <x v="5"/>
    <x v="5"/>
    <x v="20"/>
  </r>
  <r>
    <x v="3237"/>
    <x v="7"/>
    <x v="0"/>
    <x v="7"/>
    <x v="2"/>
    <x v="3"/>
    <n v="17136.349999999999"/>
    <n v="308.45429999999993"/>
    <n v="4"/>
    <n v="68545.399999999994"/>
    <x v="3237"/>
    <n v="4.75"/>
    <n v="2853"/>
    <x v="341"/>
    <x v="0"/>
    <x v="0"/>
    <x v="0"/>
    <x v="19"/>
  </r>
  <r>
    <x v="3238"/>
    <x v="6"/>
    <x v="4"/>
    <x v="6"/>
    <x v="2"/>
    <x v="4"/>
    <n v="2526.38"/>
    <n v="45.47484"/>
    <n v="4"/>
    <n v="10105.52"/>
    <x v="3238"/>
    <n v="2.93"/>
    <n v="1335"/>
    <x v="109"/>
    <x v="11"/>
    <x v="11"/>
    <x v="11"/>
    <x v="11"/>
  </r>
  <r>
    <x v="3239"/>
    <x v="4"/>
    <x v="0"/>
    <x v="4"/>
    <x v="0"/>
    <x v="3"/>
    <n v="4678.5600000000004"/>
    <n v="84.214079999999996"/>
    <n v="4"/>
    <n v="18714.240000000002"/>
    <x v="3239"/>
    <n v="4.8099999999999996"/>
    <n v="2162"/>
    <x v="72"/>
    <x v="11"/>
    <x v="11"/>
    <x v="11"/>
    <x v="20"/>
  </r>
  <r>
    <x v="3240"/>
    <x v="0"/>
    <x v="0"/>
    <x v="0"/>
    <x v="1"/>
    <x v="5"/>
    <n v="19584.22"/>
    <n v="352.51596000000001"/>
    <n v="4"/>
    <n v="78336.88"/>
    <x v="3240"/>
    <n v="1.63"/>
    <n v="3618"/>
    <x v="66"/>
    <x v="10"/>
    <x v="10"/>
    <x v="10"/>
    <x v="2"/>
  </r>
  <r>
    <x v="3241"/>
    <x v="6"/>
    <x v="4"/>
    <x v="6"/>
    <x v="2"/>
    <x v="4"/>
    <n v="8853.09"/>
    <n v="159.35561999999999"/>
    <n v="4"/>
    <n v="35412.36"/>
    <x v="3241"/>
    <n v="2.25"/>
    <n v="2186"/>
    <x v="249"/>
    <x v="10"/>
    <x v="10"/>
    <x v="10"/>
    <x v="30"/>
  </r>
  <r>
    <x v="3242"/>
    <x v="4"/>
    <x v="0"/>
    <x v="4"/>
    <x v="0"/>
    <x v="5"/>
    <n v="11438.09"/>
    <n v="205.88561999999999"/>
    <n v="3"/>
    <n v="34314.269999999997"/>
    <x v="3242"/>
    <n v="3.08"/>
    <n v="2693"/>
    <x v="339"/>
    <x v="11"/>
    <x v="11"/>
    <x v="11"/>
    <x v="12"/>
  </r>
  <r>
    <x v="3243"/>
    <x v="7"/>
    <x v="0"/>
    <x v="7"/>
    <x v="2"/>
    <x v="3"/>
    <n v="9489.09"/>
    <n v="170.80362"/>
    <n v="5"/>
    <n v="47445.45"/>
    <x v="3243"/>
    <n v="1.1599999999999999"/>
    <n v="3186"/>
    <x v="18"/>
    <x v="6"/>
    <x v="6"/>
    <x v="6"/>
    <x v="15"/>
  </r>
  <r>
    <x v="3244"/>
    <x v="1"/>
    <x v="1"/>
    <x v="1"/>
    <x v="2"/>
    <x v="1"/>
    <n v="18780.93"/>
    <n v="338.05673999999999"/>
    <n v="1"/>
    <n v="18780.93"/>
    <x v="3244"/>
    <n v="4.26"/>
    <n v="486"/>
    <x v="178"/>
    <x v="8"/>
    <x v="8"/>
    <x v="8"/>
    <x v="5"/>
  </r>
  <r>
    <x v="3245"/>
    <x v="1"/>
    <x v="1"/>
    <x v="1"/>
    <x v="0"/>
    <x v="1"/>
    <n v="8645.32"/>
    <n v="155.61575999999999"/>
    <n v="2"/>
    <n v="17290.64"/>
    <x v="3245"/>
    <n v="1.42"/>
    <n v="3189"/>
    <x v="146"/>
    <x v="4"/>
    <x v="4"/>
    <x v="4"/>
    <x v="28"/>
  </r>
  <r>
    <x v="3246"/>
    <x v="8"/>
    <x v="3"/>
    <x v="8"/>
    <x v="1"/>
    <x v="0"/>
    <n v="5791.29"/>
    <n v="104.24321999999999"/>
    <n v="3"/>
    <n v="17373.87"/>
    <x v="3246"/>
    <n v="3.07"/>
    <n v="4463"/>
    <x v="280"/>
    <x v="11"/>
    <x v="11"/>
    <x v="11"/>
    <x v="7"/>
  </r>
  <r>
    <x v="3247"/>
    <x v="9"/>
    <x v="1"/>
    <x v="9"/>
    <x v="1"/>
    <x v="4"/>
    <n v="12678.56"/>
    <n v="228.21407999999997"/>
    <n v="3"/>
    <n v="38035.68"/>
    <x v="3247"/>
    <n v="4.54"/>
    <n v="887"/>
    <x v="6"/>
    <x v="3"/>
    <x v="3"/>
    <x v="3"/>
    <x v="6"/>
  </r>
  <r>
    <x v="3248"/>
    <x v="6"/>
    <x v="4"/>
    <x v="6"/>
    <x v="2"/>
    <x v="0"/>
    <n v="13436.51"/>
    <n v="241.85718"/>
    <n v="5"/>
    <n v="67182.55"/>
    <x v="3248"/>
    <n v="4.9400000000000004"/>
    <n v="4071"/>
    <x v="101"/>
    <x v="2"/>
    <x v="2"/>
    <x v="2"/>
    <x v="4"/>
  </r>
  <r>
    <x v="3249"/>
    <x v="3"/>
    <x v="3"/>
    <x v="3"/>
    <x v="1"/>
    <x v="0"/>
    <n v="10534.53"/>
    <n v="189.62154000000001"/>
    <n v="2"/>
    <n v="21069.06"/>
    <x v="3249"/>
    <n v="2.77"/>
    <n v="989"/>
    <x v="280"/>
    <x v="11"/>
    <x v="11"/>
    <x v="11"/>
    <x v="7"/>
  </r>
  <r>
    <x v="3250"/>
    <x v="2"/>
    <x v="2"/>
    <x v="2"/>
    <x v="0"/>
    <x v="1"/>
    <n v="4221.32"/>
    <n v="75.98375999999999"/>
    <n v="2"/>
    <n v="8442.64"/>
    <x v="3250"/>
    <n v="3.89"/>
    <n v="3614"/>
    <x v="289"/>
    <x v="3"/>
    <x v="3"/>
    <x v="3"/>
    <x v="23"/>
  </r>
  <r>
    <x v="3251"/>
    <x v="7"/>
    <x v="0"/>
    <x v="7"/>
    <x v="0"/>
    <x v="5"/>
    <n v="7663.1"/>
    <n v="137.9358"/>
    <n v="4"/>
    <n v="30652.400000000001"/>
    <x v="3251"/>
    <n v="3.53"/>
    <n v="660"/>
    <x v="96"/>
    <x v="1"/>
    <x v="1"/>
    <x v="1"/>
    <x v="10"/>
  </r>
  <r>
    <x v="3252"/>
    <x v="5"/>
    <x v="1"/>
    <x v="5"/>
    <x v="0"/>
    <x v="0"/>
    <n v="7594.46"/>
    <n v="136.70027999999999"/>
    <n v="5"/>
    <n v="37972.300000000003"/>
    <x v="3252"/>
    <n v="1.0900000000000001"/>
    <n v="449"/>
    <x v="122"/>
    <x v="7"/>
    <x v="7"/>
    <x v="7"/>
    <x v="1"/>
  </r>
  <r>
    <x v="3253"/>
    <x v="7"/>
    <x v="0"/>
    <x v="7"/>
    <x v="1"/>
    <x v="0"/>
    <n v="7098.46"/>
    <n v="127.77227999999999"/>
    <n v="2"/>
    <n v="14196.92"/>
    <x v="3253"/>
    <n v="1.38"/>
    <n v="50"/>
    <x v="171"/>
    <x v="5"/>
    <x v="5"/>
    <x v="5"/>
    <x v="23"/>
  </r>
  <r>
    <x v="3254"/>
    <x v="7"/>
    <x v="0"/>
    <x v="7"/>
    <x v="0"/>
    <x v="1"/>
    <n v="6481.44"/>
    <n v="116.66591999999999"/>
    <n v="2"/>
    <n v="12962.88"/>
    <x v="3254"/>
    <n v="3.78"/>
    <n v="3608"/>
    <x v="305"/>
    <x v="3"/>
    <x v="3"/>
    <x v="3"/>
    <x v="19"/>
  </r>
  <r>
    <x v="3255"/>
    <x v="6"/>
    <x v="4"/>
    <x v="6"/>
    <x v="0"/>
    <x v="0"/>
    <n v="13532.16"/>
    <n v="243.57887999999997"/>
    <n v="3"/>
    <n v="40596.480000000003"/>
    <x v="3255"/>
    <n v="3.9"/>
    <n v="2857"/>
    <x v="315"/>
    <x v="10"/>
    <x v="10"/>
    <x v="10"/>
    <x v="3"/>
  </r>
  <r>
    <x v="3256"/>
    <x v="8"/>
    <x v="3"/>
    <x v="8"/>
    <x v="2"/>
    <x v="1"/>
    <n v="5746.76"/>
    <n v="103.44167999999999"/>
    <n v="5"/>
    <n v="28733.8"/>
    <x v="3256"/>
    <n v="3.37"/>
    <n v="853"/>
    <x v="189"/>
    <x v="11"/>
    <x v="11"/>
    <x v="11"/>
    <x v="9"/>
  </r>
  <r>
    <x v="3257"/>
    <x v="2"/>
    <x v="2"/>
    <x v="2"/>
    <x v="0"/>
    <x v="2"/>
    <n v="19757.07"/>
    <n v="355.62725999999998"/>
    <n v="5"/>
    <n v="98785.35"/>
    <x v="3257"/>
    <n v="4.84"/>
    <n v="4375"/>
    <x v="184"/>
    <x v="10"/>
    <x v="10"/>
    <x v="10"/>
    <x v="10"/>
  </r>
  <r>
    <x v="3258"/>
    <x v="7"/>
    <x v="0"/>
    <x v="7"/>
    <x v="0"/>
    <x v="1"/>
    <n v="3734.34"/>
    <n v="67.218119999999999"/>
    <n v="2"/>
    <n v="7468.68"/>
    <x v="3258"/>
    <n v="2.14"/>
    <n v="3488"/>
    <x v="228"/>
    <x v="3"/>
    <x v="3"/>
    <x v="3"/>
    <x v="8"/>
  </r>
  <r>
    <x v="3259"/>
    <x v="1"/>
    <x v="1"/>
    <x v="1"/>
    <x v="2"/>
    <x v="3"/>
    <n v="2177.1799999999998"/>
    <n v="39.189239999999991"/>
    <n v="4"/>
    <n v="8708.7199999999993"/>
    <x v="3259"/>
    <n v="1.94"/>
    <n v="3987"/>
    <x v="126"/>
    <x v="5"/>
    <x v="5"/>
    <x v="5"/>
    <x v="24"/>
  </r>
  <r>
    <x v="3260"/>
    <x v="3"/>
    <x v="3"/>
    <x v="3"/>
    <x v="1"/>
    <x v="5"/>
    <n v="19384.22"/>
    <n v="348.91595999999998"/>
    <n v="5"/>
    <n v="96921.1"/>
    <x v="3260"/>
    <n v="4.96"/>
    <n v="4586"/>
    <x v="314"/>
    <x v="10"/>
    <x v="10"/>
    <x v="10"/>
    <x v="26"/>
  </r>
  <r>
    <x v="3261"/>
    <x v="5"/>
    <x v="1"/>
    <x v="5"/>
    <x v="2"/>
    <x v="5"/>
    <n v="17323.919999999998"/>
    <n v="311.83055999999993"/>
    <n v="5"/>
    <n v="86619.6"/>
    <x v="3261"/>
    <n v="1.58"/>
    <n v="2638"/>
    <x v="1"/>
    <x v="1"/>
    <x v="1"/>
    <x v="1"/>
    <x v="1"/>
  </r>
  <r>
    <x v="3262"/>
    <x v="9"/>
    <x v="1"/>
    <x v="9"/>
    <x v="0"/>
    <x v="0"/>
    <n v="3216.5"/>
    <n v="57.896999999999998"/>
    <n v="4"/>
    <n v="12866"/>
    <x v="3262"/>
    <n v="1.37"/>
    <n v="1520"/>
    <x v="146"/>
    <x v="4"/>
    <x v="4"/>
    <x v="4"/>
    <x v="28"/>
  </r>
  <r>
    <x v="3263"/>
    <x v="4"/>
    <x v="0"/>
    <x v="4"/>
    <x v="0"/>
    <x v="5"/>
    <n v="17827.22"/>
    <n v="320.88995999999997"/>
    <n v="3"/>
    <n v="53481.66"/>
    <x v="3263"/>
    <n v="3.08"/>
    <n v="2728"/>
    <x v="121"/>
    <x v="8"/>
    <x v="8"/>
    <x v="8"/>
    <x v="27"/>
  </r>
  <r>
    <x v="3264"/>
    <x v="4"/>
    <x v="0"/>
    <x v="4"/>
    <x v="0"/>
    <x v="3"/>
    <n v="12220.23"/>
    <n v="219.96413999999999"/>
    <n v="4"/>
    <n v="48880.92"/>
    <x v="3264"/>
    <n v="3.42"/>
    <n v="2922"/>
    <x v="230"/>
    <x v="7"/>
    <x v="7"/>
    <x v="7"/>
    <x v="8"/>
  </r>
  <r>
    <x v="3265"/>
    <x v="5"/>
    <x v="1"/>
    <x v="5"/>
    <x v="0"/>
    <x v="4"/>
    <n v="465.85"/>
    <n v="8.3852999999999991"/>
    <n v="3"/>
    <n v="1397.55"/>
    <x v="3265"/>
    <n v="1.43"/>
    <n v="3569"/>
    <x v="140"/>
    <x v="1"/>
    <x v="1"/>
    <x v="1"/>
    <x v="23"/>
  </r>
  <r>
    <x v="3266"/>
    <x v="1"/>
    <x v="1"/>
    <x v="1"/>
    <x v="0"/>
    <x v="5"/>
    <n v="8648.5"/>
    <n v="155.673"/>
    <n v="2"/>
    <n v="17297"/>
    <x v="3266"/>
    <n v="3.79"/>
    <n v="3404"/>
    <x v="101"/>
    <x v="2"/>
    <x v="2"/>
    <x v="2"/>
    <x v="4"/>
  </r>
  <r>
    <x v="3267"/>
    <x v="9"/>
    <x v="1"/>
    <x v="9"/>
    <x v="0"/>
    <x v="3"/>
    <n v="9650.5400000000009"/>
    <n v="173.70972"/>
    <n v="5"/>
    <n v="48252.7"/>
    <x v="3267"/>
    <n v="1.45"/>
    <n v="4519"/>
    <x v="165"/>
    <x v="7"/>
    <x v="7"/>
    <x v="7"/>
    <x v="21"/>
  </r>
  <r>
    <x v="3268"/>
    <x v="1"/>
    <x v="1"/>
    <x v="1"/>
    <x v="1"/>
    <x v="2"/>
    <n v="16400.810000000001"/>
    <n v="295.21458000000001"/>
    <n v="3"/>
    <n v="49202.43"/>
    <x v="3268"/>
    <n v="3.64"/>
    <n v="2878"/>
    <x v="56"/>
    <x v="10"/>
    <x v="10"/>
    <x v="10"/>
    <x v="23"/>
  </r>
  <r>
    <x v="3269"/>
    <x v="1"/>
    <x v="1"/>
    <x v="1"/>
    <x v="0"/>
    <x v="2"/>
    <n v="7989.59"/>
    <n v="143.81261999999998"/>
    <n v="3"/>
    <n v="23968.77"/>
    <x v="3269"/>
    <n v="3.79"/>
    <n v="320"/>
    <x v="288"/>
    <x v="4"/>
    <x v="4"/>
    <x v="4"/>
    <x v="14"/>
  </r>
  <r>
    <x v="3270"/>
    <x v="0"/>
    <x v="0"/>
    <x v="0"/>
    <x v="2"/>
    <x v="3"/>
    <n v="2574.36"/>
    <n v="46.338479999999997"/>
    <n v="5"/>
    <n v="12871.8"/>
    <x v="3270"/>
    <n v="3.48"/>
    <n v="1335"/>
    <x v="150"/>
    <x v="8"/>
    <x v="8"/>
    <x v="8"/>
    <x v="6"/>
  </r>
  <r>
    <x v="3271"/>
    <x v="5"/>
    <x v="1"/>
    <x v="5"/>
    <x v="2"/>
    <x v="4"/>
    <n v="3467.4"/>
    <n v="62.413199999999996"/>
    <n v="1"/>
    <n v="3467.4"/>
    <x v="3271"/>
    <n v="3.93"/>
    <n v="1951"/>
    <x v="33"/>
    <x v="0"/>
    <x v="0"/>
    <x v="0"/>
    <x v="9"/>
  </r>
  <r>
    <x v="3272"/>
    <x v="7"/>
    <x v="0"/>
    <x v="7"/>
    <x v="2"/>
    <x v="0"/>
    <n v="4889.55"/>
    <n v="88.011899999999997"/>
    <n v="1"/>
    <n v="4889.55"/>
    <x v="3272"/>
    <n v="4.72"/>
    <n v="3979"/>
    <x v="185"/>
    <x v="0"/>
    <x v="0"/>
    <x v="0"/>
    <x v="6"/>
  </r>
  <r>
    <x v="3273"/>
    <x v="2"/>
    <x v="2"/>
    <x v="2"/>
    <x v="1"/>
    <x v="0"/>
    <n v="18294.59"/>
    <n v="329.30261999999999"/>
    <n v="5"/>
    <n v="91472.95"/>
    <x v="3273"/>
    <n v="3.38"/>
    <n v="2096"/>
    <x v="243"/>
    <x v="5"/>
    <x v="5"/>
    <x v="5"/>
    <x v="27"/>
  </r>
  <r>
    <x v="3274"/>
    <x v="6"/>
    <x v="4"/>
    <x v="6"/>
    <x v="2"/>
    <x v="5"/>
    <n v="6850.67"/>
    <n v="123.31205999999999"/>
    <n v="3"/>
    <n v="20552.009999999998"/>
    <x v="3274"/>
    <n v="1.51"/>
    <n v="2737"/>
    <x v="38"/>
    <x v="10"/>
    <x v="10"/>
    <x v="10"/>
    <x v="15"/>
  </r>
  <r>
    <x v="3275"/>
    <x v="0"/>
    <x v="0"/>
    <x v="0"/>
    <x v="0"/>
    <x v="0"/>
    <n v="19681.96"/>
    <n v="354.27527999999995"/>
    <n v="3"/>
    <n v="59045.88"/>
    <x v="3275"/>
    <n v="3.07"/>
    <n v="744"/>
    <x v="13"/>
    <x v="8"/>
    <x v="8"/>
    <x v="8"/>
    <x v="13"/>
  </r>
  <r>
    <x v="3276"/>
    <x v="5"/>
    <x v="1"/>
    <x v="5"/>
    <x v="1"/>
    <x v="5"/>
    <n v="17131.490000000002"/>
    <n v="308.36682000000002"/>
    <n v="4"/>
    <n v="68525.960000000006"/>
    <x v="3276"/>
    <n v="3.64"/>
    <n v="1783"/>
    <x v="267"/>
    <x v="2"/>
    <x v="2"/>
    <x v="2"/>
    <x v="23"/>
  </r>
  <r>
    <x v="3277"/>
    <x v="7"/>
    <x v="0"/>
    <x v="7"/>
    <x v="2"/>
    <x v="0"/>
    <n v="10937.97"/>
    <n v="196.88345999999999"/>
    <n v="1"/>
    <n v="10937.97"/>
    <x v="3277"/>
    <n v="2.52"/>
    <n v="281"/>
    <x v="14"/>
    <x v="3"/>
    <x v="3"/>
    <x v="3"/>
    <x v="0"/>
  </r>
  <r>
    <x v="3278"/>
    <x v="4"/>
    <x v="0"/>
    <x v="4"/>
    <x v="2"/>
    <x v="5"/>
    <n v="3444.29"/>
    <n v="61.997219999999992"/>
    <n v="2"/>
    <n v="6888.58"/>
    <x v="3278"/>
    <n v="2.06"/>
    <n v="4508"/>
    <x v="266"/>
    <x v="10"/>
    <x v="10"/>
    <x v="10"/>
    <x v="24"/>
  </r>
  <r>
    <x v="3279"/>
    <x v="6"/>
    <x v="4"/>
    <x v="6"/>
    <x v="2"/>
    <x v="4"/>
    <n v="8123.97"/>
    <n v="146.23146"/>
    <n v="4"/>
    <n v="32495.88"/>
    <x v="3279"/>
    <n v="3.75"/>
    <n v="175"/>
    <x v="42"/>
    <x v="11"/>
    <x v="11"/>
    <x v="11"/>
    <x v="23"/>
  </r>
  <r>
    <x v="3280"/>
    <x v="3"/>
    <x v="3"/>
    <x v="3"/>
    <x v="0"/>
    <x v="1"/>
    <n v="7267.57"/>
    <n v="130.81625999999997"/>
    <n v="2"/>
    <n v="14535.14"/>
    <x v="3280"/>
    <n v="2.9"/>
    <n v="2165"/>
    <x v="153"/>
    <x v="10"/>
    <x v="10"/>
    <x v="10"/>
    <x v="13"/>
  </r>
  <r>
    <x v="3281"/>
    <x v="0"/>
    <x v="0"/>
    <x v="0"/>
    <x v="1"/>
    <x v="5"/>
    <n v="9086.66"/>
    <n v="163.55987999999999"/>
    <n v="5"/>
    <n v="45433.3"/>
    <x v="3281"/>
    <n v="4"/>
    <n v="3009"/>
    <x v="180"/>
    <x v="10"/>
    <x v="10"/>
    <x v="10"/>
    <x v="17"/>
  </r>
  <r>
    <x v="3282"/>
    <x v="4"/>
    <x v="0"/>
    <x v="4"/>
    <x v="0"/>
    <x v="1"/>
    <n v="17541.88"/>
    <n v="315.75383999999997"/>
    <n v="1"/>
    <n v="17541.88"/>
    <x v="3282"/>
    <n v="4.16"/>
    <n v="122"/>
    <x v="308"/>
    <x v="11"/>
    <x v="11"/>
    <x v="11"/>
    <x v="8"/>
  </r>
  <r>
    <x v="3283"/>
    <x v="5"/>
    <x v="1"/>
    <x v="5"/>
    <x v="1"/>
    <x v="5"/>
    <n v="521.66999999999996"/>
    <n v="9.3900599999999983"/>
    <n v="5"/>
    <n v="2608.35"/>
    <x v="3283"/>
    <n v="2.93"/>
    <n v="3264"/>
    <x v="193"/>
    <x v="7"/>
    <x v="7"/>
    <x v="7"/>
    <x v="2"/>
  </r>
  <r>
    <x v="3284"/>
    <x v="0"/>
    <x v="0"/>
    <x v="0"/>
    <x v="2"/>
    <x v="2"/>
    <n v="4371.75"/>
    <n v="78.691499999999991"/>
    <n v="3"/>
    <n v="13115.25"/>
    <x v="3284"/>
    <n v="3.38"/>
    <n v="1497"/>
    <x v="204"/>
    <x v="11"/>
    <x v="11"/>
    <x v="11"/>
    <x v="18"/>
  </r>
  <r>
    <x v="3285"/>
    <x v="0"/>
    <x v="0"/>
    <x v="0"/>
    <x v="0"/>
    <x v="4"/>
    <n v="18283.650000000001"/>
    <n v="329.10570000000001"/>
    <n v="2"/>
    <n v="36567.300000000003"/>
    <x v="3285"/>
    <n v="1.61"/>
    <n v="55"/>
    <x v="262"/>
    <x v="11"/>
    <x v="11"/>
    <x v="11"/>
    <x v="26"/>
  </r>
  <r>
    <x v="3286"/>
    <x v="3"/>
    <x v="3"/>
    <x v="3"/>
    <x v="1"/>
    <x v="4"/>
    <n v="17162.16"/>
    <n v="308.91888"/>
    <n v="5"/>
    <n v="85810.8"/>
    <x v="3286"/>
    <n v="2.65"/>
    <n v="1134"/>
    <x v="241"/>
    <x v="9"/>
    <x v="9"/>
    <x v="9"/>
    <x v="18"/>
  </r>
  <r>
    <x v="3287"/>
    <x v="9"/>
    <x v="1"/>
    <x v="9"/>
    <x v="2"/>
    <x v="4"/>
    <n v="10125.5"/>
    <n v="182.25899999999999"/>
    <n v="5"/>
    <n v="50627.5"/>
    <x v="3287"/>
    <n v="4.24"/>
    <n v="3505"/>
    <x v="71"/>
    <x v="3"/>
    <x v="3"/>
    <x v="3"/>
    <x v="11"/>
  </r>
  <r>
    <x v="3288"/>
    <x v="0"/>
    <x v="0"/>
    <x v="0"/>
    <x v="1"/>
    <x v="2"/>
    <n v="7041.36"/>
    <n v="126.74447999999998"/>
    <n v="1"/>
    <n v="7041.36"/>
    <x v="3288"/>
    <n v="3.69"/>
    <n v="1434"/>
    <x v="80"/>
    <x v="1"/>
    <x v="1"/>
    <x v="1"/>
    <x v="2"/>
  </r>
  <r>
    <x v="3289"/>
    <x v="9"/>
    <x v="1"/>
    <x v="9"/>
    <x v="1"/>
    <x v="1"/>
    <n v="11431.99"/>
    <n v="205.77581999999998"/>
    <n v="1"/>
    <n v="11431.99"/>
    <x v="3289"/>
    <n v="4.92"/>
    <n v="4360"/>
    <x v="185"/>
    <x v="0"/>
    <x v="0"/>
    <x v="0"/>
    <x v="6"/>
  </r>
  <r>
    <x v="3290"/>
    <x v="9"/>
    <x v="1"/>
    <x v="9"/>
    <x v="1"/>
    <x v="5"/>
    <n v="18133.41"/>
    <n v="326.40137999999996"/>
    <n v="2"/>
    <n v="36266.82"/>
    <x v="3290"/>
    <n v="3.67"/>
    <n v="2648"/>
    <x v="67"/>
    <x v="11"/>
    <x v="11"/>
    <x v="11"/>
    <x v="25"/>
  </r>
  <r>
    <x v="3291"/>
    <x v="5"/>
    <x v="1"/>
    <x v="5"/>
    <x v="0"/>
    <x v="4"/>
    <n v="12483.8"/>
    <n v="224.70839999999998"/>
    <n v="3"/>
    <n v="37451.4"/>
    <x v="3291"/>
    <n v="2.78"/>
    <n v="2344"/>
    <x v="150"/>
    <x v="8"/>
    <x v="8"/>
    <x v="8"/>
    <x v="6"/>
  </r>
  <r>
    <x v="3292"/>
    <x v="7"/>
    <x v="0"/>
    <x v="7"/>
    <x v="0"/>
    <x v="3"/>
    <n v="13981.68"/>
    <n v="251.67023999999998"/>
    <n v="1"/>
    <n v="13981.68"/>
    <x v="3292"/>
    <n v="4.49"/>
    <n v="4944"/>
    <x v="261"/>
    <x v="7"/>
    <x v="7"/>
    <x v="7"/>
    <x v="29"/>
  </r>
  <r>
    <x v="3293"/>
    <x v="4"/>
    <x v="0"/>
    <x v="4"/>
    <x v="2"/>
    <x v="0"/>
    <n v="11226.77"/>
    <n v="202.08186000000001"/>
    <n v="4"/>
    <n v="44907.08"/>
    <x v="3293"/>
    <n v="3.13"/>
    <n v="3701"/>
    <x v="205"/>
    <x v="1"/>
    <x v="1"/>
    <x v="1"/>
    <x v="27"/>
  </r>
  <r>
    <x v="3294"/>
    <x v="9"/>
    <x v="1"/>
    <x v="9"/>
    <x v="0"/>
    <x v="3"/>
    <n v="16469.32"/>
    <n v="296.44775999999996"/>
    <n v="5"/>
    <n v="82346.600000000006"/>
    <x v="3294"/>
    <n v="2.09"/>
    <n v="3003"/>
    <x v="28"/>
    <x v="7"/>
    <x v="7"/>
    <x v="7"/>
    <x v="5"/>
  </r>
  <r>
    <x v="3295"/>
    <x v="5"/>
    <x v="1"/>
    <x v="5"/>
    <x v="2"/>
    <x v="0"/>
    <n v="16570.09"/>
    <n v="298.26161999999999"/>
    <n v="2"/>
    <n v="33140.18"/>
    <x v="3295"/>
    <n v="4.8899999999999997"/>
    <n v="4401"/>
    <x v="99"/>
    <x v="9"/>
    <x v="9"/>
    <x v="9"/>
    <x v="20"/>
  </r>
  <r>
    <x v="3296"/>
    <x v="6"/>
    <x v="4"/>
    <x v="6"/>
    <x v="1"/>
    <x v="0"/>
    <n v="8980.94"/>
    <n v="161.65691999999999"/>
    <n v="4"/>
    <n v="35923.760000000002"/>
    <x v="3296"/>
    <n v="1.93"/>
    <n v="2841"/>
    <x v="266"/>
    <x v="10"/>
    <x v="10"/>
    <x v="10"/>
    <x v="24"/>
  </r>
  <r>
    <x v="3297"/>
    <x v="5"/>
    <x v="1"/>
    <x v="5"/>
    <x v="2"/>
    <x v="5"/>
    <n v="8315.8799999999992"/>
    <n v="149.68583999999998"/>
    <n v="3"/>
    <n v="24947.64"/>
    <x v="3297"/>
    <n v="2.27"/>
    <n v="211"/>
    <x v="284"/>
    <x v="2"/>
    <x v="2"/>
    <x v="2"/>
    <x v="30"/>
  </r>
  <r>
    <x v="3298"/>
    <x v="9"/>
    <x v="1"/>
    <x v="9"/>
    <x v="0"/>
    <x v="2"/>
    <n v="6848.16"/>
    <n v="123.26687999999999"/>
    <n v="1"/>
    <n v="6848.16"/>
    <x v="3298"/>
    <n v="2.27"/>
    <n v="3427"/>
    <x v="349"/>
    <x v="9"/>
    <x v="9"/>
    <x v="9"/>
    <x v="15"/>
  </r>
  <r>
    <x v="3299"/>
    <x v="6"/>
    <x v="4"/>
    <x v="6"/>
    <x v="1"/>
    <x v="3"/>
    <n v="10442.379999999999"/>
    <n v="187.96283999999997"/>
    <n v="5"/>
    <n v="52211.9"/>
    <x v="3299"/>
    <n v="2.94"/>
    <n v="966"/>
    <x v="347"/>
    <x v="1"/>
    <x v="1"/>
    <x v="1"/>
    <x v="3"/>
  </r>
  <r>
    <x v="3300"/>
    <x v="9"/>
    <x v="1"/>
    <x v="9"/>
    <x v="1"/>
    <x v="1"/>
    <n v="14564.28"/>
    <n v="262.15703999999999"/>
    <n v="3"/>
    <n v="43692.84"/>
    <x v="3300"/>
    <n v="1.77"/>
    <n v="27"/>
    <x v="172"/>
    <x v="0"/>
    <x v="0"/>
    <x v="0"/>
    <x v="23"/>
  </r>
  <r>
    <x v="3301"/>
    <x v="7"/>
    <x v="0"/>
    <x v="7"/>
    <x v="1"/>
    <x v="2"/>
    <n v="8448"/>
    <n v="152.06399999999999"/>
    <n v="1"/>
    <n v="8448"/>
    <x v="3301"/>
    <n v="4.8899999999999997"/>
    <n v="707"/>
    <x v="76"/>
    <x v="8"/>
    <x v="8"/>
    <x v="8"/>
    <x v="14"/>
  </r>
  <r>
    <x v="3302"/>
    <x v="2"/>
    <x v="2"/>
    <x v="2"/>
    <x v="1"/>
    <x v="5"/>
    <n v="10326.32"/>
    <n v="185.87375999999998"/>
    <n v="4"/>
    <n v="41305.279999999999"/>
    <x v="3302"/>
    <n v="2.63"/>
    <n v="842"/>
    <x v="337"/>
    <x v="9"/>
    <x v="9"/>
    <x v="9"/>
    <x v="17"/>
  </r>
  <r>
    <x v="3303"/>
    <x v="2"/>
    <x v="2"/>
    <x v="2"/>
    <x v="1"/>
    <x v="4"/>
    <n v="8110.55"/>
    <n v="145.98990000000001"/>
    <n v="3"/>
    <n v="24331.65"/>
    <x v="3303"/>
    <n v="4.51"/>
    <n v="2107"/>
    <x v="72"/>
    <x v="11"/>
    <x v="11"/>
    <x v="11"/>
    <x v="20"/>
  </r>
  <r>
    <x v="3304"/>
    <x v="3"/>
    <x v="3"/>
    <x v="3"/>
    <x v="1"/>
    <x v="3"/>
    <n v="6589.78"/>
    <n v="118.61603999999998"/>
    <n v="3"/>
    <n v="19769.34"/>
    <x v="3304"/>
    <n v="4.6900000000000004"/>
    <n v="1470"/>
    <x v="288"/>
    <x v="4"/>
    <x v="4"/>
    <x v="4"/>
    <x v="14"/>
  </r>
  <r>
    <x v="3305"/>
    <x v="0"/>
    <x v="0"/>
    <x v="0"/>
    <x v="2"/>
    <x v="1"/>
    <n v="12358.02"/>
    <n v="222.44435999999999"/>
    <n v="1"/>
    <n v="12358.02"/>
    <x v="3305"/>
    <n v="4.58"/>
    <n v="105"/>
    <x v="41"/>
    <x v="6"/>
    <x v="6"/>
    <x v="6"/>
    <x v="19"/>
  </r>
  <r>
    <x v="3306"/>
    <x v="2"/>
    <x v="2"/>
    <x v="2"/>
    <x v="0"/>
    <x v="5"/>
    <n v="15505.5"/>
    <n v="279.09899999999999"/>
    <n v="1"/>
    <n v="15505.5"/>
    <x v="3306"/>
    <n v="2.37"/>
    <n v="4749"/>
    <x v="34"/>
    <x v="8"/>
    <x v="8"/>
    <x v="8"/>
    <x v="9"/>
  </r>
  <r>
    <x v="3307"/>
    <x v="8"/>
    <x v="3"/>
    <x v="8"/>
    <x v="0"/>
    <x v="2"/>
    <n v="14275.74"/>
    <n v="256.96331999999995"/>
    <n v="1"/>
    <n v="14275.74"/>
    <x v="3307"/>
    <n v="4.1500000000000004"/>
    <n v="333"/>
    <x v="334"/>
    <x v="0"/>
    <x v="0"/>
    <x v="0"/>
    <x v="16"/>
  </r>
  <r>
    <x v="3308"/>
    <x v="6"/>
    <x v="4"/>
    <x v="6"/>
    <x v="0"/>
    <x v="0"/>
    <n v="4723.3500000000004"/>
    <n v="85.020300000000006"/>
    <n v="3"/>
    <n v="14170.05"/>
    <x v="3308"/>
    <n v="2.08"/>
    <n v="885"/>
    <x v="276"/>
    <x v="5"/>
    <x v="5"/>
    <x v="5"/>
    <x v="4"/>
  </r>
  <r>
    <x v="3309"/>
    <x v="5"/>
    <x v="1"/>
    <x v="5"/>
    <x v="2"/>
    <x v="1"/>
    <n v="8703.7999999999993"/>
    <n v="156.66839999999996"/>
    <n v="2"/>
    <n v="17407.599999999999"/>
    <x v="3309"/>
    <n v="4.13"/>
    <n v="1924"/>
    <x v="27"/>
    <x v="9"/>
    <x v="9"/>
    <x v="9"/>
    <x v="1"/>
  </r>
  <r>
    <x v="3310"/>
    <x v="7"/>
    <x v="0"/>
    <x v="7"/>
    <x v="1"/>
    <x v="0"/>
    <n v="7175.99"/>
    <n v="129.16781999999998"/>
    <n v="1"/>
    <n v="7175.99"/>
    <x v="3310"/>
    <n v="4.12"/>
    <n v="30"/>
    <x v="136"/>
    <x v="0"/>
    <x v="0"/>
    <x v="0"/>
    <x v="30"/>
  </r>
  <r>
    <x v="3311"/>
    <x v="2"/>
    <x v="2"/>
    <x v="2"/>
    <x v="1"/>
    <x v="2"/>
    <n v="2764.25"/>
    <n v="49.756499999999996"/>
    <n v="5"/>
    <n v="13821.25"/>
    <x v="3311"/>
    <n v="2.04"/>
    <n v="2965"/>
    <x v="316"/>
    <x v="6"/>
    <x v="6"/>
    <x v="6"/>
    <x v="29"/>
  </r>
  <r>
    <x v="3312"/>
    <x v="2"/>
    <x v="2"/>
    <x v="2"/>
    <x v="1"/>
    <x v="1"/>
    <n v="502.35"/>
    <n v="9.0422999999999991"/>
    <n v="1"/>
    <n v="502.35"/>
    <x v="3312"/>
    <n v="3.72"/>
    <n v="506"/>
    <x v="250"/>
    <x v="3"/>
    <x v="3"/>
    <x v="3"/>
    <x v="27"/>
  </r>
  <r>
    <x v="3313"/>
    <x v="7"/>
    <x v="0"/>
    <x v="7"/>
    <x v="2"/>
    <x v="2"/>
    <n v="10022.86"/>
    <n v="180.41147999999998"/>
    <n v="1"/>
    <n v="10022.86"/>
    <x v="3313"/>
    <n v="3.95"/>
    <n v="2790"/>
    <x v="69"/>
    <x v="0"/>
    <x v="0"/>
    <x v="0"/>
    <x v="20"/>
  </r>
  <r>
    <x v="3314"/>
    <x v="7"/>
    <x v="0"/>
    <x v="7"/>
    <x v="1"/>
    <x v="2"/>
    <n v="15635.82"/>
    <n v="281.44475999999997"/>
    <n v="4"/>
    <n v="62543.28"/>
    <x v="3314"/>
    <n v="1.27"/>
    <n v="1066"/>
    <x v="208"/>
    <x v="0"/>
    <x v="0"/>
    <x v="0"/>
    <x v="26"/>
  </r>
  <r>
    <x v="3315"/>
    <x v="4"/>
    <x v="0"/>
    <x v="4"/>
    <x v="1"/>
    <x v="0"/>
    <n v="15691.97"/>
    <n v="282.45545999999996"/>
    <n v="2"/>
    <n v="31383.94"/>
    <x v="3315"/>
    <n v="2.84"/>
    <n v="1196"/>
    <x v="7"/>
    <x v="6"/>
    <x v="6"/>
    <x v="6"/>
    <x v="7"/>
  </r>
  <r>
    <x v="3316"/>
    <x v="5"/>
    <x v="1"/>
    <x v="5"/>
    <x v="2"/>
    <x v="0"/>
    <n v="9291.18"/>
    <n v="167.24124"/>
    <n v="4"/>
    <n v="37164.720000000001"/>
    <x v="3316"/>
    <n v="2.4"/>
    <n v="3655"/>
    <x v="169"/>
    <x v="10"/>
    <x v="10"/>
    <x v="10"/>
    <x v="19"/>
  </r>
  <r>
    <x v="3317"/>
    <x v="1"/>
    <x v="1"/>
    <x v="1"/>
    <x v="1"/>
    <x v="5"/>
    <n v="19803.23"/>
    <n v="356.45813999999996"/>
    <n v="5"/>
    <n v="99016.15"/>
    <x v="3317"/>
    <n v="3.89"/>
    <n v="3333"/>
    <x v="275"/>
    <x v="2"/>
    <x v="2"/>
    <x v="2"/>
    <x v="27"/>
  </r>
  <r>
    <x v="3318"/>
    <x v="8"/>
    <x v="3"/>
    <x v="8"/>
    <x v="2"/>
    <x v="1"/>
    <n v="4434.0200000000004"/>
    <n v="79.812359999999998"/>
    <n v="2"/>
    <n v="8868.0400000000009"/>
    <x v="3318"/>
    <n v="3.14"/>
    <n v="1906"/>
    <x v="0"/>
    <x v="0"/>
    <x v="0"/>
    <x v="0"/>
    <x v="0"/>
  </r>
  <r>
    <x v="3319"/>
    <x v="9"/>
    <x v="1"/>
    <x v="9"/>
    <x v="2"/>
    <x v="1"/>
    <n v="16350.89"/>
    <n v="294.31601999999998"/>
    <n v="4"/>
    <n v="65403.56"/>
    <x v="3319"/>
    <n v="4.99"/>
    <n v="3814"/>
    <x v="217"/>
    <x v="10"/>
    <x v="10"/>
    <x v="10"/>
    <x v="22"/>
  </r>
  <r>
    <x v="3320"/>
    <x v="9"/>
    <x v="1"/>
    <x v="9"/>
    <x v="0"/>
    <x v="2"/>
    <n v="3721.23"/>
    <n v="66.982140000000001"/>
    <n v="2"/>
    <n v="7442.46"/>
    <x v="3320"/>
    <n v="3.32"/>
    <n v="1380"/>
    <x v="116"/>
    <x v="3"/>
    <x v="3"/>
    <x v="3"/>
    <x v="17"/>
  </r>
  <r>
    <x v="3321"/>
    <x v="5"/>
    <x v="1"/>
    <x v="5"/>
    <x v="0"/>
    <x v="5"/>
    <n v="4464.74"/>
    <n v="80.365319999999997"/>
    <n v="1"/>
    <n v="4464.74"/>
    <x v="3321"/>
    <n v="3.85"/>
    <n v="1277"/>
    <x v="163"/>
    <x v="3"/>
    <x v="3"/>
    <x v="3"/>
    <x v="25"/>
  </r>
  <r>
    <x v="3322"/>
    <x v="6"/>
    <x v="4"/>
    <x v="6"/>
    <x v="0"/>
    <x v="3"/>
    <n v="2164.14"/>
    <n v="38.954519999999995"/>
    <n v="3"/>
    <n v="6492.42"/>
    <x v="3322"/>
    <n v="1.35"/>
    <n v="3636"/>
    <x v="200"/>
    <x v="2"/>
    <x v="2"/>
    <x v="2"/>
    <x v="19"/>
  </r>
  <r>
    <x v="3323"/>
    <x v="5"/>
    <x v="1"/>
    <x v="5"/>
    <x v="2"/>
    <x v="1"/>
    <n v="4226.8900000000003"/>
    <n v="76.084019999999995"/>
    <n v="1"/>
    <n v="4226.8900000000003"/>
    <x v="3323"/>
    <n v="4.46"/>
    <n v="4019"/>
    <x v="271"/>
    <x v="6"/>
    <x v="6"/>
    <x v="6"/>
    <x v="26"/>
  </r>
  <r>
    <x v="3324"/>
    <x v="4"/>
    <x v="0"/>
    <x v="4"/>
    <x v="2"/>
    <x v="4"/>
    <n v="8197.08"/>
    <n v="147.54743999999999"/>
    <n v="4"/>
    <n v="32788.32"/>
    <x v="3324"/>
    <n v="1.1000000000000001"/>
    <n v="3882"/>
    <x v="184"/>
    <x v="10"/>
    <x v="10"/>
    <x v="10"/>
    <x v="10"/>
  </r>
  <r>
    <x v="3325"/>
    <x v="5"/>
    <x v="1"/>
    <x v="5"/>
    <x v="1"/>
    <x v="4"/>
    <n v="7005.96"/>
    <n v="126.10727999999999"/>
    <n v="1"/>
    <n v="7005.96"/>
    <x v="3325"/>
    <n v="1.82"/>
    <n v="2030"/>
    <x v="110"/>
    <x v="8"/>
    <x v="8"/>
    <x v="8"/>
    <x v="10"/>
  </r>
  <r>
    <x v="3326"/>
    <x v="5"/>
    <x v="1"/>
    <x v="5"/>
    <x v="2"/>
    <x v="5"/>
    <n v="2675.16"/>
    <n v="48.152879999999996"/>
    <n v="3"/>
    <n v="8025.48"/>
    <x v="3326"/>
    <n v="3.42"/>
    <n v="4419"/>
    <x v="288"/>
    <x v="4"/>
    <x v="4"/>
    <x v="4"/>
    <x v="14"/>
  </r>
  <r>
    <x v="3327"/>
    <x v="3"/>
    <x v="3"/>
    <x v="3"/>
    <x v="2"/>
    <x v="0"/>
    <n v="14785.88"/>
    <n v="266.14583999999996"/>
    <n v="4"/>
    <n v="59143.519999999997"/>
    <x v="3327"/>
    <n v="3.96"/>
    <n v="1421"/>
    <x v="97"/>
    <x v="0"/>
    <x v="0"/>
    <x v="0"/>
    <x v="28"/>
  </r>
  <r>
    <x v="3328"/>
    <x v="2"/>
    <x v="2"/>
    <x v="2"/>
    <x v="2"/>
    <x v="3"/>
    <n v="18363.88"/>
    <n v="330.54984000000002"/>
    <n v="5"/>
    <n v="91819.4"/>
    <x v="3328"/>
    <n v="4.1500000000000004"/>
    <n v="766"/>
    <x v="201"/>
    <x v="2"/>
    <x v="2"/>
    <x v="2"/>
    <x v="8"/>
  </r>
  <r>
    <x v="3329"/>
    <x v="0"/>
    <x v="0"/>
    <x v="0"/>
    <x v="0"/>
    <x v="0"/>
    <n v="888.24"/>
    <n v="15.988319999999998"/>
    <n v="4"/>
    <n v="3552.96"/>
    <x v="3329"/>
    <n v="4.46"/>
    <n v="4092"/>
    <x v="277"/>
    <x v="7"/>
    <x v="7"/>
    <x v="7"/>
    <x v="28"/>
  </r>
  <r>
    <x v="3330"/>
    <x v="3"/>
    <x v="3"/>
    <x v="3"/>
    <x v="1"/>
    <x v="2"/>
    <n v="11824.53"/>
    <n v="212.84154000000001"/>
    <n v="5"/>
    <n v="59122.65"/>
    <x v="3330"/>
    <n v="1.72"/>
    <n v="3948"/>
    <x v="34"/>
    <x v="8"/>
    <x v="8"/>
    <x v="8"/>
    <x v="9"/>
  </r>
  <r>
    <x v="3331"/>
    <x v="9"/>
    <x v="1"/>
    <x v="9"/>
    <x v="2"/>
    <x v="4"/>
    <n v="2844.9"/>
    <n v="51.208199999999998"/>
    <n v="3"/>
    <n v="8534.7000000000007"/>
    <x v="3331"/>
    <n v="2.44"/>
    <n v="3879"/>
    <x v="85"/>
    <x v="11"/>
    <x v="11"/>
    <x v="11"/>
    <x v="19"/>
  </r>
  <r>
    <x v="3332"/>
    <x v="5"/>
    <x v="1"/>
    <x v="5"/>
    <x v="2"/>
    <x v="1"/>
    <n v="6952.3"/>
    <n v="125.14139999999999"/>
    <n v="4"/>
    <n v="27809.200000000001"/>
    <x v="3332"/>
    <n v="3.04"/>
    <n v="2467"/>
    <x v="52"/>
    <x v="3"/>
    <x v="3"/>
    <x v="3"/>
    <x v="24"/>
  </r>
  <r>
    <x v="3333"/>
    <x v="7"/>
    <x v="0"/>
    <x v="7"/>
    <x v="1"/>
    <x v="4"/>
    <n v="3957.17"/>
    <n v="71.22905999999999"/>
    <n v="3"/>
    <n v="11871.51"/>
    <x v="3333"/>
    <n v="1.31"/>
    <n v="1644"/>
    <x v="157"/>
    <x v="7"/>
    <x v="7"/>
    <x v="7"/>
    <x v="9"/>
  </r>
  <r>
    <x v="3334"/>
    <x v="8"/>
    <x v="3"/>
    <x v="8"/>
    <x v="0"/>
    <x v="5"/>
    <n v="2740.35"/>
    <n v="49.326299999999996"/>
    <n v="5"/>
    <n v="13701.75"/>
    <x v="3334"/>
    <n v="2.25"/>
    <n v="1371"/>
    <x v="102"/>
    <x v="3"/>
    <x v="3"/>
    <x v="3"/>
    <x v="26"/>
  </r>
  <r>
    <x v="3335"/>
    <x v="1"/>
    <x v="1"/>
    <x v="1"/>
    <x v="2"/>
    <x v="0"/>
    <n v="7725.92"/>
    <n v="139.06655999999998"/>
    <n v="4"/>
    <n v="30903.68"/>
    <x v="3335"/>
    <n v="4.6500000000000004"/>
    <n v="4277"/>
    <x v="210"/>
    <x v="9"/>
    <x v="9"/>
    <x v="9"/>
    <x v="0"/>
  </r>
  <r>
    <x v="3336"/>
    <x v="2"/>
    <x v="2"/>
    <x v="2"/>
    <x v="2"/>
    <x v="1"/>
    <n v="18632.349999999999"/>
    <n v="335.38229999999993"/>
    <n v="4"/>
    <n v="74529.399999999994"/>
    <x v="3336"/>
    <n v="2.19"/>
    <n v="4663"/>
    <x v="260"/>
    <x v="4"/>
    <x v="4"/>
    <x v="4"/>
    <x v="1"/>
  </r>
  <r>
    <x v="3337"/>
    <x v="3"/>
    <x v="3"/>
    <x v="3"/>
    <x v="1"/>
    <x v="0"/>
    <n v="14949.62"/>
    <n v="269.09316000000001"/>
    <n v="5"/>
    <n v="74748.100000000006"/>
    <x v="3337"/>
    <n v="1.54"/>
    <n v="3672"/>
    <x v="0"/>
    <x v="0"/>
    <x v="0"/>
    <x v="0"/>
    <x v="0"/>
  </r>
  <r>
    <x v="3338"/>
    <x v="8"/>
    <x v="3"/>
    <x v="8"/>
    <x v="1"/>
    <x v="1"/>
    <n v="10767.66"/>
    <n v="193.81787999999997"/>
    <n v="3"/>
    <n v="32302.98"/>
    <x v="3338"/>
    <n v="3.98"/>
    <n v="337"/>
    <x v="277"/>
    <x v="7"/>
    <x v="7"/>
    <x v="7"/>
    <x v="28"/>
  </r>
  <r>
    <x v="3339"/>
    <x v="3"/>
    <x v="3"/>
    <x v="3"/>
    <x v="2"/>
    <x v="2"/>
    <n v="11651.66"/>
    <n v="209.72987999999998"/>
    <n v="3"/>
    <n v="34954.980000000003"/>
    <x v="3339"/>
    <n v="4.76"/>
    <n v="452"/>
    <x v="305"/>
    <x v="3"/>
    <x v="3"/>
    <x v="3"/>
    <x v="19"/>
  </r>
  <r>
    <x v="3340"/>
    <x v="9"/>
    <x v="1"/>
    <x v="9"/>
    <x v="2"/>
    <x v="0"/>
    <n v="18578.580000000002"/>
    <n v="334.41444000000001"/>
    <n v="4"/>
    <n v="74314.320000000007"/>
    <x v="3340"/>
    <n v="1.48"/>
    <n v="3711"/>
    <x v="80"/>
    <x v="1"/>
    <x v="1"/>
    <x v="1"/>
    <x v="2"/>
  </r>
  <r>
    <x v="3341"/>
    <x v="5"/>
    <x v="1"/>
    <x v="5"/>
    <x v="2"/>
    <x v="1"/>
    <n v="17364.939999999999"/>
    <n v="312.56891999999993"/>
    <n v="3"/>
    <n v="52094.82"/>
    <x v="3341"/>
    <n v="4.1399999999999997"/>
    <n v="173"/>
    <x v="240"/>
    <x v="2"/>
    <x v="2"/>
    <x v="2"/>
    <x v="28"/>
  </r>
  <r>
    <x v="3342"/>
    <x v="5"/>
    <x v="1"/>
    <x v="5"/>
    <x v="1"/>
    <x v="2"/>
    <n v="10190.64"/>
    <n v="183.43151999999998"/>
    <n v="4"/>
    <n v="40762.559999999998"/>
    <x v="3342"/>
    <n v="2.0299999999999998"/>
    <n v="1206"/>
    <x v="351"/>
    <x v="11"/>
    <x v="11"/>
    <x v="11"/>
    <x v="3"/>
  </r>
  <r>
    <x v="3343"/>
    <x v="0"/>
    <x v="0"/>
    <x v="0"/>
    <x v="2"/>
    <x v="0"/>
    <n v="10065.39"/>
    <n v="181.17701999999997"/>
    <n v="4"/>
    <n v="40261.56"/>
    <x v="3343"/>
    <n v="2.65"/>
    <n v="4102"/>
    <x v="40"/>
    <x v="0"/>
    <x v="0"/>
    <x v="0"/>
    <x v="5"/>
  </r>
  <r>
    <x v="3344"/>
    <x v="6"/>
    <x v="4"/>
    <x v="6"/>
    <x v="2"/>
    <x v="4"/>
    <n v="12191.11"/>
    <n v="219.43997999999999"/>
    <n v="4"/>
    <n v="48764.44"/>
    <x v="3344"/>
    <n v="4.34"/>
    <n v="2466"/>
    <x v="133"/>
    <x v="10"/>
    <x v="10"/>
    <x v="10"/>
    <x v="29"/>
  </r>
  <r>
    <x v="3345"/>
    <x v="2"/>
    <x v="2"/>
    <x v="2"/>
    <x v="2"/>
    <x v="3"/>
    <n v="5329.43"/>
    <n v="95.929739999999995"/>
    <n v="4"/>
    <n v="21317.72"/>
    <x v="3345"/>
    <n v="3.65"/>
    <n v="1759"/>
    <x v="218"/>
    <x v="11"/>
    <x v="11"/>
    <x v="11"/>
    <x v="10"/>
  </r>
  <r>
    <x v="3346"/>
    <x v="3"/>
    <x v="3"/>
    <x v="3"/>
    <x v="0"/>
    <x v="3"/>
    <n v="15724.45"/>
    <n v="283.0401"/>
    <n v="2"/>
    <n v="31448.9"/>
    <x v="3346"/>
    <n v="2.39"/>
    <n v="1793"/>
    <x v="226"/>
    <x v="4"/>
    <x v="4"/>
    <x v="4"/>
    <x v="3"/>
  </r>
  <r>
    <x v="3347"/>
    <x v="1"/>
    <x v="1"/>
    <x v="1"/>
    <x v="0"/>
    <x v="1"/>
    <n v="8740.61"/>
    <n v="157.33098000000001"/>
    <n v="4"/>
    <n v="34962.44"/>
    <x v="3347"/>
    <n v="3.88"/>
    <n v="3432"/>
    <x v="241"/>
    <x v="9"/>
    <x v="9"/>
    <x v="9"/>
    <x v="18"/>
  </r>
  <r>
    <x v="3348"/>
    <x v="4"/>
    <x v="0"/>
    <x v="4"/>
    <x v="0"/>
    <x v="3"/>
    <n v="7010.84"/>
    <n v="126.19511999999999"/>
    <n v="5"/>
    <n v="35054.199999999997"/>
    <x v="3348"/>
    <n v="1.61"/>
    <n v="1123"/>
    <x v="153"/>
    <x v="10"/>
    <x v="10"/>
    <x v="10"/>
    <x v="13"/>
  </r>
  <r>
    <x v="3349"/>
    <x v="8"/>
    <x v="3"/>
    <x v="8"/>
    <x v="1"/>
    <x v="4"/>
    <n v="17441.88"/>
    <n v="313.95384000000001"/>
    <n v="2"/>
    <n v="34883.760000000002"/>
    <x v="3349"/>
    <n v="2.35"/>
    <n v="1409"/>
    <x v="210"/>
    <x v="9"/>
    <x v="9"/>
    <x v="9"/>
    <x v="0"/>
  </r>
  <r>
    <x v="3350"/>
    <x v="3"/>
    <x v="3"/>
    <x v="3"/>
    <x v="0"/>
    <x v="3"/>
    <n v="19346.64"/>
    <n v="348.23951999999997"/>
    <n v="5"/>
    <n v="96733.2"/>
    <x v="3350"/>
    <n v="1.43"/>
    <n v="3405"/>
    <x v="44"/>
    <x v="3"/>
    <x v="3"/>
    <x v="3"/>
    <x v="15"/>
  </r>
  <r>
    <x v="3351"/>
    <x v="0"/>
    <x v="0"/>
    <x v="0"/>
    <x v="1"/>
    <x v="5"/>
    <n v="5568.12"/>
    <n v="100.22615999999999"/>
    <n v="2"/>
    <n v="11136.24"/>
    <x v="3351"/>
    <n v="2.72"/>
    <n v="2141"/>
    <x v="343"/>
    <x v="3"/>
    <x v="3"/>
    <x v="3"/>
    <x v="10"/>
  </r>
  <r>
    <x v="3352"/>
    <x v="9"/>
    <x v="1"/>
    <x v="9"/>
    <x v="2"/>
    <x v="4"/>
    <n v="8378.49"/>
    <n v="150.81281999999999"/>
    <n v="2"/>
    <n v="16756.98"/>
    <x v="3352"/>
    <n v="4.54"/>
    <n v="4918"/>
    <x v="14"/>
    <x v="3"/>
    <x v="3"/>
    <x v="3"/>
    <x v="0"/>
  </r>
  <r>
    <x v="3353"/>
    <x v="7"/>
    <x v="0"/>
    <x v="7"/>
    <x v="2"/>
    <x v="1"/>
    <n v="18862.75"/>
    <n v="339.52949999999998"/>
    <n v="3"/>
    <n v="56588.25"/>
    <x v="3353"/>
    <n v="3.86"/>
    <n v="1196"/>
    <x v="27"/>
    <x v="9"/>
    <x v="9"/>
    <x v="9"/>
    <x v="1"/>
  </r>
  <r>
    <x v="3354"/>
    <x v="4"/>
    <x v="0"/>
    <x v="4"/>
    <x v="1"/>
    <x v="2"/>
    <n v="17680.72"/>
    <n v="318.25295999999997"/>
    <n v="5"/>
    <n v="88403.6"/>
    <x v="3354"/>
    <n v="2.82"/>
    <n v="1033"/>
    <x v="218"/>
    <x v="11"/>
    <x v="11"/>
    <x v="11"/>
    <x v="10"/>
  </r>
  <r>
    <x v="3355"/>
    <x v="3"/>
    <x v="3"/>
    <x v="3"/>
    <x v="1"/>
    <x v="0"/>
    <n v="9856.41"/>
    <n v="177.41537999999997"/>
    <n v="5"/>
    <n v="49282.05"/>
    <x v="3355"/>
    <n v="3.17"/>
    <n v="1557"/>
    <x v="298"/>
    <x v="2"/>
    <x v="2"/>
    <x v="2"/>
    <x v="0"/>
  </r>
  <r>
    <x v="3356"/>
    <x v="1"/>
    <x v="1"/>
    <x v="1"/>
    <x v="2"/>
    <x v="0"/>
    <n v="2030.11"/>
    <n v="36.541979999999995"/>
    <n v="3"/>
    <n v="6090.33"/>
    <x v="3356"/>
    <n v="1.89"/>
    <n v="1974"/>
    <x v="33"/>
    <x v="0"/>
    <x v="0"/>
    <x v="0"/>
    <x v="9"/>
  </r>
  <r>
    <x v="3357"/>
    <x v="0"/>
    <x v="0"/>
    <x v="0"/>
    <x v="2"/>
    <x v="5"/>
    <n v="18315.849999999999"/>
    <n v="329.68529999999993"/>
    <n v="2"/>
    <n v="36631.699999999997"/>
    <x v="3357"/>
    <n v="1.59"/>
    <n v="3129"/>
    <x v="147"/>
    <x v="4"/>
    <x v="4"/>
    <x v="4"/>
    <x v="23"/>
  </r>
  <r>
    <x v="3358"/>
    <x v="7"/>
    <x v="0"/>
    <x v="7"/>
    <x v="0"/>
    <x v="2"/>
    <n v="15510.61"/>
    <n v="279.19097999999997"/>
    <n v="3"/>
    <n v="46531.83"/>
    <x v="3358"/>
    <n v="3.63"/>
    <n v="3409"/>
    <x v="125"/>
    <x v="2"/>
    <x v="2"/>
    <x v="2"/>
    <x v="17"/>
  </r>
  <r>
    <x v="3359"/>
    <x v="3"/>
    <x v="3"/>
    <x v="3"/>
    <x v="0"/>
    <x v="1"/>
    <n v="1804.96"/>
    <n v="32.489280000000001"/>
    <n v="3"/>
    <n v="5414.88"/>
    <x v="3359"/>
    <n v="4.51"/>
    <n v="4251"/>
    <x v="63"/>
    <x v="9"/>
    <x v="9"/>
    <x v="9"/>
    <x v="6"/>
  </r>
  <r>
    <x v="3360"/>
    <x v="3"/>
    <x v="3"/>
    <x v="3"/>
    <x v="2"/>
    <x v="3"/>
    <n v="279.18"/>
    <n v="5.0252400000000002"/>
    <n v="4"/>
    <n v="1116.72"/>
    <x v="3360"/>
    <n v="4.29"/>
    <n v="1284"/>
    <x v="246"/>
    <x v="10"/>
    <x v="10"/>
    <x v="10"/>
    <x v="12"/>
  </r>
  <r>
    <x v="3361"/>
    <x v="0"/>
    <x v="0"/>
    <x v="0"/>
    <x v="1"/>
    <x v="0"/>
    <n v="1648.59"/>
    <n v="29.674619999999997"/>
    <n v="1"/>
    <n v="1648.59"/>
    <x v="3361"/>
    <n v="3.08"/>
    <n v="3847"/>
    <x v="232"/>
    <x v="6"/>
    <x v="6"/>
    <x v="6"/>
    <x v="25"/>
  </r>
  <r>
    <x v="3362"/>
    <x v="9"/>
    <x v="1"/>
    <x v="9"/>
    <x v="2"/>
    <x v="5"/>
    <n v="19943.7"/>
    <n v="358.98660000000001"/>
    <n v="5"/>
    <n v="99718.5"/>
    <x v="3362"/>
    <n v="1.6"/>
    <n v="1532"/>
    <x v="233"/>
    <x v="0"/>
    <x v="0"/>
    <x v="0"/>
    <x v="11"/>
  </r>
  <r>
    <x v="3363"/>
    <x v="9"/>
    <x v="1"/>
    <x v="9"/>
    <x v="2"/>
    <x v="3"/>
    <n v="13349.52"/>
    <n v="240.29136"/>
    <n v="3"/>
    <n v="40048.559999999998"/>
    <x v="3363"/>
    <n v="4"/>
    <n v="4243"/>
    <x v="295"/>
    <x v="7"/>
    <x v="7"/>
    <x v="7"/>
    <x v="6"/>
  </r>
  <r>
    <x v="3364"/>
    <x v="0"/>
    <x v="0"/>
    <x v="0"/>
    <x v="0"/>
    <x v="4"/>
    <n v="3524.68"/>
    <n v="63.444239999999994"/>
    <n v="4"/>
    <n v="14098.72"/>
    <x v="3364"/>
    <n v="2.74"/>
    <n v="3780"/>
    <x v="267"/>
    <x v="2"/>
    <x v="2"/>
    <x v="2"/>
    <x v="23"/>
  </r>
  <r>
    <x v="3365"/>
    <x v="5"/>
    <x v="1"/>
    <x v="5"/>
    <x v="0"/>
    <x v="2"/>
    <n v="3066.64"/>
    <n v="55.199519999999993"/>
    <n v="2"/>
    <n v="6133.28"/>
    <x v="3365"/>
    <n v="4.33"/>
    <n v="4280"/>
    <x v="287"/>
    <x v="6"/>
    <x v="6"/>
    <x v="6"/>
    <x v="12"/>
  </r>
  <r>
    <x v="3366"/>
    <x v="6"/>
    <x v="4"/>
    <x v="6"/>
    <x v="2"/>
    <x v="4"/>
    <n v="14079.38"/>
    <n v="253.42883999999998"/>
    <n v="2"/>
    <n v="28158.76"/>
    <x v="3366"/>
    <n v="2.2799999999999998"/>
    <n v="1320"/>
    <x v="10"/>
    <x v="4"/>
    <x v="4"/>
    <x v="4"/>
    <x v="10"/>
  </r>
  <r>
    <x v="3367"/>
    <x v="4"/>
    <x v="0"/>
    <x v="4"/>
    <x v="1"/>
    <x v="1"/>
    <n v="17665.57"/>
    <n v="317.98025999999999"/>
    <n v="1"/>
    <n v="17665.57"/>
    <x v="3367"/>
    <n v="1.85"/>
    <n v="4124"/>
    <x v="239"/>
    <x v="5"/>
    <x v="5"/>
    <x v="5"/>
    <x v="16"/>
  </r>
  <r>
    <x v="3368"/>
    <x v="2"/>
    <x v="2"/>
    <x v="2"/>
    <x v="1"/>
    <x v="5"/>
    <n v="10790.65"/>
    <n v="194.23169999999999"/>
    <n v="2"/>
    <n v="21581.3"/>
    <x v="3368"/>
    <n v="2.2200000000000002"/>
    <n v="661"/>
    <x v="37"/>
    <x v="5"/>
    <x v="5"/>
    <x v="5"/>
    <x v="18"/>
  </r>
  <r>
    <x v="3369"/>
    <x v="4"/>
    <x v="0"/>
    <x v="4"/>
    <x v="0"/>
    <x v="2"/>
    <n v="9039.93"/>
    <n v="162.71874"/>
    <n v="1"/>
    <n v="9039.93"/>
    <x v="3369"/>
    <n v="1.26"/>
    <n v="2428"/>
    <x v="88"/>
    <x v="7"/>
    <x v="7"/>
    <x v="7"/>
    <x v="23"/>
  </r>
  <r>
    <x v="3370"/>
    <x v="0"/>
    <x v="0"/>
    <x v="0"/>
    <x v="0"/>
    <x v="4"/>
    <n v="9501.17"/>
    <n v="171.02105999999998"/>
    <n v="2"/>
    <n v="19002.34"/>
    <x v="3370"/>
    <n v="3.15"/>
    <n v="953"/>
    <x v="188"/>
    <x v="11"/>
    <x v="11"/>
    <x v="11"/>
    <x v="1"/>
  </r>
  <r>
    <x v="3371"/>
    <x v="2"/>
    <x v="2"/>
    <x v="2"/>
    <x v="1"/>
    <x v="1"/>
    <n v="15110.7"/>
    <n v="271.99259999999998"/>
    <n v="1"/>
    <n v="15110.7"/>
    <x v="3371"/>
    <n v="1.27"/>
    <n v="4594"/>
    <x v="236"/>
    <x v="4"/>
    <x v="4"/>
    <x v="4"/>
    <x v="2"/>
  </r>
  <r>
    <x v="3372"/>
    <x v="5"/>
    <x v="1"/>
    <x v="5"/>
    <x v="0"/>
    <x v="5"/>
    <n v="1398.5"/>
    <n v="25.172999999999998"/>
    <n v="1"/>
    <n v="1398.5"/>
    <x v="3372"/>
    <n v="3.71"/>
    <n v="1734"/>
    <x v="292"/>
    <x v="8"/>
    <x v="8"/>
    <x v="8"/>
    <x v="22"/>
  </r>
  <r>
    <x v="3373"/>
    <x v="7"/>
    <x v="0"/>
    <x v="7"/>
    <x v="2"/>
    <x v="1"/>
    <n v="5807.33"/>
    <n v="104.53193999999999"/>
    <n v="1"/>
    <n v="5807.33"/>
    <x v="3373"/>
    <n v="4.93"/>
    <n v="3050"/>
    <x v="54"/>
    <x v="0"/>
    <x v="0"/>
    <x v="0"/>
    <x v="7"/>
  </r>
  <r>
    <x v="3374"/>
    <x v="0"/>
    <x v="0"/>
    <x v="0"/>
    <x v="2"/>
    <x v="4"/>
    <n v="13058.12"/>
    <n v="235.04615999999999"/>
    <n v="1"/>
    <n v="13058.12"/>
    <x v="3374"/>
    <n v="2.7"/>
    <n v="2994"/>
    <x v="334"/>
    <x v="0"/>
    <x v="0"/>
    <x v="0"/>
    <x v="16"/>
  </r>
  <r>
    <x v="3375"/>
    <x v="9"/>
    <x v="1"/>
    <x v="9"/>
    <x v="2"/>
    <x v="5"/>
    <n v="6676.2"/>
    <n v="120.17159999999998"/>
    <n v="3"/>
    <n v="20028.599999999999"/>
    <x v="3375"/>
    <n v="2.66"/>
    <n v="2344"/>
    <x v="204"/>
    <x v="11"/>
    <x v="11"/>
    <x v="11"/>
    <x v="18"/>
  </r>
  <r>
    <x v="3376"/>
    <x v="5"/>
    <x v="1"/>
    <x v="5"/>
    <x v="2"/>
    <x v="5"/>
    <n v="13644.83"/>
    <n v="245.60693999999998"/>
    <n v="1"/>
    <n v="13644.83"/>
    <x v="3376"/>
    <n v="2.7"/>
    <n v="344"/>
    <x v="125"/>
    <x v="2"/>
    <x v="2"/>
    <x v="2"/>
    <x v="17"/>
  </r>
  <r>
    <x v="3377"/>
    <x v="7"/>
    <x v="0"/>
    <x v="7"/>
    <x v="1"/>
    <x v="2"/>
    <n v="5032.22"/>
    <n v="90.57996"/>
    <n v="5"/>
    <n v="25161.1"/>
    <x v="3377"/>
    <n v="3.83"/>
    <n v="2541"/>
    <x v="223"/>
    <x v="2"/>
    <x v="2"/>
    <x v="2"/>
    <x v="16"/>
  </r>
  <r>
    <x v="3378"/>
    <x v="0"/>
    <x v="0"/>
    <x v="0"/>
    <x v="0"/>
    <x v="1"/>
    <n v="12394.48"/>
    <n v="223.10063999999997"/>
    <n v="3"/>
    <n v="37183.440000000002"/>
    <x v="3378"/>
    <n v="3.58"/>
    <n v="339"/>
    <x v="334"/>
    <x v="0"/>
    <x v="0"/>
    <x v="0"/>
    <x v="16"/>
  </r>
  <r>
    <x v="3379"/>
    <x v="2"/>
    <x v="2"/>
    <x v="2"/>
    <x v="2"/>
    <x v="1"/>
    <n v="7953.43"/>
    <n v="143.16173999999998"/>
    <n v="4"/>
    <n v="31813.72"/>
    <x v="3379"/>
    <n v="3.28"/>
    <n v="4092"/>
    <x v="182"/>
    <x v="9"/>
    <x v="9"/>
    <x v="9"/>
    <x v="30"/>
  </r>
  <r>
    <x v="3380"/>
    <x v="0"/>
    <x v="0"/>
    <x v="0"/>
    <x v="2"/>
    <x v="3"/>
    <n v="18059.740000000002"/>
    <n v="325.07531999999998"/>
    <n v="2"/>
    <n v="36119.480000000003"/>
    <x v="3380"/>
    <n v="1.36"/>
    <n v="938"/>
    <x v="235"/>
    <x v="1"/>
    <x v="1"/>
    <x v="1"/>
    <x v="26"/>
  </r>
  <r>
    <x v="3381"/>
    <x v="7"/>
    <x v="0"/>
    <x v="7"/>
    <x v="0"/>
    <x v="2"/>
    <n v="13773.22"/>
    <n v="247.91795999999997"/>
    <n v="4"/>
    <n v="55092.88"/>
    <x v="3381"/>
    <n v="4.1100000000000003"/>
    <n v="4533"/>
    <x v="268"/>
    <x v="4"/>
    <x v="4"/>
    <x v="4"/>
    <x v="20"/>
  </r>
  <r>
    <x v="3382"/>
    <x v="4"/>
    <x v="0"/>
    <x v="4"/>
    <x v="2"/>
    <x v="0"/>
    <n v="9200.89"/>
    <n v="165.61601999999996"/>
    <n v="4"/>
    <n v="36803.56"/>
    <x v="3382"/>
    <n v="4.7"/>
    <n v="889"/>
    <x v="199"/>
    <x v="9"/>
    <x v="9"/>
    <x v="9"/>
    <x v="8"/>
  </r>
  <r>
    <x v="3383"/>
    <x v="8"/>
    <x v="3"/>
    <x v="8"/>
    <x v="1"/>
    <x v="5"/>
    <n v="13429.38"/>
    <n v="241.72883999999996"/>
    <n v="4"/>
    <n v="53717.52"/>
    <x v="3383"/>
    <n v="1.08"/>
    <n v="3337"/>
    <x v="234"/>
    <x v="1"/>
    <x v="1"/>
    <x v="1"/>
    <x v="6"/>
  </r>
  <r>
    <x v="3384"/>
    <x v="0"/>
    <x v="0"/>
    <x v="0"/>
    <x v="0"/>
    <x v="2"/>
    <n v="9439.85"/>
    <n v="169.91729999999998"/>
    <n v="2"/>
    <n v="18879.7"/>
    <x v="3384"/>
    <n v="1.7"/>
    <n v="2694"/>
    <x v="316"/>
    <x v="6"/>
    <x v="6"/>
    <x v="6"/>
    <x v="29"/>
  </r>
  <r>
    <x v="3385"/>
    <x v="3"/>
    <x v="3"/>
    <x v="3"/>
    <x v="0"/>
    <x v="2"/>
    <n v="16022.79"/>
    <n v="288.41021999999998"/>
    <n v="5"/>
    <n v="80113.95"/>
    <x v="3385"/>
    <n v="3.96"/>
    <n v="4043"/>
    <x v="265"/>
    <x v="6"/>
    <x v="6"/>
    <x v="6"/>
    <x v="28"/>
  </r>
  <r>
    <x v="3386"/>
    <x v="6"/>
    <x v="4"/>
    <x v="6"/>
    <x v="0"/>
    <x v="0"/>
    <n v="5221.08"/>
    <n v="93.979439999999997"/>
    <n v="1"/>
    <n v="5221.08"/>
    <x v="3386"/>
    <n v="4.01"/>
    <n v="1329"/>
    <x v="158"/>
    <x v="8"/>
    <x v="8"/>
    <x v="8"/>
    <x v="1"/>
  </r>
  <r>
    <x v="3387"/>
    <x v="5"/>
    <x v="1"/>
    <x v="5"/>
    <x v="2"/>
    <x v="3"/>
    <n v="12835.23"/>
    <n v="231.03413999999998"/>
    <n v="4"/>
    <n v="51340.92"/>
    <x v="3387"/>
    <n v="2.0499999999999998"/>
    <n v="4569"/>
    <x v="145"/>
    <x v="7"/>
    <x v="7"/>
    <x v="7"/>
    <x v="20"/>
  </r>
  <r>
    <x v="3388"/>
    <x v="9"/>
    <x v="1"/>
    <x v="9"/>
    <x v="1"/>
    <x v="1"/>
    <n v="13304.59"/>
    <n v="239.48262"/>
    <n v="5"/>
    <n v="66522.95"/>
    <x v="3388"/>
    <n v="1.8"/>
    <n v="3303"/>
    <x v="219"/>
    <x v="0"/>
    <x v="0"/>
    <x v="0"/>
    <x v="4"/>
  </r>
  <r>
    <x v="3389"/>
    <x v="6"/>
    <x v="4"/>
    <x v="6"/>
    <x v="2"/>
    <x v="1"/>
    <n v="12537.35"/>
    <n v="225.67229999999998"/>
    <n v="1"/>
    <n v="12537.35"/>
    <x v="3389"/>
    <n v="1.8"/>
    <n v="327"/>
    <x v="168"/>
    <x v="11"/>
    <x v="11"/>
    <x v="11"/>
    <x v="30"/>
  </r>
  <r>
    <x v="3390"/>
    <x v="3"/>
    <x v="3"/>
    <x v="3"/>
    <x v="1"/>
    <x v="1"/>
    <n v="4021.1"/>
    <n v="72.379799999999989"/>
    <n v="3"/>
    <n v="12063.3"/>
    <x v="3390"/>
    <n v="1.99"/>
    <n v="3538"/>
    <x v="89"/>
    <x v="2"/>
    <x v="2"/>
    <x v="2"/>
    <x v="24"/>
  </r>
  <r>
    <x v="3391"/>
    <x v="2"/>
    <x v="2"/>
    <x v="2"/>
    <x v="1"/>
    <x v="3"/>
    <n v="14211.14"/>
    <n v="255.80051999999998"/>
    <n v="5"/>
    <n v="71055.7"/>
    <x v="3391"/>
    <n v="4.93"/>
    <n v="194"/>
    <x v="267"/>
    <x v="2"/>
    <x v="2"/>
    <x v="2"/>
    <x v="23"/>
  </r>
  <r>
    <x v="3392"/>
    <x v="1"/>
    <x v="1"/>
    <x v="1"/>
    <x v="0"/>
    <x v="0"/>
    <n v="14158.97"/>
    <n v="254.86145999999997"/>
    <n v="5"/>
    <n v="70794.850000000006"/>
    <x v="3392"/>
    <n v="2.4500000000000002"/>
    <n v="383"/>
    <x v="356"/>
    <x v="8"/>
    <x v="8"/>
    <x v="8"/>
    <x v="24"/>
  </r>
  <r>
    <x v="3393"/>
    <x v="5"/>
    <x v="1"/>
    <x v="5"/>
    <x v="2"/>
    <x v="2"/>
    <n v="14181.71"/>
    <n v="255.27077999999997"/>
    <n v="5"/>
    <n v="70908.55"/>
    <x v="3393"/>
    <n v="1.73"/>
    <n v="4874"/>
    <x v="261"/>
    <x v="7"/>
    <x v="7"/>
    <x v="7"/>
    <x v="29"/>
  </r>
  <r>
    <x v="3394"/>
    <x v="9"/>
    <x v="1"/>
    <x v="9"/>
    <x v="1"/>
    <x v="1"/>
    <n v="5756.21"/>
    <n v="103.61178"/>
    <n v="4"/>
    <n v="23024.84"/>
    <x v="3394"/>
    <n v="1.66"/>
    <n v="1490"/>
    <x v="166"/>
    <x v="0"/>
    <x v="0"/>
    <x v="0"/>
    <x v="10"/>
  </r>
  <r>
    <x v="3395"/>
    <x v="8"/>
    <x v="3"/>
    <x v="8"/>
    <x v="2"/>
    <x v="1"/>
    <n v="8199.1200000000008"/>
    <n v="147.58416"/>
    <n v="4"/>
    <n v="32796.480000000003"/>
    <x v="3395"/>
    <n v="3.9"/>
    <n v="2880"/>
    <x v="55"/>
    <x v="5"/>
    <x v="5"/>
    <x v="5"/>
    <x v="26"/>
  </r>
  <r>
    <x v="3396"/>
    <x v="4"/>
    <x v="0"/>
    <x v="4"/>
    <x v="1"/>
    <x v="1"/>
    <n v="13073.35"/>
    <n v="235.32029999999997"/>
    <n v="4"/>
    <n v="52293.4"/>
    <x v="3396"/>
    <n v="1.45"/>
    <n v="54"/>
    <x v="30"/>
    <x v="5"/>
    <x v="5"/>
    <x v="5"/>
    <x v="17"/>
  </r>
  <r>
    <x v="3397"/>
    <x v="2"/>
    <x v="2"/>
    <x v="2"/>
    <x v="2"/>
    <x v="5"/>
    <n v="13587.02"/>
    <n v="244.56636"/>
    <n v="1"/>
    <n v="13587.02"/>
    <x v="3397"/>
    <n v="2.0299999999999998"/>
    <n v="318"/>
    <x v="31"/>
    <x v="2"/>
    <x v="2"/>
    <x v="2"/>
    <x v="20"/>
  </r>
  <r>
    <x v="3398"/>
    <x v="4"/>
    <x v="0"/>
    <x v="4"/>
    <x v="2"/>
    <x v="5"/>
    <n v="845.96"/>
    <n v="15.22728"/>
    <n v="3"/>
    <n v="2537.88"/>
    <x v="3398"/>
    <n v="4.55"/>
    <n v="2069"/>
    <x v="52"/>
    <x v="3"/>
    <x v="3"/>
    <x v="3"/>
    <x v="24"/>
  </r>
  <r>
    <x v="3399"/>
    <x v="8"/>
    <x v="3"/>
    <x v="8"/>
    <x v="0"/>
    <x v="4"/>
    <n v="9159.56"/>
    <n v="164.87207999999998"/>
    <n v="2"/>
    <n v="18319.12"/>
    <x v="3399"/>
    <n v="2.25"/>
    <n v="1524"/>
    <x v="161"/>
    <x v="10"/>
    <x v="10"/>
    <x v="10"/>
    <x v="1"/>
  </r>
  <r>
    <x v="3400"/>
    <x v="5"/>
    <x v="1"/>
    <x v="5"/>
    <x v="0"/>
    <x v="4"/>
    <n v="2267.3200000000002"/>
    <n v="40.81176"/>
    <n v="5"/>
    <n v="11336.6"/>
    <x v="3400"/>
    <n v="1.76"/>
    <n v="680"/>
    <x v="346"/>
    <x v="9"/>
    <x v="9"/>
    <x v="9"/>
    <x v="12"/>
  </r>
  <r>
    <x v="3401"/>
    <x v="4"/>
    <x v="0"/>
    <x v="4"/>
    <x v="0"/>
    <x v="3"/>
    <n v="5487.2"/>
    <n v="98.769599999999983"/>
    <n v="4"/>
    <n v="21948.799999999999"/>
    <x v="3401"/>
    <n v="3.43"/>
    <n v="3656"/>
    <x v="25"/>
    <x v="6"/>
    <x v="6"/>
    <x v="6"/>
    <x v="6"/>
  </r>
  <r>
    <x v="3402"/>
    <x v="3"/>
    <x v="3"/>
    <x v="3"/>
    <x v="0"/>
    <x v="1"/>
    <n v="4084.37"/>
    <n v="73.518659999999997"/>
    <n v="5"/>
    <n v="20421.849999999999"/>
    <x v="3402"/>
    <n v="2.87"/>
    <n v="4702"/>
    <x v="278"/>
    <x v="6"/>
    <x v="6"/>
    <x v="6"/>
    <x v="1"/>
  </r>
  <r>
    <x v="3403"/>
    <x v="9"/>
    <x v="1"/>
    <x v="9"/>
    <x v="0"/>
    <x v="1"/>
    <n v="8239.1200000000008"/>
    <n v="148.30416"/>
    <n v="4"/>
    <n v="32956.480000000003"/>
    <x v="3403"/>
    <n v="3.72"/>
    <n v="108"/>
    <x v="330"/>
    <x v="2"/>
    <x v="2"/>
    <x v="2"/>
    <x v="18"/>
  </r>
  <r>
    <x v="3404"/>
    <x v="6"/>
    <x v="4"/>
    <x v="6"/>
    <x v="1"/>
    <x v="4"/>
    <n v="4460.78"/>
    <n v="80.294039999999995"/>
    <n v="4"/>
    <n v="17843.12"/>
    <x v="3404"/>
    <n v="2.52"/>
    <n v="410"/>
    <x v="92"/>
    <x v="5"/>
    <x v="5"/>
    <x v="5"/>
    <x v="1"/>
  </r>
  <r>
    <x v="3405"/>
    <x v="5"/>
    <x v="1"/>
    <x v="5"/>
    <x v="2"/>
    <x v="0"/>
    <n v="4328.34"/>
    <n v="77.910119999999992"/>
    <n v="2"/>
    <n v="8656.68"/>
    <x v="3405"/>
    <n v="4.41"/>
    <n v="233"/>
    <x v="80"/>
    <x v="1"/>
    <x v="1"/>
    <x v="1"/>
    <x v="2"/>
  </r>
  <r>
    <x v="3406"/>
    <x v="5"/>
    <x v="1"/>
    <x v="5"/>
    <x v="0"/>
    <x v="0"/>
    <n v="7875.49"/>
    <n v="141.75881999999999"/>
    <n v="2"/>
    <n v="15750.98"/>
    <x v="3406"/>
    <n v="3.83"/>
    <n v="4853"/>
    <x v="166"/>
    <x v="0"/>
    <x v="0"/>
    <x v="0"/>
    <x v="10"/>
  </r>
  <r>
    <x v="3407"/>
    <x v="2"/>
    <x v="2"/>
    <x v="2"/>
    <x v="0"/>
    <x v="1"/>
    <n v="2361.94"/>
    <n v="42.514919999999996"/>
    <n v="4"/>
    <n v="9447.76"/>
    <x v="3407"/>
    <n v="4.71"/>
    <n v="1704"/>
    <x v="267"/>
    <x v="2"/>
    <x v="2"/>
    <x v="2"/>
    <x v="23"/>
  </r>
  <r>
    <x v="3408"/>
    <x v="6"/>
    <x v="4"/>
    <x v="6"/>
    <x v="2"/>
    <x v="5"/>
    <n v="18917.53"/>
    <n v="340.51553999999993"/>
    <n v="3"/>
    <n v="56752.59"/>
    <x v="3408"/>
    <n v="3.16"/>
    <n v="1330"/>
    <x v="328"/>
    <x v="7"/>
    <x v="7"/>
    <x v="7"/>
    <x v="27"/>
  </r>
  <r>
    <x v="3409"/>
    <x v="5"/>
    <x v="1"/>
    <x v="5"/>
    <x v="2"/>
    <x v="5"/>
    <n v="10611.66"/>
    <n v="191.00987999999998"/>
    <n v="4"/>
    <n v="42446.64"/>
    <x v="3409"/>
    <n v="4.54"/>
    <n v="4096"/>
    <x v="76"/>
    <x v="8"/>
    <x v="8"/>
    <x v="8"/>
    <x v="14"/>
  </r>
  <r>
    <x v="3410"/>
    <x v="6"/>
    <x v="4"/>
    <x v="6"/>
    <x v="0"/>
    <x v="1"/>
    <n v="11455.73"/>
    <n v="206.20313999999999"/>
    <n v="2"/>
    <n v="22911.46"/>
    <x v="3410"/>
    <n v="1.18"/>
    <n v="605"/>
    <x v="180"/>
    <x v="10"/>
    <x v="10"/>
    <x v="10"/>
    <x v="17"/>
  </r>
  <r>
    <x v="3411"/>
    <x v="3"/>
    <x v="3"/>
    <x v="3"/>
    <x v="1"/>
    <x v="2"/>
    <n v="17341.57"/>
    <n v="312.14825999999999"/>
    <n v="1"/>
    <n v="17341.57"/>
    <x v="3411"/>
    <n v="4.91"/>
    <n v="3515"/>
    <x v="197"/>
    <x v="1"/>
    <x v="1"/>
    <x v="1"/>
    <x v="25"/>
  </r>
  <r>
    <x v="3412"/>
    <x v="8"/>
    <x v="3"/>
    <x v="8"/>
    <x v="1"/>
    <x v="0"/>
    <n v="12071.44"/>
    <n v="217.28592"/>
    <n v="3"/>
    <n v="36214.32"/>
    <x v="3412"/>
    <n v="1.65"/>
    <n v="1643"/>
    <x v="246"/>
    <x v="10"/>
    <x v="10"/>
    <x v="10"/>
    <x v="12"/>
  </r>
  <r>
    <x v="3413"/>
    <x v="8"/>
    <x v="3"/>
    <x v="8"/>
    <x v="0"/>
    <x v="2"/>
    <n v="10987.59"/>
    <n v="197.77661999999998"/>
    <n v="5"/>
    <n v="54937.95"/>
    <x v="3413"/>
    <n v="4.53"/>
    <n v="423"/>
    <x v="70"/>
    <x v="9"/>
    <x v="9"/>
    <x v="9"/>
    <x v="9"/>
  </r>
  <r>
    <x v="3414"/>
    <x v="6"/>
    <x v="4"/>
    <x v="6"/>
    <x v="1"/>
    <x v="5"/>
    <n v="16186.78"/>
    <n v="291.36203999999998"/>
    <n v="3"/>
    <n v="48560.34"/>
    <x v="3414"/>
    <n v="1.6"/>
    <n v="1162"/>
    <x v="156"/>
    <x v="10"/>
    <x v="10"/>
    <x v="10"/>
    <x v="8"/>
  </r>
  <r>
    <x v="3415"/>
    <x v="9"/>
    <x v="1"/>
    <x v="9"/>
    <x v="0"/>
    <x v="4"/>
    <n v="14992.1"/>
    <n v="269.8578"/>
    <n v="4"/>
    <n v="59968.4"/>
    <x v="3415"/>
    <n v="4.74"/>
    <n v="4390"/>
    <x v="195"/>
    <x v="1"/>
    <x v="1"/>
    <x v="1"/>
    <x v="18"/>
  </r>
  <r>
    <x v="3416"/>
    <x v="6"/>
    <x v="4"/>
    <x v="6"/>
    <x v="0"/>
    <x v="3"/>
    <n v="10572.07"/>
    <n v="190.29725999999999"/>
    <n v="3"/>
    <n v="31716.21"/>
    <x v="3416"/>
    <n v="3.17"/>
    <n v="2439"/>
    <x v="338"/>
    <x v="6"/>
    <x v="6"/>
    <x v="6"/>
    <x v="2"/>
  </r>
  <r>
    <x v="3417"/>
    <x v="4"/>
    <x v="0"/>
    <x v="4"/>
    <x v="0"/>
    <x v="5"/>
    <n v="15057.24"/>
    <n v="271.03031999999996"/>
    <n v="2"/>
    <n v="30114.48"/>
    <x v="3417"/>
    <n v="3.68"/>
    <n v="3746"/>
    <x v="46"/>
    <x v="0"/>
    <x v="0"/>
    <x v="0"/>
    <x v="25"/>
  </r>
  <r>
    <x v="3418"/>
    <x v="3"/>
    <x v="3"/>
    <x v="3"/>
    <x v="1"/>
    <x v="0"/>
    <n v="18401.830000000002"/>
    <n v="331.23293999999999"/>
    <n v="5"/>
    <n v="92009.15"/>
    <x v="3418"/>
    <n v="2.14"/>
    <n v="1558"/>
    <x v="208"/>
    <x v="0"/>
    <x v="0"/>
    <x v="0"/>
    <x v="26"/>
  </r>
  <r>
    <x v="3419"/>
    <x v="6"/>
    <x v="4"/>
    <x v="6"/>
    <x v="0"/>
    <x v="5"/>
    <n v="2489.75"/>
    <n v="44.8155"/>
    <n v="4"/>
    <n v="9959"/>
    <x v="3419"/>
    <n v="1.7"/>
    <n v="4743"/>
    <x v="115"/>
    <x v="2"/>
    <x v="2"/>
    <x v="2"/>
    <x v="7"/>
  </r>
  <r>
    <x v="3420"/>
    <x v="1"/>
    <x v="1"/>
    <x v="1"/>
    <x v="0"/>
    <x v="4"/>
    <n v="3331.92"/>
    <n v="59.974559999999997"/>
    <n v="5"/>
    <n v="16659.599999999999"/>
    <x v="3420"/>
    <n v="3.62"/>
    <n v="1469"/>
    <x v="50"/>
    <x v="11"/>
    <x v="11"/>
    <x v="11"/>
    <x v="28"/>
  </r>
  <r>
    <x v="3421"/>
    <x v="3"/>
    <x v="3"/>
    <x v="3"/>
    <x v="0"/>
    <x v="2"/>
    <n v="10472.89"/>
    <n v="188.51201999999998"/>
    <n v="5"/>
    <n v="52364.45"/>
    <x v="3421"/>
    <n v="2.52"/>
    <n v="2530"/>
    <x v="112"/>
    <x v="9"/>
    <x v="9"/>
    <x v="9"/>
    <x v="16"/>
  </r>
  <r>
    <x v="3422"/>
    <x v="5"/>
    <x v="1"/>
    <x v="5"/>
    <x v="1"/>
    <x v="3"/>
    <n v="16838.86"/>
    <n v="303.09947999999997"/>
    <n v="5"/>
    <n v="84194.3"/>
    <x v="3422"/>
    <n v="4.97"/>
    <n v="4262"/>
    <x v="132"/>
    <x v="6"/>
    <x v="6"/>
    <x v="6"/>
    <x v="8"/>
  </r>
  <r>
    <x v="3423"/>
    <x v="3"/>
    <x v="3"/>
    <x v="3"/>
    <x v="2"/>
    <x v="3"/>
    <n v="2935.11"/>
    <n v="52.831980000000001"/>
    <n v="4"/>
    <n v="11740.44"/>
    <x v="3423"/>
    <n v="2.87"/>
    <n v="1842"/>
    <x v="48"/>
    <x v="6"/>
    <x v="6"/>
    <x v="6"/>
    <x v="27"/>
  </r>
  <r>
    <x v="3424"/>
    <x v="2"/>
    <x v="2"/>
    <x v="2"/>
    <x v="1"/>
    <x v="2"/>
    <n v="2013.64"/>
    <n v="36.245519999999999"/>
    <n v="4"/>
    <n v="8054.56"/>
    <x v="3424"/>
    <n v="4.3"/>
    <n v="4226"/>
    <x v="228"/>
    <x v="3"/>
    <x v="3"/>
    <x v="3"/>
    <x v="8"/>
  </r>
  <r>
    <x v="3425"/>
    <x v="8"/>
    <x v="3"/>
    <x v="8"/>
    <x v="1"/>
    <x v="5"/>
    <n v="14802.52"/>
    <n v="266.44535999999999"/>
    <n v="3"/>
    <n v="44407.56"/>
    <x v="3425"/>
    <n v="1.64"/>
    <n v="2013"/>
    <x v="35"/>
    <x v="5"/>
    <x v="5"/>
    <x v="5"/>
    <x v="21"/>
  </r>
  <r>
    <x v="3426"/>
    <x v="1"/>
    <x v="1"/>
    <x v="1"/>
    <x v="2"/>
    <x v="1"/>
    <n v="5315.72"/>
    <n v="95.682959999999994"/>
    <n v="4"/>
    <n v="21262.880000000001"/>
    <x v="3426"/>
    <n v="4.63"/>
    <n v="444"/>
    <x v="165"/>
    <x v="7"/>
    <x v="7"/>
    <x v="7"/>
    <x v="21"/>
  </r>
  <r>
    <x v="3427"/>
    <x v="9"/>
    <x v="1"/>
    <x v="9"/>
    <x v="2"/>
    <x v="3"/>
    <n v="10210.040000000001"/>
    <n v="183.78072"/>
    <n v="2"/>
    <n v="20420.080000000002"/>
    <x v="3427"/>
    <n v="2.4700000000000002"/>
    <n v="1861"/>
    <x v="85"/>
    <x v="11"/>
    <x v="11"/>
    <x v="11"/>
    <x v="19"/>
  </r>
  <r>
    <x v="3428"/>
    <x v="5"/>
    <x v="1"/>
    <x v="5"/>
    <x v="0"/>
    <x v="5"/>
    <n v="10696.22"/>
    <n v="192.53195999999997"/>
    <n v="4"/>
    <n v="42784.88"/>
    <x v="3428"/>
    <n v="4.55"/>
    <n v="4858"/>
    <x v="169"/>
    <x v="10"/>
    <x v="10"/>
    <x v="10"/>
    <x v="19"/>
  </r>
  <r>
    <x v="3429"/>
    <x v="3"/>
    <x v="3"/>
    <x v="3"/>
    <x v="2"/>
    <x v="1"/>
    <n v="4545.8500000000004"/>
    <n v="81.825299999999999"/>
    <n v="1"/>
    <n v="4545.8500000000004"/>
    <x v="3429"/>
    <n v="3.45"/>
    <n v="2953"/>
    <x v="231"/>
    <x v="1"/>
    <x v="1"/>
    <x v="1"/>
    <x v="8"/>
  </r>
  <r>
    <x v="3430"/>
    <x v="5"/>
    <x v="1"/>
    <x v="5"/>
    <x v="0"/>
    <x v="3"/>
    <n v="820.82"/>
    <n v="14.774760000000001"/>
    <n v="3"/>
    <n v="2462.46"/>
    <x v="3430"/>
    <n v="3.07"/>
    <n v="3866"/>
    <x v="221"/>
    <x v="7"/>
    <x v="7"/>
    <x v="7"/>
    <x v="11"/>
  </r>
  <r>
    <x v="3431"/>
    <x v="9"/>
    <x v="1"/>
    <x v="9"/>
    <x v="2"/>
    <x v="2"/>
    <n v="6144.05"/>
    <n v="110.5929"/>
    <n v="3"/>
    <n v="18432.150000000001"/>
    <x v="3431"/>
    <n v="3.45"/>
    <n v="1003"/>
    <x v="300"/>
    <x v="4"/>
    <x v="4"/>
    <x v="4"/>
    <x v="13"/>
  </r>
  <r>
    <x v="3432"/>
    <x v="3"/>
    <x v="3"/>
    <x v="3"/>
    <x v="2"/>
    <x v="5"/>
    <n v="10109.709999999999"/>
    <n v="181.97477999999998"/>
    <n v="5"/>
    <n v="50548.55"/>
    <x v="3432"/>
    <n v="3.9"/>
    <n v="108"/>
    <x v="340"/>
    <x v="3"/>
    <x v="3"/>
    <x v="3"/>
    <x v="13"/>
  </r>
  <r>
    <x v="3433"/>
    <x v="7"/>
    <x v="0"/>
    <x v="7"/>
    <x v="1"/>
    <x v="2"/>
    <n v="9086.11"/>
    <n v="163.54998000000001"/>
    <n v="2"/>
    <n v="18172.22"/>
    <x v="3433"/>
    <n v="2.66"/>
    <n v="484"/>
    <x v="244"/>
    <x v="3"/>
    <x v="3"/>
    <x v="3"/>
    <x v="22"/>
  </r>
  <r>
    <x v="3434"/>
    <x v="3"/>
    <x v="3"/>
    <x v="3"/>
    <x v="0"/>
    <x v="3"/>
    <n v="14310.12"/>
    <n v="257.58215999999999"/>
    <n v="1"/>
    <n v="14310.12"/>
    <x v="3434"/>
    <n v="2.83"/>
    <n v="4102"/>
    <x v="202"/>
    <x v="9"/>
    <x v="9"/>
    <x v="9"/>
    <x v="27"/>
  </r>
  <r>
    <x v="3435"/>
    <x v="2"/>
    <x v="2"/>
    <x v="2"/>
    <x v="2"/>
    <x v="1"/>
    <n v="17632.830000000002"/>
    <n v="317.39094"/>
    <n v="5"/>
    <n v="88164.15"/>
    <x v="3435"/>
    <n v="1.1100000000000001"/>
    <n v="1213"/>
    <x v="306"/>
    <x v="1"/>
    <x v="1"/>
    <x v="1"/>
    <x v="0"/>
  </r>
  <r>
    <x v="3436"/>
    <x v="2"/>
    <x v="2"/>
    <x v="2"/>
    <x v="1"/>
    <x v="5"/>
    <n v="6352.19"/>
    <n v="114.33941999999999"/>
    <n v="1"/>
    <n v="6352.19"/>
    <x v="3436"/>
    <n v="2.0699999999999998"/>
    <n v="1470"/>
    <x v="129"/>
    <x v="7"/>
    <x v="7"/>
    <x v="7"/>
    <x v="25"/>
  </r>
  <r>
    <x v="3437"/>
    <x v="5"/>
    <x v="1"/>
    <x v="5"/>
    <x v="0"/>
    <x v="4"/>
    <n v="18144.28"/>
    <n v="326.59703999999994"/>
    <n v="5"/>
    <n v="90721.4"/>
    <x v="3437"/>
    <n v="3.62"/>
    <n v="226"/>
    <x v="344"/>
    <x v="7"/>
    <x v="7"/>
    <x v="7"/>
    <x v="14"/>
  </r>
  <r>
    <x v="3438"/>
    <x v="5"/>
    <x v="1"/>
    <x v="5"/>
    <x v="0"/>
    <x v="1"/>
    <n v="9162.51"/>
    <n v="164.92517999999998"/>
    <n v="3"/>
    <n v="27487.53"/>
    <x v="3438"/>
    <n v="3.62"/>
    <n v="4428"/>
    <x v="234"/>
    <x v="1"/>
    <x v="1"/>
    <x v="1"/>
    <x v="6"/>
  </r>
  <r>
    <x v="3439"/>
    <x v="4"/>
    <x v="0"/>
    <x v="4"/>
    <x v="1"/>
    <x v="3"/>
    <n v="1716.37"/>
    <n v="30.894659999999995"/>
    <n v="3"/>
    <n v="5149.1099999999997"/>
    <x v="3439"/>
    <n v="4.58"/>
    <n v="4884"/>
    <x v="102"/>
    <x v="3"/>
    <x v="3"/>
    <x v="3"/>
    <x v="26"/>
  </r>
  <r>
    <x v="3440"/>
    <x v="3"/>
    <x v="3"/>
    <x v="3"/>
    <x v="1"/>
    <x v="0"/>
    <n v="15489.58"/>
    <n v="278.81243999999998"/>
    <n v="2"/>
    <n v="30979.16"/>
    <x v="3440"/>
    <n v="1.1399999999999999"/>
    <n v="4504"/>
    <x v="354"/>
    <x v="6"/>
    <x v="6"/>
    <x v="6"/>
    <x v="16"/>
  </r>
  <r>
    <x v="3441"/>
    <x v="3"/>
    <x v="3"/>
    <x v="3"/>
    <x v="0"/>
    <x v="0"/>
    <n v="1273.4000000000001"/>
    <n v="22.921199999999999"/>
    <n v="1"/>
    <n v="1273.4000000000001"/>
    <x v="3441"/>
    <n v="3.22"/>
    <n v="1486"/>
    <x v="131"/>
    <x v="11"/>
    <x v="11"/>
    <x v="11"/>
    <x v="2"/>
  </r>
  <r>
    <x v="3442"/>
    <x v="7"/>
    <x v="0"/>
    <x v="7"/>
    <x v="0"/>
    <x v="2"/>
    <n v="12693.13"/>
    <n v="228.47633999999996"/>
    <n v="5"/>
    <n v="63465.65"/>
    <x v="3442"/>
    <n v="4.1100000000000003"/>
    <n v="4593"/>
    <x v="159"/>
    <x v="7"/>
    <x v="7"/>
    <x v="7"/>
    <x v="19"/>
  </r>
  <r>
    <x v="3443"/>
    <x v="8"/>
    <x v="3"/>
    <x v="8"/>
    <x v="2"/>
    <x v="1"/>
    <n v="1091.25"/>
    <n v="19.642499999999998"/>
    <n v="2"/>
    <n v="2182.5"/>
    <x v="3443"/>
    <n v="3.85"/>
    <n v="1081"/>
    <x v="243"/>
    <x v="5"/>
    <x v="5"/>
    <x v="5"/>
    <x v="27"/>
  </r>
  <r>
    <x v="3444"/>
    <x v="0"/>
    <x v="0"/>
    <x v="0"/>
    <x v="1"/>
    <x v="1"/>
    <n v="1666.85"/>
    <n v="30.003299999999996"/>
    <n v="2"/>
    <n v="3333.7"/>
    <x v="3444"/>
    <n v="2.87"/>
    <n v="1044"/>
    <x v="275"/>
    <x v="2"/>
    <x v="2"/>
    <x v="2"/>
    <x v="27"/>
  </r>
  <r>
    <x v="3445"/>
    <x v="1"/>
    <x v="1"/>
    <x v="1"/>
    <x v="2"/>
    <x v="3"/>
    <n v="5078.9799999999996"/>
    <n v="91.421639999999982"/>
    <n v="3"/>
    <n v="15236.94"/>
    <x v="3445"/>
    <n v="4.62"/>
    <n v="1134"/>
    <x v="194"/>
    <x v="2"/>
    <x v="2"/>
    <x v="2"/>
    <x v="29"/>
  </r>
  <r>
    <x v="3446"/>
    <x v="8"/>
    <x v="3"/>
    <x v="8"/>
    <x v="1"/>
    <x v="2"/>
    <n v="2087.2800000000002"/>
    <n v="37.571040000000004"/>
    <n v="1"/>
    <n v="2087.2800000000002"/>
    <x v="3446"/>
    <n v="1.7"/>
    <n v="4298"/>
    <x v="305"/>
    <x v="3"/>
    <x v="3"/>
    <x v="3"/>
    <x v="19"/>
  </r>
  <r>
    <x v="3447"/>
    <x v="0"/>
    <x v="0"/>
    <x v="0"/>
    <x v="1"/>
    <x v="1"/>
    <n v="7755.39"/>
    <n v="139.59701999999999"/>
    <n v="1"/>
    <n v="7755.39"/>
    <x v="3447"/>
    <n v="1.86"/>
    <n v="2285"/>
    <x v="228"/>
    <x v="3"/>
    <x v="3"/>
    <x v="3"/>
    <x v="8"/>
  </r>
  <r>
    <x v="3448"/>
    <x v="6"/>
    <x v="4"/>
    <x v="6"/>
    <x v="0"/>
    <x v="3"/>
    <n v="6527.74"/>
    <n v="117.49931999999998"/>
    <n v="5"/>
    <n v="32638.7"/>
    <x v="3448"/>
    <n v="3.48"/>
    <n v="1651"/>
    <x v="87"/>
    <x v="11"/>
    <x v="11"/>
    <x v="11"/>
    <x v="5"/>
  </r>
  <r>
    <x v="3449"/>
    <x v="2"/>
    <x v="2"/>
    <x v="2"/>
    <x v="2"/>
    <x v="2"/>
    <n v="11523.4"/>
    <n v="207.42119999999997"/>
    <n v="1"/>
    <n v="11523.4"/>
    <x v="3449"/>
    <n v="4.12"/>
    <n v="1992"/>
    <x v="64"/>
    <x v="7"/>
    <x v="7"/>
    <x v="7"/>
    <x v="7"/>
  </r>
  <r>
    <x v="3450"/>
    <x v="6"/>
    <x v="4"/>
    <x v="6"/>
    <x v="0"/>
    <x v="0"/>
    <n v="5167.95"/>
    <n v="93.023099999999985"/>
    <n v="3"/>
    <n v="15503.85"/>
    <x v="3450"/>
    <n v="3.38"/>
    <n v="751"/>
    <x v="98"/>
    <x v="8"/>
    <x v="8"/>
    <x v="8"/>
    <x v="19"/>
  </r>
  <r>
    <x v="3451"/>
    <x v="5"/>
    <x v="1"/>
    <x v="5"/>
    <x v="0"/>
    <x v="3"/>
    <n v="16123.22"/>
    <n v="290.21795999999995"/>
    <n v="1"/>
    <n v="16123.22"/>
    <x v="3451"/>
    <n v="1.08"/>
    <n v="2823"/>
    <x v="138"/>
    <x v="0"/>
    <x v="0"/>
    <x v="0"/>
    <x v="8"/>
  </r>
  <r>
    <x v="3452"/>
    <x v="5"/>
    <x v="1"/>
    <x v="5"/>
    <x v="1"/>
    <x v="4"/>
    <n v="6464.26"/>
    <n v="116.35668"/>
    <n v="5"/>
    <n v="32321.3"/>
    <x v="3452"/>
    <n v="3.52"/>
    <n v="2312"/>
    <x v="138"/>
    <x v="0"/>
    <x v="0"/>
    <x v="0"/>
    <x v="8"/>
  </r>
  <r>
    <x v="3453"/>
    <x v="5"/>
    <x v="1"/>
    <x v="5"/>
    <x v="1"/>
    <x v="3"/>
    <n v="2629.25"/>
    <n v="47.326499999999996"/>
    <n v="5"/>
    <n v="13146.25"/>
    <x v="3453"/>
    <n v="1.18"/>
    <n v="3558"/>
    <x v="24"/>
    <x v="4"/>
    <x v="4"/>
    <x v="4"/>
    <x v="18"/>
  </r>
  <r>
    <x v="3454"/>
    <x v="0"/>
    <x v="0"/>
    <x v="0"/>
    <x v="2"/>
    <x v="5"/>
    <n v="12997.59"/>
    <n v="233.95661999999999"/>
    <n v="1"/>
    <n v="12997.59"/>
    <x v="3454"/>
    <n v="2.06"/>
    <n v="2372"/>
    <x v="28"/>
    <x v="7"/>
    <x v="7"/>
    <x v="7"/>
    <x v="5"/>
  </r>
  <r>
    <x v="3455"/>
    <x v="0"/>
    <x v="0"/>
    <x v="0"/>
    <x v="2"/>
    <x v="0"/>
    <n v="16296.64"/>
    <n v="293.33951999999999"/>
    <n v="4"/>
    <n v="65186.559999999998"/>
    <x v="3455"/>
    <n v="2.68"/>
    <n v="1418"/>
    <x v="82"/>
    <x v="7"/>
    <x v="7"/>
    <x v="7"/>
    <x v="4"/>
  </r>
  <r>
    <x v="3456"/>
    <x v="8"/>
    <x v="3"/>
    <x v="8"/>
    <x v="0"/>
    <x v="0"/>
    <n v="11069.67"/>
    <n v="199.25405999999998"/>
    <n v="3"/>
    <n v="33209.01"/>
    <x v="3456"/>
    <n v="2.86"/>
    <n v="4772"/>
    <x v="355"/>
    <x v="10"/>
    <x v="10"/>
    <x v="10"/>
    <x v="6"/>
  </r>
  <r>
    <x v="3457"/>
    <x v="9"/>
    <x v="1"/>
    <x v="9"/>
    <x v="0"/>
    <x v="5"/>
    <n v="15289.27"/>
    <n v="275.20686000000001"/>
    <n v="1"/>
    <n v="15289.27"/>
    <x v="3457"/>
    <n v="2.85"/>
    <n v="4644"/>
    <x v="213"/>
    <x v="3"/>
    <x v="3"/>
    <x v="3"/>
    <x v="12"/>
  </r>
  <r>
    <x v="3458"/>
    <x v="6"/>
    <x v="4"/>
    <x v="6"/>
    <x v="1"/>
    <x v="0"/>
    <n v="8931.1299999999992"/>
    <n v="160.76033999999999"/>
    <n v="2"/>
    <n v="17862.259999999998"/>
    <x v="3458"/>
    <n v="3.25"/>
    <n v="4553"/>
    <x v="209"/>
    <x v="7"/>
    <x v="7"/>
    <x v="7"/>
    <x v="13"/>
  </r>
  <r>
    <x v="3459"/>
    <x v="0"/>
    <x v="0"/>
    <x v="0"/>
    <x v="1"/>
    <x v="0"/>
    <n v="14924.79"/>
    <n v="268.64621999999997"/>
    <n v="2"/>
    <n v="29849.58"/>
    <x v="3459"/>
    <n v="4.26"/>
    <n v="1440"/>
    <x v="249"/>
    <x v="10"/>
    <x v="10"/>
    <x v="10"/>
    <x v="30"/>
  </r>
  <r>
    <x v="3460"/>
    <x v="2"/>
    <x v="2"/>
    <x v="2"/>
    <x v="1"/>
    <x v="0"/>
    <n v="8702.4500000000007"/>
    <n v="156.64410000000001"/>
    <n v="3"/>
    <n v="26107.35"/>
    <x v="3460"/>
    <n v="4.2300000000000004"/>
    <n v="1460"/>
    <x v="337"/>
    <x v="9"/>
    <x v="9"/>
    <x v="9"/>
    <x v="17"/>
  </r>
  <r>
    <x v="3461"/>
    <x v="8"/>
    <x v="3"/>
    <x v="8"/>
    <x v="1"/>
    <x v="2"/>
    <n v="15276.94"/>
    <n v="274.98491999999999"/>
    <n v="2"/>
    <n v="30553.88"/>
    <x v="3461"/>
    <n v="4.29"/>
    <n v="469"/>
    <x v="294"/>
    <x v="7"/>
    <x v="7"/>
    <x v="7"/>
    <x v="22"/>
  </r>
  <r>
    <x v="3462"/>
    <x v="5"/>
    <x v="1"/>
    <x v="5"/>
    <x v="2"/>
    <x v="5"/>
    <n v="18812.68"/>
    <n v="338.62824000000001"/>
    <n v="2"/>
    <n v="37625.360000000001"/>
    <x v="3462"/>
    <n v="1.73"/>
    <n v="3306"/>
    <x v="41"/>
    <x v="6"/>
    <x v="6"/>
    <x v="6"/>
    <x v="19"/>
  </r>
  <r>
    <x v="3463"/>
    <x v="5"/>
    <x v="1"/>
    <x v="5"/>
    <x v="1"/>
    <x v="2"/>
    <n v="9594.14"/>
    <n v="172.69451999999998"/>
    <n v="4"/>
    <n v="38376.559999999998"/>
    <x v="3463"/>
    <n v="3.66"/>
    <n v="1599"/>
    <x v="141"/>
    <x v="0"/>
    <x v="0"/>
    <x v="0"/>
    <x v="27"/>
  </r>
  <r>
    <x v="3464"/>
    <x v="0"/>
    <x v="0"/>
    <x v="0"/>
    <x v="0"/>
    <x v="4"/>
    <n v="2416.2199999999998"/>
    <n v="43.491959999999992"/>
    <n v="1"/>
    <n v="2416.2199999999998"/>
    <x v="3464"/>
    <n v="1.4"/>
    <n v="4944"/>
    <x v="84"/>
    <x v="10"/>
    <x v="10"/>
    <x v="10"/>
    <x v="9"/>
  </r>
  <r>
    <x v="3465"/>
    <x v="1"/>
    <x v="1"/>
    <x v="1"/>
    <x v="2"/>
    <x v="0"/>
    <n v="2198.0500000000002"/>
    <n v="39.564900000000002"/>
    <n v="1"/>
    <n v="2198.0500000000002"/>
    <x v="3465"/>
    <n v="1.05"/>
    <n v="2645"/>
    <x v="153"/>
    <x v="10"/>
    <x v="10"/>
    <x v="10"/>
    <x v="13"/>
  </r>
  <r>
    <x v="3466"/>
    <x v="8"/>
    <x v="3"/>
    <x v="8"/>
    <x v="0"/>
    <x v="0"/>
    <n v="10584.99"/>
    <n v="190.52981999999997"/>
    <n v="1"/>
    <n v="10584.99"/>
    <x v="3466"/>
    <n v="2.48"/>
    <n v="2821"/>
    <x v="57"/>
    <x v="2"/>
    <x v="2"/>
    <x v="2"/>
    <x v="21"/>
  </r>
  <r>
    <x v="3467"/>
    <x v="7"/>
    <x v="0"/>
    <x v="7"/>
    <x v="0"/>
    <x v="3"/>
    <n v="3041.03"/>
    <n v="54.73854"/>
    <n v="1"/>
    <n v="3041.03"/>
    <x v="3467"/>
    <n v="1.91"/>
    <n v="1440"/>
    <x v="1"/>
    <x v="1"/>
    <x v="1"/>
    <x v="1"/>
    <x v="1"/>
  </r>
  <r>
    <x v="3468"/>
    <x v="1"/>
    <x v="1"/>
    <x v="1"/>
    <x v="1"/>
    <x v="2"/>
    <n v="5634.52"/>
    <n v="101.42136000000001"/>
    <n v="1"/>
    <n v="5634.52"/>
    <x v="3468"/>
    <n v="2.0499999999999998"/>
    <n v="3719"/>
    <x v="246"/>
    <x v="10"/>
    <x v="10"/>
    <x v="10"/>
    <x v="12"/>
  </r>
  <r>
    <x v="3469"/>
    <x v="4"/>
    <x v="0"/>
    <x v="4"/>
    <x v="0"/>
    <x v="2"/>
    <n v="13109.8"/>
    <n v="235.97639999999996"/>
    <n v="2"/>
    <n v="26219.599999999999"/>
    <x v="3469"/>
    <n v="2.87"/>
    <n v="2901"/>
    <x v="83"/>
    <x v="8"/>
    <x v="8"/>
    <x v="8"/>
    <x v="28"/>
  </r>
  <r>
    <x v="3470"/>
    <x v="6"/>
    <x v="4"/>
    <x v="6"/>
    <x v="0"/>
    <x v="0"/>
    <n v="16664.490000000002"/>
    <n v="299.96082000000001"/>
    <n v="5"/>
    <n v="83322.45"/>
    <x v="3470"/>
    <n v="4.9800000000000004"/>
    <n v="3698"/>
    <x v="91"/>
    <x v="8"/>
    <x v="8"/>
    <x v="8"/>
    <x v="8"/>
  </r>
  <r>
    <x v="3471"/>
    <x v="4"/>
    <x v="0"/>
    <x v="4"/>
    <x v="2"/>
    <x v="2"/>
    <n v="7484.53"/>
    <n v="134.72153999999998"/>
    <n v="3"/>
    <n v="22453.59"/>
    <x v="3471"/>
    <n v="1.32"/>
    <n v="2880"/>
    <x v="70"/>
    <x v="9"/>
    <x v="9"/>
    <x v="9"/>
    <x v="9"/>
  </r>
  <r>
    <x v="3472"/>
    <x v="6"/>
    <x v="4"/>
    <x v="6"/>
    <x v="1"/>
    <x v="1"/>
    <n v="11986.44"/>
    <n v="215.75592"/>
    <n v="5"/>
    <n v="59932.2"/>
    <x v="3472"/>
    <n v="1.41"/>
    <n v="888"/>
    <x v="204"/>
    <x v="11"/>
    <x v="11"/>
    <x v="11"/>
    <x v="18"/>
  </r>
  <r>
    <x v="3473"/>
    <x v="5"/>
    <x v="1"/>
    <x v="5"/>
    <x v="1"/>
    <x v="1"/>
    <n v="10683.68"/>
    <n v="192.30624"/>
    <n v="2"/>
    <n v="21367.360000000001"/>
    <x v="3473"/>
    <n v="2.4"/>
    <n v="3015"/>
    <x v="359"/>
    <x v="4"/>
    <x v="4"/>
    <x v="4"/>
    <x v="19"/>
  </r>
  <r>
    <x v="3474"/>
    <x v="6"/>
    <x v="4"/>
    <x v="6"/>
    <x v="1"/>
    <x v="2"/>
    <n v="1079.27"/>
    <n v="19.426859999999998"/>
    <n v="4"/>
    <n v="4317.08"/>
    <x v="3474"/>
    <n v="2.36"/>
    <n v="3281"/>
    <x v="229"/>
    <x v="2"/>
    <x v="2"/>
    <x v="2"/>
    <x v="22"/>
  </r>
  <r>
    <x v="3475"/>
    <x v="5"/>
    <x v="1"/>
    <x v="5"/>
    <x v="1"/>
    <x v="3"/>
    <n v="5820.11"/>
    <n v="104.76197999999998"/>
    <n v="1"/>
    <n v="5820.11"/>
    <x v="3475"/>
    <n v="1.68"/>
    <n v="882"/>
    <x v="166"/>
    <x v="0"/>
    <x v="0"/>
    <x v="0"/>
    <x v="10"/>
  </r>
  <r>
    <x v="3476"/>
    <x v="6"/>
    <x v="4"/>
    <x v="6"/>
    <x v="1"/>
    <x v="4"/>
    <n v="1551.99"/>
    <n v="27.93582"/>
    <n v="2"/>
    <n v="3103.98"/>
    <x v="3476"/>
    <n v="1.23"/>
    <n v="2895"/>
    <x v="78"/>
    <x v="0"/>
    <x v="0"/>
    <x v="0"/>
    <x v="12"/>
  </r>
  <r>
    <x v="3477"/>
    <x v="1"/>
    <x v="1"/>
    <x v="1"/>
    <x v="2"/>
    <x v="0"/>
    <n v="19494.55"/>
    <n v="350.90189999999996"/>
    <n v="4"/>
    <n v="77978.2"/>
    <x v="3477"/>
    <n v="1.44"/>
    <n v="2606"/>
    <x v="359"/>
    <x v="4"/>
    <x v="4"/>
    <x v="4"/>
    <x v="19"/>
  </r>
  <r>
    <x v="3478"/>
    <x v="2"/>
    <x v="2"/>
    <x v="2"/>
    <x v="2"/>
    <x v="0"/>
    <n v="11559.42"/>
    <n v="208.06956"/>
    <n v="4"/>
    <n v="46237.68"/>
    <x v="3478"/>
    <n v="4.6500000000000004"/>
    <n v="2473"/>
    <x v="278"/>
    <x v="6"/>
    <x v="6"/>
    <x v="6"/>
    <x v="1"/>
  </r>
  <r>
    <x v="3479"/>
    <x v="0"/>
    <x v="0"/>
    <x v="0"/>
    <x v="0"/>
    <x v="5"/>
    <n v="13461.19"/>
    <n v="242.30141999999998"/>
    <n v="5"/>
    <n v="67305.95"/>
    <x v="3479"/>
    <n v="3.52"/>
    <n v="1956"/>
    <x v="123"/>
    <x v="8"/>
    <x v="8"/>
    <x v="8"/>
    <x v="15"/>
  </r>
  <r>
    <x v="3480"/>
    <x v="4"/>
    <x v="0"/>
    <x v="4"/>
    <x v="2"/>
    <x v="0"/>
    <n v="6437.82"/>
    <n v="115.88075999999998"/>
    <n v="2"/>
    <n v="12875.64"/>
    <x v="3480"/>
    <n v="1.6"/>
    <n v="3780"/>
    <x v="252"/>
    <x v="1"/>
    <x v="1"/>
    <x v="1"/>
    <x v="12"/>
  </r>
  <r>
    <x v="3481"/>
    <x v="4"/>
    <x v="0"/>
    <x v="4"/>
    <x v="1"/>
    <x v="5"/>
    <n v="18397.53"/>
    <n v="331.15553999999997"/>
    <n v="3"/>
    <n v="55192.59"/>
    <x v="3481"/>
    <n v="1.86"/>
    <n v="2811"/>
    <x v="171"/>
    <x v="5"/>
    <x v="5"/>
    <x v="5"/>
    <x v="23"/>
  </r>
  <r>
    <x v="3482"/>
    <x v="9"/>
    <x v="1"/>
    <x v="9"/>
    <x v="1"/>
    <x v="5"/>
    <n v="17578.97"/>
    <n v="316.42146000000002"/>
    <n v="3"/>
    <n v="52736.91"/>
    <x v="3482"/>
    <n v="1.78"/>
    <n v="1959"/>
    <x v="275"/>
    <x v="2"/>
    <x v="2"/>
    <x v="2"/>
    <x v="27"/>
  </r>
  <r>
    <x v="3483"/>
    <x v="2"/>
    <x v="2"/>
    <x v="2"/>
    <x v="1"/>
    <x v="3"/>
    <n v="10035.969999999999"/>
    <n v="180.64745999999997"/>
    <n v="4"/>
    <n v="40143.879999999997"/>
    <x v="3483"/>
    <n v="1.2"/>
    <n v="695"/>
    <x v="52"/>
    <x v="3"/>
    <x v="3"/>
    <x v="3"/>
    <x v="24"/>
  </r>
  <r>
    <x v="3484"/>
    <x v="3"/>
    <x v="3"/>
    <x v="3"/>
    <x v="0"/>
    <x v="4"/>
    <n v="14078.64"/>
    <n v="253.41551999999996"/>
    <n v="3"/>
    <n v="42235.92"/>
    <x v="3484"/>
    <n v="1.08"/>
    <n v="392"/>
    <x v="67"/>
    <x v="11"/>
    <x v="11"/>
    <x v="11"/>
    <x v="25"/>
  </r>
  <r>
    <x v="3485"/>
    <x v="7"/>
    <x v="0"/>
    <x v="7"/>
    <x v="0"/>
    <x v="5"/>
    <n v="6026.99"/>
    <n v="108.48581999999999"/>
    <n v="1"/>
    <n v="6026.99"/>
    <x v="3485"/>
    <n v="3.5"/>
    <n v="1177"/>
    <x v="37"/>
    <x v="5"/>
    <x v="5"/>
    <x v="5"/>
    <x v="18"/>
  </r>
  <r>
    <x v="3486"/>
    <x v="7"/>
    <x v="0"/>
    <x v="7"/>
    <x v="0"/>
    <x v="3"/>
    <n v="13275.81"/>
    <n v="238.96457999999998"/>
    <n v="5"/>
    <n v="66379.05"/>
    <x v="3486"/>
    <n v="4.5199999999999996"/>
    <n v="2527"/>
    <x v="68"/>
    <x v="2"/>
    <x v="2"/>
    <x v="2"/>
    <x v="1"/>
  </r>
  <r>
    <x v="3487"/>
    <x v="9"/>
    <x v="1"/>
    <x v="9"/>
    <x v="1"/>
    <x v="1"/>
    <n v="9410.5300000000007"/>
    <n v="169.38954000000001"/>
    <n v="4"/>
    <n v="37642.120000000003"/>
    <x v="3487"/>
    <n v="4.05"/>
    <n v="2736"/>
    <x v="286"/>
    <x v="5"/>
    <x v="5"/>
    <x v="5"/>
    <x v="10"/>
  </r>
  <r>
    <x v="3488"/>
    <x v="8"/>
    <x v="3"/>
    <x v="8"/>
    <x v="1"/>
    <x v="4"/>
    <n v="2789.3"/>
    <n v="50.2074"/>
    <n v="5"/>
    <n v="13946.5"/>
    <x v="3488"/>
    <n v="1.88"/>
    <n v="4846"/>
    <x v="305"/>
    <x v="3"/>
    <x v="3"/>
    <x v="3"/>
    <x v="19"/>
  </r>
  <r>
    <x v="3489"/>
    <x v="0"/>
    <x v="0"/>
    <x v="0"/>
    <x v="0"/>
    <x v="0"/>
    <n v="535.73"/>
    <n v="9.6431399999999989"/>
    <n v="3"/>
    <n v="1607.19"/>
    <x v="3489"/>
    <n v="4.7300000000000004"/>
    <n v="1994"/>
    <x v="302"/>
    <x v="2"/>
    <x v="2"/>
    <x v="2"/>
    <x v="5"/>
  </r>
  <r>
    <x v="3490"/>
    <x v="8"/>
    <x v="3"/>
    <x v="8"/>
    <x v="0"/>
    <x v="3"/>
    <n v="380.52"/>
    <n v="6.849359999999999"/>
    <n v="3"/>
    <n v="1141.56"/>
    <x v="3490"/>
    <n v="1.08"/>
    <n v="922"/>
    <x v="30"/>
    <x v="5"/>
    <x v="5"/>
    <x v="5"/>
    <x v="17"/>
  </r>
  <r>
    <x v="3491"/>
    <x v="9"/>
    <x v="1"/>
    <x v="9"/>
    <x v="0"/>
    <x v="0"/>
    <n v="14772.25"/>
    <n v="265.90049999999997"/>
    <n v="2"/>
    <n v="29544.5"/>
    <x v="3491"/>
    <n v="3.82"/>
    <n v="866"/>
    <x v="225"/>
    <x v="5"/>
    <x v="5"/>
    <x v="5"/>
    <x v="14"/>
  </r>
  <r>
    <x v="3492"/>
    <x v="9"/>
    <x v="1"/>
    <x v="9"/>
    <x v="1"/>
    <x v="3"/>
    <n v="3777"/>
    <n v="67.98599999999999"/>
    <n v="2"/>
    <n v="7554"/>
    <x v="3492"/>
    <n v="2.65"/>
    <n v="4363"/>
    <x v="219"/>
    <x v="0"/>
    <x v="0"/>
    <x v="0"/>
    <x v="4"/>
  </r>
  <r>
    <x v="3493"/>
    <x v="0"/>
    <x v="0"/>
    <x v="0"/>
    <x v="0"/>
    <x v="3"/>
    <n v="457.54"/>
    <n v="8.2357200000000006"/>
    <n v="1"/>
    <n v="457.54"/>
    <x v="3493"/>
    <n v="2.62"/>
    <n v="1063"/>
    <x v="1"/>
    <x v="1"/>
    <x v="1"/>
    <x v="1"/>
    <x v="1"/>
  </r>
  <r>
    <x v="3494"/>
    <x v="3"/>
    <x v="3"/>
    <x v="3"/>
    <x v="2"/>
    <x v="2"/>
    <n v="3017.23"/>
    <n v="54.310139999999997"/>
    <n v="3"/>
    <n v="9051.69"/>
    <x v="3494"/>
    <n v="4.76"/>
    <n v="2669"/>
    <x v="57"/>
    <x v="2"/>
    <x v="2"/>
    <x v="2"/>
    <x v="21"/>
  </r>
  <r>
    <x v="3495"/>
    <x v="6"/>
    <x v="4"/>
    <x v="6"/>
    <x v="1"/>
    <x v="3"/>
    <n v="8559.51"/>
    <n v="154.07118"/>
    <n v="4"/>
    <n v="34238.04"/>
    <x v="3495"/>
    <n v="1.91"/>
    <n v="3444"/>
    <x v="260"/>
    <x v="4"/>
    <x v="4"/>
    <x v="4"/>
    <x v="1"/>
  </r>
  <r>
    <x v="3496"/>
    <x v="8"/>
    <x v="3"/>
    <x v="8"/>
    <x v="0"/>
    <x v="2"/>
    <n v="13888.04"/>
    <n v="249.98472000000001"/>
    <n v="5"/>
    <n v="69440.2"/>
    <x v="3496"/>
    <n v="2.86"/>
    <n v="2969"/>
    <x v="57"/>
    <x v="2"/>
    <x v="2"/>
    <x v="2"/>
    <x v="21"/>
  </r>
  <r>
    <x v="3497"/>
    <x v="1"/>
    <x v="1"/>
    <x v="1"/>
    <x v="1"/>
    <x v="2"/>
    <n v="15520.23"/>
    <n v="279.36413999999996"/>
    <n v="4"/>
    <n v="62080.92"/>
    <x v="3497"/>
    <n v="4.63"/>
    <n v="306"/>
    <x v="41"/>
    <x v="6"/>
    <x v="6"/>
    <x v="6"/>
    <x v="19"/>
  </r>
  <r>
    <x v="3498"/>
    <x v="9"/>
    <x v="1"/>
    <x v="9"/>
    <x v="0"/>
    <x v="1"/>
    <n v="12013.34"/>
    <n v="216.24011999999999"/>
    <n v="5"/>
    <n v="60066.7"/>
    <x v="3498"/>
    <n v="2.39"/>
    <n v="403"/>
    <x v="314"/>
    <x v="10"/>
    <x v="10"/>
    <x v="10"/>
    <x v="26"/>
  </r>
  <r>
    <x v="3499"/>
    <x v="4"/>
    <x v="0"/>
    <x v="4"/>
    <x v="0"/>
    <x v="4"/>
    <n v="6806.71"/>
    <n v="122.52077999999999"/>
    <n v="4"/>
    <n v="27226.84"/>
    <x v="3499"/>
    <n v="4.5599999999999996"/>
    <n v="2237"/>
    <x v="83"/>
    <x v="8"/>
    <x v="8"/>
    <x v="8"/>
    <x v="28"/>
  </r>
  <r>
    <x v="3500"/>
    <x v="1"/>
    <x v="1"/>
    <x v="1"/>
    <x v="1"/>
    <x v="3"/>
    <n v="15140.13"/>
    <n v="272.52233999999999"/>
    <n v="2"/>
    <n v="30280.26"/>
    <x v="3500"/>
    <n v="1.67"/>
    <n v="3877"/>
    <x v="283"/>
    <x v="0"/>
    <x v="0"/>
    <x v="0"/>
    <x v="3"/>
  </r>
  <r>
    <x v="3501"/>
    <x v="4"/>
    <x v="0"/>
    <x v="4"/>
    <x v="0"/>
    <x v="2"/>
    <n v="1713.29"/>
    <n v="30.839219999999997"/>
    <n v="2"/>
    <n v="3426.58"/>
    <x v="3501"/>
    <n v="1.02"/>
    <n v="4885"/>
    <x v="344"/>
    <x v="7"/>
    <x v="7"/>
    <x v="7"/>
    <x v="14"/>
  </r>
  <r>
    <x v="3502"/>
    <x v="8"/>
    <x v="3"/>
    <x v="8"/>
    <x v="2"/>
    <x v="5"/>
    <n v="7103.73"/>
    <n v="127.86713999999998"/>
    <n v="1"/>
    <n v="7103.73"/>
    <x v="3502"/>
    <n v="1.23"/>
    <n v="366"/>
    <x v="287"/>
    <x v="6"/>
    <x v="6"/>
    <x v="6"/>
    <x v="12"/>
  </r>
  <r>
    <x v="3503"/>
    <x v="5"/>
    <x v="1"/>
    <x v="5"/>
    <x v="0"/>
    <x v="1"/>
    <n v="1254.6099999999999"/>
    <n v="22.582979999999996"/>
    <n v="2"/>
    <n v="2509.2199999999998"/>
    <x v="3503"/>
    <n v="3.69"/>
    <n v="3870"/>
    <x v="100"/>
    <x v="11"/>
    <x v="11"/>
    <x v="11"/>
    <x v="17"/>
  </r>
  <r>
    <x v="3504"/>
    <x v="0"/>
    <x v="0"/>
    <x v="0"/>
    <x v="0"/>
    <x v="3"/>
    <n v="13189.95"/>
    <n v="237.41909999999999"/>
    <n v="5"/>
    <n v="65949.75"/>
    <x v="3504"/>
    <n v="3.74"/>
    <n v="3149"/>
    <x v="323"/>
    <x v="1"/>
    <x v="1"/>
    <x v="1"/>
    <x v="16"/>
  </r>
  <r>
    <x v="3505"/>
    <x v="9"/>
    <x v="1"/>
    <x v="9"/>
    <x v="2"/>
    <x v="0"/>
    <n v="16482.77"/>
    <n v="296.68986000000001"/>
    <n v="5"/>
    <n v="82413.850000000006"/>
    <x v="3505"/>
    <n v="2.95"/>
    <n v="4347"/>
    <x v="330"/>
    <x v="2"/>
    <x v="2"/>
    <x v="2"/>
    <x v="18"/>
  </r>
  <r>
    <x v="3506"/>
    <x v="8"/>
    <x v="3"/>
    <x v="8"/>
    <x v="2"/>
    <x v="1"/>
    <n v="1927.98"/>
    <n v="34.70364"/>
    <n v="3"/>
    <n v="5783.94"/>
    <x v="3506"/>
    <n v="2.64"/>
    <n v="2960"/>
    <x v="201"/>
    <x v="2"/>
    <x v="2"/>
    <x v="2"/>
    <x v="8"/>
  </r>
  <r>
    <x v="3507"/>
    <x v="5"/>
    <x v="1"/>
    <x v="5"/>
    <x v="2"/>
    <x v="0"/>
    <n v="8655.02"/>
    <n v="155.79035999999999"/>
    <n v="1"/>
    <n v="8655.02"/>
    <x v="3507"/>
    <n v="4.7699999999999996"/>
    <n v="2718"/>
    <x v="65"/>
    <x v="6"/>
    <x v="6"/>
    <x v="6"/>
    <x v="22"/>
  </r>
  <r>
    <x v="3508"/>
    <x v="4"/>
    <x v="0"/>
    <x v="4"/>
    <x v="2"/>
    <x v="0"/>
    <n v="1765.55"/>
    <n v="31.779899999999998"/>
    <n v="3"/>
    <n v="5296.65"/>
    <x v="3508"/>
    <n v="3.18"/>
    <n v="1530"/>
    <x v="141"/>
    <x v="0"/>
    <x v="0"/>
    <x v="0"/>
    <x v="27"/>
  </r>
  <r>
    <x v="3509"/>
    <x v="1"/>
    <x v="1"/>
    <x v="1"/>
    <x v="1"/>
    <x v="4"/>
    <n v="18629.72"/>
    <n v="335.33496000000002"/>
    <n v="3"/>
    <n v="55889.16"/>
    <x v="3509"/>
    <n v="2.39"/>
    <n v="3239"/>
    <x v="73"/>
    <x v="4"/>
    <x v="4"/>
    <x v="4"/>
    <x v="0"/>
  </r>
  <r>
    <x v="3510"/>
    <x v="3"/>
    <x v="3"/>
    <x v="3"/>
    <x v="0"/>
    <x v="3"/>
    <n v="1325.7"/>
    <n v="23.8626"/>
    <n v="5"/>
    <n v="6628.5"/>
    <x v="3510"/>
    <n v="3.9"/>
    <n v="3409"/>
    <x v="62"/>
    <x v="2"/>
    <x v="2"/>
    <x v="2"/>
    <x v="13"/>
  </r>
  <r>
    <x v="3511"/>
    <x v="6"/>
    <x v="4"/>
    <x v="6"/>
    <x v="1"/>
    <x v="1"/>
    <n v="15582.87"/>
    <n v="280.49165999999997"/>
    <n v="4"/>
    <n v="62331.48"/>
    <x v="3511"/>
    <n v="3.75"/>
    <n v="3783"/>
    <x v="285"/>
    <x v="9"/>
    <x v="9"/>
    <x v="9"/>
    <x v="10"/>
  </r>
  <r>
    <x v="3512"/>
    <x v="1"/>
    <x v="1"/>
    <x v="1"/>
    <x v="2"/>
    <x v="3"/>
    <n v="2388.2800000000002"/>
    <n v="42.989040000000003"/>
    <n v="2"/>
    <n v="4776.5600000000004"/>
    <x v="3512"/>
    <n v="1.98"/>
    <n v="1758"/>
    <x v="263"/>
    <x v="1"/>
    <x v="1"/>
    <x v="1"/>
    <x v="20"/>
  </r>
  <r>
    <x v="3513"/>
    <x v="9"/>
    <x v="1"/>
    <x v="9"/>
    <x v="1"/>
    <x v="3"/>
    <n v="15741.32"/>
    <n v="283.34375999999997"/>
    <n v="2"/>
    <n v="31482.639999999999"/>
    <x v="3513"/>
    <n v="3.17"/>
    <n v="2433"/>
    <x v="217"/>
    <x v="10"/>
    <x v="10"/>
    <x v="10"/>
    <x v="22"/>
  </r>
  <r>
    <x v="3514"/>
    <x v="5"/>
    <x v="1"/>
    <x v="5"/>
    <x v="0"/>
    <x v="5"/>
    <n v="4177.4399999999996"/>
    <n v="75.193919999999991"/>
    <n v="5"/>
    <n v="20887.2"/>
    <x v="3514"/>
    <n v="1.01"/>
    <n v="2949"/>
    <x v="323"/>
    <x v="1"/>
    <x v="1"/>
    <x v="1"/>
    <x v="16"/>
  </r>
  <r>
    <x v="3515"/>
    <x v="6"/>
    <x v="4"/>
    <x v="6"/>
    <x v="0"/>
    <x v="1"/>
    <n v="4690.1000000000004"/>
    <n v="84.421800000000005"/>
    <n v="2"/>
    <n v="9380.2000000000007"/>
    <x v="3515"/>
    <n v="3.5"/>
    <n v="407"/>
    <x v="236"/>
    <x v="4"/>
    <x v="4"/>
    <x v="4"/>
    <x v="2"/>
  </r>
  <r>
    <x v="3516"/>
    <x v="7"/>
    <x v="0"/>
    <x v="7"/>
    <x v="1"/>
    <x v="4"/>
    <n v="1675.65"/>
    <n v="30.1617"/>
    <n v="2"/>
    <n v="3351.3"/>
    <x v="3516"/>
    <n v="4.6500000000000004"/>
    <n v="82"/>
    <x v="68"/>
    <x v="2"/>
    <x v="2"/>
    <x v="2"/>
    <x v="1"/>
  </r>
  <r>
    <x v="3517"/>
    <x v="4"/>
    <x v="0"/>
    <x v="4"/>
    <x v="2"/>
    <x v="2"/>
    <n v="4120.21"/>
    <n v="74.163779999999988"/>
    <n v="4"/>
    <n v="16480.84"/>
    <x v="3517"/>
    <n v="1.69"/>
    <n v="2883"/>
    <x v="322"/>
    <x v="5"/>
    <x v="5"/>
    <x v="5"/>
    <x v="15"/>
  </r>
  <r>
    <x v="3518"/>
    <x v="3"/>
    <x v="3"/>
    <x v="3"/>
    <x v="1"/>
    <x v="1"/>
    <n v="13087.21"/>
    <n v="235.56977999999998"/>
    <n v="5"/>
    <n v="65436.05"/>
    <x v="3518"/>
    <n v="3.8"/>
    <n v="4308"/>
    <x v="239"/>
    <x v="5"/>
    <x v="5"/>
    <x v="5"/>
    <x v="16"/>
  </r>
  <r>
    <x v="3519"/>
    <x v="1"/>
    <x v="1"/>
    <x v="1"/>
    <x v="0"/>
    <x v="4"/>
    <n v="3284.1"/>
    <n v="59.113799999999991"/>
    <n v="2"/>
    <n v="6568.2"/>
    <x v="3519"/>
    <n v="3.9"/>
    <n v="4535"/>
    <x v="220"/>
    <x v="4"/>
    <x v="4"/>
    <x v="4"/>
    <x v="12"/>
  </r>
  <r>
    <x v="3520"/>
    <x v="5"/>
    <x v="1"/>
    <x v="5"/>
    <x v="0"/>
    <x v="5"/>
    <n v="9013.7999999999993"/>
    <n v="162.24839999999998"/>
    <n v="5"/>
    <n v="45069"/>
    <x v="3520"/>
    <n v="1.1100000000000001"/>
    <n v="3348"/>
    <x v="82"/>
    <x v="7"/>
    <x v="7"/>
    <x v="7"/>
    <x v="4"/>
  </r>
  <r>
    <x v="3521"/>
    <x v="3"/>
    <x v="3"/>
    <x v="3"/>
    <x v="2"/>
    <x v="1"/>
    <n v="2239.5"/>
    <n v="40.311"/>
    <n v="2"/>
    <n v="4479"/>
    <x v="3521"/>
    <n v="1.99"/>
    <n v="1055"/>
    <x v="47"/>
    <x v="2"/>
    <x v="2"/>
    <x v="2"/>
    <x v="26"/>
  </r>
  <r>
    <x v="3522"/>
    <x v="1"/>
    <x v="1"/>
    <x v="1"/>
    <x v="0"/>
    <x v="0"/>
    <n v="18341.95"/>
    <n v="330.1551"/>
    <n v="4"/>
    <n v="73367.8"/>
    <x v="3522"/>
    <n v="2.79"/>
    <n v="4221"/>
    <x v="153"/>
    <x v="10"/>
    <x v="10"/>
    <x v="10"/>
    <x v="13"/>
  </r>
  <r>
    <x v="3523"/>
    <x v="9"/>
    <x v="1"/>
    <x v="9"/>
    <x v="2"/>
    <x v="2"/>
    <n v="9751.74"/>
    <n v="175.53131999999999"/>
    <n v="2"/>
    <n v="19503.48"/>
    <x v="3523"/>
    <n v="2.54"/>
    <n v="2151"/>
    <x v="93"/>
    <x v="7"/>
    <x v="7"/>
    <x v="7"/>
    <x v="26"/>
  </r>
  <r>
    <x v="3524"/>
    <x v="6"/>
    <x v="4"/>
    <x v="6"/>
    <x v="1"/>
    <x v="3"/>
    <n v="3046.07"/>
    <n v="54.829259999999998"/>
    <n v="4"/>
    <n v="12184.28"/>
    <x v="3524"/>
    <n v="3.03"/>
    <n v="400"/>
    <x v="142"/>
    <x v="8"/>
    <x v="8"/>
    <x v="8"/>
    <x v="30"/>
  </r>
  <r>
    <x v="3525"/>
    <x v="9"/>
    <x v="1"/>
    <x v="9"/>
    <x v="2"/>
    <x v="5"/>
    <n v="9331.77"/>
    <n v="167.97185999999999"/>
    <n v="1"/>
    <n v="9331.77"/>
    <x v="3525"/>
    <n v="2.9"/>
    <n v="4856"/>
    <x v="224"/>
    <x v="1"/>
    <x v="1"/>
    <x v="1"/>
    <x v="22"/>
  </r>
  <r>
    <x v="3526"/>
    <x v="5"/>
    <x v="1"/>
    <x v="5"/>
    <x v="2"/>
    <x v="0"/>
    <n v="6452.65"/>
    <n v="116.14769999999999"/>
    <n v="5"/>
    <n v="32263.25"/>
    <x v="3526"/>
    <n v="1.36"/>
    <n v="2901"/>
    <x v="228"/>
    <x v="3"/>
    <x v="3"/>
    <x v="3"/>
    <x v="8"/>
  </r>
  <r>
    <x v="3527"/>
    <x v="3"/>
    <x v="3"/>
    <x v="3"/>
    <x v="1"/>
    <x v="4"/>
    <n v="7645.76"/>
    <n v="137.62368000000001"/>
    <n v="5"/>
    <n v="38228.800000000003"/>
    <x v="3527"/>
    <n v="3.7"/>
    <n v="4527"/>
    <x v="22"/>
    <x v="8"/>
    <x v="8"/>
    <x v="8"/>
    <x v="17"/>
  </r>
  <r>
    <x v="3528"/>
    <x v="4"/>
    <x v="0"/>
    <x v="4"/>
    <x v="0"/>
    <x v="3"/>
    <n v="4229.3500000000004"/>
    <n v="76.128299999999996"/>
    <n v="4"/>
    <n v="16917.400000000001"/>
    <x v="3528"/>
    <n v="4.05"/>
    <n v="1625"/>
    <x v="312"/>
    <x v="4"/>
    <x v="4"/>
    <x v="4"/>
    <x v="22"/>
  </r>
  <r>
    <x v="3529"/>
    <x v="1"/>
    <x v="1"/>
    <x v="1"/>
    <x v="1"/>
    <x v="1"/>
    <n v="1118.6199999999999"/>
    <n v="20.135159999999996"/>
    <n v="3"/>
    <n v="3355.86"/>
    <x v="3529"/>
    <n v="1.74"/>
    <n v="3142"/>
    <x v="53"/>
    <x v="4"/>
    <x v="4"/>
    <x v="4"/>
    <x v="21"/>
  </r>
  <r>
    <x v="3530"/>
    <x v="6"/>
    <x v="4"/>
    <x v="6"/>
    <x v="0"/>
    <x v="5"/>
    <n v="7530.5"/>
    <n v="135.54899999999998"/>
    <n v="4"/>
    <n v="30122"/>
    <x v="3530"/>
    <n v="4.22"/>
    <n v="4526"/>
    <x v="267"/>
    <x v="2"/>
    <x v="2"/>
    <x v="2"/>
    <x v="23"/>
  </r>
  <r>
    <x v="3531"/>
    <x v="0"/>
    <x v="0"/>
    <x v="0"/>
    <x v="2"/>
    <x v="3"/>
    <n v="9179.0300000000007"/>
    <n v="165.22254000000001"/>
    <n v="1"/>
    <n v="9179.0300000000007"/>
    <x v="3531"/>
    <n v="2.71"/>
    <n v="3076"/>
    <x v="357"/>
    <x v="9"/>
    <x v="9"/>
    <x v="9"/>
    <x v="4"/>
  </r>
  <r>
    <x v="3532"/>
    <x v="7"/>
    <x v="0"/>
    <x v="7"/>
    <x v="2"/>
    <x v="5"/>
    <n v="14999.44"/>
    <n v="269.98991999999998"/>
    <n v="3"/>
    <n v="44998.32"/>
    <x v="3532"/>
    <n v="2.5499999999999998"/>
    <n v="3008"/>
    <x v="237"/>
    <x v="4"/>
    <x v="4"/>
    <x v="4"/>
    <x v="17"/>
  </r>
  <r>
    <x v="3533"/>
    <x v="1"/>
    <x v="1"/>
    <x v="1"/>
    <x v="1"/>
    <x v="5"/>
    <n v="14762.72"/>
    <n v="265.72895999999997"/>
    <n v="5"/>
    <n v="73813.600000000006"/>
    <x v="3533"/>
    <n v="1.35"/>
    <n v="3439"/>
    <x v="305"/>
    <x v="3"/>
    <x v="3"/>
    <x v="3"/>
    <x v="19"/>
  </r>
  <r>
    <x v="3534"/>
    <x v="3"/>
    <x v="3"/>
    <x v="3"/>
    <x v="0"/>
    <x v="2"/>
    <n v="14140.08"/>
    <n v="254.52143999999998"/>
    <n v="5"/>
    <n v="70700.399999999994"/>
    <x v="3534"/>
    <n v="2.8"/>
    <n v="2839"/>
    <x v="49"/>
    <x v="9"/>
    <x v="9"/>
    <x v="9"/>
    <x v="19"/>
  </r>
  <r>
    <x v="3535"/>
    <x v="0"/>
    <x v="0"/>
    <x v="0"/>
    <x v="2"/>
    <x v="0"/>
    <n v="2147.1799999999998"/>
    <n v="38.649239999999992"/>
    <n v="4"/>
    <n v="8588.7199999999993"/>
    <x v="3535"/>
    <n v="1.56"/>
    <n v="3745"/>
    <x v="202"/>
    <x v="9"/>
    <x v="9"/>
    <x v="9"/>
    <x v="27"/>
  </r>
  <r>
    <x v="3536"/>
    <x v="1"/>
    <x v="1"/>
    <x v="1"/>
    <x v="2"/>
    <x v="1"/>
    <n v="1056.97"/>
    <n v="19.025459999999999"/>
    <n v="4"/>
    <n v="4227.88"/>
    <x v="3536"/>
    <n v="2.73"/>
    <n v="4601"/>
    <x v="72"/>
    <x v="11"/>
    <x v="11"/>
    <x v="11"/>
    <x v="20"/>
  </r>
  <r>
    <x v="3537"/>
    <x v="0"/>
    <x v="0"/>
    <x v="0"/>
    <x v="2"/>
    <x v="5"/>
    <n v="2275.7399999999998"/>
    <n v="40.963319999999996"/>
    <n v="3"/>
    <n v="6827.22"/>
    <x v="3537"/>
    <n v="3.64"/>
    <n v="3439"/>
    <x v="195"/>
    <x v="1"/>
    <x v="1"/>
    <x v="1"/>
    <x v="18"/>
  </r>
  <r>
    <x v="3538"/>
    <x v="5"/>
    <x v="1"/>
    <x v="5"/>
    <x v="0"/>
    <x v="4"/>
    <n v="17782.7"/>
    <n v="320.08859999999999"/>
    <n v="2"/>
    <n v="35565.4"/>
    <x v="3538"/>
    <n v="4.6900000000000004"/>
    <n v="380"/>
    <x v="118"/>
    <x v="7"/>
    <x v="7"/>
    <x v="7"/>
    <x v="10"/>
  </r>
  <r>
    <x v="3539"/>
    <x v="0"/>
    <x v="0"/>
    <x v="0"/>
    <x v="0"/>
    <x v="1"/>
    <n v="14393.78"/>
    <n v="259.08803999999998"/>
    <n v="1"/>
    <n v="14393.78"/>
    <x v="3539"/>
    <n v="2.11"/>
    <n v="216"/>
    <x v="166"/>
    <x v="0"/>
    <x v="0"/>
    <x v="0"/>
    <x v="10"/>
  </r>
  <r>
    <x v="3540"/>
    <x v="6"/>
    <x v="4"/>
    <x v="6"/>
    <x v="1"/>
    <x v="3"/>
    <n v="7927.36"/>
    <n v="142.69247999999999"/>
    <n v="3"/>
    <n v="23782.080000000002"/>
    <x v="3540"/>
    <n v="3.08"/>
    <n v="4626"/>
    <x v="78"/>
    <x v="0"/>
    <x v="0"/>
    <x v="0"/>
    <x v="12"/>
  </r>
  <r>
    <x v="3541"/>
    <x v="4"/>
    <x v="0"/>
    <x v="4"/>
    <x v="1"/>
    <x v="1"/>
    <n v="14836.7"/>
    <n v="267.06059999999997"/>
    <n v="2"/>
    <n v="29673.4"/>
    <x v="3541"/>
    <n v="3.66"/>
    <n v="1759"/>
    <x v="163"/>
    <x v="3"/>
    <x v="3"/>
    <x v="3"/>
    <x v="25"/>
  </r>
  <r>
    <x v="3542"/>
    <x v="1"/>
    <x v="1"/>
    <x v="1"/>
    <x v="1"/>
    <x v="5"/>
    <n v="1436.3"/>
    <n v="25.853399999999997"/>
    <n v="1"/>
    <n v="1436.3"/>
    <x v="3542"/>
    <n v="4.21"/>
    <n v="2807"/>
    <x v="63"/>
    <x v="9"/>
    <x v="9"/>
    <x v="9"/>
    <x v="6"/>
  </r>
  <r>
    <x v="3543"/>
    <x v="6"/>
    <x v="4"/>
    <x v="6"/>
    <x v="1"/>
    <x v="0"/>
    <n v="19856.990000000002"/>
    <n v="357.42581999999999"/>
    <n v="1"/>
    <n v="19856.990000000002"/>
    <x v="3543"/>
    <n v="3.05"/>
    <n v="169"/>
    <x v="306"/>
    <x v="1"/>
    <x v="1"/>
    <x v="1"/>
    <x v="0"/>
  </r>
  <r>
    <x v="3544"/>
    <x v="3"/>
    <x v="3"/>
    <x v="3"/>
    <x v="0"/>
    <x v="3"/>
    <n v="16652.099999999999"/>
    <n v="299.73779999999994"/>
    <n v="3"/>
    <n v="49956.3"/>
    <x v="3544"/>
    <n v="2.08"/>
    <n v="1129"/>
    <x v="21"/>
    <x v="6"/>
    <x v="6"/>
    <x v="6"/>
    <x v="5"/>
  </r>
  <r>
    <x v="3545"/>
    <x v="7"/>
    <x v="0"/>
    <x v="7"/>
    <x v="1"/>
    <x v="1"/>
    <n v="14908.83"/>
    <n v="268.35893999999996"/>
    <n v="1"/>
    <n v="14908.83"/>
    <x v="3545"/>
    <n v="1.82"/>
    <n v="147"/>
    <x v="359"/>
    <x v="4"/>
    <x v="4"/>
    <x v="4"/>
    <x v="19"/>
  </r>
  <r>
    <x v="3546"/>
    <x v="7"/>
    <x v="0"/>
    <x v="7"/>
    <x v="1"/>
    <x v="5"/>
    <n v="2268.6799999999998"/>
    <n v="40.836239999999997"/>
    <n v="4"/>
    <n v="9074.7199999999993"/>
    <x v="3546"/>
    <n v="2.82"/>
    <n v="1615"/>
    <x v="262"/>
    <x v="11"/>
    <x v="11"/>
    <x v="11"/>
    <x v="26"/>
  </r>
  <r>
    <x v="3547"/>
    <x v="6"/>
    <x v="4"/>
    <x v="6"/>
    <x v="0"/>
    <x v="0"/>
    <n v="13234.61"/>
    <n v="238.22297999999998"/>
    <n v="4"/>
    <n v="52938.44"/>
    <x v="3547"/>
    <n v="4.54"/>
    <n v="1256"/>
    <x v="133"/>
    <x v="10"/>
    <x v="10"/>
    <x v="10"/>
    <x v="29"/>
  </r>
  <r>
    <x v="3548"/>
    <x v="1"/>
    <x v="1"/>
    <x v="1"/>
    <x v="2"/>
    <x v="5"/>
    <n v="16092.94"/>
    <n v="289.67291999999998"/>
    <n v="2"/>
    <n v="32185.88"/>
    <x v="3548"/>
    <n v="4.24"/>
    <n v="2294"/>
    <x v="220"/>
    <x v="4"/>
    <x v="4"/>
    <x v="4"/>
    <x v="12"/>
  </r>
  <r>
    <x v="3549"/>
    <x v="0"/>
    <x v="0"/>
    <x v="0"/>
    <x v="2"/>
    <x v="1"/>
    <n v="3952.8"/>
    <n v="71.150400000000005"/>
    <n v="1"/>
    <n v="3952.8"/>
    <x v="3549"/>
    <n v="4.97"/>
    <n v="520"/>
    <x v="287"/>
    <x v="6"/>
    <x v="6"/>
    <x v="6"/>
    <x v="12"/>
  </r>
  <r>
    <x v="3550"/>
    <x v="0"/>
    <x v="0"/>
    <x v="0"/>
    <x v="2"/>
    <x v="2"/>
    <n v="12184.38"/>
    <n v="219.31883999999997"/>
    <n v="4"/>
    <n v="48737.52"/>
    <x v="3550"/>
    <n v="2.0499999999999998"/>
    <n v="4774"/>
    <x v="149"/>
    <x v="6"/>
    <x v="6"/>
    <x v="6"/>
    <x v="21"/>
  </r>
  <r>
    <x v="3551"/>
    <x v="6"/>
    <x v="4"/>
    <x v="6"/>
    <x v="2"/>
    <x v="5"/>
    <n v="11340.84"/>
    <n v="204.13512"/>
    <n v="3"/>
    <n v="34022.519999999997"/>
    <x v="3551"/>
    <n v="3.76"/>
    <n v="2720"/>
    <x v="83"/>
    <x v="8"/>
    <x v="8"/>
    <x v="8"/>
    <x v="28"/>
  </r>
  <r>
    <x v="3552"/>
    <x v="4"/>
    <x v="0"/>
    <x v="4"/>
    <x v="1"/>
    <x v="0"/>
    <n v="7321.54"/>
    <n v="131.78771999999998"/>
    <n v="2"/>
    <n v="14643.08"/>
    <x v="3552"/>
    <n v="4.75"/>
    <n v="3814"/>
    <x v="128"/>
    <x v="3"/>
    <x v="3"/>
    <x v="3"/>
    <x v="29"/>
  </r>
  <r>
    <x v="3553"/>
    <x v="5"/>
    <x v="1"/>
    <x v="5"/>
    <x v="0"/>
    <x v="1"/>
    <n v="11462.15"/>
    <n v="206.31869999999998"/>
    <n v="2"/>
    <n v="22924.3"/>
    <x v="3553"/>
    <n v="1.56"/>
    <n v="2695"/>
    <x v="38"/>
    <x v="10"/>
    <x v="10"/>
    <x v="10"/>
    <x v="15"/>
  </r>
  <r>
    <x v="3554"/>
    <x v="6"/>
    <x v="4"/>
    <x v="6"/>
    <x v="1"/>
    <x v="1"/>
    <n v="5747.3"/>
    <n v="103.45139999999999"/>
    <n v="3"/>
    <n v="17241.900000000001"/>
    <x v="3554"/>
    <n v="4.67"/>
    <n v="1258"/>
    <x v="49"/>
    <x v="9"/>
    <x v="9"/>
    <x v="9"/>
    <x v="19"/>
  </r>
  <r>
    <x v="3555"/>
    <x v="1"/>
    <x v="1"/>
    <x v="1"/>
    <x v="0"/>
    <x v="3"/>
    <n v="15801.69"/>
    <n v="284.43041999999997"/>
    <n v="1"/>
    <n v="15801.69"/>
    <x v="3555"/>
    <n v="1.72"/>
    <n v="3612"/>
    <x v="222"/>
    <x v="9"/>
    <x v="9"/>
    <x v="9"/>
    <x v="13"/>
  </r>
  <r>
    <x v="3556"/>
    <x v="8"/>
    <x v="3"/>
    <x v="8"/>
    <x v="2"/>
    <x v="2"/>
    <n v="18030.97"/>
    <n v="324.55745999999999"/>
    <n v="4"/>
    <n v="72123.88"/>
    <x v="3556"/>
    <n v="3.37"/>
    <n v="96"/>
    <x v="171"/>
    <x v="5"/>
    <x v="5"/>
    <x v="5"/>
    <x v="23"/>
  </r>
  <r>
    <x v="3557"/>
    <x v="2"/>
    <x v="2"/>
    <x v="2"/>
    <x v="1"/>
    <x v="4"/>
    <n v="440.09"/>
    <n v="7.921619999999999"/>
    <n v="5"/>
    <n v="2200.4499999999998"/>
    <x v="3557"/>
    <n v="2.48"/>
    <n v="4129"/>
    <x v="103"/>
    <x v="10"/>
    <x v="10"/>
    <x v="10"/>
    <x v="14"/>
  </r>
  <r>
    <x v="3558"/>
    <x v="7"/>
    <x v="0"/>
    <x v="7"/>
    <x v="1"/>
    <x v="1"/>
    <n v="4275.7700000000004"/>
    <n v="76.963859999999997"/>
    <n v="4"/>
    <n v="17103.080000000002"/>
    <x v="3558"/>
    <n v="2.21"/>
    <n v="1762"/>
    <x v="360"/>
    <x v="4"/>
    <x v="4"/>
    <x v="4"/>
    <x v="11"/>
  </r>
  <r>
    <x v="3559"/>
    <x v="3"/>
    <x v="3"/>
    <x v="3"/>
    <x v="1"/>
    <x v="2"/>
    <n v="19111.349999999999"/>
    <n v="344.00429999999994"/>
    <n v="5"/>
    <n v="95556.75"/>
    <x v="3559"/>
    <n v="4.9400000000000004"/>
    <n v="2687"/>
    <x v="114"/>
    <x v="3"/>
    <x v="3"/>
    <x v="3"/>
    <x v="28"/>
  </r>
  <r>
    <x v="3560"/>
    <x v="1"/>
    <x v="1"/>
    <x v="1"/>
    <x v="1"/>
    <x v="0"/>
    <n v="16180.04"/>
    <n v="291.24072000000001"/>
    <n v="3"/>
    <n v="48540.12"/>
    <x v="3560"/>
    <n v="2.35"/>
    <n v="4804"/>
    <x v="341"/>
    <x v="0"/>
    <x v="0"/>
    <x v="0"/>
    <x v="19"/>
  </r>
  <r>
    <x v="3561"/>
    <x v="8"/>
    <x v="3"/>
    <x v="8"/>
    <x v="0"/>
    <x v="3"/>
    <n v="8303"/>
    <n v="149.45399999999998"/>
    <n v="4"/>
    <n v="33212"/>
    <x v="3561"/>
    <n v="4.5"/>
    <n v="3776"/>
    <x v="238"/>
    <x v="1"/>
    <x v="1"/>
    <x v="1"/>
    <x v="14"/>
  </r>
  <r>
    <x v="3562"/>
    <x v="8"/>
    <x v="3"/>
    <x v="8"/>
    <x v="0"/>
    <x v="2"/>
    <n v="10709.76"/>
    <n v="192.77567999999999"/>
    <n v="1"/>
    <n v="10709.76"/>
    <x v="3562"/>
    <n v="4.78"/>
    <n v="2394"/>
    <x v="41"/>
    <x v="6"/>
    <x v="6"/>
    <x v="6"/>
    <x v="19"/>
  </r>
  <r>
    <x v="3563"/>
    <x v="0"/>
    <x v="0"/>
    <x v="0"/>
    <x v="2"/>
    <x v="5"/>
    <n v="5070.4799999999996"/>
    <n v="91.268639999999991"/>
    <n v="4"/>
    <n v="20281.919999999998"/>
    <x v="3563"/>
    <n v="4.5599999999999996"/>
    <n v="1213"/>
    <x v="190"/>
    <x v="5"/>
    <x v="5"/>
    <x v="5"/>
    <x v="20"/>
  </r>
  <r>
    <x v="3564"/>
    <x v="4"/>
    <x v="0"/>
    <x v="4"/>
    <x v="1"/>
    <x v="1"/>
    <n v="15679.57"/>
    <n v="282.23226"/>
    <n v="4"/>
    <n v="62718.28"/>
    <x v="3564"/>
    <n v="2.4900000000000002"/>
    <n v="3577"/>
    <x v="74"/>
    <x v="0"/>
    <x v="0"/>
    <x v="0"/>
    <x v="1"/>
  </r>
  <r>
    <x v="3565"/>
    <x v="1"/>
    <x v="1"/>
    <x v="1"/>
    <x v="0"/>
    <x v="4"/>
    <n v="19823.580000000002"/>
    <n v="356.82443999999998"/>
    <n v="3"/>
    <n v="59470.74"/>
    <x v="3565"/>
    <n v="1.85"/>
    <n v="1926"/>
    <x v="74"/>
    <x v="0"/>
    <x v="0"/>
    <x v="0"/>
    <x v="1"/>
  </r>
  <r>
    <x v="3566"/>
    <x v="5"/>
    <x v="1"/>
    <x v="5"/>
    <x v="2"/>
    <x v="5"/>
    <n v="15417.87"/>
    <n v="277.52166"/>
    <n v="1"/>
    <n v="15417.87"/>
    <x v="3566"/>
    <n v="2.35"/>
    <n v="3345"/>
    <x v="27"/>
    <x v="9"/>
    <x v="9"/>
    <x v="9"/>
    <x v="1"/>
  </r>
  <r>
    <x v="3567"/>
    <x v="0"/>
    <x v="0"/>
    <x v="0"/>
    <x v="2"/>
    <x v="2"/>
    <n v="18647.080000000002"/>
    <n v="335.64744000000002"/>
    <n v="1"/>
    <n v="18647.080000000002"/>
    <x v="3567"/>
    <n v="4.96"/>
    <n v="1573"/>
    <x v="192"/>
    <x v="1"/>
    <x v="1"/>
    <x v="1"/>
    <x v="28"/>
  </r>
  <r>
    <x v="3568"/>
    <x v="0"/>
    <x v="0"/>
    <x v="0"/>
    <x v="0"/>
    <x v="2"/>
    <n v="2685.9"/>
    <n v="48.346199999999996"/>
    <n v="5"/>
    <n v="13429.5"/>
    <x v="3568"/>
    <n v="1.1299999999999999"/>
    <n v="4496"/>
    <x v="286"/>
    <x v="5"/>
    <x v="5"/>
    <x v="5"/>
    <x v="10"/>
  </r>
  <r>
    <x v="3569"/>
    <x v="8"/>
    <x v="3"/>
    <x v="8"/>
    <x v="0"/>
    <x v="4"/>
    <n v="3301.66"/>
    <n v="59.42987999999999"/>
    <n v="5"/>
    <n v="16508.3"/>
    <x v="3569"/>
    <n v="4.47"/>
    <n v="252"/>
    <x v="148"/>
    <x v="2"/>
    <x v="2"/>
    <x v="2"/>
    <x v="6"/>
  </r>
  <r>
    <x v="3570"/>
    <x v="7"/>
    <x v="0"/>
    <x v="7"/>
    <x v="2"/>
    <x v="4"/>
    <n v="9051.94"/>
    <n v="162.93492000000001"/>
    <n v="1"/>
    <n v="9051.94"/>
    <x v="3570"/>
    <n v="4.8600000000000003"/>
    <n v="4939"/>
    <x v="162"/>
    <x v="0"/>
    <x v="0"/>
    <x v="0"/>
    <x v="14"/>
  </r>
  <r>
    <x v="3571"/>
    <x v="4"/>
    <x v="0"/>
    <x v="4"/>
    <x v="0"/>
    <x v="1"/>
    <n v="13032.85"/>
    <n v="234.59129999999999"/>
    <n v="2"/>
    <n v="26065.7"/>
    <x v="3571"/>
    <n v="1.51"/>
    <n v="3149"/>
    <x v="148"/>
    <x v="2"/>
    <x v="2"/>
    <x v="2"/>
    <x v="6"/>
  </r>
  <r>
    <x v="3572"/>
    <x v="9"/>
    <x v="1"/>
    <x v="9"/>
    <x v="1"/>
    <x v="1"/>
    <n v="17416.349999999999"/>
    <n v="313.49429999999995"/>
    <n v="5"/>
    <n v="87081.75"/>
    <x v="3572"/>
    <n v="3.35"/>
    <n v="807"/>
    <x v="82"/>
    <x v="7"/>
    <x v="7"/>
    <x v="7"/>
    <x v="4"/>
  </r>
  <r>
    <x v="3573"/>
    <x v="1"/>
    <x v="1"/>
    <x v="1"/>
    <x v="2"/>
    <x v="3"/>
    <n v="2151.1799999999998"/>
    <n v="38.721239999999995"/>
    <n v="3"/>
    <n v="6453.54"/>
    <x v="3573"/>
    <n v="3.6"/>
    <n v="1425"/>
    <x v="11"/>
    <x v="2"/>
    <x v="2"/>
    <x v="2"/>
    <x v="11"/>
  </r>
  <r>
    <x v="3574"/>
    <x v="9"/>
    <x v="1"/>
    <x v="9"/>
    <x v="1"/>
    <x v="3"/>
    <n v="1158.8499999999999"/>
    <n v="20.859299999999998"/>
    <n v="1"/>
    <n v="1158.8499999999999"/>
    <x v="3574"/>
    <n v="3.67"/>
    <n v="2117"/>
    <x v="102"/>
    <x v="3"/>
    <x v="3"/>
    <x v="3"/>
    <x v="26"/>
  </r>
  <r>
    <x v="3575"/>
    <x v="7"/>
    <x v="0"/>
    <x v="7"/>
    <x v="1"/>
    <x v="0"/>
    <n v="8078.06"/>
    <n v="145.40508"/>
    <n v="3"/>
    <n v="24234.18"/>
    <x v="3575"/>
    <n v="2.69"/>
    <n v="2117"/>
    <x v="85"/>
    <x v="11"/>
    <x v="11"/>
    <x v="11"/>
    <x v="19"/>
  </r>
  <r>
    <x v="3576"/>
    <x v="7"/>
    <x v="0"/>
    <x v="7"/>
    <x v="0"/>
    <x v="2"/>
    <n v="4028.26"/>
    <n v="72.508679999999998"/>
    <n v="2"/>
    <n v="8056.52"/>
    <x v="3576"/>
    <n v="2.35"/>
    <n v="1151"/>
    <x v="45"/>
    <x v="0"/>
    <x v="0"/>
    <x v="0"/>
    <x v="15"/>
  </r>
  <r>
    <x v="3577"/>
    <x v="6"/>
    <x v="4"/>
    <x v="6"/>
    <x v="1"/>
    <x v="0"/>
    <n v="19465.990000000002"/>
    <n v="350.38781999999998"/>
    <n v="5"/>
    <n v="97329.95"/>
    <x v="3577"/>
    <n v="1.85"/>
    <n v="2927"/>
    <x v="40"/>
    <x v="0"/>
    <x v="0"/>
    <x v="0"/>
    <x v="5"/>
  </r>
  <r>
    <x v="3578"/>
    <x v="5"/>
    <x v="1"/>
    <x v="5"/>
    <x v="1"/>
    <x v="4"/>
    <n v="8527.0300000000007"/>
    <n v="153.48653999999999"/>
    <n v="5"/>
    <n v="42635.15"/>
    <x v="3578"/>
    <n v="2.4"/>
    <n v="560"/>
    <x v="173"/>
    <x v="5"/>
    <x v="5"/>
    <x v="5"/>
    <x v="3"/>
  </r>
  <r>
    <x v="3579"/>
    <x v="1"/>
    <x v="1"/>
    <x v="1"/>
    <x v="0"/>
    <x v="5"/>
    <n v="9780.49"/>
    <n v="176.04881999999998"/>
    <n v="1"/>
    <n v="9780.49"/>
    <x v="3579"/>
    <n v="2.41"/>
    <n v="3107"/>
    <x v="156"/>
    <x v="10"/>
    <x v="10"/>
    <x v="10"/>
    <x v="8"/>
  </r>
  <r>
    <x v="3580"/>
    <x v="5"/>
    <x v="1"/>
    <x v="5"/>
    <x v="0"/>
    <x v="5"/>
    <n v="13458.71"/>
    <n v="242.25677999999996"/>
    <n v="3"/>
    <n v="40376.129999999997"/>
    <x v="3580"/>
    <n v="1.6"/>
    <n v="3034"/>
    <x v="187"/>
    <x v="3"/>
    <x v="3"/>
    <x v="3"/>
    <x v="21"/>
  </r>
  <r>
    <x v="3581"/>
    <x v="2"/>
    <x v="2"/>
    <x v="2"/>
    <x v="0"/>
    <x v="1"/>
    <n v="19179.75"/>
    <n v="345.2355"/>
    <n v="1"/>
    <n v="19179.75"/>
    <x v="3581"/>
    <n v="1.69"/>
    <n v="3577"/>
    <x v="84"/>
    <x v="10"/>
    <x v="10"/>
    <x v="10"/>
    <x v="9"/>
  </r>
  <r>
    <x v="3582"/>
    <x v="1"/>
    <x v="1"/>
    <x v="1"/>
    <x v="0"/>
    <x v="4"/>
    <n v="12494.25"/>
    <n v="224.89649999999997"/>
    <n v="1"/>
    <n v="12494.25"/>
    <x v="3582"/>
    <n v="4.43"/>
    <n v="2647"/>
    <x v="64"/>
    <x v="7"/>
    <x v="7"/>
    <x v="7"/>
    <x v="7"/>
  </r>
  <r>
    <x v="3583"/>
    <x v="4"/>
    <x v="0"/>
    <x v="4"/>
    <x v="0"/>
    <x v="3"/>
    <n v="11628.01"/>
    <n v="209.30417999999997"/>
    <n v="2"/>
    <n v="23256.02"/>
    <x v="3583"/>
    <n v="3.48"/>
    <n v="106"/>
    <x v="113"/>
    <x v="8"/>
    <x v="8"/>
    <x v="8"/>
    <x v="4"/>
  </r>
  <r>
    <x v="3584"/>
    <x v="1"/>
    <x v="1"/>
    <x v="1"/>
    <x v="0"/>
    <x v="2"/>
    <n v="15569.55"/>
    <n v="280.25189999999998"/>
    <n v="5"/>
    <n v="77847.75"/>
    <x v="3584"/>
    <n v="2.3199999999999998"/>
    <n v="4321"/>
    <x v="241"/>
    <x v="9"/>
    <x v="9"/>
    <x v="9"/>
    <x v="18"/>
  </r>
  <r>
    <x v="3585"/>
    <x v="9"/>
    <x v="1"/>
    <x v="9"/>
    <x v="1"/>
    <x v="2"/>
    <n v="180.48"/>
    <n v="3.2486399999999995"/>
    <n v="3"/>
    <n v="541.44000000000005"/>
    <x v="3585"/>
    <n v="1.83"/>
    <n v="207"/>
    <x v="199"/>
    <x v="9"/>
    <x v="9"/>
    <x v="9"/>
    <x v="8"/>
  </r>
  <r>
    <x v="3586"/>
    <x v="3"/>
    <x v="3"/>
    <x v="3"/>
    <x v="1"/>
    <x v="3"/>
    <n v="12088.2"/>
    <n v="217.58760000000001"/>
    <n v="4"/>
    <n v="48352.800000000003"/>
    <x v="2925"/>
    <n v="1.24"/>
    <n v="2482"/>
    <x v="154"/>
    <x v="2"/>
    <x v="2"/>
    <x v="2"/>
    <x v="15"/>
  </r>
  <r>
    <x v="3587"/>
    <x v="3"/>
    <x v="3"/>
    <x v="3"/>
    <x v="2"/>
    <x v="3"/>
    <n v="13089.38"/>
    <n v="235.60883999999996"/>
    <n v="4"/>
    <n v="52357.52"/>
    <x v="3586"/>
    <n v="4.6100000000000003"/>
    <n v="1538"/>
    <x v="319"/>
    <x v="3"/>
    <x v="3"/>
    <x v="3"/>
    <x v="14"/>
  </r>
  <r>
    <x v="3588"/>
    <x v="7"/>
    <x v="0"/>
    <x v="7"/>
    <x v="2"/>
    <x v="2"/>
    <n v="10554.26"/>
    <n v="189.97667999999999"/>
    <n v="3"/>
    <n v="31662.78"/>
    <x v="3587"/>
    <n v="4.51"/>
    <n v="2320"/>
    <x v="143"/>
    <x v="8"/>
    <x v="8"/>
    <x v="8"/>
    <x v="7"/>
  </r>
  <r>
    <x v="3589"/>
    <x v="3"/>
    <x v="3"/>
    <x v="3"/>
    <x v="0"/>
    <x v="3"/>
    <n v="8858.58"/>
    <n v="159.45443999999998"/>
    <n v="3"/>
    <n v="26575.74"/>
    <x v="3588"/>
    <n v="3.07"/>
    <n v="821"/>
    <x v="304"/>
    <x v="10"/>
    <x v="10"/>
    <x v="10"/>
    <x v="0"/>
  </r>
  <r>
    <x v="3590"/>
    <x v="7"/>
    <x v="0"/>
    <x v="7"/>
    <x v="0"/>
    <x v="3"/>
    <n v="14712.28"/>
    <n v="264.82103999999998"/>
    <n v="4"/>
    <n v="58849.120000000003"/>
    <x v="3589"/>
    <n v="1.59"/>
    <n v="832"/>
    <x v="101"/>
    <x v="2"/>
    <x v="2"/>
    <x v="2"/>
    <x v="4"/>
  </r>
  <r>
    <x v="3591"/>
    <x v="6"/>
    <x v="4"/>
    <x v="6"/>
    <x v="2"/>
    <x v="4"/>
    <n v="17223.810000000001"/>
    <n v="310.02857999999998"/>
    <n v="3"/>
    <n v="51671.43"/>
    <x v="3590"/>
    <n v="3.76"/>
    <n v="2535"/>
    <x v="275"/>
    <x v="2"/>
    <x v="2"/>
    <x v="2"/>
    <x v="27"/>
  </r>
  <r>
    <x v="3592"/>
    <x v="9"/>
    <x v="1"/>
    <x v="9"/>
    <x v="0"/>
    <x v="4"/>
    <n v="7951.57"/>
    <n v="143.12825999999998"/>
    <n v="2"/>
    <n v="15903.14"/>
    <x v="3591"/>
    <n v="3.03"/>
    <n v="3208"/>
    <x v="338"/>
    <x v="6"/>
    <x v="6"/>
    <x v="6"/>
    <x v="2"/>
  </r>
  <r>
    <x v="3593"/>
    <x v="7"/>
    <x v="0"/>
    <x v="7"/>
    <x v="2"/>
    <x v="0"/>
    <n v="9101.17"/>
    <n v="163.82105999999999"/>
    <n v="4"/>
    <n v="36404.68"/>
    <x v="3592"/>
    <n v="3.88"/>
    <n v="1360"/>
    <x v="335"/>
    <x v="0"/>
    <x v="0"/>
    <x v="0"/>
    <x v="21"/>
  </r>
  <r>
    <x v="3594"/>
    <x v="8"/>
    <x v="3"/>
    <x v="8"/>
    <x v="2"/>
    <x v="1"/>
    <n v="6350.06"/>
    <n v="114.30108"/>
    <n v="2"/>
    <n v="12700.12"/>
    <x v="3593"/>
    <n v="3.99"/>
    <n v="1379"/>
    <x v="188"/>
    <x v="11"/>
    <x v="11"/>
    <x v="11"/>
    <x v="1"/>
  </r>
  <r>
    <x v="3595"/>
    <x v="9"/>
    <x v="1"/>
    <x v="9"/>
    <x v="1"/>
    <x v="5"/>
    <n v="16350.76"/>
    <n v="294.31367999999998"/>
    <n v="3"/>
    <n v="49052.28"/>
    <x v="3594"/>
    <n v="1.07"/>
    <n v="3695"/>
    <x v="129"/>
    <x v="7"/>
    <x v="7"/>
    <x v="7"/>
    <x v="25"/>
  </r>
  <r>
    <x v="3596"/>
    <x v="6"/>
    <x v="4"/>
    <x v="6"/>
    <x v="1"/>
    <x v="2"/>
    <n v="1303.82"/>
    <n v="23.468759999999996"/>
    <n v="4"/>
    <n v="5215.28"/>
    <x v="3595"/>
    <n v="3.12"/>
    <n v="2924"/>
    <x v="350"/>
    <x v="6"/>
    <x v="6"/>
    <x v="6"/>
    <x v="14"/>
  </r>
  <r>
    <x v="3597"/>
    <x v="4"/>
    <x v="0"/>
    <x v="4"/>
    <x v="1"/>
    <x v="4"/>
    <n v="2751.75"/>
    <n v="49.531499999999994"/>
    <n v="5"/>
    <n v="13758.75"/>
    <x v="3596"/>
    <n v="4.47"/>
    <n v="834"/>
    <x v="299"/>
    <x v="0"/>
    <x v="0"/>
    <x v="0"/>
    <x v="13"/>
  </r>
  <r>
    <x v="3598"/>
    <x v="7"/>
    <x v="0"/>
    <x v="7"/>
    <x v="2"/>
    <x v="1"/>
    <n v="7085.17"/>
    <n v="127.53305999999999"/>
    <n v="4"/>
    <n v="28340.68"/>
    <x v="3597"/>
    <n v="2.2200000000000002"/>
    <n v="2836"/>
    <x v="234"/>
    <x v="1"/>
    <x v="1"/>
    <x v="1"/>
    <x v="6"/>
  </r>
  <r>
    <x v="3599"/>
    <x v="0"/>
    <x v="0"/>
    <x v="0"/>
    <x v="0"/>
    <x v="0"/>
    <n v="8305.76"/>
    <n v="149.50368"/>
    <n v="1"/>
    <n v="8305.76"/>
    <x v="3598"/>
    <n v="4.53"/>
    <n v="3668"/>
    <x v="188"/>
    <x v="11"/>
    <x v="11"/>
    <x v="11"/>
    <x v="1"/>
  </r>
  <r>
    <x v="3600"/>
    <x v="4"/>
    <x v="0"/>
    <x v="4"/>
    <x v="0"/>
    <x v="0"/>
    <n v="15886.65"/>
    <n v="285.9597"/>
    <n v="5"/>
    <n v="79433.25"/>
    <x v="3599"/>
    <n v="2.72"/>
    <n v="2704"/>
    <x v="276"/>
    <x v="5"/>
    <x v="5"/>
    <x v="5"/>
    <x v="4"/>
  </r>
  <r>
    <x v="3601"/>
    <x v="4"/>
    <x v="0"/>
    <x v="4"/>
    <x v="2"/>
    <x v="3"/>
    <n v="17228.59"/>
    <n v="310.11462"/>
    <n v="3"/>
    <n v="51685.77"/>
    <x v="3600"/>
    <n v="3.56"/>
    <n v="1125"/>
    <x v="87"/>
    <x v="11"/>
    <x v="11"/>
    <x v="11"/>
    <x v="5"/>
  </r>
  <r>
    <x v="3602"/>
    <x v="9"/>
    <x v="1"/>
    <x v="9"/>
    <x v="0"/>
    <x v="0"/>
    <n v="8064.43"/>
    <n v="145.15974"/>
    <n v="1"/>
    <n v="8064.43"/>
    <x v="3601"/>
    <n v="2.2799999999999998"/>
    <n v="2327"/>
    <x v="85"/>
    <x v="11"/>
    <x v="11"/>
    <x v="11"/>
    <x v="19"/>
  </r>
  <r>
    <x v="3603"/>
    <x v="1"/>
    <x v="1"/>
    <x v="1"/>
    <x v="0"/>
    <x v="5"/>
    <n v="4696.76"/>
    <n v="84.541679999999999"/>
    <n v="3"/>
    <n v="14090.28"/>
    <x v="3602"/>
    <n v="1.91"/>
    <n v="3042"/>
    <x v="231"/>
    <x v="1"/>
    <x v="1"/>
    <x v="1"/>
    <x v="8"/>
  </r>
  <r>
    <x v="3604"/>
    <x v="0"/>
    <x v="0"/>
    <x v="0"/>
    <x v="1"/>
    <x v="4"/>
    <n v="1740.82"/>
    <n v="31.334759999999996"/>
    <n v="1"/>
    <n v="1740.82"/>
    <x v="3603"/>
    <n v="4.32"/>
    <n v="2846"/>
    <x v="100"/>
    <x v="11"/>
    <x v="11"/>
    <x v="11"/>
    <x v="17"/>
  </r>
  <r>
    <x v="3605"/>
    <x v="5"/>
    <x v="1"/>
    <x v="5"/>
    <x v="1"/>
    <x v="3"/>
    <n v="11023.06"/>
    <n v="198.41507999999999"/>
    <n v="3"/>
    <n v="33069.18"/>
    <x v="3604"/>
    <n v="4.95"/>
    <n v="58"/>
    <x v="13"/>
    <x v="8"/>
    <x v="8"/>
    <x v="8"/>
    <x v="13"/>
  </r>
  <r>
    <x v="3606"/>
    <x v="9"/>
    <x v="1"/>
    <x v="9"/>
    <x v="0"/>
    <x v="3"/>
    <n v="11977.18"/>
    <n v="215.58923999999999"/>
    <n v="5"/>
    <n v="59885.9"/>
    <x v="3605"/>
    <n v="2.58"/>
    <n v="232"/>
    <x v="196"/>
    <x v="1"/>
    <x v="1"/>
    <x v="1"/>
    <x v="11"/>
  </r>
  <r>
    <x v="3607"/>
    <x v="0"/>
    <x v="0"/>
    <x v="0"/>
    <x v="2"/>
    <x v="5"/>
    <n v="19995.330000000002"/>
    <n v="359.91593999999998"/>
    <n v="3"/>
    <n v="59985.99"/>
    <x v="3606"/>
    <n v="2.2999999999999998"/>
    <n v="171"/>
    <x v="16"/>
    <x v="2"/>
    <x v="2"/>
    <x v="2"/>
    <x v="12"/>
  </r>
  <r>
    <x v="3608"/>
    <x v="7"/>
    <x v="0"/>
    <x v="7"/>
    <x v="0"/>
    <x v="5"/>
    <n v="1337.08"/>
    <n v="24.067439999999998"/>
    <n v="2"/>
    <n v="2674.16"/>
    <x v="3607"/>
    <n v="4.47"/>
    <n v="4279"/>
    <x v="343"/>
    <x v="3"/>
    <x v="3"/>
    <x v="3"/>
    <x v="10"/>
  </r>
  <r>
    <x v="3609"/>
    <x v="4"/>
    <x v="0"/>
    <x v="4"/>
    <x v="1"/>
    <x v="2"/>
    <n v="14915.77"/>
    <n v="268.48385999999999"/>
    <n v="3"/>
    <n v="44747.31"/>
    <x v="3608"/>
    <n v="2.44"/>
    <n v="3449"/>
    <x v="16"/>
    <x v="2"/>
    <x v="2"/>
    <x v="2"/>
    <x v="12"/>
  </r>
  <r>
    <x v="3610"/>
    <x v="8"/>
    <x v="3"/>
    <x v="8"/>
    <x v="1"/>
    <x v="0"/>
    <n v="15711.1"/>
    <n v="282.7998"/>
    <n v="1"/>
    <n v="15711.1"/>
    <x v="3609"/>
    <n v="4.96"/>
    <n v="2999"/>
    <x v="320"/>
    <x v="10"/>
    <x v="10"/>
    <x v="10"/>
    <x v="5"/>
  </r>
  <r>
    <x v="3611"/>
    <x v="2"/>
    <x v="2"/>
    <x v="2"/>
    <x v="2"/>
    <x v="1"/>
    <n v="5195.4799999999996"/>
    <n v="93.518639999999991"/>
    <n v="2"/>
    <n v="10390.959999999999"/>
    <x v="3610"/>
    <n v="4.63"/>
    <n v="2922"/>
    <x v="354"/>
    <x v="6"/>
    <x v="6"/>
    <x v="6"/>
    <x v="16"/>
  </r>
  <r>
    <x v="3612"/>
    <x v="5"/>
    <x v="1"/>
    <x v="5"/>
    <x v="1"/>
    <x v="4"/>
    <n v="15596.03"/>
    <n v="280.72854000000001"/>
    <n v="4"/>
    <n v="62384.12"/>
    <x v="3611"/>
    <n v="2.38"/>
    <n v="3860"/>
    <x v="191"/>
    <x v="1"/>
    <x v="1"/>
    <x v="1"/>
    <x v="30"/>
  </r>
  <r>
    <x v="3613"/>
    <x v="9"/>
    <x v="1"/>
    <x v="9"/>
    <x v="0"/>
    <x v="3"/>
    <n v="12479.86"/>
    <n v="224.63747999999998"/>
    <n v="1"/>
    <n v="12479.86"/>
    <x v="3612"/>
    <n v="1.21"/>
    <n v="2777"/>
    <x v="113"/>
    <x v="8"/>
    <x v="8"/>
    <x v="8"/>
    <x v="4"/>
  </r>
  <r>
    <x v="3614"/>
    <x v="9"/>
    <x v="1"/>
    <x v="9"/>
    <x v="1"/>
    <x v="2"/>
    <n v="6132.35"/>
    <n v="110.3823"/>
    <n v="2"/>
    <n v="12264.7"/>
    <x v="3613"/>
    <n v="3.37"/>
    <n v="4286"/>
    <x v="216"/>
    <x v="11"/>
    <x v="11"/>
    <x v="11"/>
    <x v="29"/>
  </r>
  <r>
    <x v="3615"/>
    <x v="3"/>
    <x v="3"/>
    <x v="3"/>
    <x v="2"/>
    <x v="5"/>
    <n v="16414.259999999998"/>
    <n v="295.45667999999995"/>
    <n v="5"/>
    <n v="82071.3"/>
    <x v="3614"/>
    <n v="3.28"/>
    <n v="1029"/>
    <x v="145"/>
    <x v="7"/>
    <x v="7"/>
    <x v="7"/>
    <x v="20"/>
  </r>
  <r>
    <x v="3616"/>
    <x v="8"/>
    <x v="3"/>
    <x v="8"/>
    <x v="2"/>
    <x v="2"/>
    <n v="1250.27"/>
    <n v="22.504859999999997"/>
    <n v="4"/>
    <n v="5001.08"/>
    <x v="3615"/>
    <n v="2.87"/>
    <n v="5000"/>
    <x v="119"/>
    <x v="10"/>
    <x v="10"/>
    <x v="10"/>
    <x v="18"/>
  </r>
  <r>
    <x v="3617"/>
    <x v="7"/>
    <x v="0"/>
    <x v="7"/>
    <x v="0"/>
    <x v="5"/>
    <n v="916.68"/>
    <n v="16.500239999999998"/>
    <n v="2"/>
    <n v="1833.36"/>
    <x v="3616"/>
    <n v="3.98"/>
    <n v="3052"/>
    <x v="314"/>
    <x v="10"/>
    <x v="10"/>
    <x v="10"/>
    <x v="26"/>
  </r>
  <r>
    <x v="3618"/>
    <x v="8"/>
    <x v="3"/>
    <x v="8"/>
    <x v="0"/>
    <x v="1"/>
    <n v="2117.27"/>
    <n v="38.110859999999995"/>
    <n v="2"/>
    <n v="4234.54"/>
    <x v="3617"/>
    <n v="1.0900000000000001"/>
    <n v="803"/>
    <x v="109"/>
    <x v="11"/>
    <x v="11"/>
    <x v="11"/>
    <x v="11"/>
  </r>
  <r>
    <x v="3619"/>
    <x v="5"/>
    <x v="1"/>
    <x v="5"/>
    <x v="0"/>
    <x v="5"/>
    <n v="2484.92"/>
    <n v="44.728559999999995"/>
    <n v="2"/>
    <n v="4969.84"/>
    <x v="3618"/>
    <n v="3.51"/>
    <n v="2003"/>
    <x v="139"/>
    <x v="5"/>
    <x v="5"/>
    <x v="5"/>
    <x v="11"/>
  </r>
  <r>
    <x v="3620"/>
    <x v="1"/>
    <x v="1"/>
    <x v="1"/>
    <x v="1"/>
    <x v="3"/>
    <n v="11667.73"/>
    <n v="210.01913999999996"/>
    <n v="2"/>
    <n v="23335.46"/>
    <x v="3619"/>
    <n v="2.02"/>
    <n v="1198"/>
    <x v="155"/>
    <x v="2"/>
    <x v="2"/>
    <x v="2"/>
    <x v="3"/>
  </r>
  <r>
    <x v="3621"/>
    <x v="2"/>
    <x v="2"/>
    <x v="2"/>
    <x v="0"/>
    <x v="1"/>
    <n v="18413.88"/>
    <n v="331.44983999999999"/>
    <n v="1"/>
    <n v="18413.88"/>
    <x v="3620"/>
    <n v="1.47"/>
    <n v="4941"/>
    <x v="7"/>
    <x v="6"/>
    <x v="6"/>
    <x v="6"/>
    <x v="7"/>
  </r>
  <r>
    <x v="3622"/>
    <x v="5"/>
    <x v="1"/>
    <x v="5"/>
    <x v="2"/>
    <x v="4"/>
    <n v="2972.97"/>
    <n v="53.513459999999995"/>
    <n v="5"/>
    <n v="14864.85"/>
    <x v="3621"/>
    <n v="3.78"/>
    <n v="3874"/>
    <x v="70"/>
    <x v="9"/>
    <x v="9"/>
    <x v="9"/>
    <x v="9"/>
  </r>
  <r>
    <x v="3623"/>
    <x v="3"/>
    <x v="3"/>
    <x v="3"/>
    <x v="0"/>
    <x v="4"/>
    <n v="2475.37"/>
    <n v="44.556659999999994"/>
    <n v="3"/>
    <n v="7426.11"/>
    <x v="3622"/>
    <n v="3.11"/>
    <n v="2325"/>
    <x v="355"/>
    <x v="10"/>
    <x v="10"/>
    <x v="10"/>
    <x v="6"/>
  </r>
  <r>
    <x v="3624"/>
    <x v="6"/>
    <x v="4"/>
    <x v="6"/>
    <x v="2"/>
    <x v="4"/>
    <n v="2261.7800000000002"/>
    <n v="40.712040000000002"/>
    <n v="3"/>
    <n v="6785.34"/>
    <x v="3623"/>
    <n v="3.8"/>
    <n v="327"/>
    <x v="18"/>
    <x v="6"/>
    <x v="6"/>
    <x v="6"/>
    <x v="15"/>
  </r>
  <r>
    <x v="3625"/>
    <x v="1"/>
    <x v="1"/>
    <x v="1"/>
    <x v="1"/>
    <x v="1"/>
    <n v="11894.08"/>
    <n v="214.09343999999999"/>
    <n v="4"/>
    <n v="47576.32"/>
    <x v="3624"/>
    <n v="3.41"/>
    <n v="1780"/>
    <x v="25"/>
    <x v="6"/>
    <x v="6"/>
    <x v="6"/>
    <x v="6"/>
  </r>
  <r>
    <x v="3626"/>
    <x v="7"/>
    <x v="0"/>
    <x v="7"/>
    <x v="1"/>
    <x v="4"/>
    <n v="714.55"/>
    <n v="12.861899999999999"/>
    <n v="4"/>
    <n v="2858.2"/>
    <x v="3625"/>
    <n v="4.53"/>
    <n v="1103"/>
    <x v="306"/>
    <x v="1"/>
    <x v="1"/>
    <x v="1"/>
    <x v="0"/>
  </r>
  <r>
    <x v="3627"/>
    <x v="2"/>
    <x v="2"/>
    <x v="2"/>
    <x v="1"/>
    <x v="5"/>
    <n v="6125.75"/>
    <n v="110.26349999999999"/>
    <n v="2"/>
    <n v="12251.5"/>
    <x v="3626"/>
    <n v="2.4700000000000002"/>
    <n v="2535"/>
    <x v="2"/>
    <x v="2"/>
    <x v="2"/>
    <x v="2"/>
    <x v="2"/>
  </r>
  <r>
    <x v="3628"/>
    <x v="2"/>
    <x v="2"/>
    <x v="2"/>
    <x v="0"/>
    <x v="3"/>
    <n v="15779.68"/>
    <n v="284.03424000000001"/>
    <n v="2"/>
    <n v="31559.360000000001"/>
    <x v="3627"/>
    <n v="3.46"/>
    <n v="2833"/>
    <x v="347"/>
    <x v="1"/>
    <x v="1"/>
    <x v="1"/>
    <x v="3"/>
  </r>
  <r>
    <x v="3629"/>
    <x v="3"/>
    <x v="3"/>
    <x v="3"/>
    <x v="2"/>
    <x v="1"/>
    <n v="19886.060000000001"/>
    <n v="357.94907999999998"/>
    <n v="3"/>
    <n v="59658.18"/>
    <x v="3628"/>
    <n v="1.53"/>
    <n v="2764"/>
    <x v="45"/>
    <x v="0"/>
    <x v="0"/>
    <x v="0"/>
    <x v="15"/>
  </r>
  <r>
    <x v="3630"/>
    <x v="7"/>
    <x v="0"/>
    <x v="7"/>
    <x v="1"/>
    <x v="1"/>
    <n v="19764.39"/>
    <n v="355.75901999999996"/>
    <n v="3"/>
    <n v="59293.17"/>
    <x v="3629"/>
    <n v="3.85"/>
    <n v="2369"/>
    <x v="16"/>
    <x v="2"/>
    <x v="2"/>
    <x v="2"/>
    <x v="12"/>
  </r>
  <r>
    <x v="3631"/>
    <x v="4"/>
    <x v="0"/>
    <x v="4"/>
    <x v="1"/>
    <x v="1"/>
    <n v="2538.14"/>
    <n v="45.686519999999994"/>
    <n v="1"/>
    <n v="2538.14"/>
    <x v="3630"/>
    <n v="1.44"/>
    <n v="2345"/>
    <x v="289"/>
    <x v="3"/>
    <x v="3"/>
    <x v="3"/>
    <x v="23"/>
  </r>
  <r>
    <x v="3632"/>
    <x v="0"/>
    <x v="0"/>
    <x v="0"/>
    <x v="2"/>
    <x v="0"/>
    <n v="2158.0700000000002"/>
    <n v="38.845260000000003"/>
    <n v="3"/>
    <n v="6474.21"/>
    <x v="3631"/>
    <n v="3.63"/>
    <n v="2431"/>
    <x v="271"/>
    <x v="6"/>
    <x v="6"/>
    <x v="6"/>
    <x v="26"/>
  </r>
  <r>
    <x v="3633"/>
    <x v="8"/>
    <x v="3"/>
    <x v="8"/>
    <x v="1"/>
    <x v="3"/>
    <n v="19411.63"/>
    <n v="349.40933999999999"/>
    <n v="4"/>
    <n v="77646.52"/>
    <x v="3632"/>
    <n v="1.1499999999999999"/>
    <n v="1922"/>
    <x v="173"/>
    <x v="5"/>
    <x v="5"/>
    <x v="5"/>
    <x v="3"/>
  </r>
  <r>
    <x v="3634"/>
    <x v="5"/>
    <x v="1"/>
    <x v="5"/>
    <x v="2"/>
    <x v="4"/>
    <n v="14683.52"/>
    <n v="264.30336"/>
    <n v="2"/>
    <n v="29367.040000000001"/>
    <x v="3633"/>
    <n v="3.31"/>
    <n v="4232"/>
    <x v="77"/>
    <x v="6"/>
    <x v="6"/>
    <x v="6"/>
    <x v="23"/>
  </r>
  <r>
    <x v="3635"/>
    <x v="3"/>
    <x v="3"/>
    <x v="3"/>
    <x v="1"/>
    <x v="0"/>
    <n v="3742.2"/>
    <n v="67.359599999999986"/>
    <n v="5"/>
    <n v="18711"/>
    <x v="3634"/>
    <n v="4.22"/>
    <n v="889"/>
    <x v="295"/>
    <x v="7"/>
    <x v="7"/>
    <x v="7"/>
    <x v="6"/>
  </r>
  <r>
    <x v="3636"/>
    <x v="4"/>
    <x v="0"/>
    <x v="4"/>
    <x v="0"/>
    <x v="2"/>
    <n v="10142.200000000001"/>
    <n v="182.55959999999999"/>
    <n v="5"/>
    <n v="50711"/>
    <x v="3635"/>
    <n v="1.5"/>
    <n v="3472"/>
    <x v="335"/>
    <x v="0"/>
    <x v="0"/>
    <x v="0"/>
    <x v="21"/>
  </r>
  <r>
    <x v="3637"/>
    <x v="2"/>
    <x v="2"/>
    <x v="2"/>
    <x v="0"/>
    <x v="0"/>
    <n v="7163.98"/>
    <n v="128.95163999999997"/>
    <n v="5"/>
    <n v="35819.9"/>
    <x v="3636"/>
    <n v="4.4400000000000004"/>
    <n v="3286"/>
    <x v="332"/>
    <x v="5"/>
    <x v="5"/>
    <x v="5"/>
    <x v="28"/>
  </r>
  <r>
    <x v="3638"/>
    <x v="2"/>
    <x v="2"/>
    <x v="2"/>
    <x v="2"/>
    <x v="0"/>
    <n v="4898.2700000000004"/>
    <n v="88.168859999999995"/>
    <n v="1"/>
    <n v="4898.2700000000004"/>
    <x v="3637"/>
    <n v="1.24"/>
    <n v="4465"/>
    <x v="241"/>
    <x v="9"/>
    <x v="9"/>
    <x v="9"/>
    <x v="18"/>
  </r>
  <r>
    <x v="3639"/>
    <x v="6"/>
    <x v="4"/>
    <x v="6"/>
    <x v="1"/>
    <x v="5"/>
    <n v="17435.38"/>
    <n v="313.83684"/>
    <n v="1"/>
    <n v="17435.38"/>
    <x v="3638"/>
    <n v="2.0299999999999998"/>
    <n v="202"/>
    <x v="233"/>
    <x v="0"/>
    <x v="0"/>
    <x v="0"/>
    <x v="11"/>
  </r>
  <r>
    <x v="3640"/>
    <x v="8"/>
    <x v="3"/>
    <x v="8"/>
    <x v="1"/>
    <x v="3"/>
    <n v="18816.47"/>
    <n v="338.69646"/>
    <n v="3"/>
    <n v="56449.41"/>
    <x v="3639"/>
    <n v="2.33"/>
    <n v="484"/>
    <x v="162"/>
    <x v="0"/>
    <x v="0"/>
    <x v="0"/>
    <x v="14"/>
  </r>
  <r>
    <x v="3641"/>
    <x v="8"/>
    <x v="3"/>
    <x v="8"/>
    <x v="1"/>
    <x v="5"/>
    <n v="1563.36"/>
    <n v="28.140479999999997"/>
    <n v="2"/>
    <n v="3126.72"/>
    <x v="3640"/>
    <n v="4.97"/>
    <n v="1242"/>
    <x v="96"/>
    <x v="1"/>
    <x v="1"/>
    <x v="1"/>
    <x v="10"/>
  </r>
  <r>
    <x v="3642"/>
    <x v="9"/>
    <x v="1"/>
    <x v="9"/>
    <x v="0"/>
    <x v="4"/>
    <n v="126.53"/>
    <n v="2.2775399999999997"/>
    <n v="1"/>
    <n v="126.53"/>
    <x v="3641"/>
    <n v="3.83"/>
    <n v="816"/>
    <x v="249"/>
    <x v="10"/>
    <x v="10"/>
    <x v="10"/>
    <x v="30"/>
  </r>
  <r>
    <x v="3643"/>
    <x v="8"/>
    <x v="3"/>
    <x v="8"/>
    <x v="1"/>
    <x v="0"/>
    <n v="313.3"/>
    <n v="5.6394000000000002"/>
    <n v="5"/>
    <n v="1566.5"/>
    <x v="3642"/>
    <n v="1.63"/>
    <n v="2887"/>
    <x v="103"/>
    <x v="10"/>
    <x v="10"/>
    <x v="10"/>
    <x v="14"/>
  </r>
  <r>
    <x v="3644"/>
    <x v="4"/>
    <x v="0"/>
    <x v="4"/>
    <x v="1"/>
    <x v="4"/>
    <n v="15031.86"/>
    <n v="270.57348000000002"/>
    <n v="5"/>
    <n v="75159.3"/>
    <x v="3643"/>
    <n v="3.28"/>
    <n v="2636"/>
    <x v="0"/>
    <x v="0"/>
    <x v="0"/>
    <x v="0"/>
    <x v="0"/>
  </r>
  <r>
    <x v="3645"/>
    <x v="1"/>
    <x v="1"/>
    <x v="1"/>
    <x v="1"/>
    <x v="5"/>
    <n v="6199.04"/>
    <n v="111.58271999999999"/>
    <n v="5"/>
    <n v="30995.200000000001"/>
    <x v="3644"/>
    <n v="3.28"/>
    <n v="4675"/>
    <x v="240"/>
    <x v="2"/>
    <x v="2"/>
    <x v="2"/>
    <x v="28"/>
  </r>
  <r>
    <x v="3646"/>
    <x v="3"/>
    <x v="3"/>
    <x v="3"/>
    <x v="1"/>
    <x v="2"/>
    <n v="513.03"/>
    <n v="9.2345399999999991"/>
    <n v="5"/>
    <n v="2565.15"/>
    <x v="3645"/>
    <n v="3.33"/>
    <n v="3722"/>
    <x v="263"/>
    <x v="1"/>
    <x v="1"/>
    <x v="1"/>
    <x v="20"/>
  </r>
  <r>
    <x v="3647"/>
    <x v="1"/>
    <x v="1"/>
    <x v="1"/>
    <x v="0"/>
    <x v="0"/>
    <n v="10290.07"/>
    <n v="185.22125999999997"/>
    <n v="1"/>
    <n v="10290.07"/>
    <x v="3646"/>
    <n v="2.0499999999999998"/>
    <n v="4270"/>
    <x v="326"/>
    <x v="10"/>
    <x v="10"/>
    <x v="10"/>
    <x v="7"/>
  </r>
  <r>
    <x v="3648"/>
    <x v="1"/>
    <x v="1"/>
    <x v="1"/>
    <x v="2"/>
    <x v="0"/>
    <n v="1986.31"/>
    <n v="35.753579999999999"/>
    <n v="3"/>
    <n v="5958.93"/>
    <x v="3647"/>
    <n v="1.84"/>
    <n v="3226"/>
    <x v="348"/>
    <x v="9"/>
    <x v="9"/>
    <x v="9"/>
    <x v="22"/>
  </r>
  <r>
    <x v="3649"/>
    <x v="3"/>
    <x v="3"/>
    <x v="3"/>
    <x v="0"/>
    <x v="5"/>
    <n v="9506.91"/>
    <n v="171.12437999999997"/>
    <n v="5"/>
    <n v="47534.55"/>
    <x v="3648"/>
    <n v="2.46"/>
    <n v="3115"/>
    <x v="169"/>
    <x v="10"/>
    <x v="10"/>
    <x v="10"/>
    <x v="19"/>
  </r>
  <r>
    <x v="3650"/>
    <x v="2"/>
    <x v="2"/>
    <x v="2"/>
    <x v="2"/>
    <x v="1"/>
    <n v="14074.41"/>
    <n v="253.33937999999998"/>
    <n v="2"/>
    <n v="28148.82"/>
    <x v="3649"/>
    <n v="2.4500000000000002"/>
    <n v="456"/>
    <x v="170"/>
    <x v="9"/>
    <x v="9"/>
    <x v="9"/>
    <x v="23"/>
  </r>
  <r>
    <x v="3651"/>
    <x v="7"/>
    <x v="0"/>
    <x v="7"/>
    <x v="2"/>
    <x v="5"/>
    <n v="11251.57"/>
    <n v="202.52825999999999"/>
    <n v="5"/>
    <n v="56257.85"/>
    <x v="3650"/>
    <n v="3.05"/>
    <n v="4900"/>
    <x v="117"/>
    <x v="3"/>
    <x v="3"/>
    <x v="3"/>
    <x v="18"/>
  </r>
  <r>
    <x v="3652"/>
    <x v="9"/>
    <x v="1"/>
    <x v="9"/>
    <x v="1"/>
    <x v="4"/>
    <n v="10975.32"/>
    <n v="197.55575999999999"/>
    <n v="1"/>
    <n v="10975.32"/>
    <x v="3651"/>
    <n v="1.93"/>
    <n v="925"/>
    <x v="126"/>
    <x v="5"/>
    <x v="5"/>
    <x v="5"/>
    <x v="24"/>
  </r>
  <r>
    <x v="3653"/>
    <x v="7"/>
    <x v="0"/>
    <x v="7"/>
    <x v="2"/>
    <x v="2"/>
    <n v="17805.13"/>
    <n v="320.49234000000001"/>
    <n v="2"/>
    <n v="35610.26"/>
    <x v="3652"/>
    <n v="1.43"/>
    <n v="2033"/>
    <x v="115"/>
    <x v="2"/>
    <x v="2"/>
    <x v="2"/>
    <x v="7"/>
  </r>
  <r>
    <x v="3654"/>
    <x v="2"/>
    <x v="2"/>
    <x v="2"/>
    <x v="2"/>
    <x v="2"/>
    <n v="18245.87"/>
    <n v="328.42565999999994"/>
    <n v="1"/>
    <n v="18245.87"/>
    <x v="3653"/>
    <n v="1.18"/>
    <n v="2870"/>
    <x v="36"/>
    <x v="11"/>
    <x v="11"/>
    <x v="11"/>
    <x v="22"/>
  </r>
  <r>
    <x v="3655"/>
    <x v="6"/>
    <x v="4"/>
    <x v="6"/>
    <x v="0"/>
    <x v="4"/>
    <n v="3877.35"/>
    <n v="69.792299999999997"/>
    <n v="3"/>
    <n v="11632.05"/>
    <x v="3654"/>
    <n v="3.44"/>
    <n v="3520"/>
    <x v="77"/>
    <x v="6"/>
    <x v="6"/>
    <x v="6"/>
    <x v="23"/>
  </r>
  <r>
    <x v="3656"/>
    <x v="0"/>
    <x v="0"/>
    <x v="0"/>
    <x v="0"/>
    <x v="4"/>
    <n v="4788.67"/>
    <n v="86.196059999999989"/>
    <n v="4"/>
    <n v="19154.68"/>
    <x v="3655"/>
    <n v="3.96"/>
    <n v="1986"/>
    <x v="270"/>
    <x v="9"/>
    <x v="9"/>
    <x v="9"/>
    <x v="26"/>
  </r>
  <r>
    <x v="3657"/>
    <x v="9"/>
    <x v="1"/>
    <x v="9"/>
    <x v="2"/>
    <x v="2"/>
    <n v="2983.23"/>
    <n v="53.698139999999995"/>
    <n v="4"/>
    <n v="11932.92"/>
    <x v="3656"/>
    <n v="1.06"/>
    <n v="3198"/>
    <x v="233"/>
    <x v="0"/>
    <x v="0"/>
    <x v="0"/>
    <x v="11"/>
  </r>
  <r>
    <x v="3658"/>
    <x v="9"/>
    <x v="1"/>
    <x v="9"/>
    <x v="0"/>
    <x v="3"/>
    <n v="18480.669999999998"/>
    <n v="332.65205999999995"/>
    <n v="2"/>
    <n v="36961.339999999997"/>
    <x v="3657"/>
    <n v="4.41"/>
    <n v="2787"/>
    <x v="266"/>
    <x v="10"/>
    <x v="10"/>
    <x v="10"/>
    <x v="24"/>
  </r>
  <r>
    <x v="3659"/>
    <x v="3"/>
    <x v="3"/>
    <x v="3"/>
    <x v="0"/>
    <x v="1"/>
    <n v="19714.73"/>
    <n v="354.86513999999994"/>
    <n v="1"/>
    <n v="19714.73"/>
    <x v="3658"/>
    <n v="3.17"/>
    <n v="4070"/>
    <x v="239"/>
    <x v="5"/>
    <x v="5"/>
    <x v="5"/>
    <x v="16"/>
  </r>
  <r>
    <x v="3660"/>
    <x v="4"/>
    <x v="0"/>
    <x v="4"/>
    <x v="2"/>
    <x v="3"/>
    <n v="12923.96"/>
    <n v="232.63127999999998"/>
    <n v="2"/>
    <n v="25847.919999999998"/>
    <x v="3659"/>
    <n v="1.96"/>
    <n v="1385"/>
    <x v="229"/>
    <x v="2"/>
    <x v="2"/>
    <x v="2"/>
    <x v="22"/>
  </r>
  <r>
    <x v="3661"/>
    <x v="4"/>
    <x v="0"/>
    <x v="4"/>
    <x v="2"/>
    <x v="0"/>
    <n v="9320.4599999999991"/>
    <n v="167.76827999999998"/>
    <n v="1"/>
    <n v="9320.4599999999991"/>
    <x v="3660"/>
    <n v="2.57"/>
    <n v="1596"/>
    <x v="324"/>
    <x v="5"/>
    <x v="5"/>
    <x v="5"/>
    <x v="2"/>
  </r>
  <r>
    <x v="3662"/>
    <x v="0"/>
    <x v="0"/>
    <x v="0"/>
    <x v="2"/>
    <x v="1"/>
    <n v="16715.650000000001"/>
    <n v="300.88170000000002"/>
    <n v="2"/>
    <n v="33431.300000000003"/>
    <x v="3661"/>
    <n v="2.94"/>
    <n v="2772"/>
    <x v="11"/>
    <x v="2"/>
    <x v="2"/>
    <x v="2"/>
    <x v="11"/>
  </r>
  <r>
    <x v="3663"/>
    <x v="9"/>
    <x v="1"/>
    <x v="9"/>
    <x v="1"/>
    <x v="3"/>
    <n v="16471.91"/>
    <n v="296.49437999999998"/>
    <n v="5"/>
    <n v="82359.55"/>
    <x v="3662"/>
    <n v="1.4"/>
    <n v="3023"/>
    <x v="297"/>
    <x v="7"/>
    <x v="7"/>
    <x v="7"/>
    <x v="0"/>
  </r>
  <r>
    <x v="3664"/>
    <x v="6"/>
    <x v="4"/>
    <x v="6"/>
    <x v="1"/>
    <x v="5"/>
    <n v="6037.12"/>
    <n v="108.66815999999999"/>
    <n v="5"/>
    <n v="30185.599999999999"/>
    <x v="3663"/>
    <n v="3.05"/>
    <n v="3867"/>
    <x v="280"/>
    <x v="11"/>
    <x v="11"/>
    <x v="11"/>
    <x v="7"/>
  </r>
  <r>
    <x v="3665"/>
    <x v="0"/>
    <x v="0"/>
    <x v="0"/>
    <x v="2"/>
    <x v="4"/>
    <n v="18660.88"/>
    <n v="335.89584000000002"/>
    <n v="1"/>
    <n v="18660.88"/>
    <x v="3664"/>
    <n v="3.02"/>
    <n v="4962"/>
    <x v="165"/>
    <x v="7"/>
    <x v="7"/>
    <x v="7"/>
    <x v="21"/>
  </r>
  <r>
    <x v="3666"/>
    <x v="4"/>
    <x v="0"/>
    <x v="4"/>
    <x v="0"/>
    <x v="2"/>
    <n v="11308.33"/>
    <n v="203.54993999999999"/>
    <n v="2"/>
    <n v="22616.66"/>
    <x v="3665"/>
    <n v="3.96"/>
    <n v="3421"/>
    <x v="359"/>
    <x v="4"/>
    <x v="4"/>
    <x v="4"/>
    <x v="19"/>
  </r>
  <r>
    <x v="3667"/>
    <x v="0"/>
    <x v="0"/>
    <x v="0"/>
    <x v="2"/>
    <x v="3"/>
    <n v="2630.99"/>
    <n v="47.35781999999999"/>
    <n v="5"/>
    <n v="13154.95"/>
    <x v="3666"/>
    <n v="1.74"/>
    <n v="2052"/>
    <x v="220"/>
    <x v="4"/>
    <x v="4"/>
    <x v="4"/>
    <x v="12"/>
  </r>
  <r>
    <x v="3668"/>
    <x v="2"/>
    <x v="2"/>
    <x v="2"/>
    <x v="2"/>
    <x v="4"/>
    <n v="17754.150000000001"/>
    <n v="319.57470000000001"/>
    <n v="2"/>
    <n v="35508.300000000003"/>
    <x v="3667"/>
    <n v="3.3"/>
    <n v="2769"/>
    <x v="40"/>
    <x v="0"/>
    <x v="0"/>
    <x v="0"/>
    <x v="5"/>
  </r>
  <r>
    <x v="3669"/>
    <x v="2"/>
    <x v="2"/>
    <x v="2"/>
    <x v="2"/>
    <x v="2"/>
    <n v="11641.56"/>
    <n v="209.54807999999997"/>
    <n v="1"/>
    <n v="11641.56"/>
    <x v="3668"/>
    <n v="1.92"/>
    <n v="379"/>
    <x v="104"/>
    <x v="0"/>
    <x v="0"/>
    <x v="0"/>
    <x v="2"/>
  </r>
  <r>
    <x v="3670"/>
    <x v="6"/>
    <x v="4"/>
    <x v="6"/>
    <x v="0"/>
    <x v="2"/>
    <n v="13075.61"/>
    <n v="235.36097999999998"/>
    <n v="5"/>
    <n v="65378.05"/>
    <x v="3669"/>
    <n v="2.23"/>
    <n v="289"/>
    <x v="333"/>
    <x v="8"/>
    <x v="8"/>
    <x v="8"/>
    <x v="26"/>
  </r>
  <r>
    <x v="3671"/>
    <x v="4"/>
    <x v="0"/>
    <x v="4"/>
    <x v="2"/>
    <x v="2"/>
    <n v="6568.89"/>
    <n v="118.24002"/>
    <n v="1"/>
    <n v="6568.89"/>
    <x v="3670"/>
    <n v="1.96"/>
    <n v="4706"/>
    <x v="157"/>
    <x v="7"/>
    <x v="7"/>
    <x v="7"/>
    <x v="9"/>
  </r>
  <r>
    <x v="3672"/>
    <x v="0"/>
    <x v="0"/>
    <x v="0"/>
    <x v="0"/>
    <x v="0"/>
    <n v="8895.4599999999991"/>
    <n v="160.11827999999997"/>
    <n v="2"/>
    <n v="17790.919999999998"/>
    <x v="3671"/>
    <n v="2.11"/>
    <n v="4847"/>
    <x v="101"/>
    <x v="2"/>
    <x v="2"/>
    <x v="2"/>
    <x v="4"/>
  </r>
  <r>
    <x v="3673"/>
    <x v="6"/>
    <x v="4"/>
    <x v="6"/>
    <x v="1"/>
    <x v="4"/>
    <n v="14927.55"/>
    <n v="268.69589999999999"/>
    <n v="5"/>
    <n v="74637.75"/>
    <x v="3672"/>
    <n v="2.2599999999999998"/>
    <n v="1452"/>
    <x v="162"/>
    <x v="0"/>
    <x v="0"/>
    <x v="0"/>
    <x v="14"/>
  </r>
  <r>
    <x v="3674"/>
    <x v="3"/>
    <x v="3"/>
    <x v="3"/>
    <x v="0"/>
    <x v="1"/>
    <n v="10829.55"/>
    <n v="194.93189999999998"/>
    <n v="4"/>
    <n v="43318.2"/>
    <x v="3673"/>
    <n v="4.26"/>
    <n v="2149"/>
    <x v="275"/>
    <x v="2"/>
    <x v="2"/>
    <x v="2"/>
    <x v="27"/>
  </r>
  <r>
    <x v="3675"/>
    <x v="8"/>
    <x v="3"/>
    <x v="8"/>
    <x v="2"/>
    <x v="1"/>
    <n v="16232.94"/>
    <n v="292.19292000000002"/>
    <n v="5"/>
    <n v="81164.7"/>
    <x v="3674"/>
    <n v="3.76"/>
    <n v="4047"/>
    <x v="204"/>
    <x v="11"/>
    <x v="11"/>
    <x v="11"/>
    <x v="18"/>
  </r>
  <r>
    <x v="3676"/>
    <x v="6"/>
    <x v="4"/>
    <x v="6"/>
    <x v="1"/>
    <x v="1"/>
    <n v="2780.4"/>
    <n v="50.047199999999997"/>
    <n v="2"/>
    <n v="5560.8"/>
    <x v="3675"/>
    <n v="4.99"/>
    <n v="3474"/>
    <x v="92"/>
    <x v="5"/>
    <x v="5"/>
    <x v="5"/>
    <x v="1"/>
  </r>
  <r>
    <x v="3677"/>
    <x v="1"/>
    <x v="1"/>
    <x v="1"/>
    <x v="2"/>
    <x v="3"/>
    <n v="14521.51"/>
    <n v="261.38718"/>
    <n v="2"/>
    <n v="29043.02"/>
    <x v="3676"/>
    <n v="4.38"/>
    <n v="556"/>
    <x v="138"/>
    <x v="0"/>
    <x v="0"/>
    <x v="0"/>
    <x v="8"/>
  </r>
  <r>
    <x v="3678"/>
    <x v="1"/>
    <x v="1"/>
    <x v="1"/>
    <x v="0"/>
    <x v="2"/>
    <n v="4730.68"/>
    <n v="85.152239999999992"/>
    <n v="3"/>
    <n v="14192.04"/>
    <x v="3677"/>
    <n v="4.9000000000000004"/>
    <n v="3653"/>
    <x v="313"/>
    <x v="4"/>
    <x v="4"/>
    <x v="4"/>
    <x v="26"/>
  </r>
  <r>
    <x v="3679"/>
    <x v="8"/>
    <x v="3"/>
    <x v="8"/>
    <x v="2"/>
    <x v="3"/>
    <n v="16171.64"/>
    <n v="291.08951999999999"/>
    <n v="2"/>
    <n v="32343.279999999999"/>
    <x v="3678"/>
    <n v="1.47"/>
    <n v="2789"/>
    <x v="332"/>
    <x v="5"/>
    <x v="5"/>
    <x v="5"/>
    <x v="28"/>
  </r>
  <r>
    <x v="3680"/>
    <x v="8"/>
    <x v="3"/>
    <x v="8"/>
    <x v="2"/>
    <x v="0"/>
    <n v="17988.46"/>
    <n v="323.79227999999995"/>
    <n v="5"/>
    <n v="89942.3"/>
    <x v="3679"/>
    <n v="4.2300000000000004"/>
    <n v="4386"/>
    <x v="179"/>
    <x v="6"/>
    <x v="6"/>
    <x v="6"/>
    <x v="18"/>
  </r>
  <r>
    <x v="3681"/>
    <x v="9"/>
    <x v="1"/>
    <x v="9"/>
    <x v="1"/>
    <x v="0"/>
    <n v="10467.77"/>
    <n v="188.41986"/>
    <n v="4"/>
    <n v="41871.08"/>
    <x v="3680"/>
    <n v="1.23"/>
    <n v="1513"/>
    <x v="323"/>
    <x v="1"/>
    <x v="1"/>
    <x v="1"/>
    <x v="16"/>
  </r>
  <r>
    <x v="3682"/>
    <x v="4"/>
    <x v="0"/>
    <x v="4"/>
    <x v="1"/>
    <x v="5"/>
    <n v="19391.87"/>
    <n v="349.05365999999998"/>
    <n v="2"/>
    <n v="38783.74"/>
    <x v="3681"/>
    <n v="4.3499999999999996"/>
    <n v="2532"/>
    <x v="255"/>
    <x v="7"/>
    <x v="7"/>
    <x v="7"/>
    <x v="3"/>
  </r>
  <r>
    <x v="3683"/>
    <x v="2"/>
    <x v="2"/>
    <x v="2"/>
    <x v="2"/>
    <x v="2"/>
    <n v="14957.88"/>
    <n v="269.24183999999997"/>
    <n v="5"/>
    <n v="74789.399999999994"/>
    <x v="3682"/>
    <n v="3.39"/>
    <n v="4572"/>
    <x v="87"/>
    <x v="11"/>
    <x v="11"/>
    <x v="11"/>
    <x v="5"/>
  </r>
  <r>
    <x v="3684"/>
    <x v="6"/>
    <x v="4"/>
    <x v="6"/>
    <x v="1"/>
    <x v="0"/>
    <n v="13843.13"/>
    <n v="249.17633999999995"/>
    <n v="5"/>
    <n v="69215.649999999994"/>
    <x v="3683"/>
    <n v="1.3"/>
    <n v="842"/>
    <x v="128"/>
    <x v="3"/>
    <x v="3"/>
    <x v="3"/>
    <x v="29"/>
  </r>
  <r>
    <x v="3685"/>
    <x v="3"/>
    <x v="3"/>
    <x v="3"/>
    <x v="2"/>
    <x v="5"/>
    <n v="5356.84"/>
    <n v="96.423119999999997"/>
    <n v="5"/>
    <n v="26784.2"/>
    <x v="3684"/>
    <n v="2.15"/>
    <n v="2345"/>
    <x v="33"/>
    <x v="0"/>
    <x v="0"/>
    <x v="0"/>
    <x v="9"/>
  </r>
  <r>
    <x v="3686"/>
    <x v="9"/>
    <x v="1"/>
    <x v="9"/>
    <x v="2"/>
    <x v="1"/>
    <n v="8681.65"/>
    <n v="156.26969999999997"/>
    <n v="3"/>
    <n v="26044.95"/>
    <x v="3685"/>
    <n v="1.78"/>
    <n v="3652"/>
    <x v="159"/>
    <x v="7"/>
    <x v="7"/>
    <x v="7"/>
    <x v="19"/>
  </r>
  <r>
    <x v="3687"/>
    <x v="9"/>
    <x v="1"/>
    <x v="9"/>
    <x v="1"/>
    <x v="4"/>
    <n v="16165.66"/>
    <n v="290.98187999999999"/>
    <n v="3"/>
    <n v="48496.98"/>
    <x v="3686"/>
    <n v="3.93"/>
    <n v="234"/>
    <x v="134"/>
    <x v="8"/>
    <x v="8"/>
    <x v="8"/>
    <x v="23"/>
  </r>
  <r>
    <x v="3688"/>
    <x v="2"/>
    <x v="2"/>
    <x v="2"/>
    <x v="1"/>
    <x v="2"/>
    <n v="6941.92"/>
    <n v="124.95455999999999"/>
    <n v="4"/>
    <n v="27767.68"/>
    <x v="3687"/>
    <n v="1.02"/>
    <n v="3950"/>
    <x v="202"/>
    <x v="9"/>
    <x v="9"/>
    <x v="9"/>
    <x v="27"/>
  </r>
  <r>
    <x v="3689"/>
    <x v="8"/>
    <x v="3"/>
    <x v="8"/>
    <x v="2"/>
    <x v="1"/>
    <n v="13347.95"/>
    <n v="240.26310000000001"/>
    <n v="2"/>
    <n v="26695.9"/>
    <x v="3688"/>
    <n v="1.43"/>
    <n v="4188"/>
    <x v="148"/>
    <x v="2"/>
    <x v="2"/>
    <x v="2"/>
    <x v="6"/>
  </r>
  <r>
    <x v="3690"/>
    <x v="0"/>
    <x v="0"/>
    <x v="0"/>
    <x v="1"/>
    <x v="3"/>
    <n v="3230.22"/>
    <n v="58.143959999999993"/>
    <n v="4"/>
    <n v="12920.88"/>
    <x v="3689"/>
    <n v="1.1100000000000001"/>
    <n v="2558"/>
    <x v="208"/>
    <x v="0"/>
    <x v="0"/>
    <x v="0"/>
    <x v="26"/>
  </r>
  <r>
    <x v="3691"/>
    <x v="7"/>
    <x v="0"/>
    <x v="7"/>
    <x v="2"/>
    <x v="2"/>
    <n v="8047.86"/>
    <n v="144.86147999999997"/>
    <n v="4"/>
    <n v="32191.439999999999"/>
    <x v="3690"/>
    <n v="3.38"/>
    <n v="70"/>
    <x v="29"/>
    <x v="5"/>
    <x v="5"/>
    <x v="5"/>
    <x v="19"/>
  </r>
  <r>
    <x v="3692"/>
    <x v="1"/>
    <x v="1"/>
    <x v="1"/>
    <x v="2"/>
    <x v="3"/>
    <n v="14911.94"/>
    <n v="268.41492"/>
    <n v="1"/>
    <n v="14911.94"/>
    <x v="3691"/>
    <n v="2.76"/>
    <n v="430"/>
    <x v="211"/>
    <x v="2"/>
    <x v="2"/>
    <x v="2"/>
    <x v="14"/>
  </r>
  <r>
    <x v="3693"/>
    <x v="0"/>
    <x v="0"/>
    <x v="0"/>
    <x v="2"/>
    <x v="5"/>
    <n v="14740.74"/>
    <n v="265.33331999999996"/>
    <n v="2"/>
    <n v="29481.48"/>
    <x v="3692"/>
    <n v="2.0499999999999998"/>
    <n v="3941"/>
    <x v="355"/>
    <x v="10"/>
    <x v="10"/>
    <x v="10"/>
    <x v="6"/>
  </r>
  <r>
    <x v="3694"/>
    <x v="1"/>
    <x v="1"/>
    <x v="1"/>
    <x v="1"/>
    <x v="3"/>
    <n v="1588.56"/>
    <n v="28.594079999999998"/>
    <n v="5"/>
    <n v="7942.8"/>
    <x v="3693"/>
    <n v="3.05"/>
    <n v="221"/>
    <x v="252"/>
    <x v="1"/>
    <x v="1"/>
    <x v="1"/>
    <x v="12"/>
  </r>
  <r>
    <x v="3695"/>
    <x v="5"/>
    <x v="1"/>
    <x v="5"/>
    <x v="1"/>
    <x v="0"/>
    <n v="616.72"/>
    <n v="11.100959999999999"/>
    <n v="3"/>
    <n v="1850.16"/>
    <x v="3694"/>
    <n v="4.79"/>
    <n v="2730"/>
    <x v="139"/>
    <x v="5"/>
    <x v="5"/>
    <x v="5"/>
    <x v="11"/>
  </r>
  <r>
    <x v="3696"/>
    <x v="8"/>
    <x v="3"/>
    <x v="8"/>
    <x v="2"/>
    <x v="1"/>
    <n v="15561.1"/>
    <n v="280.09979999999996"/>
    <n v="2"/>
    <n v="31122.2"/>
    <x v="3695"/>
    <n v="4.72"/>
    <n v="2921"/>
    <x v="63"/>
    <x v="9"/>
    <x v="9"/>
    <x v="9"/>
    <x v="6"/>
  </r>
  <r>
    <x v="3697"/>
    <x v="6"/>
    <x v="4"/>
    <x v="6"/>
    <x v="2"/>
    <x v="5"/>
    <n v="5600.74"/>
    <n v="100.81331999999999"/>
    <n v="3"/>
    <n v="16802.22"/>
    <x v="3696"/>
    <n v="2.37"/>
    <n v="2777"/>
    <x v="154"/>
    <x v="2"/>
    <x v="2"/>
    <x v="2"/>
    <x v="15"/>
  </r>
  <r>
    <x v="3698"/>
    <x v="8"/>
    <x v="3"/>
    <x v="8"/>
    <x v="0"/>
    <x v="1"/>
    <n v="19171.16"/>
    <n v="345.08087999999998"/>
    <n v="3"/>
    <n v="57513.48"/>
    <x v="3697"/>
    <n v="3.96"/>
    <n v="2922"/>
    <x v="177"/>
    <x v="8"/>
    <x v="8"/>
    <x v="8"/>
    <x v="20"/>
  </r>
  <r>
    <x v="3699"/>
    <x v="0"/>
    <x v="0"/>
    <x v="0"/>
    <x v="2"/>
    <x v="3"/>
    <n v="16119.33"/>
    <n v="290.14793999999995"/>
    <n v="5"/>
    <n v="80596.649999999994"/>
    <x v="3698"/>
    <n v="2.31"/>
    <n v="4547"/>
    <x v="81"/>
    <x v="11"/>
    <x v="11"/>
    <x v="11"/>
    <x v="6"/>
  </r>
  <r>
    <x v="3700"/>
    <x v="7"/>
    <x v="0"/>
    <x v="7"/>
    <x v="2"/>
    <x v="5"/>
    <n v="10507.65"/>
    <n v="189.13769999999997"/>
    <n v="3"/>
    <n v="31522.95"/>
    <x v="3699"/>
    <n v="2.8"/>
    <n v="3207"/>
    <x v="140"/>
    <x v="1"/>
    <x v="1"/>
    <x v="1"/>
    <x v="23"/>
  </r>
  <r>
    <x v="3701"/>
    <x v="7"/>
    <x v="0"/>
    <x v="7"/>
    <x v="0"/>
    <x v="5"/>
    <n v="14873.65"/>
    <n v="267.72569999999996"/>
    <n v="3"/>
    <n v="44620.95"/>
    <x v="3700"/>
    <n v="2.52"/>
    <n v="241"/>
    <x v="60"/>
    <x v="4"/>
    <x v="4"/>
    <x v="4"/>
    <x v="9"/>
  </r>
  <r>
    <x v="3702"/>
    <x v="9"/>
    <x v="1"/>
    <x v="9"/>
    <x v="1"/>
    <x v="4"/>
    <n v="12652.87"/>
    <n v="227.75165999999999"/>
    <n v="4"/>
    <n v="50611.48"/>
    <x v="3701"/>
    <n v="1.42"/>
    <n v="358"/>
    <x v="265"/>
    <x v="6"/>
    <x v="6"/>
    <x v="6"/>
    <x v="28"/>
  </r>
  <r>
    <x v="3703"/>
    <x v="4"/>
    <x v="0"/>
    <x v="4"/>
    <x v="0"/>
    <x v="2"/>
    <n v="15385.46"/>
    <n v="276.93827999999996"/>
    <n v="5"/>
    <n v="76927.3"/>
    <x v="3702"/>
    <n v="4.13"/>
    <n v="689"/>
    <x v="122"/>
    <x v="7"/>
    <x v="7"/>
    <x v="7"/>
    <x v="1"/>
  </r>
  <r>
    <x v="3704"/>
    <x v="0"/>
    <x v="0"/>
    <x v="0"/>
    <x v="2"/>
    <x v="1"/>
    <n v="9871.2000000000007"/>
    <n v="177.6816"/>
    <n v="3"/>
    <n v="29613.599999999999"/>
    <x v="3703"/>
    <n v="2.0499999999999998"/>
    <n v="2583"/>
    <x v="297"/>
    <x v="7"/>
    <x v="7"/>
    <x v="7"/>
    <x v="0"/>
  </r>
  <r>
    <x v="3705"/>
    <x v="6"/>
    <x v="4"/>
    <x v="6"/>
    <x v="2"/>
    <x v="0"/>
    <n v="10404.39"/>
    <n v="187.27901999999997"/>
    <n v="3"/>
    <n v="31213.17"/>
    <x v="3704"/>
    <n v="4.88"/>
    <n v="3232"/>
    <x v="131"/>
    <x v="11"/>
    <x v="11"/>
    <x v="11"/>
    <x v="2"/>
  </r>
  <r>
    <x v="3706"/>
    <x v="8"/>
    <x v="3"/>
    <x v="8"/>
    <x v="0"/>
    <x v="3"/>
    <n v="4928.24"/>
    <n v="88.708319999999986"/>
    <n v="2"/>
    <n v="9856.48"/>
    <x v="3705"/>
    <n v="1.06"/>
    <n v="4124"/>
    <x v="274"/>
    <x v="5"/>
    <x v="5"/>
    <x v="5"/>
    <x v="7"/>
  </r>
  <r>
    <x v="3707"/>
    <x v="9"/>
    <x v="1"/>
    <x v="9"/>
    <x v="1"/>
    <x v="0"/>
    <n v="12678.82"/>
    <n v="228.21875999999997"/>
    <n v="4"/>
    <n v="50715.28"/>
    <x v="3706"/>
    <n v="1.89"/>
    <n v="4824"/>
    <x v="288"/>
    <x v="4"/>
    <x v="4"/>
    <x v="4"/>
    <x v="14"/>
  </r>
  <r>
    <x v="3708"/>
    <x v="9"/>
    <x v="1"/>
    <x v="9"/>
    <x v="1"/>
    <x v="4"/>
    <n v="18860.400000000001"/>
    <n v="339.48719999999997"/>
    <n v="4"/>
    <n v="75441.600000000006"/>
    <x v="3707"/>
    <n v="2.67"/>
    <n v="2237"/>
    <x v="276"/>
    <x v="5"/>
    <x v="5"/>
    <x v="5"/>
    <x v="4"/>
  </r>
  <r>
    <x v="3709"/>
    <x v="8"/>
    <x v="3"/>
    <x v="8"/>
    <x v="1"/>
    <x v="2"/>
    <n v="12224.59"/>
    <n v="220.04262"/>
    <n v="5"/>
    <n v="61122.95"/>
    <x v="3708"/>
    <n v="3.09"/>
    <n v="90"/>
    <x v="292"/>
    <x v="8"/>
    <x v="8"/>
    <x v="8"/>
    <x v="22"/>
  </r>
  <r>
    <x v="3710"/>
    <x v="2"/>
    <x v="2"/>
    <x v="2"/>
    <x v="2"/>
    <x v="4"/>
    <n v="5201.8500000000004"/>
    <n v="93.633300000000006"/>
    <n v="1"/>
    <n v="5201.8500000000004"/>
    <x v="3709"/>
    <n v="1.51"/>
    <n v="1934"/>
    <x v="165"/>
    <x v="7"/>
    <x v="7"/>
    <x v="7"/>
    <x v="21"/>
  </r>
  <r>
    <x v="3711"/>
    <x v="0"/>
    <x v="0"/>
    <x v="0"/>
    <x v="0"/>
    <x v="4"/>
    <n v="7116.97"/>
    <n v="128.10545999999999"/>
    <n v="2"/>
    <n v="14233.94"/>
    <x v="3710"/>
    <n v="3.79"/>
    <n v="4947"/>
    <x v="98"/>
    <x v="8"/>
    <x v="8"/>
    <x v="8"/>
    <x v="19"/>
  </r>
  <r>
    <x v="3712"/>
    <x v="9"/>
    <x v="1"/>
    <x v="9"/>
    <x v="0"/>
    <x v="3"/>
    <n v="13405.32"/>
    <n v="241.29575999999997"/>
    <n v="3"/>
    <n v="40215.96"/>
    <x v="3711"/>
    <n v="3.9"/>
    <n v="4519"/>
    <x v="243"/>
    <x v="5"/>
    <x v="5"/>
    <x v="5"/>
    <x v="27"/>
  </r>
  <r>
    <x v="3713"/>
    <x v="6"/>
    <x v="4"/>
    <x v="6"/>
    <x v="2"/>
    <x v="1"/>
    <n v="15074.16"/>
    <n v="271.33488"/>
    <n v="5"/>
    <n v="75370.8"/>
    <x v="3712"/>
    <n v="2.15"/>
    <n v="2619"/>
    <x v="298"/>
    <x v="2"/>
    <x v="2"/>
    <x v="2"/>
    <x v="0"/>
  </r>
  <r>
    <x v="3714"/>
    <x v="8"/>
    <x v="3"/>
    <x v="8"/>
    <x v="0"/>
    <x v="5"/>
    <n v="11056.96"/>
    <n v="199.02527999999998"/>
    <n v="5"/>
    <n v="55284.800000000003"/>
    <x v="3713"/>
    <n v="2.75"/>
    <n v="1652"/>
    <x v="213"/>
    <x v="3"/>
    <x v="3"/>
    <x v="3"/>
    <x v="12"/>
  </r>
  <r>
    <x v="3715"/>
    <x v="9"/>
    <x v="1"/>
    <x v="9"/>
    <x v="2"/>
    <x v="3"/>
    <n v="1036.3"/>
    <n v="18.653399999999998"/>
    <n v="5"/>
    <n v="5181.5"/>
    <x v="3714"/>
    <n v="1.08"/>
    <n v="942"/>
    <x v="155"/>
    <x v="2"/>
    <x v="2"/>
    <x v="2"/>
    <x v="3"/>
  </r>
  <r>
    <x v="3716"/>
    <x v="0"/>
    <x v="0"/>
    <x v="0"/>
    <x v="0"/>
    <x v="2"/>
    <n v="6541.91"/>
    <n v="117.75437999999998"/>
    <n v="2"/>
    <n v="13083.82"/>
    <x v="3715"/>
    <n v="1.57"/>
    <n v="682"/>
    <x v="180"/>
    <x v="10"/>
    <x v="10"/>
    <x v="10"/>
    <x v="17"/>
  </r>
  <r>
    <x v="3717"/>
    <x v="8"/>
    <x v="3"/>
    <x v="8"/>
    <x v="2"/>
    <x v="4"/>
    <n v="18444.07"/>
    <n v="331.99325999999996"/>
    <n v="5"/>
    <n v="92220.35"/>
    <x v="3716"/>
    <n v="1.59"/>
    <n v="2523"/>
    <x v="111"/>
    <x v="6"/>
    <x v="6"/>
    <x v="6"/>
    <x v="13"/>
  </r>
  <r>
    <x v="3718"/>
    <x v="2"/>
    <x v="2"/>
    <x v="2"/>
    <x v="1"/>
    <x v="5"/>
    <n v="13574.19"/>
    <n v="244.33542"/>
    <n v="3"/>
    <n v="40722.57"/>
    <x v="3717"/>
    <n v="1.63"/>
    <n v="4476"/>
    <x v="65"/>
    <x v="6"/>
    <x v="6"/>
    <x v="6"/>
    <x v="22"/>
  </r>
  <r>
    <x v="3719"/>
    <x v="0"/>
    <x v="0"/>
    <x v="0"/>
    <x v="2"/>
    <x v="3"/>
    <n v="6845.97"/>
    <n v="123.22745999999999"/>
    <n v="3"/>
    <n v="20537.91"/>
    <x v="3718"/>
    <n v="3.81"/>
    <n v="1180"/>
    <x v="261"/>
    <x v="7"/>
    <x v="7"/>
    <x v="7"/>
    <x v="29"/>
  </r>
  <r>
    <x v="3720"/>
    <x v="1"/>
    <x v="1"/>
    <x v="1"/>
    <x v="0"/>
    <x v="3"/>
    <n v="15568.32"/>
    <n v="280.22976"/>
    <n v="3"/>
    <n v="46704.959999999999"/>
    <x v="3719"/>
    <n v="3.18"/>
    <n v="1764"/>
    <x v="44"/>
    <x v="3"/>
    <x v="3"/>
    <x v="3"/>
    <x v="15"/>
  </r>
  <r>
    <x v="3721"/>
    <x v="5"/>
    <x v="1"/>
    <x v="5"/>
    <x v="2"/>
    <x v="4"/>
    <n v="11149.91"/>
    <n v="200.69837999999999"/>
    <n v="5"/>
    <n v="55749.55"/>
    <x v="3720"/>
    <n v="1.84"/>
    <n v="3615"/>
    <x v="49"/>
    <x v="9"/>
    <x v="9"/>
    <x v="9"/>
    <x v="19"/>
  </r>
  <r>
    <x v="3722"/>
    <x v="6"/>
    <x v="4"/>
    <x v="6"/>
    <x v="2"/>
    <x v="5"/>
    <n v="16571.990000000002"/>
    <n v="298.29581999999999"/>
    <n v="2"/>
    <n v="33143.980000000003"/>
    <x v="3721"/>
    <n v="3.66"/>
    <n v="4842"/>
    <x v="261"/>
    <x v="7"/>
    <x v="7"/>
    <x v="7"/>
    <x v="29"/>
  </r>
  <r>
    <x v="3723"/>
    <x v="9"/>
    <x v="1"/>
    <x v="9"/>
    <x v="1"/>
    <x v="1"/>
    <n v="6199.4"/>
    <n v="111.58919999999999"/>
    <n v="2"/>
    <n v="12398.8"/>
    <x v="3722"/>
    <n v="4.78"/>
    <n v="2172"/>
    <x v="204"/>
    <x v="11"/>
    <x v="11"/>
    <x v="11"/>
    <x v="18"/>
  </r>
  <r>
    <x v="3724"/>
    <x v="5"/>
    <x v="1"/>
    <x v="5"/>
    <x v="1"/>
    <x v="2"/>
    <n v="10338.94"/>
    <n v="186.10092"/>
    <n v="2"/>
    <n v="20677.88"/>
    <x v="3723"/>
    <n v="1.51"/>
    <n v="4612"/>
    <x v="203"/>
    <x v="5"/>
    <x v="5"/>
    <x v="5"/>
    <x v="6"/>
  </r>
  <r>
    <x v="3725"/>
    <x v="7"/>
    <x v="0"/>
    <x v="7"/>
    <x v="2"/>
    <x v="4"/>
    <n v="15904.03"/>
    <n v="286.27253999999999"/>
    <n v="4"/>
    <n v="63616.12"/>
    <x v="3724"/>
    <n v="4.46"/>
    <n v="1760"/>
    <x v="331"/>
    <x v="8"/>
    <x v="8"/>
    <x v="8"/>
    <x v="2"/>
  </r>
  <r>
    <x v="3726"/>
    <x v="5"/>
    <x v="1"/>
    <x v="5"/>
    <x v="1"/>
    <x v="4"/>
    <n v="15907.63"/>
    <n v="286.33733999999998"/>
    <n v="5"/>
    <n v="79538.149999999994"/>
    <x v="3725"/>
    <n v="4.88"/>
    <n v="3646"/>
    <x v="84"/>
    <x v="10"/>
    <x v="10"/>
    <x v="10"/>
    <x v="9"/>
  </r>
  <r>
    <x v="3727"/>
    <x v="1"/>
    <x v="1"/>
    <x v="1"/>
    <x v="1"/>
    <x v="1"/>
    <n v="11721.97"/>
    <n v="210.99545999999998"/>
    <n v="5"/>
    <n v="58609.85"/>
    <x v="3726"/>
    <n v="2.71"/>
    <n v="1446"/>
    <x v="133"/>
    <x v="10"/>
    <x v="10"/>
    <x v="10"/>
    <x v="29"/>
  </r>
  <r>
    <x v="3728"/>
    <x v="9"/>
    <x v="1"/>
    <x v="9"/>
    <x v="1"/>
    <x v="2"/>
    <n v="15270.2"/>
    <n v="274.86360000000002"/>
    <n v="4"/>
    <n v="61080.800000000003"/>
    <x v="3727"/>
    <n v="4.43"/>
    <n v="328"/>
    <x v="265"/>
    <x v="6"/>
    <x v="6"/>
    <x v="6"/>
    <x v="28"/>
  </r>
  <r>
    <x v="3729"/>
    <x v="7"/>
    <x v="0"/>
    <x v="7"/>
    <x v="2"/>
    <x v="5"/>
    <n v="3016.02"/>
    <n v="54.288359999999997"/>
    <n v="5"/>
    <n v="15080.1"/>
    <x v="3728"/>
    <n v="1.22"/>
    <n v="3884"/>
    <x v="237"/>
    <x v="4"/>
    <x v="4"/>
    <x v="4"/>
    <x v="17"/>
  </r>
  <r>
    <x v="3730"/>
    <x v="5"/>
    <x v="1"/>
    <x v="5"/>
    <x v="1"/>
    <x v="0"/>
    <n v="2606.23"/>
    <n v="46.912139999999994"/>
    <n v="3"/>
    <n v="7818.69"/>
    <x v="3729"/>
    <n v="4.8899999999999997"/>
    <n v="1303"/>
    <x v="348"/>
    <x v="9"/>
    <x v="9"/>
    <x v="9"/>
    <x v="22"/>
  </r>
  <r>
    <x v="3731"/>
    <x v="6"/>
    <x v="4"/>
    <x v="6"/>
    <x v="2"/>
    <x v="2"/>
    <n v="2259.13"/>
    <n v="40.664339999999996"/>
    <n v="5"/>
    <n v="11295.65"/>
    <x v="3730"/>
    <n v="3.74"/>
    <n v="1935"/>
    <x v="214"/>
    <x v="10"/>
    <x v="10"/>
    <x v="10"/>
    <x v="27"/>
  </r>
  <r>
    <x v="3732"/>
    <x v="6"/>
    <x v="4"/>
    <x v="6"/>
    <x v="0"/>
    <x v="1"/>
    <n v="15363.46"/>
    <n v="276.54227999999995"/>
    <n v="3"/>
    <n v="46090.38"/>
    <x v="3731"/>
    <n v="4.03"/>
    <n v="2414"/>
    <x v="238"/>
    <x v="1"/>
    <x v="1"/>
    <x v="1"/>
    <x v="14"/>
  </r>
  <r>
    <x v="3733"/>
    <x v="3"/>
    <x v="3"/>
    <x v="3"/>
    <x v="1"/>
    <x v="3"/>
    <n v="10793"/>
    <n v="194.27399999999997"/>
    <n v="1"/>
    <n v="10793"/>
    <x v="3732"/>
    <n v="2.81"/>
    <n v="937"/>
    <x v="316"/>
    <x v="6"/>
    <x v="6"/>
    <x v="6"/>
    <x v="29"/>
  </r>
  <r>
    <x v="3734"/>
    <x v="8"/>
    <x v="3"/>
    <x v="8"/>
    <x v="0"/>
    <x v="5"/>
    <n v="7358.2"/>
    <n v="132.44759999999999"/>
    <n v="3"/>
    <n v="22074.6"/>
    <x v="3733"/>
    <n v="2.97"/>
    <n v="2599"/>
    <x v="91"/>
    <x v="8"/>
    <x v="8"/>
    <x v="8"/>
    <x v="8"/>
  </r>
  <r>
    <x v="3735"/>
    <x v="3"/>
    <x v="3"/>
    <x v="3"/>
    <x v="2"/>
    <x v="4"/>
    <n v="2589.52"/>
    <n v="46.611359999999998"/>
    <n v="2"/>
    <n v="5179.04"/>
    <x v="3734"/>
    <n v="4.62"/>
    <n v="1156"/>
    <x v="28"/>
    <x v="7"/>
    <x v="7"/>
    <x v="7"/>
    <x v="5"/>
  </r>
  <r>
    <x v="3736"/>
    <x v="3"/>
    <x v="3"/>
    <x v="3"/>
    <x v="1"/>
    <x v="5"/>
    <n v="18434.52"/>
    <n v="331.82135999999997"/>
    <n v="4"/>
    <n v="73738.080000000002"/>
    <x v="3735"/>
    <n v="1.33"/>
    <n v="532"/>
    <x v="164"/>
    <x v="8"/>
    <x v="8"/>
    <x v="8"/>
    <x v="0"/>
  </r>
  <r>
    <x v="3737"/>
    <x v="0"/>
    <x v="0"/>
    <x v="0"/>
    <x v="0"/>
    <x v="0"/>
    <n v="19116.810000000001"/>
    <n v="344.10257999999999"/>
    <n v="3"/>
    <n v="57350.43"/>
    <x v="3736"/>
    <n v="4.38"/>
    <n v="707"/>
    <x v="241"/>
    <x v="9"/>
    <x v="9"/>
    <x v="9"/>
    <x v="18"/>
  </r>
  <r>
    <x v="3738"/>
    <x v="1"/>
    <x v="1"/>
    <x v="1"/>
    <x v="0"/>
    <x v="5"/>
    <n v="8268.68"/>
    <n v="148.83624"/>
    <n v="2"/>
    <n v="16537.36"/>
    <x v="3737"/>
    <n v="1.29"/>
    <n v="4142"/>
    <x v="242"/>
    <x v="6"/>
    <x v="6"/>
    <x v="6"/>
    <x v="30"/>
  </r>
  <r>
    <x v="3739"/>
    <x v="6"/>
    <x v="4"/>
    <x v="6"/>
    <x v="1"/>
    <x v="3"/>
    <n v="9508.08"/>
    <n v="171.14543999999998"/>
    <n v="4"/>
    <n v="38032.32"/>
    <x v="3738"/>
    <n v="1.07"/>
    <n v="4857"/>
    <x v="231"/>
    <x v="1"/>
    <x v="1"/>
    <x v="1"/>
    <x v="8"/>
  </r>
  <r>
    <x v="3740"/>
    <x v="8"/>
    <x v="3"/>
    <x v="8"/>
    <x v="1"/>
    <x v="1"/>
    <n v="2500.71"/>
    <n v="45.012779999999999"/>
    <n v="4"/>
    <n v="10002.84"/>
    <x v="3739"/>
    <n v="2.3199999999999998"/>
    <n v="4785"/>
    <x v="76"/>
    <x v="8"/>
    <x v="8"/>
    <x v="8"/>
    <x v="14"/>
  </r>
  <r>
    <x v="3741"/>
    <x v="1"/>
    <x v="1"/>
    <x v="1"/>
    <x v="2"/>
    <x v="0"/>
    <n v="12379"/>
    <n v="222.82199999999997"/>
    <n v="1"/>
    <n v="12379"/>
    <x v="3740"/>
    <n v="3.6"/>
    <n v="2489"/>
    <x v="285"/>
    <x v="9"/>
    <x v="9"/>
    <x v="9"/>
    <x v="10"/>
  </r>
  <r>
    <x v="3742"/>
    <x v="4"/>
    <x v="0"/>
    <x v="4"/>
    <x v="1"/>
    <x v="3"/>
    <n v="19260.25"/>
    <n v="346.68449999999996"/>
    <n v="3"/>
    <n v="57780.75"/>
    <x v="3741"/>
    <n v="4.7"/>
    <n v="1216"/>
    <x v="253"/>
    <x v="6"/>
    <x v="6"/>
    <x v="6"/>
    <x v="10"/>
  </r>
  <r>
    <x v="3743"/>
    <x v="3"/>
    <x v="3"/>
    <x v="3"/>
    <x v="2"/>
    <x v="3"/>
    <n v="15561.43"/>
    <n v="280.10573999999997"/>
    <n v="2"/>
    <n v="31122.86"/>
    <x v="3742"/>
    <n v="1.32"/>
    <n v="3163"/>
    <x v="125"/>
    <x v="2"/>
    <x v="2"/>
    <x v="2"/>
    <x v="17"/>
  </r>
  <r>
    <x v="3744"/>
    <x v="6"/>
    <x v="4"/>
    <x v="6"/>
    <x v="0"/>
    <x v="3"/>
    <n v="16958.14"/>
    <n v="305.24651999999998"/>
    <n v="3"/>
    <n v="50874.42"/>
    <x v="3743"/>
    <n v="3.74"/>
    <n v="1642"/>
    <x v="138"/>
    <x v="0"/>
    <x v="0"/>
    <x v="0"/>
    <x v="8"/>
  </r>
  <r>
    <x v="3745"/>
    <x v="7"/>
    <x v="0"/>
    <x v="7"/>
    <x v="2"/>
    <x v="2"/>
    <n v="18291.75"/>
    <n v="329.25149999999996"/>
    <n v="4"/>
    <n v="73167"/>
    <x v="3744"/>
    <n v="3.91"/>
    <n v="4551"/>
    <x v="93"/>
    <x v="7"/>
    <x v="7"/>
    <x v="7"/>
    <x v="26"/>
  </r>
  <r>
    <x v="3746"/>
    <x v="2"/>
    <x v="2"/>
    <x v="2"/>
    <x v="1"/>
    <x v="5"/>
    <n v="10784.25"/>
    <n v="194.11649999999997"/>
    <n v="2"/>
    <n v="21568.5"/>
    <x v="3745"/>
    <n v="4.5599999999999996"/>
    <n v="4502"/>
    <x v="190"/>
    <x v="5"/>
    <x v="5"/>
    <x v="5"/>
    <x v="20"/>
  </r>
  <r>
    <x v="3747"/>
    <x v="5"/>
    <x v="1"/>
    <x v="5"/>
    <x v="2"/>
    <x v="5"/>
    <n v="4454.0600000000004"/>
    <n v="80.173079999999999"/>
    <n v="3"/>
    <n v="13362.18"/>
    <x v="3746"/>
    <n v="4.54"/>
    <n v="3648"/>
    <x v="281"/>
    <x v="1"/>
    <x v="1"/>
    <x v="1"/>
    <x v="13"/>
  </r>
  <r>
    <x v="3748"/>
    <x v="4"/>
    <x v="0"/>
    <x v="4"/>
    <x v="1"/>
    <x v="5"/>
    <n v="3642.17"/>
    <n v="65.559060000000002"/>
    <n v="5"/>
    <n v="18210.849999999999"/>
    <x v="3747"/>
    <n v="3.96"/>
    <n v="335"/>
    <x v="211"/>
    <x v="2"/>
    <x v="2"/>
    <x v="2"/>
    <x v="14"/>
  </r>
  <r>
    <x v="3749"/>
    <x v="7"/>
    <x v="0"/>
    <x v="7"/>
    <x v="2"/>
    <x v="4"/>
    <n v="15696.39"/>
    <n v="282.53501999999997"/>
    <n v="1"/>
    <n v="15696.39"/>
    <x v="3748"/>
    <n v="4.07"/>
    <n v="214"/>
    <x v="20"/>
    <x v="1"/>
    <x v="1"/>
    <x v="1"/>
    <x v="5"/>
  </r>
  <r>
    <x v="3750"/>
    <x v="1"/>
    <x v="1"/>
    <x v="1"/>
    <x v="2"/>
    <x v="4"/>
    <n v="9399.68"/>
    <n v="169.19423999999998"/>
    <n v="4"/>
    <n v="37598.720000000001"/>
    <x v="3749"/>
    <n v="3.24"/>
    <n v="2060"/>
    <x v="264"/>
    <x v="1"/>
    <x v="1"/>
    <x v="1"/>
    <x v="9"/>
  </r>
  <r>
    <x v="3751"/>
    <x v="7"/>
    <x v="0"/>
    <x v="7"/>
    <x v="2"/>
    <x v="4"/>
    <n v="10853.38"/>
    <n v="195.36083999999997"/>
    <n v="2"/>
    <n v="21706.76"/>
    <x v="3750"/>
    <n v="4.3"/>
    <n v="2617"/>
    <x v="160"/>
    <x v="5"/>
    <x v="5"/>
    <x v="5"/>
    <x v="12"/>
  </r>
  <r>
    <x v="3752"/>
    <x v="3"/>
    <x v="3"/>
    <x v="3"/>
    <x v="2"/>
    <x v="4"/>
    <n v="11710.77"/>
    <n v="210.79386"/>
    <n v="2"/>
    <n v="23421.54"/>
    <x v="3751"/>
    <n v="3.77"/>
    <n v="2712"/>
    <x v="58"/>
    <x v="10"/>
    <x v="10"/>
    <x v="10"/>
    <x v="21"/>
  </r>
  <r>
    <x v="3753"/>
    <x v="8"/>
    <x v="3"/>
    <x v="8"/>
    <x v="0"/>
    <x v="3"/>
    <n v="15071.98"/>
    <n v="271.29563999999999"/>
    <n v="2"/>
    <n v="30143.96"/>
    <x v="3752"/>
    <n v="1.39"/>
    <n v="4825"/>
    <x v="315"/>
    <x v="10"/>
    <x v="10"/>
    <x v="10"/>
    <x v="3"/>
  </r>
  <r>
    <x v="3754"/>
    <x v="4"/>
    <x v="0"/>
    <x v="4"/>
    <x v="1"/>
    <x v="4"/>
    <n v="1994"/>
    <n v="35.891999999999996"/>
    <n v="3"/>
    <n v="5982"/>
    <x v="3753"/>
    <n v="3.09"/>
    <n v="1489"/>
    <x v="129"/>
    <x v="7"/>
    <x v="7"/>
    <x v="7"/>
    <x v="25"/>
  </r>
  <r>
    <x v="3755"/>
    <x v="7"/>
    <x v="0"/>
    <x v="7"/>
    <x v="2"/>
    <x v="0"/>
    <n v="4664.54"/>
    <n v="83.96172"/>
    <n v="3"/>
    <n v="13993.62"/>
    <x v="3754"/>
    <n v="4.29"/>
    <n v="3149"/>
    <x v="135"/>
    <x v="9"/>
    <x v="9"/>
    <x v="9"/>
    <x v="24"/>
  </r>
  <r>
    <x v="3756"/>
    <x v="9"/>
    <x v="1"/>
    <x v="9"/>
    <x v="1"/>
    <x v="1"/>
    <n v="2797.68"/>
    <n v="50.358239999999995"/>
    <n v="2"/>
    <n v="5595.36"/>
    <x v="3755"/>
    <n v="1.87"/>
    <n v="1733"/>
    <x v="234"/>
    <x v="1"/>
    <x v="1"/>
    <x v="1"/>
    <x v="6"/>
  </r>
  <r>
    <x v="3757"/>
    <x v="6"/>
    <x v="4"/>
    <x v="6"/>
    <x v="2"/>
    <x v="4"/>
    <n v="19939.79"/>
    <n v="358.91622000000001"/>
    <n v="4"/>
    <n v="79759.16"/>
    <x v="3756"/>
    <n v="1.43"/>
    <n v="3745"/>
    <x v="192"/>
    <x v="1"/>
    <x v="1"/>
    <x v="1"/>
    <x v="28"/>
  </r>
  <r>
    <x v="3758"/>
    <x v="6"/>
    <x v="4"/>
    <x v="6"/>
    <x v="2"/>
    <x v="0"/>
    <n v="9222.5"/>
    <n v="166.005"/>
    <n v="4"/>
    <n v="36890"/>
    <x v="3757"/>
    <n v="4.91"/>
    <n v="1437"/>
    <x v="284"/>
    <x v="2"/>
    <x v="2"/>
    <x v="2"/>
    <x v="30"/>
  </r>
  <r>
    <x v="3759"/>
    <x v="4"/>
    <x v="0"/>
    <x v="4"/>
    <x v="2"/>
    <x v="1"/>
    <n v="13716.8"/>
    <n v="246.90239999999997"/>
    <n v="5"/>
    <n v="68584"/>
    <x v="3758"/>
    <n v="1.33"/>
    <n v="4824"/>
    <x v="208"/>
    <x v="0"/>
    <x v="0"/>
    <x v="0"/>
    <x v="26"/>
  </r>
  <r>
    <x v="3760"/>
    <x v="4"/>
    <x v="0"/>
    <x v="4"/>
    <x v="0"/>
    <x v="4"/>
    <n v="14577.41"/>
    <n v="262.39337999999998"/>
    <n v="4"/>
    <n v="58309.64"/>
    <x v="3759"/>
    <n v="2.34"/>
    <n v="3061"/>
    <x v="161"/>
    <x v="10"/>
    <x v="10"/>
    <x v="10"/>
    <x v="1"/>
  </r>
  <r>
    <x v="3761"/>
    <x v="3"/>
    <x v="3"/>
    <x v="3"/>
    <x v="1"/>
    <x v="2"/>
    <n v="13387.47"/>
    <n v="240.97445999999997"/>
    <n v="5"/>
    <n v="66937.350000000006"/>
    <x v="3760"/>
    <n v="1.1200000000000001"/>
    <n v="19"/>
    <x v="271"/>
    <x v="6"/>
    <x v="6"/>
    <x v="6"/>
    <x v="26"/>
  </r>
  <r>
    <x v="3762"/>
    <x v="8"/>
    <x v="3"/>
    <x v="8"/>
    <x v="1"/>
    <x v="2"/>
    <n v="5119.45"/>
    <n v="92.150099999999995"/>
    <n v="1"/>
    <n v="5119.45"/>
    <x v="3761"/>
    <n v="4.09"/>
    <n v="2575"/>
    <x v="312"/>
    <x v="4"/>
    <x v="4"/>
    <x v="4"/>
    <x v="22"/>
  </r>
  <r>
    <x v="3763"/>
    <x v="8"/>
    <x v="3"/>
    <x v="8"/>
    <x v="1"/>
    <x v="1"/>
    <n v="19116.919999999998"/>
    <n v="344.10455999999994"/>
    <n v="3"/>
    <n v="57350.76"/>
    <x v="3762"/>
    <n v="1.96"/>
    <n v="2804"/>
    <x v="12"/>
    <x v="7"/>
    <x v="7"/>
    <x v="7"/>
    <x v="12"/>
  </r>
  <r>
    <x v="3764"/>
    <x v="9"/>
    <x v="1"/>
    <x v="9"/>
    <x v="0"/>
    <x v="2"/>
    <n v="16818.64"/>
    <n v="302.73551999999995"/>
    <n v="3"/>
    <n v="50455.92"/>
    <x v="3763"/>
    <n v="1.77"/>
    <n v="1883"/>
    <x v="341"/>
    <x v="0"/>
    <x v="0"/>
    <x v="0"/>
    <x v="19"/>
  </r>
  <r>
    <x v="3765"/>
    <x v="8"/>
    <x v="3"/>
    <x v="8"/>
    <x v="1"/>
    <x v="3"/>
    <n v="16028.08"/>
    <n v="288.50543999999996"/>
    <n v="2"/>
    <n v="32056.16"/>
    <x v="3764"/>
    <n v="2.65"/>
    <n v="749"/>
    <x v="43"/>
    <x v="6"/>
    <x v="6"/>
    <x v="6"/>
    <x v="24"/>
  </r>
  <r>
    <x v="3766"/>
    <x v="9"/>
    <x v="1"/>
    <x v="9"/>
    <x v="2"/>
    <x v="5"/>
    <n v="3889.41"/>
    <n v="70.009379999999993"/>
    <n v="2"/>
    <n v="7778.82"/>
    <x v="3765"/>
    <n v="3.72"/>
    <n v="4933"/>
    <x v="27"/>
    <x v="9"/>
    <x v="9"/>
    <x v="9"/>
    <x v="1"/>
  </r>
  <r>
    <x v="3767"/>
    <x v="2"/>
    <x v="2"/>
    <x v="2"/>
    <x v="0"/>
    <x v="2"/>
    <n v="2363.31"/>
    <n v="42.539579999999994"/>
    <n v="2"/>
    <n v="4726.62"/>
    <x v="3766"/>
    <n v="3.36"/>
    <n v="1774"/>
    <x v="167"/>
    <x v="8"/>
    <x v="8"/>
    <x v="8"/>
    <x v="21"/>
  </r>
  <r>
    <x v="3768"/>
    <x v="3"/>
    <x v="3"/>
    <x v="3"/>
    <x v="0"/>
    <x v="3"/>
    <n v="15572.95"/>
    <n v="280.31310000000002"/>
    <n v="3"/>
    <n v="46718.85"/>
    <x v="3767"/>
    <n v="4.5599999999999996"/>
    <n v="4534"/>
    <x v="137"/>
    <x v="7"/>
    <x v="7"/>
    <x v="7"/>
    <x v="16"/>
  </r>
  <r>
    <x v="3769"/>
    <x v="1"/>
    <x v="1"/>
    <x v="1"/>
    <x v="2"/>
    <x v="2"/>
    <n v="16771.57"/>
    <n v="301.88825999999995"/>
    <n v="3"/>
    <n v="50314.71"/>
    <x v="3768"/>
    <n v="1.08"/>
    <n v="1030"/>
    <x v="207"/>
    <x v="9"/>
    <x v="9"/>
    <x v="9"/>
    <x v="21"/>
  </r>
  <r>
    <x v="3770"/>
    <x v="3"/>
    <x v="3"/>
    <x v="3"/>
    <x v="2"/>
    <x v="4"/>
    <n v="6309.34"/>
    <n v="113.56811999999999"/>
    <n v="2"/>
    <n v="12618.68"/>
    <x v="3769"/>
    <n v="4.05"/>
    <n v="4351"/>
    <x v="256"/>
    <x v="3"/>
    <x v="3"/>
    <x v="3"/>
    <x v="7"/>
  </r>
  <r>
    <x v="3771"/>
    <x v="3"/>
    <x v="3"/>
    <x v="3"/>
    <x v="2"/>
    <x v="5"/>
    <n v="19648.77"/>
    <n v="353.67785999999995"/>
    <n v="3"/>
    <n v="58946.31"/>
    <x v="3770"/>
    <n v="2.97"/>
    <n v="4568"/>
    <x v="17"/>
    <x v="9"/>
    <x v="9"/>
    <x v="9"/>
    <x v="14"/>
  </r>
  <r>
    <x v="3772"/>
    <x v="3"/>
    <x v="3"/>
    <x v="3"/>
    <x v="1"/>
    <x v="5"/>
    <n v="10073.85"/>
    <n v="181.32929999999999"/>
    <n v="3"/>
    <n v="30221.55"/>
    <x v="3771"/>
    <n v="2.83"/>
    <n v="3812"/>
    <x v="132"/>
    <x v="6"/>
    <x v="6"/>
    <x v="6"/>
    <x v="8"/>
  </r>
  <r>
    <x v="3773"/>
    <x v="8"/>
    <x v="3"/>
    <x v="8"/>
    <x v="2"/>
    <x v="5"/>
    <n v="7400.64"/>
    <n v="133.21152000000001"/>
    <n v="2"/>
    <n v="14801.28"/>
    <x v="3772"/>
    <n v="3"/>
    <n v="4268"/>
    <x v="312"/>
    <x v="4"/>
    <x v="4"/>
    <x v="4"/>
    <x v="22"/>
  </r>
  <r>
    <x v="3774"/>
    <x v="5"/>
    <x v="1"/>
    <x v="5"/>
    <x v="1"/>
    <x v="1"/>
    <n v="13370.33"/>
    <n v="240.66593999999998"/>
    <n v="5"/>
    <n v="66851.649999999994"/>
    <x v="3773"/>
    <n v="4.09"/>
    <n v="131"/>
    <x v="118"/>
    <x v="7"/>
    <x v="7"/>
    <x v="7"/>
    <x v="10"/>
  </r>
  <r>
    <x v="3775"/>
    <x v="0"/>
    <x v="0"/>
    <x v="0"/>
    <x v="1"/>
    <x v="5"/>
    <n v="5590.8"/>
    <n v="100.6344"/>
    <n v="2"/>
    <n v="11181.6"/>
    <x v="3774"/>
    <n v="3.65"/>
    <n v="3096"/>
    <x v="183"/>
    <x v="11"/>
    <x v="11"/>
    <x v="11"/>
    <x v="14"/>
  </r>
  <r>
    <x v="3776"/>
    <x v="1"/>
    <x v="1"/>
    <x v="1"/>
    <x v="2"/>
    <x v="4"/>
    <n v="13695.95"/>
    <n v="246.52709999999999"/>
    <n v="5"/>
    <n v="68479.75"/>
    <x v="3775"/>
    <n v="1.81"/>
    <n v="4778"/>
    <x v="258"/>
    <x v="10"/>
    <x v="10"/>
    <x v="10"/>
    <x v="4"/>
  </r>
  <r>
    <x v="3777"/>
    <x v="6"/>
    <x v="4"/>
    <x v="6"/>
    <x v="0"/>
    <x v="1"/>
    <n v="6576.44"/>
    <n v="118.37591999999998"/>
    <n v="3"/>
    <n v="19729.32"/>
    <x v="3776"/>
    <n v="2.79"/>
    <n v="4940"/>
    <x v="360"/>
    <x v="4"/>
    <x v="4"/>
    <x v="4"/>
    <x v="11"/>
  </r>
  <r>
    <x v="3778"/>
    <x v="8"/>
    <x v="3"/>
    <x v="8"/>
    <x v="1"/>
    <x v="4"/>
    <n v="4943.93"/>
    <n v="88.990740000000002"/>
    <n v="3"/>
    <n v="14831.79"/>
    <x v="3777"/>
    <n v="2.85"/>
    <n v="4623"/>
    <x v="241"/>
    <x v="9"/>
    <x v="9"/>
    <x v="9"/>
    <x v="18"/>
  </r>
  <r>
    <x v="3779"/>
    <x v="4"/>
    <x v="0"/>
    <x v="4"/>
    <x v="0"/>
    <x v="1"/>
    <n v="10815.25"/>
    <n v="194.67449999999999"/>
    <n v="2"/>
    <n v="21630.5"/>
    <x v="3778"/>
    <n v="1.34"/>
    <n v="2845"/>
    <x v="276"/>
    <x v="5"/>
    <x v="5"/>
    <x v="5"/>
    <x v="4"/>
  </r>
  <r>
    <x v="3780"/>
    <x v="6"/>
    <x v="4"/>
    <x v="6"/>
    <x v="2"/>
    <x v="0"/>
    <n v="15846.68"/>
    <n v="285.24023999999997"/>
    <n v="3"/>
    <n v="47540.04"/>
    <x v="3779"/>
    <n v="4.6900000000000004"/>
    <n v="1044"/>
    <x v="89"/>
    <x v="2"/>
    <x v="2"/>
    <x v="2"/>
    <x v="24"/>
  </r>
  <r>
    <x v="3781"/>
    <x v="6"/>
    <x v="4"/>
    <x v="6"/>
    <x v="1"/>
    <x v="5"/>
    <n v="15741.59"/>
    <n v="283.34861999999998"/>
    <n v="3"/>
    <n v="47224.77"/>
    <x v="3780"/>
    <n v="4.09"/>
    <n v="263"/>
    <x v="238"/>
    <x v="1"/>
    <x v="1"/>
    <x v="1"/>
    <x v="14"/>
  </r>
  <r>
    <x v="3782"/>
    <x v="8"/>
    <x v="3"/>
    <x v="8"/>
    <x v="0"/>
    <x v="1"/>
    <n v="4418.9799999999996"/>
    <n v="79.541639999999987"/>
    <n v="5"/>
    <n v="22094.9"/>
    <x v="3781"/>
    <n v="2.15"/>
    <n v="2886"/>
    <x v="324"/>
    <x v="5"/>
    <x v="5"/>
    <x v="5"/>
    <x v="2"/>
  </r>
  <r>
    <x v="3783"/>
    <x v="9"/>
    <x v="1"/>
    <x v="9"/>
    <x v="1"/>
    <x v="3"/>
    <n v="5632.9"/>
    <n v="101.39219999999999"/>
    <n v="2"/>
    <n v="11265.8"/>
    <x v="3782"/>
    <n v="4.21"/>
    <n v="3661"/>
    <x v="44"/>
    <x v="3"/>
    <x v="3"/>
    <x v="3"/>
    <x v="15"/>
  </r>
  <r>
    <x v="3784"/>
    <x v="5"/>
    <x v="1"/>
    <x v="5"/>
    <x v="1"/>
    <x v="3"/>
    <n v="12403.46"/>
    <n v="223.26227999999998"/>
    <n v="3"/>
    <n v="37210.379999999997"/>
    <x v="3783"/>
    <n v="3.2"/>
    <n v="4232"/>
    <x v="151"/>
    <x v="10"/>
    <x v="10"/>
    <x v="10"/>
    <x v="11"/>
  </r>
  <r>
    <x v="3785"/>
    <x v="5"/>
    <x v="1"/>
    <x v="5"/>
    <x v="1"/>
    <x v="3"/>
    <n v="14607.53"/>
    <n v="262.93554"/>
    <n v="1"/>
    <n v="14607.53"/>
    <x v="3784"/>
    <n v="3.36"/>
    <n v="794"/>
    <x v="223"/>
    <x v="2"/>
    <x v="2"/>
    <x v="2"/>
    <x v="16"/>
  </r>
  <r>
    <x v="3786"/>
    <x v="2"/>
    <x v="2"/>
    <x v="2"/>
    <x v="2"/>
    <x v="3"/>
    <n v="15472.64"/>
    <n v="278.50751999999994"/>
    <n v="4"/>
    <n v="61890.559999999998"/>
    <x v="3785"/>
    <n v="4.54"/>
    <n v="3159"/>
    <x v="260"/>
    <x v="4"/>
    <x v="4"/>
    <x v="4"/>
    <x v="1"/>
  </r>
  <r>
    <x v="3787"/>
    <x v="6"/>
    <x v="4"/>
    <x v="6"/>
    <x v="0"/>
    <x v="4"/>
    <n v="14801.48"/>
    <n v="266.42663999999996"/>
    <n v="3"/>
    <n v="44404.44"/>
    <x v="3786"/>
    <n v="3.36"/>
    <n v="2676"/>
    <x v="22"/>
    <x v="8"/>
    <x v="8"/>
    <x v="8"/>
    <x v="17"/>
  </r>
  <r>
    <x v="3788"/>
    <x v="4"/>
    <x v="0"/>
    <x v="4"/>
    <x v="1"/>
    <x v="1"/>
    <n v="12238.06"/>
    <n v="220.28507999999997"/>
    <n v="5"/>
    <n v="61190.3"/>
    <x v="3787"/>
    <n v="4.6100000000000003"/>
    <n v="707"/>
    <x v="22"/>
    <x v="8"/>
    <x v="8"/>
    <x v="8"/>
    <x v="17"/>
  </r>
  <r>
    <x v="3789"/>
    <x v="2"/>
    <x v="2"/>
    <x v="2"/>
    <x v="2"/>
    <x v="1"/>
    <n v="2422.9699999999998"/>
    <n v="43.613459999999996"/>
    <n v="1"/>
    <n v="2422.9699999999998"/>
    <x v="3788"/>
    <n v="4.1900000000000004"/>
    <n v="668"/>
    <x v="198"/>
    <x v="9"/>
    <x v="9"/>
    <x v="9"/>
    <x v="3"/>
  </r>
  <r>
    <x v="3790"/>
    <x v="9"/>
    <x v="1"/>
    <x v="9"/>
    <x v="2"/>
    <x v="0"/>
    <n v="15377.88"/>
    <n v="276.80183999999997"/>
    <n v="2"/>
    <n v="30755.759999999998"/>
    <x v="3789"/>
    <n v="4.37"/>
    <n v="3009"/>
    <x v="157"/>
    <x v="7"/>
    <x v="7"/>
    <x v="7"/>
    <x v="9"/>
  </r>
  <r>
    <x v="3791"/>
    <x v="8"/>
    <x v="3"/>
    <x v="8"/>
    <x v="1"/>
    <x v="2"/>
    <n v="17931.21"/>
    <n v="322.76177999999999"/>
    <n v="4"/>
    <n v="71724.84"/>
    <x v="3790"/>
    <n v="4.9000000000000004"/>
    <n v="2015"/>
    <x v="43"/>
    <x v="6"/>
    <x v="6"/>
    <x v="6"/>
    <x v="24"/>
  </r>
  <r>
    <x v="3792"/>
    <x v="4"/>
    <x v="0"/>
    <x v="4"/>
    <x v="1"/>
    <x v="3"/>
    <n v="2290"/>
    <n v="41.22"/>
    <n v="4"/>
    <n v="9160"/>
    <x v="3791"/>
    <n v="4.2300000000000004"/>
    <n v="1817"/>
    <x v="212"/>
    <x v="10"/>
    <x v="10"/>
    <x v="10"/>
    <x v="20"/>
  </r>
  <r>
    <x v="3793"/>
    <x v="1"/>
    <x v="1"/>
    <x v="1"/>
    <x v="2"/>
    <x v="0"/>
    <n v="4965.07"/>
    <n v="89.371259999999992"/>
    <n v="1"/>
    <n v="4965.07"/>
    <x v="3792"/>
    <n v="3.29"/>
    <n v="3638"/>
    <x v="280"/>
    <x v="11"/>
    <x v="11"/>
    <x v="11"/>
    <x v="7"/>
  </r>
  <r>
    <x v="3794"/>
    <x v="1"/>
    <x v="1"/>
    <x v="1"/>
    <x v="1"/>
    <x v="0"/>
    <n v="1231.77"/>
    <n v="22.171859999999999"/>
    <n v="4"/>
    <n v="4927.08"/>
    <x v="3793"/>
    <n v="1.43"/>
    <n v="3811"/>
    <x v="270"/>
    <x v="9"/>
    <x v="9"/>
    <x v="9"/>
    <x v="26"/>
  </r>
  <r>
    <x v="3795"/>
    <x v="0"/>
    <x v="0"/>
    <x v="0"/>
    <x v="1"/>
    <x v="4"/>
    <n v="13141.45"/>
    <n v="236.5461"/>
    <n v="5"/>
    <n v="65707.25"/>
    <x v="3794"/>
    <n v="4.5999999999999996"/>
    <n v="2071"/>
    <x v="53"/>
    <x v="4"/>
    <x v="4"/>
    <x v="4"/>
    <x v="21"/>
  </r>
  <r>
    <x v="3796"/>
    <x v="7"/>
    <x v="0"/>
    <x v="7"/>
    <x v="0"/>
    <x v="5"/>
    <n v="17817.2"/>
    <n v="320.70959999999997"/>
    <n v="1"/>
    <n v="17817.2"/>
    <x v="3795"/>
    <n v="4.53"/>
    <n v="4040"/>
    <x v="278"/>
    <x v="6"/>
    <x v="6"/>
    <x v="6"/>
    <x v="1"/>
  </r>
  <r>
    <x v="3797"/>
    <x v="0"/>
    <x v="0"/>
    <x v="0"/>
    <x v="2"/>
    <x v="0"/>
    <n v="17131.27"/>
    <n v="308.36286000000001"/>
    <n v="1"/>
    <n v="17131.27"/>
    <x v="3796"/>
    <n v="4.6100000000000003"/>
    <n v="3021"/>
    <x v="44"/>
    <x v="3"/>
    <x v="3"/>
    <x v="3"/>
    <x v="15"/>
  </r>
  <r>
    <x v="3798"/>
    <x v="2"/>
    <x v="2"/>
    <x v="2"/>
    <x v="1"/>
    <x v="4"/>
    <n v="681.39"/>
    <n v="12.265019999999998"/>
    <n v="4"/>
    <n v="2725.56"/>
    <x v="3797"/>
    <n v="2.59"/>
    <n v="2932"/>
    <x v="106"/>
    <x v="3"/>
    <x v="3"/>
    <x v="3"/>
    <x v="1"/>
  </r>
  <r>
    <x v="3799"/>
    <x v="2"/>
    <x v="2"/>
    <x v="2"/>
    <x v="0"/>
    <x v="5"/>
    <n v="1831.38"/>
    <n v="32.964840000000002"/>
    <n v="3"/>
    <n v="5494.14"/>
    <x v="3798"/>
    <n v="4.9000000000000004"/>
    <n v="2039"/>
    <x v="121"/>
    <x v="8"/>
    <x v="8"/>
    <x v="8"/>
    <x v="27"/>
  </r>
  <r>
    <x v="3800"/>
    <x v="3"/>
    <x v="3"/>
    <x v="3"/>
    <x v="1"/>
    <x v="5"/>
    <n v="3444.12"/>
    <n v="61.994159999999994"/>
    <n v="1"/>
    <n v="3444.12"/>
    <x v="3799"/>
    <n v="4.51"/>
    <n v="3728"/>
    <x v="171"/>
    <x v="5"/>
    <x v="5"/>
    <x v="5"/>
    <x v="23"/>
  </r>
  <r>
    <x v="3801"/>
    <x v="1"/>
    <x v="1"/>
    <x v="1"/>
    <x v="1"/>
    <x v="3"/>
    <n v="11730.49"/>
    <n v="211.14881999999997"/>
    <n v="4"/>
    <n v="46921.96"/>
    <x v="3800"/>
    <n v="1.68"/>
    <n v="714"/>
    <x v="274"/>
    <x v="5"/>
    <x v="5"/>
    <x v="5"/>
    <x v="7"/>
  </r>
  <r>
    <x v="3802"/>
    <x v="3"/>
    <x v="3"/>
    <x v="3"/>
    <x v="1"/>
    <x v="0"/>
    <n v="11743.76"/>
    <n v="211.38767999999999"/>
    <n v="2"/>
    <n v="23487.52"/>
    <x v="3801"/>
    <n v="4.58"/>
    <n v="480"/>
    <x v="356"/>
    <x v="8"/>
    <x v="8"/>
    <x v="8"/>
    <x v="24"/>
  </r>
  <r>
    <x v="3803"/>
    <x v="4"/>
    <x v="0"/>
    <x v="4"/>
    <x v="0"/>
    <x v="2"/>
    <n v="8324.36"/>
    <n v="149.83848"/>
    <n v="5"/>
    <n v="41621.800000000003"/>
    <x v="3802"/>
    <n v="2.0099999999999998"/>
    <n v="4975"/>
    <x v="284"/>
    <x v="2"/>
    <x v="2"/>
    <x v="2"/>
    <x v="30"/>
  </r>
  <r>
    <x v="3804"/>
    <x v="0"/>
    <x v="0"/>
    <x v="0"/>
    <x v="2"/>
    <x v="3"/>
    <n v="2529.09"/>
    <n v="45.523620000000001"/>
    <n v="1"/>
    <n v="2529.09"/>
    <x v="3803"/>
    <n v="4.95"/>
    <n v="4761"/>
    <x v="225"/>
    <x v="5"/>
    <x v="5"/>
    <x v="5"/>
    <x v="14"/>
  </r>
  <r>
    <x v="3805"/>
    <x v="8"/>
    <x v="3"/>
    <x v="8"/>
    <x v="1"/>
    <x v="5"/>
    <n v="1192.26"/>
    <n v="21.46068"/>
    <n v="1"/>
    <n v="1192.26"/>
    <x v="3804"/>
    <n v="4.87"/>
    <n v="2506"/>
    <x v="95"/>
    <x v="10"/>
    <x v="10"/>
    <x v="10"/>
    <x v="25"/>
  </r>
  <r>
    <x v="3806"/>
    <x v="4"/>
    <x v="0"/>
    <x v="4"/>
    <x v="1"/>
    <x v="4"/>
    <n v="3637.76"/>
    <n v="65.479680000000002"/>
    <n v="5"/>
    <n v="18188.8"/>
    <x v="3805"/>
    <n v="4.1500000000000004"/>
    <n v="966"/>
    <x v="124"/>
    <x v="11"/>
    <x v="11"/>
    <x v="11"/>
    <x v="24"/>
  </r>
  <r>
    <x v="3807"/>
    <x v="7"/>
    <x v="0"/>
    <x v="7"/>
    <x v="2"/>
    <x v="4"/>
    <n v="5751.65"/>
    <n v="103.52969999999999"/>
    <n v="1"/>
    <n v="5751.65"/>
    <x v="3806"/>
    <n v="1.01"/>
    <n v="2482"/>
    <x v="160"/>
    <x v="5"/>
    <x v="5"/>
    <x v="5"/>
    <x v="12"/>
  </r>
  <r>
    <x v="3808"/>
    <x v="3"/>
    <x v="3"/>
    <x v="3"/>
    <x v="1"/>
    <x v="4"/>
    <n v="6314.09"/>
    <n v="113.65361999999999"/>
    <n v="3"/>
    <n v="18942.27"/>
    <x v="3807"/>
    <n v="3.45"/>
    <n v="468"/>
    <x v="145"/>
    <x v="7"/>
    <x v="7"/>
    <x v="7"/>
    <x v="20"/>
  </r>
  <r>
    <x v="3809"/>
    <x v="6"/>
    <x v="4"/>
    <x v="6"/>
    <x v="2"/>
    <x v="3"/>
    <n v="1332.78"/>
    <n v="23.990039999999997"/>
    <n v="4"/>
    <n v="5331.12"/>
    <x v="3808"/>
    <n v="4.63"/>
    <n v="4438"/>
    <x v="100"/>
    <x v="11"/>
    <x v="11"/>
    <x v="11"/>
    <x v="17"/>
  </r>
  <r>
    <x v="3810"/>
    <x v="8"/>
    <x v="3"/>
    <x v="8"/>
    <x v="2"/>
    <x v="4"/>
    <n v="10631.04"/>
    <n v="191.35872000000001"/>
    <n v="4"/>
    <n v="42524.160000000003"/>
    <x v="3809"/>
    <n v="1.04"/>
    <n v="2061"/>
    <x v="106"/>
    <x v="3"/>
    <x v="3"/>
    <x v="3"/>
    <x v="1"/>
  </r>
  <r>
    <x v="3811"/>
    <x v="3"/>
    <x v="3"/>
    <x v="3"/>
    <x v="1"/>
    <x v="2"/>
    <n v="536.63"/>
    <n v="9.6593399999999985"/>
    <n v="1"/>
    <n v="536.63"/>
    <x v="3810"/>
    <n v="2.61"/>
    <n v="1698"/>
    <x v="228"/>
    <x v="3"/>
    <x v="3"/>
    <x v="3"/>
    <x v="8"/>
  </r>
  <r>
    <x v="3812"/>
    <x v="7"/>
    <x v="0"/>
    <x v="7"/>
    <x v="2"/>
    <x v="5"/>
    <n v="19417.05"/>
    <n v="349.50689999999997"/>
    <n v="1"/>
    <n v="19417.05"/>
    <x v="3811"/>
    <n v="3.13"/>
    <n v="3772"/>
    <x v="306"/>
    <x v="1"/>
    <x v="1"/>
    <x v="1"/>
    <x v="0"/>
  </r>
  <r>
    <x v="3813"/>
    <x v="6"/>
    <x v="4"/>
    <x v="6"/>
    <x v="2"/>
    <x v="1"/>
    <n v="17084.759999999998"/>
    <n v="307.52567999999997"/>
    <n v="3"/>
    <n v="51254.28"/>
    <x v="3812"/>
    <n v="1.1299999999999999"/>
    <n v="379"/>
    <x v="287"/>
    <x v="6"/>
    <x v="6"/>
    <x v="6"/>
    <x v="12"/>
  </r>
  <r>
    <x v="3814"/>
    <x v="1"/>
    <x v="1"/>
    <x v="1"/>
    <x v="0"/>
    <x v="4"/>
    <n v="13968"/>
    <n v="251.42399999999998"/>
    <n v="1"/>
    <n v="13968"/>
    <x v="3813"/>
    <n v="4.88"/>
    <n v="3446"/>
    <x v="150"/>
    <x v="8"/>
    <x v="8"/>
    <x v="8"/>
    <x v="6"/>
  </r>
  <r>
    <x v="3815"/>
    <x v="0"/>
    <x v="0"/>
    <x v="0"/>
    <x v="1"/>
    <x v="3"/>
    <n v="14906.89"/>
    <n v="268.32401999999996"/>
    <n v="3"/>
    <n v="44720.67"/>
    <x v="3814"/>
    <n v="3.6"/>
    <n v="409"/>
    <x v="226"/>
    <x v="4"/>
    <x v="4"/>
    <x v="4"/>
    <x v="3"/>
  </r>
  <r>
    <x v="3816"/>
    <x v="0"/>
    <x v="0"/>
    <x v="0"/>
    <x v="0"/>
    <x v="0"/>
    <n v="977.99"/>
    <n v="17.603819999999999"/>
    <n v="5"/>
    <n v="4889.95"/>
    <x v="3815"/>
    <n v="4.82"/>
    <n v="873"/>
    <x v="220"/>
    <x v="4"/>
    <x v="4"/>
    <x v="4"/>
    <x v="12"/>
  </r>
  <r>
    <x v="3817"/>
    <x v="0"/>
    <x v="0"/>
    <x v="0"/>
    <x v="1"/>
    <x v="3"/>
    <n v="12088.17"/>
    <n v="217.58705999999998"/>
    <n v="3"/>
    <n v="36264.51"/>
    <x v="3816"/>
    <n v="3.75"/>
    <n v="2943"/>
    <x v="35"/>
    <x v="5"/>
    <x v="5"/>
    <x v="5"/>
    <x v="21"/>
  </r>
  <r>
    <x v="3818"/>
    <x v="2"/>
    <x v="2"/>
    <x v="2"/>
    <x v="2"/>
    <x v="0"/>
    <n v="15355.01"/>
    <n v="276.39017999999999"/>
    <n v="4"/>
    <n v="61420.04"/>
    <x v="3817"/>
    <n v="3.71"/>
    <n v="2164"/>
    <x v="184"/>
    <x v="10"/>
    <x v="10"/>
    <x v="10"/>
    <x v="10"/>
  </r>
  <r>
    <x v="3819"/>
    <x v="6"/>
    <x v="4"/>
    <x v="6"/>
    <x v="2"/>
    <x v="5"/>
    <n v="9817.73"/>
    <n v="176.71913999999998"/>
    <n v="3"/>
    <n v="29453.19"/>
    <x v="3818"/>
    <n v="4.01"/>
    <n v="1797"/>
    <x v="71"/>
    <x v="3"/>
    <x v="3"/>
    <x v="3"/>
    <x v="11"/>
  </r>
  <r>
    <x v="3820"/>
    <x v="6"/>
    <x v="4"/>
    <x v="6"/>
    <x v="1"/>
    <x v="0"/>
    <n v="14116.4"/>
    <n v="254.09519999999998"/>
    <n v="1"/>
    <n v="14116.4"/>
    <x v="3819"/>
    <n v="2.42"/>
    <n v="2961"/>
    <x v="202"/>
    <x v="9"/>
    <x v="9"/>
    <x v="9"/>
    <x v="27"/>
  </r>
  <r>
    <x v="3821"/>
    <x v="2"/>
    <x v="2"/>
    <x v="2"/>
    <x v="2"/>
    <x v="2"/>
    <n v="7754.59"/>
    <n v="139.58261999999999"/>
    <n v="1"/>
    <n v="7754.59"/>
    <x v="3820"/>
    <n v="1.63"/>
    <n v="4346"/>
    <x v="61"/>
    <x v="8"/>
    <x v="8"/>
    <x v="8"/>
    <x v="11"/>
  </r>
  <r>
    <x v="3822"/>
    <x v="9"/>
    <x v="1"/>
    <x v="9"/>
    <x v="1"/>
    <x v="1"/>
    <n v="2212.63"/>
    <n v="39.82734"/>
    <n v="1"/>
    <n v="2212.63"/>
    <x v="3821"/>
    <n v="1.62"/>
    <n v="293"/>
    <x v="77"/>
    <x v="6"/>
    <x v="6"/>
    <x v="6"/>
    <x v="23"/>
  </r>
  <r>
    <x v="3823"/>
    <x v="3"/>
    <x v="3"/>
    <x v="3"/>
    <x v="0"/>
    <x v="0"/>
    <n v="2716.18"/>
    <n v="48.891239999999996"/>
    <n v="1"/>
    <n v="2716.18"/>
    <x v="3822"/>
    <n v="2.1800000000000002"/>
    <n v="3126"/>
    <x v="11"/>
    <x v="2"/>
    <x v="2"/>
    <x v="2"/>
    <x v="11"/>
  </r>
  <r>
    <x v="3824"/>
    <x v="9"/>
    <x v="1"/>
    <x v="9"/>
    <x v="0"/>
    <x v="4"/>
    <n v="3904.33"/>
    <n v="70.277939999999987"/>
    <n v="3"/>
    <n v="11712.99"/>
    <x v="3823"/>
    <n v="1.1100000000000001"/>
    <n v="4902"/>
    <x v="236"/>
    <x v="4"/>
    <x v="4"/>
    <x v="4"/>
    <x v="2"/>
  </r>
  <r>
    <x v="3825"/>
    <x v="8"/>
    <x v="3"/>
    <x v="8"/>
    <x v="2"/>
    <x v="1"/>
    <n v="12074.93"/>
    <n v="217.34873999999999"/>
    <n v="1"/>
    <n v="12074.93"/>
    <x v="3824"/>
    <n v="1.4"/>
    <n v="2564"/>
    <x v="55"/>
    <x v="5"/>
    <x v="5"/>
    <x v="5"/>
    <x v="26"/>
  </r>
  <r>
    <x v="3826"/>
    <x v="2"/>
    <x v="2"/>
    <x v="2"/>
    <x v="1"/>
    <x v="0"/>
    <n v="10139.73"/>
    <n v="182.51513999999997"/>
    <n v="2"/>
    <n v="20279.46"/>
    <x v="3825"/>
    <n v="1.58"/>
    <n v="893"/>
    <x v="195"/>
    <x v="1"/>
    <x v="1"/>
    <x v="1"/>
    <x v="18"/>
  </r>
  <r>
    <x v="3827"/>
    <x v="2"/>
    <x v="2"/>
    <x v="2"/>
    <x v="1"/>
    <x v="2"/>
    <n v="13895.46"/>
    <n v="250.11827999999997"/>
    <n v="1"/>
    <n v="13895.46"/>
    <x v="3826"/>
    <n v="2.34"/>
    <n v="4731"/>
    <x v="306"/>
    <x v="1"/>
    <x v="1"/>
    <x v="1"/>
    <x v="0"/>
  </r>
  <r>
    <x v="3828"/>
    <x v="6"/>
    <x v="4"/>
    <x v="6"/>
    <x v="0"/>
    <x v="0"/>
    <n v="13999.71"/>
    <n v="251.99477999999996"/>
    <n v="5"/>
    <n v="69998.55"/>
    <x v="3827"/>
    <n v="3.49"/>
    <n v="2371"/>
    <x v="53"/>
    <x v="4"/>
    <x v="4"/>
    <x v="4"/>
    <x v="21"/>
  </r>
  <r>
    <x v="3829"/>
    <x v="8"/>
    <x v="3"/>
    <x v="8"/>
    <x v="1"/>
    <x v="3"/>
    <n v="1876.33"/>
    <n v="33.773939999999996"/>
    <n v="2"/>
    <n v="3752.66"/>
    <x v="3828"/>
    <n v="1.81"/>
    <n v="1371"/>
    <x v="352"/>
    <x v="3"/>
    <x v="3"/>
    <x v="3"/>
    <x v="2"/>
  </r>
  <r>
    <x v="3830"/>
    <x v="5"/>
    <x v="1"/>
    <x v="5"/>
    <x v="1"/>
    <x v="2"/>
    <n v="16740.63"/>
    <n v="301.33134000000001"/>
    <n v="3"/>
    <n v="50221.89"/>
    <x v="3829"/>
    <n v="4.46"/>
    <n v="1929"/>
    <x v="287"/>
    <x v="6"/>
    <x v="6"/>
    <x v="6"/>
    <x v="12"/>
  </r>
  <r>
    <x v="3831"/>
    <x v="7"/>
    <x v="0"/>
    <x v="7"/>
    <x v="2"/>
    <x v="1"/>
    <n v="6800.15"/>
    <n v="122.40269999999998"/>
    <n v="4"/>
    <n v="27200.6"/>
    <x v="3830"/>
    <n v="1.63"/>
    <n v="700"/>
    <x v="123"/>
    <x v="8"/>
    <x v="8"/>
    <x v="8"/>
    <x v="15"/>
  </r>
  <r>
    <x v="3832"/>
    <x v="5"/>
    <x v="1"/>
    <x v="5"/>
    <x v="2"/>
    <x v="5"/>
    <n v="17286.18"/>
    <n v="311.15123999999997"/>
    <n v="3"/>
    <n v="51858.54"/>
    <x v="3831"/>
    <n v="3.69"/>
    <n v="4356"/>
    <x v="109"/>
    <x v="11"/>
    <x v="11"/>
    <x v="11"/>
    <x v="11"/>
  </r>
  <r>
    <x v="3833"/>
    <x v="8"/>
    <x v="3"/>
    <x v="8"/>
    <x v="2"/>
    <x v="2"/>
    <n v="2935.5"/>
    <n v="52.838999999999999"/>
    <n v="1"/>
    <n v="2935.5"/>
    <x v="3832"/>
    <n v="3.17"/>
    <n v="1329"/>
    <x v="207"/>
    <x v="9"/>
    <x v="9"/>
    <x v="9"/>
    <x v="21"/>
  </r>
  <r>
    <x v="3834"/>
    <x v="8"/>
    <x v="3"/>
    <x v="8"/>
    <x v="2"/>
    <x v="0"/>
    <n v="7917.06"/>
    <n v="142.50708"/>
    <n v="4"/>
    <n v="31668.240000000002"/>
    <x v="3833"/>
    <n v="4.62"/>
    <n v="4851"/>
    <x v="66"/>
    <x v="10"/>
    <x v="10"/>
    <x v="10"/>
    <x v="2"/>
  </r>
  <r>
    <x v="3835"/>
    <x v="9"/>
    <x v="1"/>
    <x v="9"/>
    <x v="1"/>
    <x v="4"/>
    <n v="15280.53"/>
    <n v="275.04953999999998"/>
    <n v="2"/>
    <n v="30561.06"/>
    <x v="3834"/>
    <n v="1.76"/>
    <n v="4275"/>
    <x v="186"/>
    <x v="1"/>
    <x v="1"/>
    <x v="1"/>
    <x v="4"/>
  </r>
  <r>
    <x v="3836"/>
    <x v="1"/>
    <x v="1"/>
    <x v="1"/>
    <x v="0"/>
    <x v="0"/>
    <n v="7991.34"/>
    <n v="143.84412"/>
    <n v="5"/>
    <n v="39956.699999999997"/>
    <x v="3835"/>
    <n v="2.66"/>
    <n v="66"/>
    <x v="305"/>
    <x v="3"/>
    <x v="3"/>
    <x v="3"/>
    <x v="19"/>
  </r>
  <r>
    <x v="3837"/>
    <x v="3"/>
    <x v="3"/>
    <x v="3"/>
    <x v="0"/>
    <x v="3"/>
    <n v="5293.23"/>
    <n v="95.278139999999979"/>
    <n v="3"/>
    <n v="15879.69"/>
    <x v="3836"/>
    <n v="1.79"/>
    <n v="2428"/>
    <x v="123"/>
    <x v="8"/>
    <x v="8"/>
    <x v="8"/>
    <x v="15"/>
  </r>
  <r>
    <x v="3838"/>
    <x v="8"/>
    <x v="3"/>
    <x v="8"/>
    <x v="2"/>
    <x v="0"/>
    <n v="8144.22"/>
    <n v="146.59595999999999"/>
    <n v="3"/>
    <n v="24432.66"/>
    <x v="3837"/>
    <n v="3.13"/>
    <n v="1989"/>
    <x v="181"/>
    <x v="4"/>
    <x v="4"/>
    <x v="4"/>
    <x v="25"/>
  </r>
  <r>
    <x v="3839"/>
    <x v="6"/>
    <x v="4"/>
    <x v="6"/>
    <x v="2"/>
    <x v="0"/>
    <n v="1156.3399999999999"/>
    <n v="20.814119999999996"/>
    <n v="4"/>
    <n v="4625.3599999999997"/>
    <x v="3838"/>
    <n v="3.76"/>
    <n v="3894"/>
    <x v="96"/>
    <x v="1"/>
    <x v="1"/>
    <x v="1"/>
    <x v="10"/>
  </r>
  <r>
    <x v="3840"/>
    <x v="0"/>
    <x v="0"/>
    <x v="0"/>
    <x v="2"/>
    <x v="3"/>
    <n v="2517.9"/>
    <n v="45.322199999999995"/>
    <n v="4"/>
    <n v="10071.6"/>
    <x v="3839"/>
    <n v="4.78"/>
    <n v="1728"/>
    <x v="21"/>
    <x v="6"/>
    <x v="6"/>
    <x v="6"/>
    <x v="5"/>
  </r>
  <r>
    <x v="3841"/>
    <x v="5"/>
    <x v="1"/>
    <x v="5"/>
    <x v="1"/>
    <x v="5"/>
    <n v="14329.16"/>
    <n v="257.92487999999997"/>
    <n v="2"/>
    <n v="28658.32"/>
    <x v="3840"/>
    <n v="3.65"/>
    <n v="4407"/>
    <x v="92"/>
    <x v="5"/>
    <x v="5"/>
    <x v="5"/>
    <x v="1"/>
  </r>
  <r>
    <x v="3842"/>
    <x v="8"/>
    <x v="3"/>
    <x v="8"/>
    <x v="1"/>
    <x v="1"/>
    <n v="443.1"/>
    <n v="7.9757999999999996"/>
    <n v="2"/>
    <n v="886.2"/>
    <x v="3841"/>
    <n v="4.51"/>
    <n v="4001"/>
    <x v="210"/>
    <x v="9"/>
    <x v="9"/>
    <x v="9"/>
    <x v="0"/>
  </r>
  <r>
    <x v="3843"/>
    <x v="2"/>
    <x v="2"/>
    <x v="2"/>
    <x v="1"/>
    <x v="4"/>
    <n v="17483.349999999999"/>
    <n v="314.70029999999997"/>
    <n v="4"/>
    <n v="69933.399999999994"/>
    <x v="3842"/>
    <n v="2.79"/>
    <n v="1343"/>
    <x v="135"/>
    <x v="9"/>
    <x v="9"/>
    <x v="9"/>
    <x v="24"/>
  </r>
  <r>
    <x v="3844"/>
    <x v="7"/>
    <x v="0"/>
    <x v="7"/>
    <x v="2"/>
    <x v="2"/>
    <n v="592.77"/>
    <n v="10.669859999999998"/>
    <n v="2"/>
    <n v="1185.54"/>
    <x v="3843"/>
    <n v="2.23"/>
    <n v="466"/>
    <x v="20"/>
    <x v="1"/>
    <x v="1"/>
    <x v="1"/>
    <x v="5"/>
  </r>
  <r>
    <x v="3845"/>
    <x v="4"/>
    <x v="0"/>
    <x v="4"/>
    <x v="2"/>
    <x v="4"/>
    <n v="18782.52"/>
    <n v="338.08535999999998"/>
    <n v="1"/>
    <n v="18782.52"/>
    <x v="3844"/>
    <n v="2.57"/>
    <n v="3430"/>
    <x v="122"/>
    <x v="7"/>
    <x v="7"/>
    <x v="7"/>
    <x v="1"/>
  </r>
  <r>
    <x v="3846"/>
    <x v="4"/>
    <x v="0"/>
    <x v="4"/>
    <x v="1"/>
    <x v="5"/>
    <n v="19525.72"/>
    <n v="351.46296000000001"/>
    <n v="2"/>
    <n v="39051.440000000002"/>
    <x v="3845"/>
    <n v="1.1499999999999999"/>
    <n v="4524"/>
    <x v="224"/>
    <x v="1"/>
    <x v="1"/>
    <x v="1"/>
    <x v="22"/>
  </r>
  <r>
    <x v="3847"/>
    <x v="3"/>
    <x v="3"/>
    <x v="3"/>
    <x v="2"/>
    <x v="1"/>
    <n v="14809.15"/>
    <n v="266.56469999999996"/>
    <n v="4"/>
    <n v="59236.6"/>
    <x v="3846"/>
    <n v="4.79"/>
    <n v="3511"/>
    <x v="327"/>
    <x v="4"/>
    <x v="4"/>
    <x v="4"/>
    <x v="5"/>
  </r>
  <r>
    <x v="3848"/>
    <x v="3"/>
    <x v="3"/>
    <x v="3"/>
    <x v="0"/>
    <x v="4"/>
    <n v="12858.24"/>
    <n v="231.44831999999997"/>
    <n v="2"/>
    <n v="25716.48"/>
    <x v="3847"/>
    <n v="1.62"/>
    <n v="3918"/>
    <x v="305"/>
    <x v="3"/>
    <x v="3"/>
    <x v="3"/>
    <x v="19"/>
  </r>
  <r>
    <x v="3849"/>
    <x v="7"/>
    <x v="0"/>
    <x v="7"/>
    <x v="1"/>
    <x v="3"/>
    <n v="15440.04"/>
    <n v="277.92072000000002"/>
    <n v="3"/>
    <n v="46320.12"/>
    <x v="3848"/>
    <n v="1.59"/>
    <n v="1625"/>
    <x v="50"/>
    <x v="11"/>
    <x v="11"/>
    <x v="11"/>
    <x v="28"/>
  </r>
  <r>
    <x v="3850"/>
    <x v="1"/>
    <x v="1"/>
    <x v="1"/>
    <x v="0"/>
    <x v="4"/>
    <n v="19536.810000000001"/>
    <n v="351.66257999999999"/>
    <n v="2"/>
    <n v="39073.620000000003"/>
    <x v="3849"/>
    <n v="1.78"/>
    <n v="2369"/>
    <x v="70"/>
    <x v="9"/>
    <x v="9"/>
    <x v="9"/>
    <x v="9"/>
  </r>
  <r>
    <x v="3851"/>
    <x v="3"/>
    <x v="3"/>
    <x v="3"/>
    <x v="1"/>
    <x v="1"/>
    <n v="2480.94"/>
    <n v="44.65692"/>
    <n v="2"/>
    <n v="4961.88"/>
    <x v="3850"/>
    <n v="2.14"/>
    <n v="4255"/>
    <x v="10"/>
    <x v="4"/>
    <x v="4"/>
    <x v="4"/>
    <x v="10"/>
  </r>
  <r>
    <x v="3852"/>
    <x v="3"/>
    <x v="3"/>
    <x v="3"/>
    <x v="0"/>
    <x v="3"/>
    <n v="8408.1200000000008"/>
    <n v="151.34616"/>
    <n v="4"/>
    <n v="33632.480000000003"/>
    <x v="3851"/>
    <n v="3.89"/>
    <n v="4895"/>
    <x v="101"/>
    <x v="2"/>
    <x v="2"/>
    <x v="2"/>
    <x v="4"/>
  </r>
  <r>
    <x v="3853"/>
    <x v="7"/>
    <x v="0"/>
    <x v="7"/>
    <x v="2"/>
    <x v="0"/>
    <n v="5480.18"/>
    <n v="98.643239999999992"/>
    <n v="5"/>
    <n v="27400.9"/>
    <x v="3852"/>
    <n v="2.99"/>
    <n v="3675"/>
    <x v="229"/>
    <x v="2"/>
    <x v="2"/>
    <x v="2"/>
    <x v="22"/>
  </r>
  <r>
    <x v="3854"/>
    <x v="7"/>
    <x v="0"/>
    <x v="7"/>
    <x v="1"/>
    <x v="5"/>
    <n v="14324.43"/>
    <n v="257.83974000000001"/>
    <n v="2"/>
    <n v="28648.86"/>
    <x v="3853"/>
    <n v="4.21"/>
    <n v="4586"/>
    <x v="94"/>
    <x v="11"/>
    <x v="11"/>
    <x v="11"/>
    <x v="13"/>
  </r>
  <r>
    <x v="3855"/>
    <x v="4"/>
    <x v="0"/>
    <x v="4"/>
    <x v="0"/>
    <x v="5"/>
    <n v="16564.37"/>
    <n v="298.15865999999994"/>
    <n v="1"/>
    <n v="16564.37"/>
    <x v="3854"/>
    <n v="3.03"/>
    <n v="3761"/>
    <x v="224"/>
    <x v="1"/>
    <x v="1"/>
    <x v="1"/>
    <x v="22"/>
  </r>
  <r>
    <x v="3856"/>
    <x v="9"/>
    <x v="1"/>
    <x v="9"/>
    <x v="1"/>
    <x v="2"/>
    <n v="14169.34"/>
    <n v="255.04811999999998"/>
    <n v="4"/>
    <n v="56677.36"/>
    <x v="3855"/>
    <n v="4.8899999999999997"/>
    <n v="4858"/>
    <x v="164"/>
    <x v="8"/>
    <x v="8"/>
    <x v="8"/>
    <x v="0"/>
  </r>
  <r>
    <x v="3857"/>
    <x v="5"/>
    <x v="1"/>
    <x v="5"/>
    <x v="2"/>
    <x v="5"/>
    <n v="18870.3"/>
    <n v="339.66539999999998"/>
    <n v="2"/>
    <n v="37740.6"/>
    <x v="3856"/>
    <n v="2.21"/>
    <n v="1062"/>
    <x v="148"/>
    <x v="2"/>
    <x v="2"/>
    <x v="2"/>
    <x v="6"/>
  </r>
  <r>
    <x v="3858"/>
    <x v="1"/>
    <x v="1"/>
    <x v="1"/>
    <x v="2"/>
    <x v="3"/>
    <n v="13785.42"/>
    <n v="248.13755999999998"/>
    <n v="5"/>
    <n v="68927.100000000006"/>
    <x v="3857"/>
    <n v="3.63"/>
    <n v="682"/>
    <x v="118"/>
    <x v="7"/>
    <x v="7"/>
    <x v="7"/>
    <x v="10"/>
  </r>
  <r>
    <x v="3859"/>
    <x v="1"/>
    <x v="1"/>
    <x v="1"/>
    <x v="2"/>
    <x v="3"/>
    <n v="5600.41"/>
    <n v="100.80737999999999"/>
    <n v="1"/>
    <n v="5600.41"/>
    <x v="3858"/>
    <n v="3.78"/>
    <n v="4142"/>
    <x v="271"/>
    <x v="6"/>
    <x v="6"/>
    <x v="6"/>
    <x v="26"/>
  </r>
  <r>
    <x v="3860"/>
    <x v="8"/>
    <x v="3"/>
    <x v="8"/>
    <x v="2"/>
    <x v="5"/>
    <n v="2905.86"/>
    <n v="52.305479999999996"/>
    <n v="4"/>
    <n v="11623.44"/>
    <x v="3859"/>
    <n v="2.57"/>
    <n v="3467"/>
    <x v="216"/>
    <x v="11"/>
    <x v="11"/>
    <x v="11"/>
    <x v="29"/>
  </r>
  <r>
    <x v="3861"/>
    <x v="7"/>
    <x v="0"/>
    <x v="7"/>
    <x v="1"/>
    <x v="0"/>
    <n v="14318.51"/>
    <n v="257.73318"/>
    <n v="1"/>
    <n v="14318.51"/>
    <x v="3860"/>
    <n v="3.45"/>
    <n v="2739"/>
    <x v="115"/>
    <x v="2"/>
    <x v="2"/>
    <x v="2"/>
    <x v="7"/>
  </r>
  <r>
    <x v="3862"/>
    <x v="2"/>
    <x v="2"/>
    <x v="2"/>
    <x v="1"/>
    <x v="4"/>
    <n v="19368.89"/>
    <n v="348.64001999999994"/>
    <n v="4"/>
    <n v="77475.56"/>
    <x v="3861"/>
    <n v="4.32"/>
    <n v="4801"/>
    <x v="331"/>
    <x v="8"/>
    <x v="8"/>
    <x v="8"/>
    <x v="2"/>
  </r>
  <r>
    <x v="3863"/>
    <x v="1"/>
    <x v="1"/>
    <x v="1"/>
    <x v="1"/>
    <x v="2"/>
    <n v="2564.16"/>
    <n v="46.154879999999991"/>
    <n v="5"/>
    <n v="12820.8"/>
    <x v="3862"/>
    <n v="4.3"/>
    <n v="3264"/>
    <x v="332"/>
    <x v="5"/>
    <x v="5"/>
    <x v="5"/>
    <x v="28"/>
  </r>
  <r>
    <x v="3864"/>
    <x v="6"/>
    <x v="4"/>
    <x v="6"/>
    <x v="1"/>
    <x v="2"/>
    <n v="5515.72"/>
    <n v="99.282960000000003"/>
    <n v="2"/>
    <n v="11031.44"/>
    <x v="3863"/>
    <n v="3.61"/>
    <n v="1075"/>
    <x v="253"/>
    <x v="6"/>
    <x v="6"/>
    <x v="6"/>
    <x v="10"/>
  </r>
  <r>
    <x v="3865"/>
    <x v="3"/>
    <x v="3"/>
    <x v="3"/>
    <x v="1"/>
    <x v="2"/>
    <n v="7167.4"/>
    <n v="129.01319999999998"/>
    <n v="1"/>
    <n v="7167.4"/>
    <x v="3864"/>
    <n v="3.72"/>
    <n v="4574"/>
    <x v="106"/>
    <x v="3"/>
    <x v="3"/>
    <x v="3"/>
    <x v="1"/>
  </r>
  <r>
    <x v="3866"/>
    <x v="4"/>
    <x v="0"/>
    <x v="4"/>
    <x v="2"/>
    <x v="2"/>
    <n v="11772.34"/>
    <n v="211.90212"/>
    <n v="1"/>
    <n v="11772.34"/>
    <x v="3865"/>
    <n v="3.73"/>
    <n v="1400"/>
    <x v="207"/>
    <x v="9"/>
    <x v="9"/>
    <x v="9"/>
    <x v="21"/>
  </r>
  <r>
    <x v="3867"/>
    <x v="0"/>
    <x v="0"/>
    <x v="0"/>
    <x v="1"/>
    <x v="4"/>
    <n v="19051.22"/>
    <n v="342.92196000000001"/>
    <n v="3"/>
    <n v="57153.66"/>
    <x v="3866"/>
    <n v="4.57"/>
    <n v="1306"/>
    <x v="48"/>
    <x v="6"/>
    <x v="6"/>
    <x v="6"/>
    <x v="27"/>
  </r>
  <r>
    <x v="3868"/>
    <x v="3"/>
    <x v="3"/>
    <x v="3"/>
    <x v="1"/>
    <x v="2"/>
    <n v="15123.69"/>
    <n v="272.22641999999996"/>
    <n v="3"/>
    <n v="45371.07"/>
    <x v="3867"/>
    <n v="3.59"/>
    <n v="4620"/>
    <x v="101"/>
    <x v="2"/>
    <x v="2"/>
    <x v="2"/>
    <x v="4"/>
  </r>
  <r>
    <x v="3869"/>
    <x v="9"/>
    <x v="1"/>
    <x v="9"/>
    <x v="2"/>
    <x v="5"/>
    <n v="8292.0300000000007"/>
    <n v="149.25654"/>
    <n v="5"/>
    <n v="41460.15"/>
    <x v="3868"/>
    <n v="2.91"/>
    <n v="4328"/>
    <x v="122"/>
    <x v="7"/>
    <x v="7"/>
    <x v="7"/>
    <x v="1"/>
  </r>
  <r>
    <x v="3870"/>
    <x v="7"/>
    <x v="0"/>
    <x v="7"/>
    <x v="2"/>
    <x v="2"/>
    <n v="18391.98"/>
    <n v="331.05563999999998"/>
    <n v="4"/>
    <n v="73567.92"/>
    <x v="3869"/>
    <n v="4.5"/>
    <n v="3575"/>
    <x v="350"/>
    <x v="6"/>
    <x v="6"/>
    <x v="6"/>
    <x v="14"/>
  </r>
  <r>
    <x v="3871"/>
    <x v="8"/>
    <x v="3"/>
    <x v="8"/>
    <x v="2"/>
    <x v="2"/>
    <n v="11824.53"/>
    <n v="212.84154000000001"/>
    <n v="3"/>
    <n v="35473.589999999997"/>
    <x v="3870"/>
    <n v="3.97"/>
    <n v="3548"/>
    <x v="11"/>
    <x v="2"/>
    <x v="2"/>
    <x v="2"/>
    <x v="11"/>
  </r>
  <r>
    <x v="3872"/>
    <x v="1"/>
    <x v="1"/>
    <x v="1"/>
    <x v="0"/>
    <x v="3"/>
    <n v="1719.99"/>
    <n v="30.959819999999997"/>
    <n v="5"/>
    <n v="8599.9500000000007"/>
    <x v="3871"/>
    <n v="3.92"/>
    <n v="2737"/>
    <x v="48"/>
    <x v="6"/>
    <x v="6"/>
    <x v="6"/>
    <x v="27"/>
  </r>
  <r>
    <x v="3873"/>
    <x v="3"/>
    <x v="3"/>
    <x v="3"/>
    <x v="1"/>
    <x v="1"/>
    <n v="3998.73"/>
    <n v="71.977139999999991"/>
    <n v="4"/>
    <n v="15994.92"/>
    <x v="3872"/>
    <n v="3.08"/>
    <n v="289"/>
    <x v="121"/>
    <x v="8"/>
    <x v="8"/>
    <x v="8"/>
    <x v="27"/>
  </r>
  <r>
    <x v="3874"/>
    <x v="0"/>
    <x v="0"/>
    <x v="0"/>
    <x v="2"/>
    <x v="1"/>
    <n v="14976.14"/>
    <n v="269.57051999999999"/>
    <n v="1"/>
    <n v="14976.14"/>
    <x v="3873"/>
    <n v="4.88"/>
    <n v="1208"/>
    <x v="352"/>
    <x v="3"/>
    <x v="3"/>
    <x v="3"/>
    <x v="2"/>
  </r>
  <r>
    <x v="3875"/>
    <x v="0"/>
    <x v="0"/>
    <x v="0"/>
    <x v="1"/>
    <x v="0"/>
    <n v="6031.78"/>
    <n v="108.57203999999999"/>
    <n v="1"/>
    <n v="6031.78"/>
    <x v="3874"/>
    <n v="4.93"/>
    <n v="3407"/>
    <x v="3"/>
    <x v="3"/>
    <x v="3"/>
    <x v="3"/>
    <x v="3"/>
  </r>
  <r>
    <x v="3876"/>
    <x v="7"/>
    <x v="0"/>
    <x v="7"/>
    <x v="1"/>
    <x v="1"/>
    <n v="12132.3"/>
    <n v="218.38139999999996"/>
    <n v="2"/>
    <n v="24264.6"/>
    <x v="3875"/>
    <n v="1.98"/>
    <n v="3288"/>
    <x v="182"/>
    <x v="9"/>
    <x v="9"/>
    <x v="9"/>
    <x v="30"/>
  </r>
  <r>
    <x v="3877"/>
    <x v="1"/>
    <x v="1"/>
    <x v="1"/>
    <x v="0"/>
    <x v="4"/>
    <n v="13213.65"/>
    <n v="237.84569999999997"/>
    <n v="3"/>
    <n v="39640.949999999997"/>
    <x v="3876"/>
    <n v="2.2799999999999998"/>
    <n v="2159"/>
    <x v="70"/>
    <x v="9"/>
    <x v="9"/>
    <x v="9"/>
    <x v="9"/>
  </r>
  <r>
    <x v="3878"/>
    <x v="8"/>
    <x v="3"/>
    <x v="8"/>
    <x v="1"/>
    <x v="3"/>
    <n v="12359.72"/>
    <n v="222.47495999999998"/>
    <n v="4"/>
    <n v="49438.879999999997"/>
    <x v="3877"/>
    <n v="3.83"/>
    <n v="3167"/>
    <x v="161"/>
    <x v="10"/>
    <x v="10"/>
    <x v="10"/>
    <x v="1"/>
  </r>
  <r>
    <x v="3879"/>
    <x v="0"/>
    <x v="0"/>
    <x v="0"/>
    <x v="1"/>
    <x v="0"/>
    <n v="12391.83"/>
    <n v="223.05293999999998"/>
    <n v="2"/>
    <n v="24783.66"/>
    <x v="3878"/>
    <n v="3.47"/>
    <n v="3549"/>
    <x v="337"/>
    <x v="9"/>
    <x v="9"/>
    <x v="9"/>
    <x v="17"/>
  </r>
  <r>
    <x v="3880"/>
    <x v="3"/>
    <x v="3"/>
    <x v="3"/>
    <x v="2"/>
    <x v="3"/>
    <n v="11338.21"/>
    <n v="204.08777999999998"/>
    <n v="2"/>
    <n v="22676.42"/>
    <x v="3879"/>
    <n v="4.03"/>
    <n v="2392"/>
    <x v="224"/>
    <x v="1"/>
    <x v="1"/>
    <x v="1"/>
    <x v="22"/>
  </r>
  <r>
    <x v="3881"/>
    <x v="5"/>
    <x v="1"/>
    <x v="5"/>
    <x v="1"/>
    <x v="2"/>
    <n v="2733.65"/>
    <n v="49.2057"/>
    <n v="2"/>
    <n v="5467.3"/>
    <x v="3880"/>
    <n v="3.91"/>
    <n v="3989"/>
    <x v="326"/>
    <x v="10"/>
    <x v="10"/>
    <x v="10"/>
    <x v="7"/>
  </r>
  <r>
    <x v="3882"/>
    <x v="6"/>
    <x v="4"/>
    <x v="6"/>
    <x v="0"/>
    <x v="2"/>
    <n v="17264.560000000001"/>
    <n v="310.76208000000003"/>
    <n v="5"/>
    <n v="86322.8"/>
    <x v="3881"/>
    <n v="3.18"/>
    <n v="680"/>
    <x v="354"/>
    <x v="6"/>
    <x v="6"/>
    <x v="6"/>
    <x v="16"/>
  </r>
  <r>
    <x v="3883"/>
    <x v="7"/>
    <x v="0"/>
    <x v="7"/>
    <x v="2"/>
    <x v="2"/>
    <n v="16568.91"/>
    <n v="298.24037999999996"/>
    <n v="3"/>
    <n v="49706.73"/>
    <x v="3882"/>
    <n v="3.89"/>
    <n v="1782"/>
    <x v="106"/>
    <x v="3"/>
    <x v="3"/>
    <x v="3"/>
    <x v="1"/>
  </r>
  <r>
    <x v="3884"/>
    <x v="0"/>
    <x v="0"/>
    <x v="0"/>
    <x v="1"/>
    <x v="2"/>
    <n v="9127.0300000000007"/>
    <n v="164.28654"/>
    <n v="1"/>
    <n v="9127.0300000000007"/>
    <x v="3883"/>
    <n v="2.77"/>
    <n v="2344"/>
    <x v="206"/>
    <x v="6"/>
    <x v="6"/>
    <x v="6"/>
    <x v="3"/>
  </r>
  <r>
    <x v="3885"/>
    <x v="8"/>
    <x v="3"/>
    <x v="8"/>
    <x v="1"/>
    <x v="3"/>
    <n v="3567.78"/>
    <n v="64.220039999999997"/>
    <n v="1"/>
    <n v="3567.78"/>
    <x v="3884"/>
    <n v="1.94"/>
    <n v="2048"/>
    <x v="104"/>
    <x v="0"/>
    <x v="0"/>
    <x v="0"/>
    <x v="2"/>
  </r>
  <r>
    <x v="3886"/>
    <x v="2"/>
    <x v="2"/>
    <x v="2"/>
    <x v="0"/>
    <x v="2"/>
    <n v="12210.94"/>
    <n v="219.79692"/>
    <n v="5"/>
    <n v="61054.7"/>
    <x v="3885"/>
    <n v="1.58"/>
    <n v="3438"/>
    <x v="247"/>
    <x v="3"/>
    <x v="3"/>
    <x v="3"/>
    <x v="20"/>
  </r>
  <r>
    <x v="3887"/>
    <x v="2"/>
    <x v="2"/>
    <x v="2"/>
    <x v="2"/>
    <x v="4"/>
    <n v="15221.96"/>
    <n v="273.99527999999998"/>
    <n v="4"/>
    <n v="60887.839999999997"/>
    <x v="3886"/>
    <n v="2.7"/>
    <n v="3497"/>
    <x v="311"/>
    <x v="5"/>
    <x v="5"/>
    <x v="5"/>
    <x v="25"/>
  </r>
  <r>
    <x v="3888"/>
    <x v="1"/>
    <x v="1"/>
    <x v="1"/>
    <x v="2"/>
    <x v="0"/>
    <n v="7348.77"/>
    <n v="132.27786"/>
    <n v="2"/>
    <n v="14697.54"/>
    <x v="3887"/>
    <n v="4.3099999999999996"/>
    <n v="2539"/>
    <x v="63"/>
    <x v="9"/>
    <x v="9"/>
    <x v="9"/>
    <x v="6"/>
  </r>
  <r>
    <x v="3889"/>
    <x v="0"/>
    <x v="0"/>
    <x v="0"/>
    <x v="0"/>
    <x v="2"/>
    <n v="256.32"/>
    <n v="4.6137599999999992"/>
    <n v="3"/>
    <n v="768.96"/>
    <x v="3888"/>
    <n v="4.29"/>
    <n v="2667"/>
    <x v="218"/>
    <x v="11"/>
    <x v="11"/>
    <x v="11"/>
    <x v="10"/>
  </r>
  <r>
    <x v="3890"/>
    <x v="2"/>
    <x v="2"/>
    <x v="2"/>
    <x v="1"/>
    <x v="0"/>
    <n v="18287.38"/>
    <n v="329.17284000000001"/>
    <n v="4"/>
    <n v="73149.52"/>
    <x v="3889"/>
    <n v="4.38"/>
    <n v="4067"/>
    <x v="165"/>
    <x v="7"/>
    <x v="7"/>
    <x v="7"/>
    <x v="21"/>
  </r>
  <r>
    <x v="3891"/>
    <x v="8"/>
    <x v="3"/>
    <x v="8"/>
    <x v="1"/>
    <x v="5"/>
    <n v="17988.02"/>
    <n v="323.78435999999999"/>
    <n v="2"/>
    <n v="35976.04"/>
    <x v="3890"/>
    <n v="2.59"/>
    <n v="4309"/>
    <x v="22"/>
    <x v="8"/>
    <x v="8"/>
    <x v="8"/>
    <x v="17"/>
  </r>
  <r>
    <x v="3892"/>
    <x v="8"/>
    <x v="3"/>
    <x v="8"/>
    <x v="2"/>
    <x v="2"/>
    <n v="16411.439999999999"/>
    <n v="295.40591999999998"/>
    <n v="4"/>
    <n v="65645.759999999995"/>
    <x v="3891"/>
    <n v="3.96"/>
    <n v="3588"/>
    <x v="68"/>
    <x v="2"/>
    <x v="2"/>
    <x v="2"/>
    <x v="1"/>
  </r>
  <r>
    <x v="3893"/>
    <x v="9"/>
    <x v="1"/>
    <x v="9"/>
    <x v="0"/>
    <x v="3"/>
    <n v="14206.11"/>
    <n v="255.70998"/>
    <n v="4"/>
    <n v="56824.44"/>
    <x v="3892"/>
    <n v="4.1100000000000003"/>
    <n v="3724"/>
    <x v="245"/>
    <x v="0"/>
    <x v="0"/>
    <x v="0"/>
    <x v="18"/>
  </r>
  <r>
    <x v="3894"/>
    <x v="5"/>
    <x v="1"/>
    <x v="5"/>
    <x v="1"/>
    <x v="3"/>
    <n v="16268.48"/>
    <n v="292.83263999999997"/>
    <n v="2"/>
    <n v="32536.959999999999"/>
    <x v="3893"/>
    <n v="1.1399999999999999"/>
    <n v="1701"/>
    <x v="295"/>
    <x v="7"/>
    <x v="7"/>
    <x v="7"/>
    <x v="6"/>
  </r>
  <r>
    <x v="3895"/>
    <x v="6"/>
    <x v="4"/>
    <x v="6"/>
    <x v="0"/>
    <x v="5"/>
    <n v="1715.61"/>
    <n v="30.880979999999997"/>
    <n v="5"/>
    <n v="8578.0499999999993"/>
    <x v="3894"/>
    <n v="1.91"/>
    <n v="3129"/>
    <x v="249"/>
    <x v="10"/>
    <x v="10"/>
    <x v="10"/>
    <x v="30"/>
  </r>
  <r>
    <x v="3896"/>
    <x v="8"/>
    <x v="3"/>
    <x v="8"/>
    <x v="0"/>
    <x v="1"/>
    <n v="14657.42"/>
    <n v="263.83355999999998"/>
    <n v="3"/>
    <n v="43972.26"/>
    <x v="3895"/>
    <n v="3.66"/>
    <n v="4002"/>
    <x v="33"/>
    <x v="0"/>
    <x v="0"/>
    <x v="0"/>
    <x v="9"/>
  </r>
  <r>
    <x v="3897"/>
    <x v="4"/>
    <x v="0"/>
    <x v="4"/>
    <x v="1"/>
    <x v="0"/>
    <n v="9259.73"/>
    <n v="166.67513999999997"/>
    <n v="1"/>
    <n v="9259.73"/>
    <x v="3896"/>
    <n v="3.26"/>
    <n v="1056"/>
    <x v="94"/>
    <x v="11"/>
    <x v="11"/>
    <x v="11"/>
    <x v="13"/>
  </r>
  <r>
    <x v="3898"/>
    <x v="0"/>
    <x v="0"/>
    <x v="0"/>
    <x v="0"/>
    <x v="4"/>
    <n v="11067.64"/>
    <n v="199.21751999999998"/>
    <n v="1"/>
    <n v="11067.64"/>
    <x v="3897"/>
    <n v="4.05"/>
    <n v="523"/>
    <x v="225"/>
    <x v="5"/>
    <x v="5"/>
    <x v="5"/>
    <x v="14"/>
  </r>
  <r>
    <x v="3899"/>
    <x v="2"/>
    <x v="2"/>
    <x v="2"/>
    <x v="2"/>
    <x v="0"/>
    <n v="15258.9"/>
    <n v="274.66019999999997"/>
    <n v="2"/>
    <n v="30517.8"/>
    <x v="3898"/>
    <n v="2.23"/>
    <n v="2619"/>
    <x v="248"/>
    <x v="1"/>
    <x v="1"/>
    <x v="1"/>
    <x v="7"/>
  </r>
  <r>
    <x v="3900"/>
    <x v="0"/>
    <x v="0"/>
    <x v="0"/>
    <x v="0"/>
    <x v="5"/>
    <n v="12730.57"/>
    <n v="229.15025999999997"/>
    <n v="2"/>
    <n v="25461.14"/>
    <x v="3899"/>
    <n v="1.63"/>
    <n v="1851"/>
    <x v="141"/>
    <x v="0"/>
    <x v="0"/>
    <x v="0"/>
    <x v="27"/>
  </r>
  <r>
    <x v="3901"/>
    <x v="2"/>
    <x v="2"/>
    <x v="2"/>
    <x v="0"/>
    <x v="0"/>
    <n v="16549.95"/>
    <n v="297.89909999999998"/>
    <n v="1"/>
    <n v="16549.95"/>
    <x v="3900"/>
    <n v="2.52"/>
    <n v="845"/>
    <x v="43"/>
    <x v="6"/>
    <x v="6"/>
    <x v="6"/>
    <x v="24"/>
  </r>
  <r>
    <x v="3902"/>
    <x v="5"/>
    <x v="1"/>
    <x v="5"/>
    <x v="0"/>
    <x v="5"/>
    <n v="4696.6899999999996"/>
    <n v="84.540419999999983"/>
    <n v="2"/>
    <n v="9393.3799999999992"/>
    <x v="3901"/>
    <n v="3.73"/>
    <n v="1147"/>
    <x v="57"/>
    <x v="2"/>
    <x v="2"/>
    <x v="2"/>
    <x v="21"/>
  </r>
  <r>
    <x v="3903"/>
    <x v="6"/>
    <x v="4"/>
    <x v="6"/>
    <x v="0"/>
    <x v="1"/>
    <n v="5792.16"/>
    <n v="104.25887999999999"/>
    <n v="1"/>
    <n v="5792.16"/>
    <x v="3902"/>
    <n v="3.07"/>
    <n v="3738"/>
    <x v="95"/>
    <x v="10"/>
    <x v="10"/>
    <x v="10"/>
    <x v="25"/>
  </r>
  <r>
    <x v="3904"/>
    <x v="2"/>
    <x v="2"/>
    <x v="2"/>
    <x v="2"/>
    <x v="1"/>
    <n v="858.55"/>
    <n v="15.453899999999997"/>
    <n v="3"/>
    <n v="2575.65"/>
    <x v="3903"/>
    <n v="1.79"/>
    <n v="407"/>
    <x v="132"/>
    <x v="6"/>
    <x v="6"/>
    <x v="6"/>
    <x v="8"/>
  </r>
  <r>
    <x v="3905"/>
    <x v="2"/>
    <x v="2"/>
    <x v="2"/>
    <x v="1"/>
    <x v="5"/>
    <n v="10923.64"/>
    <n v="196.62551999999997"/>
    <n v="2"/>
    <n v="21847.279999999999"/>
    <x v="3904"/>
    <n v="1.22"/>
    <n v="4956"/>
    <x v="96"/>
    <x v="1"/>
    <x v="1"/>
    <x v="1"/>
    <x v="10"/>
  </r>
  <r>
    <x v="3906"/>
    <x v="2"/>
    <x v="2"/>
    <x v="2"/>
    <x v="1"/>
    <x v="1"/>
    <n v="1464.97"/>
    <n v="26.36946"/>
    <n v="4"/>
    <n v="5859.88"/>
    <x v="3905"/>
    <n v="2.74"/>
    <n v="2387"/>
    <x v="210"/>
    <x v="9"/>
    <x v="9"/>
    <x v="9"/>
    <x v="0"/>
  </r>
  <r>
    <x v="3907"/>
    <x v="1"/>
    <x v="1"/>
    <x v="1"/>
    <x v="0"/>
    <x v="0"/>
    <n v="10042.34"/>
    <n v="180.76211999999998"/>
    <n v="4"/>
    <n v="40169.360000000001"/>
    <x v="3906"/>
    <n v="1.43"/>
    <n v="3398"/>
    <x v="244"/>
    <x v="3"/>
    <x v="3"/>
    <x v="3"/>
    <x v="22"/>
  </r>
  <r>
    <x v="3908"/>
    <x v="6"/>
    <x v="4"/>
    <x v="6"/>
    <x v="0"/>
    <x v="4"/>
    <n v="17716.95"/>
    <n v="318.9051"/>
    <n v="2"/>
    <n v="35433.9"/>
    <x v="3907"/>
    <n v="4.24"/>
    <n v="1761"/>
    <x v="203"/>
    <x v="5"/>
    <x v="5"/>
    <x v="5"/>
    <x v="6"/>
  </r>
  <r>
    <x v="3909"/>
    <x v="9"/>
    <x v="1"/>
    <x v="9"/>
    <x v="0"/>
    <x v="2"/>
    <n v="5731.59"/>
    <n v="103.16861999999999"/>
    <n v="2"/>
    <n v="11463.18"/>
    <x v="3908"/>
    <n v="1.73"/>
    <n v="3059"/>
    <x v="284"/>
    <x v="2"/>
    <x v="2"/>
    <x v="2"/>
    <x v="30"/>
  </r>
  <r>
    <x v="3910"/>
    <x v="9"/>
    <x v="1"/>
    <x v="9"/>
    <x v="0"/>
    <x v="3"/>
    <n v="18650.830000000002"/>
    <n v="335.71494000000001"/>
    <n v="1"/>
    <n v="18650.830000000002"/>
    <x v="3909"/>
    <n v="2.82"/>
    <n v="3069"/>
    <x v="86"/>
    <x v="5"/>
    <x v="5"/>
    <x v="5"/>
    <x v="22"/>
  </r>
  <r>
    <x v="3911"/>
    <x v="0"/>
    <x v="0"/>
    <x v="0"/>
    <x v="2"/>
    <x v="2"/>
    <n v="5218.1000000000004"/>
    <n v="93.925799999999995"/>
    <n v="4"/>
    <n v="20872.400000000001"/>
    <x v="3910"/>
    <n v="4.8"/>
    <n v="4113"/>
    <x v="106"/>
    <x v="3"/>
    <x v="3"/>
    <x v="3"/>
    <x v="1"/>
  </r>
  <r>
    <x v="3912"/>
    <x v="6"/>
    <x v="4"/>
    <x v="6"/>
    <x v="2"/>
    <x v="3"/>
    <n v="7373.9"/>
    <n v="132.7302"/>
    <n v="2"/>
    <n v="14747.8"/>
    <x v="3911"/>
    <n v="3.21"/>
    <n v="4572"/>
    <x v="49"/>
    <x v="9"/>
    <x v="9"/>
    <x v="9"/>
    <x v="19"/>
  </r>
  <r>
    <x v="3913"/>
    <x v="2"/>
    <x v="2"/>
    <x v="2"/>
    <x v="0"/>
    <x v="3"/>
    <n v="10694.27"/>
    <n v="192.49686"/>
    <n v="1"/>
    <n v="10694.27"/>
    <x v="3912"/>
    <n v="3.26"/>
    <n v="4385"/>
    <x v="32"/>
    <x v="7"/>
    <x v="7"/>
    <x v="7"/>
    <x v="18"/>
  </r>
  <r>
    <x v="3914"/>
    <x v="2"/>
    <x v="2"/>
    <x v="2"/>
    <x v="1"/>
    <x v="5"/>
    <n v="3380.76"/>
    <n v="60.853679999999997"/>
    <n v="3"/>
    <n v="10142.280000000001"/>
    <x v="3913"/>
    <n v="3.24"/>
    <n v="4916"/>
    <x v="294"/>
    <x v="7"/>
    <x v="7"/>
    <x v="7"/>
    <x v="22"/>
  </r>
  <r>
    <x v="3915"/>
    <x v="4"/>
    <x v="0"/>
    <x v="4"/>
    <x v="1"/>
    <x v="5"/>
    <n v="490.27"/>
    <n v="8.8248599999999993"/>
    <n v="2"/>
    <n v="980.54"/>
    <x v="3914"/>
    <n v="2.36"/>
    <n v="1943"/>
    <x v="285"/>
    <x v="9"/>
    <x v="9"/>
    <x v="9"/>
    <x v="10"/>
  </r>
  <r>
    <x v="3916"/>
    <x v="9"/>
    <x v="1"/>
    <x v="9"/>
    <x v="1"/>
    <x v="5"/>
    <n v="4812.72"/>
    <n v="86.628959999999992"/>
    <n v="4"/>
    <n v="19250.88"/>
    <x v="3915"/>
    <n v="1.8"/>
    <n v="3248"/>
    <x v="160"/>
    <x v="5"/>
    <x v="5"/>
    <x v="5"/>
    <x v="12"/>
  </r>
  <r>
    <x v="3917"/>
    <x v="4"/>
    <x v="0"/>
    <x v="4"/>
    <x v="1"/>
    <x v="0"/>
    <n v="4016.57"/>
    <n v="72.298259999999999"/>
    <n v="4"/>
    <n v="16066.28"/>
    <x v="3916"/>
    <n v="4.1399999999999997"/>
    <n v="4204"/>
    <x v="162"/>
    <x v="0"/>
    <x v="0"/>
    <x v="0"/>
    <x v="14"/>
  </r>
  <r>
    <x v="3918"/>
    <x v="0"/>
    <x v="0"/>
    <x v="0"/>
    <x v="0"/>
    <x v="4"/>
    <n v="16857.23"/>
    <n v="303.43013999999999"/>
    <n v="3"/>
    <n v="50571.69"/>
    <x v="3917"/>
    <n v="4.84"/>
    <n v="1334"/>
    <x v="308"/>
    <x v="11"/>
    <x v="11"/>
    <x v="11"/>
    <x v="8"/>
  </r>
  <r>
    <x v="3919"/>
    <x v="7"/>
    <x v="0"/>
    <x v="7"/>
    <x v="1"/>
    <x v="3"/>
    <n v="1900.26"/>
    <n v="34.204679999999996"/>
    <n v="4"/>
    <n v="7601.04"/>
    <x v="3918"/>
    <n v="2.74"/>
    <n v="531"/>
    <x v="329"/>
    <x v="6"/>
    <x v="6"/>
    <x v="6"/>
    <x v="4"/>
  </r>
  <r>
    <x v="3920"/>
    <x v="5"/>
    <x v="1"/>
    <x v="5"/>
    <x v="0"/>
    <x v="2"/>
    <n v="2412.7199999999998"/>
    <n v="43.428959999999996"/>
    <n v="5"/>
    <n v="12063.6"/>
    <x v="3919"/>
    <n v="2.74"/>
    <n v="3553"/>
    <x v="244"/>
    <x v="3"/>
    <x v="3"/>
    <x v="3"/>
    <x v="22"/>
  </r>
  <r>
    <x v="3921"/>
    <x v="0"/>
    <x v="0"/>
    <x v="0"/>
    <x v="0"/>
    <x v="0"/>
    <n v="18805.400000000001"/>
    <n v="338.49720000000002"/>
    <n v="1"/>
    <n v="18805.400000000001"/>
    <x v="3920"/>
    <n v="3.47"/>
    <n v="4788"/>
    <x v="153"/>
    <x v="10"/>
    <x v="10"/>
    <x v="10"/>
    <x v="13"/>
  </r>
  <r>
    <x v="3922"/>
    <x v="5"/>
    <x v="1"/>
    <x v="5"/>
    <x v="1"/>
    <x v="4"/>
    <n v="5321.76"/>
    <n v="95.791679999999999"/>
    <n v="3"/>
    <n v="15965.28"/>
    <x v="3921"/>
    <n v="1.22"/>
    <n v="2574"/>
    <x v="145"/>
    <x v="7"/>
    <x v="7"/>
    <x v="7"/>
    <x v="20"/>
  </r>
  <r>
    <x v="3923"/>
    <x v="7"/>
    <x v="0"/>
    <x v="7"/>
    <x v="0"/>
    <x v="4"/>
    <n v="8444.51"/>
    <n v="152.00118000000001"/>
    <n v="4"/>
    <n v="33778.04"/>
    <x v="3922"/>
    <n v="4.04"/>
    <n v="3018"/>
    <x v="278"/>
    <x v="6"/>
    <x v="6"/>
    <x v="6"/>
    <x v="1"/>
  </r>
  <r>
    <x v="3924"/>
    <x v="0"/>
    <x v="0"/>
    <x v="0"/>
    <x v="2"/>
    <x v="0"/>
    <n v="15388.13"/>
    <n v="276.98633999999998"/>
    <n v="3"/>
    <n v="46164.39"/>
    <x v="3923"/>
    <n v="2.09"/>
    <n v="4068"/>
    <x v="196"/>
    <x v="1"/>
    <x v="1"/>
    <x v="1"/>
    <x v="11"/>
  </r>
  <r>
    <x v="3925"/>
    <x v="4"/>
    <x v="0"/>
    <x v="4"/>
    <x v="0"/>
    <x v="4"/>
    <n v="5531.54"/>
    <n v="99.567719999999994"/>
    <n v="4"/>
    <n v="22126.16"/>
    <x v="3924"/>
    <n v="4.41"/>
    <n v="4949"/>
    <x v="97"/>
    <x v="0"/>
    <x v="0"/>
    <x v="0"/>
    <x v="28"/>
  </r>
  <r>
    <x v="3926"/>
    <x v="5"/>
    <x v="1"/>
    <x v="5"/>
    <x v="0"/>
    <x v="1"/>
    <n v="15515.32"/>
    <n v="279.27575999999999"/>
    <n v="5"/>
    <n v="77576.600000000006"/>
    <x v="3925"/>
    <n v="4.26"/>
    <n v="4547"/>
    <x v="14"/>
    <x v="3"/>
    <x v="3"/>
    <x v="3"/>
    <x v="0"/>
  </r>
  <r>
    <x v="3927"/>
    <x v="4"/>
    <x v="0"/>
    <x v="4"/>
    <x v="1"/>
    <x v="1"/>
    <n v="9111.74"/>
    <n v="164.01131999999998"/>
    <n v="3"/>
    <n v="27335.22"/>
    <x v="3926"/>
    <n v="1.53"/>
    <n v="4673"/>
    <x v="132"/>
    <x v="6"/>
    <x v="6"/>
    <x v="6"/>
    <x v="8"/>
  </r>
  <r>
    <x v="3928"/>
    <x v="8"/>
    <x v="3"/>
    <x v="8"/>
    <x v="2"/>
    <x v="2"/>
    <n v="15592.63"/>
    <n v="280.66733999999997"/>
    <n v="2"/>
    <n v="31185.26"/>
    <x v="3927"/>
    <n v="2.2599999999999998"/>
    <n v="4797"/>
    <x v="311"/>
    <x v="5"/>
    <x v="5"/>
    <x v="5"/>
    <x v="25"/>
  </r>
  <r>
    <x v="3929"/>
    <x v="0"/>
    <x v="0"/>
    <x v="0"/>
    <x v="2"/>
    <x v="0"/>
    <n v="1038.44"/>
    <n v="18.69192"/>
    <n v="1"/>
    <n v="1038.44"/>
    <x v="3928"/>
    <n v="3.03"/>
    <n v="2213"/>
    <x v="350"/>
    <x v="6"/>
    <x v="6"/>
    <x v="6"/>
    <x v="14"/>
  </r>
  <r>
    <x v="3930"/>
    <x v="7"/>
    <x v="0"/>
    <x v="7"/>
    <x v="1"/>
    <x v="1"/>
    <n v="6586.99"/>
    <n v="118.56581999999999"/>
    <n v="3"/>
    <n v="19760.97"/>
    <x v="3929"/>
    <n v="3.61"/>
    <n v="3918"/>
    <x v="91"/>
    <x v="8"/>
    <x v="8"/>
    <x v="8"/>
    <x v="8"/>
  </r>
  <r>
    <x v="3931"/>
    <x v="1"/>
    <x v="1"/>
    <x v="1"/>
    <x v="0"/>
    <x v="4"/>
    <n v="5574.36"/>
    <n v="100.33847999999999"/>
    <n v="2"/>
    <n v="11148.72"/>
    <x v="3930"/>
    <n v="4.01"/>
    <n v="2443"/>
    <x v="311"/>
    <x v="5"/>
    <x v="5"/>
    <x v="5"/>
    <x v="25"/>
  </r>
  <r>
    <x v="3932"/>
    <x v="7"/>
    <x v="0"/>
    <x v="7"/>
    <x v="0"/>
    <x v="3"/>
    <n v="17290.12"/>
    <n v="311.22215999999997"/>
    <n v="5"/>
    <n v="86450.6"/>
    <x v="3931"/>
    <n v="2.99"/>
    <n v="1164"/>
    <x v="187"/>
    <x v="3"/>
    <x v="3"/>
    <x v="3"/>
    <x v="21"/>
  </r>
  <r>
    <x v="3933"/>
    <x v="0"/>
    <x v="0"/>
    <x v="0"/>
    <x v="2"/>
    <x v="2"/>
    <n v="3858.79"/>
    <n v="69.458219999999997"/>
    <n v="1"/>
    <n v="3858.79"/>
    <x v="3932"/>
    <n v="1.57"/>
    <n v="4162"/>
    <x v="147"/>
    <x v="4"/>
    <x v="4"/>
    <x v="4"/>
    <x v="23"/>
  </r>
  <r>
    <x v="3934"/>
    <x v="1"/>
    <x v="1"/>
    <x v="1"/>
    <x v="0"/>
    <x v="2"/>
    <n v="14848.03"/>
    <n v="267.26454000000001"/>
    <n v="1"/>
    <n v="14848.03"/>
    <x v="3933"/>
    <n v="4.91"/>
    <n v="1839"/>
    <x v="313"/>
    <x v="4"/>
    <x v="4"/>
    <x v="4"/>
    <x v="26"/>
  </r>
  <r>
    <x v="3935"/>
    <x v="7"/>
    <x v="0"/>
    <x v="7"/>
    <x v="0"/>
    <x v="4"/>
    <n v="3508.71"/>
    <n v="63.156779999999998"/>
    <n v="3"/>
    <n v="10526.13"/>
    <x v="3934"/>
    <n v="1.1000000000000001"/>
    <n v="4487"/>
    <x v="335"/>
    <x v="0"/>
    <x v="0"/>
    <x v="0"/>
    <x v="21"/>
  </r>
  <r>
    <x v="3936"/>
    <x v="3"/>
    <x v="3"/>
    <x v="3"/>
    <x v="2"/>
    <x v="0"/>
    <n v="733.27"/>
    <n v="13.198859999999998"/>
    <n v="4"/>
    <n v="2933.08"/>
    <x v="3935"/>
    <n v="1.61"/>
    <n v="3839"/>
    <x v="66"/>
    <x v="10"/>
    <x v="10"/>
    <x v="10"/>
    <x v="2"/>
  </r>
  <r>
    <x v="3937"/>
    <x v="9"/>
    <x v="1"/>
    <x v="9"/>
    <x v="1"/>
    <x v="5"/>
    <n v="446.84"/>
    <n v="8.0431199999999983"/>
    <n v="4"/>
    <n v="1787.36"/>
    <x v="3936"/>
    <n v="2.16"/>
    <n v="366"/>
    <x v="65"/>
    <x v="6"/>
    <x v="6"/>
    <x v="6"/>
    <x v="22"/>
  </r>
  <r>
    <x v="3938"/>
    <x v="4"/>
    <x v="0"/>
    <x v="4"/>
    <x v="1"/>
    <x v="2"/>
    <n v="2942.7"/>
    <n v="52.968599999999995"/>
    <n v="5"/>
    <n v="14713.5"/>
    <x v="3937"/>
    <n v="2.52"/>
    <n v="4011"/>
    <x v="209"/>
    <x v="7"/>
    <x v="7"/>
    <x v="7"/>
    <x v="13"/>
  </r>
  <r>
    <x v="3939"/>
    <x v="0"/>
    <x v="0"/>
    <x v="0"/>
    <x v="2"/>
    <x v="3"/>
    <n v="19133.34"/>
    <n v="344.40011999999996"/>
    <n v="5"/>
    <n v="95666.7"/>
    <x v="3938"/>
    <n v="4.3499999999999996"/>
    <n v="2645"/>
    <x v="253"/>
    <x v="6"/>
    <x v="6"/>
    <x v="6"/>
    <x v="10"/>
  </r>
  <r>
    <x v="3940"/>
    <x v="2"/>
    <x v="2"/>
    <x v="2"/>
    <x v="2"/>
    <x v="3"/>
    <n v="14495.24"/>
    <n v="260.91431999999998"/>
    <n v="2"/>
    <n v="28990.48"/>
    <x v="3939"/>
    <n v="4.0199999999999996"/>
    <n v="1048"/>
    <x v="265"/>
    <x v="6"/>
    <x v="6"/>
    <x v="6"/>
    <x v="28"/>
  </r>
  <r>
    <x v="3941"/>
    <x v="6"/>
    <x v="4"/>
    <x v="6"/>
    <x v="0"/>
    <x v="3"/>
    <n v="8339.91"/>
    <n v="150.11837999999997"/>
    <n v="5"/>
    <n v="41699.550000000003"/>
    <x v="3940"/>
    <n v="4.6100000000000003"/>
    <n v="3943"/>
    <x v="8"/>
    <x v="5"/>
    <x v="5"/>
    <x v="5"/>
    <x v="8"/>
  </r>
  <r>
    <x v="3942"/>
    <x v="3"/>
    <x v="3"/>
    <x v="3"/>
    <x v="0"/>
    <x v="1"/>
    <n v="3020.02"/>
    <n v="54.360359999999993"/>
    <n v="3"/>
    <n v="9060.06"/>
    <x v="3941"/>
    <n v="4.53"/>
    <n v="2050"/>
    <x v="62"/>
    <x v="2"/>
    <x v="2"/>
    <x v="2"/>
    <x v="13"/>
  </r>
  <r>
    <x v="3943"/>
    <x v="6"/>
    <x v="4"/>
    <x v="6"/>
    <x v="2"/>
    <x v="0"/>
    <n v="19269.5"/>
    <n v="346.851"/>
    <n v="5"/>
    <n v="96347.5"/>
    <x v="3942"/>
    <n v="4.01"/>
    <n v="3037"/>
    <x v="69"/>
    <x v="0"/>
    <x v="0"/>
    <x v="0"/>
    <x v="20"/>
  </r>
  <r>
    <x v="3944"/>
    <x v="6"/>
    <x v="4"/>
    <x v="6"/>
    <x v="0"/>
    <x v="3"/>
    <n v="9684.9699999999993"/>
    <n v="174.32945999999998"/>
    <n v="1"/>
    <n v="9684.9699999999993"/>
    <x v="3943"/>
    <n v="2.2000000000000002"/>
    <n v="4990"/>
    <x v="154"/>
    <x v="2"/>
    <x v="2"/>
    <x v="2"/>
    <x v="15"/>
  </r>
  <r>
    <x v="3945"/>
    <x v="9"/>
    <x v="1"/>
    <x v="9"/>
    <x v="1"/>
    <x v="3"/>
    <n v="2861.87"/>
    <n v="51.513659999999994"/>
    <n v="4"/>
    <n v="11447.48"/>
    <x v="3944"/>
    <n v="1.07"/>
    <n v="4231"/>
    <x v="334"/>
    <x v="0"/>
    <x v="0"/>
    <x v="0"/>
    <x v="16"/>
  </r>
  <r>
    <x v="3946"/>
    <x v="5"/>
    <x v="1"/>
    <x v="5"/>
    <x v="2"/>
    <x v="4"/>
    <n v="2932.35"/>
    <n v="52.782299999999992"/>
    <n v="5"/>
    <n v="14661.75"/>
    <x v="3945"/>
    <n v="2.12"/>
    <n v="2441"/>
    <x v="360"/>
    <x v="4"/>
    <x v="4"/>
    <x v="4"/>
    <x v="11"/>
  </r>
  <r>
    <x v="3947"/>
    <x v="9"/>
    <x v="1"/>
    <x v="9"/>
    <x v="0"/>
    <x v="0"/>
    <n v="6690.76"/>
    <n v="120.43368"/>
    <n v="2"/>
    <n v="13381.52"/>
    <x v="3946"/>
    <n v="3.99"/>
    <n v="3703"/>
    <x v="329"/>
    <x v="6"/>
    <x v="6"/>
    <x v="6"/>
    <x v="4"/>
  </r>
  <r>
    <x v="3948"/>
    <x v="0"/>
    <x v="0"/>
    <x v="0"/>
    <x v="2"/>
    <x v="1"/>
    <n v="11749.17"/>
    <n v="211.48505999999998"/>
    <n v="3"/>
    <n v="35247.51"/>
    <x v="3947"/>
    <n v="1.55"/>
    <n v="17"/>
    <x v="67"/>
    <x v="11"/>
    <x v="11"/>
    <x v="11"/>
    <x v="25"/>
  </r>
  <r>
    <x v="3949"/>
    <x v="2"/>
    <x v="2"/>
    <x v="2"/>
    <x v="2"/>
    <x v="1"/>
    <n v="7627.29"/>
    <n v="137.29121999999998"/>
    <n v="4"/>
    <n v="30509.16"/>
    <x v="3948"/>
    <n v="3.3"/>
    <n v="1684"/>
    <x v="266"/>
    <x v="10"/>
    <x v="10"/>
    <x v="10"/>
    <x v="24"/>
  </r>
  <r>
    <x v="3950"/>
    <x v="3"/>
    <x v="3"/>
    <x v="3"/>
    <x v="2"/>
    <x v="0"/>
    <n v="8087.22"/>
    <n v="145.56995999999998"/>
    <n v="4"/>
    <n v="32348.880000000001"/>
    <x v="3949"/>
    <n v="4.54"/>
    <n v="2288"/>
    <x v="288"/>
    <x v="4"/>
    <x v="4"/>
    <x v="4"/>
    <x v="14"/>
  </r>
  <r>
    <x v="3951"/>
    <x v="1"/>
    <x v="1"/>
    <x v="1"/>
    <x v="2"/>
    <x v="2"/>
    <n v="12829.82"/>
    <n v="230.93675999999996"/>
    <n v="4"/>
    <n v="51319.28"/>
    <x v="3950"/>
    <n v="3.7"/>
    <n v="1641"/>
    <x v="318"/>
    <x v="4"/>
    <x v="4"/>
    <x v="4"/>
    <x v="27"/>
  </r>
  <r>
    <x v="3952"/>
    <x v="1"/>
    <x v="1"/>
    <x v="1"/>
    <x v="0"/>
    <x v="0"/>
    <n v="3252.06"/>
    <n v="58.537079999999996"/>
    <n v="2"/>
    <n v="6504.12"/>
    <x v="3951"/>
    <n v="2.2599999999999998"/>
    <n v="775"/>
    <x v="310"/>
    <x v="2"/>
    <x v="2"/>
    <x v="2"/>
    <x v="25"/>
  </r>
  <r>
    <x v="3953"/>
    <x v="5"/>
    <x v="1"/>
    <x v="5"/>
    <x v="1"/>
    <x v="1"/>
    <n v="15254.87"/>
    <n v="274.58765999999997"/>
    <n v="5"/>
    <n v="76274.350000000006"/>
    <x v="3952"/>
    <n v="3.13"/>
    <n v="2052"/>
    <x v="174"/>
    <x v="1"/>
    <x v="1"/>
    <x v="1"/>
    <x v="19"/>
  </r>
  <r>
    <x v="3954"/>
    <x v="9"/>
    <x v="1"/>
    <x v="9"/>
    <x v="2"/>
    <x v="2"/>
    <n v="18249.82"/>
    <n v="328.49675999999999"/>
    <n v="3"/>
    <n v="54749.46"/>
    <x v="3953"/>
    <n v="3.64"/>
    <n v="2169"/>
    <x v="175"/>
    <x v="3"/>
    <x v="3"/>
    <x v="3"/>
    <x v="9"/>
  </r>
  <r>
    <x v="3955"/>
    <x v="7"/>
    <x v="0"/>
    <x v="7"/>
    <x v="0"/>
    <x v="5"/>
    <n v="15031.32"/>
    <n v="270.56376"/>
    <n v="5"/>
    <n v="75156.600000000006"/>
    <x v="3954"/>
    <n v="3.6"/>
    <n v="493"/>
    <x v="87"/>
    <x v="11"/>
    <x v="11"/>
    <x v="11"/>
    <x v="5"/>
  </r>
  <r>
    <x v="3956"/>
    <x v="8"/>
    <x v="3"/>
    <x v="8"/>
    <x v="1"/>
    <x v="4"/>
    <n v="10926.45"/>
    <n v="196.67609999999999"/>
    <n v="1"/>
    <n v="10926.45"/>
    <x v="3955"/>
    <n v="4.3499999999999996"/>
    <n v="3519"/>
    <x v="45"/>
    <x v="0"/>
    <x v="0"/>
    <x v="0"/>
    <x v="15"/>
  </r>
  <r>
    <x v="3957"/>
    <x v="2"/>
    <x v="2"/>
    <x v="2"/>
    <x v="2"/>
    <x v="3"/>
    <n v="3110.84"/>
    <n v="55.99512"/>
    <n v="2"/>
    <n v="6221.68"/>
    <x v="3956"/>
    <n v="4.97"/>
    <n v="2960"/>
    <x v="355"/>
    <x v="10"/>
    <x v="10"/>
    <x v="10"/>
    <x v="6"/>
  </r>
  <r>
    <x v="3958"/>
    <x v="4"/>
    <x v="0"/>
    <x v="4"/>
    <x v="2"/>
    <x v="0"/>
    <n v="15051.81"/>
    <n v="270.93257999999997"/>
    <n v="1"/>
    <n v="15051.81"/>
    <x v="3957"/>
    <n v="3.52"/>
    <n v="2624"/>
    <x v="325"/>
    <x v="0"/>
    <x v="0"/>
    <x v="0"/>
    <x v="22"/>
  </r>
  <r>
    <x v="3959"/>
    <x v="0"/>
    <x v="0"/>
    <x v="0"/>
    <x v="2"/>
    <x v="3"/>
    <n v="17507.759999999998"/>
    <n v="315.13967999999994"/>
    <n v="2"/>
    <n v="35015.519999999997"/>
    <x v="3958"/>
    <n v="2.4500000000000002"/>
    <n v="4572"/>
    <x v="333"/>
    <x v="8"/>
    <x v="8"/>
    <x v="8"/>
    <x v="26"/>
  </r>
  <r>
    <x v="3960"/>
    <x v="0"/>
    <x v="0"/>
    <x v="0"/>
    <x v="2"/>
    <x v="0"/>
    <n v="525.79"/>
    <n v="9.4642199999999992"/>
    <n v="5"/>
    <n v="2628.95"/>
    <x v="3959"/>
    <n v="4.43"/>
    <n v="3354"/>
    <x v="199"/>
    <x v="9"/>
    <x v="9"/>
    <x v="9"/>
    <x v="8"/>
  </r>
  <r>
    <x v="3961"/>
    <x v="0"/>
    <x v="0"/>
    <x v="0"/>
    <x v="2"/>
    <x v="0"/>
    <n v="5113.7700000000004"/>
    <n v="92.04786"/>
    <n v="2"/>
    <n v="10227.540000000001"/>
    <x v="3960"/>
    <n v="1.63"/>
    <n v="1891"/>
    <x v="354"/>
    <x v="6"/>
    <x v="6"/>
    <x v="6"/>
    <x v="16"/>
  </r>
  <r>
    <x v="3962"/>
    <x v="8"/>
    <x v="3"/>
    <x v="8"/>
    <x v="1"/>
    <x v="1"/>
    <n v="12684.16"/>
    <n v="228.31487999999999"/>
    <n v="3"/>
    <n v="38052.480000000003"/>
    <x v="3961"/>
    <n v="1.1599999999999999"/>
    <n v="2028"/>
    <x v="355"/>
    <x v="10"/>
    <x v="10"/>
    <x v="10"/>
    <x v="6"/>
  </r>
  <r>
    <x v="3963"/>
    <x v="6"/>
    <x v="4"/>
    <x v="6"/>
    <x v="2"/>
    <x v="1"/>
    <n v="16696.48"/>
    <n v="300.53663999999998"/>
    <n v="5"/>
    <n v="83482.399999999994"/>
    <x v="3962"/>
    <n v="3.92"/>
    <n v="742"/>
    <x v="98"/>
    <x v="8"/>
    <x v="8"/>
    <x v="8"/>
    <x v="19"/>
  </r>
  <r>
    <x v="3964"/>
    <x v="3"/>
    <x v="3"/>
    <x v="3"/>
    <x v="2"/>
    <x v="2"/>
    <n v="8971.2000000000007"/>
    <n v="161.48160000000001"/>
    <n v="1"/>
    <n v="8971.2000000000007"/>
    <x v="3963"/>
    <n v="3.19"/>
    <n v="425"/>
    <x v="111"/>
    <x v="6"/>
    <x v="6"/>
    <x v="6"/>
    <x v="13"/>
  </r>
  <r>
    <x v="3965"/>
    <x v="5"/>
    <x v="1"/>
    <x v="5"/>
    <x v="0"/>
    <x v="2"/>
    <n v="17485.91"/>
    <n v="314.74637999999999"/>
    <n v="5"/>
    <n v="87429.55"/>
    <x v="3964"/>
    <n v="1.34"/>
    <n v="1421"/>
    <x v="360"/>
    <x v="4"/>
    <x v="4"/>
    <x v="4"/>
    <x v="11"/>
  </r>
  <r>
    <x v="3966"/>
    <x v="5"/>
    <x v="1"/>
    <x v="5"/>
    <x v="2"/>
    <x v="4"/>
    <n v="2976.81"/>
    <n v="53.582579999999993"/>
    <n v="5"/>
    <n v="14884.05"/>
    <x v="3965"/>
    <n v="4.7300000000000004"/>
    <n v="937"/>
    <x v="3"/>
    <x v="3"/>
    <x v="3"/>
    <x v="3"/>
    <x v="3"/>
  </r>
  <r>
    <x v="3967"/>
    <x v="2"/>
    <x v="2"/>
    <x v="2"/>
    <x v="2"/>
    <x v="5"/>
    <n v="8845.6"/>
    <n v="159.2208"/>
    <n v="5"/>
    <n v="44228"/>
    <x v="3966"/>
    <n v="3.75"/>
    <n v="285"/>
    <x v="20"/>
    <x v="1"/>
    <x v="1"/>
    <x v="1"/>
    <x v="5"/>
  </r>
  <r>
    <x v="3968"/>
    <x v="4"/>
    <x v="0"/>
    <x v="4"/>
    <x v="1"/>
    <x v="4"/>
    <n v="2891.04"/>
    <n v="52.038719999999998"/>
    <n v="2"/>
    <n v="5782.08"/>
    <x v="3967"/>
    <n v="4.63"/>
    <n v="3726"/>
    <x v="356"/>
    <x v="8"/>
    <x v="8"/>
    <x v="8"/>
    <x v="24"/>
  </r>
  <r>
    <x v="3969"/>
    <x v="6"/>
    <x v="4"/>
    <x v="6"/>
    <x v="0"/>
    <x v="3"/>
    <n v="13412.44"/>
    <n v="241.42391999999998"/>
    <n v="1"/>
    <n v="13412.44"/>
    <x v="3968"/>
    <n v="4.67"/>
    <n v="1258"/>
    <x v="344"/>
    <x v="7"/>
    <x v="7"/>
    <x v="7"/>
    <x v="14"/>
  </r>
  <r>
    <x v="3970"/>
    <x v="7"/>
    <x v="0"/>
    <x v="7"/>
    <x v="1"/>
    <x v="5"/>
    <n v="15922.38"/>
    <n v="286.60283999999996"/>
    <n v="3"/>
    <n v="47767.14"/>
    <x v="3969"/>
    <n v="3.41"/>
    <n v="4628"/>
    <x v="85"/>
    <x v="11"/>
    <x v="11"/>
    <x v="11"/>
    <x v="19"/>
  </r>
  <r>
    <x v="3971"/>
    <x v="3"/>
    <x v="3"/>
    <x v="3"/>
    <x v="0"/>
    <x v="1"/>
    <n v="512.4"/>
    <n v="9.2231999999999985"/>
    <n v="4"/>
    <n v="2049.6"/>
    <x v="3970"/>
    <n v="3.29"/>
    <n v="2861"/>
    <x v="144"/>
    <x v="5"/>
    <x v="5"/>
    <x v="5"/>
    <x v="13"/>
  </r>
  <r>
    <x v="3972"/>
    <x v="7"/>
    <x v="0"/>
    <x v="7"/>
    <x v="2"/>
    <x v="0"/>
    <n v="10386.879999999999"/>
    <n v="186.96383999999998"/>
    <n v="4"/>
    <n v="41547.519999999997"/>
    <x v="3971"/>
    <n v="4.21"/>
    <n v="4854"/>
    <x v="150"/>
    <x v="8"/>
    <x v="8"/>
    <x v="8"/>
    <x v="6"/>
  </r>
  <r>
    <x v="3973"/>
    <x v="4"/>
    <x v="0"/>
    <x v="4"/>
    <x v="2"/>
    <x v="3"/>
    <n v="9225.52"/>
    <n v="166.05936"/>
    <n v="2"/>
    <n v="18451.04"/>
    <x v="3972"/>
    <n v="4.9800000000000004"/>
    <n v="885"/>
    <x v="162"/>
    <x v="0"/>
    <x v="0"/>
    <x v="0"/>
    <x v="14"/>
  </r>
  <r>
    <x v="3974"/>
    <x v="1"/>
    <x v="1"/>
    <x v="1"/>
    <x v="2"/>
    <x v="4"/>
    <n v="12238.17"/>
    <n v="220.28706"/>
    <n v="1"/>
    <n v="12238.17"/>
    <x v="3973"/>
    <n v="3.73"/>
    <n v="2370"/>
    <x v="5"/>
    <x v="5"/>
    <x v="5"/>
    <x v="5"/>
    <x v="5"/>
  </r>
  <r>
    <x v="3975"/>
    <x v="8"/>
    <x v="3"/>
    <x v="8"/>
    <x v="0"/>
    <x v="1"/>
    <n v="8182.54"/>
    <n v="147.28572"/>
    <n v="5"/>
    <n v="40912.699999999997"/>
    <x v="3974"/>
    <n v="1.34"/>
    <n v="3654"/>
    <x v="4"/>
    <x v="4"/>
    <x v="4"/>
    <x v="4"/>
    <x v="4"/>
  </r>
  <r>
    <x v="3976"/>
    <x v="6"/>
    <x v="4"/>
    <x v="6"/>
    <x v="2"/>
    <x v="5"/>
    <n v="14633.67"/>
    <n v="263.40605999999997"/>
    <n v="5"/>
    <n v="73168.350000000006"/>
    <x v="3975"/>
    <n v="4.8899999999999997"/>
    <n v="3182"/>
    <x v="129"/>
    <x v="7"/>
    <x v="7"/>
    <x v="7"/>
    <x v="25"/>
  </r>
  <r>
    <x v="3977"/>
    <x v="1"/>
    <x v="1"/>
    <x v="1"/>
    <x v="0"/>
    <x v="5"/>
    <n v="19757.400000000001"/>
    <n v="355.63319999999999"/>
    <n v="3"/>
    <n v="59272.2"/>
    <x v="3976"/>
    <n v="3.92"/>
    <n v="2467"/>
    <x v="226"/>
    <x v="4"/>
    <x v="4"/>
    <x v="4"/>
    <x v="3"/>
  </r>
  <r>
    <x v="3978"/>
    <x v="2"/>
    <x v="2"/>
    <x v="2"/>
    <x v="1"/>
    <x v="0"/>
    <n v="6931.88"/>
    <n v="124.77383999999999"/>
    <n v="2"/>
    <n v="13863.76"/>
    <x v="3977"/>
    <n v="1.18"/>
    <n v="3752"/>
    <x v="290"/>
    <x v="3"/>
    <x v="3"/>
    <x v="3"/>
    <x v="16"/>
  </r>
  <r>
    <x v="3979"/>
    <x v="7"/>
    <x v="0"/>
    <x v="7"/>
    <x v="1"/>
    <x v="4"/>
    <n v="11895.46"/>
    <n v="214.11827999999997"/>
    <n v="5"/>
    <n v="59477.3"/>
    <x v="3978"/>
    <n v="3.72"/>
    <n v="1812"/>
    <x v="175"/>
    <x v="3"/>
    <x v="3"/>
    <x v="3"/>
    <x v="9"/>
  </r>
  <r>
    <x v="3980"/>
    <x v="2"/>
    <x v="2"/>
    <x v="2"/>
    <x v="1"/>
    <x v="2"/>
    <n v="4634.62"/>
    <n v="83.423159999999996"/>
    <n v="5"/>
    <n v="23173.1"/>
    <x v="3979"/>
    <n v="4.8099999999999996"/>
    <n v="2789"/>
    <x v="156"/>
    <x v="10"/>
    <x v="10"/>
    <x v="10"/>
    <x v="8"/>
  </r>
  <r>
    <x v="3981"/>
    <x v="1"/>
    <x v="1"/>
    <x v="1"/>
    <x v="0"/>
    <x v="5"/>
    <n v="18934.07"/>
    <n v="340.81325999999996"/>
    <n v="3"/>
    <n v="56802.21"/>
    <x v="3980"/>
    <n v="2.72"/>
    <n v="4326"/>
    <x v="240"/>
    <x v="2"/>
    <x v="2"/>
    <x v="2"/>
    <x v="28"/>
  </r>
  <r>
    <x v="3982"/>
    <x v="9"/>
    <x v="1"/>
    <x v="9"/>
    <x v="1"/>
    <x v="0"/>
    <n v="17820.169999999998"/>
    <n v="320.76305999999994"/>
    <n v="2"/>
    <n v="35640.339999999997"/>
    <x v="3981"/>
    <n v="2.58"/>
    <n v="2378"/>
    <x v="335"/>
    <x v="0"/>
    <x v="0"/>
    <x v="0"/>
    <x v="21"/>
  </r>
  <r>
    <x v="3983"/>
    <x v="3"/>
    <x v="3"/>
    <x v="3"/>
    <x v="1"/>
    <x v="2"/>
    <n v="19610.39"/>
    <n v="352.98701999999997"/>
    <n v="1"/>
    <n v="19610.39"/>
    <x v="3982"/>
    <n v="3.11"/>
    <n v="3436"/>
    <x v="117"/>
    <x v="3"/>
    <x v="3"/>
    <x v="3"/>
    <x v="18"/>
  </r>
  <r>
    <x v="3984"/>
    <x v="7"/>
    <x v="0"/>
    <x v="7"/>
    <x v="2"/>
    <x v="5"/>
    <n v="13806.76"/>
    <n v="248.52167999999998"/>
    <n v="1"/>
    <n v="13806.76"/>
    <x v="3983"/>
    <n v="1.55"/>
    <n v="3802"/>
    <x v="116"/>
    <x v="3"/>
    <x v="3"/>
    <x v="3"/>
    <x v="17"/>
  </r>
  <r>
    <x v="3985"/>
    <x v="7"/>
    <x v="0"/>
    <x v="7"/>
    <x v="0"/>
    <x v="1"/>
    <n v="17168.7"/>
    <n v="309.03659999999996"/>
    <n v="1"/>
    <n v="17168.7"/>
    <x v="3984"/>
    <n v="1.0900000000000001"/>
    <n v="371"/>
    <x v="123"/>
    <x v="8"/>
    <x v="8"/>
    <x v="8"/>
    <x v="15"/>
  </r>
  <r>
    <x v="3986"/>
    <x v="6"/>
    <x v="4"/>
    <x v="6"/>
    <x v="0"/>
    <x v="5"/>
    <n v="16547.98"/>
    <n v="297.86363999999998"/>
    <n v="2"/>
    <n v="33095.96"/>
    <x v="3985"/>
    <n v="4.63"/>
    <n v="3016"/>
    <x v="204"/>
    <x v="11"/>
    <x v="11"/>
    <x v="11"/>
    <x v="18"/>
  </r>
  <r>
    <x v="3987"/>
    <x v="9"/>
    <x v="1"/>
    <x v="9"/>
    <x v="0"/>
    <x v="0"/>
    <n v="12745.7"/>
    <n v="229.42259999999999"/>
    <n v="4"/>
    <n v="50982.8"/>
    <x v="3986"/>
    <n v="1.02"/>
    <n v="2589"/>
    <x v="55"/>
    <x v="5"/>
    <x v="5"/>
    <x v="5"/>
    <x v="26"/>
  </r>
  <r>
    <x v="3988"/>
    <x v="9"/>
    <x v="1"/>
    <x v="9"/>
    <x v="0"/>
    <x v="2"/>
    <n v="1450.92"/>
    <n v="26.11656"/>
    <n v="4"/>
    <n v="5803.68"/>
    <x v="3987"/>
    <n v="2.82"/>
    <n v="2166"/>
    <x v="13"/>
    <x v="8"/>
    <x v="8"/>
    <x v="8"/>
    <x v="13"/>
  </r>
  <r>
    <x v="3989"/>
    <x v="4"/>
    <x v="0"/>
    <x v="4"/>
    <x v="0"/>
    <x v="4"/>
    <n v="2766.96"/>
    <n v="49.805279999999996"/>
    <n v="3"/>
    <n v="8300.8799999999992"/>
    <x v="3988"/>
    <n v="1.29"/>
    <n v="4482"/>
    <x v="52"/>
    <x v="3"/>
    <x v="3"/>
    <x v="3"/>
    <x v="24"/>
  </r>
  <r>
    <x v="3990"/>
    <x v="2"/>
    <x v="2"/>
    <x v="2"/>
    <x v="0"/>
    <x v="3"/>
    <n v="8393.94"/>
    <n v="151.09092000000001"/>
    <n v="5"/>
    <n v="41969.7"/>
    <x v="3989"/>
    <n v="3.5"/>
    <n v="3978"/>
    <x v="332"/>
    <x v="5"/>
    <x v="5"/>
    <x v="5"/>
    <x v="28"/>
  </r>
  <r>
    <x v="3991"/>
    <x v="6"/>
    <x v="4"/>
    <x v="6"/>
    <x v="0"/>
    <x v="5"/>
    <n v="12784.81"/>
    <n v="230.12657999999996"/>
    <n v="3"/>
    <n v="38354.43"/>
    <x v="3990"/>
    <n v="3.52"/>
    <n v="2620"/>
    <x v="79"/>
    <x v="11"/>
    <x v="11"/>
    <x v="11"/>
    <x v="4"/>
  </r>
  <r>
    <x v="3992"/>
    <x v="6"/>
    <x v="4"/>
    <x v="6"/>
    <x v="1"/>
    <x v="5"/>
    <n v="2055.14"/>
    <n v="36.992519999999992"/>
    <n v="1"/>
    <n v="2055.14"/>
    <x v="3991"/>
    <n v="4.53"/>
    <n v="2819"/>
    <x v="133"/>
    <x v="10"/>
    <x v="10"/>
    <x v="10"/>
    <x v="29"/>
  </r>
  <r>
    <x v="3993"/>
    <x v="6"/>
    <x v="4"/>
    <x v="6"/>
    <x v="1"/>
    <x v="0"/>
    <n v="14217.25"/>
    <n v="255.91049999999998"/>
    <n v="4"/>
    <n v="56869"/>
    <x v="3992"/>
    <n v="2.97"/>
    <n v="577"/>
    <x v="12"/>
    <x v="7"/>
    <x v="7"/>
    <x v="7"/>
    <x v="12"/>
  </r>
  <r>
    <x v="3994"/>
    <x v="5"/>
    <x v="1"/>
    <x v="5"/>
    <x v="1"/>
    <x v="1"/>
    <n v="1188.25"/>
    <n v="21.388499999999997"/>
    <n v="4"/>
    <n v="4753"/>
    <x v="3993"/>
    <n v="4.9000000000000004"/>
    <n v="3325"/>
    <x v="321"/>
    <x v="5"/>
    <x v="5"/>
    <x v="5"/>
    <x v="30"/>
  </r>
  <r>
    <x v="3995"/>
    <x v="0"/>
    <x v="0"/>
    <x v="0"/>
    <x v="2"/>
    <x v="4"/>
    <n v="6120.74"/>
    <n v="110.17331999999999"/>
    <n v="1"/>
    <n v="6120.74"/>
    <x v="3994"/>
    <n v="2.09"/>
    <n v="3287"/>
    <x v="300"/>
    <x v="4"/>
    <x v="4"/>
    <x v="4"/>
    <x v="13"/>
  </r>
  <r>
    <x v="3996"/>
    <x v="0"/>
    <x v="0"/>
    <x v="0"/>
    <x v="2"/>
    <x v="5"/>
    <n v="11154.14"/>
    <n v="200.77451999999997"/>
    <n v="5"/>
    <n v="55770.7"/>
    <x v="3995"/>
    <n v="3.67"/>
    <n v="2515"/>
    <x v="182"/>
    <x v="9"/>
    <x v="9"/>
    <x v="9"/>
    <x v="30"/>
  </r>
  <r>
    <x v="3997"/>
    <x v="9"/>
    <x v="1"/>
    <x v="9"/>
    <x v="0"/>
    <x v="5"/>
    <n v="4448.6499999999996"/>
    <n v="80.075699999999983"/>
    <n v="2"/>
    <n v="8897.2999999999993"/>
    <x v="3996"/>
    <n v="3.53"/>
    <n v="181"/>
    <x v="15"/>
    <x v="4"/>
    <x v="4"/>
    <x v="4"/>
    <x v="6"/>
  </r>
  <r>
    <x v="3998"/>
    <x v="6"/>
    <x v="4"/>
    <x v="6"/>
    <x v="2"/>
    <x v="2"/>
    <n v="11015.26"/>
    <n v="198.27467999999999"/>
    <n v="4"/>
    <n v="44061.04"/>
    <x v="3997"/>
    <n v="3.37"/>
    <n v="415"/>
    <x v="230"/>
    <x v="7"/>
    <x v="7"/>
    <x v="7"/>
    <x v="8"/>
  </r>
  <r>
    <x v="3999"/>
    <x v="1"/>
    <x v="1"/>
    <x v="1"/>
    <x v="2"/>
    <x v="1"/>
    <n v="964.83"/>
    <n v="17.36694"/>
    <n v="3"/>
    <n v="2894.49"/>
    <x v="3998"/>
    <n v="2.5499999999999998"/>
    <n v="1279"/>
    <x v="298"/>
    <x v="2"/>
    <x v="2"/>
    <x v="2"/>
    <x v="0"/>
  </r>
  <r>
    <x v="4000"/>
    <x v="9"/>
    <x v="1"/>
    <x v="9"/>
    <x v="2"/>
    <x v="5"/>
    <n v="538.01"/>
    <n v="9.6841799999999996"/>
    <n v="5"/>
    <n v="2690.05"/>
    <x v="3999"/>
    <n v="1.19"/>
    <n v="2795"/>
    <x v="174"/>
    <x v="1"/>
    <x v="1"/>
    <x v="1"/>
    <x v="19"/>
  </r>
  <r>
    <x v="4001"/>
    <x v="4"/>
    <x v="0"/>
    <x v="4"/>
    <x v="2"/>
    <x v="1"/>
    <n v="5724.66"/>
    <n v="103.04387999999999"/>
    <n v="1"/>
    <n v="5724.66"/>
    <x v="4000"/>
    <n v="3.33"/>
    <n v="4024"/>
    <x v="16"/>
    <x v="2"/>
    <x v="2"/>
    <x v="2"/>
    <x v="12"/>
  </r>
  <r>
    <x v="4002"/>
    <x v="4"/>
    <x v="0"/>
    <x v="4"/>
    <x v="1"/>
    <x v="5"/>
    <n v="3995.8"/>
    <n v="71.924399999999991"/>
    <n v="1"/>
    <n v="3995.8"/>
    <x v="4001"/>
    <n v="1.88"/>
    <n v="307"/>
    <x v="220"/>
    <x v="4"/>
    <x v="4"/>
    <x v="4"/>
    <x v="12"/>
  </r>
  <r>
    <x v="4003"/>
    <x v="7"/>
    <x v="0"/>
    <x v="7"/>
    <x v="0"/>
    <x v="4"/>
    <n v="8355.6200000000008"/>
    <n v="150.40116"/>
    <n v="1"/>
    <n v="8355.6200000000008"/>
    <x v="4002"/>
    <n v="2.0099999999999998"/>
    <n v="1388"/>
    <x v="201"/>
    <x v="2"/>
    <x v="2"/>
    <x v="2"/>
    <x v="8"/>
  </r>
  <r>
    <x v="4004"/>
    <x v="6"/>
    <x v="4"/>
    <x v="6"/>
    <x v="2"/>
    <x v="5"/>
    <n v="16631.900000000001"/>
    <n v="299.37420000000003"/>
    <n v="2"/>
    <n v="33263.800000000003"/>
    <x v="4003"/>
    <n v="1.33"/>
    <n v="1838"/>
    <x v="313"/>
    <x v="4"/>
    <x v="4"/>
    <x v="4"/>
    <x v="26"/>
  </r>
  <r>
    <x v="4005"/>
    <x v="5"/>
    <x v="1"/>
    <x v="5"/>
    <x v="2"/>
    <x v="2"/>
    <n v="5504.81"/>
    <n v="99.086579999999998"/>
    <n v="4"/>
    <n v="22019.24"/>
    <x v="4004"/>
    <n v="1.1499999999999999"/>
    <n v="1501"/>
    <x v="262"/>
    <x v="11"/>
    <x v="11"/>
    <x v="11"/>
    <x v="26"/>
  </r>
  <r>
    <x v="4006"/>
    <x v="9"/>
    <x v="1"/>
    <x v="9"/>
    <x v="2"/>
    <x v="0"/>
    <n v="16087.95"/>
    <n v="289.5831"/>
    <n v="1"/>
    <n v="16087.95"/>
    <x v="4005"/>
    <n v="1.93"/>
    <n v="1659"/>
    <x v="43"/>
    <x v="6"/>
    <x v="6"/>
    <x v="6"/>
    <x v="24"/>
  </r>
  <r>
    <x v="4007"/>
    <x v="8"/>
    <x v="3"/>
    <x v="8"/>
    <x v="1"/>
    <x v="4"/>
    <n v="2916.08"/>
    <n v="52.489439999999995"/>
    <n v="4"/>
    <n v="11664.32"/>
    <x v="4006"/>
    <n v="4.54"/>
    <n v="1489"/>
    <x v="180"/>
    <x v="10"/>
    <x v="10"/>
    <x v="10"/>
    <x v="17"/>
  </r>
  <r>
    <x v="4008"/>
    <x v="2"/>
    <x v="2"/>
    <x v="2"/>
    <x v="0"/>
    <x v="5"/>
    <n v="18841.650000000001"/>
    <n v="339.1497"/>
    <n v="1"/>
    <n v="18841.650000000001"/>
    <x v="4007"/>
    <n v="2.5"/>
    <n v="4392"/>
    <x v="214"/>
    <x v="10"/>
    <x v="10"/>
    <x v="10"/>
    <x v="27"/>
  </r>
  <r>
    <x v="4009"/>
    <x v="2"/>
    <x v="2"/>
    <x v="2"/>
    <x v="0"/>
    <x v="3"/>
    <n v="13288.19"/>
    <n v="239.18742"/>
    <n v="5"/>
    <n v="66440.95"/>
    <x v="4008"/>
    <n v="2.02"/>
    <n v="3602"/>
    <x v="104"/>
    <x v="0"/>
    <x v="0"/>
    <x v="0"/>
    <x v="2"/>
  </r>
  <r>
    <x v="4010"/>
    <x v="1"/>
    <x v="1"/>
    <x v="1"/>
    <x v="2"/>
    <x v="4"/>
    <n v="11361.5"/>
    <n v="204.50699999999998"/>
    <n v="1"/>
    <n v="11361.5"/>
    <x v="4009"/>
    <n v="2.46"/>
    <n v="4968"/>
    <x v="340"/>
    <x v="3"/>
    <x v="3"/>
    <x v="3"/>
    <x v="13"/>
  </r>
  <r>
    <x v="4011"/>
    <x v="6"/>
    <x v="4"/>
    <x v="6"/>
    <x v="1"/>
    <x v="1"/>
    <n v="19347.509999999998"/>
    <n v="348.25517999999994"/>
    <n v="5"/>
    <n v="96737.55"/>
    <x v="4010"/>
    <n v="2.87"/>
    <n v="2456"/>
    <x v="250"/>
    <x v="3"/>
    <x v="3"/>
    <x v="3"/>
    <x v="27"/>
  </r>
  <r>
    <x v="4012"/>
    <x v="5"/>
    <x v="1"/>
    <x v="5"/>
    <x v="2"/>
    <x v="2"/>
    <n v="701.29"/>
    <n v="12.623219999999998"/>
    <n v="5"/>
    <n v="3506.45"/>
    <x v="4011"/>
    <n v="3.06"/>
    <n v="4265"/>
    <x v="332"/>
    <x v="5"/>
    <x v="5"/>
    <x v="5"/>
    <x v="28"/>
  </r>
  <r>
    <x v="4013"/>
    <x v="0"/>
    <x v="0"/>
    <x v="0"/>
    <x v="1"/>
    <x v="2"/>
    <n v="4569.13"/>
    <n v="82.244339999999994"/>
    <n v="4"/>
    <n v="18276.52"/>
    <x v="4012"/>
    <n v="2.13"/>
    <n v="2333"/>
    <x v="42"/>
    <x v="11"/>
    <x v="11"/>
    <x v="11"/>
    <x v="23"/>
  </r>
  <r>
    <x v="4014"/>
    <x v="1"/>
    <x v="1"/>
    <x v="1"/>
    <x v="0"/>
    <x v="3"/>
    <n v="8187.58"/>
    <n v="147.37643999999997"/>
    <n v="3"/>
    <n v="24562.74"/>
    <x v="4013"/>
    <n v="4.05"/>
    <n v="4823"/>
    <x v="137"/>
    <x v="7"/>
    <x v="7"/>
    <x v="7"/>
    <x v="16"/>
  </r>
  <r>
    <x v="4015"/>
    <x v="0"/>
    <x v="0"/>
    <x v="0"/>
    <x v="1"/>
    <x v="0"/>
    <n v="13985"/>
    <n v="251.73"/>
    <n v="5"/>
    <n v="69925"/>
    <x v="4014"/>
    <n v="1.48"/>
    <n v="621"/>
    <x v="285"/>
    <x v="9"/>
    <x v="9"/>
    <x v="9"/>
    <x v="10"/>
  </r>
  <r>
    <x v="4016"/>
    <x v="1"/>
    <x v="1"/>
    <x v="1"/>
    <x v="0"/>
    <x v="3"/>
    <n v="15093.98"/>
    <n v="271.69163999999995"/>
    <n v="2"/>
    <n v="30187.96"/>
    <x v="4015"/>
    <n v="4.41"/>
    <n v="3660"/>
    <x v="3"/>
    <x v="3"/>
    <x v="3"/>
    <x v="3"/>
    <x v="3"/>
  </r>
  <r>
    <x v="4017"/>
    <x v="2"/>
    <x v="2"/>
    <x v="2"/>
    <x v="2"/>
    <x v="5"/>
    <n v="4343.93"/>
    <n v="78.190740000000005"/>
    <n v="1"/>
    <n v="4343.93"/>
    <x v="4016"/>
    <n v="1.2"/>
    <n v="1263"/>
    <x v="151"/>
    <x v="10"/>
    <x v="10"/>
    <x v="10"/>
    <x v="11"/>
  </r>
  <r>
    <x v="4018"/>
    <x v="6"/>
    <x v="4"/>
    <x v="6"/>
    <x v="0"/>
    <x v="4"/>
    <n v="14964.99"/>
    <n v="269.36981999999995"/>
    <n v="2"/>
    <n v="29929.98"/>
    <x v="4017"/>
    <n v="2.4700000000000002"/>
    <n v="1433"/>
    <x v="87"/>
    <x v="11"/>
    <x v="11"/>
    <x v="11"/>
    <x v="5"/>
  </r>
  <r>
    <x v="4019"/>
    <x v="8"/>
    <x v="3"/>
    <x v="8"/>
    <x v="0"/>
    <x v="2"/>
    <n v="14092.63"/>
    <n v="253.66733999999997"/>
    <n v="1"/>
    <n v="14092.63"/>
    <x v="4018"/>
    <n v="1.69"/>
    <n v="3945"/>
    <x v="328"/>
    <x v="7"/>
    <x v="7"/>
    <x v="7"/>
    <x v="27"/>
  </r>
  <r>
    <x v="4020"/>
    <x v="6"/>
    <x v="4"/>
    <x v="6"/>
    <x v="1"/>
    <x v="2"/>
    <n v="16810.509999999998"/>
    <n v="302.58917999999994"/>
    <n v="3"/>
    <n v="50431.53"/>
    <x v="4019"/>
    <n v="2.08"/>
    <n v="2296"/>
    <x v="349"/>
    <x v="9"/>
    <x v="9"/>
    <x v="9"/>
    <x v="15"/>
  </r>
  <r>
    <x v="4021"/>
    <x v="5"/>
    <x v="1"/>
    <x v="5"/>
    <x v="0"/>
    <x v="1"/>
    <n v="12900.21"/>
    <n v="232.20377999999997"/>
    <n v="2"/>
    <n v="25800.42"/>
    <x v="4020"/>
    <n v="1.42"/>
    <n v="4626"/>
    <x v="49"/>
    <x v="9"/>
    <x v="9"/>
    <x v="9"/>
    <x v="19"/>
  </r>
  <r>
    <x v="4022"/>
    <x v="3"/>
    <x v="3"/>
    <x v="3"/>
    <x v="2"/>
    <x v="0"/>
    <n v="4954.53"/>
    <n v="89.181539999999984"/>
    <n v="2"/>
    <n v="9909.06"/>
    <x v="4021"/>
    <n v="1.1100000000000001"/>
    <n v="1650"/>
    <x v="117"/>
    <x v="3"/>
    <x v="3"/>
    <x v="3"/>
    <x v="18"/>
  </r>
  <r>
    <x v="4023"/>
    <x v="0"/>
    <x v="0"/>
    <x v="0"/>
    <x v="2"/>
    <x v="2"/>
    <n v="692.09"/>
    <n v="12.45762"/>
    <n v="4"/>
    <n v="2768.36"/>
    <x v="4022"/>
    <n v="4.4000000000000004"/>
    <n v="4974"/>
    <x v="348"/>
    <x v="9"/>
    <x v="9"/>
    <x v="9"/>
    <x v="22"/>
  </r>
  <r>
    <x v="4024"/>
    <x v="9"/>
    <x v="1"/>
    <x v="9"/>
    <x v="0"/>
    <x v="4"/>
    <n v="13794.31"/>
    <n v="248.29757999999998"/>
    <n v="3"/>
    <n v="41382.93"/>
    <x v="4023"/>
    <n v="1.93"/>
    <n v="1502"/>
    <x v="338"/>
    <x v="6"/>
    <x v="6"/>
    <x v="6"/>
    <x v="2"/>
  </r>
  <r>
    <x v="4025"/>
    <x v="2"/>
    <x v="2"/>
    <x v="2"/>
    <x v="2"/>
    <x v="2"/>
    <n v="201.77"/>
    <n v="3.6318600000000001"/>
    <n v="2"/>
    <n v="403.54"/>
    <x v="4024"/>
    <n v="3.93"/>
    <n v="187"/>
    <x v="280"/>
    <x v="11"/>
    <x v="11"/>
    <x v="11"/>
    <x v="7"/>
  </r>
  <r>
    <x v="4026"/>
    <x v="5"/>
    <x v="1"/>
    <x v="5"/>
    <x v="2"/>
    <x v="0"/>
    <n v="18785.29"/>
    <n v="338.13522"/>
    <n v="3"/>
    <n v="56355.87"/>
    <x v="4025"/>
    <n v="3.36"/>
    <n v="3281"/>
    <x v="36"/>
    <x v="11"/>
    <x v="11"/>
    <x v="11"/>
    <x v="22"/>
  </r>
  <r>
    <x v="4027"/>
    <x v="9"/>
    <x v="1"/>
    <x v="9"/>
    <x v="2"/>
    <x v="4"/>
    <n v="10026.200000000001"/>
    <n v="180.4716"/>
    <n v="2"/>
    <n v="20052.400000000001"/>
    <x v="4026"/>
    <n v="1.85"/>
    <n v="1634"/>
    <x v="289"/>
    <x v="3"/>
    <x v="3"/>
    <x v="3"/>
    <x v="23"/>
  </r>
  <r>
    <x v="4028"/>
    <x v="3"/>
    <x v="3"/>
    <x v="3"/>
    <x v="0"/>
    <x v="0"/>
    <n v="13092.41"/>
    <n v="235.66337999999999"/>
    <n v="5"/>
    <n v="65462.05"/>
    <x v="4027"/>
    <n v="1.55"/>
    <n v="232"/>
    <x v="253"/>
    <x v="6"/>
    <x v="6"/>
    <x v="6"/>
    <x v="10"/>
  </r>
  <r>
    <x v="4029"/>
    <x v="4"/>
    <x v="0"/>
    <x v="4"/>
    <x v="0"/>
    <x v="0"/>
    <n v="12949.89"/>
    <n v="233.09801999999996"/>
    <n v="5"/>
    <n v="64749.45"/>
    <x v="4028"/>
    <n v="4.6100000000000003"/>
    <n v="3966"/>
    <x v="233"/>
    <x v="0"/>
    <x v="0"/>
    <x v="0"/>
    <x v="11"/>
  </r>
  <r>
    <x v="4030"/>
    <x v="5"/>
    <x v="1"/>
    <x v="5"/>
    <x v="2"/>
    <x v="1"/>
    <n v="19497.560000000001"/>
    <n v="350.95607999999999"/>
    <n v="2"/>
    <n v="38995.120000000003"/>
    <x v="4029"/>
    <n v="3.02"/>
    <n v="4518"/>
    <x v="260"/>
    <x v="4"/>
    <x v="4"/>
    <x v="4"/>
    <x v="1"/>
  </r>
  <r>
    <x v="4031"/>
    <x v="7"/>
    <x v="0"/>
    <x v="7"/>
    <x v="2"/>
    <x v="0"/>
    <n v="14106.95"/>
    <n v="253.92509999999999"/>
    <n v="1"/>
    <n v="14106.95"/>
    <x v="4030"/>
    <n v="2.0299999999999998"/>
    <n v="3219"/>
    <x v="337"/>
    <x v="9"/>
    <x v="9"/>
    <x v="9"/>
    <x v="17"/>
  </r>
  <r>
    <x v="4032"/>
    <x v="1"/>
    <x v="1"/>
    <x v="1"/>
    <x v="1"/>
    <x v="4"/>
    <n v="11055.5"/>
    <n v="198.999"/>
    <n v="5"/>
    <n v="55277.5"/>
    <x v="4031"/>
    <n v="3.71"/>
    <n v="1581"/>
    <x v="216"/>
    <x v="11"/>
    <x v="11"/>
    <x v="11"/>
    <x v="29"/>
  </r>
  <r>
    <x v="4033"/>
    <x v="5"/>
    <x v="1"/>
    <x v="5"/>
    <x v="0"/>
    <x v="0"/>
    <n v="17019.27"/>
    <n v="306.34685999999999"/>
    <n v="5"/>
    <n v="85096.35"/>
    <x v="4032"/>
    <n v="2.4300000000000002"/>
    <n v="787"/>
    <x v="152"/>
    <x v="3"/>
    <x v="3"/>
    <x v="3"/>
    <x v="30"/>
  </r>
  <r>
    <x v="4034"/>
    <x v="4"/>
    <x v="0"/>
    <x v="4"/>
    <x v="2"/>
    <x v="3"/>
    <n v="3231.62"/>
    <n v="58.169159999999991"/>
    <n v="4"/>
    <n v="12926.48"/>
    <x v="4033"/>
    <n v="1.69"/>
    <n v="285"/>
    <x v="332"/>
    <x v="5"/>
    <x v="5"/>
    <x v="5"/>
    <x v="28"/>
  </r>
  <r>
    <x v="4035"/>
    <x v="0"/>
    <x v="0"/>
    <x v="0"/>
    <x v="0"/>
    <x v="2"/>
    <n v="2549.7800000000002"/>
    <n v="45.896039999999999"/>
    <n v="4"/>
    <n v="10199.120000000001"/>
    <x v="4034"/>
    <n v="2.13"/>
    <n v="3827"/>
    <x v="26"/>
    <x v="2"/>
    <x v="2"/>
    <x v="2"/>
    <x v="9"/>
  </r>
  <r>
    <x v="4036"/>
    <x v="8"/>
    <x v="3"/>
    <x v="8"/>
    <x v="2"/>
    <x v="0"/>
    <n v="18398.189999999999"/>
    <n v="331.16741999999994"/>
    <n v="3"/>
    <n v="55194.57"/>
    <x v="4035"/>
    <n v="1.82"/>
    <n v="4528"/>
    <x v="228"/>
    <x v="3"/>
    <x v="3"/>
    <x v="3"/>
    <x v="8"/>
  </r>
  <r>
    <x v="4037"/>
    <x v="4"/>
    <x v="0"/>
    <x v="4"/>
    <x v="1"/>
    <x v="0"/>
    <n v="13894.73"/>
    <n v="250.10513999999998"/>
    <n v="4"/>
    <n v="55578.92"/>
    <x v="4036"/>
    <n v="3.07"/>
    <n v="986"/>
    <x v="209"/>
    <x v="7"/>
    <x v="7"/>
    <x v="7"/>
    <x v="13"/>
  </r>
  <r>
    <x v="4038"/>
    <x v="2"/>
    <x v="2"/>
    <x v="2"/>
    <x v="2"/>
    <x v="1"/>
    <n v="8499.74"/>
    <n v="152.99531999999999"/>
    <n v="1"/>
    <n v="8499.74"/>
    <x v="4037"/>
    <n v="3.58"/>
    <n v="3875"/>
    <x v="20"/>
    <x v="1"/>
    <x v="1"/>
    <x v="1"/>
    <x v="5"/>
  </r>
  <r>
    <x v="4039"/>
    <x v="0"/>
    <x v="0"/>
    <x v="0"/>
    <x v="0"/>
    <x v="5"/>
    <n v="18047.64"/>
    <n v="324.85751999999997"/>
    <n v="5"/>
    <n v="90238.2"/>
    <x v="4038"/>
    <n v="4.28"/>
    <n v="4434"/>
    <x v="226"/>
    <x v="4"/>
    <x v="4"/>
    <x v="4"/>
    <x v="3"/>
  </r>
  <r>
    <x v="4040"/>
    <x v="6"/>
    <x v="4"/>
    <x v="6"/>
    <x v="2"/>
    <x v="0"/>
    <n v="4401.3999999999996"/>
    <n v="79.225199999999987"/>
    <n v="2"/>
    <n v="8802.7999999999993"/>
    <x v="4039"/>
    <n v="2.58"/>
    <n v="4716"/>
    <x v="261"/>
    <x v="7"/>
    <x v="7"/>
    <x v="7"/>
    <x v="29"/>
  </r>
  <r>
    <x v="4041"/>
    <x v="4"/>
    <x v="0"/>
    <x v="4"/>
    <x v="1"/>
    <x v="4"/>
    <n v="5799.98"/>
    <n v="104.39963999999999"/>
    <n v="1"/>
    <n v="5799.98"/>
    <x v="4040"/>
    <n v="2.15"/>
    <n v="1333"/>
    <x v="231"/>
    <x v="1"/>
    <x v="1"/>
    <x v="1"/>
    <x v="8"/>
  </r>
  <r>
    <x v="4042"/>
    <x v="6"/>
    <x v="4"/>
    <x v="6"/>
    <x v="2"/>
    <x v="4"/>
    <n v="4263.33"/>
    <n v="76.73993999999999"/>
    <n v="5"/>
    <n v="21316.65"/>
    <x v="4041"/>
    <n v="3.71"/>
    <n v="2976"/>
    <x v="31"/>
    <x v="2"/>
    <x v="2"/>
    <x v="2"/>
    <x v="20"/>
  </r>
  <r>
    <x v="4043"/>
    <x v="2"/>
    <x v="2"/>
    <x v="2"/>
    <x v="0"/>
    <x v="5"/>
    <n v="10348.040000000001"/>
    <n v="186.26472000000001"/>
    <n v="4"/>
    <n v="41392.160000000003"/>
    <x v="4042"/>
    <n v="2.69"/>
    <n v="1569"/>
    <x v="240"/>
    <x v="2"/>
    <x v="2"/>
    <x v="2"/>
    <x v="28"/>
  </r>
  <r>
    <x v="4044"/>
    <x v="7"/>
    <x v="0"/>
    <x v="7"/>
    <x v="2"/>
    <x v="5"/>
    <n v="15967.94"/>
    <n v="287.42291999999998"/>
    <n v="1"/>
    <n v="15967.94"/>
    <x v="4043"/>
    <n v="3.8"/>
    <n v="1432"/>
    <x v="279"/>
    <x v="8"/>
    <x v="8"/>
    <x v="8"/>
    <x v="3"/>
  </r>
  <r>
    <x v="4045"/>
    <x v="2"/>
    <x v="2"/>
    <x v="2"/>
    <x v="2"/>
    <x v="2"/>
    <n v="7653.34"/>
    <n v="137.76012"/>
    <n v="5"/>
    <n v="38266.699999999997"/>
    <x v="4044"/>
    <n v="3.1"/>
    <n v="4073"/>
    <x v="86"/>
    <x v="5"/>
    <x v="5"/>
    <x v="5"/>
    <x v="22"/>
  </r>
  <r>
    <x v="4046"/>
    <x v="7"/>
    <x v="0"/>
    <x v="7"/>
    <x v="1"/>
    <x v="4"/>
    <n v="2120.5"/>
    <n v="38.168999999999997"/>
    <n v="3"/>
    <n v="6361.5"/>
    <x v="4045"/>
    <n v="2.35"/>
    <n v="2067"/>
    <x v="9"/>
    <x v="5"/>
    <x v="5"/>
    <x v="5"/>
    <x v="9"/>
  </r>
  <r>
    <x v="4047"/>
    <x v="5"/>
    <x v="1"/>
    <x v="5"/>
    <x v="0"/>
    <x v="0"/>
    <n v="4755.18"/>
    <n v="85.593239999999994"/>
    <n v="4"/>
    <n v="19020.72"/>
    <x v="4046"/>
    <n v="2.21"/>
    <n v="3124"/>
    <x v="147"/>
    <x v="4"/>
    <x v="4"/>
    <x v="4"/>
    <x v="23"/>
  </r>
  <r>
    <x v="4048"/>
    <x v="1"/>
    <x v="1"/>
    <x v="1"/>
    <x v="1"/>
    <x v="5"/>
    <n v="16211.13"/>
    <n v="291.80033999999995"/>
    <n v="5"/>
    <n v="81055.649999999994"/>
    <x v="4047"/>
    <n v="2.79"/>
    <n v="3994"/>
    <x v="327"/>
    <x v="4"/>
    <x v="4"/>
    <x v="4"/>
    <x v="5"/>
  </r>
  <r>
    <x v="4049"/>
    <x v="2"/>
    <x v="2"/>
    <x v="2"/>
    <x v="1"/>
    <x v="1"/>
    <n v="985.35"/>
    <n v="17.7363"/>
    <n v="3"/>
    <n v="2956.05"/>
    <x v="4048"/>
    <n v="4.8600000000000003"/>
    <n v="4382"/>
    <x v="10"/>
    <x v="4"/>
    <x v="4"/>
    <x v="4"/>
    <x v="10"/>
  </r>
  <r>
    <x v="4050"/>
    <x v="5"/>
    <x v="1"/>
    <x v="5"/>
    <x v="2"/>
    <x v="3"/>
    <n v="15239.86"/>
    <n v="274.31747999999999"/>
    <n v="2"/>
    <n v="30479.72"/>
    <x v="4049"/>
    <n v="4.46"/>
    <n v="3238"/>
    <x v="170"/>
    <x v="9"/>
    <x v="9"/>
    <x v="9"/>
    <x v="23"/>
  </r>
  <r>
    <x v="4051"/>
    <x v="6"/>
    <x v="4"/>
    <x v="6"/>
    <x v="1"/>
    <x v="2"/>
    <n v="17445.05"/>
    <n v="314.01089999999994"/>
    <n v="5"/>
    <n v="87225.25"/>
    <x v="4050"/>
    <n v="3.43"/>
    <n v="3054"/>
    <x v="99"/>
    <x v="9"/>
    <x v="9"/>
    <x v="9"/>
    <x v="20"/>
  </r>
  <r>
    <x v="4052"/>
    <x v="9"/>
    <x v="1"/>
    <x v="9"/>
    <x v="2"/>
    <x v="2"/>
    <n v="2360.11"/>
    <n v="42.48198"/>
    <n v="4"/>
    <n v="9440.44"/>
    <x v="4051"/>
    <n v="2.08"/>
    <n v="4150"/>
    <x v="294"/>
    <x v="7"/>
    <x v="7"/>
    <x v="7"/>
    <x v="22"/>
  </r>
  <r>
    <x v="4053"/>
    <x v="0"/>
    <x v="0"/>
    <x v="0"/>
    <x v="1"/>
    <x v="5"/>
    <n v="13698.08"/>
    <n v="246.56543999999997"/>
    <n v="5"/>
    <n v="68490.399999999994"/>
    <x v="4052"/>
    <n v="4.92"/>
    <n v="482"/>
    <x v="226"/>
    <x v="4"/>
    <x v="4"/>
    <x v="4"/>
    <x v="3"/>
  </r>
  <r>
    <x v="4054"/>
    <x v="3"/>
    <x v="3"/>
    <x v="3"/>
    <x v="0"/>
    <x v="0"/>
    <n v="13587.62"/>
    <n v="244.57715999999999"/>
    <n v="1"/>
    <n v="13587.62"/>
    <x v="4053"/>
    <n v="4.7"/>
    <n v="1958"/>
    <x v="141"/>
    <x v="0"/>
    <x v="0"/>
    <x v="0"/>
    <x v="27"/>
  </r>
  <r>
    <x v="4055"/>
    <x v="2"/>
    <x v="2"/>
    <x v="2"/>
    <x v="0"/>
    <x v="1"/>
    <n v="14099.95"/>
    <n v="253.79909999999998"/>
    <n v="3"/>
    <n v="42299.85"/>
    <x v="4054"/>
    <n v="3.92"/>
    <n v="4579"/>
    <x v="273"/>
    <x v="11"/>
    <x v="11"/>
    <x v="11"/>
    <x v="16"/>
  </r>
  <r>
    <x v="4056"/>
    <x v="3"/>
    <x v="3"/>
    <x v="3"/>
    <x v="0"/>
    <x v="0"/>
    <n v="7768.96"/>
    <n v="139.84127999999998"/>
    <n v="3"/>
    <n v="23306.880000000001"/>
    <x v="4055"/>
    <n v="2.6"/>
    <n v="3540"/>
    <x v="308"/>
    <x v="11"/>
    <x v="11"/>
    <x v="11"/>
    <x v="8"/>
  </r>
  <r>
    <x v="4057"/>
    <x v="5"/>
    <x v="1"/>
    <x v="5"/>
    <x v="0"/>
    <x v="2"/>
    <n v="11475.14"/>
    <n v="206.55251999999999"/>
    <n v="5"/>
    <n v="57375.7"/>
    <x v="4056"/>
    <n v="3.46"/>
    <n v="1090"/>
    <x v="340"/>
    <x v="3"/>
    <x v="3"/>
    <x v="3"/>
    <x v="13"/>
  </r>
  <r>
    <x v="4058"/>
    <x v="2"/>
    <x v="2"/>
    <x v="2"/>
    <x v="1"/>
    <x v="4"/>
    <n v="10847.74"/>
    <n v="195.25931999999997"/>
    <n v="4"/>
    <n v="43390.96"/>
    <x v="4057"/>
    <n v="4.58"/>
    <n v="1282"/>
    <x v="130"/>
    <x v="4"/>
    <x v="4"/>
    <x v="4"/>
    <x v="16"/>
  </r>
  <r>
    <x v="4059"/>
    <x v="5"/>
    <x v="1"/>
    <x v="5"/>
    <x v="2"/>
    <x v="4"/>
    <n v="17967.82"/>
    <n v="323.42075999999997"/>
    <n v="3"/>
    <n v="53903.46"/>
    <x v="4058"/>
    <n v="4.6500000000000004"/>
    <n v="465"/>
    <x v="157"/>
    <x v="7"/>
    <x v="7"/>
    <x v="7"/>
    <x v="9"/>
  </r>
  <r>
    <x v="4060"/>
    <x v="5"/>
    <x v="1"/>
    <x v="5"/>
    <x v="1"/>
    <x v="4"/>
    <n v="12231.35"/>
    <n v="220.1643"/>
    <n v="4"/>
    <n v="48925.4"/>
    <x v="4059"/>
    <n v="1.54"/>
    <n v="4321"/>
    <x v="290"/>
    <x v="3"/>
    <x v="3"/>
    <x v="3"/>
    <x v="16"/>
  </r>
  <r>
    <x v="4061"/>
    <x v="5"/>
    <x v="1"/>
    <x v="5"/>
    <x v="1"/>
    <x v="3"/>
    <n v="14675.91"/>
    <n v="264.16638"/>
    <n v="3"/>
    <n v="44027.73"/>
    <x v="4060"/>
    <n v="1.48"/>
    <n v="4982"/>
    <x v="115"/>
    <x v="2"/>
    <x v="2"/>
    <x v="2"/>
    <x v="7"/>
  </r>
  <r>
    <x v="4062"/>
    <x v="1"/>
    <x v="1"/>
    <x v="1"/>
    <x v="0"/>
    <x v="3"/>
    <n v="12638.17"/>
    <n v="227.48705999999999"/>
    <n v="2"/>
    <n v="25276.34"/>
    <x v="4061"/>
    <n v="3.3"/>
    <n v="982"/>
    <x v="232"/>
    <x v="6"/>
    <x v="6"/>
    <x v="6"/>
    <x v="25"/>
  </r>
  <r>
    <x v="4063"/>
    <x v="0"/>
    <x v="0"/>
    <x v="0"/>
    <x v="1"/>
    <x v="5"/>
    <n v="15783.38"/>
    <n v="284.10083999999995"/>
    <n v="1"/>
    <n v="15783.38"/>
    <x v="4062"/>
    <n v="2.83"/>
    <n v="1290"/>
    <x v="302"/>
    <x v="2"/>
    <x v="2"/>
    <x v="2"/>
    <x v="5"/>
  </r>
  <r>
    <x v="4064"/>
    <x v="8"/>
    <x v="3"/>
    <x v="8"/>
    <x v="2"/>
    <x v="5"/>
    <n v="8373.4"/>
    <n v="150.72119999999998"/>
    <n v="5"/>
    <n v="41867"/>
    <x v="4063"/>
    <n v="2.9"/>
    <n v="4066"/>
    <x v="296"/>
    <x v="0"/>
    <x v="0"/>
    <x v="0"/>
    <x v="17"/>
  </r>
  <r>
    <x v="4065"/>
    <x v="3"/>
    <x v="3"/>
    <x v="3"/>
    <x v="1"/>
    <x v="4"/>
    <n v="7867"/>
    <n v="141.60599999999999"/>
    <n v="1"/>
    <n v="7867"/>
    <x v="4064"/>
    <n v="2.34"/>
    <n v="4111"/>
    <x v="257"/>
    <x v="7"/>
    <x v="7"/>
    <x v="7"/>
    <x v="30"/>
  </r>
  <r>
    <x v="4066"/>
    <x v="7"/>
    <x v="0"/>
    <x v="7"/>
    <x v="1"/>
    <x v="3"/>
    <n v="7122.42"/>
    <n v="128.20355999999998"/>
    <n v="4"/>
    <n v="28489.68"/>
    <x v="4065"/>
    <n v="4.41"/>
    <n v="2328"/>
    <x v="270"/>
    <x v="9"/>
    <x v="9"/>
    <x v="9"/>
    <x v="26"/>
  </r>
  <r>
    <x v="4067"/>
    <x v="0"/>
    <x v="0"/>
    <x v="0"/>
    <x v="2"/>
    <x v="3"/>
    <n v="14085.53"/>
    <n v="253.53953999999999"/>
    <n v="3"/>
    <n v="42256.59"/>
    <x v="4066"/>
    <n v="4.29"/>
    <n v="1955"/>
    <x v="139"/>
    <x v="5"/>
    <x v="5"/>
    <x v="5"/>
    <x v="11"/>
  </r>
  <r>
    <x v="4068"/>
    <x v="0"/>
    <x v="0"/>
    <x v="0"/>
    <x v="2"/>
    <x v="5"/>
    <n v="8603.42"/>
    <n v="154.86156"/>
    <n v="4"/>
    <n v="34413.68"/>
    <x v="4067"/>
    <n v="1.9"/>
    <n v="3602"/>
    <x v="248"/>
    <x v="1"/>
    <x v="1"/>
    <x v="1"/>
    <x v="7"/>
  </r>
  <r>
    <x v="4069"/>
    <x v="6"/>
    <x v="4"/>
    <x v="6"/>
    <x v="2"/>
    <x v="4"/>
    <n v="9941.49"/>
    <n v="178.94681999999997"/>
    <n v="3"/>
    <n v="29824.47"/>
    <x v="4068"/>
    <n v="3.11"/>
    <n v="4366"/>
    <x v="141"/>
    <x v="0"/>
    <x v="0"/>
    <x v="0"/>
    <x v="27"/>
  </r>
  <r>
    <x v="4070"/>
    <x v="0"/>
    <x v="0"/>
    <x v="0"/>
    <x v="2"/>
    <x v="1"/>
    <n v="15276.72"/>
    <n v="274.98095999999998"/>
    <n v="1"/>
    <n v="15276.72"/>
    <x v="4069"/>
    <n v="2.64"/>
    <n v="1870"/>
    <x v="235"/>
    <x v="1"/>
    <x v="1"/>
    <x v="1"/>
    <x v="26"/>
  </r>
  <r>
    <x v="4071"/>
    <x v="8"/>
    <x v="3"/>
    <x v="8"/>
    <x v="1"/>
    <x v="1"/>
    <n v="7122.65"/>
    <n v="128.20769999999999"/>
    <n v="5"/>
    <n v="35613.25"/>
    <x v="4070"/>
    <n v="3.23"/>
    <n v="3188"/>
    <x v="340"/>
    <x v="3"/>
    <x v="3"/>
    <x v="3"/>
    <x v="13"/>
  </r>
  <r>
    <x v="4072"/>
    <x v="9"/>
    <x v="1"/>
    <x v="9"/>
    <x v="0"/>
    <x v="3"/>
    <n v="16519.23"/>
    <n v="297.34613999999999"/>
    <n v="5"/>
    <n v="82596.149999999994"/>
    <x v="4071"/>
    <n v="2.91"/>
    <n v="4743"/>
    <x v="288"/>
    <x v="4"/>
    <x v="4"/>
    <x v="4"/>
    <x v="14"/>
  </r>
  <r>
    <x v="4073"/>
    <x v="6"/>
    <x v="4"/>
    <x v="6"/>
    <x v="1"/>
    <x v="3"/>
    <n v="12821.36"/>
    <n v="230.78448"/>
    <n v="1"/>
    <n v="12821.36"/>
    <x v="4072"/>
    <n v="4.68"/>
    <n v="4016"/>
    <x v="1"/>
    <x v="1"/>
    <x v="1"/>
    <x v="1"/>
    <x v="1"/>
  </r>
  <r>
    <x v="4074"/>
    <x v="0"/>
    <x v="0"/>
    <x v="0"/>
    <x v="2"/>
    <x v="1"/>
    <n v="3716.62"/>
    <n v="66.899159999999995"/>
    <n v="2"/>
    <n v="7433.24"/>
    <x v="4073"/>
    <n v="2.0299999999999998"/>
    <n v="2851"/>
    <x v="29"/>
    <x v="5"/>
    <x v="5"/>
    <x v="5"/>
    <x v="19"/>
  </r>
  <r>
    <x v="4075"/>
    <x v="3"/>
    <x v="3"/>
    <x v="3"/>
    <x v="1"/>
    <x v="3"/>
    <n v="5859.41"/>
    <n v="105.46937999999999"/>
    <n v="2"/>
    <n v="11718.82"/>
    <x v="4074"/>
    <n v="4.47"/>
    <n v="1281"/>
    <x v="240"/>
    <x v="2"/>
    <x v="2"/>
    <x v="2"/>
    <x v="28"/>
  </r>
  <r>
    <x v="4076"/>
    <x v="6"/>
    <x v="4"/>
    <x v="6"/>
    <x v="0"/>
    <x v="1"/>
    <n v="9962.2000000000007"/>
    <n v="179.31960000000001"/>
    <n v="4"/>
    <n v="39848.800000000003"/>
    <x v="4075"/>
    <n v="1.51"/>
    <n v="3451"/>
    <x v="158"/>
    <x v="8"/>
    <x v="8"/>
    <x v="8"/>
    <x v="1"/>
  </r>
  <r>
    <x v="4077"/>
    <x v="3"/>
    <x v="3"/>
    <x v="3"/>
    <x v="2"/>
    <x v="2"/>
    <n v="15313.67"/>
    <n v="275.64605999999998"/>
    <n v="3"/>
    <n v="45941.01"/>
    <x v="4076"/>
    <n v="4.1100000000000003"/>
    <n v="4058"/>
    <x v="70"/>
    <x v="9"/>
    <x v="9"/>
    <x v="9"/>
    <x v="9"/>
  </r>
  <r>
    <x v="4078"/>
    <x v="7"/>
    <x v="0"/>
    <x v="7"/>
    <x v="0"/>
    <x v="3"/>
    <n v="10729.47"/>
    <n v="193.13045999999997"/>
    <n v="5"/>
    <n v="53647.35"/>
    <x v="4077"/>
    <n v="3.25"/>
    <n v="24"/>
    <x v="320"/>
    <x v="10"/>
    <x v="10"/>
    <x v="10"/>
    <x v="5"/>
  </r>
  <r>
    <x v="4079"/>
    <x v="1"/>
    <x v="1"/>
    <x v="1"/>
    <x v="1"/>
    <x v="1"/>
    <n v="11551.18"/>
    <n v="207.92123999999998"/>
    <n v="4"/>
    <n v="46204.72"/>
    <x v="4078"/>
    <n v="1.1200000000000001"/>
    <n v="1477"/>
    <x v="271"/>
    <x v="6"/>
    <x v="6"/>
    <x v="6"/>
    <x v="26"/>
  </r>
  <r>
    <x v="4080"/>
    <x v="9"/>
    <x v="1"/>
    <x v="9"/>
    <x v="2"/>
    <x v="3"/>
    <n v="632.67999999999995"/>
    <n v="11.388239999999998"/>
    <n v="1"/>
    <n v="632.67999999999995"/>
    <x v="4079"/>
    <n v="2.42"/>
    <n v="196"/>
    <x v="351"/>
    <x v="11"/>
    <x v="11"/>
    <x v="11"/>
    <x v="3"/>
  </r>
  <r>
    <x v="4081"/>
    <x v="0"/>
    <x v="0"/>
    <x v="0"/>
    <x v="1"/>
    <x v="1"/>
    <n v="16365.28"/>
    <n v="294.57504"/>
    <n v="1"/>
    <n v="16365.28"/>
    <x v="4080"/>
    <n v="3.7"/>
    <n v="2693"/>
    <x v="231"/>
    <x v="1"/>
    <x v="1"/>
    <x v="1"/>
    <x v="8"/>
  </r>
  <r>
    <x v="4082"/>
    <x v="2"/>
    <x v="2"/>
    <x v="2"/>
    <x v="2"/>
    <x v="0"/>
    <n v="7548.41"/>
    <n v="135.87137999999999"/>
    <n v="1"/>
    <n v="7548.41"/>
    <x v="4081"/>
    <n v="3.16"/>
    <n v="1341"/>
    <x v="331"/>
    <x v="8"/>
    <x v="8"/>
    <x v="8"/>
    <x v="2"/>
  </r>
  <r>
    <x v="4083"/>
    <x v="3"/>
    <x v="3"/>
    <x v="3"/>
    <x v="0"/>
    <x v="3"/>
    <n v="11619.99"/>
    <n v="209.15981999999997"/>
    <n v="4"/>
    <n v="46479.96"/>
    <x v="4082"/>
    <n v="1.99"/>
    <n v="2942"/>
    <x v="34"/>
    <x v="8"/>
    <x v="8"/>
    <x v="8"/>
    <x v="9"/>
  </r>
  <r>
    <x v="4084"/>
    <x v="0"/>
    <x v="0"/>
    <x v="0"/>
    <x v="2"/>
    <x v="1"/>
    <n v="4282.6899999999996"/>
    <n v="77.088419999999985"/>
    <n v="1"/>
    <n v="4282.6899999999996"/>
    <x v="4083"/>
    <n v="4.45"/>
    <n v="671"/>
    <x v="187"/>
    <x v="3"/>
    <x v="3"/>
    <x v="3"/>
    <x v="21"/>
  </r>
  <r>
    <x v="4085"/>
    <x v="5"/>
    <x v="1"/>
    <x v="5"/>
    <x v="2"/>
    <x v="2"/>
    <n v="7408.98"/>
    <n v="133.36163999999999"/>
    <n v="4"/>
    <n v="29635.919999999998"/>
    <x v="4084"/>
    <n v="1.83"/>
    <n v="2151"/>
    <x v="112"/>
    <x v="9"/>
    <x v="9"/>
    <x v="9"/>
    <x v="16"/>
  </r>
  <r>
    <x v="4086"/>
    <x v="6"/>
    <x v="4"/>
    <x v="6"/>
    <x v="2"/>
    <x v="2"/>
    <n v="2741.81"/>
    <n v="49.352579999999996"/>
    <n v="1"/>
    <n v="2741.81"/>
    <x v="4085"/>
    <n v="4.72"/>
    <n v="2494"/>
    <x v="41"/>
    <x v="6"/>
    <x v="6"/>
    <x v="6"/>
    <x v="19"/>
  </r>
  <r>
    <x v="4087"/>
    <x v="0"/>
    <x v="0"/>
    <x v="0"/>
    <x v="0"/>
    <x v="3"/>
    <n v="10346.73"/>
    <n v="186.24113999999997"/>
    <n v="1"/>
    <n v="10346.73"/>
    <x v="4086"/>
    <n v="3.83"/>
    <n v="3961"/>
    <x v="175"/>
    <x v="3"/>
    <x v="3"/>
    <x v="3"/>
    <x v="9"/>
  </r>
  <r>
    <x v="4088"/>
    <x v="1"/>
    <x v="1"/>
    <x v="1"/>
    <x v="2"/>
    <x v="2"/>
    <n v="16312.36"/>
    <n v="293.62248"/>
    <n v="1"/>
    <n v="16312.36"/>
    <x v="4087"/>
    <n v="1.29"/>
    <n v="2766"/>
    <x v="304"/>
    <x v="10"/>
    <x v="10"/>
    <x v="10"/>
    <x v="0"/>
  </r>
  <r>
    <x v="4089"/>
    <x v="3"/>
    <x v="3"/>
    <x v="3"/>
    <x v="1"/>
    <x v="4"/>
    <n v="10232.280000000001"/>
    <n v="184.18104"/>
    <n v="1"/>
    <n v="10232.280000000001"/>
    <x v="4088"/>
    <n v="3.27"/>
    <n v="4811"/>
    <x v="83"/>
    <x v="8"/>
    <x v="8"/>
    <x v="8"/>
    <x v="28"/>
  </r>
  <r>
    <x v="4090"/>
    <x v="1"/>
    <x v="1"/>
    <x v="1"/>
    <x v="2"/>
    <x v="0"/>
    <n v="11054.16"/>
    <n v="198.97487999999998"/>
    <n v="5"/>
    <n v="55270.8"/>
    <x v="4089"/>
    <n v="1.71"/>
    <n v="4999"/>
    <x v="23"/>
    <x v="6"/>
    <x v="6"/>
    <x v="6"/>
    <x v="17"/>
  </r>
  <r>
    <x v="4091"/>
    <x v="3"/>
    <x v="3"/>
    <x v="3"/>
    <x v="0"/>
    <x v="3"/>
    <n v="15303.84"/>
    <n v="275.46911999999998"/>
    <n v="3"/>
    <n v="45911.519999999997"/>
    <x v="4090"/>
    <n v="3.4"/>
    <n v="1512"/>
    <x v="310"/>
    <x v="2"/>
    <x v="2"/>
    <x v="2"/>
    <x v="25"/>
  </r>
  <r>
    <x v="4092"/>
    <x v="9"/>
    <x v="1"/>
    <x v="9"/>
    <x v="0"/>
    <x v="0"/>
    <n v="11833.56"/>
    <n v="213.00407999999999"/>
    <n v="5"/>
    <n v="59167.8"/>
    <x v="4091"/>
    <n v="3.47"/>
    <n v="2303"/>
    <x v="10"/>
    <x v="4"/>
    <x v="4"/>
    <x v="4"/>
    <x v="10"/>
  </r>
  <r>
    <x v="4093"/>
    <x v="2"/>
    <x v="2"/>
    <x v="2"/>
    <x v="1"/>
    <x v="1"/>
    <n v="16044.31"/>
    <n v="288.79757999999998"/>
    <n v="4"/>
    <n v="64177.24"/>
    <x v="4092"/>
    <n v="1.84"/>
    <n v="256"/>
    <x v="201"/>
    <x v="2"/>
    <x v="2"/>
    <x v="2"/>
    <x v="8"/>
  </r>
  <r>
    <x v="4094"/>
    <x v="0"/>
    <x v="0"/>
    <x v="0"/>
    <x v="1"/>
    <x v="0"/>
    <n v="18209.59"/>
    <n v="327.77261999999996"/>
    <n v="1"/>
    <n v="18209.59"/>
    <x v="4093"/>
    <n v="3.4"/>
    <n v="360"/>
    <x v="100"/>
    <x v="11"/>
    <x v="11"/>
    <x v="11"/>
    <x v="17"/>
  </r>
  <r>
    <x v="4095"/>
    <x v="6"/>
    <x v="4"/>
    <x v="6"/>
    <x v="0"/>
    <x v="2"/>
    <n v="5408.45"/>
    <n v="97.352099999999993"/>
    <n v="2"/>
    <n v="10816.9"/>
    <x v="4094"/>
    <n v="1.7"/>
    <n v="348"/>
    <x v="87"/>
    <x v="11"/>
    <x v="11"/>
    <x v="11"/>
    <x v="5"/>
  </r>
  <r>
    <x v="4096"/>
    <x v="4"/>
    <x v="0"/>
    <x v="4"/>
    <x v="0"/>
    <x v="5"/>
    <n v="8461.84"/>
    <n v="152.31312"/>
    <n v="3"/>
    <n v="25385.52"/>
    <x v="4095"/>
    <n v="2.0099999999999998"/>
    <n v="450"/>
    <x v="294"/>
    <x v="7"/>
    <x v="7"/>
    <x v="7"/>
    <x v="22"/>
  </r>
  <r>
    <x v="4097"/>
    <x v="0"/>
    <x v="0"/>
    <x v="0"/>
    <x v="2"/>
    <x v="1"/>
    <n v="11789.68"/>
    <n v="212.21423999999999"/>
    <n v="4"/>
    <n v="47158.720000000001"/>
    <x v="4096"/>
    <n v="3.22"/>
    <n v="866"/>
    <x v="82"/>
    <x v="7"/>
    <x v="7"/>
    <x v="7"/>
    <x v="4"/>
  </r>
  <r>
    <x v="4098"/>
    <x v="3"/>
    <x v="3"/>
    <x v="3"/>
    <x v="0"/>
    <x v="2"/>
    <n v="1932"/>
    <n v="34.775999999999996"/>
    <n v="3"/>
    <n v="5796"/>
    <x v="4097"/>
    <n v="4.3899999999999997"/>
    <n v="1648"/>
    <x v="152"/>
    <x v="3"/>
    <x v="3"/>
    <x v="3"/>
    <x v="30"/>
  </r>
  <r>
    <x v="4099"/>
    <x v="0"/>
    <x v="0"/>
    <x v="0"/>
    <x v="1"/>
    <x v="1"/>
    <n v="2715.33"/>
    <n v="48.875939999999993"/>
    <n v="2"/>
    <n v="5430.66"/>
    <x v="4098"/>
    <n v="1.31"/>
    <n v="760"/>
    <x v="200"/>
    <x v="2"/>
    <x v="2"/>
    <x v="2"/>
    <x v="19"/>
  </r>
  <r>
    <x v="4100"/>
    <x v="1"/>
    <x v="1"/>
    <x v="1"/>
    <x v="0"/>
    <x v="5"/>
    <n v="5411"/>
    <n v="97.397999999999996"/>
    <n v="4"/>
    <n v="21644"/>
    <x v="4099"/>
    <n v="1.38"/>
    <n v="4285"/>
    <x v="288"/>
    <x v="4"/>
    <x v="4"/>
    <x v="4"/>
    <x v="14"/>
  </r>
  <r>
    <x v="4101"/>
    <x v="9"/>
    <x v="1"/>
    <x v="9"/>
    <x v="1"/>
    <x v="0"/>
    <n v="16471.75"/>
    <n v="296.49149999999997"/>
    <n v="3"/>
    <n v="49415.25"/>
    <x v="4100"/>
    <n v="1.05"/>
    <n v="146"/>
    <x v="289"/>
    <x v="3"/>
    <x v="3"/>
    <x v="3"/>
    <x v="23"/>
  </r>
  <r>
    <x v="4102"/>
    <x v="4"/>
    <x v="0"/>
    <x v="4"/>
    <x v="1"/>
    <x v="2"/>
    <n v="1553.8"/>
    <n v="27.968399999999995"/>
    <n v="2"/>
    <n v="3107.6"/>
    <x v="4101"/>
    <n v="4.3899999999999997"/>
    <n v="2634"/>
    <x v="167"/>
    <x v="8"/>
    <x v="8"/>
    <x v="8"/>
    <x v="21"/>
  </r>
  <r>
    <x v="4103"/>
    <x v="0"/>
    <x v="0"/>
    <x v="0"/>
    <x v="1"/>
    <x v="3"/>
    <n v="14386.59"/>
    <n v="258.95862"/>
    <n v="4"/>
    <n v="57546.36"/>
    <x v="4102"/>
    <n v="4.1900000000000004"/>
    <n v="1784"/>
    <x v="174"/>
    <x v="1"/>
    <x v="1"/>
    <x v="1"/>
    <x v="19"/>
  </r>
  <r>
    <x v="4104"/>
    <x v="2"/>
    <x v="2"/>
    <x v="2"/>
    <x v="0"/>
    <x v="2"/>
    <n v="14901.2"/>
    <n v="268.22159999999997"/>
    <n v="2"/>
    <n v="29802.400000000001"/>
    <x v="4103"/>
    <n v="4.88"/>
    <n v="506"/>
    <x v="278"/>
    <x v="6"/>
    <x v="6"/>
    <x v="6"/>
    <x v="1"/>
  </r>
  <r>
    <x v="4105"/>
    <x v="3"/>
    <x v="3"/>
    <x v="3"/>
    <x v="2"/>
    <x v="1"/>
    <n v="12624.16"/>
    <n v="227.23487999999998"/>
    <n v="4"/>
    <n v="50496.639999999999"/>
    <x v="4104"/>
    <n v="1.88"/>
    <n v="1077"/>
    <x v="295"/>
    <x v="7"/>
    <x v="7"/>
    <x v="7"/>
    <x v="6"/>
  </r>
  <r>
    <x v="4106"/>
    <x v="0"/>
    <x v="0"/>
    <x v="0"/>
    <x v="0"/>
    <x v="0"/>
    <n v="5973.47"/>
    <n v="107.52246"/>
    <n v="5"/>
    <n v="29867.35"/>
    <x v="4105"/>
    <n v="4.28"/>
    <n v="4369"/>
    <x v="136"/>
    <x v="0"/>
    <x v="0"/>
    <x v="0"/>
    <x v="30"/>
  </r>
  <r>
    <x v="4107"/>
    <x v="8"/>
    <x v="3"/>
    <x v="8"/>
    <x v="0"/>
    <x v="3"/>
    <n v="2850.21"/>
    <n v="51.303779999999996"/>
    <n v="4"/>
    <n v="11400.84"/>
    <x v="4106"/>
    <n v="4.3600000000000003"/>
    <n v="1813"/>
    <x v="123"/>
    <x v="8"/>
    <x v="8"/>
    <x v="8"/>
    <x v="15"/>
  </r>
  <r>
    <x v="4108"/>
    <x v="0"/>
    <x v="0"/>
    <x v="0"/>
    <x v="0"/>
    <x v="1"/>
    <n v="1516.76"/>
    <n v="27.301679999999998"/>
    <n v="2"/>
    <n v="3033.52"/>
    <x v="4107"/>
    <n v="3.28"/>
    <n v="1962"/>
    <x v="16"/>
    <x v="2"/>
    <x v="2"/>
    <x v="2"/>
    <x v="12"/>
  </r>
  <r>
    <x v="4109"/>
    <x v="1"/>
    <x v="1"/>
    <x v="1"/>
    <x v="0"/>
    <x v="0"/>
    <n v="12848.28"/>
    <n v="231.26903999999999"/>
    <n v="5"/>
    <n v="64241.4"/>
    <x v="4108"/>
    <n v="4.5199999999999996"/>
    <n v="3376"/>
    <x v="270"/>
    <x v="9"/>
    <x v="9"/>
    <x v="9"/>
    <x v="26"/>
  </r>
  <r>
    <x v="4110"/>
    <x v="8"/>
    <x v="3"/>
    <x v="8"/>
    <x v="1"/>
    <x v="2"/>
    <n v="8486.8700000000008"/>
    <n v="152.76366000000002"/>
    <n v="5"/>
    <n v="42434.35"/>
    <x v="4109"/>
    <n v="3.72"/>
    <n v="1292"/>
    <x v="116"/>
    <x v="3"/>
    <x v="3"/>
    <x v="3"/>
    <x v="17"/>
  </r>
  <r>
    <x v="4111"/>
    <x v="8"/>
    <x v="3"/>
    <x v="8"/>
    <x v="1"/>
    <x v="2"/>
    <n v="5113.63"/>
    <n v="92.045339999999996"/>
    <n v="1"/>
    <n v="5113.63"/>
    <x v="4110"/>
    <n v="3"/>
    <n v="4490"/>
    <x v="61"/>
    <x v="8"/>
    <x v="8"/>
    <x v="8"/>
    <x v="11"/>
  </r>
  <r>
    <x v="4112"/>
    <x v="6"/>
    <x v="4"/>
    <x v="6"/>
    <x v="2"/>
    <x v="3"/>
    <n v="7396.89"/>
    <n v="133.14401999999998"/>
    <n v="5"/>
    <n v="36984.449999999997"/>
    <x v="4111"/>
    <n v="4.54"/>
    <n v="1769"/>
    <x v="206"/>
    <x v="6"/>
    <x v="6"/>
    <x v="6"/>
    <x v="3"/>
  </r>
  <r>
    <x v="4113"/>
    <x v="6"/>
    <x v="4"/>
    <x v="6"/>
    <x v="1"/>
    <x v="2"/>
    <n v="10885.11"/>
    <n v="195.93197999999998"/>
    <n v="5"/>
    <n v="54425.55"/>
    <x v="4112"/>
    <n v="1.41"/>
    <n v="2411"/>
    <x v="11"/>
    <x v="2"/>
    <x v="2"/>
    <x v="2"/>
    <x v="11"/>
  </r>
  <r>
    <x v="4114"/>
    <x v="5"/>
    <x v="1"/>
    <x v="5"/>
    <x v="2"/>
    <x v="1"/>
    <n v="2464.61"/>
    <n v="44.36298"/>
    <n v="1"/>
    <n v="2464.61"/>
    <x v="4113"/>
    <n v="1.5"/>
    <n v="3710"/>
    <x v="166"/>
    <x v="0"/>
    <x v="0"/>
    <x v="0"/>
    <x v="10"/>
  </r>
  <r>
    <x v="4115"/>
    <x v="5"/>
    <x v="1"/>
    <x v="5"/>
    <x v="1"/>
    <x v="1"/>
    <n v="10063.09"/>
    <n v="181.13561999999999"/>
    <n v="5"/>
    <n v="50315.45"/>
    <x v="4114"/>
    <n v="1.85"/>
    <n v="4898"/>
    <x v="220"/>
    <x v="4"/>
    <x v="4"/>
    <x v="4"/>
    <x v="12"/>
  </r>
  <r>
    <x v="4116"/>
    <x v="2"/>
    <x v="2"/>
    <x v="2"/>
    <x v="1"/>
    <x v="0"/>
    <n v="17996.79"/>
    <n v="323.94221999999996"/>
    <n v="2"/>
    <n v="35993.58"/>
    <x v="4115"/>
    <n v="4.97"/>
    <n v="305"/>
    <x v="221"/>
    <x v="7"/>
    <x v="7"/>
    <x v="7"/>
    <x v="11"/>
  </r>
  <r>
    <x v="4117"/>
    <x v="3"/>
    <x v="3"/>
    <x v="3"/>
    <x v="2"/>
    <x v="0"/>
    <n v="17475.240000000002"/>
    <n v="314.55432000000002"/>
    <n v="5"/>
    <n v="87376.2"/>
    <x v="4116"/>
    <n v="2.64"/>
    <n v="394"/>
    <x v="155"/>
    <x v="2"/>
    <x v="2"/>
    <x v="2"/>
    <x v="3"/>
  </r>
  <r>
    <x v="4118"/>
    <x v="8"/>
    <x v="3"/>
    <x v="8"/>
    <x v="0"/>
    <x v="5"/>
    <n v="2287.73"/>
    <n v="41.179139999999997"/>
    <n v="3"/>
    <n v="6863.19"/>
    <x v="4117"/>
    <n v="2.19"/>
    <n v="1938"/>
    <x v="5"/>
    <x v="5"/>
    <x v="5"/>
    <x v="5"/>
    <x v="5"/>
  </r>
  <r>
    <x v="4119"/>
    <x v="6"/>
    <x v="4"/>
    <x v="6"/>
    <x v="1"/>
    <x v="3"/>
    <n v="8021.52"/>
    <n v="144.38736"/>
    <n v="2"/>
    <n v="16043.04"/>
    <x v="4118"/>
    <n v="3.55"/>
    <n v="4644"/>
    <x v="214"/>
    <x v="10"/>
    <x v="10"/>
    <x v="10"/>
    <x v="27"/>
  </r>
  <r>
    <x v="4120"/>
    <x v="2"/>
    <x v="2"/>
    <x v="2"/>
    <x v="1"/>
    <x v="0"/>
    <n v="6595.63"/>
    <n v="118.72134"/>
    <n v="2"/>
    <n v="13191.26"/>
    <x v="4119"/>
    <n v="3.52"/>
    <n v="1952"/>
    <x v="314"/>
    <x v="10"/>
    <x v="10"/>
    <x v="10"/>
    <x v="26"/>
  </r>
  <r>
    <x v="4121"/>
    <x v="7"/>
    <x v="0"/>
    <x v="7"/>
    <x v="1"/>
    <x v="4"/>
    <n v="14225.19"/>
    <n v="256.05342000000002"/>
    <n v="1"/>
    <n v="14225.19"/>
    <x v="4120"/>
    <n v="3.14"/>
    <n v="4681"/>
    <x v="316"/>
    <x v="6"/>
    <x v="6"/>
    <x v="6"/>
    <x v="29"/>
  </r>
  <r>
    <x v="4122"/>
    <x v="4"/>
    <x v="0"/>
    <x v="4"/>
    <x v="1"/>
    <x v="2"/>
    <n v="9277.48"/>
    <n v="166.99463999999998"/>
    <n v="5"/>
    <n v="46387.4"/>
    <x v="4121"/>
    <n v="4.4800000000000004"/>
    <n v="511"/>
    <x v="14"/>
    <x v="3"/>
    <x v="3"/>
    <x v="3"/>
    <x v="0"/>
  </r>
  <r>
    <x v="4123"/>
    <x v="2"/>
    <x v="2"/>
    <x v="2"/>
    <x v="0"/>
    <x v="3"/>
    <n v="14468.97"/>
    <n v="260.44145999999995"/>
    <n v="1"/>
    <n v="14468.97"/>
    <x v="4122"/>
    <n v="4.12"/>
    <n v="2836"/>
    <x v="308"/>
    <x v="11"/>
    <x v="11"/>
    <x v="11"/>
    <x v="8"/>
  </r>
  <r>
    <x v="4124"/>
    <x v="1"/>
    <x v="1"/>
    <x v="1"/>
    <x v="1"/>
    <x v="3"/>
    <n v="13608.11"/>
    <n v="244.94597999999999"/>
    <n v="5"/>
    <n v="68040.55"/>
    <x v="4123"/>
    <n v="3.53"/>
    <n v="4384"/>
    <x v="16"/>
    <x v="2"/>
    <x v="2"/>
    <x v="2"/>
    <x v="12"/>
  </r>
  <r>
    <x v="4125"/>
    <x v="3"/>
    <x v="3"/>
    <x v="3"/>
    <x v="0"/>
    <x v="2"/>
    <n v="8889.73"/>
    <n v="160.01513999999997"/>
    <n v="4"/>
    <n v="35558.92"/>
    <x v="4124"/>
    <n v="4.1900000000000004"/>
    <n v="1554"/>
    <x v="350"/>
    <x v="6"/>
    <x v="6"/>
    <x v="6"/>
    <x v="14"/>
  </r>
  <r>
    <x v="4126"/>
    <x v="1"/>
    <x v="1"/>
    <x v="1"/>
    <x v="1"/>
    <x v="2"/>
    <n v="13853.97"/>
    <n v="249.37145999999996"/>
    <n v="3"/>
    <n v="41561.910000000003"/>
    <x v="4125"/>
    <n v="1.46"/>
    <n v="4600"/>
    <x v="1"/>
    <x v="1"/>
    <x v="1"/>
    <x v="1"/>
    <x v="1"/>
  </r>
  <r>
    <x v="4127"/>
    <x v="9"/>
    <x v="1"/>
    <x v="9"/>
    <x v="0"/>
    <x v="3"/>
    <n v="18687.689999999999"/>
    <n v="336.37841999999995"/>
    <n v="2"/>
    <n v="37375.379999999997"/>
    <x v="4126"/>
    <n v="4.01"/>
    <n v="3067"/>
    <x v="233"/>
    <x v="0"/>
    <x v="0"/>
    <x v="0"/>
    <x v="11"/>
  </r>
  <r>
    <x v="4128"/>
    <x v="2"/>
    <x v="2"/>
    <x v="2"/>
    <x v="2"/>
    <x v="3"/>
    <n v="5109.17"/>
    <n v="91.965059999999994"/>
    <n v="1"/>
    <n v="5109.17"/>
    <x v="4127"/>
    <n v="4.3099999999999996"/>
    <n v="1585"/>
    <x v="307"/>
    <x v="2"/>
    <x v="2"/>
    <x v="2"/>
    <x v="10"/>
  </r>
  <r>
    <x v="4129"/>
    <x v="6"/>
    <x v="4"/>
    <x v="6"/>
    <x v="1"/>
    <x v="5"/>
    <n v="9647.35"/>
    <n v="173.6523"/>
    <n v="4"/>
    <n v="38589.4"/>
    <x v="4128"/>
    <n v="3.01"/>
    <n v="3743"/>
    <x v="144"/>
    <x v="5"/>
    <x v="5"/>
    <x v="5"/>
    <x v="13"/>
  </r>
  <r>
    <x v="4130"/>
    <x v="8"/>
    <x v="3"/>
    <x v="8"/>
    <x v="1"/>
    <x v="1"/>
    <n v="5307.11"/>
    <n v="95.527979999999985"/>
    <n v="2"/>
    <n v="10614.22"/>
    <x v="4129"/>
    <n v="1.49"/>
    <n v="140"/>
    <x v="351"/>
    <x v="11"/>
    <x v="11"/>
    <x v="11"/>
    <x v="3"/>
  </r>
  <r>
    <x v="4131"/>
    <x v="5"/>
    <x v="1"/>
    <x v="5"/>
    <x v="2"/>
    <x v="2"/>
    <n v="16932.439999999999"/>
    <n v="304.78391999999997"/>
    <n v="3"/>
    <n v="50797.32"/>
    <x v="4130"/>
    <n v="3.25"/>
    <n v="2182"/>
    <x v="241"/>
    <x v="9"/>
    <x v="9"/>
    <x v="9"/>
    <x v="18"/>
  </r>
  <r>
    <x v="4132"/>
    <x v="3"/>
    <x v="3"/>
    <x v="3"/>
    <x v="0"/>
    <x v="0"/>
    <n v="17763.349999999999"/>
    <n v="319.74029999999993"/>
    <n v="4"/>
    <n v="71053.399999999994"/>
    <x v="4131"/>
    <n v="2.93"/>
    <n v="4808"/>
    <x v="129"/>
    <x v="7"/>
    <x v="7"/>
    <x v="7"/>
    <x v="25"/>
  </r>
  <r>
    <x v="4133"/>
    <x v="8"/>
    <x v="3"/>
    <x v="8"/>
    <x v="1"/>
    <x v="5"/>
    <n v="1466.32"/>
    <n v="26.393759999999997"/>
    <n v="4"/>
    <n v="5865.28"/>
    <x v="4132"/>
    <n v="3.4"/>
    <n v="2464"/>
    <x v="351"/>
    <x v="11"/>
    <x v="11"/>
    <x v="11"/>
    <x v="3"/>
  </r>
  <r>
    <x v="4134"/>
    <x v="9"/>
    <x v="1"/>
    <x v="9"/>
    <x v="0"/>
    <x v="4"/>
    <n v="8965.01"/>
    <n v="161.37018"/>
    <n v="5"/>
    <n v="44825.05"/>
    <x v="4133"/>
    <n v="1.61"/>
    <n v="1769"/>
    <x v="336"/>
    <x v="7"/>
    <x v="7"/>
    <x v="7"/>
    <x v="15"/>
  </r>
  <r>
    <x v="4135"/>
    <x v="7"/>
    <x v="0"/>
    <x v="7"/>
    <x v="1"/>
    <x v="4"/>
    <n v="17521.05"/>
    <n v="315.37889999999999"/>
    <n v="2"/>
    <n v="35042.1"/>
    <x v="4134"/>
    <n v="3.83"/>
    <n v="3891"/>
    <x v="242"/>
    <x v="6"/>
    <x v="6"/>
    <x v="6"/>
    <x v="30"/>
  </r>
  <r>
    <x v="4136"/>
    <x v="5"/>
    <x v="1"/>
    <x v="5"/>
    <x v="2"/>
    <x v="4"/>
    <n v="14006.19"/>
    <n v="252.11141999999998"/>
    <n v="3"/>
    <n v="42018.57"/>
    <x v="4135"/>
    <n v="3.61"/>
    <n v="1752"/>
    <x v="46"/>
    <x v="0"/>
    <x v="0"/>
    <x v="0"/>
    <x v="25"/>
  </r>
  <r>
    <x v="4137"/>
    <x v="2"/>
    <x v="2"/>
    <x v="2"/>
    <x v="0"/>
    <x v="4"/>
    <n v="12972.75"/>
    <n v="233.50949999999997"/>
    <n v="2"/>
    <n v="25945.5"/>
    <x v="4136"/>
    <n v="3.84"/>
    <n v="1651"/>
    <x v="12"/>
    <x v="7"/>
    <x v="7"/>
    <x v="7"/>
    <x v="12"/>
  </r>
  <r>
    <x v="4138"/>
    <x v="2"/>
    <x v="2"/>
    <x v="2"/>
    <x v="0"/>
    <x v="3"/>
    <n v="17766"/>
    <n v="319.78799999999995"/>
    <n v="4"/>
    <n v="71064"/>
    <x v="4137"/>
    <n v="4.5999999999999996"/>
    <n v="2139"/>
    <x v="158"/>
    <x v="8"/>
    <x v="8"/>
    <x v="8"/>
    <x v="1"/>
  </r>
  <r>
    <x v="4139"/>
    <x v="0"/>
    <x v="0"/>
    <x v="0"/>
    <x v="2"/>
    <x v="5"/>
    <n v="15006.24"/>
    <n v="270.11231999999995"/>
    <n v="5"/>
    <n v="75031.199999999997"/>
    <x v="4138"/>
    <n v="3.03"/>
    <n v="3170"/>
    <x v="124"/>
    <x v="11"/>
    <x v="11"/>
    <x v="11"/>
    <x v="24"/>
  </r>
  <r>
    <x v="4140"/>
    <x v="3"/>
    <x v="3"/>
    <x v="3"/>
    <x v="0"/>
    <x v="4"/>
    <n v="9783.16"/>
    <n v="176.09687999999997"/>
    <n v="5"/>
    <n v="48915.8"/>
    <x v="4139"/>
    <n v="4.25"/>
    <n v="1653"/>
    <x v="159"/>
    <x v="7"/>
    <x v="7"/>
    <x v="7"/>
    <x v="19"/>
  </r>
  <r>
    <x v="4141"/>
    <x v="2"/>
    <x v="2"/>
    <x v="2"/>
    <x v="2"/>
    <x v="3"/>
    <n v="19628.52"/>
    <n v="353.31335999999999"/>
    <n v="1"/>
    <n v="19628.52"/>
    <x v="4140"/>
    <n v="1.66"/>
    <n v="1997"/>
    <x v="265"/>
    <x v="6"/>
    <x v="6"/>
    <x v="6"/>
    <x v="28"/>
  </r>
  <r>
    <x v="4142"/>
    <x v="4"/>
    <x v="0"/>
    <x v="4"/>
    <x v="1"/>
    <x v="4"/>
    <n v="11610.09"/>
    <n v="208.98161999999999"/>
    <n v="3"/>
    <n v="34830.269999999997"/>
    <x v="4141"/>
    <n v="1.47"/>
    <n v="502"/>
    <x v="86"/>
    <x v="5"/>
    <x v="5"/>
    <x v="5"/>
    <x v="22"/>
  </r>
  <r>
    <x v="4143"/>
    <x v="6"/>
    <x v="4"/>
    <x v="6"/>
    <x v="0"/>
    <x v="4"/>
    <n v="1416.68"/>
    <n v="25.500239999999998"/>
    <n v="3"/>
    <n v="4250.04"/>
    <x v="4142"/>
    <n v="4.3600000000000003"/>
    <n v="2257"/>
    <x v="269"/>
    <x v="3"/>
    <x v="3"/>
    <x v="3"/>
    <x v="5"/>
  </r>
  <r>
    <x v="4144"/>
    <x v="5"/>
    <x v="1"/>
    <x v="5"/>
    <x v="0"/>
    <x v="3"/>
    <n v="1262.24"/>
    <n v="22.720319999999997"/>
    <n v="1"/>
    <n v="1262.24"/>
    <x v="4143"/>
    <n v="2.2999999999999998"/>
    <n v="3797"/>
    <x v="177"/>
    <x v="8"/>
    <x v="8"/>
    <x v="8"/>
    <x v="20"/>
  </r>
  <r>
    <x v="4145"/>
    <x v="5"/>
    <x v="1"/>
    <x v="5"/>
    <x v="2"/>
    <x v="4"/>
    <n v="12235.6"/>
    <n v="220.24079999999998"/>
    <n v="3"/>
    <n v="36706.800000000003"/>
    <x v="4144"/>
    <n v="4.13"/>
    <n v="1667"/>
    <x v="63"/>
    <x v="9"/>
    <x v="9"/>
    <x v="9"/>
    <x v="6"/>
  </r>
  <r>
    <x v="4146"/>
    <x v="5"/>
    <x v="1"/>
    <x v="5"/>
    <x v="2"/>
    <x v="2"/>
    <n v="143.52000000000001"/>
    <n v="2.5833599999999999"/>
    <n v="1"/>
    <n v="143.52000000000001"/>
    <x v="4145"/>
    <n v="2.44"/>
    <n v="2821"/>
    <x v="297"/>
    <x v="7"/>
    <x v="7"/>
    <x v="7"/>
    <x v="0"/>
  </r>
  <r>
    <x v="4147"/>
    <x v="1"/>
    <x v="1"/>
    <x v="1"/>
    <x v="1"/>
    <x v="3"/>
    <n v="10531.51"/>
    <n v="189.56717999999998"/>
    <n v="5"/>
    <n v="52657.55"/>
    <x v="4146"/>
    <n v="4.08"/>
    <n v="4888"/>
    <x v="27"/>
    <x v="9"/>
    <x v="9"/>
    <x v="9"/>
    <x v="1"/>
  </r>
  <r>
    <x v="4148"/>
    <x v="2"/>
    <x v="2"/>
    <x v="2"/>
    <x v="0"/>
    <x v="2"/>
    <n v="13702.05"/>
    <n v="246.63689999999997"/>
    <n v="5"/>
    <n v="68510.25"/>
    <x v="4147"/>
    <n v="1.27"/>
    <n v="1060"/>
    <x v="3"/>
    <x v="3"/>
    <x v="3"/>
    <x v="3"/>
    <x v="3"/>
  </r>
  <r>
    <x v="4149"/>
    <x v="6"/>
    <x v="4"/>
    <x v="6"/>
    <x v="1"/>
    <x v="4"/>
    <n v="3513.14"/>
    <n v="63.236519999999992"/>
    <n v="2"/>
    <n v="7026.28"/>
    <x v="4148"/>
    <n v="4.08"/>
    <n v="2421"/>
    <x v="274"/>
    <x v="5"/>
    <x v="5"/>
    <x v="5"/>
    <x v="7"/>
  </r>
  <r>
    <x v="4150"/>
    <x v="2"/>
    <x v="2"/>
    <x v="2"/>
    <x v="1"/>
    <x v="4"/>
    <n v="10631.16"/>
    <n v="191.36087999999998"/>
    <n v="1"/>
    <n v="10631.16"/>
    <x v="4149"/>
    <n v="4.41"/>
    <n v="4818"/>
    <x v="76"/>
    <x v="8"/>
    <x v="8"/>
    <x v="8"/>
    <x v="14"/>
  </r>
  <r>
    <x v="4151"/>
    <x v="9"/>
    <x v="1"/>
    <x v="9"/>
    <x v="2"/>
    <x v="1"/>
    <n v="6723"/>
    <n v="121.014"/>
    <n v="1"/>
    <n v="6723"/>
    <x v="4150"/>
    <n v="2.15"/>
    <n v="3154"/>
    <x v="61"/>
    <x v="8"/>
    <x v="8"/>
    <x v="8"/>
    <x v="11"/>
  </r>
  <r>
    <x v="4152"/>
    <x v="5"/>
    <x v="1"/>
    <x v="5"/>
    <x v="1"/>
    <x v="0"/>
    <n v="9399.94"/>
    <n v="169.19891999999999"/>
    <n v="4"/>
    <n v="37599.760000000002"/>
    <x v="4151"/>
    <n v="2.83"/>
    <n v="5000"/>
    <x v="78"/>
    <x v="0"/>
    <x v="0"/>
    <x v="0"/>
    <x v="12"/>
  </r>
  <r>
    <x v="4153"/>
    <x v="4"/>
    <x v="0"/>
    <x v="4"/>
    <x v="1"/>
    <x v="2"/>
    <n v="11669.75"/>
    <n v="210.05549999999999"/>
    <n v="1"/>
    <n v="11669.75"/>
    <x v="4152"/>
    <n v="4.29"/>
    <n v="4746"/>
    <x v="86"/>
    <x v="5"/>
    <x v="5"/>
    <x v="5"/>
    <x v="22"/>
  </r>
  <r>
    <x v="4154"/>
    <x v="2"/>
    <x v="2"/>
    <x v="2"/>
    <x v="0"/>
    <x v="4"/>
    <n v="8041.92"/>
    <n v="144.75456"/>
    <n v="3"/>
    <n v="24125.759999999998"/>
    <x v="4153"/>
    <n v="3.84"/>
    <n v="4451"/>
    <x v="210"/>
    <x v="9"/>
    <x v="9"/>
    <x v="9"/>
    <x v="0"/>
  </r>
  <r>
    <x v="4155"/>
    <x v="8"/>
    <x v="3"/>
    <x v="8"/>
    <x v="2"/>
    <x v="0"/>
    <n v="10990.56"/>
    <n v="197.83007999999998"/>
    <n v="2"/>
    <n v="21981.119999999999"/>
    <x v="4154"/>
    <n v="2.92"/>
    <n v="1659"/>
    <x v="162"/>
    <x v="0"/>
    <x v="0"/>
    <x v="0"/>
    <x v="14"/>
  </r>
  <r>
    <x v="4156"/>
    <x v="6"/>
    <x v="4"/>
    <x v="6"/>
    <x v="0"/>
    <x v="2"/>
    <n v="5224.99"/>
    <n v="94.049819999999983"/>
    <n v="1"/>
    <n v="5224.99"/>
    <x v="4155"/>
    <n v="3.29"/>
    <n v="2181"/>
    <x v="89"/>
    <x v="2"/>
    <x v="2"/>
    <x v="2"/>
    <x v="24"/>
  </r>
  <r>
    <x v="4157"/>
    <x v="3"/>
    <x v="3"/>
    <x v="3"/>
    <x v="1"/>
    <x v="0"/>
    <n v="6967.32"/>
    <n v="125.41175999999999"/>
    <n v="3"/>
    <n v="20901.96"/>
    <x v="4156"/>
    <n v="1.55"/>
    <n v="1231"/>
    <x v="136"/>
    <x v="0"/>
    <x v="0"/>
    <x v="0"/>
    <x v="30"/>
  </r>
  <r>
    <x v="4158"/>
    <x v="0"/>
    <x v="0"/>
    <x v="0"/>
    <x v="2"/>
    <x v="0"/>
    <n v="6026.48"/>
    <n v="108.47663999999999"/>
    <n v="2"/>
    <n v="12052.96"/>
    <x v="4157"/>
    <n v="4.3899999999999997"/>
    <n v="3148"/>
    <x v="108"/>
    <x v="4"/>
    <x v="4"/>
    <x v="4"/>
    <x v="24"/>
  </r>
  <r>
    <x v="4159"/>
    <x v="6"/>
    <x v="4"/>
    <x v="6"/>
    <x v="2"/>
    <x v="0"/>
    <n v="3378.95"/>
    <n v="60.821099999999994"/>
    <n v="3"/>
    <n v="10136.85"/>
    <x v="4158"/>
    <n v="4.8899999999999997"/>
    <n v="664"/>
    <x v="285"/>
    <x v="9"/>
    <x v="9"/>
    <x v="9"/>
    <x v="10"/>
  </r>
  <r>
    <x v="4160"/>
    <x v="2"/>
    <x v="2"/>
    <x v="2"/>
    <x v="1"/>
    <x v="3"/>
    <n v="14044.04"/>
    <n v="252.79272"/>
    <n v="1"/>
    <n v="14044.04"/>
    <x v="4159"/>
    <n v="2.19"/>
    <n v="1518"/>
    <x v="201"/>
    <x v="2"/>
    <x v="2"/>
    <x v="2"/>
    <x v="8"/>
  </r>
  <r>
    <x v="4161"/>
    <x v="2"/>
    <x v="2"/>
    <x v="2"/>
    <x v="1"/>
    <x v="0"/>
    <n v="15782.35"/>
    <n v="284.08229999999998"/>
    <n v="3"/>
    <n v="47347.05"/>
    <x v="4160"/>
    <n v="4.45"/>
    <n v="3835"/>
    <x v="306"/>
    <x v="1"/>
    <x v="1"/>
    <x v="1"/>
    <x v="0"/>
  </r>
  <r>
    <x v="4162"/>
    <x v="2"/>
    <x v="2"/>
    <x v="2"/>
    <x v="0"/>
    <x v="0"/>
    <n v="11555.36"/>
    <n v="207.99647999999999"/>
    <n v="4"/>
    <n v="46221.440000000002"/>
    <x v="4161"/>
    <n v="1.9"/>
    <n v="3322"/>
    <x v="237"/>
    <x v="4"/>
    <x v="4"/>
    <x v="4"/>
    <x v="17"/>
  </r>
  <r>
    <x v="4163"/>
    <x v="6"/>
    <x v="4"/>
    <x v="6"/>
    <x v="2"/>
    <x v="0"/>
    <n v="13050.89"/>
    <n v="234.91601999999997"/>
    <n v="1"/>
    <n v="13050.89"/>
    <x v="4162"/>
    <n v="1.38"/>
    <n v="1622"/>
    <x v="235"/>
    <x v="1"/>
    <x v="1"/>
    <x v="1"/>
    <x v="26"/>
  </r>
  <r>
    <x v="4164"/>
    <x v="7"/>
    <x v="0"/>
    <x v="7"/>
    <x v="0"/>
    <x v="2"/>
    <n v="7785.83"/>
    <n v="140.14493999999999"/>
    <n v="3"/>
    <n v="23357.49"/>
    <x v="4163"/>
    <n v="1.31"/>
    <n v="3955"/>
    <x v="354"/>
    <x v="6"/>
    <x v="6"/>
    <x v="6"/>
    <x v="16"/>
  </r>
  <r>
    <x v="4165"/>
    <x v="8"/>
    <x v="3"/>
    <x v="8"/>
    <x v="2"/>
    <x v="4"/>
    <n v="14781.91"/>
    <n v="266.07437999999996"/>
    <n v="5"/>
    <n v="73909.55"/>
    <x v="4164"/>
    <n v="1.25"/>
    <n v="4394"/>
    <x v="33"/>
    <x v="0"/>
    <x v="0"/>
    <x v="0"/>
    <x v="9"/>
  </r>
  <r>
    <x v="4166"/>
    <x v="1"/>
    <x v="1"/>
    <x v="1"/>
    <x v="0"/>
    <x v="2"/>
    <n v="11784.08"/>
    <n v="212.11343999999997"/>
    <n v="3"/>
    <n v="35352.239999999998"/>
    <x v="4165"/>
    <n v="1.1299999999999999"/>
    <n v="3019"/>
    <x v="30"/>
    <x v="5"/>
    <x v="5"/>
    <x v="5"/>
    <x v="17"/>
  </r>
  <r>
    <x v="4167"/>
    <x v="5"/>
    <x v="1"/>
    <x v="5"/>
    <x v="0"/>
    <x v="5"/>
    <n v="9918.61"/>
    <n v="178.53497999999999"/>
    <n v="5"/>
    <n v="49593.05"/>
    <x v="4166"/>
    <n v="1.75"/>
    <n v="4848"/>
    <x v="322"/>
    <x v="5"/>
    <x v="5"/>
    <x v="5"/>
    <x v="15"/>
  </r>
  <r>
    <x v="4168"/>
    <x v="3"/>
    <x v="3"/>
    <x v="3"/>
    <x v="1"/>
    <x v="3"/>
    <n v="616.79999999999995"/>
    <n v="11.102399999999998"/>
    <n v="4"/>
    <n v="2467.1999999999998"/>
    <x v="4167"/>
    <n v="1.69"/>
    <n v="3784"/>
    <x v="322"/>
    <x v="5"/>
    <x v="5"/>
    <x v="5"/>
    <x v="15"/>
  </r>
  <r>
    <x v="4169"/>
    <x v="9"/>
    <x v="1"/>
    <x v="9"/>
    <x v="1"/>
    <x v="3"/>
    <n v="6667.41"/>
    <n v="120.01337999999998"/>
    <n v="4"/>
    <n v="26669.64"/>
    <x v="4168"/>
    <n v="3.77"/>
    <n v="4876"/>
    <x v="339"/>
    <x v="11"/>
    <x v="11"/>
    <x v="11"/>
    <x v="12"/>
  </r>
  <r>
    <x v="4170"/>
    <x v="4"/>
    <x v="0"/>
    <x v="4"/>
    <x v="0"/>
    <x v="2"/>
    <n v="2301.16"/>
    <n v="41.420879999999997"/>
    <n v="4"/>
    <n v="9204.64"/>
    <x v="4169"/>
    <n v="4.88"/>
    <n v="949"/>
    <x v="330"/>
    <x v="2"/>
    <x v="2"/>
    <x v="2"/>
    <x v="18"/>
  </r>
  <r>
    <x v="4171"/>
    <x v="7"/>
    <x v="0"/>
    <x v="7"/>
    <x v="1"/>
    <x v="2"/>
    <n v="9713.77"/>
    <n v="174.84786"/>
    <n v="3"/>
    <n v="29141.31"/>
    <x v="4170"/>
    <n v="1.01"/>
    <n v="1545"/>
    <x v="97"/>
    <x v="0"/>
    <x v="0"/>
    <x v="0"/>
    <x v="28"/>
  </r>
  <r>
    <x v="4172"/>
    <x v="2"/>
    <x v="2"/>
    <x v="2"/>
    <x v="1"/>
    <x v="3"/>
    <n v="13941.43"/>
    <n v="250.94573999999997"/>
    <n v="4"/>
    <n v="55765.72"/>
    <x v="4171"/>
    <n v="1.48"/>
    <n v="3055"/>
    <x v="280"/>
    <x v="11"/>
    <x v="11"/>
    <x v="11"/>
    <x v="7"/>
  </r>
  <r>
    <x v="4173"/>
    <x v="4"/>
    <x v="0"/>
    <x v="4"/>
    <x v="0"/>
    <x v="0"/>
    <n v="12303.7"/>
    <n v="221.4666"/>
    <n v="3"/>
    <n v="36911.1"/>
    <x v="4172"/>
    <n v="4.78"/>
    <n v="4135"/>
    <x v="48"/>
    <x v="6"/>
    <x v="6"/>
    <x v="6"/>
    <x v="27"/>
  </r>
  <r>
    <x v="4174"/>
    <x v="7"/>
    <x v="0"/>
    <x v="7"/>
    <x v="1"/>
    <x v="4"/>
    <n v="4231.8900000000003"/>
    <n v="76.174019999999999"/>
    <n v="3"/>
    <n v="12695.67"/>
    <x v="4173"/>
    <n v="3.2"/>
    <n v="3879"/>
    <x v="206"/>
    <x v="6"/>
    <x v="6"/>
    <x v="6"/>
    <x v="3"/>
  </r>
  <r>
    <x v="4175"/>
    <x v="3"/>
    <x v="3"/>
    <x v="3"/>
    <x v="0"/>
    <x v="1"/>
    <n v="18512.63"/>
    <n v="333.22733999999997"/>
    <n v="4"/>
    <n v="74050.52"/>
    <x v="4174"/>
    <n v="4.3600000000000003"/>
    <n v="3353"/>
    <x v="24"/>
    <x v="4"/>
    <x v="4"/>
    <x v="4"/>
    <x v="18"/>
  </r>
  <r>
    <x v="4176"/>
    <x v="4"/>
    <x v="0"/>
    <x v="4"/>
    <x v="2"/>
    <x v="2"/>
    <n v="1673.81"/>
    <n v="30.128579999999996"/>
    <n v="3"/>
    <n v="5021.43"/>
    <x v="4175"/>
    <n v="4.1100000000000003"/>
    <n v="2315"/>
    <x v="317"/>
    <x v="9"/>
    <x v="9"/>
    <x v="9"/>
    <x v="11"/>
  </r>
  <r>
    <x v="4177"/>
    <x v="7"/>
    <x v="0"/>
    <x v="7"/>
    <x v="2"/>
    <x v="5"/>
    <n v="16485.439999999999"/>
    <n v="296.73791999999997"/>
    <n v="1"/>
    <n v="16485.439999999999"/>
    <x v="4176"/>
    <n v="4.43"/>
    <n v="4608"/>
    <x v="183"/>
    <x v="11"/>
    <x v="11"/>
    <x v="11"/>
    <x v="14"/>
  </r>
  <r>
    <x v="4178"/>
    <x v="7"/>
    <x v="0"/>
    <x v="7"/>
    <x v="0"/>
    <x v="0"/>
    <n v="3002.34"/>
    <n v="54.042119999999997"/>
    <n v="3"/>
    <n v="9007.02"/>
    <x v="4177"/>
    <n v="2.5299999999999998"/>
    <n v="4590"/>
    <x v="215"/>
    <x v="6"/>
    <x v="6"/>
    <x v="6"/>
    <x v="11"/>
  </r>
  <r>
    <x v="4179"/>
    <x v="9"/>
    <x v="1"/>
    <x v="9"/>
    <x v="2"/>
    <x v="4"/>
    <n v="4668.3999999999996"/>
    <n v="84.031199999999984"/>
    <n v="3"/>
    <n v="14005.2"/>
    <x v="4178"/>
    <n v="4.8499999999999996"/>
    <n v="3984"/>
    <x v="29"/>
    <x v="5"/>
    <x v="5"/>
    <x v="5"/>
    <x v="19"/>
  </r>
  <r>
    <x v="4180"/>
    <x v="7"/>
    <x v="0"/>
    <x v="7"/>
    <x v="0"/>
    <x v="3"/>
    <n v="3671.28"/>
    <n v="66.083039999999997"/>
    <n v="5"/>
    <n v="18356.400000000001"/>
    <x v="4179"/>
    <n v="4.74"/>
    <n v="3911"/>
    <x v="331"/>
    <x v="8"/>
    <x v="8"/>
    <x v="8"/>
    <x v="2"/>
  </r>
  <r>
    <x v="4181"/>
    <x v="1"/>
    <x v="1"/>
    <x v="1"/>
    <x v="1"/>
    <x v="3"/>
    <n v="19666.32"/>
    <n v="353.99375999999995"/>
    <n v="5"/>
    <n v="98331.6"/>
    <x v="4180"/>
    <n v="3.78"/>
    <n v="3645"/>
    <x v="221"/>
    <x v="7"/>
    <x v="7"/>
    <x v="7"/>
    <x v="11"/>
  </r>
  <r>
    <x v="4182"/>
    <x v="0"/>
    <x v="0"/>
    <x v="0"/>
    <x v="0"/>
    <x v="5"/>
    <n v="19075.2"/>
    <n v="343.35359999999997"/>
    <n v="1"/>
    <n v="19075.2"/>
    <x v="4181"/>
    <n v="3.79"/>
    <n v="1279"/>
    <x v="169"/>
    <x v="10"/>
    <x v="10"/>
    <x v="10"/>
    <x v="19"/>
  </r>
  <r>
    <x v="4183"/>
    <x v="1"/>
    <x v="1"/>
    <x v="1"/>
    <x v="1"/>
    <x v="4"/>
    <n v="12640.58"/>
    <n v="227.53043999999997"/>
    <n v="5"/>
    <n v="63202.9"/>
    <x v="4182"/>
    <n v="4.4400000000000004"/>
    <n v="394"/>
    <x v="140"/>
    <x v="1"/>
    <x v="1"/>
    <x v="1"/>
    <x v="23"/>
  </r>
  <r>
    <x v="4184"/>
    <x v="6"/>
    <x v="4"/>
    <x v="6"/>
    <x v="0"/>
    <x v="3"/>
    <n v="11000.5"/>
    <n v="198.00899999999999"/>
    <n v="3"/>
    <n v="33001.5"/>
    <x v="4183"/>
    <n v="3.48"/>
    <n v="4869"/>
    <x v="48"/>
    <x v="6"/>
    <x v="6"/>
    <x v="6"/>
    <x v="27"/>
  </r>
  <r>
    <x v="4185"/>
    <x v="9"/>
    <x v="1"/>
    <x v="9"/>
    <x v="0"/>
    <x v="3"/>
    <n v="11701.86"/>
    <n v="210.63347999999999"/>
    <n v="3"/>
    <n v="35105.58"/>
    <x v="4184"/>
    <n v="2.2599999999999998"/>
    <n v="1717"/>
    <x v="79"/>
    <x v="11"/>
    <x v="11"/>
    <x v="11"/>
    <x v="4"/>
  </r>
  <r>
    <x v="4186"/>
    <x v="3"/>
    <x v="3"/>
    <x v="3"/>
    <x v="1"/>
    <x v="5"/>
    <n v="6335.87"/>
    <n v="114.04565999999998"/>
    <n v="3"/>
    <n v="19007.61"/>
    <x v="4185"/>
    <n v="2.61"/>
    <n v="4479"/>
    <x v="31"/>
    <x v="2"/>
    <x v="2"/>
    <x v="2"/>
    <x v="20"/>
  </r>
  <r>
    <x v="4187"/>
    <x v="0"/>
    <x v="0"/>
    <x v="0"/>
    <x v="2"/>
    <x v="2"/>
    <n v="7108.06"/>
    <n v="127.94508"/>
    <n v="1"/>
    <n v="7108.06"/>
    <x v="4186"/>
    <n v="3.32"/>
    <n v="2852"/>
    <x v="178"/>
    <x v="8"/>
    <x v="8"/>
    <x v="8"/>
    <x v="5"/>
  </r>
  <r>
    <x v="4188"/>
    <x v="0"/>
    <x v="0"/>
    <x v="0"/>
    <x v="0"/>
    <x v="5"/>
    <n v="5983.55"/>
    <n v="107.70389999999999"/>
    <n v="1"/>
    <n v="5983.55"/>
    <x v="4187"/>
    <n v="4.74"/>
    <n v="4210"/>
    <x v="167"/>
    <x v="8"/>
    <x v="8"/>
    <x v="8"/>
    <x v="21"/>
  </r>
  <r>
    <x v="4189"/>
    <x v="5"/>
    <x v="1"/>
    <x v="5"/>
    <x v="0"/>
    <x v="3"/>
    <n v="18073.490000000002"/>
    <n v="325.32281999999998"/>
    <n v="2"/>
    <n v="36146.980000000003"/>
    <x v="4188"/>
    <n v="3.4"/>
    <n v="804"/>
    <x v="150"/>
    <x v="8"/>
    <x v="8"/>
    <x v="8"/>
    <x v="6"/>
  </r>
  <r>
    <x v="4190"/>
    <x v="3"/>
    <x v="3"/>
    <x v="3"/>
    <x v="0"/>
    <x v="3"/>
    <n v="15892.07"/>
    <n v="286.05725999999999"/>
    <n v="5"/>
    <n v="79460.350000000006"/>
    <x v="4189"/>
    <n v="3.57"/>
    <n v="4407"/>
    <x v="3"/>
    <x v="3"/>
    <x v="3"/>
    <x v="3"/>
    <x v="3"/>
  </r>
  <r>
    <x v="4191"/>
    <x v="0"/>
    <x v="0"/>
    <x v="0"/>
    <x v="0"/>
    <x v="5"/>
    <n v="12583.04"/>
    <n v="226.49472"/>
    <n v="1"/>
    <n v="12583.04"/>
    <x v="4190"/>
    <n v="4.8899999999999997"/>
    <n v="2309"/>
    <x v="170"/>
    <x v="9"/>
    <x v="9"/>
    <x v="9"/>
    <x v="23"/>
  </r>
  <r>
    <x v="4192"/>
    <x v="6"/>
    <x v="4"/>
    <x v="6"/>
    <x v="2"/>
    <x v="1"/>
    <n v="15578.82"/>
    <n v="280.41875999999996"/>
    <n v="5"/>
    <n v="77894.100000000006"/>
    <x v="4191"/>
    <n v="4.92"/>
    <n v="3648"/>
    <x v="99"/>
    <x v="9"/>
    <x v="9"/>
    <x v="9"/>
    <x v="20"/>
  </r>
  <r>
    <x v="4193"/>
    <x v="8"/>
    <x v="3"/>
    <x v="8"/>
    <x v="0"/>
    <x v="0"/>
    <n v="12156.45"/>
    <n v="218.81610000000001"/>
    <n v="4"/>
    <n v="48625.8"/>
    <x v="4192"/>
    <n v="2.69"/>
    <n v="1745"/>
    <x v="2"/>
    <x v="2"/>
    <x v="2"/>
    <x v="2"/>
    <x v="2"/>
  </r>
  <r>
    <x v="4194"/>
    <x v="6"/>
    <x v="4"/>
    <x v="6"/>
    <x v="2"/>
    <x v="0"/>
    <n v="3550.12"/>
    <n v="63.902159999999995"/>
    <n v="4"/>
    <n v="14200.48"/>
    <x v="4193"/>
    <n v="3.52"/>
    <n v="4671"/>
    <x v="109"/>
    <x v="11"/>
    <x v="11"/>
    <x v="11"/>
    <x v="11"/>
  </r>
  <r>
    <x v="4195"/>
    <x v="5"/>
    <x v="1"/>
    <x v="5"/>
    <x v="0"/>
    <x v="5"/>
    <n v="15024.16"/>
    <n v="270.43487999999996"/>
    <n v="1"/>
    <n v="15024.16"/>
    <x v="4194"/>
    <n v="3.94"/>
    <n v="3617"/>
    <x v="86"/>
    <x v="5"/>
    <x v="5"/>
    <x v="5"/>
    <x v="22"/>
  </r>
  <r>
    <x v="4196"/>
    <x v="1"/>
    <x v="1"/>
    <x v="1"/>
    <x v="1"/>
    <x v="0"/>
    <n v="9222.94"/>
    <n v="166.01292000000001"/>
    <n v="5"/>
    <n v="46114.7"/>
    <x v="4195"/>
    <n v="2.61"/>
    <n v="1402"/>
    <x v="346"/>
    <x v="9"/>
    <x v="9"/>
    <x v="9"/>
    <x v="12"/>
  </r>
  <r>
    <x v="4197"/>
    <x v="7"/>
    <x v="0"/>
    <x v="7"/>
    <x v="0"/>
    <x v="5"/>
    <n v="8061.64"/>
    <n v="145.10952"/>
    <n v="3"/>
    <n v="24184.92"/>
    <x v="4196"/>
    <n v="1.26"/>
    <n v="2591"/>
    <x v="73"/>
    <x v="4"/>
    <x v="4"/>
    <x v="4"/>
    <x v="0"/>
  </r>
  <r>
    <x v="4198"/>
    <x v="0"/>
    <x v="0"/>
    <x v="0"/>
    <x v="2"/>
    <x v="0"/>
    <n v="10330.01"/>
    <n v="185.94018"/>
    <n v="3"/>
    <n v="30990.03"/>
    <x v="4197"/>
    <n v="4.47"/>
    <n v="4609"/>
    <x v="11"/>
    <x v="2"/>
    <x v="2"/>
    <x v="2"/>
    <x v="11"/>
  </r>
  <r>
    <x v="4199"/>
    <x v="3"/>
    <x v="3"/>
    <x v="3"/>
    <x v="1"/>
    <x v="4"/>
    <n v="4595.91"/>
    <n v="82.726379999999992"/>
    <n v="3"/>
    <n v="13787.73"/>
    <x v="4198"/>
    <n v="2.12"/>
    <n v="3269"/>
    <x v="167"/>
    <x v="8"/>
    <x v="8"/>
    <x v="8"/>
    <x v="21"/>
  </r>
  <r>
    <x v="4200"/>
    <x v="2"/>
    <x v="2"/>
    <x v="2"/>
    <x v="0"/>
    <x v="1"/>
    <n v="17603.34"/>
    <n v="316.86011999999999"/>
    <n v="5"/>
    <n v="88016.7"/>
    <x v="4199"/>
    <n v="3.6"/>
    <n v="3474"/>
    <x v="176"/>
    <x v="6"/>
    <x v="6"/>
    <x v="6"/>
    <x v="9"/>
  </r>
  <r>
    <x v="4201"/>
    <x v="3"/>
    <x v="3"/>
    <x v="3"/>
    <x v="1"/>
    <x v="3"/>
    <n v="19106.32"/>
    <n v="343.91375999999997"/>
    <n v="4"/>
    <n v="76425.279999999999"/>
    <x v="4200"/>
    <n v="3.52"/>
    <n v="3710"/>
    <x v="316"/>
    <x v="6"/>
    <x v="6"/>
    <x v="6"/>
    <x v="29"/>
  </r>
  <r>
    <x v="4202"/>
    <x v="5"/>
    <x v="1"/>
    <x v="5"/>
    <x v="0"/>
    <x v="3"/>
    <n v="6214.1"/>
    <n v="111.85379999999999"/>
    <n v="3"/>
    <n v="18642.3"/>
    <x v="4201"/>
    <n v="1.45"/>
    <n v="396"/>
    <x v="149"/>
    <x v="6"/>
    <x v="6"/>
    <x v="6"/>
    <x v="21"/>
  </r>
  <r>
    <x v="4203"/>
    <x v="0"/>
    <x v="0"/>
    <x v="0"/>
    <x v="2"/>
    <x v="3"/>
    <n v="16963.64"/>
    <n v="305.34551999999996"/>
    <n v="5"/>
    <n v="84818.2"/>
    <x v="4202"/>
    <n v="3.35"/>
    <n v="3601"/>
    <x v="167"/>
    <x v="8"/>
    <x v="8"/>
    <x v="8"/>
    <x v="21"/>
  </r>
  <r>
    <x v="4204"/>
    <x v="8"/>
    <x v="3"/>
    <x v="8"/>
    <x v="0"/>
    <x v="2"/>
    <n v="13117.89"/>
    <n v="236.12201999999996"/>
    <n v="2"/>
    <n v="26235.78"/>
    <x v="4203"/>
    <n v="3.66"/>
    <n v="4414"/>
    <x v="291"/>
    <x v="1"/>
    <x v="1"/>
    <x v="1"/>
    <x v="21"/>
  </r>
  <r>
    <x v="4205"/>
    <x v="9"/>
    <x v="1"/>
    <x v="9"/>
    <x v="1"/>
    <x v="3"/>
    <n v="7582.62"/>
    <n v="136.48715999999999"/>
    <n v="2"/>
    <n v="15165.24"/>
    <x v="4204"/>
    <n v="3.82"/>
    <n v="3323"/>
    <x v="206"/>
    <x v="6"/>
    <x v="6"/>
    <x v="6"/>
    <x v="3"/>
  </r>
  <r>
    <x v="4206"/>
    <x v="5"/>
    <x v="1"/>
    <x v="5"/>
    <x v="1"/>
    <x v="2"/>
    <n v="17883.22"/>
    <n v="321.89796000000001"/>
    <n v="4"/>
    <n v="71532.88"/>
    <x v="4205"/>
    <n v="4.95"/>
    <n v="1658"/>
    <x v="271"/>
    <x v="6"/>
    <x v="6"/>
    <x v="6"/>
    <x v="26"/>
  </r>
  <r>
    <x v="4207"/>
    <x v="9"/>
    <x v="1"/>
    <x v="9"/>
    <x v="1"/>
    <x v="3"/>
    <n v="9660.1200000000008"/>
    <n v="173.88216"/>
    <n v="4"/>
    <n v="38640.480000000003"/>
    <x v="4206"/>
    <n v="2.39"/>
    <n v="1069"/>
    <x v="156"/>
    <x v="10"/>
    <x v="10"/>
    <x v="10"/>
    <x v="8"/>
  </r>
  <r>
    <x v="4208"/>
    <x v="4"/>
    <x v="0"/>
    <x v="4"/>
    <x v="0"/>
    <x v="3"/>
    <n v="11160.89"/>
    <n v="200.89601999999996"/>
    <n v="4"/>
    <n v="44643.56"/>
    <x v="4207"/>
    <n v="1.96"/>
    <n v="1267"/>
    <x v="267"/>
    <x v="2"/>
    <x v="2"/>
    <x v="2"/>
    <x v="23"/>
  </r>
  <r>
    <x v="4209"/>
    <x v="2"/>
    <x v="2"/>
    <x v="2"/>
    <x v="2"/>
    <x v="0"/>
    <n v="19039.39"/>
    <n v="342.70901999999995"/>
    <n v="3"/>
    <n v="57118.17"/>
    <x v="4208"/>
    <n v="1.62"/>
    <n v="4208"/>
    <x v="242"/>
    <x v="6"/>
    <x v="6"/>
    <x v="6"/>
    <x v="30"/>
  </r>
  <r>
    <x v="4210"/>
    <x v="7"/>
    <x v="0"/>
    <x v="7"/>
    <x v="0"/>
    <x v="3"/>
    <n v="13671.69"/>
    <n v="246.09041999999999"/>
    <n v="4"/>
    <n v="54686.76"/>
    <x v="4209"/>
    <n v="2.2799999999999998"/>
    <n v="283"/>
    <x v="151"/>
    <x v="10"/>
    <x v="10"/>
    <x v="10"/>
    <x v="11"/>
  </r>
  <r>
    <x v="4211"/>
    <x v="8"/>
    <x v="3"/>
    <x v="8"/>
    <x v="0"/>
    <x v="4"/>
    <n v="17374.650000000001"/>
    <n v="312.74369999999999"/>
    <n v="5"/>
    <n v="86873.25"/>
    <x v="4210"/>
    <n v="4.74"/>
    <n v="689"/>
    <x v="84"/>
    <x v="10"/>
    <x v="10"/>
    <x v="10"/>
    <x v="9"/>
  </r>
  <r>
    <x v="4212"/>
    <x v="9"/>
    <x v="1"/>
    <x v="9"/>
    <x v="1"/>
    <x v="2"/>
    <n v="14956.65"/>
    <n v="269.21969999999999"/>
    <n v="5"/>
    <n v="74783.25"/>
    <x v="4211"/>
    <n v="2.31"/>
    <n v="3973"/>
    <x v="319"/>
    <x v="3"/>
    <x v="3"/>
    <x v="3"/>
    <x v="14"/>
  </r>
  <r>
    <x v="4213"/>
    <x v="4"/>
    <x v="0"/>
    <x v="4"/>
    <x v="2"/>
    <x v="5"/>
    <n v="11002.88"/>
    <n v="198.05183999999997"/>
    <n v="2"/>
    <n v="22005.759999999998"/>
    <x v="4212"/>
    <n v="1.68"/>
    <n v="2841"/>
    <x v="163"/>
    <x v="3"/>
    <x v="3"/>
    <x v="3"/>
    <x v="25"/>
  </r>
  <r>
    <x v="4214"/>
    <x v="2"/>
    <x v="2"/>
    <x v="2"/>
    <x v="1"/>
    <x v="4"/>
    <n v="17174.650000000001"/>
    <n v="309.14370000000002"/>
    <n v="5"/>
    <n v="85873.25"/>
    <x v="4213"/>
    <n v="4.7"/>
    <n v="877"/>
    <x v="285"/>
    <x v="9"/>
    <x v="9"/>
    <x v="9"/>
    <x v="10"/>
  </r>
  <r>
    <x v="4215"/>
    <x v="8"/>
    <x v="3"/>
    <x v="8"/>
    <x v="2"/>
    <x v="3"/>
    <n v="2586.62"/>
    <n v="46.559159999999991"/>
    <n v="3"/>
    <n v="7759.86"/>
    <x v="4214"/>
    <n v="1.69"/>
    <n v="2503"/>
    <x v="243"/>
    <x v="5"/>
    <x v="5"/>
    <x v="5"/>
    <x v="27"/>
  </r>
  <r>
    <x v="4216"/>
    <x v="2"/>
    <x v="2"/>
    <x v="2"/>
    <x v="0"/>
    <x v="4"/>
    <n v="15023.54"/>
    <n v="270.42372"/>
    <n v="3"/>
    <n v="45070.62"/>
    <x v="4215"/>
    <n v="3.69"/>
    <n v="3249"/>
    <x v="268"/>
    <x v="4"/>
    <x v="4"/>
    <x v="4"/>
    <x v="20"/>
  </r>
  <r>
    <x v="4217"/>
    <x v="8"/>
    <x v="3"/>
    <x v="8"/>
    <x v="0"/>
    <x v="0"/>
    <n v="7505.86"/>
    <n v="135.10547999999997"/>
    <n v="2"/>
    <n v="15011.72"/>
    <x v="4216"/>
    <n v="4.45"/>
    <n v="950"/>
    <x v="41"/>
    <x v="6"/>
    <x v="6"/>
    <x v="6"/>
    <x v="19"/>
  </r>
  <r>
    <x v="4218"/>
    <x v="2"/>
    <x v="2"/>
    <x v="2"/>
    <x v="1"/>
    <x v="2"/>
    <n v="8361.5499999999993"/>
    <n v="150.50789999999998"/>
    <n v="5"/>
    <n v="41807.75"/>
    <x v="4217"/>
    <n v="1.32"/>
    <n v="2802"/>
    <x v="98"/>
    <x v="8"/>
    <x v="8"/>
    <x v="8"/>
    <x v="19"/>
  </r>
  <r>
    <x v="4219"/>
    <x v="3"/>
    <x v="3"/>
    <x v="3"/>
    <x v="2"/>
    <x v="4"/>
    <n v="12867.28"/>
    <n v="231.61104"/>
    <n v="1"/>
    <n v="12867.28"/>
    <x v="4218"/>
    <n v="4.75"/>
    <n v="4195"/>
    <x v="22"/>
    <x v="8"/>
    <x v="8"/>
    <x v="8"/>
    <x v="17"/>
  </r>
  <r>
    <x v="4220"/>
    <x v="1"/>
    <x v="1"/>
    <x v="1"/>
    <x v="2"/>
    <x v="1"/>
    <n v="2688.63"/>
    <n v="48.395339999999997"/>
    <n v="5"/>
    <n v="13443.15"/>
    <x v="4219"/>
    <n v="1.1399999999999999"/>
    <n v="13"/>
    <x v="4"/>
    <x v="4"/>
    <x v="4"/>
    <x v="4"/>
    <x v="4"/>
  </r>
  <r>
    <x v="4221"/>
    <x v="8"/>
    <x v="3"/>
    <x v="8"/>
    <x v="1"/>
    <x v="5"/>
    <n v="11806.89"/>
    <n v="212.52401999999998"/>
    <n v="1"/>
    <n v="11806.89"/>
    <x v="4220"/>
    <n v="2"/>
    <n v="4915"/>
    <x v="5"/>
    <x v="5"/>
    <x v="5"/>
    <x v="5"/>
    <x v="5"/>
  </r>
  <r>
    <x v="4222"/>
    <x v="3"/>
    <x v="3"/>
    <x v="3"/>
    <x v="2"/>
    <x v="5"/>
    <n v="10162.42"/>
    <n v="182.92355999999998"/>
    <n v="4"/>
    <n v="40649.68"/>
    <x v="4221"/>
    <n v="1.56"/>
    <n v="4001"/>
    <x v="294"/>
    <x v="7"/>
    <x v="7"/>
    <x v="7"/>
    <x v="22"/>
  </r>
  <r>
    <x v="4223"/>
    <x v="7"/>
    <x v="0"/>
    <x v="7"/>
    <x v="1"/>
    <x v="5"/>
    <n v="9373.06"/>
    <n v="168.71507999999997"/>
    <n v="3"/>
    <n v="28119.18"/>
    <x v="4222"/>
    <n v="1.6"/>
    <n v="4369"/>
    <x v="24"/>
    <x v="4"/>
    <x v="4"/>
    <x v="4"/>
    <x v="18"/>
  </r>
  <r>
    <x v="4224"/>
    <x v="3"/>
    <x v="3"/>
    <x v="3"/>
    <x v="2"/>
    <x v="2"/>
    <n v="8208.5499999999993"/>
    <n v="147.75389999999999"/>
    <n v="2"/>
    <n v="16417.099999999999"/>
    <x v="4223"/>
    <n v="2.29"/>
    <n v="2765"/>
    <x v="255"/>
    <x v="7"/>
    <x v="7"/>
    <x v="7"/>
    <x v="3"/>
  </r>
  <r>
    <x v="4225"/>
    <x v="1"/>
    <x v="1"/>
    <x v="1"/>
    <x v="0"/>
    <x v="5"/>
    <n v="15492.46"/>
    <n v="278.86427999999995"/>
    <n v="5"/>
    <n v="77462.3"/>
    <x v="4224"/>
    <n v="3.08"/>
    <n v="767"/>
    <x v="83"/>
    <x v="8"/>
    <x v="8"/>
    <x v="8"/>
    <x v="28"/>
  </r>
  <r>
    <x v="4226"/>
    <x v="1"/>
    <x v="1"/>
    <x v="1"/>
    <x v="1"/>
    <x v="2"/>
    <n v="2067.4699999999998"/>
    <n v="37.214459999999995"/>
    <n v="3"/>
    <n v="6202.41"/>
    <x v="4225"/>
    <n v="2.81"/>
    <n v="2129"/>
    <x v="148"/>
    <x v="2"/>
    <x v="2"/>
    <x v="2"/>
    <x v="6"/>
  </r>
  <r>
    <x v="4227"/>
    <x v="2"/>
    <x v="2"/>
    <x v="2"/>
    <x v="0"/>
    <x v="0"/>
    <n v="12146.82"/>
    <n v="218.64275999999998"/>
    <n v="5"/>
    <n v="60734.1"/>
    <x v="4226"/>
    <n v="2.73"/>
    <n v="2112"/>
    <x v="197"/>
    <x v="1"/>
    <x v="1"/>
    <x v="1"/>
    <x v="25"/>
  </r>
  <r>
    <x v="4228"/>
    <x v="4"/>
    <x v="0"/>
    <x v="4"/>
    <x v="2"/>
    <x v="5"/>
    <n v="18682.900000000001"/>
    <n v="336.29219999999998"/>
    <n v="5"/>
    <n v="93414.5"/>
    <x v="4227"/>
    <n v="3.7"/>
    <n v="1490"/>
    <x v="57"/>
    <x v="2"/>
    <x v="2"/>
    <x v="2"/>
    <x v="21"/>
  </r>
  <r>
    <x v="4229"/>
    <x v="3"/>
    <x v="3"/>
    <x v="3"/>
    <x v="2"/>
    <x v="2"/>
    <n v="6791.84"/>
    <n v="122.25312"/>
    <n v="1"/>
    <n v="6791.84"/>
    <x v="4228"/>
    <n v="2.13"/>
    <n v="4752"/>
    <x v="33"/>
    <x v="0"/>
    <x v="0"/>
    <x v="0"/>
    <x v="9"/>
  </r>
  <r>
    <x v="4230"/>
    <x v="2"/>
    <x v="2"/>
    <x v="2"/>
    <x v="2"/>
    <x v="1"/>
    <n v="3104.3"/>
    <n v="55.877400000000002"/>
    <n v="1"/>
    <n v="3104.3"/>
    <x v="4229"/>
    <n v="5"/>
    <n v="1745"/>
    <x v="77"/>
    <x v="6"/>
    <x v="6"/>
    <x v="6"/>
    <x v="23"/>
  </r>
  <r>
    <x v="4231"/>
    <x v="3"/>
    <x v="3"/>
    <x v="3"/>
    <x v="0"/>
    <x v="2"/>
    <n v="11595.41"/>
    <n v="208.71737999999999"/>
    <n v="1"/>
    <n v="11595.41"/>
    <x v="4230"/>
    <n v="3.1"/>
    <n v="3345"/>
    <x v="311"/>
    <x v="5"/>
    <x v="5"/>
    <x v="5"/>
    <x v="25"/>
  </r>
  <r>
    <x v="4232"/>
    <x v="6"/>
    <x v="4"/>
    <x v="6"/>
    <x v="1"/>
    <x v="2"/>
    <n v="3854.73"/>
    <n v="69.385139999999993"/>
    <n v="4"/>
    <n v="15418.92"/>
    <x v="4231"/>
    <n v="1.55"/>
    <n v="2898"/>
    <x v="264"/>
    <x v="1"/>
    <x v="1"/>
    <x v="1"/>
    <x v="9"/>
  </r>
  <r>
    <x v="4233"/>
    <x v="6"/>
    <x v="4"/>
    <x v="6"/>
    <x v="2"/>
    <x v="5"/>
    <n v="8173.58"/>
    <n v="147.12443999999999"/>
    <n v="4"/>
    <n v="32694.32"/>
    <x v="4232"/>
    <n v="2.63"/>
    <n v="2431"/>
    <x v="349"/>
    <x v="9"/>
    <x v="9"/>
    <x v="9"/>
    <x v="15"/>
  </r>
  <r>
    <x v="4234"/>
    <x v="4"/>
    <x v="0"/>
    <x v="4"/>
    <x v="1"/>
    <x v="2"/>
    <n v="9711.7000000000007"/>
    <n v="174.81059999999999"/>
    <n v="4"/>
    <n v="38846.800000000003"/>
    <x v="4233"/>
    <n v="2.9"/>
    <n v="1797"/>
    <x v="300"/>
    <x v="4"/>
    <x v="4"/>
    <x v="4"/>
    <x v="13"/>
  </r>
  <r>
    <x v="4235"/>
    <x v="2"/>
    <x v="2"/>
    <x v="2"/>
    <x v="0"/>
    <x v="5"/>
    <n v="13847.74"/>
    <n v="249.25931999999997"/>
    <n v="4"/>
    <n v="55390.96"/>
    <x v="4234"/>
    <n v="4.38"/>
    <n v="247"/>
    <x v="145"/>
    <x v="7"/>
    <x v="7"/>
    <x v="7"/>
    <x v="20"/>
  </r>
  <r>
    <x v="4236"/>
    <x v="5"/>
    <x v="1"/>
    <x v="5"/>
    <x v="1"/>
    <x v="5"/>
    <n v="16841.54"/>
    <n v="303.14771999999999"/>
    <n v="3"/>
    <n v="50524.62"/>
    <x v="4235"/>
    <n v="2.61"/>
    <n v="3275"/>
    <x v="314"/>
    <x v="10"/>
    <x v="10"/>
    <x v="10"/>
    <x v="26"/>
  </r>
  <r>
    <x v="4237"/>
    <x v="7"/>
    <x v="0"/>
    <x v="7"/>
    <x v="0"/>
    <x v="0"/>
    <n v="3893.65"/>
    <n v="70.085700000000003"/>
    <n v="2"/>
    <n v="7787.3"/>
    <x v="4236"/>
    <n v="3.53"/>
    <n v="1090"/>
    <x v="15"/>
    <x v="4"/>
    <x v="4"/>
    <x v="4"/>
    <x v="6"/>
  </r>
  <r>
    <x v="4238"/>
    <x v="0"/>
    <x v="0"/>
    <x v="0"/>
    <x v="1"/>
    <x v="2"/>
    <n v="6792.16"/>
    <n v="122.25887999999999"/>
    <n v="1"/>
    <n v="6792.16"/>
    <x v="4237"/>
    <n v="2.77"/>
    <n v="1120"/>
    <x v="243"/>
    <x v="5"/>
    <x v="5"/>
    <x v="5"/>
    <x v="27"/>
  </r>
  <r>
    <x v="4239"/>
    <x v="6"/>
    <x v="4"/>
    <x v="6"/>
    <x v="0"/>
    <x v="3"/>
    <n v="14486.02"/>
    <n v="260.74835999999999"/>
    <n v="3"/>
    <n v="43458.06"/>
    <x v="4238"/>
    <n v="2.2599999999999998"/>
    <n v="592"/>
    <x v="217"/>
    <x v="10"/>
    <x v="10"/>
    <x v="10"/>
    <x v="22"/>
  </r>
  <r>
    <x v="4240"/>
    <x v="8"/>
    <x v="3"/>
    <x v="8"/>
    <x v="0"/>
    <x v="2"/>
    <n v="14319.7"/>
    <n v="257.75459999999998"/>
    <n v="4"/>
    <n v="57278.8"/>
    <x v="4239"/>
    <n v="3.66"/>
    <n v="3761"/>
    <x v="156"/>
    <x v="10"/>
    <x v="10"/>
    <x v="10"/>
    <x v="8"/>
  </r>
  <r>
    <x v="4241"/>
    <x v="4"/>
    <x v="0"/>
    <x v="4"/>
    <x v="1"/>
    <x v="4"/>
    <n v="15557.25"/>
    <n v="280.03049999999996"/>
    <n v="4"/>
    <n v="62229"/>
    <x v="4240"/>
    <n v="2.66"/>
    <n v="2698"/>
    <x v="145"/>
    <x v="7"/>
    <x v="7"/>
    <x v="7"/>
    <x v="20"/>
  </r>
  <r>
    <x v="4242"/>
    <x v="0"/>
    <x v="0"/>
    <x v="0"/>
    <x v="2"/>
    <x v="3"/>
    <n v="4611.79"/>
    <n v="83.012219999999999"/>
    <n v="2"/>
    <n v="9223.58"/>
    <x v="4241"/>
    <n v="3.21"/>
    <n v="3436"/>
    <x v="112"/>
    <x v="9"/>
    <x v="9"/>
    <x v="9"/>
    <x v="16"/>
  </r>
  <r>
    <x v="4243"/>
    <x v="3"/>
    <x v="3"/>
    <x v="3"/>
    <x v="2"/>
    <x v="4"/>
    <n v="16741.080000000002"/>
    <n v="301.33944000000002"/>
    <n v="4"/>
    <n v="66964.320000000007"/>
    <x v="4242"/>
    <n v="1.95"/>
    <n v="3165"/>
    <x v="171"/>
    <x v="5"/>
    <x v="5"/>
    <x v="5"/>
    <x v="23"/>
  </r>
  <r>
    <x v="4244"/>
    <x v="7"/>
    <x v="0"/>
    <x v="7"/>
    <x v="0"/>
    <x v="1"/>
    <n v="12157.69"/>
    <n v="218.83841999999999"/>
    <n v="5"/>
    <n v="60788.45"/>
    <x v="4243"/>
    <n v="2.8"/>
    <n v="2595"/>
    <x v="345"/>
    <x v="4"/>
    <x v="4"/>
    <x v="4"/>
    <x v="8"/>
  </r>
  <r>
    <x v="4245"/>
    <x v="0"/>
    <x v="0"/>
    <x v="0"/>
    <x v="0"/>
    <x v="4"/>
    <n v="4549.78"/>
    <n v="81.896039999999985"/>
    <n v="2"/>
    <n v="9099.56"/>
    <x v="4244"/>
    <n v="2.39"/>
    <n v="2592"/>
    <x v="314"/>
    <x v="10"/>
    <x v="10"/>
    <x v="10"/>
    <x v="26"/>
  </r>
  <r>
    <x v="4246"/>
    <x v="7"/>
    <x v="0"/>
    <x v="7"/>
    <x v="2"/>
    <x v="5"/>
    <n v="8750.26"/>
    <n v="157.50467999999998"/>
    <n v="4"/>
    <n v="35001.040000000001"/>
    <x v="4245"/>
    <n v="2.94"/>
    <n v="1234"/>
    <x v="76"/>
    <x v="8"/>
    <x v="8"/>
    <x v="8"/>
    <x v="14"/>
  </r>
  <r>
    <x v="4247"/>
    <x v="6"/>
    <x v="4"/>
    <x v="6"/>
    <x v="2"/>
    <x v="4"/>
    <n v="8426.19"/>
    <n v="151.67142000000001"/>
    <n v="2"/>
    <n v="16852.38"/>
    <x v="4246"/>
    <n v="3.14"/>
    <n v="2026"/>
    <x v="66"/>
    <x v="10"/>
    <x v="10"/>
    <x v="10"/>
    <x v="2"/>
  </r>
  <r>
    <x v="4248"/>
    <x v="0"/>
    <x v="0"/>
    <x v="0"/>
    <x v="1"/>
    <x v="2"/>
    <n v="17853.36"/>
    <n v="321.36048"/>
    <n v="1"/>
    <n v="17853.36"/>
    <x v="4247"/>
    <n v="2.1800000000000002"/>
    <n v="4870"/>
    <x v="205"/>
    <x v="1"/>
    <x v="1"/>
    <x v="1"/>
    <x v="27"/>
  </r>
  <r>
    <x v="4249"/>
    <x v="7"/>
    <x v="0"/>
    <x v="7"/>
    <x v="0"/>
    <x v="3"/>
    <n v="15742.09"/>
    <n v="283.35762"/>
    <n v="2"/>
    <n v="31484.18"/>
    <x v="4248"/>
    <n v="4.22"/>
    <n v="2963"/>
    <x v="165"/>
    <x v="7"/>
    <x v="7"/>
    <x v="7"/>
    <x v="21"/>
  </r>
  <r>
    <x v="4250"/>
    <x v="2"/>
    <x v="2"/>
    <x v="2"/>
    <x v="0"/>
    <x v="4"/>
    <n v="4978.87"/>
    <n v="89.619659999999996"/>
    <n v="4"/>
    <n v="19915.48"/>
    <x v="4249"/>
    <n v="1.06"/>
    <n v="4011"/>
    <x v="243"/>
    <x v="5"/>
    <x v="5"/>
    <x v="5"/>
    <x v="27"/>
  </r>
  <r>
    <x v="4251"/>
    <x v="6"/>
    <x v="4"/>
    <x v="6"/>
    <x v="0"/>
    <x v="4"/>
    <n v="16876.79"/>
    <n v="303.78222"/>
    <n v="5"/>
    <n v="84383.95"/>
    <x v="4250"/>
    <n v="1.92"/>
    <n v="4961"/>
    <x v="233"/>
    <x v="0"/>
    <x v="0"/>
    <x v="0"/>
    <x v="11"/>
  </r>
  <r>
    <x v="4252"/>
    <x v="9"/>
    <x v="1"/>
    <x v="9"/>
    <x v="0"/>
    <x v="5"/>
    <n v="5560.47"/>
    <n v="100.08846"/>
    <n v="1"/>
    <n v="5560.47"/>
    <x v="4251"/>
    <n v="1.17"/>
    <n v="393"/>
    <x v="125"/>
    <x v="2"/>
    <x v="2"/>
    <x v="2"/>
    <x v="17"/>
  </r>
  <r>
    <x v="4253"/>
    <x v="4"/>
    <x v="0"/>
    <x v="4"/>
    <x v="0"/>
    <x v="3"/>
    <n v="14894.26"/>
    <n v="268.09667999999999"/>
    <n v="3"/>
    <n v="44682.78"/>
    <x v="4252"/>
    <n v="4.1900000000000004"/>
    <n v="1805"/>
    <x v="351"/>
    <x v="11"/>
    <x v="11"/>
    <x v="11"/>
    <x v="3"/>
  </r>
  <r>
    <x v="4254"/>
    <x v="0"/>
    <x v="0"/>
    <x v="0"/>
    <x v="2"/>
    <x v="2"/>
    <n v="9634.27"/>
    <n v="173.41685999999999"/>
    <n v="5"/>
    <n v="48171.35"/>
    <x v="4253"/>
    <n v="1.51"/>
    <n v="1347"/>
    <x v="14"/>
    <x v="3"/>
    <x v="3"/>
    <x v="3"/>
    <x v="0"/>
  </r>
  <r>
    <x v="4255"/>
    <x v="9"/>
    <x v="1"/>
    <x v="9"/>
    <x v="0"/>
    <x v="0"/>
    <n v="6182.56"/>
    <n v="111.28608"/>
    <n v="5"/>
    <n v="30912.799999999999"/>
    <x v="4254"/>
    <n v="1.8"/>
    <n v="3295"/>
    <x v="294"/>
    <x v="7"/>
    <x v="7"/>
    <x v="7"/>
    <x v="22"/>
  </r>
  <r>
    <x v="4256"/>
    <x v="2"/>
    <x v="2"/>
    <x v="2"/>
    <x v="0"/>
    <x v="0"/>
    <n v="2724.33"/>
    <n v="49.037939999999992"/>
    <n v="5"/>
    <n v="13621.65"/>
    <x v="4255"/>
    <n v="3.14"/>
    <n v="554"/>
    <x v="359"/>
    <x v="4"/>
    <x v="4"/>
    <x v="4"/>
    <x v="19"/>
  </r>
  <r>
    <x v="4257"/>
    <x v="0"/>
    <x v="0"/>
    <x v="0"/>
    <x v="1"/>
    <x v="5"/>
    <n v="186.96"/>
    <n v="3.3652799999999998"/>
    <n v="4"/>
    <n v="747.84"/>
    <x v="4256"/>
    <n v="3.93"/>
    <n v="4827"/>
    <x v="153"/>
    <x v="10"/>
    <x v="10"/>
    <x v="10"/>
    <x v="13"/>
  </r>
  <r>
    <x v="4258"/>
    <x v="6"/>
    <x v="4"/>
    <x v="6"/>
    <x v="1"/>
    <x v="4"/>
    <n v="3304.66"/>
    <n v="59.483879999999992"/>
    <n v="2"/>
    <n v="6609.32"/>
    <x v="4257"/>
    <n v="3.52"/>
    <n v="2803"/>
    <x v="243"/>
    <x v="5"/>
    <x v="5"/>
    <x v="5"/>
    <x v="27"/>
  </r>
  <r>
    <x v="4259"/>
    <x v="0"/>
    <x v="0"/>
    <x v="0"/>
    <x v="1"/>
    <x v="4"/>
    <n v="4973.96"/>
    <n v="89.531279999999995"/>
    <n v="3"/>
    <n v="14921.88"/>
    <x v="4258"/>
    <n v="3.08"/>
    <n v="4455"/>
    <x v="245"/>
    <x v="0"/>
    <x v="0"/>
    <x v="0"/>
    <x v="18"/>
  </r>
  <r>
    <x v="4260"/>
    <x v="6"/>
    <x v="4"/>
    <x v="6"/>
    <x v="2"/>
    <x v="3"/>
    <n v="8431.75"/>
    <n v="151.77149999999997"/>
    <n v="5"/>
    <n v="42158.75"/>
    <x v="4259"/>
    <n v="2.29"/>
    <n v="2110"/>
    <x v="169"/>
    <x v="10"/>
    <x v="10"/>
    <x v="10"/>
    <x v="19"/>
  </r>
  <r>
    <x v="4261"/>
    <x v="9"/>
    <x v="1"/>
    <x v="9"/>
    <x v="0"/>
    <x v="4"/>
    <n v="18837.36"/>
    <n v="339.07247999999998"/>
    <n v="3"/>
    <n v="56512.08"/>
    <x v="4260"/>
    <n v="1.07"/>
    <n v="1751"/>
    <x v="62"/>
    <x v="2"/>
    <x v="2"/>
    <x v="2"/>
    <x v="13"/>
  </r>
  <r>
    <x v="4262"/>
    <x v="6"/>
    <x v="4"/>
    <x v="6"/>
    <x v="2"/>
    <x v="0"/>
    <n v="10218.19"/>
    <n v="183.92741999999998"/>
    <n v="4"/>
    <n v="40872.76"/>
    <x v="4261"/>
    <n v="3.83"/>
    <n v="4710"/>
    <x v="131"/>
    <x v="11"/>
    <x v="11"/>
    <x v="11"/>
    <x v="2"/>
  </r>
  <r>
    <x v="4263"/>
    <x v="9"/>
    <x v="1"/>
    <x v="9"/>
    <x v="2"/>
    <x v="2"/>
    <n v="17081.71"/>
    <n v="307.47077999999993"/>
    <n v="2"/>
    <n v="34163.42"/>
    <x v="4262"/>
    <n v="1.61"/>
    <n v="2658"/>
    <x v="93"/>
    <x v="7"/>
    <x v="7"/>
    <x v="7"/>
    <x v="26"/>
  </r>
  <r>
    <x v="4264"/>
    <x v="4"/>
    <x v="0"/>
    <x v="4"/>
    <x v="2"/>
    <x v="2"/>
    <n v="4718.6400000000003"/>
    <n v="84.935519999999997"/>
    <n v="4"/>
    <n v="18874.560000000001"/>
    <x v="4263"/>
    <n v="1.64"/>
    <n v="988"/>
    <x v="58"/>
    <x v="10"/>
    <x v="10"/>
    <x v="10"/>
    <x v="21"/>
  </r>
  <r>
    <x v="4265"/>
    <x v="7"/>
    <x v="0"/>
    <x v="7"/>
    <x v="0"/>
    <x v="3"/>
    <n v="15786.46"/>
    <n v="284.15627999999998"/>
    <n v="2"/>
    <n v="31572.92"/>
    <x v="4264"/>
    <n v="2.88"/>
    <n v="2248"/>
    <x v="48"/>
    <x v="6"/>
    <x v="6"/>
    <x v="6"/>
    <x v="27"/>
  </r>
  <r>
    <x v="4266"/>
    <x v="4"/>
    <x v="0"/>
    <x v="4"/>
    <x v="0"/>
    <x v="2"/>
    <n v="3064.75"/>
    <n v="55.165499999999994"/>
    <n v="5"/>
    <n v="15323.75"/>
    <x v="4265"/>
    <n v="2.0099999999999998"/>
    <n v="2291"/>
    <x v="244"/>
    <x v="3"/>
    <x v="3"/>
    <x v="3"/>
    <x v="22"/>
  </r>
  <r>
    <x v="4267"/>
    <x v="5"/>
    <x v="1"/>
    <x v="5"/>
    <x v="1"/>
    <x v="5"/>
    <n v="5172.53"/>
    <n v="93.105539999999991"/>
    <n v="4"/>
    <n v="20690.12"/>
    <x v="4266"/>
    <n v="1.37"/>
    <n v="2636"/>
    <x v="276"/>
    <x v="5"/>
    <x v="5"/>
    <x v="5"/>
    <x v="4"/>
  </r>
  <r>
    <x v="4268"/>
    <x v="3"/>
    <x v="3"/>
    <x v="3"/>
    <x v="2"/>
    <x v="5"/>
    <n v="5897.98"/>
    <n v="106.16363999999999"/>
    <n v="3"/>
    <n v="17693.939999999999"/>
    <x v="4267"/>
    <n v="3.36"/>
    <n v="3903"/>
    <x v="58"/>
    <x v="10"/>
    <x v="10"/>
    <x v="10"/>
    <x v="21"/>
  </r>
  <r>
    <x v="4269"/>
    <x v="6"/>
    <x v="4"/>
    <x v="6"/>
    <x v="1"/>
    <x v="4"/>
    <n v="17507.060000000001"/>
    <n v="315.12707999999998"/>
    <n v="4"/>
    <n v="70028.240000000005"/>
    <x v="4268"/>
    <n v="1.59"/>
    <n v="2331"/>
    <x v="277"/>
    <x v="7"/>
    <x v="7"/>
    <x v="7"/>
    <x v="28"/>
  </r>
  <r>
    <x v="4270"/>
    <x v="6"/>
    <x v="4"/>
    <x v="6"/>
    <x v="0"/>
    <x v="1"/>
    <n v="19340.03"/>
    <n v="348.12053999999995"/>
    <n v="3"/>
    <n v="58020.09"/>
    <x v="4269"/>
    <n v="4.03"/>
    <n v="1316"/>
    <x v="143"/>
    <x v="8"/>
    <x v="8"/>
    <x v="8"/>
    <x v="7"/>
  </r>
  <r>
    <x v="4271"/>
    <x v="3"/>
    <x v="3"/>
    <x v="3"/>
    <x v="1"/>
    <x v="3"/>
    <n v="16293.79"/>
    <n v="293.28821999999997"/>
    <n v="3"/>
    <n v="48881.37"/>
    <x v="4270"/>
    <n v="2.56"/>
    <n v="1443"/>
    <x v="17"/>
    <x v="9"/>
    <x v="9"/>
    <x v="9"/>
    <x v="14"/>
  </r>
  <r>
    <x v="4272"/>
    <x v="6"/>
    <x v="4"/>
    <x v="6"/>
    <x v="1"/>
    <x v="2"/>
    <n v="761.18"/>
    <n v="13.701239999999999"/>
    <n v="5"/>
    <n v="3805.9"/>
    <x v="4271"/>
    <n v="2.2599999999999998"/>
    <n v="3330"/>
    <x v="104"/>
    <x v="0"/>
    <x v="0"/>
    <x v="0"/>
    <x v="2"/>
  </r>
  <r>
    <x v="4273"/>
    <x v="1"/>
    <x v="1"/>
    <x v="1"/>
    <x v="1"/>
    <x v="3"/>
    <n v="5823.85"/>
    <n v="104.8293"/>
    <n v="4"/>
    <n v="23295.4"/>
    <x v="4272"/>
    <n v="1.55"/>
    <n v="3752"/>
    <x v="279"/>
    <x v="8"/>
    <x v="8"/>
    <x v="8"/>
    <x v="3"/>
  </r>
  <r>
    <x v="4274"/>
    <x v="0"/>
    <x v="0"/>
    <x v="0"/>
    <x v="1"/>
    <x v="4"/>
    <n v="8535.4699999999993"/>
    <n v="153.63845999999998"/>
    <n v="2"/>
    <n v="17070.939999999999"/>
    <x v="4273"/>
    <n v="2.14"/>
    <n v="554"/>
    <x v="200"/>
    <x v="2"/>
    <x v="2"/>
    <x v="2"/>
    <x v="19"/>
  </r>
  <r>
    <x v="4275"/>
    <x v="7"/>
    <x v="0"/>
    <x v="7"/>
    <x v="2"/>
    <x v="2"/>
    <n v="5215.7"/>
    <n v="93.882599999999996"/>
    <n v="2"/>
    <n v="10431.4"/>
    <x v="4274"/>
    <n v="3.84"/>
    <n v="3794"/>
    <x v="132"/>
    <x v="6"/>
    <x v="6"/>
    <x v="6"/>
    <x v="8"/>
  </r>
  <r>
    <x v="4276"/>
    <x v="2"/>
    <x v="2"/>
    <x v="2"/>
    <x v="2"/>
    <x v="2"/>
    <n v="15634.02"/>
    <n v="281.41235999999998"/>
    <n v="2"/>
    <n v="31268.04"/>
    <x v="4275"/>
    <n v="1.94"/>
    <n v="4974"/>
    <x v="149"/>
    <x v="6"/>
    <x v="6"/>
    <x v="6"/>
    <x v="21"/>
  </r>
  <r>
    <x v="4277"/>
    <x v="6"/>
    <x v="4"/>
    <x v="6"/>
    <x v="2"/>
    <x v="1"/>
    <n v="14074.59"/>
    <n v="253.34261999999998"/>
    <n v="4"/>
    <n v="56298.36"/>
    <x v="4276"/>
    <n v="1.19"/>
    <n v="3550"/>
    <x v="113"/>
    <x v="8"/>
    <x v="8"/>
    <x v="8"/>
    <x v="4"/>
  </r>
  <r>
    <x v="4278"/>
    <x v="5"/>
    <x v="1"/>
    <x v="5"/>
    <x v="1"/>
    <x v="4"/>
    <n v="4743.21"/>
    <n v="85.377779999999987"/>
    <n v="4"/>
    <n v="18972.84"/>
    <x v="4277"/>
    <n v="1.1499999999999999"/>
    <n v="3244"/>
    <x v="259"/>
    <x v="4"/>
    <x v="4"/>
    <x v="4"/>
    <x v="30"/>
  </r>
  <r>
    <x v="4279"/>
    <x v="5"/>
    <x v="1"/>
    <x v="5"/>
    <x v="0"/>
    <x v="1"/>
    <n v="7787.97"/>
    <n v="140.18346"/>
    <n v="5"/>
    <n v="38939.85"/>
    <x v="4278"/>
    <n v="1.48"/>
    <n v="1513"/>
    <x v="232"/>
    <x v="6"/>
    <x v="6"/>
    <x v="6"/>
    <x v="25"/>
  </r>
  <r>
    <x v="4280"/>
    <x v="8"/>
    <x v="3"/>
    <x v="8"/>
    <x v="0"/>
    <x v="0"/>
    <n v="19254.919999999998"/>
    <n v="346.58855999999992"/>
    <n v="3"/>
    <n v="57764.76"/>
    <x v="4279"/>
    <n v="2.78"/>
    <n v="1077"/>
    <x v="139"/>
    <x v="5"/>
    <x v="5"/>
    <x v="5"/>
    <x v="11"/>
  </r>
  <r>
    <x v="4281"/>
    <x v="5"/>
    <x v="1"/>
    <x v="5"/>
    <x v="1"/>
    <x v="5"/>
    <n v="18775.79"/>
    <n v="337.96422000000001"/>
    <n v="3"/>
    <n v="56327.37"/>
    <x v="4280"/>
    <n v="4.1900000000000004"/>
    <n v="228"/>
    <x v="229"/>
    <x v="2"/>
    <x v="2"/>
    <x v="2"/>
    <x v="22"/>
  </r>
  <r>
    <x v="4282"/>
    <x v="0"/>
    <x v="0"/>
    <x v="0"/>
    <x v="2"/>
    <x v="5"/>
    <n v="11422"/>
    <n v="205.59599999999998"/>
    <n v="4"/>
    <n v="45688"/>
    <x v="4281"/>
    <n v="2.81"/>
    <n v="4022"/>
    <x v="132"/>
    <x v="6"/>
    <x v="6"/>
    <x v="6"/>
    <x v="8"/>
  </r>
  <r>
    <x v="4283"/>
    <x v="2"/>
    <x v="2"/>
    <x v="2"/>
    <x v="0"/>
    <x v="1"/>
    <n v="2421.54"/>
    <n v="43.587719999999997"/>
    <n v="1"/>
    <n v="2421.54"/>
    <x v="4282"/>
    <n v="1.18"/>
    <n v="1484"/>
    <x v="61"/>
    <x v="8"/>
    <x v="8"/>
    <x v="8"/>
    <x v="11"/>
  </r>
  <r>
    <x v="4284"/>
    <x v="6"/>
    <x v="4"/>
    <x v="6"/>
    <x v="2"/>
    <x v="4"/>
    <n v="9193.07"/>
    <n v="165.47525999999999"/>
    <n v="3"/>
    <n v="27579.21"/>
    <x v="4283"/>
    <n v="2.25"/>
    <n v="2311"/>
    <x v="298"/>
    <x v="2"/>
    <x v="2"/>
    <x v="2"/>
    <x v="0"/>
  </r>
  <r>
    <x v="4285"/>
    <x v="8"/>
    <x v="3"/>
    <x v="8"/>
    <x v="2"/>
    <x v="4"/>
    <n v="4560.62"/>
    <n v="82.091159999999988"/>
    <n v="2"/>
    <n v="9121.24"/>
    <x v="4284"/>
    <n v="4.72"/>
    <n v="2277"/>
    <x v="356"/>
    <x v="8"/>
    <x v="8"/>
    <x v="8"/>
    <x v="24"/>
  </r>
  <r>
    <x v="4286"/>
    <x v="2"/>
    <x v="2"/>
    <x v="2"/>
    <x v="1"/>
    <x v="5"/>
    <n v="3760.74"/>
    <n v="67.693319999999986"/>
    <n v="1"/>
    <n v="3760.74"/>
    <x v="4285"/>
    <n v="4.28"/>
    <n v="3076"/>
    <x v="279"/>
    <x v="8"/>
    <x v="8"/>
    <x v="8"/>
    <x v="3"/>
  </r>
  <r>
    <x v="4287"/>
    <x v="6"/>
    <x v="4"/>
    <x v="6"/>
    <x v="0"/>
    <x v="0"/>
    <n v="15081.36"/>
    <n v="271.46447999999998"/>
    <n v="2"/>
    <n v="30162.720000000001"/>
    <x v="4286"/>
    <n v="1.62"/>
    <n v="3596"/>
    <x v="83"/>
    <x v="8"/>
    <x v="8"/>
    <x v="8"/>
    <x v="28"/>
  </r>
  <r>
    <x v="4288"/>
    <x v="4"/>
    <x v="0"/>
    <x v="4"/>
    <x v="0"/>
    <x v="5"/>
    <n v="8298.65"/>
    <n v="149.37569999999999"/>
    <n v="2"/>
    <n v="16597.3"/>
    <x v="4287"/>
    <n v="1.55"/>
    <n v="3343"/>
    <x v="188"/>
    <x v="11"/>
    <x v="11"/>
    <x v="11"/>
    <x v="1"/>
  </r>
  <r>
    <x v="4289"/>
    <x v="2"/>
    <x v="2"/>
    <x v="2"/>
    <x v="2"/>
    <x v="4"/>
    <n v="3690.79"/>
    <n v="66.434219999999996"/>
    <n v="2"/>
    <n v="7381.58"/>
    <x v="4288"/>
    <n v="3.25"/>
    <n v="1669"/>
    <x v="327"/>
    <x v="4"/>
    <x v="4"/>
    <x v="4"/>
    <x v="5"/>
  </r>
  <r>
    <x v="4290"/>
    <x v="8"/>
    <x v="3"/>
    <x v="8"/>
    <x v="1"/>
    <x v="2"/>
    <n v="5262.95"/>
    <n v="94.733099999999993"/>
    <n v="3"/>
    <n v="15788.85"/>
    <x v="4289"/>
    <n v="4.74"/>
    <n v="3465"/>
    <x v="61"/>
    <x v="8"/>
    <x v="8"/>
    <x v="8"/>
    <x v="11"/>
  </r>
  <r>
    <x v="4291"/>
    <x v="6"/>
    <x v="4"/>
    <x v="6"/>
    <x v="1"/>
    <x v="3"/>
    <n v="15411.89"/>
    <n v="277.41401999999999"/>
    <n v="3"/>
    <n v="46235.67"/>
    <x v="4290"/>
    <n v="1.4"/>
    <n v="3082"/>
    <x v="317"/>
    <x v="9"/>
    <x v="9"/>
    <x v="9"/>
    <x v="11"/>
  </r>
  <r>
    <x v="4292"/>
    <x v="8"/>
    <x v="3"/>
    <x v="8"/>
    <x v="1"/>
    <x v="0"/>
    <n v="4007.45"/>
    <n v="72.134099999999989"/>
    <n v="3"/>
    <n v="12022.35"/>
    <x v="4291"/>
    <n v="3.33"/>
    <n v="3006"/>
    <x v="154"/>
    <x v="2"/>
    <x v="2"/>
    <x v="2"/>
    <x v="15"/>
  </r>
  <r>
    <x v="4293"/>
    <x v="4"/>
    <x v="0"/>
    <x v="4"/>
    <x v="1"/>
    <x v="2"/>
    <n v="5798.86"/>
    <n v="104.37947999999999"/>
    <n v="5"/>
    <n v="28994.3"/>
    <x v="4292"/>
    <n v="1.75"/>
    <n v="98"/>
    <x v="259"/>
    <x v="4"/>
    <x v="4"/>
    <x v="4"/>
    <x v="30"/>
  </r>
  <r>
    <x v="4294"/>
    <x v="2"/>
    <x v="2"/>
    <x v="2"/>
    <x v="2"/>
    <x v="1"/>
    <n v="13485.47"/>
    <n v="242.73845999999998"/>
    <n v="4"/>
    <n v="53941.88"/>
    <x v="4293"/>
    <n v="1.2"/>
    <n v="3642"/>
    <x v="287"/>
    <x v="6"/>
    <x v="6"/>
    <x v="6"/>
    <x v="12"/>
  </r>
  <r>
    <x v="4295"/>
    <x v="4"/>
    <x v="0"/>
    <x v="4"/>
    <x v="0"/>
    <x v="1"/>
    <n v="10738.68"/>
    <n v="193.29623999999998"/>
    <n v="4"/>
    <n v="42954.720000000001"/>
    <x v="4294"/>
    <n v="3.6"/>
    <n v="4606"/>
    <x v="245"/>
    <x v="0"/>
    <x v="0"/>
    <x v="0"/>
    <x v="18"/>
  </r>
  <r>
    <x v="4296"/>
    <x v="9"/>
    <x v="1"/>
    <x v="9"/>
    <x v="0"/>
    <x v="4"/>
    <n v="15763.3"/>
    <n v="283.73939999999999"/>
    <n v="4"/>
    <n v="63053.2"/>
    <x v="4295"/>
    <n v="2.2799999999999998"/>
    <n v="2225"/>
    <x v="182"/>
    <x v="9"/>
    <x v="9"/>
    <x v="9"/>
    <x v="30"/>
  </r>
  <r>
    <x v="4297"/>
    <x v="8"/>
    <x v="3"/>
    <x v="8"/>
    <x v="1"/>
    <x v="3"/>
    <n v="341.29"/>
    <n v="6.1432200000000003"/>
    <n v="3"/>
    <n v="1023.87"/>
    <x v="4296"/>
    <n v="2.6"/>
    <n v="573"/>
    <x v="268"/>
    <x v="4"/>
    <x v="4"/>
    <x v="4"/>
    <x v="20"/>
  </r>
  <r>
    <x v="4298"/>
    <x v="0"/>
    <x v="0"/>
    <x v="0"/>
    <x v="1"/>
    <x v="1"/>
    <n v="8642.56"/>
    <n v="155.56607999999997"/>
    <n v="1"/>
    <n v="8642.56"/>
    <x v="4297"/>
    <n v="3.79"/>
    <n v="3374"/>
    <x v="32"/>
    <x v="7"/>
    <x v="7"/>
    <x v="7"/>
    <x v="18"/>
  </r>
  <r>
    <x v="4299"/>
    <x v="0"/>
    <x v="0"/>
    <x v="0"/>
    <x v="2"/>
    <x v="1"/>
    <n v="13868.23"/>
    <n v="249.62813999999997"/>
    <n v="2"/>
    <n v="27736.46"/>
    <x v="4298"/>
    <n v="3.01"/>
    <n v="2020"/>
    <x v="218"/>
    <x v="11"/>
    <x v="11"/>
    <x v="11"/>
    <x v="10"/>
  </r>
  <r>
    <x v="4300"/>
    <x v="4"/>
    <x v="0"/>
    <x v="4"/>
    <x v="2"/>
    <x v="1"/>
    <n v="17690.98"/>
    <n v="318.43763999999999"/>
    <n v="4"/>
    <n v="70763.92"/>
    <x v="4299"/>
    <n v="4.68"/>
    <n v="2160"/>
    <x v="280"/>
    <x v="11"/>
    <x v="11"/>
    <x v="11"/>
    <x v="7"/>
  </r>
  <r>
    <x v="4301"/>
    <x v="1"/>
    <x v="1"/>
    <x v="1"/>
    <x v="1"/>
    <x v="0"/>
    <n v="18531.75"/>
    <n v="333.57149999999996"/>
    <n v="3"/>
    <n v="55595.25"/>
    <x v="4300"/>
    <n v="2.62"/>
    <n v="2725"/>
    <x v="209"/>
    <x v="7"/>
    <x v="7"/>
    <x v="7"/>
    <x v="13"/>
  </r>
  <r>
    <x v="4302"/>
    <x v="2"/>
    <x v="2"/>
    <x v="2"/>
    <x v="0"/>
    <x v="1"/>
    <n v="7492.7"/>
    <n v="134.86859999999999"/>
    <n v="1"/>
    <n v="7492.7"/>
    <x v="4301"/>
    <n v="3.4"/>
    <n v="1928"/>
    <x v="237"/>
    <x v="4"/>
    <x v="4"/>
    <x v="4"/>
    <x v="17"/>
  </r>
  <r>
    <x v="4303"/>
    <x v="5"/>
    <x v="1"/>
    <x v="5"/>
    <x v="0"/>
    <x v="1"/>
    <n v="11938"/>
    <n v="214.88399999999999"/>
    <n v="4"/>
    <n v="47752"/>
    <x v="4302"/>
    <n v="1.52"/>
    <n v="667"/>
    <x v="101"/>
    <x v="2"/>
    <x v="2"/>
    <x v="2"/>
    <x v="4"/>
  </r>
  <r>
    <x v="4304"/>
    <x v="1"/>
    <x v="1"/>
    <x v="1"/>
    <x v="0"/>
    <x v="2"/>
    <n v="3175.5"/>
    <n v="57.158999999999999"/>
    <n v="1"/>
    <n v="3175.5"/>
    <x v="4303"/>
    <n v="4.3600000000000003"/>
    <n v="4026"/>
    <x v="344"/>
    <x v="7"/>
    <x v="7"/>
    <x v="7"/>
    <x v="14"/>
  </r>
  <r>
    <x v="4305"/>
    <x v="7"/>
    <x v="0"/>
    <x v="7"/>
    <x v="0"/>
    <x v="3"/>
    <n v="2502.52"/>
    <n v="45.045359999999995"/>
    <n v="5"/>
    <n v="12512.6"/>
    <x v="4304"/>
    <n v="2.0499999999999998"/>
    <n v="3357"/>
    <x v="145"/>
    <x v="7"/>
    <x v="7"/>
    <x v="7"/>
    <x v="20"/>
  </r>
  <r>
    <x v="4306"/>
    <x v="5"/>
    <x v="1"/>
    <x v="5"/>
    <x v="1"/>
    <x v="1"/>
    <n v="15688.38"/>
    <n v="282.39083999999997"/>
    <n v="1"/>
    <n v="15688.38"/>
    <x v="4305"/>
    <n v="4.63"/>
    <n v="2376"/>
    <x v="352"/>
    <x v="3"/>
    <x v="3"/>
    <x v="3"/>
    <x v="2"/>
  </r>
  <r>
    <x v="4307"/>
    <x v="5"/>
    <x v="1"/>
    <x v="5"/>
    <x v="0"/>
    <x v="5"/>
    <n v="7118.29"/>
    <n v="128.12922"/>
    <n v="5"/>
    <n v="35591.449999999997"/>
    <x v="4306"/>
    <n v="4.26"/>
    <n v="1895"/>
    <x v="348"/>
    <x v="9"/>
    <x v="9"/>
    <x v="9"/>
    <x v="22"/>
  </r>
  <r>
    <x v="4308"/>
    <x v="6"/>
    <x v="4"/>
    <x v="6"/>
    <x v="1"/>
    <x v="0"/>
    <n v="14404.29"/>
    <n v="259.27722"/>
    <n v="3"/>
    <n v="43212.87"/>
    <x v="4307"/>
    <n v="3.28"/>
    <n v="4886"/>
    <x v="118"/>
    <x v="7"/>
    <x v="7"/>
    <x v="7"/>
    <x v="10"/>
  </r>
  <r>
    <x v="4309"/>
    <x v="8"/>
    <x v="3"/>
    <x v="8"/>
    <x v="0"/>
    <x v="0"/>
    <n v="1094.32"/>
    <n v="19.697759999999999"/>
    <n v="5"/>
    <n v="5471.6"/>
    <x v="4308"/>
    <n v="2.13"/>
    <n v="4793"/>
    <x v="153"/>
    <x v="10"/>
    <x v="10"/>
    <x v="10"/>
    <x v="13"/>
  </r>
  <r>
    <x v="4310"/>
    <x v="7"/>
    <x v="0"/>
    <x v="7"/>
    <x v="1"/>
    <x v="2"/>
    <n v="14454.07"/>
    <n v="260.17325999999997"/>
    <n v="4"/>
    <n v="57816.28"/>
    <x v="4309"/>
    <n v="3.1"/>
    <n v="1281"/>
    <x v="352"/>
    <x v="3"/>
    <x v="3"/>
    <x v="3"/>
    <x v="2"/>
  </r>
  <r>
    <x v="4311"/>
    <x v="4"/>
    <x v="0"/>
    <x v="4"/>
    <x v="1"/>
    <x v="3"/>
    <n v="6006.42"/>
    <n v="108.11555999999999"/>
    <n v="1"/>
    <n v="6006.42"/>
    <x v="4310"/>
    <n v="2.15"/>
    <n v="1579"/>
    <x v="252"/>
    <x v="1"/>
    <x v="1"/>
    <x v="1"/>
    <x v="12"/>
  </r>
  <r>
    <x v="4312"/>
    <x v="7"/>
    <x v="0"/>
    <x v="7"/>
    <x v="1"/>
    <x v="3"/>
    <n v="9433.6200000000008"/>
    <n v="169.80516"/>
    <n v="3"/>
    <n v="28300.86"/>
    <x v="4311"/>
    <n v="4.5599999999999996"/>
    <n v="4000"/>
    <x v="29"/>
    <x v="5"/>
    <x v="5"/>
    <x v="5"/>
    <x v="19"/>
  </r>
  <r>
    <x v="4313"/>
    <x v="4"/>
    <x v="0"/>
    <x v="4"/>
    <x v="1"/>
    <x v="1"/>
    <n v="19574.93"/>
    <n v="352.34873999999996"/>
    <n v="5"/>
    <n v="97874.65"/>
    <x v="4312"/>
    <n v="3.11"/>
    <n v="3610"/>
    <x v="91"/>
    <x v="8"/>
    <x v="8"/>
    <x v="8"/>
    <x v="8"/>
  </r>
  <r>
    <x v="4314"/>
    <x v="1"/>
    <x v="1"/>
    <x v="1"/>
    <x v="1"/>
    <x v="1"/>
    <n v="13254.93"/>
    <n v="238.58874"/>
    <n v="2"/>
    <n v="26509.86"/>
    <x v="4313"/>
    <n v="2.58"/>
    <n v="4710"/>
    <x v="177"/>
    <x v="8"/>
    <x v="8"/>
    <x v="8"/>
    <x v="20"/>
  </r>
  <r>
    <x v="4315"/>
    <x v="0"/>
    <x v="0"/>
    <x v="0"/>
    <x v="2"/>
    <x v="0"/>
    <n v="15395.93"/>
    <n v="277.12673999999998"/>
    <n v="3"/>
    <n v="46187.79"/>
    <x v="4314"/>
    <n v="1.4"/>
    <n v="2255"/>
    <x v="334"/>
    <x v="0"/>
    <x v="0"/>
    <x v="0"/>
    <x v="16"/>
  </r>
  <r>
    <x v="4316"/>
    <x v="5"/>
    <x v="1"/>
    <x v="5"/>
    <x v="0"/>
    <x v="3"/>
    <n v="3501.26"/>
    <n v="63.022680000000001"/>
    <n v="3"/>
    <n v="10503.78"/>
    <x v="4315"/>
    <n v="2.52"/>
    <n v="2465"/>
    <x v="319"/>
    <x v="3"/>
    <x v="3"/>
    <x v="3"/>
    <x v="14"/>
  </r>
  <r>
    <x v="4317"/>
    <x v="0"/>
    <x v="0"/>
    <x v="0"/>
    <x v="1"/>
    <x v="3"/>
    <n v="10376.950000000001"/>
    <n v="186.7851"/>
    <n v="2"/>
    <n v="20753.900000000001"/>
    <x v="4316"/>
    <n v="3.79"/>
    <n v="2419"/>
    <x v="239"/>
    <x v="5"/>
    <x v="5"/>
    <x v="5"/>
    <x v="16"/>
  </r>
  <r>
    <x v="4318"/>
    <x v="0"/>
    <x v="0"/>
    <x v="0"/>
    <x v="0"/>
    <x v="5"/>
    <n v="10093.799999999999"/>
    <n v="181.68839999999997"/>
    <n v="4"/>
    <n v="40375.199999999997"/>
    <x v="4317"/>
    <n v="2.66"/>
    <n v="531"/>
    <x v="252"/>
    <x v="1"/>
    <x v="1"/>
    <x v="1"/>
    <x v="12"/>
  </r>
  <r>
    <x v="4319"/>
    <x v="7"/>
    <x v="0"/>
    <x v="7"/>
    <x v="0"/>
    <x v="1"/>
    <n v="8144.53"/>
    <n v="146.60153999999997"/>
    <n v="4"/>
    <n v="32578.12"/>
    <x v="4318"/>
    <n v="3.61"/>
    <n v="341"/>
    <x v="124"/>
    <x v="11"/>
    <x v="11"/>
    <x v="11"/>
    <x v="24"/>
  </r>
  <r>
    <x v="4320"/>
    <x v="1"/>
    <x v="1"/>
    <x v="1"/>
    <x v="0"/>
    <x v="1"/>
    <n v="11950.11"/>
    <n v="215.10198"/>
    <n v="4"/>
    <n v="47800.44"/>
    <x v="4319"/>
    <n v="2.16"/>
    <n v="1510"/>
    <x v="352"/>
    <x v="3"/>
    <x v="3"/>
    <x v="3"/>
    <x v="2"/>
  </r>
  <r>
    <x v="4321"/>
    <x v="9"/>
    <x v="1"/>
    <x v="9"/>
    <x v="0"/>
    <x v="2"/>
    <n v="11529.66"/>
    <n v="207.53387999999998"/>
    <n v="4"/>
    <n v="46118.64"/>
    <x v="4320"/>
    <n v="1.33"/>
    <n v="732"/>
    <x v="233"/>
    <x v="0"/>
    <x v="0"/>
    <x v="0"/>
    <x v="11"/>
  </r>
  <r>
    <x v="4322"/>
    <x v="9"/>
    <x v="1"/>
    <x v="9"/>
    <x v="0"/>
    <x v="5"/>
    <n v="19790.400000000001"/>
    <n v="356.22719999999998"/>
    <n v="3"/>
    <n v="59371.199999999997"/>
    <x v="4321"/>
    <n v="3.15"/>
    <n v="3933"/>
    <x v="151"/>
    <x v="10"/>
    <x v="10"/>
    <x v="10"/>
    <x v="11"/>
  </r>
  <r>
    <x v="4323"/>
    <x v="3"/>
    <x v="3"/>
    <x v="3"/>
    <x v="0"/>
    <x v="1"/>
    <n v="8072.27"/>
    <n v="145.30086"/>
    <n v="4"/>
    <n v="32289.08"/>
    <x v="4322"/>
    <n v="4.59"/>
    <n v="3385"/>
    <x v="187"/>
    <x v="3"/>
    <x v="3"/>
    <x v="3"/>
    <x v="21"/>
  </r>
  <r>
    <x v="4324"/>
    <x v="0"/>
    <x v="0"/>
    <x v="0"/>
    <x v="2"/>
    <x v="2"/>
    <n v="11054.72"/>
    <n v="198.98495999999997"/>
    <n v="2"/>
    <n v="22109.439999999999"/>
    <x v="4323"/>
    <n v="4.78"/>
    <n v="3843"/>
    <x v="264"/>
    <x v="1"/>
    <x v="1"/>
    <x v="1"/>
    <x v="9"/>
  </r>
  <r>
    <x v="4325"/>
    <x v="8"/>
    <x v="3"/>
    <x v="8"/>
    <x v="2"/>
    <x v="3"/>
    <n v="7776.84"/>
    <n v="139.98311999999999"/>
    <n v="2"/>
    <n v="15553.68"/>
    <x v="4324"/>
    <n v="3.53"/>
    <n v="957"/>
    <x v="307"/>
    <x v="2"/>
    <x v="2"/>
    <x v="2"/>
    <x v="10"/>
  </r>
  <r>
    <x v="4326"/>
    <x v="3"/>
    <x v="3"/>
    <x v="3"/>
    <x v="1"/>
    <x v="0"/>
    <n v="12845"/>
    <n v="231.20999999999998"/>
    <n v="4"/>
    <n v="51380"/>
    <x v="4325"/>
    <n v="2.25"/>
    <n v="4211"/>
    <x v="54"/>
    <x v="0"/>
    <x v="0"/>
    <x v="0"/>
    <x v="7"/>
  </r>
  <r>
    <x v="4327"/>
    <x v="8"/>
    <x v="3"/>
    <x v="8"/>
    <x v="0"/>
    <x v="0"/>
    <n v="19213.18"/>
    <n v="345.83723999999995"/>
    <n v="2"/>
    <n v="38426.36"/>
    <x v="4326"/>
    <n v="4.5599999999999996"/>
    <n v="2966"/>
    <x v="192"/>
    <x v="1"/>
    <x v="1"/>
    <x v="1"/>
    <x v="28"/>
  </r>
  <r>
    <x v="4328"/>
    <x v="8"/>
    <x v="3"/>
    <x v="8"/>
    <x v="1"/>
    <x v="1"/>
    <n v="7421.56"/>
    <n v="133.58807999999999"/>
    <n v="4"/>
    <n v="29686.240000000002"/>
    <x v="4327"/>
    <n v="3.91"/>
    <n v="1354"/>
    <x v="66"/>
    <x v="10"/>
    <x v="10"/>
    <x v="10"/>
    <x v="2"/>
  </r>
  <r>
    <x v="4329"/>
    <x v="2"/>
    <x v="2"/>
    <x v="2"/>
    <x v="1"/>
    <x v="3"/>
    <n v="5189.8999999999996"/>
    <n v="93.418199999999985"/>
    <n v="3"/>
    <n v="15569.7"/>
    <x v="4328"/>
    <n v="2.92"/>
    <n v="298"/>
    <x v="159"/>
    <x v="7"/>
    <x v="7"/>
    <x v="7"/>
    <x v="19"/>
  </r>
  <r>
    <x v="4330"/>
    <x v="1"/>
    <x v="1"/>
    <x v="1"/>
    <x v="0"/>
    <x v="2"/>
    <n v="2928.96"/>
    <n v="52.72128"/>
    <n v="1"/>
    <n v="2928.96"/>
    <x v="4329"/>
    <n v="4.88"/>
    <n v="4069"/>
    <x v="326"/>
    <x v="10"/>
    <x v="10"/>
    <x v="10"/>
    <x v="7"/>
  </r>
  <r>
    <x v="4331"/>
    <x v="0"/>
    <x v="0"/>
    <x v="0"/>
    <x v="1"/>
    <x v="4"/>
    <n v="15014.96"/>
    <n v="270.26927999999998"/>
    <n v="1"/>
    <n v="15014.96"/>
    <x v="4330"/>
    <n v="2.95"/>
    <n v="587"/>
    <x v="90"/>
    <x v="8"/>
    <x v="8"/>
    <x v="8"/>
    <x v="25"/>
  </r>
  <r>
    <x v="4332"/>
    <x v="1"/>
    <x v="1"/>
    <x v="1"/>
    <x v="0"/>
    <x v="4"/>
    <n v="15970.68"/>
    <n v="287.47224"/>
    <n v="4"/>
    <n v="63882.720000000001"/>
    <x v="4331"/>
    <n v="2.94"/>
    <n v="939"/>
    <x v="142"/>
    <x v="8"/>
    <x v="8"/>
    <x v="8"/>
    <x v="30"/>
  </r>
  <r>
    <x v="4333"/>
    <x v="7"/>
    <x v="0"/>
    <x v="7"/>
    <x v="0"/>
    <x v="2"/>
    <n v="8840.82"/>
    <n v="159.13475999999997"/>
    <n v="1"/>
    <n v="8840.82"/>
    <x v="4332"/>
    <n v="4.8899999999999997"/>
    <n v="3290"/>
    <x v="353"/>
    <x v="11"/>
    <x v="11"/>
    <x v="11"/>
    <x v="0"/>
  </r>
  <r>
    <x v="4334"/>
    <x v="4"/>
    <x v="0"/>
    <x v="4"/>
    <x v="1"/>
    <x v="5"/>
    <n v="111.72"/>
    <n v="2.0109599999999999"/>
    <n v="3"/>
    <n v="335.16"/>
    <x v="4333"/>
    <n v="2.42"/>
    <n v="2552"/>
    <x v="2"/>
    <x v="2"/>
    <x v="2"/>
    <x v="2"/>
    <x v="2"/>
  </r>
  <r>
    <x v="4335"/>
    <x v="8"/>
    <x v="3"/>
    <x v="8"/>
    <x v="2"/>
    <x v="0"/>
    <n v="15788.92"/>
    <n v="284.20056"/>
    <n v="5"/>
    <n v="78944.600000000006"/>
    <x v="4334"/>
    <n v="4.7"/>
    <n v="1266"/>
    <x v="355"/>
    <x v="10"/>
    <x v="10"/>
    <x v="10"/>
    <x v="6"/>
  </r>
  <r>
    <x v="4336"/>
    <x v="1"/>
    <x v="1"/>
    <x v="1"/>
    <x v="1"/>
    <x v="4"/>
    <n v="871.29"/>
    <n v="15.683219999999999"/>
    <n v="4"/>
    <n v="3485.16"/>
    <x v="4335"/>
    <n v="1.17"/>
    <n v="4332"/>
    <x v="260"/>
    <x v="4"/>
    <x v="4"/>
    <x v="4"/>
    <x v="1"/>
  </r>
  <r>
    <x v="4337"/>
    <x v="7"/>
    <x v="0"/>
    <x v="7"/>
    <x v="0"/>
    <x v="0"/>
    <n v="7551.11"/>
    <n v="135.91997999999998"/>
    <n v="1"/>
    <n v="7551.11"/>
    <x v="4336"/>
    <n v="4.4000000000000004"/>
    <n v="677"/>
    <x v="281"/>
    <x v="1"/>
    <x v="1"/>
    <x v="1"/>
    <x v="13"/>
  </r>
  <r>
    <x v="4338"/>
    <x v="0"/>
    <x v="0"/>
    <x v="0"/>
    <x v="1"/>
    <x v="4"/>
    <n v="17305.48"/>
    <n v="311.49863999999997"/>
    <n v="4"/>
    <n v="69221.919999999998"/>
    <x v="4337"/>
    <n v="2.88"/>
    <n v="4302"/>
    <x v="153"/>
    <x v="10"/>
    <x v="10"/>
    <x v="10"/>
    <x v="13"/>
  </r>
  <r>
    <x v="4339"/>
    <x v="5"/>
    <x v="1"/>
    <x v="5"/>
    <x v="0"/>
    <x v="3"/>
    <n v="11797.68"/>
    <n v="212.35824"/>
    <n v="1"/>
    <n v="11797.68"/>
    <x v="4338"/>
    <n v="1.03"/>
    <n v="1545"/>
    <x v="45"/>
    <x v="0"/>
    <x v="0"/>
    <x v="0"/>
    <x v="15"/>
  </r>
  <r>
    <x v="4340"/>
    <x v="0"/>
    <x v="0"/>
    <x v="0"/>
    <x v="2"/>
    <x v="4"/>
    <n v="16220.68"/>
    <n v="291.97224"/>
    <n v="1"/>
    <n v="16220.68"/>
    <x v="4339"/>
    <n v="3.4"/>
    <n v="3422"/>
    <x v="195"/>
    <x v="1"/>
    <x v="1"/>
    <x v="1"/>
    <x v="18"/>
  </r>
  <r>
    <x v="4341"/>
    <x v="3"/>
    <x v="3"/>
    <x v="3"/>
    <x v="2"/>
    <x v="4"/>
    <n v="9113.65"/>
    <n v="164.04569999999998"/>
    <n v="5"/>
    <n v="45568.25"/>
    <x v="4340"/>
    <n v="1.62"/>
    <n v="2653"/>
    <x v="293"/>
    <x v="9"/>
    <x v="9"/>
    <x v="9"/>
    <x v="28"/>
  </r>
  <r>
    <x v="4342"/>
    <x v="1"/>
    <x v="1"/>
    <x v="1"/>
    <x v="1"/>
    <x v="5"/>
    <n v="7815.22"/>
    <n v="140.67395999999999"/>
    <n v="2"/>
    <n v="15630.44"/>
    <x v="4341"/>
    <n v="3.06"/>
    <n v="3723"/>
    <x v="270"/>
    <x v="9"/>
    <x v="9"/>
    <x v="9"/>
    <x v="26"/>
  </r>
  <r>
    <x v="4343"/>
    <x v="4"/>
    <x v="0"/>
    <x v="4"/>
    <x v="2"/>
    <x v="0"/>
    <n v="12881.56"/>
    <n v="231.86807999999996"/>
    <n v="2"/>
    <n v="25763.119999999999"/>
    <x v="4342"/>
    <n v="1.84"/>
    <n v="3506"/>
    <x v="268"/>
    <x v="4"/>
    <x v="4"/>
    <x v="4"/>
    <x v="20"/>
  </r>
  <r>
    <x v="4344"/>
    <x v="7"/>
    <x v="0"/>
    <x v="7"/>
    <x v="1"/>
    <x v="0"/>
    <n v="1919.16"/>
    <n v="34.544879999999999"/>
    <n v="3"/>
    <n v="5757.48"/>
    <x v="4343"/>
    <n v="2.6"/>
    <n v="4178"/>
    <x v="274"/>
    <x v="5"/>
    <x v="5"/>
    <x v="5"/>
    <x v="7"/>
  </r>
  <r>
    <x v="4345"/>
    <x v="9"/>
    <x v="1"/>
    <x v="9"/>
    <x v="1"/>
    <x v="2"/>
    <n v="9968.4699999999993"/>
    <n v="179.43245999999996"/>
    <n v="1"/>
    <n v="9968.4699999999993"/>
    <x v="4344"/>
    <n v="3.37"/>
    <n v="4094"/>
    <x v="200"/>
    <x v="2"/>
    <x v="2"/>
    <x v="2"/>
    <x v="19"/>
  </r>
  <r>
    <x v="4346"/>
    <x v="3"/>
    <x v="3"/>
    <x v="3"/>
    <x v="2"/>
    <x v="1"/>
    <n v="5014.0600000000004"/>
    <n v="90.253079999999997"/>
    <n v="1"/>
    <n v="5014.0600000000004"/>
    <x v="4345"/>
    <n v="3.13"/>
    <n v="4484"/>
    <x v="116"/>
    <x v="3"/>
    <x v="3"/>
    <x v="3"/>
    <x v="17"/>
  </r>
  <r>
    <x v="4347"/>
    <x v="9"/>
    <x v="1"/>
    <x v="9"/>
    <x v="2"/>
    <x v="2"/>
    <n v="19073.21"/>
    <n v="343.31777999999997"/>
    <n v="3"/>
    <n v="57219.63"/>
    <x v="4346"/>
    <n v="1.41"/>
    <n v="4923"/>
    <x v="312"/>
    <x v="4"/>
    <x v="4"/>
    <x v="4"/>
    <x v="22"/>
  </r>
  <r>
    <x v="4348"/>
    <x v="7"/>
    <x v="0"/>
    <x v="7"/>
    <x v="0"/>
    <x v="3"/>
    <n v="3858.51"/>
    <n v="69.453180000000003"/>
    <n v="4"/>
    <n v="15434.04"/>
    <x v="4347"/>
    <n v="4.87"/>
    <n v="823"/>
    <x v="80"/>
    <x v="1"/>
    <x v="1"/>
    <x v="1"/>
    <x v="2"/>
  </r>
  <r>
    <x v="4349"/>
    <x v="1"/>
    <x v="1"/>
    <x v="1"/>
    <x v="1"/>
    <x v="5"/>
    <n v="708.08"/>
    <n v="12.74544"/>
    <n v="3"/>
    <n v="2124.2399999999998"/>
    <x v="4348"/>
    <n v="2.4300000000000002"/>
    <n v="3689"/>
    <x v="306"/>
    <x v="1"/>
    <x v="1"/>
    <x v="1"/>
    <x v="0"/>
  </r>
  <r>
    <x v="4350"/>
    <x v="8"/>
    <x v="3"/>
    <x v="8"/>
    <x v="1"/>
    <x v="1"/>
    <n v="18848.509999999998"/>
    <n v="339.27317999999997"/>
    <n v="3"/>
    <n v="56545.53"/>
    <x v="4349"/>
    <n v="3.02"/>
    <n v="938"/>
    <x v="263"/>
    <x v="1"/>
    <x v="1"/>
    <x v="1"/>
    <x v="20"/>
  </r>
  <r>
    <x v="4351"/>
    <x v="9"/>
    <x v="1"/>
    <x v="9"/>
    <x v="1"/>
    <x v="2"/>
    <n v="4235.58"/>
    <n v="76.240439999999992"/>
    <n v="1"/>
    <n v="4235.58"/>
    <x v="4350"/>
    <n v="1.7"/>
    <n v="4534"/>
    <x v="5"/>
    <x v="5"/>
    <x v="5"/>
    <x v="5"/>
    <x v="5"/>
  </r>
  <r>
    <x v="4352"/>
    <x v="8"/>
    <x v="3"/>
    <x v="8"/>
    <x v="0"/>
    <x v="2"/>
    <n v="1919.17"/>
    <n v="34.545059999999999"/>
    <n v="3"/>
    <n v="5757.51"/>
    <x v="4351"/>
    <n v="1.38"/>
    <n v="3170"/>
    <x v="167"/>
    <x v="8"/>
    <x v="8"/>
    <x v="8"/>
    <x v="21"/>
  </r>
  <r>
    <x v="4353"/>
    <x v="7"/>
    <x v="0"/>
    <x v="7"/>
    <x v="0"/>
    <x v="0"/>
    <n v="5434"/>
    <n v="97.811999999999998"/>
    <n v="4"/>
    <n v="21736"/>
    <x v="4352"/>
    <n v="4.13"/>
    <n v="2561"/>
    <x v="100"/>
    <x v="11"/>
    <x v="11"/>
    <x v="11"/>
    <x v="17"/>
  </r>
  <r>
    <x v="4354"/>
    <x v="3"/>
    <x v="3"/>
    <x v="3"/>
    <x v="1"/>
    <x v="1"/>
    <n v="13073.68"/>
    <n v="235.32623999999998"/>
    <n v="1"/>
    <n v="13073.68"/>
    <x v="4353"/>
    <n v="2.71"/>
    <n v="560"/>
    <x v="337"/>
    <x v="9"/>
    <x v="9"/>
    <x v="9"/>
    <x v="17"/>
  </r>
  <r>
    <x v="4355"/>
    <x v="2"/>
    <x v="2"/>
    <x v="2"/>
    <x v="2"/>
    <x v="4"/>
    <n v="275.63"/>
    <n v="4.9613399999999999"/>
    <n v="4"/>
    <n v="1102.52"/>
    <x v="4354"/>
    <n v="2.93"/>
    <n v="2534"/>
    <x v="187"/>
    <x v="3"/>
    <x v="3"/>
    <x v="3"/>
    <x v="21"/>
  </r>
  <r>
    <x v="4356"/>
    <x v="0"/>
    <x v="0"/>
    <x v="0"/>
    <x v="2"/>
    <x v="2"/>
    <n v="10051.950000000001"/>
    <n v="180.93510000000001"/>
    <n v="5"/>
    <n v="50259.75"/>
    <x v="4355"/>
    <n v="5"/>
    <n v="1955"/>
    <x v="93"/>
    <x v="7"/>
    <x v="7"/>
    <x v="7"/>
    <x v="26"/>
  </r>
  <r>
    <x v="4357"/>
    <x v="4"/>
    <x v="0"/>
    <x v="4"/>
    <x v="0"/>
    <x v="4"/>
    <n v="8616.59"/>
    <n v="155.09861999999998"/>
    <n v="4"/>
    <n v="34466.36"/>
    <x v="4356"/>
    <n v="2.64"/>
    <n v="4387"/>
    <x v="327"/>
    <x v="4"/>
    <x v="4"/>
    <x v="4"/>
    <x v="5"/>
  </r>
  <r>
    <x v="4358"/>
    <x v="3"/>
    <x v="3"/>
    <x v="3"/>
    <x v="2"/>
    <x v="3"/>
    <n v="18944.75"/>
    <n v="341.00549999999998"/>
    <n v="4"/>
    <n v="75779"/>
    <x v="4357"/>
    <n v="4.78"/>
    <n v="1404"/>
    <x v="46"/>
    <x v="0"/>
    <x v="0"/>
    <x v="0"/>
    <x v="25"/>
  </r>
  <r>
    <x v="4359"/>
    <x v="3"/>
    <x v="3"/>
    <x v="3"/>
    <x v="2"/>
    <x v="5"/>
    <n v="9473.0300000000007"/>
    <n v="170.51454000000001"/>
    <n v="4"/>
    <n v="37892.120000000003"/>
    <x v="4358"/>
    <n v="1.21"/>
    <n v="2874"/>
    <x v="4"/>
    <x v="4"/>
    <x v="4"/>
    <x v="4"/>
    <x v="4"/>
  </r>
  <r>
    <x v="4360"/>
    <x v="1"/>
    <x v="1"/>
    <x v="1"/>
    <x v="0"/>
    <x v="5"/>
    <n v="9104.2999999999993"/>
    <n v="163.87739999999997"/>
    <n v="5"/>
    <n v="45521.5"/>
    <x v="4359"/>
    <n v="2.75"/>
    <n v="1347"/>
    <x v="340"/>
    <x v="3"/>
    <x v="3"/>
    <x v="3"/>
    <x v="13"/>
  </r>
  <r>
    <x v="4361"/>
    <x v="2"/>
    <x v="2"/>
    <x v="2"/>
    <x v="2"/>
    <x v="3"/>
    <n v="16213.68"/>
    <n v="291.84623999999997"/>
    <n v="3"/>
    <n v="48641.04"/>
    <x v="4360"/>
    <n v="2.6"/>
    <n v="2805"/>
    <x v="189"/>
    <x v="11"/>
    <x v="11"/>
    <x v="11"/>
    <x v="9"/>
  </r>
  <r>
    <x v="4362"/>
    <x v="7"/>
    <x v="0"/>
    <x v="7"/>
    <x v="0"/>
    <x v="4"/>
    <n v="15077.95"/>
    <n v="271.40309999999999"/>
    <n v="5"/>
    <n v="75389.75"/>
    <x v="4361"/>
    <n v="2.23"/>
    <n v="2852"/>
    <x v="151"/>
    <x v="10"/>
    <x v="10"/>
    <x v="10"/>
    <x v="11"/>
  </r>
  <r>
    <x v="4363"/>
    <x v="1"/>
    <x v="1"/>
    <x v="1"/>
    <x v="2"/>
    <x v="1"/>
    <n v="19064.23"/>
    <n v="343.15613999999999"/>
    <n v="2"/>
    <n v="38128.46"/>
    <x v="4362"/>
    <n v="4.7300000000000004"/>
    <n v="1448"/>
    <x v="144"/>
    <x v="5"/>
    <x v="5"/>
    <x v="5"/>
    <x v="13"/>
  </r>
  <r>
    <x v="4364"/>
    <x v="4"/>
    <x v="0"/>
    <x v="4"/>
    <x v="1"/>
    <x v="4"/>
    <n v="13200.53"/>
    <n v="237.60953999999998"/>
    <n v="3"/>
    <n v="39601.589999999997"/>
    <x v="4363"/>
    <n v="3.6"/>
    <n v="1312"/>
    <x v="169"/>
    <x v="10"/>
    <x v="10"/>
    <x v="10"/>
    <x v="19"/>
  </r>
  <r>
    <x v="4365"/>
    <x v="1"/>
    <x v="1"/>
    <x v="1"/>
    <x v="1"/>
    <x v="2"/>
    <n v="6179.17"/>
    <n v="111.22506"/>
    <n v="5"/>
    <n v="30895.85"/>
    <x v="4364"/>
    <n v="4.1100000000000003"/>
    <n v="541"/>
    <x v="313"/>
    <x v="4"/>
    <x v="4"/>
    <x v="4"/>
    <x v="26"/>
  </r>
  <r>
    <x v="4366"/>
    <x v="9"/>
    <x v="1"/>
    <x v="9"/>
    <x v="1"/>
    <x v="2"/>
    <n v="6694.74"/>
    <n v="120.50531999999998"/>
    <n v="4"/>
    <n v="26778.959999999999"/>
    <x v="4365"/>
    <n v="2.27"/>
    <n v="1708"/>
    <x v="147"/>
    <x v="4"/>
    <x v="4"/>
    <x v="4"/>
    <x v="23"/>
  </r>
  <r>
    <x v="4367"/>
    <x v="8"/>
    <x v="3"/>
    <x v="8"/>
    <x v="2"/>
    <x v="5"/>
    <n v="12192.7"/>
    <n v="219.46860000000001"/>
    <n v="2"/>
    <n v="24385.4"/>
    <x v="4366"/>
    <n v="4.1500000000000004"/>
    <n v="4793"/>
    <x v="136"/>
    <x v="0"/>
    <x v="0"/>
    <x v="0"/>
    <x v="30"/>
  </r>
  <r>
    <x v="4368"/>
    <x v="0"/>
    <x v="0"/>
    <x v="0"/>
    <x v="2"/>
    <x v="0"/>
    <n v="3547.73"/>
    <n v="63.859139999999996"/>
    <n v="3"/>
    <n v="10643.19"/>
    <x v="4367"/>
    <n v="2.81"/>
    <n v="2393"/>
    <x v="214"/>
    <x v="10"/>
    <x v="10"/>
    <x v="10"/>
    <x v="27"/>
  </r>
  <r>
    <x v="4369"/>
    <x v="7"/>
    <x v="0"/>
    <x v="7"/>
    <x v="2"/>
    <x v="2"/>
    <n v="3957.86"/>
    <n v="71.241479999999996"/>
    <n v="2"/>
    <n v="7915.72"/>
    <x v="4368"/>
    <n v="4.05"/>
    <n v="894"/>
    <x v="214"/>
    <x v="10"/>
    <x v="10"/>
    <x v="10"/>
    <x v="27"/>
  </r>
  <r>
    <x v="4370"/>
    <x v="2"/>
    <x v="2"/>
    <x v="2"/>
    <x v="1"/>
    <x v="0"/>
    <n v="18496.900000000001"/>
    <n v="332.94420000000002"/>
    <n v="3"/>
    <n v="55490.7"/>
    <x v="4369"/>
    <n v="3.36"/>
    <n v="1203"/>
    <x v="330"/>
    <x v="2"/>
    <x v="2"/>
    <x v="2"/>
    <x v="18"/>
  </r>
  <r>
    <x v="4371"/>
    <x v="4"/>
    <x v="0"/>
    <x v="4"/>
    <x v="0"/>
    <x v="3"/>
    <n v="13248.23"/>
    <n v="238.46813999999998"/>
    <n v="1"/>
    <n v="13248.23"/>
    <x v="4370"/>
    <n v="4.46"/>
    <n v="1509"/>
    <x v="333"/>
    <x v="8"/>
    <x v="8"/>
    <x v="8"/>
    <x v="26"/>
  </r>
  <r>
    <x v="4372"/>
    <x v="0"/>
    <x v="0"/>
    <x v="0"/>
    <x v="1"/>
    <x v="3"/>
    <n v="3518.76"/>
    <n v="63.337679999999999"/>
    <n v="3"/>
    <n v="10556.28"/>
    <x v="4371"/>
    <n v="4.8600000000000003"/>
    <n v="2047"/>
    <x v="19"/>
    <x v="10"/>
    <x v="10"/>
    <x v="10"/>
    <x v="16"/>
  </r>
  <r>
    <x v="4373"/>
    <x v="6"/>
    <x v="4"/>
    <x v="6"/>
    <x v="2"/>
    <x v="2"/>
    <n v="4465.8"/>
    <n v="80.384399999999999"/>
    <n v="2"/>
    <n v="8931.6"/>
    <x v="4372"/>
    <n v="3.49"/>
    <n v="3770"/>
    <x v="78"/>
    <x v="0"/>
    <x v="0"/>
    <x v="0"/>
    <x v="12"/>
  </r>
  <r>
    <x v="4374"/>
    <x v="4"/>
    <x v="0"/>
    <x v="4"/>
    <x v="0"/>
    <x v="1"/>
    <n v="4424.87"/>
    <n v="79.647659999999988"/>
    <n v="2"/>
    <n v="8849.74"/>
    <x v="4373"/>
    <n v="3.96"/>
    <n v="1898"/>
    <x v="39"/>
    <x v="1"/>
    <x v="1"/>
    <x v="1"/>
    <x v="15"/>
  </r>
  <r>
    <x v="4375"/>
    <x v="3"/>
    <x v="3"/>
    <x v="3"/>
    <x v="0"/>
    <x v="5"/>
    <n v="8034.75"/>
    <n v="144.62549999999999"/>
    <n v="2"/>
    <n v="16069.5"/>
    <x v="4374"/>
    <n v="1.61"/>
    <n v="3038"/>
    <x v="174"/>
    <x v="1"/>
    <x v="1"/>
    <x v="1"/>
    <x v="19"/>
  </r>
  <r>
    <x v="4376"/>
    <x v="7"/>
    <x v="0"/>
    <x v="7"/>
    <x v="1"/>
    <x v="4"/>
    <n v="5271.76"/>
    <n v="94.891679999999994"/>
    <n v="3"/>
    <n v="15815.28"/>
    <x v="4375"/>
    <n v="1.95"/>
    <n v="4824"/>
    <x v="159"/>
    <x v="7"/>
    <x v="7"/>
    <x v="7"/>
    <x v="19"/>
  </r>
  <r>
    <x v="4377"/>
    <x v="9"/>
    <x v="1"/>
    <x v="9"/>
    <x v="0"/>
    <x v="1"/>
    <n v="14827.61"/>
    <n v="266.89697999999999"/>
    <n v="4"/>
    <n v="59310.44"/>
    <x v="4376"/>
    <n v="3.28"/>
    <n v="1538"/>
    <x v="264"/>
    <x v="1"/>
    <x v="1"/>
    <x v="1"/>
    <x v="9"/>
  </r>
  <r>
    <x v="4378"/>
    <x v="1"/>
    <x v="1"/>
    <x v="1"/>
    <x v="1"/>
    <x v="4"/>
    <n v="11556.67"/>
    <n v="208.02005999999997"/>
    <n v="4"/>
    <n v="46226.68"/>
    <x v="4377"/>
    <n v="2.42"/>
    <n v="4846"/>
    <x v="250"/>
    <x v="3"/>
    <x v="3"/>
    <x v="3"/>
    <x v="27"/>
  </r>
  <r>
    <x v="4379"/>
    <x v="2"/>
    <x v="2"/>
    <x v="2"/>
    <x v="0"/>
    <x v="4"/>
    <n v="8728.69"/>
    <n v="157.11642000000001"/>
    <n v="2"/>
    <n v="17457.38"/>
    <x v="4378"/>
    <n v="1.87"/>
    <n v="900"/>
    <x v="272"/>
    <x v="7"/>
    <x v="7"/>
    <x v="7"/>
    <x v="24"/>
  </r>
  <r>
    <x v="4380"/>
    <x v="2"/>
    <x v="2"/>
    <x v="2"/>
    <x v="0"/>
    <x v="1"/>
    <n v="14353.69"/>
    <n v="258.36642000000001"/>
    <n v="2"/>
    <n v="28707.38"/>
    <x v="4379"/>
    <n v="3.5"/>
    <n v="4156"/>
    <x v="288"/>
    <x v="4"/>
    <x v="4"/>
    <x v="4"/>
    <x v="14"/>
  </r>
  <r>
    <x v="4381"/>
    <x v="2"/>
    <x v="2"/>
    <x v="2"/>
    <x v="2"/>
    <x v="3"/>
    <n v="1745.66"/>
    <n v="31.421879999999998"/>
    <n v="4"/>
    <n v="6982.64"/>
    <x v="4380"/>
    <n v="1.77"/>
    <n v="1544"/>
    <x v="195"/>
    <x v="1"/>
    <x v="1"/>
    <x v="1"/>
    <x v="18"/>
  </r>
  <r>
    <x v="4382"/>
    <x v="4"/>
    <x v="0"/>
    <x v="4"/>
    <x v="1"/>
    <x v="2"/>
    <n v="3514.98"/>
    <n v="63.269639999999995"/>
    <n v="4"/>
    <n v="14059.92"/>
    <x v="4381"/>
    <n v="4.4000000000000004"/>
    <n v="3590"/>
    <x v="310"/>
    <x v="2"/>
    <x v="2"/>
    <x v="2"/>
    <x v="25"/>
  </r>
  <r>
    <x v="4383"/>
    <x v="5"/>
    <x v="1"/>
    <x v="5"/>
    <x v="2"/>
    <x v="5"/>
    <n v="1229.05"/>
    <n v="22.122899999999998"/>
    <n v="3"/>
    <n v="3687.15"/>
    <x v="4382"/>
    <n v="3.56"/>
    <n v="2214"/>
    <x v="257"/>
    <x v="7"/>
    <x v="7"/>
    <x v="7"/>
    <x v="30"/>
  </r>
  <r>
    <x v="4384"/>
    <x v="7"/>
    <x v="0"/>
    <x v="7"/>
    <x v="2"/>
    <x v="1"/>
    <n v="17406.86"/>
    <n v="313.32347999999996"/>
    <n v="2"/>
    <n v="34813.72"/>
    <x v="4383"/>
    <n v="3.24"/>
    <n v="921"/>
    <x v="356"/>
    <x v="8"/>
    <x v="8"/>
    <x v="8"/>
    <x v="24"/>
  </r>
  <r>
    <x v="4385"/>
    <x v="3"/>
    <x v="3"/>
    <x v="3"/>
    <x v="0"/>
    <x v="2"/>
    <n v="1373.88"/>
    <n v="24.729839999999999"/>
    <n v="5"/>
    <n v="6869.4"/>
    <x v="4384"/>
    <n v="4.8099999999999996"/>
    <n v="2788"/>
    <x v="182"/>
    <x v="9"/>
    <x v="9"/>
    <x v="9"/>
    <x v="30"/>
  </r>
  <r>
    <x v="4386"/>
    <x v="5"/>
    <x v="1"/>
    <x v="5"/>
    <x v="0"/>
    <x v="1"/>
    <n v="15699.12"/>
    <n v="282.58416"/>
    <n v="4"/>
    <n v="62796.480000000003"/>
    <x v="4385"/>
    <n v="1.02"/>
    <n v="1881"/>
    <x v="95"/>
    <x v="10"/>
    <x v="10"/>
    <x v="10"/>
    <x v="25"/>
  </r>
  <r>
    <x v="4387"/>
    <x v="9"/>
    <x v="1"/>
    <x v="9"/>
    <x v="0"/>
    <x v="3"/>
    <n v="13232.24"/>
    <n v="238.18031999999997"/>
    <n v="2"/>
    <n v="26464.48"/>
    <x v="4386"/>
    <n v="1.77"/>
    <n v="793"/>
    <x v="343"/>
    <x v="3"/>
    <x v="3"/>
    <x v="3"/>
    <x v="10"/>
  </r>
  <r>
    <x v="4388"/>
    <x v="3"/>
    <x v="3"/>
    <x v="3"/>
    <x v="2"/>
    <x v="0"/>
    <n v="14416.01"/>
    <n v="259.48818"/>
    <n v="2"/>
    <n v="28832.02"/>
    <x v="4387"/>
    <n v="1.06"/>
    <n v="3406"/>
    <x v="223"/>
    <x v="2"/>
    <x v="2"/>
    <x v="2"/>
    <x v="16"/>
  </r>
  <r>
    <x v="4389"/>
    <x v="2"/>
    <x v="2"/>
    <x v="2"/>
    <x v="0"/>
    <x v="1"/>
    <n v="7451.12"/>
    <n v="134.12016"/>
    <n v="4"/>
    <n v="29804.48"/>
    <x v="4388"/>
    <n v="1.89"/>
    <n v="2664"/>
    <x v="9"/>
    <x v="5"/>
    <x v="5"/>
    <x v="5"/>
    <x v="9"/>
  </r>
  <r>
    <x v="4390"/>
    <x v="0"/>
    <x v="0"/>
    <x v="0"/>
    <x v="1"/>
    <x v="3"/>
    <n v="13366.29"/>
    <n v="240.59322"/>
    <n v="2"/>
    <n v="26732.58"/>
    <x v="4389"/>
    <n v="3.39"/>
    <n v="1756"/>
    <x v="348"/>
    <x v="9"/>
    <x v="9"/>
    <x v="9"/>
    <x v="22"/>
  </r>
  <r>
    <x v="4391"/>
    <x v="6"/>
    <x v="4"/>
    <x v="6"/>
    <x v="2"/>
    <x v="5"/>
    <n v="14660.41"/>
    <n v="263.88737999999995"/>
    <n v="3"/>
    <n v="43981.23"/>
    <x v="4390"/>
    <n v="1.22"/>
    <n v="4301"/>
    <x v="212"/>
    <x v="10"/>
    <x v="10"/>
    <x v="10"/>
    <x v="20"/>
  </r>
  <r>
    <x v="4392"/>
    <x v="4"/>
    <x v="0"/>
    <x v="4"/>
    <x v="0"/>
    <x v="0"/>
    <n v="13088.05"/>
    <n v="235.58489999999998"/>
    <n v="5"/>
    <n v="65440.25"/>
    <x v="4391"/>
    <n v="4.13"/>
    <n v="1148"/>
    <x v="60"/>
    <x v="4"/>
    <x v="4"/>
    <x v="4"/>
    <x v="9"/>
  </r>
  <r>
    <x v="4393"/>
    <x v="9"/>
    <x v="1"/>
    <x v="9"/>
    <x v="2"/>
    <x v="5"/>
    <n v="2596.0100000000002"/>
    <n v="46.728180000000002"/>
    <n v="3"/>
    <n v="7788.03"/>
    <x v="4392"/>
    <n v="2.44"/>
    <n v="2009"/>
    <x v="47"/>
    <x v="2"/>
    <x v="2"/>
    <x v="2"/>
    <x v="26"/>
  </r>
  <r>
    <x v="4394"/>
    <x v="0"/>
    <x v="0"/>
    <x v="0"/>
    <x v="1"/>
    <x v="1"/>
    <n v="3750.71"/>
    <n v="67.512779999999992"/>
    <n v="3"/>
    <n v="11252.13"/>
    <x v="4393"/>
    <n v="4.74"/>
    <n v="2544"/>
    <x v="156"/>
    <x v="10"/>
    <x v="10"/>
    <x v="10"/>
    <x v="8"/>
  </r>
  <r>
    <x v="4395"/>
    <x v="6"/>
    <x v="4"/>
    <x v="6"/>
    <x v="1"/>
    <x v="5"/>
    <n v="2506.39"/>
    <n v="45.115019999999994"/>
    <n v="3"/>
    <n v="7519.17"/>
    <x v="4394"/>
    <n v="1.37"/>
    <n v="495"/>
    <x v="333"/>
    <x v="8"/>
    <x v="8"/>
    <x v="8"/>
    <x v="26"/>
  </r>
  <r>
    <x v="4396"/>
    <x v="4"/>
    <x v="0"/>
    <x v="4"/>
    <x v="0"/>
    <x v="5"/>
    <n v="5131.3999999999996"/>
    <n v="92.365199999999987"/>
    <n v="1"/>
    <n v="5131.3999999999996"/>
    <x v="4395"/>
    <n v="3.74"/>
    <n v="1640"/>
    <x v="290"/>
    <x v="3"/>
    <x v="3"/>
    <x v="3"/>
    <x v="16"/>
  </r>
  <r>
    <x v="4397"/>
    <x v="1"/>
    <x v="1"/>
    <x v="1"/>
    <x v="0"/>
    <x v="4"/>
    <n v="6954.11"/>
    <n v="125.17397999999999"/>
    <n v="4"/>
    <n v="27816.44"/>
    <x v="4396"/>
    <n v="4.83"/>
    <n v="3295"/>
    <x v="21"/>
    <x v="6"/>
    <x v="6"/>
    <x v="6"/>
    <x v="5"/>
  </r>
  <r>
    <x v="4398"/>
    <x v="0"/>
    <x v="0"/>
    <x v="0"/>
    <x v="1"/>
    <x v="0"/>
    <n v="13219.08"/>
    <n v="237.94343999999998"/>
    <n v="1"/>
    <n v="13219.08"/>
    <x v="4397"/>
    <n v="3.91"/>
    <n v="1396"/>
    <x v="152"/>
    <x v="3"/>
    <x v="3"/>
    <x v="3"/>
    <x v="30"/>
  </r>
  <r>
    <x v="4399"/>
    <x v="4"/>
    <x v="0"/>
    <x v="4"/>
    <x v="2"/>
    <x v="1"/>
    <n v="12100.51"/>
    <n v="217.80918"/>
    <n v="2"/>
    <n v="24201.02"/>
    <x v="4398"/>
    <n v="4.63"/>
    <n v="3448"/>
    <x v="111"/>
    <x v="6"/>
    <x v="6"/>
    <x v="6"/>
    <x v="13"/>
  </r>
  <r>
    <x v="4400"/>
    <x v="3"/>
    <x v="3"/>
    <x v="3"/>
    <x v="0"/>
    <x v="4"/>
    <n v="9727.65"/>
    <n v="175.09769999999997"/>
    <n v="5"/>
    <n v="48638.25"/>
    <x v="4399"/>
    <n v="4.7"/>
    <n v="3846"/>
    <x v="147"/>
    <x v="4"/>
    <x v="4"/>
    <x v="4"/>
    <x v="23"/>
  </r>
  <r>
    <x v="4401"/>
    <x v="4"/>
    <x v="0"/>
    <x v="4"/>
    <x v="2"/>
    <x v="1"/>
    <n v="10457.86"/>
    <n v="188.24148"/>
    <n v="3"/>
    <n v="31373.58"/>
    <x v="4400"/>
    <n v="1.07"/>
    <n v="2962"/>
    <x v="345"/>
    <x v="4"/>
    <x v="4"/>
    <x v="4"/>
    <x v="8"/>
  </r>
  <r>
    <x v="4402"/>
    <x v="6"/>
    <x v="4"/>
    <x v="6"/>
    <x v="0"/>
    <x v="5"/>
    <n v="9591.86"/>
    <n v="172.65348"/>
    <n v="3"/>
    <n v="28775.58"/>
    <x v="4401"/>
    <n v="4.22"/>
    <n v="500"/>
    <x v="161"/>
    <x v="10"/>
    <x v="10"/>
    <x v="10"/>
    <x v="1"/>
  </r>
  <r>
    <x v="4403"/>
    <x v="4"/>
    <x v="0"/>
    <x v="4"/>
    <x v="2"/>
    <x v="2"/>
    <n v="11049.64"/>
    <n v="198.89351999999997"/>
    <n v="3"/>
    <n v="33148.92"/>
    <x v="4402"/>
    <n v="2.48"/>
    <n v="3954"/>
    <x v="292"/>
    <x v="8"/>
    <x v="8"/>
    <x v="8"/>
    <x v="22"/>
  </r>
  <r>
    <x v="4404"/>
    <x v="8"/>
    <x v="3"/>
    <x v="8"/>
    <x v="2"/>
    <x v="3"/>
    <n v="18191.97"/>
    <n v="327.45546000000002"/>
    <n v="1"/>
    <n v="18191.97"/>
    <x v="4403"/>
    <n v="1.47"/>
    <n v="542"/>
    <x v="187"/>
    <x v="3"/>
    <x v="3"/>
    <x v="3"/>
    <x v="21"/>
  </r>
  <r>
    <x v="4405"/>
    <x v="7"/>
    <x v="0"/>
    <x v="7"/>
    <x v="0"/>
    <x v="5"/>
    <n v="5879.14"/>
    <n v="105.82451999999999"/>
    <n v="5"/>
    <n v="29395.7"/>
    <x v="4404"/>
    <n v="4.04"/>
    <n v="1926"/>
    <x v="131"/>
    <x v="11"/>
    <x v="11"/>
    <x v="11"/>
    <x v="2"/>
  </r>
  <r>
    <x v="4406"/>
    <x v="7"/>
    <x v="0"/>
    <x v="7"/>
    <x v="2"/>
    <x v="3"/>
    <n v="19238.740000000002"/>
    <n v="346.29732000000001"/>
    <n v="1"/>
    <n v="19238.740000000002"/>
    <x v="4405"/>
    <n v="2.17"/>
    <n v="3120"/>
    <x v="191"/>
    <x v="1"/>
    <x v="1"/>
    <x v="1"/>
    <x v="30"/>
  </r>
  <r>
    <x v="4407"/>
    <x v="6"/>
    <x v="4"/>
    <x v="6"/>
    <x v="0"/>
    <x v="5"/>
    <n v="17438.27"/>
    <n v="313.88885999999997"/>
    <n v="5"/>
    <n v="87191.35"/>
    <x v="4406"/>
    <n v="4.29"/>
    <n v="3863"/>
    <x v="128"/>
    <x v="3"/>
    <x v="3"/>
    <x v="3"/>
    <x v="29"/>
  </r>
  <r>
    <x v="4408"/>
    <x v="4"/>
    <x v="0"/>
    <x v="4"/>
    <x v="1"/>
    <x v="0"/>
    <n v="7165.44"/>
    <n v="128.97791999999998"/>
    <n v="2"/>
    <n v="14330.88"/>
    <x v="4407"/>
    <n v="4.72"/>
    <n v="904"/>
    <x v="161"/>
    <x v="10"/>
    <x v="10"/>
    <x v="10"/>
    <x v="1"/>
  </r>
  <r>
    <x v="4409"/>
    <x v="5"/>
    <x v="1"/>
    <x v="5"/>
    <x v="1"/>
    <x v="2"/>
    <n v="4905.2299999999996"/>
    <n v="88.294139999999985"/>
    <n v="3"/>
    <n v="14715.69"/>
    <x v="4408"/>
    <n v="3.64"/>
    <n v="2622"/>
    <x v="239"/>
    <x v="5"/>
    <x v="5"/>
    <x v="5"/>
    <x v="16"/>
  </r>
  <r>
    <x v="4410"/>
    <x v="5"/>
    <x v="1"/>
    <x v="5"/>
    <x v="0"/>
    <x v="1"/>
    <n v="14476.69"/>
    <n v="260.58042"/>
    <n v="3"/>
    <n v="43430.07"/>
    <x v="4409"/>
    <n v="2.74"/>
    <n v="752"/>
    <x v="58"/>
    <x v="10"/>
    <x v="10"/>
    <x v="10"/>
    <x v="21"/>
  </r>
  <r>
    <x v="4411"/>
    <x v="5"/>
    <x v="1"/>
    <x v="5"/>
    <x v="2"/>
    <x v="4"/>
    <n v="14132.14"/>
    <n v="254.37851999999998"/>
    <n v="2"/>
    <n v="28264.28"/>
    <x v="4410"/>
    <n v="3.89"/>
    <n v="145"/>
    <x v="288"/>
    <x v="4"/>
    <x v="4"/>
    <x v="4"/>
    <x v="14"/>
  </r>
  <r>
    <x v="4412"/>
    <x v="5"/>
    <x v="1"/>
    <x v="5"/>
    <x v="2"/>
    <x v="5"/>
    <n v="1613.34"/>
    <n v="29.040119999999995"/>
    <n v="1"/>
    <n v="1613.34"/>
    <x v="4411"/>
    <n v="3.49"/>
    <n v="1006"/>
    <x v="129"/>
    <x v="7"/>
    <x v="7"/>
    <x v="7"/>
    <x v="25"/>
  </r>
  <r>
    <x v="4413"/>
    <x v="6"/>
    <x v="4"/>
    <x v="6"/>
    <x v="1"/>
    <x v="2"/>
    <n v="19650.61"/>
    <n v="353.71098000000001"/>
    <n v="2"/>
    <n v="39301.22"/>
    <x v="4412"/>
    <n v="1.73"/>
    <n v="4814"/>
    <x v="356"/>
    <x v="8"/>
    <x v="8"/>
    <x v="8"/>
    <x v="24"/>
  </r>
  <r>
    <x v="4414"/>
    <x v="3"/>
    <x v="3"/>
    <x v="3"/>
    <x v="0"/>
    <x v="0"/>
    <n v="10802.71"/>
    <n v="194.44877999999997"/>
    <n v="1"/>
    <n v="10802.71"/>
    <x v="4413"/>
    <n v="4.4800000000000004"/>
    <n v="183"/>
    <x v="57"/>
    <x v="2"/>
    <x v="2"/>
    <x v="2"/>
    <x v="21"/>
  </r>
  <r>
    <x v="4415"/>
    <x v="4"/>
    <x v="0"/>
    <x v="4"/>
    <x v="0"/>
    <x v="0"/>
    <n v="3581.11"/>
    <n v="64.459980000000002"/>
    <n v="2"/>
    <n v="7162.22"/>
    <x v="4414"/>
    <n v="1.52"/>
    <n v="1826"/>
    <x v="223"/>
    <x v="2"/>
    <x v="2"/>
    <x v="2"/>
    <x v="16"/>
  </r>
  <r>
    <x v="4416"/>
    <x v="9"/>
    <x v="1"/>
    <x v="9"/>
    <x v="2"/>
    <x v="4"/>
    <n v="12711.67"/>
    <n v="228.81005999999999"/>
    <n v="4"/>
    <n v="50846.68"/>
    <x v="4415"/>
    <n v="3.3"/>
    <n v="2434"/>
    <x v="9"/>
    <x v="5"/>
    <x v="5"/>
    <x v="5"/>
    <x v="9"/>
  </r>
  <r>
    <x v="4417"/>
    <x v="7"/>
    <x v="0"/>
    <x v="7"/>
    <x v="0"/>
    <x v="5"/>
    <n v="5480.89"/>
    <n v="98.656019999999998"/>
    <n v="4"/>
    <n v="21923.56"/>
    <x v="4416"/>
    <n v="1.1200000000000001"/>
    <n v="1668"/>
    <x v="222"/>
    <x v="9"/>
    <x v="9"/>
    <x v="9"/>
    <x v="13"/>
  </r>
  <r>
    <x v="4418"/>
    <x v="9"/>
    <x v="1"/>
    <x v="9"/>
    <x v="2"/>
    <x v="3"/>
    <n v="7290.62"/>
    <n v="131.23115999999999"/>
    <n v="5"/>
    <n v="36453.1"/>
    <x v="4417"/>
    <n v="4.03"/>
    <n v="1577"/>
    <x v="224"/>
    <x v="1"/>
    <x v="1"/>
    <x v="1"/>
    <x v="22"/>
  </r>
  <r>
    <x v="4419"/>
    <x v="1"/>
    <x v="1"/>
    <x v="1"/>
    <x v="2"/>
    <x v="2"/>
    <n v="3293.73"/>
    <n v="59.287139999999994"/>
    <n v="3"/>
    <n v="9881.19"/>
    <x v="4418"/>
    <n v="3.26"/>
    <n v="2888"/>
    <x v="66"/>
    <x v="10"/>
    <x v="10"/>
    <x v="10"/>
    <x v="2"/>
  </r>
  <r>
    <x v="4420"/>
    <x v="9"/>
    <x v="1"/>
    <x v="9"/>
    <x v="1"/>
    <x v="4"/>
    <n v="7083.18"/>
    <n v="127.49723999999999"/>
    <n v="4"/>
    <n v="28332.720000000001"/>
    <x v="4419"/>
    <n v="3.24"/>
    <n v="3866"/>
    <x v="100"/>
    <x v="11"/>
    <x v="11"/>
    <x v="11"/>
    <x v="17"/>
  </r>
  <r>
    <x v="4421"/>
    <x v="8"/>
    <x v="3"/>
    <x v="8"/>
    <x v="1"/>
    <x v="2"/>
    <n v="11914.72"/>
    <n v="214.46495999999996"/>
    <n v="1"/>
    <n v="11914.72"/>
    <x v="4420"/>
    <n v="4.97"/>
    <n v="3771"/>
    <x v="32"/>
    <x v="7"/>
    <x v="7"/>
    <x v="7"/>
    <x v="18"/>
  </r>
  <r>
    <x v="4422"/>
    <x v="5"/>
    <x v="1"/>
    <x v="5"/>
    <x v="2"/>
    <x v="3"/>
    <n v="1070.32"/>
    <n v="19.265759999999997"/>
    <n v="4"/>
    <n v="4281.28"/>
    <x v="4421"/>
    <n v="1.49"/>
    <n v="2452"/>
    <x v="66"/>
    <x v="10"/>
    <x v="10"/>
    <x v="10"/>
    <x v="2"/>
  </r>
  <r>
    <x v="4423"/>
    <x v="1"/>
    <x v="1"/>
    <x v="1"/>
    <x v="1"/>
    <x v="2"/>
    <n v="1745.83"/>
    <n v="31.424939999999996"/>
    <n v="4"/>
    <n v="6983.32"/>
    <x v="4422"/>
    <n v="1.21"/>
    <n v="3007"/>
    <x v="152"/>
    <x v="3"/>
    <x v="3"/>
    <x v="3"/>
    <x v="30"/>
  </r>
  <r>
    <x v="4424"/>
    <x v="8"/>
    <x v="3"/>
    <x v="8"/>
    <x v="2"/>
    <x v="3"/>
    <n v="2244.8200000000002"/>
    <n v="40.406759999999998"/>
    <n v="4"/>
    <n v="8979.2800000000007"/>
    <x v="4423"/>
    <n v="1.45"/>
    <n v="3183"/>
    <x v="335"/>
    <x v="0"/>
    <x v="0"/>
    <x v="0"/>
    <x v="21"/>
  </r>
  <r>
    <x v="4425"/>
    <x v="9"/>
    <x v="1"/>
    <x v="9"/>
    <x v="1"/>
    <x v="0"/>
    <n v="19655.330000000002"/>
    <n v="353.79594000000003"/>
    <n v="5"/>
    <n v="98276.65"/>
    <x v="4424"/>
    <n v="1.4"/>
    <n v="3708"/>
    <x v="238"/>
    <x v="1"/>
    <x v="1"/>
    <x v="1"/>
    <x v="14"/>
  </r>
  <r>
    <x v="4426"/>
    <x v="3"/>
    <x v="3"/>
    <x v="3"/>
    <x v="2"/>
    <x v="5"/>
    <n v="14938.06"/>
    <n v="268.88507999999996"/>
    <n v="1"/>
    <n v="14938.06"/>
    <x v="4425"/>
    <n v="3.63"/>
    <n v="3922"/>
    <x v="330"/>
    <x v="2"/>
    <x v="2"/>
    <x v="2"/>
    <x v="18"/>
  </r>
  <r>
    <x v="4427"/>
    <x v="2"/>
    <x v="2"/>
    <x v="2"/>
    <x v="2"/>
    <x v="3"/>
    <n v="12885.01"/>
    <n v="231.93017999999998"/>
    <n v="5"/>
    <n v="64425.05"/>
    <x v="4426"/>
    <n v="1.51"/>
    <n v="1218"/>
    <x v="281"/>
    <x v="1"/>
    <x v="1"/>
    <x v="1"/>
    <x v="13"/>
  </r>
  <r>
    <x v="4428"/>
    <x v="1"/>
    <x v="1"/>
    <x v="1"/>
    <x v="0"/>
    <x v="2"/>
    <n v="18916.12"/>
    <n v="340.49015999999995"/>
    <n v="1"/>
    <n v="18916.12"/>
    <x v="4427"/>
    <n v="1.36"/>
    <n v="891"/>
    <x v="91"/>
    <x v="8"/>
    <x v="8"/>
    <x v="8"/>
    <x v="8"/>
  </r>
  <r>
    <x v="4429"/>
    <x v="5"/>
    <x v="1"/>
    <x v="5"/>
    <x v="1"/>
    <x v="4"/>
    <n v="10791.91"/>
    <n v="194.25437999999997"/>
    <n v="2"/>
    <n v="21583.82"/>
    <x v="4428"/>
    <n v="4.88"/>
    <n v="2593"/>
    <x v="147"/>
    <x v="4"/>
    <x v="4"/>
    <x v="4"/>
    <x v="23"/>
  </r>
  <r>
    <x v="4430"/>
    <x v="0"/>
    <x v="0"/>
    <x v="0"/>
    <x v="1"/>
    <x v="4"/>
    <n v="4552.18"/>
    <n v="81.939239999999998"/>
    <n v="5"/>
    <n v="22760.9"/>
    <x v="4429"/>
    <n v="4.6900000000000004"/>
    <n v="2416"/>
    <x v="306"/>
    <x v="1"/>
    <x v="1"/>
    <x v="1"/>
    <x v="0"/>
  </r>
  <r>
    <x v="4431"/>
    <x v="6"/>
    <x v="4"/>
    <x v="6"/>
    <x v="2"/>
    <x v="1"/>
    <n v="17951.13"/>
    <n v="323.12034"/>
    <n v="1"/>
    <n v="17951.13"/>
    <x v="4430"/>
    <n v="1.23"/>
    <n v="1737"/>
    <x v="269"/>
    <x v="3"/>
    <x v="3"/>
    <x v="3"/>
    <x v="5"/>
  </r>
  <r>
    <x v="4432"/>
    <x v="2"/>
    <x v="2"/>
    <x v="2"/>
    <x v="0"/>
    <x v="4"/>
    <n v="15459.7"/>
    <n v="278.27459999999996"/>
    <n v="3"/>
    <n v="46379.1"/>
    <x v="4431"/>
    <n v="2.72"/>
    <n v="887"/>
    <x v="65"/>
    <x v="6"/>
    <x v="6"/>
    <x v="6"/>
    <x v="22"/>
  </r>
  <r>
    <x v="4433"/>
    <x v="9"/>
    <x v="1"/>
    <x v="9"/>
    <x v="1"/>
    <x v="3"/>
    <n v="5575.35"/>
    <n v="100.3563"/>
    <n v="4"/>
    <n v="22301.4"/>
    <x v="4432"/>
    <n v="2.33"/>
    <n v="4256"/>
    <x v="142"/>
    <x v="8"/>
    <x v="8"/>
    <x v="8"/>
    <x v="30"/>
  </r>
  <r>
    <x v="4434"/>
    <x v="5"/>
    <x v="1"/>
    <x v="5"/>
    <x v="1"/>
    <x v="1"/>
    <n v="1311.47"/>
    <n v="23.606459999999998"/>
    <n v="5"/>
    <n v="6557.35"/>
    <x v="4433"/>
    <n v="1.36"/>
    <n v="2158"/>
    <x v="304"/>
    <x v="10"/>
    <x v="10"/>
    <x v="10"/>
    <x v="0"/>
  </r>
  <r>
    <x v="4435"/>
    <x v="6"/>
    <x v="4"/>
    <x v="6"/>
    <x v="1"/>
    <x v="4"/>
    <n v="12855.93"/>
    <n v="231.40673999999999"/>
    <n v="3"/>
    <n v="38567.79"/>
    <x v="4434"/>
    <n v="3.44"/>
    <n v="4941"/>
    <x v="296"/>
    <x v="0"/>
    <x v="0"/>
    <x v="0"/>
    <x v="17"/>
  </r>
  <r>
    <x v="4436"/>
    <x v="5"/>
    <x v="1"/>
    <x v="5"/>
    <x v="0"/>
    <x v="5"/>
    <n v="3010.22"/>
    <n v="54.183959999999992"/>
    <n v="3"/>
    <n v="9030.66"/>
    <x v="4435"/>
    <n v="1.0900000000000001"/>
    <n v="4304"/>
    <x v="119"/>
    <x v="10"/>
    <x v="10"/>
    <x v="10"/>
    <x v="18"/>
  </r>
  <r>
    <x v="4437"/>
    <x v="9"/>
    <x v="1"/>
    <x v="9"/>
    <x v="0"/>
    <x v="4"/>
    <n v="12325.01"/>
    <n v="221.85017999999999"/>
    <n v="2"/>
    <n v="24650.02"/>
    <x v="4436"/>
    <n v="2.04"/>
    <n v="4597"/>
    <x v="50"/>
    <x v="11"/>
    <x v="11"/>
    <x v="11"/>
    <x v="28"/>
  </r>
  <r>
    <x v="4438"/>
    <x v="8"/>
    <x v="3"/>
    <x v="8"/>
    <x v="2"/>
    <x v="2"/>
    <n v="16486.330000000002"/>
    <n v="296.75394"/>
    <n v="4"/>
    <n v="65945.320000000007"/>
    <x v="4437"/>
    <n v="1.46"/>
    <n v="968"/>
    <x v="121"/>
    <x v="8"/>
    <x v="8"/>
    <x v="8"/>
    <x v="27"/>
  </r>
  <r>
    <x v="4439"/>
    <x v="0"/>
    <x v="0"/>
    <x v="0"/>
    <x v="2"/>
    <x v="3"/>
    <n v="3791.84"/>
    <n v="68.253119999999996"/>
    <n v="2"/>
    <n v="7583.68"/>
    <x v="4438"/>
    <n v="3.22"/>
    <n v="671"/>
    <x v="22"/>
    <x v="8"/>
    <x v="8"/>
    <x v="8"/>
    <x v="17"/>
  </r>
  <r>
    <x v="4440"/>
    <x v="3"/>
    <x v="3"/>
    <x v="3"/>
    <x v="2"/>
    <x v="4"/>
    <n v="16029.96"/>
    <n v="288.53927999999996"/>
    <n v="2"/>
    <n v="32059.919999999998"/>
    <x v="4439"/>
    <n v="1.1399999999999999"/>
    <n v="2674"/>
    <x v="126"/>
    <x v="5"/>
    <x v="5"/>
    <x v="5"/>
    <x v="24"/>
  </r>
  <r>
    <x v="4441"/>
    <x v="1"/>
    <x v="1"/>
    <x v="1"/>
    <x v="2"/>
    <x v="0"/>
    <n v="5142.8"/>
    <n v="92.570399999999992"/>
    <n v="4"/>
    <n v="20571.2"/>
    <x v="4440"/>
    <n v="1.94"/>
    <n v="468"/>
    <x v="347"/>
    <x v="1"/>
    <x v="1"/>
    <x v="1"/>
    <x v="3"/>
  </r>
  <r>
    <x v="4442"/>
    <x v="8"/>
    <x v="3"/>
    <x v="8"/>
    <x v="1"/>
    <x v="0"/>
    <n v="13843.28"/>
    <n v="249.17903999999999"/>
    <n v="1"/>
    <n v="13843.28"/>
    <x v="4441"/>
    <n v="4.42"/>
    <n v="2930"/>
    <x v="227"/>
    <x v="5"/>
    <x v="5"/>
    <x v="5"/>
    <x v="0"/>
  </r>
  <r>
    <x v="4443"/>
    <x v="9"/>
    <x v="1"/>
    <x v="9"/>
    <x v="2"/>
    <x v="1"/>
    <n v="5894.93"/>
    <n v="106.10874"/>
    <n v="3"/>
    <n v="17684.79"/>
    <x v="4442"/>
    <n v="2.0299999999999998"/>
    <n v="4238"/>
    <x v="101"/>
    <x v="2"/>
    <x v="2"/>
    <x v="2"/>
    <x v="4"/>
  </r>
  <r>
    <x v="4444"/>
    <x v="6"/>
    <x v="4"/>
    <x v="6"/>
    <x v="1"/>
    <x v="5"/>
    <n v="13326.95"/>
    <n v="239.88509999999999"/>
    <n v="4"/>
    <n v="53307.8"/>
    <x v="4443"/>
    <n v="2.4700000000000002"/>
    <n v="4628"/>
    <x v="106"/>
    <x v="3"/>
    <x v="3"/>
    <x v="3"/>
    <x v="1"/>
  </r>
  <r>
    <x v="4445"/>
    <x v="4"/>
    <x v="0"/>
    <x v="4"/>
    <x v="2"/>
    <x v="3"/>
    <n v="3844.91"/>
    <n v="69.208379999999991"/>
    <n v="4"/>
    <n v="15379.64"/>
    <x v="4444"/>
    <n v="3.77"/>
    <n v="2698"/>
    <x v="297"/>
    <x v="7"/>
    <x v="7"/>
    <x v="7"/>
    <x v="0"/>
  </r>
  <r>
    <x v="4446"/>
    <x v="7"/>
    <x v="0"/>
    <x v="7"/>
    <x v="0"/>
    <x v="2"/>
    <n v="12337.49"/>
    <n v="222.07481999999999"/>
    <n v="4"/>
    <n v="49349.96"/>
    <x v="4445"/>
    <n v="1.5"/>
    <n v="3965"/>
    <x v="3"/>
    <x v="3"/>
    <x v="3"/>
    <x v="3"/>
    <x v="3"/>
  </r>
  <r>
    <x v="4447"/>
    <x v="2"/>
    <x v="2"/>
    <x v="2"/>
    <x v="2"/>
    <x v="1"/>
    <n v="17847.599999999999"/>
    <n v="321.25679999999994"/>
    <n v="5"/>
    <n v="89238"/>
    <x v="4446"/>
    <n v="1.26"/>
    <n v="3712"/>
    <x v="235"/>
    <x v="1"/>
    <x v="1"/>
    <x v="1"/>
    <x v="26"/>
  </r>
  <r>
    <x v="4448"/>
    <x v="0"/>
    <x v="0"/>
    <x v="0"/>
    <x v="2"/>
    <x v="5"/>
    <n v="15348.02"/>
    <n v="276.26436000000001"/>
    <n v="2"/>
    <n v="30696.04"/>
    <x v="4447"/>
    <n v="1.45"/>
    <n v="2613"/>
    <x v="164"/>
    <x v="8"/>
    <x v="8"/>
    <x v="8"/>
    <x v="0"/>
  </r>
  <r>
    <x v="4449"/>
    <x v="0"/>
    <x v="0"/>
    <x v="0"/>
    <x v="2"/>
    <x v="2"/>
    <n v="7168.05"/>
    <n v="129.0249"/>
    <n v="1"/>
    <n v="7168.05"/>
    <x v="4448"/>
    <n v="1.49"/>
    <n v="4234"/>
    <x v="84"/>
    <x v="10"/>
    <x v="10"/>
    <x v="10"/>
    <x v="9"/>
  </r>
  <r>
    <x v="4450"/>
    <x v="8"/>
    <x v="3"/>
    <x v="8"/>
    <x v="0"/>
    <x v="1"/>
    <n v="7849.2"/>
    <n v="141.28559999999999"/>
    <n v="1"/>
    <n v="7849.2"/>
    <x v="4449"/>
    <n v="3.3"/>
    <n v="590"/>
    <x v="190"/>
    <x v="5"/>
    <x v="5"/>
    <x v="5"/>
    <x v="20"/>
  </r>
  <r>
    <x v="4451"/>
    <x v="4"/>
    <x v="0"/>
    <x v="4"/>
    <x v="0"/>
    <x v="4"/>
    <n v="5430.64"/>
    <n v="97.751519999999999"/>
    <n v="5"/>
    <n v="27153.200000000001"/>
    <x v="4450"/>
    <n v="3.46"/>
    <n v="4701"/>
    <x v="151"/>
    <x v="10"/>
    <x v="10"/>
    <x v="10"/>
    <x v="11"/>
  </r>
  <r>
    <x v="4452"/>
    <x v="7"/>
    <x v="0"/>
    <x v="7"/>
    <x v="0"/>
    <x v="0"/>
    <n v="9365.43"/>
    <n v="168.57774000000001"/>
    <n v="5"/>
    <n v="46827.15"/>
    <x v="4451"/>
    <n v="2.4"/>
    <n v="1623"/>
    <x v="352"/>
    <x v="3"/>
    <x v="3"/>
    <x v="3"/>
    <x v="2"/>
  </r>
  <r>
    <x v="4453"/>
    <x v="9"/>
    <x v="1"/>
    <x v="9"/>
    <x v="1"/>
    <x v="4"/>
    <n v="14365.85"/>
    <n v="258.58529999999996"/>
    <n v="3"/>
    <n v="43097.55"/>
    <x v="4452"/>
    <n v="2.48"/>
    <n v="1800"/>
    <x v="245"/>
    <x v="0"/>
    <x v="0"/>
    <x v="0"/>
    <x v="18"/>
  </r>
  <r>
    <x v="4454"/>
    <x v="7"/>
    <x v="0"/>
    <x v="7"/>
    <x v="0"/>
    <x v="2"/>
    <n v="905.08"/>
    <n v="16.291439999999998"/>
    <n v="5"/>
    <n v="4525.3999999999996"/>
    <x v="4453"/>
    <n v="1.63"/>
    <n v="1552"/>
    <x v="175"/>
    <x v="3"/>
    <x v="3"/>
    <x v="3"/>
    <x v="9"/>
  </r>
  <r>
    <x v="4455"/>
    <x v="7"/>
    <x v="0"/>
    <x v="7"/>
    <x v="2"/>
    <x v="1"/>
    <n v="575.96"/>
    <n v="10.367279999999999"/>
    <n v="3"/>
    <n v="1727.88"/>
    <x v="4454"/>
    <n v="3.52"/>
    <n v="3241"/>
    <x v="122"/>
    <x v="7"/>
    <x v="7"/>
    <x v="7"/>
    <x v="1"/>
  </r>
  <r>
    <x v="4456"/>
    <x v="2"/>
    <x v="2"/>
    <x v="2"/>
    <x v="1"/>
    <x v="5"/>
    <n v="626.26"/>
    <n v="11.272679999999999"/>
    <n v="3"/>
    <n v="1878.78"/>
    <x v="4455"/>
    <n v="4.8099999999999996"/>
    <n v="2014"/>
    <x v="192"/>
    <x v="1"/>
    <x v="1"/>
    <x v="1"/>
    <x v="28"/>
  </r>
  <r>
    <x v="4457"/>
    <x v="5"/>
    <x v="1"/>
    <x v="5"/>
    <x v="2"/>
    <x v="1"/>
    <n v="2728.31"/>
    <n v="49.109579999999994"/>
    <n v="2"/>
    <n v="5456.62"/>
    <x v="4456"/>
    <n v="2.13"/>
    <n v="2606"/>
    <x v="153"/>
    <x v="10"/>
    <x v="10"/>
    <x v="10"/>
    <x v="13"/>
  </r>
  <r>
    <x v="4458"/>
    <x v="6"/>
    <x v="4"/>
    <x v="6"/>
    <x v="2"/>
    <x v="0"/>
    <n v="1389.21"/>
    <n v="25.005779999999998"/>
    <n v="1"/>
    <n v="1389.21"/>
    <x v="4457"/>
    <n v="2.11"/>
    <n v="4372"/>
    <x v="111"/>
    <x v="6"/>
    <x v="6"/>
    <x v="6"/>
    <x v="13"/>
  </r>
  <r>
    <x v="4459"/>
    <x v="4"/>
    <x v="0"/>
    <x v="4"/>
    <x v="2"/>
    <x v="5"/>
    <n v="12100.08"/>
    <n v="217.80143999999999"/>
    <n v="2"/>
    <n v="24200.16"/>
    <x v="4458"/>
    <n v="2.8"/>
    <n v="3734"/>
    <x v="23"/>
    <x v="6"/>
    <x v="6"/>
    <x v="6"/>
    <x v="17"/>
  </r>
  <r>
    <x v="4460"/>
    <x v="0"/>
    <x v="0"/>
    <x v="0"/>
    <x v="1"/>
    <x v="2"/>
    <n v="9031.4"/>
    <n v="162.56519999999998"/>
    <n v="5"/>
    <n v="45157"/>
    <x v="4459"/>
    <n v="2.06"/>
    <n v="2120"/>
    <x v="192"/>
    <x v="1"/>
    <x v="1"/>
    <x v="1"/>
    <x v="28"/>
  </r>
  <r>
    <x v="4461"/>
    <x v="5"/>
    <x v="1"/>
    <x v="5"/>
    <x v="0"/>
    <x v="4"/>
    <n v="17756.5"/>
    <n v="319.61699999999996"/>
    <n v="5"/>
    <n v="88782.5"/>
    <x v="4460"/>
    <n v="4.1100000000000003"/>
    <n v="1772"/>
    <x v="179"/>
    <x v="6"/>
    <x v="6"/>
    <x v="6"/>
    <x v="18"/>
  </r>
  <r>
    <x v="4462"/>
    <x v="8"/>
    <x v="3"/>
    <x v="8"/>
    <x v="2"/>
    <x v="0"/>
    <n v="3719.15"/>
    <n v="66.944699999999997"/>
    <n v="1"/>
    <n v="3719.15"/>
    <x v="4461"/>
    <n v="2.13"/>
    <n v="3865"/>
    <x v="97"/>
    <x v="0"/>
    <x v="0"/>
    <x v="0"/>
    <x v="28"/>
  </r>
  <r>
    <x v="4463"/>
    <x v="5"/>
    <x v="1"/>
    <x v="5"/>
    <x v="0"/>
    <x v="3"/>
    <n v="18942.34"/>
    <n v="340.96211999999997"/>
    <n v="3"/>
    <n v="56827.02"/>
    <x v="4462"/>
    <n v="4.7"/>
    <n v="3973"/>
    <x v="340"/>
    <x v="3"/>
    <x v="3"/>
    <x v="3"/>
    <x v="13"/>
  </r>
  <r>
    <x v="4464"/>
    <x v="2"/>
    <x v="2"/>
    <x v="2"/>
    <x v="2"/>
    <x v="4"/>
    <n v="7541.39"/>
    <n v="135.74501999999998"/>
    <n v="1"/>
    <n v="7541.39"/>
    <x v="4463"/>
    <n v="2.17"/>
    <n v="1104"/>
    <x v="357"/>
    <x v="9"/>
    <x v="9"/>
    <x v="9"/>
    <x v="4"/>
  </r>
  <r>
    <x v="4465"/>
    <x v="8"/>
    <x v="3"/>
    <x v="8"/>
    <x v="2"/>
    <x v="1"/>
    <n v="5933.31"/>
    <n v="106.79958000000001"/>
    <n v="3"/>
    <n v="17799.93"/>
    <x v="4464"/>
    <n v="3.36"/>
    <n v="2795"/>
    <x v="257"/>
    <x v="7"/>
    <x v="7"/>
    <x v="7"/>
    <x v="30"/>
  </r>
  <r>
    <x v="4466"/>
    <x v="5"/>
    <x v="1"/>
    <x v="5"/>
    <x v="2"/>
    <x v="4"/>
    <n v="7149.58"/>
    <n v="128.69243999999998"/>
    <n v="4"/>
    <n v="28598.32"/>
    <x v="4465"/>
    <n v="2.36"/>
    <n v="1374"/>
    <x v="268"/>
    <x v="4"/>
    <x v="4"/>
    <x v="4"/>
    <x v="20"/>
  </r>
  <r>
    <x v="4467"/>
    <x v="0"/>
    <x v="0"/>
    <x v="0"/>
    <x v="2"/>
    <x v="1"/>
    <n v="5647.18"/>
    <n v="101.64923999999999"/>
    <n v="5"/>
    <n v="28235.9"/>
    <x v="4466"/>
    <n v="4.58"/>
    <n v="4044"/>
    <x v="223"/>
    <x v="2"/>
    <x v="2"/>
    <x v="2"/>
    <x v="16"/>
  </r>
  <r>
    <x v="4468"/>
    <x v="1"/>
    <x v="1"/>
    <x v="1"/>
    <x v="1"/>
    <x v="1"/>
    <n v="1236.5899999999999"/>
    <n v="22.258619999999997"/>
    <n v="5"/>
    <n v="6182.95"/>
    <x v="4467"/>
    <n v="2.1800000000000002"/>
    <n v="2316"/>
    <x v="5"/>
    <x v="5"/>
    <x v="5"/>
    <x v="5"/>
    <x v="5"/>
  </r>
  <r>
    <x v="4469"/>
    <x v="1"/>
    <x v="1"/>
    <x v="1"/>
    <x v="1"/>
    <x v="0"/>
    <n v="933.49"/>
    <n v="16.802820000000001"/>
    <n v="2"/>
    <n v="1866.98"/>
    <x v="4468"/>
    <n v="4.2300000000000004"/>
    <n v="3723"/>
    <x v="179"/>
    <x v="6"/>
    <x v="6"/>
    <x v="6"/>
    <x v="18"/>
  </r>
  <r>
    <x v="4470"/>
    <x v="5"/>
    <x v="1"/>
    <x v="5"/>
    <x v="2"/>
    <x v="1"/>
    <n v="15000.76"/>
    <n v="270.01367999999997"/>
    <n v="1"/>
    <n v="15000.76"/>
    <x v="4469"/>
    <n v="2.91"/>
    <n v="3856"/>
    <x v="96"/>
    <x v="1"/>
    <x v="1"/>
    <x v="1"/>
    <x v="10"/>
  </r>
  <r>
    <x v="4471"/>
    <x v="0"/>
    <x v="0"/>
    <x v="0"/>
    <x v="0"/>
    <x v="4"/>
    <n v="4777.4399999999996"/>
    <n v="85.993919999999989"/>
    <n v="4"/>
    <n v="19109.759999999998"/>
    <x v="4470"/>
    <n v="3.31"/>
    <n v="3490"/>
    <x v="73"/>
    <x v="4"/>
    <x v="4"/>
    <x v="4"/>
    <x v="0"/>
  </r>
  <r>
    <x v="4472"/>
    <x v="3"/>
    <x v="3"/>
    <x v="3"/>
    <x v="1"/>
    <x v="2"/>
    <n v="14545.8"/>
    <n v="261.82439999999997"/>
    <n v="3"/>
    <n v="43637.4"/>
    <x v="4471"/>
    <n v="4.92"/>
    <n v="4368"/>
    <x v="28"/>
    <x v="7"/>
    <x v="7"/>
    <x v="7"/>
    <x v="5"/>
  </r>
  <r>
    <x v="4473"/>
    <x v="7"/>
    <x v="0"/>
    <x v="7"/>
    <x v="0"/>
    <x v="0"/>
    <n v="14439.04"/>
    <n v="259.90271999999999"/>
    <n v="4"/>
    <n v="57756.160000000003"/>
    <x v="4472"/>
    <n v="4.6100000000000003"/>
    <n v="3119"/>
    <x v="153"/>
    <x v="10"/>
    <x v="10"/>
    <x v="10"/>
    <x v="13"/>
  </r>
  <r>
    <x v="4474"/>
    <x v="2"/>
    <x v="2"/>
    <x v="2"/>
    <x v="1"/>
    <x v="0"/>
    <n v="10506.17"/>
    <n v="189.11105999999998"/>
    <n v="5"/>
    <n v="52530.85"/>
    <x v="4473"/>
    <n v="3.72"/>
    <n v="2228"/>
    <x v="270"/>
    <x v="9"/>
    <x v="9"/>
    <x v="9"/>
    <x v="26"/>
  </r>
  <r>
    <x v="4475"/>
    <x v="8"/>
    <x v="3"/>
    <x v="8"/>
    <x v="2"/>
    <x v="1"/>
    <n v="12419.19"/>
    <n v="223.54541999999998"/>
    <n v="1"/>
    <n v="12419.19"/>
    <x v="4474"/>
    <n v="2.97"/>
    <n v="3888"/>
    <x v="248"/>
    <x v="1"/>
    <x v="1"/>
    <x v="1"/>
    <x v="7"/>
  </r>
  <r>
    <x v="4476"/>
    <x v="8"/>
    <x v="3"/>
    <x v="8"/>
    <x v="1"/>
    <x v="0"/>
    <n v="9920.73"/>
    <n v="178.57313999999997"/>
    <n v="1"/>
    <n v="9920.73"/>
    <x v="4475"/>
    <n v="2.2200000000000002"/>
    <n v="4577"/>
    <x v="31"/>
    <x v="2"/>
    <x v="2"/>
    <x v="2"/>
    <x v="20"/>
  </r>
  <r>
    <x v="4477"/>
    <x v="8"/>
    <x v="3"/>
    <x v="8"/>
    <x v="1"/>
    <x v="4"/>
    <n v="9000.43"/>
    <n v="162.00773999999998"/>
    <n v="2"/>
    <n v="18000.86"/>
    <x v="4476"/>
    <n v="2.27"/>
    <n v="3017"/>
    <x v="133"/>
    <x v="10"/>
    <x v="10"/>
    <x v="10"/>
    <x v="29"/>
  </r>
  <r>
    <x v="4478"/>
    <x v="3"/>
    <x v="3"/>
    <x v="3"/>
    <x v="2"/>
    <x v="5"/>
    <n v="4703.72"/>
    <n v="84.666960000000003"/>
    <n v="3"/>
    <n v="14111.16"/>
    <x v="4477"/>
    <n v="4.32"/>
    <n v="3327"/>
    <x v="131"/>
    <x v="11"/>
    <x v="11"/>
    <x v="11"/>
    <x v="2"/>
  </r>
  <r>
    <x v="4479"/>
    <x v="0"/>
    <x v="0"/>
    <x v="0"/>
    <x v="0"/>
    <x v="0"/>
    <n v="8418.51"/>
    <n v="151.53317999999999"/>
    <n v="4"/>
    <n v="33674.04"/>
    <x v="4478"/>
    <n v="1.96"/>
    <n v="83"/>
    <x v="210"/>
    <x v="9"/>
    <x v="9"/>
    <x v="9"/>
    <x v="0"/>
  </r>
  <r>
    <x v="4480"/>
    <x v="8"/>
    <x v="3"/>
    <x v="8"/>
    <x v="2"/>
    <x v="1"/>
    <n v="19499.79"/>
    <n v="350.99621999999999"/>
    <n v="1"/>
    <n v="19499.79"/>
    <x v="4479"/>
    <n v="2.14"/>
    <n v="3547"/>
    <x v="152"/>
    <x v="3"/>
    <x v="3"/>
    <x v="3"/>
    <x v="30"/>
  </r>
  <r>
    <x v="4481"/>
    <x v="6"/>
    <x v="4"/>
    <x v="6"/>
    <x v="0"/>
    <x v="1"/>
    <n v="5295.86"/>
    <n v="95.325479999999985"/>
    <n v="3"/>
    <n v="15887.58"/>
    <x v="4480"/>
    <n v="2.62"/>
    <n v="1682"/>
    <x v="250"/>
    <x v="3"/>
    <x v="3"/>
    <x v="3"/>
    <x v="27"/>
  </r>
  <r>
    <x v="4482"/>
    <x v="1"/>
    <x v="1"/>
    <x v="1"/>
    <x v="0"/>
    <x v="0"/>
    <n v="19784"/>
    <n v="356.11199999999997"/>
    <n v="5"/>
    <n v="98920"/>
    <x v="4481"/>
    <n v="1.44"/>
    <n v="1489"/>
    <x v="8"/>
    <x v="5"/>
    <x v="5"/>
    <x v="5"/>
    <x v="8"/>
  </r>
  <r>
    <x v="4483"/>
    <x v="2"/>
    <x v="2"/>
    <x v="2"/>
    <x v="2"/>
    <x v="1"/>
    <n v="3813.23"/>
    <n v="68.638139999999993"/>
    <n v="2"/>
    <n v="7626.46"/>
    <x v="4482"/>
    <n v="1.84"/>
    <n v="1148"/>
    <x v="141"/>
    <x v="0"/>
    <x v="0"/>
    <x v="0"/>
    <x v="27"/>
  </r>
  <r>
    <x v="4484"/>
    <x v="0"/>
    <x v="0"/>
    <x v="0"/>
    <x v="0"/>
    <x v="4"/>
    <n v="14457.48"/>
    <n v="260.23463999999996"/>
    <n v="1"/>
    <n v="14457.48"/>
    <x v="4483"/>
    <n v="2.58"/>
    <n v="3572"/>
    <x v="2"/>
    <x v="2"/>
    <x v="2"/>
    <x v="2"/>
    <x v="2"/>
  </r>
  <r>
    <x v="4485"/>
    <x v="1"/>
    <x v="1"/>
    <x v="1"/>
    <x v="1"/>
    <x v="3"/>
    <n v="16041.12"/>
    <n v="288.74016"/>
    <n v="2"/>
    <n v="32082.240000000002"/>
    <x v="4484"/>
    <n v="1.1000000000000001"/>
    <n v="2438"/>
    <x v="48"/>
    <x v="6"/>
    <x v="6"/>
    <x v="6"/>
    <x v="27"/>
  </r>
  <r>
    <x v="4486"/>
    <x v="8"/>
    <x v="3"/>
    <x v="8"/>
    <x v="1"/>
    <x v="2"/>
    <n v="8846.8700000000008"/>
    <n v="159.24366000000001"/>
    <n v="3"/>
    <n v="26540.61"/>
    <x v="4485"/>
    <n v="2.65"/>
    <n v="3985"/>
    <x v="352"/>
    <x v="3"/>
    <x v="3"/>
    <x v="3"/>
    <x v="2"/>
  </r>
  <r>
    <x v="4487"/>
    <x v="0"/>
    <x v="0"/>
    <x v="0"/>
    <x v="2"/>
    <x v="3"/>
    <n v="17863.46"/>
    <n v="321.54227999999995"/>
    <n v="3"/>
    <n v="53590.38"/>
    <x v="4486"/>
    <n v="3.46"/>
    <n v="2657"/>
    <x v="16"/>
    <x v="2"/>
    <x v="2"/>
    <x v="2"/>
    <x v="12"/>
  </r>
  <r>
    <x v="4488"/>
    <x v="4"/>
    <x v="0"/>
    <x v="4"/>
    <x v="1"/>
    <x v="2"/>
    <n v="11300.09"/>
    <n v="203.40161999999998"/>
    <n v="4"/>
    <n v="45200.36"/>
    <x v="4487"/>
    <n v="2.82"/>
    <n v="1796"/>
    <x v="71"/>
    <x v="3"/>
    <x v="3"/>
    <x v="3"/>
    <x v="11"/>
  </r>
  <r>
    <x v="4489"/>
    <x v="7"/>
    <x v="0"/>
    <x v="7"/>
    <x v="0"/>
    <x v="0"/>
    <n v="884.9"/>
    <n v="15.928199999999999"/>
    <n v="2"/>
    <n v="1769.8"/>
    <x v="4488"/>
    <n v="1.2"/>
    <n v="4870"/>
    <x v="350"/>
    <x v="6"/>
    <x v="6"/>
    <x v="6"/>
    <x v="14"/>
  </r>
  <r>
    <x v="4490"/>
    <x v="5"/>
    <x v="1"/>
    <x v="5"/>
    <x v="1"/>
    <x v="4"/>
    <n v="14284.91"/>
    <n v="257.12837999999999"/>
    <n v="2"/>
    <n v="28569.82"/>
    <x v="4489"/>
    <n v="2.75"/>
    <n v="1610"/>
    <x v="212"/>
    <x v="10"/>
    <x v="10"/>
    <x v="10"/>
    <x v="20"/>
  </r>
  <r>
    <x v="4491"/>
    <x v="1"/>
    <x v="1"/>
    <x v="1"/>
    <x v="1"/>
    <x v="2"/>
    <n v="11307.54"/>
    <n v="203.53572"/>
    <n v="3"/>
    <n v="33922.620000000003"/>
    <x v="4490"/>
    <n v="4.9000000000000004"/>
    <n v="3938"/>
    <x v="7"/>
    <x v="6"/>
    <x v="6"/>
    <x v="6"/>
    <x v="7"/>
  </r>
  <r>
    <x v="4492"/>
    <x v="0"/>
    <x v="0"/>
    <x v="0"/>
    <x v="1"/>
    <x v="4"/>
    <n v="12282.94"/>
    <n v="221.09291999999999"/>
    <n v="5"/>
    <n v="61414.7"/>
    <x v="4491"/>
    <n v="3.43"/>
    <n v="989"/>
    <x v="3"/>
    <x v="3"/>
    <x v="3"/>
    <x v="3"/>
    <x v="3"/>
  </r>
  <r>
    <x v="4493"/>
    <x v="6"/>
    <x v="4"/>
    <x v="6"/>
    <x v="1"/>
    <x v="2"/>
    <n v="574.79999999999995"/>
    <n v="10.346399999999999"/>
    <n v="1"/>
    <n v="574.79999999999995"/>
    <x v="4492"/>
    <n v="3.32"/>
    <n v="1626"/>
    <x v="194"/>
    <x v="2"/>
    <x v="2"/>
    <x v="2"/>
    <x v="29"/>
  </r>
  <r>
    <x v="4494"/>
    <x v="0"/>
    <x v="0"/>
    <x v="0"/>
    <x v="2"/>
    <x v="4"/>
    <n v="9032.81"/>
    <n v="162.59057999999999"/>
    <n v="2"/>
    <n v="18065.62"/>
    <x v="4493"/>
    <n v="2.12"/>
    <n v="25"/>
    <x v="337"/>
    <x v="9"/>
    <x v="9"/>
    <x v="9"/>
    <x v="17"/>
  </r>
  <r>
    <x v="4495"/>
    <x v="8"/>
    <x v="3"/>
    <x v="8"/>
    <x v="0"/>
    <x v="4"/>
    <n v="1959.95"/>
    <n v="35.2791"/>
    <n v="3"/>
    <n v="5879.85"/>
    <x v="4494"/>
    <n v="3.59"/>
    <n v="1462"/>
    <x v="63"/>
    <x v="9"/>
    <x v="9"/>
    <x v="9"/>
    <x v="6"/>
  </r>
  <r>
    <x v="4496"/>
    <x v="0"/>
    <x v="0"/>
    <x v="0"/>
    <x v="1"/>
    <x v="0"/>
    <n v="118.9"/>
    <n v="2.1402000000000001"/>
    <n v="1"/>
    <n v="118.9"/>
    <x v="4495"/>
    <n v="3.09"/>
    <n v="3186"/>
    <x v="183"/>
    <x v="11"/>
    <x v="11"/>
    <x v="11"/>
    <x v="14"/>
  </r>
  <r>
    <x v="4497"/>
    <x v="6"/>
    <x v="4"/>
    <x v="6"/>
    <x v="0"/>
    <x v="2"/>
    <n v="359.05"/>
    <n v="6.4628999999999994"/>
    <n v="2"/>
    <n v="718.1"/>
    <x v="4496"/>
    <n v="2.92"/>
    <n v="616"/>
    <x v="285"/>
    <x v="9"/>
    <x v="9"/>
    <x v="9"/>
    <x v="10"/>
  </r>
  <r>
    <x v="4498"/>
    <x v="0"/>
    <x v="0"/>
    <x v="0"/>
    <x v="1"/>
    <x v="2"/>
    <n v="3245.64"/>
    <n v="58.421519999999994"/>
    <n v="4"/>
    <n v="12982.56"/>
    <x v="4497"/>
    <n v="1.0900000000000001"/>
    <n v="411"/>
    <x v="236"/>
    <x v="4"/>
    <x v="4"/>
    <x v="4"/>
    <x v="2"/>
  </r>
  <r>
    <x v="4499"/>
    <x v="3"/>
    <x v="3"/>
    <x v="3"/>
    <x v="2"/>
    <x v="1"/>
    <n v="12093.85"/>
    <n v="217.6893"/>
    <n v="3"/>
    <n v="36281.550000000003"/>
    <x v="4498"/>
    <n v="1.2"/>
    <n v="786"/>
    <x v="320"/>
    <x v="10"/>
    <x v="10"/>
    <x v="10"/>
    <x v="5"/>
  </r>
  <r>
    <x v="4500"/>
    <x v="9"/>
    <x v="1"/>
    <x v="9"/>
    <x v="1"/>
    <x v="1"/>
    <n v="15641.79"/>
    <n v="281.55221999999998"/>
    <n v="4"/>
    <n v="62567.16"/>
    <x v="4499"/>
    <n v="1.56"/>
    <n v="2601"/>
    <x v="13"/>
    <x v="8"/>
    <x v="8"/>
    <x v="8"/>
    <x v="13"/>
  </r>
  <r>
    <x v="4501"/>
    <x v="5"/>
    <x v="1"/>
    <x v="5"/>
    <x v="1"/>
    <x v="5"/>
    <n v="14753.32"/>
    <n v="265.55975999999998"/>
    <n v="3"/>
    <n v="44259.96"/>
    <x v="4500"/>
    <n v="4.3600000000000003"/>
    <n v="1660"/>
    <x v="238"/>
    <x v="1"/>
    <x v="1"/>
    <x v="1"/>
    <x v="14"/>
  </r>
  <r>
    <x v="4502"/>
    <x v="2"/>
    <x v="2"/>
    <x v="2"/>
    <x v="1"/>
    <x v="4"/>
    <n v="17141.86"/>
    <n v="308.55347999999998"/>
    <n v="1"/>
    <n v="17141.86"/>
    <x v="4501"/>
    <n v="4.79"/>
    <n v="4321"/>
    <x v="175"/>
    <x v="3"/>
    <x v="3"/>
    <x v="3"/>
    <x v="9"/>
  </r>
  <r>
    <x v="4503"/>
    <x v="3"/>
    <x v="3"/>
    <x v="3"/>
    <x v="1"/>
    <x v="1"/>
    <n v="1317.13"/>
    <n v="23.70834"/>
    <n v="3"/>
    <n v="3951.39"/>
    <x v="4502"/>
    <n v="4.4000000000000004"/>
    <n v="3925"/>
    <x v="357"/>
    <x v="9"/>
    <x v="9"/>
    <x v="9"/>
    <x v="4"/>
  </r>
  <r>
    <x v="4504"/>
    <x v="7"/>
    <x v="0"/>
    <x v="7"/>
    <x v="0"/>
    <x v="4"/>
    <n v="11423.02"/>
    <n v="205.61436"/>
    <n v="1"/>
    <n v="11423.02"/>
    <x v="4503"/>
    <n v="4.87"/>
    <n v="2737"/>
    <x v="214"/>
    <x v="10"/>
    <x v="10"/>
    <x v="10"/>
    <x v="27"/>
  </r>
  <r>
    <x v="4505"/>
    <x v="1"/>
    <x v="1"/>
    <x v="1"/>
    <x v="0"/>
    <x v="5"/>
    <n v="6090.31"/>
    <n v="109.62558"/>
    <n v="3"/>
    <n v="18270.93"/>
    <x v="4504"/>
    <n v="2.94"/>
    <n v="4040"/>
    <x v="245"/>
    <x v="0"/>
    <x v="0"/>
    <x v="0"/>
    <x v="18"/>
  </r>
  <r>
    <x v="4506"/>
    <x v="7"/>
    <x v="0"/>
    <x v="7"/>
    <x v="2"/>
    <x v="2"/>
    <n v="19762.689999999999"/>
    <n v="355.72841999999997"/>
    <n v="3"/>
    <n v="59288.07"/>
    <x v="4505"/>
    <n v="3.63"/>
    <n v="2055"/>
    <x v="45"/>
    <x v="0"/>
    <x v="0"/>
    <x v="0"/>
    <x v="15"/>
  </r>
  <r>
    <x v="4507"/>
    <x v="7"/>
    <x v="0"/>
    <x v="7"/>
    <x v="2"/>
    <x v="5"/>
    <n v="4812.8599999999997"/>
    <n v="86.631479999999982"/>
    <n v="4"/>
    <n v="19251.439999999999"/>
    <x v="4506"/>
    <n v="3.63"/>
    <n v="182"/>
    <x v="333"/>
    <x v="8"/>
    <x v="8"/>
    <x v="8"/>
    <x v="26"/>
  </r>
  <r>
    <x v="4508"/>
    <x v="3"/>
    <x v="3"/>
    <x v="3"/>
    <x v="2"/>
    <x v="0"/>
    <n v="5995.9"/>
    <n v="107.92619999999998"/>
    <n v="4"/>
    <n v="23983.599999999999"/>
    <x v="4507"/>
    <n v="1.55"/>
    <n v="277"/>
    <x v="334"/>
    <x v="0"/>
    <x v="0"/>
    <x v="0"/>
    <x v="16"/>
  </r>
  <r>
    <x v="4509"/>
    <x v="8"/>
    <x v="3"/>
    <x v="8"/>
    <x v="2"/>
    <x v="2"/>
    <n v="19759.36"/>
    <n v="355.66847999999999"/>
    <n v="2"/>
    <n v="39518.720000000001"/>
    <x v="4508"/>
    <n v="2.71"/>
    <n v="1271"/>
    <x v="216"/>
    <x v="11"/>
    <x v="11"/>
    <x v="11"/>
    <x v="29"/>
  </r>
  <r>
    <x v="4510"/>
    <x v="1"/>
    <x v="1"/>
    <x v="1"/>
    <x v="0"/>
    <x v="2"/>
    <n v="4500.42"/>
    <n v="81.007559999999998"/>
    <n v="2"/>
    <n v="9000.84"/>
    <x v="4509"/>
    <n v="4.07"/>
    <n v="4329"/>
    <x v="19"/>
    <x v="10"/>
    <x v="10"/>
    <x v="10"/>
    <x v="16"/>
  </r>
  <r>
    <x v="4511"/>
    <x v="2"/>
    <x v="2"/>
    <x v="2"/>
    <x v="2"/>
    <x v="0"/>
    <n v="3938.04"/>
    <n v="70.884719999999987"/>
    <n v="5"/>
    <n v="19690.2"/>
    <x v="4510"/>
    <n v="2.23"/>
    <n v="640"/>
    <x v="85"/>
    <x v="11"/>
    <x v="11"/>
    <x v="11"/>
    <x v="19"/>
  </r>
  <r>
    <x v="4512"/>
    <x v="4"/>
    <x v="0"/>
    <x v="4"/>
    <x v="2"/>
    <x v="1"/>
    <n v="11602.1"/>
    <n v="208.83779999999999"/>
    <n v="5"/>
    <n v="58010.5"/>
    <x v="4511"/>
    <n v="2.12"/>
    <n v="4974"/>
    <x v="122"/>
    <x v="7"/>
    <x v="7"/>
    <x v="7"/>
    <x v="1"/>
  </r>
  <r>
    <x v="4513"/>
    <x v="3"/>
    <x v="3"/>
    <x v="3"/>
    <x v="2"/>
    <x v="0"/>
    <n v="10987.87"/>
    <n v="197.78165999999999"/>
    <n v="2"/>
    <n v="21975.74"/>
    <x v="4512"/>
    <n v="3.9"/>
    <n v="4876"/>
    <x v="1"/>
    <x v="1"/>
    <x v="1"/>
    <x v="1"/>
    <x v="1"/>
  </r>
  <r>
    <x v="4514"/>
    <x v="5"/>
    <x v="1"/>
    <x v="5"/>
    <x v="2"/>
    <x v="4"/>
    <n v="16194.91"/>
    <n v="291.50837999999999"/>
    <n v="2"/>
    <n v="32389.82"/>
    <x v="4513"/>
    <n v="3.86"/>
    <n v="1512"/>
    <x v="284"/>
    <x v="2"/>
    <x v="2"/>
    <x v="2"/>
    <x v="30"/>
  </r>
  <r>
    <x v="4515"/>
    <x v="8"/>
    <x v="3"/>
    <x v="8"/>
    <x v="2"/>
    <x v="5"/>
    <n v="19034.82"/>
    <n v="342.62675999999999"/>
    <n v="4"/>
    <n v="76139.28"/>
    <x v="4514"/>
    <n v="1.46"/>
    <n v="263"/>
    <x v="224"/>
    <x v="1"/>
    <x v="1"/>
    <x v="1"/>
    <x v="22"/>
  </r>
  <r>
    <x v="4516"/>
    <x v="0"/>
    <x v="0"/>
    <x v="0"/>
    <x v="0"/>
    <x v="4"/>
    <n v="5263.91"/>
    <n v="94.750379999999993"/>
    <n v="3"/>
    <n v="15791.73"/>
    <x v="4515"/>
    <n v="4.37"/>
    <n v="1950"/>
    <x v="95"/>
    <x v="10"/>
    <x v="10"/>
    <x v="10"/>
    <x v="25"/>
  </r>
  <r>
    <x v="4517"/>
    <x v="2"/>
    <x v="2"/>
    <x v="2"/>
    <x v="1"/>
    <x v="0"/>
    <n v="9975.7199999999993"/>
    <n v="179.56295999999998"/>
    <n v="4"/>
    <n v="39902.879999999997"/>
    <x v="4516"/>
    <n v="3.76"/>
    <n v="1153"/>
    <x v="275"/>
    <x v="2"/>
    <x v="2"/>
    <x v="2"/>
    <x v="27"/>
  </r>
  <r>
    <x v="4518"/>
    <x v="1"/>
    <x v="1"/>
    <x v="1"/>
    <x v="0"/>
    <x v="5"/>
    <n v="3930.21"/>
    <n v="70.743780000000001"/>
    <n v="4"/>
    <n v="15720.84"/>
    <x v="4517"/>
    <n v="1.99"/>
    <n v="3107"/>
    <x v="92"/>
    <x v="5"/>
    <x v="5"/>
    <x v="5"/>
    <x v="1"/>
  </r>
  <r>
    <x v="4519"/>
    <x v="1"/>
    <x v="1"/>
    <x v="1"/>
    <x v="2"/>
    <x v="2"/>
    <n v="18426.93"/>
    <n v="331.68473999999998"/>
    <n v="2"/>
    <n v="36853.86"/>
    <x v="4518"/>
    <n v="4.26"/>
    <n v="1871"/>
    <x v="306"/>
    <x v="1"/>
    <x v="1"/>
    <x v="1"/>
    <x v="0"/>
  </r>
  <r>
    <x v="4520"/>
    <x v="8"/>
    <x v="3"/>
    <x v="8"/>
    <x v="2"/>
    <x v="0"/>
    <n v="12642.07"/>
    <n v="227.55725999999999"/>
    <n v="3"/>
    <n v="37926.21"/>
    <x v="4519"/>
    <n v="4.72"/>
    <n v="1224"/>
    <x v="232"/>
    <x v="6"/>
    <x v="6"/>
    <x v="6"/>
    <x v="25"/>
  </r>
  <r>
    <x v="4521"/>
    <x v="8"/>
    <x v="3"/>
    <x v="8"/>
    <x v="2"/>
    <x v="3"/>
    <n v="18935.37"/>
    <n v="340.83665999999994"/>
    <n v="4"/>
    <n v="75741.48"/>
    <x v="4520"/>
    <n v="3.93"/>
    <n v="1230"/>
    <x v="351"/>
    <x v="11"/>
    <x v="11"/>
    <x v="11"/>
    <x v="3"/>
  </r>
  <r>
    <x v="4522"/>
    <x v="2"/>
    <x v="2"/>
    <x v="2"/>
    <x v="0"/>
    <x v="0"/>
    <n v="19190.740000000002"/>
    <n v="345.43331999999998"/>
    <n v="5"/>
    <n v="95953.7"/>
    <x v="4521"/>
    <n v="2.0099999999999998"/>
    <n v="1379"/>
    <x v="7"/>
    <x v="6"/>
    <x v="6"/>
    <x v="6"/>
    <x v="7"/>
  </r>
  <r>
    <x v="4523"/>
    <x v="9"/>
    <x v="1"/>
    <x v="9"/>
    <x v="1"/>
    <x v="4"/>
    <n v="5867.71"/>
    <n v="105.61877999999999"/>
    <n v="2"/>
    <n v="11735.42"/>
    <x v="4522"/>
    <n v="4.01"/>
    <n v="3366"/>
    <x v="94"/>
    <x v="11"/>
    <x v="11"/>
    <x v="11"/>
    <x v="13"/>
  </r>
  <r>
    <x v="4524"/>
    <x v="6"/>
    <x v="4"/>
    <x v="6"/>
    <x v="0"/>
    <x v="0"/>
    <n v="223.14"/>
    <n v="4.0165199999999999"/>
    <n v="2"/>
    <n v="446.28"/>
    <x v="4523"/>
    <n v="3.17"/>
    <n v="4843"/>
    <x v="195"/>
    <x v="1"/>
    <x v="1"/>
    <x v="1"/>
    <x v="18"/>
  </r>
  <r>
    <x v="4525"/>
    <x v="6"/>
    <x v="4"/>
    <x v="6"/>
    <x v="2"/>
    <x v="3"/>
    <n v="4672.05"/>
    <n v="84.096899999999991"/>
    <n v="1"/>
    <n v="4672.05"/>
    <x v="4524"/>
    <n v="2.17"/>
    <n v="4157"/>
    <x v="206"/>
    <x v="6"/>
    <x v="6"/>
    <x v="6"/>
    <x v="3"/>
  </r>
  <r>
    <x v="4526"/>
    <x v="7"/>
    <x v="0"/>
    <x v="7"/>
    <x v="0"/>
    <x v="4"/>
    <n v="5234.47"/>
    <n v="94.220460000000003"/>
    <n v="5"/>
    <n v="26172.35"/>
    <x v="4525"/>
    <n v="2.88"/>
    <n v="3569"/>
    <x v="128"/>
    <x v="3"/>
    <x v="3"/>
    <x v="3"/>
    <x v="29"/>
  </r>
  <r>
    <x v="4527"/>
    <x v="7"/>
    <x v="0"/>
    <x v="7"/>
    <x v="1"/>
    <x v="2"/>
    <n v="13565.69"/>
    <n v="244.18241999999998"/>
    <n v="4"/>
    <n v="54262.76"/>
    <x v="4526"/>
    <n v="1.04"/>
    <n v="4281"/>
    <x v="116"/>
    <x v="3"/>
    <x v="3"/>
    <x v="3"/>
    <x v="17"/>
  </r>
  <r>
    <x v="4528"/>
    <x v="4"/>
    <x v="0"/>
    <x v="4"/>
    <x v="0"/>
    <x v="5"/>
    <n v="12548.11"/>
    <n v="225.86598000000001"/>
    <n v="3"/>
    <n v="37644.33"/>
    <x v="4527"/>
    <n v="1.96"/>
    <n v="107"/>
    <x v="283"/>
    <x v="0"/>
    <x v="0"/>
    <x v="0"/>
    <x v="3"/>
  </r>
  <r>
    <x v="4529"/>
    <x v="8"/>
    <x v="3"/>
    <x v="8"/>
    <x v="0"/>
    <x v="3"/>
    <n v="17961.48"/>
    <n v="323.30663999999996"/>
    <n v="2"/>
    <n v="35922.959999999999"/>
    <x v="4528"/>
    <n v="1.85"/>
    <n v="3077"/>
    <x v="26"/>
    <x v="2"/>
    <x v="2"/>
    <x v="2"/>
    <x v="9"/>
  </r>
  <r>
    <x v="4530"/>
    <x v="6"/>
    <x v="4"/>
    <x v="6"/>
    <x v="1"/>
    <x v="3"/>
    <n v="1891.31"/>
    <n v="34.043579999999999"/>
    <n v="3"/>
    <n v="5673.93"/>
    <x v="4529"/>
    <n v="3.32"/>
    <n v="3392"/>
    <x v="8"/>
    <x v="5"/>
    <x v="5"/>
    <x v="5"/>
    <x v="8"/>
  </r>
  <r>
    <x v="4531"/>
    <x v="0"/>
    <x v="0"/>
    <x v="0"/>
    <x v="1"/>
    <x v="1"/>
    <n v="914.51"/>
    <n v="16.461179999999999"/>
    <n v="5"/>
    <n v="4572.55"/>
    <x v="4530"/>
    <n v="3.09"/>
    <n v="1345"/>
    <x v="25"/>
    <x v="6"/>
    <x v="6"/>
    <x v="6"/>
    <x v="6"/>
  </r>
  <r>
    <x v="4532"/>
    <x v="3"/>
    <x v="3"/>
    <x v="3"/>
    <x v="0"/>
    <x v="3"/>
    <n v="19774.650000000001"/>
    <n v="355.94369999999998"/>
    <n v="1"/>
    <n v="19774.650000000001"/>
    <x v="4531"/>
    <n v="2.3199999999999998"/>
    <n v="1793"/>
    <x v="275"/>
    <x v="2"/>
    <x v="2"/>
    <x v="2"/>
    <x v="27"/>
  </r>
  <r>
    <x v="4533"/>
    <x v="8"/>
    <x v="3"/>
    <x v="8"/>
    <x v="0"/>
    <x v="3"/>
    <n v="7000.6"/>
    <n v="126.0108"/>
    <n v="4"/>
    <n v="28002.400000000001"/>
    <x v="4532"/>
    <n v="4.78"/>
    <n v="1800"/>
    <x v="200"/>
    <x v="2"/>
    <x v="2"/>
    <x v="2"/>
    <x v="19"/>
  </r>
  <r>
    <x v="4534"/>
    <x v="0"/>
    <x v="0"/>
    <x v="0"/>
    <x v="1"/>
    <x v="0"/>
    <n v="2738.45"/>
    <n v="49.292099999999991"/>
    <n v="1"/>
    <n v="2738.45"/>
    <x v="4533"/>
    <n v="2.63"/>
    <n v="183"/>
    <x v="148"/>
    <x v="2"/>
    <x v="2"/>
    <x v="2"/>
    <x v="6"/>
  </r>
  <r>
    <x v="4535"/>
    <x v="7"/>
    <x v="0"/>
    <x v="7"/>
    <x v="0"/>
    <x v="0"/>
    <n v="1813.38"/>
    <n v="32.640839999999997"/>
    <n v="4"/>
    <n v="7253.52"/>
    <x v="4534"/>
    <n v="4.21"/>
    <n v="1999"/>
    <x v="63"/>
    <x v="9"/>
    <x v="9"/>
    <x v="9"/>
    <x v="6"/>
  </r>
  <r>
    <x v="4536"/>
    <x v="3"/>
    <x v="3"/>
    <x v="3"/>
    <x v="0"/>
    <x v="4"/>
    <n v="8671.18"/>
    <n v="156.08123999999998"/>
    <n v="2"/>
    <n v="17342.36"/>
    <x v="4535"/>
    <n v="4.6900000000000004"/>
    <n v="1910"/>
    <x v="260"/>
    <x v="4"/>
    <x v="4"/>
    <x v="4"/>
    <x v="1"/>
  </r>
  <r>
    <x v="4537"/>
    <x v="1"/>
    <x v="1"/>
    <x v="1"/>
    <x v="2"/>
    <x v="1"/>
    <n v="10973.98"/>
    <n v="197.53163999999998"/>
    <n v="1"/>
    <n v="10973.98"/>
    <x v="4536"/>
    <n v="3.95"/>
    <n v="1916"/>
    <x v="40"/>
    <x v="0"/>
    <x v="0"/>
    <x v="0"/>
    <x v="5"/>
  </r>
  <r>
    <x v="4538"/>
    <x v="8"/>
    <x v="3"/>
    <x v="8"/>
    <x v="2"/>
    <x v="2"/>
    <n v="2622.26"/>
    <n v="47.200679999999998"/>
    <n v="2"/>
    <n v="5244.52"/>
    <x v="4537"/>
    <n v="1.2"/>
    <n v="1687"/>
    <x v="116"/>
    <x v="3"/>
    <x v="3"/>
    <x v="3"/>
    <x v="17"/>
  </r>
  <r>
    <x v="4539"/>
    <x v="8"/>
    <x v="3"/>
    <x v="8"/>
    <x v="0"/>
    <x v="2"/>
    <n v="264.64999999999998"/>
    <n v="4.7636999999999992"/>
    <n v="5"/>
    <n v="1323.25"/>
    <x v="4538"/>
    <n v="1.88"/>
    <n v="2574"/>
    <x v="170"/>
    <x v="9"/>
    <x v="9"/>
    <x v="9"/>
    <x v="23"/>
  </r>
  <r>
    <x v="4540"/>
    <x v="5"/>
    <x v="1"/>
    <x v="5"/>
    <x v="0"/>
    <x v="5"/>
    <n v="17327.349999999999"/>
    <n v="311.89229999999998"/>
    <n v="5"/>
    <n v="86636.75"/>
    <x v="4539"/>
    <n v="4.41"/>
    <n v="2074"/>
    <x v="74"/>
    <x v="0"/>
    <x v="0"/>
    <x v="0"/>
    <x v="1"/>
  </r>
  <r>
    <x v="4541"/>
    <x v="0"/>
    <x v="0"/>
    <x v="0"/>
    <x v="0"/>
    <x v="4"/>
    <n v="6423.27"/>
    <n v="115.61886"/>
    <n v="3"/>
    <n v="19269.810000000001"/>
    <x v="4540"/>
    <n v="2.7"/>
    <n v="2959"/>
    <x v="110"/>
    <x v="8"/>
    <x v="8"/>
    <x v="8"/>
    <x v="10"/>
  </r>
  <r>
    <x v="4542"/>
    <x v="6"/>
    <x v="4"/>
    <x v="6"/>
    <x v="2"/>
    <x v="0"/>
    <n v="13875.17"/>
    <n v="249.75305999999998"/>
    <n v="5"/>
    <n v="69375.850000000006"/>
    <x v="4541"/>
    <n v="4.97"/>
    <n v="1972"/>
    <x v="112"/>
    <x v="9"/>
    <x v="9"/>
    <x v="9"/>
    <x v="16"/>
  </r>
  <r>
    <x v="4543"/>
    <x v="6"/>
    <x v="4"/>
    <x v="6"/>
    <x v="2"/>
    <x v="2"/>
    <n v="10795.21"/>
    <n v="194.31377999999998"/>
    <n v="2"/>
    <n v="21590.42"/>
    <x v="4542"/>
    <n v="3.52"/>
    <n v="3760"/>
    <x v="124"/>
    <x v="11"/>
    <x v="11"/>
    <x v="11"/>
    <x v="24"/>
  </r>
  <r>
    <x v="4544"/>
    <x v="9"/>
    <x v="1"/>
    <x v="9"/>
    <x v="2"/>
    <x v="0"/>
    <n v="6317.12"/>
    <n v="113.70815999999999"/>
    <n v="3"/>
    <n v="18951.36"/>
    <x v="4543"/>
    <n v="4.16"/>
    <n v="2578"/>
    <x v="353"/>
    <x v="11"/>
    <x v="11"/>
    <x v="11"/>
    <x v="0"/>
  </r>
  <r>
    <x v="4545"/>
    <x v="2"/>
    <x v="2"/>
    <x v="2"/>
    <x v="0"/>
    <x v="1"/>
    <n v="4852.3999999999996"/>
    <n v="87.343199999999982"/>
    <n v="3"/>
    <n v="14557.2"/>
    <x v="4544"/>
    <n v="2.12"/>
    <n v="2456"/>
    <x v="215"/>
    <x v="6"/>
    <x v="6"/>
    <x v="6"/>
    <x v="11"/>
  </r>
  <r>
    <x v="4546"/>
    <x v="1"/>
    <x v="1"/>
    <x v="1"/>
    <x v="1"/>
    <x v="0"/>
    <n v="15149.1"/>
    <n v="272.68379999999996"/>
    <n v="3"/>
    <n v="45447.3"/>
    <x v="4545"/>
    <n v="2.89"/>
    <n v="2265"/>
    <x v="289"/>
    <x v="3"/>
    <x v="3"/>
    <x v="3"/>
    <x v="23"/>
  </r>
  <r>
    <x v="4547"/>
    <x v="2"/>
    <x v="2"/>
    <x v="2"/>
    <x v="2"/>
    <x v="0"/>
    <n v="3664.96"/>
    <n v="65.969279999999998"/>
    <n v="5"/>
    <n v="18324.8"/>
    <x v="4546"/>
    <n v="2.65"/>
    <n v="828"/>
    <x v="162"/>
    <x v="0"/>
    <x v="0"/>
    <x v="0"/>
    <x v="14"/>
  </r>
  <r>
    <x v="4548"/>
    <x v="7"/>
    <x v="0"/>
    <x v="7"/>
    <x v="0"/>
    <x v="2"/>
    <n v="15455.73"/>
    <n v="278.20313999999996"/>
    <n v="5"/>
    <n v="77278.649999999994"/>
    <x v="4547"/>
    <n v="3.31"/>
    <n v="4152"/>
    <x v="32"/>
    <x v="7"/>
    <x v="7"/>
    <x v="7"/>
    <x v="18"/>
  </r>
  <r>
    <x v="4549"/>
    <x v="4"/>
    <x v="0"/>
    <x v="4"/>
    <x v="1"/>
    <x v="4"/>
    <n v="12630.5"/>
    <n v="227.34899999999999"/>
    <n v="4"/>
    <n v="50522"/>
    <x v="4548"/>
    <n v="4.5"/>
    <n v="3307"/>
    <x v="122"/>
    <x v="7"/>
    <x v="7"/>
    <x v="7"/>
    <x v="1"/>
  </r>
  <r>
    <x v="4550"/>
    <x v="9"/>
    <x v="1"/>
    <x v="9"/>
    <x v="1"/>
    <x v="2"/>
    <n v="11281.57"/>
    <n v="203.06825999999998"/>
    <n v="5"/>
    <n v="56407.85"/>
    <x v="4549"/>
    <n v="4.1500000000000004"/>
    <n v="1721"/>
    <x v="66"/>
    <x v="10"/>
    <x v="10"/>
    <x v="10"/>
    <x v="2"/>
  </r>
  <r>
    <x v="4551"/>
    <x v="1"/>
    <x v="1"/>
    <x v="1"/>
    <x v="1"/>
    <x v="4"/>
    <n v="19780.14"/>
    <n v="356.04251999999997"/>
    <n v="5"/>
    <n v="98900.7"/>
    <x v="4550"/>
    <n v="4.08"/>
    <n v="3512"/>
    <x v="240"/>
    <x v="2"/>
    <x v="2"/>
    <x v="2"/>
    <x v="28"/>
  </r>
  <r>
    <x v="4552"/>
    <x v="8"/>
    <x v="3"/>
    <x v="8"/>
    <x v="1"/>
    <x v="1"/>
    <n v="17140.38"/>
    <n v="308.52683999999999"/>
    <n v="1"/>
    <n v="17140.38"/>
    <x v="4551"/>
    <n v="3.78"/>
    <n v="2235"/>
    <x v="35"/>
    <x v="5"/>
    <x v="5"/>
    <x v="5"/>
    <x v="21"/>
  </r>
  <r>
    <x v="4553"/>
    <x v="3"/>
    <x v="3"/>
    <x v="3"/>
    <x v="2"/>
    <x v="3"/>
    <n v="9431.43"/>
    <n v="169.76573999999999"/>
    <n v="1"/>
    <n v="9431.43"/>
    <x v="4552"/>
    <n v="4.38"/>
    <n v="112"/>
    <x v="89"/>
    <x v="2"/>
    <x v="2"/>
    <x v="2"/>
    <x v="24"/>
  </r>
  <r>
    <x v="4554"/>
    <x v="2"/>
    <x v="2"/>
    <x v="2"/>
    <x v="0"/>
    <x v="0"/>
    <n v="652.44000000000005"/>
    <n v="11.743919999999999"/>
    <n v="1"/>
    <n v="652.44000000000005"/>
    <x v="4553"/>
    <n v="3.62"/>
    <n v="1088"/>
    <x v="230"/>
    <x v="7"/>
    <x v="7"/>
    <x v="7"/>
    <x v="8"/>
  </r>
  <r>
    <x v="4555"/>
    <x v="2"/>
    <x v="2"/>
    <x v="2"/>
    <x v="1"/>
    <x v="0"/>
    <n v="8832.3799999999992"/>
    <n v="158.98283999999998"/>
    <n v="3"/>
    <n v="26497.14"/>
    <x v="4554"/>
    <n v="4.3099999999999996"/>
    <n v="966"/>
    <x v="229"/>
    <x v="2"/>
    <x v="2"/>
    <x v="2"/>
    <x v="22"/>
  </r>
  <r>
    <x v="4556"/>
    <x v="9"/>
    <x v="1"/>
    <x v="9"/>
    <x v="2"/>
    <x v="3"/>
    <n v="19553.419999999998"/>
    <n v="351.96155999999996"/>
    <n v="1"/>
    <n v="19553.419999999998"/>
    <x v="4555"/>
    <n v="3.11"/>
    <n v="4919"/>
    <x v="32"/>
    <x v="7"/>
    <x v="7"/>
    <x v="7"/>
    <x v="18"/>
  </r>
  <r>
    <x v="4557"/>
    <x v="1"/>
    <x v="1"/>
    <x v="1"/>
    <x v="1"/>
    <x v="0"/>
    <n v="6233.59"/>
    <n v="112.20461999999999"/>
    <n v="5"/>
    <n v="31167.95"/>
    <x v="4556"/>
    <n v="1.44"/>
    <n v="1872"/>
    <x v="175"/>
    <x v="3"/>
    <x v="3"/>
    <x v="3"/>
    <x v="9"/>
  </r>
  <r>
    <x v="4558"/>
    <x v="3"/>
    <x v="3"/>
    <x v="3"/>
    <x v="0"/>
    <x v="0"/>
    <n v="14302.62"/>
    <n v="257.44716"/>
    <n v="3"/>
    <n v="42907.86"/>
    <x v="4557"/>
    <n v="3"/>
    <n v="3779"/>
    <x v="38"/>
    <x v="10"/>
    <x v="10"/>
    <x v="10"/>
    <x v="15"/>
  </r>
  <r>
    <x v="4559"/>
    <x v="4"/>
    <x v="0"/>
    <x v="4"/>
    <x v="1"/>
    <x v="1"/>
    <n v="10308.15"/>
    <n v="185.54669999999999"/>
    <n v="1"/>
    <n v="10308.15"/>
    <x v="4558"/>
    <n v="1.72"/>
    <n v="4501"/>
    <x v="51"/>
    <x v="8"/>
    <x v="8"/>
    <x v="8"/>
    <x v="12"/>
  </r>
  <r>
    <x v="4560"/>
    <x v="2"/>
    <x v="2"/>
    <x v="2"/>
    <x v="0"/>
    <x v="3"/>
    <n v="4781.67"/>
    <n v="86.070059999999998"/>
    <n v="1"/>
    <n v="4781.67"/>
    <x v="4559"/>
    <n v="1.7"/>
    <n v="3563"/>
    <x v="273"/>
    <x v="11"/>
    <x v="11"/>
    <x v="11"/>
    <x v="16"/>
  </r>
  <r>
    <x v="4561"/>
    <x v="7"/>
    <x v="0"/>
    <x v="7"/>
    <x v="2"/>
    <x v="1"/>
    <n v="2147.71"/>
    <n v="38.65878"/>
    <n v="3"/>
    <n v="6443.13"/>
    <x v="4560"/>
    <n v="1.88"/>
    <n v="4235"/>
    <x v="1"/>
    <x v="1"/>
    <x v="1"/>
    <x v="1"/>
    <x v="1"/>
  </r>
  <r>
    <x v="4562"/>
    <x v="0"/>
    <x v="0"/>
    <x v="0"/>
    <x v="2"/>
    <x v="1"/>
    <n v="9912.3799999999992"/>
    <n v="178.42283999999998"/>
    <n v="2"/>
    <n v="19824.759999999998"/>
    <x v="4561"/>
    <n v="4.83"/>
    <n v="3822"/>
    <x v="175"/>
    <x v="3"/>
    <x v="3"/>
    <x v="3"/>
    <x v="9"/>
  </r>
  <r>
    <x v="4563"/>
    <x v="4"/>
    <x v="0"/>
    <x v="4"/>
    <x v="2"/>
    <x v="2"/>
    <n v="11022.1"/>
    <n v="198.39779999999999"/>
    <n v="1"/>
    <n v="11022.1"/>
    <x v="4562"/>
    <n v="3.33"/>
    <n v="4190"/>
    <x v="34"/>
    <x v="8"/>
    <x v="8"/>
    <x v="8"/>
    <x v="9"/>
  </r>
  <r>
    <x v="4564"/>
    <x v="1"/>
    <x v="1"/>
    <x v="1"/>
    <x v="0"/>
    <x v="5"/>
    <n v="6548.89"/>
    <n v="117.88002"/>
    <n v="5"/>
    <n v="32744.45"/>
    <x v="4563"/>
    <n v="2.44"/>
    <n v="1290"/>
    <x v="150"/>
    <x v="8"/>
    <x v="8"/>
    <x v="8"/>
    <x v="6"/>
  </r>
  <r>
    <x v="4565"/>
    <x v="5"/>
    <x v="1"/>
    <x v="5"/>
    <x v="2"/>
    <x v="1"/>
    <n v="8121.67"/>
    <n v="146.19005999999999"/>
    <n v="1"/>
    <n v="8121.67"/>
    <x v="4564"/>
    <n v="2.14"/>
    <n v="3422"/>
    <x v="290"/>
    <x v="3"/>
    <x v="3"/>
    <x v="3"/>
    <x v="16"/>
  </r>
  <r>
    <x v="4566"/>
    <x v="5"/>
    <x v="1"/>
    <x v="5"/>
    <x v="1"/>
    <x v="5"/>
    <n v="2808.22"/>
    <n v="50.547959999999989"/>
    <n v="5"/>
    <n v="14041.1"/>
    <x v="4565"/>
    <n v="3.41"/>
    <n v="2533"/>
    <x v="308"/>
    <x v="11"/>
    <x v="11"/>
    <x v="11"/>
    <x v="8"/>
  </r>
  <r>
    <x v="4567"/>
    <x v="6"/>
    <x v="4"/>
    <x v="6"/>
    <x v="1"/>
    <x v="1"/>
    <n v="2792.07"/>
    <n v="50.257260000000002"/>
    <n v="2"/>
    <n v="5584.14"/>
    <x v="4566"/>
    <n v="2.99"/>
    <n v="4121"/>
    <x v="78"/>
    <x v="0"/>
    <x v="0"/>
    <x v="0"/>
    <x v="12"/>
  </r>
  <r>
    <x v="4568"/>
    <x v="4"/>
    <x v="0"/>
    <x v="4"/>
    <x v="2"/>
    <x v="4"/>
    <n v="6880.64"/>
    <n v="123.85151999999999"/>
    <n v="5"/>
    <n v="34403.199999999997"/>
    <x v="4567"/>
    <n v="4.22"/>
    <n v="2742"/>
    <x v="42"/>
    <x v="11"/>
    <x v="11"/>
    <x v="11"/>
    <x v="23"/>
  </r>
  <r>
    <x v="4569"/>
    <x v="8"/>
    <x v="3"/>
    <x v="8"/>
    <x v="0"/>
    <x v="1"/>
    <n v="13244.68"/>
    <n v="238.40423999999999"/>
    <n v="1"/>
    <n v="13244.68"/>
    <x v="4568"/>
    <n v="2.2400000000000002"/>
    <n v="3773"/>
    <x v="32"/>
    <x v="7"/>
    <x v="7"/>
    <x v="7"/>
    <x v="18"/>
  </r>
  <r>
    <x v="4570"/>
    <x v="7"/>
    <x v="0"/>
    <x v="7"/>
    <x v="2"/>
    <x v="5"/>
    <n v="11448.27"/>
    <n v="206.06886"/>
    <n v="1"/>
    <n v="11448.27"/>
    <x v="4569"/>
    <n v="2.19"/>
    <n v="2913"/>
    <x v="271"/>
    <x v="6"/>
    <x v="6"/>
    <x v="6"/>
    <x v="26"/>
  </r>
  <r>
    <x v="4571"/>
    <x v="3"/>
    <x v="3"/>
    <x v="3"/>
    <x v="2"/>
    <x v="5"/>
    <n v="1930.72"/>
    <n v="34.752959999999995"/>
    <n v="2"/>
    <n v="3861.44"/>
    <x v="4570"/>
    <n v="3.96"/>
    <n v="2603"/>
    <x v="5"/>
    <x v="5"/>
    <x v="5"/>
    <x v="5"/>
    <x v="5"/>
  </r>
  <r>
    <x v="4572"/>
    <x v="3"/>
    <x v="3"/>
    <x v="3"/>
    <x v="1"/>
    <x v="1"/>
    <n v="9392.06"/>
    <n v="169.05707999999998"/>
    <n v="2"/>
    <n v="18784.12"/>
    <x v="4571"/>
    <n v="4.84"/>
    <n v="2458"/>
    <x v="59"/>
    <x v="6"/>
    <x v="6"/>
    <x v="6"/>
    <x v="20"/>
  </r>
  <r>
    <x v="4573"/>
    <x v="0"/>
    <x v="0"/>
    <x v="0"/>
    <x v="1"/>
    <x v="1"/>
    <n v="2496.63"/>
    <n v="44.939340000000001"/>
    <n v="3"/>
    <n v="7489.89"/>
    <x v="4572"/>
    <n v="3.85"/>
    <n v="3852"/>
    <x v="278"/>
    <x v="6"/>
    <x v="6"/>
    <x v="6"/>
    <x v="1"/>
  </r>
  <r>
    <x v="4574"/>
    <x v="7"/>
    <x v="0"/>
    <x v="7"/>
    <x v="0"/>
    <x v="1"/>
    <n v="14701.6"/>
    <n v="264.62880000000001"/>
    <n v="4"/>
    <n v="58806.400000000001"/>
    <x v="4573"/>
    <n v="2.4"/>
    <n v="2329"/>
    <x v="297"/>
    <x v="7"/>
    <x v="7"/>
    <x v="7"/>
    <x v="0"/>
  </r>
  <r>
    <x v="4575"/>
    <x v="7"/>
    <x v="0"/>
    <x v="7"/>
    <x v="0"/>
    <x v="0"/>
    <n v="3371.69"/>
    <n v="60.690419999999996"/>
    <n v="3"/>
    <n v="10115.07"/>
    <x v="4574"/>
    <n v="2.25"/>
    <n v="1845"/>
    <x v="51"/>
    <x v="8"/>
    <x v="8"/>
    <x v="8"/>
    <x v="12"/>
  </r>
  <r>
    <x v="4576"/>
    <x v="8"/>
    <x v="3"/>
    <x v="8"/>
    <x v="1"/>
    <x v="2"/>
    <n v="6020.47"/>
    <n v="108.36846"/>
    <n v="5"/>
    <n v="30102.35"/>
    <x v="4575"/>
    <n v="2.4900000000000002"/>
    <n v="3911"/>
    <x v="263"/>
    <x v="1"/>
    <x v="1"/>
    <x v="1"/>
    <x v="20"/>
  </r>
  <r>
    <x v="4577"/>
    <x v="8"/>
    <x v="3"/>
    <x v="8"/>
    <x v="2"/>
    <x v="0"/>
    <n v="7864.85"/>
    <n v="141.56729999999999"/>
    <n v="5"/>
    <n v="39324.25"/>
    <x v="4576"/>
    <n v="2.15"/>
    <n v="1227"/>
    <x v="258"/>
    <x v="10"/>
    <x v="10"/>
    <x v="10"/>
    <x v="4"/>
  </r>
  <r>
    <x v="4578"/>
    <x v="2"/>
    <x v="2"/>
    <x v="2"/>
    <x v="2"/>
    <x v="4"/>
    <n v="11715.05"/>
    <n v="210.87089999999998"/>
    <n v="4"/>
    <n v="46860.2"/>
    <x v="4577"/>
    <n v="2.62"/>
    <n v="108"/>
    <x v="316"/>
    <x v="6"/>
    <x v="6"/>
    <x v="6"/>
    <x v="29"/>
  </r>
  <r>
    <x v="4579"/>
    <x v="4"/>
    <x v="0"/>
    <x v="4"/>
    <x v="0"/>
    <x v="0"/>
    <n v="4571.17"/>
    <n v="82.281059999999997"/>
    <n v="5"/>
    <n v="22855.85"/>
    <x v="4578"/>
    <n v="4.7300000000000004"/>
    <n v="1371"/>
    <x v="47"/>
    <x v="2"/>
    <x v="2"/>
    <x v="2"/>
    <x v="26"/>
  </r>
  <r>
    <x v="4580"/>
    <x v="3"/>
    <x v="3"/>
    <x v="3"/>
    <x v="0"/>
    <x v="3"/>
    <n v="5949.11"/>
    <n v="107.08397999999998"/>
    <n v="5"/>
    <n v="29745.55"/>
    <x v="4579"/>
    <n v="3.12"/>
    <n v="410"/>
    <x v="199"/>
    <x v="9"/>
    <x v="9"/>
    <x v="9"/>
    <x v="8"/>
  </r>
  <r>
    <x v="4581"/>
    <x v="8"/>
    <x v="3"/>
    <x v="8"/>
    <x v="0"/>
    <x v="2"/>
    <n v="5144.16"/>
    <n v="92.594879999999989"/>
    <n v="2"/>
    <n v="10288.32"/>
    <x v="4580"/>
    <n v="3.02"/>
    <n v="1269"/>
    <x v="132"/>
    <x v="6"/>
    <x v="6"/>
    <x v="6"/>
    <x v="8"/>
  </r>
  <r>
    <x v="4582"/>
    <x v="6"/>
    <x v="4"/>
    <x v="6"/>
    <x v="1"/>
    <x v="2"/>
    <n v="3258.3"/>
    <n v="58.6494"/>
    <n v="5"/>
    <n v="16291.5"/>
    <x v="4581"/>
    <n v="2.33"/>
    <n v="1234"/>
    <x v="48"/>
    <x v="6"/>
    <x v="6"/>
    <x v="6"/>
    <x v="27"/>
  </r>
  <r>
    <x v="4583"/>
    <x v="2"/>
    <x v="2"/>
    <x v="2"/>
    <x v="0"/>
    <x v="3"/>
    <n v="14908.23"/>
    <n v="268.34813999999994"/>
    <n v="3"/>
    <n v="44724.69"/>
    <x v="4582"/>
    <n v="4.22"/>
    <n v="138"/>
    <x v="181"/>
    <x v="4"/>
    <x v="4"/>
    <x v="4"/>
    <x v="25"/>
  </r>
  <r>
    <x v="4584"/>
    <x v="2"/>
    <x v="2"/>
    <x v="2"/>
    <x v="2"/>
    <x v="3"/>
    <n v="5383.24"/>
    <n v="96.898319999999984"/>
    <n v="3"/>
    <n v="16149.72"/>
    <x v="4583"/>
    <n v="3.62"/>
    <n v="4464"/>
    <x v="11"/>
    <x v="2"/>
    <x v="2"/>
    <x v="2"/>
    <x v="11"/>
  </r>
  <r>
    <x v="4585"/>
    <x v="5"/>
    <x v="1"/>
    <x v="5"/>
    <x v="2"/>
    <x v="0"/>
    <n v="18518.54"/>
    <n v="333.33371999999997"/>
    <n v="1"/>
    <n v="18518.54"/>
    <x v="4584"/>
    <n v="1.34"/>
    <n v="4166"/>
    <x v="152"/>
    <x v="3"/>
    <x v="3"/>
    <x v="3"/>
    <x v="30"/>
  </r>
  <r>
    <x v="4586"/>
    <x v="2"/>
    <x v="2"/>
    <x v="2"/>
    <x v="1"/>
    <x v="1"/>
    <n v="17149"/>
    <n v="308.68199999999996"/>
    <n v="3"/>
    <n v="51447"/>
    <x v="4585"/>
    <n v="4.4800000000000004"/>
    <n v="2533"/>
    <x v="33"/>
    <x v="0"/>
    <x v="0"/>
    <x v="0"/>
    <x v="9"/>
  </r>
  <r>
    <x v="4587"/>
    <x v="2"/>
    <x v="2"/>
    <x v="2"/>
    <x v="1"/>
    <x v="4"/>
    <n v="12664.79"/>
    <n v="227.96621999999999"/>
    <n v="2"/>
    <n v="25329.58"/>
    <x v="4586"/>
    <n v="4.99"/>
    <n v="2033"/>
    <x v="351"/>
    <x v="11"/>
    <x v="11"/>
    <x v="11"/>
    <x v="3"/>
  </r>
  <r>
    <x v="4588"/>
    <x v="2"/>
    <x v="2"/>
    <x v="2"/>
    <x v="0"/>
    <x v="3"/>
    <n v="3497.58"/>
    <n v="62.956439999999994"/>
    <n v="1"/>
    <n v="3497.58"/>
    <x v="4587"/>
    <n v="3.27"/>
    <n v="2818"/>
    <x v="234"/>
    <x v="1"/>
    <x v="1"/>
    <x v="1"/>
    <x v="6"/>
  </r>
  <r>
    <x v="4589"/>
    <x v="0"/>
    <x v="0"/>
    <x v="0"/>
    <x v="2"/>
    <x v="4"/>
    <n v="1755.83"/>
    <n v="31.604939999999996"/>
    <n v="1"/>
    <n v="1755.83"/>
    <x v="4588"/>
    <n v="3.28"/>
    <n v="3088"/>
    <x v="218"/>
    <x v="11"/>
    <x v="11"/>
    <x v="11"/>
    <x v="10"/>
  </r>
  <r>
    <x v="4590"/>
    <x v="4"/>
    <x v="0"/>
    <x v="4"/>
    <x v="2"/>
    <x v="0"/>
    <n v="15141.13"/>
    <n v="272.54033999999996"/>
    <n v="4"/>
    <n v="60564.52"/>
    <x v="4589"/>
    <n v="2.64"/>
    <n v="1144"/>
    <x v="252"/>
    <x v="1"/>
    <x v="1"/>
    <x v="1"/>
    <x v="12"/>
  </r>
  <r>
    <x v="4591"/>
    <x v="5"/>
    <x v="1"/>
    <x v="5"/>
    <x v="0"/>
    <x v="3"/>
    <n v="19830.77"/>
    <n v="356.95385999999996"/>
    <n v="3"/>
    <n v="59492.31"/>
    <x v="4590"/>
    <n v="2.96"/>
    <n v="1307"/>
    <x v="351"/>
    <x v="11"/>
    <x v="11"/>
    <x v="11"/>
    <x v="3"/>
  </r>
  <r>
    <x v="4592"/>
    <x v="1"/>
    <x v="1"/>
    <x v="1"/>
    <x v="0"/>
    <x v="0"/>
    <n v="17798.41"/>
    <n v="320.37137999999999"/>
    <n v="5"/>
    <n v="88992.05"/>
    <x v="4591"/>
    <n v="3.29"/>
    <n v="4713"/>
    <x v="6"/>
    <x v="3"/>
    <x v="3"/>
    <x v="3"/>
    <x v="6"/>
  </r>
  <r>
    <x v="4593"/>
    <x v="1"/>
    <x v="1"/>
    <x v="1"/>
    <x v="2"/>
    <x v="3"/>
    <n v="1609.89"/>
    <n v="28.978020000000001"/>
    <n v="4"/>
    <n v="6439.56"/>
    <x v="4592"/>
    <n v="3.14"/>
    <n v="1524"/>
    <x v="100"/>
    <x v="11"/>
    <x v="11"/>
    <x v="11"/>
    <x v="17"/>
  </r>
  <r>
    <x v="4594"/>
    <x v="2"/>
    <x v="2"/>
    <x v="2"/>
    <x v="0"/>
    <x v="3"/>
    <n v="16111.35"/>
    <n v="290.0043"/>
    <n v="1"/>
    <n v="16111.35"/>
    <x v="4593"/>
    <n v="4.17"/>
    <n v="3103"/>
    <x v="123"/>
    <x v="8"/>
    <x v="8"/>
    <x v="8"/>
    <x v="15"/>
  </r>
  <r>
    <x v="4595"/>
    <x v="3"/>
    <x v="3"/>
    <x v="3"/>
    <x v="2"/>
    <x v="5"/>
    <n v="10486.53"/>
    <n v="188.75754000000001"/>
    <n v="1"/>
    <n v="10486.53"/>
    <x v="4594"/>
    <n v="1.92"/>
    <n v="701"/>
    <x v="153"/>
    <x v="10"/>
    <x v="10"/>
    <x v="10"/>
    <x v="13"/>
  </r>
  <r>
    <x v="4596"/>
    <x v="3"/>
    <x v="3"/>
    <x v="3"/>
    <x v="2"/>
    <x v="5"/>
    <n v="2955.99"/>
    <n v="53.207819999999991"/>
    <n v="3"/>
    <n v="8867.9699999999993"/>
    <x v="4595"/>
    <n v="3.79"/>
    <n v="110"/>
    <x v="127"/>
    <x v="6"/>
    <x v="6"/>
    <x v="6"/>
    <x v="0"/>
  </r>
  <r>
    <x v="4597"/>
    <x v="9"/>
    <x v="1"/>
    <x v="9"/>
    <x v="0"/>
    <x v="5"/>
    <n v="12988.32"/>
    <n v="233.78975999999997"/>
    <n v="2"/>
    <n v="25976.639999999999"/>
    <x v="4596"/>
    <n v="2.19"/>
    <n v="4839"/>
    <x v="275"/>
    <x v="2"/>
    <x v="2"/>
    <x v="2"/>
    <x v="27"/>
  </r>
  <r>
    <x v="4598"/>
    <x v="8"/>
    <x v="3"/>
    <x v="8"/>
    <x v="0"/>
    <x v="2"/>
    <n v="2311.89"/>
    <n v="41.614019999999996"/>
    <n v="2"/>
    <n v="4623.78"/>
    <x v="4597"/>
    <n v="1.9"/>
    <n v="1862"/>
    <x v="287"/>
    <x v="6"/>
    <x v="6"/>
    <x v="6"/>
    <x v="12"/>
  </r>
  <r>
    <x v="4599"/>
    <x v="6"/>
    <x v="4"/>
    <x v="6"/>
    <x v="2"/>
    <x v="3"/>
    <n v="12136.97"/>
    <n v="218.46545999999998"/>
    <n v="5"/>
    <n v="60684.85"/>
    <x v="4598"/>
    <n v="1.61"/>
    <n v="2101"/>
    <x v="88"/>
    <x v="7"/>
    <x v="7"/>
    <x v="7"/>
    <x v="23"/>
  </r>
  <r>
    <x v="4600"/>
    <x v="6"/>
    <x v="4"/>
    <x v="6"/>
    <x v="1"/>
    <x v="4"/>
    <n v="14263.71"/>
    <n v="256.74677999999994"/>
    <n v="3"/>
    <n v="42791.13"/>
    <x v="4599"/>
    <n v="3.49"/>
    <n v="3196"/>
    <x v="20"/>
    <x v="1"/>
    <x v="1"/>
    <x v="1"/>
    <x v="5"/>
  </r>
  <r>
    <x v="4601"/>
    <x v="9"/>
    <x v="1"/>
    <x v="9"/>
    <x v="1"/>
    <x v="5"/>
    <n v="1685.01"/>
    <n v="30.330179999999999"/>
    <n v="5"/>
    <n v="8425.0499999999993"/>
    <x v="4600"/>
    <n v="2.89"/>
    <n v="4287"/>
    <x v="185"/>
    <x v="0"/>
    <x v="0"/>
    <x v="0"/>
    <x v="6"/>
  </r>
  <r>
    <x v="4602"/>
    <x v="1"/>
    <x v="1"/>
    <x v="1"/>
    <x v="2"/>
    <x v="3"/>
    <n v="19116.68"/>
    <n v="344.10023999999999"/>
    <n v="1"/>
    <n v="19116.68"/>
    <x v="4601"/>
    <n v="1.3"/>
    <n v="2112"/>
    <x v="229"/>
    <x v="2"/>
    <x v="2"/>
    <x v="2"/>
    <x v="22"/>
  </r>
  <r>
    <x v="4603"/>
    <x v="0"/>
    <x v="0"/>
    <x v="0"/>
    <x v="0"/>
    <x v="2"/>
    <n v="13459.39"/>
    <n v="242.26901999999998"/>
    <n v="2"/>
    <n v="26918.78"/>
    <x v="4602"/>
    <n v="2.17"/>
    <n v="381"/>
    <x v="261"/>
    <x v="7"/>
    <x v="7"/>
    <x v="7"/>
    <x v="29"/>
  </r>
  <r>
    <x v="4604"/>
    <x v="9"/>
    <x v="1"/>
    <x v="9"/>
    <x v="2"/>
    <x v="2"/>
    <n v="16252.58"/>
    <n v="292.54643999999996"/>
    <n v="4"/>
    <n v="65010.32"/>
    <x v="4603"/>
    <n v="2.83"/>
    <n v="2703"/>
    <x v="185"/>
    <x v="0"/>
    <x v="0"/>
    <x v="0"/>
    <x v="6"/>
  </r>
  <r>
    <x v="4605"/>
    <x v="6"/>
    <x v="4"/>
    <x v="6"/>
    <x v="0"/>
    <x v="2"/>
    <n v="12856.36"/>
    <n v="231.41448"/>
    <n v="4"/>
    <n v="51425.440000000002"/>
    <x v="4604"/>
    <n v="3.08"/>
    <n v="3950"/>
    <x v="29"/>
    <x v="5"/>
    <x v="5"/>
    <x v="5"/>
    <x v="19"/>
  </r>
  <r>
    <x v="4606"/>
    <x v="9"/>
    <x v="1"/>
    <x v="9"/>
    <x v="0"/>
    <x v="0"/>
    <n v="13725.53"/>
    <n v="247.05954"/>
    <n v="5"/>
    <n v="68627.649999999994"/>
    <x v="4605"/>
    <n v="4.1900000000000004"/>
    <n v="420"/>
    <x v="185"/>
    <x v="0"/>
    <x v="0"/>
    <x v="0"/>
    <x v="6"/>
  </r>
  <r>
    <x v="4607"/>
    <x v="4"/>
    <x v="0"/>
    <x v="4"/>
    <x v="0"/>
    <x v="1"/>
    <n v="9034.5300000000007"/>
    <n v="162.62154000000001"/>
    <n v="1"/>
    <n v="9034.5300000000007"/>
    <x v="4606"/>
    <n v="1.83"/>
    <n v="178"/>
    <x v="254"/>
    <x v="11"/>
    <x v="11"/>
    <x v="11"/>
    <x v="27"/>
  </r>
  <r>
    <x v="4608"/>
    <x v="0"/>
    <x v="0"/>
    <x v="0"/>
    <x v="1"/>
    <x v="1"/>
    <n v="1031.52"/>
    <n v="18.567359999999997"/>
    <n v="4"/>
    <n v="4126.08"/>
    <x v="4607"/>
    <n v="3.26"/>
    <n v="3512"/>
    <x v="301"/>
    <x v="8"/>
    <x v="8"/>
    <x v="8"/>
    <x v="16"/>
  </r>
  <r>
    <x v="4609"/>
    <x v="2"/>
    <x v="2"/>
    <x v="2"/>
    <x v="2"/>
    <x v="3"/>
    <n v="11227.92"/>
    <n v="202.10255999999998"/>
    <n v="2"/>
    <n v="22455.84"/>
    <x v="4608"/>
    <n v="1.78"/>
    <n v="3090"/>
    <x v="92"/>
    <x v="5"/>
    <x v="5"/>
    <x v="5"/>
    <x v="1"/>
  </r>
  <r>
    <x v="4610"/>
    <x v="2"/>
    <x v="2"/>
    <x v="2"/>
    <x v="2"/>
    <x v="3"/>
    <n v="8294.4500000000007"/>
    <n v="149.30010000000001"/>
    <n v="1"/>
    <n v="8294.4500000000007"/>
    <x v="4609"/>
    <n v="4.58"/>
    <n v="4143"/>
    <x v="203"/>
    <x v="5"/>
    <x v="5"/>
    <x v="5"/>
    <x v="6"/>
  </r>
  <r>
    <x v="4611"/>
    <x v="4"/>
    <x v="0"/>
    <x v="4"/>
    <x v="0"/>
    <x v="0"/>
    <n v="7126.2"/>
    <n v="128.27159999999998"/>
    <n v="2"/>
    <n v="14252.4"/>
    <x v="4610"/>
    <n v="1.1200000000000001"/>
    <n v="3913"/>
    <x v="25"/>
    <x v="6"/>
    <x v="6"/>
    <x v="6"/>
    <x v="6"/>
  </r>
  <r>
    <x v="4612"/>
    <x v="6"/>
    <x v="4"/>
    <x v="6"/>
    <x v="1"/>
    <x v="5"/>
    <n v="10619.93"/>
    <n v="191.15873999999999"/>
    <n v="2"/>
    <n v="21239.86"/>
    <x v="4611"/>
    <n v="4.79"/>
    <n v="1299"/>
    <x v="336"/>
    <x v="7"/>
    <x v="7"/>
    <x v="7"/>
    <x v="15"/>
  </r>
  <r>
    <x v="4613"/>
    <x v="8"/>
    <x v="3"/>
    <x v="8"/>
    <x v="0"/>
    <x v="5"/>
    <n v="18058.240000000002"/>
    <n v="325.04831999999999"/>
    <n v="1"/>
    <n v="18058.240000000002"/>
    <x v="4612"/>
    <n v="1.55"/>
    <n v="3962"/>
    <x v="139"/>
    <x v="5"/>
    <x v="5"/>
    <x v="5"/>
    <x v="11"/>
  </r>
  <r>
    <x v="4614"/>
    <x v="8"/>
    <x v="3"/>
    <x v="8"/>
    <x v="1"/>
    <x v="3"/>
    <n v="12321.44"/>
    <n v="221.78592"/>
    <n v="5"/>
    <n v="61607.199999999997"/>
    <x v="4613"/>
    <n v="1.37"/>
    <n v="3773"/>
    <x v="201"/>
    <x v="2"/>
    <x v="2"/>
    <x v="2"/>
    <x v="8"/>
  </r>
  <r>
    <x v="4615"/>
    <x v="5"/>
    <x v="1"/>
    <x v="5"/>
    <x v="1"/>
    <x v="1"/>
    <n v="15916.65"/>
    <n v="286.49969999999996"/>
    <n v="5"/>
    <n v="79583.25"/>
    <x v="4614"/>
    <n v="3.45"/>
    <n v="2923"/>
    <x v="285"/>
    <x v="9"/>
    <x v="9"/>
    <x v="9"/>
    <x v="10"/>
  </r>
  <r>
    <x v="4616"/>
    <x v="1"/>
    <x v="1"/>
    <x v="1"/>
    <x v="2"/>
    <x v="2"/>
    <n v="8100.92"/>
    <n v="145.81655999999998"/>
    <n v="5"/>
    <n v="40504.6"/>
    <x v="4615"/>
    <n v="4.87"/>
    <n v="4292"/>
    <x v="314"/>
    <x v="10"/>
    <x v="10"/>
    <x v="10"/>
    <x v="26"/>
  </r>
  <r>
    <x v="4617"/>
    <x v="8"/>
    <x v="3"/>
    <x v="8"/>
    <x v="2"/>
    <x v="1"/>
    <n v="5427.9"/>
    <n v="97.702199999999991"/>
    <n v="4"/>
    <n v="21711.599999999999"/>
    <x v="4616"/>
    <n v="1.96"/>
    <n v="3104"/>
    <x v="172"/>
    <x v="0"/>
    <x v="0"/>
    <x v="0"/>
    <x v="23"/>
  </r>
  <r>
    <x v="4618"/>
    <x v="6"/>
    <x v="4"/>
    <x v="6"/>
    <x v="1"/>
    <x v="3"/>
    <n v="15666.91"/>
    <n v="282.00437999999997"/>
    <n v="4"/>
    <n v="62667.64"/>
    <x v="4617"/>
    <n v="1.1200000000000001"/>
    <n v="3265"/>
    <x v="63"/>
    <x v="9"/>
    <x v="9"/>
    <x v="9"/>
    <x v="6"/>
  </r>
  <r>
    <x v="4619"/>
    <x v="6"/>
    <x v="4"/>
    <x v="6"/>
    <x v="1"/>
    <x v="0"/>
    <n v="4517.53"/>
    <n v="81.315539999999984"/>
    <n v="5"/>
    <n v="22587.65"/>
    <x v="4618"/>
    <n v="4.12"/>
    <n v="2442"/>
    <x v="210"/>
    <x v="9"/>
    <x v="9"/>
    <x v="9"/>
    <x v="0"/>
  </r>
  <r>
    <x v="4620"/>
    <x v="3"/>
    <x v="3"/>
    <x v="3"/>
    <x v="2"/>
    <x v="0"/>
    <n v="4563.76"/>
    <n v="82.147679999999994"/>
    <n v="5"/>
    <n v="22818.799999999999"/>
    <x v="4619"/>
    <n v="4.26"/>
    <n v="3074"/>
    <x v="71"/>
    <x v="3"/>
    <x v="3"/>
    <x v="3"/>
    <x v="11"/>
  </r>
  <r>
    <x v="4621"/>
    <x v="7"/>
    <x v="0"/>
    <x v="7"/>
    <x v="2"/>
    <x v="3"/>
    <n v="18754.23"/>
    <n v="337.57613999999995"/>
    <n v="4"/>
    <n v="75016.92"/>
    <x v="4620"/>
    <n v="4.3099999999999996"/>
    <n v="4944"/>
    <x v="93"/>
    <x v="7"/>
    <x v="7"/>
    <x v="7"/>
    <x v="26"/>
  </r>
  <r>
    <x v="4622"/>
    <x v="7"/>
    <x v="0"/>
    <x v="7"/>
    <x v="0"/>
    <x v="5"/>
    <n v="19486.52"/>
    <n v="350.75736000000001"/>
    <n v="3"/>
    <n v="58459.56"/>
    <x v="4621"/>
    <n v="2.39"/>
    <n v="3508"/>
    <x v="325"/>
    <x v="0"/>
    <x v="0"/>
    <x v="0"/>
    <x v="22"/>
  </r>
  <r>
    <x v="4623"/>
    <x v="1"/>
    <x v="1"/>
    <x v="1"/>
    <x v="0"/>
    <x v="4"/>
    <n v="10847.07"/>
    <n v="195.24725999999998"/>
    <n v="1"/>
    <n v="10847.07"/>
    <x v="4622"/>
    <n v="1.7"/>
    <n v="2189"/>
    <x v="222"/>
    <x v="9"/>
    <x v="9"/>
    <x v="9"/>
    <x v="13"/>
  </r>
  <r>
    <x v="4624"/>
    <x v="6"/>
    <x v="4"/>
    <x v="6"/>
    <x v="2"/>
    <x v="5"/>
    <n v="8482.0400000000009"/>
    <n v="152.67672000000002"/>
    <n v="4"/>
    <n v="33928.160000000003"/>
    <x v="4623"/>
    <n v="4.59"/>
    <n v="552"/>
    <x v="162"/>
    <x v="0"/>
    <x v="0"/>
    <x v="0"/>
    <x v="14"/>
  </r>
  <r>
    <x v="4625"/>
    <x v="6"/>
    <x v="4"/>
    <x v="6"/>
    <x v="2"/>
    <x v="5"/>
    <n v="2045.1"/>
    <n v="36.811799999999998"/>
    <n v="3"/>
    <n v="6135.3"/>
    <x v="4624"/>
    <n v="4.08"/>
    <n v="4611"/>
    <x v="252"/>
    <x v="1"/>
    <x v="1"/>
    <x v="1"/>
    <x v="12"/>
  </r>
  <r>
    <x v="4626"/>
    <x v="1"/>
    <x v="1"/>
    <x v="1"/>
    <x v="2"/>
    <x v="2"/>
    <n v="18621.98"/>
    <n v="335.19563999999997"/>
    <n v="3"/>
    <n v="55865.94"/>
    <x v="4625"/>
    <n v="4.5599999999999996"/>
    <n v="2424"/>
    <x v="27"/>
    <x v="9"/>
    <x v="9"/>
    <x v="9"/>
    <x v="1"/>
  </r>
  <r>
    <x v="4627"/>
    <x v="4"/>
    <x v="0"/>
    <x v="4"/>
    <x v="2"/>
    <x v="0"/>
    <n v="6076.3"/>
    <n v="109.37339999999999"/>
    <n v="5"/>
    <n v="30381.5"/>
    <x v="4626"/>
    <n v="1.91"/>
    <n v="2433"/>
    <x v="214"/>
    <x v="10"/>
    <x v="10"/>
    <x v="10"/>
    <x v="27"/>
  </r>
  <r>
    <x v="4628"/>
    <x v="9"/>
    <x v="1"/>
    <x v="9"/>
    <x v="1"/>
    <x v="2"/>
    <n v="18172.52"/>
    <n v="327.10535999999996"/>
    <n v="4"/>
    <n v="72690.080000000002"/>
    <x v="4627"/>
    <n v="2.89"/>
    <n v="2921"/>
    <x v="258"/>
    <x v="10"/>
    <x v="10"/>
    <x v="10"/>
    <x v="4"/>
  </r>
  <r>
    <x v="4629"/>
    <x v="3"/>
    <x v="3"/>
    <x v="3"/>
    <x v="0"/>
    <x v="5"/>
    <n v="19265.82"/>
    <n v="346.78475999999995"/>
    <n v="5"/>
    <n v="96329.1"/>
    <x v="4628"/>
    <n v="2.6"/>
    <n v="4739"/>
    <x v="6"/>
    <x v="3"/>
    <x v="3"/>
    <x v="3"/>
    <x v="6"/>
  </r>
  <r>
    <x v="4630"/>
    <x v="6"/>
    <x v="4"/>
    <x v="6"/>
    <x v="1"/>
    <x v="4"/>
    <n v="5898.32"/>
    <n v="106.16975999999998"/>
    <n v="5"/>
    <n v="29491.599999999999"/>
    <x v="4629"/>
    <n v="1.78"/>
    <n v="2875"/>
    <x v="62"/>
    <x v="2"/>
    <x v="2"/>
    <x v="2"/>
    <x v="13"/>
  </r>
  <r>
    <x v="4631"/>
    <x v="1"/>
    <x v="1"/>
    <x v="1"/>
    <x v="1"/>
    <x v="2"/>
    <n v="12808.98"/>
    <n v="230.56163999999998"/>
    <n v="2"/>
    <n v="25617.96"/>
    <x v="4630"/>
    <n v="1.92"/>
    <n v="1104"/>
    <x v="202"/>
    <x v="9"/>
    <x v="9"/>
    <x v="9"/>
    <x v="27"/>
  </r>
  <r>
    <x v="4632"/>
    <x v="6"/>
    <x v="4"/>
    <x v="6"/>
    <x v="1"/>
    <x v="0"/>
    <n v="14020.27"/>
    <n v="252.36485999999999"/>
    <n v="3"/>
    <n v="42060.81"/>
    <x v="4631"/>
    <n v="4.45"/>
    <n v="4388"/>
    <x v="322"/>
    <x v="5"/>
    <x v="5"/>
    <x v="5"/>
    <x v="15"/>
  </r>
  <r>
    <x v="4633"/>
    <x v="9"/>
    <x v="1"/>
    <x v="9"/>
    <x v="0"/>
    <x v="3"/>
    <n v="9626.07"/>
    <n v="173.26925999999997"/>
    <n v="5"/>
    <n v="48130.35"/>
    <x v="4632"/>
    <n v="1.36"/>
    <n v="2640"/>
    <x v="267"/>
    <x v="2"/>
    <x v="2"/>
    <x v="2"/>
    <x v="23"/>
  </r>
  <r>
    <x v="4634"/>
    <x v="8"/>
    <x v="3"/>
    <x v="8"/>
    <x v="1"/>
    <x v="2"/>
    <n v="17192.22"/>
    <n v="309.45996000000002"/>
    <n v="3"/>
    <n v="51576.66"/>
    <x v="4633"/>
    <n v="3.3"/>
    <n v="4817"/>
    <x v="63"/>
    <x v="9"/>
    <x v="9"/>
    <x v="9"/>
    <x v="6"/>
  </r>
  <r>
    <x v="4635"/>
    <x v="2"/>
    <x v="2"/>
    <x v="2"/>
    <x v="1"/>
    <x v="0"/>
    <n v="19109.05"/>
    <n v="343.96289999999993"/>
    <n v="2"/>
    <n v="38218.1"/>
    <x v="4634"/>
    <n v="1.94"/>
    <n v="974"/>
    <x v="69"/>
    <x v="0"/>
    <x v="0"/>
    <x v="0"/>
    <x v="20"/>
  </r>
  <r>
    <x v="4636"/>
    <x v="5"/>
    <x v="1"/>
    <x v="5"/>
    <x v="1"/>
    <x v="4"/>
    <n v="16832.73"/>
    <n v="302.98913999999996"/>
    <n v="5"/>
    <n v="84163.65"/>
    <x v="4635"/>
    <n v="1.86"/>
    <n v="1948"/>
    <x v="44"/>
    <x v="3"/>
    <x v="3"/>
    <x v="3"/>
    <x v="15"/>
  </r>
  <r>
    <x v="4637"/>
    <x v="4"/>
    <x v="0"/>
    <x v="4"/>
    <x v="2"/>
    <x v="2"/>
    <n v="16120.45"/>
    <n v="290.16809999999998"/>
    <n v="2"/>
    <n v="32240.9"/>
    <x v="4636"/>
    <n v="2.35"/>
    <n v="243"/>
    <x v="1"/>
    <x v="1"/>
    <x v="1"/>
    <x v="1"/>
    <x v="1"/>
  </r>
  <r>
    <x v="4638"/>
    <x v="6"/>
    <x v="4"/>
    <x v="6"/>
    <x v="1"/>
    <x v="0"/>
    <n v="8031.03"/>
    <n v="144.55853999999999"/>
    <n v="4"/>
    <n v="32124.12"/>
    <x v="4637"/>
    <n v="3.09"/>
    <n v="4128"/>
    <x v="94"/>
    <x v="11"/>
    <x v="11"/>
    <x v="11"/>
    <x v="13"/>
  </r>
  <r>
    <x v="4639"/>
    <x v="6"/>
    <x v="4"/>
    <x v="6"/>
    <x v="2"/>
    <x v="2"/>
    <n v="3374.81"/>
    <n v="60.746579999999994"/>
    <n v="1"/>
    <n v="3374.81"/>
    <x v="4638"/>
    <n v="3.25"/>
    <n v="2016"/>
    <x v="36"/>
    <x v="11"/>
    <x v="11"/>
    <x v="11"/>
    <x v="22"/>
  </r>
  <r>
    <x v="4640"/>
    <x v="0"/>
    <x v="0"/>
    <x v="0"/>
    <x v="0"/>
    <x v="1"/>
    <n v="6330.61"/>
    <n v="113.95097999999999"/>
    <n v="2"/>
    <n v="12661.22"/>
    <x v="4639"/>
    <n v="1.76"/>
    <n v="2991"/>
    <x v="3"/>
    <x v="3"/>
    <x v="3"/>
    <x v="3"/>
    <x v="3"/>
  </r>
  <r>
    <x v="4641"/>
    <x v="5"/>
    <x v="1"/>
    <x v="5"/>
    <x v="1"/>
    <x v="2"/>
    <n v="9012.1"/>
    <n v="162.21779999999998"/>
    <n v="4"/>
    <n v="36048.400000000001"/>
    <x v="4640"/>
    <n v="3.1"/>
    <n v="891"/>
    <x v="169"/>
    <x v="10"/>
    <x v="10"/>
    <x v="10"/>
    <x v="19"/>
  </r>
  <r>
    <x v="4642"/>
    <x v="3"/>
    <x v="3"/>
    <x v="3"/>
    <x v="0"/>
    <x v="4"/>
    <n v="15696.68"/>
    <n v="282.54023999999998"/>
    <n v="1"/>
    <n v="15696.68"/>
    <x v="4641"/>
    <n v="1.19"/>
    <n v="2663"/>
    <x v="178"/>
    <x v="8"/>
    <x v="8"/>
    <x v="8"/>
    <x v="5"/>
  </r>
  <r>
    <x v="4643"/>
    <x v="0"/>
    <x v="0"/>
    <x v="0"/>
    <x v="0"/>
    <x v="1"/>
    <n v="16398.02"/>
    <n v="295.16435999999999"/>
    <n v="4"/>
    <n v="65592.08"/>
    <x v="4642"/>
    <n v="3.08"/>
    <n v="299"/>
    <x v="126"/>
    <x v="5"/>
    <x v="5"/>
    <x v="5"/>
    <x v="24"/>
  </r>
  <r>
    <x v="4644"/>
    <x v="3"/>
    <x v="3"/>
    <x v="3"/>
    <x v="2"/>
    <x v="5"/>
    <n v="18506.04"/>
    <n v="333.10872000000001"/>
    <n v="2"/>
    <n v="37012.080000000002"/>
    <x v="4643"/>
    <n v="2.31"/>
    <n v="4899"/>
    <x v="28"/>
    <x v="7"/>
    <x v="7"/>
    <x v="7"/>
    <x v="5"/>
  </r>
  <r>
    <x v="4645"/>
    <x v="8"/>
    <x v="3"/>
    <x v="8"/>
    <x v="2"/>
    <x v="5"/>
    <n v="14682.21"/>
    <n v="264.27977999999996"/>
    <n v="1"/>
    <n v="14682.21"/>
    <x v="4644"/>
    <n v="1.35"/>
    <n v="107"/>
    <x v="306"/>
    <x v="1"/>
    <x v="1"/>
    <x v="1"/>
    <x v="0"/>
  </r>
  <r>
    <x v="4646"/>
    <x v="6"/>
    <x v="4"/>
    <x v="6"/>
    <x v="2"/>
    <x v="1"/>
    <n v="15236.4"/>
    <n v="274.25519999999995"/>
    <n v="3"/>
    <n v="45709.2"/>
    <x v="4645"/>
    <n v="3.66"/>
    <n v="609"/>
    <x v="334"/>
    <x v="0"/>
    <x v="0"/>
    <x v="0"/>
    <x v="16"/>
  </r>
  <r>
    <x v="4647"/>
    <x v="7"/>
    <x v="0"/>
    <x v="7"/>
    <x v="2"/>
    <x v="2"/>
    <n v="978.44"/>
    <n v="17.611920000000001"/>
    <n v="2"/>
    <n v="1956.88"/>
    <x v="4646"/>
    <n v="2.42"/>
    <n v="123"/>
    <x v="300"/>
    <x v="4"/>
    <x v="4"/>
    <x v="4"/>
    <x v="13"/>
  </r>
  <r>
    <x v="4648"/>
    <x v="7"/>
    <x v="0"/>
    <x v="7"/>
    <x v="0"/>
    <x v="4"/>
    <n v="5356.62"/>
    <n v="96.419159999999991"/>
    <n v="1"/>
    <n v="5356.62"/>
    <x v="4647"/>
    <n v="1.99"/>
    <n v="2909"/>
    <x v="105"/>
    <x v="7"/>
    <x v="7"/>
    <x v="7"/>
    <x v="17"/>
  </r>
  <r>
    <x v="4649"/>
    <x v="5"/>
    <x v="1"/>
    <x v="5"/>
    <x v="0"/>
    <x v="0"/>
    <n v="4732.16"/>
    <n v="85.178879999999992"/>
    <n v="2"/>
    <n v="9464.32"/>
    <x v="4648"/>
    <n v="1.55"/>
    <n v="1054"/>
    <x v="326"/>
    <x v="10"/>
    <x v="10"/>
    <x v="10"/>
    <x v="7"/>
  </r>
  <r>
    <x v="4650"/>
    <x v="1"/>
    <x v="1"/>
    <x v="1"/>
    <x v="0"/>
    <x v="5"/>
    <n v="17928.88"/>
    <n v="322.71983999999998"/>
    <n v="2"/>
    <n v="35857.760000000002"/>
    <x v="4649"/>
    <n v="2.27"/>
    <n v="613"/>
    <x v="205"/>
    <x v="1"/>
    <x v="1"/>
    <x v="1"/>
    <x v="27"/>
  </r>
  <r>
    <x v="4651"/>
    <x v="7"/>
    <x v="0"/>
    <x v="7"/>
    <x v="1"/>
    <x v="0"/>
    <n v="10976.73"/>
    <n v="197.58113999999998"/>
    <n v="1"/>
    <n v="10976.73"/>
    <x v="4650"/>
    <n v="4.7"/>
    <n v="3808"/>
    <x v="359"/>
    <x v="4"/>
    <x v="4"/>
    <x v="4"/>
    <x v="19"/>
  </r>
  <r>
    <x v="4652"/>
    <x v="4"/>
    <x v="0"/>
    <x v="4"/>
    <x v="0"/>
    <x v="5"/>
    <n v="1694"/>
    <n v="30.491999999999997"/>
    <n v="2"/>
    <n v="3388"/>
    <x v="4651"/>
    <n v="4.9000000000000004"/>
    <n v="4192"/>
    <x v="185"/>
    <x v="0"/>
    <x v="0"/>
    <x v="0"/>
    <x v="6"/>
  </r>
  <r>
    <x v="4653"/>
    <x v="4"/>
    <x v="0"/>
    <x v="4"/>
    <x v="1"/>
    <x v="4"/>
    <n v="12155.84"/>
    <n v="218.80511999999999"/>
    <n v="5"/>
    <n v="60779.199999999997"/>
    <x v="4652"/>
    <n v="4.01"/>
    <n v="145"/>
    <x v="208"/>
    <x v="0"/>
    <x v="0"/>
    <x v="0"/>
    <x v="26"/>
  </r>
  <r>
    <x v="4654"/>
    <x v="9"/>
    <x v="1"/>
    <x v="9"/>
    <x v="0"/>
    <x v="2"/>
    <n v="9273.8799999999992"/>
    <n v="166.92983999999998"/>
    <n v="4"/>
    <n v="37095.519999999997"/>
    <x v="4653"/>
    <n v="2.79"/>
    <n v="57"/>
    <x v="200"/>
    <x v="2"/>
    <x v="2"/>
    <x v="2"/>
    <x v="19"/>
  </r>
  <r>
    <x v="4655"/>
    <x v="6"/>
    <x v="4"/>
    <x v="6"/>
    <x v="1"/>
    <x v="2"/>
    <n v="12764.43"/>
    <n v="229.75973999999999"/>
    <n v="1"/>
    <n v="12764.43"/>
    <x v="4654"/>
    <n v="3.29"/>
    <n v="1629"/>
    <x v="152"/>
    <x v="3"/>
    <x v="3"/>
    <x v="3"/>
    <x v="30"/>
  </r>
  <r>
    <x v="4656"/>
    <x v="3"/>
    <x v="3"/>
    <x v="3"/>
    <x v="0"/>
    <x v="3"/>
    <n v="16928.02"/>
    <n v="304.70436000000001"/>
    <n v="5"/>
    <n v="84640.1"/>
    <x v="4655"/>
    <n v="3.38"/>
    <n v="2"/>
    <x v="173"/>
    <x v="5"/>
    <x v="5"/>
    <x v="5"/>
    <x v="3"/>
  </r>
  <r>
    <x v="4657"/>
    <x v="9"/>
    <x v="1"/>
    <x v="9"/>
    <x v="1"/>
    <x v="4"/>
    <n v="11807.17"/>
    <n v="212.52905999999999"/>
    <n v="1"/>
    <n v="11807.17"/>
    <x v="4656"/>
    <n v="2.4300000000000002"/>
    <n v="4609"/>
    <x v="143"/>
    <x v="8"/>
    <x v="8"/>
    <x v="8"/>
    <x v="7"/>
  </r>
  <r>
    <x v="4658"/>
    <x v="9"/>
    <x v="1"/>
    <x v="9"/>
    <x v="2"/>
    <x v="3"/>
    <n v="465.32"/>
    <n v="8.3757599999999996"/>
    <n v="1"/>
    <n v="465.32"/>
    <x v="4657"/>
    <n v="3.21"/>
    <n v="2240"/>
    <x v="118"/>
    <x v="7"/>
    <x v="7"/>
    <x v="7"/>
    <x v="10"/>
  </r>
  <r>
    <x v="4659"/>
    <x v="0"/>
    <x v="0"/>
    <x v="0"/>
    <x v="1"/>
    <x v="2"/>
    <n v="11954.51"/>
    <n v="215.18117999999998"/>
    <n v="5"/>
    <n v="59772.55"/>
    <x v="4658"/>
    <n v="2.95"/>
    <n v="1139"/>
    <x v="291"/>
    <x v="1"/>
    <x v="1"/>
    <x v="1"/>
    <x v="21"/>
  </r>
  <r>
    <x v="4660"/>
    <x v="5"/>
    <x v="1"/>
    <x v="5"/>
    <x v="2"/>
    <x v="3"/>
    <n v="8831.4599999999991"/>
    <n v="158.96627999999998"/>
    <n v="2"/>
    <n v="17662.919999999998"/>
    <x v="4659"/>
    <n v="2.2799999999999998"/>
    <n v="2055"/>
    <x v="9"/>
    <x v="5"/>
    <x v="5"/>
    <x v="5"/>
    <x v="9"/>
  </r>
  <r>
    <x v="4661"/>
    <x v="5"/>
    <x v="1"/>
    <x v="5"/>
    <x v="1"/>
    <x v="4"/>
    <n v="14241.88"/>
    <n v="256.35383999999999"/>
    <n v="2"/>
    <n v="28483.759999999998"/>
    <x v="4660"/>
    <n v="2.56"/>
    <n v="3358"/>
    <x v="12"/>
    <x v="7"/>
    <x v="7"/>
    <x v="7"/>
    <x v="12"/>
  </r>
  <r>
    <x v="4662"/>
    <x v="5"/>
    <x v="1"/>
    <x v="5"/>
    <x v="0"/>
    <x v="3"/>
    <n v="14156.54"/>
    <n v="254.81772000000001"/>
    <n v="2"/>
    <n v="28313.08"/>
    <x v="4661"/>
    <n v="3.68"/>
    <n v="4929"/>
    <x v="273"/>
    <x v="11"/>
    <x v="11"/>
    <x v="11"/>
    <x v="16"/>
  </r>
  <r>
    <x v="4663"/>
    <x v="3"/>
    <x v="3"/>
    <x v="3"/>
    <x v="2"/>
    <x v="4"/>
    <n v="3037.63"/>
    <n v="54.677340000000001"/>
    <n v="3"/>
    <n v="9112.89"/>
    <x v="4662"/>
    <n v="1.7"/>
    <n v="1155"/>
    <x v="65"/>
    <x v="6"/>
    <x v="6"/>
    <x v="6"/>
    <x v="22"/>
  </r>
  <r>
    <x v="4664"/>
    <x v="3"/>
    <x v="3"/>
    <x v="3"/>
    <x v="0"/>
    <x v="0"/>
    <n v="16418.59"/>
    <n v="295.53461999999996"/>
    <n v="5"/>
    <n v="82092.95"/>
    <x v="4663"/>
    <n v="1.54"/>
    <n v="4151"/>
    <x v="54"/>
    <x v="0"/>
    <x v="0"/>
    <x v="0"/>
    <x v="7"/>
  </r>
  <r>
    <x v="4665"/>
    <x v="2"/>
    <x v="2"/>
    <x v="2"/>
    <x v="1"/>
    <x v="5"/>
    <n v="18848.45"/>
    <n v="339.27209999999997"/>
    <n v="2"/>
    <n v="37696.9"/>
    <x v="4664"/>
    <n v="3.44"/>
    <n v="1921"/>
    <x v="173"/>
    <x v="5"/>
    <x v="5"/>
    <x v="5"/>
    <x v="3"/>
  </r>
  <r>
    <x v="4666"/>
    <x v="4"/>
    <x v="0"/>
    <x v="4"/>
    <x v="0"/>
    <x v="2"/>
    <n v="8550.85"/>
    <n v="153.9153"/>
    <n v="4"/>
    <n v="34203.4"/>
    <x v="4665"/>
    <n v="3.11"/>
    <n v="4373"/>
    <x v="237"/>
    <x v="4"/>
    <x v="4"/>
    <x v="4"/>
    <x v="17"/>
  </r>
  <r>
    <x v="4667"/>
    <x v="0"/>
    <x v="0"/>
    <x v="0"/>
    <x v="1"/>
    <x v="4"/>
    <n v="8725.9"/>
    <n v="157.06619999999998"/>
    <n v="3"/>
    <n v="26177.7"/>
    <x v="4666"/>
    <n v="3"/>
    <n v="4906"/>
    <x v="316"/>
    <x v="6"/>
    <x v="6"/>
    <x v="6"/>
    <x v="29"/>
  </r>
  <r>
    <x v="4668"/>
    <x v="4"/>
    <x v="0"/>
    <x v="4"/>
    <x v="2"/>
    <x v="5"/>
    <n v="545.37"/>
    <n v="9.8166599999999988"/>
    <n v="4"/>
    <n v="2181.48"/>
    <x v="4667"/>
    <n v="2.2000000000000002"/>
    <n v="3479"/>
    <x v="343"/>
    <x v="3"/>
    <x v="3"/>
    <x v="3"/>
    <x v="10"/>
  </r>
  <r>
    <x v="4669"/>
    <x v="8"/>
    <x v="3"/>
    <x v="8"/>
    <x v="0"/>
    <x v="4"/>
    <n v="10341.9"/>
    <n v="186.15419999999997"/>
    <n v="3"/>
    <n v="31025.7"/>
    <x v="4668"/>
    <n v="3.64"/>
    <n v="199"/>
    <x v="221"/>
    <x v="7"/>
    <x v="7"/>
    <x v="7"/>
    <x v="11"/>
  </r>
  <r>
    <x v="4670"/>
    <x v="9"/>
    <x v="1"/>
    <x v="9"/>
    <x v="0"/>
    <x v="0"/>
    <n v="1282.68"/>
    <n v="23.088239999999999"/>
    <n v="2"/>
    <n v="2565.36"/>
    <x v="4669"/>
    <n v="1.26"/>
    <n v="4284"/>
    <x v="344"/>
    <x v="7"/>
    <x v="7"/>
    <x v="7"/>
    <x v="14"/>
  </r>
  <r>
    <x v="4671"/>
    <x v="6"/>
    <x v="4"/>
    <x v="6"/>
    <x v="2"/>
    <x v="5"/>
    <n v="19723.93"/>
    <n v="355.03073999999998"/>
    <n v="4"/>
    <n v="78895.72"/>
    <x v="4670"/>
    <n v="2.81"/>
    <n v="2151"/>
    <x v="123"/>
    <x v="8"/>
    <x v="8"/>
    <x v="8"/>
    <x v="15"/>
  </r>
  <r>
    <x v="4672"/>
    <x v="3"/>
    <x v="3"/>
    <x v="3"/>
    <x v="0"/>
    <x v="1"/>
    <n v="10837.64"/>
    <n v="195.07751999999996"/>
    <n v="1"/>
    <n v="10837.64"/>
    <x v="4671"/>
    <n v="1.32"/>
    <n v="2014"/>
    <x v="357"/>
    <x v="9"/>
    <x v="9"/>
    <x v="9"/>
    <x v="4"/>
  </r>
  <r>
    <x v="4673"/>
    <x v="6"/>
    <x v="4"/>
    <x v="6"/>
    <x v="2"/>
    <x v="1"/>
    <n v="11232.05"/>
    <n v="202.17689999999996"/>
    <n v="2"/>
    <n v="22464.1"/>
    <x v="4672"/>
    <n v="1.99"/>
    <n v="3024"/>
    <x v="231"/>
    <x v="1"/>
    <x v="1"/>
    <x v="1"/>
    <x v="8"/>
  </r>
  <r>
    <x v="4674"/>
    <x v="2"/>
    <x v="2"/>
    <x v="2"/>
    <x v="0"/>
    <x v="0"/>
    <n v="5745.34"/>
    <n v="103.41611999999999"/>
    <n v="2"/>
    <n v="11490.68"/>
    <x v="4673"/>
    <n v="1.98"/>
    <n v="766"/>
    <x v="108"/>
    <x v="4"/>
    <x v="4"/>
    <x v="4"/>
    <x v="24"/>
  </r>
  <r>
    <x v="4675"/>
    <x v="8"/>
    <x v="3"/>
    <x v="8"/>
    <x v="2"/>
    <x v="0"/>
    <n v="11027.39"/>
    <n v="198.49301999999997"/>
    <n v="5"/>
    <n v="55136.95"/>
    <x v="4674"/>
    <n v="3.38"/>
    <n v="2771"/>
    <x v="283"/>
    <x v="0"/>
    <x v="0"/>
    <x v="0"/>
    <x v="3"/>
  </r>
  <r>
    <x v="4676"/>
    <x v="8"/>
    <x v="3"/>
    <x v="8"/>
    <x v="2"/>
    <x v="3"/>
    <n v="14768.27"/>
    <n v="265.82885999999996"/>
    <n v="5"/>
    <n v="73841.350000000006"/>
    <x v="4675"/>
    <n v="1.17"/>
    <n v="2751"/>
    <x v="111"/>
    <x v="6"/>
    <x v="6"/>
    <x v="6"/>
    <x v="13"/>
  </r>
  <r>
    <x v="4677"/>
    <x v="4"/>
    <x v="0"/>
    <x v="4"/>
    <x v="2"/>
    <x v="1"/>
    <n v="17781.02"/>
    <n v="320.05835999999999"/>
    <n v="1"/>
    <n v="17781.02"/>
    <x v="4676"/>
    <n v="4.2300000000000004"/>
    <n v="1402"/>
    <x v="116"/>
    <x v="3"/>
    <x v="3"/>
    <x v="3"/>
    <x v="17"/>
  </r>
  <r>
    <x v="4678"/>
    <x v="6"/>
    <x v="4"/>
    <x v="6"/>
    <x v="2"/>
    <x v="2"/>
    <n v="15558.31"/>
    <n v="280.04957999999999"/>
    <n v="2"/>
    <n v="31116.62"/>
    <x v="4677"/>
    <n v="1.42"/>
    <n v="905"/>
    <x v="29"/>
    <x v="5"/>
    <x v="5"/>
    <x v="5"/>
    <x v="19"/>
  </r>
  <r>
    <x v="4679"/>
    <x v="9"/>
    <x v="1"/>
    <x v="9"/>
    <x v="0"/>
    <x v="0"/>
    <n v="8387.68"/>
    <n v="150.97824"/>
    <n v="4"/>
    <n v="33550.720000000001"/>
    <x v="4678"/>
    <n v="2.29"/>
    <n v="4056"/>
    <x v="20"/>
    <x v="1"/>
    <x v="1"/>
    <x v="1"/>
    <x v="5"/>
  </r>
  <r>
    <x v="4680"/>
    <x v="7"/>
    <x v="0"/>
    <x v="7"/>
    <x v="0"/>
    <x v="4"/>
    <n v="14669.52"/>
    <n v="264.05135999999999"/>
    <n v="4"/>
    <n v="58678.080000000002"/>
    <x v="4679"/>
    <n v="1.57"/>
    <n v="2021"/>
    <x v="36"/>
    <x v="11"/>
    <x v="11"/>
    <x v="11"/>
    <x v="22"/>
  </r>
  <r>
    <x v="4681"/>
    <x v="7"/>
    <x v="0"/>
    <x v="7"/>
    <x v="0"/>
    <x v="3"/>
    <n v="828.54"/>
    <n v="14.913719999999998"/>
    <n v="5"/>
    <n v="4142.7"/>
    <x v="4680"/>
    <n v="2.17"/>
    <n v="2926"/>
    <x v="128"/>
    <x v="3"/>
    <x v="3"/>
    <x v="3"/>
    <x v="29"/>
  </r>
  <r>
    <x v="4682"/>
    <x v="7"/>
    <x v="0"/>
    <x v="7"/>
    <x v="1"/>
    <x v="2"/>
    <n v="3809.01"/>
    <n v="68.562179999999998"/>
    <n v="4"/>
    <n v="15236.04"/>
    <x v="4681"/>
    <n v="4.91"/>
    <n v="4877"/>
    <x v="333"/>
    <x v="8"/>
    <x v="8"/>
    <x v="8"/>
    <x v="26"/>
  </r>
  <r>
    <x v="4683"/>
    <x v="6"/>
    <x v="4"/>
    <x v="6"/>
    <x v="0"/>
    <x v="2"/>
    <n v="9643.81"/>
    <n v="173.58857999999998"/>
    <n v="3"/>
    <n v="28931.43"/>
    <x v="4682"/>
    <n v="3.79"/>
    <n v="3248"/>
    <x v="155"/>
    <x v="2"/>
    <x v="2"/>
    <x v="2"/>
    <x v="3"/>
  </r>
  <r>
    <x v="4684"/>
    <x v="5"/>
    <x v="1"/>
    <x v="5"/>
    <x v="2"/>
    <x v="0"/>
    <n v="14684.39"/>
    <n v="264.31901999999997"/>
    <n v="5"/>
    <n v="73421.95"/>
    <x v="4683"/>
    <n v="1.76"/>
    <n v="1738"/>
    <x v="117"/>
    <x v="3"/>
    <x v="3"/>
    <x v="3"/>
    <x v="18"/>
  </r>
  <r>
    <x v="4685"/>
    <x v="9"/>
    <x v="1"/>
    <x v="9"/>
    <x v="0"/>
    <x v="2"/>
    <n v="2796.25"/>
    <n v="50.332499999999996"/>
    <n v="5"/>
    <n v="13981.25"/>
    <x v="4684"/>
    <n v="3.4"/>
    <n v="298"/>
    <x v="332"/>
    <x v="5"/>
    <x v="5"/>
    <x v="5"/>
    <x v="28"/>
  </r>
  <r>
    <x v="4686"/>
    <x v="3"/>
    <x v="3"/>
    <x v="3"/>
    <x v="0"/>
    <x v="5"/>
    <n v="2206.5300000000002"/>
    <n v="39.71754"/>
    <n v="5"/>
    <n v="11032.65"/>
    <x v="4685"/>
    <n v="4.88"/>
    <n v="1383"/>
    <x v="324"/>
    <x v="5"/>
    <x v="5"/>
    <x v="5"/>
    <x v="2"/>
  </r>
  <r>
    <x v="4687"/>
    <x v="8"/>
    <x v="3"/>
    <x v="8"/>
    <x v="2"/>
    <x v="2"/>
    <n v="5426.06"/>
    <n v="97.669079999999994"/>
    <n v="4"/>
    <n v="21704.240000000002"/>
    <x v="4686"/>
    <n v="3.72"/>
    <n v="3769"/>
    <x v="192"/>
    <x v="1"/>
    <x v="1"/>
    <x v="1"/>
    <x v="28"/>
  </r>
  <r>
    <x v="4688"/>
    <x v="6"/>
    <x v="4"/>
    <x v="6"/>
    <x v="0"/>
    <x v="5"/>
    <n v="716.4"/>
    <n v="12.895199999999999"/>
    <n v="3"/>
    <n v="2149.1999999999998"/>
    <x v="4687"/>
    <n v="4.08"/>
    <n v="952"/>
    <x v="18"/>
    <x v="6"/>
    <x v="6"/>
    <x v="6"/>
    <x v="15"/>
  </r>
  <r>
    <x v="4689"/>
    <x v="6"/>
    <x v="4"/>
    <x v="6"/>
    <x v="2"/>
    <x v="1"/>
    <n v="3978.59"/>
    <n v="71.614620000000002"/>
    <n v="3"/>
    <n v="11935.77"/>
    <x v="4688"/>
    <n v="1.24"/>
    <n v="371"/>
    <x v="238"/>
    <x v="1"/>
    <x v="1"/>
    <x v="1"/>
    <x v="14"/>
  </r>
  <r>
    <x v="4690"/>
    <x v="0"/>
    <x v="0"/>
    <x v="0"/>
    <x v="0"/>
    <x v="0"/>
    <n v="12365.84"/>
    <n v="222.58511999999999"/>
    <n v="3"/>
    <n v="37097.519999999997"/>
    <x v="4689"/>
    <n v="1.0900000000000001"/>
    <n v="4122"/>
    <x v="266"/>
    <x v="10"/>
    <x v="10"/>
    <x v="10"/>
    <x v="24"/>
  </r>
  <r>
    <x v="4691"/>
    <x v="5"/>
    <x v="1"/>
    <x v="5"/>
    <x v="1"/>
    <x v="5"/>
    <n v="18315.41"/>
    <n v="329.67737999999997"/>
    <n v="3"/>
    <n v="54946.23"/>
    <x v="4690"/>
    <n v="3.72"/>
    <n v="1705"/>
    <x v="239"/>
    <x v="5"/>
    <x v="5"/>
    <x v="5"/>
    <x v="16"/>
  </r>
  <r>
    <x v="4692"/>
    <x v="6"/>
    <x v="4"/>
    <x v="6"/>
    <x v="1"/>
    <x v="0"/>
    <n v="19928.34"/>
    <n v="358.71011999999996"/>
    <n v="1"/>
    <n v="19928.34"/>
    <x v="4691"/>
    <n v="3.31"/>
    <n v="2462"/>
    <x v="184"/>
    <x v="10"/>
    <x v="10"/>
    <x v="10"/>
    <x v="10"/>
  </r>
  <r>
    <x v="4693"/>
    <x v="3"/>
    <x v="3"/>
    <x v="3"/>
    <x v="1"/>
    <x v="1"/>
    <n v="10632.8"/>
    <n v="191.39039999999997"/>
    <n v="4"/>
    <n v="42531.199999999997"/>
    <x v="4692"/>
    <n v="2.74"/>
    <n v="4739"/>
    <x v="339"/>
    <x v="11"/>
    <x v="11"/>
    <x v="11"/>
    <x v="12"/>
  </r>
  <r>
    <x v="4694"/>
    <x v="9"/>
    <x v="1"/>
    <x v="9"/>
    <x v="2"/>
    <x v="0"/>
    <n v="4432.21"/>
    <n v="79.779779999999988"/>
    <n v="1"/>
    <n v="4432.21"/>
    <x v="4693"/>
    <n v="3.75"/>
    <n v="4289"/>
    <x v="30"/>
    <x v="5"/>
    <x v="5"/>
    <x v="5"/>
    <x v="17"/>
  </r>
  <r>
    <x v="4695"/>
    <x v="5"/>
    <x v="1"/>
    <x v="5"/>
    <x v="1"/>
    <x v="3"/>
    <n v="8766.19"/>
    <n v="157.79141999999999"/>
    <n v="2"/>
    <n v="17532.38"/>
    <x v="4694"/>
    <n v="2.77"/>
    <n v="4317"/>
    <x v="324"/>
    <x v="5"/>
    <x v="5"/>
    <x v="5"/>
    <x v="2"/>
  </r>
  <r>
    <x v="4696"/>
    <x v="3"/>
    <x v="3"/>
    <x v="3"/>
    <x v="0"/>
    <x v="3"/>
    <n v="17812.009999999998"/>
    <n v="320.61617999999993"/>
    <n v="1"/>
    <n v="17812.009999999998"/>
    <x v="4695"/>
    <n v="2.14"/>
    <n v="2387"/>
    <x v="107"/>
    <x v="10"/>
    <x v="10"/>
    <x v="10"/>
    <x v="28"/>
  </r>
  <r>
    <x v="4697"/>
    <x v="4"/>
    <x v="0"/>
    <x v="4"/>
    <x v="1"/>
    <x v="4"/>
    <n v="4615.67"/>
    <n v="83.082059999999998"/>
    <n v="1"/>
    <n v="4615.67"/>
    <x v="4696"/>
    <n v="2.67"/>
    <n v="488"/>
    <x v="149"/>
    <x v="6"/>
    <x v="6"/>
    <x v="6"/>
    <x v="21"/>
  </r>
  <r>
    <x v="4698"/>
    <x v="1"/>
    <x v="1"/>
    <x v="1"/>
    <x v="2"/>
    <x v="3"/>
    <n v="5160.6400000000003"/>
    <n v="92.89152"/>
    <n v="3"/>
    <n v="15481.92"/>
    <x v="4697"/>
    <n v="2.09"/>
    <n v="4749"/>
    <x v="299"/>
    <x v="0"/>
    <x v="0"/>
    <x v="0"/>
    <x v="13"/>
  </r>
  <r>
    <x v="4699"/>
    <x v="0"/>
    <x v="0"/>
    <x v="0"/>
    <x v="0"/>
    <x v="4"/>
    <n v="9359.9699999999993"/>
    <n v="168.47945999999999"/>
    <n v="1"/>
    <n v="9359.9699999999993"/>
    <x v="4698"/>
    <n v="4.6100000000000003"/>
    <n v="1031"/>
    <x v="186"/>
    <x v="1"/>
    <x v="1"/>
    <x v="1"/>
    <x v="4"/>
  </r>
  <r>
    <x v="4700"/>
    <x v="2"/>
    <x v="2"/>
    <x v="2"/>
    <x v="0"/>
    <x v="0"/>
    <n v="7630.06"/>
    <n v="137.34108000000001"/>
    <n v="5"/>
    <n v="38150.300000000003"/>
    <x v="4699"/>
    <n v="3.67"/>
    <n v="3849"/>
    <x v="328"/>
    <x v="7"/>
    <x v="7"/>
    <x v="7"/>
    <x v="27"/>
  </r>
  <r>
    <x v="4701"/>
    <x v="4"/>
    <x v="0"/>
    <x v="4"/>
    <x v="0"/>
    <x v="3"/>
    <n v="18914.29"/>
    <n v="340.45722000000001"/>
    <n v="4"/>
    <n v="75657.16"/>
    <x v="4700"/>
    <n v="2.12"/>
    <n v="3390"/>
    <x v="269"/>
    <x v="3"/>
    <x v="3"/>
    <x v="3"/>
    <x v="5"/>
  </r>
  <r>
    <x v="4702"/>
    <x v="6"/>
    <x v="4"/>
    <x v="6"/>
    <x v="2"/>
    <x v="2"/>
    <n v="6416.29"/>
    <n v="115.49321999999999"/>
    <n v="5"/>
    <n v="32081.45"/>
    <x v="4701"/>
    <n v="2.41"/>
    <n v="4944"/>
    <x v="107"/>
    <x v="10"/>
    <x v="10"/>
    <x v="10"/>
    <x v="28"/>
  </r>
  <r>
    <x v="4703"/>
    <x v="6"/>
    <x v="4"/>
    <x v="6"/>
    <x v="1"/>
    <x v="2"/>
    <n v="8325.56"/>
    <n v="149.86007999999998"/>
    <n v="5"/>
    <n v="41627.800000000003"/>
    <x v="4702"/>
    <n v="3.62"/>
    <n v="1236"/>
    <x v="287"/>
    <x v="6"/>
    <x v="6"/>
    <x v="6"/>
    <x v="12"/>
  </r>
  <r>
    <x v="4704"/>
    <x v="3"/>
    <x v="3"/>
    <x v="3"/>
    <x v="1"/>
    <x v="0"/>
    <n v="10886.93"/>
    <n v="195.96473999999998"/>
    <n v="1"/>
    <n v="10886.93"/>
    <x v="4703"/>
    <n v="3.23"/>
    <n v="3995"/>
    <x v="246"/>
    <x v="10"/>
    <x v="10"/>
    <x v="10"/>
    <x v="12"/>
  </r>
  <r>
    <x v="4705"/>
    <x v="1"/>
    <x v="1"/>
    <x v="1"/>
    <x v="1"/>
    <x v="2"/>
    <n v="10105.4"/>
    <n v="181.89719999999997"/>
    <n v="5"/>
    <n v="50527"/>
    <x v="4704"/>
    <n v="2.29"/>
    <n v="3704"/>
    <x v="121"/>
    <x v="8"/>
    <x v="8"/>
    <x v="8"/>
    <x v="27"/>
  </r>
  <r>
    <x v="4706"/>
    <x v="0"/>
    <x v="0"/>
    <x v="0"/>
    <x v="2"/>
    <x v="3"/>
    <n v="10355.6"/>
    <n v="186.4008"/>
    <n v="1"/>
    <n v="10355.6"/>
    <x v="4705"/>
    <n v="4.29"/>
    <n v="499"/>
    <x v="294"/>
    <x v="7"/>
    <x v="7"/>
    <x v="7"/>
    <x v="22"/>
  </r>
  <r>
    <x v="4707"/>
    <x v="3"/>
    <x v="3"/>
    <x v="3"/>
    <x v="1"/>
    <x v="5"/>
    <n v="10682.77"/>
    <n v="192.28986"/>
    <n v="5"/>
    <n v="53413.85"/>
    <x v="4706"/>
    <n v="4.74"/>
    <n v="4575"/>
    <x v="112"/>
    <x v="9"/>
    <x v="9"/>
    <x v="9"/>
    <x v="16"/>
  </r>
  <r>
    <x v="4708"/>
    <x v="5"/>
    <x v="1"/>
    <x v="5"/>
    <x v="2"/>
    <x v="3"/>
    <n v="5593.27"/>
    <n v="100.67886"/>
    <n v="2"/>
    <n v="11186.54"/>
    <x v="4707"/>
    <n v="2.86"/>
    <n v="2146"/>
    <x v="133"/>
    <x v="10"/>
    <x v="10"/>
    <x v="10"/>
    <x v="29"/>
  </r>
  <r>
    <x v="4709"/>
    <x v="3"/>
    <x v="3"/>
    <x v="3"/>
    <x v="1"/>
    <x v="2"/>
    <n v="16309.22"/>
    <n v="293.56595999999996"/>
    <n v="2"/>
    <n v="32618.44"/>
    <x v="4708"/>
    <n v="1.34"/>
    <n v="1282"/>
    <x v="275"/>
    <x v="2"/>
    <x v="2"/>
    <x v="2"/>
    <x v="27"/>
  </r>
  <r>
    <x v="4710"/>
    <x v="2"/>
    <x v="2"/>
    <x v="2"/>
    <x v="1"/>
    <x v="5"/>
    <n v="19050.439999999999"/>
    <n v="342.90791999999993"/>
    <n v="1"/>
    <n v="19050.439999999999"/>
    <x v="4709"/>
    <n v="1.69"/>
    <n v="4733"/>
    <x v="228"/>
    <x v="3"/>
    <x v="3"/>
    <x v="3"/>
    <x v="8"/>
  </r>
  <r>
    <x v="4711"/>
    <x v="1"/>
    <x v="1"/>
    <x v="1"/>
    <x v="1"/>
    <x v="3"/>
    <n v="16427.07"/>
    <n v="295.68725999999998"/>
    <n v="3"/>
    <n v="49281.21"/>
    <x v="4710"/>
    <n v="1.37"/>
    <n v="1084"/>
    <x v="288"/>
    <x v="4"/>
    <x v="4"/>
    <x v="4"/>
    <x v="14"/>
  </r>
  <r>
    <x v="4712"/>
    <x v="8"/>
    <x v="3"/>
    <x v="8"/>
    <x v="2"/>
    <x v="2"/>
    <n v="3417"/>
    <n v="61.505999999999993"/>
    <n v="4"/>
    <n v="13668"/>
    <x v="4711"/>
    <n v="1.01"/>
    <n v="2696"/>
    <x v="159"/>
    <x v="7"/>
    <x v="7"/>
    <x v="7"/>
    <x v="19"/>
  </r>
  <r>
    <x v="4713"/>
    <x v="6"/>
    <x v="4"/>
    <x v="6"/>
    <x v="0"/>
    <x v="4"/>
    <n v="14077.8"/>
    <n v="253.40039999999996"/>
    <n v="5"/>
    <n v="70389"/>
    <x v="4712"/>
    <n v="1.1000000000000001"/>
    <n v="2223"/>
    <x v="224"/>
    <x v="1"/>
    <x v="1"/>
    <x v="1"/>
    <x v="22"/>
  </r>
  <r>
    <x v="4714"/>
    <x v="0"/>
    <x v="0"/>
    <x v="0"/>
    <x v="2"/>
    <x v="2"/>
    <n v="6749.33"/>
    <n v="121.48793999999999"/>
    <n v="1"/>
    <n v="6749.33"/>
    <x v="4713"/>
    <n v="3.61"/>
    <n v="793"/>
    <x v="359"/>
    <x v="4"/>
    <x v="4"/>
    <x v="4"/>
    <x v="19"/>
  </r>
  <r>
    <x v="4715"/>
    <x v="8"/>
    <x v="3"/>
    <x v="8"/>
    <x v="1"/>
    <x v="3"/>
    <n v="3463.27"/>
    <n v="62.338859999999997"/>
    <n v="2"/>
    <n v="6926.54"/>
    <x v="4714"/>
    <n v="3.68"/>
    <n v="675"/>
    <x v="321"/>
    <x v="5"/>
    <x v="5"/>
    <x v="5"/>
    <x v="30"/>
  </r>
  <r>
    <x v="4716"/>
    <x v="7"/>
    <x v="0"/>
    <x v="7"/>
    <x v="0"/>
    <x v="5"/>
    <n v="16838.939999999999"/>
    <n v="303.10091999999997"/>
    <n v="1"/>
    <n v="16838.939999999999"/>
    <x v="4715"/>
    <n v="3.47"/>
    <n v="4594"/>
    <x v="341"/>
    <x v="0"/>
    <x v="0"/>
    <x v="0"/>
    <x v="19"/>
  </r>
  <r>
    <x v="4717"/>
    <x v="3"/>
    <x v="3"/>
    <x v="3"/>
    <x v="1"/>
    <x v="2"/>
    <n v="4332.3999999999996"/>
    <n v="77.983199999999982"/>
    <n v="5"/>
    <n v="21662"/>
    <x v="4716"/>
    <n v="3.01"/>
    <n v="2007"/>
    <x v="157"/>
    <x v="7"/>
    <x v="7"/>
    <x v="7"/>
    <x v="9"/>
  </r>
  <r>
    <x v="4718"/>
    <x v="0"/>
    <x v="0"/>
    <x v="0"/>
    <x v="0"/>
    <x v="3"/>
    <n v="9762.74"/>
    <n v="175.72931999999997"/>
    <n v="2"/>
    <n v="19525.48"/>
    <x v="4717"/>
    <n v="3.44"/>
    <n v="2408"/>
    <x v="17"/>
    <x v="9"/>
    <x v="9"/>
    <x v="9"/>
    <x v="14"/>
  </r>
  <r>
    <x v="4719"/>
    <x v="7"/>
    <x v="0"/>
    <x v="7"/>
    <x v="0"/>
    <x v="0"/>
    <n v="15786.24"/>
    <n v="284.15231999999997"/>
    <n v="4"/>
    <n v="63144.959999999999"/>
    <x v="4718"/>
    <n v="1.78"/>
    <n v="1880"/>
    <x v="261"/>
    <x v="7"/>
    <x v="7"/>
    <x v="7"/>
    <x v="29"/>
  </r>
  <r>
    <x v="4720"/>
    <x v="6"/>
    <x v="4"/>
    <x v="6"/>
    <x v="2"/>
    <x v="0"/>
    <n v="1515.61"/>
    <n v="27.280979999999996"/>
    <n v="2"/>
    <n v="3031.22"/>
    <x v="4719"/>
    <n v="3.11"/>
    <n v="170"/>
    <x v="151"/>
    <x v="10"/>
    <x v="10"/>
    <x v="10"/>
    <x v="11"/>
  </r>
  <r>
    <x v="4721"/>
    <x v="3"/>
    <x v="3"/>
    <x v="3"/>
    <x v="2"/>
    <x v="3"/>
    <n v="2161.27"/>
    <n v="38.902859999999997"/>
    <n v="4"/>
    <n v="8645.08"/>
    <x v="4720"/>
    <n v="1.74"/>
    <n v="1385"/>
    <x v="43"/>
    <x v="6"/>
    <x v="6"/>
    <x v="6"/>
    <x v="24"/>
  </r>
  <r>
    <x v="4722"/>
    <x v="1"/>
    <x v="1"/>
    <x v="1"/>
    <x v="0"/>
    <x v="0"/>
    <n v="11194.09"/>
    <n v="201.49361999999999"/>
    <n v="1"/>
    <n v="11194.09"/>
    <x v="4721"/>
    <n v="3.12"/>
    <n v="144"/>
    <x v="45"/>
    <x v="0"/>
    <x v="0"/>
    <x v="0"/>
    <x v="15"/>
  </r>
  <r>
    <x v="4723"/>
    <x v="2"/>
    <x v="2"/>
    <x v="2"/>
    <x v="0"/>
    <x v="2"/>
    <n v="11931.14"/>
    <n v="214.76051999999999"/>
    <n v="2"/>
    <n v="23862.28"/>
    <x v="4722"/>
    <n v="4.2300000000000004"/>
    <n v="2062"/>
    <x v="134"/>
    <x v="8"/>
    <x v="8"/>
    <x v="8"/>
    <x v="23"/>
  </r>
  <r>
    <x v="4724"/>
    <x v="7"/>
    <x v="0"/>
    <x v="7"/>
    <x v="1"/>
    <x v="5"/>
    <n v="16147.46"/>
    <n v="290.65427999999997"/>
    <n v="5"/>
    <n v="80737.3"/>
    <x v="4723"/>
    <n v="1.1499999999999999"/>
    <n v="1563"/>
    <x v="163"/>
    <x v="3"/>
    <x v="3"/>
    <x v="3"/>
    <x v="25"/>
  </r>
  <r>
    <x v="4725"/>
    <x v="8"/>
    <x v="3"/>
    <x v="8"/>
    <x v="1"/>
    <x v="0"/>
    <n v="15085.44"/>
    <n v="271.53791999999999"/>
    <n v="3"/>
    <n v="45256.32"/>
    <x v="4724"/>
    <n v="3.6"/>
    <n v="492"/>
    <x v="230"/>
    <x v="7"/>
    <x v="7"/>
    <x v="7"/>
    <x v="8"/>
  </r>
  <r>
    <x v="4726"/>
    <x v="0"/>
    <x v="0"/>
    <x v="0"/>
    <x v="1"/>
    <x v="2"/>
    <n v="11575.03"/>
    <n v="208.35054"/>
    <n v="4"/>
    <n v="46300.12"/>
    <x v="4725"/>
    <n v="1.84"/>
    <n v="1009"/>
    <x v="256"/>
    <x v="3"/>
    <x v="3"/>
    <x v="3"/>
    <x v="7"/>
  </r>
  <r>
    <x v="4727"/>
    <x v="9"/>
    <x v="1"/>
    <x v="9"/>
    <x v="1"/>
    <x v="1"/>
    <n v="17889.63"/>
    <n v="322.01333999999997"/>
    <n v="3"/>
    <n v="53668.89"/>
    <x v="4726"/>
    <n v="2.19"/>
    <n v="3369"/>
    <x v="149"/>
    <x v="6"/>
    <x v="6"/>
    <x v="6"/>
    <x v="21"/>
  </r>
  <r>
    <x v="4728"/>
    <x v="7"/>
    <x v="0"/>
    <x v="7"/>
    <x v="0"/>
    <x v="2"/>
    <n v="15565.23"/>
    <n v="280.17413999999997"/>
    <n v="1"/>
    <n v="15565.23"/>
    <x v="4727"/>
    <n v="4.5999999999999996"/>
    <n v="2673"/>
    <x v="39"/>
    <x v="1"/>
    <x v="1"/>
    <x v="1"/>
    <x v="15"/>
  </r>
  <r>
    <x v="4729"/>
    <x v="9"/>
    <x v="1"/>
    <x v="9"/>
    <x v="1"/>
    <x v="1"/>
    <n v="1620.64"/>
    <n v="29.171520000000001"/>
    <n v="1"/>
    <n v="1620.64"/>
    <x v="4728"/>
    <n v="2.2799999999999998"/>
    <n v="1824"/>
    <x v="314"/>
    <x v="10"/>
    <x v="10"/>
    <x v="10"/>
    <x v="26"/>
  </r>
  <r>
    <x v="4730"/>
    <x v="1"/>
    <x v="1"/>
    <x v="1"/>
    <x v="2"/>
    <x v="0"/>
    <n v="4705.46"/>
    <n v="84.698279999999997"/>
    <n v="1"/>
    <n v="4705.46"/>
    <x v="4729"/>
    <n v="4.47"/>
    <n v="3249"/>
    <x v="21"/>
    <x v="6"/>
    <x v="6"/>
    <x v="6"/>
    <x v="5"/>
  </r>
  <r>
    <x v="4731"/>
    <x v="1"/>
    <x v="1"/>
    <x v="1"/>
    <x v="0"/>
    <x v="0"/>
    <n v="11079.48"/>
    <n v="199.43063999999998"/>
    <n v="5"/>
    <n v="55397.4"/>
    <x v="4730"/>
    <n v="2.0699999999999998"/>
    <n v="2439"/>
    <x v="67"/>
    <x v="11"/>
    <x v="11"/>
    <x v="11"/>
    <x v="25"/>
  </r>
  <r>
    <x v="4732"/>
    <x v="1"/>
    <x v="1"/>
    <x v="1"/>
    <x v="0"/>
    <x v="0"/>
    <n v="14984.15"/>
    <n v="269.71469999999999"/>
    <n v="1"/>
    <n v="14984.15"/>
    <x v="4731"/>
    <n v="3.69"/>
    <n v="4138"/>
    <x v="188"/>
    <x v="11"/>
    <x v="11"/>
    <x v="11"/>
    <x v="1"/>
  </r>
  <r>
    <x v="4733"/>
    <x v="5"/>
    <x v="1"/>
    <x v="5"/>
    <x v="1"/>
    <x v="3"/>
    <n v="5972.06"/>
    <n v="107.49708"/>
    <n v="1"/>
    <n v="5972.06"/>
    <x v="4732"/>
    <n v="3.31"/>
    <n v="1092"/>
    <x v="87"/>
    <x v="11"/>
    <x v="11"/>
    <x v="11"/>
    <x v="5"/>
  </r>
  <r>
    <x v="4734"/>
    <x v="9"/>
    <x v="1"/>
    <x v="9"/>
    <x v="1"/>
    <x v="0"/>
    <n v="10011.59"/>
    <n v="180.20862"/>
    <n v="4"/>
    <n v="40046.36"/>
    <x v="4733"/>
    <n v="1.63"/>
    <n v="2101"/>
    <x v="357"/>
    <x v="9"/>
    <x v="9"/>
    <x v="9"/>
    <x v="4"/>
  </r>
  <r>
    <x v="4735"/>
    <x v="2"/>
    <x v="2"/>
    <x v="2"/>
    <x v="1"/>
    <x v="3"/>
    <n v="5980.72"/>
    <n v="107.65295999999999"/>
    <n v="2"/>
    <n v="11961.44"/>
    <x v="4734"/>
    <n v="3.54"/>
    <n v="3121"/>
    <x v="256"/>
    <x v="3"/>
    <x v="3"/>
    <x v="3"/>
    <x v="7"/>
  </r>
  <r>
    <x v="4736"/>
    <x v="2"/>
    <x v="2"/>
    <x v="2"/>
    <x v="0"/>
    <x v="3"/>
    <n v="1282.17"/>
    <n v="23.079059999999998"/>
    <n v="5"/>
    <n v="6410.85"/>
    <x v="4735"/>
    <n v="1.74"/>
    <n v="3958"/>
    <x v="7"/>
    <x v="6"/>
    <x v="6"/>
    <x v="6"/>
    <x v="7"/>
  </r>
  <r>
    <x v="4737"/>
    <x v="7"/>
    <x v="0"/>
    <x v="7"/>
    <x v="1"/>
    <x v="3"/>
    <n v="14520.05"/>
    <n v="261.36089999999996"/>
    <n v="2"/>
    <n v="29040.1"/>
    <x v="4736"/>
    <n v="1.78"/>
    <n v="3916"/>
    <x v="121"/>
    <x v="8"/>
    <x v="8"/>
    <x v="8"/>
    <x v="27"/>
  </r>
  <r>
    <x v="4738"/>
    <x v="8"/>
    <x v="3"/>
    <x v="8"/>
    <x v="1"/>
    <x v="5"/>
    <n v="4812.6400000000003"/>
    <n v="86.627520000000004"/>
    <n v="5"/>
    <n v="24063.200000000001"/>
    <x v="4737"/>
    <n v="1.45"/>
    <n v="3130"/>
    <x v="308"/>
    <x v="11"/>
    <x v="11"/>
    <x v="11"/>
    <x v="8"/>
  </r>
  <r>
    <x v="4739"/>
    <x v="7"/>
    <x v="0"/>
    <x v="7"/>
    <x v="1"/>
    <x v="2"/>
    <n v="14301.66"/>
    <n v="257.42987999999997"/>
    <n v="1"/>
    <n v="14301.66"/>
    <x v="4738"/>
    <n v="2.63"/>
    <n v="82"/>
    <x v="82"/>
    <x v="7"/>
    <x v="7"/>
    <x v="7"/>
    <x v="4"/>
  </r>
  <r>
    <x v="4740"/>
    <x v="4"/>
    <x v="0"/>
    <x v="4"/>
    <x v="1"/>
    <x v="1"/>
    <n v="16787.150000000001"/>
    <n v="302.1687"/>
    <n v="4"/>
    <n v="67148.600000000006"/>
    <x v="4739"/>
    <n v="4.88"/>
    <n v="3264"/>
    <x v="119"/>
    <x v="10"/>
    <x v="10"/>
    <x v="10"/>
    <x v="18"/>
  </r>
  <r>
    <x v="4741"/>
    <x v="5"/>
    <x v="1"/>
    <x v="5"/>
    <x v="2"/>
    <x v="5"/>
    <n v="10072.209999999999"/>
    <n v="181.29977999999997"/>
    <n v="4"/>
    <n v="40288.839999999997"/>
    <x v="4740"/>
    <n v="4.9400000000000004"/>
    <n v="3742"/>
    <x v="63"/>
    <x v="9"/>
    <x v="9"/>
    <x v="9"/>
    <x v="6"/>
  </r>
  <r>
    <x v="4742"/>
    <x v="0"/>
    <x v="0"/>
    <x v="0"/>
    <x v="0"/>
    <x v="0"/>
    <n v="10738.57"/>
    <n v="193.29425999999998"/>
    <n v="1"/>
    <n v="10738.57"/>
    <x v="4741"/>
    <n v="2.34"/>
    <n v="2766"/>
    <x v="233"/>
    <x v="0"/>
    <x v="0"/>
    <x v="0"/>
    <x v="11"/>
  </r>
  <r>
    <x v="4743"/>
    <x v="1"/>
    <x v="1"/>
    <x v="1"/>
    <x v="0"/>
    <x v="2"/>
    <n v="14393.24"/>
    <n v="259.07831999999996"/>
    <n v="3"/>
    <n v="43179.72"/>
    <x v="4742"/>
    <n v="3.75"/>
    <n v="4158"/>
    <x v="58"/>
    <x v="10"/>
    <x v="10"/>
    <x v="10"/>
    <x v="21"/>
  </r>
  <r>
    <x v="4744"/>
    <x v="0"/>
    <x v="0"/>
    <x v="0"/>
    <x v="1"/>
    <x v="1"/>
    <n v="15519.1"/>
    <n v="279.34379999999999"/>
    <n v="5"/>
    <n v="77595.5"/>
    <x v="4743"/>
    <n v="3.05"/>
    <n v="2236"/>
    <x v="293"/>
    <x v="9"/>
    <x v="9"/>
    <x v="9"/>
    <x v="28"/>
  </r>
  <r>
    <x v="4745"/>
    <x v="4"/>
    <x v="0"/>
    <x v="4"/>
    <x v="0"/>
    <x v="4"/>
    <n v="13797.05"/>
    <n v="248.34689999999998"/>
    <n v="2"/>
    <n v="27594.1"/>
    <x v="4744"/>
    <n v="4.5999999999999996"/>
    <n v="423"/>
    <x v="314"/>
    <x v="10"/>
    <x v="10"/>
    <x v="10"/>
    <x v="26"/>
  </r>
  <r>
    <x v="4746"/>
    <x v="9"/>
    <x v="1"/>
    <x v="9"/>
    <x v="2"/>
    <x v="0"/>
    <n v="11579.05"/>
    <n v="208.42289999999997"/>
    <n v="3"/>
    <n v="34737.15"/>
    <x v="4745"/>
    <n v="1.08"/>
    <n v="3613"/>
    <x v="214"/>
    <x v="10"/>
    <x v="10"/>
    <x v="10"/>
    <x v="27"/>
  </r>
  <r>
    <x v="4747"/>
    <x v="1"/>
    <x v="1"/>
    <x v="1"/>
    <x v="1"/>
    <x v="2"/>
    <n v="6490.64"/>
    <n v="116.83152"/>
    <n v="5"/>
    <n v="32453.200000000001"/>
    <x v="4746"/>
    <n v="1.82"/>
    <n v="3406"/>
    <x v="346"/>
    <x v="9"/>
    <x v="9"/>
    <x v="9"/>
    <x v="12"/>
  </r>
  <r>
    <x v="4748"/>
    <x v="2"/>
    <x v="2"/>
    <x v="2"/>
    <x v="2"/>
    <x v="1"/>
    <n v="13912.53"/>
    <n v="250.42553999999998"/>
    <n v="3"/>
    <n v="41737.589999999997"/>
    <x v="4747"/>
    <n v="1.03"/>
    <n v="656"/>
    <x v="99"/>
    <x v="9"/>
    <x v="9"/>
    <x v="9"/>
    <x v="20"/>
  </r>
  <r>
    <x v="4749"/>
    <x v="3"/>
    <x v="3"/>
    <x v="3"/>
    <x v="2"/>
    <x v="0"/>
    <n v="4669.54"/>
    <n v="84.051719999999989"/>
    <n v="1"/>
    <n v="4669.54"/>
    <x v="4748"/>
    <n v="3.18"/>
    <n v="2677"/>
    <x v="141"/>
    <x v="0"/>
    <x v="0"/>
    <x v="0"/>
    <x v="27"/>
  </r>
  <r>
    <x v="4750"/>
    <x v="6"/>
    <x v="4"/>
    <x v="6"/>
    <x v="2"/>
    <x v="2"/>
    <n v="12408.78"/>
    <n v="223.35803999999999"/>
    <n v="3"/>
    <n v="37226.339999999997"/>
    <x v="4749"/>
    <n v="1.33"/>
    <n v="3620"/>
    <x v="11"/>
    <x v="2"/>
    <x v="2"/>
    <x v="2"/>
    <x v="11"/>
  </r>
  <r>
    <x v="4751"/>
    <x v="1"/>
    <x v="1"/>
    <x v="1"/>
    <x v="0"/>
    <x v="1"/>
    <n v="9165.75"/>
    <n v="164.98349999999999"/>
    <n v="3"/>
    <n v="27497.25"/>
    <x v="4750"/>
    <n v="1.69"/>
    <n v="1383"/>
    <x v="68"/>
    <x v="2"/>
    <x v="2"/>
    <x v="2"/>
    <x v="1"/>
  </r>
  <r>
    <x v="4752"/>
    <x v="0"/>
    <x v="0"/>
    <x v="0"/>
    <x v="0"/>
    <x v="2"/>
    <n v="8548.5"/>
    <n v="153.87299999999999"/>
    <n v="2"/>
    <n v="17097"/>
    <x v="4751"/>
    <n v="2.14"/>
    <n v="4858"/>
    <x v="294"/>
    <x v="7"/>
    <x v="7"/>
    <x v="7"/>
    <x v="22"/>
  </r>
  <r>
    <x v="4753"/>
    <x v="1"/>
    <x v="1"/>
    <x v="1"/>
    <x v="2"/>
    <x v="2"/>
    <n v="8668.64"/>
    <n v="156.03551999999999"/>
    <n v="4"/>
    <n v="34674.559999999998"/>
    <x v="4752"/>
    <n v="3.89"/>
    <n v="2690"/>
    <x v="162"/>
    <x v="0"/>
    <x v="0"/>
    <x v="0"/>
    <x v="14"/>
  </r>
  <r>
    <x v="4754"/>
    <x v="7"/>
    <x v="0"/>
    <x v="7"/>
    <x v="1"/>
    <x v="2"/>
    <n v="581.23"/>
    <n v="10.46214"/>
    <n v="4"/>
    <n v="2324.92"/>
    <x v="4753"/>
    <n v="3.73"/>
    <n v="2552"/>
    <x v="359"/>
    <x v="4"/>
    <x v="4"/>
    <x v="4"/>
    <x v="19"/>
  </r>
  <r>
    <x v="4755"/>
    <x v="6"/>
    <x v="4"/>
    <x v="6"/>
    <x v="2"/>
    <x v="5"/>
    <n v="6152.14"/>
    <n v="110.73851999999999"/>
    <n v="2"/>
    <n v="12304.28"/>
    <x v="4754"/>
    <n v="2.68"/>
    <n v="1542"/>
    <x v="326"/>
    <x v="10"/>
    <x v="10"/>
    <x v="10"/>
    <x v="7"/>
  </r>
  <r>
    <x v="4756"/>
    <x v="2"/>
    <x v="2"/>
    <x v="2"/>
    <x v="0"/>
    <x v="1"/>
    <n v="7411.75"/>
    <n v="133.41149999999999"/>
    <n v="4"/>
    <n v="29647"/>
    <x v="4755"/>
    <n v="1.76"/>
    <n v="2071"/>
    <x v="182"/>
    <x v="9"/>
    <x v="9"/>
    <x v="9"/>
    <x v="30"/>
  </r>
  <r>
    <x v="4757"/>
    <x v="7"/>
    <x v="0"/>
    <x v="7"/>
    <x v="0"/>
    <x v="0"/>
    <n v="6904.68"/>
    <n v="124.28424"/>
    <n v="5"/>
    <n v="34523.4"/>
    <x v="4756"/>
    <n v="4.46"/>
    <n v="4783"/>
    <x v="341"/>
    <x v="0"/>
    <x v="0"/>
    <x v="0"/>
    <x v="19"/>
  </r>
  <r>
    <x v="4758"/>
    <x v="3"/>
    <x v="3"/>
    <x v="3"/>
    <x v="1"/>
    <x v="0"/>
    <n v="15462.81"/>
    <n v="278.33058"/>
    <n v="2"/>
    <n v="30925.62"/>
    <x v="4757"/>
    <n v="1.74"/>
    <n v="4167"/>
    <x v="183"/>
    <x v="11"/>
    <x v="11"/>
    <x v="11"/>
    <x v="14"/>
  </r>
  <r>
    <x v="4759"/>
    <x v="4"/>
    <x v="0"/>
    <x v="4"/>
    <x v="1"/>
    <x v="3"/>
    <n v="4855.51"/>
    <n v="87.399180000000001"/>
    <n v="3"/>
    <n v="14566.53"/>
    <x v="4758"/>
    <n v="4.6900000000000004"/>
    <n v="157"/>
    <x v="348"/>
    <x v="9"/>
    <x v="9"/>
    <x v="9"/>
    <x v="22"/>
  </r>
  <r>
    <x v="4760"/>
    <x v="1"/>
    <x v="1"/>
    <x v="1"/>
    <x v="0"/>
    <x v="4"/>
    <n v="7601.87"/>
    <n v="136.83365999999998"/>
    <n v="1"/>
    <n v="7601.87"/>
    <x v="4759"/>
    <n v="1.44"/>
    <n v="491"/>
    <x v="286"/>
    <x v="5"/>
    <x v="5"/>
    <x v="5"/>
    <x v="10"/>
  </r>
  <r>
    <x v="4761"/>
    <x v="1"/>
    <x v="1"/>
    <x v="1"/>
    <x v="0"/>
    <x v="4"/>
    <n v="15797.01"/>
    <n v="284.34618"/>
    <n v="1"/>
    <n v="15797.01"/>
    <x v="4760"/>
    <n v="2.33"/>
    <n v="3193"/>
    <x v="354"/>
    <x v="6"/>
    <x v="6"/>
    <x v="6"/>
    <x v="16"/>
  </r>
  <r>
    <x v="4762"/>
    <x v="2"/>
    <x v="2"/>
    <x v="2"/>
    <x v="1"/>
    <x v="0"/>
    <n v="13542.71"/>
    <n v="243.76877999999996"/>
    <n v="2"/>
    <n v="27085.42"/>
    <x v="4761"/>
    <n v="4.45"/>
    <n v="4550"/>
    <x v="65"/>
    <x v="6"/>
    <x v="6"/>
    <x v="6"/>
    <x v="22"/>
  </r>
  <r>
    <x v="4763"/>
    <x v="4"/>
    <x v="0"/>
    <x v="4"/>
    <x v="2"/>
    <x v="2"/>
    <n v="5179.13"/>
    <n v="93.224339999999998"/>
    <n v="2"/>
    <n v="10358.26"/>
    <x v="4762"/>
    <n v="1.58"/>
    <n v="4897"/>
    <x v="200"/>
    <x v="2"/>
    <x v="2"/>
    <x v="2"/>
    <x v="19"/>
  </r>
  <r>
    <x v="4764"/>
    <x v="0"/>
    <x v="0"/>
    <x v="0"/>
    <x v="1"/>
    <x v="3"/>
    <n v="3524.67"/>
    <n v="63.444059999999993"/>
    <n v="4"/>
    <n v="14098.68"/>
    <x v="4763"/>
    <n v="2.33"/>
    <n v="3208"/>
    <x v="313"/>
    <x v="4"/>
    <x v="4"/>
    <x v="4"/>
    <x v="26"/>
  </r>
  <r>
    <x v="4765"/>
    <x v="4"/>
    <x v="0"/>
    <x v="4"/>
    <x v="0"/>
    <x v="5"/>
    <n v="8802.74"/>
    <n v="158.44931999999997"/>
    <n v="4"/>
    <n v="35210.959999999999"/>
    <x v="4764"/>
    <n v="3.06"/>
    <n v="1589"/>
    <x v="350"/>
    <x v="6"/>
    <x v="6"/>
    <x v="6"/>
    <x v="14"/>
  </r>
  <r>
    <x v="4766"/>
    <x v="2"/>
    <x v="2"/>
    <x v="2"/>
    <x v="2"/>
    <x v="3"/>
    <n v="4143.51"/>
    <n v="74.583179999999999"/>
    <n v="3"/>
    <n v="12430.53"/>
    <x v="4765"/>
    <n v="4.78"/>
    <n v="119"/>
    <x v="288"/>
    <x v="4"/>
    <x v="4"/>
    <x v="4"/>
    <x v="14"/>
  </r>
  <r>
    <x v="4767"/>
    <x v="3"/>
    <x v="3"/>
    <x v="3"/>
    <x v="2"/>
    <x v="4"/>
    <n v="3581.75"/>
    <n v="64.471499999999992"/>
    <n v="5"/>
    <n v="17908.75"/>
    <x v="4766"/>
    <n v="4.3099999999999996"/>
    <n v="3782"/>
    <x v="51"/>
    <x v="8"/>
    <x v="8"/>
    <x v="8"/>
    <x v="12"/>
  </r>
  <r>
    <x v="4768"/>
    <x v="7"/>
    <x v="0"/>
    <x v="7"/>
    <x v="2"/>
    <x v="4"/>
    <n v="15802.31"/>
    <n v="284.44157999999999"/>
    <n v="1"/>
    <n v="15802.31"/>
    <x v="4767"/>
    <n v="2.85"/>
    <n v="63"/>
    <x v="134"/>
    <x v="8"/>
    <x v="8"/>
    <x v="8"/>
    <x v="23"/>
  </r>
  <r>
    <x v="4769"/>
    <x v="1"/>
    <x v="1"/>
    <x v="1"/>
    <x v="0"/>
    <x v="4"/>
    <n v="10839.64"/>
    <n v="195.11351999999997"/>
    <n v="4"/>
    <n v="43358.559999999998"/>
    <x v="4768"/>
    <n v="3.3"/>
    <n v="2134"/>
    <x v="219"/>
    <x v="0"/>
    <x v="0"/>
    <x v="0"/>
    <x v="4"/>
  </r>
  <r>
    <x v="4770"/>
    <x v="3"/>
    <x v="3"/>
    <x v="3"/>
    <x v="2"/>
    <x v="0"/>
    <n v="2761.07"/>
    <n v="49.699260000000002"/>
    <n v="3"/>
    <n v="8283.2099999999991"/>
    <x v="4769"/>
    <n v="2.84"/>
    <n v="4567"/>
    <x v="75"/>
    <x v="1"/>
    <x v="1"/>
    <x v="1"/>
    <x v="17"/>
  </r>
  <r>
    <x v="4771"/>
    <x v="4"/>
    <x v="0"/>
    <x v="4"/>
    <x v="1"/>
    <x v="5"/>
    <n v="14442.64"/>
    <n v="259.96751999999998"/>
    <n v="4"/>
    <n v="57770.559999999998"/>
    <x v="4770"/>
    <n v="2.56"/>
    <n v="3526"/>
    <x v="305"/>
    <x v="3"/>
    <x v="3"/>
    <x v="3"/>
    <x v="19"/>
  </r>
  <r>
    <x v="4772"/>
    <x v="4"/>
    <x v="0"/>
    <x v="4"/>
    <x v="1"/>
    <x v="4"/>
    <n v="2786.82"/>
    <n v="50.162759999999999"/>
    <n v="3"/>
    <n v="8360.4599999999991"/>
    <x v="4771"/>
    <n v="3.49"/>
    <n v="2010"/>
    <x v="15"/>
    <x v="4"/>
    <x v="4"/>
    <x v="4"/>
    <x v="6"/>
  </r>
  <r>
    <x v="4773"/>
    <x v="0"/>
    <x v="0"/>
    <x v="0"/>
    <x v="1"/>
    <x v="4"/>
    <n v="12343.41"/>
    <n v="222.18137999999999"/>
    <n v="2"/>
    <n v="24686.82"/>
    <x v="4772"/>
    <n v="1.2"/>
    <n v="2754"/>
    <x v="122"/>
    <x v="7"/>
    <x v="7"/>
    <x v="7"/>
    <x v="1"/>
  </r>
  <r>
    <x v="4774"/>
    <x v="1"/>
    <x v="1"/>
    <x v="1"/>
    <x v="0"/>
    <x v="2"/>
    <n v="10893.91"/>
    <n v="196.09037999999998"/>
    <n v="3"/>
    <n v="32681.73"/>
    <x v="4773"/>
    <n v="4.8"/>
    <n v="4549"/>
    <x v="54"/>
    <x v="0"/>
    <x v="0"/>
    <x v="0"/>
    <x v="7"/>
  </r>
  <r>
    <x v="4775"/>
    <x v="6"/>
    <x v="4"/>
    <x v="6"/>
    <x v="0"/>
    <x v="5"/>
    <n v="17102.39"/>
    <n v="307.84301999999997"/>
    <n v="4"/>
    <n v="68409.56"/>
    <x v="4774"/>
    <n v="2.93"/>
    <n v="265"/>
    <x v="229"/>
    <x v="2"/>
    <x v="2"/>
    <x v="2"/>
    <x v="22"/>
  </r>
  <r>
    <x v="4776"/>
    <x v="1"/>
    <x v="1"/>
    <x v="1"/>
    <x v="1"/>
    <x v="5"/>
    <n v="5402.35"/>
    <n v="97.2423"/>
    <n v="5"/>
    <n v="27011.75"/>
    <x v="4775"/>
    <n v="3.33"/>
    <n v="3115"/>
    <x v="167"/>
    <x v="8"/>
    <x v="8"/>
    <x v="8"/>
    <x v="21"/>
  </r>
  <r>
    <x v="4777"/>
    <x v="3"/>
    <x v="3"/>
    <x v="3"/>
    <x v="0"/>
    <x v="1"/>
    <n v="16538.02"/>
    <n v="297.68435999999997"/>
    <n v="4"/>
    <n v="66152.08"/>
    <x v="4776"/>
    <n v="2.8"/>
    <n v="362"/>
    <x v="162"/>
    <x v="0"/>
    <x v="0"/>
    <x v="0"/>
    <x v="14"/>
  </r>
  <r>
    <x v="4778"/>
    <x v="5"/>
    <x v="1"/>
    <x v="5"/>
    <x v="1"/>
    <x v="3"/>
    <n v="6038.7"/>
    <n v="108.69659999999999"/>
    <n v="3"/>
    <n v="18116.099999999999"/>
    <x v="4777"/>
    <n v="4.16"/>
    <n v="1202"/>
    <x v="269"/>
    <x v="3"/>
    <x v="3"/>
    <x v="3"/>
    <x v="5"/>
  </r>
  <r>
    <x v="4779"/>
    <x v="3"/>
    <x v="3"/>
    <x v="3"/>
    <x v="1"/>
    <x v="0"/>
    <n v="5661.19"/>
    <n v="101.90141999999999"/>
    <n v="5"/>
    <n v="28305.95"/>
    <x v="4778"/>
    <n v="3.93"/>
    <n v="2112"/>
    <x v="17"/>
    <x v="9"/>
    <x v="9"/>
    <x v="9"/>
    <x v="14"/>
  </r>
  <r>
    <x v="4780"/>
    <x v="3"/>
    <x v="3"/>
    <x v="3"/>
    <x v="2"/>
    <x v="0"/>
    <n v="19319.740000000002"/>
    <n v="347.75531999999998"/>
    <n v="4"/>
    <n v="77278.960000000006"/>
    <x v="4779"/>
    <n v="2.33"/>
    <n v="3354"/>
    <x v="329"/>
    <x v="6"/>
    <x v="6"/>
    <x v="6"/>
    <x v="4"/>
  </r>
  <r>
    <x v="4781"/>
    <x v="7"/>
    <x v="0"/>
    <x v="7"/>
    <x v="2"/>
    <x v="2"/>
    <n v="14162.1"/>
    <n v="254.9178"/>
    <n v="1"/>
    <n v="14162.1"/>
    <x v="4780"/>
    <n v="2.37"/>
    <n v="2572"/>
    <x v="227"/>
    <x v="5"/>
    <x v="5"/>
    <x v="5"/>
    <x v="0"/>
  </r>
  <r>
    <x v="4782"/>
    <x v="5"/>
    <x v="1"/>
    <x v="5"/>
    <x v="1"/>
    <x v="0"/>
    <n v="9168.48"/>
    <n v="165.03263999999999"/>
    <n v="3"/>
    <n v="27505.439999999999"/>
    <x v="4781"/>
    <n v="3.44"/>
    <n v="4466"/>
    <x v="264"/>
    <x v="1"/>
    <x v="1"/>
    <x v="1"/>
    <x v="9"/>
  </r>
  <r>
    <x v="4783"/>
    <x v="5"/>
    <x v="1"/>
    <x v="5"/>
    <x v="1"/>
    <x v="4"/>
    <n v="10029.42"/>
    <n v="180.52955999999998"/>
    <n v="2"/>
    <n v="20058.84"/>
    <x v="4782"/>
    <n v="3.79"/>
    <n v="68"/>
    <x v="113"/>
    <x v="8"/>
    <x v="8"/>
    <x v="8"/>
    <x v="4"/>
  </r>
  <r>
    <x v="4784"/>
    <x v="6"/>
    <x v="4"/>
    <x v="6"/>
    <x v="1"/>
    <x v="5"/>
    <n v="11125.77"/>
    <n v="200.26385999999999"/>
    <n v="2"/>
    <n v="22251.54"/>
    <x v="4783"/>
    <n v="2.5299999999999998"/>
    <n v="849"/>
    <x v="16"/>
    <x v="2"/>
    <x v="2"/>
    <x v="2"/>
    <x v="12"/>
  </r>
  <r>
    <x v="4785"/>
    <x v="5"/>
    <x v="1"/>
    <x v="5"/>
    <x v="1"/>
    <x v="2"/>
    <n v="12690.26"/>
    <n v="228.42468"/>
    <n v="1"/>
    <n v="12690.26"/>
    <x v="4784"/>
    <n v="1.62"/>
    <n v="76"/>
    <x v="56"/>
    <x v="10"/>
    <x v="10"/>
    <x v="10"/>
    <x v="23"/>
  </r>
  <r>
    <x v="4786"/>
    <x v="1"/>
    <x v="1"/>
    <x v="1"/>
    <x v="2"/>
    <x v="0"/>
    <n v="11328.01"/>
    <n v="203.90418"/>
    <n v="4"/>
    <n v="45312.04"/>
    <x v="4785"/>
    <n v="1.31"/>
    <n v="2386"/>
    <x v="306"/>
    <x v="1"/>
    <x v="1"/>
    <x v="1"/>
    <x v="0"/>
  </r>
  <r>
    <x v="4787"/>
    <x v="6"/>
    <x v="4"/>
    <x v="6"/>
    <x v="0"/>
    <x v="3"/>
    <n v="4370.1899999999996"/>
    <n v="78.663419999999988"/>
    <n v="1"/>
    <n v="4370.1899999999996"/>
    <x v="4786"/>
    <n v="2.93"/>
    <n v="1665"/>
    <x v="237"/>
    <x v="4"/>
    <x v="4"/>
    <x v="4"/>
    <x v="17"/>
  </r>
  <r>
    <x v="4788"/>
    <x v="8"/>
    <x v="3"/>
    <x v="8"/>
    <x v="2"/>
    <x v="1"/>
    <n v="309.77999999999997"/>
    <n v="5.576039999999999"/>
    <n v="3"/>
    <n v="929.34"/>
    <x v="4787"/>
    <n v="2.73"/>
    <n v="250"/>
    <x v="166"/>
    <x v="0"/>
    <x v="0"/>
    <x v="0"/>
    <x v="10"/>
  </r>
  <r>
    <x v="4789"/>
    <x v="2"/>
    <x v="2"/>
    <x v="2"/>
    <x v="1"/>
    <x v="0"/>
    <n v="9573.32"/>
    <n v="172.31975999999997"/>
    <n v="3"/>
    <n v="28719.96"/>
    <x v="4788"/>
    <n v="1.71"/>
    <n v="3885"/>
    <x v="147"/>
    <x v="4"/>
    <x v="4"/>
    <x v="4"/>
    <x v="23"/>
  </r>
  <r>
    <x v="4790"/>
    <x v="6"/>
    <x v="4"/>
    <x v="6"/>
    <x v="1"/>
    <x v="3"/>
    <n v="7162.99"/>
    <n v="128.93382"/>
    <n v="3"/>
    <n v="21488.97"/>
    <x v="4789"/>
    <n v="4.25"/>
    <n v="3594"/>
    <x v="167"/>
    <x v="8"/>
    <x v="8"/>
    <x v="8"/>
    <x v="21"/>
  </r>
  <r>
    <x v="4791"/>
    <x v="4"/>
    <x v="0"/>
    <x v="4"/>
    <x v="1"/>
    <x v="0"/>
    <n v="10398.39"/>
    <n v="187.17101999999997"/>
    <n v="3"/>
    <n v="31195.17"/>
    <x v="4790"/>
    <n v="3.64"/>
    <n v="4695"/>
    <x v="221"/>
    <x v="7"/>
    <x v="7"/>
    <x v="7"/>
    <x v="11"/>
  </r>
  <r>
    <x v="4792"/>
    <x v="4"/>
    <x v="0"/>
    <x v="4"/>
    <x v="0"/>
    <x v="0"/>
    <n v="9510.2900000000009"/>
    <n v="171.18522000000002"/>
    <n v="5"/>
    <n v="47551.45"/>
    <x v="4791"/>
    <n v="2.54"/>
    <n v="4143"/>
    <x v="328"/>
    <x v="7"/>
    <x v="7"/>
    <x v="7"/>
    <x v="27"/>
  </r>
  <r>
    <x v="4793"/>
    <x v="3"/>
    <x v="3"/>
    <x v="3"/>
    <x v="1"/>
    <x v="4"/>
    <n v="6046.29"/>
    <n v="108.83322"/>
    <n v="1"/>
    <n v="6046.29"/>
    <x v="4792"/>
    <n v="2.3199999999999998"/>
    <n v="3825"/>
    <x v="84"/>
    <x v="10"/>
    <x v="10"/>
    <x v="10"/>
    <x v="9"/>
  </r>
  <r>
    <x v="4794"/>
    <x v="2"/>
    <x v="2"/>
    <x v="2"/>
    <x v="1"/>
    <x v="3"/>
    <n v="11969.64"/>
    <n v="215.45351999999997"/>
    <n v="3"/>
    <n v="35908.92"/>
    <x v="4793"/>
    <n v="1.53"/>
    <n v="2995"/>
    <x v="351"/>
    <x v="11"/>
    <x v="11"/>
    <x v="11"/>
    <x v="3"/>
  </r>
  <r>
    <x v="4795"/>
    <x v="1"/>
    <x v="1"/>
    <x v="1"/>
    <x v="0"/>
    <x v="0"/>
    <n v="18671.41"/>
    <n v="336.08537999999999"/>
    <n v="1"/>
    <n v="18671.41"/>
    <x v="4794"/>
    <n v="2.9"/>
    <n v="1169"/>
    <x v="18"/>
    <x v="6"/>
    <x v="6"/>
    <x v="6"/>
    <x v="15"/>
  </r>
  <r>
    <x v="4796"/>
    <x v="5"/>
    <x v="1"/>
    <x v="5"/>
    <x v="1"/>
    <x v="5"/>
    <n v="13250.44"/>
    <n v="238.50791999999998"/>
    <n v="5"/>
    <n v="66252.2"/>
    <x v="4795"/>
    <n v="3.86"/>
    <n v="1239"/>
    <x v="146"/>
    <x v="4"/>
    <x v="4"/>
    <x v="4"/>
    <x v="28"/>
  </r>
  <r>
    <x v="4797"/>
    <x v="0"/>
    <x v="0"/>
    <x v="0"/>
    <x v="1"/>
    <x v="1"/>
    <n v="13076.94"/>
    <n v="235.38491999999999"/>
    <n v="3"/>
    <n v="39230.82"/>
    <x v="4796"/>
    <n v="3.24"/>
    <n v="1037"/>
    <x v="28"/>
    <x v="7"/>
    <x v="7"/>
    <x v="7"/>
    <x v="5"/>
  </r>
  <r>
    <x v="4798"/>
    <x v="8"/>
    <x v="3"/>
    <x v="8"/>
    <x v="0"/>
    <x v="0"/>
    <n v="1448.7"/>
    <n v="26.076599999999999"/>
    <n v="1"/>
    <n v="1448.7"/>
    <x v="4797"/>
    <n v="1.03"/>
    <n v="4299"/>
    <x v="0"/>
    <x v="0"/>
    <x v="0"/>
    <x v="0"/>
    <x v="0"/>
  </r>
  <r>
    <x v="4799"/>
    <x v="0"/>
    <x v="0"/>
    <x v="0"/>
    <x v="2"/>
    <x v="3"/>
    <n v="6376.56"/>
    <n v="114.77808"/>
    <n v="1"/>
    <n v="6376.56"/>
    <x v="4798"/>
    <n v="3.36"/>
    <n v="3970"/>
    <x v="2"/>
    <x v="2"/>
    <x v="2"/>
    <x v="2"/>
    <x v="2"/>
  </r>
  <r>
    <x v="4800"/>
    <x v="8"/>
    <x v="3"/>
    <x v="8"/>
    <x v="0"/>
    <x v="2"/>
    <n v="1242"/>
    <n v="22.355999999999998"/>
    <n v="1"/>
    <n v="1242"/>
    <x v="4799"/>
    <n v="4.3"/>
    <n v="1589"/>
    <x v="98"/>
    <x v="8"/>
    <x v="8"/>
    <x v="8"/>
    <x v="19"/>
  </r>
  <r>
    <x v="4801"/>
    <x v="3"/>
    <x v="3"/>
    <x v="3"/>
    <x v="0"/>
    <x v="4"/>
    <n v="6591.63"/>
    <n v="118.64934"/>
    <n v="1"/>
    <n v="6591.63"/>
    <x v="4800"/>
    <n v="1.34"/>
    <n v="4986"/>
    <x v="72"/>
    <x v="11"/>
    <x v="11"/>
    <x v="11"/>
    <x v="20"/>
  </r>
  <r>
    <x v="4802"/>
    <x v="4"/>
    <x v="0"/>
    <x v="4"/>
    <x v="0"/>
    <x v="1"/>
    <n v="15504.2"/>
    <n v="279.07560000000001"/>
    <n v="3"/>
    <n v="46512.6"/>
    <x v="4801"/>
    <n v="3.64"/>
    <n v="3915"/>
    <x v="45"/>
    <x v="0"/>
    <x v="0"/>
    <x v="0"/>
    <x v="15"/>
  </r>
  <r>
    <x v="4803"/>
    <x v="2"/>
    <x v="2"/>
    <x v="2"/>
    <x v="2"/>
    <x v="4"/>
    <n v="808.97"/>
    <n v="14.561459999999999"/>
    <n v="4"/>
    <n v="3235.88"/>
    <x v="4802"/>
    <n v="4.3899999999999997"/>
    <n v="1007"/>
    <x v="112"/>
    <x v="9"/>
    <x v="9"/>
    <x v="9"/>
    <x v="16"/>
  </r>
  <r>
    <x v="4804"/>
    <x v="0"/>
    <x v="0"/>
    <x v="0"/>
    <x v="1"/>
    <x v="0"/>
    <n v="7663.86"/>
    <n v="137.94947999999999"/>
    <n v="4"/>
    <n v="30655.439999999999"/>
    <x v="4803"/>
    <n v="2.4500000000000002"/>
    <n v="1950"/>
    <x v="63"/>
    <x v="9"/>
    <x v="9"/>
    <x v="9"/>
    <x v="6"/>
  </r>
  <r>
    <x v="4805"/>
    <x v="9"/>
    <x v="1"/>
    <x v="9"/>
    <x v="2"/>
    <x v="5"/>
    <n v="10593.49"/>
    <n v="190.68281999999999"/>
    <n v="1"/>
    <n v="10593.49"/>
    <x v="4804"/>
    <n v="1.79"/>
    <n v="596"/>
    <x v="84"/>
    <x v="10"/>
    <x v="10"/>
    <x v="10"/>
    <x v="9"/>
  </r>
  <r>
    <x v="4806"/>
    <x v="7"/>
    <x v="0"/>
    <x v="7"/>
    <x v="0"/>
    <x v="1"/>
    <n v="13858.95"/>
    <n v="249.46109999999999"/>
    <n v="4"/>
    <n v="55435.8"/>
    <x v="4805"/>
    <n v="4.63"/>
    <n v="2543"/>
    <x v="287"/>
    <x v="6"/>
    <x v="6"/>
    <x v="6"/>
    <x v="12"/>
  </r>
  <r>
    <x v="4807"/>
    <x v="0"/>
    <x v="0"/>
    <x v="0"/>
    <x v="0"/>
    <x v="0"/>
    <n v="5663.84"/>
    <n v="101.94911999999999"/>
    <n v="1"/>
    <n v="5663.84"/>
    <x v="4806"/>
    <n v="2.13"/>
    <n v="1901"/>
    <x v="81"/>
    <x v="11"/>
    <x v="11"/>
    <x v="11"/>
    <x v="6"/>
  </r>
  <r>
    <x v="4808"/>
    <x v="7"/>
    <x v="0"/>
    <x v="7"/>
    <x v="2"/>
    <x v="2"/>
    <n v="7606.72"/>
    <n v="136.92096000000001"/>
    <n v="4"/>
    <n v="30426.880000000001"/>
    <x v="4807"/>
    <n v="4.62"/>
    <n v="4058"/>
    <x v="181"/>
    <x v="4"/>
    <x v="4"/>
    <x v="4"/>
    <x v="25"/>
  </r>
  <r>
    <x v="4809"/>
    <x v="0"/>
    <x v="0"/>
    <x v="0"/>
    <x v="1"/>
    <x v="0"/>
    <n v="18845.98"/>
    <n v="339.22763999999995"/>
    <n v="2"/>
    <n v="37691.96"/>
    <x v="4808"/>
    <n v="2.19"/>
    <n v="2943"/>
    <x v="318"/>
    <x v="4"/>
    <x v="4"/>
    <x v="4"/>
    <x v="27"/>
  </r>
  <r>
    <x v="4810"/>
    <x v="9"/>
    <x v="1"/>
    <x v="9"/>
    <x v="2"/>
    <x v="4"/>
    <n v="3203.71"/>
    <n v="57.666779999999996"/>
    <n v="4"/>
    <n v="12814.84"/>
    <x v="4809"/>
    <n v="2.2999999999999998"/>
    <n v="3579"/>
    <x v="93"/>
    <x v="7"/>
    <x v="7"/>
    <x v="7"/>
    <x v="26"/>
  </r>
  <r>
    <x v="4811"/>
    <x v="1"/>
    <x v="1"/>
    <x v="1"/>
    <x v="0"/>
    <x v="1"/>
    <n v="19837.87"/>
    <n v="357.08165999999994"/>
    <n v="5"/>
    <n v="99189.35"/>
    <x v="4810"/>
    <n v="1.53"/>
    <n v="1672"/>
    <x v="253"/>
    <x v="6"/>
    <x v="6"/>
    <x v="6"/>
    <x v="10"/>
  </r>
  <r>
    <x v="4812"/>
    <x v="3"/>
    <x v="3"/>
    <x v="3"/>
    <x v="1"/>
    <x v="2"/>
    <n v="145.19"/>
    <n v="2.6134199999999996"/>
    <n v="2"/>
    <n v="290.38"/>
    <x v="4811"/>
    <n v="4.2699999999999996"/>
    <n v="3526"/>
    <x v="21"/>
    <x v="6"/>
    <x v="6"/>
    <x v="6"/>
    <x v="5"/>
  </r>
  <r>
    <x v="4813"/>
    <x v="9"/>
    <x v="1"/>
    <x v="9"/>
    <x v="2"/>
    <x v="1"/>
    <n v="11054.4"/>
    <n v="198.97919999999999"/>
    <n v="3"/>
    <n v="33163.199999999997"/>
    <x v="4812"/>
    <n v="3.27"/>
    <n v="4079"/>
    <x v="193"/>
    <x v="7"/>
    <x v="7"/>
    <x v="7"/>
    <x v="2"/>
  </r>
  <r>
    <x v="4814"/>
    <x v="3"/>
    <x v="3"/>
    <x v="3"/>
    <x v="1"/>
    <x v="0"/>
    <n v="10526.22"/>
    <n v="189.47195999999997"/>
    <n v="4"/>
    <n v="42104.88"/>
    <x v="4813"/>
    <n v="1.1399999999999999"/>
    <n v="4583"/>
    <x v="164"/>
    <x v="8"/>
    <x v="8"/>
    <x v="8"/>
    <x v="0"/>
  </r>
  <r>
    <x v="4815"/>
    <x v="8"/>
    <x v="3"/>
    <x v="8"/>
    <x v="0"/>
    <x v="3"/>
    <n v="16938.16"/>
    <n v="304.88687999999996"/>
    <n v="2"/>
    <n v="33876.32"/>
    <x v="4814"/>
    <n v="1.62"/>
    <n v="978"/>
    <x v="91"/>
    <x v="8"/>
    <x v="8"/>
    <x v="8"/>
    <x v="8"/>
  </r>
  <r>
    <x v="4816"/>
    <x v="0"/>
    <x v="0"/>
    <x v="0"/>
    <x v="2"/>
    <x v="4"/>
    <n v="3081.02"/>
    <n v="55.458359999999999"/>
    <n v="3"/>
    <n v="9243.06"/>
    <x v="4815"/>
    <n v="3.95"/>
    <n v="2723"/>
    <x v="3"/>
    <x v="3"/>
    <x v="3"/>
    <x v="3"/>
    <x v="3"/>
  </r>
  <r>
    <x v="4817"/>
    <x v="9"/>
    <x v="1"/>
    <x v="9"/>
    <x v="0"/>
    <x v="2"/>
    <n v="14694.57"/>
    <n v="264.50225999999998"/>
    <n v="4"/>
    <n v="58778.28"/>
    <x v="4816"/>
    <n v="2.37"/>
    <n v="4205"/>
    <x v="174"/>
    <x v="1"/>
    <x v="1"/>
    <x v="1"/>
    <x v="19"/>
  </r>
  <r>
    <x v="4818"/>
    <x v="1"/>
    <x v="1"/>
    <x v="1"/>
    <x v="2"/>
    <x v="5"/>
    <n v="11393.79"/>
    <n v="205.08822000000001"/>
    <n v="2"/>
    <n v="22787.58"/>
    <x v="4817"/>
    <n v="2.86"/>
    <n v="873"/>
    <x v="314"/>
    <x v="10"/>
    <x v="10"/>
    <x v="10"/>
    <x v="26"/>
  </r>
  <r>
    <x v="4819"/>
    <x v="1"/>
    <x v="1"/>
    <x v="1"/>
    <x v="1"/>
    <x v="0"/>
    <n v="8498.31"/>
    <n v="152.96957999999998"/>
    <n v="4"/>
    <n v="33993.24"/>
    <x v="4818"/>
    <n v="2.04"/>
    <n v="733"/>
    <x v="265"/>
    <x v="6"/>
    <x v="6"/>
    <x v="6"/>
    <x v="28"/>
  </r>
  <r>
    <x v="4820"/>
    <x v="0"/>
    <x v="0"/>
    <x v="0"/>
    <x v="2"/>
    <x v="1"/>
    <n v="3647.23"/>
    <n v="65.650139999999993"/>
    <n v="2"/>
    <n v="7294.46"/>
    <x v="4819"/>
    <n v="4.5199999999999996"/>
    <n v="4003"/>
    <x v="225"/>
    <x v="5"/>
    <x v="5"/>
    <x v="5"/>
    <x v="14"/>
  </r>
  <r>
    <x v="4821"/>
    <x v="6"/>
    <x v="4"/>
    <x v="6"/>
    <x v="2"/>
    <x v="4"/>
    <n v="18965.11"/>
    <n v="341.37198000000001"/>
    <n v="5"/>
    <n v="94825.55"/>
    <x v="4820"/>
    <n v="3.85"/>
    <n v="2512"/>
    <x v="257"/>
    <x v="7"/>
    <x v="7"/>
    <x v="7"/>
    <x v="30"/>
  </r>
  <r>
    <x v="4822"/>
    <x v="8"/>
    <x v="3"/>
    <x v="8"/>
    <x v="2"/>
    <x v="4"/>
    <n v="19648.16"/>
    <n v="353.66687999999999"/>
    <n v="2"/>
    <n v="39296.32"/>
    <x v="4821"/>
    <n v="4.1500000000000004"/>
    <n v="4325"/>
    <x v="337"/>
    <x v="9"/>
    <x v="9"/>
    <x v="9"/>
    <x v="17"/>
  </r>
  <r>
    <x v="4823"/>
    <x v="5"/>
    <x v="1"/>
    <x v="5"/>
    <x v="0"/>
    <x v="0"/>
    <n v="4864.5200000000004"/>
    <n v="87.561360000000008"/>
    <n v="3"/>
    <n v="14593.56"/>
    <x v="4822"/>
    <n v="1.6"/>
    <n v="613"/>
    <x v="4"/>
    <x v="4"/>
    <x v="4"/>
    <x v="4"/>
    <x v="4"/>
  </r>
  <r>
    <x v="4824"/>
    <x v="3"/>
    <x v="3"/>
    <x v="3"/>
    <x v="0"/>
    <x v="0"/>
    <n v="3383.86"/>
    <n v="60.909479999999995"/>
    <n v="1"/>
    <n v="3383.86"/>
    <x v="4823"/>
    <n v="3.4"/>
    <n v="1505"/>
    <x v="88"/>
    <x v="7"/>
    <x v="7"/>
    <x v="7"/>
    <x v="23"/>
  </r>
  <r>
    <x v="4825"/>
    <x v="8"/>
    <x v="3"/>
    <x v="8"/>
    <x v="1"/>
    <x v="5"/>
    <n v="179.33"/>
    <n v="3.2279399999999998"/>
    <n v="1"/>
    <n v="179.33"/>
    <x v="4824"/>
    <n v="1.21"/>
    <n v="4359"/>
    <x v="249"/>
    <x v="10"/>
    <x v="10"/>
    <x v="10"/>
    <x v="30"/>
  </r>
  <r>
    <x v="4826"/>
    <x v="0"/>
    <x v="0"/>
    <x v="0"/>
    <x v="0"/>
    <x v="0"/>
    <n v="5868.87"/>
    <n v="105.63965999999999"/>
    <n v="2"/>
    <n v="11737.74"/>
    <x v="4825"/>
    <n v="1.86"/>
    <n v="2653"/>
    <x v="54"/>
    <x v="0"/>
    <x v="0"/>
    <x v="0"/>
    <x v="7"/>
  </r>
  <r>
    <x v="4827"/>
    <x v="7"/>
    <x v="0"/>
    <x v="7"/>
    <x v="1"/>
    <x v="4"/>
    <n v="8465.73"/>
    <n v="152.38313999999997"/>
    <n v="5"/>
    <n v="42328.65"/>
    <x v="4826"/>
    <n v="2.89"/>
    <n v="4606"/>
    <x v="17"/>
    <x v="9"/>
    <x v="9"/>
    <x v="9"/>
    <x v="14"/>
  </r>
  <r>
    <x v="4828"/>
    <x v="3"/>
    <x v="3"/>
    <x v="3"/>
    <x v="2"/>
    <x v="2"/>
    <n v="2707.15"/>
    <n v="48.728699999999996"/>
    <n v="4"/>
    <n v="10828.6"/>
    <x v="4827"/>
    <n v="1.92"/>
    <n v="571"/>
    <x v="138"/>
    <x v="0"/>
    <x v="0"/>
    <x v="0"/>
    <x v="8"/>
  </r>
  <r>
    <x v="4829"/>
    <x v="1"/>
    <x v="1"/>
    <x v="1"/>
    <x v="0"/>
    <x v="0"/>
    <n v="15120.37"/>
    <n v="272.16665999999998"/>
    <n v="2"/>
    <n v="30240.74"/>
    <x v="4828"/>
    <n v="1.34"/>
    <n v="3751"/>
    <x v="93"/>
    <x v="7"/>
    <x v="7"/>
    <x v="7"/>
    <x v="26"/>
  </r>
  <r>
    <x v="4830"/>
    <x v="3"/>
    <x v="3"/>
    <x v="3"/>
    <x v="2"/>
    <x v="3"/>
    <n v="17038.87"/>
    <n v="306.69965999999994"/>
    <n v="3"/>
    <n v="51116.61"/>
    <x v="4829"/>
    <n v="3.97"/>
    <n v="144"/>
    <x v="295"/>
    <x v="7"/>
    <x v="7"/>
    <x v="7"/>
    <x v="6"/>
  </r>
  <r>
    <x v="4831"/>
    <x v="7"/>
    <x v="0"/>
    <x v="7"/>
    <x v="0"/>
    <x v="4"/>
    <n v="7929.28"/>
    <n v="142.72703999999999"/>
    <n v="2"/>
    <n v="15858.56"/>
    <x v="4830"/>
    <n v="1.64"/>
    <n v="4158"/>
    <x v="300"/>
    <x v="4"/>
    <x v="4"/>
    <x v="4"/>
    <x v="13"/>
  </r>
  <r>
    <x v="4832"/>
    <x v="0"/>
    <x v="0"/>
    <x v="0"/>
    <x v="1"/>
    <x v="1"/>
    <n v="19802.68"/>
    <n v="356.44824"/>
    <n v="1"/>
    <n v="19802.68"/>
    <x v="4831"/>
    <n v="4.1900000000000004"/>
    <n v="896"/>
    <x v="67"/>
    <x v="11"/>
    <x v="11"/>
    <x v="11"/>
    <x v="25"/>
  </r>
  <r>
    <x v="4833"/>
    <x v="3"/>
    <x v="3"/>
    <x v="3"/>
    <x v="1"/>
    <x v="0"/>
    <n v="18636.45"/>
    <n v="335.45609999999999"/>
    <n v="3"/>
    <n v="55909.35"/>
    <x v="4832"/>
    <n v="3.63"/>
    <n v="3061"/>
    <x v="11"/>
    <x v="2"/>
    <x v="2"/>
    <x v="2"/>
    <x v="11"/>
  </r>
  <r>
    <x v="4834"/>
    <x v="1"/>
    <x v="1"/>
    <x v="1"/>
    <x v="1"/>
    <x v="2"/>
    <n v="15654.99"/>
    <n v="281.78981999999996"/>
    <n v="4"/>
    <n v="62619.96"/>
    <x v="4833"/>
    <n v="3.65"/>
    <n v="757"/>
    <x v="118"/>
    <x v="7"/>
    <x v="7"/>
    <x v="7"/>
    <x v="10"/>
  </r>
  <r>
    <x v="4835"/>
    <x v="2"/>
    <x v="2"/>
    <x v="2"/>
    <x v="0"/>
    <x v="2"/>
    <n v="16165.96"/>
    <n v="290.98727999999994"/>
    <n v="4"/>
    <n v="64663.839999999997"/>
    <x v="4834"/>
    <n v="3.16"/>
    <n v="1357"/>
    <x v="271"/>
    <x v="6"/>
    <x v="6"/>
    <x v="6"/>
    <x v="26"/>
  </r>
  <r>
    <x v="4836"/>
    <x v="7"/>
    <x v="0"/>
    <x v="7"/>
    <x v="1"/>
    <x v="0"/>
    <n v="14143.64"/>
    <n v="254.58551999999997"/>
    <n v="2"/>
    <n v="28287.279999999999"/>
    <x v="4835"/>
    <n v="2.77"/>
    <n v="2284"/>
    <x v="271"/>
    <x v="6"/>
    <x v="6"/>
    <x v="6"/>
    <x v="26"/>
  </r>
  <r>
    <x v="4837"/>
    <x v="7"/>
    <x v="0"/>
    <x v="7"/>
    <x v="1"/>
    <x v="2"/>
    <n v="10493.96"/>
    <n v="188.89127999999997"/>
    <n v="5"/>
    <n v="52469.8"/>
    <x v="4836"/>
    <n v="3.38"/>
    <n v="1497"/>
    <x v="38"/>
    <x v="10"/>
    <x v="10"/>
    <x v="10"/>
    <x v="15"/>
  </r>
  <r>
    <x v="4838"/>
    <x v="9"/>
    <x v="1"/>
    <x v="9"/>
    <x v="2"/>
    <x v="3"/>
    <n v="5874.8"/>
    <n v="105.74639999999999"/>
    <n v="5"/>
    <n v="29374"/>
    <x v="4837"/>
    <n v="3.97"/>
    <n v="4290"/>
    <x v="134"/>
    <x v="8"/>
    <x v="8"/>
    <x v="8"/>
    <x v="23"/>
  </r>
  <r>
    <x v="4839"/>
    <x v="8"/>
    <x v="3"/>
    <x v="8"/>
    <x v="0"/>
    <x v="4"/>
    <n v="16511.47"/>
    <n v="297.20645999999999"/>
    <n v="4"/>
    <n v="66045.88"/>
    <x v="4838"/>
    <n v="3.36"/>
    <n v="2509"/>
    <x v="59"/>
    <x v="6"/>
    <x v="6"/>
    <x v="6"/>
    <x v="20"/>
  </r>
  <r>
    <x v="4840"/>
    <x v="9"/>
    <x v="1"/>
    <x v="9"/>
    <x v="1"/>
    <x v="2"/>
    <n v="1293.46"/>
    <n v="23.28228"/>
    <n v="1"/>
    <n v="1293.46"/>
    <x v="4839"/>
    <n v="3.34"/>
    <n v="2527"/>
    <x v="304"/>
    <x v="10"/>
    <x v="10"/>
    <x v="10"/>
    <x v="0"/>
  </r>
  <r>
    <x v="4841"/>
    <x v="9"/>
    <x v="1"/>
    <x v="9"/>
    <x v="2"/>
    <x v="0"/>
    <n v="17144.7"/>
    <n v="308.6046"/>
    <n v="4"/>
    <n v="68578.8"/>
    <x v="4840"/>
    <n v="3.43"/>
    <n v="3682"/>
    <x v="252"/>
    <x v="1"/>
    <x v="1"/>
    <x v="1"/>
    <x v="12"/>
  </r>
  <r>
    <x v="4842"/>
    <x v="0"/>
    <x v="0"/>
    <x v="0"/>
    <x v="2"/>
    <x v="0"/>
    <n v="19822.29"/>
    <n v="356.80122"/>
    <n v="5"/>
    <n v="99111.45"/>
    <x v="4841"/>
    <n v="1.74"/>
    <n v="998"/>
    <x v="197"/>
    <x v="1"/>
    <x v="1"/>
    <x v="1"/>
    <x v="25"/>
  </r>
  <r>
    <x v="4843"/>
    <x v="8"/>
    <x v="3"/>
    <x v="8"/>
    <x v="2"/>
    <x v="0"/>
    <n v="9185.26"/>
    <n v="165.33467999999999"/>
    <n v="2"/>
    <n v="18370.52"/>
    <x v="4842"/>
    <n v="3.08"/>
    <n v="3510"/>
    <x v="127"/>
    <x v="6"/>
    <x v="6"/>
    <x v="6"/>
    <x v="0"/>
  </r>
  <r>
    <x v="4844"/>
    <x v="6"/>
    <x v="4"/>
    <x v="6"/>
    <x v="1"/>
    <x v="3"/>
    <n v="11111.07"/>
    <n v="199.99925999999999"/>
    <n v="5"/>
    <n v="55555.35"/>
    <x v="4843"/>
    <n v="4.67"/>
    <n v="2974"/>
    <x v="138"/>
    <x v="0"/>
    <x v="0"/>
    <x v="0"/>
    <x v="8"/>
  </r>
  <r>
    <x v="4845"/>
    <x v="0"/>
    <x v="0"/>
    <x v="0"/>
    <x v="2"/>
    <x v="2"/>
    <n v="11174.76"/>
    <n v="201.14568"/>
    <n v="4"/>
    <n v="44699.040000000001"/>
    <x v="4844"/>
    <n v="1.76"/>
    <n v="3922"/>
    <x v="352"/>
    <x v="3"/>
    <x v="3"/>
    <x v="3"/>
    <x v="2"/>
  </r>
  <r>
    <x v="4846"/>
    <x v="8"/>
    <x v="3"/>
    <x v="8"/>
    <x v="2"/>
    <x v="3"/>
    <n v="309.45"/>
    <n v="5.5700999999999992"/>
    <n v="1"/>
    <n v="309.45"/>
    <x v="4845"/>
    <n v="1.91"/>
    <n v="3430"/>
    <x v="309"/>
    <x v="1"/>
    <x v="1"/>
    <x v="1"/>
    <x v="24"/>
  </r>
  <r>
    <x v="4847"/>
    <x v="2"/>
    <x v="2"/>
    <x v="2"/>
    <x v="1"/>
    <x v="5"/>
    <n v="16087.82"/>
    <n v="289.58076"/>
    <n v="4"/>
    <n v="64351.28"/>
    <x v="4846"/>
    <n v="2.21"/>
    <n v="3495"/>
    <x v="4"/>
    <x v="4"/>
    <x v="4"/>
    <x v="4"/>
    <x v="4"/>
  </r>
  <r>
    <x v="4848"/>
    <x v="0"/>
    <x v="0"/>
    <x v="0"/>
    <x v="2"/>
    <x v="3"/>
    <n v="535.44000000000005"/>
    <n v="9.6379199999999994"/>
    <n v="3"/>
    <n v="1606.32"/>
    <x v="4847"/>
    <n v="2.74"/>
    <n v="1571"/>
    <x v="298"/>
    <x v="2"/>
    <x v="2"/>
    <x v="2"/>
    <x v="0"/>
  </r>
  <r>
    <x v="4849"/>
    <x v="2"/>
    <x v="2"/>
    <x v="2"/>
    <x v="1"/>
    <x v="1"/>
    <n v="16110.68"/>
    <n v="289.99223999999998"/>
    <n v="1"/>
    <n v="16110.68"/>
    <x v="4848"/>
    <n v="4.78"/>
    <n v="1995"/>
    <x v="356"/>
    <x v="8"/>
    <x v="8"/>
    <x v="8"/>
    <x v="24"/>
  </r>
  <r>
    <x v="4850"/>
    <x v="0"/>
    <x v="0"/>
    <x v="0"/>
    <x v="0"/>
    <x v="1"/>
    <n v="17269.95"/>
    <n v="310.85910000000001"/>
    <n v="1"/>
    <n v="17269.95"/>
    <x v="4849"/>
    <n v="1.1599999999999999"/>
    <n v="1706"/>
    <x v="152"/>
    <x v="3"/>
    <x v="3"/>
    <x v="3"/>
    <x v="30"/>
  </r>
  <r>
    <x v="4851"/>
    <x v="9"/>
    <x v="1"/>
    <x v="9"/>
    <x v="0"/>
    <x v="5"/>
    <n v="4568.82"/>
    <n v="82.238759999999985"/>
    <n v="1"/>
    <n v="4568.82"/>
    <x v="4850"/>
    <n v="4.22"/>
    <n v="195"/>
    <x v="188"/>
    <x v="11"/>
    <x v="11"/>
    <x v="11"/>
    <x v="1"/>
  </r>
  <r>
    <x v="4852"/>
    <x v="7"/>
    <x v="0"/>
    <x v="7"/>
    <x v="0"/>
    <x v="1"/>
    <n v="12105.04"/>
    <n v="217.89071999999999"/>
    <n v="3"/>
    <n v="36315.120000000003"/>
    <x v="4851"/>
    <n v="2.12"/>
    <n v="4616"/>
    <x v="357"/>
    <x v="9"/>
    <x v="9"/>
    <x v="9"/>
    <x v="4"/>
  </r>
  <r>
    <x v="4853"/>
    <x v="9"/>
    <x v="1"/>
    <x v="9"/>
    <x v="0"/>
    <x v="4"/>
    <n v="13618.63"/>
    <n v="245.13533999999996"/>
    <n v="3"/>
    <n v="40855.89"/>
    <x v="4852"/>
    <n v="3.01"/>
    <n v="3160"/>
    <x v="329"/>
    <x v="6"/>
    <x v="6"/>
    <x v="6"/>
    <x v="4"/>
  </r>
  <r>
    <x v="4854"/>
    <x v="6"/>
    <x v="4"/>
    <x v="6"/>
    <x v="2"/>
    <x v="3"/>
    <n v="13220.94"/>
    <n v="237.97691999999998"/>
    <n v="4"/>
    <n v="52883.76"/>
    <x v="4853"/>
    <n v="1.2"/>
    <n v="4505"/>
    <x v="317"/>
    <x v="9"/>
    <x v="9"/>
    <x v="9"/>
    <x v="11"/>
  </r>
  <r>
    <x v="4855"/>
    <x v="2"/>
    <x v="2"/>
    <x v="2"/>
    <x v="0"/>
    <x v="4"/>
    <n v="17789.150000000001"/>
    <n v="320.2047"/>
    <n v="1"/>
    <n v="17789.150000000001"/>
    <x v="4854"/>
    <n v="2.16"/>
    <n v="626"/>
    <x v="346"/>
    <x v="9"/>
    <x v="9"/>
    <x v="9"/>
    <x v="12"/>
  </r>
  <r>
    <x v="4856"/>
    <x v="5"/>
    <x v="1"/>
    <x v="5"/>
    <x v="0"/>
    <x v="0"/>
    <n v="1539.04"/>
    <n v="27.702719999999996"/>
    <n v="5"/>
    <n v="7695.2"/>
    <x v="4855"/>
    <n v="1.62"/>
    <n v="2509"/>
    <x v="113"/>
    <x v="8"/>
    <x v="8"/>
    <x v="8"/>
    <x v="4"/>
  </r>
  <r>
    <x v="4857"/>
    <x v="7"/>
    <x v="0"/>
    <x v="7"/>
    <x v="0"/>
    <x v="5"/>
    <n v="4253.7700000000004"/>
    <n v="76.567859999999996"/>
    <n v="5"/>
    <n v="21268.85"/>
    <x v="4856"/>
    <n v="4.66"/>
    <n v="3634"/>
    <x v="5"/>
    <x v="5"/>
    <x v="5"/>
    <x v="5"/>
    <x v="5"/>
  </r>
  <r>
    <x v="4858"/>
    <x v="6"/>
    <x v="4"/>
    <x v="6"/>
    <x v="2"/>
    <x v="1"/>
    <n v="12960.03"/>
    <n v="233.28054"/>
    <n v="2"/>
    <n v="25920.06"/>
    <x v="4857"/>
    <n v="3.25"/>
    <n v="368"/>
    <x v="216"/>
    <x v="11"/>
    <x v="11"/>
    <x v="11"/>
    <x v="29"/>
  </r>
  <r>
    <x v="4859"/>
    <x v="3"/>
    <x v="3"/>
    <x v="3"/>
    <x v="1"/>
    <x v="0"/>
    <n v="9895.81"/>
    <n v="178.12457999999998"/>
    <n v="5"/>
    <n v="49479.05"/>
    <x v="4858"/>
    <n v="1.39"/>
    <n v="1383"/>
    <x v="110"/>
    <x v="8"/>
    <x v="8"/>
    <x v="8"/>
    <x v="10"/>
  </r>
  <r>
    <x v="4860"/>
    <x v="1"/>
    <x v="1"/>
    <x v="1"/>
    <x v="1"/>
    <x v="3"/>
    <n v="12001.38"/>
    <n v="216.02483999999998"/>
    <n v="4"/>
    <n v="48005.52"/>
    <x v="4859"/>
    <n v="3.81"/>
    <n v="3250"/>
    <x v="316"/>
    <x v="6"/>
    <x v="6"/>
    <x v="6"/>
    <x v="29"/>
  </r>
  <r>
    <x v="4861"/>
    <x v="4"/>
    <x v="0"/>
    <x v="4"/>
    <x v="1"/>
    <x v="2"/>
    <n v="1782.55"/>
    <n v="32.085899999999995"/>
    <n v="2"/>
    <n v="3565.1"/>
    <x v="4860"/>
    <n v="3.53"/>
    <n v="1627"/>
    <x v="304"/>
    <x v="10"/>
    <x v="10"/>
    <x v="10"/>
    <x v="0"/>
  </r>
  <r>
    <x v="4862"/>
    <x v="6"/>
    <x v="4"/>
    <x v="6"/>
    <x v="2"/>
    <x v="5"/>
    <n v="6838.58"/>
    <n v="123.09443999999999"/>
    <n v="5"/>
    <n v="34192.9"/>
    <x v="4861"/>
    <n v="3.09"/>
    <n v="2001"/>
    <x v="254"/>
    <x v="11"/>
    <x v="11"/>
    <x v="11"/>
    <x v="27"/>
  </r>
  <r>
    <x v="4863"/>
    <x v="7"/>
    <x v="0"/>
    <x v="7"/>
    <x v="0"/>
    <x v="1"/>
    <n v="9742.34"/>
    <n v="175.36211999999998"/>
    <n v="3"/>
    <n v="29227.02"/>
    <x v="4862"/>
    <n v="3.2"/>
    <n v="3271"/>
    <x v="146"/>
    <x v="4"/>
    <x v="4"/>
    <x v="4"/>
    <x v="28"/>
  </r>
  <r>
    <x v="4864"/>
    <x v="8"/>
    <x v="3"/>
    <x v="8"/>
    <x v="0"/>
    <x v="4"/>
    <n v="15167.17"/>
    <n v="273.00905999999998"/>
    <n v="1"/>
    <n v="15167.17"/>
    <x v="4863"/>
    <n v="1.6"/>
    <n v="1868"/>
    <x v="170"/>
    <x v="9"/>
    <x v="9"/>
    <x v="9"/>
    <x v="23"/>
  </r>
  <r>
    <x v="4865"/>
    <x v="0"/>
    <x v="0"/>
    <x v="0"/>
    <x v="0"/>
    <x v="3"/>
    <n v="19822.88"/>
    <n v="356.81184000000002"/>
    <n v="5"/>
    <n v="99114.4"/>
    <x v="4864"/>
    <n v="4.0199999999999996"/>
    <n v="4625"/>
    <x v="6"/>
    <x v="3"/>
    <x v="3"/>
    <x v="3"/>
    <x v="6"/>
  </r>
  <r>
    <x v="4866"/>
    <x v="6"/>
    <x v="4"/>
    <x v="6"/>
    <x v="0"/>
    <x v="1"/>
    <n v="11751.45"/>
    <n v="211.52609999999999"/>
    <n v="5"/>
    <n v="58757.25"/>
    <x v="4865"/>
    <n v="4.72"/>
    <n v="3525"/>
    <x v="199"/>
    <x v="9"/>
    <x v="9"/>
    <x v="9"/>
    <x v="8"/>
  </r>
  <r>
    <x v="4867"/>
    <x v="7"/>
    <x v="0"/>
    <x v="7"/>
    <x v="1"/>
    <x v="1"/>
    <n v="15111.41"/>
    <n v="272.00538"/>
    <n v="5"/>
    <n v="75557.05"/>
    <x v="4866"/>
    <n v="3"/>
    <n v="226"/>
    <x v="359"/>
    <x v="4"/>
    <x v="4"/>
    <x v="4"/>
    <x v="19"/>
  </r>
  <r>
    <x v="4868"/>
    <x v="8"/>
    <x v="3"/>
    <x v="8"/>
    <x v="0"/>
    <x v="0"/>
    <n v="11646.52"/>
    <n v="209.63736"/>
    <n v="4"/>
    <n v="46586.080000000002"/>
    <x v="4867"/>
    <n v="3.25"/>
    <n v="4910"/>
    <x v="199"/>
    <x v="9"/>
    <x v="9"/>
    <x v="9"/>
    <x v="8"/>
  </r>
  <r>
    <x v="4869"/>
    <x v="5"/>
    <x v="1"/>
    <x v="5"/>
    <x v="2"/>
    <x v="3"/>
    <n v="6313.53"/>
    <n v="113.64353999999999"/>
    <n v="1"/>
    <n v="6313.53"/>
    <x v="4868"/>
    <n v="1.93"/>
    <n v="4962"/>
    <x v="78"/>
    <x v="0"/>
    <x v="0"/>
    <x v="0"/>
    <x v="12"/>
  </r>
  <r>
    <x v="4870"/>
    <x v="9"/>
    <x v="1"/>
    <x v="9"/>
    <x v="0"/>
    <x v="5"/>
    <n v="2495.63"/>
    <n v="44.921340000000001"/>
    <n v="4"/>
    <n v="9982.52"/>
    <x v="4869"/>
    <n v="2.58"/>
    <n v="1046"/>
    <x v="324"/>
    <x v="5"/>
    <x v="5"/>
    <x v="5"/>
    <x v="2"/>
  </r>
  <r>
    <x v="4871"/>
    <x v="6"/>
    <x v="4"/>
    <x v="6"/>
    <x v="2"/>
    <x v="0"/>
    <n v="5607.04"/>
    <n v="100.92671999999999"/>
    <n v="4"/>
    <n v="22428.16"/>
    <x v="4870"/>
    <n v="3.39"/>
    <n v="3227"/>
    <x v="49"/>
    <x v="9"/>
    <x v="9"/>
    <x v="9"/>
    <x v="19"/>
  </r>
  <r>
    <x v="4872"/>
    <x v="3"/>
    <x v="3"/>
    <x v="3"/>
    <x v="0"/>
    <x v="0"/>
    <n v="19597.560000000001"/>
    <n v="352.75608"/>
    <n v="2"/>
    <n v="39195.120000000003"/>
    <x v="4871"/>
    <n v="4.58"/>
    <n v="4210"/>
    <x v="292"/>
    <x v="8"/>
    <x v="8"/>
    <x v="8"/>
    <x v="22"/>
  </r>
  <r>
    <x v="4873"/>
    <x v="0"/>
    <x v="0"/>
    <x v="0"/>
    <x v="0"/>
    <x v="4"/>
    <n v="16233.58"/>
    <n v="292.20443999999998"/>
    <n v="3"/>
    <n v="48700.74"/>
    <x v="4872"/>
    <n v="2.34"/>
    <n v="1999"/>
    <x v="226"/>
    <x v="4"/>
    <x v="4"/>
    <x v="4"/>
    <x v="3"/>
  </r>
  <r>
    <x v="4874"/>
    <x v="3"/>
    <x v="3"/>
    <x v="3"/>
    <x v="0"/>
    <x v="0"/>
    <n v="3586.9"/>
    <n v="64.5642"/>
    <n v="4"/>
    <n v="14347.6"/>
    <x v="4873"/>
    <n v="1.28"/>
    <n v="4373"/>
    <x v="339"/>
    <x v="11"/>
    <x v="11"/>
    <x v="11"/>
    <x v="12"/>
  </r>
  <r>
    <x v="4875"/>
    <x v="6"/>
    <x v="4"/>
    <x v="6"/>
    <x v="2"/>
    <x v="2"/>
    <n v="5809.34"/>
    <n v="104.56811999999999"/>
    <n v="3"/>
    <n v="17428.02"/>
    <x v="4874"/>
    <n v="1.34"/>
    <n v="1332"/>
    <x v="271"/>
    <x v="6"/>
    <x v="6"/>
    <x v="6"/>
    <x v="26"/>
  </r>
  <r>
    <x v="4876"/>
    <x v="7"/>
    <x v="0"/>
    <x v="7"/>
    <x v="2"/>
    <x v="3"/>
    <n v="12074.12"/>
    <n v="217.33416"/>
    <n v="5"/>
    <n v="60370.6"/>
    <x v="4875"/>
    <n v="4.0999999999999996"/>
    <n v="2583"/>
    <x v="90"/>
    <x v="8"/>
    <x v="8"/>
    <x v="8"/>
    <x v="25"/>
  </r>
  <r>
    <x v="4877"/>
    <x v="4"/>
    <x v="0"/>
    <x v="4"/>
    <x v="0"/>
    <x v="5"/>
    <n v="7785.4"/>
    <n v="140.13719999999998"/>
    <n v="2"/>
    <n v="15570.8"/>
    <x v="4876"/>
    <n v="4.49"/>
    <n v="3567"/>
    <x v="324"/>
    <x v="5"/>
    <x v="5"/>
    <x v="5"/>
    <x v="2"/>
  </r>
  <r>
    <x v="4878"/>
    <x v="6"/>
    <x v="4"/>
    <x v="6"/>
    <x v="2"/>
    <x v="2"/>
    <n v="13224.4"/>
    <n v="238.03919999999997"/>
    <n v="2"/>
    <n v="26448.799999999999"/>
    <x v="4877"/>
    <n v="4.25"/>
    <n v="4244"/>
    <x v="284"/>
    <x v="2"/>
    <x v="2"/>
    <x v="2"/>
    <x v="30"/>
  </r>
  <r>
    <x v="4879"/>
    <x v="4"/>
    <x v="0"/>
    <x v="4"/>
    <x v="2"/>
    <x v="1"/>
    <n v="6945.91"/>
    <n v="125.02637999999999"/>
    <n v="1"/>
    <n v="6945.91"/>
    <x v="4878"/>
    <n v="4.0999999999999996"/>
    <n v="2170"/>
    <x v="34"/>
    <x v="8"/>
    <x v="8"/>
    <x v="8"/>
    <x v="9"/>
  </r>
  <r>
    <x v="4880"/>
    <x v="8"/>
    <x v="3"/>
    <x v="8"/>
    <x v="0"/>
    <x v="4"/>
    <n v="14502.39"/>
    <n v="261.04301999999996"/>
    <n v="2"/>
    <n v="29004.78"/>
    <x v="4879"/>
    <n v="3.01"/>
    <n v="1967"/>
    <x v="35"/>
    <x v="5"/>
    <x v="5"/>
    <x v="5"/>
    <x v="21"/>
  </r>
  <r>
    <x v="4881"/>
    <x v="4"/>
    <x v="0"/>
    <x v="4"/>
    <x v="2"/>
    <x v="4"/>
    <n v="5003.25"/>
    <n v="90.058499999999995"/>
    <n v="5"/>
    <n v="25016.25"/>
    <x v="4880"/>
    <n v="4.08"/>
    <n v="2741"/>
    <x v="252"/>
    <x v="1"/>
    <x v="1"/>
    <x v="1"/>
    <x v="12"/>
  </r>
  <r>
    <x v="4882"/>
    <x v="7"/>
    <x v="0"/>
    <x v="7"/>
    <x v="0"/>
    <x v="4"/>
    <n v="4539.18"/>
    <n v="81.705240000000003"/>
    <n v="4"/>
    <n v="18156.72"/>
    <x v="4881"/>
    <n v="2.02"/>
    <n v="4868"/>
    <x v="359"/>
    <x v="4"/>
    <x v="4"/>
    <x v="4"/>
    <x v="19"/>
  </r>
  <r>
    <x v="4883"/>
    <x v="4"/>
    <x v="0"/>
    <x v="4"/>
    <x v="1"/>
    <x v="5"/>
    <n v="19581.59"/>
    <n v="352.46861999999999"/>
    <n v="4"/>
    <n v="78326.36"/>
    <x v="4882"/>
    <n v="3.07"/>
    <n v="3424"/>
    <x v="295"/>
    <x v="7"/>
    <x v="7"/>
    <x v="7"/>
    <x v="6"/>
  </r>
  <r>
    <x v="4884"/>
    <x v="6"/>
    <x v="4"/>
    <x v="6"/>
    <x v="0"/>
    <x v="5"/>
    <n v="233.39"/>
    <n v="4.2010199999999998"/>
    <n v="5"/>
    <n v="1166.95"/>
    <x v="4883"/>
    <n v="4.82"/>
    <n v="2842"/>
    <x v="352"/>
    <x v="3"/>
    <x v="3"/>
    <x v="3"/>
    <x v="2"/>
  </r>
  <r>
    <x v="4885"/>
    <x v="8"/>
    <x v="3"/>
    <x v="8"/>
    <x v="0"/>
    <x v="4"/>
    <n v="4388.41"/>
    <n v="78.991379999999992"/>
    <n v="1"/>
    <n v="4388.41"/>
    <x v="4884"/>
    <n v="4.0999999999999996"/>
    <n v="1063"/>
    <x v="319"/>
    <x v="3"/>
    <x v="3"/>
    <x v="3"/>
    <x v="14"/>
  </r>
  <r>
    <x v="4886"/>
    <x v="6"/>
    <x v="4"/>
    <x v="6"/>
    <x v="2"/>
    <x v="5"/>
    <n v="12328.79"/>
    <n v="221.91821999999999"/>
    <n v="3"/>
    <n v="36986.370000000003"/>
    <x v="4885"/>
    <n v="2.1"/>
    <n v="572"/>
    <x v="134"/>
    <x v="8"/>
    <x v="8"/>
    <x v="8"/>
    <x v="23"/>
  </r>
  <r>
    <x v="4887"/>
    <x v="3"/>
    <x v="3"/>
    <x v="3"/>
    <x v="1"/>
    <x v="4"/>
    <n v="1946.62"/>
    <n v="35.039159999999995"/>
    <n v="4"/>
    <n v="7786.48"/>
    <x v="4886"/>
    <n v="1.73"/>
    <n v="1837"/>
    <x v="0"/>
    <x v="0"/>
    <x v="0"/>
    <x v="0"/>
    <x v="0"/>
  </r>
  <r>
    <x v="4888"/>
    <x v="7"/>
    <x v="0"/>
    <x v="7"/>
    <x v="2"/>
    <x v="0"/>
    <n v="18550.439999999999"/>
    <n v="333.90791999999993"/>
    <n v="5"/>
    <n v="92752.2"/>
    <x v="4887"/>
    <n v="4.01"/>
    <n v="3522"/>
    <x v="100"/>
    <x v="11"/>
    <x v="11"/>
    <x v="11"/>
    <x v="17"/>
  </r>
  <r>
    <x v="4889"/>
    <x v="1"/>
    <x v="1"/>
    <x v="1"/>
    <x v="0"/>
    <x v="1"/>
    <n v="8627.7900000000009"/>
    <n v="155.30022"/>
    <n v="5"/>
    <n v="43138.95"/>
    <x v="4888"/>
    <n v="2.81"/>
    <n v="1023"/>
    <x v="27"/>
    <x v="9"/>
    <x v="9"/>
    <x v="9"/>
    <x v="1"/>
  </r>
  <r>
    <x v="4890"/>
    <x v="0"/>
    <x v="0"/>
    <x v="0"/>
    <x v="0"/>
    <x v="3"/>
    <n v="2899.84"/>
    <n v="52.197119999999998"/>
    <n v="3"/>
    <n v="8699.52"/>
    <x v="4889"/>
    <n v="2.68"/>
    <n v="2833"/>
    <x v="359"/>
    <x v="4"/>
    <x v="4"/>
    <x v="4"/>
    <x v="19"/>
  </r>
  <r>
    <x v="4891"/>
    <x v="7"/>
    <x v="0"/>
    <x v="7"/>
    <x v="0"/>
    <x v="0"/>
    <n v="19543.29"/>
    <n v="351.77922000000001"/>
    <n v="5"/>
    <n v="97716.45"/>
    <x v="4890"/>
    <n v="1.89"/>
    <n v="3413"/>
    <x v="73"/>
    <x v="4"/>
    <x v="4"/>
    <x v="4"/>
    <x v="0"/>
  </r>
  <r>
    <x v="4892"/>
    <x v="5"/>
    <x v="1"/>
    <x v="5"/>
    <x v="0"/>
    <x v="3"/>
    <n v="5593.78"/>
    <n v="100.68803999999999"/>
    <n v="3"/>
    <n v="16781.34"/>
    <x v="4891"/>
    <n v="1.76"/>
    <n v="2122"/>
    <x v="173"/>
    <x v="5"/>
    <x v="5"/>
    <x v="5"/>
    <x v="3"/>
  </r>
  <r>
    <x v="4893"/>
    <x v="7"/>
    <x v="0"/>
    <x v="7"/>
    <x v="0"/>
    <x v="1"/>
    <n v="16020.18"/>
    <n v="288.36323999999996"/>
    <n v="1"/>
    <n v="16020.18"/>
    <x v="4892"/>
    <n v="4.9800000000000004"/>
    <n v="2967"/>
    <x v="165"/>
    <x v="7"/>
    <x v="7"/>
    <x v="7"/>
    <x v="21"/>
  </r>
  <r>
    <x v="4894"/>
    <x v="8"/>
    <x v="3"/>
    <x v="8"/>
    <x v="0"/>
    <x v="3"/>
    <n v="9748.39"/>
    <n v="175.47101999999998"/>
    <n v="5"/>
    <n v="48741.95"/>
    <x v="4893"/>
    <n v="2.27"/>
    <n v="22"/>
    <x v="331"/>
    <x v="8"/>
    <x v="8"/>
    <x v="8"/>
    <x v="2"/>
  </r>
  <r>
    <x v="4895"/>
    <x v="8"/>
    <x v="3"/>
    <x v="8"/>
    <x v="0"/>
    <x v="4"/>
    <n v="11993.94"/>
    <n v="215.89091999999999"/>
    <n v="5"/>
    <n v="59969.7"/>
    <x v="4894"/>
    <n v="1.66"/>
    <n v="480"/>
    <x v="161"/>
    <x v="10"/>
    <x v="10"/>
    <x v="10"/>
    <x v="1"/>
  </r>
  <r>
    <x v="4896"/>
    <x v="9"/>
    <x v="1"/>
    <x v="9"/>
    <x v="1"/>
    <x v="5"/>
    <n v="18570.490000000002"/>
    <n v="334.26882000000001"/>
    <n v="3"/>
    <n v="55711.47"/>
    <x v="4895"/>
    <n v="2.89"/>
    <n v="1109"/>
    <x v="139"/>
    <x v="5"/>
    <x v="5"/>
    <x v="5"/>
    <x v="11"/>
  </r>
  <r>
    <x v="4897"/>
    <x v="6"/>
    <x v="4"/>
    <x v="6"/>
    <x v="1"/>
    <x v="2"/>
    <n v="495.65"/>
    <n v="8.9216999999999995"/>
    <n v="5"/>
    <n v="2478.25"/>
    <x v="4896"/>
    <n v="4.46"/>
    <n v="1160"/>
    <x v="94"/>
    <x v="11"/>
    <x v="11"/>
    <x v="11"/>
    <x v="13"/>
  </r>
  <r>
    <x v="4898"/>
    <x v="5"/>
    <x v="1"/>
    <x v="5"/>
    <x v="0"/>
    <x v="3"/>
    <n v="6088.92"/>
    <n v="109.60055999999999"/>
    <n v="3"/>
    <n v="18266.759999999998"/>
    <x v="4897"/>
    <n v="3.99"/>
    <n v="3036"/>
    <x v="188"/>
    <x v="11"/>
    <x v="11"/>
    <x v="11"/>
    <x v="1"/>
  </r>
  <r>
    <x v="4899"/>
    <x v="8"/>
    <x v="3"/>
    <x v="8"/>
    <x v="0"/>
    <x v="0"/>
    <n v="10879"/>
    <n v="195.82199999999997"/>
    <n v="1"/>
    <n v="10879"/>
    <x v="4898"/>
    <n v="2.81"/>
    <n v="3558"/>
    <x v="90"/>
    <x v="8"/>
    <x v="8"/>
    <x v="8"/>
    <x v="25"/>
  </r>
  <r>
    <x v="4900"/>
    <x v="1"/>
    <x v="1"/>
    <x v="1"/>
    <x v="2"/>
    <x v="3"/>
    <n v="13998.96"/>
    <n v="251.98127999999997"/>
    <n v="2"/>
    <n v="27997.919999999998"/>
    <x v="4899"/>
    <n v="1.74"/>
    <n v="1861"/>
    <x v="203"/>
    <x v="5"/>
    <x v="5"/>
    <x v="5"/>
    <x v="6"/>
  </r>
  <r>
    <x v="4901"/>
    <x v="6"/>
    <x v="4"/>
    <x v="6"/>
    <x v="0"/>
    <x v="4"/>
    <n v="11380.59"/>
    <n v="204.85061999999999"/>
    <n v="4"/>
    <n v="45522.36"/>
    <x v="4900"/>
    <n v="3.57"/>
    <n v="1100"/>
    <x v="173"/>
    <x v="5"/>
    <x v="5"/>
    <x v="5"/>
    <x v="3"/>
  </r>
  <r>
    <x v="4902"/>
    <x v="9"/>
    <x v="1"/>
    <x v="9"/>
    <x v="2"/>
    <x v="2"/>
    <n v="17258.88"/>
    <n v="310.65983999999997"/>
    <n v="1"/>
    <n v="17258.88"/>
    <x v="4901"/>
    <n v="4.2"/>
    <n v="4528"/>
    <x v="286"/>
    <x v="5"/>
    <x v="5"/>
    <x v="5"/>
    <x v="10"/>
  </r>
  <r>
    <x v="4903"/>
    <x v="6"/>
    <x v="4"/>
    <x v="6"/>
    <x v="1"/>
    <x v="4"/>
    <n v="17501.86"/>
    <n v="315.03348"/>
    <n v="4"/>
    <n v="70007.44"/>
    <x v="4902"/>
    <n v="4.8099999999999996"/>
    <n v="1934"/>
    <x v="270"/>
    <x v="9"/>
    <x v="9"/>
    <x v="9"/>
    <x v="26"/>
  </r>
  <r>
    <x v="4904"/>
    <x v="7"/>
    <x v="0"/>
    <x v="7"/>
    <x v="2"/>
    <x v="4"/>
    <n v="5882.29"/>
    <n v="105.88121999999998"/>
    <n v="1"/>
    <n v="5882.29"/>
    <x v="4903"/>
    <n v="1.08"/>
    <n v="339"/>
    <x v="52"/>
    <x v="3"/>
    <x v="3"/>
    <x v="3"/>
    <x v="24"/>
  </r>
  <r>
    <x v="4905"/>
    <x v="1"/>
    <x v="1"/>
    <x v="1"/>
    <x v="0"/>
    <x v="3"/>
    <n v="7408.28"/>
    <n v="133.34903999999997"/>
    <n v="1"/>
    <n v="7408.28"/>
    <x v="4904"/>
    <n v="1.46"/>
    <n v="1518"/>
    <x v="334"/>
    <x v="0"/>
    <x v="0"/>
    <x v="0"/>
    <x v="16"/>
  </r>
  <r>
    <x v="4906"/>
    <x v="3"/>
    <x v="3"/>
    <x v="3"/>
    <x v="1"/>
    <x v="5"/>
    <n v="14039.92"/>
    <n v="252.71855999999997"/>
    <n v="2"/>
    <n v="28079.84"/>
    <x v="4905"/>
    <n v="1.76"/>
    <n v="1926"/>
    <x v="1"/>
    <x v="1"/>
    <x v="1"/>
    <x v="1"/>
    <x v="1"/>
  </r>
  <r>
    <x v="4907"/>
    <x v="4"/>
    <x v="0"/>
    <x v="4"/>
    <x v="0"/>
    <x v="4"/>
    <n v="9478.7900000000009"/>
    <n v="170.61822000000001"/>
    <n v="1"/>
    <n v="9478.7900000000009"/>
    <x v="4906"/>
    <n v="2.77"/>
    <n v="4043"/>
    <x v="335"/>
    <x v="0"/>
    <x v="0"/>
    <x v="0"/>
    <x v="21"/>
  </r>
  <r>
    <x v="4908"/>
    <x v="7"/>
    <x v="0"/>
    <x v="7"/>
    <x v="2"/>
    <x v="0"/>
    <n v="4354.37"/>
    <n v="78.378659999999996"/>
    <n v="2"/>
    <n v="8708.74"/>
    <x v="4907"/>
    <n v="2.73"/>
    <n v="4024"/>
    <x v="329"/>
    <x v="6"/>
    <x v="6"/>
    <x v="6"/>
    <x v="4"/>
  </r>
  <r>
    <x v="4909"/>
    <x v="9"/>
    <x v="1"/>
    <x v="9"/>
    <x v="2"/>
    <x v="1"/>
    <n v="5251.01"/>
    <n v="94.518180000000001"/>
    <n v="2"/>
    <n v="10502.02"/>
    <x v="4908"/>
    <n v="1.42"/>
    <n v="2432"/>
    <x v="350"/>
    <x v="6"/>
    <x v="6"/>
    <x v="6"/>
    <x v="14"/>
  </r>
  <r>
    <x v="4910"/>
    <x v="6"/>
    <x v="4"/>
    <x v="6"/>
    <x v="2"/>
    <x v="3"/>
    <n v="3315.38"/>
    <n v="59.676839999999999"/>
    <n v="4"/>
    <n v="13261.52"/>
    <x v="4909"/>
    <n v="2.54"/>
    <n v="311"/>
    <x v="30"/>
    <x v="5"/>
    <x v="5"/>
    <x v="5"/>
    <x v="17"/>
  </r>
  <r>
    <x v="4911"/>
    <x v="1"/>
    <x v="1"/>
    <x v="1"/>
    <x v="2"/>
    <x v="0"/>
    <n v="13467.64"/>
    <n v="242.41751999999997"/>
    <n v="5"/>
    <n v="67338.2"/>
    <x v="4910"/>
    <n v="4.18"/>
    <n v="4851"/>
    <x v="163"/>
    <x v="3"/>
    <x v="3"/>
    <x v="3"/>
    <x v="25"/>
  </r>
  <r>
    <x v="4912"/>
    <x v="7"/>
    <x v="0"/>
    <x v="7"/>
    <x v="0"/>
    <x v="3"/>
    <n v="4867.46"/>
    <n v="87.614279999999994"/>
    <n v="1"/>
    <n v="4867.46"/>
    <x v="4911"/>
    <n v="2.88"/>
    <n v="3308"/>
    <x v="271"/>
    <x v="6"/>
    <x v="6"/>
    <x v="6"/>
    <x v="26"/>
  </r>
  <r>
    <x v="4913"/>
    <x v="9"/>
    <x v="1"/>
    <x v="9"/>
    <x v="0"/>
    <x v="3"/>
    <n v="1168.3599999999999"/>
    <n v="21.030479999999997"/>
    <n v="2"/>
    <n v="2336.7199999999998"/>
    <x v="4912"/>
    <n v="4.95"/>
    <n v="1257"/>
    <x v="308"/>
    <x v="11"/>
    <x v="11"/>
    <x v="11"/>
    <x v="8"/>
  </r>
  <r>
    <x v="4914"/>
    <x v="1"/>
    <x v="1"/>
    <x v="1"/>
    <x v="1"/>
    <x v="2"/>
    <n v="17207.13"/>
    <n v="309.72834"/>
    <n v="5"/>
    <n v="86035.65"/>
    <x v="4913"/>
    <n v="2.06"/>
    <n v="435"/>
    <x v="62"/>
    <x v="2"/>
    <x v="2"/>
    <x v="2"/>
    <x v="13"/>
  </r>
  <r>
    <x v="4915"/>
    <x v="8"/>
    <x v="3"/>
    <x v="8"/>
    <x v="2"/>
    <x v="3"/>
    <n v="14178.59"/>
    <n v="255.21462"/>
    <n v="4"/>
    <n v="56714.36"/>
    <x v="4914"/>
    <n v="1.21"/>
    <n v="4058"/>
    <x v="240"/>
    <x v="2"/>
    <x v="2"/>
    <x v="2"/>
    <x v="28"/>
  </r>
  <r>
    <x v="4916"/>
    <x v="5"/>
    <x v="1"/>
    <x v="5"/>
    <x v="0"/>
    <x v="5"/>
    <n v="9274.76"/>
    <n v="166.94567999999998"/>
    <n v="1"/>
    <n v="9274.76"/>
    <x v="4915"/>
    <n v="4.91"/>
    <n v="938"/>
    <x v="116"/>
    <x v="3"/>
    <x v="3"/>
    <x v="3"/>
    <x v="17"/>
  </r>
  <r>
    <x v="4917"/>
    <x v="7"/>
    <x v="0"/>
    <x v="7"/>
    <x v="2"/>
    <x v="3"/>
    <n v="2179.5300000000002"/>
    <n v="39.231540000000003"/>
    <n v="3"/>
    <n v="6538.59"/>
    <x v="4916"/>
    <n v="2.86"/>
    <n v="4105"/>
    <x v="13"/>
    <x v="8"/>
    <x v="8"/>
    <x v="8"/>
    <x v="13"/>
  </r>
  <r>
    <x v="4918"/>
    <x v="1"/>
    <x v="1"/>
    <x v="1"/>
    <x v="0"/>
    <x v="4"/>
    <n v="4459.2700000000004"/>
    <n v="80.266860000000008"/>
    <n v="2"/>
    <n v="8918.5400000000009"/>
    <x v="4917"/>
    <n v="1.1599999999999999"/>
    <n v="4984"/>
    <x v="28"/>
    <x v="7"/>
    <x v="7"/>
    <x v="7"/>
    <x v="5"/>
  </r>
  <r>
    <x v="4919"/>
    <x v="1"/>
    <x v="1"/>
    <x v="1"/>
    <x v="0"/>
    <x v="4"/>
    <n v="9651.16"/>
    <n v="173.72087999999999"/>
    <n v="4"/>
    <n v="38604.639999999999"/>
    <x v="4918"/>
    <n v="3.77"/>
    <n v="3376"/>
    <x v="150"/>
    <x v="8"/>
    <x v="8"/>
    <x v="8"/>
    <x v="6"/>
  </r>
  <r>
    <x v="4920"/>
    <x v="5"/>
    <x v="1"/>
    <x v="5"/>
    <x v="0"/>
    <x v="1"/>
    <n v="18149.419999999998"/>
    <n v="326.68955999999997"/>
    <n v="5"/>
    <n v="90747.1"/>
    <x v="4919"/>
    <n v="3.55"/>
    <n v="2286"/>
    <x v="49"/>
    <x v="9"/>
    <x v="9"/>
    <x v="9"/>
    <x v="19"/>
  </r>
  <r>
    <x v="4921"/>
    <x v="2"/>
    <x v="2"/>
    <x v="2"/>
    <x v="2"/>
    <x v="4"/>
    <n v="12859.75"/>
    <n v="231.47549999999998"/>
    <n v="5"/>
    <n v="64298.75"/>
    <x v="4920"/>
    <n v="3.05"/>
    <n v="224"/>
    <x v="38"/>
    <x v="10"/>
    <x v="10"/>
    <x v="10"/>
    <x v="15"/>
  </r>
  <r>
    <x v="4922"/>
    <x v="3"/>
    <x v="3"/>
    <x v="3"/>
    <x v="2"/>
    <x v="5"/>
    <n v="9122.48"/>
    <n v="164.20463999999998"/>
    <n v="1"/>
    <n v="9122.48"/>
    <x v="4921"/>
    <n v="4.5599999999999996"/>
    <n v="2813"/>
    <x v="243"/>
    <x v="5"/>
    <x v="5"/>
    <x v="5"/>
    <x v="27"/>
  </r>
  <r>
    <x v="4923"/>
    <x v="3"/>
    <x v="3"/>
    <x v="3"/>
    <x v="2"/>
    <x v="0"/>
    <n v="8843.94"/>
    <n v="159.19092000000001"/>
    <n v="2"/>
    <n v="17687.88"/>
    <x v="4922"/>
    <n v="1.56"/>
    <n v="3933"/>
    <x v="319"/>
    <x v="3"/>
    <x v="3"/>
    <x v="3"/>
    <x v="14"/>
  </r>
  <r>
    <x v="4924"/>
    <x v="4"/>
    <x v="0"/>
    <x v="4"/>
    <x v="2"/>
    <x v="4"/>
    <n v="18442.77"/>
    <n v="331.96985999999998"/>
    <n v="5"/>
    <n v="92213.85"/>
    <x v="4923"/>
    <n v="2.14"/>
    <n v="3914"/>
    <x v="92"/>
    <x v="5"/>
    <x v="5"/>
    <x v="5"/>
    <x v="1"/>
  </r>
  <r>
    <x v="4925"/>
    <x v="2"/>
    <x v="2"/>
    <x v="2"/>
    <x v="0"/>
    <x v="4"/>
    <n v="10708.77"/>
    <n v="192.75785999999999"/>
    <n v="3"/>
    <n v="32126.31"/>
    <x v="4924"/>
    <n v="1.95"/>
    <n v="2084"/>
    <x v="214"/>
    <x v="10"/>
    <x v="10"/>
    <x v="10"/>
    <x v="27"/>
  </r>
  <r>
    <x v="4926"/>
    <x v="5"/>
    <x v="1"/>
    <x v="5"/>
    <x v="2"/>
    <x v="0"/>
    <n v="7078.61"/>
    <n v="127.41497999999999"/>
    <n v="1"/>
    <n v="7078.61"/>
    <x v="4925"/>
    <n v="3.93"/>
    <n v="2960"/>
    <x v="21"/>
    <x v="6"/>
    <x v="6"/>
    <x v="6"/>
    <x v="5"/>
  </r>
  <r>
    <x v="4927"/>
    <x v="1"/>
    <x v="1"/>
    <x v="1"/>
    <x v="2"/>
    <x v="2"/>
    <n v="18071.310000000001"/>
    <n v="325.28357999999997"/>
    <n v="4"/>
    <n v="72285.240000000005"/>
    <x v="4926"/>
    <n v="3.27"/>
    <n v="177"/>
    <x v="151"/>
    <x v="10"/>
    <x v="10"/>
    <x v="10"/>
    <x v="11"/>
  </r>
  <r>
    <x v="4928"/>
    <x v="1"/>
    <x v="1"/>
    <x v="1"/>
    <x v="1"/>
    <x v="4"/>
    <n v="3351.11"/>
    <n v="60.319980000000001"/>
    <n v="2"/>
    <n v="6702.22"/>
    <x v="4927"/>
    <n v="3.42"/>
    <n v="1584"/>
    <x v="296"/>
    <x v="0"/>
    <x v="0"/>
    <x v="0"/>
    <x v="17"/>
  </r>
  <r>
    <x v="4929"/>
    <x v="3"/>
    <x v="3"/>
    <x v="3"/>
    <x v="0"/>
    <x v="2"/>
    <n v="18767.900000000001"/>
    <n v="337.82220000000001"/>
    <n v="5"/>
    <n v="93839.5"/>
    <x v="4928"/>
    <n v="1.4"/>
    <n v="389"/>
    <x v="218"/>
    <x v="11"/>
    <x v="11"/>
    <x v="11"/>
    <x v="10"/>
  </r>
  <r>
    <x v="4930"/>
    <x v="9"/>
    <x v="1"/>
    <x v="9"/>
    <x v="0"/>
    <x v="4"/>
    <n v="18677.48"/>
    <n v="336.19463999999999"/>
    <n v="3"/>
    <n v="56032.44"/>
    <x v="4929"/>
    <n v="1.49"/>
    <n v="2672"/>
    <x v="245"/>
    <x v="0"/>
    <x v="0"/>
    <x v="0"/>
    <x v="18"/>
  </r>
  <r>
    <x v="4931"/>
    <x v="9"/>
    <x v="1"/>
    <x v="9"/>
    <x v="2"/>
    <x v="5"/>
    <n v="16344.24"/>
    <n v="294.19631999999996"/>
    <n v="1"/>
    <n v="16344.24"/>
    <x v="4930"/>
    <n v="2.0099999999999998"/>
    <n v="196"/>
    <x v="101"/>
    <x v="2"/>
    <x v="2"/>
    <x v="2"/>
    <x v="4"/>
  </r>
  <r>
    <x v="4932"/>
    <x v="8"/>
    <x v="3"/>
    <x v="8"/>
    <x v="2"/>
    <x v="4"/>
    <n v="1846.05"/>
    <n v="33.228899999999996"/>
    <n v="3"/>
    <n v="5538.15"/>
    <x v="4931"/>
    <n v="3.81"/>
    <n v="3504"/>
    <x v="168"/>
    <x v="11"/>
    <x v="11"/>
    <x v="11"/>
    <x v="30"/>
  </r>
  <r>
    <x v="4933"/>
    <x v="0"/>
    <x v="0"/>
    <x v="0"/>
    <x v="1"/>
    <x v="2"/>
    <n v="2973.78"/>
    <n v="53.528039999999997"/>
    <n v="1"/>
    <n v="2973.78"/>
    <x v="4932"/>
    <n v="4.24"/>
    <n v="46"/>
    <x v="237"/>
    <x v="4"/>
    <x v="4"/>
    <x v="4"/>
    <x v="17"/>
  </r>
  <r>
    <x v="4934"/>
    <x v="4"/>
    <x v="0"/>
    <x v="4"/>
    <x v="2"/>
    <x v="1"/>
    <n v="19431.38"/>
    <n v="349.76483999999999"/>
    <n v="4"/>
    <n v="77725.52"/>
    <x v="4933"/>
    <n v="1.69"/>
    <n v="1549"/>
    <x v="65"/>
    <x v="6"/>
    <x v="6"/>
    <x v="6"/>
    <x v="22"/>
  </r>
  <r>
    <x v="4935"/>
    <x v="7"/>
    <x v="0"/>
    <x v="7"/>
    <x v="2"/>
    <x v="1"/>
    <n v="1213.8699999999999"/>
    <n v="21.849659999999997"/>
    <n v="4"/>
    <n v="4855.4799999999996"/>
    <x v="4934"/>
    <n v="1.86"/>
    <n v="3615"/>
    <x v="186"/>
    <x v="1"/>
    <x v="1"/>
    <x v="1"/>
    <x v="4"/>
  </r>
  <r>
    <x v="4936"/>
    <x v="7"/>
    <x v="0"/>
    <x v="7"/>
    <x v="1"/>
    <x v="5"/>
    <n v="13276.39"/>
    <n v="238.97501999999997"/>
    <n v="2"/>
    <n v="26552.78"/>
    <x v="4935"/>
    <n v="1.76"/>
    <n v="1979"/>
    <x v="76"/>
    <x v="8"/>
    <x v="8"/>
    <x v="8"/>
    <x v="14"/>
  </r>
  <r>
    <x v="4937"/>
    <x v="6"/>
    <x v="4"/>
    <x v="6"/>
    <x v="2"/>
    <x v="0"/>
    <n v="1350.66"/>
    <n v="24.311879999999999"/>
    <n v="3"/>
    <n v="4051.98"/>
    <x v="4936"/>
    <n v="2.5499999999999998"/>
    <n v="3349"/>
    <x v="252"/>
    <x v="1"/>
    <x v="1"/>
    <x v="1"/>
    <x v="12"/>
  </r>
  <r>
    <x v="4938"/>
    <x v="0"/>
    <x v="0"/>
    <x v="0"/>
    <x v="0"/>
    <x v="2"/>
    <n v="7562.84"/>
    <n v="136.13111999999998"/>
    <n v="2"/>
    <n v="15125.68"/>
    <x v="4937"/>
    <n v="3.64"/>
    <n v="1490"/>
    <x v="177"/>
    <x v="8"/>
    <x v="8"/>
    <x v="8"/>
    <x v="20"/>
  </r>
  <r>
    <x v="4939"/>
    <x v="3"/>
    <x v="3"/>
    <x v="3"/>
    <x v="1"/>
    <x v="1"/>
    <n v="12550.73"/>
    <n v="225.91313999999997"/>
    <n v="3"/>
    <n v="37652.19"/>
    <x v="4938"/>
    <n v="3.49"/>
    <n v="3408"/>
    <x v="300"/>
    <x v="4"/>
    <x v="4"/>
    <x v="4"/>
    <x v="13"/>
  </r>
  <r>
    <x v="4940"/>
    <x v="9"/>
    <x v="1"/>
    <x v="9"/>
    <x v="0"/>
    <x v="1"/>
    <n v="7954.49"/>
    <n v="143.18081999999998"/>
    <n v="1"/>
    <n v="7954.49"/>
    <x v="4939"/>
    <n v="2.5499999999999998"/>
    <n v="4390"/>
    <x v="247"/>
    <x v="3"/>
    <x v="3"/>
    <x v="3"/>
    <x v="20"/>
  </r>
  <r>
    <x v="4941"/>
    <x v="5"/>
    <x v="1"/>
    <x v="5"/>
    <x v="1"/>
    <x v="3"/>
    <n v="9337.9599999999991"/>
    <n v="168.08327999999997"/>
    <n v="3"/>
    <n v="28013.88"/>
    <x v="4940"/>
    <n v="4.7"/>
    <n v="1326"/>
    <x v="351"/>
    <x v="11"/>
    <x v="11"/>
    <x v="11"/>
    <x v="3"/>
  </r>
  <r>
    <x v="4942"/>
    <x v="8"/>
    <x v="3"/>
    <x v="8"/>
    <x v="2"/>
    <x v="1"/>
    <n v="7419.75"/>
    <n v="133.55549999999999"/>
    <n v="3"/>
    <n v="22259.25"/>
    <x v="4941"/>
    <n v="3.79"/>
    <n v="3257"/>
    <x v="7"/>
    <x v="6"/>
    <x v="6"/>
    <x v="6"/>
    <x v="7"/>
  </r>
  <r>
    <x v="4943"/>
    <x v="7"/>
    <x v="0"/>
    <x v="7"/>
    <x v="2"/>
    <x v="2"/>
    <n v="15635.14"/>
    <n v="281.43251999999995"/>
    <n v="5"/>
    <n v="78175.7"/>
    <x v="4942"/>
    <n v="2.23"/>
    <n v="4331"/>
    <x v="66"/>
    <x v="10"/>
    <x v="10"/>
    <x v="10"/>
    <x v="2"/>
  </r>
  <r>
    <x v="4944"/>
    <x v="4"/>
    <x v="0"/>
    <x v="4"/>
    <x v="2"/>
    <x v="4"/>
    <n v="15219.13"/>
    <n v="273.94433999999995"/>
    <n v="5"/>
    <n v="76095.649999999994"/>
    <x v="4943"/>
    <n v="3.23"/>
    <n v="1652"/>
    <x v="75"/>
    <x v="1"/>
    <x v="1"/>
    <x v="1"/>
    <x v="17"/>
  </r>
  <r>
    <x v="4945"/>
    <x v="5"/>
    <x v="1"/>
    <x v="5"/>
    <x v="0"/>
    <x v="1"/>
    <n v="16599.22"/>
    <n v="298.78595999999999"/>
    <n v="1"/>
    <n v="16599.22"/>
    <x v="4944"/>
    <n v="5"/>
    <n v="3181"/>
    <x v="231"/>
    <x v="1"/>
    <x v="1"/>
    <x v="1"/>
    <x v="8"/>
  </r>
  <r>
    <x v="4946"/>
    <x v="3"/>
    <x v="3"/>
    <x v="3"/>
    <x v="0"/>
    <x v="5"/>
    <n v="13600.61"/>
    <n v="244.81098"/>
    <n v="4"/>
    <n v="54402.44"/>
    <x v="4945"/>
    <n v="4.71"/>
    <n v="1489"/>
    <x v="109"/>
    <x v="11"/>
    <x v="11"/>
    <x v="11"/>
    <x v="11"/>
  </r>
  <r>
    <x v="4947"/>
    <x v="1"/>
    <x v="1"/>
    <x v="1"/>
    <x v="2"/>
    <x v="0"/>
    <n v="17934.09"/>
    <n v="322.81361999999996"/>
    <n v="4"/>
    <n v="71736.36"/>
    <x v="4946"/>
    <n v="1.96"/>
    <n v="2622"/>
    <x v="308"/>
    <x v="11"/>
    <x v="11"/>
    <x v="11"/>
    <x v="8"/>
  </r>
  <r>
    <x v="4948"/>
    <x v="7"/>
    <x v="0"/>
    <x v="7"/>
    <x v="0"/>
    <x v="0"/>
    <n v="8191.67"/>
    <n v="147.45005999999998"/>
    <n v="1"/>
    <n v="8191.67"/>
    <x v="4947"/>
    <n v="3.01"/>
    <n v="4319"/>
    <x v="12"/>
    <x v="7"/>
    <x v="7"/>
    <x v="7"/>
    <x v="12"/>
  </r>
  <r>
    <x v="4949"/>
    <x v="1"/>
    <x v="1"/>
    <x v="1"/>
    <x v="1"/>
    <x v="4"/>
    <n v="11737.91"/>
    <n v="211.28237999999999"/>
    <n v="1"/>
    <n v="11737.91"/>
    <x v="4948"/>
    <n v="1.38"/>
    <n v="4232"/>
    <x v="100"/>
    <x v="11"/>
    <x v="11"/>
    <x v="11"/>
    <x v="17"/>
  </r>
  <r>
    <x v="4950"/>
    <x v="0"/>
    <x v="0"/>
    <x v="0"/>
    <x v="0"/>
    <x v="2"/>
    <n v="19610.39"/>
    <n v="352.98701999999997"/>
    <n v="5"/>
    <n v="98051.95"/>
    <x v="4949"/>
    <n v="4.95"/>
    <n v="1356"/>
    <x v="270"/>
    <x v="9"/>
    <x v="9"/>
    <x v="9"/>
    <x v="26"/>
  </r>
  <r>
    <x v="4951"/>
    <x v="9"/>
    <x v="1"/>
    <x v="9"/>
    <x v="0"/>
    <x v="5"/>
    <n v="7034.02"/>
    <n v="126.61236"/>
    <n v="2"/>
    <n v="14068.04"/>
    <x v="4950"/>
    <n v="3.37"/>
    <n v="863"/>
    <x v="235"/>
    <x v="1"/>
    <x v="1"/>
    <x v="1"/>
    <x v="26"/>
  </r>
  <r>
    <x v="4952"/>
    <x v="6"/>
    <x v="4"/>
    <x v="6"/>
    <x v="1"/>
    <x v="1"/>
    <n v="11074.89"/>
    <n v="199.34801999999996"/>
    <n v="1"/>
    <n v="11074.89"/>
    <x v="4951"/>
    <n v="1.35"/>
    <n v="3976"/>
    <x v="183"/>
    <x v="11"/>
    <x v="11"/>
    <x v="11"/>
    <x v="14"/>
  </r>
  <r>
    <x v="4953"/>
    <x v="1"/>
    <x v="1"/>
    <x v="1"/>
    <x v="1"/>
    <x v="2"/>
    <n v="17706.11"/>
    <n v="318.70997999999997"/>
    <n v="1"/>
    <n v="17706.11"/>
    <x v="4952"/>
    <n v="2.0099999999999998"/>
    <n v="3084"/>
    <x v="152"/>
    <x v="3"/>
    <x v="3"/>
    <x v="3"/>
    <x v="30"/>
  </r>
  <r>
    <x v="4954"/>
    <x v="4"/>
    <x v="0"/>
    <x v="4"/>
    <x v="2"/>
    <x v="5"/>
    <n v="18573.330000000002"/>
    <n v="334.31994000000003"/>
    <n v="1"/>
    <n v="18573.330000000002"/>
    <x v="4953"/>
    <n v="2.3199999999999998"/>
    <n v="1921"/>
    <x v="166"/>
    <x v="0"/>
    <x v="0"/>
    <x v="0"/>
    <x v="10"/>
  </r>
  <r>
    <x v="4955"/>
    <x v="9"/>
    <x v="1"/>
    <x v="9"/>
    <x v="2"/>
    <x v="3"/>
    <n v="12584.62"/>
    <n v="226.52315999999999"/>
    <n v="1"/>
    <n v="12584.62"/>
    <x v="4954"/>
    <n v="1.6"/>
    <n v="304"/>
    <x v="294"/>
    <x v="7"/>
    <x v="7"/>
    <x v="7"/>
    <x v="22"/>
  </r>
  <r>
    <x v="4956"/>
    <x v="9"/>
    <x v="1"/>
    <x v="9"/>
    <x v="0"/>
    <x v="4"/>
    <n v="10886.64"/>
    <n v="195.95951999999997"/>
    <n v="3"/>
    <n v="32659.919999999998"/>
    <x v="4955"/>
    <n v="1.85"/>
    <n v="2669"/>
    <x v="267"/>
    <x v="2"/>
    <x v="2"/>
    <x v="2"/>
    <x v="23"/>
  </r>
  <r>
    <x v="4957"/>
    <x v="6"/>
    <x v="4"/>
    <x v="6"/>
    <x v="0"/>
    <x v="5"/>
    <n v="4382.71"/>
    <n v="78.888779999999997"/>
    <n v="1"/>
    <n v="4382.71"/>
    <x v="4956"/>
    <n v="4.1100000000000003"/>
    <n v="2753"/>
    <x v="318"/>
    <x v="4"/>
    <x v="4"/>
    <x v="4"/>
    <x v="27"/>
  </r>
  <r>
    <x v="4958"/>
    <x v="5"/>
    <x v="1"/>
    <x v="5"/>
    <x v="0"/>
    <x v="4"/>
    <n v="16049.87"/>
    <n v="288.89765999999997"/>
    <n v="3"/>
    <n v="48149.61"/>
    <x v="4957"/>
    <n v="3.55"/>
    <n v="4249"/>
    <x v="309"/>
    <x v="1"/>
    <x v="1"/>
    <x v="1"/>
    <x v="24"/>
  </r>
  <r>
    <x v="4959"/>
    <x v="5"/>
    <x v="1"/>
    <x v="5"/>
    <x v="0"/>
    <x v="5"/>
    <n v="3343.54"/>
    <n v="60.183719999999994"/>
    <n v="2"/>
    <n v="6687.08"/>
    <x v="4958"/>
    <n v="1.74"/>
    <n v="3068"/>
    <x v="350"/>
    <x v="6"/>
    <x v="6"/>
    <x v="6"/>
    <x v="14"/>
  </r>
  <r>
    <x v="4960"/>
    <x v="8"/>
    <x v="3"/>
    <x v="8"/>
    <x v="0"/>
    <x v="5"/>
    <n v="13395.68"/>
    <n v="241.12223999999998"/>
    <n v="5"/>
    <n v="66978.399999999994"/>
    <x v="4959"/>
    <n v="4.8600000000000003"/>
    <n v="538"/>
    <x v="57"/>
    <x v="2"/>
    <x v="2"/>
    <x v="2"/>
    <x v="21"/>
  </r>
  <r>
    <x v="4961"/>
    <x v="4"/>
    <x v="0"/>
    <x v="4"/>
    <x v="0"/>
    <x v="2"/>
    <n v="10181.14"/>
    <n v="183.26051999999999"/>
    <n v="2"/>
    <n v="20362.28"/>
    <x v="4960"/>
    <n v="2.85"/>
    <n v="1718"/>
    <x v="338"/>
    <x v="6"/>
    <x v="6"/>
    <x v="6"/>
    <x v="2"/>
  </r>
  <r>
    <x v="4962"/>
    <x v="7"/>
    <x v="0"/>
    <x v="7"/>
    <x v="1"/>
    <x v="3"/>
    <n v="14795.22"/>
    <n v="266.31395999999995"/>
    <n v="5"/>
    <n v="73976.100000000006"/>
    <x v="4961"/>
    <n v="1.53"/>
    <n v="4891"/>
    <x v="29"/>
    <x v="5"/>
    <x v="5"/>
    <x v="5"/>
    <x v="19"/>
  </r>
  <r>
    <x v="4963"/>
    <x v="2"/>
    <x v="2"/>
    <x v="2"/>
    <x v="0"/>
    <x v="2"/>
    <n v="482.5"/>
    <n v="8.6849999999999987"/>
    <n v="4"/>
    <n v="1930"/>
    <x v="4962"/>
    <n v="4.18"/>
    <n v="4360"/>
    <x v="70"/>
    <x v="9"/>
    <x v="9"/>
    <x v="9"/>
    <x v="9"/>
  </r>
  <r>
    <x v="4964"/>
    <x v="1"/>
    <x v="1"/>
    <x v="1"/>
    <x v="1"/>
    <x v="5"/>
    <n v="19542.919999999998"/>
    <n v="351.77255999999994"/>
    <n v="3"/>
    <n v="58628.76"/>
    <x v="4963"/>
    <n v="1.53"/>
    <n v="4957"/>
    <x v="22"/>
    <x v="8"/>
    <x v="8"/>
    <x v="8"/>
    <x v="17"/>
  </r>
  <r>
    <x v="4965"/>
    <x v="7"/>
    <x v="0"/>
    <x v="7"/>
    <x v="2"/>
    <x v="2"/>
    <n v="12866.65"/>
    <n v="231.59969999999998"/>
    <n v="2"/>
    <n v="25733.3"/>
    <x v="4964"/>
    <n v="4.63"/>
    <n v="1159"/>
    <x v="17"/>
    <x v="9"/>
    <x v="9"/>
    <x v="9"/>
    <x v="14"/>
  </r>
  <r>
    <x v="4966"/>
    <x v="6"/>
    <x v="4"/>
    <x v="6"/>
    <x v="0"/>
    <x v="1"/>
    <n v="15845.5"/>
    <n v="285.21899999999999"/>
    <n v="2"/>
    <n v="31691"/>
    <x v="4965"/>
    <n v="1.5"/>
    <n v="958"/>
    <x v="67"/>
    <x v="11"/>
    <x v="11"/>
    <x v="11"/>
    <x v="25"/>
  </r>
  <r>
    <x v="4967"/>
    <x v="2"/>
    <x v="2"/>
    <x v="2"/>
    <x v="1"/>
    <x v="0"/>
    <n v="11582.48"/>
    <n v="208.48463999999998"/>
    <n v="1"/>
    <n v="11582.48"/>
    <x v="4966"/>
    <n v="3.21"/>
    <n v="3253"/>
    <x v="346"/>
    <x v="9"/>
    <x v="9"/>
    <x v="9"/>
    <x v="12"/>
  </r>
  <r>
    <x v="4968"/>
    <x v="9"/>
    <x v="1"/>
    <x v="9"/>
    <x v="0"/>
    <x v="1"/>
    <n v="19249.490000000002"/>
    <n v="346.49081999999999"/>
    <n v="1"/>
    <n v="19249.490000000002"/>
    <x v="4967"/>
    <n v="4.4400000000000004"/>
    <n v="1139"/>
    <x v="93"/>
    <x v="7"/>
    <x v="7"/>
    <x v="7"/>
    <x v="26"/>
  </r>
  <r>
    <x v="4969"/>
    <x v="0"/>
    <x v="0"/>
    <x v="0"/>
    <x v="2"/>
    <x v="3"/>
    <n v="187.09"/>
    <n v="3.3676199999999996"/>
    <n v="2"/>
    <n v="374.18"/>
    <x v="4968"/>
    <n v="4.07"/>
    <n v="1012"/>
    <x v="261"/>
    <x v="7"/>
    <x v="7"/>
    <x v="7"/>
    <x v="29"/>
  </r>
  <r>
    <x v="4970"/>
    <x v="1"/>
    <x v="1"/>
    <x v="1"/>
    <x v="1"/>
    <x v="1"/>
    <n v="8406.07"/>
    <n v="151.30925999999999"/>
    <n v="2"/>
    <n v="16812.14"/>
    <x v="4969"/>
    <n v="1.1200000000000001"/>
    <n v="1772"/>
    <x v="208"/>
    <x v="0"/>
    <x v="0"/>
    <x v="0"/>
    <x v="26"/>
  </r>
  <r>
    <x v="4971"/>
    <x v="7"/>
    <x v="0"/>
    <x v="7"/>
    <x v="2"/>
    <x v="5"/>
    <n v="17827.3"/>
    <n v="320.89139999999998"/>
    <n v="5"/>
    <n v="89136.5"/>
    <x v="4970"/>
    <n v="3.07"/>
    <n v="454"/>
    <x v="283"/>
    <x v="0"/>
    <x v="0"/>
    <x v="0"/>
    <x v="3"/>
  </r>
  <r>
    <x v="4972"/>
    <x v="1"/>
    <x v="1"/>
    <x v="1"/>
    <x v="2"/>
    <x v="3"/>
    <n v="9987.89"/>
    <n v="179.78201999999999"/>
    <n v="2"/>
    <n v="19975.78"/>
    <x v="4971"/>
    <n v="1.45"/>
    <n v="4879"/>
    <x v="311"/>
    <x v="5"/>
    <x v="5"/>
    <x v="5"/>
    <x v="25"/>
  </r>
  <r>
    <x v="4973"/>
    <x v="3"/>
    <x v="3"/>
    <x v="3"/>
    <x v="1"/>
    <x v="2"/>
    <n v="11685.74"/>
    <n v="210.34331999999998"/>
    <n v="5"/>
    <n v="58428.7"/>
    <x v="4972"/>
    <n v="4.0999999999999996"/>
    <n v="491"/>
    <x v="222"/>
    <x v="9"/>
    <x v="9"/>
    <x v="9"/>
    <x v="13"/>
  </r>
  <r>
    <x v="4974"/>
    <x v="6"/>
    <x v="4"/>
    <x v="6"/>
    <x v="2"/>
    <x v="1"/>
    <n v="453.1"/>
    <n v="8.1557999999999993"/>
    <n v="5"/>
    <n v="2265.5"/>
    <x v="4973"/>
    <n v="4.68"/>
    <n v="1687"/>
    <x v="244"/>
    <x v="3"/>
    <x v="3"/>
    <x v="3"/>
    <x v="22"/>
  </r>
  <r>
    <x v="4975"/>
    <x v="1"/>
    <x v="1"/>
    <x v="1"/>
    <x v="1"/>
    <x v="5"/>
    <n v="2476"/>
    <n v="44.567999999999998"/>
    <n v="4"/>
    <n v="9904"/>
    <x v="4974"/>
    <n v="4.7699999999999996"/>
    <n v="4698"/>
    <x v="47"/>
    <x v="2"/>
    <x v="2"/>
    <x v="2"/>
    <x v="26"/>
  </r>
  <r>
    <x v="4976"/>
    <x v="8"/>
    <x v="3"/>
    <x v="8"/>
    <x v="2"/>
    <x v="0"/>
    <n v="1712.59"/>
    <n v="30.826619999999995"/>
    <n v="4"/>
    <n v="6850.36"/>
    <x v="4975"/>
    <n v="4.4000000000000004"/>
    <n v="1416"/>
    <x v="223"/>
    <x v="2"/>
    <x v="2"/>
    <x v="2"/>
    <x v="16"/>
  </r>
  <r>
    <x v="4977"/>
    <x v="3"/>
    <x v="3"/>
    <x v="3"/>
    <x v="0"/>
    <x v="4"/>
    <n v="9023.91"/>
    <n v="162.43037999999999"/>
    <n v="1"/>
    <n v="9023.91"/>
    <x v="4976"/>
    <n v="4.29"/>
    <n v="3921"/>
    <x v="137"/>
    <x v="7"/>
    <x v="7"/>
    <x v="7"/>
    <x v="16"/>
  </r>
  <r>
    <x v="4978"/>
    <x v="8"/>
    <x v="3"/>
    <x v="8"/>
    <x v="2"/>
    <x v="4"/>
    <n v="17308.189999999999"/>
    <n v="311.54741999999993"/>
    <n v="5"/>
    <n v="86540.95"/>
    <x v="4977"/>
    <n v="4.8"/>
    <n v="1449"/>
    <x v="291"/>
    <x v="1"/>
    <x v="1"/>
    <x v="1"/>
    <x v="21"/>
  </r>
  <r>
    <x v="4979"/>
    <x v="3"/>
    <x v="3"/>
    <x v="3"/>
    <x v="2"/>
    <x v="0"/>
    <n v="12199.83"/>
    <n v="219.59693999999999"/>
    <n v="4"/>
    <n v="48799.32"/>
    <x v="4978"/>
    <n v="1.29"/>
    <n v="1692"/>
    <x v="45"/>
    <x v="0"/>
    <x v="0"/>
    <x v="0"/>
    <x v="15"/>
  </r>
  <r>
    <x v="4980"/>
    <x v="2"/>
    <x v="2"/>
    <x v="2"/>
    <x v="0"/>
    <x v="2"/>
    <n v="2050.52"/>
    <n v="36.90936"/>
    <n v="2"/>
    <n v="4101.04"/>
    <x v="4979"/>
    <n v="4.33"/>
    <n v="3230"/>
    <x v="119"/>
    <x v="10"/>
    <x v="10"/>
    <x v="10"/>
    <x v="18"/>
  </r>
  <r>
    <x v="4981"/>
    <x v="4"/>
    <x v="0"/>
    <x v="4"/>
    <x v="1"/>
    <x v="2"/>
    <n v="13196.03"/>
    <n v="237.52853999999999"/>
    <n v="1"/>
    <n v="13196.03"/>
    <x v="4980"/>
    <n v="3.61"/>
    <n v="439"/>
    <x v="104"/>
    <x v="0"/>
    <x v="0"/>
    <x v="0"/>
    <x v="2"/>
  </r>
  <r>
    <x v="4982"/>
    <x v="5"/>
    <x v="1"/>
    <x v="5"/>
    <x v="1"/>
    <x v="0"/>
    <n v="15535.74"/>
    <n v="279.64331999999996"/>
    <n v="4"/>
    <n v="62142.96"/>
    <x v="4981"/>
    <n v="1.41"/>
    <n v="4992"/>
    <x v="93"/>
    <x v="7"/>
    <x v="7"/>
    <x v="7"/>
    <x v="26"/>
  </r>
  <r>
    <x v="4983"/>
    <x v="6"/>
    <x v="4"/>
    <x v="6"/>
    <x v="0"/>
    <x v="2"/>
    <n v="18561.5"/>
    <n v="334.10699999999997"/>
    <n v="5"/>
    <n v="92807.5"/>
    <x v="4982"/>
    <n v="3.45"/>
    <n v="3520"/>
    <x v="182"/>
    <x v="9"/>
    <x v="9"/>
    <x v="9"/>
    <x v="30"/>
  </r>
  <r>
    <x v="4984"/>
    <x v="2"/>
    <x v="2"/>
    <x v="2"/>
    <x v="0"/>
    <x v="4"/>
    <n v="14080.1"/>
    <n v="253.4418"/>
    <n v="1"/>
    <n v="14080.1"/>
    <x v="4983"/>
    <n v="4.17"/>
    <n v="1160"/>
    <x v="336"/>
    <x v="7"/>
    <x v="7"/>
    <x v="7"/>
    <x v="15"/>
  </r>
  <r>
    <x v="4985"/>
    <x v="9"/>
    <x v="1"/>
    <x v="9"/>
    <x v="1"/>
    <x v="4"/>
    <n v="9436.4"/>
    <n v="169.85519999999997"/>
    <n v="4"/>
    <n v="37745.599999999999"/>
    <x v="4984"/>
    <n v="3.74"/>
    <n v="1561"/>
    <x v="167"/>
    <x v="8"/>
    <x v="8"/>
    <x v="8"/>
    <x v="21"/>
  </r>
  <r>
    <x v="4986"/>
    <x v="8"/>
    <x v="3"/>
    <x v="8"/>
    <x v="2"/>
    <x v="3"/>
    <n v="6724.53"/>
    <n v="121.04153999999998"/>
    <n v="5"/>
    <n v="33622.65"/>
    <x v="4985"/>
    <n v="4.17"/>
    <n v="3762"/>
    <x v="290"/>
    <x v="3"/>
    <x v="3"/>
    <x v="3"/>
    <x v="16"/>
  </r>
  <r>
    <x v="4987"/>
    <x v="6"/>
    <x v="4"/>
    <x v="6"/>
    <x v="0"/>
    <x v="1"/>
    <n v="15176.32"/>
    <n v="273.17375999999996"/>
    <n v="4"/>
    <n v="60705.279999999999"/>
    <x v="4986"/>
    <n v="4.7699999999999996"/>
    <n v="518"/>
    <x v="109"/>
    <x v="11"/>
    <x v="11"/>
    <x v="11"/>
    <x v="11"/>
  </r>
  <r>
    <x v="4988"/>
    <x v="5"/>
    <x v="1"/>
    <x v="5"/>
    <x v="0"/>
    <x v="2"/>
    <n v="10890.94"/>
    <n v="196.03691999999998"/>
    <n v="3"/>
    <n v="32672.82"/>
    <x v="4987"/>
    <n v="4.51"/>
    <n v="3523"/>
    <x v="172"/>
    <x v="0"/>
    <x v="0"/>
    <x v="0"/>
    <x v="23"/>
  </r>
  <r>
    <x v="4989"/>
    <x v="0"/>
    <x v="0"/>
    <x v="0"/>
    <x v="0"/>
    <x v="5"/>
    <n v="4878.62"/>
    <n v="87.815159999999992"/>
    <n v="5"/>
    <n v="24393.1"/>
    <x v="4988"/>
    <n v="4.4400000000000004"/>
    <n v="4770"/>
    <x v="247"/>
    <x v="3"/>
    <x v="3"/>
    <x v="3"/>
    <x v="20"/>
  </r>
  <r>
    <x v="4990"/>
    <x v="4"/>
    <x v="0"/>
    <x v="4"/>
    <x v="2"/>
    <x v="1"/>
    <n v="836.4"/>
    <n v="15.055199999999999"/>
    <n v="5"/>
    <n v="4182"/>
    <x v="4989"/>
    <n v="2.23"/>
    <n v="3380"/>
    <x v="149"/>
    <x v="6"/>
    <x v="6"/>
    <x v="6"/>
    <x v="21"/>
  </r>
  <r>
    <x v="4991"/>
    <x v="9"/>
    <x v="1"/>
    <x v="9"/>
    <x v="0"/>
    <x v="5"/>
    <n v="14269.38"/>
    <n v="256.84883999999994"/>
    <n v="3"/>
    <n v="42808.14"/>
    <x v="4990"/>
    <n v="1.8"/>
    <n v="3907"/>
    <x v="304"/>
    <x v="10"/>
    <x v="10"/>
    <x v="10"/>
    <x v="0"/>
  </r>
  <r>
    <x v="4992"/>
    <x v="6"/>
    <x v="4"/>
    <x v="6"/>
    <x v="2"/>
    <x v="3"/>
    <n v="9117.26"/>
    <n v="164.11068"/>
    <n v="1"/>
    <n v="9117.26"/>
    <x v="4991"/>
    <n v="4.4000000000000004"/>
    <n v="3248"/>
    <x v="40"/>
    <x v="0"/>
    <x v="0"/>
    <x v="0"/>
    <x v="5"/>
  </r>
  <r>
    <x v="4993"/>
    <x v="8"/>
    <x v="3"/>
    <x v="8"/>
    <x v="0"/>
    <x v="2"/>
    <n v="18957.89"/>
    <n v="341.24201999999997"/>
    <n v="4"/>
    <n v="75831.56"/>
    <x v="4992"/>
    <n v="1.9"/>
    <n v="2601"/>
    <x v="246"/>
    <x v="10"/>
    <x v="10"/>
    <x v="10"/>
    <x v="12"/>
  </r>
  <r>
    <x v="4994"/>
    <x v="8"/>
    <x v="3"/>
    <x v="8"/>
    <x v="2"/>
    <x v="2"/>
    <n v="11806.59"/>
    <n v="212.51862"/>
    <n v="3"/>
    <n v="35419.769999999997"/>
    <x v="4993"/>
    <n v="4.28"/>
    <n v="649"/>
    <x v="313"/>
    <x v="4"/>
    <x v="4"/>
    <x v="4"/>
    <x v="26"/>
  </r>
  <r>
    <x v="4995"/>
    <x v="2"/>
    <x v="2"/>
    <x v="2"/>
    <x v="2"/>
    <x v="4"/>
    <n v="1972.73"/>
    <n v="35.509139999999995"/>
    <n v="3"/>
    <n v="5918.19"/>
    <x v="4994"/>
    <n v="3.51"/>
    <n v="3556"/>
    <x v="222"/>
    <x v="9"/>
    <x v="9"/>
    <x v="9"/>
    <x v="13"/>
  </r>
  <r>
    <x v="4996"/>
    <x v="8"/>
    <x v="3"/>
    <x v="8"/>
    <x v="0"/>
    <x v="3"/>
    <n v="3886.7"/>
    <n v="69.960599999999985"/>
    <n v="2"/>
    <n v="7773.4"/>
    <x v="4995"/>
    <n v="3.39"/>
    <n v="477"/>
    <x v="173"/>
    <x v="5"/>
    <x v="5"/>
    <x v="5"/>
    <x v="3"/>
  </r>
  <r>
    <x v="4997"/>
    <x v="9"/>
    <x v="1"/>
    <x v="9"/>
    <x v="1"/>
    <x v="1"/>
    <n v="13632.6"/>
    <n v="245.38679999999999"/>
    <n v="5"/>
    <n v="68163"/>
    <x v="4996"/>
    <n v="2.56"/>
    <n v="316"/>
    <x v="91"/>
    <x v="8"/>
    <x v="8"/>
    <x v="8"/>
    <x v="8"/>
  </r>
  <r>
    <x v="4998"/>
    <x v="4"/>
    <x v="0"/>
    <x v="4"/>
    <x v="1"/>
    <x v="5"/>
    <n v="9869.58"/>
    <n v="177.65243999999998"/>
    <n v="1"/>
    <n v="9869.58"/>
    <x v="4997"/>
    <n v="2.44"/>
    <n v="4953"/>
    <x v="148"/>
    <x v="2"/>
    <x v="2"/>
    <x v="2"/>
    <x v="6"/>
  </r>
  <r>
    <x v="4999"/>
    <x v="9"/>
    <x v="1"/>
    <x v="9"/>
    <x v="0"/>
    <x v="5"/>
    <n v="14839.46"/>
    <n v="267.11027999999999"/>
    <n v="2"/>
    <n v="29678.92"/>
    <x v="4998"/>
    <n v="2"/>
    <n v="3717"/>
    <x v="323"/>
    <x v="1"/>
    <x v="1"/>
    <x v="1"/>
    <x v="16"/>
  </r>
  <r>
    <x v="5000"/>
    <x v="1"/>
    <x v="1"/>
    <x v="1"/>
    <x v="2"/>
    <x v="1"/>
    <n v="15895.04"/>
    <n v="286.11072000000001"/>
    <n v="4"/>
    <n v="63580.160000000003"/>
    <x v="4999"/>
    <n v="3.64"/>
    <n v="851"/>
    <x v="284"/>
    <x v="2"/>
    <x v="2"/>
    <x v="2"/>
    <x v="30"/>
  </r>
  <r>
    <x v="5001"/>
    <x v="8"/>
    <x v="3"/>
    <x v="8"/>
    <x v="2"/>
    <x v="0"/>
    <n v="12651.59"/>
    <n v="227.72861999999998"/>
    <n v="1"/>
    <n v="12651.59"/>
    <x v="5000"/>
    <n v="3.73"/>
    <n v="490"/>
    <x v="48"/>
    <x v="6"/>
    <x v="6"/>
    <x v="6"/>
    <x v="27"/>
  </r>
  <r>
    <x v="5002"/>
    <x v="5"/>
    <x v="1"/>
    <x v="5"/>
    <x v="0"/>
    <x v="2"/>
    <n v="1964.04"/>
    <n v="35.352719999999998"/>
    <n v="2"/>
    <n v="3928.08"/>
    <x v="5001"/>
    <n v="4.99"/>
    <n v="3279"/>
    <x v="98"/>
    <x v="8"/>
    <x v="8"/>
    <x v="8"/>
    <x v="19"/>
  </r>
  <r>
    <x v="5003"/>
    <x v="1"/>
    <x v="1"/>
    <x v="1"/>
    <x v="0"/>
    <x v="1"/>
    <n v="11794.64"/>
    <n v="212.30351999999996"/>
    <n v="3"/>
    <n v="35383.919999999998"/>
    <x v="5002"/>
    <n v="4.79"/>
    <n v="1046"/>
    <x v="263"/>
    <x v="1"/>
    <x v="1"/>
    <x v="1"/>
    <x v="20"/>
  </r>
  <r>
    <x v="5004"/>
    <x v="2"/>
    <x v="2"/>
    <x v="2"/>
    <x v="2"/>
    <x v="3"/>
    <n v="8824.32"/>
    <n v="158.83775999999997"/>
    <n v="4"/>
    <n v="35297.279999999999"/>
    <x v="5003"/>
    <n v="3.54"/>
    <n v="740"/>
    <x v="73"/>
    <x v="4"/>
    <x v="4"/>
    <x v="4"/>
    <x v="0"/>
  </r>
  <r>
    <x v="5005"/>
    <x v="2"/>
    <x v="2"/>
    <x v="2"/>
    <x v="0"/>
    <x v="5"/>
    <n v="1370.15"/>
    <n v="24.662700000000001"/>
    <n v="5"/>
    <n v="6850.75"/>
    <x v="5004"/>
    <n v="2.34"/>
    <n v="4604"/>
    <x v="284"/>
    <x v="2"/>
    <x v="2"/>
    <x v="2"/>
    <x v="30"/>
  </r>
  <r>
    <x v="5006"/>
    <x v="5"/>
    <x v="1"/>
    <x v="5"/>
    <x v="1"/>
    <x v="3"/>
    <n v="11942.17"/>
    <n v="214.95905999999999"/>
    <n v="3"/>
    <n v="35826.51"/>
    <x v="5005"/>
    <n v="4.05"/>
    <n v="1634"/>
    <x v="64"/>
    <x v="7"/>
    <x v="7"/>
    <x v="7"/>
    <x v="7"/>
  </r>
  <r>
    <x v="5007"/>
    <x v="0"/>
    <x v="0"/>
    <x v="0"/>
    <x v="0"/>
    <x v="2"/>
    <n v="4944.3500000000004"/>
    <n v="88.9983"/>
    <n v="2"/>
    <n v="9888.7000000000007"/>
    <x v="5006"/>
    <n v="1.84"/>
    <n v="4996"/>
    <x v="286"/>
    <x v="5"/>
    <x v="5"/>
    <x v="5"/>
    <x v="10"/>
  </r>
  <r>
    <x v="5008"/>
    <x v="9"/>
    <x v="1"/>
    <x v="9"/>
    <x v="0"/>
    <x v="0"/>
    <n v="14428.9"/>
    <n v="259.72019999999998"/>
    <n v="5"/>
    <n v="72144.5"/>
    <x v="5007"/>
    <n v="1.7"/>
    <n v="3462"/>
    <x v="20"/>
    <x v="1"/>
    <x v="1"/>
    <x v="1"/>
    <x v="5"/>
  </r>
  <r>
    <x v="5009"/>
    <x v="7"/>
    <x v="0"/>
    <x v="7"/>
    <x v="2"/>
    <x v="1"/>
    <n v="16193.64"/>
    <n v="291.48551999999995"/>
    <n v="1"/>
    <n v="16193.64"/>
    <x v="5008"/>
    <n v="1.84"/>
    <n v="2402"/>
    <x v="213"/>
    <x v="3"/>
    <x v="3"/>
    <x v="3"/>
    <x v="12"/>
  </r>
  <r>
    <x v="5010"/>
    <x v="5"/>
    <x v="1"/>
    <x v="5"/>
    <x v="1"/>
    <x v="2"/>
    <n v="11816.54"/>
    <n v="212.69772"/>
    <n v="4"/>
    <n v="47266.16"/>
    <x v="5009"/>
    <n v="4.97"/>
    <n v="348"/>
    <x v="296"/>
    <x v="0"/>
    <x v="0"/>
    <x v="0"/>
    <x v="17"/>
  </r>
  <r>
    <x v="5011"/>
    <x v="1"/>
    <x v="1"/>
    <x v="1"/>
    <x v="1"/>
    <x v="3"/>
    <n v="4362.8599999999997"/>
    <n v="78.531479999999988"/>
    <n v="2"/>
    <n v="8725.7199999999993"/>
    <x v="5010"/>
    <n v="1.22"/>
    <n v="4611"/>
    <x v="72"/>
    <x v="11"/>
    <x v="11"/>
    <x v="11"/>
    <x v="20"/>
  </r>
  <r>
    <x v="5012"/>
    <x v="4"/>
    <x v="0"/>
    <x v="4"/>
    <x v="1"/>
    <x v="0"/>
    <n v="17049.21"/>
    <n v="306.88577999999995"/>
    <n v="1"/>
    <n v="17049.21"/>
    <x v="5011"/>
    <n v="1.81"/>
    <n v="3513"/>
    <x v="248"/>
    <x v="1"/>
    <x v="1"/>
    <x v="1"/>
    <x v="7"/>
  </r>
  <r>
    <x v="5013"/>
    <x v="3"/>
    <x v="3"/>
    <x v="3"/>
    <x v="2"/>
    <x v="2"/>
    <n v="1037.43"/>
    <n v="18.673739999999999"/>
    <n v="5"/>
    <n v="5187.1499999999996"/>
    <x v="5012"/>
    <n v="3.29"/>
    <n v="3540"/>
    <x v="196"/>
    <x v="1"/>
    <x v="1"/>
    <x v="1"/>
    <x v="11"/>
  </r>
  <r>
    <x v="5014"/>
    <x v="7"/>
    <x v="0"/>
    <x v="7"/>
    <x v="1"/>
    <x v="0"/>
    <n v="12958.93"/>
    <n v="233.26074"/>
    <n v="5"/>
    <n v="64794.65"/>
    <x v="5013"/>
    <n v="3.63"/>
    <n v="4450"/>
    <x v="176"/>
    <x v="6"/>
    <x v="6"/>
    <x v="6"/>
    <x v="9"/>
  </r>
  <r>
    <x v="5015"/>
    <x v="4"/>
    <x v="0"/>
    <x v="4"/>
    <x v="2"/>
    <x v="5"/>
    <n v="10576.44"/>
    <n v="190.37592000000001"/>
    <n v="1"/>
    <n v="10576.44"/>
    <x v="5014"/>
    <n v="2.2200000000000002"/>
    <n v="4215"/>
    <x v="198"/>
    <x v="9"/>
    <x v="9"/>
    <x v="9"/>
    <x v="3"/>
  </r>
  <r>
    <x v="5016"/>
    <x v="6"/>
    <x v="4"/>
    <x v="6"/>
    <x v="2"/>
    <x v="1"/>
    <n v="8173.94"/>
    <n v="147.13091999999997"/>
    <n v="4"/>
    <n v="32695.759999999998"/>
    <x v="5015"/>
    <n v="4.1900000000000004"/>
    <n v="2090"/>
    <x v="331"/>
    <x v="8"/>
    <x v="8"/>
    <x v="8"/>
    <x v="2"/>
  </r>
  <r>
    <x v="5017"/>
    <x v="6"/>
    <x v="4"/>
    <x v="6"/>
    <x v="0"/>
    <x v="3"/>
    <n v="15981.21"/>
    <n v="287.66177999999996"/>
    <n v="4"/>
    <n v="63924.84"/>
    <x v="5016"/>
    <n v="4.1900000000000004"/>
    <n v="2412"/>
    <x v="333"/>
    <x v="8"/>
    <x v="8"/>
    <x v="8"/>
    <x v="26"/>
  </r>
  <r>
    <x v="5018"/>
    <x v="6"/>
    <x v="4"/>
    <x v="6"/>
    <x v="2"/>
    <x v="5"/>
    <n v="16344.09"/>
    <n v="294.19361999999995"/>
    <n v="4"/>
    <n v="65376.36"/>
    <x v="5017"/>
    <n v="4.9400000000000004"/>
    <n v="1574"/>
    <x v="16"/>
    <x v="2"/>
    <x v="2"/>
    <x v="2"/>
    <x v="12"/>
  </r>
  <r>
    <x v="5019"/>
    <x v="3"/>
    <x v="3"/>
    <x v="3"/>
    <x v="0"/>
    <x v="1"/>
    <n v="19957.16"/>
    <n v="359.22887999999995"/>
    <n v="2"/>
    <n v="39914.32"/>
    <x v="5018"/>
    <n v="4.21"/>
    <n v="4308"/>
    <x v="319"/>
    <x v="3"/>
    <x v="3"/>
    <x v="3"/>
    <x v="14"/>
  </r>
  <r>
    <x v="5020"/>
    <x v="0"/>
    <x v="0"/>
    <x v="0"/>
    <x v="0"/>
    <x v="3"/>
    <n v="18005.95"/>
    <n v="324.1071"/>
    <n v="5"/>
    <n v="90029.75"/>
    <x v="5019"/>
    <n v="2.2599999999999998"/>
    <n v="1202"/>
    <x v="37"/>
    <x v="5"/>
    <x v="5"/>
    <x v="5"/>
    <x v="18"/>
  </r>
  <r>
    <x v="5021"/>
    <x v="2"/>
    <x v="2"/>
    <x v="2"/>
    <x v="1"/>
    <x v="2"/>
    <n v="7535.22"/>
    <n v="135.63396"/>
    <n v="3"/>
    <n v="22605.66"/>
    <x v="5020"/>
    <n v="3.65"/>
    <n v="4536"/>
    <x v="111"/>
    <x v="6"/>
    <x v="6"/>
    <x v="6"/>
    <x v="13"/>
  </r>
  <r>
    <x v="5022"/>
    <x v="0"/>
    <x v="0"/>
    <x v="0"/>
    <x v="2"/>
    <x v="5"/>
    <n v="3675.66"/>
    <n v="66.161879999999996"/>
    <n v="5"/>
    <n v="18378.3"/>
    <x v="5021"/>
    <n v="3.7"/>
    <n v="2076"/>
    <x v="272"/>
    <x v="7"/>
    <x v="7"/>
    <x v="7"/>
    <x v="24"/>
  </r>
  <r>
    <x v="5023"/>
    <x v="4"/>
    <x v="0"/>
    <x v="4"/>
    <x v="1"/>
    <x v="2"/>
    <n v="10765.41"/>
    <n v="193.77737999999999"/>
    <n v="3"/>
    <n v="32296.23"/>
    <x v="5022"/>
    <n v="2.63"/>
    <n v="3930"/>
    <x v="46"/>
    <x v="0"/>
    <x v="0"/>
    <x v="0"/>
    <x v="25"/>
  </r>
  <r>
    <x v="5024"/>
    <x v="2"/>
    <x v="2"/>
    <x v="2"/>
    <x v="2"/>
    <x v="4"/>
    <n v="2848.13"/>
    <n v="51.26634"/>
    <n v="5"/>
    <n v="14240.65"/>
    <x v="5023"/>
    <n v="4.93"/>
    <n v="4952"/>
    <x v="8"/>
    <x v="5"/>
    <x v="5"/>
    <x v="5"/>
    <x v="8"/>
  </r>
  <r>
    <x v="5025"/>
    <x v="5"/>
    <x v="1"/>
    <x v="5"/>
    <x v="1"/>
    <x v="0"/>
    <n v="7782.82"/>
    <n v="140.09075999999999"/>
    <n v="5"/>
    <n v="38914.1"/>
    <x v="5024"/>
    <n v="2.95"/>
    <n v="3967"/>
    <x v="153"/>
    <x v="10"/>
    <x v="10"/>
    <x v="10"/>
    <x v="13"/>
  </r>
  <r>
    <x v="5026"/>
    <x v="4"/>
    <x v="0"/>
    <x v="4"/>
    <x v="0"/>
    <x v="0"/>
    <n v="11817.58"/>
    <n v="212.71643999999998"/>
    <n v="1"/>
    <n v="11817.58"/>
    <x v="5025"/>
    <n v="2.4500000000000002"/>
    <n v="1646"/>
    <x v="239"/>
    <x v="5"/>
    <x v="5"/>
    <x v="5"/>
    <x v="16"/>
  </r>
  <r>
    <x v="5027"/>
    <x v="4"/>
    <x v="0"/>
    <x v="4"/>
    <x v="0"/>
    <x v="3"/>
    <n v="18821.96"/>
    <n v="338.79527999999993"/>
    <n v="5"/>
    <n v="94109.8"/>
    <x v="5026"/>
    <n v="2.09"/>
    <n v="1034"/>
    <x v="106"/>
    <x v="3"/>
    <x v="3"/>
    <x v="3"/>
    <x v="1"/>
  </r>
  <r>
    <x v="5028"/>
    <x v="6"/>
    <x v="4"/>
    <x v="6"/>
    <x v="0"/>
    <x v="2"/>
    <n v="7975.59"/>
    <n v="143.56062"/>
    <n v="1"/>
    <n v="7975.59"/>
    <x v="5027"/>
    <n v="4"/>
    <n v="2077"/>
    <x v="261"/>
    <x v="7"/>
    <x v="7"/>
    <x v="7"/>
    <x v="29"/>
  </r>
  <r>
    <x v="5029"/>
    <x v="1"/>
    <x v="1"/>
    <x v="1"/>
    <x v="2"/>
    <x v="1"/>
    <n v="10927.03"/>
    <n v="196.68654000000001"/>
    <n v="1"/>
    <n v="10927.03"/>
    <x v="5028"/>
    <n v="1.39"/>
    <n v="516"/>
    <x v="232"/>
    <x v="6"/>
    <x v="6"/>
    <x v="6"/>
    <x v="25"/>
  </r>
  <r>
    <x v="5030"/>
    <x v="1"/>
    <x v="1"/>
    <x v="1"/>
    <x v="0"/>
    <x v="1"/>
    <n v="5294.73"/>
    <n v="95.30513999999998"/>
    <n v="4"/>
    <n v="21178.92"/>
    <x v="5029"/>
    <n v="2.5099999999999998"/>
    <n v="607"/>
    <x v="333"/>
    <x v="8"/>
    <x v="8"/>
    <x v="8"/>
    <x v="26"/>
  </r>
  <r>
    <x v="5031"/>
    <x v="2"/>
    <x v="2"/>
    <x v="2"/>
    <x v="1"/>
    <x v="1"/>
    <n v="11879.79"/>
    <n v="213.83622"/>
    <n v="5"/>
    <n v="59398.95"/>
    <x v="5030"/>
    <n v="4.55"/>
    <n v="3924"/>
    <x v="140"/>
    <x v="1"/>
    <x v="1"/>
    <x v="1"/>
    <x v="23"/>
  </r>
  <r>
    <x v="5032"/>
    <x v="6"/>
    <x v="4"/>
    <x v="6"/>
    <x v="0"/>
    <x v="4"/>
    <n v="17928.57"/>
    <n v="322.71425999999997"/>
    <n v="1"/>
    <n v="17928.57"/>
    <x v="5031"/>
    <n v="1.89"/>
    <n v="3952"/>
    <x v="225"/>
    <x v="5"/>
    <x v="5"/>
    <x v="5"/>
    <x v="14"/>
  </r>
  <r>
    <x v="5033"/>
    <x v="6"/>
    <x v="4"/>
    <x v="6"/>
    <x v="2"/>
    <x v="2"/>
    <n v="19437.77"/>
    <n v="349.87986000000001"/>
    <n v="5"/>
    <n v="97188.85"/>
    <x v="5032"/>
    <n v="1.76"/>
    <n v="1315"/>
    <x v="177"/>
    <x v="8"/>
    <x v="8"/>
    <x v="8"/>
    <x v="20"/>
  </r>
  <r>
    <x v="5034"/>
    <x v="4"/>
    <x v="0"/>
    <x v="4"/>
    <x v="1"/>
    <x v="1"/>
    <n v="8330.86"/>
    <n v="149.95547999999999"/>
    <n v="1"/>
    <n v="8330.86"/>
    <x v="5033"/>
    <n v="3.17"/>
    <n v="3396"/>
    <x v="341"/>
    <x v="0"/>
    <x v="0"/>
    <x v="0"/>
    <x v="19"/>
  </r>
  <r>
    <x v="5035"/>
    <x v="6"/>
    <x v="4"/>
    <x v="6"/>
    <x v="0"/>
    <x v="5"/>
    <n v="16237.02"/>
    <n v="292.26635999999996"/>
    <n v="5"/>
    <n v="81185.100000000006"/>
    <x v="5034"/>
    <n v="3.26"/>
    <n v="1022"/>
    <x v="101"/>
    <x v="2"/>
    <x v="2"/>
    <x v="2"/>
    <x v="4"/>
  </r>
  <r>
    <x v="5036"/>
    <x v="1"/>
    <x v="1"/>
    <x v="1"/>
    <x v="1"/>
    <x v="4"/>
    <n v="17902.02"/>
    <n v="322.23635999999999"/>
    <n v="3"/>
    <n v="53706.06"/>
    <x v="5035"/>
    <n v="3.45"/>
    <n v="3364"/>
    <x v="23"/>
    <x v="6"/>
    <x v="6"/>
    <x v="6"/>
    <x v="17"/>
  </r>
  <r>
    <x v="5037"/>
    <x v="6"/>
    <x v="4"/>
    <x v="6"/>
    <x v="1"/>
    <x v="3"/>
    <n v="3974.96"/>
    <n v="71.549279999999996"/>
    <n v="1"/>
    <n v="3974.96"/>
    <x v="5036"/>
    <n v="2.78"/>
    <n v="2636"/>
    <x v="318"/>
    <x v="4"/>
    <x v="4"/>
    <x v="4"/>
    <x v="27"/>
  </r>
  <r>
    <x v="5038"/>
    <x v="6"/>
    <x v="4"/>
    <x v="6"/>
    <x v="0"/>
    <x v="2"/>
    <n v="1736.18"/>
    <n v="31.251239999999999"/>
    <n v="2"/>
    <n v="3472.36"/>
    <x v="5037"/>
    <n v="3"/>
    <n v="2586"/>
    <x v="99"/>
    <x v="9"/>
    <x v="9"/>
    <x v="9"/>
    <x v="20"/>
  </r>
  <r>
    <x v="5039"/>
    <x v="1"/>
    <x v="1"/>
    <x v="1"/>
    <x v="0"/>
    <x v="0"/>
    <n v="3921.43"/>
    <n v="70.585739999999987"/>
    <n v="2"/>
    <n v="7842.86"/>
    <x v="5038"/>
    <n v="4.2"/>
    <n v="1818"/>
    <x v="286"/>
    <x v="5"/>
    <x v="5"/>
    <x v="5"/>
    <x v="10"/>
  </r>
  <r>
    <x v="5040"/>
    <x v="8"/>
    <x v="3"/>
    <x v="8"/>
    <x v="2"/>
    <x v="3"/>
    <n v="16821.05"/>
    <n v="302.77889999999996"/>
    <n v="1"/>
    <n v="16821.05"/>
    <x v="5039"/>
    <n v="4.05"/>
    <n v="4346"/>
    <x v="267"/>
    <x v="2"/>
    <x v="2"/>
    <x v="2"/>
    <x v="23"/>
  </r>
  <r>
    <x v="5041"/>
    <x v="5"/>
    <x v="1"/>
    <x v="5"/>
    <x v="2"/>
    <x v="4"/>
    <n v="12802.44"/>
    <n v="230.44391999999999"/>
    <n v="2"/>
    <n v="25604.880000000001"/>
    <x v="5040"/>
    <n v="2.0499999999999998"/>
    <n v="252"/>
    <x v="213"/>
    <x v="3"/>
    <x v="3"/>
    <x v="3"/>
    <x v="12"/>
  </r>
  <r>
    <x v="5042"/>
    <x v="3"/>
    <x v="3"/>
    <x v="3"/>
    <x v="1"/>
    <x v="3"/>
    <n v="8918.6299999999992"/>
    <n v="160.53533999999996"/>
    <n v="1"/>
    <n v="8918.6299999999992"/>
    <x v="5041"/>
    <n v="2.59"/>
    <n v="2498"/>
    <x v="206"/>
    <x v="6"/>
    <x v="6"/>
    <x v="6"/>
    <x v="3"/>
  </r>
  <r>
    <x v="5043"/>
    <x v="9"/>
    <x v="1"/>
    <x v="9"/>
    <x v="2"/>
    <x v="3"/>
    <n v="8875.51"/>
    <n v="159.75917999999999"/>
    <n v="5"/>
    <n v="44377.55"/>
    <x v="5042"/>
    <n v="1.34"/>
    <n v="3183"/>
    <x v="107"/>
    <x v="10"/>
    <x v="10"/>
    <x v="10"/>
    <x v="28"/>
  </r>
  <r>
    <x v="5044"/>
    <x v="5"/>
    <x v="1"/>
    <x v="5"/>
    <x v="2"/>
    <x v="3"/>
    <n v="19800.97"/>
    <n v="356.41746000000001"/>
    <n v="2"/>
    <n v="39601.94"/>
    <x v="5043"/>
    <n v="3.39"/>
    <n v="204"/>
    <x v="42"/>
    <x v="11"/>
    <x v="11"/>
    <x v="11"/>
    <x v="23"/>
  </r>
  <r>
    <x v="5045"/>
    <x v="7"/>
    <x v="0"/>
    <x v="7"/>
    <x v="0"/>
    <x v="5"/>
    <n v="12883.37"/>
    <n v="231.90065999999999"/>
    <n v="5"/>
    <n v="64416.85"/>
    <x v="5044"/>
    <n v="1.45"/>
    <n v="4899"/>
    <x v="331"/>
    <x v="8"/>
    <x v="8"/>
    <x v="8"/>
    <x v="2"/>
  </r>
  <r>
    <x v="5046"/>
    <x v="4"/>
    <x v="0"/>
    <x v="4"/>
    <x v="2"/>
    <x v="1"/>
    <n v="18729.439999999999"/>
    <n v="337.12991999999997"/>
    <n v="3"/>
    <n v="56188.32"/>
    <x v="5045"/>
    <n v="2.37"/>
    <n v="884"/>
    <x v="274"/>
    <x v="5"/>
    <x v="5"/>
    <x v="5"/>
    <x v="7"/>
  </r>
  <r>
    <x v="5047"/>
    <x v="9"/>
    <x v="1"/>
    <x v="9"/>
    <x v="1"/>
    <x v="3"/>
    <n v="1110.1300000000001"/>
    <n v="19.982340000000001"/>
    <n v="5"/>
    <n v="5550.65"/>
    <x v="5046"/>
    <n v="4.1399999999999997"/>
    <n v="4501"/>
    <x v="121"/>
    <x v="8"/>
    <x v="8"/>
    <x v="8"/>
    <x v="27"/>
  </r>
  <r>
    <x v="5048"/>
    <x v="0"/>
    <x v="0"/>
    <x v="0"/>
    <x v="1"/>
    <x v="5"/>
    <n v="643.69000000000005"/>
    <n v="11.58642"/>
    <n v="4"/>
    <n v="2574.7600000000002"/>
    <x v="5047"/>
    <n v="2.29"/>
    <n v="637"/>
    <x v="43"/>
    <x v="6"/>
    <x v="6"/>
    <x v="6"/>
    <x v="24"/>
  </r>
  <r>
    <x v="5049"/>
    <x v="8"/>
    <x v="3"/>
    <x v="8"/>
    <x v="0"/>
    <x v="1"/>
    <n v="9938.41"/>
    <n v="178.89138"/>
    <n v="1"/>
    <n v="9938.41"/>
    <x v="5048"/>
    <n v="3.79"/>
    <n v="1032"/>
    <x v="77"/>
    <x v="6"/>
    <x v="6"/>
    <x v="6"/>
    <x v="23"/>
  </r>
  <r>
    <x v="5050"/>
    <x v="3"/>
    <x v="3"/>
    <x v="3"/>
    <x v="1"/>
    <x v="5"/>
    <n v="15291.19"/>
    <n v="275.24142000000001"/>
    <n v="1"/>
    <n v="15291.19"/>
    <x v="5049"/>
    <n v="3.88"/>
    <n v="609"/>
    <x v="16"/>
    <x v="2"/>
    <x v="2"/>
    <x v="2"/>
    <x v="12"/>
  </r>
  <r>
    <x v="5051"/>
    <x v="5"/>
    <x v="1"/>
    <x v="5"/>
    <x v="1"/>
    <x v="0"/>
    <n v="15885.55"/>
    <n v="285.93989999999997"/>
    <n v="3"/>
    <n v="47656.65"/>
    <x v="5050"/>
    <n v="3.93"/>
    <n v="4000"/>
    <x v="126"/>
    <x v="5"/>
    <x v="5"/>
    <x v="5"/>
    <x v="24"/>
  </r>
  <r>
    <x v="5052"/>
    <x v="6"/>
    <x v="4"/>
    <x v="6"/>
    <x v="2"/>
    <x v="2"/>
    <n v="9368.7199999999993"/>
    <n v="168.63695999999999"/>
    <n v="3"/>
    <n v="28106.16"/>
    <x v="5051"/>
    <n v="2.4300000000000002"/>
    <n v="4865"/>
    <x v="223"/>
    <x v="2"/>
    <x v="2"/>
    <x v="2"/>
    <x v="16"/>
  </r>
  <r>
    <x v="5053"/>
    <x v="1"/>
    <x v="1"/>
    <x v="1"/>
    <x v="2"/>
    <x v="4"/>
    <n v="5664.78"/>
    <n v="101.96603999999999"/>
    <n v="4"/>
    <n v="22659.119999999999"/>
    <x v="5052"/>
    <n v="1.18"/>
    <n v="1273"/>
    <x v="206"/>
    <x v="6"/>
    <x v="6"/>
    <x v="6"/>
    <x v="3"/>
  </r>
  <r>
    <x v="5054"/>
    <x v="5"/>
    <x v="1"/>
    <x v="5"/>
    <x v="2"/>
    <x v="3"/>
    <n v="13769.93"/>
    <n v="247.85873999999998"/>
    <n v="1"/>
    <n v="13769.93"/>
    <x v="5053"/>
    <n v="4.91"/>
    <n v="190"/>
    <x v="83"/>
    <x v="8"/>
    <x v="8"/>
    <x v="8"/>
    <x v="28"/>
  </r>
  <r>
    <x v="5055"/>
    <x v="0"/>
    <x v="0"/>
    <x v="0"/>
    <x v="0"/>
    <x v="3"/>
    <n v="1039.27"/>
    <n v="18.706859999999999"/>
    <n v="2"/>
    <n v="2078.54"/>
    <x v="5054"/>
    <n v="4.6399999999999997"/>
    <n v="4722"/>
    <x v="106"/>
    <x v="3"/>
    <x v="3"/>
    <x v="3"/>
    <x v="1"/>
  </r>
  <r>
    <x v="5056"/>
    <x v="8"/>
    <x v="3"/>
    <x v="8"/>
    <x v="0"/>
    <x v="1"/>
    <n v="2059.7800000000002"/>
    <n v="37.076039999999999"/>
    <n v="3"/>
    <n v="6179.34"/>
    <x v="5055"/>
    <n v="4.1100000000000003"/>
    <n v="2493"/>
    <x v="300"/>
    <x v="4"/>
    <x v="4"/>
    <x v="4"/>
    <x v="13"/>
  </r>
  <r>
    <x v="5057"/>
    <x v="9"/>
    <x v="1"/>
    <x v="9"/>
    <x v="0"/>
    <x v="0"/>
    <n v="16807.62"/>
    <n v="302.53715999999997"/>
    <n v="5"/>
    <n v="84038.1"/>
    <x v="5056"/>
    <n v="4.29"/>
    <n v="4825"/>
    <x v="243"/>
    <x v="5"/>
    <x v="5"/>
    <x v="5"/>
    <x v="27"/>
  </r>
  <r>
    <x v="5058"/>
    <x v="5"/>
    <x v="1"/>
    <x v="5"/>
    <x v="1"/>
    <x v="2"/>
    <n v="10444.700000000001"/>
    <n v="188.00460000000001"/>
    <n v="1"/>
    <n v="10444.700000000001"/>
    <x v="5057"/>
    <n v="2.23"/>
    <n v="2139"/>
    <x v="296"/>
    <x v="0"/>
    <x v="0"/>
    <x v="0"/>
    <x v="17"/>
  </r>
  <r>
    <x v="5059"/>
    <x v="4"/>
    <x v="0"/>
    <x v="4"/>
    <x v="1"/>
    <x v="4"/>
    <n v="2261.9"/>
    <n v="40.714199999999998"/>
    <n v="1"/>
    <n v="2261.9"/>
    <x v="5058"/>
    <n v="4.88"/>
    <n v="2652"/>
    <x v="346"/>
    <x v="9"/>
    <x v="9"/>
    <x v="9"/>
    <x v="12"/>
  </r>
  <r>
    <x v="5060"/>
    <x v="9"/>
    <x v="1"/>
    <x v="9"/>
    <x v="1"/>
    <x v="3"/>
    <n v="12060.55"/>
    <n v="217.08989999999997"/>
    <n v="3"/>
    <n v="36181.65"/>
    <x v="5059"/>
    <n v="3.63"/>
    <n v="4142"/>
    <x v="151"/>
    <x v="10"/>
    <x v="10"/>
    <x v="10"/>
    <x v="11"/>
  </r>
  <r>
    <x v="5061"/>
    <x v="3"/>
    <x v="3"/>
    <x v="3"/>
    <x v="1"/>
    <x v="0"/>
    <n v="5807.69"/>
    <n v="104.53841999999999"/>
    <n v="4"/>
    <n v="23230.76"/>
    <x v="5060"/>
    <n v="5"/>
    <n v="4431"/>
    <x v="234"/>
    <x v="1"/>
    <x v="1"/>
    <x v="1"/>
    <x v="6"/>
  </r>
  <r>
    <x v="5062"/>
    <x v="0"/>
    <x v="0"/>
    <x v="0"/>
    <x v="1"/>
    <x v="3"/>
    <n v="10583.38"/>
    <n v="190.50083999999998"/>
    <n v="3"/>
    <n v="31750.14"/>
    <x v="5061"/>
    <n v="4.46"/>
    <n v="4742"/>
    <x v="339"/>
    <x v="11"/>
    <x v="11"/>
    <x v="11"/>
    <x v="12"/>
  </r>
  <r>
    <x v="5063"/>
    <x v="2"/>
    <x v="2"/>
    <x v="2"/>
    <x v="0"/>
    <x v="5"/>
    <n v="19607.939999999999"/>
    <n v="352.94291999999996"/>
    <n v="1"/>
    <n v="19607.939999999999"/>
    <x v="5062"/>
    <n v="3.99"/>
    <n v="3003"/>
    <x v="54"/>
    <x v="0"/>
    <x v="0"/>
    <x v="0"/>
    <x v="7"/>
  </r>
  <r>
    <x v="5064"/>
    <x v="5"/>
    <x v="1"/>
    <x v="5"/>
    <x v="2"/>
    <x v="0"/>
    <n v="19725.419999999998"/>
    <n v="355.05755999999997"/>
    <n v="1"/>
    <n v="19725.419999999998"/>
    <x v="5063"/>
    <n v="1.84"/>
    <n v="4086"/>
    <x v="105"/>
    <x v="7"/>
    <x v="7"/>
    <x v="7"/>
    <x v="17"/>
  </r>
  <r>
    <x v="5065"/>
    <x v="0"/>
    <x v="0"/>
    <x v="0"/>
    <x v="2"/>
    <x v="5"/>
    <n v="7614.79"/>
    <n v="137.06621999999999"/>
    <n v="1"/>
    <n v="7614.79"/>
    <x v="5064"/>
    <n v="3.57"/>
    <n v="4511"/>
    <x v="352"/>
    <x v="3"/>
    <x v="3"/>
    <x v="3"/>
    <x v="2"/>
  </r>
  <r>
    <x v="5066"/>
    <x v="6"/>
    <x v="4"/>
    <x v="6"/>
    <x v="0"/>
    <x v="1"/>
    <n v="4358.3900000000003"/>
    <n v="78.45102"/>
    <n v="5"/>
    <n v="21791.95"/>
    <x v="5065"/>
    <n v="2.69"/>
    <n v="4642"/>
    <x v="109"/>
    <x v="11"/>
    <x v="11"/>
    <x v="11"/>
    <x v="11"/>
  </r>
  <r>
    <x v="5067"/>
    <x v="6"/>
    <x v="4"/>
    <x v="6"/>
    <x v="0"/>
    <x v="4"/>
    <n v="8736.4500000000007"/>
    <n v="157.2561"/>
    <n v="3"/>
    <n v="26209.35"/>
    <x v="5066"/>
    <n v="2.21"/>
    <n v="2809"/>
    <x v="27"/>
    <x v="9"/>
    <x v="9"/>
    <x v="9"/>
    <x v="1"/>
  </r>
  <r>
    <x v="5068"/>
    <x v="1"/>
    <x v="1"/>
    <x v="1"/>
    <x v="1"/>
    <x v="1"/>
    <n v="13239.7"/>
    <n v="238.31459999999998"/>
    <n v="4"/>
    <n v="52958.8"/>
    <x v="5067"/>
    <n v="1.34"/>
    <n v="1782"/>
    <x v="68"/>
    <x v="2"/>
    <x v="2"/>
    <x v="2"/>
    <x v="1"/>
  </r>
  <r>
    <x v="5069"/>
    <x v="9"/>
    <x v="1"/>
    <x v="9"/>
    <x v="0"/>
    <x v="0"/>
    <n v="12747.84"/>
    <n v="229.46111999999999"/>
    <n v="5"/>
    <n v="63739.199999999997"/>
    <x v="5068"/>
    <n v="1.73"/>
    <n v="3757"/>
    <x v="357"/>
    <x v="9"/>
    <x v="9"/>
    <x v="9"/>
    <x v="4"/>
  </r>
  <r>
    <x v="5070"/>
    <x v="7"/>
    <x v="0"/>
    <x v="7"/>
    <x v="2"/>
    <x v="3"/>
    <n v="17030.37"/>
    <n v="306.54665999999997"/>
    <n v="3"/>
    <n v="51091.11"/>
    <x v="5069"/>
    <n v="1.51"/>
    <n v="3984"/>
    <x v="297"/>
    <x v="7"/>
    <x v="7"/>
    <x v="7"/>
    <x v="0"/>
  </r>
  <r>
    <x v="5071"/>
    <x v="5"/>
    <x v="1"/>
    <x v="5"/>
    <x v="2"/>
    <x v="0"/>
    <n v="15523.14"/>
    <n v="279.41651999999999"/>
    <n v="5"/>
    <n v="77615.7"/>
    <x v="5070"/>
    <n v="2.86"/>
    <n v="1560"/>
    <x v="33"/>
    <x v="0"/>
    <x v="0"/>
    <x v="0"/>
    <x v="9"/>
  </r>
  <r>
    <x v="5072"/>
    <x v="6"/>
    <x v="4"/>
    <x v="6"/>
    <x v="0"/>
    <x v="2"/>
    <n v="19463.759999999998"/>
    <n v="350.34767999999997"/>
    <n v="4"/>
    <n v="77855.039999999994"/>
    <x v="5071"/>
    <n v="2.91"/>
    <n v="3161"/>
    <x v="323"/>
    <x v="1"/>
    <x v="1"/>
    <x v="1"/>
    <x v="16"/>
  </r>
  <r>
    <x v="5073"/>
    <x v="1"/>
    <x v="1"/>
    <x v="1"/>
    <x v="2"/>
    <x v="4"/>
    <n v="8210.65"/>
    <n v="147.79169999999999"/>
    <n v="5"/>
    <n v="41053.25"/>
    <x v="5072"/>
    <n v="3.69"/>
    <n v="750"/>
    <x v="258"/>
    <x v="10"/>
    <x v="10"/>
    <x v="10"/>
    <x v="4"/>
  </r>
  <r>
    <x v="5074"/>
    <x v="6"/>
    <x v="4"/>
    <x v="6"/>
    <x v="1"/>
    <x v="4"/>
    <n v="543.02"/>
    <n v="9.7743599999999997"/>
    <n v="2"/>
    <n v="1086.04"/>
    <x v="5073"/>
    <n v="1.97"/>
    <n v="3257"/>
    <x v="358"/>
    <x v="11"/>
    <x v="11"/>
    <x v="11"/>
    <x v="21"/>
  </r>
  <r>
    <x v="5075"/>
    <x v="5"/>
    <x v="1"/>
    <x v="5"/>
    <x v="2"/>
    <x v="4"/>
    <n v="12636.7"/>
    <n v="227.4606"/>
    <n v="2"/>
    <n v="25273.4"/>
    <x v="5074"/>
    <n v="4.21"/>
    <n v="4660"/>
    <x v="103"/>
    <x v="10"/>
    <x v="10"/>
    <x v="10"/>
    <x v="14"/>
  </r>
  <r>
    <x v="5076"/>
    <x v="4"/>
    <x v="0"/>
    <x v="4"/>
    <x v="0"/>
    <x v="1"/>
    <n v="4764.03"/>
    <n v="85.752539999999982"/>
    <n v="3"/>
    <n v="14292.09"/>
    <x v="5075"/>
    <n v="4.7300000000000004"/>
    <n v="4618"/>
    <x v="331"/>
    <x v="8"/>
    <x v="8"/>
    <x v="8"/>
    <x v="2"/>
  </r>
  <r>
    <x v="5077"/>
    <x v="7"/>
    <x v="0"/>
    <x v="7"/>
    <x v="1"/>
    <x v="3"/>
    <n v="3651.8"/>
    <n v="65.732399999999998"/>
    <n v="5"/>
    <n v="18259"/>
    <x v="5076"/>
    <n v="1.99"/>
    <n v="4619"/>
    <x v="175"/>
    <x v="3"/>
    <x v="3"/>
    <x v="3"/>
    <x v="9"/>
  </r>
  <r>
    <x v="5078"/>
    <x v="5"/>
    <x v="1"/>
    <x v="5"/>
    <x v="2"/>
    <x v="0"/>
    <n v="14387.01"/>
    <n v="258.96618000000001"/>
    <n v="3"/>
    <n v="43161.03"/>
    <x v="5077"/>
    <n v="4.87"/>
    <n v="4602"/>
    <x v="239"/>
    <x v="5"/>
    <x v="5"/>
    <x v="5"/>
    <x v="16"/>
  </r>
  <r>
    <x v="5079"/>
    <x v="8"/>
    <x v="3"/>
    <x v="8"/>
    <x v="0"/>
    <x v="3"/>
    <n v="482.4"/>
    <n v="8.6831999999999994"/>
    <n v="5"/>
    <n v="2412"/>
    <x v="5078"/>
    <n v="4.78"/>
    <n v="3496"/>
    <x v="125"/>
    <x v="2"/>
    <x v="2"/>
    <x v="2"/>
    <x v="17"/>
  </r>
  <r>
    <x v="5080"/>
    <x v="3"/>
    <x v="3"/>
    <x v="3"/>
    <x v="1"/>
    <x v="4"/>
    <n v="19879.349999999999"/>
    <n v="357.82829999999996"/>
    <n v="1"/>
    <n v="19879.349999999999"/>
    <x v="5079"/>
    <n v="3.82"/>
    <n v="4302"/>
    <x v="293"/>
    <x v="9"/>
    <x v="9"/>
    <x v="9"/>
    <x v="28"/>
  </r>
  <r>
    <x v="5081"/>
    <x v="2"/>
    <x v="2"/>
    <x v="2"/>
    <x v="2"/>
    <x v="0"/>
    <n v="6122.57"/>
    <n v="110.20625999999999"/>
    <n v="3"/>
    <n v="18367.71"/>
    <x v="5080"/>
    <n v="1.66"/>
    <n v="1191"/>
    <x v="166"/>
    <x v="0"/>
    <x v="0"/>
    <x v="0"/>
    <x v="10"/>
  </r>
  <r>
    <x v="5082"/>
    <x v="5"/>
    <x v="1"/>
    <x v="5"/>
    <x v="2"/>
    <x v="1"/>
    <n v="19559.86"/>
    <n v="352.07747999999998"/>
    <n v="3"/>
    <n v="58679.58"/>
    <x v="5081"/>
    <n v="3.31"/>
    <n v="2217"/>
    <x v="8"/>
    <x v="5"/>
    <x v="5"/>
    <x v="5"/>
    <x v="8"/>
  </r>
  <r>
    <x v="5083"/>
    <x v="5"/>
    <x v="1"/>
    <x v="5"/>
    <x v="0"/>
    <x v="1"/>
    <n v="14745.71"/>
    <n v="265.42277999999999"/>
    <n v="5"/>
    <n v="73728.55"/>
    <x v="5082"/>
    <n v="3.99"/>
    <n v="3099"/>
    <x v="188"/>
    <x v="11"/>
    <x v="11"/>
    <x v="11"/>
    <x v="1"/>
  </r>
  <r>
    <x v="5084"/>
    <x v="9"/>
    <x v="1"/>
    <x v="9"/>
    <x v="1"/>
    <x v="1"/>
    <n v="721.14"/>
    <n v="12.980519999999999"/>
    <n v="1"/>
    <n v="721.14"/>
    <x v="5083"/>
    <n v="4.88"/>
    <n v="2995"/>
    <x v="110"/>
    <x v="8"/>
    <x v="8"/>
    <x v="8"/>
    <x v="10"/>
  </r>
  <r>
    <x v="5085"/>
    <x v="3"/>
    <x v="3"/>
    <x v="3"/>
    <x v="2"/>
    <x v="5"/>
    <n v="537.24"/>
    <n v="9.6703200000000002"/>
    <n v="4"/>
    <n v="2148.96"/>
    <x v="5084"/>
    <n v="3.8"/>
    <n v="4164"/>
    <x v="339"/>
    <x v="11"/>
    <x v="11"/>
    <x v="11"/>
    <x v="12"/>
  </r>
  <r>
    <x v="5086"/>
    <x v="7"/>
    <x v="0"/>
    <x v="7"/>
    <x v="2"/>
    <x v="0"/>
    <n v="1006.46"/>
    <n v="18.11628"/>
    <n v="5"/>
    <n v="5032.3"/>
    <x v="5085"/>
    <n v="3.87"/>
    <n v="1569"/>
    <x v="153"/>
    <x v="10"/>
    <x v="10"/>
    <x v="10"/>
    <x v="13"/>
  </r>
  <r>
    <x v="5087"/>
    <x v="7"/>
    <x v="0"/>
    <x v="7"/>
    <x v="1"/>
    <x v="5"/>
    <n v="17262.650000000001"/>
    <n v="310.72770000000003"/>
    <n v="3"/>
    <n v="51787.95"/>
    <x v="5086"/>
    <n v="1.2"/>
    <n v="2664"/>
    <x v="101"/>
    <x v="2"/>
    <x v="2"/>
    <x v="2"/>
    <x v="4"/>
  </r>
  <r>
    <x v="5088"/>
    <x v="9"/>
    <x v="1"/>
    <x v="9"/>
    <x v="1"/>
    <x v="5"/>
    <n v="6085.36"/>
    <n v="109.53647999999998"/>
    <n v="4"/>
    <n v="24341.439999999999"/>
    <x v="5087"/>
    <n v="1.27"/>
    <n v="165"/>
    <x v="295"/>
    <x v="7"/>
    <x v="7"/>
    <x v="7"/>
    <x v="6"/>
  </r>
  <r>
    <x v="5089"/>
    <x v="8"/>
    <x v="3"/>
    <x v="8"/>
    <x v="0"/>
    <x v="5"/>
    <n v="6722.07"/>
    <n v="120.99725999999998"/>
    <n v="5"/>
    <n v="33610.35"/>
    <x v="5088"/>
    <n v="1.51"/>
    <n v="2281"/>
    <x v="235"/>
    <x v="1"/>
    <x v="1"/>
    <x v="1"/>
    <x v="26"/>
  </r>
  <r>
    <x v="5090"/>
    <x v="3"/>
    <x v="3"/>
    <x v="3"/>
    <x v="1"/>
    <x v="0"/>
    <n v="14466.92"/>
    <n v="260.40456"/>
    <n v="2"/>
    <n v="28933.84"/>
    <x v="5089"/>
    <n v="2.97"/>
    <n v="2512"/>
    <x v="45"/>
    <x v="0"/>
    <x v="0"/>
    <x v="0"/>
    <x v="15"/>
  </r>
  <r>
    <x v="5091"/>
    <x v="3"/>
    <x v="3"/>
    <x v="3"/>
    <x v="2"/>
    <x v="2"/>
    <n v="2611.44"/>
    <n v="47.005919999999996"/>
    <n v="2"/>
    <n v="5222.88"/>
    <x v="5090"/>
    <n v="4.01"/>
    <n v="3031"/>
    <x v="333"/>
    <x v="8"/>
    <x v="8"/>
    <x v="8"/>
    <x v="26"/>
  </r>
  <r>
    <x v="5092"/>
    <x v="6"/>
    <x v="4"/>
    <x v="6"/>
    <x v="2"/>
    <x v="4"/>
    <n v="10517.34"/>
    <n v="189.31211999999999"/>
    <n v="3"/>
    <n v="31552.02"/>
    <x v="5091"/>
    <n v="2.93"/>
    <n v="3993"/>
    <x v="289"/>
    <x v="3"/>
    <x v="3"/>
    <x v="3"/>
    <x v="23"/>
  </r>
  <r>
    <x v="5093"/>
    <x v="1"/>
    <x v="1"/>
    <x v="1"/>
    <x v="2"/>
    <x v="2"/>
    <n v="2453.88"/>
    <n v="44.169840000000001"/>
    <n v="4"/>
    <n v="9815.52"/>
    <x v="5092"/>
    <n v="2.23"/>
    <n v="64"/>
    <x v="217"/>
    <x v="10"/>
    <x v="10"/>
    <x v="10"/>
    <x v="22"/>
  </r>
  <r>
    <x v="5094"/>
    <x v="9"/>
    <x v="1"/>
    <x v="9"/>
    <x v="1"/>
    <x v="2"/>
    <n v="1217.29"/>
    <n v="21.911219999999997"/>
    <n v="2"/>
    <n v="2434.58"/>
    <x v="5093"/>
    <n v="3.47"/>
    <n v="4910"/>
    <x v="108"/>
    <x v="4"/>
    <x v="4"/>
    <x v="4"/>
    <x v="24"/>
  </r>
  <r>
    <x v="5095"/>
    <x v="3"/>
    <x v="3"/>
    <x v="3"/>
    <x v="0"/>
    <x v="0"/>
    <n v="19475.22"/>
    <n v="350.55396000000002"/>
    <n v="1"/>
    <n v="19475.22"/>
    <x v="5094"/>
    <n v="2.84"/>
    <n v="4808"/>
    <x v="228"/>
    <x v="3"/>
    <x v="3"/>
    <x v="3"/>
    <x v="8"/>
  </r>
  <r>
    <x v="5096"/>
    <x v="2"/>
    <x v="2"/>
    <x v="2"/>
    <x v="2"/>
    <x v="3"/>
    <n v="6618.61"/>
    <n v="119.13497999999998"/>
    <n v="2"/>
    <n v="13237.22"/>
    <x v="5095"/>
    <n v="2.2400000000000002"/>
    <n v="534"/>
    <x v="214"/>
    <x v="10"/>
    <x v="10"/>
    <x v="10"/>
    <x v="27"/>
  </r>
  <r>
    <x v="5097"/>
    <x v="8"/>
    <x v="3"/>
    <x v="8"/>
    <x v="1"/>
    <x v="2"/>
    <n v="5572.11"/>
    <n v="100.29797999999998"/>
    <n v="2"/>
    <n v="11144.22"/>
    <x v="5096"/>
    <n v="1.76"/>
    <n v="4322"/>
    <x v="217"/>
    <x v="10"/>
    <x v="10"/>
    <x v="10"/>
    <x v="22"/>
  </r>
  <r>
    <x v="5098"/>
    <x v="6"/>
    <x v="4"/>
    <x v="6"/>
    <x v="2"/>
    <x v="5"/>
    <n v="18006.93"/>
    <n v="324.12473999999997"/>
    <n v="4"/>
    <n v="72027.72"/>
    <x v="5097"/>
    <n v="4.33"/>
    <n v="4668"/>
    <x v="324"/>
    <x v="5"/>
    <x v="5"/>
    <x v="5"/>
    <x v="2"/>
  </r>
  <r>
    <x v="5099"/>
    <x v="8"/>
    <x v="3"/>
    <x v="8"/>
    <x v="2"/>
    <x v="2"/>
    <n v="10108.81"/>
    <n v="181.95857999999998"/>
    <n v="2"/>
    <n v="20217.62"/>
    <x v="5098"/>
    <n v="2.82"/>
    <n v="3712"/>
    <x v="215"/>
    <x v="6"/>
    <x v="6"/>
    <x v="6"/>
    <x v="11"/>
  </r>
  <r>
    <x v="5100"/>
    <x v="6"/>
    <x v="4"/>
    <x v="6"/>
    <x v="1"/>
    <x v="2"/>
    <n v="14579.66"/>
    <n v="262.43387999999999"/>
    <n v="2"/>
    <n v="29159.32"/>
    <x v="5099"/>
    <n v="1.52"/>
    <n v="1741"/>
    <x v="67"/>
    <x v="11"/>
    <x v="11"/>
    <x v="11"/>
    <x v="25"/>
  </r>
  <r>
    <x v="5101"/>
    <x v="5"/>
    <x v="1"/>
    <x v="5"/>
    <x v="2"/>
    <x v="0"/>
    <n v="12907.45"/>
    <n v="232.33410000000001"/>
    <n v="2"/>
    <n v="25814.9"/>
    <x v="5100"/>
    <n v="4.7300000000000004"/>
    <n v="2555"/>
    <x v="290"/>
    <x v="3"/>
    <x v="3"/>
    <x v="3"/>
    <x v="16"/>
  </r>
  <r>
    <x v="5102"/>
    <x v="3"/>
    <x v="3"/>
    <x v="3"/>
    <x v="0"/>
    <x v="2"/>
    <n v="13514.08"/>
    <n v="243.25343999999998"/>
    <n v="1"/>
    <n v="13514.08"/>
    <x v="5101"/>
    <n v="4.08"/>
    <n v="1198"/>
    <x v="128"/>
    <x v="3"/>
    <x v="3"/>
    <x v="3"/>
    <x v="29"/>
  </r>
  <r>
    <x v="5103"/>
    <x v="8"/>
    <x v="3"/>
    <x v="8"/>
    <x v="1"/>
    <x v="3"/>
    <n v="640.41999999999996"/>
    <n v="11.527559999999998"/>
    <n v="4"/>
    <n v="2561.6799999999998"/>
    <x v="5102"/>
    <n v="3.67"/>
    <n v="4699"/>
    <x v="300"/>
    <x v="4"/>
    <x v="4"/>
    <x v="4"/>
    <x v="13"/>
  </r>
  <r>
    <x v="5104"/>
    <x v="3"/>
    <x v="3"/>
    <x v="3"/>
    <x v="1"/>
    <x v="0"/>
    <n v="15730.53"/>
    <n v="283.14954"/>
    <n v="3"/>
    <n v="47191.59"/>
    <x v="5103"/>
    <n v="4.74"/>
    <n v="3145"/>
    <x v="252"/>
    <x v="1"/>
    <x v="1"/>
    <x v="1"/>
    <x v="12"/>
  </r>
  <r>
    <x v="5105"/>
    <x v="4"/>
    <x v="0"/>
    <x v="4"/>
    <x v="2"/>
    <x v="4"/>
    <n v="2170.5700000000002"/>
    <n v="39.070259999999998"/>
    <n v="3"/>
    <n v="6511.71"/>
    <x v="5104"/>
    <n v="1.74"/>
    <n v="1428"/>
    <x v="189"/>
    <x v="11"/>
    <x v="11"/>
    <x v="11"/>
    <x v="9"/>
  </r>
  <r>
    <x v="5106"/>
    <x v="4"/>
    <x v="0"/>
    <x v="4"/>
    <x v="1"/>
    <x v="1"/>
    <n v="8148.22"/>
    <n v="146.66795999999999"/>
    <n v="4"/>
    <n v="32592.880000000001"/>
    <x v="5105"/>
    <n v="2.76"/>
    <n v="4330"/>
    <x v="95"/>
    <x v="10"/>
    <x v="10"/>
    <x v="10"/>
    <x v="25"/>
  </r>
  <r>
    <x v="5107"/>
    <x v="0"/>
    <x v="0"/>
    <x v="0"/>
    <x v="1"/>
    <x v="0"/>
    <n v="7621.57"/>
    <n v="137.18825999999999"/>
    <n v="1"/>
    <n v="7621.57"/>
    <x v="5106"/>
    <n v="3.43"/>
    <n v="1971"/>
    <x v="179"/>
    <x v="6"/>
    <x v="6"/>
    <x v="6"/>
    <x v="18"/>
  </r>
  <r>
    <x v="5108"/>
    <x v="0"/>
    <x v="0"/>
    <x v="0"/>
    <x v="2"/>
    <x v="3"/>
    <n v="15189.35"/>
    <n v="273.4083"/>
    <n v="5"/>
    <n v="75946.75"/>
    <x v="5107"/>
    <n v="1.7"/>
    <n v="4345"/>
    <x v="260"/>
    <x v="4"/>
    <x v="4"/>
    <x v="4"/>
    <x v="1"/>
  </r>
  <r>
    <x v="5109"/>
    <x v="5"/>
    <x v="1"/>
    <x v="5"/>
    <x v="0"/>
    <x v="0"/>
    <n v="9749.39"/>
    <n v="175.48901999999998"/>
    <n v="2"/>
    <n v="19498.78"/>
    <x v="5108"/>
    <n v="1.05"/>
    <n v="4415"/>
    <x v="227"/>
    <x v="5"/>
    <x v="5"/>
    <x v="5"/>
    <x v="0"/>
  </r>
  <r>
    <x v="5110"/>
    <x v="2"/>
    <x v="2"/>
    <x v="2"/>
    <x v="0"/>
    <x v="4"/>
    <n v="7666.59"/>
    <n v="137.99861999999999"/>
    <n v="4"/>
    <n v="30666.36"/>
    <x v="5109"/>
    <n v="3.97"/>
    <n v="4453"/>
    <x v="154"/>
    <x v="2"/>
    <x v="2"/>
    <x v="2"/>
    <x v="15"/>
  </r>
  <r>
    <x v="5111"/>
    <x v="1"/>
    <x v="1"/>
    <x v="1"/>
    <x v="1"/>
    <x v="2"/>
    <n v="19755.64"/>
    <n v="355.60151999999994"/>
    <n v="5"/>
    <n v="98778.2"/>
    <x v="5110"/>
    <n v="2.25"/>
    <n v="4014"/>
    <x v="300"/>
    <x v="4"/>
    <x v="4"/>
    <x v="4"/>
    <x v="13"/>
  </r>
  <r>
    <x v="5112"/>
    <x v="9"/>
    <x v="1"/>
    <x v="9"/>
    <x v="0"/>
    <x v="4"/>
    <n v="12492.44"/>
    <n v="224.86391999999998"/>
    <n v="3"/>
    <n v="37477.32"/>
    <x v="5111"/>
    <n v="1.75"/>
    <n v="237"/>
    <x v="112"/>
    <x v="9"/>
    <x v="9"/>
    <x v="9"/>
    <x v="16"/>
  </r>
  <r>
    <x v="5113"/>
    <x v="3"/>
    <x v="3"/>
    <x v="3"/>
    <x v="2"/>
    <x v="1"/>
    <n v="161.97"/>
    <n v="2.9154599999999999"/>
    <n v="5"/>
    <n v="809.85"/>
    <x v="5112"/>
    <n v="2.82"/>
    <n v="3932"/>
    <x v="243"/>
    <x v="5"/>
    <x v="5"/>
    <x v="5"/>
    <x v="27"/>
  </r>
  <r>
    <x v="5114"/>
    <x v="8"/>
    <x v="3"/>
    <x v="8"/>
    <x v="0"/>
    <x v="4"/>
    <n v="5587.41"/>
    <n v="100.57337999999999"/>
    <n v="4"/>
    <n v="22349.64"/>
    <x v="5113"/>
    <n v="1.62"/>
    <n v="2454"/>
    <x v="217"/>
    <x v="10"/>
    <x v="10"/>
    <x v="10"/>
    <x v="22"/>
  </r>
  <r>
    <x v="5115"/>
    <x v="4"/>
    <x v="0"/>
    <x v="4"/>
    <x v="0"/>
    <x v="5"/>
    <n v="14329.34"/>
    <n v="257.92811999999998"/>
    <n v="3"/>
    <n v="42988.02"/>
    <x v="5114"/>
    <n v="2.62"/>
    <n v="1931"/>
    <x v="64"/>
    <x v="7"/>
    <x v="7"/>
    <x v="7"/>
    <x v="7"/>
  </r>
  <r>
    <x v="5116"/>
    <x v="0"/>
    <x v="0"/>
    <x v="0"/>
    <x v="0"/>
    <x v="0"/>
    <n v="4965.83"/>
    <n v="89.384939999999986"/>
    <n v="3"/>
    <n v="14897.49"/>
    <x v="5115"/>
    <n v="1.86"/>
    <n v="1634"/>
    <x v="7"/>
    <x v="6"/>
    <x v="6"/>
    <x v="6"/>
    <x v="7"/>
  </r>
  <r>
    <x v="5117"/>
    <x v="5"/>
    <x v="1"/>
    <x v="5"/>
    <x v="0"/>
    <x v="4"/>
    <n v="2457.5700000000002"/>
    <n v="44.236260000000001"/>
    <n v="1"/>
    <n v="2457.5700000000002"/>
    <x v="5116"/>
    <n v="2.4"/>
    <n v="3717"/>
    <x v="174"/>
    <x v="1"/>
    <x v="1"/>
    <x v="1"/>
    <x v="19"/>
  </r>
  <r>
    <x v="5118"/>
    <x v="3"/>
    <x v="3"/>
    <x v="3"/>
    <x v="1"/>
    <x v="5"/>
    <n v="174.16"/>
    <n v="3.1348799999999999"/>
    <n v="4"/>
    <n v="696.64"/>
    <x v="5117"/>
    <n v="1.2"/>
    <n v="974"/>
    <x v="320"/>
    <x v="10"/>
    <x v="10"/>
    <x v="10"/>
    <x v="5"/>
  </r>
  <r>
    <x v="5119"/>
    <x v="6"/>
    <x v="4"/>
    <x v="6"/>
    <x v="2"/>
    <x v="2"/>
    <n v="10062.14"/>
    <n v="181.11851999999999"/>
    <n v="2"/>
    <n v="20124.28"/>
    <x v="5118"/>
    <n v="2.79"/>
    <n v="1516"/>
    <x v="58"/>
    <x v="10"/>
    <x v="10"/>
    <x v="10"/>
    <x v="21"/>
  </r>
  <r>
    <x v="5120"/>
    <x v="9"/>
    <x v="1"/>
    <x v="9"/>
    <x v="1"/>
    <x v="2"/>
    <n v="8153.17"/>
    <n v="146.75706"/>
    <n v="4"/>
    <n v="32612.68"/>
    <x v="5119"/>
    <n v="1.96"/>
    <n v="4976"/>
    <x v="238"/>
    <x v="1"/>
    <x v="1"/>
    <x v="1"/>
    <x v="14"/>
  </r>
  <r>
    <x v="5121"/>
    <x v="3"/>
    <x v="3"/>
    <x v="3"/>
    <x v="0"/>
    <x v="3"/>
    <n v="1735.61"/>
    <n v="31.240979999999997"/>
    <n v="4"/>
    <n v="6942.44"/>
    <x v="5120"/>
    <n v="2.54"/>
    <n v="4913"/>
    <x v="258"/>
    <x v="10"/>
    <x v="10"/>
    <x v="10"/>
    <x v="4"/>
  </r>
  <r>
    <x v="5122"/>
    <x v="9"/>
    <x v="1"/>
    <x v="9"/>
    <x v="1"/>
    <x v="3"/>
    <n v="6802.69"/>
    <n v="122.44841999999998"/>
    <n v="4"/>
    <n v="27210.76"/>
    <x v="5121"/>
    <n v="1.04"/>
    <n v="2859"/>
    <x v="356"/>
    <x v="8"/>
    <x v="8"/>
    <x v="8"/>
    <x v="24"/>
  </r>
  <r>
    <x v="5123"/>
    <x v="8"/>
    <x v="3"/>
    <x v="8"/>
    <x v="2"/>
    <x v="0"/>
    <n v="15544.4"/>
    <n v="279.79919999999998"/>
    <n v="5"/>
    <n v="77722"/>
    <x v="5122"/>
    <n v="3.47"/>
    <n v="2303"/>
    <x v="261"/>
    <x v="7"/>
    <x v="7"/>
    <x v="7"/>
    <x v="29"/>
  </r>
  <r>
    <x v="5124"/>
    <x v="0"/>
    <x v="0"/>
    <x v="0"/>
    <x v="2"/>
    <x v="4"/>
    <n v="5838.35"/>
    <n v="105.0903"/>
    <n v="1"/>
    <n v="5838.35"/>
    <x v="5123"/>
    <n v="2.8"/>
    <n v="3016"/>
    <x v="198"/>
    <x v="9"/>
    <x v="9"/>
    <x v="9"/>
    <x v="3"/>
  </r>
  <r>
    <x v="5125"/>
    <x v="5"/>
    <x v="1"/>
    <x v="5"/>
    <x v="1"/>
    <x v="0"/>
    <n v="14702.63"/>
    <n v="264.64733999999999"/>
    <n v="1"/>
    <n v="14702.63"/>
    <x v="5124"/>
    <n v="1.05"/>
    <n v="1268"/>
    <x v="70"/>
    <x v="9"/>
    <x v="9"/>
    <x v="9"/>
    <x v="9"/>
  </r>
  <r>
    <x v="5126"/>
    <x v="7"/>
    <x v="0"/>
    <x v="7"/>
    <x v="0"/>
    <x v="2"/>
    <n v="10599.3"/>
    <n v="190.78739999999996"/>
    <n v="3"/>
    <n v="31797.9"/>
    <x v="5125"/>
    <n v="3.17"/>
    <n v="2728"/>
    <x v="276"/>
    <x v="5"/>
    <x v="5"/>
    <x v="5"/>
    <x v="4"/>
  </r>
  <r>
    <x v="5127"/>
    <x v="7"/>
    <x v="0"/>
    <x v="7"/>
    <x v="2"/>
    <x v="0"/>
    <n v="11785.4"/>
    <n v="212.13719999999998"/>
    <n v="4"/>
    <n v="47141.599999999999"/>
    <x v="5126"/>
    <n v="4.17"/>
    <n v="4906"/>
    <x v="154"/>
    <x v="2"/>
    <x v="2"/>
    <x v="2"/>
    <x v="15"/>
  </r>
  <r>
    <x v="5128"/>
    <x v="8"/>
    <x v="3"/>
    <x v="8"/>
    <x v="2"/>
    <x v="0"/>
    <n v="8539.6200000000008"/>
    <n v="153.71316000000002"/>
    <n v="5"/>
    <n v="42698.1"/>
    <x v="5127"/>
    <n v="4.49"/>
    <n v="1011"/>
    <x v="260"/>
    <x v="4"/>
    <x v="4"/>
    <x v="4"/>
    <x v="1"/>
  </r>
  <r>
    <x v="5129"/>
    <x v="4"/>
    <x v="0"/>
    <x v="4"/>
    <x v="0"/>
    <x v="3"/>
    <n v="6066.37"/>
    <n v="109.19465999999998"/>
    <n v="1"/>
    <n v="6066.37"/>
    <x v="5128"/>
    <n v="4.5999999999999996"/>
    <n v="1390"/>
    <x v="275"/>
    <x v="2"/>
    <x v="2"/>
    <x v="2"/>
    <x v="27"/>
  </r>
  <r>
    <x v="5130"/>
    <x v="9"/>
    <x v="1"/>
    <x v="9"/>
    <x v="1"/>
    <x v="2"/>
    <n v="8242.84"/>
    <n v="148.37111999999999"/>
    <n v="1"/>
    <n v="8242.84"/>
    <x v="5129"/>
    <n v="3.85"/>
    <n v="4201"/>
    <x v="89"/>
    <x v="2"/>
    <x v="2"/>
    <x v="2"/>
    <x v="24"/>
  </r>
  <r>
    <x v="5131"/>
    <x v="4"/>
    <x v="0"/>
    <x v="4"/>
    <x v="0"/>
    <x v="0"/>
    <n v="19689.63"/>
    <n v="354.41334000000001"/>
    <n v="4"/>
    <n v="78758.52"/>
    <x v="5130"/>
    <n v="3.76"/>
    <n v="4739"/>
    <x v="292"/>
    <x v="8"/>
    <x v="8"/>
    <x v="8"/>
    <x v="22"/>
  </r>
  <r>
    <x v="5132"/>
    <x v="7"/>
    <x v="0"/>
    <x v="7"/>
    <x v="1"/>
    <x v="1"/>
    <n v="16704.72"/>
    <n v="300.68495999999999"/>
    <n v="5"/>
    <n v="83523.600000000006"/>
    <x v="5131"/>
    <n v="2.89"/>
    <n v="1148"/>
    <x v="248"/>
    <x v="1"/>
    <x v="1"/>
    <x v="1"/>
    <x v="7"/>
  </r>
  <r>
    <x v="5133"/>
    <x v="6"/>
    <x v="4"/>
    <x v="6"/>
    <x v="2"/>
    <x v="5"/>
    <n v="15921.46"/>
    <n v="286.58627999999999"/>
    <n v="1"/>
    <n v="15921.46"/>
    <x v="5132"/>
    <n v="3.48"/>
    <n v="100"/>
    <x v="38"/>
    <x v="10"/>
    <x v="10"/>
    <x v="10"/>
    <x v="15"/>
  </r>
  <r>
    <x v="5134"/>
    <x v="2"/>
    <x v="2"/>
    <x v="2"/>
    <x v="0"/>
    <x v="3"/>
    <n v="3942.85"/>
    <n v="70.971299999999999"/>
    <n v="1"/>
    <n v="3942.85"/>
    <x v="5133"/>
    <n v="4.7"/>
    <n v="1138"/>
    <x v="90"/>
    <x v="8"/>
    <x v="8"/>
    <x v="8"/>
    <x v="25"/>
  </r>
  <r>
    <x v="5135"/>
    <x v="5"/>
    <x v="1"/>
    <x v="5"/>
    <x v="2"/>
    <x v="5"/>
    <n v="5390.61"/>
    <n v="97.030979999999985"/>
    <n v="4"/>
    <n v="21562.44"/>
    <x v="5134"/>
    <n v="4.2699999999999996"/>
    <n v="3634"/>
    <x v="318"/>
    <x v="4"/>
    <x v="4"/>
    <x v="4"/>
    <x v="27"/>
  </r>
  <r>
    <x v="5136"/>
    <x v="5"/>
    <x v="1"/>
    <x v="5"/>
    <x v="2"/>
    <x v="3"/>
    <n v="11255.72"/>
    <n v="202.60295999999997"/>
    <n v="2"/>
    <n v="22511.439999999999"/>
    <x v="5135"/>
    <n v="3.18"/>
    <n v="3576"/>
    <x v="211"/>
    <x v="2"/>
    <x v="2"/>
    <x v="2"/>
    <x v="14"/>
  </r>
  <r>
    <x v="5137"/>
    <x v="4"/>
    <x v="0"/>
    <x v="4"/>
    <x v="1"/>
    <x v="5"/>
    <n v="1795.93"/>
    <n v="32.326740000000001"/>
    <n v="2"/>
    <n v="3591.86"/>
    <x v="5136"/>
    <n v="1.1399999999999999"/>
    <n v="1191"/>
    <x v="102"/>
    <x v="3"/>
    <x v="3"/>
    <x v="3"/>
    <x v="26"/>
  </r>
  <r>
    <x v="5138"/>
    <x v="5"/>
    <x v="1"/>
    <x v="5"/>
    <x v="2"/>
    <x v="2"/>
    <n v="19850.16"/>
    <n v="357.30287999999996"/>
    <n v="5"/>
    <n v="99250.8"/>
    <x v="5137"/>
    <n v="1.89"/>
    <n v="400"/>
    <x v="210"/>
    <x v="9"/>
    <x v="9"/>
    <x v="9"/>
    <x v="0"/>
  </r>
  <r>
    <x v="5139"/>
    <x v="7"/>
    <x v="0"/>
    <x v="7"/>
    <x v="0"/>
    <x v="1"/>
    <n v="14560.21"/>
    <n v="262.08377999999999"/>
    <n v="4"/>
    <n v="58240.84"/>
    <x v="5138"/>
    <n v="4.25"/>
    <n v="1439"/>
    <x v="233"/>
    <x v="0"/>
    <x v="0"/>
    <x v="0"/>
    <x v="11"/>
  </r>
  <r>
    <x v="5140"/>
    <x v="9"/>
    <x v="1"/>
    <x v="9"/>
    <x v="1"/>
    <x v="0"/>
    <n v="18838.099999999999"/>
    <n v="339.08579999999995"/>
    <n v="2"/>
    <n v="37676.199999999997"/>
    <x v="5139"/>
    <n v="1.85"/>
    <n v="2012"/>
    <x v="350"/>
    <x v="6"/>
    <x v="6"/>
    <x v="6"/>
    <x v="14"/>
  </r>
  <r>
    <x v="5141"/>
    <x v="9"/>
    <x v="1"/>
    <x v="9"/>
    <x v="0"/>
    <x v="0"/>
    <n v="10713.56"/>
    <n v="192.84407999999996"/>
    <n v="5"/>
    <n v="53567.8"/>
    <x v="5140"/>
    <n v="3.87"/>
    <n v="3247"/>
    <x v="318"/>
    <x v="4"/>
    <x v="4"/>
    <x v="4"/>
    <x v="27"/>
  </r>
  <r>
    <x v="5142"/>
    <x v="9"/>
    <x v="1"/>
    <x v="9"/>
    <x v="0"/>
    <x v="1"/>
    <n v="8291.35"/>
    <n v="149.24429999999998"/>
    <n v="4"/>
    <n v="33165.4"/>
    <x v="5141"/>
    <n v="4.55"/>
    <n v="3918"/>
    <x v="64"/>
    <x v="7"/>
    <x v="7"/>
    <x v="7"/>
    <x v="7"/>
  </r>
  <r>
    <x v="5143"/>
    <x v="0"/>
    <x v="0"/>
    <x v="0"/>
    <x v="2"/>
    <x v="4"/>
    <n v="10036.9"/>
    <n v="180.66419999999999"/>
    <n v="4"/>
    <n v="40147.599999999999"/>
    <x v="5142"/>
    <n v="4.8899999999999997"/>
    <n v="3747"/>
    <x v="60"/>
    <x v="4"/>
    <x v="4"/>
    <x v="4"/>
    <x v="9"/>
  </r>
  <r>
    <x v="5144"/>
    <x v="1"/>
    <x v="1"/>
    <x v="1"/>
    <x v="0"/>
    <x v="5"/>
    <n v="1704.69"/>
    <n v="30.684419999999999"/>
    <n v="4"/>
    <n v="6818.76"/>
    <x v="5143"/>
    <n v="2.98"/>
    <n v="4340"/>
    <x v="310"/>
    <x v="2"/>
    <x v="2"/>
    <x v="2"/>
    <x v="25"/>
  </r>
  <r>
    <x v="5145"/>
    <x v="9"/>
    <x v="1"/>
    <x v="9"/>
    <x v="0"/>
    <x v="1"/>
    <n v="1889.12"/>
    <n v="34.004159999999999"/>
    <n v="2"/>
    <n v="3778.24"/>
    <x v="5144"/>
    <n v="3.49"/>
    <n v="3285"/>
    <x v="341"/>
    <x v="0"/>
    <x v="0"/>
    <x v="0"/>
    <x v="19"/>
  </r>
  <r>
    <x v="5146"/>
    <x v="8"/>
    <x v="3"/>
    <x v="8"/>
    <x v="2"/>
    <x v="0"/>
    <n v="19988.04"/>
    <n v="359.78471999999999"/>
    <n v="1"/>
    <n v="19988.04"/>
    <x v="5145"/>
    <n v="3.22"/>
    <n v="317"/>
    <x v="215"/>
    <x v="6"/>
    <x v="6"/>
    <x v="6"/>
    <x v="11"/>
  </r>
  <r>
    <x v="5147"/>
    <x v="9"/>
    <x v="1"/>
    <x v="9"/>
    <x v="1"/>
    <x v="0"/>
    <n v="9956.1"/>
    <n v="179.2098"/>
    <n v="4"/>
    <n v="39824.400000000001"/>
    <x v="5146"/>
    <n v="2.82"/>
    <n v="696"/>
    <x v="34"/>
    <x v="8"/>
    <x v="8"/>
    <x v="8"/>
    <x v="9"/>
  </r>
  <r>
    <x v="5148"/>
    <x v="5"/>
    <x v="1"/>
    <x v="5"/>
    <x v="1"/>
    <x v="2"/>
    <n v="9917.1299999999992"/>
    <n v="178.50833999999998"/>
    <n v="1"/>
    <n v="9917.1299999999992"/>
    <x v="5147"/>
    <n v="1.88"/>
    <n v="1755"/>
    <x v="304"/>
    <x v="10"/>
    <x v="10"/>
    <x v="10"/>
    <x v="0"/>
  </r>
  <r>
    <x v="5149"/>
    <x v="3"/>
    <x v="3"/>
    <x v="3"/>
    <x v="2"/>
    <x v="2"/>
    <n v="2725.07"/>
    <n v="49.051259999999999"/>
    <n v="1"/>
    <n v="2725.07"/>
    <x v="5148"/>
    <n v="4.2"/>
    <n v="3563"/>
    <x v="58"/>
    <x v="10"/>
    <x v="10"/>
    <x v="10"/>
    <x v="21"/>
  </r>
  <r>
    <x v="5150"/>
    <x v="0"/>
    <x v="0"/>
    <x v="0"/>
    <x v="0"/>
    <x v="3"/>
    <n v="16466.05"/>
    <n v="296.38889999999998"/>
    <n v="1"/>
    <n v="16466.05"/>
    <x v="5149"/>
    <n v="2.17"/>
    <n v="1614"/>
    <x v="234"/>
    <x v="1"/>
    <x v="1"/>
    <x v="1"/>
    <x v="6"/>
  </r>
  <r>
    <x v="5151"/>
    <x v="5"/>
    <x v="1"/>
    <x v="5"/>
    <x v="1"/>
    <x v="0"/>
    <n v="18105.86"/>
    <n v="325.90548000000001"/>
    <n v="5"/>
    <n v="90529.3"/>
    <x v="5150"/>
    <n v="4.24"/>
    <n v="4915"/>
    <x v="184"/>
    <x v="10"/>
    <x v="10"/>
    <x v="10"/>
    <x v="10"/>
  </r>
  <r>
    <x v="5152"/>
    <x v="8"/>
    <x v="3"/>
    <x v="8"/>
    <x v="2"/>
    <x v="4"/>
    <n v="1306.19"/>
    <n v="23.511419999999998"/>
    <n v="2"/>
    <n v="2612.38"/>
    <x v="5151"/>
    <n v="1.63"/>
    <n v="3966"/>
    <x v="210"/>
    <x v="9"/>
    <x v="9"/>
    <x v="9"/>
    <x v="0"/>
  </r>
  <r>
    <x v="5153"/>
    <x v="5"/>
    <x v="1"/>
    <x v="5"/>
    <x v="0"/>
    <x v="1"/>
    <n v="13913.35"/>
    <n v="250.44029999999998"/>
    <n v="5"/>
    <n v="69566.75"/>
    <x v="5152"/>
    <n v="3.62"/>
    <n v="4598"/>
    <x v="203"/>
    <x v="5"/>
    <x v="5"/>
    <x v="5"/>
    <x v="6"/>
  </r>
  <r>
    <x v="5154"/>
    <x v="6"/>
    <x v="4"/>
    <x v="6"/>
    <x v="0"/>
    <x v="4"/>
    <n v="9319.27"/>
    <n v="167.74686"/>
    <n v="2"/>
    <n v="18638.54"/>
    <x v="5153"/>
    <n v="2.97"/>
    <n v="861"/>
    <x v="301"/>
    <x v="8"/>
    <x v="8"/>
    <x v="8"/>
    <x v="16"/>
  </r>
  <r>
    <x v="5155"/>
    <x v="7"/>
    <x v="0"/>
    <x v="7"/>
    <x v="1"/>
    <x v="5"/>
    <n v="17150.03"/>
    <n v="308.70053999999993"/>
    <n v="3"/>
    <n v="51450.09"/>
    <x v="5154"/>
    <n v="2.25"/>
    <n v="1257"/>
    <x v="263"/>
    <x v="1"/>
    <x v="1"/>
    <x v="1"/>
    <x v="20"/>
  </r>
  <r>
    <x v="5156"/>
    <x v="0"/>
    <x v="0"/>
    <x v="0"/>
    <x v="1"/>
    <x v="3"/>
    <n v="15895.43"/>
    <n v="286.11773999999997"/>
    <n v="5"/>
    <n v="79477.149999999994"/>
    <x v="5155"/>
    <n v="3.93"/>
    <n v="3950"/>
    <x v="266"/>
    <x v="10"/>
    <x v="10"/>
    <x v="10"/>
    <x v="24"/>
  </r>
  <r>
    <x v="5157"/>
    <x v="1"/>
    <x v="1"/>
    <x v="1"/>
    <x v="1"/>
    <x v="0"/>
    <n v="10877"/>
    <n v="195.78599999999997"/>
    <n v="3"/>
    <n v="32631"/>
    <x v="5156"/>
    <n v="1.4"/>
    <n v="339"/>
    <x v="243"/>
    <x v="5"/>
    <x v="5"/>
    <x v="5"/>
    <x v="27"/>
  </r>
  <r>
    <x v="5158"/>
    <x v="8"/>
    <x v="3"/>
    <x v="8"/>
    <x v="0"/>
    <x v="2"/>
    <n v="5099.8100000000004"/>
    <n v="91.796580000000006"/>
    <n v="3"/>
    <n v="15299.43"/>
    <x v="5157"/>
    <n v="4.7300000000000004"/>
    <n v="1712"/>
    <x v="122"/>
    <x v="7"/>
    <x v="7"/>
    <x v="7"/>
    <x v="1"/>
  </r>
  <r>
    <x v="5159"/>
    <x v="0"/>
    <x v="0"/>
    <x v="0"/>
    <x v="2"/>
    <x v="2"/>
    <n v="7090.93"/>
    <n v="127.63673999999999"/>
    <n v="4"/>
    <n v="28363.72"/>
    <x v="5158"/>
    <n v="4.83"/>
    <n v="379"/>
    <x v="44"/>
    <x v="3"/>
    <x v="3"/>
    <x v="3"/>
    <x v="15"/>
  </r>
  <r>
    <x v="5160"/>
    <x v="6"/>
    <x v="4"/>
    <x v="6"/>
    <x v="1"/>
    <x v="0"/>
    <n v="9390.89"/>
    <n v="169.03601999999998"/>
    <n v="5"/>
    <n v="46954.45"/>
    <x v="5159"/>
    <n v="1.26"/>
    <n v="1231"/>
    <x v="91"/>
    <x v="8"/>
    <x v="8"/>
    <x v="8"/>
    <x v="8"/>
  </r>
  <r>
    <x v="5161"/>
    <x v="3"/>
    <x v="3"/>
    <x v="3"/>
    <x v="0"/>
    <x v="3"/>
    <n v="155.13"/>
    <n v="2.7923399999999998"/>
    <n v="4"/>
    <n v="620.52"/>
    <x v="5160"/>
    <n v="4.0599999999999996"/>
    <n v="2463"/>
    <x v="342"/>
    <x v="11"/>
    <x v="11"/>
    <x v="11"/>
    <x v="15"/>
  </r>
  <r>
    <x v="5162"/>
    <x v="6"/>
    <x v="4"/>
    <x v="6"/>
    <x v="2"/>
    <x v="1"/>
    <n v="15307.59"/>
    <n v="275.53661999999997"/>
    <n v="3"/>
    <n v="45922.77"/>
    <x v="5161"/>
    <n v="1.58"/>
    <n v="1090"/>
    <x v="310"/>
    <x v="2"/>
    <x v="2"/>
    <x v="2"/>
    <x v="25"/>
  </r>
  <r>
    <x v="5163"/>
    <x v="2"/>
    <x v="2"/>
    <x v="2"/>
    <x v="2"/>
    <x v="5"/>
    <n v="5875.26"/>
    <n v="105.75467999999999"/>
    <n v="5"/>
    <n v="29376.3"/>
    <x v="5162"/>
    <n v="3.86"/>
    <n v="951"/>
    <x v="264"/>
    <x v="1"/>
    <x v="1"/>
    <x v="1"/>
    <x v="9"/>
  </r>
  <r>
    <x v="5164"/>
    <x v="7"/>
    <x v="0"/>
    <x v="7"/>
    <x v="1"/>
    <x v="2"/>
    <n v="6457.37"/>
    <n v="116.23266"/>
    <n v="5"/>
    <n v="32286.85"/>
    <x v="5163"/>
    <n v="1.37"/>
    <n v="2404"/>
    <x v="7"/>
    <x v="6"/>
    <x v="6"/>
    <x v="6"/>
    <x v="7"/>
  </r>
  <r>
    <x v="5165"/>
    <x v="0"/>
    <x v="0"/>
    <x v="0"/>
    <x v="0"/>
    <x v="1"/>
    <n v="2491.52"/>
    <n v="44.847359999999995"/>
    <n v="2"/>
    <n v="4983.04"/>
    <x v="5164"/>
    <n v="4.9400000000000004"/>
    <n v="4516"/>
    <x v="259"/>
    <x v="4"/>
    <x v="4"/>
    <x v="4"/>
    <x v="30"/>
  </r>
  <r>
    <x v="5166"/>
    <x v="9"/>
    <x v="1"/>
    <x v="9"/>
    <x v="2"/>
    <x v="0"/>
    <n v="16714.39"/>
    <n v="300.85901999999999"/>
    <n v="5"/>
    <n v="83571.95"/>
    <x v="5165"/>
    <n v="4.03"/>
    <n v="128"/>
    <x v="265"/>
    <x v="6"/>
    <x v="6"/>
    <x v="6"/>
    <x v="28"/>
  </r>
  <r>
    <x v="5167"/>
    <x v="4"/>
    <x v="0"/>
    <x v="4"/>
    <x v="0"/>
    <x v="3"/>
    <n v="1974.53"/>
    <n v="35.541539999999998"/>
    <n v="2"/>
    <n v="3949.06"/>
    <x v="5166"/>
    <n v="3.11"/>
    <n v="982"/>
    <x v="17"/>
    <x v="9"/>
    <x v="9"/>
    <x v="9"/>
    <x v="14"/>
  </r>
  <r>
    <x v="5168"/>
    <x v="4"/>
    <x v="0"/>
    <x v="4"/>
    <x v="0"/>
    <x v="3"/>
    <n v="13559.78"/>
    <n v="244.07604000000001"/>
    <n v="3"/>
    <n v="40679.339999999997"/>
    <x v="5167"/>
    <n v="4.2"/>
    <n v="3002"/>
    <x v="6"/>
    <x v="3"/>
    <x v="3"/>
    <x v="3"/>
    <x v="6"/>
  </r>
  <r>
    <x v="5169"/>
    <x v="1"/>
    <x v="1"/>
    <x v="1"/>
    <x v="0"/>
    <x v="5"/>
    <n v="5877.29"/>
    <n v="105.79122"/>
    <n v="5"/>
    <n v="29386.45"/>
    <x v="5168"/>
    <n v="1.3"/>
    <n v="2008"/>
    <x v="46"/>
    <x v="0"/>
    <x v="0"/>
    <x v="0"/>
    <x v="25"/>
  </r>
  <r>
    <x v="5170"/>
    <x v="4"/>
    <x v="0"/>
    <x v="4"/>
    <x v="2"/>
    <x v="0"/>
    <n v="18491.21"/>
    <n v="332.84177999999997"/>
    <n v="5"/>
    <n v="92456.05"/>
    <x v="5169"/>
    <n v="4.13"/>
    <n v="1892"/>
    <x v="24"/>
    <x v="4"/>
    <x v="4"/>
    <x v="4"/>
    <x v="18"/>
  </r>
  <r>
    <x v="5171"/>
    <x v="3"/>
    <x v="3"/>
    <x v="3"/>
    <x v="0"/>
    <x v="3"/>
    <n v="18006.740000000002"/>
    <n v="324.12132000000003"/>
    <n v="1"/>
    <n v="18006.740000000002"/>
    <x v="5170"/>
    <n v="2.6"/>
    <n v="2450"/>
    <x v="13"/>
    <x v="8"/>
    <x v="8"/>
    <x v="8"/>
    <x v="13"/>
  </r>
  <r>
    <x v="5172"/>
    <x v="7"/>
    <x v="0"/>
    <x v="7"/>
    <x v="0"/>
    <x v="2"/>
    <n v="18446.66"/>
    <n v="332.03987999999998"/>
    <n v="5"/>
    <n v="92233.3"/>
    <x v="5171"/>
    <n v="4.9000000000000004"/>
    <n v="1210"/>
    <x v="164"/>
    <x v="8"/>
    <x v="8"/>
    <x v="8"/>
    <x v="0"/>
  </r>
  <r>
    <x v="5173"/>
    <x v="7"/>
    <x v="0"/>
    <x v="7"/>
    <x v="2"/>
    <x v="4"/>
    <n v="18078.95"/>
    <n v="325.42109999999997"/>
    <n v="2"/>
    <n v="36157.9"/>
    <x v="5172"/>
    <n v="1.26"/>
    <n v="4860"/>
    <x v="245"/>
    <x v="0"/>
    <x v="0"/>
    <x v="0"/>
    <x v="18"/>
  </r>
  <r>
    <x v="5174"/>
    <x v="2"/>
    <x v="2"/>
    <x v="2"/>
    <x v="0"/>
    <x v="1"/>
    <n v="13047.5"/>
    <n v="234.85499999999999"/>
    <n v="1"/>
    <n v="13047.5"/>
    <x v="5173"/>
    <n v="1.52"/>
    <n v="2968"/>
    <x v="141"/>
    <x v="0"/>
    <x v="0"/>
    <x v="0"/>
    <x v="27"/>
  </r>
  <r>
    <x v="5175"/>
    <x v="0"/>
    <x v="0"/>
    <x v="0"/>
    <x v="1"/>
    <x v="1"/>
    <n v="477.4"/>
    <n v="8.5931999999999995"/>
    <n v="3"/>
    <n v="1432.2"/>
    <x v="5174"/>
    <n v="3.76"/>
    <n v="4115"/>
    <x v="358"/>
    <x v="11"/>
    <x v="11"/>
    <x v="11"/>
    <x v="21"/>
  </r>
  <r>
    <x v="5176"/>
    <x v="0"/>
    <x v="0"/>
    <x v="0"/>
    <x v="2"/>
    <x v="1"/>
    <n v="6662.39"/>
    <n v="119.92301999999999"/>
    <n v="5"/>
    <n v="33311.949999999997"/>
    <x v="5175"/>
    <n v="2.27"/>
    <n v="2165"/>
    <x v="138"/>
    <x v="0"/>
    <x v="0"/>
    <x v="0"/>
    <x v="8"/>
  </r>
  <r>
    <x v="5177"/>
    <x v="7"/>
    <x v="0"/>
    <x v="7"/>
    <x v="2"/>
    <x v="2"/>
    <n v="4251.4799999999996"/>
    <n v="76.526639999999986"/>
    <n v="1"/>
    <n v="4251.4799999999996"/>
    <x v="5176"/>
    <n v="3.2"/>
    <n v="2577"/>
    <x v="70"/>
    <x v="9"/>
    <x v="9"/>
    <x v="9"/>
    <x v="9"/>
  </r>
  <r>
    <x v="5178"/>
    <x v="2"/>
    <x v="2"/>
    <x v="2"/>
    <x v="0"/>
    <x v="4"/>
    <n v="16274.56"/>
    <n v="292.94207999999998"/>
    <n v="2"/>
    <n v="32549.119999999999"/>
    <x v="5177"/>
    <n v="4.01"/>
    <n v="5000"/>
    <x v="237"/>
    <x v="4"/>
    <x v="4"/>
    <x v="4"/>
    <x v="17"/>
  </r>
  <r>
    <x v="5179"/>
    <x v="4"/>
    <x v="0"/>
    <x v="4"/>
    <x v="1"/>
    <x v="3"/>
    <n v="711.31"/>
    <n v="12.803579999999998"/>
    <n v="3"/>
    <n v="2133.9299999999998"/>
    <x v="5178"/>
    <n v="4.41"/>
    <n v="3160"/>
    <x v="57"/>
    <x v="2"/>
    <x v="2"/>
    <x v="2"/>
    <x v="21"/>
  </r>
  <r>
    <x v="5180"/>
    <x v="4"/>
    <x v="0"/>
    <x v="4"/>
    <x v="1"/>
    <x v="1"/>
    <n v="10037.200000000001"/>
    <n v="180.6696"/>
    <n v="2"/>
    <n v="20074.400000000001"/>
    <x v="5179"/>
    <n v="4.87"/>
    <n v="409"/>
    <x v="258"/>
    <x v="10"/>
    <x v="10"/>
    <x v="10"/>
    <x v="4"/>
  </r>
  <r>
    <x v="5181"/>
    <x v="8"/>
    <x v="3"/>
    <x v="8"/>
    <x v="1"/>
    <x v="5"/>
    <n v="9626.98"/>
    <n v="173.28563999999997"/>
    <n v="4"/>
    <n v="38507.919999999998"/>
    <x v="5180"/>
    <n v="3.9"/>
    <n v="1877"/>
    <x v="189"/>
    <x v="11"/>
    <x v="11"/>
    <x v="11"/>
    <x v="9"/>
  </r>
  <r>
    <x v="5182"/>
    <x v="1"/>
    <x v="1"/>
    <x v="1"/>
    <x v="2"/>
    <x v="3"/>
    <n v="6236.03"/>
    <n v="112.24853999999999"/>
    <n v="1"/>
    <n v="6236.03"/>
    <x v="5181"/>
    <n v="3.37"/>
    <n v="2145"/>
    <x v="227"/>
    <x v="5"/>
    <x v="5"/>
    <x v="5"/>
    <x v="0"/>
  </r>
  <r>
    <x v="5183"/>
    <x v="2"/>
    <x v="2"/>
    <x v="2"/>
    <x v="2"/>
    <x v="3"/>
    <n v="18838.939999999999"/>
    <n v="339.10091999999997"/>
    <n v="4"/>
    <n v="75355.759999999995"/>
    <x v="5182"/>
    <n v="4.88"/>
    <n v="1782"/>
    <x v="243"/>
    <x v="5"/>
    <x v="5"/>
    <x v="5"/>
    <x v="27"/>
  </r>
  <r>
    <x v="5184"/>
    <x v="2"/>
    <x v="2"/>
    <x v="2"/>
    <x v="0"/>
    <x v="5"/>
    <n v="8925.0499999999993"/>
    <n v="160.65089999999998"/>
    <n v="4"/>
    <n v="35700.199999999997"/>
    <x v="5183"/>
    <n v="1.45"/>
    <n v="4603"/>
    <x v="201"/>
    <x v="2"/>
    <x v="2"/>
    <x v="2"/>
    <x v="8"/>
  </r>
  <r>
    <x v="5185"/>
    <x v="9"/>
    <x v="1"/>
    <x v="9"/>
    <x v="0"/>
    <x v="3"/>
    <n v="5307.85"/>
    <n v="95.541299999999993"/>
    <n v="1"/>
    <n v="5307.85"/>
    <x v="5184"/>
    <n v="4.13"/>
    <n v="485"/>
    <x v="34"/>
    <x v="8"/>
    <x v="8"/>
    <x v="8"/>
    <x v="9"/>
  </r>
  <r>
    <x v="5186"/>
    <x v="4"/>
    <x v="0"/>
    <x v="4"/>
    <x v="1"/>
    <x v="2"/>
    <n v="5731.85"/>
    <n v="103.1733"/>
    <n v="4"/>
    <n v="22927.4"/>
    <x v="5185"/>
    <n v="4.1399999999999997"/>
    <n v="2510"/>
    <x v="173"/>
    <x v="5"/>
    <x v="5"/>
    <x v="5"/>
    <x v="3"/>
  </r>
  <r>
    <x v="5187"/>
    <x v="1"/>
    <x v="1"/>
    <x v="1"/>
    <x v="0"/>
    <x v="1"/>
    <n v="4684.1099999999997"/>
    <n v="84.313979999999987"/>
    <n v="4"/>
    <n v="18736.439999999999"/>
    <x v="5186"/>
    <n v="3.34"/>
    <n v="3299"/>
    <x v="54"/>
    <x v="0"/>
    <x v="0"/>
    <x v="0"/>
    <x v="7"/>
  </r>
  <r>
    <x v="5188"/>
    <x v="5"/>
    <x v="1"/>
    <x v="5"/>
    <x v="0"/>
    <x v="2"/>
    <n v="18562.150000000001"/>
    <n v="334.11869999999999"/>
    <n v="3"/>
    <n v="55686.45"/>
    <x v="5187"/>
    <n v="2.82"/>
    <n v="3415"/>
    <x v="43"/>
    <x v="6"/>
    <x v="6"/>
    <x v="6"/>
    <x v="24"/>
  </r>
  <r>
    <x v="5189"/>
    <x v="7"/>
    <x v="0"/>
    <x v="7"/>
    <x v="0"/>
    <x v="0"/>
    <n v="18171.27"/>
    <n v="327.08285999999998"/>
    <n v="5"/>
    <n v="90856.35"/>
    <x v="5188"/>
    <n v="4.18"/>
    <n v="2648"/>
    <x v="345"/>
    <x v="4"/>
    <x v="4"/>
    <x v="4"/>
    <x v="8"/>
  </r>
  <r>
    <x v="5190"/>
    <x v="1"/>
    <x v="1"/>
    <x v="1"/>
    <x v="0"/>
    <x v="2"/>
    <n v="2200.67"/>
    <n v="39.61206"/>
    <n v="3"/>
    <n v="6602.01"/>
    <x v="5189"/>
    <n v="3.17"/>
    <n v="1708"/>
    <x v="237"/>
    <x v="4"/>
    <x v="4"/>
    <x v="4"/>
    <x v="17"/>
  </r>
  <r>
    <x v="5191"/>
    <x v="8"/>
    <x v="3"/>
    <x v="8"/>
    <x v="2"/>
    <x v="3"/>
    <n v="4827.7700000000004"/>
    <n v="86.899860000000004"/>
    <n v="5"/>
    <n v="24138.85"/>
    <x v="5190"/>
    <n v="1"/>
    <n v="54"/>
    <x v="183"/>
    <x v="11"/>
    <x v="11"/>
    <x v="11"/>
    <x v="14"/>
  </r>
  <r>
    <x v="5192"/>
    <x v="8"/>
    <x v="3"/>
    <x v="8"/>
    <x v="1"/>
    <x v="3"/>
    <n v="13710.87"/>
    <n v="246.79566"/>
    <n v="3"/>
    <n v="41132.61"/>
    <x v="5191"/>
    <n v="4.66"/>
    <n v="3117"/>
    <x v="255"/>
    <x v="7"/>
    <x v="7"/>
    <x v="7"/>
    <x v="3"/>
  </r>
  <r>
    <x v="5193"/>
    <x v="8"/>
    <x v="3"/>
    <x v="8"/>
    <x v="0"/>
    <x v="1"/>
    <n v="11048.97"/>
    <n v="198.88145999999998"/>
    <n v="1"/>
    <n v="11048.97"/>
    <x v="5192"/>
    <n v="3.28"/>
    <n v="124"/>
    <x v="229"/>
    <x v="2"/>
    <x v="2"/>
    <x v="2"/>
    <x v="22"/>
  </r>
  <r>
    <x v="5194"/>
    <x v="0"/>
    <x v="0"/>
    <x v="0"/>
    <x v="2"/>
    <x v="1"/>
    <n v="10774.3"/>
    <n v="193.93739999999997"/>
    <n v="2"/>
    <n v="21548.6"/>
    <x v="5193"/>
    <n v="3.41"/>
    <n v="4389"/>
    <x v="317"/>
    <x v="9"/>
    <x v="9"/>
    <x v="9"/>
    <x v="11"/>
  </r>
  <r>
    <x v="5195"/>
    <x v="7"/>
    <x v="0"/>
    <x v="7"/>
    <x v="2"/>
    <x v="4"/>
    <n v="4017.66"/>
    <n v="72.317879999999988"/>
    <n v="2"/>
    <n v="8035.32"/>
    <x v="5194"/>
    <n v="1.75"/>
    <n v="472"/>
    <x v="238"/>
    <x v="1"/>
    <x v="1"/>
    <x v="1"/>
    <x v="14"/>
  </r>
  <r>
    <x v="5196"/>
    <x v="8"/>
    <x v="3"/>
    <x v="8"/>
    <x v="1"/>
    <x v="1"/>
    <n v="12937.63"/>
    <n v="232.87733999999998"/>
    <n v="3"/>
    <n v="38812.89"/>
    <x v="5195"/>
    <n v="3.08"/>
    <n v="474"/>
    <x v="297"/>
    <x v="7"/>
    <x v="7"/>
    <x v="7"/>
    <x v="0"/>
  </r>
  <r>
    <x v="5197"/>
    <x v="1"/>
    <x v="1"/>
    <x v="1"/>
    <x v="1"/>
    <x v="5"/>
    <n v="13774.86"/>
    <n v="247.94747999999998"/>
    <n v="5"/>
    <n v="68874.3"/>
    <x v="5196"/>
    <n v="4.12"/>
    <n v="1050"/>
    <x v="79"/>
    <x v="11"/>
    <x v="11"/>
    <x v="11"/>
    <x v="4"/>
  </r>
  <r>
    <x v="5198"/>
    <x v="0"/>
    <x v="0"/>
    <x v="0"/>
    <x v="2"/>
    <x v="0"/>
    <n v="7936.33"/>
    <n v="142.85393999999999"/>
    <n v="4"/>
    <n v="31745.32"/>
    <x v="5197"/>
    <n v="1.67"/>
    <n v="4718"/>
    <x v="163"/>
    <x v="3"/>
    <x v="3"/>
    <x v="3"/>
    <x v="25"/>
  </r>
  <r>
    <x v="5199"/>
    <x v="7"/>
    <x v="0"/>
    <x v="7"/>
    <x v="0"/>
    <x v="2"/>
    <n v="9642.39"/>
    <n v="173.56301999999997"/>
    <n v="3"/>
    <n v="28927.17"/>
    <x v="5198"/>
    <n v="1.1100000000000001"/>
    <n v="1497"/>
    <x v="22"/>
    <x v="8"/>
    <x v="8"/>
    <x v="8"/>
    <x v="17"/>
  </r>
  <r>
    <x v="5200"/>
    <x v="0"/>
    <x v="0"/>
    <x v="0"/>
    <x v="0"/>
    <x v="0"/>
    <n v="15588.17"/>
    <n v="280.58706000000001"/>
    <n v="3"/>
    <n v="46764.51"/>
    <x v="5199"/>
    <n v="1.75"/>
    <n v="4768"/>
    <x v="71"/>
    <x v="3"/>
    <x v="3"/>
    <x v="3"/>
    <x v="11"/>
  </r>
  <r>
    <x v="5201"/>
    <x v="2"/>
    <x v="2"/>
    <x v="2"/>
    <x v="2"/>
    <x v="0"/>
    <n v="18706.84"/>
    <n v="336.72311999999999"/>
    <n v="1"/>
    <n v="18706.84"/>
    <x v="5200"/>
    <n v="3.43"/>
    <n v="1777"/>
    <x v="99"/>
    <x v="9"/>
    <x v="9"/>
    <x v="9"/>
    <x v="20"/>
  </r>
  <r>
    <x v="5202"/>
    <x v="0"/>
    <x v="0"/>
    <x v="0"/>
    <x v="0"/>
    <x v="4"/>
    <n v="16906.060000000001"/>
    <n v="304.30907999999999"/>
    <n v="2"/>
    <n v="33812.120000000003"/>
    <x v="5201"/>
    <n v="3.07"/>
    <n v="2517"/>
    <x v="219"/>
    <x v="0"/>
    <x v="0"/>
    <x v="0"/>
    <x v="4"/>
  </r>
  <r>
    <x v="5203"/>
    <x v="0"/>
    <x v="0"/>
    <x v="0"/>
    <x v="1"/>
    <x v="1"/>
    <n v="15950.83"/>
    <n v="287.11493999999999"/>
    <n v="4"/>
    <n v="63803.32"/>
    <x v="5202"/>
    <n v="2.42"/>
    <n v="3508"/>
    <x v="311"/>
    <x v="5"/>
    <x v="5"/>
    <x v="5"/>
    <x v="25"/>
  </r>
  <r>
    <x v="5204"/>
    <x v="4"/>
    <x v="0"/>
    <x v="4"/>
    <x v="0"/>
    <x v="5"/>
    <n v="8858.73"/>
    <n v="159.45713999999998"/>
    <n v="5"/>
    <n v="44293.65"/>
    <x v="5203"/>
    <n v="2.61"/>
    <n v="1048"/>
    <x v="158"/>
    <x v="8"/>
    <x v="8"/>
    <x v="8"/>
    <x v="1"/>
  </r>
  <r>
    <x v="5205"/>
    <x v="9"/>
    <x v="1"/>
    <x v="9"/>
    <x v="1"/>
    <x v="2"/>
    <n v="5063.2299999999996"/>
    <n v="91.138139999999979"/>
    <n v="1"/>
    <n v="5063.2299999999996"/>
    <x v="5204"/>
    <n v="3.18"/>
    <n v="477"/>
    <x v="228"/>
    <x v="3"/>
    <x v="3"/>
    <x v="3"/>
    <x v="8"/>
  </r>
  <r>
    <x v="5206"/>
    <x v="3"/>
    <x v="3"/>
    <x v="3"/>
    <x v="2"/>
    <x v="0"/>
    <n v="4512.67"/>
    <n v="81.228059999999999"/>
    <n v="4"/>
    <n v="18050.68"/>
    <x v="5205"/>
    <n v="4.22"/>
    <n v="3072"/>
    <x v="237"/>
    <x v="4"/>
    <x v="4"/>
    <x v="4"/>
    <x v="17"/>
  </r>
  <r>
    <x v="5207"/>
    <x v="7"/>
    <x v="0"/>
    <x v="7"/>
    <x v="0"/>
    <x v="0"/>
    <n v="2478.83"/>
    <n v="44.618939999999995"/>
    <n v="5"/>
    <n v="12394.15"/>
    <x v="5206"/>
    <n v="4.12"/>
    <n v="1453"/>
    <x v="224"/>
    <x v="1"/>
    <x v="1"/>
    <x v="1"/>
    <x v="22"/>
  </r>
  <r>
    <x v="5208"/>
    <x v="5"/>
    <x v="1"/>
    <x v="5"/>
    <x v="1"/>
    <x v="2"/>
    <n v="16744.18"/>
    <n v="301.39524"/>
    <n v="4"/>
    <n v="66976.72"/>
    <x v="5207"/>
    <n v="4.5599999999999996"/>
    <n v="1908"/>
    <x v="83"/>
    <x v="8"/>
    <x v="8"/>
    <x v="8"/>
    <x v="28"/>
  </r>
  <r>
    <x v="5209"/>
    <x v="5"/>
    <x v="1"/>
    <x v="5"/>
    <x v="2"/>
    <x v="0"/>
    <n v="9740.33"/>
    <n v="175.32593999999997"/>
    <n v="5"/>
    <n v="48701.65"/>
    <x v="5208"/>
    <n v="2.91"/>
    <n v="2991"/>
    <x v="20"/>
    <x v="1"/>
    <x v="1"/>
    <x v="1"/>
    <x v="5"/>
  </r>
  <r>
    <x v="5210"/>
    <x v="1"/>
    <x v="1"/>
    <x v="1"/>
    <x v="0"/>
    <x v="1"/>
    <n v="5031.87"/>
    <n v="90.57365999999999"/>
    <n v="3"/>
    <n v="15095.61"/>
    <x v="5209"/>
    <n v="3.37"/>
    <n v="1921"/>
    <x v="328"/>
    <x v="7"/>
    <x v="7"/>
    <x v="7"/>
    <x v="27"/>
  </r>
  <r>
    <x v="5211"/>
    <x v="8"/>
    <x v="3"/>
    <x v="8"/>
    <x v="2"/>
    <x v="4"/>
    <n v="5562.45"/>
    <n v="100.12409999999998"/>
    <n v="4"/>
    <n v="22249.8"/>
    <x v="5210"/>
    <n v="2.95"/>
    <n v="1690"/>
    <x v="282"/>
    <x v="8"/>
    <x v="8"/>
    <x v="8"/>
    <x v="18"/>
  </r>
  <r>
    <x v="5212"/>
    <x v="8"/>
    <x v="3"/>
    <x v="8"/>
    <x v="1"/>
    <x v="1"/>
    <n v="17768.5"/>
    <n v="319.83299999999997"/>
    <n v="1"/>
    <n v="17768.5"/>
    <x v="5211"/>
    <n v="4.7"/>
    <n v="930"/>
    <x v="24"/>
    <x v="4"/>
    <x v="4"/>
    <x v="4"/>
    <x v="18"/>
  </r>
  <r>
    <x v="5213"/>
    <x v="9"/>
    <x v="1"/>
    <x v="9"/>
    <x v="1"/>
    <x v="1"/>
    <n v="3472.38"/>
    <n v="62.502839999999999"/>
    <n v="5"/>
    <n v="17361.900000000001"/>
    <x v="5212"/>
    <n v="3.32"/>
    <n v="1633"/>
    <x v="71"/>
    <x v="3"/>
    <x v="3"/>
    <x v="3"/>
    <x v="11"/>
  </r>
  <r>
    <x v="5214"/>
    <x v="2"/>
    <x v="2"/>
    <x v="2"/>
    <x v="1"/>
    <x v="5"/>
    <n v="9849.27"/>
    <n v="177.28685999999999"/>
    <n v="1"/>
    <n v="9849.27"/>
    <x v="5213"/>
    <n v="2.63"/>
    <n v="1834"/>
    <x v="311"/>
    <x v="5"/>
    <x v="5"/>
    <x v="5"/>
    <x v="25"/>
  </r>
  <r>
    <x v="5215"/>
    <x v="8"/>
    <x v="3"/>
    <x v="8"/>
    <x v="1"/>
    <x v="4"/>
    <n v="3321.75"/>
    <n v="59.791499999999992"/>
    <n v="1"/>
    <n v="3321.75"/>
    <x v="5214"/>
    <n v="1.89"/>
    <n v="1128"/>
    <x v="44"/>
    <x v="3"/>
    <x v="3"/>
    <x v="3"/>
    <x v="15"/>
  </r>
  <r>
    <x v="5216"/>
    <x v="2"/>
    <x v="2"/>
    <x v="2"/>
    <x v="2"/>
    <x v="2"/>
    <n v="18479.939999999999"/>
    <n v="332.63891999999993"/>
    <n v="4"/>
    <n v="73919.759999999995"/>
    <x v="5215"/>
    <n v="1.89"/>
    <n v="4524"/>
    <x v="351"/>
    <x v="11"/>
    <x v="11"/>
    <x v="11"/>
    <x v="3"/>
  </r>
  <r>
    <x v="5217"/>
    <x v="8"/>
    <x v="3"/>
    <x v="8"/>
    <x v="1"/>
    <x v="0"/>
    <n v="3713.62"/>
    <n v="66.845159999999993"/>
    <n v="2"/>
    <n v="7427.24"/>
    <x v="5216"/>
    <n v="2.4500000000000002"/>
    <n v="3013"/>
    <x v="248"/>
    <x v="1"/>
    <x v="1"/>
    <x v="1"/>
    <x v="7"/>
  </r>
  <r>
    <x v="5218"/>
    <x v="1"/>
    <x v="1"/>
    <x v="1"/>
    <x v="1"/>
    <x v="0"/>
    <n v="9426.59"/>
    <n v="169.67862"/>
    <n v="4"/>
    <n v="37706.36"/>
    <x v="5217"/>
    <n v="3.13"/>
    <n v="1648"/>
    <x v="302"/>
    <x v="2"/>
    <x v="2"/>
    <x v="2"/>
    <x v="5"/>
  </r>
  <r>
    <x v="5219"/>
    <x v="3"/>
    <x v="3"/>
    <x v="3"/>
    <x v="0"/>
    <x v="4"/>
    <n v="3426.24"/>
    <n v="61.672319999999992"/>
    <n v="1"/>
    <n v="3426.24"/>
    <x v="5218"/>
    <n v="3.28"/>
    <n v="2578"/>
    <x v="209"/>
    <x v="7"/>
    <x v="7"/>
    <x v="7"/>
    <x v="13"/>
  </r>
  <r>
    <x v="5220"/>
    <x v="1"/>
    <x v="1"/>
    <x v="1"/>
    <x v="0"/>
    <x v="3"/>
    <n v="9901.8799999999992"/>
    <n v="178.23383999999996"/>
    <n v="4"/>
    <n v="39607.519999999997"/>
    <x v="5219"/>
    <n v="3.38"/>
    <n v="983"/>
    <x v="201"/>
    <x v="2"/>
    <x v="2"/>
    <x v="2"/>
    <x v="8"/>
  </r>
  <r>
    <x v="5221"/>
    <x v="8"/>
    <x v="3"/>
    <x v="8"/>
    <x v="2"/>
    <x v="4"/>
    <n v="2354.5"/>
    <n v="42.381"/>
    <n v="4"/>
    <n v="9418"/>
    <x v="5220"/>
    <n v="2.91"/>
    <n v="1393"/>
    <x v="55"/>
    <x v="5"/>
    <x v="5"/>
    <x v="5"/>
    <x v="26"/>
  </r>
  <r>
    <x v="5222"/>
    <x v="9"/>
    <x v="1"/>
    <x v="9"/>
    <x v="1"/>
    <x v="1"/>
    <n v="17477.27"/>
    <n v="314.59085999999996"/>
    <n v="2"/>
    <n v="34954.54"/>
    <x v="5221"/>
    <n v="4.99"/>
    <n v="4033"/>
    <x v="350"/>
    <x v="6"/>
    <x v="6"/>
    <x v="6"/>
    <x v="14"/>
  </r>
  <r>
    <x v="5223"/>
    <x v="7"/>
    <x v="0"/>
    <x v="7"/>
    <x v="1"/>
    <x v="5"/>
    <n v="740.84"/>
    <n v="13.33512"/>
    <n v="2"/>
    <n v="1481.68"/>
    <x v="5222"/>
    <n v="1.3"/>
    <n v="3502"/>
    <x v="360"/>
    <x v="4"/>
    <x v="4"/>
    <x v="4"/>
    <x v="11"/>
  </r>
  <r>
    <x v="5224"/>
    <x v="9"/>
    <x v="1"/>
    <x v="9"/>
    <x v="1"/>
    <x v="5"/>
    <n v="10710.16"/>
    <n v="192.78287999999998"/>
    <n v="1"/>
    <n v="10710.16"/>
    <x v="5223"/>
    <n v="2.29"/>
    <n v="1405"/>
    <x v="201"/>
    <x v="2"/>
    <x v="2"/>
    <x v="2"/>
    <x v="8"/>
  </r>
  <r>
    <x v="5225"/>
    <x v="8"/>
    <x v="3"/>
    <x v="8"/>
    <x v="2"/>
    <x v="4"/>
    <n v="6245.18"/>
    <n v="112.41324"/>
    <n v="3"/>
    <n v="18735.54"/>
    <x v="5224"/>
    <n v="3.97"/>
    <n v="1794"/>
    <x v="336"/>
    <x v="7"/>
    <x v="7"/>
    <x v="7"/>
    <x v="15"/>
  </r>
  <r>
    <x v="5226"/>
    <x v="4"/>
    <x v="0"/>
    <x v="4"/>
    <x v="0"/>
    <x v="1"/>
    <n v="1914.32"/>
    <n v="34.457759999999993"/>
    <n v="2"/>
    <n v="3828.64"/>
    <x v="5225"/>
    <n v="4.8899999999999997"/>
    <n v="3240"/>
    <x v="91"/>
    <x v="8"/>
    <x v="8"/>
    <x v="8"/>
    <x v="8"/>
  </r>
  <r>
    <x v="5227"/>
    <x v="3"/>
    <x v="3"/>
    <x v="3"/>
    <x v="0"/>
    <x v="1"/>
    <n v="9148.4500000000007"/>
    <n v="164.6721"/>
    <n v="4"/>
    <n v="36593.800000000003"/>
    <x v="5226"/>
    <n v="1.64"/>
    <n v="156"/>
    <x v="328"/>
    <x v="7"/>
    <x v="7"/>
    <x v="7"/>
    <x v="27"/>
  </r>
  <r>
    <x v="5228"/>
    <x v="3"/>
    <x v="3"/>
    <x v="3"/>
    <x v="1"/>
    <x v="2"/>
    <n v="11091.27"/>
    <n v="199.64285999999998"/>
    <n v="4"/>
    <n v="44365.08"/>
    <x v="5227"/>
    <n v="2.37"/>
    <n v="4382"/>
    <x v="180"/>
    <x v="10"/>
    <x v="10"/>
    <x v="10"/>
    <x v="17"/>
  </r>
  <r>
    <x v="5229"/>
    <x v="0"/>
    <x v="0"/>
    <x v="0"/>
    <x v="2"/>
    <x v="2"/>
    <n v="9076.16"/>
    <n v="163.37087999999997"/>
    <n v="3"/>
    <n v="27228.48"/>
    <x v="5228"/>
    <n v="4.57"/>
    <n v="3282"/>
    <x v="341"/>
    <x v="0"/>
    <x v="0"/>
    <x v="0"/>
    <x v="19"/>
  </r>
  <r>
    <x v="5230"/>
    <x v="6"/>
    <x v="4"/>
    <x v="6"/>
    <x v="0"/>
    <x v="3"/>
    <n v="13448.5"/>
    <n v="242.07299999999998"/>
    <n v="3"/>
    <n v="40345.5"/>
    <x v="5229"/>
    <n v="4.17"/>
    <n v="2192"/>
    <x v="314"/>
    <x v="10"/>
    <x v="10"/>
    <x v="10"/>
    <x v="26"/>
  </r>
  <r>
    <x v="5231"/>
    <x v="0"/>
    <x v="0"/>
    <x v="0"/>
    <x v="2"/>
    <x v="1"/>
    <n v="15558.52"/>
    <n v="280.05336"/>
    <n v="4"/>
    <n v="62234.080000000002"/>
    <x v="5230"/>
    <n v="1.37"/>
    <n v="4482"/>
    <x v="112"/>
    <x v="9"/>
    <x v="9"/>
    <x v="9"/>
    <x v="16"/>
  </r>
  <r>
    <x v="5232"/>
    <x v="6"/>
    <x v="4"/>
    <x v="6"/>
    <x v="1"/>
    <x v="4"/>
    <n v="362.86"/>
    <n v="6.5314800000000002"/>
    <n v="4"/>
    <n v="1451.44"/>
    <x v="5231"/>
    <n v="2.35"/>
    <n v="4752"/>
    <x v="258"/>
    <x v="10"/>
    <x v="10"/>
    <x v="10"/>
    <x v="4"/>
  </r>
  <r>
    <x v="5233"/>
    <x v="9"/>
    <x v="1"/>
    <x v="9"/>
    <x v="1"/>
    <x v="4"/>
    <n v="6204.96"/>
    <n v="111.68928"/>
    <n v="5"/>
    <n v="31024.799999999999"/>
    <x v="5232"/>
    <n v="1.86"/>
    <n v="2839"/>
    <x v="275"/>
    <x v="2"/>
    <x v="2"/>
    <x v="2"/>
    <x v="27"/>
  </r>
  <r>
    <x v="5234"/>
    <x v="9"/>
    <x v="1"/>
    <x v="9"/>
    <x v="0"/>
    <x v="0"/>
    <n v="17244.259999999998"/>
    <n v="310.39667999999995"/>
    <n v="4"/>
    <n v="68977.039999999994"/>
    <x v="5233"/>
    <n v="4.5199999999999996"/>
    <n v="4125"/>
    <x v="2"/>
    <x v="2"/>
    <x v="2"/>
    <x v="2"/>
    <x v="2"/>
  </r>
  <r>
    <x v="5235"/>
    <x v="4"/>
    <x v="0"/>
    <x v="4"/>
    <x v="1"/>
    <x v="5"/>
    <n v="922.66"/>
    <n v="16.607879999999998"/>
    <n v="1"/>
    <n v="922.66"/>
    <x v="5234"/>
    <n v="1.1000000000000001"/>
    <n v="1791"/>
    <x v="351"/>
    <x v="11"/>
    <x v="11"/>
    <x v="11"/>
    <x v="3"/>
  </r>
  <r>
    <x v="5236"/>
    <x v="7"/>
    <x v="0"/>
    <x v="7"/>
    <x v="1"/>
    <x v="1"/>
    <n v="1364.76"/>
    <n v="24.565679999999997"/>
    <n v="3"/>
    <n v="4094.28"/>
    <x v="5235"/>
    <n v="2.73"/>
    <n v="4351"/>
    <x v="25"/>
    <x v="6"/>
    <x v="6"/>
    <x v="6"/>
    <x v="6"/>
  </r>
  <r>
    <x v="5237"/>
    <x v="3"/>
    <x v="3"/>
    <x v="3"/>
    <x v="0"/>
    <x v="2"/>
    <n v="13679.03"/>
    <n v="246.22253999999998"/>
    <n v="1"/>
    <n v="13679.03"/>
    <x v="5236"/>
    <n v="3.2"/>
    <n v="4785"/>
    <x v="153"/>
    <x v="10"/>
    <x v="10"/>
    <x v="10"/>
    <x v="13"/>
  </r>
  <r>
    <x v="5238"/>
    <x v="8"/>
    <x v="3"/>
    <x v="8"/>
    <x v="2"/>
    <x v="3"/>
    <n v="15995.97"/>
    <n v="287.92745999999994"/>
    <n v="2"/>
    <n v="31991.94"/>
    <x v="5237"/>
    <n v="2.31"/>
    <n v="4471"/>
    <x v="5"/>
    <x v="5"/>
    <x v="5"/>
    <x v="5"/>
    <x v="5"/>
  </r>
  <r>
    <x v="5239"/>
    <x v="8"/>
    <x v="3"/>
    <x v="8"/>
    <x v="2"/>
    <x v="1"/>
    <n v="9926.0400000000009"/>
    <n v="178.66872000000001"/>
    <n v="2"/>
    <n v="19852.080000000002"/>
    <x v="5238"/>
    <n v="1.76"/>
    <n v="2562"/>
    <x v="95"/>
    <x v="10"/>
    <x v="10"/>
    <x v="10"/>
    <x v="25"/>
  </r>
  <r>
    <x v="5240"/>
    <x v="1"/>
    <x v="1"/>
    <x v="1"/>
    <x v="0"/>
    <x v="0"/>
    <n v="8706.74"/>
    <n v="156.72131999999999"/>
    <n v="1"/>
    <n v="8706.74"/>
    <x v="5239"/>
    <n v="3.26"/>
    <n v="1559"/>
    <x v="50"/>
    <x v="11"/>
    <x v="11"/>
    <x v="11"/>
    <x v="28"/>
  </r>
  <r>
    <x v="5241"/>
    <x v="4"/>
    <x v="0"/>
    <x v="4"/>
    <x v="0"/>
    <x v="4"/>
    <n v="15499.75"/>
    <n v="278.99549999999999"/>
    <n v="1"/>
    <n v="15499.75"/>
    <x v="5240"/>
    <n v="1.05"/>
    <n v="4429"/>
    <x v="116"/>
    <x v="3"/>
    <x v="3"/>
    <x v="3"/>
    <x v="17"/>
  </r>
  <r>
    <x v="5242"/>
    <x v="7"/>
    <x v="0"/>
    <x v="7"/>
    <x v="1"/>
    <x v="4"/>
    <n v="9961.76"/>
    <n v="179.31168"/>
    <n v="5"/>
    <n v="49808.800000000003"/>
    <x v="5241"/>
    <n v="2.14"/>
    <n v="4846"/>
    <x v="259"/>
    <x v="4"/>
    <x v="4"/>
    <x v="4"/>
    <x v="30"/>
  </r>
  <r>
    <x v="5243"/>
    <x v="7"/>
    <x v="0"/>
    <x v="7"/>
    <x v="2"/>
    <x v="0"/>
    <n v="252.92"/>
    <n v="4.5525599999999997"/>
    <n v="5"/>
    <n v="1264.5999999999999"/>
    <x v="5242"/>
    <n v="4.18"/>
    <n v="3554"/>
    <x v="337"/>
    <x v="9"/>
    <x v="9"/>
    <x v="9"/>
    <x v="17"/>
  </r>
  <r>
    <x v="5244"/>
    <x v="4"/>
    <x v="0"/>
    <x v="4"/>
    <x v="1"/>
    <x v="3"/>
    <n v="1512.67"/>
    <n v="27.228059999999999"/>
    <n v="2"/>
    <n v="3025.34"/>
    <x v="5243"/>
    <n v="1.61"/>
    <n v="4846"/>
    <x v="193"/>
    <x v="7"/>
    <x v="7"/>
    <x v="7"/>
    <x v="2"/>
  </r>
  <r>
    <x v="5245"/>
    <x v="6"/>
    <x v="4"/>
    <x v="6"/>
    <x v="1"/>
    <x v="3"/>
    <n v="6435.38"/>
    <n v="115.83684"/>
    <n v="2"/>
    <n v="12870.76"/>
    <x v="5244"/>
    <n v="2.42"/>
    <n v="2942"/>
    <x v="272"/>
    <x v="7"/>
    <x v="7"/>
    <x v="7"/>
    <x v="24"/>
  </r>
  <r>
    <x v="5246"/>
    <x v="9"/>
    <x v="1"/>
    <x v="9"/>
    <x v="1"/>
    <x v="0"/>
    <n v="9354.69"/>
    <n v="168.38442000000001"/>
    <n v="1"/>
    <n v="9354.69"/>
    <x v="5245"/>
    <n v="1.23"/>
    <n v="3279"/>
    <x v="217"/>
    <x v="10"/>
    <x v="10"/>
    <x v="10"/>
    <x v="22"/>
  </r>
  <r>
    <x v="5247"/>
    <x v="0"/>
    <x v="0"/>
    <x v="0"/>
    <x v="0"/>
    <x v="4"/>
    <n v="751.88"/>
    <n v="13.53384"/>
    <n v="1"/>
    <n v="751.88"/>
    <x v="5246"/>
    <n v="2"/>
    <n v="2414"/>
    <x v="169"/>
    <x v="10"/>
    <x v="10"/>
    <x v="10"/>
    <x v="19"/>
  </r>
  <r>
    <x v="5248"/>
    <x v="2"/>
    <x v="2"/>
    <x v="2"/>
    <x v="2"/>
    <x v="2"/>
    <n v="14346.16"/>
    <n v="258.23087999999996"/>
    <n v="4"/>
    <n v="57384.639999999999"/>
    <x v="5247"/>
    <n v="2.25"/>
    <n v="2720"/>
    <x v="31"/>
    <x v="2"/>
    <x v="2"/>
    <x v="2"/>
    <x v="20"/>
  </r>
  <r>
    <x v="5249"/>
    <x v="5"/>
    <x v="1"/>
    <x v="5"/>
    <x v="0"/>
    <x v="5"/>
    <n v="4741.6499999999996"/>
    <n v="85.349699999999984"/>
    <n v="1"/>
    <n v="4741.6499999999996"/>
    <x v="5248"/>
    <n v="4.2"/>
    <n v="4150"/>
    <x v="205"/>
    <x v="1"/>
    <x v="1"/>
    <x v="1"/>
    <x v="27"/>
  </r>
  <r>
    <x v="5250"/>
    <x v="2"/>
    <x v="2"/>
    <x v="2"/>
    <x v="2"/>
    <x v="1"/>
    <n v="8207.99"/>
    <n v="147.74381999999997"/>
    <n v="5"/>
    <n v="41039.949999999997"/>
    <x v="5249"/>
    <n v="3.22"/>
    <n v="1128"/>
    <x v="28"/>
    <x v="7"/>
    <x v="7"/>
    <x v="7"/>
    <x v="5"/>
  </r>
  <r>
    <x v="5251"/>
    <x v="5"/>
    <x v="1"/>
    <x v="5"/>
    <x v="2"/>
    <x v="5"/>
    <n v="14490.53"/>
    <n v="260.82954000000001"/>
    <n v="3"/>
    <n v="43471.59"/>
    <x v="5250"/>
    <n v="2.33"/>
    <n v="1888"/>
    <x v="49"/>
    <x v="9"/>
    <x v="9"/>
    <x v="9"/>
    <x v="19"/>
  </r>
  <r>
    <x v="5252"/>
    <x v="4"/>
    <x v="0"/>
    <x v="4"/>
    <x v="0"/>
    <x v="0"/>
    <n v="643.91999999999996"/>
    <n v="11.590559999999998"/>
    <n v="1"/>
    <n v="643.91999999999996"/>
    <x v="5251"/>
    <n v="1.24"/>
    <n v="2615"/>
    <x v="354"/>
    <x v="6"/>
    <x v="6"/>
    <x v="6"/>
    <x v="16"/>
  </r>
  <r>
    <x v="5253"/>
    <x v="8"/>
    <x v="3"/>
    <x v="8"/>
    <x v="1"/>
    <x v="2"/>
    <n v="8946.93"/>
    <n v="161.04473999999999"/>
    <n v="3"/>
    <n v="26840.79"/>
    <x v="5252"/>
    <n v="4.93"/>
    <n v="3007"/>
    <x v="328"/>
    <x v="7"/>
    <x v="7"/>
    <x v="7"/>
    <x v="27"/>
  </r>
  <r>
    <x v="5254"/>
    <x v="9"/>
    <x v="1"/>
    <x v="9"/>
    <x v="0"/>
    <x v="2"/>
    <n v="8438.41"/>
    <n v="151.89138"/>
    <n v="4"/>
    <n v="33753.64"/>
    <x v="5253"/>
    <n v="2.41"/>
    <n v="1200"/>
    <x v="117"/>
    <x v="3"/>
    <x v="3"/>
    <x v="3"/>
    <x v="18"/>
  </r>
  <r>
    <x v="5255"/>
    <x v="9"/>
    <x v="1"/>
    <x v="9"/>
    <x v="2"/>
    <x v="5"/>
    <n v="4328.83"/>
    <n v="77.918939999999992"/>
    <n v="1"/>
    <n v="4328.83"/>
    <x v="5254"/>
    <n v="3.43"/>
    <n v="1459"/>
    <x v="135"/>
    <x v="9"/>
    <x v="9"/>
    <x v="9"/>
    <x v="24"/>
  </r>
  <r>
    <x v="5256"/>
    <x v="8"/>
    <x v="3"/>
    <x v="8"/>
    <x v="0"/>
    <x v="4"/>
    <n v="16953.28"/>
    <n v="305.15903999999995"/>
    <n v="1"/>
    <n v="16953.28"/>
    <x v="5255"/>
    <n v="3.44"/>
    <n v="3638"/>
    <x v="139"/>
    <x v="5"/>
    <x v="5"/>
    <x v="5"/>
    <x v="11"/>
  </r>
  <r>
    <x v="5257"/>
    <x v="3"/>
    <x v="3"/>
    <x v="3"/>
    <x v="1"/>
    <x v="4"/>
    <n v="8881.32"/>
    <n v="159.86375999999998"/>
    <n v="1"/>
    <n v="8881.32"/>
    <x v="5256"/>
    <n v="2.0099999999999998"/>
    <n v="2526"/>
    <x v="304"/>
    <x v="10"/>
    <x v="10"/>
    <x v="10"/>
    <x v="0"/>
  </r>
  <r>
    <x v="5258"/>
    <x v="8"/>
    <x v="3"/>
    <x v="8"/>
    <x v="2"/>
    <x v="3"/>
    <n v="13133.9"/>
    <n v="236.41019999999997"/>
    <n v="1"/>
    <n v="13133.9"/>
    <x v="5257"/>
    <n v="1.81"/>
    <n v="3130"/>
    <x v="260"/>
    <x v="4"/>
    <x v="4"/>
    <x v="4"/>
    <x v="1"/>
  </r>
  <r>
    <x v="5259"/>
    <x v="7"/>
    <x v="0"/>
    <x v="7"/>
    <x v="1"/>
    <x v="0"/>
    <n v="11443.16"/>
    <n v="205.97687999999999"/>
    <n v="1"/>
    <n v="11443.16"/>
    <x v="5258"/>
    <n v="4.1500000000000004"/>
    <n v="4706"/>
    <x v="71"/>
    <x v="3"/>
    <x v="3"/>
    <x v="3"/>
    <x v="11"/>
  </r>
  <r>
    <x v="5260"/>
    <x v="0"/>
    <x v="0"/>
    <x v="0"/>
    <x v="0"/>
    <x v="3"/>
    <n v="15500.69"/>
    <n v="279.01241999999996"/>
    <n v="1"/>
    <n v="15500.69"/>
    <x v="5259"/>
    <n v="4.88"/>
    <n v="84"/>
    <x v="165"/>
    <x v="7"/>
    <x v="7"/>
    <x v="7"/>
    <x v="21"/>
  </r>
  <r>
    <x v="5261"/>
    <x v="1"/>
    <x v="1"/>
    <x v="1"/>
    <x v="2"/>
    <x v="1"/>
    <n v="14681.71"/>
    <n v="264.27077999999995"/>
    <n v="4"/>
    <n v="58726.84"/>
    <x v="5260"/>
    <n v="3.05"/>
    <n v="2122"/>
    <x v="65"/>
    <x v="6"/>
    <x v="6"/>
    <x v="6"/>
    <x v="22"/>
  </r>
  <r>
    <x v="5262"/>
    <x v="0"/>
    <x v="0"/>
    <x v="0"/>
    <x v="2"/>
    <x v="0"/>
    <n v="9214.4500000000007"/>
    <n v="165.86009999999999"/>
    <n v="3"/>
    <n v="27643.35"/>
    <x v="5261"/>
    <n v="4.32"/>
    <n v="2285"/>
    <x v="27"/>
    <x v="9"/>
    <x v="9"/>
    <x v="9"/>
    <x v="1"/>
  </r>
  <r>
    <x v="5263"/>
    <x v="2"/>
    <x v="2"/>
    <x v="2"/>
    <x v="2"/>
    <x v="0"/>
    <n v="5718.21"/>
    <n v="102.92778"/>
    <n v="2"/>
    <n v="11436.42"/>
    <x v="5262"/>
    <n v="4.6100000000000003"/>
    <n v="3497"/>
    <x v="223"/>
    <x v="2"/>
    <x v="2"/>
    <x v="2"/>
    <x v="16"/>
  </r>
  <r>
    <x v="5264"/>
    <x v="7"/>
    <x v="0"/>
    <x v="7"/>
    <x v="1"/>
    <x v="1"/>
    <n v="6619.68"/>
    <n v="119.15424"/>
    <n v="1"/>
    <n v="6619.68"/>
    <x v="5263"/>
    <n v="2.29"/>
    <n v="84"/>
    <x v="254"/>
    <x v="11"/>
    <x v="11"/>
    <x v="11"/>
    <x v="27"/>
  </r>
  <r>
    <x v="5265"/>
    <x v="6"/>
    <x v="4"/>
    <x v="6"/>
    <x v="2"/>
    <x v="0"/>
    <n v="7185.12"/>
    <n v="129.33215999999999"/>
    <n v="3"/>
    <n v="21555.360000000001"/>
    <x v="5264"/>
    <n v="2.11"/>
    <n v="4494"/>
    <x v="185"/>
    <x v="0"/>
    <x v="0"/>
    <x v="0"/>
    <x v="6"/>
  </r>
  <r>
    <x v="5266"/>
    <x v="7"/>
    <x v="0"/>
    <x v="7"/>
    <x v="2"/>
    <x v="0"/>
    <n v="17122.37"/>
    <n v="308.20265999999998"/>
    <n v="4"/>
    <n v="68489.48"/>
    <x v="5265"/>
    <n v="2.0499999999999998"/>
    <n v="782"/>
    <x v="74"/>
    <x v="0"/>
    <x v="0"/>
    <x v="0"/>
    <x v="1"/>
  </r>
  <r>
    <x v="5267"/>
    <x v="0"/>
    <x v="0"/>
    <x v="0"/>
    <x v="2"/>
    <x v="4"/>
    <n v="4535.95"/>
    <n v="81.647099999999995"/>
    <n v="4"/>
    <n v="18143.8"/>
    <x v="5266"/>
    <n v="1.61"/>
    <n v="3757"/>
    <x v="99"/>
    <x v="9"/>
    <x v="9"/>
    <x v="9"/>
    <x v="20"/>
  </r>
  <r>
    <x v="5268"/>
    <x v="2"/>
    <x v="2"/>
    <x v="2"/>
    <x v="0"/>
    <x v="4"/>
    <n v="14894.88"/>
    <n v="268.10783999999995"/>
    <n v="4"/>
    <n v="59579.519999999997"/>
    <x v="5267"/>
    <n v="1.29"/>
    <n v="1472"/>
    <x v="211"/>
    <x v="2"/>
    <x v="2"/>
    <x v="2"/>
    <x v="14"/>
  </r>
  <r>
    <x v="5269"/>
    <x v="0"/>
    <x v="0"/>
    <x v="0"/>
    <x v="0"/>
    <x v="3"/>
    <n v="7630.15"/>
    <n v="137.34269999999998"/>
    <n v="4"/>
    <n v="30520.6"/>
    <x v="5268"/>
    <n v="4.05"/>
    <n v="4929"/>
    <x v="10"/>
    <x v="4"/>
    <x v="4"/>
    <x v="4"/>
    <x v="10"/>
  </r>
  <r>
    <x v="5270"/>
    <x v="2"/>
    <x v="2"/>
    <x v="2"/>
    <x v="2"/>
    <x v="5"/>
    <n v="14904.48"/>
    <n v="268.28063999999995"/>
    <n v="2"/>
    <n v="29808.959999999999"/>
    <x v="5269"/>
    <n v="1.22"/>
    <n v="613"/>
    <x v="339"/>
    <x v="11"/>
    <x v="11"/>
    <x v="11"/>
    <x v="12"/>
  </r>
  <r>
    <x v="5271"/>
    <x v="8"/>
    <x v="3"/>
    <x v="8"/>
    <x v="1"/>
    <x v="4"/>
    <n v="2977.52"/>
    <n v="53.595359999999992"/>
    <n v="5"/>
    <n v="14887.6"/>
    <x v="5270"/>
    <n v="3.87"/>
    <n v="1748"/>
    <x v="178"/>
    <x v="8"/>
    <x v="8"/>
    <x v="8"/>
    <x v="5"/>
  </r>
  <r>
    <x v="5272"/>
    <x v="2"/>
    <x v="2"/>
    <x v="2"/>
    <x v="2"/>
    <x v="1"/>
    <n v="9355.57"/>
    <n v="168.40025999999997"/>
    <n v="3"/>
    <n v="28066.71"/>
    <x v="5271"/>
    <n v="2.99"/>
    <n v="2513"/>
    <x v="229"/>
    <x v="2"/>
    <x v="2"/>
    <x v="2"/>
    <x v="22"/>
  </r>
  <r>
    <x v="5273"/>
    <x v="6"/>
    <x v="4"/>
    <x v="6"/>
    <x v="1"/>
    <x v="4"/>
    <n v="12199.01"/>
    <n v="219.58217999999999"/>
    <n v="4"/>
    <n v="48796.04"/>
    <x v="5272"/>
    <n v="4.4000000000000004"/>
    <n v="226"/>
    <x v="21"/>
    <x v="6"/>
    <x v="6"/>
    <x v="6"/>
    <x v="5"/>
  </r>
  <r>
    <x v="5274"/>
    <x v="1"/>
    <x v="1"/>
    <x v="1"/>
    <x v="2"/>
    <x v="0"/>
    <n v="17058.39"/>
    <n v="307.05101999999999"/>
    <n v="4"/>
    <n v="68233.56"/>
    <x v="5273"/>
    <n v="2.74"/>
    <n v="2865"/>
    <x v="175"/>
    <x v="3"/>
    <x v="3"/>
    <x v="3"/>
    <x v="9"/>
  </r>
  <r>
    <x v="5275"/>
    <x v="8"/>
    <x v="3"/>
    <x v="8"/>
    <x v="2"/>
    <x v="2"/>
    <n v="16653.439999999999"/>
    <n v="299.76191999999998"/>
    <n v="2"/>
    <n v="33306.879999999997"/>
    <x v="5274"/>
    <n v="3.79"/>
    <n v="954"/>
    <x v="220"/>
    <x v="4"/>
    <x v="4"/>
    <x v="4"/>
    <x v="12"/>
  </r>
  <r>
    <x v="5276"/>
    <x v="2"/>
    <x v="2"/>
    <x v="2"/>
    <x v="2"/>
    <x v="4"/>
    <n v="6986.61"/>
    <n v="125.75897999999998"/>
    <n v="3"/>
    <n v="20959.830000000002"/>
    <x v="5275"/>
    <n v="3.49"/>
    <n v="1562"/>
    <x v="132"/>
    <x v="6"/>
    <x v="6"/>
    <x v="6"/>
    <x v="8"/>
  </r>
  <r>
    <x v="5277"/>
    <x v="1"/>
    <x v="1"/>
    <x v="1"/>
    <x v="1"/>
    <x v="3"/>
    <n v="17485.57"/>
    <n v="314.74025999999998"/>
    <n v="2"/>
    <n v="34971.14"/>
    <x v="5276"/>
    <n v="3.92"/>
    <n v="173"/>
    <x v="276"/>
    <x v="5"/>
    <x v="5"/>
    <x v="5"/>
    <x v="4"/>
  </r>
  <r>
    <x v="5278"/>
    <x v="8"/>
    <x v="3"/>
    <x v="8"/>
    <x v="1"/>
    <x v="3"/>
    <n v="15044.13"/>
    <n v="270.79433999999998"/>
    <n v="2"/>
    <n v="30088.26"/>
    <x v="5277"/>
    <n v="3.68"/>
    <n v="4209"/>
    <x v="13"/>
    <x v="8"/>
    <x v="8"/>
    <x v="8"/>
    <x v="13"/>
  </r>
  <r>
    <x v="5279"/>
    <x v="0"/>
    <x v="0"/>
    <x v="0"/>
    <x v="1"/>
    <x v="4"/>
    <n v="13656.96"/>
    <n v="245.82527999999996"/>
    <n v="2"/>
    <n v="27313.919999999998"/>
    <x v="5278"/>
    <n v="3.58"/>
    <n v="200"/>
    <x v="206"/>
    <x v="6"/>
    <x v="6"/>
    <x v="6"/>
    <x v="3"/>
  </r>
  <r>
    <x v="5280"/>
    <x v="2"/>
    <x v="2"/>
    <x v="2"/>
    <x v="1"/>
    <x v="5"/>
    <n v="1243.71"/>
    <n v="22.386779999999998"/>
    <n v="4"/>
    <n v="4974.84"/>
    <x v="5279"/>
    <n v="2.29"/>
    <n v="1594"/>
    <x v="62"/>
    <x v="2"/>
    <x v="2"/>
    <x v="2"/>
    <x v="13"/>
  </r>
  <r>
    <x v="5281"/>
    <x v="5"/>
    <x v="1"/>
    <x v="5"/>
    <x v="1"/>
    <x v="0"/>
    <n v="8508.2099999999991"/>
    <n v="153.14777999999998"/>
    <n v="5"/>
    <n v="42541.05"/>
    <x v="5280"/>
    <n v="3.33"/>
    <n v="593"/>
    <x v="321"/>
    <x v="5"/>
    <x v="5"/>
    <x v="5"/>
    <x v="30"/>
  </r>
  <r>
    <x v="5282"/>
    <x v="6"/>
    <x v="4"/>
    <x v="6"/>
    <x v="2"/>
    <x v="3"/>
    <n v="18160.78"/>
    <n v="326.89403999999996"/>
    <n v="1"/>
    <n v="18160.78"/>
    <x v="5281"/>
    <n v="3.04"/>
    <n v="1720"/>
    <x v="192"/>
    <x v="1"/>
    <x v="1"/>
    <x v="1"/>
    <x v="28"/>
  </r>
  <r>
    <x v="5283"/>
    <x v="4"/>
    <x v="0"/>
    <x v="4"/>
    <x v="1"/>
    <x v="3"/>
    <n v="7746.95"/>
    <n v="139.4451"/>
    <n v="4"/>
    <n v="30987.8"/>
    <x v="5282"/>
    <n v="3.44"/>
    <n v="1846"/>
    <x v="223"/>
    <x v="2"/>
    <x v="2"/>
    <x v="2"/>
    <x v="16"/>
  </r>
  <r>
    <x v="5284"/>
    <x v="7"/>
    <x v="0"/>
    <x v="7"/>
    <x v="0"/>
    <x v="2"/>
    <n v="17999.400000000001"/>
    <n v="323.98919999999998"/>
    <n v="2"/>
    <n v="35998.800000000003"/>
    <x v="5283"/>
    <n v="4.91"/>
    <n v="4368"/>
    <x v="51"/>
    <x v="8"/>
    <x v="8"/>
    <x v="8"/>
    <x v="12"/>
  </r>
  <r>
    <x v="5285"/>
    <x v="5"/>
    <x v="1"/>
    <x v="5"/>
    <x v="2"/>
    <x v="1"/>
    <n v="15363.92"/>
    <n v="276.55055999999996"/>
    <n v="5"/>
    <n v="76819.600000000006"/>
    <x v="5284"/>
    <n v="2.27"/>
    <n v="3767"/>
    <x v="34"/>
    <x v="8"/>
    <x v="8"/>
    <x v="8"/>
    <x v="9"/>
  </r>
  <r>
    <x v="5286"/>
    <x v="4"/>
    <x v="0"/>
    <x v="4"/>
    <x v="1"/>
    <x v="2"/>
    <n v="9412.1200000000008"/>
    <n v="169.41816"/>
    <n v="3"/>
    <n v="28236.36"/>
    <x v="5285"/>
    <n v="3.74"/>
    <n v="1160"/>
    <x v="159"/>
    <x v="7"/>
    <x v="7"/>
    <x v="7"/>
    <x v="19"/>
  </r>
  <r>
    <x v="5287"/>
    <x v="1"/>
    <x v="1"/>
    <x v="1"/>
    <x v="0"/>
    <x v="1"/>
    <n v="5424.43"/>
    <n v="97.639740000000003"/>
    <n v="4"/>
    <n v="21697.72"/>
    <x v="5286"/>
    <n v="3.89"/>
    <n v="1177"/>
    <x v="226"/>
    <x v="4"/>
    <x v="4"/>
    <x v="4"/>
    <x v="3"/>
  </r>
  <r>
    <x v="5288"/>
    <x v="1"/>
    <x v="1"/>
    <x v="1"/>
    <x v="2"/>
    <x v="3"/>
    <n v="13885.3"/>
    <n v="249.93539999999996"/>
    <n v="1"/>
    <n v="13885.3"/>
    <x v="5287"/>
    <n v="3.41"/>
    <n v="3162"/>
    <x v="243"/>
    <x v="5"/>
    <x v="5"/>
    <x v="5"/>
    <x v="27"/>
  </r>
  <r>
    <x v="5289"/>
    <x v="8"/>
    <x v="3"/>
    <x v="8"/>
    <x v="1"/>
    <x v="2"/>
    <n v="7131.63"/>
    <n v="128.36933999999999"/>
    <n v="5"/>
    <n v="35658.15"/>
    <x v="5288"/>
    <n v="1.1100000000000001"/>
    <n v="960"/>
    <x v="263"/>
    <x v="1"/>
    <x v="1"/>
    <x v="1"/>
    <x v="20"/>
  </r>
  <r>
    <x v="5290"/>
    <x v="3"/>
    <x v="3"/>
    <x v="3"/>
    <x v="2"/>
    <x v="5"/>
    <n v="6374.86"/>
    <n v="114.74747999999998"/>
    <n v="3"/>
    <n v="19124.580000000002"/>
    <x v="5289"/>
    <n v="1.52"/>
    <n v="3276"/>
    <x v="163"/>
    <x v="3"/>
    <x v="3"/>
    <x v="3"/>
    <x v="25"/>
  </r>
  <r>
    <x v="5291"/>
    <x v="1"/>
    <x v="1"/>
    <x v="1"/>
    <x v="1"/>
    <x v="4"/>
    <n v="13983.16"/>
    <n v="251.69687999999996"/>
    <n v="1"/>
    <n v="13983.16"/>
    <x v="5290"/>
    <n v="4.67"/>
    <n v="3014"/>
    <x v="203"/>
    <x v="5"/>
    <x v="5"/>
    <x v="5"/>
    <x v="6"/>
  </r>
  <r>
    <x v="5292"/>
    <x v="7"/>
    <x v="0"/>
    <x v="7"/>
    <x v="1"/>
    <x v="0"/>
    <n v="19445.189999999999"/>
    <n v="350.01341999999994"/>
    <n v="4"/>
    <n v="77780.759999999995"/>
    <x v="5291"/>
    <n v="4.9800000000000004"/>
    <n v="2914"/>
    <x v="215"/>
    <x v="6"/>
    <x v="6"/>
    <x v="6"/>
    <x v="11"/>
  </r>
  <r>
    <x v="5293"/>
    <x v="8"/>
    <x v="3"/>
    <x v="8"/>
    <x v="0"/>
    <x v="5"/>
    <n v="12474.56"/>
    <n v="224.54207999999997"/>
    <n v="4"/>
    <n v="49898.239999999998"/>
    <x v="5292"/>
    <n v="4.55"/>
    <n v="1918"/>
    <x v="135"/>
    <x v="9"/>
    <x v="9"/>
    <x v="9"/>
    <x v="24"/>
  </r>
  <r>
    <x v="5294"/>
    <x v="2"/>
    <x v="2"/>
    <x v="2"/>
    <x v="2"/>
    <x v="0"/>
    <n v="11583.36"/>
    <n v="208.50047999999998"/>
    <n v="2"/>
    <n v="23166.720000000001"/>
    <x v="5293"/>
    <n v="1.61"/>
    <n v="3711"/>
    <x v="336"/>
    <x v="7"/>
    <x v="7"/>
    <x v="7"/>
    <x v="15"/>
  </r>
  <r>
    <x v="5295"/>
    <x v="9"/>
    <x v="1"/>
    <x v="9"/>
    <x v="1"/>
    <x v="5"/>
    <n v="19110.900000000001"/>
    <n v="343.99619999999999"/>
    <n v="1"/>
    <n v="19110.900000000001"/>
    <x v="5294"/>
    <n v="4.59"/>
    <n v="1815"/>
    <x v="223"/>
    <x v="2"/>
    <x v="2"/>
    <x v="2"/>
    <x v="16"/>
  </r>
  <r>
    <x v="5296"/>
    <x v="2"/>
    <x v="2"/>
    <x v="2"/>
    <x v="0"/>
    <x v="4"/>
    <n v="7476.27"/>
    <n v="134.57285999999999"/>
    <n v="3"/>
    <n v="22428.81"/>
    <x v="5295"/>
    <n v="2.97"/>
    <n v="414"/>
    <x v="122"/>
    <x v="7"/>
    <x v="7"/>
    <x v="7"/>
    <x v="1"/>
  </r>
  <r>
    <x v="5297"/>
    <x v="3"/>
    <x v="3"/>
    <x v="3"/>
    <x v="2"/>
    <x v="0"/>
    <n v="2854.36"/>
    <n v="51.378479999999996"/>
    <n v="2"/>
    <n v="5708.72"/>
    <x v="5296"/>
    <n v="1.48"/>
    <n v="3532"/>
    <x v="268"/>
    <x v="4"/>
    <x v="4"/>
    <x v="4"/>
    <x v="20"/>
  </r>
  <r>
    <x v="5298"/>
    <x v="9"/>
    <x v="1"/>
    <x v="9"/>
    <x v="0"/>
    <x v="0"/>
    <n v="19394.96"/>
    <n v="349.10927999999996"/>
    <n v="4"/>
    <n v="77579.839999999997"/>
    <x v="5297"/>
    <n v="4.8600000000000003"/>
    <n v="3189"/>
    <x v="245"/>
    <x v="0"/>
    <x v="0"/>
    <x v="0"/>
    <x v="18"/>
  </r>
  <r>
    <x v="5299"/>
    <x v="4"/>
    <x v="0"/>
    <x v="4"/>
    <x v="0"/>
    <x v="3"/>
    <n v="6027.52"/>
    <n v="108.49536000000001"/>
    <n v="4"/>
    <n v="24110.080000000002"/>
    <x v="5298"/>
    <n v="3.49"/>
    <n v="617"/>
    <x v="47"/>
    <x v="2"/>
    <x v="2"/>
    <x v="2"/>
    <x v="26"/>
  </r>
  <r>
    <x v="5300"/>
    <x v="0"/>
    <x v="0"/>
    <x v="0"/>
    <x v="1"/>
    <x v="5"/>
    <n v="2551.67"/>
    <n v="45.930059999999997"/>
    <n v="3"/>
    <n v="7655.01"/>
    <x v="5299"/>
    <n v="4.3499999999999996"/>
    <n v="568"/>
    <x v="235"/>
    <x v="1"/>
    <x v="1"/>
    <x v="1"/>
    <x v="26"/>
  </r>
  <r>
    <x v="5301"/>
    <x v="2"/>
    <x v="2"/>
    <x v="2"/>
    <x v="2"/>
    <x v="3"/>
    <n v="15698.34"/>
    <n v="282.57011999999997"/>
    <n v="5"/>
    <n v="78491.7"/>
    <x v="5300"/>
    <n v="4.5"/>
    <n v="4453"/>
    <x v="126"/>
    <x v="5"/>
    <x v="5"/>
    <x v="5"/>
    <x v="24"/>
  </r>
  <r>
    <x v="5302"/>
    <x v="6"/>
    <x v="4"/>
    <x v="6"/>
    <x v="1"/>
    <x v="5"/>
    <n v="11592.97"/>
    <n v="208.67345999999998"/>
    <n v="4"/>
    <n v="46371.88"/>
    <x v="5301"/>
    <n v="3.69"/>
    <n v="3800"/>
    <x v="30"/>
    <x v="5"/>
    <x v="5"/>
    <x v="5"/>
    <x v="17"/>
  </r>
  <r>
    <x v="5303"/>
    <x v="0"/>
    <x v="0"/>
    <x v="0"/>
    <x v="0"/>
    <x v="4"/>
    <n v="673.18"/>
    <n v="12.117239999999999"/>
    <n v="2"/>
    <n v="1346.36"/>
    <x v="5302"/>
    <n v="1.2"/>
    <n v="4952"/>
    <x v="25"/>
    <x v="6"/>
    <x v="6"/>
    <x v="6"/>
    <x v="6"/>
  </r>
  <r>
    <x v="5304"/>
    <x v="3"/>
    <x v="3"/>
    <x v="3"/>
    <x v="1"/>
    <x v="1"/>
    <n v="9011.9699999999993"/>
    <n v="162.21545999999998"/>
    <n v="3"/>
    <n v="27035.91"/>
    <x v="5303"/>
    <n v="3.1"/>
    <n v="2290"/>
    <x v="179"/>
    <x v="6"/>
    <x v="6"/>
    <x v="6"/>
    <x v="18"/>
  </r>
  <r>
    <x v="5305"/>
    <x v="8"/>
    <x v="3"/>
    <x v="8"/>
    <x v="2"/>
    <x v="1"/>
    <n v="9033.83"/>
    <n v="162.60893999999999"/>
    <n v="5"/>
    <n v="45169.15"/>
    <x v="5304"/>
    <n v="4.9000000000000004"/>
    <n v="3274"/>
    <x v="38"/>
    <x v="10"/>
    <x v="10"/>
    <x v="10"/>
    <x v="15"/>
  </r>
  <r>
    <x v="5306"/>
    <x v="6"/>
    <x v="4"/>
    <x v="6"/>
    <x v="0"/>
    <x v="1"/>
    <n v="9870.68"/>
    <n v="177.67223999999999"/>
    <n v="5"/>
    <n v="49353.4"/>
    <x v="5305"/>
    <n v="4.96"/>
    <n v="4150"/>
    <x v="195"/>
    <x v="1"/>
    <x v="1"/>
    <x v="1"/>
    <x v="18"/>
  </r>
  <r>
    <x v="5307"/>
    <x v="9"/>
    <x v="1"/>
    <x v="9"/>
    <x v="2"/>
    <x v="1"/>
    <n v="16511.54"/>
    <n v="297.20771999999999"/>
    <n v="2"/>
    <n v="33023.08"/>
    <x v="5306"/>
    <n v="1.6"/>
    <n v="2014"/>
    <x v="292"/>
    <x v="8"/>
    <x v="8"/>
    <x v="8"/>
    <x v="22"/>
  </r>
  <r>
    <x v="5308"/>
    <x v="1"/>
    <x v="1"/>
    <x v="1"/>
    <x v="0"/>
    <x v="1"/>
    <n v="13719.74"/>
    <n v="246.95531999999997"/>
    <n v="1"/>
    <n v="13719.74"/>
    <x v="5307"/>
    <n v="4.46"/>
    <n v="3134"/>
    <x v="266"/>
    <x v="10"/>
    <x v="10"/>
    <x v="10"/>
    <x v="24"/>
  </r>
  <r>
    <x v="5309"/>
    <x v="8"/>
    <x v="3"/>
    <x v="8"/>
    <x v="1"/>
    <x v="0"/>
    <n v="1369.89"/>
    <n v="24.65802"/>
    <n v="3"/>
    <n v="4109.67"/>
    <x v="5308"/>
    <n v="2.1800000000000002"/>
    <n v="818"/>
    <x v="290"/>
    <x v="3"/>
    <x v="3"/>
    <x v="3"/>
    <x v="16"/>
  </r>
  <r>
    <x v="5310"/>
    <x v="1"/>
    <x v="1"/>
    <x v="1"/>
    <x v="1"/>
    <x v="5"/>
    <n v="17600.16"/>
    <n v="316.80287999999996"/>
    <n v="1"/>
    <n v="17600.16"/>
    <x v="5309"/>
    <n v="1.1200000000000001"/>
    <n v="692"/>
    <x v="29"/>
    <x v="5"/>
    <x v="5"/>
    <x v="5"/>
    <x v="19"/>
  </r>
  <r>
    <x v="5311"/>
    <x v="2"/>
    <x v="2"/>
    <x v="2"/>
    <x v="2"/>
    <x v="1"/>
    <n v="15960.91"/>
    <n v="287.29638"/>
    <n v="1"/>
    <n v="15960.91"/>
    <x v="5310"/>
    <n v="2.94"/>
    <n v="3259"/>
    <x v="147"/>
    <x v="4"/>
    <x v="4"/>
    <x v="4"/>
    <x v="23"/>
  </r>
  <r>
    <x v="5312"/>
    <x v="5"/>
    <x v="1"/>
    <x v="5"/>
    <x v="2"/>
    <x v="0"/>
    <n v="19005.11"/>
    <n v="342.09197999999998"/>
    <n v="1"/>
    <n v="19005.11"/>
    <x v="5311"/>
    <n v="2.83"/>
    <n v="1360"/>
    <x v="2"/>
    <x v="2"/>
    <x v="2"/>
    <x v="2"/>
    <x v="2"/>
  </r>
  <r>
    <x v="5313"/>
    <x v="5"/>
    <x v="1"/>
    <x v="5"/>
    <x v="0"/>
    <x v="5"/>
    <n v="2201.36"/>
    <n v="39.624479999999998"/>
    <n v="1"/>
    <n v="2201.36"/>
    <x v="5312"/>
    <n v="4.93"/>
    <n v="3116"/>
    <x v="228"/>
    <x v="3"/>
    <x v="3"/>
    <x v="3"/>
    <x v="8"/>
  </r>
  <r>
    <x v="5314"/>
    <x v="3"/>
    <x v="3"/>
    <x v="3"/>
    <x v="0"/>
    <x v="4"/>
    <n v="7592.81"/>
    <n v="136.67058"/>
    <n v="3"/>
    <n v="22778.43"/>
    <x v="5313"/>
    <n v="3.1"/>
    <n v="4024"/>
    <x v="44"/>
    <x v="3"/>
    <x v="3"/>
    <x v="3"/>
    <x v="15"/>
  </r>
  <r>
    <x v="5315"/>
    <x v="4"/>
    <x v="0"/>
    <x v="4"/>
    <x v="2"/>
    <x v="1"/>
    <n v="3639.29"/>
    <n v="65.50721999999999"/>
    <n v="5"/>
    <n v="18196.45"/>
    <x v="5314"/>
    <n v="3.26"/>
    <n v="95"/>
    <x v="310"/>
    <x v="2"/>
    <x v="2"/>
    <x v="2"/>
    <x v="25"/>
  </r>
  <r>
    <x v="5316"/>
    <x v="1"/>
    <x v="1"/>
    <x v="1"/>
    <x v="1"/>
    <x v="3"/>
    <n v="2979.19"/>
    <n v="53.625419999999998"/>
    <n v="4"/>
    <n v="11916.76"/>
    <x v="5315"/>
    <n v="1.25"/>
    <n v="1631"/>
    <x v="312"/>
    <x v="4"/>
    <x v="4"/>
    <x v="4"/>
    <x v="22"/>
  </r>
  <r>
    <x v="5317"/>
    <x v="3"/>
    <x v="3"/>
    <x v="3"/>
    <x v="1"/>
    <x v="4"/>
    <n v="15579.06"/>
    <n v="280.42307999999997"/>
    <n v="5"/>
    <n v="77895.3"/>
    <x v="5316"/>
    <n v="1.1599999999999999"/>
    <n v="4788"/>
    <x v="98"/>
    <x v="8"/>
    <x v="8"/>
    <x v="8"/>
    <x v="19"/>
  </r>
  <r>
    <x v="5318"/>
    <x v="0"/>
    <x v="0"/>
    <x v="0"/>
    <x v="2"/>
    <x v="1"/>
    <n v="1034.5999999999999"/>
    <n v="18.622799999999998"/>
    <n v="3"/>
    <n v="3103.8"/>
    <x v="5317"/>
    <n v="4.8600000000000003"/>
    <n v="1838"/>
    <x v="220"/>
    <x v="4"/>
    <x v="4"/>
    <x v="4"/>
    <x v="12"/>
  </r>
  <r>
    <x v="5319"/>
    <x v="2"/>
    <x v="2"/>
    <x v="2"/>
    <x v="1"/>
    <x v="3"/>
    <n v="19463.330000000002"/>
    <n v="350.33994000000001"/>
    <n v="4"/>
    <n v="77853.320000000007"/>
    <x v="5318"/>
    <n v="4.9000000000000004"/>
    <n v="2879"/>
    <x v="105"/>
    <x v="7"/>
    <x v="7"/>
    <x v="7"/>
    <x v="17"/>
  </r>
  <r>
    <x v="5320"/>
    <x v="6"/>
    <x v="4"/>
    <x v="6"/>
    <x v="2"/>
    <x v="0"/>
    <n v="10352.85"/>
    <n v="186.35129999999998"/>
    <n v="3"/>
    <n v="31058.55"/>
    <x v="5319"/>
    <n v="3.65"/>
    <n v="202"/>
    <x v="298"/>
    <x v="2"/>
    <x v="2"/>
    <x v="2"/>
    <x v="0"/>
  </r>
  <r>
    <x v="5321"/>
    <x v="3"/>
    <x v="3"/>
    <x v="3"/>
    <x v="2"/>
    <x v="4"/>
    <n v="3254.14"/>
    <n v="58.574519999999993"/>
    <n v="5"/>
    <n v="16270.7"/>
    <x v="5320"/>
    <n v="3.4"/>
    <n v="922"/>
    <x v="273"/>
    <x v="11"/>
    <x v="11"/>
    <x v="11"/>
    <x v="16"/>
  </r>
  <r>
    <x v="5322"/>
    <x v="7"/>
    <x v="0"/>
    <x v="7"/>
    <x v="0"/>
    <x v="3"/>
    <n v="16515.71"/>
    <n v="297.28277999999995"/>
    <n v="2"/>
    <n v="33031.42"/>
    <x v="5321"/>
    <n v="3.37"/>
    <n v="816"/>
    <x v="20"/>
    <x v="1"/>
    <x v="1"/>
    <x v="1"/>
    <x v="5"/>
  </r>
  <r>
    <x v="5323"/>
    <x v="8"/>
    <x v="3"/>
    <x v="8"/>
    <x v="0"/>
    <x v="1"/>
    <n v="5343.91"/>
    <n v="96.19037999999999"/>
    <n v="3"/>
    <n v="16031.73"/>
    <x v="5322"/>
    <n v="2.64"/>
    <n v="3654"/>
    <x v="89"/>
    <x v="2"/>
    <x v="2"/>
    <x v="2"/>
    <x v="24"/>
  </r>
  <r>
    <x v="5324"/>
    <x v="0"/>
    <x v="0"/>
    <x v="0"/>
    <x v="1"/>
    <x v="1"/>
    <n v="5093.45"/>
    <n v="91.682099999999991"/>
    <n v="3"/>
    <n v="15280.35"/>
    <x v="5323"/>
    <n v="4.25"/>
    <n v="1163"/>
    <x v="50"/>
    <x v="11"/>
    <x v="11"/>
    <x v="11"/>
    <x v="28"/>
  </r>
  <r>
    <x v="5325"/>
    <x v="6"/>
    <x v="4"/>
    <x v="6"/>
    <x v="1"/>
    <x v="4"/>
    <n v="18834.03"/>
    <n v="339.01253999999994"/>
    <n v="3"/>
    <n v="56502.09"/>
    <x v="5324"/>
    <n v="2.08"/>
    <n v="1982"/>
    <x v="295"/>
    <x v="7"/>
    <x v="7"/>
    <x v="7"/>
    <x v="6"/>
  </r>
  <r>
    <x v="5326"/>
    <x v="3"/>
    <x v="3"/>
    <x v="3"/>
    <x v="0"/>
    <x v="3"/>
    <n v="7014.9"/>
    <n v="126.26819999999998"/>
    <n v="3"/>
    <n v="21044.7"/>
    <x v="5325"/>
    <n v="2.5099999999999998"/>
    <n v="2956"/>
    <x v="89"/>
    <x v="2"/>
    <x v="2"/>
    <x v="2"/>
    <x v="24"/>
  </r>
  <r>
    <x v="5327"/>
    <x v="5"/>
    <x v="1"/>
    <x v="5"/>
    <x v="2"/>
    <x v="1"/>
    <n v="17628.98"/>
    <n v="317.32163999999995"/>
    <n v="1"/>
    <n v="17628.98"/>
    <x v="5326"/>
    <n v="2.88"/>
    <n v="3887"/>
    <x v="328"/>
    <x v="7"/>
    <x v="7"/>
    <x v="7"/>
    <x v="27"/>
  </r>
  <r>
    <x v="5328"/>
    <x v="8"/>
    <x v="3"/>
    <x v="8"/>
    <x v="1"/>
    <x v="4"/>
    <n v="13354.99"/>
    <n v="240.38981999999999"/>
    <n v="4"/>
    <n v="53419.96"/>
    <x v="5327"/>
    <n v="2.04"/>
    <n v="4505"/>
    <x v="172"/>
    <x v="0"/>
    <x v="0"/>
    <x v="0"/>
    <x v="23"/>
  </r>
  <r>
    <x v="5329"/>
    <x v="1"/>
    <x v="1"/>
    <x v="1"/>
    <x v="0"/>
    <x v="0"/>
    <n v="12205.91"/>
    <n v="219.70637999999997"/>
    <n v="3"/>
    <n v="36617.730000000003"/>
    <x v="5328"/>
    <n v="1.49"/>
    <n v="3284"/>
    <x v="72"/>
    <x v="11"/>
    <x v="11"/>
    <x v="11"/>
    <x v="20"/>
  </r>
  <r>
    <x v="5330"/>
    <x v="2"/>
    <x v="2"/>
    <x v="2"/>
    <x v="0"/>
    <x v="2"/>
    <n v="3001.23"/>
    <n v="54.022139999999993"/>
    <n v="1"/>
    <n v="3001.23"/>
    <x v="5329"/>
    <n v="2.2200000000000002"/>
    <n v="3664"/>
    <x v="144"/>
    <x v="5"/>
    <x v="5"/>
    <x v="5"/>
    <x v="13"/>
  </r>
  <r>
    <x v="5331"/>
    <x v="6"/>
    <x v="4"/>
    <x v="6"/>
    <x v="0"/>
    <x v="1"/>
    <n v="8584.6"/>
    <n v="154.52279999999999"/>
    <n v="1"/>
    <n v="8584.6"/>
    <x v="5330"/>
    <n v="1.25"/>
    <n v="4832"/>
    <x v="304"/>
    <x v="10"/>
    <x v="10"/>
    <x v="10"/>
    <x v="0"/>
  </r>
  <r>
    <x v="5332"/>
    <x v="2"/>
    <x v="2"/>
    <x v="2"/>
    <x v="1"/>
    <x v="5"/>
    <n v="15037.99"/>
    <n v="270.68381999999997"/>
    <n v="4"/>
    <n v="60151.96"/>
    <x v="5331"/>
    <n v="2.44"/>
    <n v="520"/>
    <x v="172"/>
    <x v="0"/>
    <x v="0"/>
    <x v="0"/>
    <x v="23"/>
  </r>
  <r>
    <x v="5333"/>
    <x v="0"/>
    <x v="0"/>
    <x v="0"/>
    <x v="2"/>
    <x v="0"/>
    <n v="12167.8"/>
    <n v="219.02039999999997"/>
    <n v="3"/>
    <n v="36503.4"/>
    <x v="5332"/>
    <n v="1.37"/>
    <n v="2029"/>
    <x v="145"/>
    <x v="7"/>
    <x v="7"/>
    <x v="7"/>
    <x v="20"/>
  </r>
  <r>
    <x v="5334"/>
    <x v="8"/>
    <x v="3"/>
    <x v="8"/>
    <x v="1"/>
    <x v="0"/>
    <n v="3761.99"/>
    <n v="67.715819999999994"/>
    <n v="5"/>
    <n v="18809.95"/>
    <x v="5333"/>
    <n v="2.74"/>
    <n v="2790"/>
    <x v="332"/>
    <x v="5"/>
    <x v="5"/>
    <x v="5"/>
    <x v="28"/>
  </r>
  <r>
    <x v="5335"/>
    <x v="2"/>
    <x v="2"/>
    <x v="2"/>
    <x v="0"/>
    <x v="1"/>
    <n v="1687.85"/>
    <n v="30.381299999999996"/>
    <n v="2"/>
    <n v="3375.7"/>
    <x v="5334"/>
    <n v="1.76"/>
    <n v="4659"/>
    <x v="116"/>
    <x v="3"/>
    <x v="3"/>
    <x v="3"/>
    <x v="17"/>
  </r>
  <r>
    <x v="5336"/>
    <x v="5"/>
    <x v="1"/>
    <x v="5"/>
    <x v="2"/>
    <x v="2"/>
    <n v="17698.47"/>
    <n v="318.57245999999998"/>
    <n v="1"/>
    <n v="17698.47"/>
    <x v="5335"/>
    <n v="2.38"/>
    <n v="2170"/>
    <x v="23"/>
    <x v="6"/>
    <x v="6"/>
    <x v="6"/>
    <x v="17"/>
  </r>
  <r>
    <x v="5337"/>
    <x v="6"/>
    <x v="4"/>
    <x v="6"/>
    <x v="1"/>
    <x v="3"/>
    <n v="10466.33"/>
    <n v="188.39393999999999"/>
    <n v="1"/>
    <n v="10466.33"/>
    <x v="5336"/>
    <n v="2.75"/>
    <n v="3941"/>
    <x v="126"/>
    <x v="5"/>
    <x v="5"/>
    <x v="5"/>
    <x v="24"/>
  </r>
  <r>
    <x v="5338"/>
    <x v="5"/>
    <x v="1"/>
    <x v="5"/>
    <x v="0"/>
    <x v="3"/>
    <n v="1247.53"/>
    <n v="22.455539999999999"/>
    <n v="5"/>
    <n v="6237.65"/>
    <x v="5337"/>
    <n v="4.24"/>
    <n v="3841"/>
    <x v="56"/>
    <x v="10"/>
    <x v="10"/>
    <x v="10"/>
    <x v="23"/>
  </r>
  <r>
    <x v="5339"/>
    <x v="8"/>
    <x v="3"/>
    <x v="8"/>
    <x v="2"/>
    <x v="3"/>
    <n v="15371.58"/>
    <n v="276.68843999999996"/>
    <n v="4"/>
    <n v="61486.32"/>
    <x v="5338"/>
    <n v="1.32"/>
    <n v="3839"/>
    <x v="342"/>
    <x v="11"/>
    <x v="11"/>
    <x v="11"/>
    <x v="15"/>
  </r>
  <r>
    <x v="5340"/>
    <x v="6"/>
    <x v="4"/>
    <x v="6"/>
    <x v="0"/>
    <x v="5"/>
    <n v="10024.61"/>
    <n v="180.44298000000001"/>
    <n v="4"/>
    <n v="40098.44"/>
    <x v="5339"/>
    <n v="3.12"/>
    <n v="486"/>
    <x v="295"/>
    <x v="7"/>
    <x v="7"/>
    <x v="7"/>
    <x v="6"/>
  </r>
  <r>
    <x v="5341"/>
    <x v="7"/>
    <x v="0"/>
    <x v="7"/>
    <x v="1"/>
    <x v="0"/>
    <n v="14471.43"/>
    <n v="260.48573999999996"/>
    <n v="4"/>
    <n v="57885.72"/>
    <x v="5340"/>
    <n v="2.21"/>
    <n v="4914"/>
    <x v="329"/>
    <x v="6"/>
    <x v="6"/>
    <x v="6"/>
    <x v="4"/>
  </r>
  <r>
    <x v="5342"/>
    <x v="9"/>
    <x v="1"/>
    <x v="9"/>
    <x v="0"/>
    <x v="2"/>
    <n v="15191.52"/>
    <n v="273.44736"/>
    <n v="1"/>
    <n v="15191.52"/>
    <x v="5341"/>
    <n v="3.31"/>
    <n v="3817"/>
    <x v="326"/>
    <x v="10"/>
    <x v="10"/>
    <x v="10"/>
    <x v="7"/>
  </r>
  <r>
    <x v="5343"/>
    <x v="9"/>
    <x v="1"/>
    <x v="9"/>
    <x v="2"/>
    <x v="4"/>
    <n v="15142.76"/>
    <n v="272.56968000000001"/>
    <n v="1"/>
    <n v="15142.76"/>
    <x v="5342"/>
    <n v="4.84"/>
    <n v="3931"/>
    <x v="104"/>
    <x v="0"/>
    <x v="0"/>
    <x v="0"/>
    <x v="2"/>
  </r>
  <r>
    <x v="5344"/>
    <x v="6"/>
    <x v="4"/>
    <x v="6"/>
    <x v="0"/>
    <x v="5"/>
    <n v="8135.4"/>
    <n v="146.43719999999999"/>
    <n v="1"/>
    <n v="8135.4"/>
    <x v="5343"/>
    <n v="1.29"/>
    <n v="2258"/>
    <x v="94"/>
    <x v="11"/>
    <x v="11"/>
    <x v="11"/>
    <x v="13"/>
  </r>
  <r>
    <x v="5345"/>
    <x v="8"/>
    <x v="3"/>
    <x v="8"/>
    <x v="0"/>
    <x v="5"/>
    <n v="3127.84"/>
    <n v="56.301119999999997"/>
    <n v="5"/>
    <n v="15639.2"/>
    <x v="5344"/>
    <n v="1.73"/>
    <n v="3819"/>
    <x v="136"/>
    <x v="0"/>
    <x v="0"/>
    <x v="0"/>
    <x v="30"/>
  </r>
  <r>
    <x v="5346"/>
    <x v="2"/>
    <x v="2"/>
    <x v="2"/>
    <x v="2"/>
    <x v="0"/>
    <n v="2417.15"/>
    <n v="43.508699999999997"/>
    <n v="1"/>
    <n v="2417.15"/>
    <x v="5345"/>
    <n v="4.8600000000000003"/>
    <n v="4557"/>
    <x v="136"/>
    <x v="0"/>
    <x v="0"/>
    <x v="0"/>
    <x v="30"/>
  </r>
  <r>
    <x v="5347"/>
    <x v="8"/>
    <x v="3"/>
    <x v="8"/>
    <x v="2"/>
    <x v="0"/>
    <n v="15239.45"/>
    <n v="274.31009999999998"/>
    <n v="4"/>
    <n v="60957.8"/>
    <x v="5346"/>
    <n v="2.48"/>
    <n v="4098"/>
    <x v="141"/>
    <x v="0"/>
    <x v="0"/>
    <x v="0"/>
    <x v="27"/>
  </r>
  <r>
    <x v="5348"/>
    <x v="2"/>
    <x v="2"/>
    <x v="2"/>
    <x v="0"/>
    <x v="0"/>
    <n v="18877.34"/>
    <n v="339.79211999999995"/>
    <n v="4"/>
    <n v="75509.36"/>
    <x v="5347"/>
    <n v="4.6399999999999997"/>
    <n v="3983"/>
    <x v="282"/>
    <x v="8"/>
    <x v="8"/>
    <x v="8"/>
    <x v="18"/>
  </r>
  <r>
    <x v="5349"/>
    <x v="6"/>
    <x v="4"/>
    <x v="6"/>
    <x v="0"/>
    <x v="1"/>
    <n v="15917.94"/>
    <n v="286.52292"/>
    <n v="1"/>
    <n v="15917.94"/>
    <x v="5348"/>
    <n v="3.14"/>
    <n v="2240"/>
    <x v="45"/>
    <x v="0"/>
    <x v="0"/>
    <x v="0"/>
    <x v="15"/>
  </r>
  <r>
    <x v="5350"/>
    <x v="7"/>
    <x v="0"/>
    <x v="7"/>
    <x v="2"/>
    <x v="0"/>
    <n v="7170.93"/>
    <n v="129.07674"/>
    <n v="5"/>
    <n v="35854.65"/>
    <x v="5349"/>
    <n v="3.23"/>
    <n v="48"/>
    <x v="293"/>
    <x v="9"/>
    <x v="9"/>
    <x v="9"/>
    <x v="28"/>
  </r>
  <r>
    <x v="5351"/>
    <x v="9"/>
    <x v="1"/>
    <x v="9"/>
    <x v="0"/>
    <x v="5"/>
    <n v="3899.71"/>
    <n v="70.194779999999994"/>
    <n v="2"/>
    <n v="7799.42"/>
    <x v="5350"/>
    <n v="2.72"/>
    <n v="2478"/>
    <x v="243"/>
    <x v="5"/>
    <x v="5"/>
    <x v="5"/>
    <x v="27"/>
  </r>
  <r>
    <x v="5352"/>
    <x v="5"/>
    <x v="1"/>
    <x v="5"/>
    <x v="0"/>
    <x v="0"/>
    <n v="16553.53"/>
    <n v="297.96353999999997"/>
    <n v="5"/>
    <n v="82767.649999999994"/>
    <x v="5351"/>
    <n v="1.1000000000000001"/>
    <n v="2101"/>
    <x v="345"/>
    <x v="4"/>
    <x v="4"/>
    <x v="4"/>
    <x v="8"/>
  </r>
  <r>
    <x v="5353"/>
    <x v="7"/>
    <x v="0"/>
    <x v="7"/>
    <x v="1"/>
    <x v="0"/>
    <n v="4769.29"/>
    <n v="85.847219999999993"/>
    <n v="1"/>
    <n v="4769.29"/>
    <x v="5352"/>
    <n v="1.19"/>
    <n v="4033"/>
    <x v="318"/>
    <x v="4"/>
    <x v="4"/>
    <x v="4"/>
    <x v="27"/>
  </r>
  <r>
    <x v="5354"/>
    <x v="4"/>
    <x v="0"/>
    <x v="4"/>
    <x v="0"/>
    <x v="1"/>
    <n v="16528.96"/>
    <n v="297.52127999999999"/>
    <n v="5"/>
    <n v="82644.800000000003"/>
    <x v="5353"/>
    <n v="1.22"/>
    <n v="2144"/>
    <x v="336"/>
    <x v="7"/>
    <x v="7"/>
    <x v="7"/>
    <x v="15"/>
  </r>
  <r>
    <x v="5355"/>
    <x v="4"/>
    <x v="0"/>
    <x v="4"/>
    <x v="2"/>
    <x v="4"/>
    <n v="8755.84"/>
    <n v="157.60512"/>
    <n v="1"/>
    <n v="8755.84"/>
    <x v="5354"/>
    <n v="1.61"/>
    <n v="4237"/>
    <x v="349"/>
    <x v="9"/>
    <x v="9"/>
    <x v="9"/>
    <x v="15"/>
  </r>
  <r>
    <x v="5356"/>
    <x v="2"/>
    <x v="2"/>
    <x v="2"/>
    <x v="1"/>
    <x v="2"/>
    <n v="6436.58"/>
    <n v="115.85843999999999"/>
    <n v="2"/>
    <n v="12873.16"/>
    <x v="5355"/>
    <n v="2.72"/>
    <n v="1395"/>
    <x v="57"/>
    <x v="2"/>
    <x v="2"/>
    <x v="2"/>
    <x v="21"/>
  </r>
  <r>
    <x v="5357"/>
    <x v="7"/>
    <x v="0"/>
    <x v="7"/>
    <x v="0"/>
    <x v="3"/>
    <n v="883.55"/>
    <n v="15.903899999999998"/>
    <n v="2"/>
    <n v="1767.1"/>
    <x v="5356"/>
    <n v="4.5199999999999996"/>
    <n v="3047"/>
    <x v="291"/>
    <x v="1"/>
    <x v="1"/>
    <x v="1"/>
    <x v="21"/>
  </r>
  <r>
    <x v="5358"/>
    <x v="7"/>
    <x v="0"/>
    <x v="7"/>
    <x v="1"/>
    <x v="3"/>
    <n v="16049.75"/>
    <n v="288.89549999999997"/>
    <n v="3"/>
    <n v="48149.25"/>
    <x v="5357"/>
    <n v="2.63"/>
    <n v="2350"/>
    <x v="141"/>
    <x v="0"/>
    <x v="0"/>
    <x v="0"/>
    <x v="27"/>
  </r>
  <r>
    <x v="5359"/>
    <x v="6"/>
    <x v="4"/>
    <x v="6"/>
    <x v="0"/>
    <x v="2"/>
    <n v="16306.03"/>
    <n v="293.50853999999998"/>
    <n v="3"/>
    <n v="48918.09"/>
    <x v="5358"/>
    <n v="3.36"/>
    <n v="870"/>
    <x v="328"/>
    <x v="7"/>
    <x v="7"/>
    <x v="7"/>
    <x v="27"/>
  </r>
  <r>
    <x v="5360"/>
    <x v="1"/>
    <x v="1"/>
    <x v="1"/>
    <x v="2"/>
    <x v="4"/>
    <n v="7838.38"/>
    <n v="141.09083999999999"/>
    <n v="4"/>
    <n v="31353.52"/>
    <x v="5359"/>
    <n v="2.61"/>
    <n v="1751"/>
    <x v="170"/>
    <x v="9"/>
    <x v="9"/>
    <x v="9"/>
    <x v="23"/>
  </r>
  <r>
    <x v="5361"/>
    <x v="8"/>
    <x v="3"/>
    <x v="8"/>
    <x v="2"/>
    <x v="2"/>
    <n v="12780.29"/>
    <n v="230.04522"/>
    <n v="4"/>
    <n v="51121.16"/>
    <x v="5360"/>
    <n v="3.24"/>
    <n v="2980"/>
    <x v="124"/>
    <x v="11"/>
    <x v="11"/>
    <x v="11"/>
    <x v="24"/>
  </r>
  <r>
    <x v="5362"/>
    <x v="9"/>
    <x v="1"/>
    <x v="9"/>
    <x v="0"/>
    <x v="4"/>
    <n v="5815.46"/>
    <n v="104.67827999999999"/>
    <n v="5"/>
    <n v="29077.3"/>
    <x v="5361"/>
    <n v="2.54"/>
    <n v="3586"/>
    <x v="308"/>
    <x v="11"/>
    <x v="11"/>
    <x v="11"/>
    <x v="8"/>
  </r>
  <r>
    <x v="5363"/>
    <x v="6"/>
    <x v="4"/>
    <x v="6"/>
    <x v="1"/>
    <x v="3"/>
    <n v="11040.53"/>
    <n v="198.72953999999999"/>
    <n v="2"/>
    <n v="22081.06"/>
    <x v="5362"/>
    <n v="3.65"/>
    <n v="633"/>
    <x v="336"/>
    <x v="7"/>
    <x v="7"/>
    <x v="7"/>
    <x v="15"/>
  </r>
  <r>
    <x v="5364"/>
    <x v="6"/>
    <x v="4"/>
    <x v="6"/>
    <x v="2"/>
    <x v="5"/>
    <n v="8646.4500000000007"/>
    <n v="155.6361"/>
    <n v="2"/>
    <n v="17292.900000000001"/>
    <x v="5363"/>
    <n v="4.05"/>
    <n v="363"/>
    <x v="5"/>
    <x v="5"/>
    <x v="5"/>
    <x v="5"/>
    <x v="5"/>
  </r>
  <r>
    <x v="5365"/>
    <x v="5"/>
    <x v="1"/>
    <x v="5"/>
    <x v="2"/>
    <x v="5"/>
    <n v="12553.76"/>
    <n v="225.96767999999997"/>
    <n v="1"/>
    <n v="12553.76"/>
    <x v="5364"/>
    <n v="2.09"/>
    <n v="1837"/>
    <x v="358"/>
    <x v="11"/>
    <x v="11"/>
    <x v="11"/>
    <x v="21"/>
  </r>
  <r>
    <x v="5366"/>
    <x v="2"/>
    <x v="2"/>
    <x v="2"/>
    <x v="2"/>
    <x v="1"/>
    <n v="16901.45"/>
    <n v="304.22609999999997"/>
    <n v="4"/>
    <n v="67605.8"/>
    <x v="5365"/>
    <n v="3.41"/>
    <n v="2265"/>
    <x v="251"/>
    <x v="4"/>
    <x v="4"/>
    <x v="4"/>
    <x v="15"/>
  </r>
  <r>
    <x v="5367"/>
    <x v="2"/>
    <x v="2"/>
    <x v="2"/>
    <x v="0"/>
    <x v="5"/>
    <n v="16149.29"/>
    <n v="290.68721999999997"/>
    <n v="4"/>
    <n v="64597.16"/>
    <x v="5366"/>
    <n v="3.4"/>
    <n v="2948"/>
    <x v="58"/>
    <x v="10"/>
    <x v="10"/>
    <x v="10"/>
    <x v="21"/>
  </r>
  <r>
    <x v="5368"/>
    <x v="7"/>
    <x v="0"/>
    <x v="7"/>
    <x v="1"/>
    <x v="2"/>
    <n v="17300.95"/>
    <n v="311.4171"/>
    <n v="5"/>
    <n v="86504.75"/>
    <x v="5367"/>
    <n v="4.46"/>
    <n v="2772"/>
    <x v="340"/>
    <x v="3"/>
    <x v="3"/>
    <x v="3"/>
    <x v="13"/>
  </r>
  <r>
    <x v="5369"/>
    <x v="0"/>
    <x v="0"/>
    <x v="0"/>
    <x v="1"/>
    <x v="2"/>
    <n v="8117.05"/>
    <n v="146.1069"/>
    <n v="2"/>
    <n v="16234.1"/>
    <x v="5368"/>
    <n v="4.4000000000000004"/>
    <n v="1282"/>
    <x v="203"/>
    <x v="5"/>
    <x v="5"/>
    <x v="5"/>
    <x v="6"/>
  </r>
  <r>
    <x v="5370"/>
    <x v="0"/>
    <x v="0"/>
    <x v="0"/>
    <x v="0"/>
    <x v="1"/>
    <n v="12668.25"/>
    <n v="228.02849999999998"/>
    <n v="1"/>
    <n v="12668.25"/>
    <x v="5369"/>
    <n v="3.75"/>
    <n v="487"/>
    <x v="288"/>
    <x v="4"/>
    <x v="4"/>
    <x v="4"/>
    <x v="14"/>
  </r>
  <r>
    <x v="5371"/>
    <x v="1"/>
    <x v="1"/>
    <x v="1"/>
    <x v="1"/>
    <x v="5"/>
    <n v="1609.03"/>
    <n v="28.962539999999997"/>
    <n v="5"/>
    <n v="8045.15"/>
    <x v="5370"/>
    <n v="1.19"/>
    <n v="4447"/>
    <x v="127"/>
    <x v="6"/>
    <x v="6"/>
    <x v="6"/>
    <x v="0"/>
  </r>
  <r>
    <x v="5372"/>
    <x v="8"/>
    <x v="3"/>
    <x v="8"/>
    <x v="2"/>
    <x v="3"/>
    <n v="1510.02"/>
    <n v="27.180359999999997"/>
    <n v="2"/>
    <n v="3020.04"/>
    <x v="5371"/>
    <n v="1.31"/>
    <n v="2789"/>
    <x v="270"/>
    <x v="9"/>
    <x v="9"/>
    <x v="9"/>
    <x v="26"/>
  </r>
  <r>
    <x v="5373"/>
    <x v="2"/>
    <x v="2"/>
    <x v="2"/>
    <x v="1"/>
    <x v="4"/>
    <n v="14921.12"/>
    <n v="268.58015999999998"/>
    <n v="2"/>
    <n v="29842.240000000002"/>
    <x v="5372"/>
    <n v="2.1"/>
    <n v="3935"/>
    <x v="76"/>
    <x v="8"/>
    <x v="8"/>
    <x v="8"/>
    <x v="14"/>
  </r>
  <r>
    <x v="5374"/>
    <x v="0"/>
    <x v="0"/>
    <x v="0"/>
    <x v="1"/>
    <x v="2"/>
    <n v="13053.11"/>
    <n v="234.95597999999998"/>
    <n v="2"/>
    <n v="26106.22"/>
    <x v="5373"/>
    <n v="4.8499999999999996"/>
    <n v="3762"/>
    <x v="328"/>
    <x v="7"/>
    <x v="7"/>
    <x v="7"/>
    <x v="27"/>
  </r>
  <r>
    <x v="5375"/>
    <x v="0"/>
    <x v="0"/>
    <x v="0"/>
    <x v="0"/>
    <x v="1"/>
    <n v="4707.72"/>
    <n v="84.738959999999992"/>
    <n v="5"/>
    <n v="23538.6"/>
    <x v="5374"/>
    <n v="3.16"/>
    <n v="3975"/>
    <x v="2"/>
    <x v="2"/>
    <x v="2"/>
    <x v="2"/>
    <x v="2"/>
  </r>
  <r>
    <x v="5376"/>
    <x v="9"/>
    <x v="1"/>
    <x v="9"/>
    <x v="1"/>
    <x v="4"/>
    <n v="5535.57"/>
    <n v="99.640259999999984"/>
    <n v="2"/>
    <n v="11071.14"/>
    <x v="5375"/>
    <n v="3.43"/>
    <n v="1847"/>
    <x v="299"/>
    <x v="0"/>
    <x v="0"/>
    <x v="0"/>
    <x v="13"/>
  </r>
  <r>
    <x v="5377"/>
    <x v="7"/>
    <x v="0"/>
    <x v="7"/>
    <x v="0"/>
    <x v="0"/>
    <n v="16341.44"/>
    <n v="294.14591999999999"/>
    <n v="1"/>
    <n v="16341.44"/>
    <x v="5376"/>
    <n v="4.68"/>
    <n v="395"/>
    <x v="314"/>
    <x v="10"/>
    <x v="10"/>
    <x v="10"/>
    <x v="26"/>
  </r>
  <r>
    <x v="5378"/>
    <x v="2"/>
    <x v="2"/>
    <x v="2"/>
    <x v="0"/>
    <x v="2"/>
    <n v="3324.61"/>
    <n v="59.842979999999997"/>
    <n v="1"/>
    <n v="3324.61"/>
    <x v="5377"/>
    <n v="4.67"/>
    <n v="3676"/>
    <x v="76"/>
    <x v="8"/>
    <x v="8"/>
    <x v="8"/>
    <x v="14"/>
  </r>
  <r>
    <x v="5379"/>
    <x v="2"/>
    <x v="2"/>
    <x v="2"/>
    <x v="2"/>
    <x v="4"/>
    <n v="11406.87"/>
    <n v="205.32365999999999"/>
    <n v="1"/>
    <n v="11406.87"/>
    <x v="5378"/>
    <n v="3.25"/>
    <n v="3406"/>
    <x v="308"/>
    <x v="11"/>
    <x v="11"/>
    <x v="11"/>
    <x v="8"/>
  </r>
  <r>
    <x v="5380"/>
    <x v="3"/>
    <x v="3"/>
    <x v="3"/>
    <x v="2"/>
    <x v="0"/>
    <n v="1434.5"/>
    <n v="25.820999999999998"/>
    <n v="4"/>
    <n v="5738"/>
    <x v="5379"/>
    <n v="2.13"/>
    <n v="3266"/>
    <x v="63"/>
    <x v="9"/>
    <x v="9"/>
    <x v="9"/>
    <x v="6"/>
  </r>
  <r>
    <x v="5381"/>
    <x v="3"/>
    <x v="3"/>
    <x v="3"/>
    <x v="2"/>
    <x v="1"/>
    <n v="1802.19"/>
    <n v="32.439419999999998"/>
    <n v="4"/>
    <n v="7208.76"/>
    <x v="5380"/>
    <n v="1.75"/>
    <n v="871"/>
    <x v="131"/>
    <x v="11"/>
    <x v="11"/>
    <x v="11"/>
    <x v="2"/>
  </r>
  <r>
    <x v="5382"/>
    <x v="2"/>
    <x v="2"/>
    <x v="2"/>
    <x v="0"/>
    <x v="1"/>
    <n v="3747.55"/>
    <n v="67.4559"/>
    <n v="5"/>
    <n v="18737.75"/>
    <x v="5381"/>
    <n v="3.04"/>
    <n v="1857"/>
    <x v="181"/>
    <x v="4"/>
    <x v="4"/>
    <x v="4"/>
    <x v="25"/>
  </r>
  <r>
    <x v="5383"/>
    <x v="1"/>
    <x v="1"/>
    <x v="1"/>
    <x v="0"/>
    <x v="3"/>
    <n v="1757.98"/>
    <n v="31.643639999999998"/>
    <n v="3"/>
    <n v="5273.94"/>
    <x v="5382"/>
    <n v="1.47"/>
    <n v="3759"/>
    <x v="129"/>
    <x v="7"/>
    <x v="7"/>
    <x v="7"/>
    <x v="25"/>
  </r>
  <r>
    <x v="5384"/>
    <x v="2"/>
    <x v="2"/>
    <x v="2"/>
    <x v="2"/>
    <x v="4"/>
    <n v="9737.65"/>
    <n v="175.27769999999998"/>
    <n v="5"/>
    <n v="48688.25"/>
    <x v="5383"/>
    <n v="4.74"/>
    <n v="2103"/>
    <x v="299"/>
    <x v="0"/>
    <x v="0"/>
    <x v="0"/>
    <x v="13"/>
  </r>
  <r>
    <x v="5385"/>
    <x v="0"/>
    <x v="0"/>
    <x v="0"/>
    <x v="2"/>
    <x v="4"/>
    <n v="13187.94"/>
    <n v="237.38291999999998"/>
    <n v="2"/>
    <n v="26375.88"/>
    <x v="5384"/>
    <n v="2.2400000000000002"/>
    <n v="375"/>
    <x v="352"/>
    <x v="3"/>
    <x v="3"/>
    <x v="3"/>
    <x v="2"/>
  </r>
  <r>
    <x v="5386"/>
    <x v="1"/>
    <x v="1"/>
    <x v="1"/>
    <x v="0"/>
    <x v="3"/>
    <n v="12917.11"/>
    <n v="232.50798"/>
    <n v="2"/>
    <n v="25834.22"/>
    <x v="5385"/>
    <n v="4.79"/>
    <n v="645"/>
    <x v="207"/>
    <x v="9"/>
    <x v="9"/>
    <x v="9"/>
    <x v="21"/>
  </r>
  <r>
    <x v="5387"/>
    <x v="5"/>
    <x v="1"/>
    <x v="5"/>
    <x v="2"/>
    <x v="1"/>
    <n v="1371.94"/>
    <n v="24.69492"/>
    <n v="5"/>
    <n v="6859.7"/>
    <x v="5386"/>
    <n v="1.84"/>
    <n v="3815"/>
    <x v="311"/>
    <x v="5"/>
    <x v="5"/>
    <x v="5"/>
    <x v="25"/>
  </r>
  <r>
    <x v="5388"/>
    <x v="0"/>
    <x v="0"/>
    <x v="0"/>
    <x v="0"/>
    <x v="3"/>
    <n v="6107.89"/>
    <n v="109.94202"/>
    <n v="3"/>
    <n v="18323.669999999998"/>
    <x v="5387"/>
    <n v="2.69"/>
    <n v="3042"/>
    <x v="79"/>
    <x v="11"/>
    <x v="11"/>
    <x v="11"/>
    <x v="4"/>
  </r>
  <r>
    <x v="5389"/>
    <x v="7"/>
    <x v="0"/>
    <x v="7"/>
    <x v="0"/>
    <x v="5"/>
    <n v="16564.580000000002"/>
    <n v="298.16244"/>
    <n v="4"/>
    <n v="66258.320000000007"/>
    <x v="5388"/>
    <n v="1.1399999999999999"/>
    <n v="4105"/>
    <x v="72"/>
    <x v="11"/>
    <x v="11"/>
    <x v="11"/>
    <x v="20"/>
  </r>
  <r>
    <x v="5390"/>
    <x v="6"/>
    <x v="4"/>
    <x v="6"/>
    <x v="0"/>
    <x v="0"/>
    <n v="16444.79"/>
    <n v="296.00621999999998"/>
    <n v="2"/>
    <n v="32889.58"/>
    <x v="5389"/>
    <n v="2.4500000000000002"/>
    <n v="2655"/>
    <x v="254"/>
    <x v="11"/>
    <x v="11"/>
    <x v="11"/>
    <x v="27"/>
  </r>
  <r>
    <x v="5391"/>
    <x v="9"/>
    <x v="1"/>
    <x v="9"/>
    <x v="1"/>
    <x v="1"/>
    <n v="10185.84"/>
    <n v="183.34511999999998"/>
    <n v="2"/>
    <n v="20371.68"/>
    <x v="5390"/>
    <n v="2.21"/>
    <n v="3234"/>
    <x v="113"/>
    <x v="8"/>
    <x v="8"/>
    <x v="8"/>
    <x v="4"/>
  </r>
  <r>
    <x v="5392"/>
    <x v="0"/>
    <x v="0"/>
    <x v="0"/>
    <x v="2"/>
    <x v="5"/>
    <n v="18698.36"/>
    <n v="336.57047999999998"/>
    <n v="2"/>
    <n v="37396.720000000001"/>
    <x v="5391"/>
    <n v="3.26"/>
    <n v="3913"/>
    <x v="123"/>
    <x v="8"/>
    <x v="8"/>
    <x v="8"/>
    <x v="15"/>
  </r>
  <r>
    <x v="5393"/>
    <x v="4"/>
    <x v="0"/>
    <x v="4"/>
    <x v="0"/>
    <x v="1"/>
    <n v="16295.96"/>
    <n v="293.32727999999997"/>
    <n v="4"/>
    <n v="65183.839999999997"/>
    <x v="5392"/>
    <n v="2.4300000000000002"/>
    <n v="4197"/>
    <x v="101"/>
    <x v="2"/>
    <x v="2"/>
    <x v="2"/>
    <x v="4"/>
  </r>
  <r>
    <x v="5394"/>
    <x v="9"/>
    <x v="1"/>
    <x v="9"/>
    <x v="2"/>
    <x v="1"/>
    <n v="12408.38"/>
    <n v="223.35083999999998"/>
    <n v="1"/>
    <n v="12408.38"/>
    <x v="5393"/>
    <n v="1.74"/>
    <n v="360"/>
    <x v="334"/>
    <x v="0"/>
    <x v="0"/>
    <x v="0"/>
    <x v="16"/>
  </r>
  <r>
    <x v="5395"/>
    <x v="8"/>
    <x v="3"/>
    <x v="8"/>
    <x v="1"/>
    <x v="1"/>
    <n v="179.33"/>
    <n v="3.2279399999999998"/>
    <n v="3"/>
    <n v="537.99"/>
    <x v="5394"/>
    <n v="4.3"/>
    <n v="3650"/>
    <x v="115"/>
    <x v="2"/>
    <x v="2"/>
    <x v="2"/>
    <x v="7"/>
  </r>
  <r>
    <x v="5396"/>
    <x v="4"/>
    <x v="0"/>
    <x v="4"/>
    <x v="0"/>
    <x v="0"/>
    <n v="13780.54"/>
    <n v="248.04972000000001"/>
    <n v="4"/>
    <n v="55122.16"/>
    <x v="5395"/>
    <n v="1.97"/>
    <n v="4010"/>
    <x v="90"/>
    <x v="8"/>
    <x v="8"/>
    <x v="8"/>
    <x v="25"/>
  </r>
  <r>
    <x v="5397"/>
    <x v="7"/>
    <x v="0"/>
    <x v="7"/>
    <x v="0"/>
    <x v="1"/>
    <n v="2755.83"/>
    <n v="49.604939999999992"/>
    <n v="4"/>
    <n v="11023.32"/>
    <x v="5396"/>
    <n v="1.48"/>
    <n v="4337"/>
    <x v="295"/>
    <x v="7"/>
    <x v="7"/>
    <x v="7"/>
    <x v="6"/>
  </r>
  <r>
    <x v="5398"/>
    <x v="4"/>
    <x v="0"/>
    <x v="4"/>
    <x v="2"/>
    <x v="0"/>
    <n v="18229.8"/>
    <n v="328.13639999999998"/>
    <n v="4"/>
    <n v="72919.199999999997"/>
    <x v="5397"/>
    <n v="1.46"/>
    <n v="1020"/>
    <x v="293"/>
    <x v="9"/>
    <x v="9"/>
    <x v="9"/>
    <x v="28"/>
  </r>
  <r>
    <x v="5399"/>
    <x v="7"/>
    <x v="0"/>
    <x v="7"/>
    <x v="2"/>
    <x v="4"/>
    <n v="18673.02"/>
    <n v="336.11435999999998"/>
    <n v="5"/>
    <n v="93365.1"/>
    <x v="5398"/>
    <n v="4.21"/>
    <n v="2426"/>
    <x v="339"/>
    <x v="11"/>
    <x v="11"/>
    <x v="11"/>
    <x v="12"/>
  </r>
  <r>
    <x v="5400"/>
    <x v="4"/>
    <x v="0"/>
    <x v="4"/>
    <x v="1"/>
    <x v="2"/>
    <n v="8896.31"/>
    <n v="160.13357999999997"/>
    <n v="3"/>
    <n v="26688.93"/>
    <x v="5399"/>
    <n v="3.43"/>
    <n v="4994"/>
    <x v="325"/>
    <x v="0"/>
    <x v="0"/>
    <x v="0"/>
    <x v="22"/>
  </r>
  <r>
    <x v="5401"/>
    <x v="3"/>
    <x v="3"/>
    <x v="3"/>
    <x v="0"/>
    <x v="3"/>
    <n v="3588.18"/>
    <n v="64.587239999999994"/>
    <n v="4"/>
    <n v="14352.72"/>
    <x v="5400"/>
    <n v="4.84"/>
    <n v="4529"/>
    <x v="338"/>
    <x v="6"/>
    <x v="6"/>
    <x v="6"/>
    <x v="2"/>
  </r>
  <r>
    <x v="5402"/>
    <x v="4"/>
    <x v="0"/>
    <x v="4"/>
    <x v="1"/>
    <x v="1"/>
    <n v="12198.52"/>
    <n v="219.57335999999998"/>
    <n v="3"/>
    <n v="36595.56"/>
    <x v="5401"/>
    <n v="2.73"/>
    <n v="1743"/>
    <x v="320"/>
    <x v="10"/>
    <x v="10"/>
    <x v="10"/>
    <x v="5"/>
  </r>
  <r>
    <x v="5403"/>
    <x v="6"/>
    <x v="4"/>
    <x v="6"/>
    <x v="0"/>
    <x v="2"/>
    <n v="1252.52"/>
    <n v="22.545359999999999"/>
    <n v="2"/>
    <n v="2505.04"/>
    <x v="5402"/>
    <n v="4.26"/>
    <n v="2310"/>
    <x v="156"/>
    <x v="10"/>
    <x v="10"/>
    <x v="10"/>
    <x v="8"/>
  </r>
  <r>
    <x v="5404"/>
    <x v="1"/>
    <x v="1"/>
    <x v="1"/>
    <x v="2"/>
    <x v="1"/>
    <n v="13694.25"/>
    <n v="246.49649999999997"/>
    <n v="1"/>
    <n v="13694.25"/>
    <x v="5403"/>
    <n v="4.7699999999999996"/>
    <n v="2317"/>
    <x v="82"/>
    <x v="7"/>
    <x v="7"/>
    <x v="7"/>
    <x v="4"/>
  </r>
  <r>
    <x v="5405"/>
    <x v="5"/>
    <x v="1"/>
    <x v="5"/>
    <x v="2"/>
    <x v="2"/>
    <n v="4856"/>
    <n v="87.407999999999987"/>
    <n v="4"/>
    <n v="19424"/>
    <x v="5404"/>
    <n v="2.52"/>
    <n v="4391"/>
    <x v="120"/>
    <x v="3"/>
    <x v="3"/>
    <x v="3"/>
    <x v="4"/>
  </r>
  <r>
    <x v="5406"/>
    <x v="2"/>
    <x v="2"/>
    <x v="2"/>
    <x v="2"/>
    <x v="5"/>
    <n v="8782.23"/>
    <n v="158.08013999999997"/>
    <n v="2"/>
    <n v="17564.46"/>
    <x v="5405"/>
    <n v="1.64"/>
    <n v="1547"/>
    <x v="268"/>
    <x v="4"/>
    <x v="4"/>
    <x v="4"/>
    <x v="20"/>
  </r>
  <r>
    <x v="5407"/>
    <x v="5"/>
    <x v="1"/>
    <x v="5"/>
    <x v="1"/>
    <x v="4"/>
    <n v="1677.05"/>
    <n v="30.186899999999998"/>
    <n v="4"/>
    <n v="6708.2"/>
    <x v="5406"/>
    <n v="3.76"/>
    <n v="809"/>
    <x v="66"/>
    <x v="10"/>
    <x v="10"/>
    <x v="10"/>
    <x v="2"/>
  </r>
  <r>
    <x v="5408"/>
    <x v="4"/>
    <x v="0"/>
    <x v="4"/>
    <x v="1"/>
    <x v="2"/>
    <n v="810.37"/>
    <n v="14.586659999999998"/>
    <n v="1"/>
    <n v="810.37"/>
    <x v="5407"/>
    <n v="1.7"/>
    <n v="4121"/>
    <x v="258"/>
    <x v="10"/>
    <x v="10"/>
    <x v="10"/>
    <x v="4"/>
  </r>
  <r>
    <x v="5409"/>
    <x v="2"/>
    <x v="2"/>
    <x v="2"/>
    <x v="0"/>
    <x v="1"/>
    <n v="9452.7900000000009"/>
    <n v="170.15021999999999"/>
    <n v="1"/>
    <n v="9452.7900000000009"/>
    <x v="5408"/>
    <n v="5"/>
    <n v="3573"/>
    <x v="3"/>
    <x v="3"/>
    <x v="3"/>
    <x v="3"/>
    <x v="3"/>
  </r>
  <r>
    <x v="5410"/>
    <x v="5"/>
    <x v="1"/>
    <x v="5"/>
    <x v="2"/>
    <x v="2"/>
    <n v="3675.61"/>
    <n v="66.160979999999995"/>
    <n v="3"/>
    <n v="11026.83"/>
    <x v="5409"/>
    <n v="1.62"/>
    <n v="141"/>
    <x v="317"/>
    <x v="9"/>
    <x v="9"/>
    <x v="9"/>
    <x v="11"/>
  </r>
  <r>
    <x v="5411"/>
    <x v="0"/>
    <x v="0"/>
    <x v="0"/>
    <x v="2"/>
    <x v="1"/>
    <n v="3468.16"/>
    <n v="62.42687999999999"/>
    <n v="5"/>
    <n v="17340.8"/>
    <x v="5410"/>
    <n v="1.41"/>
    <n v="3239"/>
    <x v="99"/>
    <x v="9"/>
    <x v="9"/>
    <x v="9"/>
    <x v="20"/>
  </r>
  <r>
    <x v="5412"/>
    <x v="7"/>
    <x v="0"/>
    <x v="7"/>
    <x v="2"/>
    <x v="2"/>
    <n v="2904.23"/>
    <n v="52.276139999999998"/>
    <n v="4"/>
    <n v="11616.92"/>
    <x v="5411"/>
    <n v="1.8"/>
    <n v="3523"/>
    <x v="260"/>
    <x v="4"/>
    <x v="4"/>
    <x v="4"/>
    <x v="1"/>
  </r>
  <r>
    <x v="5413"/>
    <x v="9"/>
    <x v="1"/>
    <x v="9"/>
    <x v="2"/>
    <x v="3"/>
    <n v="1228.71"/>
    <n v="22.116779999999999"/>
    <n v="1"/>
    <n v="1228.71"/>
    <x v="5412"/>
    <n v="4.83"/>
    <n v="3808"/>
    <x v="161"/>
    <x v="10"/>
    <x v="10"/>
    <x v="10"/>
    <x v="1"/>
  </r>
  <r>
    <x v="5414"/>
    <x v="9"/>
    <x v="1"/>
    <x v="9"/>
    <x v="2"/>
    <x v="4"/>
    <n v="6662.55"/>
    <n v="119.9259"/>
    <n v="4"/>
    <n v="26650.2"/>
    <x v="5413"/>
    <n v="3.07"/>
    <n v="2107"/>
    <x v="109"/>
    <x v="11"/>
    <x v="11"/>
    <x v="11"/>
    <x v="11"/>
  </r>
  <r>
    <x v="5415"/>
    <x v="8"/>
    <x v="3"/>
    <x v="8"/>
    <x v="2"/>
    <x v="4"/>
    <n v="5349.21"/>
    <n v="96.285779999999988"/>
    <n v="2"/>
    <n v="10698.42"/>
    <x v="5414"/>
    <n v="2.99"/>
    <n v="3649"/>
    <x v="274"/>
    <x v="5"/>
    <x v="5"/>
    <x v="5"/>
    <x v="7"/>
  </r>
  <r>
    <x v="5416"/>
    <x v="4"/>
    <x v="0"/>
    <x v="4"/>
    <x v="1"/>
    <x v="1"/>
    <n v="10376.370000000001"/>
    <n v="186.77466000000001"/>
    <n v="2"/>
    <n v="20752.740000000002"/>
    <x v="5415"/>
    <n v="3.44"/>
    <n v="1336"/>
    <x v="206"/>
    <x v="6"/>
    <x v="6"/>
    <x v="6"/>
    <x v="3"/>
  </r>
  <r>
    <x v="5417"/>
    <x v="2"/>
    <x v="2"/>
    <x v="2"/>
    <x v="2"/>
    <x v="4"/>
    <n v="17068.29"/>
    <n v="307.22922"/>
    <n v="5"/>
    <n v="85341.45"/>
    <x v="5416"/>
    <n v="3.86"/>
    <n v="3456"/>
    <x v="117"/>
    <x v="3"/>
    <x v="3"/>
    <x v="3"/>
    <x v="18"/>
  </r>
  <r>
    <x v="5418"/>
    <x v="6"/>
    <x v="4"/>
    <x v="6"/>
    <x v="2"/>
    <x v="5"/>
    <n v="6001.45"/>
    <n v="108.02609999999999"/>
    <n v="2"/>
    <n v="12002.9"/>
    <x v="5417"/>
    <n v="1.92"/>
    <n v="3418"/>
    <x v="57"/>
    <x v="2"/>
    <x v="2"/>
    <x v="2"/>
    <x v="21"/>
  </r>
  <r>
    <x v="5419"/>
    <x v="0"/>
    <x v="0"/>
    <x v="0"/>
    <x v="0"/>
    <x v="1"/>
    <n v="3624.6"/>
    <n v="65.242799999999988"/>
    <n v="3"/>
    <n v="10873.8"/>
    <x v="5418"/>
    <n v="3.27"/>
    <n v="2856"/>
    <x v="156"/>
    <x v="10"/>
    <x v="10"/>
    <x v="10"/>
    <x v="8"/>
  </r>
  <r>
    <x v="5420"/>
    <x v="3"/>
    <x v="3"/>
    <x v="3"/>
    <x v="0"/>
    <x v="1"/>
    <n v="7072.67"/>
    <n v="127.30806"/>
    <n v="1"/>
    <n v="7072.67"/>
    <x v="5419"/>
    <n v="2.2000000000000002"/>
    <n v="2558"/>
    <x v="63"/>
    <x v="9"/>
    <x v="9"/>
    <x v="9"/>
    <x v="6"/>
  </r>
  <r>
    <x v="5421"/>
    <x v="7"/>
    <x v="0"/>
    <x v="7"/>
    <x v="2"/>
    <x v="5"/>
    <n v="13567.69"/>
    <n v="244.21841999999998"/>
    <n v="1"/>
    <n v="13567.69"/>
    <x v="5420"/>
    <n v="1.87"/>
    <n v="1214"/>
    <x v="350"/>
    <x v="6"/>
    <x v="6"/>
    <x v="6"/>
    <x v="14"/>
  </r>
  <r>
    <x v="5422"/>
    <x v="3"/>
    <x v="3"/>
    <x v="3"/>
    <x v="2"/>
    <x v="1"/>
    <n v="332.38"/>
    <n v="5.9828399999999995"/>
    <n v="2"/>
    <n v="664.76"/>
    <x v="5421"/>
    <n v="3.42"/>
    <n v="947"/>
    <x v="38"/>
    <x v="10"/>
    <x v="10"/>
    <x v="10"/>
    <x v="15"/>
  </r>
  <r>
    <x v="5423"/>
    <x v="6"/>
    <x v="4"/>
    <x v="6"/>
    <x v="0"/>
    <x v="2"/>
    <n v="7317.61"/>
    <n v="131.71697999999998"/>
    <n v="4"/>
    <n v="29270.44"/>
    <x v="5422"/>
    <n v="2.34"/>
    <n v="3952"/>
    <x v="297"/>
    <x v="7"/>
    <x v="7"/>
    <x v="7"/>
    <x v="0"/>
  </r>
  <r>
    <x v="5424"/>
    <x v="6"/>
    <x v="4"/>
    <x v="6"/>
    <x v="1"/>
    <x v="2"/>
    <n v="3755.61"/>
    <n v="67.600979999999993"/>
    <n v="3"/>
    <n v="11266.83"/>
    <x v="5423"/>
    <n v="1.44"/>
    <n v="4342"/>
    <x v="116"/>
    <x v="3"/>
    <x v="3"/>
    <x v="3"/>
    <x v="17"/>
  </r>
  <r>
    <x v="5425"/>
    <x v="6"/>
    <x v="4"/>
    <x v="6"/>
    <x v="0"/>
    <x v="0"/>
    <n v="5183.22"/>
    <n v="93.297960000000003"/>
    <n v="4"/>
    <n v="20732.88"/>
    <x v="5424"/>
    <n v="3.6"/>
    <n v="2106"/>
    <x v="40"/>
    <x v="0"/>
    <x v="0"/>
    <x v="0"/>
    <x v="5"/>
  </r>
  <r>
    <x v="5426"/>
    <x v="2"/>
    <x v="2"/>
    <x v="2"/>
    <x v="0"/>
    <x v="0"/>
    <n v="6101.3"/>
    <n v="109.82339999999999"/>
    <n v="4"/>
    <n v="24405.200000000001"/>
    <x v="5425"/>
    <n v="4.2"/>
    <n v="2270"/>
    <x v="185"/>
    <x v="0"/>
    <x v="0"/>
    <x v="0"/>
    <x v="6"/>
  </r>
  <r>
    <x v="5427"/>
    <x v="9"/>
    <x v="1"/>
    <x v="9"/>
    <x v="1"/>
    <x v="5"/>
    <n v="18622.82"/>
    <n v="335.21075999999999"/>
    <n v="4"/>
    <n v="74491.28"/>
    <x v="5426"/>
    <n v="3.59"/>
    <n v="281"/>
    <x v="81"/>
    <x v="11"/>
    <x v="11"/>
    <x v="11"/>
    <x v="6"/>
  </r>
  <r>
    <x v="5428"/>
    <x v="1"/>
    <x v="1"/>
    <x v="1"/>
    <x v="2"/>
    <x v="2"/>
    <n v="8807.57"/>
    <n v="158.53625999999997"/>
    <n v="2"/>
    <n v="17615.14"/>
    <x v="5427"/>
    <n v="1.45"/>
    <n v="4699"/>
    <x v="131"/>
    <x v="11"/>
    <x v="11"/>
    <x v="11"/>
    <x v="2"/>
  </r>
  <r>
    <x v="5429"/>
    <x v="7"/>
    <x v="0"/>
    <x v="7"/>
    <x v="0"/>
    <x v="3"/>
    <n v="11880.72"/>
    <n v="213.85295999999997"/>
    <n v="3"/>
    <n v="35642.160000000003"/>
    <x v="5428"/>
    <n v="4.4000000000000004"/>
    <n v="1114"/>
    <x v="358"/>
    <x v="11"/>
    <x v="11"/>
    <x v="11"/>
    <x v="21"/>
  </r>
  <r>
    <x v="5430"/>
    <x v="9"/>
    <x v="1"/>
    <x v="9"/>
    <x v="0"/>
    <x v="4"/>
    <n v="7120.62"/>
    <n v="128.17115999999999"/>
    <n v="3"/>
    <n v="21361.86"/>
    <x v="5429"/>
    <n v="4.04"/>
    <n v="473"/>
    <x v="3"/>
    <x v="3"/>
    <x v="3"/>
    <x v="3"/>
    <x v="3"/>
  </r>
  <r>
    <x v="5431"/>
    <x v="6"/>
    <x v="4"/>
    <x v="6"/>
    <x v="2"/>
    <x v="2"/>
    <n v="15491.21"/>
    <n v="278.84177999999997"/>
    <n v="3"/>
    <n v="46473.63"/>
    <x v="5430"/>
    <n v="3.94"/>
    <n v="4249"/>
    <x v="227"/>
    <x v="5"/>
    <x v="5"/>
    <x v="5"/>
    <x v="0"/>
  </r>
  <r>
    <x v="5432"/>
    <x v="6"/>
    <x v="4"/>
    <x v="6"/>
    <x v="2"/>
    <x v="1"/>
    <n v="2808.51"/>
    <n v="50.553179999999998"/>
    <n v="4"/>
    <n v="11234.04"/>
    <x v="5431"/>
    <n v="1.17"/>
    <n v="4903"/>
    <x v="143"/>
    <x v="8"/>
    <x v="8"/>
    <x v="8"/>
    <x v="7"/>
  </r>
  <r>
    <x v="5433"/>
    <x v="6"/>
    <x v="4"/>
    <x v="6"/>
    <x v="0"/>
    <x v="1"/>
    <n v="13903.91"/>
    <n v="250.27037999999999"/>
    <n v="4"/>
    <n v="55615.64"/>
    <x v="5432"/>
    <n v="4.5999999999999996"/>
    <n v="4619"/>
    <x v="128"/>
    <x v="3"/>
    <x v="3"/>
    <x v="3"/>
    <x v="29"/>
  </r>
  <r>
    <x v="5434"/>
    <x v="8"/>
    <x v="3"/>
    <x v="8"/>
    <x v="2"/>
    <x v="2"/>
    <n v="8913.68"/>
    <n v="160.44623999999999"/>
    <n v="1"/>
    <n v="8913.68"/>
    <x v="5433"/>
    <n v="2.97"/>
    <n v="1215"/>
    <x v="23"/>
    <x v="6"/>
    <x v="6"/>
    <x v="6"/>
    <x v="17"/>
  </r>
  <r>
    <x v="5435"/>
    <x v="1"/>
    <x v="1"/>
    <x v="1"/>
    <x v="0"/>
    <x v="3"/>
    <n v="3630.23"/>
    <n v="65.344139999999996"/>
    <n v="5"/>
    <n v="18151.150000000001"/>
    <x v="5434"/>
    <n v="1.46"/>
    <n v="2181"/>
    <x v="349"/>
    <x v="9"/>
    <x v="9"/>
    <x v="9"/>
    <x v="15"/>
  </r>
  <r>
    <x v="5436"/>
    <x v="5"/>
    <x v="1"/>
    <x v="5"/>
    <x v="0"/>
    <x v="5"/>
    <n v="6326.18"/>
    <n v="113.87124"/>
    <n v="4"/>
    <n v="25304.720000000001"/>
    <x v="5435"/>
    <n v="1.2"/>
    <n v="2827"/>
    <x v="343"/>
    <x v="3"/>
    <x v="3"/>
    <x v="3"/>
    <x v="10"/>
  </r>
  <r>
    <x v="5437"/>
    <x v="2"/>
    <x v="2"/>
    <x v="2"/>
    <x v="0"/>
    <x v="4"/>
    <n v="2860.38"/>
    <n v="51.486840000000001"/>
    <n v="3"/>
    <n v="8581.14"/>
    <x v="5436"/>
    <n v="4.8099999999999996"/>
    <n v="4273"/>
    <x v="241"/>
    <x v="9"/>
    <x v="9"/>
    <x v="9"/>
    <x v="18"/>
  </r>
  <r>
    <x v="5438"/>
    <x v="5"/>
    <x v="1"/>
    <x v="5"/>
    <x v="0"/>
    <x v="3"/>
    <n v="14945.76"/>
    <n v="269.02367999999996"/>
    <n v="4"/>
    <n v="59783.040000000001"/>
    <x v="5437"/>
    <n v="3.54"/>
    <n v="1432"/>
    <x v="331"/>
    <x v="8"/>
    <x v="8"/>
    <x v="8"/>
    <x v="2"/>
  </r>
  <r>
    <x v="5439"/>
    <x v="6"/>
    <x v="4"/>
    <x v="6"/>
    <x v="0"/>
    <x v="0"/>
    <n v="4904.79"/>
    <n v="88.286219999999986"/>
    <n v="3"/>
    <n v="14714.37"/>
    <x v="5438"/>
    <n v="2.04"/>
    <n v="2764"/>
    <x v="136"/>
    <x v="0"/>
    <x v="0"/>
    <x v="0"/>
    <x v="30"/>
  </r>
  <r>
    <x v="5440"/>
    <x v="9"/>
    <x v="1"/>
    <x v="9"/>
    <x v="2"/>
    <x v="0"/>
    <n v="3685.24"/>
    <n v="66.334319999999991"/>
    <n v="2"/>
    <n v="7370.48"/>
    <x v="5439"/>
    <n v="2.97"/>
    <n v="65"/>
    <x v="232"/>
    <x v="6"/>
    <x v="6"/>
    <x v="6"/>
    <x v="25"/>
  </r>
  <r>
    <x v="5441"/>
    <x v="7"/>
    <x v="0"/>
    <x v="7"/>
    <x v="1"/>
    <x v="3"/>
    <n v="7901.36"/>
    <n v="142.22447999999997"/>
    <n v="1"/>
    <n v="7901.36"/>
    <x v="5440"/>
    <n v="4.47"/>
    <n v="399"/>
    <x v="357"/>
    <x v="9"/>
    <x v="9"/>
    <x v="9"/>
    <x v="4"/>
  </r>
  <r>
    <x v="5442"/>
    <x v="1"/>
    <x v="1"/>
    <x v="1"/>
    <x v="2"/>
    <x v="2"/>
    <n v="12181.79"/>
    <n v="219.27222"/>
    <n v="5"/>
    <n v="60908.95"/>
    <x v="5441"/>
    <n v="1.19"/>
    <n v="2210"/>
    <x v="264"/>
    <x v="1"/>
    <x v="1"/>
    <x v="1"/>
    <x v="9"/>
  </r>
  <r>
    <x v="5443"/>
    <x v="4"/>
    <x v="0"/>
    <x v="4"/>
    <x v="1"/>
    <x v="4"/>
    <n v="9557.7199999999993"/>
    <n v="172.03895999999997"/>
    <n v="5"/>
    <n v="47788.6"/>
    <x v="5442"/>
    <n v="3.87"/>
    <n v="2691"/>
    <x v="242"/>
    <x v="6"/>
    <x v="6"/>
    <x v="6"/>
    <x v="30"/>
  </r>
  <r>
    <x v="5444"/>
    <x v="0"/>
    <x v="0"/>
    <x v="0"/>
    <x v="0"/>
    <x v="2"/>
    <n v="10465.6"/>
    <n v="188.38079999999999"/>
    <n v="5"/>
    <n v="52328"/>
    <x v="5443"/>
    <n v="4.8099999999999996"/>
    <n v="47"/>
    <x v="291"/>
    <x v="1"/>
    <x v="1"/>
    <x v="1"/>
    <x v="21"/>
  </r>
  <r>
    <x v="5445"/>
    <x v="1"/>
    <x v="1"/>
    <x v="1"/>
    <x v="0"/>
    <x v="5"/>
    <n v="15603.05"/>
    <n v="280.85489999999999"/>
    <n v="5"/>
    <n v="78015.25"/>
    <x v="5444"/>
    <n v="4.42"/>
    <n v="2271"/>
    <x v="143"/>
    <x v="8"/>
    <x v="8"/>
    <x v="8"/>
    <x v="7"/>
  </r>
  <r>
    <x v="5446"/>
    <x v="5"/>
    <x v="1"/>
    <x v="5"/>
    <x v="0"/>
    <x v="4"/>
    <n v="13277.27"/>
    <n v="238.99086"/>
    <n v="4"/>
    <n v="53109.08"/>
    <x v="5445"/>
    <n v="4.16"/>
    <n v="3288"/>
    <x v="80"/>
    <x v="1"/>
    <x v="1"/>
    <x v="1"/>
    <x v="2"/>
  </r>
  <r>
    <x v="5447"/>
    <x v="7"/>
    <x v="0"/>
    <x v="7"/>
    <x v="0"/>
    <x v="0"/>
    <n v="845.86"/>
    <n v="15.225479999999999"/>
    <n v="5"/>
    <n v="4229.3"/>
    <x v="5446"/>
    <n v="4.1500000000000004"/>
    <n v="630"/>
    <x v="108"/>
    <x v="4"/>
    <x v="4"/>
    <x v="4"/>
    <x v="24"/>
  </r>
  <r>
    <x v="5448"/>
    <x v="7"/>
    <x v="0"/>
    <x v="7"/>
    <x v="1"/>
    <x v="3"/>
    <n v="13330.84"/>
    <n v="239.95511999999999"/>
    <n v="4"/>
    <n v="53323.360000000001"/>
    <x v="5447"/>
    <n v="2.4900000000000002"/>
    <n v="4824"/>
    <x v="78"/>
    <x v="0"/>
    <x v="0"/>
    <x v="0"/>
    <x v="12"/>
  </r>
  <r>
    <x v="5449"/>
    <x v="1"/>
    <x v="1"/>
    <x v="1"/>
    <x v="2"/>
    <x v="4"/>
    <n v="18474.169999999998"/>
    <n v="332.53505999999993"/>
    <n v="5"/>
    <n v="92370.85"/>
    <x v="5448"/>
    <n v="3.86"/>
    <n v="2483"/>
    <x v="89"/>
    <x v="2"/>
    <x v="2"/>
    <x v="2"/>
    <x v="24"/>
  </r>
  <r>
    <x v="5450"/>
    <x v="6"/>
    <x v="4"/>
    <x v="6"/>
    <x v="1"/>
    <x v="5"/>
    <n v="8765.99"/>
    <n v="157.78781999999998"/>
    <n v="2"/>
    <n v="17531.98"/>
    <x v="5449"/>
    <n v="3.62"/>
    <n v="2540"/>
    <x v="222"/>
    <x v="9"/>
    <x v="9"/>
    <x v="9"/>
    <x v="13"/>
  </r>
  <r>
    <x v="5451"/>
    <x v="0"/>
    <x v="0"/>
    <x v="0"/>
    <x v="2"/>
    <x v="5"/>
    <n v="7668.07"/>
    <n v="138.02525999999997"/>
    <n v="2"/>
    <n v="15336.14"/>
    <x v="5450"/>
    <n v="4.13"/>
    <n v="3344"/>
    <x v="201"/>
    <x v="2"/>
    <x v="2"/>
    <x v="2"/>
    <x v="8"/>
  </r>
  <r>
    <x v="5452"/>
    <x v="6"/>
    <x v="4"/>
    <x v="6"/>
    <x v="2"/>
    <x v="2"/>
    <n v="19469.53"/>
    <n v="350.45153999999997"/>
    <n v="4"/>
    <n v="77878.12"/>
    <x v="5451"/>
    <n v="4.8499999999999996"/>
    <n v="2281"/>
    <x v="273"/>
    <x v="11"/>
    <x v="11"/>
    <x v="11"/>
    <x v="16"/>
  </r>
  <r>
    <x v="5453"/>
    <x v="7"/>
    <x v="0"/>
    <x v="7"/>
    <x v="2"/>
    <x v="5"/>
    <n v="17280.669999999998"/>
    <n v="311.05205999999993"/>
    <n v="3"/>
    <n v="51842.01"/>
    <x v="5452"/>
    <n v="1.81"/>
    <n v="556"/>
    <x v="226"/>
    <x v="4"/>
    <x v="4"/>
    <x v="4"/>
    <x v="3"/>
  </r>
  <r>
    <x v="5454"/>
    <x v="5"/>
    <x v="1"/>
    <x v="5"/>
    <x v="1"/>
    <x v="1"/>
    <n v="14051.77"/>
    <n v="252.93186"/>
    <n v="3"/>
    <n v="42155.31"/>
    <x v="5453"/>
    <n v="2.1"/>
    <n v="912"/>
    <x v="312"/>
    <x v="4"/>
    <x v="4"/>
    <x v="4"/>
    <x v="22"/>
  </r>
  <r>
    <x v="5455"/>
    <x v="6"/>
    <x v="4"/>
    <x v="6"/>
    <x v="2"/>
    <x v="3"/>
    <n v="5736.09"/>
    <n v="103.24961999999999"/>
    <n v="2"/>
    <n v="11472.18"/>
    <x v="5454"/>
    <n v="1.53"/>
    <n v="3780"/>
    <x v="158"/>
    <x v="8"/>
    <x v="8"/>
    <x v="8"/>
    <x v="1"/>
  </r>
  <r>
    <x v="5456"/>
    <x v="8"/>
    <x v="3"/>
    <x v="8"/>
    <x v="1"/>
    <x v="2"/>
    <n v="7446.95"/>
    <n v="134.04509999999999"/>
    <n v="3"/>
    <n v="22340.85"/>
    <x v="5455"/>
    <n v="2.54"/>
    <n v="1822"/>
    <x v="213"/>
    <x v="3"/>
    <x v="3"/>
    <x v="3"/>
    <x v="12"/>
  </r>
  <r>
    <x v="5457"/>
    <x v="3"/>
    <x v="3"/>
    <x v="3"/>
    <x v="0"/>
    <x v="5"/>
    <n v="11380.89"/>
    <n v="204.85601999999997"/>
    <n v="4"/>
    <n v="45523.56"/>
    <x v="5456"/>
    <n v="3.45"/>
    <n v="1006"/>
    <x v="45"/>
    <x v="0"/>
    <x v="0"/>
    <x v="0"/>
    <x v="15"/>
  </r>
  <r>
    <x v="5458"/>
    <x v="7"/>
    <x v="0"/>
    <x v="7"/>
    <x v="1"/>
    <x v="5"/>
    <n v="1722.99"/>
    <n v="31.013819999999999"/>
    <n v="2"/>
    <n v="3445.98"/>
    <x v="5457"/>
    <n v="3.64"/>
    <n v="3089"/>
    <x v="174"/>
    <x v="1"/>
    <x v="1"/>
    <x v="1"/>
    <x v="19"/>
  </r>
  <r>
    <x v="5459"/>
    <x v="5"/>
    <x v="1"/>
    <x v="5"/>
    <x v="0"/>
    <x v="5"/>
    <n v="8821.18"/>
    <n v="158.78124"/>
    <n v="2"/>
    <n v="17642.36"/>
    <x v="5458"/>
    <n v="3.08"/>
    <n v="1152"/>
    <x v="317"/>
    <x v="9"/>
    <x v="9"/>
    <x v="9"/>
    <x v="11"/>
  </r>
  <r>
    <x v="5460"/>
    <x v="3"/>
    <x v="3"/>
    <x v="3"/>
    <x v="0"/>
    <x v="4"/>
    <n v="15124.88"/>
    <n v="272.24783999999994"/>
    <n v="5"/>
    <n v="75624.399999999994"/>
    <x v="5459"/>
    <n v="4.88"/>
    <n v="4332"/>
    <x v="23"/>
    <x v="6"/>
    <x v="6"/>
    <x v="6"/>
    <x v="17"/>
  </r>
  <r>
    <x v="5461"/>
    <x v="8"/>
    <x v="3"/>
    <x v="8"/>
    <x v="2"/>
    <x v="2"/>
    <n v="15899.46"/>
    <n v="286.19027999999997"/>
    <n v="5"/>
    <n v="79497.3"/>
    <x v="5460"/>
    <n v="3.44"/>
    <n v="1798"/>
    <x v="77"/>
    <x v="6"/>
    <x v="6"/>
    <x v="6"/>
    <x v="23"/>
  </r>
  <r>
    <x v="5462"/>
    <x v="1"/>
    <x v="1"/>
    <x v="1"/>
    <x v="0"/>
    <x v="3"/>
    <n v="14881"/>
    <n v="267.858"/>
    <n v="5"/>
    <n v="74405"/>
    <x v="5461"/>
    <n v="3"/>
    <n v="1638"/>
    <x v="53"/>
    <x v="4"/>
    <x v="4"/>
    <x v="4"/>
    <x v="21"/>
  </r>
  <r>
    <x v="5463"/>
    <x v="1"/>
    <x v="1"/>
    <x v="1"/>
    <x v="1"/>
    <x v="4"/>
    <n v="5642.98"/>
    <n v="101.57363999999998"/>
    <n v="5"/>
    <n v="28214.9"/>
    <x v="5462"/>
    <n v="1.45"/>
    <n v="1722"/>
    <x v="83"/>
    <x v="8"/>
    <x v="8"/>
    <x v="8"/>
    <x v="28"/>
  </r>
  <r>
    <x v="5464"/>
    <x v="1"/>
    <x v="1"/>
    <x v="1"/>
    <x v="1"/>
    <x v="2"/>
    <n v="8998.1200000000008"/>
    <n v="161.96616"/>
    <n v="1"/>
    <n v="8998.1200000000008"/>
    <x v="5463"/>
    <n v="4.99"/>
    <n v="4132"/>
    <x v="71"/>
    <x v="3"/>
    <x v="3"/>
    <x v="3"/>
    <x v="11"/>
  </r>
  <r>
    <x v="5465"/>
    <x v="9"/>
    <x v="1"/>
    <x v="9"/>
    <x v="2"/>
    <x v="5"/>
    <n v="5072.25"/>
    <n v="91.3005"/>
    <n v="5"/>
    <n v="25361.25"/>
    <x v="5464"/>
    <n v="1.19"/>
    <n v="2902"/>
    <x v="51"/>
    <x v="8"/>
    <x v="8"/>
    <x v="8"/>
    <x v="12"/>
  </r>
  <r>
    <x v="5466"/>
    <x v="8"/>
    <x v="3"/>
    <x v="8"/>
    <x v="1"/>
    <x v="1"/>
    <n v="13819.56"/>
    <n v="248.75207999999998"/>
    <n v="1"/>
    <n v="13819.56"/>
    <x v="5465"/>
    <n v="2.97"/>
    <n v="2143"/>
    <x v="274"/>
    <x v="5"/>
    <x v="5"/>
    <x v="5"/>
    <x v="7"/>
  </r>
  <r>
    <x v="5467"/>
    <x v="3"/>
    <x v="3"/>
    <x v="3"/>
    <x v="0"/>
    <x v="5"/>
    <n v="11648.2"/>
    <n v="209.66759999999999"/>
    <n v="4"/>
    <n v="46592.800000000003"/>
    <x v="5466"/>
    <n v="1.29"/>
    <n v="128"/>
    <x v="69"/>
    <x v="0"/>
    <x v="0"/>
    <x v="0"/>
    <x v="20"/>
  </r>
  <r>
    <x v="5468"/>
    <x v="6"/>
    <x v="4"/>
    <x v="6"/>
    <x v="2"/>
    <x v="2"/>
    <n v="13503.01"/>
    <n v="243.05417999999997"/>
    <n v="1"/>
    <n v="13503.01"/>
    <x v="5467"/>
    <n v="2.84"/>
    <n v="4085"/>
    <x v="131"/>
    <x v="11"/>
    <x v="11"/>
    <x v="11"/>
    <x v="2"/>
  </r>
  <r>
    <x v="5469"/>
    <x v="0"/>
    <x v="0"/>
    <x v="0"/>
    <x v="0"/>
    <x v="5"/>
    <n v="13778.96"/>
    <n v="248.02127999999996"/>
    <n v="1"/>
    <n v="13778.96"/>
    <x v="5468"/>
    <n v="4.03"/>
    <n v="2370"/>
    <x v="119"/>
    <x v="10"/>
    <x v="10"/>
    <x v="10"/>
    <x v="18"/>
  </r>
  <r>
    <x v="5470"/>
    <x v="5"/>
    <x v="1"/>
    <x v="5"/>
    <x v="2"/>
    <x v="4"/>
    <n v="15598.43"/>
    <n v="280.77173999999997"/>
    <n v="5"/>
    <n v="77992.149999999994"/>
    <x v="5469"/>
    <n v="2.83"/>
    <n v="3214"/>
    <x v="31"/>
    <x v="2"/>
    <x v="2"/>
    <x v="2"/>
    <x v="20"/>
  </r>
  <r>
    <x v="5471"/>
    <x v="3"/>
    <x v="3"/>
    <x v="3"/>
    <x v="0"/>
    <x v="2"/>
    <n v="4506.1000000000004"/>
    <n v="81.109800000000007"/>
    <n v="3"/>
    <n v="13518.3"/>
    <x v="5470"/>
    <n v="3.83"/>
    <n v="4043"/>
    <x v="150"/>
    <x v="8"/>
    <x v="8"/>
    <x v="8"/>
    <x v="6"/>
  </r>
  <r>
    <x v="5472"/>
    <x v="4"/>
    <x v="0"/>
    <x v="4"/>
    <x v="1"/>
    <x v="4"/>
    <n v="5672.04"/>
    <n v="102.09671999999999"/>
    <n v="4"/>
    <n v="22688.16"/>
    <x v="5471"/>
    <n v="4.17"/>
    <n v="2638"/>
    <x v="256"/>
    <x v="3"/>
    <x v="3"/>
    <x v="3"/>
    <x v="7"/>
  </r>
  <r>
    <x v="5473"/>
    <x v="7"/>
    <x v="0"/>
    <x v="7"/>
    <x v="2"/>
    <x v="5"/>
    <n v="9443.7800000000007"/>
    <n v="169.98804000000001"/>
    <n v="2"/>
    <n v="18887.560000000001"/>
    <x v="5472"/>
    <n v="2.78"/>
    <n v="1314"/>
    <x v="243"/>
    <x v="5"/>
    <x v="5"/>
    <x v="5"/>
    <x v="27"/>
  </r>
  <r>
    <x v="5474"/>
    <x v="4"/>
    <x v="0"/>
    <x v="4"/>
    <x v="0"/>
    <x v="4"/>
    <n v="17843.41"/>
    <n v="321.18137999999999"/>
    <n v="2"/>
    <n v="35686.82"/>
    <x v="5473"/>
    <n v="3.99"/>
    <n v="2042"/>
    <x v="47"/>
    <x v="2"/>
    <x v="2"/>
    <x v="2"/>
    <x v="26"/>
  </r>
  <r>
    <x v="5475"/>
    <x v="4"/>
    <x v="0"/>
    <x v="4"/>
    <x v="1"/>
    <x v="0"/>
    <n v="14045.88"/>
    <n v="252.82583999999997"/>
    <n v="2"/>
    <n v="28091.759999999998"/>
    <x v="5474"/>
    <n v="2.0499999999999998"/>
    <n v="621"/>
    <x v="316"/>
    <x v="6"/>
    <x v="6"/>
    <x v="6"/>
    <x v="29"/>
  </r>
  <r>
    <x v="5476"/>
    <x v="5"/>
    <x v="1"/>
    <x v="5"/>
    <x v="0"/>
    <x v="1"/>
    <n v="19559.28"/>
    <n v="352.06703999999996"/>
    <n v="4"/>
    <n v="78237.119999999995"/>
    <x v="5475"/>
    <n v="1.3"/>
    <n v="2235"/>
    <x v="204"/>
    <x v="11"/>
    <x v="11"/>
    <x v="11"/>
    <x v="18"/>
  </r>
  <r>
    <x v="5477"/>
    <x v="0"/>
    <x v="0"/>
    <x v="0"/>
    <x v="2"/>
    <x v="2"/>
    <n v="947.7"/>
    <n v="17.058599999999998"/>
    <n v="1"/>
    <n v="947.7"/>
    <x v="5476"/>
    <n v="3.95"/>
    <n v="2594"/>
    <x v="249"/>
    <x v="10"/>
    <x v="10"/>
    <x v="10"/>
    <x v="30"/>
  </r>
  <r>
    <x v="5478"/>
    <x v="8"/>
    <x v="3"/>
    <x v="8"/>
    <x v="1"/>
    <x v="4"/>
    <n v="10027.92"/>
    <n v="180.50255999999999"/>
    <n v="5"/>
    <n v="50139.6"/>
    <x v="5477"/>
    <n v="1.84"/>
    <n v="3323"/>
    <x v="290"/>
    <x v="3"/>
    <x v="3"/>
    <x v="3"/>
    <x v="16"/>
  </r>
  <r>
    <x v="5479"/>
    <x v="7"/>
    <x v="0"/>
    <x v="7"/>
    <x v="0"/>
    <x v="2"/>
    <n v="15818.1"/>
    <n v="284.72579999999999"/>
    <n v="2"/>
    <n v="31636.2"/>
    <x v="5478"/>
    <n v="2.59"/>
    <n v="3623"/>
    <x v="251"/>
    <x v="4"/>
    <x v="4"/>
    <x v="4"/>
    <x v="15"/>
  </r>
  <r>
    <x v="5480"/>
    <x v="9"/>
    <x v="1"/>
    <x v="9"/>
    <x v="0"/>
    <x v="2"/>
    <n v="19903.54"/>
    <n v="358.26371999999998"/>
    <n v="4"/>
    <n v="79614.16"/>
    <x v="5479"/>
    <n v="3.82"/>
    <n v="1067"/>
    <x v="240"/>
    <x v="2"/>
    <x v="2"/>
    <x v="2"/>
    <x v="28"/>
  </r>
  <r>
    <x v="5481"/>
    <x v="2"/>
    <x v="2"/>
    <x v="2"/>
    <x v="0"/>
    <x v="3"/>
    <n v="17413.240000000002"/>
    <n v="313.43832000000003"/>
    <n v="1"/>
    <n v="17413.240000000002"/>
    <x v="5480"/>
    <n v="3.24"/>
    <n v="4283"/>
    <x v="137"/>
    <x v="7"/>
    <x v="7"/>
    <x v="7"/>
    <x v="16"/>
  </r>
  <r>
    <x v="5482"/>
    <x v="9"/>
    <x v="1"/>
    <x v="9"/>
    <x v="0"/>
    <x v="3"/>
    <n v="16564.330000000002"/>
    <n v="298.15794"/>
    <n v="5"/>
    <n v="82821.649999999994"/>
    <x v="5481"/>
    <n v="4.8099999999999996"/>
    <n v="1099"/>
    <x v="180"/>
    <x v="10"/>
    <x v="10"/>
    <x v="10"/>
    <x v="17"/>
  </r>
  <r>
    <x v="5483"/>
    <x v="0"/>
    <x v="0"/>
    <x v="0"/>
    <x v="2"/>
    <x v="4"/>
    <n v="10352.58"/>
    <n v="186.34643999999997"/>
    <n v="3"/>
    <n v="31057.74"/>
    <x v="5482"/>
    <n v="2.91"/>
    <n v="3940"/>
    <x v="224"/>
    <x v="1"/>
    <x v="1"/>
    <x v="1"/>
    <x v="22"/>
  </r>
  <r>
    <x v="5484"/>
    <x v="8"/>
    <x v="3"/>
    <x v="8"/>
    <x v="0"/>
    <x v="0"/>
    <n v="19485.47"/>
    <n v="350.73845999999998"/>
    <n v="5"/>
    <n v="97427.35"/>
    <x v="5483"/>
    <n v="3.3"/>
    <n v="4540"/>
    <x v="62"/>
    <x v="2"/>
    <x v="2"/>
    <x v="2"/>
    <x v="13"/>
  </r>
  <r>
    <x v="5485"/>
    <x v="1"/>
    <x v="1"/>
    <x v="1"/>
    <x v="1"/>
    <x v="4"/>
    <n v="10724.02"/>
    <n v="193.03235999999998"/>
    <n v="4"/>
    <n v="42896.08"/>
    <x v="5484"/>
    <n v="3.04"/>
    <n v="4863"/>
    <x v="228"/>
    <x v="3"/>
    <x v="3"/>
    <x v="3"/>
    <x v="8"/>
  </r>
  <r>
    <x v="5486"/>
    <x v="1"/>
    <x v="1"/>
    <x v="1"/>
    <x v="0"/>
    <x v="3"/>
    <n v="3033.6"/>
    <n v="54.604799999999997"/>
    <n v="1"/>
    <n v="3033.6"/>
    <x v="5485"/>
    <n v="1.27"/>
    <n v="4336"/>
    <x v="336"/>
    <x v="7"/>
    <x v="7"/>
    <x v="7"/>
    <x v="15"/>
  </r>
  <r>
    <x v="5487"/>
    <x v="2"/>
    <x v="2"/>
    <x v="2"/>
    <x v="1"/>
    <x v="3"/>
    <n v="15896.51"/>
    <n v="286.13718"/>
    <n v="1"/>
    <n v="15896.51"/>
    <x v="5486"/>
    <n v="1.19"/>
    <n v="3080"/>
    <x v="271"/>
    <x v="6"/>
    <x v="6"/>
    <x v="6"/>
    <x v="26"/>
  </r>
  <r>
    <x v="5488"/>
    <x v="2"/>
    <x v="2"/>
    <x v="2"/>
    <x v="2"/>
    <x v="5"/>
    <n v="14661.32"/>
    <n v="263.90375999999998"/>
    <n v="4"/>
    <n v="58645.279999999999"/>
    <x v="5487"/>
    <n v="4.2"/>
    <n v="4422"/>
    <x v="85"/>
    <x v="11"/>
    <x v="11"/>
    <x v="11"/>
    <x v="19"/>
  </r>
  <r>
    <x v="5489"/>
    <x v="2"/>
    <x v="2"/>
    <x v="2"/>
    <x v="1"/>
    <x v="1"/>
    <n v="12058.04"/>
    <n v="217.04472000000001"/>
    <n v="5"/>
    <n v="60290.2"/>
    <x v="5488"/>
    <n v="4.34"/>
    <n v="4171"/>
    <x v="67"/>
    <x v="11"/>
    <x v="11"/>
    <x v="11"/>
    <x v="25"/>
  </r>
  <r>
    <x v="5490"/>
    <x v="2"/>
    <x v="2"/>
    <x v="2"/>
    <x v="0"/>
    <x v="0"/>
    <n v="9058.0400000000009"/>
    <n v="163.04472000000001"/>
    <n v="2"/>
    <n v="18116.080000000002"/>
    <x v="5489"/>
    <n v="3.02"/>
    <n v="3789"/>
    <x v="181"/>
    <x v="4"/>
    <x v="4"/>
    <x v="4"/>
    <x v="25"/>
  </r>
  <r>
    <x v="5491"/>
    <x v="7"/>
    <x v="0"/>
    <x v="7"/>
    <x v="1"/>
    <x v="0"/>
    <n v="6980.1"/>
    <n v="125.6418"/>
    <n v="1"/>
    <n v="6980.1"/>
    <x v="5490"/>
    <n v="1.5"/>
    <n v="988"/>
    <x v="189"/>
    <x v="11"/>
    <x v="11"/>
    <x v="11"/>
    <x v="9"/>
  </r>
  <r>
    <x v="5492"/>
    <x v="6"/>
    <x v="4"/>
    <x v="6"/>
    <x v="0"/>
    <x v="3"/>
    <n v="9898.3799999999992"/>
    <n v="178.17083999999997"/>
    <n v="5"/>
    <n v="49491.9"/>
    <x v="5491"/>
    <n v="3.45"/>
    <n v="2892"/>
    <x v="254"/>
    <x v="11"/>
    <x v="11"/>
    <x v="11"/>
    <x v="27"/>
  </r>
  <r>
    <x v="5493"/>
    <x v="8"/>
    <x v="3"/>
    <x v="8"/>
    <x v="1"/>
    <x v="0"/>
    <n v="2155.5300000000002"/>
    <n v="38.79954"/>
    <n v="3"/>
    <n v="6466.59"/>
    <x v="5492"/>
    <n v="1.26"/>
    <n v="350"/>
    <x v="81"/>
    <x v="11"/>
    <x v="11"/>
    <x v="11"/>
    <x v="6"/>
  </r>
  <r>
    <x v="5494"/>
    <x v="6"/>
    <x v="4"/>
    <x v="6"/>
    <x v="2"/>
    <x v="2"/>
    <n v="14931.33"/>
    <n v="268.76393999999999"/>
    <n v="4"/>
    <n v="59725.32"/>
    <x v="5493"/>
    <n v="4.66"/>
    <n v="4485"/>
    <x v="112"/>
    <x v="9"/>
    <x v="9"/>
    <x v="9"/>
    <x v="16"/>
  </r>
  <r>
    <x v="5495"/>
    <x v="8"/>
    <x v="3"/>
    <x v="8"/>
    <x v="2"/>
    <x v="2"/>
    <n v="10260.74"/>
    <n v="184.69331999999997"/>
    <n v="3"/>
    <n v="30782.22"/>
    <x v="5494"/>
    <n v="2.29"/>
    <n v="1360"/>
    <x v="69"/>
    <x v="0"/>
    <x v="0"/>
    <x v="0"/>
    <x v="20"/>
  </r>
  <r>
    <x v="5496"/>
    <x v="5"/>
    <x v="1"/>
    <x v="5"/>
    <x v="2"/>
    <x v="3"/>
    <n v="10280.030000000001"/>
    <n v="185.04053999999999"/>
    <n v="5"/>
    <n v="51400.15"/>
    <x v="5495"/>
    <n v="3.78"/>
    <n v="2518"/>
    <x v="103"/>
    <x v="10"/>
    <x v="10"/>
    <x v="10"/>
    <x v="14"/>
  </r>
  <r>
    <x v="5497"/>
    <x v="9"/>
    <x v="1"/>
    <x v="9"/>
    <x v="1"/>
    <x v="3"/>
    <n v="2124.6"/>
    <n v="38.242799999999995"/>
    <n v="1"/>
    <n v="2124.6"/>
    <x v="5496"/>
    <n v="2.27"/>
    <n v="2244"/>
    <x v="314"/>
    <x v="10"/>
    <x v="10"/>
    <x v="10"/>
    <x v="26"/>
  </r>
  <r>
    <x v="5498"/>
    <x v="7"/>
    <x v="0"/>
    <x v="7"/>
    <x v="0"/>
    <x v="4"/>
    <n v="1517.48"/>
    <n v="27.314639999999997"/>
    <n v="2"/>
    <n v="3034.96"/>
    <x v="5497"/>
    <n v="2.21"/>
    <n v="1555"/>
    <x v="246"/>
    <x v="10"/>
    <x v="10"/>
    <x v="10"/>
    <x v="12"/>
  </r>
  <r>
    <x v="5499"/>
    <x v="9"/>
    <x v="1"/>
    <x v="9"/>
    <x v="2"/>
    <x v="3"/>
    <n v="5553.37"/>
    <n v="99.96065999999999"/>
    <n v="2"/>
    <n v="11106.74"/>
    <x v="5498"/>
    <n v="1.19"/>
    <n v="857"/>
    <x v="200"/>
    <x v="2"/>
    <x v="2"/>
    <x v="2"/>
    <x v="19"/>
  </r>
  <r>
    <x v="5500"/>
    <x v="6"/>
    <x v="4"/>
    <x v="6"/>
    <x v="1"/>
    <x v="4"/>
    <n v="13548.05"/>
    <n v="243.86489999999998"/>
    <n v="1"/>
    <n v="13548.05"/>
    <x v="5499"/>
    <n v="3.15"/>
    <n v="4231"/>
    <x v="125"/>
    <x v="2"/>
    <x v="2"/>
    <x v="2"/>
    <x v="17"/>
  </r>
  <r>
    <x v="5501"/>
    <x v="3"/>
    <x v="3"/>
    <x v="3"/>
    <x v="1"/>
    <x v="2"/>
    <n v="13334.27"/>
    <n v="240.01685999999998"/>
    <n v="3"/>
    <n v="40002.81"/>
    <x v="5500"/>
    <n v="3.41"/>
    <n v="357"/>
    <x v="208"/>
    <x v="0"/>
    <x v="0"/>
    <x v="0"/>
    <x v="26"/>
  </r>
  <r>
    <x v="5502"/>
    <x v="3"/>
    <x v="3"/>
    <x v="3"/>
    <x v="1"/>
    <x v="0"/>
    <n v="18714.88"/>
    <n v="336.86784"/>
    <n v="3"/>
    <n v="56144.639999999999"/>
    <x v="5501"/>
    <n v="4.87"/>
    <n v="4930"/>
    <x v="316"/>
    <x v="6"/>
    <x v="6"/>
    <x v="6"/>
    <x v="29"/>
  </r>
  <r>
    <x v="5503"/>
    <x v="8"/>
    <x v="3"/>
    <x v="8"/>
    <x v="0"/>
    <x v="1"/>
    <n v="351.53"/>
    <n v="6.3275399999999991"/>
    <n v="3"/>
    <n v="1054.5899999999999"/>
    <x v="5502"/>
    <n v="4.41"/>
    <n v="1350"/>
    <x v="67"/>
    <x v="11"/>
    <x v="11"/>
    <x v="11"/>
    <x v="25"/>
  </r>
  <r>
    <x v="5504"/>
    <x v="7"/>
    <x v="0"/>
    <x v="7"/>
    <x v="2"/>
    <x v="5"/>
    <n v="611"/>
    <n v="10.997999999999999"/>
    <n v="4"/>
    <n v="2444"/>
    <x v="5503"/>
    <n v="1.62"/>
    <n v="3897"/>
    <x v="92"/>
    <x v="5"/>
    <x v="5"/>
    <x v="5"/>
    <x v="1"/>
  </r>
  <r>
    <x v="5505"/>
    <x v="0"/>
    <x v="0"/>
    <x v="0"/>
    <x v="1"/>
    <x v="2"/>
    <n v="7382.43"/>
    <n v="132.88373999999999"/>
    <n v="5"/>
    <n v="36912.15"/>
    <x v="5504"/>
    <n v="4.12"/>
    <n v="2938"/>
    <x v="262"/>
    <x v="11"/>
    <x v="11"/>
    <x v="11"/>
    <x v="26"/>
  </r>
  <r>
    <x v="5506"/>
    <x v="4"/>
    <x v="0"/>
    <x v="4"/>
    <x v="1"/>
    <x v="2"/>
    <n v="1154.52"/>
    <n v="20.781359999999999"/>
    <n v="4"/>
    <n v="4618.08"/>
    <x v="5505"/>
    <n v="3.84"/>
    <n v="740"/>
    <x v="86"/>
    <x v="5"/>
    <x v="5"/>
    <x v="5"/>
    <x v="22"/>
  </r>
  <r>
    <x v="5507"/>
    <x v="2"/>
    <x v="2"/>
    <x v="2"/>
    <x v="1"/>
    <x v="5"/>
    <n v="2484.85"/>
    <n v="44.727299999999993"/>
    <n v="2"/>
    <n v="4969.7"/>
    <x v="5506"/>
    <n v="1.78"/>
    <n v="1514"/>
    <x v="121"/>
    <x v="8"/>
    <x v="8"/>
    <x v="8"/>
    <x v="27"/>
  </r>
  <r>
    <x v="5508"/>
    <x v="3"/>
    <x v="3"/>
    <x v="3"/>
    <x v="0"/>
    <x v="3"/>
    <n v="7155.97"/>
    <n v="128.80745999999999"/>
    <n v="1"/>
    <n v="7155.97"/>
    <x v="5507"/>
    <n v="3.48"/>
    <n v="2709"/>
    <x v="163"/>
    <x v="3"/>
    <x v="3"/>
    <x v="3"/>
    <x v="25"/>
  </r>
  <r>
    <x v="5509"/>
    <x v="2"/>
    <x v="2"/>
    <x v="2"/>
    <x v="1"/>
    <x v="5"/>
    <n v="6923.24"/>
    <n v="124.61831999999998"/>
    <n v="3"/>
    <n v="20769.72"/>
    <x v="5508"/>
    <n v="4.13"/>
    <n v="4482"/>
    <x v="43"/>
    <x v="6"/>
    <x v="6"/>
    <x v="6"/>
    <x v="24"/>
  </r>
  <r>
    <x v="5510"/>
    <x v="2"/>
    <x v="2"/>
    <x v="2"/>
    <x v="2"/>
    <x v="1"/>
    <n v="3992.82"/>
    <n v="71.870760000000004"/>
    <n v="3"/>
    <n v="11978.46"/>
    <x v="5509"/>
    <n v="3.65"/>
    <n v="2004"/>
    <x v="213"/>
    <x v="3"/>
    <x v="3"/>
    <x v="3"/>
    <x v="12"/>
  </r>
  <r>
    <x v="5511"/>
    <x v="8"/>
    <x v="3"/>
    <x v="8"/>
    <x v="1"/>
    <x v="3"/>
    <n v="7535.35"/>
    <n v="135.63630000000001"/>
    <n v="4"/>
    <n v="30141.4"/>
    <x v="5510"/>
    <n v="2.78"/>
    <n v="4209"/>
    <x v="344"/>
    <x v="7"/>
    <x v="7"/>
    <x v="7"/>
    <x v="14"/>
  </r>
  <r>
    <x v="5512"/>
    <x v="3"/>
    <x v="3"/>
    <x v="3"/>
    <x v="1"/>
    <x v="2"/>
    <n v="10494.84"/>
    <n v="188.90711999999999"/>
    <n v="4"/>
    <n v="41979.360000000001"/>
    <x v="5511"/>
    <n v="4.1399999999999997"/>
    <n v="4108"/>
    <x v="288"/>
    <x v="4"/>
    <x v="4"/>
    <x v="4"/>
    <x v="14"/>
  </r>
  <r>
    <x v="5513"/>
    <x v="4"/>
    <x v="0"/>
    <x v="4"/>
    <x v="0"/>
    <x v="4"/>
    <n v="4302.7700000000004"/>
    <n v="77.449860000000001"/>
    <n v="4"/>
    <n v="17211.080000000002"/>
    <x v="5512"/>
    <n v="1.71"/>
    <n v="4988"/>
    <x v="84"/>
    <x v="10"/>
    <x v="10"/>
    <x v="10"/>
    <x v="9"/>
  </r>
  <r>
    <x v="5514"/>
    <x v="7"/>
    <x v="0"/>
    <x v="7"/>
    <x v="1"/>
    <x v="3"/>
    <n v="9947.7000000000007"/>
    <n v="179.05860000000001"/>
    <n v="2"/>
    <n v="19895.400000000001"/>
    <x v="5513"/>
    <n v="3.53"/>
    <n v="3879"/>
    <x v="90"/>
    <x v="8"/>
    <x v="8"/>
    <x v="8"/>
    <x v="25"/>
  </r>
  <r>
    <x v="5515"/>
    <x v="0"/>
    <x v="0"/>
    <x v="0"/>
    <x v="1"/>
    <x v="5"/>
    <n v="19455.47"/>
    <n v="350.19846000000001"/>
    <n v="3"/>
    <n v="58366.41"/>
    <x v="5514"/>
    <n v="3.38"/>
    <n v="3766"/>
    <x v="247"/>
    <x v="3"/>
    <x v="3"/>
    <x v="3"/>
    <x v="20"/>
  </r>
  <r>
    <x v="5516"/>
    <x v="3"/>
    <x v="3"/>
    <x v="3"/>
    <x v="1"/>
    <x v="2"/>
    <n v="11897.41"/>
    <n v="214.15337999999997"/>
    <n v="2"/>
    <n v="23794.82"/>
    <x v="5515"/>
    <n v="3.36"/>
    <n v="1628"/>
    <x v="101"/>
    <x v="2"/>
    <x v="2"/>
    <x v="2"/>
    <x v="4"/>
  </r>
  <r>
    <x v="5517"/>
    <x v="7"/>
    <x v="0"/>
    <x v="7"/>
    <x v="1"/>
    <x v="0"/>
    <n v="10275.030000000001"/>
    <n v="184.95053999999999"/>
    <n v="5"/>
    <n v="51375.15"/>
    <x v="5516"/>
    <n v="1.24"/>
    <n v="1303"/>
    <x v="310"/>
    <x v="2"/>
    <x v="2"/>
    <x v="2"/>
    <x v="25"/>
  </r>
  <r>
    <x v="5518"/>
    <x v="7"/>
    <x v="0"/>
    <x v="7"/>
    <x v="2"/>
    <x v="1"/>
    <n v="2854.51"/>
    <n v="51.381180000000001"/>
    <n v="4"/>
    <n v="11418.04"/>
    <x v="5517"/>
    <n v="3.76"/>
    <n v="3418"/>
    <x v="22"/>
    <x v="8"/>
    <x v="8"/>
    <x v="8"/>
    <x v="17"/>
  </r>
  <r>
    <x v="5519"/>
    <x v="9"/>
    <x v="1"/>
    <x v="9"/>
    <x v="1"/>
    <x v="0"/>
    <n v="13191.65"/>
    <n v="237.44969999999998"/>
    <n v="4"/>
    <n v="52766.6"/>
    <x v="5518"/>
    <n v="3.51"/>
    <n v="1619"/>
    <x v="167"/>
    <x v="8"/>
    <x v="8"/>
    <x v="8"/>
    <x v="21"/>
  </r>
  <r>
    <x v="5520"/>
    <x v="1"/>
    <x v="1"/>
    <x v="1"/>
    <x v="0"/>
    <x v="2"/>
    <n v="14476.37"/>
    <n v="260.57465999999999"/>
    <n v="4"/>
    <n v="57905.48"/>
    <x v="5519"/>
    <n v="2.1"/>
    <n v="4918"/>
    <x v="326"/>
    <x v="10"/>
    <x v="10"/>
    <x v="10"/>
    <x v="7"/>
  </r>
  <r>
    <x v="5521"/>
    <x v="3"/>
    <x v="3"/>
    <x v="3"/>
    <x v="0"/>
    <x v="4"/>
    <n v="10846.73"/>
    <n v="195.24113999999997"/>
    <n v="2"/>
    <n v="21693.46"/>
    <x v="5520"/>
    <n v="4.45"/>
    <n v="2590"/>
    <x v="303"/>
    <x v="0"/>
    <x v="0"/>
    <x v="0"/>
    <x v="24"/>
  </r>
  <r>
    <x v="5522"/>
    <x v="2"/>
    <x v="2"/>
    <x v="2"/>
    <x v="1"/>
    <x v="1"/>
    <n v="6976.41"/>
    <n v="125.57537999999998"/>
    <n v="2"/>
    <n v="13952.82"/>
    <x v="5521"/>
    <n v="1.49"/>
    <n v="4150"/>
    <x v="353"/>
    <x v="11"/>
    <x v="11"/>
    <x v="11"/>
    <x v="0"/>
  </r>
  <r>
    <x v="5523"/>
    <x v="4"/>
    <x v="0"/>
    <x v="4"/>
    <x v="1"/>
    <x v="4"/>
    <n v="13759.65"/>
    <n v="247.67369999999997"/>
    <n v="2"/>
    <n v="27519.3"/>
    <x v="5522"/>
    <n v="2.29"/>
    <n v="4996"/>
    <x v="260"/>
    <x v="4"/>
    <x v="4"/>
    <x v="4"/>
    <x v="1"/>
  </r>
  <r>
    <x v="5524"/>
    <x v="7"/>
    <x v="0"/>
    <x v="7"/>
    <x v="1"/>
    <x v="1"/>
    <n v="18174.68"/>
    <n v="327.14423999999997"/>
    <n v="2"/>
    <n v="36349.360000000001"/>
    <x v="5523"/>
    <n v="4.38"/>
    <n v="1430"/>
    <x v="114"/>
    <x v="3"/>
    <x v="3"/>
    <x v="3"/>
    <x v="28"/>
  </r>
  <r>
    <x v="5525"/>
    <x v="9"/>
    <x v="1"/>
    <x v="9"/>
    <x v="0"/>
    <x v="0"/>
    <n v="16632.62"/>
    <n v="299.38715999999994"/>
    <n v="5"/>
    <n v="83163.100000000006"/>
    <x v="5524"/>
    <n v="4.04"/>
    <n v="4125"/>
    <x v="230"/>
    <x v="7"/>
    <x v="7"/>
    <x v="7"/>
    <x v="8"/>
  </r>
  <r>
    <x v="5526"/>
    <x v="1"/>
    <x v="1"/>
    <x v="1"/>
    <x v="2"/>
    <x v="3"/>
    <n v="4423.37"/>
    <n v="79.620659999999987"/>
    <n v="1"/>
    <n v="4423.37"/>
    <x v="5525"/>
    <n v="3.26"/>
    <n v="4760"/>
    <x v="169"/>
    <x v="10"/>
    <x v="10"/>
    <x v="10"/>
    <x v="19"/>
  </r>
  <r>
    <x v="5527"/>
    <x v="2"/>
    <x v="2"/>
    <x v="2"/>
    <x v="2"/>
    <x v="5"/>
    <n v="15647.41"/>
    <n v="281.65337999999997"/>
    <n v="1"/>
    <n v="15647.41"/>
    <x v="5526"/>
    <n v="1.64"/>
    <n v="1618"/>
    <x v="9"/>
    <x v="5"/>
    <x v="5"/>
    <x v="5"/>
    <x v="9"/>
  </r>
  <r>
    <x v="5528"/>
    <x v="7"/>
    <x v="0"/>
    <x v="7"/>
    <x v="2"/>
    <x v="2"/>
    <n v="4770.55"/>
    <n v="85.869900000000001"/>
    <n v="2"/>
    <n v="9541.1"/>
    <x v="5527"/>
    <n v="4.67"/>
    <n v="4648"/>
    <x v="152"/>
    <x v="3"/>
    <x v="3"/>
    <x v="3"/>
    <x v="30"/>
  </r>
  <r>
    <x v="5529"/>
    <x v="7"/>
    <x v="0"/>
    <x v="7"/>
    <x v="1"/>
    <x v="0"/>
    <n v="10785.15"/>
    <n v="194.13269999999997"/>
    <n v="3"/>
    <n v="32355.45"/>
    <x v="5528"/>
    <n v="2.2799999999999998"/>
    <n v="3330"/>
    <x v="160"/>
    <x v="5"/>
    <x v="5"/>
    <x v="5"/>
    <x v="12"/>
  </r>
  <r>
    <x v="5530"/>
    <x v="8"/>
    <x v="3"/>
    <x v="8"/>
    <x v="0"/>
    <x v="5"/>
    <n v="4231.0200000000004"/>
    <n v="76.158360000000002"/>
    <n v="2"/>
    <n v="8462.0400000000009"/>
    <x v="5529"/>
    <n v="4.8499999999999996"/>
    <n v="2426"/>
    <x v="158"/>
    <x v="8"/>
    <x v="8"/>
    <x v="8"/>
    <x v="1"/>
  </r>
  <r>
    <x v="5531"/>
    <x v="6"/>
    <x v="4"/>
    <x v="6"/>
    <x v="1"/>
    <x v="4"/>
    <n v="10843.42"/>
    <n v="195.18155999999999"/>
    <n v="2"/>
    <n v="21686.84"/>
    <x v="5530"/>
    <n v="1.44"/>
    <n v="3843"/>
    <x v="30"/>
    <x v="5"/>
    <x v="5"/>
    <x v="5"/>
    <x v="17"/>
  </r>
  <r>
    <x v="5532"/>
    <x v="3"/>
    <x v="3"/>
    <x v="3"/>
    <x v="1"/>
    <x v="2"/>
    <n v="6238.7"/>
    <n v="112.29659999999998"/>
    <n v="3"/>
    <n v="18716.099999999999"/>
    <x v="5531"/>
    <n v="4.83"/>
    <n v="461"/>
    <x v="268"/>
    <x v="4"/>
    <x v="4"/>
    <x v="4"/>
    <x v="20"/>
  </r>
  <r>
    <x v="5533"/>
    <x v="8"/>
    <x v="3"/>
    <x v="8"/>
    <x v="0"/>
    <x v="0"/>
    <n v="6656.88"/>
    <n v="119.82383999999999"/>
    <n v="1"/>
    <n v="6656.88"/>
    <x v="5532"/>
    <n v="2.41"/>
    <n v="2797"/>
    <x v="161"/>
    <x v="10"/>
    <x v="10"/>
    <x v="10"/>
    <x v="1"/>
  </r>
  <r>
    <x v="5534"/>
    <x v="0"/>
    <x v="0"/>
    <x v="0"/>
    <x v="0"/>
    <x v="4"/>
    <n v="15654.96"/>
    <n v="281.78927999999996"/>
    <n v="3"/>
    <n v="46964.88"/>
    <x v="5533"/>
    <n v="2.6"/>
    <n v="1373"/>
    <x v="212"/>
    <x v="10"/>
    <x v="10"/>
    <x v="10"/>
    <x v="20"/>
  </r>
  <r>
    <x v="5535"/>
    <x v="1"/>
    <x v="1"/>
    <x v="1"/>
    <x v="0"/>
    <x v="1"/>
    <n v="16355.59"/>
    <n v="294.40062"/>
    <n v="1"/>
    <n v="16355.59"/>
    <x v="5534"/>
    <n v="3.55"/>
    <n v="3506"/>
    <x v="134"/>
    <x v="8"/>
    <x v="8"/>
    <x v="8"/>
    <x v="23"/>
  </r>
  <r>
    <x v="5536"/>
    <x v="8"/>
    <x v="3"/>
    <x v="8"/>
    <x v="2"/>
    <x v="5"/>
    <n v="9858.36"/>
    <n v="177.45048"/>
    <n v="4"/>
    <n v="39433.440000000002"/>
    <x v="5535"/>
    <n v="1.3"/>
    <n v="4763"/>
    <x v="141"/>
    <x v="0"/>
    <x v="0"/>
    <x v="0"/>
    <x v="27"/>
  </r>
  <r>
    <x v="5537"/>
    <x v="9"/>
    <x v="1"/>
    <x v="9"/>
    <x v="1"/>
    <x v="1"/>
    <n v="10044.870000000001"/>
    <n v="180.80766"/>
    <n v="5"/>
    <n v="50224.35"/>
    <x v="5536"/>
    <n v="2.81"/>
    <n v="3022"/>
    <x v="86"/>
    <x v="5"/>
    <x v="5"/>
    <x v="5"/>
    <x v="22"/>
  </r>
  <r>
    <x v="5538"/>
    <x v="9"/>
    <x v="1"/>
    <x v="9"/>
    <x v="0"/>
    <x v="3"/>
    <n v="12709"/>
    <n v="228.76199999999997"/>
    <n v="4"/>
    <n v="50836"/>
    <x v="5537"/>
    <n v="4.3899999999999997"/>
    <n v="3371"/>
    <x v="193"/>
    <x v="7"/>
    <x v="7"/>
    <x v="7"/>
    <x v="2"/>
  </r>
  <r>
    <x v="5539"/>
    <x v="6"/>
    <x v="4"/>
    <x v="6"/>
    <x v="2"/>
    <x v="0"/>
    <n v="1162.1300000000001"/>
    <n v="20.918340000000001"/>
    <n v="1"/>
    <n v="1162.1300000000001"/>
    <x v="5538"/>
    <n v="4"/>
    <n v="1639"/>
    <x v="136"/>
    <x v="0"/>
    <x v="0"/>
    <x v="0"/>
    <x v="30"/>
  </r>
  <r>
    <x v="5540"/>
    <x v="3"/>
    <x v="3"/>
    <x v="3"/>
    <x v="0"/>
    <x v="4"/>
    <n v="16657.41"/>
    <n v="299.83337999999998"/>
    <n v="1"/>
    <n v="16657.41"/>
    <x v="5539"/>
    <n v="1.62"/>
    <n v="3353"/>
    <x v="19"/>
    <x v="10"/>
    <x v="10"/>
    <x v="10"/>
    <x v="16"/>
  </r>
  <r>
    <x v="5541"/>
    <x v="5"/>
    <x v="1"/>
    <x v="5"/>
    <x v="1"/>
    <x v="0"/>
    <n v="15346.36"/>
    <n v="276.23447999999996"/>
    <n v="2"/>
    <n v="30692.720000000001"/>
    <x v="5540"/>
    <n v="2.89"/>
    <n v="458"/>
    <x v="119"/>
    <x v="10"/>
    <x v="10"/>
    <x v="10"/>
    <x v="18"/>
  </r>
  <r>
    <x v="5542"/>
    <x v="8"/>
    <x v="3"/>
    <x v="8"/>
    <x v="1"/>
    <x v="5"/>
    <n v="1029.19"/>
    <n v="18.52542"/>
    <n v="1"/>
    <n v="1029.19"/>
    <x v="5541"/>
    <n v="4.4000000000000004"/>
    <n v="1393"/>
    <x v="95"/>
    <x v="10"/>
    <x v="10"/>
    <x v="10"/>
    <x v="25"/>
  </r>
  <r>
    <x v="5543"/>
    <x v="5"/>
    <x v="1"/>
    <x v="5"/>
    <x v="1"/>
    <x v="4"/>
    <n v="3647.24"/>
    <n v="65.650319999999994"/>
    <n v="5"/>
    <n v="18236.2"/>
    <x v="5542"/>
    <n v="1.91"/>
    <n v="2951"/>
    <x v="243"/>
    <x v="5"/>
    <x v="5"/>
    <x v="5"/>
    <x v="27"/>
  </r>
  <r>
    <x v="5544"/>
    <x v="5"/>
    <x v="1"/>
    <x v="5"/>
    <x v="2"/>
    <x v="4"/>
    <n v="1282.93"/>
    <n v="23.092739999999999"/>
    <n v="1"/>
    <n v="1282.93"/>
    <x v="5543"/>
    <n v="3.09"/>
    <n v="3897"/>
    <x v="327"/>
    <x v="4"/>
    <x v="4"/>
    <x v="4"/>
    <x v="5"/>
  </r>
  <r>
    <x v="5545"/>
    <x v="5"/>
    <x v="1"/>
    <x v="5"/>
    <x v="1"/>
    <x v="4"/>
    <n v="15270.82"/>
    <n v="274.87475999999998"/>
    <n v="5"/>
    <n v="76354.100000000006"/>
    <x v="5544"/>
    <n v="3.75"/>
    <n v="2805"/>
    <x v="6"/>
    <x v="3"/>
    <x v="3"/>
    <x v="3"/>
    <x v="6"/>
  </r>
  <r>
    <x v="5546"/>
    <x v="2"/>
    <x v="2"/>
    <x v="2"/>
    <x v="2"/>
    <x v="4"/>
    <n v="1885.66"/>
    <n v="33.941879999999998"/>
    <n v="5"/>
    <n v="9428.2999999999993"/>
    <x v="5545"/>
    <n v="4.01"/>
    <n v="4291"/>
    <x v="319"/>
    <x v="3"/>
    <x v="3"/>
    <x v="3"/>
    <x v="14"/>
  </r>
  <r>
    <x v="5547"/>
    <x v="4"/>
    <x v="0"/>
    <x v="4"/>
    <x v="2"/>
    <x v="4"/>
    <n v="2700.56"/>
    <n v="48.610079999999996"/>
    <n v="1"/>
    <n v="2700.56"/>
    <x v="5546"/>
    <n v="3.16"/>
    <n v="2174"/>
    <x v="347"/>
    <x v="1"/>
    <x v="1"/>
    <x v="1"/>
    <x v="3"/>
  </r>
  <r>
    <x v="5548"/>
    <x v="0"/>
    <x v="0"/>
    <x v="0"/>
    <x v="2"/>
    <x v="3"/>
    <n v="13375.04"/>
    <n v="240.75072"/>
    <n v="4"/>
    <n v="53500.160000000003"/>
    <x v="5547"/>
    <n v="1.32"/>
    <n v="2396"/>
    <x v="183"/>
    <x v="11"/>
    <x v="11"/>
    <x v="11"/>
    <x v="14"/>
  </r>
  <r>
    <x v="5549"/>
    <x v="2"/>
    <x v="2"/>
    <x v="2"/>
    <x v="0"/>
    <x v="0"/>
    <n v="16972.62"/>
    <n v="305.50715999999994"/>
    <n v="3"/>
    <n v="50917.86"/>
    <x v="5548"/>
    <n v="3.72"/>
    <n v="4338"/>
    <x v="139"/>
    <x v="5"/>
    <x v="5"/>
    <x v="5"/>
    <x v="11"/>
  </r>
  <r>
    <x v="5550"/>
    <x v="2"/>
    <x v="2"/>
    <x v="2"/>
    <x v="1"/>
    <x v="2"/>
    <n v="18150.07"/>
    <n v="326.70125999999999"/>
    <n v="4"/>
    <n v="72600.28"/>
    <x v="5549"/>
    <n v="3.37"/>
    <n v="4448"/>
    <x v="213"/>
    <x v="3"/>
    <x v="3"/>
    <x v="3"/>
    <x v="12"/>
  </r>
  <r>
    <x v="5551"/>
    <x v="9"/>
    <x v="1"/>
    <x v="9"/>
    <x v="2"/>
    <x v="5"/>
    <n v="13063.98"/>
    <n v="235.15163999999999"/>
    <n v="2"/>
    <n v="26127.96"/>
    <x v="5550"/>
    <n v="1.33"/>
    <n v="824"/>
    <x v="329"/>
    <x v="6"/>
    <x v="6"/>
    <x v="6"/>
    <x v="4"/>
  </r>
  <r>
    <x v="5552"/>
    <x v="9"/>
    <x v="1"/>
    <x v="9"/>
    <x v="0"/>
    <x v="5"/>
    <n v="12584.88"/>
    <n v="226.52783999999997"/>
    <n v="5"/>
    <n v="62924.4"/>
    <x v="5551"/>
    <n v="4.51"/>
    <n v="1642"/>
    <x v="321"/>
    <x v="5"/>
    <x v="5"/>
    <x v="5"/>
    <x v="30"/>
  </r>
  <r>
    <x v="5553"/>
    <x v="1"/>
    <x v="1"/>
    <x v="1"/>
    <x v="1"/>
    <x v="4"/>
    <n v="19799.79"/>
    <n v="356.39621999999997"/>
    <n v="2"/>
    <n v="39599.58"/>
    <x v="5552"/>
    <n v="4.8899999999999997"/>
    <n v="2566"/>
    <x v="320"/>
    <x v="10"/>
    <x v="10"/>
    <x v="10"/>
    <x v="5"/>
  </r>
  <r>
    <x v="5554"/>
    <x v="5"/>
    <x v="1"/>
    <x v="5"/>
    <x v="1"/>
    <x v="5"/>
    <n v="18092.86"/>
    <n v="325.67147999999997"/>
    <n v="5"/>
    <n v="90464.3"/>
    <x v="5553"/>
    <n v="2.29"/>
    <n v="4986"/>
    <x v="93"/>
    <x v="7"/>
    <x v="7"/>
    <x v="7"/>
    <x v="26"/>
  </r>
  <r>
    <x v="5555"/>
    <x v="0"/>
    <x v="0"/>
    <x v="0"/>
    <x v="1"/>
    <x v="3"/>
    <n v="9516.27"/>
    <n v="171.29285999999999"/>
    <n v="5"/>
    <n v="47581.35"/>
    <x v="5554"/>
    <n v="1.27"/>
    <n v="4660"/>
    <x v="263"/>
    <x v="1"/>
    <x v="1"/>
    <x v="1"/>
    <x v="20"/>
  </r>
  <r>
    <x v="5556"/>
    <x v="7"/>
    <x v="0"/>
    <x v="7"/>
    <x v="2"/>
    <x v="1"/>
    <n v="6492.65"/>
    <n v="116.86769999999999"/>
    <n v="4"/>
    <n v="25970.6"/>
    <x v="5555"/>
    <n v="1.7"/>
    <n v="808"/>
    <x v="139"/>
    <x v="5"/>
    <x v="5"/>
    <x v="5"/>
    <x v="11"/>
  </r>
  <r>
    <x v="5557"/>
    <x v="0"/>
    <x v="0"/>
    <x v="0"/>
    <x v="2"/>
    <x v="5"/>
    <n v="5613.4"/>
    <n v="101.04119999999999"/>
    <n v="3"/>
    <n v="16840.2"/>
    <x v="5556"/>
    <n v="4.75"/>
    <n v="4622"/>
    <x v="296"/>
    <x v="0"/>
    <x v="0"/>
    <x v="0"/>
    <x v="17"/>
  </r>
  <r>
    <x v="5558"/>
    <x v="5"/>
    <x v="1"/>
    <x v="5"/>
    <x v="1"/>
    <x v="5"/>
    <n v="18329.009999999998"/>
    <n v="329.92217999999997"/>
    <n v="2"/>
    <n v="36658.019999999997"/>
    <x v="5557"/>
    <n v="2.44"/>
    <n v="2802"/>
    <x v="170"/>
    <x v="9"/>
    <x v="9"/>
    <x v="9"/>
    <x v="23"/>
  </r>
  <r>
    <x v="5559"/>
    <x v="2"/>
    <x v="2"/>
    <x v="2"/>
    <x v="0"/>
    <x v="3"/>
    <n v="18364.05"/>
    <n v="330.55289999999997"/>
    <n v="3"/>
    <n v="55092.15"/>
    <x v="5558"/>
    <n v="2.0499999999999998"/>
    <n v="3725"/>
    <x v="314"/>
    <x v="10"/>
    <x v="10"/>
    <x v="10"/>
    <x v="26"/>
  </r>
  <r>
    <x v="5560"/>
    <x v="1"/>
    <x v="1"/>
    <x v="1"/>
    <x v="2"/>
    <x v="2"/>
    <n v="13466.38"/>
    <n v="242.39483999999996"/>
    <n v="3"/>
    <n v="40399.14"/>
    <x v="5559"/>
    <n v="4.82"/>
    <n v="2305"/>
    <x v="262"/>
    <x v="11"/>
    <x v="11"/>
    <x v="11"/>
    <x v="26"/>
  </r>
  <r>
    <x v="5561"/>
    <x v="8"/>
    <x v="3"/>
    <x v="8"/>
    <x v="1"/>
    <x v="2"/>
    <n v="3808.87"/>
    <n v="68.559659999999994"/>
    <n v="4"/>
    <n v="15235.48"/>
    <x v="5560"/>
    <n v="2.66"/>
    <n v="3049"/>
    <x v="171"/>
    <x v="5"/>
    <x v="5"/>
    <x v="5"/>
    <x v="23"/>
  </r>
  <r>
    <x v="5562"/>
    <x v="1"/>
    <x v="1"/>
    <x v="1"/>
    <x v="1"/>
    <x v="4"/>
    <n v="17330.009999999998"/>
    <n v="311.94017999999994"/>
    <n v="4"/>
    <n v="69320.039999999994"/>
    <x v="5561"/>
    <n v="1.07"/>
    <n v="2372"/>
    <x v="272"/>
    <x v="7"/>
    <x v="7"/>
    <x v="7"/>
    <x v="24"/>
  </r>
  <r>
    <x v="5563"/>
    <x v="0"/>
    <x v="0"/>
    <x v="0"/>
    <x v="2"/>
    <x v="2"/>
    <n v="10304.59"/>
    <n v="185.48262"/>
    <n v="1"/>
    <n v="10304.59"/>
    <x v="5562"/>
    <n v="2.81"/>
    <n v="3730"/>
    <x v="176"/>
    <x v="6"/>
    <x v="6"/>
    <x v="6"/>
    <x v="9"/>
  </r>
  <r>
    <x v="5564"/>
    <x v="6"/>
    <x v="4"/>
    <x v="6"/>
    <x v="2"/>
    <x v="2"/>
    <n v="11563.43"/>
    <n v="208.14174"/>
    <n v="3"/>
    <n v="34690.29"/>
    <x v="5563"/>
    <n v="2.3199999999999998"/>
    <n v="3074"/>
    <x v="71"/>
    <x v="3"/>
    <x v="3"/>
    <x v="3"/>
    <x v="11"/>
  </r>
  <r>
    <x v="5565"/>
    <x v="8"/>
    <x v="3"/>
    <x v="8"/>
    <x v="2"/>
    <x v="0"/>
    <n v="5294.13"/>
    <n v="95.294339999999991"/>
    <n v="2"/>
    <n v="10588.26"/>
    <x v="5564"/>
    <n v="3.16"/>
    <n v="4323"/>
    <x v="287"/>
    <x v="6"/>
    <x v="6"/>
    <x v="6"/>
    <x v="12"/>
  </r>
  <r>
    <x v="5566"/>
    <x v="6"/>
    <x v="4"/>
    <x v="6"/>
    <x v="1"/>
    <x v="4"/>
    <n v="19088.48"/>
    <n v="343.59263999999996"/>
    <n v="1"/>
    <n v="19088.48"/>
    <x v="5565"/>
    <n v="4.42"/>
    <n v="1408"/>
    <x v="325"/>
    <x v="0"/>
    <x v="0"/>
    <x v="0"/>
    <x v="22"/>
  </r>
  <r>
    <x v="5567"/>
    <x v="4"/>
    <x v="0"/>
    <x v="4"/>
    <x v="0"/>
    <x v="0"/>
    <n v="15813.08"/>
    <n v="284.63543999999996"/>
    <n v="2"/>
    <n v="31626.16"/>
    <x v="5566"/>
    <n v="2.66"/>
    <n v="2513"/>
    <x v="213"/>
    <x v="3"/>
    <x v="3"/>
    <x v="3"/>
    <x v="12"/>
  </r>
  <r>
    <x v="5568"/>
    <x v="8"/>
    <x v="3"/>
    <x v="8"/>
    <x v="1"/>
    <x v="0"/>
    <n v="3113.47"/>
    <n v="56.042459999999991"/>
    <n v="1"/>
    <n v="3113.47"/>
    <x v="5567"/>
    <n v="3.18"/>
    <n v="2484"/>
    <x v="263"/>
    <x v="1"/>
    <x v="1"/>
    <x v="1"/>
    <x v="20"/>
  </r>
  <r>
    <x v="5569"/>
    <x v="8"/>
    <x v="3"/>
    <x v="8"/>
    <x v="2"/>
    <x v="5"/>
    <n v="12245.65"/>
    <n v="220.42169999999999"/>
    <n v="5"/>
    <n v="61228.25"/>
    <x v="5568"/>
    <n v="4.82"/>
    <n v="2885"/>
    <x v="123"/>
    <x v="8"/>
    <x v="8"/>
    <x v="8"/>
    <x v="15"/>
  </r>
  <r>
    <x v="5570"/>
    <x v="2"/>
    <x v="2"/>
    <x v="2"/>
    <x v="0"/>
    <x v="4"/>
    <n v="17619.48"/>
    <n v="317.15063999999995"/>
    <n v="2"/>
    <n v="35238.959999999999"/>
    <x v="5569"/>
    <n v="4.2699999999999996"/>
    <n v="119"/>
    <x v="247"/>
    <x v="3"/>
    <x v="3"/>
    <x v="3"/>
    <x v="20"/>
  </r>
  <r>
    <x v="5571"/>
    <x v="1"/>
    <x v="1"/>
    <x v="1"/>
    <x v="1"/>
    <x v="2"/>
    <n v="3472.36"/>
    <n v="62.502479999999998"/>
    <n v="3"/>
    <n v="10417.08"/>
    <x v="5570"/>
    <n v="2.19"/>
    <n v="435"/>
    <x v="107"/>
    <x v="10"/>
    <x v="10"/>
    <x v="10"/>
    <x v="28"/>
  </r>
  <r>
    <x v="5572"/>
    <x v="9"/>
    <x v="1"/>
    <x v="9"/>
    <x v="0"/>
    <x v="2"/>
    <n v="16380.6"/>
    <n v="294.85079999999999"/>
    <n v="2"/>
    <n v="32761.200000000001"/>
    <x v="5571"/>
    <n v="3.37"/>
    <n v="2012"/>
    <x v="84"/>
    <x v="10"/>
    <x v="10"/>
    <x v="10"/>
    <x v="9"/>
  </r>
  <r>
    <x v="5573"/>
    <x v="8"/>
    <x v="3"/>
    <x v="8"/>
    <x v="1"/>
    <x v="3"/>
    <n v="5276.87"/>
    <n v="94.983659999999986"/>
    <n v="1"/>
    <n v="5276.87"/>
    <x v="5572"/>
    <n v="1.29"/>
    <n v="1104"/>
    <x v="85"/>
    <x v="11"/>
    <x v="11"/>
    <x v="11"/>
    <x v="19"/>
  </r>
  <r>
    <x v="5574"/>
    <x v="3"/>
    <x v="3"/>
    <x v="3"/>
    <x v="0"/>
    <x v="0"/>
    <n v="17151.13"/>
    <n v="308.72034000000002"/>
    <n v="3"/>
    <n v="51453.39"/>
    <x v="5573"/>
    <n v="3.67"/>
    <n v="3407"/>
    <x v="151"/>
    <x v="10"/>
    <x v="10"/>
    <x v="10"/>
    <x v="11"/>
  </r>
  <r>
    <x v="5575"/>
    <x v="6"/>
    <x v="4"/>
    <x v="6"/>
    <x v="2"/>
    <x v="5"/>
    <n v="8229.0300000000007"/>
    <n v="148.12253999999999"/>
    <n v="3"/>
    <n v="24687.09"/>
    <x v="5574"/>
    <n v="3.37"/>
    <n v="2647"/>
    <x v="46"/>
    <x v="0"/>
    <x v="0"/>
    <x v="0"/>
    <x v="25"/>
  </r>
  <r>
    <x v="5576"/>
    <x v="1"/>
    <x v="1"/>
    <x v="1"/>
    <x v="0"/>
    <x v="1"/>
    <n v="2801.87"/>
    <n v="50.433659999999996"/>
    <n v="2"/>
    <n v="5603.74"/>
    <x v="5575"/>
    <n v="4.2"/>
    <n v="4246"/>
    <x v="110"/>
    <x v="8"/>
    <x v="8"/>
    <x v="8"/>
    <x v="10"/>
  </r>
  <r>
    <x v="5577"/>
    <x v="9"/>
    <x v="1"/>
    <x v="9"/>
    <x v="2"/>
    <x v="4"/>
    <n v="18158.099999999999"/>
    <n v="326.84579999999994"/>
    <n v="5"/>
    <n v="90790.5"/>
    <x v="5576"/>
    <n v="4.3"/>
    <n v="3260"/>
    <x v="295"/>
    <x v="7"/>
    <x v="7"/>
    <x v="7"/>
    <x v="6"/>
  </r>
  <r>
    <x v="5578"/>
    <x v="4"/>
    <x v="0"/>
    <x v="4"/>
    <x v="1"/>
    <x v="5"/>
    <n v="6883.52"/>
    <n v="123.90335999999999"/>
    <n v="3"/>
    <n v="20650.560000000001"/>
    <x v="5577"/>
    <n v="4.17"/>
    <n v="1629"/>
    <x v="109"/>
    <x v="11"/>
    <x v="11"/>
    <x v="11"/>
    <x v="11"/>
  </r>
  <r>
    <x v="5579"/>
    <x v="9"/>
    <x v="1"/>
    <x v="9"/>
    <x v="2"/>
    <x v="2"/>
    <n v="8758.0400000000009"/>
    <n v="157.64472000000001"/>
    <n v="1"/>
    <n v="8758.0400000000009"/>
    <x v="5578"/>
    <n v="2.54"/>
    <n v="3255"/>
    <x v="15"/>
    <x v="4"/>
    <x v="4"/>
    <x v="4"/>
    <x v="6"/>
  </r>
  <r>
    <x v="5580"/>
    <x v="6"/>
    <x v="4"/>
    <x v="6"/>
    <x v="0"/>
    <x v="4"/>
    <n v="1745.23"/>
    <n v="31.414139999999996"/>
    <n v="4"/>
    <n v="6980.92"/>
    <x v="5579"/>
    <n v="1.48"/>
    <n v="218"/>
    <x v="147"/>
    <x v="4"/>
    <x v="4"/>
    <x v="4"/>
    <x v="23"/>
  </r>
  <r>
    <x v="5581"/>
    <x v="6"/>
    <x v="4"/>
    <x v="6"/>
    <x v="2"/>
    <x v="2"/>
    <n v="7251.85"/>
    <n v="130.5333"/>
    <n v="1"/>
    <n v="7251.85"/>
    <x v="5580"/>
    <n v="2.2400000000000002"/>
    <n v="4691"/>
    <x v="144"/>
    <x v="5"/>
    <x v="5"/>
    <x v="5"/>
    <x v="13"/>
  </r>
  <r>
    <x v="5582"/>
    <x v="9"/>
    <x v="1"/>
    <x v="9"/>
    <x v="2"/>
    <x v="1"/>
    <n v="13867.57"/>
    <n v="249.61625999999998"/>
    <n v="3"/>
    <n v="41602.71"/>
    <x v="5581"/>
    <n v="4.38"/>
    <n v="159"/>
    <x v="20"/>
    <x v="1"/>
    <x v="1"/>
    <x v="1"/>
    <x v="5"/>
  </r>
  <r>
    <x v="5583"/>
    <x v="9"/>
    <x v="1"/>
    <x v="9"/>
    <x v="1"/>
    <x v="4"/>
    <n v="7235.05"/>
    <n v="130.23089999999999"/>
    <n v="3"/>
    <n v="21705.15"/>
    <x v="5582"/>
    <n v="1.08"/>
    <n v="4049"/>
    <x v="44"/>
    <x v="3"/>
    <x v="3"/>
    <x v="3"/>
    <x v="15"/>
  </r>
  <r>
    <x v="5584"/>
    <x v="2"/>
    <x v="2"/>
    <x v="2"/>
    <x v="0"/>
    <x v="1"/>
    <n v="16800.78"/>
    <n v="302.41403999999994"/>
    <n v="5"/>
    <n v="84003.9"/>
    <x v="5583"/>
    <n v="2.72"/>
    <n v="3305"/>
    <x v="317"/>
    <x v="9"/>
    <x v="9"/>
    <x v="9"/>
    <x v="11"/>
  </r>
  <r>
    <x v="5585"/>
    <x v="3"/>
    <x v="3"/>
    <x v="3"/>
    <x v="1"/>
    <x v="3"/>
    <n v="17546.830000000002"/>
    <n v="315.84294"/>
    <n v="2"/>
    <n v="35093.660000000003"/>
    <x v="5584"/>
    <n v="2.0299999999999998"/>
    <n v="4272"/>
    <x v="204"/>
    <x v="11"/>
    <x v="11"/>
    <x v="11"/>
    <x v="18"/>
  </r>
  <r>
    <x v="5586"/>
    <x v="8"/>
    <x v="3"/>
    <x v="8"/>
    <x v="1"/>
    <x v="2"/>
    <n v="18970.79"/>
    <n v="341.47422"/>
    <n v="2"/>
    <n v="37941.58"/>
    <x v="5585"/>
    <n v="4.05"/>
    <n v="2537"/>
    <x v="358"/>
    <x v="11"/>
    <x v="11"/>
    <x v="11"/>
    <x v="21"/>
  </r>
  <r>
    <x v="5587"/>
    <x v="1"/>
    <x v="1"/>
    <x v="1"/>
    <x v="2"/>
    <x v="3"/>
    <n v="6641.82"/>
    <n v="119.55275999999999"/>
    <n v="1"/>
    <n v="6641.82"/>
    <x v="5586"/>
    <n v="2.2400000000000002"/>
    <n v="3625"/>
    <x v="315"/>
    <x v="10"/>
    <x v="10"/>
    <x v="10"/>
    <x v="3"/>
  </r>
  <r>
    <x v="5588"/>
    <x v="0"/>
    <x v="0"/>
    <x v="0"/>
    <x v="1"/>
    <x v="1"/>
    <n v="3438.8"/>
    <n v="61.898399999999995"/>
    <n v="1"/>
    <n v="3438.8"/>
    <x v="5587"/>
    <n v="2.27"/>
    <n v="1719"/>
    <x v="28"/>
    <x v="7"/>
    <x v="7"/>
    <x v="7"/>
    <x v="5"/>
  </r>
  <r>
    <x v="5589"/>
    <x v="4"/>
    <x v="0"/>
    <x v="4"/>
    <x v="1"/>
    <x v="4"/>
    <n v="13943.89"/>
    <n v="250.99001999999996"/>
    <n v="4"/>
    <n v="55775.56"/>
    <x v="5588"/>
    <n v="4.37"/>
    <n v="1567"/>
    <x v="127"/>
    <x v="6"/>
    <x v="6"/>
    <x v="6"/>
    <x v="0"/>
  </r>
  <r>
    <x v="5590"/>
    <x v="9"/>
    <x v="1"/>
    <x v="9"/>
    <x v="0"/>
    <x v="2"/>
    <n v="2619.0300000000002"/>
    <n v="47.142539999999997"/>
    <n v="4"/>
    <n v="10476.120000000001"/>
    <x v="5589"/>
    <n v="2.99"/>
    <n v="3698"/>
    <x v="167"/>
    <x v="8"/>
    <x v="8"/>
    <x v="8"/>
    <x v="21"/>
  </r>
  <r>
    <x v="5591"/>
    <x v="7"/>
    <x v="0"/>
    <x v="7"/>
    <x v="1"/>
    <x v="1"/>
    <n v="13536.79"/>
    <n v="243.66221999999999"/>
    <n v="4"/>
    <n v="54147.16"/>
    <x v="5590"/>
    <n v="4.18"/>
    <n v="2984"/>
    <x v="130"/>
    <x v="4"/>
    <x v="4"/>
    <x v="4"/>
    <x v="16"/>
  </r>
  <r>
    <x v="5592"/>
    <x v="8"/>
    <x v="3"/>
    <x v="8"/>
    <x v="2"/>
    <x v="5"/>
    <n v="9793.73"/>
    <n v="176.28713999999997"/>
    <n v="1"/>
    <n v="9793.73"/>
    <x v="5591"/>
    <n v="1.91"/>
    <n v="2913"/>
    <x v="91"/>
    <x v="8"/>
    <x v="8"/>
    <x v="8"/>
    <x v="8"/>
  </r>
  <r>
    <x v="5593"/>
    <x v="5"/>
    <x v="1"/>
    <x v="5"/>
    <x v="2"/>
    <x v="1"/>
    <n v="10900.04"/>
    <n v="196.20071999999999"/>
    <n v="4"/>
    <n v="43600.160000000003"/>
    <x v="5592"/>
    <n v="4.76"/>
    <n v="2125"/>
    <x v="329"/>
    <x v="6"/>
    <x v="6"/>
    <x v="6"/>
    <x v="4"/>
  </r>
  <r>
    <x v="5594"/>
    <x v="9"/>
    <x v="1"/>
    <x v="9"/>
    <x v="2"/>
    <x v="2"/>
    <n v="4168.82"/>
    <n v="75.038759999999982"/>
    <n v="5"/>
    <n v="20844.099999999999"/>
    <x v="5593"/>
    <n v="2.37"/>
    <n v="2901"/>
    <x v="197"/>
    <x v="1"/>
    <x v="1"/>
    <x v="1"/>
    <x v="25"/>
  </r>
  <r>
    <x v="5595"/>
    <x v="5"/>
    <x v="1"/>
    <x v="5"/>
    <x v="0"/>
    <x v="0"/>
    <n v="13913.28"/>
    <n v="250.43904000000001"/>
    <n v="5"/>
    <n v="69566.399999999994"/>
    <x v="5594"/>
    <n v="1.69"/>
    <n v="1744"/>
    <x v="327"/>
    <x v="4"/>
    <x v="4"/>
    <x v="4"/>
    <x v="5"/>
  </r>
  <r>
    <x v="5596"/>
    <x v="6"/>
    <x v="4"/>
    <x v="6"/>
    <x v="0"/>
    <x v="0"/>
    <n v="9483.0400000000009"/>
    <n v="170.69471999999999"/>
    <n v="5"/>
    <n v="47415.199999999997"/>
    <x v="5595"/>
    <n v="2.73"/>
    <n v="4518"/>
    <x v="149"/>
    <x v="6"/>
    <x v="6"/>
    <x v="6"/>
    <x v="21"/>
  </r>
  <r>
    <x v="5597"/>
    <x v="4"/>
    <x v="0"/>
    <x v="4"/>
    <x v="2"/>
    <x v="3"/>
    <n v="19006.830000000002"/>
    <n v="342.12294000000003"/>
    <n v="4"/>
    <n v="76027.320000000007"/>
    <x v="5596"/>
    <n v="1.43"/>
    <n v="837"/>
    <x v="196"/>
    <x v="1"/>
    <x v="1"/>
    <x v="1"/>
    <x v="11"/>
  </r>
  <r>
    <x v="5598"/>
    <x v="5"/>
    <x v="1"/>
    <x v="5"/>
    <x v="1"/>
    <x v="4"/>
    <n v="13607.7"/>
    <n v="244.93860000000001"/>
    <n v="1"/>
    <n v="13607.7"/>
    <x v="5597"/>
    <n v="2.2599999999999998"/>
    <n v="1396"/>
    <x v="140"/>
    <x v="1"/>
    <x v="1"/>
    <x v="1"/>
    <x v="23"/>
  </r>
  <r>
    <x v="5599"/>
    <x v="0"/>
    <x v="0"/>
    <x v="0"/>
    <x v="0"/>
    <x v="0"/>
    <n v="12407.48"/>
    <n v="223.33463999999998"/>
    <n v="5"/>
    <n v="62037.4"/>
    <x v="5598"/>
    <n v="2.92"/>
    <n v="1118"/>
    <x v="116"/>
    <x v="3"/>
    <x v="3"/>
    <x v="3"/>
    <x v="17"/>
  </r>
  <r>
    <x v="5600"/>
    <x v="7"/>
    <x v="0"/>
    <x v="7"/>
    <x v="1"/>
    <x v="4"/>
    <n v="17051.099999999999"/>
    <n v="306.91979999999995"/>
    <n v="5"/>
    <n v="85255.5"/>
    <x v="5599"/>
    <n v="4.5599999999999996"/>
    <n v="3316"/>
    <x v="207"/>
    <x v="9"/>
    <x v="9"/>
    <x v="9"/>
    <x v="21"/>
  </r>
  <r>
    <x v="5601"/>
    <x v="3"/>
    <x v="3"/>
    <x v="3"/>
    <x v="0"/>
    <x v="0"/>
    <n v="14861.13"/>
    <n v="267.50033999999994"/>
    <n v="5"/>
    <n v="74305.649999999994"/>
    <x v="5600"/>
    <n v="4.08"/>
    <n v="125"/>
    <x v="257"/>
    <x v="7"/>
    <x v="7"/>
    <x v="7"/>
    <x v="30"/>
  </r>
  <r>
    <x v="5602"/>
    <x v="3"/>
    <x v="3"/>
    <x v="3"/>
    <x v="2"/>
    <x v="2"/>
    <n v="7571.31"/>
    <n v="136.28358"/>
    <n v="4"/>
    <n v="30285.24"/>
    <x v="5601"/>
    <n v="2.87"/>
    <n v="2279"/>
    <x v="347"/>
    <x v="1"/>
    <x v="1"/>
    <x v="1"/>
    <x v="3"/>
  </r>
  <r>
    <x v="5603"/>
    <x v="4"/>
    <x v="0"/>
    <x v="4"/>
    <x v="1"/>
    <x v="3"/>
    <n v="8514.1200000000008"/>
    <n v="153.25416000000001"/>
    <n v="2"/>
    <n v="17028.240000000002"/>
    <x v="5602"/>
    <n v="1.49"/>
    <n v="2985"/>
    <x v="136"/>
    <x v="0"/>
    <x v="0"/>
    <x v="0"/>
    <x v="30"/>
  </r>
  <r>
    <x v="5604"/>
    <x v="7"/>
    <x v="0"/>
    <x v="7"/>
    <x v="0"/>
    <x v="0"/>
    <n v="5709.94"/>
    <n v="102.77891999999999"/>
    <n v="3"/>
    <n v="17129.82"/>
    <x v="5603"/>
    <n v="3.93"/>
    <n v="1112"/>
    <x v="230"/>
    <x v="7"/>
    <x v="7"/>
    <x v="7"/>
    <x v="8"/>
  </r>
  <r>
    <x v="5605"/>
    <x v="0"/>
    <x v="0"/>
    <x v="0"/>
    <x v="1"/>
    <x v="2"/>
    <n v="10289.93"/>
    <n v="185.21874"/>
    <n v="3"/>
    <n v="30869.79"/>
    <x v="5604"/>
    <n v="1.53"/>
    <n v="2862"/>
    <x v="223"/>
    <x v="2"/>
    <x v="2"/>
    <x v="2"/>
    <x v="16"/>
  </r>
  <r>
    <x v="5606"/>
    <x v="2"/>
    <x v="2"/>
    <x v="2"/>
    <x v="0"/>
    <x v="0"/>
    <n v="13211.08"/>
    <n v="237.79943999999998"/>
    <n v="4"/>
    <n v="52844.32"/>
    <x v="5605"/>
    <n v="3.58"/>
    <n v="4183"/>
    <x v="150"/>
    <x v="8"/>
    <x v="8"/>
    <x v="8"/>
    <x v="6"/>
  </r>
  <r>
    <x v="5607"/>
    <x v="2"/>
    <x v="2"/>
    <x v="2"/>
    <x v="2"/>
    <x v="1"/>
    <n v="16968.46"/>
    <n v="305.43227999999993"/>
    <n v="2"/>
    <n v="33936.92"/>
    <x v="5606"/>
    <n v="4.6399999999999997"/>
    <n v="4725"/>
    <x v="331"/>
    <x v="8"/>
    <x v="8"/>
    <x v="8"/>
    <x v="2"/>
  </r>
  <r>
    <x v="5608"/>
    <x v="2"/>
    <x v="2"/>
    <x v="2"/>
    <x v="0"/>
    <x v="1"/>
    <n v="18497.46"/>
    <n v="332.95427999999998"/>
    <n v="3"/>
    <n v="55492.38"/>
    <x v="5607"/>
    <n v="3.29"/>
    <n v="1725"/>
    <x v="257"/>
    <x v="7"/>
    <x v="7"/>
    <x v="7"/>
    <x v="30"/>
  </r>
  <r>
    <x v="5609"/>
    <x v="3"/>
    <x v="3"/>
    <x v="3"/>
    <x v="0"/>
    <x v="0"/>
    <n v="13006.33"/>
    <n v="234.11393999999999"/>
    <n v="5"/>
    <n v="65031.65"/>
    <x v="5608"/>
    <n v="3.11"/>
    <n v="4544"/>
    <x v="171"/>
    <x v="5"/>
    <x v="5"/>
    <x v="5"/>
    <x v="23"/>
  </r>
  <r>
    <x v="5610"/>
    <x v="7"/>
    <x v="0"/>
    <x v="7"/>
    <x v="2"/>
    <x v="5"/>
    <n v="11005.93"/>
    <n v="198.10674"/>
    <n v="3"/>
    <n v="33017.79"/>
    <x v="5609"/>
    <n v="3.28"/>
    <n v="3758"/>
    <x v="303"/>
    <x v="0"/>
    <x v="0"/>
    <x v="0"/>
    <x v="24"/>
  </r>
  <r>
    <x v="5611"/>
    <x v="1"/>
    <x v="1"/>
    <x v="1"/>
    <x v="0"/>
    <x v="1"/>
    <n v="15917.69"/>
    <n v="286.51841999999999"/>
    <n v="4"/>
    <n v="63670.76"/>
    <x v="5610"/>
    <n v="2.8"/>
    <n v="1731"/>
    <x v="32"/>
    <x v="7"/>
    <x v="7"/>
    <x v="7"/>
    <x v="18"/>
  </r>
  <r>
    <x v="5612"/>
    <x v="6"/>
    <x v="4"/>
    <x v="6"/>
    <x v="1"/>
    <x v="5"/>
    <n v="7959.75"/>
    <n v="143.27549999999999"/>
    <n v="5"/>
    <n v="39798.75"/>
    <x v="5611"/>
    <n v="3.08"/>
    <n v="1057"/>
    <x v="94"/>
    <x v="11"/>
    <x v="11"/>
    <x v="11"/>
    <x v="13"/>
  </r>
  <r>
    <x v="5613"/>
    <x v="7"/>
    <x v="0"/>
    <x v="7"/>
    <x v="2"/>
    <x v="2"/>
    <n v="4002.78"/>
    <n v="72.050039999999996"/>
    <n v="2"/>
    <n v="8005.56"/>
    <x v="5612"/>
    <n v="4.5"/>
    <n v="870"/>
    <x v="303"/>
    <x v="0"/>
    <x v="0"/>
    <x v="0"/>
    <x v="24"/>
  </r>
  <r>
    <x v="5614"/>
    <x v="9"/>
    <x v="1"/>
    <x v="9"/>
    <x v="2"/>
    <x v="4"/>
    <n v="18962.39"/>
    <n v="341.32301999999999"/>
    <n v="5"/>
    <n v="94811.95"/>
    <x v="5613"/>
    <n v="2.61"/>
    <n v="4840"/>
    <x v="78"/>
    <x v="0"/>
    <x v="0"/>
    <x v="0"/>
    <x v="12"/>
  </r>
  <r>
    <x v="5615"/>
    <x v="5"/>
    <x v="1"/>
    <x v="5"/>
    <x v="2"/>
    <x v="3"/>
    <n v="19273.23"/>
    <n v="346.91813999999999"/>
    <n v="2"/>
    <n v="38546.46"/>
    <x v="5614"/>
    <n v="1.1299999999999999"/>
    <n v="3795"/>
    <x v="102"/>
    <x v="3"/>
    <x v="3"/>
    <x v="3"/>
    <x v="26"/>
  </r>
  <r>
    <x v="5616"/>
    <x v="8"/>
    <x v="3"/>
    <x v="8"/>
    <x v="1"/>
    <x v="1"/>
    <n v="13878.47"/>
    <n v="249.81245999999996"/>
    <n v="2"/>
    <n v="27756.94"/>
    <x v="5615"/>
    <n v="1.94"/>
    <n v="652"/>
    <x v="15"/>
    <x v="4"/>
    <x v="4"/>
    <x v="4"/>
    <x v="6"/>
  </r>
  <r>
    <x v="5617"/>
    <x v="7"/>
    <x v="0"/>
    <x v="7"/>
    <x v="0"/>
    <x v="1"/>
    <n v="15394.12"/>
    <n v="277.09415999999999"/>
    <n v="3"/>
    <n v="46182.36"/>
    <x v="5616"/>
    <n v="1.78"/>
    <n v="3588"/>
    <x v="190"/>
    <x v="5"/>
    <x v="5"/>
    <x v="5"/>
    <x v="20"/>
  </r>
  <r>
    <x v="5618"/>
    <x v="8"/>
    <x v="3"/>
    <x v="8"/>
    <x v="0"/>
    <x v="2"/>
    <n v="10275.629999999999"/>
    <n v="184.96133999999998"/>
    <n v="2"/>
    <n v="20551.259999999998"/>
    <x v="5617"/>
    <n v="2.57"/>
    <n v="4667"/>
    <x v="132"/>
    <x v="6"/>
    <x v="6"/>
    <x v="6"/>
    <x v="8"/>
  </r>
  <r>
    <x v="5619"/>
    <x v="4"/>
    <x v="0"/>
    <x v="4"/>
    <x v="0"/>
    <x v="5"/>
    <n v="5271.36"/>
    <n v="94.884479999999982"/>
    <n v="1"/>
    <n v="5271.36"/>
    <x v="5618"/>
    <n v="3.23"/>
    <n v="2942"/>
    <x v="97"/>
    <x v="0"/>
    <x v="0"/>
    <x v="0"/>
    <x v="28"/>
  </r>
  <r>
    <x v="5620"/>
    <x v="6"/>
    <x v="4"/>
    <x v="6"/>
    <x v="2"/>
    <x v="0"/>
    <n v="9363.94"/>
    <n v="168.55091999999999"/>
    <n v="2"/>
    <n v="18727.88"/>
    <x v="5619"/>
    <n v="1.54"/>
    <n v="1354"/>
    <x v="254"/>
    <x v="11"/>
    <x v="11"/>
    <x v="11"/>
    <x v="27"/>
  </r>
  <r>
    <x v="5621"/>
    <x v="0"/>
    <x v="0"/>
    <x v="0"/>
    <x v="2"/>
    <x v="3"/>
    <n v="3981.21"/>
    <n v="71.661779999999993"/>
    <n v="5"/>
    <n v="19906.05"/>
    <x v="5620"/>
    <n v="4.1399999999999997"/>
    <n v="2305"/>
    <x v="260"/>
    <x v="4"/>
    <x v="4"/>
    <x v="4"/>
    <x v="1"/>
  </r>
  <r>
    <x v="5622"/>
    <x v="8"/>
    <x v="3"/>
    <x v="8"/>
    <x v="1"/>
    <x v="3"/>
    <n v="14323.42"/>
    <n v="257.82155999999998"/>
    <n v="2"/>
    <n v="28646.84"/>
    <x v="5621"/>
    <n v="4.53"/>
    <n v="2619"/>
    <x v="81"/>
    <x v="11"/>
    <x v="11"/>
    <x v="11"/>
    <x v="6"/>
  </r>
  <r>
    <x v="5623"/>
    <x v="0"/>
    <x v="0"/>
    <x v="0"/>
    <x v="2"/>
    <x v="2"/>
    <n v="7246.9"/>
    <n v="130.4442"/>
    <n v="3"/>
    <n v="21740.7"/>
    <x v="5622"/>
    <n v="1.63"/>
    <n v="4029"/>
    <x v="360"/>
    <x v="4"/>
    <x v="4"/>
    <x v="4"/>
    <x v="11"/>
  </r>
  <r>
    <x v="5624"/>
    <x v="4"/>
    <x v="0"/>
    <x v="4"/>
    <x v="0"/>
    <x v="2"/>
    <n v="15518.89"/>
    <n v="279.34001999999998"/>
    <n v="4"/>
    <n v="62075.56"/>
    <x v="5623"/>
    <n v="3.74"/>
    <n v="1234"/>
    <x v="331"/>
    <x v="8"/>
    <x v="8"/>
    <x v="8"/>
    <x v="2"/>
  </r>
  <r>
    <x v="5625"/>
    <x v="8"/>
    <x v="3"/>
    <x v="8"/>
    <x v="1"/>
    <x v="2"/>
    <n v="15091.81"/>
    <n v="271.65257999999994"/>
    <n v="2"/>
    <n v="30183.62"/>
    <x v="5624"/>
    <n v="1.31"/>
    <n v="2733"/>
    <x v="59"/>
    <x v="6"/>
    <x v="6"/>
    <x v="6"/>
    <x v="20"/>
  </r>
  <r>
    <x v="5626"/>
    <x v="6"/>
    <x v="4"/>
    <x v="6"/>
    <x v="2"/>
    <x v="1"/>
    <n v="7232.34"/>
    <n v="130.18212"/>
    <n v="5"/>
    <n v="36161.699999999997"/>
    <x v="5625"/>
    <n v="2.36"/>
    <n v="580"/>
    <x v="117"/>
    <x v="3"/>
    <x v="3"/>
    <x v="3"/>
    <x v="18"/>
  </r>
  <r>
    <x v="5627"/>
    <x v="0"/>
    <x v="0"/>
    <x v="0"/>
    <x v="2"/>
    <x v="2"/>
    <n v="17306.03"/>
    <n v="311.50853999999998"/>
    <n v="3"/>
    <n v="51918.09"/>
    <x v="5626"/>
    <n v="3.4"/>
    <n v="2384"/>
    <x v="29"/>
    <x v="5"/>
    <x v="5"/>
    <x v="5"/>
    <x v="19"/>
  </r>
  <r>
    <x v="5628"/>
    <x v="9"/>
    <x v="1"/>
    <x v="9"/>
    <x v="1"/>
    <x v="5"/>
    <n v="4754.6499999999996"/>
    <n v="85.583699999999993"/>
    <n v="1"/>
    <n v="4754.6499999999996"/>
    <x v="5627"/>
    <n v="4.96"/>
    <n v="2073"/>
    <x v="204"/>
    <x v="11"/>
    <x v="11"/>
    <x v="11"/>
    <x v="18"/>
  </r>
  <r>
    <x v="5629"/>
    <x v="7"/>
    <x v="0"/>
    <x v="7"/>
    <x v="0"/>
    <x v="2"/>
    <n v="12476.53"/>
    <n v="224.57754"/>
    <n v="2"/>
    <n v="24953.06"/>
    <x v="5628"/>
    <n v="2.97"/>
    <n v="2236"/>
    <x v="218"/>
    <x v="11"/>
    <x v="11"/>
    <x v="11"/>
    <x v="10"/>
  </r>
  <r>
    <x v="5630"/>
    <x v="9"/>
    <x v="1"/>
    <x v="9"/>
    <x v="1"/>
    <x v="4"/>
    <n v="837.5"/>
    <n v="15.074999999999999"/>
    <n v="2"/>
    <n v="1675"/>
    <x v="5629"/>
    <n v="4.17"/>
    <n v="1775"/>
    <x v="50"/>
    <x v="11"/>
    <x v="11"/>
    <x v="11"/>
    <x v="28"/>
  </r>
  <r>
    <x v="5631"/>
    <x v="7"/>
    <x v="0"/>
    <x v="7"/>
    <x v="0"/>
    <x v="4"/>
    <n v="12250.64"/>
    <n v="220.51151999999996"/>
    <n v="4"/>
    <n v="49002.559999999998"/>
    <x v="5630"/>
    <n v="4.37"/>
    <n v="1799"/>
    <x v="205"/>
    <x v="1"/>
    <x v="1"/>
    <x v="1"/>
    <x v="27"/>
  </r>
  <r>
    <x v="5632"/>
    <x v="5"/>
    <x v="1"/>
    <x v="5"/>
    <x v="0"/>
    <x v="1"/>
    <n v="2353.5100000000002"/>
    <n v="42.36318"/>
    <n v="3"/>
    <n v="7060.53"/>
    <x v="5631"/>
    <n v="2.96"/>
    <n v="1475"/>
    <x v="197"/>
    <x v="1"/>
    <x v="1"/>
    <x v="1"/>
    <x v="25"/>
  </r>
  <r>
    <x v="5633"/>
    <x v="9"/>
    <x v="1"/>
    <x v="9"/>
    <x v="0"/>
    <x v="1"/>
    <n v="6738.77"/>
    <n v="121.29786"/>
    <n v="3"/>
    <n v="20216.310000000001"/>
    <x v="5632"/>
    <n v="4.43"/>
    <n v="330"/>
    <x v="191"/>
    <x v="1"/>
    <x v="1"/>
    <x v="1"/>
    <x v="30"/>
  </r>
  <r>
    <x v="5634"/>
    <x v="9"/>
    <x v="1"/>
    <x v="9"/>
    <x v="0"/>
    <x v="3"/>
    <n v="3689.19"/>
    <n v="66.405419999999992"/>
    <n v="4"/>
    <n v="14756.76"/>
    <x v="5633"/>
    <n v="3.41"/>
    <n v="3548"/>
    <x v="142"/>
    <x v="8"/>
    <x v="8"/>
    <x v="8"/>
    <x v="30"/>
  </r>
  <r>
    <x v="5635"/>
    <x v="6"/>
    <x v="4"/>
    <x v="6"/>
    <x v="1"/>
    <x v="1"/>
    <n v="727.79"/>
    <n v="13.100219999999998"/>
    <n v="3"/>
    <n v="2183.37"/>
    <x v="5634"/>
    <n v="2.04"/>
    <n v="1092"/>
    <x v="86"/>
    <x v="5"/>
    <x v="5"/>
    <x v="5"/>
    <x v="22"/>
  </r>
  <r>
    <x v="5636"/>
    <x v="7"/>
    <x v="0"/>
    <x v="7"/>
    <x v="1"/>
    <x v="2"/>
    <n v="12709.81"/>
    <n v="228.77657999999997"/>
    <n v="4"/>
    <n v="50839.24"/>
    <x v="5635"/>
    <n v="2.16"/>
    <n v="1720"/>
    <x v="54"/>
    <x v="0"/>
    <x v="0"/>
    <x v="0"/>
    <x v="7"/>
  </r>
  <r>
    <x v="5637"/>
    <x v="6"/>
    <x v="4"/>
    <x v="6"/>
    <x v="1"/>
    <x v="5"/>
    <n v="18994.400000000001"/>
    <n v="341.89920000000001"/>
    <n v="1"/>
    <n v="18994.400000000001"/>
    <x v="5636"/>
    <n v="3.34"/>
    <n v="2148"/>
    <x v="186"/>
    <x v="1"/>
    <x v="1"/>
    <x v="1"/>
    <x v="4"/>
  </r>
  <r>
    <x v="5638"/>
    <x v="3"/>
    <x v="3"/>
    <x v="3"/>
    <x v="0"/>
    <x v="3"/>
    <n v="3988.78"/>
    <n v="71.79804"/>
    <n v="1"/>
    <n v="3988.78"/>
    <x v="5637"/>
    <n v="4.28"/>
    <n v="2339"/>
    <x v="349"/>
    <x v="9"/>
    <x v="9"/>
    <x v="9"/>
    <x v="15"/>
  </r>
  <r>
    <x v="5639"/>
    <x v="8"/>
    <x v="3"/>
    <x v="8"/>
    <x v="1"/>
    <x v="2"/>
    <n v="6719.03"/>
    <n v="120.94253999999998"/>
    <n v="2"/>
    <n v="13438.06"/>
    <x v="5638"/>
    <n v="2.33"/>
    <n v="2823"/>
    <x v="184"/>
    <x v="10"/>
    <x v="10"/>
    <x v="10"/>
    <x v="10"/>
  </r>
  <r>
    <x v="5640"/>
    <x v="2"/>
    <x v="2"/>
    <x v="2"/>
    <x v="1"/>
    <x v="5"/>
    <n v="10615.64"/>
    <n v="191.08151999999998"/>
    <n v="4"/>
    <n v="42462.559999999998"/>
    <x v="5639"/>
    <n v="4.03"/>
    <n v="24"/>
    <x v="35"/>
    <x v="5"/>
    <x v="5"/>
    <x v="5"/>
    <x v="21"/>
  </r>
  <r>
    <x v="5641"/>
    <x v="3"/>
    <x v="3"/>
    <x v="3"/>
    <x v="0"/>
    <x v="2"/>
    <n v="14121.24"/>
    <n v="254.18231999999998"/>
    <n v="3"/>
    <n v="42363.72"/>
    <x v="5640"/>
    <n v="1.43"/>
    <n v="1289"/>
    <x v="203"/>
    <x v="5"/>
    <x v="5"/>
    <x v="5"/>
    <x v="6"/>
  </r>
  <r>
    <x v="5642"/>
    <x v="4"/>
    <x v="0"/>
    <x v="4"/>
    <x v="1"/>
    <x v="1"/>
    <n v="16176.02"/>
    <n v="291.16836000000001"/>
    <n v="3"/>
    <n v="48528.06"/>
    <x v="5641"/>
    <n v="1.1499999999999999"/>
    <n v="3834"/>
    <x v="21"/>
    <x v="6"/>
    <x v="6"/>
    <x v="6"/>
    <x v="5"/>
  </r>
  <r>
    <x v="5643"/>
    <x v="0"/>
    <x v="0"/>
    <x v="0"/>
    <x v="2"/>
    <x v="0"/>
    <n v="2145.2800000000002"/>
    <n v="38.61504"/>
    <n v="2"/>
    <n v="4290.5600000000004"/>
    <x v="5642"/>
    <n v="3.18"/>
    <n v="3110"/>
    <x v="108"/>
    <x v="4"/>
    <x v="4"/>
    <x v="4"/>
    <x v="24"/>
  </r>
  <r>
    <x v="5644"/>
    <x v="9"/>
    <x v="1"/>
    <x v="9"/>
    <x v="2"/>
    <x v="5"/>
    <n v="12763.82"/>
    <n v="229.74875999999998"/>
    <n v="5"/>
    <n v="63819.1"/>
    <x v="5643"/>
    <n v="4.3099999999999996"/>
    <n v="3270"/>
    <x v="269"/>
    <x v="3"/>
    <x v="3"/>
    <x v="3"/>
    <x v="5"/>
  </r>
  <r>
    <x v="5645"/>
    <x v="0"/>
    <x v="0"/>
    <x v="0"/>
    <x v="0"/>
    <x v="4"/>
    <n v="15069.34"/>
    <n v="271.24811999999997"/>
    <n v="1"/>
    <n v="15069.34"/>
    <x v="5644"/>
    <n v="1.7"/>
    <n v="1660"/>
    <x v="324"/>
    <x v="5"/>
    <x v="5"/>
    <x v="5"/>
    <x v="2"/>
  </r>
  <r>
    <x v="5646"/>
    <x v="6"/>
    <x v="4"/>
    <x v="6"/>
    <x v="0"/>
    <x v="4"/>
    <n v="11317.22"/>
    <n v="203.70995999999997"/>
    <n v="1"/>
    <n v="11317.22"/>
    <x v="5645"/>
    <n v="1.58"/>
    <n v="2754"/>
    <x v="40"/>
    <x v="0"/>
    <x v="0"/>
    <x v="0"/>
    <x v="5"/>
  </r>
  <r>
    <x v="5647"/>
    <x v="7"/>
    <x v="0"/>
    <x v="7"/>
    <x v="1"/>
    <x v="1"/>
    <n v="17537.91"/>
    <n v="315.68237999999997"/>
    <n v="3"/>
    <n v="52613.73"/>
    <x v="5646"/>
    <n v="4.26"/>
    <n v="632"/>
    <x v="180"/>
    <x v="10"/>
    <x v="10"/>
    <x v="10"/>
    <x v="17"/>
  </r>
  <r>
    <x v="5648"/>
    <x v="2"/>
    <x v="2"/>
    <x v="2"/>
    <x v="2"/>
    <x v="5"/>
    <n v="4763.37"/>
    <n v="85.740659999999991"/>
    <n v="2"/>
    <n v="9526.74"/>
    <x v="5647"/>
    <n v="2.13"/>
    <n v="955"/>
    <x v="241"/>
    <x v="9"/>
    <x v="9"/>
    <x v="9"/>
    <x v="18"/>
  </r>
  <r>
    <x v="5649"/>
    <x v="8"/>
    <x v="3"/>
    <x v="8"/>
    <x v="2"/>
    <x v="5"/>
    <n v="2761.8"/>
    <n v="49.712400000000002"/>
    <n v="3"/>
    <n v="8285.4"/>
    <x v="5648"/>
    <n v="1.49"/>
    <n v="4262"/>
    <x v="176"/>
    <x v="6"/>
    <x v="6"/>
    <x v="6"/>
    <x v="9"/>
  </r>
  <r>
    <x v="5650"/>
    <x v="2"/>
    <x v="2"/>
    <x v="2"/>
    <x v="1"/>
    <x v="3"/>
    <n v="5216.84"/>
    <n v="93.903120000000001"/>
    <n v="4"/>
    <n v="20867.36"/>
    <x v="5649"/>
    <n v="3.96"/>
    <n v="2728"/>
    <x v="283"/>
    <x v="0"/>
    <x v="0"/>
    <x v="0"/>
    <x v="3"/>
  </r>
  <r>
    <x v="5651"/>
    <x v="9"/>
    <x v="1"/>
    <x v="9"/>
    <x v="1"/>
    <x v="0"/>
    <n v="17777.37"/>
    <n v="319.99265999999994"/>
    <n v="4"/>
    <n v="71109.48"/>
    <x v="5650"/>
    <n v="4.25"/>
    <n v="3463"/>
    <x v="355"/>
    <x v="10"/>
    <x v="10"/>
    <x v="10"/>
    <x v="6"/>
  </r>
  <r>
    <x v="5652"/>
    <x v="8"/>
    <x v="3"/>
    <x v="8"/>
    <x v="1"/>
    <x v="4"/>
    <n v="2307.12"/>
    <n v="41.528159999999993"/>
    <n v="2"/>
    <n v="4614.24"/>
    <x v="5651"/>
    <n v="2.42"/>
    <n v="3089"/>
    <x v="271"/>
    <x v="6"/>
    <x v="6"/>
    <x v="6"/>
    <x v="26"/>
  </r>
  <r>
    <x v="5653"/>
    <x v="9"/>
    <x v="1"/>
    <x v="9"/>
    <x v="0"/>
    <x v="0"/>
    <n v="2369.04"/>
    <n v="42.642719999999997"/>
    <n v="2"/>
    <n v="4738.08"/>
    <x v="5652"/>
    <n v="1.61"/>
    <n v="288"/>
    <x v="113"/>
    <x v="8"/>
    <x v="8"/>
    <x v="8"/>
    <x v="4"/>
  </r>
  <r>
    <x v="5654"/>
    <x v="7"/>
    <x v="0"/>
    <x v="7"/>
    <x v="1"/>
    <x v="2"/>
    <n v="13959.95"/>
    <n v="251.2791"/>
    <n v="3"/>
    <n v="41879.85"/>
    <x v="5653"/>
    <n v="3.64"/>
    <n v="4928"/>
    <x v="203"/>
    <x v="5"/>
    <x v="5"/>
    <x v="5"/>
    <x v="6"/>
  </r>
  <r>
    <x v="5655"/>
    <x v="3"/>
    <x v="3"/>
    <x v="3"/>
    <x v="1"/>
    <x v="5"/>
    <n v="19751.16"/>
    <n v="355.52087999999998"/>
    <n v="4"/>
    <n v="79004.639999999999"/>
    <x v="5654"/>
    <n v="3.12"/>
    <n v="3209"/>
    <x v="168"/>
    <x v="11"/>
    <x v="11"/>
    <x v="11"/>
    <x v="30"/>
  </r>
  <r>
    <x v="5656"/>
    <x v="6"/>
    <x v="4"/>
    <x v="6"/>
    <x v="2"/>
    <x v="0"/>
    <n v="10849.4"/>
    <n v="195.28919999999997"/>
    <n v="1"/>
    <n v="10849.4"/>
    <x v="5655"/>
    <n v="1.99"/>
    <n v="2642"/>
    <x v="181"/>
    <x v="4"/>
    <x v="4"/>
    <x v="4"/>
    <x v="25"/>
  </r>
  <r>
    <x v="5657"/>
    <x v="6"/>
    <x v="4"/>
    <x v="6"/>
    <x v="0"/>
    <x v="2"/>
    <n v="981.85"/>
    <n v="17.673299999999998"/>
    <n v="1"/>
    <n v="981.85"/>
    <x v="5656"/>
    <n v="2.33"/>
    <n v="4145"/>
    <x v="155"/>
    <x v="2"/>
    <x v="2"/>
    <x v="2"/>
    <x v="3"/>
  </r>
  <r>
    <x v="5658"/>
    <x v="9"/>
    <x v="1"/>
    <x v="9"/>
    <x v="2"/>
    <x v="2"/>
    <n v="18264.62"/>
    <n v="328.76315999999997"/>
    <n v="5"/>
    <n v="91323.1"/>
    <x v="5657"/>
    <n v="2.4"/>
    <n v="3647"/>
    <x v="117"/>
    <x v="3"/>
    <x v="3"/>
    <x v="3"/>
    <x v="18"/>
  </r>
  <r>
    <x v="5659"/>
    <x v="5"/>
    <x v="1"/>
    <x v="5"/>
    <x v="1"/>
    <x v="0"/>
    <n v="1513.87"/>
    <n v="27.249659999999995"/>
    <n v="3"/>
    <n v="4541.6099999999997"/>
    <x v="5658"/>
    <n v="1.98"/>
    <n v="4768"/>
    <x v="12"/>
    <x v="7"/>
    <x v="7"/>
    <x v="7"/>
    <x v="12"/>
  </r>
  <r>
    <x v="5660"/>
    <x v="2"/>
    <x v="2"/>
    <x v="2"/>
    <x v="0"/>
    <x v="0"/>
    <n v="1724.35"/>
    <n v="31.038299999999996"/>
    <n v="5"/>
    <n v="8621.75"/>
    <x v="5659"/>
    <n v="4.0999999999999996"/>
    <n v="860"/>
    <x v="332"/>
    <x v="5"/>
    <x v="5"/>
    <x v="5"/>
    <x v="28"/>
  </r>
  <r>
    <x v="5661"/>
    <x v="2"/>
    <x v="2"/>
    <x v="2"/>
    <x v="2"/>
    <x v="1"/>
    <n v="17465.84"/>
    <n v="314.38511999999997"/>
    <n v="3"/>
    <n v="52397.52"/>
    <x v="5660"/>
    <n v="2.52"/>
    <n v="333"/>
    <x v="217"/>
    <x v="10"/>
    <x v="10"/>
    <x v="10"/>
    <x v="22"/>
  </r>
  <r>
    <x v="5662"/>
    <x v="4"/>
    <x v="0"/>
    <x v="4"/>
    <x v="2"/>
    <x v="2"/>
    <n v="12367.76"/>
    <n v="222.61967999999999"/>
    <n v="1"/>
    <n v="12367.76"/>
    <x v="5661"/>
    <n v="4.8"/>
    <n v="3296"/>
    <x v="326"/>
    <x v="10"/>
    <x v="10"/>
    <x v="10"/>
    <x v="7"/>
  </r>
  <r>
    <x v="5663"/>
    <x v="1"/>
    <x v="1"/>
    <x v="1"/>
    <x v="1"/>
    <x v="2"/>
    <n v="17878.97"/>
    <n v="321.82146"/>
    <n v="1"/>
    <n v="17878.97"/>
    <x v="5662"/>
    <n v="1.1599999999999999"/>
    <n v="1617"/>
    <x v="203"/>
    <x v="5"/>
    <x v="5"/>
    <x v="5"/>
    <x v="6"/>
  </r>
  <r>
    <x v="5664"/>
    <x v="2"/>
    <x v="2"/>
    <x v="2"/>
    <x v="1"/>
    <x v="1"/>
    <n v="1931.55"/>
    <n v="34.767899999999997"/>
    <n v="4"/>
    <n v="7726.2"/>
    <x v="5663"/>
    <n v="2.94"/>
    <n v="1754"/>
    <x v="32"/>
    <x v="7"/>
    <x v="7"/>
    <x v="7"/>
    <x v="18"/>
  </r>
  <r>
    <x v="5665"/>
    <x v="5"/>
    <x v="1"/>
    <x v="5"/>
    <x v="0"/>
    <x v="2"/>
    <n v="9442.66"/>
    <n v="169.96787999999998"/>
    <n v="3"/>
    <n v="28327.98"/>
    <x v="5664"/>
    <n v="4.8600000000000003"/>
    <n v="4846"/>
    <x v="331"/>
    <x v="8"/>
    <x v="8"/>
    <x v="8"/>
    <x v="2"/>
  </r>
  <r>
    <x v="5666"/>
    <x v="8"/>
    <x v="3"/>
    <x v="8"/>
    <x v="0"/>
    <x v="3"/>
    <n v="6381.57"/>
    <n v="114.86825999999999"/>
    <n v="3"/>
    <n v="19144.71"/>
    <x v="5665"/>
    <n v="2.02"/>
    <n v="2173"/>
    <x v="343"/>
    <x v="3"/>
    <x v="3"/>
    <x v="3"/>
    <x v="10"/>
  </r>
  <r>
    <x v="5667"/>
    <x v="5"/>
    <x v="1"/>
    <x v="5"/>
    <x v="0"/>
    <x v="3"/>
    <n v="12527.49"/>
    <n v="225.49481999999998"/>
    <n v="3"/>
    <n v="37582.47"/>
    <x v="5666"/>
    <n v="4.6500000000000004"/>
    <n v="2713"/>
    <x v="102"/>
    <x v="3"/>
    <x v="3"/>
    <x v="3"/>
    <x v="26"/>
  </r>
  <r>
    <x v="5668"/>
    <x v="7"/>
    <x v="0"/>
    <x v="7"/>
    <x v="1"/>
    <x v="4"/>
    <n v="945.18"/>
    <n v="17.013239999999996"/>
    <n v="2"/>
    <n v="1890.36"/>
    <x v="5667"/>
    <n v="2.65"/>
    <n v="3825"/>
    <x v="174"/>
    <x v="1"/>
    <x v="1"/>
    <x v="1"/>
    <x v="19"/>
  </r>
  <r>
    <x v="5669"/>
    <x v="9"/>
    <x v="1"/>
    <x v="9"/>
    <x v="1"/>
    <x v="4"/>
    <n v="13517.21"/>
    <n v="243.30977999999996"/>
    <n v="2"/>
    <n v="27034.42"/>
    <x v="5668"/>
    <n v="4.8099999999999996"/>
    <n v="1129"/>
    <x v="97"/>
    <x v="0"/>
    <x v="0"/>
    <x v="0"/>
    <x v="28"/>
  </r>
  <r>
    <x v="5670"/>
    <x v="2"/>
    <x v="2"/>
    <x v="2"/>
    <x v="0"/>
    <x v="4"/>
    <n v="3052.57"/>
    <n v="54.946260000000002"/>
    <n v="4"/>
    <n v="12210.28"/>
    <x v="5669"/>
    <n v="2.46"/>
    <n v="3682"/>
    <x v="219"/>
    <x v="0"/>
    <x v="0"/>
    <x v="0"/>
    <x v="4"/>
  </r>
  <r>
    <x v="5671"/>
    <x v="2"/>
    <x v="2"/>
    <x v="2"/>
    <x v="2"/>
    <x v="0"/>
    <n v="6062.38"/>
    <n v="109.12284"/>
    <n v="5"/>
    <n v="30311.9"/>
    <x v="5670"/>
    <n v="2.17"/>
    <n v="1589"/>
    <x v="183"/>
    <x v="11"/>
    <x v="11"/>
    <x v="11"/>
    <x v="14"/>
  </r>
  <r>
    <x v="5672"/>
    <x v="0"/>
    <x v="0"/>
    <x v="0"/>
    <x v="1"/>
    <x v="5"/>
    <n v="4402.17"/>
    <n v="79.239059999999995"/>
    <n v="3"/>
    <n v="13206.51"/>
    <x v="5671"/>
    <n v="4.18"/>
    <n v="4291"/>
    <x v="116"/>
    <x v="3"/>
    <x v="3"/>
    <x v="3"/>
    <x v="17"/>
  </r>
  <r>
    <x v="5673"/>
    <x v="6"/>
    <x v="4"/>
    <x v="6"/>
    <x v="0"/>
    <x v="4"/>
    <n v="2270.25"/>
    <n v="40.8645"/>
    <n v="1"/>
    <n v="2270.25"/>
    <x v="5672"/>
    <n v="4.93"/>
    <n v="1128"/>
    <x v="259"/>
    <x v="4"/>
    <x v="4"/>
    <x v="4"/>
    <x v="30"/>
  </r>
  <r>
    <x v="5674"/>
    <x v="0"/>
    <x v="0"/>
    <x v="0"/>
    <x v="0"/>
    <x v="5"/>
    <n v="14530.43"/>
    <n v="261.54773999999998"/>
    <n v="5"/>
    <n v="72652.149999999994"/>
    <x v="5673"/>
    <n v="3.44"/>
    <n v="803"/>
    <x v="54"/>
    <x v="0"/>
    <x v="0"/>
    <x v="0"/>
    <x v="7"/>
  </r>
  <r>
    <x v="5675"/>
    <x v="3"/>
    <x v="3"/>
    <x v="3"/>
    <x v="1"/>
    <x v="0"/>
    <n v="2698.5"/>
    <n v="48.572999999999993"/>
    <n v="5"/>
    <n v="13492.5"/>
    <x v="5674"/>
    <n v="4.43"/>
    <n v="913"/>
    <x v="305"/>
    <x v="3"/>
    <x v="3"/>
    <x v="3"/>
    <x v="19"/>
  </r>
  <r>
    <x v="5676"/>
    <x v="4"/>
    <x v="0"/>
    <x v="4"/>
    <x v="0"/>
    <x v="0"/>
    <n v="2565.98"/>
    <n v="46.187639999999995"/>
    <n v="4"/>
    <n v="10263.92"/>
    <x v="5675"/>
    <n v="2.64"/>
    <n v="4277"/>
    <x v="342"/>
    <x v="11"/>
    <x v="11"/>
    <x v="11"/>
    <x v="15"/>
  </r>
  <r>
    <x v="5677"/>
    <x v="0"/>
    <x v="0"/>
    <x v="0"/>
    <x v="2"/>
    <x v="4"/>
    <n v="2457.7199999999998"/>
    <n v="44.238959999999992"/>
    <n v="5"/>
    <n v="12288.6"/>
    <x v="5676"/>
    <n v="3.68"/>
    <n v="3197"/>
    <x v="185"/>
    <x v="0"/>
    <x v="0"/>
    <x v="0"/>
    <x v="6"/>
  </r>
  <r>
    <x v="5678"/>
    <x v="5"/>
    <x v="1"/>
    <x v="5"/>
    <x v="1"/>
    <x v="4"/>
    <n v="11364.08"/>
    <n v="204.55343999999999"/>
    <n v="2"/>
    <n v="22728.16"/>
    <x v="5677"/>
    <n v="4.22"/>
    <n v="380"/>
    <x v="237"/>
    <x v="4"/>
    <x v="4"/>
    <x v="4"/>
    <x v="17"/>
  </r>
  <r>
    <x v="5679"/>
    <x v="8"/>
    <x v="3"/>
    <x v="8"/>
    <x v="1"/>
    <x v="3"/>
    <n v="749.57"/>
    <n v="13.49226"/>
    <n v="4"/>
    <n v="2998.28"/>
    <x v="5678"/>
    <n v="1.3"/>
    <n v="85"/>
    <x v="194"/>
    <x v="2"/>
    <x v="2"/>
    <x v="2"/>
    <x v="29"/>
  </r>
  <r>
    <x v="5680"/>
    <x v="4"/>
    <x v="0"/>
    <x v="4"/>
    <x v="2"/>
    <x v="3"/>
    <n v="779.96"/>
    <n v="14.03928"/>
    <n v="1"/>
    <n v="779.96"/>
    <x v="5679"/>
    <n v="3.79"/>
    <n v="4343"/>
    <x v="63"/>
    <x v="9"/>
    <x v="9"/>
    <x v="9"/>
    <x v="6"/>
  </r>
  <r>
    <x v="5681"/>
    <x v="4"/>
    <x v="0"/>
    <x v="4"/>
    <x v="1"/>
    <x v="4"/>
    <n v="5724.95"/>
    <n v="103.0491"/>
    <n v="4"/>
    <n v="22899.8"/>
    <x v="5680"/>
    <n v="4.67"/>
    <n v="4261"/>
    <x v="278"/>
    <x v="6"/>
    <x v="6"/>
    <x v="6"/>
    <x v="1"/>
  </r>
  <r>
    <x v="5682"/>
    <x v="9"/>
    <x v="1"/>
    <x v="9"/>
    <x v="1"/>
    <x v="0"/>
    <n v="8862.58"/>
    <n v="159.52643999999998"/>
    <n v="5"/>
    <n v="44312.9"/>
    <x v="5681"/>
    <n v="2.31"/>
    <n v="286"/>
    <x v="301"/>
    <x v="8"/>
    <x v="8"/>
    <x v="8"/>
    <x v="16"/>
  </r>
  <r>
    <x v="5683"/>
    <x v="2"/>
    <x v="2"/>
    <x v="2"/>
    <x v="2"/>
    <x v="0"/>
    <n v="3370.78"/>
    <n v="60.674039999999998"/>
    <n v="4"/>
    <n v="13483.12"/>
    <x v="5682"/>
    <n v="3.69"/>
    <n v="4707"/>
    <x v="281"/>
    <x v="1"/>
    <x v="1"/>
    <x v="1"/>
    <x v="13"/>
  </r>
  <r>
    <x v="5684"/>
    <x v="4"/>
    <x v="0"/>
    <x v="4"/>
    <x v="2"/>
    <x v="4"/>
    <n v="11553.7"/>
    <n v="207.9666"/>
    <n v="1"/>
    <n v="11553.7"/>
    <x v="5683"/>
    <n v="4.76"/>
    <n v="1260"/>
    <x v="341"/>
    <x v="0"/>
    <x v="0"/>
    <x v="0"/>
    <x v="19"/>
  </r>
  <r>
    <x v="5685"/>
    <x v="4"/>
    <x v="0"/>
    <x v="4"/>
    <x v="1"/>
    <x v="0"/>
    <n v="8581.57"/>
    <n v="154.46825999999999"/>
    <n v="1"/>
    <n v="8581.57"/>
    <x v="5684"/>
    <n v="2.2200000000000002"/>
    <n v="4029"/>
    <x v="350"/>
    <x v="6"/>
    <x v="6"/>
    <x v="6"/>
    <x v="14"/>
  </r>
  <r>
    <x v="5686"/>
    <x v="5"/>
    <x v="1"/>
    <x v="5"/>
    <x v="2"/>
    <x v="5"/>
    <n v="6008"/>
    <n v="108.14399999999999"/>
    <n v="1"/>
    <n v="6008"/>
    <x v="5685"/>
    <n v="1.47"/>
    <n v="4431"/>
    <x v="145"/>
    <x v="7"/>
    <x v="7"/>
    <x v="7"/>
    <x v="20"/>
  </r>
  <r>
    <x v="5687"/>
    <x v="8"/>
    <x v="3"/>
    <x v="8"/>
    <x v="0"/>
    <x v="4"/>
    <n v="17956.009999999998"/>
    <n v="323.20817999999997"/>
    <n v="5"/>
    <n v="89780.05"/>
    <x v="5686"/>
    <n v="4.2"/>
    <n v="3985"/>
    <x v="139"/>
    <x v="5"/>
    <x v="5"/>
    <x v="5"/>
    <x v="11"/>
  </r>
  <r>
    <x v="5688"/>
    <x v="1"/>
    <x v="1"/>
    <x v="1"/>
    <x v="0"/>
    <x v="4"/>
    <n v="10870.82"/>
    <n v="195.67475999999999"/>
    <n v="4"/>
    <n v="43483.28"/>
    <x v="5687"/>
    <n v="2.31"/>
    <n v="4819"/>
    <x v="357"/>
    <x v="9"/>
    <x v="9"/>
    <x v="9"/>
    <x v="4"/>
  </r>
  <r>
    <x v="5689"/>
    <x v="1"/>
    <x v="1"/>
    <x v="1"/>
    <x v="2"/>
    <x v="4"/>
    <n v="8685.2900000000009"/>
    <n v="156.33521999999999"/>
    <n v="1"/>
    <n v="8685.2900000000009"/>
    <x v="5688"/>
    <n v="4.08"/>
    <n v="25"/>
    <x v="113"/>
    <x v="8"/>
    <x v="8"/>
    <x v="8"/>
    <x v="4"/>
  </r>
  <r>
    <x v="5690"/>
    <x v="2"/>
    <x v="2"/>
    <x v="2"/>
    <x v="2"/>
    <x v="1"/>
    <n v="6450.83"/>
    <n v="116.11493999999999"/>
    <n v="4"/>
    <n v="25803.32"/>
    <x v="5689"/>
    <n v="2.23"/>
    <n v="4580"/>
    <x v="195"/>
    <x v="1"/>
    <x v="1"/>
    <x v="1"/>
    <x v="18"/>
  </r>
  <r>
    <x v="5691"/>
    <x v="2"/>
    <x v="2"/>
    <x v="2"/>
    <x v="1"/>
    <x v="4"/>
    <n v="11123.39"/>
    <n v="200.22101999999998"/>
    <n v="4"/>
    <n v="44493.56"/>
    <x v="5690"/>
    <n v="2.78"/>
    <n v="4136"/>
    <x v="27"/>
    <x v="9"/>
    <x v="9"/>
    <x v="9"/>
    <x v="1"/>
  </r>
  <r>
    <x v="5692"/>
    <x v="8"/>
    <x v="3"/>
    <x v="8"/>
    <x v="1"/>
    <x v="0"/>
    <n v="19036.87"/>
    <n v="342.66365999999994"/>
    <n v="1"/>
    <n v="19036.87"/>
    <x v="5691"/>
    <n v="2.7"/>
    <n v="2834"/>
    <x v="89"/>
    <x v="2"/>
    <x v="2"/>
    <x v="2"/>
    <x v="24"/>
  </r>
  <r>
    <x v="5693"/>
    <x v="9"/>
    <x v="1"/>
    <x v="9"/>
    <x v="0"/>
    <x v="1"/>
    <n v="14633.35"/>
    <n v="263.40029999999996"/>
    <n v="3"/>
    <n v="43900.05"/>
    <x v="5692"/>
    <n v="4.8"/>
    <n v="3058"/>
    <x v="102"/>
    <x v="3"/>
    <x v="3"/>
    <x v="3"/>
    <x v="26"/>
  </r>
  <r>
    <x v="5694"/>
    <x v="7"/>
    <x v="0"/>
    <x v="7"/>
    <x v="1"/>
    <x v="5"/>
    <n v="15787.95"/>
    <n v="284.18309999999997"/>
    <n v="4"/>
    <n v="63151.8"/>
    <x v="5693"/>
    <n v="3.68"/>
    <n v="3065"/>
    <x v="71"/>
    <x v="3"/>
    <x v="3"/>
    <x v="3"/>
    <x v="11"/>
  </r>
  <r>
    <x v="5695"/>
    <x v="1"/>
    <x v="1"/>
    <x v="1"/>
    <x v="2"/>
    <x v="5"/>
    <n v="18378.39"/>
    <n v="330.81101999999998"/>
    <n v="1"/>
    <n v="18378.39"/>
    <x v="5694"/>
    <n v="1.95"/>
    <n v="1608"/>
    <x v="16"/>
    <x v="2"/>
    <x v="2"/>
    <x v="2"/>
    <x v="12"/>
  </r>
  <r>
    <x v="5696"/>
    <x v="3"/>
    <x v="3"/>
    <x v="3"/>
    <x v="1"/>
    <x v="5"/>
    <n v="9982.2199999999993"/>
    <n v="179.67995999999997"/>
    <n v="1"/>
    <n v="9982.2199999999993"/>
    <x v="5695"/>
    <n v="3.15"/>
    <n v="3140"/>
    <x v="134"/>
    <x v="8"/>
    <x v="8"/>
    <x v="8"/>
    <x v="23"/>
  </r>
  <r>
    <x v="5697"/>
    <x v="5"/>
    <x v="1"/>
    <x v="5"/>
    <x v="2"/>
    <x v="5"/>
    <n v="16904.73"/>
    <n v="304.28513999999996"/>
    <n v="2"/>
    <n v="33809.46"/>
    <x v="5696"/>
    <n v="3.18"/>
    <n v="4586"/>
    <x v="1"/>
    <x v="1"/>
    <x v="1"/>
    <x v="1"/>
    <x v="1"/>
  </r>
  <r>
    <x v="5698"/>
    <x v="2"/>
    <x v="2"/>
    <x v="2"/>
    <x v="1"/>
    <x v="4"/>
    <n v="12054.64"/>
    <n v="216.98351999999997"/>
    <n v="3"/>
    <n v="36163.919999999998"/>
    <x v="5697"/>
    <n v="2.0299999999999998"/>
    <n v="3597"/>
    <x v="271"/>
    <x v="6"/>
    <x v="6"/>
    <x v="6"/>
    <x v="26"/>
  </r>
  <r>
    <x v="5699"/>
    <x v="8"/>
    <x v="3"/>
    <x v="8"/>
    <x v="2"/>
    <x v="4"/>
    <n v="14729.44"/>
    <n v="265.12991999999997"/>
    <n v="5"/>
    <n v="73647.199999999997"/>
    <x v="5698"/>
    <n v="1.19"/>
    <n v="2718"/>
    <x v="236"/>
    <x v="4"/>
    <x v="4"/>
    <x v="4"/>
    <x v="2"/>
  </r>
  <r>
    <x v="5700"/>
    <x v="1"/>
    <x v="1"/>
    <x v="1"/>
    <x v="2"/>
    <x v="5"/>
    <n v="14487.9"/>
    <n v="260.78219999999999"/>
    <n v="1"/>
    <n v="14487.9"/>
    <x v="5699"/>
    <n v="3.42"/>
    <n v="1900"/>
    <x v="192"/>
    <x v="1"/>
    <x v="1"/>
    <x v="1"/>
    <x v="28"/>
  </r>
  <r>
    <x v="5701"/>
    <x v="1"/>
    <x v="1"/>
    <x v="1"/>
    <x v="0"/>
    <x v="0"/>
    <n v="4253.91"/>
    <n v="76.570379999999986"/>
    <n v="5"/>
    <n v="21269.55"/>
    <x v="5700"/>
    <n v="2.16"/>
    <n v="3408"/>
    <x v="347"/>
    <x v="1"/>
    <x v="1"/>
    <x v="1"/>
    <x v="3"/>
  </r>
  <r>
    <x v="5702"/>
    <x v="1"/>
    <x v="1"/>
    <x v="1"/>
    <x v="1"/>
    <x v="4"/>
    <n v="9742.65"/>
    <n v="175.36769999999999"/>
    <n v="3"/>
    <n v="29227.95"/>
    <x v="5701"/>
    <n v="2.0699999999999998"/>
    <n v="1043"/>
    <x v="320"/>
    <x v="10"/>
    <x v="10"/>
    <x v="10"/>
    <x v="5"/>
  </r>
  <r>
    <x v="5703"/>
    <x v="1"/>
    <x v="1"/>
    <x v="1"/>
    <x v="2"/>
    <x v="1"/>
    <n v="16821.330000000002"/>
    <n v="302.78394000000003"/>
    <n v="1"/>
    <n v="16821.330000000002"/>
    <x v="5702"/>
    <n v="1.82"/>
    <n v="4427"/>
    <x v="245"/>
    <x v="0"/>
    <x v="0"/>
    <x v="0"/>
    <x v="18"/>
  </r>
  <r>
    <x v="5704"/>
    <x v="8"/>
    <x v="3"/>
    <x v="8"/>
    <x v="2"/>
    <x v="5"/>
    <n v="3594.56"/>
    <n v="64.702079999999995"/>
    <n v="4"/>
    <n v="14378.24"/>
    <x v="5703"/>
    <n v="1.76"/>
    <n v="3884"/>
    <x v="143"/>
    <x v="8"/>
    <x v="8"/>
    <x v="8"/>
    <x v="7"/>
  </r>
  <r>
    <x v="5705"/>
    <x v="7"/>
    <x v="0"/>
    <x v="7"/>
    <x v="0"/>
    <x v="4"/>
    <n v="18244.7"/>
    <n v="328.40460000000002"/>
    <n v="3"/>
    <n v="54734.1"/>
    <x v="5704"/>
    <n v="3.59"/>
    <n v="2685"/>
    <x v="212"/>
    <x v="10"/>
    <x v="10"/>
    <x v="10"/>
    <x v="20"/>
  </r>
  <r>
    <x v="5706"/>
    <x v="9"/>
    <x v="1"/>
    <x v="9"/>
    <x v="1"/>
    <x v="1"/>
    <n v="12291.22"/>
    <n v="221.24195999999998"/>
    <n v="3"/>
    <n v="36873.660000000003"/>
    <x v="5705"/>
    <n v="2.91"/>
    <n v="3264"/>
    <x v="63"/>
    <x v="9"/>
    <x v="9"/>
    <x v="9"/>
    <x v="6"/>
  </r>
  <r>
    <x v="5707"/>
    <x v="5"/>
    <x v="1"/>
    <x v="5"/>
    <x v="2"/>
    <x v="1"/>
    <n v="14538.25"/>
    <n v="261.68849999999998"/>
    <n v="2"/>
    <n v="29076.5"/>
    <x v="5706"/>
    <n v="1.51"/>
    <n v="738"/>
    <x v="311"/>
    <x v="5"/>
    <x v="5"/>
    <x v="5"/>
    <x v="25"/>
  </r>
  <r>
    <x v="5708"/>
    <x v="1"/>
    <x v="1"/>
    <x v="1"/>
    <x v="0"/>
    <x v="0"/>
    <n v="7350.2"/>
    <n v="132.30359999999999"/>
    <n v="3"/>
    <n v="22050.6"/>
    <x v="5707"/>
    <n v="3.36"/>
    <n v="114"/>
    <x v="20"/>
    <x v="1"/>
    <x v="1"/>
    <x v="1"/>
    <x v="5"/>
  </r>
  <r>
    <x v="5709"/>
    <x v="9"/>
    <x v="1"/>
    <x v="9"/>
    <x v="0"/>
    <x v="1"/>
    <n v="17713.060000000001"/>
    <n v="318.83508"/>
    <n v="4"/>
    <n v="70852.240000000005"/>
    <x v="5708"/>
    <n v="3.24"/>
    <n v="855"/>
    <x v="45"/>
    <x v="0"/>
    <x v="0"/>
    <x v="0"/>
    <x v="15"/>
  </r>
  <r>
    <x v="5710"/>
    <x v="9"/>
    <x v="1"/>
    <x v="9"/>
    <x v="2"/>
    <x v="5"/>
    <n v="19246.43"/>
    <n v="346.43573999999995"/>
    <n v="2"/>
    <n v="38492.86"/>
    <x v="5709"/>
    <n v="4.5"/>
    <n v="2803"/>
    <x v="335"/>
    <x v="0"/>
    <x v="0"/>
    <x v="0"/>
    <x v="21"/>
  </r>
  <r>
    <x v="5711"/>
    <x v="4"/>
    <x v="0"/>
    <x v="4"/>
    <x v="0"/>
    <x v="0"/>
    <n v="11238.87"/>
    <n v="202.29965999999999"/>
    <n v="4"/>
    <n v="44955.48"/>
    <x v="5710"/>
    <n v="3.48"/>
    <n v="1070"/>
    <x v="91"/>
    <x v="8"/>
    <x v="8"/>
    <x v="8"/>
    <x v="8"/>
  </r>
  <r>
    <x v="5712"/>
    <x v="9"/>
    <x v="1"/>
    <x v="9"/>
    <x v="2"/>
    <x v="2"/>
    <n v="6848.65"/>
    <n v="123.27569999999999"/>
    <n v="1"/>
    <n v="6848.65"/>
    <x v="5711"/>
    <n v="1.08"/>
    <n v="1172"/>
    <x v="225"/>
    <x v="5"/>
    <x v="5"/>
    <x v="5"/>
    <x v="14"/>
  </r>
  <r>
    <x v="5713"/>
    <x v="9"/>
    <x v="1"/>
    <x v="9"/>
    <x v="0"/>
    <x v="4"/>
    <n v="9121.8700000000008"/>
    <n v="164.19365999999999"/>
    <n v="4"/>
    <n v="36487.480000000003"/>
    <x v="5712"/>
    <n v="4.17"/>
    <n v="4260"/>
    <x v="327"/>
    <x v="4"/>
    <x v="4"/>
    <x v="4"/>
    <x v="5"/>
  </r>
  <r>
    <x v="5714"/>
    <x v="6"/>
    <x v="4"/>
    <x v="6"/>
    <x v="1"/>
    <x v="3"/>
    <n v="2152.23"/>
    <n v="38.740139999999997"/>
    <n v="5"/>
    <n v="10761.15"/>
    <x v="5713"/>
    <n v="4.7300000000000004"/>
    <n v="257"/>
    <x v="163"/>
    <x v="3"/>
    <x v="3"/>
    <x v="3"/>
    <x v="25"/>
  </r>
  <r>
    <x v="5715"/>
    <x v="3"/>
    <x v="3"/>
    <x v="3"/>
    <x v="2"/>
    <x v="2"/>
    <n v="5004.46"/>
    <n v="90.080279999999988"/>
    <n v="4"/>
    <n v="20017.84"/>
    <x v="5714"/>
    <n v="3.58"/>
    <n v="715"/>
    <x v="307"/>
    <x v="2"/>
    <x v="2"/>
    <x v="2"/>
    <x v="10"/>
  </r>
  <r>
    <x v="5716"/>
    <x v="9"/>
    <x v="1"/>
    <x v="9"/>
    <x v="1"/>
    <x v="0"/>
    <n v="12151.94"/>
    <n v="218.73491999999999"/>
    <n v="4"/>
    <n v="48607.76"/>
    <x v="5715"/>
    <n v="3.79"/>
    <n v="2365"/>
    <x v="138"/>
    <x v="0"/>
    <x v="0"/>
    <x v="0"/>
    <x v="8"/>
  </r>
  <r>
    <x v="5717"/>
    <x v="6"/>
    <x v="4"/>
    <x v="6"/>
    <x v="2"/>
    <x v="4"/>
    <n v="14882.23"/>
    <n v="267.88013999999998"/>
    <n v="4"/>
    <n v="59528.92"/>
    <x v="5716"/>
    <n v="1.58"/>
    <n v="247"/>
    <x v="102"/>
    <x v="3"/>
    <x v="3"/>
    <x v="3"/>
    <x v="26"/>
  </r>
  <r>
    <x v="5718"/>
    <x v="3"/>
    <x v="3"/>
    <x v="3"/>
    <x v="1"/>
    <x v="1"/>
    <n v="12032.88"/>
    <n v="216.59183999999996"/>
    <n v="5"/>
    <n v="60164.4"/>
    <x v="5717"/>
    <n v="4.1399999999999997"/>
    <n v="4094"/>
    <x v="333"/>
    <x v="8"/>
    <x v="8"/>
    <x v="8"/>
    <x v="26"/>
  </r>
  <r>
    <x v="5719"/>
    <x v="8"/>
    <x v="3"/>
    <x v="8"/>
    <x v="2"/>
    <x v="0"/>
    <n v="916.61"/>
    <n v="16.49898"/>
    <n v="2"/>
    <n v="1833.22"/>
    <x v="5718"/>
    <n v="3.43"/>
    <n v="3546"/>
    <x v="60"/>
    <x v="4"/>
    <x v="4"/>
    <x v="4"/>
    <x v="9"/>
  </r>
  <r>
    <x v="5720"/>
    <x v="0"/>
    <x v="0"/>
    <x v="0"/>
    <x v="0"/>
    <x v="3"/>
    <n v="7663.75"/>
    <n v="137.94749999999999"/>
    <n v="5"/>
    <n v="38318.75"/>
    <x v="5719"/>
    <n v="4.72"/>
    <n v="1977"/>
    <x v="282"/>
    <x v="8"/>
    <x v="8"/>
    <x v="8"/>
    <x v="18"/>
  </r>
  <r>
    <x v="5721"/>
    <x v="4"/>
    <x v="0"/>
    <x v="4"/>
    <x v="0"/>
    <x v="4"/>
    <n v="3130.26"/>
    <n v="56.344679999999997"/>
    <n v="4"/>
    <n v="12521.04"/>
    <x v="5720"/>
    <n v="3.11"/>
    <n v="3915"/>
    <x v="92"/>
    <x v="5"/>
    <x v="5"/>
    <x v="5"/>
    <x v="1"/>
  </r>
  <r>
    <x v="5722"/>
    <x v="6"/>
    <x v="4"/>
    <x v="6"/>
    <x v="1"/>
    <x v="2"/>
    <n v="13827.8"/>
    <n v="248.90039999999996"/>
    <n v="5"/>
    <n v="69139"/>
    <x v="5721"/>
    <n v="2.68"/>
    <n v="1149"/>
    <x v="60"/>
    <x v="4"/>
    <x v="4"/>
    <x v="4"/>
    <x v="9"/>
  </r>
  <r>
    <x v="5723"/>
    <x v="4"/>
    <x v="0"/>
    <x v="4"/>
    <x v="1"/>
    <x v="2"/>
    <n v="12993.45"/>
    <n v="233.88210000000001"/>
    <n v="2"/>
    <n v="25986.9"/>
    <x v="5722"/>
    <n v="4.42"/>
    <n v="3776"/>
    <x v="209"/>
    <x v="7"/>
    <x v="7"/>
    <x v="7"/>
    <x v="13"/>
  </r>
  <r>
    <x v="5724"/>
    <x v="5"/>
    <x v="1"/>
    <x v="5"/>
    <x v="0"/>
    <x v="4"/>
    <n v="16096.51"/>
    <n v="289.73717999999997"/>
    <n v="4"/>
    <n v="64386.04"/>
    <x v="5723"/>
    <n v="1.2"/>
    <n v="4218"/>
    <x v="257"/>
    <x v="7"/>
    <x v="7"/>
    <x v="7"/>
    <x v="30"/>
  </r>
  <r>
    <x v="5725"/>
    <x v="7"/>
    <x v="0"/>
    <x v="7"/>
    <x v="0"/>
    <x v="1"/>
    <n v="12161.38"/>
    <n v="218.90483999999998"/>
    <n v="2"/>
    <n v="24322.76"/>
    <x v="5724"/>
    <n v="3.76"/>
    <n v="4262"/>
    <x v="130"/>
    <x v="4"/>
    <x v="4"/>
    <x v="4"/>
    <x v="16"/>
  </r>
  <r>
    <x v="5726"/>
    <x v="0"/>
    <x v="0"/>
    <x v="0"/>
    <x v="1"/>
    <x v="0"/>
    <n v="14819.45"/>
    <n v="266.75009999999997"/>
    <n v="1"/>
    <n v="14819.45"/>
    <x v="5725"/>
    <n v="4.83"/>
    <n v="1350"/>
    <x v="254"/>
    <x v="11"/>
    <x v="11"/>
    <x v="11"/>
    <x v="27"/>
  </r>
  <r>
    <x v="5727"/>
    <x v="3"/>
    <x v="3"/>
    <x v="3"/>
    <x v="2"/>
    <x v="1"/>
    <n v="17664.77"/>
    <n v="317.96585999999996"/>
    <n v="2"/>
    <n v="35329.54"/>
    <x v="5726"/>
    <n v="3.41"/>
    <n v="2724"/>
    <x v="152"/>
    <x v="3"/>
    <x v="3"/>
    <x v="3"/>
    <x v="30"/>
  </r>
  <r>
    <x v="5728"/>
    <x v="8"/>
    <x v="3"/>
    <x v="8"/>
    <x v="1"/>
    <x v="3"/>
    <n v="9696.2800000000007"/>
    <n v="174.53304"/>
    <n v="3"/>
    <n v="29088.84"/>
    <x v="5727"/>
    <n v="4.5599999999999996"/>
    <n v="288"/>
    <x v="253"/>
    <x v="6"/>
    <x v="6"/>
    <x v="6"/>
    <x v="10"/>
  </r>
  <r>
    <x v="5729"/>
    <x v="3"/>
    <x v="3"/>
    <x v="3"/>
    <x v="0"/>
    <x v="0"/>
    <n v="14302.56"/>
    <n v="257.44607999999999"/>
    <n v="5"/>
    <n v="71512.800000000003"/>
    <x v="5728"/>
    <n v="4.71"/>
    <n v="3576"/>
    <x v="183"/>
    <x v="11"/>
    <x v="11"/>
    <x v="11"/>
    <x v="14"/>
  </r>
  <r>
    <x v="5730"/>
    <x v="2"/>
    <x v="2"/>
    <x v="2"/>
    <x v="0"/>
    <x v="0"/>
    <n v="16063.25"/>
    <n v="289.13849999999996"/>
    <n v="1"/>
    <n v="16063.25"/>
    <x v="5729"/>
    <n v="1.28"/>
    <n v="978"/>
    <x v="216"/>
    <x v="11"/>
    <x v="11"/>
    <x v="11"/>
    <x v="29"/>
  </r>
  <r>
    <x v="5731"/>
    <x v="5"/>
    <x v="1"/>
    <x v="5"/>
    <x v="1"/>
    <x v="0"/>
    <n v="11758.36"/>
    <n v="211.65047999999999"/>
    <n v="3"/>
    <n v="35275.08"/>
    <x v="5730"/>
    <n v="3.58"/>
    <n v="3983"/>
    <x v="118"/>
    <x v="7"/>
    <x v="7"/>
    <x v="7"/>
    <x v="10"/>
  </r>
  <r>
    <x v="5732"/>
    <x v="7"/>
    <x v="0"/>
    <x v="7"/>
    <x v="2"/>
    <x v="3"/>
    <n v="174.51"/>
    <n v="3.1411799999999994"/>
    <n v="3"/>
    <n v="523.53"/>
    <x v="5731"/>
    <n v="2.5299999999999998"/>
    <n v="3295"/>
    <x v="354"/>
    <x v="6"/>
    <x v="6"/>
    <x v="6"/>
    <x v="16"/>
  </r>
  <r>
    <x v="5733"/>
    <x v="5"/>
    <x v="1"/>
    <x v="5"/>
    <x v="2"/>
    <x v="4"/>
    <n v="15881.56"/>
    <n v="285.86807999999996"/>
    <n v="1"/>
    <n v="15881.56"/>
    <x v="5732"/>
    <n v="2.95"/>
    <n v="1752"/>
    <x v="214"/>
    <x v="10"/>
    <x v="10"/>
    <x v="10"/>
    <x v="27"/>
  </r>
  <r>
    <x v="5734"/>
    <x v="1"/>
    <x v="1"/>
    <x v="1"/>
    <x v="1"/>
    <x v="0"/>
    <n v="18467.14"/>
    <n v="332.40851999999995"/>
    <n v="5"/>
    <n v="92335.7"/>
    <x v="5733"/>
    <n v="1.08"/>
    <n v="4833"/>
    <x v="102"/>
    <x v="3"/>
    <x v="3"/>
    <x v="3"/>
    <x v="26"/>
  </r>
  <r>
    <x v="5735"/>
    <x v="7"/>
    <x v="0"/>
    <x v="7"/>
    <x v="1"/>
    <x v="5"/>
    <n v="2368.19"/>
    <n v="42.627420000000001"/>
    <n v="2"/>
    <n v="4736.38"/>
    <x v="5734"/>
    <n v="2.96"/>
    <n v="2115"/>
    <x v="143"/>
    <x v="8"/>
    <x v="8"/>
    <x v="8"/>
    <x v="7"/>
  </r>
  <r>
    <x v="5736"/>
    <x v="6"/>
    <x v="4"/>
    <x v="6"/>
    <x v="2"/>
    <x v="3"/>
    <n v="8166.56"/>
    <n v="146.99807999999999"/>
    <n v="3"/>
    <n v="24499.68"/>
    <x v="5735"/>
    <n v="1.82"/>
    <n v="3161"/>
    <x v="30"/>
    <x v="5"/>
    <x v="5"/>
    <x v="5"/>
    <x v="17"/>
  </r>
  <r>
    <x v="5737"/>
    <x v="5"/>
    <x v="1"/>
    <x v="5"/>
    <x v="1"/>
    <x v="2"/>
    <n v="1277.8599999999999"/>
    <n v="23.001479999999997"/>
    <n v="4"/>
    <n v="5111.4399999999996"/>
    <x v="5736"/>
    <n v="3.21"/>
    <n v="4431"/>
    <x v="259"/>
    <x v="4"/>
    <x v="4"/>
    <x v="4"/>
    <x v="30"/>
  </r>
  <r>
    <x v="5738"/>
    <x v="1"/>
    <x v="1"/>
    <x v="1"/>
    <x v="0"/>
    <x v="5"/>
    <n v="11160.7"/>
    <n v="200.89259999999999"/>
    <n v="5"/>
    <n v="55803.5"/>
    <x v="5737"/>
    <n v="2.67"/>
    <n v="2409"/>
    <x v="41"/>
    <x v="6"/>
    <x v="6"/>
    <x v="6"/>
    <x v="19"/>
  </r>
  <r>
    <x v="5739"/>
    <x v="4"/>
    <x v="0"/>
    <x v="4"/>
    <x v="2"/>
    <x v="1"/>
    <n v="9654.32"/>
    <n v="173.77775999999997"/>
    <n v="4"/>
    <n v="38617.279999999999"/>
    <x v="5738"/>
    <n v="3.51"/>
    <n v="3741"/>
    <x v="65"/>
    <x v="6"/>
    <x v="6"/>
    <x v="6"/>
    <x v="22"/>
  </r>
  <r>
    <x v="5740"/>
    <x v="1"/>
    <x v="1"/>
    <x v="1"/>
    <x v="0"/>
    <x v="2"/>
    <n v="7281.08"/>
    <n v="131.05944"/>
    <n v="5"/>
    <n v="36405.4"/>
    <x v="5739"/>
    <n v="3.84"/>
    <n v="4965"/>
    <x v="5"/>
    <x v="5"/>
    <x v="5"/>
    <x v="5"/>
    <x v="5"/>
  </r>
  <r>
    <x v="5741"/>
    <x v="5"/>
    <x v="1"/>
    <x v="5"/>
    <x v="2"/>
    <x v="4"/>
    <n v="12469.29"/>
    <n v="224.44721999999999"/>
    <n v="1"/>
    <n v="12469.29"/>
    <x v="5740"/>
    <n v="5"/>
    <n v="4543"/>
    <x v="26"/>
    <x v="2"/>
    <x v="2"/>
    <x v="2"/>
    <x v="9"/>
  </r>
  <r>
    <x v="5742"/>
    <x v="0"/>
    <x v="0"/>
    <x v="0"/>
    <x v="0"/>
    <x v="4"/>
    <n v="18274.099999999999"/>
    <n v="328.93379999999996"/>
    <n v="4"/>
    <n v="73096.399999999994"/>
    <x v="5741"/>
    <n v="4.87"/>
    <n v="3302"/>
    <x v="84"/>
    <x v="10"/>
    <x v="10"/>
    <x v="10"/>
    <x v="9"/>
  </r>
  <r>
    <x v="5743"/>
    <x v="1"/>
    <x v="1"/>
    <x v="1"/>
    <x v="2"/>
    <x v="2"/>
    <n v="17168.849999999999"/>
    <n v="309.03929999999997"/>
    <n v="5"/>
    <n v="85844.25"/>
    <x v="5742"/>
    <n v="1.1299999999999999"/>
    <n v="4016"/>
    <x v="41"/>
    <x v="6"/>
    <x v="6"/>
    <x v="6"/>
    <x v="19"/>
  </r>
  <r>
    <x v="5744"/>
    <x v="0"/>
    <x v="0"/>
    <x v="0"/>
    <x v="1"/>
    <x v="1"/>
    <n v="3893.01"/>
    <n v="70.074179999999998"/>
    <n v="4"/>
    <n v="15572.04"/>
    <x v="5743"/>
    <n v="2.2200000000000002"/>
    <n v="443"/>
    <x v="62"/>
    <x v="2"/>
    <x v="2"/>
    <x v="2"/>
    <x v="13"/>
  </r>
  <r>
    <x v="5745"/>
    <x v="9"/>
    <x v="1"/>
    <x v="9"/>
    <x v="2"/>
    <x v="1"/>
    <n v="13861.23"/>
    <n v="249.50213999999997"/>
    <n v="1"/>
    <n v="13861.23"/>
    <x v="5744"/>
    <n v="2.72"/>
    <n v="351"/>
    <x v="270"/>
    <x v="9"/>
    <x v="9"/>
    <x v="9"/>
    <x v="26"/>
  </r>
  <r>
    <x v="5746"/>
    <x v="4"/>
    <x v="0"/>
    <x v="4"/>
    <x v="1"/>
    <x v="0"/>
    <n v="16364.5"/>
    <n v="294.56099999999998"/>
    <n v="4"/>
    <n v="65458"/>
    <x v="5745"/>
    <n v="1.79"/>
    <n v="3198"/>
    <x v="305"/>
    <x v="3"/>
    <x v="3"/>
    <x v="3"/>
    <x v="19"/>
  </r>
  <r>
    <x v="5747"/>
    <x v="6"/>
    <x v="4"/>
    <x v="6"/>
    <x v="1"/>
    <x v="5"/>
    <n v="18830.52"/>
    <n v="338.94935999999996"/>
    <n v="2"/>
    <n v="37661.040000000001"/>
    <x v="5746"/>
    <n v="1.21"/>
    <n v="2656"/>
    <x v="260"/>
    <x v="4"/>
    <x v="4"/>
    <x v="4"/>
    <x v="1"/>
  </r>
  <r>
    <x v="5748"/>
    <x v="3"/>
    <x v="3"/>
    <x v="3"/>
    <x v="2"/>
    <x v="2"/>
    <n v="13375.05"/>
    <n v="240.75089999999997"/>
    <n v="3"/>
    <n v="40125.15"/>
    <x v="5747"/>
    <n v="1.39"/>
    <n v="2533"/>
    <x v="200"/>
    <x v="2"/>
    <x v="2"/>
    <x v="2"/>
    <x v="19"/>
  </r>
  <r>
    <x v="5749"/>
    <x v="8"/>
    <x v="3"/>
    <x v="8"/>
    <x v="2"/>
    <x v="1"/>
    <n v="15238.96"/>
    <n v="274.30127999999996"/>
    <n v="1"/>
    <n v="15238.96"/>
    <x v="5748"/>
    <n v="4.1100000000000003"/>
    <n v="1544"/>
    <x v="93"/>
    <x v="7"/>
    <x v="7"/>
    <x v="7"/>
    <x v="26"/>
  </r>
  <r>
    <x v="5750"/>
    <x v="9"/>
    <x v="1"/>
    <x v="9"/>
    <x v="2"/>
    <x v="2"/>
    <n v="16008.35"/>
    <n v="288.15029999999996"/>
    <n v="5"/>
    <n v="80041.75"/>
    <x v="5749"/>
    <n v="1.47"/>
    <n v="5000"/>
    <x v="14"/>
    <x v="3"/>
    <x v="3"/>
    <x v="3"/>
    <x v="0"/>
  </r>
  <r>
    <x v="5751"/>
    <x v="9"/>
    <x v="1"/>
    <x v="9"/>
    <x v="1"/>
    <x v="3"/>
    <n v="1773.8"/>
    <n v="31.928399999999996"/>
    <n v="3"/>
    <n v="5321.4"/>
    <x v="5750"/>
    <n v="2.58"/>
    <n v="3072"/>
    <x v="169"/>
    <x v="10"/>
    <x v="10"/>
    <x v="10"/>
    <x v="19"/>
  </r>
  <r>
    <x v="5752"/>
    <x v="8"/>
    <x v="3"/>
    <x v="8"/>
    <x v="0"/>
    <x v="4"/>
    <n v="18077.62"/>
    <n v="325.39715999999999"/>
    <n v="2"/>
    <n v="36155.24"/>
    <x v="5751"/>
    <n v="3.85"/>
    <n v="3216"/>
    <x v="11"/>
    <x v="2"/>
    <x v="2"/>
    <x v="2"/>
    <x v="11"/>
  </r>
  <r>
    <x v="5753"/>
    <x v="6"/>
    <x v="4"/>
    <x v="6"/>
    <x v="1"/>
    <x v="0"/>
    <n v="4450.9799999999996"/>
    <n v="80.11763999999998"/>
    <n v="4"/>
    <n v="17803.919999999998"/>
    <x v="5752"/>
    <n v="2.16"/>
    <n v="2280"/>
    <x v="48"/>
    <x v="6"/>
    <x v="6"/>
    <x v="6"/>
    <x v="27"/>
  </r>
  <r>
    <x v="5754"/>
    <x v="7"/>
    <x v="0"/>
    <x v="7"/>
    <x v="2"/>
    <x v="0"/>
    <n v="9461.5300000000007"/>
    <n v="170.30753999999999"/>
    <n v="5"/>
    <n v="47307.65"/>
    <x v="5753"/>
    <n v="1.26"/>
    <n v="396"/>
    <x v="299"/>
    <x v="0"/>
    <x v="0"/>
    <x v="0"/>
    <x v="13"/>
  </r>
  <r>
    <x v="5755"/>
    <x v="2"/>
    <x v="2"/>
    <x v="2"/>
    <x v="1"/>
    <x v="5"/>
    <n v="10839.05"/>
    <n v="195.10289999999998"/>
    <n v="3"/>
    <n v="32517.15"/>
    <x v="5754"/>
    <n v="3.43"/>
    <n v="4502"/>
    <x v="103"/>
    <x v="10"/>
    <x v="10"/>
    <x v="10"/>
    <x v="14"/>
  </r>
  <r>
    <x v="5756"/>
    <x v="6"/>
    <x v="4"/>
    <x v="6"/>
    <x v="0"/>
    <x v="5"/>
    <n v="7010.29"/>
    <n v="126.18521999999999"/>
    <n v="2"/>
    <n v="14020.58"/>
    <x v="5755"/>
    <n v="1.1100000000000001"/>
    <n v="1946"/>
    <x v="272"/>
    <x v="7"/>
    <x v="7"/>
    <x v="7"/>
    <x v="24"/>
  </r>
  <r>
    <x v="5757"/>
    <x v="4"/>
    <x v="0"/>
    <x v="4"/>
    <x v="0"/>
    <x v="2"/>
    <n v="3907.08"/>
    <n v="70.327439999999996"/>
    <n v="3"/>
    <n v="11721.24"/>
    <x v="5756"/>
    <n v="2.54"/>
    <n v="4204"/>
    <x v="223"/>
    <x v="2"/>
    <x v="2"/>
    <x v="2"/>
    <x v="16"/>
  </r>
  <r>
    <x v="5758"/>
    <x v="7"/>
    <x v="0"/>
    <x v="7"/>
    <x v="1"/>
    <x v="0"/>
    <n v="16080.95"/>
    <n v="289.45709999999997"/>
    <n v="4"/>
    <n v="64323.8"/>
    <x v="5757"/>
    <n v="4.9000000000000004"/>
    <n v="1150"/>
    <x v="333"/>
    <x v="8"/>
    <x v="8"/>
    <x v="8"/>
    <x v="26"/>
  </r>
  <r>
    <x v="5759"/>
    <x v="4"/>
    <x v="0"/>
    <x v="4"/>
    <x v="1"/>
    <x v="0"/>
    <n v="12514.65"/>
    <n v="225.26369999999997"/>
    <n v="2"/>
    <n v="25029.3"/>
    <x v="5758"/>
    <n v="2.61"/>
    <n v="4601"/>
    <x v="38"/>
    <x v="10"/>
    <x v="10"/>
    <x v="10"/>
    <x v="15"/>
  </r>
  <r>
    <x v="5760"/>
    <x v="6"/>
    <x v="4"/>
    <x v="6"/>
    <x v="1"/>
    <x v="5"/>
    <n v="4770.4799999999996"/>
    <n v="85.868639999999985"/>
    <n v="4"/>
    <n v="19081.919999999998"/>
    <x v="5759"/>
    <n v="2.7"/>
    <n v="2140"/>
    <x v="87"/>
    <x v="11"/>
    <x v="11"/>
    <x v="11"/>
    <x v="5"/>
  </r>
  <r>
    <x v="5761"/>
    <x v="4"/>
    <x v="0"/>
    <x v="4"/>
    <x v="2"/>
    <x v="0"/>
    <n v="8336.36"/>
    <n v="150.05448000000001"/>
    <n v="3"/>
    <n v="25009.08"/>
    <x v="5760"/>
    <n v="4.55"/>
    <n v="4000"/>
    <x v="20"/>
    <x v="1"/>
    <x v="1"/>
    <x v="1"/>
    <x v="5"/>
  </r>
  <r>
    <x v="5762"/>
    <x v="1"/>
    <x v="1"/>
    <x v="1"/>
    <x v="2"/>
    <x v="3"/>
    <n v="474.95"/>
    <n v="8.5490999999999993"/>
    <n v="5"/>
    <n v="2374.75"/>
    <x v="5761"/>
    <n v="3.18"/>
    <n v="4324"/>
    <x v="6"/>
    <x v="3"/>
    <x v="3"/>
    <x v="3"/>
    <x v="6"/>
  </r>
  <r>
    <x v="5763"/>
    <x v="4"/>
    <x v="0"/>
    <x v="4"/>
    <x v="2"/>
    <x v="5"/>
    <n v="9303.94"/>
    <n v="167.47092000000001"/>
    <n v="2"/>
    <n v="18607.88"/>
    <x v="5762"/>
    <n v="4.62"/>
    <n v="2057"/>
    <x v="106"/>
    <x v="3"/>
    <x v="3"/>
    <x v="3"/>
    <x v="1"/>
  </r>
  <r>
    <x v="5764"/>
    <x v="4"/>
    <x v="0"/>
    <x v="4"/>
    <x v="2"/>
    <x v="2"/>
    <n v="15680.28"/>
    <n v="282.24504000000002"/>
    <n v="3"/>
    <n v="47040.84"/>
    <x v="5763"/>
    <n v="3.88"/>
    <n v="1841"/>
    <x v="138"/>
    <x v="0"/>
    <x v="0"/>
    <x v="0"/>
    <x v="8"/>
  </r>
  <r>
    <x v="5765"/>
    <x v="7"/>
    <x v="0"/>
    <x v="7"/>
    <x v="1"/>
    <x v="4"/>
    <n v="1804.26"/>
    <n v="32.476679999999995"/>
    <n v="5"/>
    <n v="9021.2999999999993"/>
    <x v="5764"/>
    <n v="1.79"/>
    <n v="3758"/>
    <x v="5"/>
    <x v="5"/>
    <x v="5"/>
    <x v="5"/>
    <x v="5"/>
  </r>
  <r>
    <x v="5766"/>
    <x v="5"/>
    <x v="1"/>
    <x v="5"/>
    <x v="2"/>
    <x v="2"/>
    <n v="11973.72"/>
    <n v="215.52695999999997"/>
    <n v="4"/>
    <n v="47894.879999999997"/>
    <x v="5765"/>
    <n v="2.38"/>
    <n v="2353"/>
    <x v="237"/>
    <x v="4"/>
    <x v="4"/>
    <x v="4"/>
    <x v="17"/>
  </r>
  <r>
    <x v="5767"/>
    <x v="5"/>
    <x v="1"/>
    <x v="5"/>
    <x v="0"/>
    <x v="5"/>
    <n v="16568.099999999999"/>
    <n v="298.22579999999994"/>
    <n v="3"/>
    <n v="49704.3"/>
    <x v="5766"/>
    <n v="2.86"/>
    <n v="932"/>
    <x v="280"/>
    <x v="11"/>
    <x v="11"/>
    <x v="11"/>
    <x v="7"/>
  </r>
  <r>
    <x v="5768"/>
    <x v="5"/>
    <x v="1"/>
    <x v="5"/>
    <x v="1"/>
    <x v="3"/>
    <n v="10107.68"/>
    <n v="181.93823999999998"/>
    <n v="4"/>
    <n v="40430.720000000001"/>
    <x v="5767"/>
    <n v="2.14"/>
    <n v="4529"/>
    <x v="61"/>
    <x v="8"/>
    <x v="8"/>
    <x v="8"/>
    <x v="11"/>
  </r>
  <r>
    <x v="5769"/>
    <x v="4"/>
    <x v="0"/>
    <x v="4"/>
    <x v="2"/>
    <x v="4"/>
    <n v="1750.89"/>
    <n v="31.516020000000001"/>
    <n v="2"/>
    <n v="3501.78"/>
    <x v="5768"/>
    <n v="2.25"/>
    <n v="4545"/>
    <x v="224"/>
    <x v="1"/>
    <x v="1"/>
    <x v="1"/>
    <x v="22"/>
  </r>
  <r>
    <x v="5770"/>
    <x v="6"/>
    <x v="4"/>
    <x v="6"/>
    <x v="2"/>
    <x v="4"/>
    <n v="4909.95"/>
    <n v="88.379099999999994"/>
    <n v="4"/>
    <n v="19639.8"/>
    <x v="5769"/>
    <n v="4.43"/>
    <n v="2531"/>
    <x v="38"/>
    <x v="10"/>
    <x v="10"/>
    <x v="10"/>
    <x v="15"/>
  </r>
  <r>
    <x v="5771"/>
    <x v="8"/>
    <x v="3"/>
    <x v="8"/>
    <x v="2"/>
    <x v="4"/>
    <n v="2538.75"/>
    <n v="45.697499999999998"/>
    <n v="1"/>
    <n v="2538.75"/>
    <x v="5770"/>
    <n v="4.74"/>
    <n v="4613"/>
    <x v="74"/>
    <x v="0"/>
    <x v="0"/>
    <x v="0"/>
    <x v="1"/>
  </r>
  <r>
    <x v="5772"/>
    <x v="7"/>
    <x v="0"/>
    <x v="7"/>
    <x v="0"/>
    <x v="0"/>
    <n v="4136.9399999999996"/>
    <n v="74.464919999999992"/>
    <n v="3"/>
    <n v="12410.82"/>
    <x v="5771"/>
    <n v="3.94"/>
    <n v="3062"/>
    <x v="62"/>
    <x v="2"/>
    <x v="2"/>
    <x v="2"/>
    <x v="13"/>
  </r>
  <r>
    <x v="5773"/>
    <x v="1"/>
    <x v="1"/>
    <x v="1"/>
    <x v="2"/>
    <x v="3"/>
    <n v="5826.73"/>
    <n v="104.88113999999999"/>
    <n v="5"/>
    <n v="29133.65"/>
    <x v="5772"/>
    <n v="1.65"/>
    <n v="216"/>
    <x v="132"/>
    <x v="6"/>
    <x v="6"/>
    <x v="6"/>
    <x v="8"/>
  </r>
  <r>
    <x v="5774"/>
    <x v="3"/>
    <x v="3"/>
    <x v="3"/>
    <x v="1"/>
    <x v="0"/>
    <n v="9438.2000000000007"/>
    <n v="169.88759999999999"/>
    <n v="4"/>
    <n v="37752.800000000003"/>
    <x v="5773"/>
    <n v="3.19"/>
    <n v="1262"/>
    <x v="171"/>
    <x v="5"/>
    <x v="5"/>
    <x v="5"/>
    <x v="23"/>
  </r>
  <r>
    <x v="5775"/>
    <x v="9"/>
    <x v="1"/>
    <x v="9"/>
    <x v="0"/>
    <x v="1"/>
    <n v="17892.330000000002"/>
    <n v="322.06193999999999"/>
    <n v="4"/>
    <n v="71569.320000000007"/>
    <x v="5774"/>
    <n v="2.61"/>
    <n v="3268"/>
    <x v="191"/>
    <x v="1"/>
    <x v="1"/>
    <x v="1"/>
    <x v="30"/>
  </r>
  <r>
    <x v="5776"/>
    <x v="7"/>
    <x v="0"/>
    <x v="7"/>
    <x v="0"/>
    <x v="1"/>
    <n v="14058.63"/>
    <n v="253.05533999999997"/>
    <n v="2"/>
    <n v="28117.26"/>
    <x v="5775"/>
    <n v="4.74"/>
    <n v="1909"/>
    <x v="191"/>
    <x v="1"/>
    <x v="1"/>
    <x v="1"/>
    <x v="30"/>
  </r>
  <r>
    <x v="5777"/>
    <x v="8"/>
    <x v="3"/>
    <x v="8"/>
    <x v="1"/>
    <x v="2"/>
    <n v="5986.65"/>
    <n v="107.75969999999998"/>
    <n v="5"/>
    <n v="29933.25"/>
    <x v="5776"/>
    <n v="1.79"/>
    <n v="583"/>
    <x v="201"/>
    <x v="2"/>
    <x v="2"/>
    <x v="2"/>
    <x v="8"/>
  </r>
  <r>
    <x v="5778"/>
    <x v="6"/>
    <x v="4"/>
    <x v="6"/>
    <x v="1"/>
    <x v="2"/>
    <n v="4427.75"/>
    <n v="79.6995"/>
    <n v="3"/>
    <n v="13283.25"/>
    <x v="5777"/>
    <n v="4.6500000000000004"/>
    <n v="3052"/>
    <x v="334"/>
    <x v="0"/>
    <x v="0"/>
    <x v="0"/>
    <x v="16"/>
  </r>
  <r>
    <x v="5779"/>
    <x v="1"/>
    <x v="1"/>
    <x v="1"/>
    <x v="1"/>
    <x v="2"/>
    <n v="426.24"/>
    <n v="7.6723199999999991"/>
    <n v="2"/>
    <n v="852.48"/>
    <x v="5778"/>
    <n v="2.77"/>
    <n v="632"/>
    <x v="224"/>
    <x v="1"/>
    <x v="1"/>
    <x v="1"/>
    <x v="22"/>
  </r>
  <r>
    <x v="5780"/>
    <x v="1"/>
    <x v="1"/>
    <x v="1"/>
    <x v="1"/>
    <x v="0"/>
    <n v="2467.1999999999998"/>
    <n v="44.40959999999999"/>
    <n v="4"/>
    <n v="9868.7999999999993"/>
    <x v="5779"/>
    <n v="3"/>
    <n v="944"/>
    <x v="248"/>
    <x v="1"/>
    <x v="1"/>
    <x v="1"/>
    <x v="7"/>
  </r>
  <r>
    <x v="5781"/>
    <x v="1"/>
    <x v="1"/>
    <x v="1"/>
    <x v="2"/>
    <x v="5"/>
    <n v="6671.4"/>
    <n v="120.08519999999999"/>
    <n v="2"/>
    <n v="13342.8"/>
    <x v="5780"/>
    <n v="2.09"/>
    <n v="4809"/>
    <x v="38"/>
    <x v="10"/>
    <x v="10"/>
    <x v="10"/>
    <x v="15"/>
  </r>
  <r>
    <x v="5782"/>
    <x v="1"/>
    <x v="1"/>
    <x v="1"/>
    <x v="0"/>
    <x v="3"/>
    <n v="7788.94"/>
    <n v="140.20091999999997"/>
    <n v="3"/>
    <n v="23366.82"/>
    <x v="5781"/>
    <n v="3.71"/>
    <n v="3938"/>
    <x v="257"/>
    <x v="7"/>
    <x v="7"/>
    <x v="7"/>
    <x v="30"/>
  </r>
  <r>
    <x v="5783"/>
    <x v="8"/>
    <x v="3"/>
    <x v="8"/>
    <x v="0"/>
    <x v="0"/>
    <n v="16103.35"/>
    <n v="289.8603"/>
    <n v="4"/>
    <n v="64413.4"/>
    <x v="5782"/>
    <n v="3.9"/>
    <n v="3347"/>
    <x v="136"/>
    <x v="0"/>
    <x v="0"/>
    <x v="0"/>
    <x v="30"/>
  </r>
  <r>
    <x v="5784"/>
    <x v="1"/>
    <x v="1"/>
    <x v="1"/>
    <x v="0"/>
    <x v="5"/>
    <n v="10255.959999999999"/>
    <n v="184.60727999999997"/>
    <n v="2"/>
    <n v="20511.919999999998"/>
    <x v="5783"/>
    <n v="3.03"/>
    <n v="4573"/>
    <x v="33"/>
    <x v="0"/>
    <x v="0"/>
    <x v="0"/>
    <x v="9"/>
  </r>
  <r>
    <x v="5785"/>
    <x v="7"/>
    <x v="0"/>
    <x v="7"/>
    <x v="0"/>
    <x v="2"/>
    <n v="2810.66"/>
    <n v="50.591879999999996"/>
    <n v="2"/>
    <n v="5621.32"/>
    <x v="5784"/>
    <n v="2.75"/>
    <n v="3828"/>
    <x v="122"/>
    <x v="7"/>
    <x v="7"/>
    <x v="7"/>
    <x v="1"/>
  </r>
  <r>
    <x v="5786"/>
    <x v="2"/>
    <x v="2"/>
    <x v="2"/>
    <x v="0"/>
    <x v="5"/>
    <n v="1146.49"/>
    <n v="20.63682"/>
    <n v="2"/>
    <n v="2292.98"/>
    <x v="5785"/>
    <n v="1.98"/>
    <n v="2375"/>
    <x v="249"/>
    <x v="10"/>
    <x v="10"/>
    <x v="10"/>
    <x v="30"/>
  </r>
  <r>
    <x v="5787"/>
    <x v="3"/>
    <x v="3"/>
    <x v="3"/>
    <x v="1"/>
    <x v="3"/>
    <n v="2113.1999999999998"/>
    <n v="38.037599999999991"/>
    <n v="1"/>
    <n v="2113.1999999999998"/>
    <x v="5786"/>
    <n v="1.84"/>
    <n v="3900"/>
    <x v="189"/>
    <x v="11"/>
    <x v="11"/>
    <x v="11"/>
    <x v="9"/>
  </r>
  <r>
    <x v="5788"/>
    <x v="0"/>
    <x v="0"/>
    <x v="0"/>
    <x v="0"/>
    <x v="4"/>
    <n v="15253.19"/>
    <n v="274.55741999999998"/>
    <n v="4"/>
    <n v="61012.76"/>
    <x v="5787"/>
    <n v="2.4"/>
    <n v="4535"/>
    <x v="306"/>
    <x v="1"/>
    <x v="1"/>
    <x v="1"/>
    <x v="0"/>
  </r>
  <r>
    <x v="5789"/>
    <x v="1"/>
    <x v="1"/>
    <x v="1"/>
    <x v="2"/>
    <x v="1"/>
    <n v="19304.669999999998"/>
    <n v="347.48405999999994"/>
    <n v="3"/>
    <n v="57914.01"/>
    <x v="5788"/>
    <n v="3.82"/>
    <n v="2474"/>
    <x v="351"/>
    <x v="11"/>
    <x v="11"/>
    <x v="11"/>
    <x v="3"/>
  </r>
  <r>
    <x v="5790"/>
    <x v="6"/>
    <x v="4"/>
    <x v="6"/>
    <x v="2"/>
    <x v="1"/>
    <n v="6700.56"/>
    <n v="120.61008"/>
    <n v="5"/>
    <n v="33502.800000000003"/>
    <x v="5789"/>
    <n v="1.32"/>
    <n v="2944"/>
    <x v="345"/>
    <x v="4"/>
    <x v="4"/>
    <x v="4"/>
    <x v="8"/>
  </r>
  <r>
    <x v="5791"/>
    <x v="3"/>
    <x v="3"/>
    <x v="3"/>
    <x v="0"/>
    <x v="5"/>
    <n v="4696.53"/>
    <n v="84.537539999999993"/>
    <n v="4"/>
    <n v="18786.12"/>
    <x v="5790"/>
    <n v="3.56"/>
    <n v="2315"/>
    <x v="234"/>
    <x v="1"/>
    <x v="1"/>
    <x v="1"/>
    <x v="6"/>
  </r>
  <r>
    <x v="5792"/>
    <x v="5"/>
    <x v="1"/>
    <x v="5"/>
    <x v="0"/>
    <x v="3"/>
    <n v="13489.51"/>
    <n v="242.81117999999998"/>
    <n v="4"/>
    <n v="53958.04"/>
    <x v="5791"/>
    <n v="2.21"/>
    <n v="3965"/>
    <x v="25"/>
    <x v="6"/>
    <x v="6"/>
    <x v="6"/>
    <x v="6"/>
  </r>
  <r>
    <x v="5793"/>
    <x v="7"/>
    <x v="0"/>
    <x v="7"/>
    <x v="1"/>
    <x v="0"/>
    <n v="7910.59"/>
    <n v="142.39061999999998"/>
    <n v="2"/>
    <n v="15821.18"/>
    <x v="5792"/>
    <n v="1.41"/>
    <n v="1574"/>
    <x v="54"/>
    <x v="0"/>
    <x v="0"/>
    <x v="0"/>
    <x v="7"/>
  </r>
  <r>
    <x v="5794"/>
    <x v="8"/>
    <x v="3"/>
    <x v="8"/>
    <x v="1"/>
    <x v="3"/>
    <n v="879.92"/>
    <n v="15.838559999999998"/>
    <n v="2"/>
    <n v="1759.84"/>
    <x v="5793"/>
    <n v="3.6"/>
    <n v="2477"/>
    <x v="354"/>
    <x v="6"/>
    <x v="6"/>
    <x v="6"/>
    <x v="16"/>
  </r>
  <r>
    <x v="5795"/>
    <x v="1"/>
    <x v="1"/>
    <x v="1"/>
    <x v="1"/>
    <x v="3"/>
    <n v="19633.05"/>
    <n v="353.39489999999995"/>
    <n v="1"/>
    <n v="19633.05"/>
    <x v="5794"/>
    <n v="4.93"/>
    <n v="4840"/>
    <x v="89"/>
    <x v="2"/>
    <x v="2"/>
    <x v="2"/>
    <x v="24"/>
  </r>
  <r>
    <x v="5796"/>
    <x v="8"/>
    <x v="3"/>
    <x v="8"/>
    <x v="0"/>
    <x v="5"/>
    <n v="829.61"/>
    <n v="14.932979999999999"/>
    <n v="5"/>
    <n v="4148.05"/>
    <x v="5795"/>
    <n v="3.95"/>
    <n v="570"/>
    <x v="88"/>
    <x v="7"/>
    <x v="7"/>
    <x v="7"/>
    <x v="23"/>
  </r>
  <r>
    <x v="5797"/>
    <x v="7"/>
    <x v="0"/>
    <x v="7"/>
    <x v="0"/>
    <x v="4"/>
    <n v="12378.52"/>
    <n v="222.81335999999999"/>
    <n v="5"/>
    <n v="61892.6"/>
    <x v="5796"/>
    <n v="2.72"/>
    <n v="2953"/>
    <x v="50"/>
    <x v="11"/>
    <x v="11"/>
    <x v="11"/>
    <x v="28"/>
  </r>
  <r>
    <x v="5798"/>
    <x v="6"/>
    <x v="4"/>
    <x v="6"/>
    <x v="0"/>
    <x v="4"/>
    <n v="15441.11"/>
    <n v="277.93997999999999"/>
    <n v="3"/>
    <n v="46323.33"/>
    <x v="5797"/>
    <n v="2.4300000000000002"/>
    <n v="1826"/>
    <x v="98"/>
    <x v="8"/>
    <x v="8"/>
    <x v="8"/>
    <x v="19"/>
  </r>
  <r>
    <x v="5799"/>
    <x v="9"/>
    <x v="1"/>
    <x v="9"/>
    <x v="1"/>
    <x v="0"/>
    <n v="4222.8100000000004"/>
    <n v="76.010580000000004"/>
    <n v="4"/>
    <n v="16891.240000000002"/>
    <x v="5798"/>
    <n v="3.94"/>
    <n v="455"/>
    <x v="233"/>
    <x v="0"/>
    <x v="0"/>
    <x v="0"/>
    <x v="11"/>
  </r>
  <r>
    <x v="5800"/>
    <x v="5"/>
    <x v="1"/>
    <x v="5"/>
    <x v="2"/>
    <x v="2"/>
    <n v="568.66"/>
    <n v="10.235879999999998"/>
    <n v="2"/>
    <n v="1137.32"/>
    <x v="5799"/>
    <n v="3.03"/>
    <n v="247"/>
    <x v="330"/>
    <x v="2"/>
    <x v="2"/>
    <x v="2"/>
    <x v="18"/>
  </r>
  <r>
    <x v="5801"/>
    <x v="3"/>
    <x v="3"/>
    <x v="3"/>
    <x v="2"/>
    <x v="2"/>
    <n v="13678.14"/>
    <n v="246.20651999999998"/>
    <n v="5"/>
    <n v="68390.7"/>
    <x v="5800"/>
    <n v="2.46"/>
    <n v="757"/>
    <x v="85"/>
    <x v="11"/>
    <x v="11"/>
    <x v="11"/>
    <x v="19"/>
  </r>
  <r>
    <x v="5802"/>
    <x v="0"/>
    <x v="0"/>
    <x v="0"/>
    <x v="0"/>
    <x v="0"/>
    <n v="4645.7299999999996"/>
    <n v="83.623139999999992"/>
    <n v="4"/>
    <n v="18582.919999999998"/>
    <x v="5801"/>
    <n v="3.89"/>
    <n v="3411"/>
    <x v="301"/>
    <x v="8"/>
    <x v="8"/>
    <x v="8"/>
    <x v="16"/>
  </r>
  <r>
    <x v="5803"/>
    <x v="3"/>
    <x v="3"/>
    <x v="3"/>
    <x v="1"/>
    <x v="0"/>
    <n v="2833.89"/>
    <n v="51.010019999999997"/>
    <n v="3"/>
    <n v="8501.67"/>
    <x v="5802"/>
    <n v="4.75"/>
    <n v="114"/>
    <x v="291"/>
    <x v="1"/>
    <x v="1"/>
    <x v="1"/>
    <x v="21"/>
  </r>
  <r>
    <x v="5804"/>
    <x v="7"/>
    <x v="0"/>
    <x v="7"/>
    <x v="2"/>
    <x v="5"/>
    <n v="6397.44"/>
    <n v="115.15391999999999"/>
    <n v="5"/>
    <n v="31987.200000000001"/>
    <x v="5803"/>
    <n v="3.42"/>
    <n v="1939"/>
    <x v="61"/>
    <x v="8"/>
    <x v="8"/>
    <x v="8"/>
    <x v="11"/>
  </r>
  <r>
    <x v="5805"/>
    <x v="2"/>
    <x v="2"/>
    <x v="2"/>
    <x v="1"/>
    <x v="3"/>
    <n v="14097.46"/>
    <n v="253.75427999999997"/>
    <n v="3"/>
    <n v="42292.38"/>
    <x v="5804"/>
    <n v="4.18"/>
    <n v="3973"/>
    <x v="345"/>
    <x v="4"/>
    <x v="4"/>
    <x v="4"/>
    <x v="8"/>
  </r>
  <r>
    <x v="5806"/>
    <x v="4"/>
    <x v="0"/>
    <x v="4"/>
    <x v="0"/>
    <x v="2"/>
    <n v="3706.87"/>
    <n v="66.723659999999995"/>
    <n v="1"/>
    <n v="3706.87"/>
    <x v="5805"/>
    <n v="3.77"/>
    <n v="2642"/>
    <x v="7"/>
    <x v="6"/>
    <x v="6"/>
    <x v="6"/>
    <x v="7"/>
  </r>
  <r>
    <x v="5807"/>
    <x v="8"/>
    <x v="3"/>
    <x v="8"/>
    <x v="1"/>
    <x v="0"/>
    <n v="5639.25"/>
    <n v="101.50649999999999"/>
    <n v="4"/>
    <n v="22557"/>
    <x v="5806"/>
    <n v="4"/>
    <n v="2369"/>
    <x v="303"/>
    <x v="0"/>
    <x v="0"/>
    <x v="0"/>
    <x v="24"/>
  </r>
  <r>
    <x v="5808"/>
    <x v="6"/>
    <x v="4"/>
    <x v="6"/>
    <x v="0"/>
    <x v="0"/>
    <n v="11282.9"/>
    <n v="203.09219999999999"/>
    <n v="3"/>
    <n v="33848.699999999997"/>
    <x v="5807"/>
    <n v="4.09"/>
    <n v="144"/>
    <x v="25"/>
    <x v="6"/>
    <x v="6"/>
    <x v="6"/>
    <x v="6"/>
  </r>
  <r>
    <x v="5809"/>
    <x v="5"/>
    <x v="1"/>
    <x v="5"/>
    <x v="2"/>
    <x v="2"/>
    <n v="19804.64"/>
    <n v="356.48351999999994"/>
    <n v="5"/>
    <n v="99023.2"/>
    <x v="5808"/>
    <n v="3.8"/>
    <n v="542"/>
    <x v="80"/>
    <x v="1"/>
    <x v="1"/>
    <x v="1"/>
    <x v="2"/>
  </r>
  <r>
    <x v="5810"/>
    <x v="5"/>
    <x v="1"/>
    <x v="5"/>
    <x v="0"/>
    <x v="5"/>
    <n v="14496.65"/>
    <n v="260.93969999999996"/>
    <n v="4"/>
    <n v="57986.6"/>
    <x v="5809"/>
    <n v="2.5099999999999998"/>
    <n v="417"/>
    <x v="85"/>
    <x v="11"/>
    <x v="11"/>
    <x v="11"/>
    <x v="19"/>
  </r>
  <r>
    <x v="5811"/>
    <x v="0"/>
    <x v="0"/>
    <x v="0"/>
    <x v="2"/>
    <x v="4"/>
    <n v="8261.08"/>
    <n v="148.69943999999998"/>
    <n v="2"/>
    <n v="16522.16"/>
    <x v="5810"/>
    <n v="3.15"/>
    <n v="1104"/>
    <x v="67"/>
    <x v="11"/>
    <x v="11"/>
    <x v="11"/>
    <x v="25"/>
  </r>
  <r>
    <x v="5812"/>
    <x v="6"/>
    <x v="4"/>
    <x v="6"/>
    <x v="2"/>
    <x v="4"/>
    <n v="12887.57"/>
    <n v="231.97625999999997"/>
    <n v="1"/>
    <n v="12887.57"/>
    <x v="5811"/>
    <n v="4.12"/>
    <n v="1187"/>
    <x v="332"/>
    <x v="5"/>
    <x v="5"/>
    <x v="5"/>
    <x v="28"/>
  </r>
  <r>
    <x v="5813"/>
    <x v="5"/>
    <x v="1"/>
    <x v="5"/>
    <x v="0"/>
    <x v="0"/>
    <n v="2476.52"/>
    <n v="44.577359999999999"/>
    <n v="2"/>
    <n v="4953.04"/>
    <x v="5812"/>
    <n v="2.68"/>
    <n v="1968"/>
    <x v="240"/>
    <x v="2"/>
    <x v="2"/>
    <x v="2"/>
    <x v="28"/>
  </r>
  <r>
    <x v="5814"/>
    <x v="1"/>
    <x v="1"/>
    <x v="1"/>
    <x v="0"/>
    <x v="2"/>
    <n v="7773.58"/>
    <n v="139.92443999999998"/>
    <n v="1"/>
    <n v="7773.58"/>
    <x v="5813"/>
    <n v="3.53"/>
    <n v="223"/>
    <x v="60"/>
    <x v="4"/>
    <x v="4"/>
    <x v="4"/>
    <x v="9"/>
  </r>
  <r>
    <x v="5815"/>
    <x v="3"/>
    <x v="3"/>
    <x v="3"/>
    <x v="1"/>
    <x v="1"/>
    <n v="11998.42"/>
    <n v="215.97155999999998"/>
    <n v="2"/>
    <n v="23996.84"/>
    <x v="5814"/>
    <n v="1.33"/>
    <n v="2910"/>
    <x v="187"/>
    <x v="3"/>
    <x v="3"/>
    <x v="3"/>
    <x v="21"/>
  </r>
  <r>
    <x v="5816"/>
    <x v="7"/>
    <x v="0"/>
    <x v="7"/>
    <x v="2"/>
    <x v="0"/>
    <n v="4963.18"/>
    <n v="89.337239999999994"/>
    <n v="5"/>
    <n v="24815.9"/>
    <x v="5815"/>
    <n v="4.93"/>
    <n v="2994"/>
    <x v="113"/>
    <x v="8"/>
    <x v="8"/>
    <x v="8"/>
    <x v="4"/>
  </r>
  <r>
    <x v="5817"/>
    <x v="6"/>
    <x v="4"/>
    <x v="6"/>
    <x v="2"/>
    <x v="4"/>
    <n v="1385.56"/>
    <n v="24.940079999999998"/>
    <n v="5"/>
    <n v="6927.8"/>
    <x v="5816"/>
    <n v="2.4300000000000002"/>
    <n v="4610"/>
    <x v="153"/>
    <x v="10"/>
    <x v="10"/>
    <x v="10"/>
    <x v="13"/>
  </r>
  <r>
    <x v="5818"/>
    <x v="3"/>
    <x v="3"/>
    <x v="3"/>
    <x v="0"/>
    <x v="3"/>
    <n v="12003.41"/>
    <n v="216.06137999999999"/>
    <n v="2"/>
    <n v="24006.82"/>
    <x v="5817"/>
    <n v="2.1"/>
    <n v="2863"/>
    <x v="174"/>
    <x v="1"/>
    <x v="1"/>
    <x v="1"/>
    <x v="19"/>
  </r>
  <r>
    <x v="5819"/>
    <x v="0"/>
    <x v="0"/>
    <x v="0"/>
    <x v="0"/>
    <x v="5"/>
    <n v="556.03"/>
    <n v="10.008539999999998"/>
    <n v="5"/>
    <n v="2780.15"/>
    <x v="5818"/>
    <n v="3.12"/>
    <n v="4652"/>
    <x v="116"/>
    <x v="3"/>
    <x v="3"/>
    <x v="3"/>
    <x v="17"/>
  </r>
  <r>
    <x v="5820"/>
    <x v="6"/>
    <x v="4"/>
    <x v="6"/>
    <x v="0"/>
    <x v="2"/>
    <n v="1240.22"/>
    <n v="22.32396"/>
    <n v="3"/>
    <n v="3720.66"/>
    <x v="5819"/>
    <n v="4.9000000000000004"/>
    <n v="2274"/>
    <x v="42"/>
    <x v="11"/>
    <x v="11"/>
    <x v="11"/>
    <x v="23"/>
  </r>
  <r>
    <x v="5821"/>
    <x v="4"/>
    <x v="0"/>
    <x v="4"/>
    <x v="2"/>
    <x v="2"/>
    <n v="1405.54"/>
    <n v="25.299719999999997"/>
    <n v="3"/>
    <n v="4216.62"/>
    <x v="5820"/>
    <n v="3.55"/>
    <n v="699"/>
    <x v="41"/>
    <x v="6"/>
    <x v="6"/>
    <x v="6"/>
    <x v="19"/>
  </r>
  <r>
    <x v="5822"/>
    <x v="8"/>
    <x v="3"/>
    <x v="8"/>
    <x v="1"/>
    <x v="1"/>
    <n v="1471.7"/>
    <n v="26.490600000000001"/>
    <n v="2"/>
    <n v="2943.4"/>
    <x v="5821"/>
    <n v="2.4"/>
    <n v="3619"/>
    <x v="279"/>
    <x v="8"/>
    <x v="8"/>
    <x v="8"/>
    <x v="3"/>
  </r>
  <r>
    <x v="5823"/>
    <x v="5"/>
    <x v="1"/>
    <x v="5"/>
    <x v="1"/>
    <x v="0"/>
    <n v="10196.51"/>
    <n v="183.53717999999998"/>
    <n v="5"/>
    <n v="50982.55"/>
    <x v="5822"/>
    <n v="2.44"/>
    <n v="4826"/>
    <x v="16"/>
    <x v="2"/>
    <x v="2"/>
    <x v="2"/>
    <x v="12"/>
  </r>
  <r>
    <x v="5824"/>
    <x v="6"/>
    <x v="4"/>
    <x v="6"/>
    <x v="2"/>
    <x v="0"/>
    <n v="11679.75"/>
    <n v="210.23549999999997"/>
    <n v="3"/>
    <n v="35039.25"/>
    <x v="5823"/>
    <n v="4"/>
    <n v="3819"/>
    <x v="38"/>
    <x v="10"/>
    <x v="10"/>
    <x v="10"/>
    <x v="15"/>
  </r>
  <r>
    <x v="5825"/>
    <x v="4"/>
    <x v="0"/>
    <x v="4"/>
    <x v="0"/>
    <x v="2"/>
    <n v="19520.900000000001"/>
    <n v="351.37619999999998"/>
    <n v="4"/>
    <n v="78083.600000000006"/>
    <x v="5824"/>
    <n v="4.68"/>
    <n v="2823"/>
    <x v="294"/>
    <x v="7"/>
    <x v="7"/>
    <x v="7"/>
    <x v="22"/>
  </r>
  <r>
    <x v="5826"/>
    <x v="9"/>
    <x v="1"/>
    <x v="9"/>
    <x v="0"/>
    <x v="4"/>
    <n v="8993.31"/>
    <n v="161.87957999999998"/>
    <n v="4"/>
    <n v="35973.24"/>
    <x v="5825"/>
    <n v="2.15"/>
    <n v="4083"/>
    <x v="15"/>
    <x v="4"/>
    <x v="4"/>
    <x v="4"/>
    <x v="6"/>
  </r>
  <r>
    <x v="5827"/>
    <x v="7"/>
    <x v="0"/>
    <x v="7"/>
    <x v="0"/>
    <x v="5"/>
    <n v="17728.400000000001"/>
    <n v="319.1112"/>
    <n v="3"/>
    <n v="53185.2"/>
    <x v="5826"/>
    <n v="2.52"/>
    <n v="2990"/>
    <x v="3"/>
    <x v="3"/>
    <x v="3"/>
    <x v="3"/>
    <x v="3"/>
  </r>
  <r>
    <x v="5828"/>
    <x v="1"/>
    <x v="1"/>
    <x v="1"/>
    <x v="1"/>
    <x v="2"/>
    <n v="9155.41"/>
    <n v="164.79737999999998"/>
    <n v="1"/>
    <n v="9155.41"/>
    <x v="5827"/>
    <n v="2.65"/>
    <n v="1503"/>
    <x v="290"/>
    <x v="3"/>
    <x v="3"/>
    <x v="3"/>
    <x v="16"/>
  </r>
  <r>
    <x v="5829"/>
    <x v="2"/>
    <x v="2"/>
    <x v="2"/>
    <x v="2"/>
    <x v="1"/>
    <n v="15540.09"/>
    <n v="279.72161999999997"/>
    <n v="1"/>
    <n v="15540.09"/>
    <x v="5828"/>
    <n v="1.92"/>
    <n v="1560"/>
    <x v="295"/>
    <x v="7"/>
    <x v="7"/>
    <x v="7"/>
    <x v="6"/>
  </r>
  <r>
    <x v="5830"/>
    <x v="4"/>
    <x v="0"/>
    <x v="4"/>
    <x v="0"/>
    <x v="3"/>
    <n v="7445.98"/>
    <n v="134.02763999999999"/>
    <n v="2"/>
    <n v="14891.96"/>
    <x v="5829"/>
    <n v="1.48"/>
    <n v="3867"/>
    <x v="51"/>
    <x v="8"/>
    <x v="8"/>
    <x v="8"/>
    <x v="12"/>
  </r>
  <r>
    <x v="5831"/>
    <x v="8"/>
    <x v="3"/>
    <x v="8"/>
    <x v="1"/>
    <x v="2"/>
    <n v="19290.439999999999"/>
    <n v="347.22791999999993"/>
    <n v="4"/>
    <n v="77161.759999999995"/>
    <x v="5830"/>
    <n v="2.46"/>
    <n v="113"/>
    <x v="316"/>
    <x v="6"/>
    <x v="6"/>
    <x v="6"/>
    <x v="29"/>
  </r>
  <r>
    <x v="5832"/>
    <x v="4"/>
    <x v="0"/>
    <x v="4"/>
    <x v="1"/>
    <x v="4"/>
    <n v="18550.73"/>
    <n v="333.91313999999994"/>
    <n v="1"/>
    <n v="18550.73"/>
    <x v="5831"/>
    <n v="2.5"/>
    <n v="4512"/>
    <x v="38"/>
    <x v="10"/>
    <x v="10"/>
    <x v="10"/>
    <x v="15"/>
  </r>
  <r>
    <x v="5833"/>
    <x v="1"/>
    <x v="1"/>
    <x v="1"/>
    <x v="1"/>
    <x v="3"/>
    <n v="13564.23"/>
    <n v="244.15613999999997"/>
    <n v="1"/>
    <n v="13564.23"/>
    <x v="5832"/>
    <n v="1.8"/>
    <n v="3331"/>
    <x v="107"/>
    <x v="10"/>
    <x v="10"/>
    <x v="10"/>
    <x v="28"/>
  </r>
  <r>
    <x v="5834"/>
    <x v="3"/>
    <x v="3"/>
    <x v="3"/>
    <x v="1"/>
    <x v="5"/>
    <n v="12316.53"/>
    <n v="221.69754"/>
    <n v="5"/>
    <n v="61582.65"/>
    <x v="5833"/>
    <n v="1.04"/>
    <n v="2201"/>
    <x v="12"/>
    <x v="7"/>
    <x v="7"/>
    <x v="7"/>
    <x v="12"/>
  </r>
  <r>
    <x v="5835"/>
    <x v="8"/>
    <x v="3"/>
    <x v="8"/>
    <x v="2"/>
    <x v="2"/>
    <n v="6932.21"/>
    <n v="124.77977999999999"/>
    <n v="5"/>
    <n v="34661.050000000003"/>
    <x v="5834"/>
    <n v="2.5"/>
    <n v="1928"/>
    <x v="90"/>
    <x v="8"/>
    <x v="8"/>
    <x v="8"/>
    <x v="25"/>
  </r>
  <r>
    <x v="5836"/>
    <x v="8"/>
    <x v="3"/>
    <x v="8"/>
    <x v="2"/>
    <x v="4"/>
    <n v="6003.17"/>
    <n v="108.05705999999999"/>
    <n v="3"/>
    <n v="18009.509999999998"/>
    <x v="5835"/>
    <n v="2.9"/>
    <n v="624"/>
    <x v="72"/>
    <x v="11"/>
    <x v="11"/>
    <x v="11"/>
    <x v="20"/>
  </r>
  <r>
    <x v="5837"/>
    <x v="4"/>
    <x v="0"/>
    <x v="4"/>
    <x v="2"/>
    <x v="1"/>
    <n v="9266.0499999999993"/>
    <n v="166.78889999999998"/>
    <n v="1"/>
    <n v="9266.0499999999993"/>
    <x v="5836"/>
    <n v="1.49"/>
    <n v="2583"/>
    <x v="32"/>
    <x v="7"/>
    <x v="7"/>
    <x v="7"/>
    <x v="18"/>
  </r>
  <r>
    <x v="5838"/>
    <x v="3"/>
    <x v="3"/>
    <x v="3"/>
    <x v="0"/>
    <x v="3"/>
    <n v="8240.91"/>
    <n v="148.33637999999999"/>
    <n v="4"/>
    <n v="32963.64"/>
    <x v="5837"/>
    <n v="3.52"/>
    <n v="564"/>
    <x v="323"/>
    <x v="1"/>
    <x v="1"/>
    <x v="1"/>
    <x v="16"/>
  </r>
  <r>
    <x v="5839"/>
    <x v="7"/>
    <x v="0"/>
    <x v="7"/>
    <x v="2"/>
    <x v="1"/>
    <n v="6531.05"/>
    <n v="117.55889999999999"/>
    <n v="2"/>
    <n v="13062.1"/>
    <x v="5838"/>
    <n v="1.66"/>
    <n v="17"/>
    <x v="109"/>
    <x v="11"/>
    <x v="11"/>
    <x v="11"/>
    <x v="11"/>
  </r>
  <r>
    <x v="5840"/>
    <x v="6"/>
    <x v="4"/>
    <x v="6"/>
    <x v="2"/>
    <x v="1"/>
    <n v="12998.52"/>
    <n v="233.97335999999999"/>
    <n v="4"/>
    <n v="51994.080000000002"/>
    <x v="5839"/>
    <n v="2.64"/>
    <n v="2903"/>
    <x v="14"/>
    <x v="3"/>
    <x v="3"/>
    <x v="3"/>
    <x v="0"/>
  </r>
  <r>
    <x v="5841"/>
    <x v="0"/>
    <x v="0"/>
    <x v="0"/>
    <x v="1"/>
    <x v="2"/>
    <n v="9838.1"/>
    <n v="177.08580000000001"/>
    <n v="5"/>
    <n v="49190.5"/>
    <x v="5840"/>
    <n v="3.39"/>
    <n v="3019"/>
    <x v="20"/>
    <x v="1"/>
    <x v="1"/>
    <x v="1"/>
    <x v="5"/>
  </r>
  <r>
    <x v="5842"/>
    <x v="6"/>
    <x v="4"/>
    <x v="6"/>
    <x v="1"/>
    <x v="5"/>
    <n v="9546.33"/>
    <n v="171.83393999999998"/>
    <n v="2"/>
    <n v="19092.66"/>
    <x v="5841"/>
    <n v="3.23"/>
    <n v="915"/>
    <x v="352"/>
    <x v="3"/>
    <x v="3"/>
    <x v="3"/>
    <x v="2"/>
  </r>
  <r>
    <x v="5843"/>
    <x v="5"/>
    <x v="1"/>
    <x v="5"/>
    <x v="2"/>
    <x v="5"/>
    <n v="9018.4699999999993"/>
    <n v="162.33245999999997"/>
    <n v="2"/>
    <n v="18036.939999999999"/>
    <x v="5842"/>
    <n v="3.4"/>
    <n v="2018"/>
    <x v="28"/>
    <x v="7"/>
    <x v="7"/>
    <x v="7"/>
    <x v="5"/>
  </r>
  <r>
    <x v="5844"/>
    <x v="0"/>
    <x v="0"/>
    <x v="0"/>
    <x v="0"/>
    <x v="1"/>
    <n v="12261.99"/>
    <n v="220.71581999999998"/>
    <n v="1"/>
    <n v="12261.99"/>
    <x v="5843"/>
    <n v="3.98"/>
    <n v="3808"/>
    <x v="70"/>
    <x v="9"/>
    <x v="9"/>
    <x v="9"/>
    <x v="9"/>
  </r>
  <r>
    <x v="5845"/>
    <x v="4"/>
    <x v="0"/>
    <x v="4"/>
    <x v="1"/>
    <x v="2"/>
    <n v="4787.08"/>
    <n v="86.167439999999999"/>
    <n v="2"/>
    <n v="9574.16"/>
    <x v="5844"/>
    <n v="2.0099999999999998"/>
    <n v="4678"/>
    <x v="75"/>
    <x v="1"/>
    <x v="1"/>
    <x v="1"/>
    <x v="17"/>
  </r>
  <r>
    <x v="5846"/>
    <x v="9"/>
    <x v="1"/>
    <x v="9"/>
    <x v="1"/>
    <x v="0"/>
    <n v="9772.4"/>
    <n v="175.90319999999997"/>
    <n v="1"/>
    <n v="9772.4"/>
    <x v="5845"/>
    <n v="1.77"/>
    <n v="923"/>
    <x v="49"/>
    <x v="9"/>
    <x v="9"/>
    <x v="9"/>
    <x v="19"/>
  </r>
  <r>
    <x v="5847"/>
    <x v="4"/>
    <x v="0"/>
    <x v="4"/>
    <x v="1"/>
    <x v="4"/>
    <n v="13769.63"/>
    <n v="247.85333999999997"/>
    <n v="4"/>
    <n v="55078.52"/>
    <x v="5846"/>
    <n v="1.02"/>
    <n v="3085"/>
    <x v="197"/>
    <x v="1"/>
    <x v="1"/>
    <x v="1"/>
    <x v="25"/>
  </r>
  <r>
    <x v="5848"/>
    <x v="1"/>
    <x v="1"/>
    <x v="1"/>
    <x v="0"/>
    <x v="3"/>
    <n v="7240.55"/>
    <n v="130.32989999999998"/>
    <n v="1"/>
    <n v="7240.55"/>
    <x v="5847"/>
    <n v="2.41"/>
    <n v="4051"/>
    <x v="206"/>
    <x v="6"/>
    <x v="6"/>
    <x v="6"/>
    <x v="3"/>
  </r>
  <r>
    <x v="5849"/>
    <x v="8"/>
    <x v="3"/>
    <x v="8"/>
    <x v="1"/>
    <x v="5"/>
    <n v="8170.14"/>
    <n v="147.06252000000001"/>
    <n v="3"/>
    <n v="24510.42"/>
    <x v="5848"/>
    <n v="3.36"/>
    <n v="2466"/>
    <x v="51"/>
    <x v="8"/>
    <x v="8"/>
    <x v="8"/>
    <x v="12"/>
  </r>
  <r>
    <x v="5850"/>
    <x v="2"/>
    <x v="2"/>
    <x v="2"/>
    <x v="2"/>
    <x v="3"/>
    <n v="17362.22"/>
    <n v="312.51995999999997"/>
    <n v="4"/>
    <n v="69448.88"/>
    <x v="5849"/>
    <n v="2.25"/>
    <n v="2637"/>
    <x v="183"/>
    <x v="11"/>
    <x v="11"/>
    <x v="11"/>
    <x v="14"/>
  </r>
  <r>
    <x v="5851"/>
    <x v="9"/>
    <x v="1"/>
    <x v="9"/>
    <x v="2"/>
    <x v="4"/>
    <n v="12101.54"/>
    <n v="217.82772"/>
    <n v="4"/>
    <n v="48406.16"/>
    <x v="5850"/>
    <n v="3.21"/>
    <n v="1801"/>
    <x v="102"/>
    <x v="3"/>
    <x v="3"/>
    <x v="3"/>
    <x v="26"/>
  </r>
  <r>
    <x v="5852"/>
    <x v="7"/>
    <x v="0"/>
    <x v="7"/>
    <x v="0"/>
    <x v="0"/>
    <n v="15693.66"/>
    <n v="282.48587999999995"/>
    <n v="4"/>
    <n v="62774.64"/>
    <x v="5851"/>
    <n v="1.17"/>
    <n v="4838"/>
    <x v="305"/>
    <x v="3"/>
    <x v="3"/>
    <x v="3"/>
    <x v="19"/>
  </r>
  <r>
    <x v="5853"/>
    <x v="8"/>
    <x v="3"/>
    <x v="8"/>
    <x v="2"/>
    <x v="2"/>
    <n v="13913.02"/>
    <n v="250.43436"/>
    <n v="2"/>
    <n v="27826.04"/>
    <x v="5852"/>
    <n v="1.93"/>
    <n v="2353"/>
    <x v="124"/>
    <x v="11"/>
    <x v="11"/>
    <x v="11"/>
    <x v="24"/>
  </r>
  <r>
    <x v="5854"/>
    <x v="2"/>
    <x v="2"/>
    <x v="2"/>
    <x v="2"/>
    <x v="5"/>
    <n v="12749.28"/>
    <n v="229.48704000000001"/>
    <n v="3"/>
    <n v="38247.839999999997"/>
    <x v="5853"/>
    <n v="1.32"/>
    <n v="2610"/>
    <x v="89"/>
    <x v="2"/>
    <x v="2"/>
    <x v="2"/>
    <x v="24"/>
  </r>
  <r>
    <x v="5855"/>
    <x v="5"/>
    <x v="1"/>
    <x v="5"/>
    <x v="1"/>
    <x v="0"/>
    <n v="11834.53"/>
    <n v="213.02153999999999"/>
    <n v="1"/>
    <n v="11834.53"/>
    <x v="5854"/>
    <n v="2.31"/>
    <n v="2665"/>
    <x v="184"/>
    <x v="10"/>
    <x v="10"/>
    <x v="10"/>
    <x v="10"/>
  </r>
  <r>
    <x v="5856"/>
    <x v="3"/>
    <x v="3"/>
    <x v="3"/>
    <x v="2"/>
    <x v="4"/>
    <n v="3115.66"/>
    <n v="56.081879999999991"/>
    <n v="1"/>
    <n v="3115.66"/>
    <x v="5855"/>
    <n v="4.6500000000000004"/>
    <n v="3179"/>
    <x v="14"/>
    <x v="3"/>
    <x v="3"/>
    <x v="3"/>
    <x v="0"/>
  </r>
  <r>
    <x v="5857"/>
    <x v="1"/>
    <x v="1"/>
    <x v="1"/>
    <x v="2"/>
    <x v="3"/>
    <n v="1814.09"/>
    <n v="32.653619999999997"/>
    <n v="4"/>
    <n v="7256.36"/>
    <x v="5856"/>
    <n v="1.5"/>
    <n v="4017"/>
    <x v="146"/>
    <x v="4"/>
    <x v="4"/>
    <x v="4"/>
    <x v="28"/>
  </r>
  <r>
    <x v="5858"/>
    <x v="7"/>
    <x v="0"/>
    <x v="7"/>
    <x v="1"/>
    <x v="0"/>
    <n v="7193.81"/>
    <n v="129.48857999999998"/>
    <n v="3"/>
    <n v="21581.43"/>
    <x v="5857"/>
    <n v="1.1399999999999999"/>
    <n v="795"/>
    <x v="105"/>
    <x v="7"/>
    <x v="7"/>
    <x v="7"/>
    <x v="17"/>
  </r>
  <r>
    <x v="5859"/>
    <x v="1"/>
    <x v="1"/>
    <x v="1"/>
    <x v="2"/>
    <x v="2"/>
    <n v="15969.8"/>
    <n v="287.45639999999997"/>
    <n v="4"/>
    <n v="63879.199999999997"/>
    <x v="5858"/>
    <n v="4.7"/>
    <n v="4342"/>
    <x v="180"/>
    <x v="10"/>
    <x v="10"/>
    <x v="10"/>
    <x v="17"/>
  </r>
  <r>
    <x v="5860"/>
    <x v="8"/>
    <x v="3"/>
    <x v="8"/>
    <x v="1"/>
    <x v="4"/>
    <n v="3035.84"/>
    <n v="54.645119999999999"/>
    <n v="2"/>
    <n v="6071.68"/>
    <x v="5859"/>
    <n v="4.67"/>
    <n v="987"/>
    <x v="190"/>
    <x v="5"/>
    <x v="5"/>
    <x v="5"/>
    <x v="20"/>
  </r>
  <r>
    <x v="5861"/>
    <x v="4"/>
    <x v="0"/>
    <x v="4"/>
    <x v="0"/>
    <x v="5"/>
    <n v="17896.900000000001"/>
    <n v="322.14420000000001"/>
    <n v="5"/>
    <n v="89484.5"/>
    <x v="5860"/>
    <n v="4.87"/>
    <n v="3366"/>
    <x v="25"/>
    <x v="6"/>
    <x v="6"/>
    <x v="6"/>
    <x v="6"/>
  </r>
  <r>
    <x v="5862"/>
    <x v="9"/>
    <x v="1"/>
    <x v="9"/>
    <x v="1"/>
    <x v="1"/>
    <n v="14846.3"/>
    <n v="267.23339999999996"/>
    <n v="5"/>
    <n v="74231.5"/>
    <x v="5861"/>
    <n v="3.25"/>
    <n v="344"/>
    <x v="32"/>
    <x v="7"/>
    <x v="7"/>
    <x v="7"/>
    <x v="18"/>
  </r>
  <r>
    <x v="5863"/>
    <x v="7"/>
    <x v="0"/>
    <x v="7"/>
    <x v="2"/>
    <x v="1"/>
    <n v="977.57"/>
    <n v="17.596260000000001"/>
    <n v="1"/>
    <n v="977.57"/>
    <x v="5862"/>
    <n v="2.2400000000000002"/>
    <n v="4829"/>
    <x v="338"/>
    <x v="6"/>
    <x v="6"/>
    <x v="6"/>
    <x v="2"/>
  </r>
  <r>
    <x v="5864"/>
    <x v="6"/>
    <x v="4"/>
    <x v="6"/>
    <x v="1"/>
    <x v="1"/>
    <n v="3505.12"/>
    <n v="63.092159999999993"/>
    <n v="5"/>
    <n v="17525.599999999999"/>
    <x v="5863"/>
    <n v="2"/>
    <n v="2041"/>
    <x v="307"/>
    <x v="2"/>
    <x v="2"/>
    <x v="2"/>
    <x v="10"/>
  </r>
  <r>
    <x v="5865"/>
    <x v="0"/>
    <x v="0"/>
    <x v="0"/>
    <x v="2"/>
    <x v="3"/>
    <n v="19942.150000000001"/>
    <n v="358.95870000000002"/>
    <n v="1"/>
    <n v="19942.150000000001"/>
    <x v="5864"/>
    <n v="2.77"/>
    <n v="3672"/>
    <x v="289"/>
    <x v="3"/>
    <x v="3"/>
    <x v="3"/>
    <x v="23"/>
  </r>
  <r>
    <x v="5866"/>
    <x v="3"/>
    <x v="3"/>
    <x v="3"/>
    <x v="2"/>
    <x v="2"/>
    <n v="19536.099999999999"/>
    <n v="351.64979999999997"/>
    <n v="3"/>
    <n v="58608.3"/>
    <x v="5865"/>
    <n v="3.39"/>
    <n v="1810"/>
    <x v="65"/>
    <x v="6"/>
    <x v="6"/>
    <x v="6"/>
    <x v="22"/>
  </r>
  <r>
    <x v="5867"/>
    <x v="6"/>
    <x v="4"/>
    <x v="6"/>
    <x v="1"/>
    <x v="2"/>
    <n v="7725.39"/>
    <n v="139.05701999999999"/>
    <n v="1"/>
    <n v="7725.39"/>
    <x v="5866"/>
    <n v="3.1"/>
    <n v="4849"/>
    <x v="106"/>
    <x v="3"/>
    <x v="3"/>
    <x v="3"/>
    <x v="1"/>
  </r>
  <r>
    <x v="5868"/>
    <x v="6"/>
    <x v="4"/>
    <x v="6"/>
    <x v="2"/>
    <x v="2"/>
    <n v="4814.32"/>
    <n v="86.657759999999982"/>
    <n v="3"/>
    <n v="14442.96"/>
    <x v="5867"/>
    <n v="4.1100000000000003"/>
    <n v="331"/>
    <x v="124"/>
    <x v="11"/>
    <x v="11"/>
    <x v="11"/>
    <x v="24"/>
  </r>
  <r>
    <x v="5869"/>
    <x v="1"/>
    <x v="1"/>
    <x v="1"/>
    <x v="2"/>
    <x v="3"/>
    <n v="3137.03"/>
    <n v="56.466540000000002"/>
    <n v="4"/>
    <n v="12548.12"/>
    <x v="5868"/>
    <n v="2.66"/>
    <n v="4799"/>
    <x v="321"/>
    <x v="5"/>
    <x v="5"/>
    <x v="5"/>
    <x v="30"/>
  </r>
  <r>
    <x v="5870"/>
    <x v="8"/>
    <x v="3"/>
    <x v="8"/>
    <x v="0"/>
    <x v="3"/>
    <n v="18247.740000000002"/>
    <n v="328.45931999999999"/>
    <n v="3"/>
    <n v="54743.22"/>
    <x v="5869"/>
    <n v="2.14"/>
    <n v="1939"/>
    <x v="144"/>
    <x v="5"/>
    <x v="5"/>
    <x v="5"/>
    <x v="13"/>
  </r>
  <r>
    <x v="5871"/>
    <x v="5"/>
    <x v="1"/>
    <x v="5"/>
    <x v="2"/>
    <x v="1"/>
    <n v="4568.01"/>
    <n v="82.224180000000004"/>
    <n v="2"/>
    <n v="9136.02"/>
    <x v="5870"/>
    <n v="2.85"/>
    <n v="1488"/>
    <x v="185"/>
    <x v="0"/>
    <x v="0"/>
    <x v="0"/>
    <x v="6"/>
  </r>
  <r>
    <x v="5872"/>
    <x v="7"/>
    <x v="0"/>
    <x v="7"/>
    <x v="2"/>
    <x v="5"/>
    <n v="4695.08"/>
    <n v="84.511439999999993"/>
    <n v="2"/>
    <n v="9390.16"/>
    <x v="5871"/>
    <n v="1.28"/>
    <n v="4606"/>
    <x v="26"/>
    <x v="2"/>
    <x v="2"/>
    <x v="2"/>
    <x v="9"/>
  </r>
  <r>
    <x v="5873"/>
    <x v="9"/>
    <x v="1"/>
    <x v="9"/>
    <x v="0"/>
    <x v="0"/>
    <n v="7922.18"/>
    <n v="142.59923999999998"/>
    <n v="4"/>
    <n v="31688.720000000001"/>
    <x v="5872"/>
    <n v="2.97"/>
    <n v="3569"/>
    <x v="26"/>
    <x v="2"/>
    <x v="2"/>
    <x v="2"/>
    <x v="9"/>
  </r>
  <r>
    <x v="5874"/>
    <x v="3"/>
    <x v="3"/>
    <x v="3"/>
    <x v="0"/>
    <x v="2"/>
    <n v="18187.3"/>
    <n v="327.37139999999994"/>
    <n v="2"/>
    <n v="36374.6"/>
    <x v="5873"/>
    <n v="4.75"/>
    <n v="2837"/>
    <x v="256"/>
    <x v="3"/>
    <x v="3"/>
    <x v="3"/>
    <x v="7"/>
  </r>
  <r>
    <x v="5875"/>
    <x v="2"/>
    <x v="2"/>
    <x v="2"/>
    <x v="2"/>
    <x v="5"/>
    <n v="15749.88"/>
    <n v="283.49783999999994"/>
    <n v="4"/>
    <n v="62999.519999999997"/>
    <x v="5874"/>
    <n v="2.41"/>
    <n v="743"/>
    <x v="137"/>
    <x v="7"/>
    <x v="7"/>
    <x v="7"/>
    <x v="16"/>
  </r>
  <r>
    <x v="5876"/>
    <x v="9"/>
    <x v="1"/>
    <x v="9"/>
    <x v="0"/>
    <x v="3"/>
    <n v="7652.08"/>
    <n v="137.73743999999999"/>
    <n v="3"/>
    <n v="22956.240000000002"/>
    <x v="5875"/>
    <n v="2.96"/>
    <n v="4953"/>
    <x v="280"/>
    <x v="11"/>
    <x v="11"/>
    <x v="11"/>
    <x v="7"/>
  </r>
  <r>
    <x v="5877"/>
    <x v="8"/>
    <x v="3"/>
    <x v="8"/>
    <x v="2"/>
    <x v="2"/>
    <n v="18306.55"/>
    <n v="329.51789999999994"/>
    <n v="5"/>
    <n v="91532.75"/>
    <x v="5876"/>
    <n v="4.5"/>
    <n v="4904"/>
    <x v="152"/>
    <x v="3"/>
    <x v="3"/>
    <x v="3"/>
    <x v="30"/>
  </r>
  <r>
    <x v="5878"/>
    <x v="0"/>
    <x v="0"/>
    <x v="0"/>
    <x v="2"/>
    <x v="1"/>
    <n v="10878.04"/>
    <n v="195.80472"/>
    <n v="5"/>
    <n v="54390.2"/>
    <x v="5877"/>
    <n v="1.18"/>
    <n v="3403"/>
    <x v="196"/>
    <x v="1"/>
    <x v="1"/>
    <x v="1"/>
    <x v="11"/>
  </r>
  <r>
    <x v="5879"/>
    <x v="1"/>
    <x v="1"/>
    <x v="1"/>
    <x v="0"/>
    <x v="2"/>
    <n v="17775.439999999999"/>
    <n v="319.95791999999994"/>
    <n v="1"/>
    <n v="17775.439999999999"/>
    <x v="5878"/>
    <n v="2.66"/>
    <n v="3422"/>
    <x v="323"/>
    <x v="1"/>
    <x v="1"/>
    <x v="1"/>
    <x v="16"/>
  </r>
  <r>
    <x v="5880"/>
    <x v="2"/>
    <x v="2"/>
    <x v="2"/>
    <x v="2"/>
    <x v="5"/>
    <n v="4688.01"/>
    <n v="84.384180000000001"/>
    <n v="5"/>
    <n v="23440.05"/>
    <x v="5879"/>
    <n v="1.1000000000000001"/>
    <n v="2938"/>
    <x v="334"/>
    <x v="0"/>
    <x v="0"/>
    <x v="0"/>
    <x v="16"/>
  </r>
  <r>
    <x v="5881"/>
    <x v="3"/>
    <x v="3"/>
    <x v="3"/>
    <x v="1"/>
    <x v="1"/>
    <n v="323.20999999999998"/>
    <n v="5.8177799999999991"/>
    <n v="5"/>
    <n v="1616.05"/>
    <x v="5880"/>
    <n v="3.61"/>
    <n v="766"/>
    <x v="344"/>
    <x v="7"/>
    <x v="7"/>
    <x v="7"/>
    <x v="14"/>
  </r>
  <r>
    <x v="5882"/>
    <x v="2"/>
    <x v="2"/>
    <x v="2"/>
    <x v="1"/>
    <x v="4"/>
    <n v="14199.43"/>
    <n v="255.58973999999998"/>
    <n v="3"/>
    <n v="42598.29"/>
    <x v="5881"/>
    <n v="4.25"/>
    <n v="2795"/>
    <x v="358"/>
    <x v="11"/>
    <x v="11"/>
    <x v="11"/>
    <x v="21"/>
  </r>
  <r>
    <x v="5883"/>
    <x v="1"/>
    <x v="1"/>
    <x v="1"/>
    <x v="1"/>
    <x v="5"/>
    <n v="5279.14"/>
    <n v="95.024519999999995"/>
    <n v="2"/>
    <n v="10558.28"/>
    <x v="5882"/>
    <n v="3.22"/>
    <n v="4149"/>
    <x v="281"/>
    <x v="1"/>
    <x v="1"/>
    <x v="1"/>
    <x v="13"/>
  </r>
  <r>
    <x v="5884"/>
    <x v="8"/>
    <x v="3"/>
    <x v="8"/>
    <x v="2"/>
    <x v="5"/>
    <n v="14867.85"/>
    <n v="267.62129999999996"/>
    <n v="5"/>
    <n v="74339.25"/>
    <x v="5883"/>
    <n v="4.53"/>
    <n v="4862"/>
    <x v="45"/>
    <x v="0"/>
    <x v="0"/>
    <x v="0"/>
    <x v="15"/>
  </r>
  <r>
    <x v="5885"/>
    <x v="7"/>
    <x v="0"/>
    <x v="7"/>
    <x v="1"/>
    <x v="5"/>
    <n v="12715.2"/>
    <n v="228.87359999999998"/>
    <n v="4"/>
    <n v="50860.800000000003"/>
    <x v="5884"/>
    <n v="2.69"/>
    <n v="452"/>
    <x v="171"/>
    <x v="5"/>
    <x v="5"/>
    <x v="5"/>
    <x v="23"/>
  </r>
  <r>
    <x v="5886"/>
    <x v="1"/>
    <x v="1"/>
    <x v="1"/>
    <x v="1"/>
    <x v="2"/>
    <n v="7336.33"/>
    <n v="132.05393999999998"/>
    <n v="5"/>
    <n v="36681.65"/>
    <x v="5885"/>
    <n v="4.1399999999999997"/>
    <n v="2433"/>
    <x v="40"/>
    <x v="0"/>
    <x v="0"/>
    <x v="0"/>
    <x v="5"/>
  </r>
  <r>
    <x v="5887"/>
    <x v="3"/>
    <x v="3"/>
    <x v="3"/>
    <x v="0"/>
    <x v="0"/>
    <n v="5391.51"/>
    <n v="97.047179999999997"/>
    <n v="2"/>
    <n v="10783.02"/>
    <x v="5886"/>
    <n v="1.26"/>
    <n v="725"/>
    <x v="343"/>
    <x v="3"/>
    <x v="3"/>
    <x v="3"/>
    <x v="10"/>
  </r>
  <r>
    <x v="5888"/>
    <x v="1"/>
    <x v="1"/>
    <x v="1"/>
    <x v="1"/>
    <x v="0"/>
    <n v="11525.65"/>
    <n v="207.46169999999998"/>
    <n v="1"/>
    <n v="11525.65"/>
    <x v="5887"/>
    <n v="1.47"/>
    <n v="237"/>
    <x v="209"/>
    <x v="7"/>
    <x v="7"/>
    <x v="7"/>
    <x v="13"/>
  </r>
  <r>
    <x v="5889"/>
    <x v="5"/>
    <x v="1"/>
    <x v="5"/>
    <x v="2"/>
    <x v="1"/>
    <n v="720.64"/>
    <n v="12.971519999999998"/>
    <n v="4"/>
    <n v="2882.56"/>
    <x v="5888"/>
    <n v="3.49"/>
    <n v="3796"/>
    <x v="204"/>
    <x v="11"/>
    <x v="11"/>
    <x v="11"/>
    <x v="18"/>
  </r>
  <r>
    <x v="5890"/>
    <x v="0"/>
    <x v="0"/>
    <x v="0"/>
    <x v="0"/>
    <x v="1"/>
    <n v="8964.15"/>
    <n v="161.35469999999998"/>
    <n v="4"/>
    <n v="35856.6"/>
    <x v="5889"/>
    <n v="2.44"/>
    <n v="2408"/>
    <x v="221"/>
    <x v="7"/>
    <x v="7"/>
    <x v="7"/>
    <x v="11"/>
  </r>
  <r>
    <x v="5891"/>
    <x v="5"/>
    <x v="1"/>
    <x v="5"/>
    <x v="1"/>
    <x v="2"/>
    <n v="951.64"/>
    <n v="17.129519999999999"/>
    <n v="1"/>
    <n v="951.64"/>
    <x v="5890"/>
    <n v="1.37"/>
    <n v="4559"/>
    <x v="295"/>
    <x v="7"/>
    <x v="7"/>
    <x v="7"/>
    <x v="6"/>
  </r>
  <r>
    <x v="5892"/>
    <x v="5"/>
    <x v="1"/>
    <x v="5"/>
    <x v="1"/>
    <x v="2"/>
    <n v="10392.51"/>
    <n v="187.06518"/>
    <n v="4"/>
    <n v="41570.04"/>
    <x v="5891"/>
    <n v="2.61"/>
    <n v="2693"/>
    <x v="205"/>
    <x v="1"/>
    <x v="1"/>
    <x v="1"/>
    <x v="27"/>
  </r>
  <r>
    <x v="5893"/>
    <x v="2"/>
    <x v="2"/>
    <x v="2"/>
    <x v="1"/>
    <x v="5"/>
    <n v="18050.990000000002"/>
    <n v="324.91782000000001"/>
    <n v="1"/>
    <n v="18050.990000000002"/>
    <x v="5892"/>
    <n v="2.69"/>
    <n v="755"/>
    <x v="115"/>
    <x v="2"/>
    <x v="2"/>
    <x v="2"/>
    <x v="7"/>
  </r>
  <r>
    <x v="5894"/>
    <x v="5"/>
    <x v="1"/>
    <x v="5"/>
    <x v="2"/>
    <x v="0"/>
    <n v="2510.9299999999998"/>
    <n v="45.196739999999991"/>
    <n v="5"/>
    <n v="12554.65"/>
    <x v="5893"/>
    <n v="1.24"/>
    <n v="3377"/>
    <x v="270"/>
    <x v="9"/>
    <x v="9"/>
    <x v="9"/>
    <x v="26"/>
  </r>
  <r>
    <x v="5895"/>
    <x v="2"/>
    <x v="2"/>
    <x v="2"/>
    <x v="1"/>
    <x v="2"/>
    <n v="838.09"/>
    <n v="15.085619999999999"/>
    <n v="1"/>
    <n v="838.09"/>
    <x v="5894"/>
    <n v="4.8600000000000003"/>
    <n v="1511"/>
    <x v="91"/>
    <x v="8"/>
    <x v="8"/>
    <x v="8"/>
    <x v="8"/>
  </r>
  <r>
    <x v="5896"/>
    <x v="6"/>
    <x v="4"/>
    <x v="6"/>
    <x v="0"/>
    <x v="1"/>
    <n v="12212.07"/>
    <n v="219.81725999999998"/>
    <n v="1"/>
    <n v="12212.07"/>
    <x v="5895"/>
    <n v="1.97"/>
    <n v="3865"/>
    <x v="133"/>
    <x v="10"/>
    <x v="10"/>
    <x v="10"/>
    <x v="29"/>
  </r>
  <r>
    <x v="5897"/>
    <x v="6"/>
    <x v="4"/>
    <x v="6"/>
    <x v="1"/>
    <x v="5"/>
    <n v="8451.2099999999991"/>
    <n v="152.12177999999997"/>
    <n v="5"/>
    <n v="42256.05"/>
    <x v="5896"/>
    <n v="4.82"/>
    <n v="1695"/>
    <x v="69"/>
    <x v="0"/>
    <x v="0"/>
    <x v="0"/>
    <x v="20"/>
  </r>
  <r>
    <x v="5898"/>
    <x v="0"/>
    <x v="0"/>
    <x v="0"/>
    <x v="1"/>
    <x v="3"/>
    <n v="7046.05"/>
    <n v="126.82889999999999"/>
    <n v="2"/>
    <n v="14092.1"/>
    <x v="5897"/>
    <n v="1.68"/>
    <n v="1914"/>
    <x v="13"/>
    <x v="8"/>
    <x v="8"/>
    <x v="8"/>
    <x v="13"/>
  </r>
  <r>
    <x v="5899"/>
    <x v="2"/>
    <x v="2"/>
    <x v="2"/>
    <x v="1"/>
    <x v="2"/>
    <n v="15143.71"/>
    <n v="272.58677999999998"/>
    <n v="3"/>
    <n v="45431.13"/>
    <x v="5898"/>
    <n v="1.82"/>
    <n v="3321"/>
    <x v="4"/>
    <x v="4"/>
    <x v="4"/>
    <x v="4"/>
    <x v="4"/>
  </r>
  <r>
    <x v="5900"/>
    <x v="2"/>
    <x v="2"/>
    <x v="2"/>
    <x v="0"/>
    <x v="1"/>
    <n v="14644.34"/>
    <n v="263.59811999999999"/>
    <n v="2"/>
    <n v="29288.68"/>
    <x v="5899"/>
    <n v="2.57"/>
    <n v="4373"/>
    <x v="150"/>
    <x v="8"/>
    <x v="8"/>
    <x v="8"/>
    <x v="6"/>
  </r>
  <r>
    <x v="5901"/>
    <x v="6"/>
    <x v="4"/>
    <x v="6"/>
    <x v="0"/>
    <x v="5"/>
    <n v="19482.04"/>
    <n v="350.67671999999999"/>
    <n v="2"/>
    <n v="38964.080000000002"/>
    <x v="5900"/>
    <n v="4.8899999999999997"/>
    <n v="1803"/>
    <x v="287"/>
    <x v="6"/>
    <x v="6"/>
    <x v="6"/>
    <x v="12"/>
  </r>
  <r>
    <x v="5902"/>
    <x v="6"/>
    <x v="4"/>
    <x v="6"/>
    <x v="2"/>
    <x v="0"/>
    <n v="18492.62"/>
    <n v="332.86715999999996"/>
    <n v="2"/>
    <n v="36985.24"/>
    <x v="5901"/>
    <n v="1.63"/>
    <n v="3872"/>
    <x v="146"/>
    <x v="4"/>
    <x v="4"/>
    <x v="4"/>
    <x v="28"/>
  </r>
  <r>
    <x v="5903"/>
    <x v="8"/>
    <x v="3"/>
    <x v="8"/>
    <x v="2"/>
    <x v="4"/>
    <n v="18426.64"/>
    <n v="331.67951999999997"/>
    <n v="5"/>
    <n v="92133.2"/>
    <x v="5902"/>
    <n v="1.1399999999999999"/>
    <n v="1524"/>
    <x v="241"/>
    <x v="9"/>
    <x v="9"/>
    <x v="9"/>
    <x v="18"/>
  </r>
  <r>
    <x v="5904"/>
    <x v="5"/>
    <x v="1"/>
    <x v="5"/>
    <x v="0"/>
    <x v="4"/>
    <n v="6981.18"/>
    <n v="125.66123999999999"/>
    <n v="5"/>
    <n v="34905.9"/>
    <x v="5903"/>
    <n v="4.8499999999999996"/>
    <n v="796"/>
    <x v="227"/>
    <x v="5"/>
    <x v="5"/>
    <x v="5"/>
    <x v="0"/>
  </r>
  <r>
    <x v="5905"/>
    <x v="9"/>
    <x v="1"/>
    <x v="9"/>
    <x v="1"/>
    <x v="1"/>
    <n v="8758.99"/>
    <n v="157.66181999999998"/>
    <n v="3"/>
    <n v="26276.97"/>
    <x v="5904"/>
    <n v="1.06"/>
    <n v="1876"/>
    <x v="35"/>
    <x v="5"/>
    <x v="5"/>
    <x v="5"/>
    <x v="21"/>
  </r>
  <r>
    <x v="5906"/>
    <x v="7"/>
    <x v="0"/>
    <x v="7"/>
    <x v="2"/>
    <x v="4"/>
    <n v="19111.330000000002"/>
    <n v="344.00394"/>
    <n v="3"/>
    <n v="57333.99"/>
    <x v="5905"/>
    <n v="4.1900000000000004"/>
    <n v="4340"/>
    <x v="229"/>
    <x v="2"/>
    <x v="2"/>
    <x v="2"/>
    <x v="22"/>
  </r>
  <r>
    <x v="5907"/>
    <x v="5"/>
    <x v="1"/>
    <x v="5"/>
    <x v="0"/>
    <x v="5"/>
    <n v="18100.490000000002"/>
    <n v="325.80882000000003"/>
    <n v="5"/>
    <n v="90502.45"/>
    <x v="5906"/>
    <n v="3.36"/>
    <n v="4957"/>
    <x v="144"/>
    <x v="5"/>
    <x v="5"/>
    <x v="5"/>
    <x v="13"/>
  </r>
  <r>
    <x v="5908"/>
    <x v="9"/>
    <x v="1"/>
    <x v="9"/>
    <x v="2"/>
    <x v="4"/>
    <n v="19001.95"/>
    <n v="342.0351"/>
    <n v="4"/>
    <n v="76007.8"/>
    <x v="5907"/>
    <n v="4.33"/>
    <n v="1592"/>
    <x v="117"/>
    <x v="3"/>
    <x v="3"/>
    <x v="3"/>
    <x v="18"/>
  </r>
  <r>
    <x v="5909"/>
    <x v="0"/>
    <x v="0"/>
    <x v="0"/>
    <x v="1"/>
    <x v="0"/>
    <n v="6911.38"/>
    <n v="124.40483999999999"/>
    <n v="2"/>
    <n v="13822.76"/>
    <x v="5908"/>
    <n v="3.15"/>
    <n v="3046"/>
    <x v="355"/>
    <x v="10"/>
    <x v="10"/>
    <x v="10"/>
    <x v="6"/>
  </r>
  <r>
    <x v="5910"/>
    <x v="8"/>
    <x v="3"/>
    <x v="8"/>
    <x v="1"/>
    <x v="2"/>
    <n v="15771.45"/>
    <n v="283.8861"/>
    <n v="1"/>
    <n v="15771.45"/>
    <x v="5909"/>
    <n v="3.25"/>
    <n v="4054"/>
    <x v="185"/>
    <x v="0"/>
    <x v="0"/>
    <x v="0"/>
    <x v="6"/>
  </r>
  <r>
    <x v="5911"/>
    <x v="4"/>
    <x v="0"/>
    <x v="4"/>
    <x v="1"/>
    <x v="3"/>
    <n v="1932.76"/>
    <n v="34.789679999999997"/>
    <n v="3"/>
    <n v="5798.28"/>
    <x v="5910"/>
    <n v="1.99"/>
    <n v="4195"/>
    <x v="226"/>
    <x v="4"/>
    <x v="4"/>
    <x v="4"/>
    <x v="3"/>
  </r>
  <r>
    <x v="5912"/>
    <x v="4"/>
    <x v="0"/>
    <x v="4"/>
    <x v="2"/>
    <x v="0"/>
    <n v="234.42"/>
    <n v="4.2195599999999995"/>
    <n v="4"/>
    <n v="937.68"/>
    <x v="5911"/>
    <n v="3.71"/>
    <n v="2833"/>
    <x v="352"/>
    <x v="3"/>
    <x v="3"/>
    <x v="3"/>
    <x v="2"/>
  </r>
  <r>
    <x v="5913"/>
    <x v="1"/>
    <x v="1"/>
    <x v="1"/>
    <x v="0"/>
    <x v="1"/>
    <n v="8306.8799999999992"/>
    <n v="149.52383999999998"/>
    <n v="3"/>
    <n v="24920.639999999999"/>
    <x v="5912"/>
    <n v="2.54"/>
    <n v="1702"/>
    <x v="95"/>
    <x v="10"/>
    <x v="10"/>
    <x v="10"/>
    <x v="25"/>
  </r>
  <r>
    <x v="5914"/>
    <x v="2"/>
    <x v="2"/>
    <x v="2"/>
    <x v="2"/>
    <x v="5"/>
    <n v="2409.56"/>
    <n v="43.372079999999997"/>
    <n v="1"/>
    <n v="2409.56"/>
    <x v="5913"/>
    <n v="1.1100000000000001"/>
    <n v="4699"/>
    <x v="354"/>
    <x v="6"/>
    <x v="6"/>
    <x v="6"/>
    <x v="16"/>
  </r>
  <r>
    <x v="5915"/>
    <x v="5"/>
    <x v="1"/>
    <x v="5"/>
    <x v="2"/>
    <x v="1"/>
    <n v="17481.13"/>
    <n v="314.66034000000002"/>
    <n v="3"/>
    <n v="52443.39"/>
    <x v="5914"/>
    <n v="1.96"/>
    <n v="3212"/>
    <x v="175"/>
    <x v="3"/>
    <x v="3"/>
    <x v="3"/>
    <x v="9"/>
  </r>
  <r>
    <x v="5916"/>
    <x v="1"/>
    <x v="1"/>
    <x v="1"/>
    <x v="0"/>
    <x v="4"/>
    <n v="2042.79"/>
    <n v="36.770219999999995"/>
    <n v="3"/>
    <n v="6128.37"/>
    <x v="5915"/>
    <n v="1.56"/>
    <n v="4921"/>
    <x v="33"/>
    <x v="0"/>
    <x v="0"/>
    <x v="0"/>
    <x v="9"/>
  </r>
  <r>
    <x v="5917"/>
    <x v="5"/>
    <x v="1"/>
    <x v="5"/>
    <x v="1"/>
    <x v="2"/>
    <n v="1204.55"/>
    <n v="21.681899999999999"/>
    <n v="4"/>
    <n v="4818.2"/>
    <x v="5916"/>
    <n v="3.25"/>
    <n v="3381"/>
    <x v="195"/>
    <x v="1"/>
    <x v="1"/>
    <x v="1"/>
    <x v="18"/>
  </r>
  <r>
    <x v="5918"/>
    <x v="1"/>
    <x v="1"/>
    <x v="1"/>
    <x v="2"/>
    <x v="1"/>
    <n v="7875.61"/>
    <n v="141.76097999999999"/>
    <n v="3"/>
    <n v="23626.83"/>
    <x v="5917"/>
    <n v="3.35"/>
    <n v="4179"/>
    <x v="53"/>
    <x v="4"/>
    <x v="4"/>
    <x v="4"/>
    <x v="21"/>
  </r>
  <r>
    <x v="5919"/>
    <x v="0"/>
    <x v="0"/>
    <x v="0"/>
    <x v="0"/>
    <x v="4"/>
    <n v="14864.48"/>
    <n v="267.56063999999998"/>
    <n v="2"/>
    <n v="29728.959999999999"/>
    <x v="5918"/>
    <n v="1.65"/>
    <n v="1516"/>
    <x v="180"/>
    <x v="10"/>
    <x v="10"/>
    <x v="10"/>
    <x v="17"/>
  </r>
  <r>
    <x v="5920"/>
    <x v="2"/>
    <x v="2"/>
    <x v="2"/>
    <x v="2"/>
    <x v="1"/>
    <n v="7984.7"/>
    <n v="143.72459999999998"/>
    <n v="5"/>
    <n v="39923.5"/>
    <x v="5919"/>
    <n v="4.8600000000000003"/>
    <n v="2661"/>
    <x v="340"/>
    <x v="3"/>
    <x v="3"/>
    <x v="3"/>
    <x v="13"/>
  </r>
  <r>
    <x v="5921"/>
    <x v="7"/>
    <x v="0"/>
    <x v="7"/>
    <x v="0"/>
    <x v="4"/>
    <n v="6790.89"/>
    <n v="122.23602"/>
    <n v="5"/>
    <n v="33954.449999999997"/>
    <x v="5920"/>
    <n v="2.52"/>
    <n v="3887"/>
    <x v="85"/>
    <x v="11"/>
    <x v="11"/>
    <x v="11"/>
    <x v="19"/>
  </r>
  <r>
    <x v="5922"/>
    <x v="0"/>
    <x v="0"/>
    <x v="0"/>
    <x v="1"/>
    <x v="4"/>
    <n v="13672.77"/>
    <n v="246.10986"/>
    <n v="1"/>
    <n v="13672.77"/>
    <x v="5921"/>
    <n v="1.1499999999999999"/>
    <n v="538"/>
    <x v="41"/>
    <x v="6"/>
    <x v="6"/>
    <x v="6"/>
    <x v="19"/>
  </r>
  <r>
    <x v="5923"/>
    <x v="5"/>
    <x v="1"/>
    <x v="5"/>
    <x v="0"/>
    <x v="3"/>
    <n v="15296.62"/>
    <n v="275.33915999999999"/>
    <n v="2"/>
    <n v="30593.24"/>
    <x v="5922"/>
    <n v="4.17"/>
    <n v="4960"/>
    <x v="3"/>
    <x v="3"/>
    <x v="3"/>
    <x v="3"/>
    <x v="3"/>
  </r>
  <r>
    <x v="5924"/>
    <x v="8"/>
    <x v="3"/>
    <x v="8"/>
    <x v="0"/>
    <x v="4"/>
    <n v="17115.34"/>
    <n v="308.07612"/>
    <n v="2"/>
    <n v="34230.68"/>
    <x v="5923"/>
    <n v="2.2599999999999998"/>
    <n v="3266"/>
    <x v="107"/>
    <x v="10"/>
    <x v="10"/>
    <x v="10"/>
    <x v="28"/>
  </r>
  <r>
    <x v="5925"/>
    <x v="0"/>
    <x v="0"/>
    <x v="0"/>
    <x v="0"/>
    <x v="5"/>
    <n v="5104.57"/>
    <n v="91.882259999999988"/>
    <n v="3"/>
    <n v="15313.71"/>
    <x v="5924"/>
    <n v="4.76"/>
    <n v="12"/>
    <x v="111"/>
    <x v="6"/>
    <x v="6"/>
    <x v="6"/>
    <x v="13"/>
  </r>
  <r>
    <x v="5926"/>
    <x v="5"/>
    <x v="1"/>
    <x v="5"/>
    <x v="1"/>
    <x v="1"/>
    <n v="5466.07"/>
    <n v="98.389259999999993"/>
    <n v="1"/>
    <n v="5466.07"/>
    <x v="5925"/>
    <n v="1.1200000000000001"/>
    <n v="2225"/>
    <x v="91"/>
    <x v="8"/>
    <x v="8"/>
    <x v="8"/>
    <x v="8"/>
  </r>
  <r>
    <x v="5927"/>
    <x v="6"/>
    <x v="4"/>
    <x v="6"/>
    <x v="1"/>
    <x v="0"/>
    <n v="9695.41"/>
    <n v="174.51737999999997"/>
    <n v="1"/>
    <n v="9695.41"/>
    <x v="5926"/>
    <n v="3.77"/>
    <n v="3883"/>
    <x v="40"/>
    <x v="0"/>
    <x v="0"/>
    <x v="0"/>
    <x v="5"/>
  </r>
  <r>
    <x v="5928"/>
    <x v="6"/>
    <x v="4"/>
    <x v="6"/>
    <x v="2"/>
    <x v="1"/>
    <n v="2261.67"/>
    <n v="40.710059999999999"/>
    <n v="1"/>
    <n v="2261.67"/>
    <x v="5927"/>
    <n v="4.4400000000000004"/>
    <n v="77"/>
    <x v="56"/>
    <x v="10"/>
    <x v="10"/>
    <x v="10"/>
    <x v="23"/>
  </r>
  <r>
    <x v="5929"/>
    <x v="2"/>
    <x v="2"/>
    <x v="2"/>
    <x v="0"/>
    <x v="4"/>
    <n v="6380.73"/>
    <n v="114.85313999999998"/>
    <n v="5"/>
    <n v="31903.65"/>
    <x v="5928"/>
    <n v="4.82"/>
    <n v="3408"/>
    <x v="157"/>
    <x v="7"/>
    <x v="7"/>
    <x v="7"/>
    <x v="9"/>
  </r>
  <r>
    <x v="5930"/>
    <x v="2"/>
    <x v="2"/>
    <x v="2"/>
    <x v="1"/>
    <x v="5"/>
    <n v="6242.87"/>
    <n v="112.37165999999999"/>
    <n v="5"/>
    <n v="31214.35"/>
    <x v="5929"/>
    <n v="2.73"/>
    <n v="615"/>
    <x v="124"/>
    <x v="11"/>
    <x v="11"/>
    <x v="11"/>
    <x v="24"/>
  </r>
  <r>
    <x v="5931"/>
    <x v="2"/>
    <x v="2"/>
    <x v="2"/>
    <x v="2"/>
    <x v="3"/>
    <n v="11726.04"/>
    <n v="211.06872000000001"/>
    <n v="4"/>
    <n v="46904.160000000003"/>
    <x v="5930"/>
    <n v="3.08"/>
    <n v="1964"/>
    <x v="27"/>
    <x v="9"/>
    <x v="9"/>
    <x v="9"/>
    <x v="1"/>
  </r>
  <r>
    <x v="5932"/>
    <x v="7"/>
    <x v="0"/>
    <x v="7"/>
    <x v="1"/>
    <x v="2"/>
    <n v="15011.53"/>
    <n v="270.20753999999999"/>
    <n v="1"/>
    <n v="15011.53"/>
    <x v="5931"/>
    <n v="1.1599999999999999"/>
    <n v="1849"/>
    <x v="270"/>
    <x v="9"/>
    <x v="9"/>
    <x v="9"/>
    <x v="26"/>
  </r>
  <r>
    <x v="5933"/>
    <x v="0"/>
    <x v="0"/>
    <x v="0"/>
    <x v="0"/>
    <x v="5"/>
    <n v="9701.0300000000007"/>
    <n v="174.61854"/>
    <n v="4"/>
    <n v="38804.120000000003"/>
    <x v="5932"/>
    <n v="2.4900000000000002"/>
    <n v="1737"/>
    <x v="219"/>
    <x v="0"/>
    <x v="0"/>
    <x v="0"/>
    <x v="4"/>
  </r>
  <r>
    <x v="5934"/>
    <x v="7"/>
    <x v="0"/>
    <x v="7"/>
    <x v="0"/>
    <x v="4"/>
    <n v="9806.57"/>
    <n v="176.51825999999997"/>
    <n v="4"/>
    <n v="39226.28"/>
    <x v="5933"/>
    <n v="2.99"/>
    <n v="3393"/>
    <x v="261"/>
    <x v="7"/>
    <x v="7"/>
    <x v="7"/>
    <x v="29"/>
  </r>
  <r>
    <x v="5935"/>
    <x v="7"/>
    <x v="0"/>
    <x v="7"/>
    <x v="0"/>
    <x v="2"/>
    <n v="19763.259999999998"/>
    <n v="355.73867999999993"/>
    <n v="1"/>
    <n v="19763.259999999998"/>
    <x v="5934"/>
    <n v="1.1299999999999999"/>
    <n v="4006"/>
    <x v="124"/>
    <x v="11"/>
    <x v="11"/>
    <x v="11"/>
    <x v="24"/>
  </r>
  <r>
    <x v="5936"/>
    <x v="1"/>
    <x v="1"/>
    <x v="1"/>
    <x v="0"/>
    <x v="3"/>
    <n v="5038.7299999999996"/>
    <n v="90.69713999999999"/>
    <n v="3"/>
    <n v="15116.19"/>
    <x v="5935"/>
    <n v="1.1000000000000001"/>
    <n v="1530"/>
    <x v="123"/>
    <x v="8"/>
    <x v="8"/>
    <x v="8"/>
    <x v="15"/>
  </r>
  <r>
    <x v="5937"/>
    <x v="2"/>
    <x v="2"/>
    <x v="2"/>
    <x v="0"/>
    <x v="4"/>
    <n v="6768.58"/>
    <n v="121.83443999999999"/>
    <n v="1"/>
    <n v="6768.58"/>
    <x v="5936"/>
    <n v="4.95"/>
    <n v="3573"/>
    <x v="39"/>
    <x v="1"/>
    <x v="1"/>
    <x v="1"/>
    <x v="15"/>
  </r>
  <r>
    <x v="5938"/>
    <x v="6"/>
    <x v="4"/>
    <x v="6"/>
    <x v="2"/>
    <x v="5"/>
    <n v="6876.22"/>
    <n v="123.77195999999999"/>
    <n v="2"/>
    <n v="13752.44"/>
    <x v="5937"/>
    <n v="4.0199999999999996"/>
    <n v="3896"/>
    <x v="187"/>
    <x v="3"/>
    <x v="3"/>
    <x v="3"/>
    <x v="21"/>
  </r>
  <r>
    <x v="5939"/>
    <x v="1"/>
    <x v="1"/>
    <x v="1"/>
    <x v="0"/>
    <x v="3"/>
    <n v="10449.98"/>
    <n v="188.09963999999997"/>
    <n v="4"/>
    <n v="41799.919999999998"/>
    <x v="5938"/>
    <n v="1.95"/>
    <n v="3582"/>
    <x v="259"/>
    <x v="4"/>
    <x v="4"/>
    <x v="4"/>
    <x v="30"/>
  </r>
  <r>
    <x v="5940"/>
    <x v="5"/>
    <x v="1"/>
    <x v="5"/>
    <x v="0"/>
    <x v="0"/>
    <n v="14151.26"/>
    <n v="254.72268"/>
    <n v="4"/>
    <n v="56605.04"/>
    <x v="5939"/>
    <n v="3.59"/>
    <n v="142"/>
    <x v="291"/>
    <x v="1"/>
    <x v="1"/>
    <x v="1"/>
    <x v="21"/>
  </r>
  <r>
    <x v="5941"/>
    <x v="1"/>
    <x v="1"/>
    <x v="1"/>
    <x v="1"/>
    <x v="2"/>
    <n v="7569.76"/>
    <n v="136.25567999999998"/>
    <n v="5"/>
    <n v="37848.800000000003"/>
    <x v="5940"/>
    <n v="2.94"/>
    <n v="4390"/>
    <x v="245"/>
    <x v="0"/>
    <x v="0"/>
    <x v="0"/>
    <x v="18"/>
  </r>
  <r>
    <x v="5942"/>
    <x v="1"/>
    <x v="1"/>
    <x v="1"/>
    <x v="2"/>
    <x v="2"/>
    <n v="2696.17"/>
    <n v="48.531059999999997"/>
    <n v="2"/>
    <n v="5392.34"/>
    <x v="5941"/>
    <n v="3.32"/>
    <n v="3885"/>
    <x v="106"/>
    <x v="3"/>
    <x v="3"/>
    <x v="3"/>
    <x v="1"/>
  </r>
  <r>
    <x v="5943"/>
    <x v="8"/>
    <x v="3"/>
    <x v="8"/>
    <x v="0"/>
    <x v="4"/>
    <n v="10959.74"/>
    <n v="197.27531999999999"/>
    <n v="3"/>
    <n v="32879.22"/>
    <x v="5942"/>
    <n v="3.25"/>
    <n v="1333"/>
    <x v="197"/>
    <x v="1"/>
    <x v="1"/>
    <x v="1"/>
    <x v="25"/>
  </r>
  <r>
    <x v="5944"/>
    <x v="4"/>
    <x v="0"/>
    <x v="4"/>
    <x v="2"/>
    <x v="3"/>
    <n v="17818.77"/>
    <n v="320.73786000000001"/>
    <n v="1"/>
    <n v="17818.77"/>
    <x v="5943"/>
    <n v="2.5499999999999998"/>
    <n v="1774"/>
    <x v="312"/>
    <x v="4"/>
    <x v="4"/>
    <x v="4"/>
    <x v="22"/>
  </r>
  <r>
    <x v="5945"/>
    <x v="4"/>
    <x v="0"/>
    <x v="4"/>
    <x v="0"/>
    <x v="1"/>
    <n v="11190.4"/>
    <n v="201.42719999999997"/>
    <n v="2"/>
    <n v="22380.799999999999"/>
    <x v="5944"/>
    <n v="4.6500000000000004"/>
    <n v="3882"/>
    <x v="340"/>
    <x v="3"/>
    <x v="3"/>
    <x v="3"/>
    <x v="13"/>
  </r>
  <r>
    <x v="5946"/>
    <x v="2"/>
    <x v="2"/>
    <x v="2"/>
    <x v="1"/>
    <x v="4"/>
    <n v="18549.79"/>
    <n v="333.89621999999997"/>
    <n v="2"/>
    <n v="37099.58"/>
    <x v="5945"/>
    <n v="2.19"/>
    <n v="3048"/>
    <x v="46"/>
    <x v="0"/>
    <x v="0"/>
    <x v="0"/>
    <x v="25"/>
  </r>
  <r>
    <x v="5947"/>
    <x v="6"/>
    <x v="4"/>
    <x v="6"/>
    <x v="0"/>
    <x v="4"/>
    <n v="15783.73"/>
    <n v="284.10713999999996"/>
    <n v="4"/>
    <n v="63134.92"/>
    <x v="5946"/>
    <n v="4.25"/>
    <n v="2647"/>
    <x v="291"/>
    <x v="1"/>
    <x v="1"/>
    <x v="1"/>
    <x v="21"/>
  </r>
  <r>
    <x v="5948"/>
    <x v="6"/>
    <x v="4"/>
    <x v="6"/>
    <x v="0"/>
    <x v="5"/>
    <n v="11224.31"/>
    <n v="202.03757999999996"/>
    <n v="5"/>
    <n v="56121.55"/>
    <x v="5947"/>
    <n v="2.96"/>
    <n v="4605"/>
    <x v="272"/>
    <x v="7"/>
    <x v="7"/>
    <x v="7"/>
    <x v="24"/>
  </r>
  <r>
    <x v="5949"/>
    <x v="5"/>
    <x v="1"/>
    <x v="5"/>
    <x v="2"/>
    <x v="5"/>
    <n v="17119.72"/>
    <n v="308.15496000000002"/>
    <n v="4"/>
    <n v="68478.880000000005"/>
    <x v="5948"/>
    <n v="1.93"/>
    <n v="1750"/>
    <x v="199"/>
    <x v="9"/>
    <x v="9"/>
    <x v="9"/>
    <x v="8"/>
  </r>
  <r>
    <x v="5950"/>
    <x v="8"/>
    <x v="3"/>
    <x v="8"/>
    <x v="0"/>
    <x v="5"/>
    <n v="18126.73"/>
    <n v="326.28113999999999"/>
    <n v="1"/>
    <n v="18126.73"/>
    <x v="5949"/>
    <n v="1.04"/>
    <n v="3440"/>
    <x v="168"/>
    <x v="11"/>
    <x v="11"/>
    <x v="11"/>
    <x v="30"/>
  </r>
  <r>
    <x v="5951"/>
    <x v="9"/>
    <x v="1"/>
    <x v="9"/>
    <x v="2"/>
    <x v="4"/>
    <n v="14315.81"/>
    <n v="257.68457999999998"/>
    <n v="1"/>
    <n v="14315.81"/>
    <x v="5950"/>
    <n v="3.96"/>
    <n v="479"/>
    <x v="127"/>
    <x v="6"/>
    <x v="6"/>
    <x v="6"/>
    <x v="0"/>
  </r>
  <r>
    <x v="5952"/>
    <x v="4"/>
    <x v="0"/>
    <x v="4"/>
    <x v="0"/>
    <x v="2"/>
    <n v="1847.58"/>
    <n v="33.256439999999998"/>
    <n v="1"/>
    <n v="1847.58"/>
    <x v="5951"/>
    <n v="3.24"/>
    <n v="2228"/>
    <x v="281"/>
    <x v="1"/>
    <x v="1"/>
    <x v="1"/>
    <x v="13"/>
  </r>
  <r>
    <x v="5953"/>
    <x v="5"/>
    <x v="1"/>
    <x v="5"/>
    <x v="0"/>
    <x v="5"/>
    <n v="17134"/>
    <n v="308.41199999999998"/>
    <n v="4"/>
    <n v="68536"/>
    <x v="5952"/>
    <n v="2.92"/>
    <n v="556"/>
    <x v="137"/>
    <x v="7"/>
    <x v="7"/>
    <x v="7"/>
    <x v="16"/>
  </r>
  <r>
    <x v="5954"/>
    <x v="2"/>
    <x v="2"/>
    <x v="2"/>
    <x v="0"/>
    <x v="1"/>
    <n v="3451.11"/>
    <n v="62.119979999999998"/>
    <n v="5"/>
    <n v="17255.55"/>
    <x v="5953"/>
    <n v="1.54"/>
    <n v="4071"/>
    <x v="61"/>
    <x v="8"/>
    <x v="8"/>
    <x v="8"/>
    <x v="11"/>
  </r>
  <r>
    <x v="5955"/>
    <x v="3"/>
    <x v="3"/>
    <x v="3"/>
    <x v="0"/>
    <x v="2"/>
    <n v="7936.26"/>
    <n v="142.85267999999999"/>
    <n v="1"/>
    <n v="7936.26"/>
    <x v="5954"/>
    <n v="3.09"/>
    <n v="2050"/>
    <x v="124"/>
    <x v="11"/>
    <x v="11"/>
    <x v="11"/>
    <x v="24"/>
  </r>
  <r>
    <x v="5956"/>
    <x v="3"/>
    <x v="3"/>
    <x v="3"/>
    <x v="0"/>
    <x v="3"/>
    <n v="5777.59"/>
    <n v="103.99661999999999"/>
    <n v="5"/>
    <n v="28887.95"/>
    <x v="5955"/>
    <n v="2.04"/>
    <n v="4355"/>
    <x v="139"/>
    <x v="5"/>
    <x v="5"/>
    <x v="5"/>
    <x v="11"/>
  </r>
  <r>
    <x v="5957"/>
    <x v="6"/>
    <x v="4"/>
    <x v="6"/>
    <x v="2"/>
    <x v="2"/>
    <n v="15632.82"/>
    <n v="281.39076"/>
    <n v="4"/>
    <n v="62531.28"/>
    <x v="5956"/>
    <n v="1.97"/>
    <n v="4737"/>
    <x v="106"/>
    <x v="3"/>
    <x v="3"/>
    <x v="3"/>
    <x v="1"/>
  </r>
  <r>
    <x v="5958"/>
    <x v="1"/>
    <x v="1"/>
    <x v="1"/>
    <x v="0"/>
    <x v="1"/>
    <n v="5051.47"/>
    <n v="90.926459999999992"/>
    <n v="1"/>
    <n v="5051.47"/>
    <x v="5957"/>
    <n v="2.61"/>
    <n v="552"/>
    <x v="79"/>
    <x v="11"/>
    <x v="11"/>
    <x v="11"/>
    <x v="4"/>
  </r>
  <r>
    <x v="5959"/>
    <x v="5"/>
    <x v="1"/>
    <x v="5"/>
    <x v="1"/>
    <x v="4"/>
    <n v="8087.45"/>
    <n v="145.57409999999999"/>
    <n v="5"/>
    <n v="40437.25"/>
    <x v="5958"/>
    <n v="1.8"/>
    <n v="349"/>
    <x v="317"/>
    <x v="9"/>
    <x v="9"/>
    <x v="9"/>
    <x v="11"/>
  </r>
  <r>
    <x v="5960"/>
    <x v="3"/>
    <x v="3"/>
    <x v="3"/>
    <x v="2"/>
    <x v="0"/>
    <n v="17592.189999999999"/>
    <n v="316.65941999999995"/>
    <n v="2"/>
    <n v="35184.379999999997"/>
    <x v="5959"/>
    <n v="3.03"/>
    <n v="4361"/>
    <x v="186"/>
    <x v="1"/>
    <x v="1"/>
    <x v="1"/>
    <x v="4"/>
  </r>
  <r>
    <x v="5961"/>
    <x v="5"/>
    <x v="1"/>
    <x v="5"/>
    <x v="2"/>
    <x v="1"/>
    <n v="17297.97"/>
    <n v="311.36345999999998"/>
    <n v="1"/>
    <n v="17297.97"/>
    <x v="5960"/>
    <n v="4.22"/>
    <n v="3376"/>
    <x v="358"/>
    <x v="11"/>
    <x v="11"/>
    <x v="11"/>
    <x v="21"/>
  </r>
  <r>
    <x v="5962"/>
    <x v="3"/>
    <x v="3"/>
    <x v="3"/>
    <x v="2"/>
    <x v="2"/>
    <n v="8694.81"/>
    <n v="156.50657999999999"/>
    <n v="3"/>
    <n v="26084.43"/>
    <x v="5961"/>
    <n v="3.57"/>
    <n v="2075"/>
    <x v="141"/>
    <x v="0"/>
    <x v="0"/>
    <x v="0"/>
    <x v="27"/>
  </r>
  <r>
    <x v="5963"/>
    <x v="4"/>
    <x v="0"/>
    <x v="4"/>
    <x v="0"/>
    <x v="4"/>
    <n v="7426.01"/>
    <n v="133.66818000000001"/>
    <n v="3"/>
    <n v="22278.03"/>
    <x v="5962"/>
    <n v="4.8099999999999996"/>
    <n v="4388"/>
    <x v="270"/>
    <x v="9"/>
    <x v="9"/>
    <x v="9"/>
    <x v="26"/>
  </r>
  <r>
    <x v="5964"/>
    <x v="4"/>
    <x v="0"/>
    <x v="4"/>
    <x v="2"/>
    <x v="5"/>
    <n v="15218.63"/>
    <n v="273.93533999999994"/>
    <n v="1"/>
    <n v="15218.63"/>
    <x v="5963"/>
    <n v="4.7300000000000004"/>
    <n v="519"/>
    <x v="170"/>
    <x v="9"/>
    <x v="9"/>
    <x v="9"/>
    <x v="23"/>
  </r>
  <r>
    <x v="5965"/>
    <x v="1"/>
    <x v="1"/>
    <x v="1"/>
    <x v="2"/>
    <x v="2"/>
    <n v="7526.84"/>
    <n v="135.48311999999999"/>
    <n v="5"/>
    <n v="37634.199999999997"/>
    <x v="5964"/>
    <n v="1.57"/>
    <n v="2802"/>
    <x v="19"/>
    <x v="10"/>
    <x v="10"/>
    <x v="10"/>
    <x v="16"/>
  </r>
  <r>
    <x v="5966"/>
    <x v="9"/>
    <x v="1"/>
    <x v="9"/>
    <x v="1"/>
    <x v="1"/>
    <n v="12039.05"/>
    <n v="216.70289999999997"/>
    <n v="5"/>
    <n v="60195.25"/>
    <x v="5965"/>
    <n v="3.91"/>
    <n v="4688"/>
    <x v="242"/>
    <x v="6"/>
    <x v="6"/>
    <x v="6"/>
    <x v="30"/>
  </r>
  <r>
    <x v="5967"/>
    <x v="3"/>
    <x v="3"/>
    <x v="3"/>
    <x v="1"/>
    <x v="3"/>
    <n v="17303.810000000001"/>
    <n v="311.46857999999997"/>
    <n v="3"/>
    <n v="51911.43"/>
    <x v="5966"/>
    <n v="4.33"/>
    <n v="159"/>
    <x v="280"/>
    <x v="11"/>
    <x v="11"/>
    <x v="11"/>
    <x v="7"/>
  </r>
  <r>
    <x v="5968"/>
    <x v="4"/>
    <x v="0"/>
    <x v="4"/>
    <x v="2"/>
    <x v="2"/>
    <n v="5926.71"/>
    <n v="106.68078"/>
    <n v="5"/>
    <n v="29633.55"/>
    <x v="5967"/>
    <n v="3.73"/>
    <n v="1715"/>
    <x v="142"/>
    <x v="8"/>
    <x v="8"/>
    <x v="8"/>
    <x v="30"/>
  </r>
  <r>
    <x v="5969"/>
    <x v="0"/>
    <x v="0"/>
    <x v="0"/>
    <x v="2"/>
    <x v="0"/>
    <n v="4799.78"/>
    <n v="86.396039999999985"/>
    <n v="5"/>
    <n v="23998.9"/>
    <x v="5968"/>
    <n v="4.55"/>
    <n v="541"/>
    <x v="243"/>
    <x v="5"/>
    <x v="5"/>
    <x v="5"/>
    <x v="27"/>
  </r>
  <r>
    <x v="5970"/>
    <x v="3"/>
    <x v="3"/>
    <x v="3"/>
    <x v="0"/>
    <x v="5"/>
    <n v="15609.53"/>
    <n v="280.97154"/>
    <n v="3"/>
    <n v="46828.59"/>
    <x v="5969"/>
    <n v="2.16"/>
    <n v="2756"/>
    <x v="52"/>
    <x v="3"/>
    <x v="3"/>
    <x v="3"/>
    <x v="24"/>
  </r>
  <r>
    <x v="5971"/>
    <x v="2"/>
    <x v="2"/>
    <x v="2"/>
    <x v="1"/>
    <x v="3"/>
    <n v="6953.69"/>
    <n v="125.16641999999999"/>
    <n v="4"/>
    <n v="27814.76"/>
    <x v="5970"/>
    <n v="4.72"/>
    <n v="594"/>
    <x v="216"/>
    <x v="11"/>
    <x v="11"/>
    <x v="11"/>
    <x v="29"/>
  </r>
  <r>
    <x v="5972"/>
    <x v="9"/>
    <x v="1"/>
    <x v="9"/>
    <x v="1"/>
    <x v="0"/>
    <n v="10599.11"/>
    <n v="190.78397999999999"/>
    <n v="3"/>
    <n v="31797.33"/>
    <x v="5971"/>
    <n v="2.6"/>
    <n v="4695"/>
    <x v="182"/>
    <x v="9"/>
    <x v="9"/>
    <x v="9"/>
    <x v="30"/>
  </r>
  <r>
    <x v="5973"/>
    <x v="0"/>
    <x v="0"/>
    <x v="0"/>
    <x v="1"/>
    <x v="0"/>
    <n v="13850.47"/>
    <n v="249.30845999999997"/>
    <n v="5"/>
    <n v="69252.350000000006"/>
    <x v="5972"/>
    <n v="2.84"/>
    <n v="2723"/>
    <x v="114"/>
    <x v="3"/>
    <x v="3"/>
    <x v="3"/>
    <x v="28"/>
  </r>
  <r>
    <x v="5974"/>
    <x v="4"/>
    <x v="0"/>
    <x v="4"/>
    <x v="2"/>
    <x v="4"/>
    <n v="18154.599999999999"/>
    <n v="326.78279999999995"/>
    <n v="1"/>
    <n v="18154.599999999999"/>
    <x v="5973"/>
    <n v="4"/>
    <n v="644"/>
    <x v="328"/>
    <x v="7"/>
    <x v="7"/>
    <x v="7"/>
    <x v="27"/>
  </r>
  <r>
    <x v="5975"/>
    <x v="0"/>
    <x v="0"/>
    <x v="0"/>
    <x v="2"/>
    <x v="2"/>
    <n v="3315.02"/>
    <n v="59.670359999999995"/>
    <n v="4"/>
    <n v="13260.08"/>
    <x v="5974"/>
    <n v="1.19"/>
    <n v="850"/>
    <x v="9"/>
    <x v="5"/>
    <x v="5"/>
    <x v="5"/>
    <x v="9"/>
  </r>
  <r>
    <x v="5976"/>
    <x v="7"/>
    <x v="0"/>
    <x v="7"/>
    <x v="2"/>
    <x v="1"/>
    <n v="17520.53"/>
    <n v="315.36953999999997"/>
    <n v="5"/>
    <n v="87602.65"/>
    <x v="5975"/>
    <n v="3.88"/>
    <n v="2918"/>
    <x v="35"/>
    <x v="5"/>
    <x v="5"/>
    <x v="5"/>
    <x v="21"/>
  </r>
  <r>
    <x v="5977"/>
    <x v="8"/>
    <x v="3"/>
    <x v="8"/>
    <x v="1"/>
    <x v="0"/>
    <n v="4682.2299999999996"/>
    <n v="84.280139999999989"/>
    <n v="2"/>
    <n v="9364.4599999999991"/>
    <x v="5976"/>
    <n v="2.5499999999999998"/>
    <n v="594"/>
    <x v="133"/>
    <x v="10"/>
    <x v="10"/>
    <x v="10"/>
    <x v="29"/>
  </r>
  <r>
    <x v="5978"/>
    <x v="3"/>
    <x v="3"/>
    <x v="3"/>
    <x v="1"/>
    <x v="0"/>
    <n v="13252.05"/>
    <n v="238.53689999999997"/>
    <n v="3"/>
    <n v="39756.15"/>
    <x v="5977"/>
    <n v="1.45"/>
    <n v="2442"/>
    <x v="340"/>
    <x v="3"/>
    <x v="3"/>
    <x v="3"/>
    <x v="13"/>
  </r>
  <r>
    <x v="5979"/>
    <x v="3"/>
    <x v="3"/>
    <x v="3"/>
    <x v="0"/>
    <x v="4"/>
    <n v="1398.63"/>
    <n v="25.175339999999998"/>
    <n v="2"/>
    <n v="2797.26"/>
    <x v="5978"/>
    <n v="2.09"/>
    <n v="1317"/>
    <x v="51"/>
    <x v="8"/>
    <x v="8"/>
    <x v="8"/>
    <x v="12"/>
  </r>
  <r>
    <x v="5980"/>
    <x v="6"/>
    <x v="4"/>
    <x v="6"/>
    <x v="0"/>
    <x v="2"/>
    <n v="13163.62"/>
    <n v="236.94515999999999"/>
    <n v="4"/>
    <n v="52654.48"/>
    <x v="5979"/>
    <n v="4.78"/>
    <n v="1152"/>
    <x v="185"/>
    <x v="0"/>
    <x v="0"/>
    <x v="0"/>
    <x v="6"/>
  </r>
  <r>
    <x v="5981"/>
    <x v="6"/>
    <x v="4"/>
    <x v="6"/>
    <x v="2"/>
    <x v="3"/>
    <n v="18627.5"/>
    <n v="335.29499999999996"/>
    <n v="3"/>
    <n v="55882.5"/>
    <x v="5980"/>
    <n v="3.92"/>
    <n v="3385"/>
    <x v="239"/>
    <x v="5"/>
    <x v="5"/>
    <x v="5"/>
    <x v="16"/>
  </r>
  <r>
    <x v="5982"/>
    <x v="2"/>
    <x v="2"/>
    <x v="2"/>
    <x v="2"/>
    <x v="4"/>
    <n v="7621.28"/>
    <n v="137.18303999999998"/>
    <n v="4"/>
    <n v="30485.119999999999"/>
    <x v="5981"/>
    <n v="2.29"/>
    <n v="2902"/>
    <x v="170"/>
    <x v="9"/>
    <x v="9"/>
    <x v="9"/>
    <x v="23"/>
  </r>
  <r>
    <x v="5983"/>
    <x v="4"/>
    <x v="0"/>
    <x v="4"/>
    <x v="0"/>
    <x v="4"/>
    <n v="12200.27"/>
    <n v="219.60486"/>
    <n v="3"/>
    <n v="36600.81"/>
    <x v="5982"/>
    <n v="3.03"/>
    <n v="2867"/>
    <x v="31"/>
    <x v="2"/>
    <x v="2"/>
    <x v="2"/>
    <x v="20"/>
  </r>
  <r>
    <x v="5984"/>
    <x v="1"/>
    <x v="1"/>
    <x v="1"/>
    <x v="1"/>
    <x v="3"/>
    <n v="14772.33"/>
    <n v="265.90193999999997"/>
    <n v="4"/>
    <n v="59089.32"/>
    <x v="5983"/>
    <n v="2.21"/>
    <n v="1661"/>
    <x v="275"/>
    <x v="2"/>
    <x v="2"/>
    <x v="2"/>
    <x v="27"/>
  </r>
  <r>
    <x v="5985"/>
    <x v="5"/>
    <x v="1"/>
    <x v="5"/>
    <x v="2"/>
    <x v="3"/>
    <n v="8039.65"/>
    <n v="144.71369999999999"/>
    <n v="1"/>
    <n v="8039.65"/>
    <x v="5984"/>
    <n v="1.34"/>
    <n v="1482"/>
    <x v="47"/>
    <x v="2"/>
    <x v="2"/>
    <x v="2"/>
    <x v="26"/>
  </r>
  <r>
    <x v="5986"/>
    <x v="5"/>
    <x v="1"/>
    <x v="5"/>
    <x v="1"/>
    <x v="0"/>
    <n v="1125.8599999999999"/>
    <n v="20.265479999999997"/>
    <n v="4"/>
    <n v="4503.4399999999996"/>
    <x v="5985"/>
    <n v="3.34"/>
    <n v="3262"/>
    <x v="318"/>
    <x v="4"/>
    <x v="4"/>
    <x v="4"/>
    <x v="27"/>
  </r>
  <r>
    <x v="5987"/>
    <x v="8"/>
    <x v="3"/>
    <x v="8"/>
    <x v="2"/>
    <x v="4"/>
    <n v="1451.66"/>
    <n v="26.12988"/>
    <n v="4"/>
    <n v="5806.64"/>
    <x v="5986"/>
    <n v="2.21"/>
    <n v="192"/>
    <x v="122"/>
    <x v="7"/>
    <x v="7"/>
    <x v="7"/>
    <x v="1"/>
  </r>
  <r>
    <x v="5988"/>
    <x v="6"/>
    <x v="4"/>
    <x v="6"/>
    <x v="2"/>
    <x v="2"/>
    <n v="7537.41"/>
    <n v="135.67337999999998"/>
    <n v="5"/>
    <n v="37687.050000000003"/>
    <x v="5987"/>
    <n v="2.36"/>
    <n v="348"/>
    <x v="254"/>
    <x v="11"/>
    <x v="11"/>
    <x v="11"/>
    <x v="27"/>
  </r>
  <r>
    <x v="5989"/>
    <x v="3"/>
    <x v="3"/>
    <x v="3"/>
    <x v="1"/>
    <x v="3"/>
    <n v="18016.13"/>
    <n v="324.29034000000001"/>
    <n v="2"/>
    <n v="36032.26"/>
    <x v="5988"/>
    <n v="3.41"/>
    <n v="1626"/>
    <x v="235"/>
    <x v="1"/>
    <x v="1"/>
    <x v="1"/>
    <x v="26"/>
  </r>
  <r>
    <x v="5990"/>
    <x v="9"/>
    <x v="1"/>
    <x v="9"/>
    <x v="0"/>
    <x v="5"/>
    <n v="2764.81"/>
    <n v="49.766579999999998"/>
    <n v="3"/>
    <n v="8294.43"/>
    <x v="5989"/>
    <n v="1.69"/>
    <n v="3241"/>
    <x v="106"/>
    <x v="3"/>
    <x v="3"/>
    <x v="3"/>
    <x v="1"/>
  </r>
  <r>
    <x v="5991"/>
    <x v="5"/>
    <x v="1"/>
    <x v="5"/>
    <x v="0"/>
    <x v="1"/>
    <n v="2084.5"/>
    <n v="37.520999999999994"/>
    <n v="2"/>
    <n v="4169"/>
    <x v="5990"/>
    <n v="3.41"/>
    <n v="3320"/>
    <x v="284"/>
    <x v="2"/>
    <x v="2"/>
    <x v="2"/>
    <x v="30"/>
  </r>
  <r>
    <x v="5992"/>
    <x v="2"/>
    <x v="2"/>
    <x v="2"/>
    <x v="2"/>
    <x v="3"/>
    <n v="19186.3"/>
    <n v="345.35339999999997"/>
    <n v="4"/>
    <n v="76745.2"/>
    <x v="5991"/>
    <n v="4.63"/>
    <n v="661"/>
    <x v="89"/>
    <x v="2"/>
    <x v="2"/>
    <x v="2"/>
    <x v="24"/>
  </r>
  <r>
    <x v="5993"/>
    <x v="3"/>
    <x v="3"/>
    <x v="3"/>
    <x v="2"/>
    <x v="0"/>
    <n v="10428.08"/>
    <n v="187.70543999999998"/>
    <n v="4"/>
    <n v="41712.32"/>
    <x v="5992"/>
    <n v="3.54"/>
    <n v="4365"/>
    <x v="153"/>
    <x v="10"/>
    <x v="10"/>
    <x v="10"/>
    <x v="13"/>
  </r>
  <r>
    <x v="5994"/>
    <x v="6"/>
    <x v="4"/>
    <x v="6"/>
    <x v="0"/>
    <x v="1"/>
    <n v="1925"/>
    <n v="34.65"/>
    <n v="5"/>
    <n v="9625"/>
    <x v="5993"/>
    <n v="3.07"/>
    <n v="3976"/>
    <x v="128"/>
    <x v="3"/>
    <x v="3"/>
    <x v="3"/>
    <x v="29"/>
  </r>
  <r>
    <x v="5995"/>
    <x v="0"/>
    <x v="0"/>
    <x v="0"/>
    <x v="1"/>
    <x v="1"/>
    <n v="2553.38"/>
    <n v="45.960839999999997"/>
    <n v="1"/>
    <n v="2553.38"/>
    <x v="5994"/>
    <n v="1.24"/>
    <n v="3963"/>
    <x v="216"/>
    <x v="11"/>
    <x v="11"/>
    <x v="11"/>
    <x v="29"/>
  </r>
  <r>
    <x v="5996"/>
    <x v="0"/>
    <x v="0"/>
    <x v="0"/>
    <x v="1"/>
    <x v="4"/>
    <n v="7221.35"/>
    <n v="129.98429999999999"/>
    <n v="1"/>
    <n v="7221.35"/>
    <x v="5995"/>
    <n v="2.11"/>
    <n v="3270"/>
    <x v="280"/>
    <x v="11"/>
    <x v="11"/>
    <x v="11"/>
    <x v="7"/>
  </r>
  <r>
    <x v="5997"/>
    <x v="3"/>
    <x v="3"/>
    <x v="3"/>
    <x v="0"/>
    <x v="4"/>
    <n v="8145.48"/>
    <n v="146.61863999999997"/>
    <n v="4"/>
    <n v="32581.919999999998"/>
    <x v="5996"/>
    <n v="4.84"/>
    <n v="4373"/>
    <x v="29"/>
    <x v="5"/>
    <x v="5"/>
    <x v="5"/>
    <x v="19"/>
  </r>
  <r>
    <x v="5998"/>
    <x v="5"/>
    <x v="1"/>
    <x v="5"/>
    <x v="0"/>
    <x v="3"/>
    <n v="8036.81"/>
    <n v="144.66257999999999"/>
    <n v="1"/>
    <n v="8036.81"/>
    <x v="5997"/>
    <n v="3.15"/>
    <n v="4474"/>
    <x v="217"/>
    <x v="10"/>
    <x v="10"/>
    <x v="10"/>
    <x v="22"/>
  </r>
  <r>
    <x v="5999"/>
    <x v="2"/>
    <x v="2"/>
    <x v="2"/>
    <x v="0"/>
    <x v="3"/>
    <n v="10113.64"/>
    <n v="182.04551999999998"/>
    <n v="2"/>
    <n v="20227.28"/>
    <x v="5998"/>
    <n v="2.21"/>
    <n v="3440"/>
    <x v="354"/>
    <x v="6"/>
    <x v="6"/>
    <x v="6"/>
    <x v="16"/>
  </r>
  <r>
    <x v="6000"/>
    <x v="6"/>
    <x v="4"/>
    <x v="6"/>
    <x v="2"/>
    <x v="3"/>
    <n v="14481.37"/>
    <n v="260.66465999999997"/>
    <n v="4"/>
    <n v="57925.48"/>
    <x v="5999"/>
    <n v="4.93"/>
    <n v="4320"/>
    <x v="309"/>
    <x v="1"/>
    <x v="1"/>
    <x v="1"/>
    <x v="24"/>
  </r>
  <r>
    <x v="6001"/>
    <x v="4"/>
    <x v="0"/>
    <x v="4"/>
    <x v="0"/>
    <x v="4"/>
    <n v="401.08"/>
    <n v="7.2194399999999987"/>
    <n v="1"/>
    <n v="401.08"/>
    <x v="6000"/>
    <n v="1.68"/>
    <n v="486"/>
    <x v="329"/>
    <x v="6"/>
    <x v="6"/>
    <x v="6"/>
    <x v="4"/>
  </r>
  <r>
    <x v="6002"/>
    <x v="6"/>
    <x v="4"/>
    <x v="6"/>
    <x v="2"/>
    <x v="4"/>
    <n v="10380.959999999999"/>
    <n v="186.85727999999997"/>
    <n v="5"/>
    <n v="51904.800000000003"/>
    <x v="6001"/>
    <n v="3.74"/>
    <n v="3902"/>
    <x v="321"/>
    <x v="5"/>
    <x v="5"/>
    <x v="5"/>
    <x v="30"/>
  </r>
  <r>
    <x v="6003"/>
    <x v="9"/>
    <x v="1"/>
    <x v="9"/>
    <x v="1"/>
    <x v="2"/>
    <n v="4543.82"/>
    <n v="81.788759999999982"/>
    <n v="5"/>
    <n v="22719.1"/>
    <x v="6002"/>
    <n v="1.53"/>
    <n v="724"/>
    <x v="329"/>
    <x v="6"/>
    <x v="6"/>
    <x v="6"/>
    <x v="4"/>
  </r>
  <r>
    <x v="6004"/>
    <x v="5"/>
    <x v="1"/>
    <x v="5"/>
    <x v="2"/>
    <x v="5"/>
    <n v="16499.28"/>
    <n v="296.98703999999998"/>
    <n v="3"/>
    <n v="49497.84"/>
    <x v="6003"/>
    <n v="3.02"/>
    <n v="3769"/>
    <x v="14"/>
    <x v="3"/>
    <x v="3"/>
    <x v="3"/>
    <x v="0"/>
  </r>
  <r>
    <x v="6005"/>
    <x v="1"/>
    <x v="1"/>
    <x v="1"/>
    <x v="2"/>
    <x v="3"/>
    <n v="19176.400000000001"/>
    <n v="345.17520000000002"/>
    <n v="2"/>
    <n v="38352.800000000003"/>
    <x v="6004"/>
    <n v="1.94"/>
    <n v="2215"/>
    <x v="227"/>
    <x v="5"/>
    <x v="5"/>
    <x v="5"/>
    <x v="0"/>
  </r>
  <r>
    <x v="6006"/>
    <x v="7"/>
    <x v="0"/>
    <x v="7"/>
    <x v="1"/>
    <x v="1"/>
    <n v="12634.17"/>
    <n v="227.41505999999998"/>
    <n v="1"/>
    <n v="12634.17"/>
    <x v="6005"/>
    <n v="2.89"/>
    <n v="3434"/>
    <x v="257"/>
    <x v="7"/>
    <x v="7"/>
    <x v="7"/>
    <x v="30"/>
  </r>
  <r>
    <x v="6007"/>
    <x v="7"/>
    <x v="0"/>
    <x v="7"/>
    <x v="1"/>
    <x v="3"/>
    <n v="7921.74"/>
    <n v="142.59132"/>
    <n v="4"/>
    <n v="31686.959999999999"/>
    <x v="6006"/>
    <n v="3.47"/>
    <n v="1113"/>
    <x v="171"/>
    <x v="5"/>
    <x v="5"/>
    <x v="5"/>
    <x v="23"/>
  </r>
  <r>
    <x v="6008"/>
    <x v="9"/>
    <x v="1"/>
    <x v="9"/>
    <x v="2"/>
    <x v="0"/>
    <n v="13299.61"/>
    <n v="239.39297999999999"/>
    <n v="3"/>
    <n v="39898.83"/>
    <x v="6007"/>
    <n v="4.2"/>
    <n v="4995"/>
    <x v="348"/>
    <x v="9"/>
    <x v="9"/>
    <x v="9"/>
    <x v="22"/>
  </r>
  <r>
    <x v="6009"/>
    <x v="5"/>
    <x v="1"/>
    <x v="5"/>
    <x v="2"/>
    <x v="2"/>
    <n v="4601.4399999999996"/>
    <n v="82.825919999999982"/>
    <n v="4"/>
    <n v="18405.759999999998"/>
    <x v="6008"/>
    <n v="4.1100000000000003"/>
    <n v="3075"/>
    <x v="212"/>
    <x v="10"/>
    <x v="10"/>
    <x v="10"/>
    <x v="20"/>
  </r>
  <r>
    <x v="6010"/>
    <x v="9"/>
    <x v="1"/>
    <x v="9"/>
    <x v="0"/>
    <x v="5"/>
    <n v="12075.74"/>
    <n v="217.36331999999999"/>
    <n v="2"/>
    <n v="24151.48"/>
    <x v="6009"/>
    <n v="3.65"/>
    <n v="1947"/>
    <x v="247"/>
    <x v="3"/>
    <x v="3"/>
    <x v="3"/>
    <x v="20"/>
  </r>
  <r>
    <x v="6011"/>
    <x v="2"/>
    <x v="2"/>
    <x v="2"/>
    <x v="2"/>
    <x v="2"/>
    <n v="1664.85"/>
    <n v="29.967299999999994"/>
    <n v="5"/>
    <n v="8324.25"/>
    <x v="6010"/>
    <n v="3.85"/>
    <n v="4364"/>
    <x v="260"/>
    <x v="4"/>
    <x v="4"/>
    <x v="4"/>
    <x v="1"/>
  </r>
  <r>
    <x v="6012"/>
    <x v="2"/>
    <x v="2"/>
    <x v="2"/>
    <x v="0"/>
    <x v="2"/>
    <n v="11677.97"/>
    <n v="210.20345999999998"/>
    <n v="3"/>
    <n v="35033.910000000003"/>
    <x v="6011"/>
    <n v="4.49"/>
    <n v="2432"/>
    <x v="318"/>
    <x v="4"/>
    <x v="4"/>
    <x v="4"/>
    <x v="27"/>
  </r>
  <r>
    <x v="6013"/>
    <x v="7"/>
    <x v="0"/>
    <x v="7"/>
    <x v="1"/>
    <x v="3"/>
    <n v="12992.36"/>
    <n v="233.86248000000001"/>
    <n v="4"/>
    <n v="51969.440000000002"/>
    <x v="6012"/>
    <n v="2.08"/>
    <n v="4506"/>
    <x v="247"/>
    <x v="3"/>
    <x v="3"/>
    <x v="3"/>
    <x v="20"/>
  </r>
  <r>
    <x v="6014"/>
    <x v="1"/>
    <x v="1"/>
    <x v="1"/>
    <x v="1"/>
    <x v="0"/>
    <n v="16999.61"/>
    <n v="305.99297999999999"/>
    <n v="1"/>
    <n v="16999.61"/>
    <x v="6013"/>
    <n v="2.58"/>
    <n v="2852"/>
    <x v="279"/>
    <x v="8"/>
    <x v="8"/>
    <x v="8"/>
    <x v="3"/>
  </r>
  <r>
    <x v="6015"/>
    <x v="5"/>
    <x v="1"/>
    <x v="5"/>
    <x v="0"/>
    <x v="5"/>
    <n v="4490.17"/>
    <n v="80.823059999999998"/>
    <n v="5"/>
    <n v="22450.85"/>
    <x v="6014"/>
    <n v="1.42"/>
    <n v="4697"/>
    <x v="232"/>
    <x v="6"/>
    <x v="6"/>
    <x v="6"/>
    <x v="25"/>
  </r>
  <r>
    <x v="6016"/>
    <x v="0"/>
    <x v="0"/>
    <x v="0"/>
    <x v="2"/>
    <x v="3"/>
    <n v="5470.31"/>
    <n v="98.465580000000003"/>
    <n v="4"/>
    <n v="21881.24"/>
    <x v="6015"/>
    <n v="1.0900000000000001"/>
    <n v="482"/>
    <x v="10"/>
    <x v="4"/>
    <x v="4"/>
    <x v="4"/>
    <x v="10"/>
  </r>
  <r>
    <x v="6017"/>
    <x v="7"/>
    <x v="0"/>
    <x v="7"/>
    <x v="1"/>
    <x v="0"/>
    <n v="15625.3"/>
    <n v="281.25539999999995"/>
    <n v="4"/>
    <n v="62501.2"/>
    <x v="6016"/>
    <n v="3.03"/>
    <n v="4115"/>
    <x v="156"/>
    <x v="10"/>
    <x v="10"/>
    <x v="10"/>
    <x v="8"/>
  </r>
  <r>
    <x v="6018"/>
    <x v="6"/>
    <x v="4"/>
    <x v="6"/>
    <x v="2"/>
    <x v="3"/>
    <n v="12992.59"/>
    <n v="233.86661999999998"/>
    <n v="5"/>
    <n v="64962.95"/>
    <x v="6017"/>
    <n v="3.34"/>
    <n v="962"/>
    <x v="336"/>
    <x v="7"/>
    <x v="7"/>
    <x v="7"/>
    <x v="15"/>
  </r>
  <r>
    <x v="6019"/>
    <x v="2"/>
    <x v="2"/>
    <x v="2"/>
    <x v="0"/>
    <x v="1"/>
    <n v="15967.99"/>
    <n v="287.42381999999998"/>
    <n v="4"/>
    <n v="63871.96"/>
    <x v="6018"/>
    <n v="1.97"/>
    <n v="3814"/>
    <x v="280"/>
    <x v="11"/>
    <x v="11"/>
    <x v="11"/>
    <x v="7"/>
  </r>
  <r>
    <x v="6020"/>
    <x v="0"/>
    <x v="0"/>
    <x v="0"/>
    <x v="1"/>
    <x v="3"/>
    <n v="13713.35"/>
    <n v="246.84029999999998"/>
    <n v="3"/>
    <n v="41140.050000000003"/>
    <x v="6019"/>
    <n v="4.68"/>
    <n v="4294"/>
    <x v="75"/>
    <x v="1"/>
    <x v="1"/>
    <x v="1"/>
    <x v="17"/>
  </r>
  <r>
    <x v="6021"/>
    <x v="0"/>
    <x v="0"/>
    <x v="0"/>
    <x v="2"/>
    <x v="4"/>
    <n v="10975.85"/>
    <n v="197.56529999999998"/>
    <n v="3"/>
    <n v="32927.550000000003"/>
    <x v="6020"/>
    <n v="3.97"/>
    <n v="1109"/>
    <x v="85"/>
    <x v="11"/>
    <x v="11"/>
    <x v="11"/>
    <x v="19"/>
  </r>
  <r>
    <x v="6022"/>
    <x v="5"/>
    <x v="1"/>
    <x v="5"/>
    <x v="1"/>
    <x v="4"/>
    <n v="10298.91"/>
    <n v="185.38037999999997"/>
    <n v="4"/>
    <n v="41195.64"/>
    <x v="6021"/>
    <n v="2"/>
    <n v="4347"/>
    <x v="39"/>
    <x v="1"/>
    <x v="1"/>
    <x v="1"/>
    <x v="15"/>
  </r>
  <r>
    <x v="6023"/>
    <x v="0"/>
    <x v="0"/>
    <x v="0"/>
    <x v="0"/>
    <x v="5"/>
    <n v="3584.85"/>
    <n v="64.527299999999997"/>
    <n v="2"/>
    <n v="7169.7"/>
    <x v="6022"/>
    <n v="5"/>
    <n v="1034"/>
    <x v="225"/>
    <x v="5"/>
    <x v="5"/>
    <x v="5"/>
    <x v="14"/>
  </r>
  <r>
    <x v="6024"/>
    <x v="1"/>
    <x v="1"/>
    <x v="1"/>
    <x v="0"/>
    <x v="5"/>
    <n v="1520.43"/>
    <n v="27.367739999999998"/>
    <n v="4"/>
    <n v="6081.72"/>
    <x v="6023"/>
    <n v="1.95"/>
    <n v="2460"/>
    <x v="77"/>
    <x v="6"/>
    <x v="6"/>
    <x v="6"/>
    <x v="23"/>
  </r>
  <r>
    <x v="6025"/>
    <x v="3"/>
    <x v="3"/>
    <x v="3"/>
    <x v="2"/>
    <x v="5"/>
    <n v="7375.02"/>
    <n v="132.75036"/>
    <n v="1"/>
    <n v="7375.02"/>
    <x v="6024"/>
    <n v="1.02"/>
    <n v="991"/>
    <x v="11"/>
    <x v="2"/>
    <x v="2"/>
    <x v="2"/>
    <x v="11"/>
  </r>
  <r>
    <x v="6026"/>
    <x v="2"/>
    <x v="2"/>
    <x v="2"/>
    <x v="2"/>
    <x v="3"/>
    <n v="6497.63"/>
    <n v="116.95733999999999"/>
    <n v="2"/>
    <n v="12995.26"/>
    <x v="6025"/>
    <n v="4.49"/>
    <n v="286"/>
    <x v="98"/>
    <x v="8"/>
    <x v="8"/>
    <x v="8"/>
    <x v="19"/>
  </r>
  <r>
    <x v="6027"/>
    <x v="3"/>
    <x v="3"/>
    <x v="3"/>
    <x v="2"/>
    <x v="0"/>
    <n v="5704.31"/>
    <n v="102.67758000000001"/>
    <n v="5"/>
    <n v="28521.55"/>
    <x v="6026"/>
    <n v="3.99"/>
    <n v="57"/>
    <x v="300"/>
    <x v="4"/>
    <x v="4"/>
    <x v="4"/>
    <x v="13"/>
  </r>
  <r>
    <x v="6028"/>
    <x v="2"/>
    <x v="2"/>
    <x v="2"/>
    <x v="1"/>
    <x v="2"/>
    <n v="15629.28"/>
    <n v="281.32704000000001"/>
    <n v="1"/>
    <n v="15629.28"/>
    <x v="6027"/>
    <n v="2.54"/>
    <n v="3601"/>
    <x v="153"/>
    <x v="10"/>
    <x v="10"/>
    <x v="10"/>
    <x v="13"/>
  </r>
  <r>
    <x v="6029"/>
    <x v="6"/>
    <x v="4"/>
    <x v="6"/>
    <x v="2"/>
    <x v="5"/>
    <n v="1520.25"/>
    <n v="27.3645"/>
    <n v="2"/>
    <n v="3040.5"/>
    <x v="6028"/>
    <n v="1.45"/>
    <n v="838"/>
    <x v="73"/>
    <x v="4"/>
    <x v="4"/>
    <x v="4"/>
    <x v="0"/>
  </r>
  <r>
    <x v="6030"/>
    <x v="5"/>
    <x v="1"/>
    <x v="5"/>
    <x v="2"/>
    <x v="5"/>
    <n v="13043.73"/>
    <n v="234.78713999999997"/>
    <n v="5"/>
    <n v="65218.65"/>
    <x v="6029"/>
    <n v="3.3"/>
    <n v="1798"/>
    <x v="57"/>
    <x v="2"/>
    <x v="2"/>
    <x v="2"/>
    <x v="21"/>
  </r>
  <r>
    <x v="6031"/>
    <x v="0"/>
    <x v="0"/>
    <x v="0"/>
    <x v="2"/>
    <x v="5"/>
    <n v="5816.97"/>
    <n v="104.70546"/>
    <n v="4"/>
    <n v="23267.88"/>
    <x v="6030"/>
    <n v="2.89"/>
    <n v="1992"/>
    <x v="79"/>
    <x v="11"/>
    <x v="11"/>
    <x v="11"/>
    <x v="4"/>
  </r>
  <r>
    <x v="6032"/>
    <x v="1"/>
    <x v="1"/>
    <x v="1"/>
    <x v="0"/>
    <x v="1"/>
    <n v="4123.62"/>
    <n v="74.225159999999988"/>
    <n v="5"/>
    <n v="20618.099999999999"/>
    <x v="6031"/>
    <n v="2.78"/>
    <n v="4475"/>
    <x v="258"/>
    <x v="10"/>
    <x v="10"/>
    <x v="10"/>
    <x v="4"/>
  </r>
  <r>
    <x v="6033"/>
    <x v="1"/>
    <x v="1"/>
    <x v="1"/>
    <x v="0"/>
    <x v="1"/>
    <n v="18263.03"/>
    <n v="328.73453999999998"/>
    <n v="4"/>
    <n v="73052.12"/>
    <x v="6032"/>
    <n v="1.66"/>
    <n v="4192"/>
    <x v="359"/>
    <x v="4"/>
    <x v="4"/>
    <x v="4"/>
    <x v="19"/>
  </r>
  <r>
    <x v="6034"/>
    <x v="7"/>
    <x v="0"/>
    <x v="7"/>
    <x v="0"/>
    <x v="5"/>
    <n v="8824.4500000000007"/>
    <n v="158.84010000000001"/>
    <n v="4"/>
    <n v="35297.800000000003"/>
    <x v="6033"/>
    <n v="2.67"/>
    <n v="1489"/>
    <x v="230"/>
    <x v="7"/>
    <x v="7"/>
    <x v="7"/>
    <x v="8"/>
  </r>
  <r>
    <x v="6035"/>
    <x v="8"/>
    <x v="3"/>
    <x v="8"/>
    <x v="1"/>
    <x v="2"/>
    <n v="6437.24"/>
    <n v="115.87031999999999"/>
    <n v="3"/>
    <n v="19311.72"/>
    <x v="6034"/>
    <n v="2.56"/>
    <n v="767"/>
    <x v="149"/>
    <x v="6"/>
    <x v="6"/>
    <x v="6"/>
    <x v="21"/>
  </r>
  <r>
    <x v="6036"/>
    <x v="6"/>
    <x v="4"/>
    <x v="6"/>
    <x v="1"/>
    <x v="2"/>
    <n v="4600.12"/>
    <n v="82.802159999999986"/>
    <n v="1"/>
    <n v="4600.12"/>
    <x v="6035"/>
    <n v="3.55"/>
    <n v="4085"/>
    <x v="274"/>
    <x v="5"/>
    <x v="5"/>
    <x v="5"/>
    <x v="7"/>
  </r>
  <r>
    <x v="6037"/>
    <x v="1"/>
    <x v="1"/>
    <x v="1"/>
    <x v="2"/>
    <x v="0"/>
    <n v="4389.78"/>
    <n v="79.01603999999999"/>
    <n v="5"/>
    <n v="21948.9"/>
    <x v="6036"/>
    <n v="3.39"/>
    <n v="382"/>
    <x v="227"/>
    <x v="5"/>
    <x v="5"/>
    <x v="5"/>
    <x v="0"/>
  </r>
  <r>
    <x v="6038"/>
    <x v="4"/>
    <x v="0"/>
    <x v="4"/>
    <x v="2"/>
    <x v="3"/>
    <n v="9023.65"/>
    <n v="162.42569999999998"/>
    <n v="4"/>
    <n v="36094.6"/>
    <x v="6037"/>
    <n v="2.73"/>
    <n v="4383"/>
    <x v="144"/>
    <x v="5"/>
    <x v="5"/>
    <x v="5"/>
    <x v="13"/>
  </r>
  <r>
    <x v="6039"/>
    <x v="0"/>
    <x v="0"/>
    <x v="0"/>
    <x v="0"/>
    <x v="2"/>
    <n v="4194.57"/>
    <n v="75.502259999999993"/>
    <n v="1"/>
    <n v="4194.57"/>
    <x v="6038"/>
    <n v="1.1599999999999999"/>
    <n v="3909"/>
    <x v="84"/>
    <x v="10"/>
    <x v="10"/>
    <x v="10"/>
    <x v="9"/>
  </r>
  <r>
    <x v="6040"/>
    <x v="8"/>
    <x v="3"/>
    <x v="8"/>
    <x v="1"/>
    <x v="3"/>
    <n v="5030.83"/>
    <n v="90.554939999999988"/>
    <n v="5"/>
    <n v="25154.15"/>
    <x v="6039"/>
    <n v="2.23"/>
    <n v="2049"/>
    <x v="159"/>
    <x v="7"/>
    <x v="7"/>
    <x v="7"/>
    <x v="19"/>
  </r>
  <r>
    <x v="6041"/>
    <x v="7"/>
    <x v="0"/>
    <x v="7"/>
    <x v="0"/>
    <x v="2"/>
    <n v="12352.49"/>
    <n v="222.34481999999997"/>
    <n v="3"/>
    <n v="37057.47"/>
    <x v="6040"/>
    <n v="2.34"/>
    <n v="1249"/>
    <x v="316"/>
    <x v="6"/>
    <x v="6"/>
    <x v="6"/>
    <x v="29"/>
  </r>
  <r>
    <x v="6042"/>
    <x v="9"/>
    <x v="1"/>
    <x v="9"/>
    <x v="1"/>
    <x v="2"/>
    <n v="12041.82"/>
    <n v="216.75275999999997"/>
    <n v="3"/>
    <n v="36125.46"/>
    <x v="6041"/>
    <n v="2.2999999999999998"/>
    <n v="959"/>
    <x v="287"/>
    <x v="6"/>
    <x v="6"/>
    <x v="6"/>
    <x v="12"/>
  </r>
  <r>
    <x v="6043"/>
    <x v="9"/>
    <x v="1"/>
    <x v="9"/>
    <x v="1"/>
    <x v="1"/>
    <n v="7602.93"/>
    <n v="136.85273999999998"/>
    <n v="3"/>
    <n v="22808.79"/>
    <x v="6042"/>
    <n v="4.78"/>
    <n v="1751"/>
    <x v="261"/>
    <x v="7"/>
    <x v="7"/>
    <x v="7"/>
    <x v="29"/>
  </r>
  <r>
    <x v="6044"/>
    <x v="7"/>
    <x v="0"/>
    <x v="7"/>
    <x v="2"/>
    <x v="4"/>
    <n v="7674.75"/>
    <n v="138.1455"/>
    <n v="5"/>
    <n v="38373.75"/>
    <x v="6043"/>
    <n v="3.41"/>
    <n v="2246"/>
    <x v="94"/>
    <x v="11"/>
    <x v="11"/>
    <x v="11"/>
    <x v="13"/>
  </r>
  <r>
    <x v="6045"/>
    <x v="6"/>
    <x v="4"/>
    <x v="6"/>
    <x v="2"/>
    <x v="3"/>
    <n v="19148.64"/>
    <n v="344.67551999999995"/>
    <n v="1"/>
    <n v="19148.64"/>
    <x v="6044"/>
    <n v="3.65"/>
    <n v="3462"/>
    <x v="55"/>
    <x v="5"/>
    <x v="5"/>
    <x v="5"/>
    <x v="26"/>
  </r>
  <r>
    <x v="6046"/>
    <x v="1"/>
    <x v="1"/>
    <x v="1"/>
    <x v="0"/>
    <x v="3"/>
    <n v="5315.02"/>
    <n v="95.670360000000002"/>
    <n v="1"/>
    <n v="5315.02"/>
    <x v="6045"/>
    <n v="3.96"/>
    <n v="843"/>
    <x v="143"/>
    <x v="8"/>
    <x v="8"/>
    <x v="8"/>
    <x v="7"/>
  </r>
  <r>
    <x v="6047"/>
    <x v="1"/>
    <x v="1"/>
    <x v="1"/>
    <x v="2"/>
    <x v="5"/>
    <n v="1564.44"/>
    <n v="28.15992"/>
    <n v="3"/>
    <n v="4693.32"/>
    <x v="6046"/>
    <n v="4.55"/>
    <n v="4758"/>
    <x v="357"/>
    <x v="9"/>
    <x v="9"/>
    <x v="9"/>
    <x v="4"/>
  </r>
  <r>
    <x v="6048"/>
    <x v="2"/>
    <x v="2"/>
    <x v="2"/>
    <x v="0"/>
    <x v="0"/>
    <n v="3577.99"/>
    <n v="64.403819999999996"/>
    <n v="1"/>
    <n v="3577.99"/>
    <x v="6047"/>
    <n v="1.05"/>
    <n v="4093"/>
    <x v="198"/>
    <x v="9"/>
    <x v="9"/>
    <x v="9"/>
    <x v="3"/>
  </r>
  <r>
    <x v="6049"/>
    <x v="6"/>
    <x v="4"/>
    <x v="6"/>
    <x v="1"/>
    <x v="5"/>
    <n v="135.18"/>
    <n v="2.4332400000000001"/>
    <n v="2"/>
    <n v="270.36"/>
    <x v="6048"/>
    <n v="2.89"/>
    <n v="3171"/>
    <x v="218"/>
    <x v="11"/>
    <x v="11"/>
    <x v="11"/>
    <x v="10"/>
  </r>
  <r>
    <x v="6050"/>
    <x v="0"/>
    <x v="0"/>
    <x v="0"/>
    <x v="0"/>
    <x v="4"/>
    <n v="12281.74"/>
    <n v="221.07131999999999"/>
    <n v="1"/>
    <n v="12281.74"/>
    <x v="6049"/>
    <n v="4.51"/>
    <n v="2871"/>
    <x v="195"/>
    <x v="1"/>
    <x v="1"/>
    <x v="1"/>
    <x v="18"/>
  </r>
  <r>
    <x v="6051"/>
    <x v="2"/>
    <x v="2"/>
    <x v="2"/>
    <x v="2"/>
    <x v="4"/>
    <n v="9356.9599999999991"/>
    <n v="168.42527999999996"/>
    <n v="3"/>
    <n v="28070.880000000001"/>
    <x v="6050"/>
    <n v="3.12"/>
    <n v="4911"/>
    <x v="36"/>
    <x v="11"/>
    <x v="11"/>
    <x v="11"/>
    <x v="22"/>
  </r>
  <r>
    <x v="6052"/>
    <x v="8"/>
    <x v="3"/>
    <x v="8"/>
    <x v="0"/>
    <x v="3"/>
    <n v="7164.06"/>
    <n v="128.95308"/>
    <n v="3"/>
    <n v="21492.18"/>
    <x v="6051"/>
    <n v="3.66"/>
    <n v="3869"/>
    <x v="101"/>
    <x v="2"/>
    <x v="2"/>
    <x v="2"/>
    <x v="4"/>
  </r>
  <r>
    <x v="6053"/>
    <x v="6"/>
    <x v="4"/>
    <x v="6"/>
    <x v="1"/>
    <x v="5"/>
    <n v="4457.8900000000003"/>
    <n v="80.242019999999997"/>
    <n v="4"/>
    <n v="17831.560000000001"/>
    <x v="6052"/>
    <n v="4.6500000000000004"/>
    <n v="3580"/>
    <x v="314"/>
    <x v="10"/>
    <x v="10"/>
    <x v="10"/>
    <x v="26"/>
  </r>
  <r>
    <x v="6054"/>
    <x v="7"/>
    <x v="0"/>
    <x v="7"/>
    <x v="0"/>
    <x v="0"/>
    <n v="15512.17"/>
    <n v="279.21905999999996"/>
    <n v="2"/>
    <n v="31024.34"/>
    <x v="6053"/>
    <n v="1.51"/>
    <n v="3185"/>
    <x v="285"/>
    <x v="9"/>
    <x v="9"/>
    <x v="9"/>
    <x v="10"/>
  </r>
  <r>
    <x v="6055"/>
    <x v="0"/>
    <x v="0"/>
    <x v="0"/>
    <x v="2"/>
    <x v="3"/>
    <n v="10468.23"/>
    <n v="188.42813999999998"/>
    <n v="4"/>
    <n v="41872.92"/>
    <x v="6054"/>
    <n v="3.66"/>
    <n v="1376"/>
    <x v="60"/>
    <x v="4"/>
    <x v="4"/>
    <x v="4"/>
    <x v="9"/>
  </r>
  <r>
    <x v="6056"/>
    <x v="2"/>
    <x v="2"/>
    <x v="2"/>
    <x v="1"/>
    <x v="4"/>
    <n v="3661.75"/>
    <n v="65.91149999999999"/>
    <n v="3"/>
    <n v="10985.25"/>
    <x v="6055"/>
    <n v="4.53"/>
    <n v="3707"/>
    <x v="3"/>
    <x v="3"/>
    <x v="3"/>
    <x v="3"/>
    <x v="3"/>
  </r>
  <r>
    <x v="6057"/>
    <x v="4"/>
    <x v="0"/>
    <x v="4"/>
    <x v="1"/>
    <x v="0"/>
    <n v="5194.05"/>
    <n v="93.492899999999992"/>
    <n v="3"/>
    <n v="15582.15"/>
    <x v="6056"/>
    <n v="1.84"/>
    <n v="2154"/>
    <x v="349"/>
    <x v="9"/>
    <x v="9"/>
    <x v="9"/>
    <x v="15"/>
  </r>
  <r>
    <x v="6058"/>
    <x v="2"/>
    <x v="2"/>
    <x v="2"/>
    <x v="2"/>
    <x v="0"/>
    <n v="9273.2800000000007"/>
    <n v="166.91904"/>
    <n v="1"/>
    <n v="9273.2800000000007"/>
    <x v="6057"/>
    <n v="1.49"/>
    <n v="3642"/>
    <x v="214"/>
    <x v="10"/>
    <x v="10"/>
    <x v="10"/>
    <x v="27"/>
  </r>
  <r>
    <x v="6059"/>
    <x v="1"/>
    <x v="1"/>
    <x v="1"/>
    <x v="2"/>
    <x v="1"/>
    <n v="4757.97"/>
    <n v="85.643460000000005"/>
    <n v="4"/>
    <n v="19031.88"/>
    <x v="6058"/>
    <n v="3.89"/>
    <n v="2042"/>
    <x v="258"/>
    <x v="10"/>
    <x v="10"/>
    <x v="10"/>
    <x v="4"/>
  </r>
  <r>
    <x v="6060"/>
    <x v="1"/>
    <x v="1"/>
    <x v="1"/>
    <x v="0"/>
    <x v="4"/>
    <n v="2154.44"/>
    <n v="38.779919999999997"/>
    <n v="2"/>
    <n v="4308.88"/>
    <x v="6059"/>
    <n v="2.6"/>
    <n v="74"/>
    <x v="303"/>
    <x v="0"/>
    <x v="0"/>
    <x v="0"/>
    <x v="24"/>
  </r>
  <r>
    <x v="6061"/>
    <x v="3"/>
    <x v="3"/>
    <x v="3"/>
    <x v="1"/>
    <x v="3"/>
    <n v="6096.69"/>
    <n v="109.74041999999999"/>
    <n v="5"/>
    <n v="30483.45"/>
    <x v="6060"/>
    <n v="4.71"/>
    <n v="4364"/>
    <x v="292"/>
    <x v="8"/>
    <x v="8"/>
    <x v="8"/>
    <x v="22"/>
  </r>
  <r>
    <x v="6062"/>
    <x v="1"/>
    <x v="1"/>
    <x v="1"/>
    <x v="2"/>
    <x v="1"/>
    <n v="7566.82"/>
    <n v="136.20275999999998"/>
    <n v="5"/>
    <n v="37834.1"/>
    <x v="6061"/>
    <n v="1.33"/>
    <n v="4535"/>
    <x v="156"/>
    <x v="10"/>
    <x v="10"/>
    <x v="10"/>
    <x v="8"/>
  </r>
  <r>
    <x v="6063"/>
    <x v="2"/>
    <x v="2"/>
    <x v="2"/>
    <x v="1"/>
    <x v="1"/>
    <n v="7206.16"/>
    <n v="129.71087999999997"/>
    <n v="1"/>
    <n v="7206.16"/>
    <x v="6062"/>
    <n v="1.58"/>
    <n v="1724"/>
    <x v="100"/>
    <x v="11"/>
    <x v="11"/>
    <x v="11"/>
    <x v="17"/>
  </r>
  <r>
    <x v="6064"/>
    <x v="0"/>
    <x v="0"/>
    <x v="0"/>
    <x v="1"/>
    <x v="4"/>
    <n v="18257.009999999998"/>
    <n v="328.62617999999992"/>
    <n v="4"/>
    <n v="73028.039999999994"/>
    <x v="6063"/>
    <n v="1.67"/>
    <n v="4569"/>
    <x v="41"/>
    <x v="6"/>
    <x v="6"/>
    <x v="6"/>
    <x v="19"/>
  </r>
  <r>
    <x v="6065"/>
    <x v="9"/>
    <x v="1"/>
    <x v="9"/>
    <x v="0"/>
    <x v="2"/>
    <n v="8307.82"/>
    <n v="149.54075999999998"/>
    <n v="3"/>
    <n v="24923.46"/>
    <x v="6064"/>
    <n v="1.31"/>
    <n v="4283"/>
    <x v="120"/>
    <x v="3"/>
    <x v="3"/>
    <x v="3"/>
    <x v="4"/>
  </r>
  <r>
    <x v="6066"/>
    <x v="1"/>
    <x v="1"/>
    <x v="1"/>
    <x v="2"/>
    <x v="2"/>
    <n v="10863.59"/>
    <n v="195.54461999999998"/>
    <n v="5"/>
    <n v="54317.95"/>
    <x v="6065"/>
    <n v="4.21"/>
    <n v="588"/>
    <x v="26"/>
    <x v="2"/>
    <x v="2"/>
    <x v="2"/>
    <x v="9"/>
  </r>
  <r>
    <x v="6067"/>
    <x v="1"/>
    <x v="1"/>
    <x v="1"/>
    <x v="1"/>
    <x v="4"/>
    <n v="9167.56"/>
    <n v="165.01607999999999"/>
    <n v="4"/>
    <n v="36670.239999999998"/>
    <x v="6066"/>
    <n v="2.54"/>
    <n v="1280"/>
    <x v="2"/>
    <x v="2"/>
    <x v="2"/>
    <x v="2"/>
    <x v="2"/>
  </r>
  <r>
    <x v="6068"/>
    <x v="9"/>
    <x v="1"/>
    <x v="9"/>
    <x v="2"/>
    <x v="0"/>
    <n v="6095.86"/>
    <n v="109.72547999999999"/>
    <n v="2"/>
    <n v="12191.72"/>
    <x v="6067"/>
    <n v="2.94"/>
    <n v="2247"/>
    <x v="68"/>
    <x v="2"/>
    <x v="2"/>
    <x v="2"/>
    <x v="1"/>
  </r>
  <r>
    <x v="6069"/>
    <x v="1"/>
    <x v="1"/>
    <x v="1"/>
    <x v="1"/>
    <x v="4"/>
    <n v="15765.33"/>
    <n v="283.77593999999999"/>
    <n v="3"/>
    <n v="47295.99"/>
    <x v="6068"/>
    <n v="4.66"/>
    <n v="4105"/>
    <x v="198"/>
    <x v="9"/>
    <x v="9"/>
    <x v="9"/>
    <x v="3"/>
  </r>
  <r>
    <x v="6070"/>
    <x v="7"/>
    <x v="0"/>
    <x v="7"/>
    <x v="2"/>
    <x v="1"/>
    <n v="18509.490000000002"/>
    <n v="333.17081999999999"/>
    <n v="5"/>
    <n v="92547.45"/>
    <x v="6069"/>
    <n v="1.3"/>
    <n v="1129"/>
    <x v="259"/>
    <x v="4"/>
    <x v="4"/>
    <x v="4"/>
    <x v="30"/>
  </r>
  <r>
    <x v="6071"/>
    <x v="7"/>
    <x v="0"/>
    <x v="7"/>
    <x v="0"/>
    <x v="5"/>
    <n v="5574.87"/>
    <n v="100.34765999999999"/>
    <n v="3"/>
    <n v="16724.61"/>
    <x v="6070"/>
    <n v="4.3"/>
    <n v="2970"/>
    <x v="68"/>
    <x v="2"/>
    <x v="2"/>
    <x v="2"/>
    <x v="1"/>
  </r>
  <r>
    <x v="6072"/>
    <x v="6"/>
    <x v="4"/>
    <x v="6"/>
    <x v="1"/>
    <x v="0"/>
    <n v="1500.11"/>
    <n v="27.001979999999996"/>
    <n v="1"/>
    <n v="1500.11"/>
    <x v="6071"/>
    <n v="3.5"/>
    <n v="1708"/>
    <x v="30"/>
    <x v="5"/>
    <x v="5"/>
    <x v="5"/>
    <x v="17"/>
  </r>
  <r>
    <x v="6073"/>
    <x v="1"/>
    <x v="1"/>
    <x v="1"/>
    <x v="2"/>
    <x v="1"/>
    <n v="17584.150000000001"/>
    <n v="316.5147"/>
    <n v="4"/>
    <n v="70336.600000000006"/>
    <x v="6072"/>
    <n v="1.25"/>
    <n v="2795"/>
    <x v="55"/>
    <x v="5"/>
    <x v="5"/>
    <x v="5"/>
    <x v="26"/>
  </r>
  <r>
    <x v="6074"/>
    <x v="3"/>
    <x v="3"/>
    <x v="3"/>
    <x v="0"/>
    <x v="0"/>
    <n v="2725.83"/>
    <n v="49.064939999999993"/>
    <n v="4"/>
    <n v="10903.32"/>
    <x v="6073"/>
    <n v="4.9800000000000004"/>
    <n v="3322"/>
    <x v="88"/>
    <x v="7"/>
    <x v="7"/>
    <x v="7"/>
    <x v="23"/>
  </r>
  <r>
    <x v="6075"/>
    <x v="3"/>
    <x v="3"/>
    <x v="3"/>
    <x v="0"/>
    <x v="5"/>
    <n v="2465.89"/>
    <n v="44.386019999999995"/>
    <n v="3"/>
    <n v="7397.67"/>
    <x v="6074"/>
    <n v="4.5199999999999996"/>
    <n v="1901"/>
    <x v="78"/>
    <x v="0"/>
    <x v="0"/>
    <x v="0"/>
    <x v="12"/>
  </r>
  <r>
    <x v="6076"/>
    <x v="3"/>
    <x v="3"/>
    <x v="3"/>
    <x v="2"/>
    <x v="2"/>
    <n v="3328.8"/>
    <n v="59.918399999999998"/>
    <n v="2"/>
    <n v="6657.6"/>
    <x v="6075"/>
    <n v="1.77"/>
    <n v="4113"/>
    <x v="346"/>
    <x v="9"/>
    <x v="9"/>
    <x v="9"/>
    <x v="12"/>
  </r>
  <r>
    <x v="6077"/>
    <x v="9"/>
    <x v="1"/>
    <x v="9"/>
    <x v="2"/>
    <x v="2"/>
    <n v="2038.39"/>
    <n v="36.691020000000002"/>
    <n v="1"/>
    <n v="2038.39"/>
    <x v="6076"/>
    <n v="2.68"/>
    <n v="4395"/>
    <x v="85"/>
    <x v="11"/>
    <x v="11"/>
    <x v="11"/>
    <x v="19"/>
  </r>
  <r>
    <x v="6078"/>
    <x v="6"/>
    <x v="4"/>
    <x v="6"/>
    <x v="1"/>
    <x v="3"/>
    <n v="16288.07"/>
    <n v="293.18525999999997"/>
    <n v="2"/>
    <n v="32576.14"/>
    <x v="6077"/>
    <n v="1.84"/>
    <n v="1468"/>
    <x v="226"/>
    <x v="4"/>
    <x v="4"/>
    <x v="4"/>
    <x v="3"/>
  </r>
  <r>
    <x v="6079"/>
    <x v="9"/>
    <x v="1"/>
    <x v="9"/>
    <x v="1"/>
    <x v="0"/>
    <n v="13967.87"/>
    <n v="251.42166"/>
    <n v="4"/>
    <n v="55871.48"/>
    <x v="6078"/>
    <n v="2.11"/>
    <n v="3819"/>
    <x v="179"/>
    <x v="6"/>
    <x v="6"/>
    <x v="6"/>
    <x v="18"/>
  </r>
  <r>
    <x v="6080"/>
    <x v="3"/>
    <x v="3"/>
    <x v="3"/>
    <x v="1"/>
    <x v="3"/>
    <n v="16007.74"/>
    <n v="288.13932"/>
    <n v="3"/>
    <n v="48023.22"/>
    <x v="6079"/>
    <n v="4.8499999999999996"/>
    <n v="3658"/>
    <x v="209"/>
    <x v="7"/>
    <x v="7"/>
    <x v="7"/>
    <x v="13"/>
  </r>
  <r>
    <x v="6081"/>
    <x v="1"/>
    <x v="1"/>
    <x v="1"/>
    <x v="2"/>
    <x v="2"/>
    <n v="5133.68"/>
    <n v="92.406239999999997"/>
    <n v="2"/>
    <n v="10267.36"/>
    <x v="6080"/>
    <n v="3.12"/>
    <n v="4773"/>
    <x v="2"/>
    <x v="2"/>
    <x v="2"/>
    <x v="2"/>
    <x v="2"/>
  </r>
  <r>
    <x v="6082"/>
    <x v="5"/>
    <x v="1"/>
    <x v="5"/>
    <x v="1"/>
    <x v="0"/>
    <n v="17084.57"/>
    <n v="307.52225999999996"/>
    <n v="4"/>
    <n v="68338.28"/>
    <x v="6081"/>
    <n v="3.57"/>
    <n v="3800"/>
    <x v="7"/>
    <x v="6"/>
    <x v="6"/>
    <x v="6"/>
    <x v="7"/>
  </r>
  <r>
    <x v="6083"/>
    <x v="9"/>
    <x v="1"/>
    <x v="9"/>
    <x v="1"/>
    <x v="2"/>
    <n v="17849.72"/>
    <n v="321.29496"/>
    <n v="1"/>
    <n v="17849.72"/>
    <x v="6082"/>
    <n v="3.23"/>
    <n v="4131"/>
    <x v="30"/>
    <x v="5"/>
    <x v="5"/>
    <x v="5"/>
    <x v="17"/>
  </r>
  <r>
    <x v="6084"/>
    <x v="5"/>
    <x v="1"/>
    <x v="5"/>
    <x v="0"/>
    <x v="2"/>
    <n v="19133.63"/>
    <n v="344.40533999999997"/>
    <n v="5"/>
    <n v="95668.15"/>
    <x v="6083"/>
    <n v="4.5999999999999996"/>
    <n v="722"/>
    <x v="95"/>
    <x v="10"/>
    <x v="10"/>
    <x v="10"/>
    <x v="25"/>
  </r>
  <r>
    <x v="6085"/>
    <x v="5"/>
    <x v="1"/>
    <x v="5"/>
    <x v="0"/>
    <x v="3"/>
    <n v="12458.01"/>
    <n v="224.24418"/>
    <n v="5"/>
    <n v="62290.05"/>
    <x v="6084"/>
    <n v="4.3499999999999996"/>
    <n v="297"/>
    <x v="134"/>
    <x v="8"/>
    <x v="8"/>
    <x v="8"/>
    <x v="23"/>
  </r>
  <r>
    <x v="6086"/>
    <x v="0"/>
    <x v="0"/>
    <x v="0"/>
    <x v="2"/>
    <x v="3"/>
    <n v="5379.42"/>
    <n v="96.829560000000001"/>
    <n v="2"/>
    <n v="10758.84"/>
    <x v="6085"/>
    <n v="4.13"/>
    <n v="4563"/>
    <x v="114"/>
    <x v="3"/>
    <x v="3"/>
    <x v="3"/>
    <x v="28"/>
  </r>
  <r>
    <x v="6087"/>
    <x v="8"/>
    <x v="3"/>
    <x v="8"/>
    <x v="0"/>
    <x v="1"/>
    <n v="19224.990000000002"/>
    <n v="346.04982000000001"/>
    <n v="1"/>
    <n v="19224.990000000002"/>
    <x v="6086"/>
    <n v="1.38"/>
    <n v="1723"/>
    <x v="215"/>
    <x v="6"/>
    <x v="6"/>
    <x v="6"/>
    <x v="11"/>
  </r>
  <r>
    <x v="6088"/>
    <x v="5"/>
    <x v="1"/>
    <x v="5"/>
    <x v="0"/>
    <x v="3"/>
    <n v="5573.52"/>
    <n v="100.32335999999999"/>
    <n v="1"/>
    <n v="5573.52"/>
    <x v="6087"/>
    <n v="1.41"/>
    <n v="4222"/>
    <x v="158"/>
    <x v="8"/>
    <x v="8"/>
    <x v="8"/>
    <x v="1"/>
  </r>
  <r>
    <x v="6089"/>
    <x v="0"/>
    <x v="0"/>
    <x v="0"/>
    <x v="0"/>
    <x v="3"/>
    <n v="11093.84"/>
    <n v="199.68911999999997"/>
    <n v="2"/>
    <n v="22187.68"/>
    <x v="6088"/>
    <n v="3.76"/>
    <n v="3823"/>
    <x v="63"/>
    <x v="9"/>
    <x v="9"/>
    <x v="9"/>
    <x v="6"/>
  </r>
  <r>
    <x v="6090"/>
    <x v="1"/>
    <x v="1"/>
    <x v="1"/>
    <x v="0"/>
    <x v="3"/>
    <n v="13211.95"/>
    <n v="237.8151"/>
    <n v="4"/>
    <n v="52847.8"/>
    <x v="6089"/>
    <n v="4.04"/>
    <n v="3755"/>
    <x v="306"/>
    <x v="1"/>
    <x v="1"/>
    <x v="1"/>
    <x v="0"/>
  </r>
  <r>
    <x v="6091"/>
    <x v="6"/>
    <x v="4"/>
    <x v="6"/>
    <x v="1"/>
    <x v="0"/>
    <n v="11852.27"/>
    <n v="213.34085999999999"/>
    <n v="2"/>
    <n v="23704.54"/>
    <x v="6090"/>
    <n v="3.8"/>
    <n v="3138"/>
    <x v="207"/>
    <x v="9"/>
    <x v="9"/>
    <x v="9"/>
    <x v="21"/>
  </r>
  <r>
    <x v="6092"/>
    <x v="9"/>
    <x v="1"/>
    <x v="9"/>
    <x v="2"/>
    <x v="3"/>
    <n v="11679.01"/>
    <n v="210.22217999999998"/>
    <n v="2"/>
    <n v="23358.02"/>
    <x v="6091"/>
    <n v="4.87"/>
    <n v="4567"/>
    <x v="25"/>
    <x v="6"/>
    <x v="6"/>
    <x v="6"/>
    <x v="6"/>
  </r>
  <r>
    <x v="6093"/>
    <x v="1"/>
    <x v="1"/>
    <x v="1"/>
    <x v="2"/>
    <x v="4"/>
    <n v="12890.86"/>
    <n v="232.03548000000001"/>
    <n v="5"/>
    <n v="64454.3"/>
    <x v="6092"/>
    <n v="3.19"/>
    <n v="3103"/>
    <x v="223"/>
    <x v="2"/>
    <x v="2"/>
    <x v="2"/>
    <x v="16"/>
  </r>
  <r>
    <x v="6094"/>
    <x v="7"/>
    <x v="0"/>
    <x v="7"/>
    <x v="0"/>
    <x v="5"/>
    <n v="13755.11"/>
    <n v="247.59197999999998"/>
    <n v="1"/>
    <n v="13755.11"/>
    <x v="6093"/>
    <n v="4.24"/>
    <n v="4007"/>
    <x v="180"/>
    <x v="10"/>
    <x v="10"/>
    <x v="10"/>
    <x v="17"/>
  </r>
  <r>
    <x v="6095"/>
    <x v="3"/>
    <x v="3"/>
    <x v="3"/>
    <x v="0"/>
    <x v="5"/>
    <n v="11661.1"/>
    <n v="209.8998"/>
    <n v="2"/>
    <n v="23322.2"/>
    <x v="6094"/>
    <n v="1.65"/>
    <n v="4750"/>
    <x v="188"/>
    <x v="11"/>
    <x v="11"/>
    <x v="11"/>
    <x v="1"/>
  </r>
  <r>
    <x v="6096"/>
    <x v="1"/>
    <x v="1"/>
    <x v="1"/>
    <x v="2"/>
    <x v="3"/>
    <n v="18150.349999999999"/>
    <n v="326.70629999999994"/>
    <n v="3"/>
    <n v="54451.05"/>
    <x v="6095"/>
    <n v="1.78"/>
    <n v="2492"/>
    <x v="333"/>
    <x v="8"/>
    <x v="8"/>
    <x v="8"/>
    <x v="26"/>
  </r>
  <r>
    <x v="6097"/>
    <x v="4"/>
    <x v="0"/>
    <x v="4"/>
    <x v="2"/>
    <x v="1"/>
    <n v="14094.43"/>
    <n v="253.69973999999999"/>
    <n v="2"/>
    <n v="28188.86"/>
    <x v="6096"/>
    <n v="1.34"/>
    <n v="2229"/>
    <x v="251"/>
    <x v="4"/>
    <x v="4"/>
    <x v="4"/>
    <x v="15"/>
  </r>
  <r>
    <x v="6098"/>
    <x v="9"/>
    <x v="1"/>
    <x v="9"/>
    <x v="2"/>
    <x v="4"/>
    <n v="408.59"/>
    <n v="7.3546199999999988"/>
    <n v="4"/>
    <n v="1634.36"/>
    <x v="6097"/>
    <n v="1.92"/>
    <n v="4458"/>
    <x v="22"/>
    <x v="8"/>
    <x v="8"/>
    <x v="8"/>
    <x v="17"/>
  </r>
  <r>
    <x v="6099"/>
    <x v="7"/>
    <x v="0"/>
    <x v="7"/>
    <x v="1"/>
    <x v="3"/>
    <n v="2433.79"/>
    <n v="43.808219999999999"/>
    <n v="4"/>
    <n v="9735.16"/>
    <x v="6098"/>
    <n v="3.09"/>
    <n v="2732"/>
    <x v="209"/>
    <x v="7"/>
    <x v="7"/>
    <x v="7"/>
    <x v="13"/>
  </r>
  <r>
    <x v="6100"/>
    <x v="8"/>
    <x v="3"/>
    <x v="8"/>
    <x v="0"/>
    <x v="0"/>
    <n v="6707.05"/>
    <n v="120.7269"/>
    <n v="5"/>
    <n v="33535.25"/>
    <x v="6099"/>
    <n v="3.02"/>
    <n v="2725"/>
    <x v="51"/>
    <x v="8"/>
    <x v="8"/>
    <x v="8"/>
    <x v="12"/>
  </r>
  <r>
    <x v="6101"/>
    <x v="7"/>
    <x v="0"/>
    <x v="7"/>
    <x v="1"/>
    <x v="3"/>
    <n v="6402.74"/>
    <n v="115.24931999999998"/>
    <n v="5"/>
    <n v="32013.7"/>
    <x v="6100"/>
    <n v="1.51"/>
    <n v="1516"/>
    <x v="22"/>
    <x v="8"/>
    <x v="8"/>
    <x v="8"/>
    <x v="17"/>
  </r>
  <r>
    <x v="6102"/>
    <x v="2"/>
    <x v="2"/>
    <x v="2"/>
    <x v="0"/>
    <x v="4"/>
    <n v="7905.65"/>
    <n v="142.30169999999998"/>
    <n v="2"/>
    <n v="15811.3"/>
    <x v="6101"/>
    <n v="3.58"/>
    <n v="1295"/>
    <x v="215"/>
    <x v="6"/>
    <x v="6"/>
    <x v="6"/>
    <x v="11"/>
  </r>
  <r>
    <x v="6103"/>
    <x v="6"/>
    <x v="4"/>
    <x v="6"/>
    <x v="2"/>
    <x v="1"/>
    <n v="14021.37"/>
    <n v="252.38466"/>
    <n v="4"/>
    <n v="56085.48"/>
    <x v="6102"/>
    <n v="3.65"/>
    <n v="4670"/>
    <x v="337"/>
    <x v="9"/>
    <x v="9"/>
    <x v="9"/>
    <x v="17"/>
  </r>
  <r>
    <x v="6104"/>
    <x v="4"/>
    <x v="0"/>
    <x v="4"/>
    <x v="1"/>
    <x v="0"/>
    <n v="19108.740000000002"/>
    <n v="343.95731999999998"/>
    <n v="4"/>
    <n v="76434.960000000006"/>
    <x v="6103"/>
    <n v="1.27"/>
    <n v="4804"/>
    <x v="31"/>
    <x v="2"/>
    <x v="2"/>
    <x v="2"/>
    <x v="20"/>
  </r>
  <r>
    <x v="6105"/>
    <x v="5"/>
    <x v="1"/>
    <x v="5"/>
    <x v="2"/>
    <x v="4"/>
    <n v="15336.07"/>
    <n v="276.04925999999995"/>
    <n v="1"/>
    <n v="15336.07"/>
    <x v="6104"/>
    <n v="2.5"/>
    <n v="4471"/>
    <x v="176"/>
    <x v="6"/>
    <x v="6"/>
    <x v="6"/>
    <x v="9"/>
  </r>
  <r>
    <x v="6106"/>
    <x v="8"/>
    <x v="3"/>
    <x v="8"/>
    <x v="1"/>
    <x v="0"/>
    <n v="4461.08"/>
    <n v="80.29943999999999"/>
    <n v="1"/>
    <n v="4461.08"/>
    <x v="6105"/>
    <n v="1.62"/>
    <n v="1774"/>
    <x v="79"/>
    <x v="11"/>
    <x v="11"/>
    <x v="11"/>
    <x v="4"/>
  </r>
  <r>
    <x v="6107"/>
    <x v="8"/>
    <x v="3"/>
    <x v="8"/>
    <x v="1"/>
    <x v="5"/>
    <n v="14669.9"/>
    <n v="264.0582"/>
    <n v="3"/>
    <n v="44009.7"/>
    <x v="6106"/>
    <n v="1.68"/>
    <n v="2588"/>
    <x v="231"/>
    <x v="1"/>
    <x v="1"/>
    <x v="1"/>
    <x v="8"/>
  </r>
  <r>
    <x v="6108"/>
    <x v="3"/>
    <x v="3"/>
    <x v="3"/>
    <x v="2"/>
    <x v="1"/>
    <n v="7634.51"/>
    <n v="137.42117999999999"/>
    <n v="5"/>
    <n v="38172.550000000003"/>
    <x v="6107"/>
    <n v="3.8"/>
    <n v="2652"/>
    <x v="356"/>
    <x v="8"/>
    <x v="8"/>
    <x v="8"/>
    <x v="24"/>
  </r>
  <r>
    <x v="6109"/>
    <x v="0"/>
    <x v="0"/>
    <x v="0"/>
    <x v="1"/>
    <x v="1"/>
    <n v="582.35"/>
    <n v="10.4823"/>
    <n v="4"/>
    <n v="2329.4"/>
    <x v="6108"/>
    <n v="2.0499999999999998"/>
    <n v="1664"/>
    <x v="23"/>
    <x v="6"/>
    <x v="6"/>
    <x v="6"/>
    <x v="17"/>
  </r>
  <r>
    <x v="6110"/>
    <x v="1"/>
    <x v="1"/>
    <x v="1"/>
    <x v="1"/>
    <x v="2"/>
    <n v="16008.29"/>
    <n v="288.14922000000001"/>
    <n v="1"/>
    <n v="16008.29"/>
    <x v="6109"/>
    <n v="4.04"/>
    <n v="1879"/>
    <x v="263"/>
    <x v="1"/>
    <x v="1"/>
    <x v="1"/>
    <x v="20"/>
  </r>
  <r>
    <x v="6111"/>
    <x v="1"/>
    <x v="1"/>
    <x v="1"/>
    <x v="1"/>
    <x v="2"/>
    <n v="261.86"/>
    <n v="4.7134799999999997"/>
    <n v="1"/>
    <n v="261.86"/>
    <x v="6110"/>
    <n v="3.76"/>
    <n v="4913"/>
    <x v="81"/>
    <x v="11"/>
    <x v="11"/>
    <x v="11"/>
    <x v="6"/>
  </r>
  <r>
    <x v="6112"/>
    <x v="0"/>
    <x v="0"/>
    <x v="0"/>
    <x v="0"/>
    <x v="4"/>
    <n v="11773.87"/>
    <n v="211.92966000000001"/>
    <n v="2"/>
    <n v="23547.74"/>
    <x v="6111"/>
    <n v="1.3"/>
    <n v="179"/>
    <x v="89"/>
    <x v="2"/>
    <x v="2"/>
    <x v="2"/>
    <x v="24"/>
  </r>
  <r>
    <x v="6113"/>
    <x v="2"/>
    <x v="2"/>
    <x v="2"/>
    <x v="2"/>
    <x v="3"/>
    <n v="892.34"/>
    <n v="16.06212"/>
    <n v="1"/>
    <n v="892.34"/>
    <x v="6112"/>
    <n v="2.0099999999999998"/>
    <n v="3766"/>
    <x v="147"/>
    <x v="4"/>
    <x v="4"/>
    <x v="4"/>
    <x v="23"/>
  </r>
  <r>
    <x v="6114"/>
    <x v="7"/>
    <x v="0"/>
    <x v="7"/>
    <x v="2"/>
    <x v="4"/>
    <n v="2363.5300000000002"/>
    <n v="42.54354"/>
    <n v="1"/>
    <n v="2363.5300000000002"/>
    <x v="6113"/>
    <n v="4.09"/>
    <n v="2432"/>
    <x v="328"/>
    <x v="7"/>
    <x v="7"/>
    <x v="7"/>
    <x v="27"/>
  </r>
  <r>
    <x v="6115"/>
    <x v="6"/>
    <x v="4"/>
    <x v="6"/>
    <x v="0"/>
    <x v="4"/>
    <n v="18934.98"/>
    <n v="340.82963999999998"/>
    <n v="5"/>
    <n v="94674.9"/>
    <x v="6114"/>
    <n v="2.33"/>
    <n v="168"/>
    <x v="333"/>
    <x v="8"/>
    <x v="8"/>
    <x v="8"/>
    <x v="26"/>
  </r>
  <r>
    <x v="6116"/>
    <x v="3"/>
    <x v="3"/>
    <x v="3"/>
    <x v="1"/>
    <x v="4"/>
    <n v="5621.16"/>
    <n v="101.18087999999999"/>
    <n v="4"/>
    <n v="22484.639999999999"/>
    <x v="6115"/>
    <n v="3.74"/>
    <n v="3595"/>
    <x v="360"/>
    <x v="4"/>
    <x v="4"/>
    <x v="4"/>
    <x v="11"/>
  </r>
  <r>
    <x v="6117"/>
    <x v="8"/>
    <x v="3"/>
    <x v="8"/>
    <x v="2"/>
    <x v="4"/>
    <n v="17003.77"/>
    <n v="306.06786"/>
    <n v="4"/>
    <n v="68015.08"/>
    <x v="6116"/>
    <n v="3.64"/>
    <n v="3409"/>
    <x v="106"/>
    <x v="3"/>
    <x v="3"/>
    <x v="3"/>
    <x v="1"/>
  </r>
  <r>
    <x v="6118"/>
    <x v="4"/>
    <x v="0"/>
    <x v="4"/>
    <x v="2"/>
    <x v="0"/>
    <n v="6945.25"/>
    <n v="125.01449999999998"/>
    <n v="4"/>
    <n v="27781"/>
    <x v="6117"/>
    <n v="1.01"/>
    <n v="1775"/>
    <x v="146"/>
    <x v="4"/>
    <x v="4"/>
    <x v="4"/>
    <x v="28"/>
  </r>
  <r>
    <x v="6119"/>
    <x v="0"/>
    <x v="0"/>
    <x v="0"/>
    <x v="1"/>
    <x v="4"/>
    <n v="11221.66"/>
    <n v="201.98987999999997"/>
    <n v="4"/>
    <n v="44886.64"/>
    <x v="6118"/>
    <n v="3.76"/>
    <n v="3291"/>
    <x v="37"/>
    <x v="5"/>
    <x v="5"/>
    <x v="5"/>
    <x v="18"/>
  </r>
  <r>
    <x v="6120"/>
    <x v="6"/>
    <x v="4"/>
    <x v="6"/>
    <x v="0"/>
    <x v="4"/>
    <n v="4665.24"/>
    <n v="83.974319999999992"/>
    <n v="3"/>
    <n v="13995.72"/>
    <x v="6119"/>
    <n v="1.34"/>
    <n v="4087"/>
    <x v="222"/>
    <x v="9"/>
    <x v="9"/>
    <x v="9"/>
    <x v="13"/>
  </r>
  <r>
    <x v="6121"/>
    <x v="1"/>
    <x v="1"/>
    <x v="1"/>
    <x v="0"/>
    <x v="1"/>
    <n v="13731.9"/>
    <n v="247.17419999999998"/>
    <n v="2"/>
    <n v="27463.8"/>
    <x v="6120"/>
    <n v="3.45"/>
    <n v="2679"/>
    <x v="31"/>
    <x v="2"/>
    <x v="2"/>
    <x v="2"/>
    <x v="20"/>
  </r>
  <r>
    <x v="6122"/>
    <x v="8"/>
    <x v="3"/>
    <x v="8"/>
    <x v="0"/>
    <x v="1"/>
    <n v="17043.45"/>
    <n v="306.78210000000001"/>
    <n v="1"/>
    <n v="17043.45"/>
    <x v="6121"/>
    <n v="2.98"/>
    <n v="553"/>
    <x v="68"/>
    <x v="2"/>
    <x v="2"/>
    <x v="2"/>
    <x v="1"/>
  </r>
  <r>
    <x v="6123"/>
    <x v="4"/>
    <x v="0"/>
    <x v="4"/>
    <x v="2"/>
    <x v="3"/>
    <n v="7649.78"/>
    <n v="137.69603999999998"/>
    <n v="2"/>
    <n v="15299.56"/>
    <x v="6122"/>
    <n v="3.96"/>
    <n v="2440"/>
    <x v="181"/>
    <x v="4"/>
    <x v="4"/>
    <x v="4"/>
    <x v="25"/>
  </r>
  <r>
    <x v="6124"/>
    <x v="5"/>
    <x v="1"/>
    <x v="5"/>
    <x v="2"/>
    <x v="5"/>
    <n v="17479.46"/>
    <n v="314.63027999999997"/>
    <n v="5"/>
    <n v="87397.3"/>
    <x v="6123"/>
    <n v="3.88"/>
    <n v="2734"/>
    <x v="265"/>
    <x v="6"/>
    <x v="6"/>
    <x v="6"/>
    <x v="28"/>
  </r>
  <r>
    <x v="6125"/>
    <x v="2"/>
    <x v="2"/>
    <x v="2"/>
    <x v="0"/>
    <x v="5"/>
    <n v="18472.02"/>
    <n v="332.49635999999998"/>
    <n v="1"/>
    <n v="18472.02"/>
    <x v="6124"/>
    <n v="3.63"/>
    <n v="946"/>
    <x v="190"/>
    <x v="5"/>
    <x v="5"/>
    <x v="5"/>
    <x v="20"/>
  </r>
  <r>
    <x v="6126"/>
    <x v="3"/>
    <x v="3"/>
    <x v="3"/>
    <x v="0"/>
    <x v="2"/>
    <n v="1788.11"/>
    <n v="32.185979999999994"/>
    <n v="2"/>
    <n v="3576.22"/>
    <x v="6125"/>
    <n v="4.59"/>
    <n v="55"/>
    <x v="330"/>
    <x v="2"/>
    <x v="2"/>
    <x v="2"/>
    <x v="18"/>
  </r>
  <r>
    <x v="6127"/>
    <x v="5"/>
    <x v="1"/>
    <x v="5"/>
    <x v="1"/>
    <x v="5"/>
    <n v="11993.87"/>
    <n v="215.88965999999999"/>
    <n v="1"/>
    <n v="11993.87"/>
    <x v="6126"/>
    <n v="4.4000000000000004"/>
    <n v="38"/>
    <x v="56"/>
    <x v="10"/>
    <x v="10"/>
    <x v="10"/>
    <x v="23"/>
  </r>
  <r>
    <x v="6128"/>
    <x v="9"/>
    <x v="1"/>
    <x v="9"/>
    <x v="0"/>
    <x v="1"/>
    <n v="14943.46"/>
    <n v="268.98227999999995"/>
    <n v="3"/>
    <n v="44830.38"/>
    <x v="6127"/>
    <n v="1.65"/>
    <n v="4467"/>
    <x v="94"/>
    <x v="11"/>
    <x v="11"/>
    <x v="11"/>
    <x v="13"/>
  </r>
  <r>
    <x v="6129"/>
    <x v="6"/>
    <x v="4"/>
    <x v="6"/>
    <x v="0"/>
    <x v="4"/>
    <n v="3350.07"/>
    <n v="60.301259999999999"/>
    <n v="1"/>
    <n v="3350.07"/>
    <x v="6128"/>
    <n v="2.2999999999999998"/>
    <n v="1736"/>
    <x v="20"/>
    <x v="1"/>
    <x v="1"/>
    <x v="1"/>
    <x v="5"/>
  </r>
  <r>
    <x v="6130"/>
    <x v="7"/>
    <x v="0"/>
    <x v="7"/>
    <x v="0"/>
    <x v="4"/>
    <n v="11520.88"/>
    <n v="207.37583999999998"/>
    <n v="2"/>
    <n v="23041.759999999998"/>
    <x v="6129"/>
    <n v="3.42"/>
    <n v="1189"/>
    <x v="300"/>
    <x v="4"/>
    <x v="4"/>
    <x v="4"/>
    <x v="13"/>
  </r>
  <r>
    <x v="6131"/>
    <x v="5"/>
    <x v="1"/>
    <x v="5"/>
    <x v="2"/>
    <x v="3"/>
    <n v="331.1"/>
    <n v="5.9597999999999995"/>
    <n v="4"/>
    <n v="1324.4"/>
    <x v="6130"/>
    <n v="3.75"/>
    <n v="984"/>
    <x v="306"/>
    <x v="1"/>
    <x v="1"/>
    <x v="1"/>
    <x v="0"/>
  </r>
  <r>
    <x v="6132"/>
    <x v="1"/>
    <x v="1"/>
    <x v="1"/>
    <x v="0"/>
    <x v="3"/>
    <n v="7187.8"/>
    <n v="129.38039999999998"/>
    <n v="1"/>
    <n v="7187.8"/>
    <x v="6131"/>
    <n v="4.63"/>
    <n v="1101"/>
    <x v="57"/>
    <x v="2"/>
    <x v="2"/>
    <x v="2"/>
    <x v="21"/>
  </r>
  <r>
    <x v="6133"/>
    <x v="8"/>
    <x v="3"/>
    <x v="8"/>
    <x v="2"/>
    <x v="0"/>
    <n v="3777.7"/>
    <n v="67.998599999999996"/>
    <n v="4"/>
    <n v="15110.8"/>
    <x v="6132"/>
    <n v="4.34"/>
    <n v="68"/>
    <x v="157"/>
    <x v="7"/>
    <x v="7"/>
    <x v="7"/>
    <x v="9"/>
  </r>
  <r>
    <x v="6134"/>
    <x v="9"/>
    <x v="1"/>
    <x v="9"/>
    <x v="1"/>
    <x v="0"/>
    <n v="17940.16"/>
    <n v="322.92287999999996"/>
    <n v="4"/>
    <n v="71760.639999999999"/>
    <x v="6133"/>
    <n v="4.32"/>
    <n v="1959"/>
    <x v="268"/>
    <x v="4"/>
    <x v="4"/>
    <x v="4"/>
    <x v="20"/>
  </r>
  <r>
    <x v="6135"/>
    <x v="8"/>
    <x v="3"/>
    <x v="8"/>
    <x v="2"/>
    <x v="1"/>
    <n v="12259.1"/>
    <n v="220.66379999999998"/>
    <n v="4"/>
    <n v="49036.4"/>
    <x v="6134"/>
    <n v="2.09"/>
    <n v="3656"/>
    <x v="137"/>
    <x v="7"/>
    <x v="7"/>
    <x v="7"/>
    <x v="16"/>
  </r>
  <r>
    <x v="6136"/>
    <x v="1"/>
    <x v="1"/>
    <x v="1"/>
    <x v="2"/>
    <x v="2"/>
    <n v="2765.86"/>
    <n v="49.78548"/>
    <n v="3"/>
    <n v="8297.58"/>
    <x v="6135"/>
    <n v="3.03"/>
    <n v="3193"/>
    <x v="98"/>
    <x v="8"/>
    <x v="8"/>
    <x v="8"/>
    <x v="19"/>
  </r>
  <r>
    <x v="6137"/>
    <x v="1"/>
    <x v="1"/>
    <x v="1"/>
    <x v="2"/>
    <x v="4"/>
    <n v="16254.99"/>
    <n v="292.58981999999997"/>
    <n v="2"/>
    <n v="32509.98"/>
    <x v="6136"/>
    <n v="3.72"/>
    <n v="4752"/>
    <x v="205"/>
    <x v="1"/>
    <x v="1"/>
    <x v="1"/>
    <x v="27"/>
  </r>
  <r>
    <x v="6138"/>
    <x v="3"/>
    <x v="3"/>
    <x v="3"/>
    <x v="1"/>
    <x v="1"/>
    <n v="9482.75"/>
    <n v="170.68949999999998"/>
    <n v="2"/>
    <n v="18965.5"/>
    <x v="6137"/>
    <n v="1.03"/>
    <n v="1190"/>
    <x v="45"/>
    <x v="0"/>
    <x v="0"/>
    <x v="0"/>
    <x v="15"/>
  </r>
  <r>
    <x v="6139"/>
    <x v="9"/>
    <x v="1"/>
    <x v="9"/>
    <x v="1"/>
    <x v="4"/>
    <n v="3732.78"/>
    <n v="67.190039999999996"/>
    <n v="3"/>
    <n v="11198.34"/>
    <x v="6138"/>
    <n v="4.1399999999999997"/>
    <n v="2211"/>
    <x v="75"/>
    <x v="1"/>
    <x v="1"/>
    <x v="1"/>
    <x v="17"/>
  </r>
  <r>
    <x v="6140"/>
    <x v="2"/>
    <x v="2"/>
    <x v="2"/>
    <x v="0"/>
    <x v="4"/>
    <n v="12447.49"/>
    <n v="224.05481999999998"/>
    <n v="2"/>
    <n v="24894.98"/>
    <x v="6139"/>
    <n v="2.74"/>
    <n v="3909"/>
    <x v="61"/>
    <x v="8"/>
    <x v="8"/>
    <x v="8"/>
    <x v="11"/>
  </r>
  <r>
    <x v="6141"/>
    <x v="8"/>
    <x v="3"/>
    <x v="8"/>
    <x v="2"/>
    <x v="2"/>
    <n v="11473.4"/>
    <n v="206.52119999999996"/>
    <n v="2"/>
    <n v="22946.799999999999"/>
    <x v="6140"/>
    <n v="4.75"/>
    <n v="2565"/>
    <x v="197"/>
    <x v="1"/>
    <x v="1"/>
    <x v="1"/>
    <x v="25"/>
  </r>
  <r>
    <x v="6142"/>
    <x v="4"/>
    <x v="0"/>
    <x v="4"/>
    <x v="1"/>
    <x v="4"/>
    <n v="14774.24"/>
    <n v="265.93631999999997"/>
    <n v="1"/>
    <n v="14774.24"/>
    <x v="6141"/>
    <n v="4.58"/>
    <n v="2034"/>
    <x v="87"/>
    <x v="11"/>
    <x v="11"/>
    <x v="11"/>
    <x v="5"/>
  </r>
  <r>
    <x v="6143"/>
    <x v="8"/>
    <x v="3"/>
    <x v="8"/>
    <x v="0"/>
    <x v="0"/>
    <n v="14231.19"/>
    <n v="256.16141999999996"/>
    <n v="4"/>
    <n v="56924.76"/>
    <x v="6142"/>
    <n v="1.97"/>
    <n v="412"/>
    <x v="314"/>
    <x v="10"/>
    <x v="10"/>
    <x v="10"/>
    <x v="26"/>
  </r>
  <r>
    <x v="6144"/>
    <x v="3"/>
    <x v="3"/>
    <x v="3"/>
    <x v="1"/>
    <x v="1"/>
    <n v="3392.11"/>
    <n v="61.057980000000001"/>
    <n v="3"/>
    <n v="10176.33"/>
    <x v="6143"/>
    <n v="4.8600000000000003"/>
    <n v="42"/>
    <x v="266"/>
    <x v="10"/>
    <x v="10"/>
    <x v="10"/>
    <x v="24"/>
  </r>
  <r>
    <x v="6145"/>
    <x v="8"/>
    <x v="3"/>
    <x v="8"/>
    <x v="0"/>
    <x v="3"/>
    <n v="9806.66"/>
    <n v="176.51987999999997"/>
    <n v="3"/>
    <n v="29419.98"/>
    <x v="6144"/>
    <n v="3.59"/>
    <n v="1616"/>
    <x v="187"/>
    <x v="3"/>
    <x v="3"/>
    <x v="3"/>
    <x v="21"/>
  </r>
  <r>
    <x v="6146"/>
    <x v="3"/>
    <x v="3"/>
    <x v="3"/>
    <x v="2"/>
    <x v="5"/>
    <n v="3935.28"/>
    <n v="70.835039999999992"/>
    <n v="2"/>
    <n v="7870.56"/>
    <x v="6145"/>
    <n v="3.8"/>
    <n v="2641"/>
    <x v="199"/>
    <x v="9"/>
    <x v="9"/>
    <x v="9"/>
    <x v="8"/>
  </r>
  <r>
    <x v="6147"/>
    <x v="9"/>
    <x v="1"/>
    <x v="9"/>
    <x v="0"/>
    <x v="4"/>
    <n v="12907.25"/>
    <n v="232.33049999999997"/>
    <n v="1"/>
    <n v="12907.25"/>
    <x v="6146"/>
    <n v="2.38"/>
    <n v="3402"/>
    <x v="235"/>
    <x v="1"/>
    <x v="1"/>
    <x v="1"/>
    <x v="26"/>
  </r>
  <r>
    <x v="6148"/>
    <x v="8"/>
    <x v="3"/>
    <x v="8"/>
    <x v="2"/>
    <x v="0"/>
    <n v="13832.81"/>
    <n v="248.99057999999997"/>
    <n v="5"/>
    <n v="69164.05"/>
    <x v="6147"/>
    <n v="3.9"/>
    <n v="2043"/>
    <x v="358"/>
    <x v="11"/>
    <x v="11"/>
    <x v="11"/>
    <x v="21"/>
  </r>
  <r>
    <x v="6149"/>
    <x v="2"/>
    <x v="2"/>
    <x v="2"/>
    <x v="0"/>
    <x v="1"/>
    <n v="8454.6299999999992"/>
    <n v="152.18333999999999"/>
    <n v="5"/>
    <n v="42273.15"/>
    <x v="6148"/>
    <n v="1.36"/>
    <n v="2032"/>
    <x v="49"/>
    <x v="9"/>
    <x v="9"/>
    <x v="9"/>
    <x v="19"/>
  </r>
  <r>
    <x v="6150"/>
    <x v="8"/>
    <x v="3"/>
    <x v="8"/>
    <x v="2"/>
    <x v="5"/>
    <n v="14748.09"/>
    <n v="265.46562"/>
    <n v="3"/>
    <n v="44244.27"/>
    <x v="6149"/>
    <n v="3.6"/>
    <n v="3050"/>
    <x v="208"/>
    <x v="0"/>
    <x v="0"/>
    <x v="0"/>
    <x v="26"/>
  </r>
  <r>
    <x v="6151"/>
    <x v="4"/>
    <x v="0"/>
    <x v="4"/>
    <x v="0"/>
    <x v="0"/>
    <n v="5641.35"/>
    <n v="101.54429999999999"/>
    <n v="3"/>
    <n v="16924.05"/>
    <x v="6150"/>
    <n v="1.74"/>
    <n v="3597"/>
    <x v="224"/>
    <x v="1"/>
    <x v="1"/>
    <x v="1"/>
    <x v="22"/>
  </r>
  <r>
    <x v="6152"/>
    <x v="4"/>
    <x v="0"/>
    <x v="4"/>
    <x v="2"/>
    <x v="4"/>
    <n v="18433.68"/>
    <n v="331.80624"/>
    <n v="3"/>
    <n v="55301.04"/>
    <x v="6151"/>
    <n v="2.58"/>
    <n v="4088"/>
    <x v="210"/>
    <x v="9"/>
    <x v="9"/>
    <x v="9"/>
    <x v="0"/>
  </r>
  <r>
    <x v="6153"/>
    <x v="2"/>
    <x v="2"/>
    <x v="2"/>
    <x v="2"/>
    <x v="5"/>
    <n v="10337.219999999999"/>
    <n v="186.06995999999998"/>
    <n v="2"/>
    <n v="20674.439999999999"/>
    <x v="6152"/>
    <n v="1.25"/>
    <n v="4542"/>
    <x v="241"/>
    <x v="9"/>
    <x v="9"/>
    <x v="9"/>
    <x v="18"/>
  </r>
  <r>
    <x v="6154"/>
    <x v="7"/>
    <x v="0"/>
    <x v="7"/>
    <x v="1"/>
    <x v="4"/>
    <n v="6861.28"/>
    <n v="123.50303999999998"/>
    <n v="2"/>
    <n v="13722.56"/>
    <x v="6153"/>
    <n v="1.95"/>
    <n v="2652"/>
    <x v="201"/>
    <x v="2"/>
    <x v="2"/>
    <x v="2"/>
    <x v="8"/>
  </r>
  <r>
    <x v="6155"/>
    <x v="6"/>
    <x v="4"/>
    <x v="6"/>
    <x v="0"/>
    <x v="3"/>
    <n v="13185.8"/>
    <n v="237.34439999999998"/>
    <n v="4"/>
    <n v="52743.199999999997"/>
    <x v="6154"/>
    <n v="4.4400000000000004"/>
    <n v="325"/>
    <x v="297"/>
    <x v="7"/>
    <x v="7"/>
    <x v="7"/>
    <x v="0"/>
  </r>
  <r>
    <x v="6156"/>
    <x v="1"/>
    <x v="1"/>
    <x v="1"/>
    <x v="1"/>
    <x v="0"/>
    <n v="16184.09"/>
    <n v="291.31361999999996"/>
    <n v="4"/>
    <n v="64736.36"/>
    <x v="6155"/>
    <n v="1.76"/>
    <n v="3037"/>
    <x v="0"/>
    <x v="0"/>
    <x v="0"/>
    <x v="0"/>
    <x v="0"/>
  </r>
  <r>
    <x v="6157"/>
    <x v="7"/>
    <x v="0"/>
    <x v="7"/>
    <x v="1"/>
    <x v="2"/>
    <n v="12228.33"/>
    <n v="220.10993999999999"/>
    <n v="3"/>
    <n v="36684.99"/>
    <x v="6156"/>
    <n v="4.09"/>
    <n v="67"/>
    <x v="108"/>
    <x v="4"/>
    <x v="4"/>
    <x v="4"/>
    <x v="24"/>
  </r>
  <r>
    <x v="6158"/>
    <x v="4"/>
    <x v="0"/>
    <x v="4"/>
    <x v="1"/>
    <x v="1"/>
    <n v="8803.16"/>
    <n v="158.45687999999998"/>
    <n v="5"/>
    <n v="44015.8"/>
    <x v="6157"/>
    <n v="4.12"/>
    <n v="2065"/>
    <x v="102"/>
    <x v="3"/>
    <x v="3"/>
    <x v="3"/>
    <x v="26"/>
  </r>
  <r>
    <x v="6159"/>
    <x v="8"/>
    <x v="3"/>
    <x v="8"/>
    <x v="0"/>
    <x v="0"/>
    <n v="19510.45"/>
    <n v="351.18809999999996"/>
    <n v="4"/>
    <n v="78041.8"/>
    <x v="6158"/>
    <n v="1.75"/>
    <n v="3469"/>
    <x v="125"/>
    <x v="2"/>
    <x v="2"/>
    <x v="2"/>
    <x v="17"/>
  </r>
  <r>
    <x v="6160"/>
    <x v="7"/>
    <x v="0"/>
    <x v="7"/>
    <x v="2"/>
    <x v="4"/>
    <n v="19319.650000000001"/>
    <n v="347.75369999999998"/>
    <n v="2"/>
    <n v="38639.300000000003"/>
    <x v="6159"/>
    <n v="1.25"/>
    <n v="4064"/>
    <x v="269"/>
    <x v="3"/>
    <x v="3"/>
    <x v="3"/>
    <x v="5"/>
  </r>
  <r>
    <x v="6161"/>
    <x v="1"/>
    <x v="1"/>
    <x v="1"/>
    <x v="2"/>
    <x v="3"/>
    <n v="19770.86"/>
    <n v="355.87547999999998"/>
    <n v="3"/>
    <n v="59312.58"/>
    <x v="6160"/>
    <n v="1.1299999999999999"/>
    <n v="1949"/>
    <x v="335"/>
    <x v="0"/>
    <x v="0"/>
    <x v="0"/>
    <x v="21"/>
  </r>
  <r>
    <x v="6162"/>
    <x v="1"/>
    <x v="1"/>
    <x v="1"/>
    <x v="0"/>
    <x v="0"/>
    <n v="6358.31"/>
    <n v="114.44958"/>
    <n v="2"/>
    <n v="12716.62"/>
    <x v="6161"/>
    <n v="2.0299999999999998"/>
    <n v="2122"/>
    <x v="219"/>
    <x v="0"/>
    <x v="0"/>
    <x v="0"/>
    <x v="4"/>
  </r>
  <r>
    <x v="6163"/>
    <x v="2"/>
    <x v="2"/>
    <x v="2"/>
    <x v="2"/>
    <x v="1"/>
    <n v="9023.06"/>
    <n v="162.41507999999999"/>
    <n v="1"/>
    <n v="9023.06"/>
    <x v="6162"/>
    <n v="3.03"/>
    <n v="4863"/>
    <x v="48"/>
    <x v="6"/>
    <x v="6"/>
    <x v="6"/>
    <x v="27"/>
  </r>
  <r>
    <x v="6164"/>
    <x v="9"/>
    <x v="1"/>
    <x v="9"/>
    <x v="1"/>
    <x v="0"/>
    <n v="1561.67"/>
    <n v="28.110060000000001"/>
    <n v="2"/>
    <n v="3123.34"/>
    <x v="6163"/>
    <n v="1.3"/>
    <n v="2671"/>
    <x v="195"/>
    <x v="1"/>
    <x v="1"/>
    <x v="1"/>
    <x v="18"/>
  </r>
  <r>
    <x v="6165"/>
    <x v="6"/>
    <x v="4"/>
    <x v="6"/>
    <x v="0"/>
    <x v="2"/>
    <n v="2862.06"/>
    <n v="51.517079999999993"/>
    <n v="2"/>
    <n v="5724.12"/>
    <x v="6164"/>
    <n v="3.49"/>
    <n v="3688"/>
    <x v="122"/>
    <x v="7"/>
    <x v="7"/>
    <x v="7"/>
    <x v="1"/>
  </r>
  <r>
    <x v="6166"/>
    <x v="7"/>
    <x v="0"/>
    <x v="7"/>
    <x v="1"/>
    <x v="5"/>
    <n v="16643.22"/>
    <n v="299.57796000000002"/>
    <n v="3"/>
    <n v="49929.66"/>
    <x v="6165"/>
    <n v="2.09"/>
    <n v="562"/>
    <x v="13"/>
    <x v="8"/>
    <x v="8"/>
    <x v="8"/>
    <x v="13"/>
  </r>
  <r>
    <x v="6167"/>
    <x v="6"/>
    <x v="4"/>
    <x v="6"/>
    <x v="1"/>
    <x v="0"/>
    <n v="12853.67"/>
    <n v="231.36605999999998"/>
    <n v="5"/>
    <n v="64268.35"/>
    <x v="6166"/>
    <n v="4.99"/>
    <n v="4906"/>
    <x v="49"/>
    <x v="9"/>
    <x v="9"/>
    <x v="9"/>
    <x v="19"/>
  </r>
  <r>
    <x v="6168"/>
    <x v="9"/>
    <x v="1"/>
    <x v="9"/>
    <x v="2"/>
    <x v="2"/>
    <n v="6241.43"/>
    <n v="112.34573999999999"/>
    <n v="2"/>
    <n v="12482.86"/>
    <x v="6167"/>
    <n v="4.88"/>
    <n v="1405"/>
    <x v="51"/>
    <x v="8"/>
    <x v="8"/>
    <x v="8"/>
    <x v="12"/>
  </r>
  <r>
    <x v="6169"/>
    <x v="4"/>
    <x v="0"/>
    <x v="4"/>
    <x v="0"/>
    <x v="1"/>
    <n v="14449.28"/>
    <n v="260.08704"/>
    <n v="3"/>
    <n v="43347.839999999997"/>
    <x v="2614"/>
    <n v="2.89"/>
    <n v="222"/>
    <x v="52"/>
    <x v="3"/>
    <x v="3"/>
    <x v="3"/>
    <x v="24"/>
  </r>
  <r>
    <x v="6170"/>
    <x v="9"/>
    <x v="1"/>
    <x v="9"/>
    <x v="0"/>
    <x v="3"/>
    <n v="10780"/>
    <n v="194.04"/>
    <n v="1"/>
    <n v="10780"/>
    <x v="6168"/>
    <n v="4.75"/>
    <n v="4654"/>
    <x v="84"/>
    <x v="10"/>
    <x v="10"/>
    <x v="10"/>
    <x v="9"/>
  </r>
  <r>
    <x v="6171"/>
    <x v="6"/>
    <x v="4"/>
    <x v="6"/>
    <x v="2"/>
    <x v="1"/>
    <n v="19920.490000000002"/>
    <n v="358.56882000000002"/>
    <n v="4"/>
    <n v="79681.960000000006"/>
    <x v="6169"/>
    <n v="3.67"/>
    <n v="4724"/>
    <x v="264"/>
    <x v="1"/>
    <x v="1"/>
    <x v="1"/>
    <x v="9"/>
  </r>
  <r>
    <x v="6172"/>
    <x v="7"/>
    <x v="0"/>
    <x v="7"/>
    <x v="0"/>
    <x v="0"/>
    <n v="18823.12"/>
    <n v="338.81615999999997"/>
    <n v="5"/>
    <n v="94115.6"/>
    <x v="6170"/>
    <n v="4.1900000000000004"/>
    <n v="3206"/>
    <x v="96"/>
    <x v="1"/>
    <x v="1"/>
    <x v="1"/>
    <x v="10"/>
  </r>
  <r>
    <x v="6173"/>
    <x v="3"/>
    <x v="3"/>
    <x v="3"/>
    <x v="0"/>
    <x v="3"/>
    <n v="14130.63"/>
    <n v="254.35133999999996"/>
    <n v="3"/>
    <n v="42391.89"/>
    <x v="6171"/>
    <n v="3.45"/>
    <n v="2522"/>
    <x v="46"/>
    <x v="0"/>
    <x v="0"/>
    <x v="0"/>
    <x v="25"/>
  </r>
  <r>
    <x v="6174"/>
    <x v="9"/>
    <x v="1"/>
    <x v="9"/>
    <x v="0"/>
    <x v="2"/>
    <n v="10367.92"/>
    <n v="186.62255999999999"/>
    <n v="1"/>
    <n v="10367.92"/>
    <x v="6172"/>
    <n v="3.49"/>
    <n v="3969"/>
    <x v="301"/>
    <x v="8"/>
    <x v="8"/>
    <x v="8"/>
    <x v="16"/>
  </r>
  <r>
    <x v="6175"/>
    <x v="4"/>
    <x v="0"/>
    <x v="4"/>
    <x v="2"/>
    <x v="1"/>
    <n v="11170.97"/>
    <n v="201.07745999999997"/>
    <n v="1"/>
    <n v="11170.97"/>
    <x v="6173"/>
    <n v="1.82"/>
    <n v="902"/>
    <x v="210"/>
    <x v="9"/>
    <x v="9"/>
    <x v="9"/>
    <x v="0"/>
  </r>
  <r>
    <x v="6176"/>
    <x v="4"/>
    <x v="0"/>
    <x v="4"/>
    <x v="2"/>
    <x v="2"/>
    <n v="8426.11"/>
    <n v="151.66998000000001"/>
    <n v="1"/>
    <n v="8426.11"/>
    <x v="6174"/>
    <n v="1.56"/>
    <n v="3966"/>
    <x v="174"/>
    <x v="1"/>
    <x v="1"/>
    <x v="1"/>
    <x v="19"/>
  </r>
  <r>
    <x v="6177"/>
    <x v="2"/>
    <x v="2"/>
    <x v="2"/>
    <x v="2"/>
    <x v="2"/>
    <n v="11769.77"/>
    <n v="211.85585999999998"/>
    <n v="4"/>
    <n v="47079.08"/>
    <x v="6175"/>
    <n v="2.36"/>
    <n v="1868"/>
    <x v="51"/>
    <x v="8"/>
    <x v="8"/>
    <x v="8"/>
    <x v="12"/>
  </r>
  <r>
    <x v="6178"/>
    <x v="0"/>
    <x v="0"/>
    <x v="0"/>
    <x v="1"/>
    <x v="0"/>
    <n v="10955.73"/>
    <n v="197.20313999999999"/>
    <n v="5"/>
    <n v="54778.65"/>
    <x v="6176"/>
    <n v="2.25"/>
    <n v="3480"/>
    <x v="170"/>
    <x v="9"/>
    <x v="9"/>
    <x v="9"/>
    <x v="23"/>
  </r>
  <r>
    <x v="6179"/>
    <x v="7"/>
    <x v="0"/>
    <x v="7"/>
    <x v="0"/>
    <x v="5"/>
    <n v="5309.92"/>
    <n v="95.578559999999996"/>
    <n v="5"/>
    <n v="26549.599999999999"/>
    <x v="6177"/>
    <n v="1.27"/>
    <n v="660"/>
    <x v="176"/>
    <x v="6"/>
    <x v="6"/>
    <x v="6"/>
    <x v="9"/>
  </r>
  <r>
    <x v="6180"/>
    <x v="2"/>
    <x v="2"/>
    <x v="2"/>
    <x v="1"/>
    <x v="0"/>
    <n v="3860.67"/>
    <n v="69.492059999999995"/>
    <n v="3"/>
    <n v="11582.01"/>
    <x v="6178"/>
    <n v="4.2699999999999996"/>
    <n v="284"/>
    <x v="257"/>
    <x v="7"/>
    <x v="7"/>
    <x v="7"/>
    <x v="30"/>
  </r>
  <r>
    <x v="6181"/>
    <x v="0"/>
    <x v="0"/>
    <x v="0"/>
    <x v="0"/>
    <x v="2"/>
    <n v="18806.07"/>
    <n v="338.50925999999998"/>
    <n v="1"/>
    <n v="18806.07"/>
    <x v="6179"/>
    <n v="4.87"/>
    <n v="3784"/>
    <x v="13"/>
    <x v="8"/>
    <x v="8"/>
    <x v="8"/>
    <x v="13"/>
  </r>
  <r>
    <x v="6182"/>
    <x v="0"/>
    <x v="0"/>
    <x v="0"/>
    <x v="2"/>
    <x v="1"/>
    <n v="14361.09"/>
    <n v="258.49961999999999"/>
    <n v="3"/>
    <n v="43083.27"/>
    <x v="6180"/>
    <n v="1.98"/>
    <n v="702"/>
    <x v="210"/>
    <x v="9"/>
    <x v="9"/>
    <x v="9"/>
    <x v="0"/>
  </r>
  <r>
    <x v="6183"/>
    <x v="3"/>
    <x v="3"/>
    <x v="3"/>
    <x v="2"/>
    <x v="2"/>
    <n v="15239.72"/>
    <n v="274.31495999999999"/>
    <n v="2"/>
    <n v="30479.439999999999"/>
    <x v="6181"/>
    <n v="1.56"/>
    <n v="2003"/>
    <x v="149"/>
    <x v="6"/>
    <x v="6"/>
    <x v="6"/>
    <x v="21"/>
  </r>
  <r>
    <x v="6184"/>
    <x v="6"/>
    <x v="4"/>
    <x v="6"/>
    <x v="2"/>
    <x v="5"/>
    <n v="2334.7199999999998"/>
    <n v="42.024959999999993"/>
    <n v="5"/>
    <n v="11673.6"/>
    <x v="6182"/>
    <n v="4.71"/>
    <n v="3042"/>
    <x v="291"/>
    <x v="1"/>
    <x v="1"/>
    <x v="1"/>
    <x v="21"/>
  </r>
  <r>
    <x v="6185"/>
    <x v="4"/>
    <x v="0"/>
    <x v="4"/>
    <x v="2"/>
    <x v="1"/>
    <n v="10509.37"/>
    <n v="189.16865999999999"/>
    <n v="2"/>
    <n v="21018.74"/>
    <x v="6183"/>
    <n v="2.29"/>
    <n v="855"/>
    <x v="190"/>
    <x v="5"/>
    <x v="5"/>
    <x v="5"/>
    <x v="20"/>
  </r>
  <r>
    <x v="6186"/>
    <x v="2"/>
    <x v="2"/>
    <x v="2"/>
    <x v="1"/>
    <x v="4"/>
    <n v="14281.37"/>
    <n v="257.06466"/>
    <n v="5"/>
    <n v="71406.850000000006"/>
    <x v="6184"/>
    <n v="2.12"/>
    <n v="1676"/>
    <x v="199"/>
    <x v="9"/>
    <x v="9"/>
    <x v="9"/>
    <x v="8"/>
  </r>
  <r>
    <x v="6187"/>
    <x v="5"/>
    <x v="1"/>
    <x v="5"/>
    <x v="1"/>
    <x v="3"/>
    <n v="14137.23"/>
    <n v="254.47013999999999"/>
    <n v="3"/>
    <n v="42411.69"/>
    <x v="6185"/>
    <n v="3.17"/>
    <n v="519"/>
    <x v="99"/>
    <x v="9"/>
    <x v="9"/>
    <x v="9"/>
    <x v="20"/>
  </r>
  <r>
    <x v="6188"/>
    <x v="2"/>
    <x v="2"/>
    <x v="2"/>
    <x v="2"/>
    <x v="0"/>
    <n v="18643.59"/>
    <n v="335.58461999999997"/>
    <n v="4"/>
    <n v="74574.36"/>
    <x v="6186"/>
    <n v="4.42"/>
    <n v="4958"/>
    <x v="123"/>
    <x v="8"/>
    <x v="8"/>
    <x v="8"/>
    <x v="15"/>
  </r>
  <r>
    <x v="6189"/>
    <x v="9"/>
    <x v="1"/>
    <x v="9"/>
    <x v="2"/>
    <x v="1"/>
    <n v="14618.53"/>
    <n v="263.13353999999998"/>
    <n v="2"/>
    <n v="29237.06"/>
    <x v="6187"/>
    <n v="3.63"/>
    <n v="2979"/>
    <x v="202"/>
    <x v="9"/>
    <x v="9"/>
    <x v="9"/>
    <x v="27"/>
  </r>
  <r>
    <x v="6190"/>
    <x v="5"/>
    <x v="1"/>
    <x v="5"/>
    <x v="2"/>
    <x v="3"/>
    <n v="15883.42"/>
    <n v="285.90155999999996"/>
    <n v="1"/>
    <n v="15883.42"/>
    <x v="6188"/>
    <n v="2.0299999999999998"/>
    <n v="2288"/>
    <x v="354"/>
    <x v="6"/>
    <x v="6"/>
    <x v="6"/>
    <x v="16"/>
  </r>
  <r>
    <x v="6191"/>
    <x v="6"/>
    <x v="4"/>
    <x v="6"/>
    <x v="0"/>
    <x v="1"/>
    <n v="19376.669999999998"/>
    <n v="348.78005999999993"/>
    <n v="1"/>
    <n v="19376.669999999998"/>
    <x v="6189"/>
    <n v="3.79"/>
    <n v="3837"/>
    <x v="223"/>
    <x v="2"/>
    <x v="2"/>
    <x v="2"/>
    <x v="16"/>
  </r>
  <r>
    <x v="6192"/>
    <x v="4"/>
    <x v="0"/>
    <x v="4"/>
    <x v="2"/>
    <x v="0"/>
    <n v="6948.28"/>
    <n v="125.06903999999999"/>
    <n v="5"/>
    <n v="34741.4"/>
    <x v="6190"/>
    <n v="1.65"/>
    <n v="3526"/>
    <x v="317"/>
    <x v="9"/>
    <x v="9"/>
    <x v="9"/>
    <x v="11"/>
  </r>
  <r>
    <x v="6193"/>
    <x v="4"/>
    <x v="0"/>
    <x v="4"/>
    <x v="2"/>
    <x v="3"/>
    <n v="11348.49"/>
    <n v="204.27281999999997"/>
    <n v="1"/>
    <n v="11348.49"/>
    <x v="6191"/>
    <n v="4.24"/>
    <n v="4003"/>
    <x v="113"/>
    <x v="8"/>
    <x v="8"/>
    <x v="8"/>
    <x v="4"/>
  </r>
  <r>
    <x v="6194"/>
    <x v="2"/>
    <x v="2"/>
    <x v="2"/>
    <x v="1"/>
    <x v="3"/>
    <n v="4306.4799999999996"/>
    <n v="77.516639999999981"/>
    <n v="2"/>
    <n v="8612.9599999999991"/>
    <x v="6192"/>
    <n v="2.88"/>
    <n v="3631"/>
    <x v="83"/>
    <x v="8"/>
    <x v="8"/>
    <x v="8"/>
    <x v="28"/>
  </r>
  <r>
    <x v="6195"/>
    <x v="5"/>
    <x v="1"/>
    <x v="5"/>
    <x v="2"/>
    <x v="1"/>
    <n v="6381.46"/>
    <n v="114.86627999999999"/>
    <n v="5"/>
    <n v="31907.3"/>
    <x v="6193"/>
    <n v="4.93"/>
    <n v="1513"/>
    <x v="83"/>
    <x v="8"/>
    <x v="8"/>
    <x v="8"/>
    <x v="28"/>
  </r>
  <r>
    <x v="6196"/>
    <x v="7"/>
    <x v="0"/>
    <x v="7"/>
    <x v="0"/>
    <x v="1"/>
    <n v="8806.6"/>
    <n v="158.5188"/>
    <n v="3"/>
    <n v="26419.8"/>
    <x v="6194"/>
    <n v="3.99"/>
    <n v="1337"/>
    <x v="319"/>
    <x v="3"/>
    <x v="3"/>
    <x v="3"/>
    <x v="14"/>
  </r>
  <r>
    <x v="6197"/>
    <x v="5"/>
    <x v="1"/>
    <x v="5"/>
    <x v="2"/>
    <x v="4"/>
    <n v="18012.810000000001"/>
    <n v="324.23057999999997"/>
    <n v="5"/>
    <n v="90064.05"/>
    <x v="6195"/>
    <n v="2.4900000000000002"/>
    <n v="400"/>
    <x v="295"/>
    <x v="7"/>
    <x v="7"/>
    <x v="7"/>
    <x v="6"/>
  </r>
  <r>
    <x v="6198"/>
    <x v="0"/>
    <x v="0"/>
    <x v="0"/>
    <x v="0"/>
    <x v="3"/>
    <n v="7507.28"/>
    <n v="135.13103999999998"/>
    <n v="4"/>
    <n v="30029.119999999999"/>
    <x v="6196"/>
    <n v="1.08"/>
    <n v="691"/>
    <x v="330"/>
    <x v="2"/>
    <x v="2"/>
    <x v="2"/>
    <x v="18"/>
  </r>
  <r>
    <x v="6199"/>
    <x v="9"/>
    <x v="1"/>
    <x v="9"/>
    <x v="1"/>
    <x v="2"/>
    <n v="18382.95"/>
    <n v="330.8931"/>
    <n v="3"/>
    <n v="55148.85"/>
    <x v="6197"/>
    <n v="2.36"/>
    <n v="600"/>
    <x v="232"/>
    <x v="6"/>
    <x v="6"/>
    <x v="6"/>
    <x v="25"/>
  </r>
  <r>
    <x v="6200"/>
    <x v="2"/>
    <x v="2"/>
    <x v="2"/>
    <x v="1"/>
    <x v="2"/>
    <n v="14866.74"/>
    <n v="267.60131999999999"/>
    <n v="1"/>
    <n v="14866.74"/>
    <x v="6198"/>
    <n v="2.83"/>
    <n v="526"/>
    <x v="317"/>
    <x v="9"/>
    <x v="9"/>
    <x v="9"/>
    <x v="11"/>
  </r>
  <r>
    <x v="6201"/>
    <x v="5"/>
    <x v="1"/>
    <x v="5"/>
    <x v="0"/>
    <x v="3"/>
    <n v="17442.439999999999"/>
    <n v="313.96391999999997"/>
    <n v="2"/>
    <n v="34884.879999999997"/>
    <x v="6199"/>
    <n v="2.0699999999999998"/>
    <n v="4147"/>
    <x v="271"/>
    <x v="6"/>
    <x v="6"/>
    <x v="6"/>
    <x v="26"/>
  </r>
  <r>
    <x v="6202"/>
    <x v="9"/>
    <x v="1"/>
    <x v="9"/>
    <x v="0"/>
    <x v="3"/>
    <n v="14687.17"/>
    <n v="264.36905999999999"/>
    <n v="4"/>
    <n v="58748.68"/>
    <x v="6200"/>
    <n v="1.88"/>
    <n v="3720"/>
    <x v="122"/>
    <x v="7"/>
    <x v="7"/>
    <x v="7"/>
    <x v="1"/>
  </r>
  <r>
    <x v="6203"/>
    <x v="4"/>
    <x v="0"/>
    <x v="4"/>
    <x v="0"/>
    <x v="3"/>
    <n v="13023.29"/>
    <n v="234.41922"/>
    <n v="2"/>
    <n v="26046.58"/>
    <x v="6201"/>
    <n v="4.87"/>
    <n v="3829"/>
    <x v="327"/>
    <x v="4"/>
    <x v="4"/>
    <x v="4"/>
    <x v="5"/>
  </r>
  <r>
    <x v="6204"/>
    <x v="1"/>
    <x v="1"/>
    <x v="1"/>
    <x v="1"/>
    <x v="3"/>
    <n v="9970.41"/>
    <n v="179.46737999999999"/>
    <n v="5"/>
    <n v="49852.05"/>
    <x v="6202"/>
    <n v="3.34"/>
    <n v="84"/>
    <x v="306"/>
    <x v="1"/>
    <x v="1"/>
    <x v="1"/>
    <x v="0"/>
  </r>
  <r>
    <x v="6205"/>
    <x v="9"/>
    <x v="1"/>
    <x v="9"/>
    <x v="2"/>
    <x v="3"/>
    <n v="594.23"/>
    <n v="10.69614"/>
    <n v="3"/>
    <n v="1782.69"/>
    <x v="6203"/>
    <n v="2.65"/>
    <n v="2750"/>
    <x v="108"/>
    <x v="4"/>
    <x v="4"/>
    <x v="4"/>
    <x v="24"/>
  </r>
  <r>
    <x v="6206"/>
    <x v="2"/>
    <x v="2"/>
    <x v="2"/>
    <x v="1"/>
    <x v="1"/>
    <n v="3376.05"/>
    <n v="60.768900000000002"/>
    <n v="4"/>
    <n v="13504.2"/>
    <x v="6204"/>
    <n v="4.6100000000000003"/>
    <n v="1707"/>
    <x v="351"/>
    <x v="11"/>
    <x v="11"/>
    <x v="11"/>
    <x v="3"/>
  </r>
  <r>
    <x v="6207"/>
    <x v="6"/>
    <x v="4"/>
    <x v="6"/>
    <x v="1"/>
    <x v="1"/>
    <n v="19070.439999999999"/>
    <n v="343.26791999999995"/>
    <n v="1"/>
    <n v="19070.439999999999"/>
    <x v="6205"/>
    <n v="1.47"/>
    <n v="4867"/>
    <x v="195"/>
    <x v="1"/>
    <x v="1"/>
    <x v="1"/>
    <x v="18"/>
  </r>
  <r>
    <x v="6208"/>
    <x v="7"/>
    <x v="0"/>
    <x v="7"/>
    <x v="0"/>
    <x v="1"/>
    <n v="1291.1600000000001"/>
    <n v="23.240880000000001"/>
    <n v="4"/>
    <n v="5164.6400000000003"/>
    <x v="6206"/>
    <n v="3.46"/>
    <n v="459"/>
    <x v="358"/>
    <x v="11"/>
    <x v="11"/>
    <x v="11"/>
    <x v="21"/>
  </r>
  <r>
    <x v="6209"/>
    <x v="3"/>
    <x v="3"/>
    <x v="3"/>
    <x v="0"/>
    <x v="4"/>
    <n v="4898.38"/>
    <n v="88.170839999999998"/>
    <n v="1"/>
    <n v="4898.38"/>
    <x v="6207"/>
    <n v="1.53"/>
    <n v="1538"/>
    <x v="59"/>
    <x v="6"/>
    <x v="6"/>
    <x v="6"/>
    <x v="20"/>
  </r>
  <r>
    <x v="6210"/>
    <x v="4"/>
    <x v="0"/>
    <x v="4"/>
    <x v="0"/>
    <x v="3"/>
    <n v="19855.64"/>
    <n v="357.40151999999995"/>
    <n v="1"/>
    <n v="19855.64"/>
    <x v="6208"/>
    <n v="1.55"/>
    <n v="747"/>
    <x v="213"/>
    <x v="3"/>
    <x v="3"/>
    <x v="3"/>
    <x v="12"/>
  </r>
  <r>
    <x v="6211"/>
    <x v="7"/>
    <x v="0"/>
    <x v="7"/>
    <x v="1"/>
    <x v="4"/>
    <n v="10362.450000000001"/>
    <n v="186.5241"/>
    <n v="3"/>
    <n v="31087.35"/>
    <x v="6209"/>
    <n v="4.87"/>
    <n v="312"/>
    <x v="307"/>
    <x v="2"/>
    <x v="2"/>
    <x v="2"/>
    <x v="10"/>
  </r>
  <r>
    <x v="6212"/>
    <x v="0"/>
    <x v="0"/>
    <x v="0"/>
    <x v="1"/>
    <x v="3"/>
    <n v="3797.41"/>
    <n v="68.353379999999987"/>
    <n v="5"/>
    <n v="18987.05"/>
    <x v="6210"/>
    <n v="4.32"/>
    <n v="2033"/>
    <x v="39"/>
    <x v="1"/>
    <x v="1"/>
    <x v="1"/>
    <x v="15"/>
  </r>
  <r>
    <x v="6213"/>
    <x v="8"/>
    <x v="3"/>
    <x v="8"/>
    <x v="0"/>
    <x v="1"/>
    <n v="4433.8900000000003"/>
    <n v="79.810019999999994"/>
    <n v="1"/>
    <n v="4433.8900000000003"/>
    <x v="6211"/>
    <n v="3.22"/>
    <n v="2104"/>
    <x v="278"/>
    <x v="6"/>
    <x v="6"/>
    <x v="6"/>
    <x v="1"/>
  </r>
  <r>
    <x v="6214"/>
    <x v="7"/>
    <x v="0"/>
    <x v="7"/>
    <x v="0"/>
    <x v="2"/>
    <n v="6993.44"/>
    <n v="125.88191999999998"/>
    <n v="3"/>
    <n v="20980.32"/>
    <x v="6212"/>
    <n v="2.48"/>
    <n v="318"/>
    <x v="316"/>
    <x v="6"/>
    <x v="6"/>
    <x v="6"/>
    <x v="29"/>
  </r>
  <r>
    <x v="6215"/>
    <x v="5"/>
    <x v="1"/>
    <x v="5"/>
    <x v="1"/>
    <x v="1"/>
    <n v="5243.45"/>
    <n v="94.382099999999994"/>
    <n v="4"/>
    <n v="20973.8"/>
    <x v="6213"/>
    <n v="3.09"/>
    <n v="4572"/>
    <x v="157"/>
    <x v="7"/>
    <x v="7"/>
    <x v="7"/>
    <x v="9"/>
  </r>
  <r>
    <x v="6216"/>
    <x v="4"/>
    <x v="0"/>
    <x v="4"/>
    <x v="0"/>
    <x v="5"/>
    <n v="14995.78"/>
    <n v="269.92403999999999"/>
    <n v="5"/>
    <n v="74978.899999999994"/>
    <x v="6214"/>
    <n v="1.85"/>
    <n v="2475"/>
    <x v="263"/>
    <x v="1"/>
    <x v="1"/>
    <x v="1"/>
    <x v="20"/>
  </r>
  <r>
    <x v="6217"/>
    <x v="4"/>
    <x v="0"/>
    <x v="4"/>
    <x v="0"/>
    <x v="2"/>
    <n v="15992.41"/>
    <n v="287.86337999999995"/>
    <n v="2"/>
    <n v="31984.82"/>
    <x v="6215"/>
    <n v="1.33"/>
    <n v="1219"/>
    <x v="137"/>
    <x v="7"/>
    <x v="7"/>
    <x v="7"/>
    <x v="16"/>
  </r>
  <r>
    <x v="6218"/>
    <x v="8"/>
    <x v="3"/>
    <x v="8"/>
    <x v="1"/>
    <x v="5"/>
    <n v="7466.1"/>
    <n v="134.38980000000001"/>
    <n v="4"/>
    <n v="29864.400000000001"/>
    <x v="6216"/>
    <n v="1.72"/>
    <n v="1818"/>
    <x v="219"/>
    <x v="0"/>
    <x v="0"/>
    <x v="0"/>
    <x v="4"/>
  </r>
  <r>
    <x v="6219"/>
    <x v="4"/>
    <x v="0"/>
    <x v="4"/>
    <x v="0"/>
    <x v="3"/>
    <n v="5041.47"/>
    <n v="90.746459999999999"/>
    <n v="3"/>
    <n v="15124.41"/>
    <x v="6217"/>
    <n v="1.47"/>
    <n v="4711"/>
    <x v="190"/>
    <x v="5"/>
    <x v="5"/>
    <x v="5"/>
    <x v="20"/>
  </r>
  <r>
    <x v="6220"/>
    <x v="8"/>
    <x v="3"/>
    <x v="8"/>
    <x v="2"/>
    <x v="3"/>
    <n v="3050.79"/>
    <n v="54.914219999999993"/>
    <n v="5"/>
    <n v="15253.95"/>
    <x v="6218"/>
    <n v="4.5199999999999996"/>
    <n v="2820"/>
    <x v="240"/>
    <x v="2"/>
    <x v="2"/>
    <x v="2"/>
    <x v="28"/>
  </r>
  <r>
    <x v="6221"/>
    <x v="1"/>
    <x v="1"/>
    <x v="1"/>
    <x v="1"/>
    <x v="2"/>
    <n v="8348.9500000000007"/>
    <n v="150.28110000000001"/>
    <n v="4"/>
    <n v="33395.800000000003"/>
    <x v="6219"/>
    <n v="1.84"/>
    <n v="1860"/>
    <x v="87"/>
    <x v="11"/>
    <x v="11"/>
    <x v="11"/>
    <x v="5"/>
  </r>
  <r>
    <x v="6222"/>
    <x v="1"/>
    <x v="1"/>
    <x v="1"/>
    <x v="1"/>
    <x v="4"/>
    <n v="12547.23"/>
    <n v="225.85013999999998"/>
    <n v="5"/>
    <n v="62736.15"/>
    <x v="6220"/>
    <n v="1.37"/>
    <n v="3677"/>
    <x v="310"/>
    <x v="2"/>
    <x v="2"/>
    <x v="2"/>
    <x v="25"/>
  </r>
  <r>
    <x v="6223"/>
    <x v="4"/>
    <x v="0"/>
    <x v="4"/>
    <x v="0"/>
    <x v="2"/>
    <n v="18114.43"/>
    <n v="326.05973999999998"/>
    <n v="2"/>
    <n v="36228.86"/>
    <x v="6221"/>
    <n v="2.73"/>
    <n v="2881"/>
    <x v="251"/>
    <x v="4"/>
    <x v="4"/>
    <x v="4"/>
    <x v="15"/>
  </r>
  <r>
    <x v="6224"/>
    <x v="7"/>
    <x v="0"/>
    <x v="7"/>
    <x v="1"/>
    <x v="2"/>
    <n v="14105.16"/>
    <n v="253.89287999999999"/>
    <n v="5"/>
    <n v="70525.8"/>
    <x v="6222"/>
    <n v="3.7"/>
    <n v="2226"/>
    <x v="78"/>
    <x v="0"/>
    <x v="0"/>
    <x v="0"/>
    <x v="12"/>
  </r>
  <r>
    <x v="6225"/>
    <x v="3"/>
    <x v="3"/>
    <x v="3"/>
    <x v="0"/>
    <x v="0"/>
    <n v="19722.259999999998"/>
    <n v="355.00067999999993"/>
    <n v="4"/>
    <n v="78889.039999999994"/>
    <x v="6223"/>
    <n v="3.92"/>
    <n v="3794"/>
    <x v="352"/>
    <x v="3"/>
    <x v="3"/>
    <x v="3"/>
    <x v="2"/>
  </r>
  <r>
    <x v="6226"/>
    <x v="8"/>
    <x v="3"/>
    <x v="8"/>
    <x v="2"/>
    <x v="2"/>
    <n v="7524.51"/>
    <n v="135.44118"/>
    <n v="1"/>
    <n v="7524.51"/>
    <x v="6224"/>
    <n v="1.71"/>
    <n v="2780"/>
    <x v="30"/>
    <x v="5"/>
    <x v="5"/>
    <x v="5"/>
    <x v="17"/>
  </r>
  <r>
    <x v="6227"/>
    <x v="3"/>
    <x v="3"/>
    <x v="3"/>
    <x v="2"/>
    <x v="2"/>
    <n v="632.05999999999995"/>
    <n v="11.377079999999998"/>
    <n v="2"/>
    <n v="1264.1199999999999"/>
    <x v="6225"/>
    <n v="4.57"/>
    <n v="2805"/>
    <x v="227"/>
    <x v="5"/>
    <x v="5"/>
    <x v="5"/>
    <x v="0"/>
  </r>
  <r>
    <x v="6228"/>
    <x v="4"/>
    <x v="0"/>
    <x v="4"/>
    <x v="0"/>
    <x v="4"/>
    <n v="8198.77"/>
    <n v="147.57785999999999"/>
    <n v="4"/>
    <n v="32795.08"/>
    <x v="6226"/>
    <n v="3.42"/>
    <n v="4064"/>
    <x v="236"/>
    <x v="4"/>
    <x v="4"/>
    <x v="4"/>
    <x v="2"/>
  </r>
  <r>
    <x v="6229"/>
    <x v="2"/>
    <x v="2"/>
    <x v="2"/>
    <x v="0"/>
    <x v="5"/>
    <n v="11583.45"/>
    <n v="208.50209999999998"/>
    <n v="4"/>
    <n v="46333.8"/>
    <x v="6227"/>
    <n v="3.3"/>
    <n v="2496"/>
    <x v="80"/>
    <x v="1"/>
    <x v="1"/>
    <x v="1"/>
    <x v="2"/>
  </r>
  <r>
    <x v="6230"/>
    <x v="7"/>
    <x v="0"/>
    <x v="7"/>
    <x v="0"/>
    <x v="2"/>
    <n v="1738.6"/>
    <n v="31.294799999999995"/>
    <n v="1"/>
    <n v="1738.6"/>
    <x v="6228"/>
    <n v="4.7300000000000004"/>
    <n v="1306"/>
    <x v="346"/>
    <x v="9"/>
    <x v="9"/>
    <x v="9"/>
    <x v="12"/>
  </r>
  <r>
    <x v="6231"/>
    <x v="4"/>
    <x v="0"/>
    <x v="4"/>
    <x v="2"/>
    <x v="5"/>
    <n v="8216.98"/>
    <n v="147.90563999999998"/>
    <n v="4"/>
    <n v="32867.919999999998"/>
    <x v="6229"/>
    <n v="1.21"/>
    <n v="4065"/>
    <x v="356"/>
    <x v="8"/>
    <x v="8"/>
    <x v="8"/>
    <x v="24"/>
  </r>
  <r>
    <x v="6232"/>
    <x v="5"/>
    <x v="1"/>
    <x v="5"/>
    <x v="1"/>
    <x v="4"/>
    <n v="12236.76"/>
    <n v="220.26167999999998"/>
    <n v="2"/>
    <n v="24473.52"/>
    <x v="6230"/>
    <n v="4.17"/>
    <n v="3530"/>
    <x v="245"/>
    <x v="0"/>
    <x v="0"/>
    <x v="0"/>
    <x v="18"/>
  </r>
  <r>
    <x v="6233"/>
    <x v="0"/>
    <x v="0"/>
    <x v="0"/>
    <x v="2"/>
    <x v="3"/>
    <n v="13564.93"/>
    <n v="244.16873999999999"/>
    <n v="2"/>
    <n v="27129.86"/>
    <x v="6231"/>
    <n v="2.5099999999999998"/>
    <n v="4449"/>
    <x v="98"/>
    <x v="8"/>
    <x v="8"/>
    <x v="8"/>
    <x v="19"/>
  </r>
  <r>
    <x v="6234"/>
    <x v="1"/>
    <x v="1"/>
    <x v="1"/>
    <x v="2"/>
    <x v="0"/>
    <n v="5172.8900000000003"/>
    <n v="93.112020000000001"/>
    <n v="5"/>
    <n v="25864.45"/>
    <x v="6232"/>
    <n v="4.8"/>
    <n v="1583"/>
    <x v="30"/>
    <x v="5"/>
    <x v="5"/>
    <x v="5"/>
    <x v="17"/>
  </r>
  <r>
    <x v="6235"/>
    <x v="0"/>
    <x v="0"/>
    <x v="0"/>
    <x v="1"/>
    <x v="1"/>
    <n v="18258.46"/>
    <n v="328.65227999999996"/>
    <n v="5"/>
    <n v="91292.3"/>
    <x v="6233"/>
    <n v="4.99"/>
    <n v="1177"/>
    <x v="275"/>
    <x v="2"/>
    <x v="2"/>
    <x v="2"/>
    <x v="27"/>
  </r>
  <r>
    <x v="6236"/>
    <x v="2"/>
    <x v="2"/>
    <x v="2"/>
    <x v="0"/>
    <x v="5"/>
    <n v="13597.15"/>
    <n v="244.74869999999999"/>
    <n v="4"/>
    <n v="54388.6"/>
    <x v="6234"/>
    <n v="2.19"/>
    <n v="4601"/>
    <x v="177"/>
    <x v="8"/>
    <x v="8"/>
    <x v="8"/>
    <x v="20"/>
  </r>
  <r>
    <x v="6237"/>
    <x v="0"/>
    <x v="0"/>
    <x v="0"/>
    <x v="0"/>
    <x v="5"/>
    <n v="4730.2299999999996"/>
    <n v="85.144139999999979"/>
    <n v="5"/>
    <n v="23651.15"/>
    <x v="6235"/>
    <n v="1.81"/>
    <n v="2983"/>
    <x v="274"/>
    <x v="5"/>
    <x v="5"/>
    <x v="5"/>
    <x v="7"/>
  </r>
  <r>
    <x v="6238"/>
    <x v="8"/>
    <x v="3"/>
    <x v="8"/>
    <x v="0"/>
    <x v="3"/>
    <n v="11750.38"/>
    <n v="211.50683999999998"/>
    <n v="4"/>
    <n v="47001.52"/>
    <x v="6236"/>
    <n v="4.6399999999999997"/>
    <n v="3645"/>
    <x v="301"/>
    <x v="8"/>
    <x v="8"/>
    <x v="8"/>
    <x v="16"/>
  </r>
  <r>
    <x v="6239"/>
    <x v="5"/>
    <x v="1"/>
    <x v="5"/>
    <x v="2"/>
    <x v="3"/>
    <n v="817.4"/>
    <n v="14.713199999999999"/>
    <n v="1"/>
    <n v="817.4"/>
    <x v="6237"/>
    <n v="1.99"/>
    <n v="4592"/>
    <x v="69"/>
    <x v="0"/>
    <x v="0"/>
    <x v="0"/>
    <x v="20"/>
  </r>
  <r>
    <x v="6240"/>
    <x v="6"/>
    <x v="4"/>
    <x v="6"/>
    <x v="0"/>
    <x v="3"/>
    <n v="15587.42"/>
    <n v="280.57355999999999"/>
    <n v="4"/>
    <n v="62349.68"/>
    <x v="6238"/>
    <n v="4.83"/>
    <n v="2400"/>
    <x v="336"/>
    <x v="7"/>
    <x v="7"/>
    <x v="7"/>
    <x v="15"/>
  </r>
  <r>
    <x v="6241"/>
    <x v="9"/>
    <x v="1"/>
    <x v="9"/>
    <x v="2"/>
    <x v="3"/>
    <n v="13600.74"/>
    <n v="244.81331999999998"/>
    <n v="3"/>
    <n v="40802.22"/>
    <x v="6239"/>
    <n v="2.46"/>
    <n v="3436"/>
    <x v="214"/>
    <x v="10"/>
    <x v="10"/>
    <x v="10"/>
    <x v="27"/>
  </r>
  <r>
    <x v="6242"/>
    <x v="2"/>
    <x v="2"/>
    <x v="2"/>
    <x v="2"/>
    <x v="5"/>
    <n v="19088.88"/>
    <n v="343.59983999999997"/>
    <n v="3"/>
    <n v="57266.64"/>
    <x v="6240"/>
    <n v="4.6399999999999997"/>
    <n v="3048"/>
    <x v="332"/>
    <x v="5"/>
    <x v="5"/>
    <x v="5"/>
    <x v="28"/>
  </r>
  <r>
    <x v="6243"/>
    <x v="2"/>
    <x v="2"/>
    <x v="2"/>
    <x v="0"/>
    <x v="3"/>
    <n v="17977.8"/>
    <n v="323.60039999999998"/>
    <n v="3"/>
    <n v="53933.4"/>
    <x v="6241"/>
    <n v="4.66"/>
    <n v="3296"/>
    <x v="331"/>
    <x v="8"/>
    <x v="8"/>
    <x v="8"/>
    <x v="2"/>
  </r>
  <r>
    <x v="6244"/>
    <x v="4"/>
    <x v="0"/>
    <x v="4"/>
    <x v="2"/>
    <x v="1"/>
    <n v="17592.93"/>
    <n v="316.67273999999998"/>
    <n v="4"/>
    <n v="70371.72"/>
    <x v="6242"/>
    <n v="2.8"/>
    <n v="603"/>
    <x v="55"/>
    <x v="5"/>
    <x v="5"/>
    <x v="5"/>
    <x v="26"/>
  </r>
  <r>
    <x v="6245"/>
    <x v="0"/>
    <x v="0"/>
    <x v="0"/>
    <x v="0"/>
    <x v="1"/>
    <n v="10378.9"/>
    <n v="186.82019999999997"/>
    <n v="5"/>
    <n v="51894.5"/>
    <x v="6243"/>
    <n v="1.95"/>
    <n v="1727"/>
    <x v="359"/>
    <x v="4"/>
    <x v="4"/>
    <x v="4"/>
    <x v="19"/>
  </r>
  <r>
    <x v="6246"/>
    <x v="3"/>
    <x v="3"/>
    <x v="3"/>
    <x v="0"/>
    <x v="0"/>
    <n v="18913.240000000002"/>
    <n v="340.43831999999998"/>
    <n v="3"/>
    <n v="56739.72"/>
    <x v="6244"/>
    <n v="4.8499999999999996"/>
    <n v="4971"/>
    <x v="289"/>
    <x v="3"/>
    <x v="3"/>
    <x v="3"/>
    <x v="23"/>
  </r>
  <r>
    <x v="6247"/>
    <x v="8"/>
    <x v="3"/>
    <x v="8"/>
    <x v="2"/>
    <x v="3"/>
    <n v="3892.47"/>
    <n v="70.064459999999997"/>
    <n v="2"/>
    <n v="7784.94"/>
    <x v="6245"/>
    <n v="2.9"/>
    <n v="4257"/>
    <x v="292"/>
    <x v="8"/>
    <x v="8"/>
    <x v="8"/>
    <x v="22"/>
  </r>
  <r>
    <x v="6248"/>
    <x v="4"/>
    <x v="0"/>
    <x v="4"/>
    <x v="1"/>
    <x v="1"/>
    <n v="13833.57"/>
    <n v="249.00425999999999"/>
    <n v="1"/>
    <n v="13833.57"/>
    <x v="6246"/>
    <n v="1.37"/>
    <n v="3689"/>
    <x v="149"/>
    <x v="6"/>
    <x v="6"/>
    <x v="6"/>
    <x v="21"/>
  </r>
  <r>
    <x v="6249"/>
    <x v="8"/>
    <x v="3"/>
    <x v="8"/>
    <x v="1"/>
    <x v="2"/>
    <n v="3688.24"/>
    <n v="66.388319999999993"/>
    <n v="3"/>
    <n v="11064.72"/>
    <x v="6247"/>
    <n v="4.68"/>
    <n v="3626"/>
    <x v="272"/>
    <x v="7"/>
    <x v="7"/>
    <x v="7"/>
    <x v="24"/>
  </r>
  <r>
    <x v="6250"/>
    <x v="1"/>
    <x v="1"/>
    <x v="1"/>
    <x v="2"/>
    <x v="1"/>
    <n v="19197"/>
    <n v="345.54599999999999"/>
    <n v="2"/>
    <n v="38394"/>
    <x v="6248"/>
    <n v="2.67"/>
    <n v="2006"/>
    <x v="315"/>
    <x v="10"/>
    <x v="10"/>
    <x v="10"/>
    <x v="3"/>
  </r>
  <r>
    <x v="6251"/>
    <x v="3"/>
    <x v="3"/>
    <x v="3"/>
    <x v="0"/>
    <x v="2"/>
    <n v="16392.46"/>
    <n v="295.06427999999994"/>
    <n v="3"/>
    <n v="49177.38"/>
    <x v="6249"/>
    <n v="4.76"/>
    <n v="3743"/>
    <x v="45"/>
    <x v="0"/>
    <x v="0"/>
    <x v="0"/>
    <x v="15"/>
  </r>
  <r>
    <x v="6252"/>
    <x v="1"/>
    <x v="1"/>
    <x v="1"/>
    <x v="2"/>
    <x v="5"/>
    <n v="3149.36"/>
    <n v="56.688479999999998"/>
    <n v="1"/>
    <n v="3149.36"/>
    <x v="6250"/>
    <n v="2.96"/>
    <n v="1734"/>
    <x v="86"/>
    <x v="5"/>
    <x v="5"/>
    <x v="5"/>
    <x v="22"/>
  </r>
  <r>
    <x v="6253"/>
    <x v="3"/>
    <x v="3"/>
    <x v="3"/>
    <x v="1"/>
    <x v="1"/>
    <n v="6284.2"/>
    <n v="113.11559999999999"/>
    <n v="3"/>
    <n v="18852.599999999999"/>
    <x v="6251"/>
    <n v="4.3899999999999997"/>
    <n v="556"/>
    <x v="232"/>
    <x v="6"/>
    <x v="6"/>
    <x v="6"/>
    <x v="25"/>
  </r>
  <r>
    <x v="6254"/>
    <x v="6"/>
    <x v="4"/>
    <x v="6"/>
    <x v="1"/>
    <x v="4"/>
    <n v="8200.9500000000007"/>
    <n v="147.61709999999999"/>
    <n v="5"/>
    <n v="41004.75"/>
    <x v="6252"/>
    <n v="3.72"/>
    <n v="757"/>
    <x v="51"/>
    <x v="8"/>
    <x v="8"/>
    <x v="8"/>
    <x v="12"/>
  </r>
  <r>
    <x v="6255"/>
    <x v="8"/>
    <x v="3"/>
    <x v="8"/>
    <x v="2"/>
    <x v="3"/>
    <n v="2496.16"/>
    <n v="44.930879999999995"/>
    <n v="1"/>
    <n v="2496.16"/>
    <x v="6253"/>
    <n v="2.97"/>
    <n v="839"/>
    <x v="133"/>
    <x v="10"/>
    <x v="10"/>
    <x v="10"/>
    <x v="29"/>
  </r>
  <r>
    <x v="6256"/>
    <x v="5"/>
    <x v="1"/>
    <x v="5"/>
    <x v="1"/>
    <x v="2"/>
    <n v="11031.16"/>
    <n v="198.56087999999997"/>
    <n v="4"/>
    <n v="44124.639999999999"/>
    <x v="6254"/>
    <n v="1.76"/>
    <n v="3105"/>
    <x v="260"/>
    <x v="4"/>
    <x v="4"/>
    <x v="4"/>
    <x v="1"/>
  </r>
  <r>
    <x v="6257"/>
    <x v="8"/>
    <x v="3"/>
    <x v="8"/>
    <x v="0"/>
    <x v="2"/>
    <n v="8738.65"/>
    <n v="157.29569999999998"/>
    <n v="1"/>
    <n v="8738.65"/>
    <x v="6255"/>
    <n v="3.84"/>
    <n v="274"/>
    <x v="136"/>
    <x v="0"/>
    <x v="0"/>
    <x v="0"/>
    <x v="30"/>
  </r>
  <r>
    <x v="6258"/>
    <x v="7"/>
    <x v="0"/>
    <x v="7"/>
    <x v="0"/>
    <x v="5"/>
    <n v="12735.06"/>
    <n v="229.23107999999996"/>
    <n v="3"/>
    <n v="38205.18"/>
    <x v="6256"/>
    <n v="4"/>
    <n v="2314"/>
    <x v="199"/>
    <x v="9"/>
    <x v="9"/>
    <x v="9"/>
    <x v="8"/>
  </r>
  <r>
    <x v="6259"/>
    <x v="1"/>
    <x v="1"/>
    <x v="1"/>
    <x v="0"/>
    <x v="1"/>
    <n v="14728.65"/>
    <n v="265.11569999999995"/>
    <n v="3"/>
    <n v="44185.95"/>
    <x v="6257"/>
    <n v="2.65"/>
    <n v="372"/>
    <x v="18"/>
    <x v="6"/>
    <x v="6"/>
    <x v="6"/>
    <x v="15"/>
  </r>
  <r>
    <x v="6260"/>
    <x v="3"/>
    <x v="3"/>
    <x v="3"/>
    <x v="2"/>
    <x v="4"/>
    <n v="14188.46"/>
    <n v="255.39227999999997"/>
    <n v="1"/>
    <n v="14188.46"/>
    <x v="6258"/>
    <n v="2.09"/>
    <n v="4664"/>
    <x v="210"/>
    <x v="9"/>
    <x v="9"/>
    <x v="9"/>
    <x v="0"/>
  </r>
  <r>
    <x v="6261"/>
    <x v="9"/>
    <x v="1"/>
    <x v="9"/>
    <x v="2"/>
    <x v="5"/>
    <n v="8074.37"/>
    <n v="145.33865999999998"/>
    <n v="5"/>
    <n v="40371.85"/>
    <x v="6259"/>
    <n v="2.83"/>
    <n v="802"/>
    <x v="78"/>
    <x v="0"/>
    <x v="0"/>
    <x v="0"/>
    <x v="12"/>
  </r>
  <r>
    <x v="6262"/>
    <x v="6"/>
    <x v="4"/>
    <x v="6"/>
    <x v="2"/>
    <x v="3"/>
    <n v="15224.83"/>
    <n v="274.04693999999995"/>
    <n v="3"/>
    <n v="45674.49"/>
    <x v="6260"/>
    <n v="2.91"/>
    <n v="1888"/>
    <x v="125"/>
    <x v="2"/>
    <x v="2"/>
    <x v="2"/>
    <x v="17"/>
  </r>
  <r>
    <x v="6263"/>
    <x v="5"/>
    <x v="1"/>
    <x v="5"/>
    <x v="2"/>
    <x v="2"/>
    <n v="18201.259999999998"/>
    <n v="327.62267999999995"/>
    <n v="2"/>
    <n v="36402.519999999997"/>
    <x v="6261"/>
    <n v="4.4000000000000004"/>
    <n v="3312"/>
    <x v="254"/>
    <x v="11"/>
    <x v="11"/>
    <x v="11"/>
    <x v="27"/>
  </r>
  <r>
    <x v="6264"/>
    <x v="9"/>
    <x v="1"/>
    <x v="9"/>
    <x v="2"/>
    <x v="2"/>
    <n v="16807.91"/>
    <n v="302.54237999999998"/>
    <n v="2"/>
    <n v="33615.82"/>
    <x v="6262"/>
    <n v="1.96"/>
    <n v="1609"/>
    <x v="10"/>
    <x v="4"/>
    <x v="4"/>
    <x v="4"/>
    <x v="10"/>
  </r>
  <r>
    <x v="6265"/>
    <x v="6"/>
    <x v="4"/>
    <x v="6"/>
    <x v="0"/>
    <x v="0"/>
    <n v="673.69"/>
    <n v="12.12642"/>
    <n v="2"/>
    <n v="1347.38"/>
    <x v="6263"/>
    <n v="2.2799999999999998"/>
    <n v="2361"/>
    <x v="164"/>
    <x v="8"/>
    <x v="8"/>
    <x v="8"/>
    <x v="0"/>
  </r>
  <r>
    <x v="6266"/>
    <x v="1"/>
    <x v="1"/>
    <x v="1"/>
    <x v="0"/>
    <x v="0"/>
    <n v="3017.83"/>
    <n v="54.320939999999993"/>
    <n v="2"/>
    <n v="6035.66"/>
    <x v="6264"/>
    <n v="4.76"/>
    <n v="2274"/>
    <x v="19"/>
    <x v="10"/>
    <x v="10"/>
    <x v="10"/>
    <x v="16"/>
  </r>
  <r>
    <x v="6267"/>
    <x v="0"/>
    <x v="0"/>
    <x v="0"/>
    <x v="2"/>
    <x v="4"/>
    <n v="3275.08"/>
    <n v="58.951439999999991"/>
    <n v="2"/>
    <n v="6550.16"/>
    <x v="6265"/>
    <n v="1.67"/>
    <n v="4249"/>
    <x v="46"/>
    <x v="0"/>
    <x v="0"/>
    <x v="0"/>
    <x v="25"/>
  </r>
  <r>
    <x v="6268"/>
    <x v="0"/>
    <x v="0"/>
    <x v="0"/>
    <x v="0"/>
    <x v="2"/>
    <n v="15214.94"/>
    <n v="273.86892"/>
    <n v="1"/>
    <n v="15214.94"/>
    <x v="6266"/>
    <n v="1.1200000000000001"/>
    <n v="4142"/>
    <x v="197"/>
    <x v="1"/>
    <x v="1"/>
    <x v="1"/>
    <x v="25"/>
  </r>
  <r>
    <x v="6269"/>
    <x v="0"/>
    <x v="0"/>
    <x v="0"/>
    <x v="0"/>
    <x v="3"/>
    <n v="17748.22"/>
    <n v="319.46796000000001"/>
    <n v="2"/>
    <n v="35496.44"/>
    <x v="6267"/>
    <n v="2.42"/>
    <n v="506"/>
    <x v="321"/>
    <x v="5"/>
    <x v="5"/>
    <x v="5"/>
    <x v="30"/>
  </r>
  <r>
    <x v="6270"/>
    <x v="2"/>
    <x v="2"/>
    <x v="2"/>
    <x v="0"/>
    <x v="4"/>
    <n v="1694.32"/>
    <n v="30.497759999999996"/>
    <n v="4"/>
    <n v="6777.28"/>
    <x v="6268"/>
    <n v="3.77"/>
    <n v="3134"/>
    <x v="202"/>
    <x v="9"/>
    <x v="9"/>
    <x v="9"/>
    <x v="27"/>
  </r>
  <r>
    <x v="6271"/>
    <x v="5"/>
    <x v="1"/>
    <x v="5"/>
    <x v="0"/>
    <x v="3"/>
    <n v="7580.76"/>
    <n v="136.45367999999999"/>
    <n v="2"/>
    <n v="15161.52"/>
    <x v="6269"/>
    <n v="2.63"/>
    <n v="3467"/>
    <x v="51"/>
    <x v="8"/>
    <x v="8"/>
    <x v="8"/>
    <x v="12"/>
  </r>
  <r>
    <x v="6272"/>
    <x v="7"/>
    <x v="0"/>
    <x v="7"/>
    <x v="0"/>
    <x v="4"/>
    <n v="10762.28"/>
    <n v="193.72103999999999"/>
    <n v="5"/>
    <n v="53811.4"/>
    <x v="6270"/>
    <n v="3.21"/>
    <n v="187"/>
    <x v="337"/>
    <x v="9"/>
    <x v="9"/>
    <x v="9"/>
    <x v="17"/>
  </r>
  <r>
    <x v="6273"/>
    <x v="3"/>
    <x v="3"/>
    <x v="3"/>
    <x v="0"/>
    <x v="0"/>
    <n v="16708.39"/>
    <n v="300.75101999999998"/>
    <n v="1"/>
    <n v="16708.39"/>
    <x v="6271"/>
    <n v="2.29"/>
    <n v="669"/>
    <x v="137"/>
    <x v="7"/>
    <x v="7"/>
    <x v="7"/>
    <x v="16"/>
  </r>
  <r>
    <x v="6274"/>
    <x v="5"/>
    <x v="1"/>
    <x v="5"/>
    <x v="2"/>
    <x v="0"/>
    <n v="8746.77"/>
    <n v="157.44185999999999"/>
    <n v="1"/>
    <n v="8746.77"/>
    <x v="6272"/>
    <n v="1.77"/>
    <n v="4451"/>
    <x v="327"/>
    <x v="4"/>
    <x v="4"/>
    <x v="4"/>
    <x v="5"/>
  </r>
  <r>
    <x v="6275"/>
    <x v="2"/>
    <x v="2"/>
    <x v="2"/>
    <x v="1"/>
    <x v="4"/>
    <n v="9560.85"/>
    <n v="172.09529999999998"/>
    <n v="3"/>
    <n v="28682.55"/>
    <x v="6273"/>
    <n v="2.7"/>
    <n v="3359"/>
    <x v="173"/>
    <x v="5"/>
    <x v="5"/>
    <x v="5"/>
    <x v="3"/>
  </r>
  <r>
    <x v="6276"/>
    <x v="7"/>
    <x v="0"/>
    <x v="7"/>
    <x v="0"/>
    <x v="5"/>
    <n v="13613.67"/>
    <n v="245.04605999999998"/>
    <n v="4"/>
    <n v="54454.68"/>
    <x v="6274"/>
    <n v="4.72"/>
    <n v="4378"/>
    <x v="74"/>
    <x v="0"/>
    <x v="0"/>
    <x v="0"/>
    <x v="1"/>
  </r>
  <r>
    <x v="6277"/>
    <x v="2"/>
    <x v="2"/>
    <x v="2"/>
    <x v="1"/>
    <x v="5"/>
    <n v="15603.16"/>
    <n v="280.85687999999999"/>
    <n v="3"/>
    <n v="46809.48"/>
    <x v="6275"/>
    <n v="2.79"/>
    <n v="4423"/>
    <x v="314"/>
    <x v="10"/>
    <x v="10"/>
    <x v="10"/>
    <x v="26"/>
  </r>
  <r>
    <x v="6278"/>
    <x v="3"/>
    <x v="3"/>
    <x v="3"/>
    <x v="1"/>
    <x v="1"/>
    <n v="7185.19"/>
    <n v="129.33341999999999"/>
    <n v="4"/>
    <n v="28740.76"/>
    <x v="6276"/>
    <n v="1.86"/>
    <n v="1434"/>
    <x v="256"/>
    <x v="3"/>
    <x v="3"/>
    <x v="3"/>
    <x v="7"/>
  </r>
  <r>
    <x v="6279"/>
    <x v="9"/>
    <x v="1"/>
    <x v="9"/>
    <x v="1"/>
    <x v="0"/>
    <n v="17902.48"/>
    <n v="322.24463999999995"/>
    <n v="4"/>
    <n v="71609.919999999998"/>
    <x v="6277"/>
    <n v="1.1299999999999999"/>
    <n v="2891"/>
    <x v="79"/>
    <x v="11"/>
    <x v="11"/>
    <x v="11"/>
    <x v="4"/>
  </r>
  <r>
    <x v="6280"/>
    <x v="8"/>
    <x v="3"/>
    <x v="8"/>
    <x v="2"/>
    <x v="5"/>
    <n v="14298.64"/>
    <n v="257.37551999999999"/>
    <n v="4"/>
    <n v="57194.559999999998"/>
    <x v="6278"/>
    <n v="1.76"/>
    <n v="3550"/>
    <x v="33"/>
    <x v="0"/>
    <x v="0"/>
    <x v="0"/>
    <x v="9"/>
  </r>
  <r>
    <x v="6281"/>
    <x v="1"/>
    <x v="1"/>
    <x v="1"/>
    <x v="0"/>
    <x v="2"/>
    <n v="6181.81"/>
    <n v="111.27258"/>
    <n v="3"/>
    <n v="18545.43"/>
    <x v="6279"/>
    <n v="3.62"/>
    <n v="1834"/>
    <x v="238"/>
    <x v="1"/>
    <x v="1"/>
    <x v="1"/>
    <x v="14"/>
  </r>
  <r>
    <x v="6282"/>
    <x v="1"/>
    <x v="1"/>
    <x v="1"/>
    <x v="1"/>
    <x v="4"/>
    <n v="14852.08"/>
    <n v="267.33743999999996"/>
    <n v="5"/>
    <n v="74260.399999999994"/>
    <x v="6280"/>
    <n v="1.54"/>
    <n v="3079"/>
    <x v="358"/>
    <x v="11"/>
    <x v="11"/>
    <x v="11"/>
    <x v="21"/>
  </r>
  <r>
    <x v="6283"/>
    <x v="8"/>
    <x v="3"/>
    <x v="8"/>
    <x v="0"/>
    <x v="1"/>
    <n v="19897.919999999998"/>
    <n v="358.16255999999993"/>
    <n v="4"/>
    <n v="79591.679999999993"/>
    <x v="6281"/>
    <n v="2.35"/>
    <n v="1926"/>
    <x v="337"/>
    <x v="9"/>
    <x v="9"/>
    <x v="9"/>
    <x v="17"/>
  </r>
  <r>
    <x v="6284"/>
    <x v="2"/>
    <x v="2"/>
    <x v="2"/>
    <x v="2"/>
    <x v="3"/>
    <n v="1961.99"/>
    <n v="35.315819999999995"/>
    <n v="4"/>
    <n v="7847.96"/>
    <x v="6282"/>
    <n v="3.31"/>
    <n v="4998"/>
    <x v="1"/>
    <x v="1"/>
    <x v="1"/>
    <x v="1"/>
    <x v="1"/>
  </r>
  <r>
    <x v="6285"/>
    <x v="6"/>
    <x v="4"/>
    <x v="6"/>
    <x v="0"/>
    <x v="3"/>
    <n v="1786.99"/>
    <n v="32.165819999999997"/>
    <n v="5"/>
    <n v="8934.9500000000007"/>
    <x v="6283"/>
    <n v="4.17"/>
    <n v="3038"/>
    <x v="26"/>
    <x v="2"/>
    <x v="2"/>
    <x v="2"/>
    <x v="9"/>
  </r>
  <r>
    <x v="6286"/>
    <x v="3"/>
    <x v="3"/>
    <x v="3"/>
    <x v="2"/>
    <x v="3"/>
    <n v="1634.83"/>
    <n v="29.426939999999995"/>
    <n v="3"/>
    <n v="4904.49"/>
    <x v="6284"/>
    <n v="4.75"/>
    <n v="4466"/>
    <x v="142"/>
    <x v="8"/>
    <x v="8"/>
    <x v="8"/>
    <x v="30"/>
  </r>
  <r>
    <x v="6287"/>
    <x v="4"/>
    <x v="0"/>
    <x v="4"/>
    <x v="1"/>
    <x v="1"/>
    <n v="9063.43"/>
    <n v="163.14174"/>
    <n v="3"/>
    <n v="27190.29"/>
    <x v="6285"/>
    <n v="4.07"/>
    <n v="1510"/>
    <x v="242"/>
    <x v="6"/>
    <x v="6"/>
    <x v="6"/>
    <x v="30"/>
  </r>
  <r>
    <x v="6288"/>
    <x v="0"/>
    <x v="0"/>
    <x v="0"/>
    <x v="2"/>
    <x v="4"/>
    <n v="1986.57"/>
    <n v="35.758259999999993"/>
    <n v="5"/>
    <n v="9932.85"/>
    <x v="6286"/>
    <n v="4.24"/>
    <n v="1856"/>
    <x v="138"/>
    <x v="0"/>
    <x v="0"/>
    <x v="0"/>
    <x v="8"/>
  </r>
  <r>
    <x v="6289"/>
    <x v="5"/>
    <x v="1"/>
    <x v="5"/>
    <x v="0"/>
    <x v="0"/>
    <n v="2860.7"/>
    <n v="51.492599999999996"/>
    <n v="2"/>
    <n v="5721.4"/>
    <x v="6287"/>
    <n v="2.82"/>
    <n v="4268"/>
    <x v="341"/>
    <x v="0"/>
    <x v="0"/>
    <x v="0"/>
    <x v="19"/>
  </r>
  <r>
    <x v="6290"/>
    <x v="3"/>
    <x v="3"/>
    <x v="3"/>
    <x v="1"/>
    <x v="4"/>
    <n v="318.36"/>
    <n v="5.73048"/>
    <n v="2"/>
    <n v="636.72"/>
    <x v="6288"/>
    <n v="4.2"/>
    <n v="1456"/>
    <x v="82"/>
    <x v="7"/>
    <x v="7"/>
    <x v="7"/>
    <x v="4"/>
  </r>
  <r>
    <x v="6291"/>
    <x v="3"/>
    <x v="3"/>
    <x v="3"/>
    <x v="2"/>
    <x v="1"/>
    <n v="6947.06"/>
    <n v="125.04707999999999"/>
    <n v="4"/>
    <n v="27788.240000000002"/>
    <x v="6289"/>
    <n v="1.47"/>
    <n v="422"/>
    <x v="215"/>
    <x v="6"/>
    <x v="6"/>
    <x v="6"/>
    <x v="11"/>
  </r>
  <r>
    <x v="6292"/>
    <x v="2"/>
    <x v="2"/>
    <x v="2"/>
    <x v="0"/>
    <x v="2"/>
    <n v="17029.39"/>
    <n v="306.52901999999995"/>
    <n v="5"/>
    <n v="85146.95"/>
    <x v="6290"/>
    <n v="2.64"/>
    <n v="3957"/>
    <x v="316"/>
    <x v="6"/>
    <x v="6"/>
    <x v="6"/>
    <x v="29"/>
  </r>
  <r>
    <x v="6293"/>
    <x v="8"/>
    <x v="3"/>
    <x v="8"/>
    <x v="1"/>
    <x v="5"/>
    <n v="4199.68"/>
    <n v="75.594239999999999"/>
    <n v="1"/>
    <n v="4199.68"/>
    <x v="6291"/>
    <n v="4.3600000000000003"/>
    <n v="263"/>
    <x v="244"/>
    <x v="3"/>
    <x v="3"/>
    <x v="3"/>
    <x v="22"/>
  </r>
  <r>
    <x v="6294"/>
    <x v="1"/>
    <x v="1"/>
    <x v="1"/>
    <x v="1"/>
    <x v="2"/>
    <n v="19272.330000000002"/>
    <n v="346.90194000000002"/>
    <n v="3"/>
    <n v="57816.99"/>
    <x v="6292"/>
    <n v="1.83"/>
    <n v="3534"/>
    <x v="161"/>
    <x v="10"/>
    <x v="10"/>
    <x v="10"/>
    <x v="1"/>
  </r>
  <r>
    <x v="6295"/>
    <x v="8"/>
    <x v="3"/>
    <x v="8"/>
    <x v="1"/>
    <x v="4"/>
    <n v="8886.4500000000007"/>
    <n v="159.95609999999999"/>
    <n v="3"/>
    <n v="26659.35"/>
    <x v="6293"/>
    <n v="3.27"/>
    <n v="2706"/>
    <x v="34"/>
    <x v="8"/>
    <x v="8"/>
    <x v="8"/>
    <x v="9"/>
  </r>
  <r>
    <x v="6296"/>
    <x v="9"/>
    <x v="1"/>
    <x v="9"/>
    <x v="0"/>
    <x v="5"/>
    <n v="941.71"/>
    <n v="16.950779999999998"/>
    <n v="3"/>
    <n v="2825.13"/>
    <x v="6294"/>
    <n v="2.6"/>
    <n v="4574"/>
    <x v="279"/>
    <x v="8"/>
    <x v="8"/>
    <x v="8"/>
    <x v="3"/>
  </r>
  <r>
    <x v="6297"/>
    <x v="6"/>
    <x v="4"/>
    <x v="6"/>
    <x v="0"/>
    <x v="2"/>
    <n v="18255.52"/>
    <n v="328.59935999999999"/>
    <n v="3"/>
    <n v="54766.559999999998"/>
    <x v="6295"/>
    <n v="2.86"/>
    <n v="4409"/>
    <x v="76"/>
    <x v="8"/>
    <x v="8"/>
    <x v="8"/>
    <x v="14"/>
  </r>
  <r>
    <x v="6298"/>
    <x v="1"/>
    <x v="1"/>
    <x v="1"/>
    <x v="0"/>
    <x v="5"/>
    <n v="16949.060000000001"/>
    <n v="305.08308"/>
    <n v="1"/>
    <n v="16949.060000000001"/>
    <x v="6296"/>
    <n v="4.3499999999999996"/>
    <n v="2451"/>
    <x v="81"/>
    <x v="11"/>
    <x v="11"/>
    <x v="11"/>
    <x v="6"/>
  </r>
  <r>
    <x v="6299"/>
    <x v="5"/>
    <x v="1"/>
    <x v="5"/>
    <x v="1"/>
    <x v="0"/>
    <n v="4143.78"/>
    <n v="74.588039999999992"/>
    <n v="3"/>
    <n v="12431.34"/>
    <x v="6297"/>
    <n v="3.46"/>
    <n v="3745"/>
    <x v="8"/>
    <x v="5"/>
    <x v="5"/>
    <x v="5"/>
    <x v="8"/>
  </r>
  <r>
    <x v="6300"/>
    <x v="7"/>
    <x v="0"/>
    <x v="7"/>
    <x v="0"/>
    <x v="5"/>
    <n v="18231.240000000002"/>
    <n v="328.16232000000002"/>
    <n v="4"/>
    <n v="72924.960000000006"/>
    <x v="6298"/>
    <n v="3.31"/>
    <n v="1525"/>
    <x v="174"/>
    <x v="1"/>
    <x v="1"/>
    <x v="1"/>
    <x v="19"/>
  </r>
  <r>
    <x v="6301"/>
    <x v="0"/>
    <x v="0"/>
    <x v="0"/>
    <x v="1"/>
    <x v="4"/>
    <n v="12721.31"/>
    <n v="228.98357999999996"/>
    <n v="5"/>
    <n v="63606.55"/>
    <x v="6299"/>
    <n v="3.51"/>
    <n v="1955"/>
    <x v="133"/>
    <x v="10"/>
    <x v="10"/>
    <x v="10"/>
    <x v="29"/>
  </r>
  <r>
    <x v="6302"/>
    <x v="4"/>
    <x v="0"/>
    <x v="4"/>
    <x v="2"/>
    <x v="2"/>
    <n v="4007.42"/>
    <n v="72.133560000000003"/>
    <n v="2"/>
    <n v="8014.84"/>
    <x v="6300"/>
    <n v="4.82"/>
    <n v="3802"/>
    <x v="7"/>
    <x v="6"/>
    <x v="6"/>
    <x v="6"/>
    <x v="7"/>
  </r>
  <r>
    <x v="6303"/>
    <x v="2"/>
    <x v="2"/>
    <x v="2"/>
    <x v="1"/>
    <x v="2"/>
    <n v="9731.5499999999993"/>
    <n v="175.16789999999997"/>
    <n v="5"/>
    <n v="48657.75"/>
    <x v="6301"/>
    <n v="1.63"/>
    <n v="1643"/>
    <x v="113"/>
    <x v="8"/>
    <x v="8"/>
    <x v="8"/>
    <x v="4"/>
  </r>
  <r>
    <x v="6304"/>
    <x v="9"/>
    <x v="1"/>
    <x v="9"/>
    <x v="1"/>
    <x v="4"/>
    <n v="5091.96"/>
    <n v="91.655279999999991"/>
    <n v="5"/>
    <n v="25459.8"/>
    <x v="6302"/>
    <n v="4.76"/>
    <n v="1548"/>
    <x v="51"/>
    <x v="8"/>
    <x v="8"/>
    <x v="8"/>
    <x v="12"/>
  </r>
  <r>
    <x v="6305"/>
    <x v="8"/>
    <x v="3"/>
    <x v="8"/>
    <x v="1"/>
    <x v="4"/>
    <n v="661.14"/>
    <n v="11.900519999999998"/>
    <n v="2"/>
    <n v="1322.28"/>
    <x v="6303"/>
    <n v="1.54"/>
    <n v="4989"/>
    <x v="214"/>
    <x v="10"/>
    <x v="10"/>
    <x v="10"/>
    <x v="27"/>
  </r>
  <r>
    <x v="6306"/>
    <x v="2"/>
    <x v="2"/>
    <x v="2"/>
    <x v="1"/>
    <x v="4"/>
    <n v="5870.67"/>
    <n v="105.67205999999999"/>
    <n v="1"/>
    <n v="5870.67"/>
    <x v="6304"/>
    <n v="4.47"/>
    <n v="1509"/>
    <x v="120"/>
    <x v="3"/>
    <x v="3"/>
    <x v="3"/>
    <x v="4"/>
  </r>
  <r>
    <x v="6307"/>
    <x v="6"/>
    <x v="4"/>
    <x v="6"/>
    <x v="0"/>
    <x v="0"/>
    <n v="6171.25"/>
    <n v="111.0825"/>
    <n v="3"/>
    <n v="18513.75"/>
    <x v="6305"/>
    <n v="1.96"/>
    <n v="3559"/>
    <x v="2"/>
    <x v="2"/>
    <x v="2"/>
    <x v="2"/>
    <x v="2"/>
  </r>
  <r>
    <x v="6308"/>
    <x v="6"/>
    <x v="4"/>
    <x v="6"/>
    <x v="0"/>
    <x v="5"/>
    <n v="10041.83"/>
    <n v="180.75294"/>
    <n v="5"/>
    <n v="50209.15"/>
    <x v="6306"/>
    <n v="3.2"/>
    <n v="4105"/>
    <x v="34"/>
    <x v="8"/>
    <x v="8"/>
    <x v="8"/>
    <x v="9"/>
  </r>
  <r>
    <x v="6309"/>
    <x v="3"/>
    <x v="3"/>
    <x v="3"/>
    <x v="0"/>
    <x v="0"/>
    <n v="16337.47"/>
    <n v="294.07445999999999"/>
    <n v="3"/>
    <n v="49012.41"/>
    <x v="6307"/>
    <n v="4.3899999999999997"/>
    <n v="1505"/>
    <x v="69"/>
    <x v="0"/>
    <x v="0"/>
    <x v="0"/>
    <x v="20"/>
  </r>
  <r>
    <x v="6310"/>
    <x v="5"/>
    <x v="1"/>
    <x v="5"/>
    <x v="2"/>
    <x v="4"/>
    <n v="14113.28"/>
    <n v="254.03904"/>
    <n v="3"/>
    <n v="42339.839999999997"/>
    <x v="6308"/>
    <n v="2.85"/>
    <n v="1518"/>
    <x v="25"/>
    <x v="6"/>
    <x v="6"/>
    <x v="6"/>
    <x v="6"/>
  </r>
  <r>
    <x v="6311"/>
    <x v="9"/>
    <x v="1"/>
    <x v="9"/>
    <x v="0"/>
    <x v="0"/>
    <n v="3277.25"/>
    <n v="58.990499999999997"/>
    <n v="4"/>
    <n v="13109"/>
    <x v="6309"/>
    <n v="3"/>
    <n v="4132"/>
    <x v="258"/>
    <x v="10"/>
    <x v="10"/>
    <x v="10"/>
    <x v="4"/>
  </r>
  <r>
    <x v="6312"/>
    <x v="9"/>
    <x v="1"/>
    <x v="9"/>
    <x v="1"/>
    <x v="3"/>
    <n v="13623.43"/>
    <n v="245.22173999999998"/>
    <n v="5"/>
    <n v="68117.149999999994"/>
    <x v="6310"/>
    <n v="2.93"/>
    <n v="4299"/>
    <x v="124"/>
    <x v="11"/>
    <x v="11"/>
    <x v="11"/>
    <x v="24"/>
  </r>
  <r>
    <x v="6313"/>
    <x v="3"/>
    <x v="3"/>
    <x v="3"/>
    <x v="1"/>
    <x v="5"/>
    <n v="2389.6999999999998"/>
    <n v="43.014599999999994"/>
    <n v="4"/>
    <n v="9558.7999999999993"/>
    <x v="6311"/>
    <n v="2.77"/>
    <n v="1327"/>
    <x v="76"/>
    <x v="8"/>
    <x v="8"/>
    <x v="8"/>
    <x v="14"/>
  </r>
  <r>
    <x v="6314"/>
    <x v="0"/>
    <x v="0"/>
    <x v="0"/>
    <x v="0"/>
    <x v="5"/>
    <n v="11845.66"/>
    <n v="213.22187999999997"/>
    <n v="1"/>
    <n v="11845.66"/>
    <x v="6312"/>
    <n v="2.23"/>
    <n v="703"/>
    <x v="85"/>
    <x v="11"/>
    <x v="11"/>
    <x v="11"/>
    <x v="19"/>
  </r>
  <r>
    <x v="6315"/>
    <x v="7"/>
    <x v="0"/>
    <x v="7"/>
    <x v="0"/>
    <x v="5"/>
    <n v="19100.13"/>
    <n v="343.80234000000002"/>
    <n v="5"/>
    <n v="95500.65"/>
    <x v="6313"/>
    <n v="4.63"/>
    <n v="3487"/>
    <x v="13"/>
    <x v="8"/>
    <x v="8"/>
    <x v="8"/>
    <x v="13"/>
  </r>
  <r>
    <x v="6316"/>
    <x v="6"/>
    <x v="4"/>
    <x v="6"/>
    <x v="1"/>
    <x v="0"/>
    <n v="16724.53"/>
    <n v="301.04153999999994"/>
    <n v="5"/>
    <n v="83622.649999999994"/>
    <x v="6314"/>
    <n v="3.53"/>
    <n v="3475"/>
    <x v="89"/>
    <x v="2"/>
    <x v="2"/>
    <x v="2"/>
    <x v="24"/>
  </r>
  <r>
    <x v="6317"/>
    <x v="7"/>
    <x v="0"/>
    <x v="7"/>
    <x v="0"/>
    <x v="2"/>
    <n v="12602.45"/>
    <n v="226.8441"/>
    <n v="5"/>
    <n v="63012.25"/>
    <x v="6315"/>
    <n v="2.9"/>
    <n v="1703"/>
    <x v="348"/>
    <x v="9"/>
    <x v="9"/>
    <x v="9"/>
    <x v="22"/>
  </r>
  <r>
    <x v="6318"/>
    <x v="8"/>
    <x v="3"/>
    <x v="8"/>
    <x v="0"/>
    <x v="1"/>
    <n v="6595.3"/>
    <n v="118.71539999999999"/>
    <n v="2"/>
    <n v="13190.6"/>
    <x v="6316"/>
    <n v="2.89"/>
    <n v="2953"/>
    <x v="315"/>
    <x v="10"/>
    <x v="10"/>
    <x v="10"/>
    <x v="3"/>
  </r>
  <r>
    <x v="6319"/>
    <x v="5"/>
    <x v="1"/>
    <x v="5"/>
    <x v="0"/>
    <x v="3"/>
    <n v="573.29"/>
    <n v="10.319219999999998"/>
    <n v="1"/>
    <n v="573.29"/>
    <x v="6317"/>
    <n v="4.6100000000000003"/>
    <n v="74"/>
    <x v="273"/>
    <x v="11"/>
    <x v="11"/>
    <x v="11"/>
    <x v="16"/>
  </r>
  <r>
    <x v="6320"/>
    <x v="2"/>
    <x v="2"/>
    <x v="2"/>
    <x v="0"/>
    <x v="1"/>
    <n v="10153.030000000001"/>
    <n v="182.75453999999999"/>
    <n v="4"/>
    <n v="40612.120000000003"/>
    <x v="6318"/>
    <n v="1.96"/>
    <n v="3143"/>
    <x v="292"/>
    <x v="8"/>
    <x v="8"/>
    <x v="8"/>
    <x v="22"/>
  </r>
  <r>
    <x v="6321"/>
    <x v="6"/>
    <x v="4"/>
    <x v="6"/>
    <x v="0"/>
    <x v="4"/>
    <n v="15490.48"/>
    <n v="278.82863999999995"/>
    <n v="3"/>
    <n v="46471.44"/>
    <x v="6319"/>
    <n v="1.25"/>
    <n v="2296"/>
    <x v="233"/>
    <x v="0"/>
    <x v="0"/>
    <x v="0"/>
    <x v="11"/>
  </r>
  <r>
    <x v="6322"/>
    <x v="8"/>
    <x v="3"/>
    <x v="8"/>
    <x v="2"/>
    <x v="4"/>
    <n v="15639.41"/>
    <n v="281.50937999999996"/>
    <n v="5"/>
    <n v="78197.05"/>
    <x v="6320"/>
    <n v="4.99"/>
    <n v="3956"/>
    <x v="195"/>
    <x v="1"/>
    <x v="1"/>
    <x v="1"/>
    <x v="18"/>
  </r>
  <r>
    <x v="6323"/>
    <x v="1"/>
    <x v="1"/>
    <x v="1"/>
    <x v="1"/>
    <x v="0"/>
    <n v="10919.38"/>
    <n v="196.54883999999998"/>
    <n v="3"/>
    <n v="32758.14"/>
    <x v="6321"/>
    <n v="3.63"/>
    <n v="3666"/>
    <x v="115"/>
    <x v="2"/>
    <x v="2"/>
    <x v="2"/>
    <x v="7"/>
  </r>
  <r>
    <x v="6324"/>
    <x v="6"/>
    <x v="4"/>
    <x v="6"/>
    <x v="1"/>
    <x v="3"/>
    <n v="18209.919999999998"/>
    <n v="327.77855999999997"/>
    <n v="4"/>
    <n v="72839.679999999993"/>
    <x v="6322"/>
    <n v="4.5"/>
    <n v="4856"/>
    <x v="227"/>
    <x v="5"/>
    <x v="5"/>
    <x v="5"/>
    <x v="0"/>
  </r>
  <r>
    <x v="6325"/>
    <x v="3"/>
    <x v="3"/>
    <x v="3"/>
    <x v="0"/>
    <x v="4"/>
    <n v="2476.7399999999998"/>
    <n v="44.581319999999991"/>
    <n v="3"/>
    <n v="7430.22"/>
    <x v="6323"/>
    <n v="4.5599999999999996"/>
    <n v="3245"/>
    <x v="243"/>
    <x v="5"/>
    <x v="5"/>
    <x v="5"/>
    <x v="27"/>
  </r>
  <r>
    <x v="6326"/>
    <x v="4"/>
    <x v="0"/>
    <x v="4"/>
    <x v="2"/>
    <x v="4"/>
    <n v="16586.3"/>
    <n v="298.55339999999995"/>
    <n v="4"/>
    <n v="66345.2"/>
    <x v="6324"/>
    <n v="3.04"/>
    <n v="2990"/>
    <x v="252"/>
    <x v="1"/>
    <x v="1"/>
    <x v="1"/>
    <x v="12"/>
  </r>
  <r>
    <x v="6327"/>
    <x v="2"/>
    <x v="2"/>
    <x v="2"/>
    <x v="2"/>
    <x v="1"/>
    <n v="4030.09"/>
    <n v="72.541619999999995"/>
    <n v="4"/>
    <n v="16120.36"/>
    <x v="6325"/>
    <n v="4.72"/>
    <n v="3035"/>
    <x v="293"/>
    <x v="9"/>
    <x v="9"/>
    <x v="9"/>
    <x v="28"/>
  </r>
  <r>
    <x v="6328"/>
    <x v="5"/>
    <x v="1"/>
    <x v="5"/>
    <x v="0"/>
    <x v="4"/>
    <n v="11671.55"/>
    <n v="210.08789999999996"/>
    <n v="4"/>
    <n v="46686.2"/>
    <x v="6326"/>
    <n v="1.91"/>
    <n v="172"/>
    <x v="65"/>
    <x v="6"/>
    <x v="6"/>
    <x v="6"/>
    <x v="22"/>
  </r>
  <r>
    <x v="6329"/>
    <x v="3"/>
    <x v="3"/>
    <x v="3"/>
    <x v="1"/>
    <x v="3"/>
    <n v="3993.98"/>
    <n v="71.891639999999995"/>
    <n v="2"/>
    <n v="7987.96"/>
    <x v="6327"/>
    <n v="3.89"/>
    <n v="4248"/>
    <x v="132"/>
    <x v="6"/>
    <x v="6"/>
    <x v="6"/>
    <x v="8"/>
  </r>
  <r>
    <x v="6330"/>
    <x v="5"/>
    <x v="1"/>
    <x v="5"/>
    <x v="0"/>
    <x v="4"/>
    <n v="14804.89"/>
    <n v="266.48801999999995"/>
    <n v="3"/>
    <n v="44414.67"/>
    <x v="6328"/>
    <n v="4.78"/>
    <n v="278"/>
    <x v="57"/>
    <x v="2"/>
    <x v="2"/>
    <x v="2"/>
    <x v="21"/>
  </r>
  <r>
    <x v="6331"/>
    <x v="3"/>
    <x v="3"/>
    <x v="3"/>
    <x v="0"/>
    <x v="3"/>
    <n v="672.21"/>
    <n v="12.099779999999999"/>
    <n v="3"/>
    <n v="2016.63"/>
    <x v="6329"/>
    <n v="3.81"/>
    <n v="4371"/>
    <x v="14"/>
    <x v="3"/>
    <x v="3"/>
    <x v="3"/>
    <x v="0"/>
  </r>
  <r>
    <x v="6332"/>
    <x v="9"/>
    <x v="1"/>
    <x v="9"/>
    <x v="1"/>
    <x v="4"/>
    <n v="14232.93"/>
    <n v="256.19273999999996"/>
    <n v="2"/>
    <n v="28465.86"/>
    <x v="6330"/>
    <n v="3.82"/>
    <n v="3113"/>
    <x v="11"/>
    <x v="2"/>
    <x v="2"/>
    <x v="2"/>
    <x v="11"/>
  </r>
  <r>
    <x v="6333"/>
    <x v="7"/>
    <x v="0"/>
    <x v="7"/>
    <x v="1"/>
    <x v="2"/>
    <n v="5571.29"/>
    <n v="100.28321999999999"/>
    <n v="4"/>
    <n v="22285.16"/>
    <x v="6331"/>
    <n v="4.68"/>
    <n v="3048"/>
    <x v="84"/>
    <x v="10"/>
    <x v="10"/>
    <x v="10"/>
    <x v="9"/>
  </r>
  <r>
    <x v="6334"/>
    <x v="2"/>
    <x v="2"/>
    <x v="2"/>
    <x v="0"/>
    <x v="5"/>
    <n v="10607.43"/>
    <n v="190.93374"/>
    <n v="3"/>
    <n v="31822.29"/>
    <x v="6332"/>
    <n v="3.77"/>
    <n v="218"/>
    <x v="163"/>
    <x v="3"/>
    <x v="3"/>
    <x v="3"/>
    <x v="25"/>
  </r>
  <r>
    <x v="6335"/>
    <x v="7"/>
    <x v="0"/>
    <x v="7"/>
    <x v="2"/>
    <x v="1"/>
    <n v="5635.21"/>
    <n v="101.43378"/>
    <n v="1"/>
    <n v="5635.21"/>
    <x v="6333"/>
    <n v="4.58"/>
    <n v="3999"/>
    <x v="37"/>
    <x v="5"/>
    <x v="5"/>
    <x v="5"/>
    <x v="18"/>
  </r>
  <r>
    <x v="6336"/>
    <x v="1"/>
    <x v="1"/>
    <x v="1"/>
    <x v="0"/>
    <x v="1"/>
    <n v="17671.13"/>
    <n v="318.08033999999998"/>
    <n v="2"/>
    <n v="35342.26"/>
    <x v="6334"/>
    <n v="4.49"/>
    <n v="772"/>
    <x v="108"/>
    <x v="4"/>
    <x v="4"/>
    <x v="4"/>
    <x v="24"/>
  </r>
  <r>
    <x v="6337"/>
    <x v="9"/>
    <x v="1"/>
    <x v="9"/>
    <x v="2"/>
    <x v="1"/>
    <n v="4782.62"/>
    <n v="86.087159999999997"/>
    <n v="2"/>
    <n v="9565.24"/>
    <x v="6335"/>
    <n v="4.9400000000000004"/>
    <n v="3325"/>
    <x v="236"/>
    <x v="4"/>
    <x v="4"/>
    <x v="4"/>
    <x v="2"/>
  </r>
  <r>
    <x v="6338"/>
    <x v="6"/>
    <x v="4"/>
    <x v="6"/>
    <x v="0"/>
    <x v="3"/>
    <n v="15881.37"/>
    <n v="285.86466000000001"/>
    <n v="4"/>
    <n v="63525.48"/>
    <x v="6336"/>
    <n v="3.97"/>
    <n v="595"/>
    <x v="327"/>
    <x v="4"/>
    <x v="4"/>
    <x v="4"/>
    <x v="5"/>
  </r>
  <r>
    <x v="6339"/>
    <x v="3"/>
    <x v="3"/>
    <x v="3"/>
    <x v="1"/>
    <x v="2"/>
    <n v="4734.3900000000003"/>
    <n v="85.21902"/>
    <n v="1"/>
    <n v="4734.3900000000003"/>
    <x v="6337"/>
    <n v="3.76"/>
    <n v="1986"/>
    <x v="303"/>
    <x v="0"/>
    <x v="0"/>
    <x v="0"/>
    <x v="24"/>
  </r>
  <r>
    <x v="6340"/>
    <x v="8"/>
    <x v="3"/>
    <x v="8"/>
    <x v="1"/>
    <x v="0"/>
    <n v="15507.2"/>
    <n v="279.12959999999998"/>
    <n v="4"/>
    <n v="62028.800000000003"/>
    <x v="6338"/>
    <n v="4.49"/>
    <n v="2161"/>
    <x v="114"/>
    <x v="3"/>
    <x v="3"/>
    <x v="3"/>
    <x v="28"/>
  </r>
  <r>
    <x v="6341"/>
    <x v="0"/>
    <x v="0"/>
    <x v="0"/>
    <x v="0"/>
    <x v="5"/>
    <n v="7921"/>
    <n v="142.578"/>
    <n v="3"/>
    <n v="23763"/>
    <x v="6339"/>
    <n v="1.41"/>
    <n v="4217"/>
    <x v="310"/>
    <x v="2"/>
    <x v="2"/>
    <x v="2"/>
    <x v="25"/>
  </r>
  <r>
    <x v="6342"/>
    <x v="4"/>
    <x v="0"/>
    <x v="4"/>
    <x v="0"/>
    <x v="3"/>
    <n v="4532.7"/>
    <n v="81.588599999999985"/>
    <n v="1"/>
    <n v="4532.7"/>
    <x v="6340"/>
    <n v="3.89"/>
    <n v="3863"/>
    <x v="119"/>
    <x v="10"/>
    <x v="10"/>
    <x v="10"/>
    <x v="18"/>
  </r>
  <r>
    <x v="6343"/>
    <x v="5"/>
    <x v="1"/>
    <x v="5"/>
    <x v="1"/>
    <x v="4"/>
    <n v="8524.65"/>
    <n v="153.44369999999998"/>
    <n v="4"/>
    <n v="34098.6"/>
    <x v="6341"/>
    <n v="1.1299999999999999"/>
    <n v="176"/>
    <x v="159"/>
    <x v="7"/>
    <x v="7"/>
    <x v="7"/>
    <x v="19"/>
  </r>
  <r>
    <x v="6344"/>
    <x v="6"/>
    <x v="4"/>
    <x v="6"/>
    <x v="2"/>
    <x v="1"/>
    <n v="11387.18"/>
    <n v="204.96923999999999"/>
    <n v="1"/>
    <n v="11387.18"/>
    <x v="6342"/>
    <n v="2.48"/>
    <n v="2912"/>
    <x v="79"/>
    <x v="11"/>
    <x v="11"/>
    <x v="11"/>
    <x v="4"/>
  </r>
  <r>
    <x v="6345"/>
    <x v="9"/>
    <x v="1"/>
    <x v="9"/>
    <x v="1"/>
    <x v="4"/>
    <n v="4713.3599999999997"/>
    <n v="84.840479999999985"/>
    <n v="4"/>
    <n v="18853.439999999999"/>
    <x v="6343"/>
    <n v="3.52"/>
    <n v="928"/>
    <x v="206"/>
    <x v="6"/>
    <x v="6"/>
    <x v="6"/>
    <x v="3"/>
  </r>
  <r>
    <x v="6346"/>
    <x v="3"/>
    <x v="3"/>
    <x v="3"/>
    <x v="2"/>
    <x v="4"/>
    <n v="6593.49"/>
    <n v="118.68281999999999"/>
    <n v="5"/>
    <n v="32967.449999999997"/>
    <x v="6344"/>
    <n v="3.87"/>
    <n v="4291"/>
    <x v="247"/>
    <x v="3"/>
    <x v="3"/>
    <x v="3"/>
    <x v="20"/>
  </r>
  <r>
    <x v="6347"/>
    <x v="3"/>
    <x v="3"/>
    <x v="3"/>
    <x v="1"/>
    <x v="4"/>
    <n v="4893.12"/>
    <n v="88.076159999999987"/>
    <n v="3"/>
    <n v="14679.36"/>
    <x v="6345"/>
    <n v="3.13"/>
    <n v="4450"/>
    <x v="220"/>
    <x v="4"/>
    <x v="4"/>
    <x v="4"/>
    <x v="12"/>
  </r>
  <r>
    <x v="6348"/>
    <x v="5"/>
    <x v="1"/>
    <x v="5"/>
    <x v="1"/>
    <x v="3"/>
    <n v="11898.18"/>
    <n v="214.16723999999999"/>
    <n v="1"/>
    <n v="11898.18"/>
    <x v="6346"/>
    <n v="4.78"/>
    <n v="4556"/>
    <x v="45"/>
    <x v="0"/>
    <x v="0"/>
    <x v="0"/>
    <x v="15"/>
  </r>
  <r>
    <x v="6349"/>
    <x v="5"/>
    <x v="1"/>
    <x v="5"/>
    <x v="0"/>
    <x v="1"/>
    <n v="9941.0400000000009"/>
    <n v="178.93871999999999"/>
    <n v="5"/>
    <n v="49705.2"/>
    <x v="6347"/>
    <n v="4.46"/>
    <n v="467"/>
    <x v="203"/>
    <x v="5"/>
    <x v="5"/>
    <x v="5"/>
    <x v="6"/>
  </r>
  <r>
    <x v="6350"/>
    <x v="7"/>
    <x v="0"/>
    <x v="7"/>
    <x v="0"/>
    <x v="2"/>
    <n v="9182.27"/>
    <n v="165.28085999999999"/>
    <n v="3"/>
    <n v="27546.81"/>
    <x v="6348"/>
    <n v="2.52"/>
    <n v="1194"/>
    <x v="297"/>
    <x v="7"/>
    <x v="7"/>
    <x v="7"/>
    <x v="0"/>
  </r>
  <r>
    <x v="6351"/>
    <x v="4"/>
    <x v="0"/>
    <x v="4"/>
    <x v="2"/>
    <x v="0"/>
    <n v="10394.969999999999"/>
    <n v="187.10945999999998"/>
    <n v="3"/>
    <n v="31184.91"/>
    <x v="6349"/>
    <n v="3.36"/>
    <n v="944"/>
    <x v="150"/>
    <x v="8"/>
    <x v="8"/>
    <x v="8"/>
    <x v="6"/>
  </r>
  <r>
    <x v="6352"/>
    <x v="7"/>
    <x v="0"/>
    <x v="7"/>
    <x v="2"/>
    <x v="1"/>
    <n v="11455.6"/>
    <n v="206.20079999999999"/>
    <n v="4"/>
    <n v="45822.400000000001"/>
    <x v="6350"/>
    <n v="1.3"/>
    <n v="2550"/>
    <x v="298"/>
    <x v="2"/>
    <x v="2"/>
    <x v="2"/>
    <x v="0"/>
  </r>
  <r>
    <x v="6353"/>
    <x v="9"/>
    <x v="1"/>
    <x v="9"/>
    <x v="1"/>
    <x v="3"/>
    <n v="18396.53"/>
    <n v="331.13753999999994"/>
    <n v="3"/>
    <n v="55189.59"/>
    <x v="6351"/>
    <n v="2.5099999999999998"/>
    <n v="2938"/>
    <x v="84"/>
    <x v="10"/>
    <x v="10"/>
    <x v="10"/>
    <x v="9"/>
  </r>
  <r>
    <x v="6354"/>
    <x v="9"/>
    <x v="1"/>
    <x v="9"/>
    <x v="2"/>
    <x v="0"/>
    <n v="1253.97"/>
    <n v="22.571459999999998"/>
    <n v="4"/>
    <n v="5015.88"/>
    <x v="6352"/>
    <n v="1.8"/>
    <n v="1562"/>
    <x v="98"/>
    <x v="8"/>
    <x v="8"/>
    <x v="8"/>
    <x v="19"/>
  </r>
  <r>
    <x v="6355"/>
    <x v="0"/>
    <x v="0"/>
    <x v="0"/>
    <x v="1"/>
    <x v="0"/>
    <n v="19975.88"/>
    <n v="359.56583999999998"/>
    <n v="3"/>
    <n v="59927.64"/>
    <x v="6353"/>
    <n v="1.04"/>
    <n v="3110"/>
    <x v="316"/>
    <x v="6"/>
    <x v="6"/>
    <x v="6"/>
    <x v="29"/>
  </r>
  <r>
    <x v="6356"/>
    <x v="5"/>
    <x v="1"/>
    <x v="5"/>
    <x v="0"/>
    <x v="4"/>
    <n v="16153.33"/>
    <n v="290.75993999999997"/>
    <n v="5"/>
    <n v="80766.649999999994"/>
    <x v="6354"/>
    <n v="1.46"/>
    <n v="2580"/>
    <x v="25"/>
    <x v="6"/>
    <x v="6"/>
    <x v="6"/>
    <x v="6"/>
  </r>
  <r>
    <x v="6357"/>
    <x v="4"/>
    <x v="0"/>
    <x v="4"/>
    <x v="1"/>
    <x v="2"/>
    <n v="5943.76"/>
    <n v="106.98768"/>
    <n v="1"/>
    <n v="5943.76"/>
    <x v="6355"/>
    <n v="3.98"/>
    <n v="1838"/>
    <x v="280"/>
    <x v="11"/>
    <x v="11"/>
    <x v="11"/>
    <x v="7"/>
  </r>
  <r>
    <x v="6358"/>
    <x v="3"/>
    <x v="3"/>
    <x v="3"/>
    <x v="1"/>
    <x v="2"/>
    <n v="16060.71"/>
    <n v="289.09277999999995"/>
    <n v="3"/>
    <n v="48182.13"/>
    <x v="6356"/>
    <n v="1.86"/>
    <n v="1312"/>
    <x v="340"/>
    <x v="3"/>
    <x v="3"/>
    <x v="3"/>
    <x v="13"/>
  </r>
  <r>
    <x v="6359"/>
    <x v="8"/>
    <x v="3"/>
    <x v="8"/>
    <x v="2"/>
    <x v="3"/>
    <n v="5855.08"/>
    <n v="105.39143999999999"/>
    <n v="2"/>
    <n v="11710.16"/>
    <x v="6357"/>
    <n v="2.19"/>
    <n v="1231"/>
    <x v="56"/>
    <x v="10"/>
    <x v="10"/>
    <x v="10"/>
    <x v="23"/>
  </r>
  <r>
    <x v="6360"/>
    <x v="2"/>
    <x v="2"/>
    <x v="2"/>
    <x v="2"/>
    <x v="1"/>
    <n v="9909.7999999999993"/>
    <n v="178.37639999999996"/>
    <n v="2"/>
    <n v="19819.599999999999"/>
    <x v="6358"/>
    <n v="4.28"/>
    <n v="1125"/>
    <x v="224"/>
    <x v="1"/>
    <x v="1"/>
    <x v="1"/>
    <x v="22"/>
  </r>
  <r>
    <x v="6361"/>
    <x v="8"/>
    <x v="3"/>
    <x v="8"/>
    <x v="2"/>
    <x v="5"/>
    <n v="6973.12"/>
    <n v="125.51615999999999"/>
    <n v="4"/>
    <n v="27892.48"/>
    <x v="6359"/>
    <n v="4.83"/>
    <n v="4447"/>
    <x v="336"/>
    <x v="7"/>
    <x v="7"/>
    <x v="7"/>
    <x v="15"/>
  </r>
  <r>
    <x v="6362"/>
    <x v="5"/>
    <x v="1"/>
    <x v="5"/>
    <x v="0"/>
    <x v="0"/>
    <n v="18244.87"/>
    <n v="328.40765999999996"/>
    <n v="5"/>
    <n v="91224.35"/>
    <x v="6360"/>
    <n v="1.53"/>
    <n v="1780"/>
    <x v="213"/>
    <x v="3"/>
    <x v="3"/>
    <x v="3"/>
    <x v="12"/>
  </r>
  <r>
    <x v="6363"/>
    <x v="9"/>
    <x v="1"/>
    <x v="9"/>
    <x v="0"/>
    <x v="1"/>
    <n v="3174.01"/>
    <n v="57.132179999999998"/>
    <n v="2"/>
    <n v="6348.02"/>
    <x v="6361"/>
    <n v="3.06"/>
    <n v="3709"/>
    <x v="56"/>
    <x v="10"/>
    <x v="10"/>
    <x v="10"/>
    <x v="23"/>
  </r>
  <r>
    <x v="6364"/>
    <x v="8"/>
    <x v="3"/>
    <x v="8"/>
    <x v="0"/>
    <x v="2"/>
    <n v="12401.15"/>
    <n v="223.22069999999997"/>
    <n v="4"/>
    <n v="49604.6"/>
    <x v="6362"/>
    <n v="4.09"/>
    <n v="4053"/>
    <x v="254"/>
    <x v="11"/>
    <x v="11"/>
    <x v="11"/>
    <x v="27"/>
  </r>
  <r>
    <x v="6365"/>
    <x v="7"/>
    <x v="0"/>
    <x v="7"/>
    <x v="1"/>
    <x v="0"/>
    <n v="13524.47"/>
    <n v="243.44045999999997"/>
    <n v="2"/>
    <n v="27048.94"/>
    <x v="6363"/>
    <n v="2.68"/>
    <n v="1467"/>
    <x v="356"/>
    <x v="8"/>
    <x v="8"/>
    <x v="8"/>
    <x v="24"/>
  </r>
  <r>
    <x v="6366"/>
    <x v="9"/>
    <x v="1"/>
    <x v="9"/>
    <x v="2"/>
    <x v="4"/>
    <n v="16844.79"/>
    <n v="303.20621999999997"/>
    <n v="5"/>
    <n v="84223.95"/>
    <x v="6364"/>
    <n v="1.25"/>
    <n v="2345"/>
    <x v="294"/>
    <x v="7"/>
    <x v="7"/>
    <x v="7"/>
    <x v="22"/>
  </r>
  <r>
    <x v="6367"/>
    <x v="0"/>
    <x v="0"/>
    <x v="0"/>
    <x v="1"/>
    <x v="1"/>
    <n v="6590.94"/>
    <n v="118.63691999999999"/>
    <n v="2"/>
    <n v="13181.88"/>
    <x v="6365"/>
    <n v="3.48"/>
    <n v="2962"/>
    <x v="26"/>
    <x v="2"/>
    <x v="2"/>
    <x v="2"/>
    <x v="9"/>
  </r>
  <r>
    <x v="6368"/>
    <x v="6"/>
    <x v="4"/>
    <x v="6"/>
    <x v="0"/>
    <x v="4"/>
    <n v="2916.41"/>
    <n v="52.49537999999999"/>
    <n v="3"/>
    <n v="8749.23"/>
    <x v="6366"/>
    <n v="1.81"/>
    <n v="2394"/>
    <x v="84"/>
    <x v="10"/>
    <x v="10"/>
    <x v="10"/>
    <x v="9"/>
  </r>
  <r>
    <x v="6369"/>
    <x v="9"/>
    <x v="1"/>
    <x v="9"/>
    <x v="2"/>
    <x v="2"/>
    <n v="19268.419999999998"/>
    <n v="346.83155999999997"/>
    <n v="1"/>
    <n v="19268.419999999998"/>
    <x v="6367"/>
    <n v="1.98"/>
    <n v="2644"/>
    <x v="52"/>
    <x v="3"/>
    <x v="3"/>
    <x v="3"/>
    <x v="24"/>
  </r>
  <r>
    <x v="6370"/>
    <x v="5"/>
    <x v="1"/>
    <x v="5"/>
    <x v="0"/>
    <x v="3"/>
    <n v="1832.05"/>
    <n v="32.976899999999993"/>
    <n v="5"/>
    <n v="9160.25"/>
    <x v="6368"/>
    <n v="2.94"/>
    <n v="4221"/>
    <x v="176"/>
    <x v="6"/>
    <x v="6"/>
    <x v="6"/>
    <x v="9"/>
  </r>
  <r>
    <x v="6371"/>
    <x v="1"/>
    <x v="1"/>
    <x v="1"/>
    <x v="0"/>
    <x v="3"/>
    <n v="4904.18"/>
    <n v="88.275239999999997"/>
    <n v="4"/>
    <n v="19616.72"/>
    <x v="6369"/>
    <n v="3.36"/>
    <n v="1337"/>
    <x v="229"/>
    <x v="2"/>
    <x v="2"/>
    <x v="2"/>
    <x v="22"/>
  </r>
  <r>
    <x v="6372"/>
    <x v="4"/>
    <x v="0"/>
    <x v="4"/>
    <x v="0"/>
    <x v="0"/>
    <n v="16879.2"/>
    <n v="303.82560000000001"/>
    <n v="1"/>
    <n v="16879.2"/>
    <x v="6370"/>
    <n v="3.99"/>
    <n v="4514"/>
    <x v="170"/>
    <x v="9"/>
    <x v="9"/>
    <x v="9"/>
    <x v="23"/>
  </r>
  <r>
    <x v="6373"/>
    <x v="8"/>
    <x v="3"/>
    <x v="8"/>
    <x v="0"/>
    <x v="2"/>
    <n v="15041.42"/>
    <n v="270.74555999999995"/>
    <n v="3"/>
    <n v="45124.26"/>
    <x v="6371"/>
    <n v="4.5999999999999996"/>
    <n v="19"/>
    <x v="309"/>
    <x v="1"/>
    <x v="1"/>
    <x v="1"/>
    <x v="24"/>
  </r>
  <r>
    <x v="6374"/>
    <x v="2"/>
    <x v="2"/>
    <x v="2"/>
    <x v="1"/>
    <x v="1"/>
    <n v="6824.42"/>
    <n v="122.83955999999999"/>
    <n v="3"/>
    <n v="20473.259999999998"/>
    <x v="6372"/>
    <n v="1.58"/>
    <n v="4280"/>
    <x v="62"/>
    <x v="2"/>
    <x v="2"/>
    <x v="2"/>
    <x v="13"/>
  </r>
  <r>
    <x v="6375"/>
    <x v="2"/>
    <x v="2"/>
    <x v="2"/>
    <x v="1"/>
    <x v="0"/>
    <n v="13017.85"/>
    <n v="234.32129999999998"/>
    <n v="2"/>
    <n v="26035.7"/>
    <x v="6373"/>
    <n v="4.28"/>
    <n v="2654"/>
    <x v="350"/>
    <x v="6"/>
    <x v="6"/>
    <x v="6"/>
    <x v="14"/>
  </r>
  <r>
    <x v="6376"/>
    <x v="5"/>
    <x v="1"/>
    <x v="5"/>
    <x v="0"/>
    <x v="1"/>
    <n v="4138.29"/>
    <n v="74.489219999999989"/>
    <n v="5"/>
    <n v="20691.45"/>
    <x v="6374"/>
    <n v="4"/>
    <n v="4125"/>
    <x v="300"/>
    <x v="4"/>
    <x v="4"/>
    <x v="4"/>
    <x v="13"/>
  </r>
  <r>
    <x v="6377"/>
    <x v="1"/>
    <x v="1"/>
    <x v="1"/>
    <x v="0"/>
    <x v="4"/>
    <n v="2982.44"/>
    <n v="53.683919999999993"/>
    <n v="3"/>
    <n v="8947.32"/>
    <x v="6375"/>
    <n v="2.2999999999999998"/>
    <n v="2594"/>
    <x v="253"/>
    <x v="6"/>
    <x v="6"/>
    <x v="6"/>
    <x v="10"/>
  </r>
  <r>
    <x v="6378"/>
    <x v="7"/>
    <x v="0"/>
    <x v="7"/>
    <x v="1"/>
    <x v="2"/>
    <n v="16546.46"/>
    <n v="297.83627999999999"/>
    <n v="1"/>
    <n v="16546.46"/>
    <x v="6376"/>
    <n v="1.75"/>
    <n v="159"/>
    <x v="169"/>
    <x v="10"/>
    <x v="10"/>
    <x v="10"/>
    <x v="19"/>
  </r>
  <r>
    <x v="6379"/>
    <x v="0"/>
    <x v="0"/>
    <x v="0"/>
    <x v="0"/>
    <x v="2"/>
    <n v="6123.52"/>
    <n v="110.22336"/>
    <n v="3"/>
    <n v="18370.560000000001"/>
    <x v="6377"/>
    <n v="1.91"/>
    <n v="1546"/>
    <x v="236"/>
    <x v="4"/>
    <x v="4"/>
    <x v="4"/>
    <x v="2"/>
  </r>
  <r>
    <x v="6380"/>
    <x v="5"/>
    <x v="1"/>
    <x v="5"/>
    <x v="1"/>
    <x v="3"/>
    <n v="1082.4000000000001"/>
    <n v="19.4832"/>
    <n v="3"/>
    <n v="3247.2"/>
    <x v="6378"/>
    <n v="2.48"/>
    <n v="426"/>
    <x v="50"/>
    <x v="11"/>
    <x v="11"/>
    <x v="11"/>
    <x v="28"/>
  </r>
  <r>
    <x v="6381"/>
    <x v="1"/>
    <x v="1"/>
    <x v="1"/>
    <x v="2"/>
    <x v="3"/>
    <n v="19507.490000000002"/>
    <n v="351.13481999999999"/>
    <n v="3"/>
    <n v="58522.47"/>
    <x v="6379"/>
    <n v="3.9"/>
    <n v="875"/>
    <x v="324"/>
    <x v="5"/>
    <x v="5"/>
    <x v="5"/>
    <x v="2"/>
  </r>
  <r>
    <x v="6382"/>
    <x v="4"/>
    <x v="0"/>
    <x v="4"/>
    <x v="2"/>
    <x v="3"/>
    <n v="13847.57"/>
    <n v="249.25625999999997"/>
    <n v="4"/>
    <n v="55390.28"/>
    <x v="6380"/>
    <n v="3.67"/>
    <n v="1373"/>
    <x v="182"/>
    <x v="9"/>
    <x v="9"/>
    <x v="9"/>
    <x v="30"/>
  </r>
  <r>
    <x v="6383"/>
    <x v="3"/>
    <x v="3"/>
    <x v="3"/>
    <x v="1"/>
    <x v="2"/>
    <n v="1870.45"/>
    <n v="33.668099999999995"/>
    <n v="2"/>
    <n v="3740.9"/>
    <x v="6381"/>
    <n v="2.83"/>
    <n v="1813"/>
    <x v="299"/>
    <x v="0"/>
    <x v="0"/>
    <x v="0"/>
    <x v="13"/>
  </r>
  <r>
    <x v="6384"/>
    <x v="2"/>
    <x v="2"/>
    <x v="2"/>
    <x v="2"/>
    <x v="2"/>
    <n v="12219.67"/>
    <n v="219.95406"/>
    <n v="5"/>
    <n v="61098.35"/>
    <x v="6382"/>
    <n v="4.22"/>
    <n v="3169"/>
    <x v="128"/>
    <x v="3"/>
    <x v="3"/>
    <x v="3"/>
    <x v="29"/>
  </r>
  <r>
    <x v="6385"/>
    <x v="6"/>
    <x v="4"/>
    <x v="6"/>
    <x v="1"/>
    <x v="3"/>
    <n v="11461.04"/>
    <n v="206.29872"/>
    <n v="2"/>
    <n v="22922.080000000002"/>
    <x v="6383"/>
    <n v="2.68"/>
    <n v="4579"/>
    <x v="248"/>
    <x v="1"/>
    <x v="1"/>
    <x v="1"/>
    <x v="7"/>
  </r>
  <r>
    <x v="6386"/>
    <x v="6"/>
    <x v="4"/>
    <x v="6"/>
    <x v="1"/>
    <x v="5"/>
    <n v="1134.0899999999999"/>
    <n v="20.413619999999998"/>
    <n v="4"/>
    <n v="4536.3599999999997"/>
    <x v="6384"/>
    <n v="2.13"/>
    <n v="1529"/>
    <x v="308"/>
    <x v="11"/>
    <x v="11"/>
    <x v="11"/>
    <x v="8"/>
  </r>
  <r>
    <x v="6387"/>
    <x v="1"/>
    <x v="1"/>
    <x v="1"/>
    <x v="2"/>
    <x v="5"/>
    <n v="10700.67"/>
    <n v="192.61205999999999"/>
    <n v="1"/>
    <n v="10700.67"/>
    <x v="6385"/>
    <n v="1.26"/>
    <n v="449"/>
    <x v="270"/>
    <x v="9"/>
    <x v="9"/>
    <x v="9"/>
    <x v="26"/>
  </r>
  <r>
    <x v="6388"/>
    <x v="9"/>
    <x v="1"/>
    <x v="9"/>
    <x v="0"/>
    <x v="2"/>
    <n v="8688.2000000000007"/>
    <n v="156.38759999999999"/>
    <n v="5"/>
    <n v="43441"/>
    <x v="6386"/>
    <n v="1.3"/>
    <n v="402"/>
    <x v="50"/>
    <x v="11"/>
    <x v="11"/>
    <x v="11"/>
    <x v="28"/>
  </r>
  <r>
    <x v="6389"/>
    <x v="4"/>
    <x v="0"/>
    <x v="4"/>
    <x v="2"/>
    <x v="1"/>
    <n v="7885.26"/>
    <n v="141.93467999999999"/>
    <n v="5"/>
    <n v="39426.300000000003"/>
    <x v="6387"/>
    <n v="3.14"/>
    <n v="4760"/>
    <x v="352"/>
    <x v="3"/>
    <x v="3"/>
    <x v="3"/>
    <x v="2"/>
  </r>
  <r>
    <x v="6390"/>
    <x v="1"/>
    <x v="1"/>
    <x v="1"/>
    <x v="2"/>
    <x v="1"/>
    <n v="13382.6"/>
    <n v="240.88679999999999"/>
    <n v="4"/>
    <n v="53530.400000000001"/>
    <x v="6388"/>
    <n v="3.84"/>
    <n v="799"/>
    <x v="55"/>
    <x v="5"/>
    <x v="5"/>
    <x v="5"/>
    <x v="26"/>
  </r>
  <r>
    <x v="6391"/>
    <x v="7"/>
    <x v="0"/>
    <x v="7"/>
    <x v="2"/>
    <x v="1"/>
    <n v="19543.11"/>
    <n v="351.77598"/>
    <n v="4"/>
    <n v="78172.44"/>
    <x v="6389"/>
    <n v="3.27"/>
    <n v="1094"/>
    <x v="204"/>
    <x v="11"/>
    <x v="11"/>
    <x v="11"/>
    <x v="18"/>
  </r>
  <r>
    <x v="6392"/>
    <x v="1"/>
    <x v="1"/>
    <x v="1"/>
    <x v="0"/>
    <x v="5"/>
    <n v="11673.84"/>
    <n v="210.12912"/>
    <n v="1"/>
    <n v="11673.84"/>
    <x v="6390"/>
    <n v="2.4"/>
    <n v="3361"/>
    <x v="236"/>
    <x v="4"/>
    <x v="4"/>
    <x v="4"/>
    <x v="2"/>
  </r>
  <r>
    <x v="6393"/>
    <x v="3"/>
    <x v="3"/>
    <x v="3"/>
    <x v="2"/>
    <x v="4"/>
    <n v="3023.22"/>
    <n v="54.417959999999994"/>
    <n v="3"/>
    <n v="9069.66"/>
    <x v="6391"/>
    <n v="1.86"/>
    <n v="951"/>
    <x v="118"/>
    <x v="7"/>
    <x v="7"/>
    <x v="7"/>
    <x v="10"/>
  </r>
  <r>
    <x v="6394"/>
    <x v="4"/>
    <x v="0"/>
    <x v="4"/>
    <x v="2"/>
    <x v="2"/>
    <n v="2418.09"/>
    <n v="43.525619999999996"/>
    <n v="5"/>
    <n v="12090.45"/>
    <x v="6392"/>
    <n v="1.42"/>
    <n v="2718"/>
    <x v="272"/>
    <x v="7"/>
    <x v="7"/>
    <x v="7"/>
    <x v="24"/>
  </r>
  <r>
    <x v="6395"/>
    <x v="3"/>
    <x v="3"/>
    <x v="3"/>
    <x v="2"/>
    <x v="2"/>
    <n v="11611.9"/>
    <n v="209.01419999999999"/>
    <n v="1"/>
    <n v="11611.9"/>
    <x v="6393"/>
    <n v="4.21"/>
    <n v="1822"/>
    <x v="259"/>
    <x v="4"/>
    <x v="4"/>
    <x v="4"/>
    <x v="30"/>
  </r>
  <r>
    <x v="6396"/>
    <x v="4"/>
    <x v="0"/>
    <x v="4"/>
    <x v="2"/>
    <x v="5"/>
    <n v="11827.18"/>
    <n v="212.88924"/>
    <n v="3"/>
    <n v="35481.54"/>
    <x v="6394"/>
    <n v="2.61"/>
    <n v="2508"/>
    <x v="356"/>
    <x v="8"/>
    <x v="8"/>
    <x v="8"/>
    <x v="24"/>
  </r>
  <r>
    <x v="6397"/>
    <x v="9"/>
    <x v="1"/>
    <x v="9"/>
    <x v="0"/>
    <x v="5"/>
    <n v="12483.91"/>
    <n v="224.71037999999999"/>
    <n v="5"/>
    <n v="62419.55"/>
    <x v="6395"/>
    <n v="2.62"/>
    <n v="2358"/>
    <x v="96"/>
    <x v="1"/>
    <x v="1"/>
    <x v="1"/>
    <x v="10"/>
  </r>
  <r>
    <x v="6398"/>
    <x v="3"/>
    <x v="3"/>
    <x v="3"/>
    <x v="0"/>
    <x v="4"/>
    <n v="10434.709999999999"/>
    <n v="187.82477999999998"/>
    <n v="5"/>
    <n v="52173.55"/>
    <x v="6396"/>
    <n v="3.8"/>
    <n v="903"/>
    <x v="22"/>
    <x v="8"/>
    <x v="8"/>
    <x v="8"/>
    <x v="17"/>
  </r>
  <r>
    <x v="6399"/>
    <x v="4"/>
    <x v="0"/>
    <x v="4"/>
    <x v="0"/>
    <x v="2"/>
    <n v="9570.74"/>
    <n v="172.27331999999998"/>
    <n v="4"/>
    <n v="38282.959999999999"/>
    <x v="6397"/>
    <n v="3.37"/>
    <n v="455"/>
    <x v="155"/>
    <x v="2"/>
    <x v="2"/>
    <x v="2"/>
    <x v="3"/>
  </r>
  <r>
    <x v="6400"/>
    <x v="7"/>
    <x v="0"/>
    <x v="7"/>
    <x v="1"/>
    <x v="1"/>
    <n v="13546.4"/>
    <n v="243.83519999999999"/>
    <n v="3"/>
    <n v="40639.199999999997"/>
    <x v="6398"/>
    <n v="1.3"/>
    <n v="3054"/>
    <x v="353"/>
    <x v="11"/>
    <x v="11"/>
    <x v="11"/>
    <x v="0"/>
  </r>
  <r>
    <x v="6401"/>
    <x v="5"/>
    <x v="1"/>
    <x v="5"/>
    <x v="0"/>
    <x v="1"/>
    <n v="13271.56"/>
    <n v="238.88807999999997"/>
    <n v="1"/>
    <n v="13271.56"/>
    <x v="6399"/>
    <n v="4.37"/>
    <n v="4261"/>
    <x v="5"/>
    <x v="5"/>
    <x v="5"/>
    <x v="5"/>
    <x v="5"/>
  </r>
  <r>
    <x v="6402"/>
    <x v="5"/>
    <x v="1"/>
    <x v="5"/>
    <x v="2"/>
    <x v="1"/>
    <n v="17723.47"/>
    <n v="319.02246000000002"/>
    <n v="4"/>
    <n v="70893.88"/>
    <x v="6400"/>
    <n v="1.18"/>
    <n v="4500"/>
    <x v="50"/>
    <x v="11"/>
    <x v="11"/>
    <x v="11"/>
    <x v="28"/>
  </r>
  <r>
    <x v="6403"/>
    <x v="4"/>
    <x v="0"/>
    <x v="4"/>
    <x v="2"/>
    <x v="0"/>
    <n v="4554.58"/>
    <n v="81.982439999999997"/>
    <n v="1"/>
    <n v="4554.58"/>
    <x v="6401"/>
    <n v="4.1399999999999997"/>
    <n v="1434"/>
    <x v="71"/>
    <x v="3"/>
    <x v="3"/>
    <x v="3"/>
    <x v="11"/>
  </r>
  <r>
    <x v="6404"/>
    <x v="5"/>
    <x v="1"/>
    <x v="5"/>
    <x v="0"/>
    <x v="2"/>
    <n v="10246.73"/>
    <n v="184.44113999999999"/>
    <n v="5"/>
    <n v="51233.65"/>
    <x v="6402"/>
    <n v="2.7"/>
    <n v="2595"/>
    <x v="164"/>
    <x v="8"/>
    <x v="8"/>
    <x v="8"/>
    <x v="0"/>
  </r>
  <r>
    <x v="6405"/>
    <x v="2"/>
    <x v="2"/>
    <x v="2"/>
    <x v="1"/>
    <x v="0"/>
    <n v="18694.57"/>
    <n v="336.50225999999998"/>
    <n v="2"/>
    <n v="37389.14"/>
    <x v="6403"/>
    <n v="4.68"/>
    <n v="3495"/>
    <x v="333"/>
    <x v="8"/>
    <x v="8"/>
    <x v="8"/>
    <x v="26"/>
  </r>
  <r>
    <x v="6406"/>
    <x v="8"/>
    <x v="3"/>
    <x v="8"/>
    <x v="0"/>
    <x v="2"/>
    <n v="11127.4"/>
    <n v="200.29319999999998"/>
    <n v="3"/>
    <n v="33382.199999999997"/>
    <x v="6404"/>
    <n v="4.6500000000000004"/>
    <n v="4979"/>
    <x v="15"/>
    <x v="4"/>
    <x v="4"/>
    <x v="4"/>
    <x v="6"/>
  </r>
  <r>
    <x v="6407"/>
    <x v="7"/>
    <x v="0"/>
    <x v="7"/>
    <x v="2"/>
    <x v="5"/>
    <n v="13851.72"/>
    <n v="249.33095999999998"/>
    <n v="3"/>
    <n v="41555.160000000003"/>
    <x v="6405"/>
    <n v="3.03"/>
    <n v="4273"/>
    <x v="243"/>
    <x v="5"/>
    <x v="5"/>
    <x v="5"/>
    <x v="27"/>
  </r>
  <r>
    <x v="6408"/>
    <x v="3"/>
    <x v="3"/>
    <x v="3"/>
    <x v="0"/>
    <x v="0"/>
    <n v="7715.95"/>
    <n v="138.88709999999998"/>
    <n v="5"/>
    <n v="38579.75"/>
    <x v="6406"/>
    <n v="3.9"/>
    <n v="4646"/>
    <x v="163"/>
    <x v="3"/>
    <x v="3"/>
    <x v="3"/>
    <x v="25"/>
  </r>
  <r>
    <x v="6409"/>
    <x v="2"/>
    <x v="2"/>
    <x v="2"/>
    <x v="1"/>
    <x v="3"/>
    <n v="2971.91"/>
    <n v="53.494379999999992"/>
    <n v="2"/>
    <n v="5943.82"/>
    <x v="6407"/>
    <n v="1.42"/>
    <n v="3169"/>
    <x v="320"/>
    <x v="10"/>
    <x v="10"/>
    <x v="10"/>
    <x v="5"/>
  </r>
  <r>
    <x v="6410"/>
    <x v="0"/>
    <x v="0"/>
    <x v="0"/>
    <x v="2"/>
    <x v="3"/>
    <n v="13872.68"/>
    <n v="249.70823999999999"/>
    <n v="2"/>
    <n v="27745.360000000001"/>
    <x v="6408"/>
    <n v="3.02"/>
    <n v="4447"/>
    <x v="82"/>
    <x v="7"/>
    <x v="7"/>
    <x v="7"/>
    <x v="4"/>
  </r>
  <r>
    <x v="6411"/>
    <x v="6"/>
    <x v="4"/>
    <x v="6"/>
    <x v="1"/>
    <x v="1"/>
    <n v="3486.7"/>
    <n v="62.76059999999999"/>
    <n v="2"/>
    <n v="6973.4"/>
    <x v="6409"/>
    <n v="1.27"/>
    <n v="100"/>
    <x v="167"/>
    <x v="8"/>
    <x v="8"/>
    <x v="8"/>
    <x v="21"/>
  </r>
  <r>
    <x v="6412"/>
    <x v="4"/>
    <x v="0"/>
    <x v="4"/>
    <x v="2"/>
    <x v="4"/>
    <n v="7629.89"/>
    <n v="137.33802"/>
    <n v="3"/>
    <n v="22889.67"/>
    <x v="6410"/>
    <n v="3.29"/>
    <n v="2647"/>
    <x v="146"/>
    <x v="4"/>
    <x v="4"/>
    <x v="4"/>
    <x v="28"/>
  </r>
  <r>
    <x v="6413"/>
    <x v="2"/>
    <x v="2"/>
    <x v="2"/>
    <x v="2"/>
    <x v="1"/>
    <n v="3216.01"/>
    <n v="57.888179999999998"/>
    <n v="4"/>
    <n v="12864.04"/>
    <x v="6411"/>
    <n v="4.62"/>
    <n v="3769"/>
    <x v="15"/>
    <x v="4"/>
    <x v="4"/>
    <x v="4"/>
    <x v="6"/>
  </r>
  <r>
    <x v="6414"/>
    <x v="7"/>
    <x v="0"/>
    <x v="7"/>
    <x v="0"/>
    <x v="2"/>
    <n v="15812.78"/>
    <n v="284.63004000000001"/>
    <n v="5"/>
    <n v="79063.899999999994"/>
    <x v="6412"/>
    <n v="1.47"/>
    <n v="2260"/>
    <x v="170"/>
    <x v="9"/>
    <x v="9"/>
    <x v="9"/>
    <x v="23"/>
  </r>
  <r>
    <x v="6415"/>
    <x v="1"/>
    <x v="1"/>
    <x v="1"/>
    <x v="0"/>
    <x v="5"/>
    <n v="16247.42"/>
    <n v="292.45355999999998"/>
    <n v="3"/>
    <n v="48742.26"/>
    <x v="6413"/>
    <n v="2.57"/>
    <n v="886"/>
    <x v="156"/>
    <x v="10"/>
    <x v="10"/>
    <x v="10"/>
    <x v="8"/>
  </r>
  <r>
    <x v="6416"/>
    <x v="9"/>
    <x v="1"/>
    <x v="9"/>
    <x v="1"/>
    <x v="4"/>
    <n v="12464.1"/>
    <n v="224.35379999999998"/>
    <n v="4"/>
    <n v="49856.4"/>
    <x v="6414"/>
    <n v="3.49"/>
    <n v="2400"/>
    <x v="181"/>
    <x v="4"/>
    <x v="4"/>
    <x v="4"/>
    <x v="25"/>
  </r>
  <r>
    <x v="6417"/>
    <x v="0"/>
    <x v="0"/>
    <x v="0"/>
    <x v="1"/>
    <x v="2"/>
    <n v="5076.8599999999997"/>
    <n v="91.383479999999992"/>
    <n v="2"/>
    <n v="10153.719999999999"/>
    <x v="6415"/>
    <n v="3.76"/>
    <n v="73"/>
    <x v="152"/>
    <x v="3"/>
    <x v="3"/>
    <x v="3"/>
    <x v="30"/>
  </r>
  <r>
    <x v="6418"/>
    <x v="3"/>
    <x v="3"/>
    <x v="3"/>
    <x v="0"/>
    <x v="0"/>
    <n v="16093.59"/>
    <n v="289.68462"/>
    <n v="4"/>
    <n v="64374.36"/>
    <x v="6416"/>
    <n v="3.76"/>
    <n v="1806"/>
    <x v="55"/>
    <x v="5"/>
    <x v="5"/>
    <x v="5"/>
    <x v="26"/>
  </r>
  <r>
    <x v="6419"/>
    <x v="2"/>
    <x v="2"/>
    <x v="2"/>
    <x v="1"/>
    <x v="5"/>
    <n v="17076.169999999998"/>
    <n v="307.37105999999994"/>
    <n v="5"/>
    <n v="85380.85"/>
    <x v="6417"/>
    <n v="2.9"/>
    <n v="3895"/>
    <x v="348"/>
    <x v="9"/>
    <x v="9"/>
    <x v="9"/>
    <x v="22"/>
  </r>
  <r>
    <x v="6420"/>
    <x v="7"/>
    <x v="0"/>
    <x v="7"/>
    <x v="1"/>
    <x v="2"/>
    <n v="16453.7"/>
    <n v="296.16660000000002"/>
    <n v="2"/>
    <n v="32907.4"/>
    <x v="6418"/>
    <n v="3.59"/>
    <n v="3077"/>
    <x v="254"/>
    <x v="11"/>
    <x v="11"/>
    <x v="11"/>
    <x v="27"/>
  </r>
  <r>
    <x v="6421"/>
    <x v="4"/>
    <x v="0"/>
    <x v="4"/>
    <x v="2"/>
    <x v="2"/>
    <n v="2983.8"/>
    <n v="53.708399999999997"/>
    <n v="3"/>
    <n v="8951.4"/>
    <x v="6419"/>
    <n v="3.46"/>
    <n v="779"/>
    <x v="9"/>
    <x v="5"/>
    <x v="5"/>
    <x v="5"/>
    <x v="9"/>
  </r>
  <r>
    <x v="6422"/>
    <x v="1"/>
    <x v="1"/>
    <x v="1"/>
    <x v="1"/>
    <x v="4"/>
    <n v="12592.47"/>
    <n v="226.66445999999996"/>
    <n v="1"/>
    <n v="12592.47"/>
    <x v="6420"/>
    <n v="4.0999999999999996"/>
    <n v="2568"/>
    <x v="232"/>
    <x v="6"/>
    <x v="6"/>
    <x v="6"/>
    <x v="25"/>
  </r>
  <r>
    <x v="6423"/>
    <x v="1"/>
    <x v="1"/>
    <x v="1"/>
    <x v="2"/>
    <x v="1"/>
    <n v="13493.03"/>
    <n v="242.87454"/>
    <n v="4"/>
    <n v="53972.12"/>
    <x v="6421"/>
    <n v="3.97"/>
    <n v="970"/>
    <x v="340"/>
    <x v="3"/>
    <x v="3"/>
    <x v="3"/>
    <x v="13"/>
  </r>
  <r>
    <x v="6424"/>
    <x v="0"/>
    <x v="0"/>
    <x v="0"/>
    <x v="2"/>
    <x v="2"/>
    <n v="16190.79"/>
    <n v="291.43421999999998"/>
    <n v="4"/>
    <n v="64763.16"/>
    <x v="6422"/>
    <n v="4.2"/>
    <n v="1262"/>
    <x v="227"/>
    <x v="5"/>
    <x v="5"/>
    <x v="5"/>
    <x v="0"/>
  </r>
  <r>
    <x v="6425"/>
    <x v="8"/>
    <x v="3"/>
    <x v="8"/>
    <x v="0"/>
    <x v="1"/>
    <n v="160.44"/>
    <n v="2.8879199999999998"/>
    <n v="3"/>
    <n v="481.32"/>
    <x v="6423"/>
    <n v="1.95"/>
    <n v="84"/>
    <x v="306"/>
    <x v="1"/>
    <x v="1"/>
    <x v="1"/>
    <x v="0"/>
  </r>
  <r>
    <x v="6426"/>
    <x v="3"/>
    <x v="3"/>
    <x v="3"/>
    <x v="2"/>
    <x v="3"/>
    <n v="13922.89"/>
    <n v="250.61201999999997"/>
    <n v="5"/>
    <n v="69614.45"/>
    <x v="6424"/>
    <n v="1.45"/>
    <n v="3353"/>
    <x v="163"/>
    <x v="3"/>
    <x v="3"/>
    <x v="3"/>
    <x v="25"/>
  </r>
  <r>
    <x v="6427"/>
    <x v="3"/>
    <x v="3"/>
    <x v="3"/>
    <x v="0"/>
    <x v="3"/>
    <n v="14041.01"/>
    <n v="252.73817999999997"/>
    <n v="2"/>
    <n v="28082.02"/>
    <x v="6425"/>
    <n v="2.2200000000000002"/>
    <n v="2729"/>
    <x v="14"/>
    <x v="3"/>
    <x v="3"/>
    <x v="3"/>
    <x v="0"/>
  </r>
  <r>
    <x v="6428"/>
    <x v="4"/>
    <x v="0"/>
    <x v="4"/>
    <x v="1"/>
    <x v="5"/>
    <n v="16201.73"/>
    <n v="291.63113999999996"/>
    <n v="1"/>
    <n v="16201.73"/>
    <x v="6426"/>
    <n v="3.06"/>
    <n v="840"/>
    <x v="309"/>
    <x v="1"/>
    <x v="1"/>
    <x v="1"/>
    <x v="24"/>
  </r>
  <r>
    <x v="6429"/>
    <x v="7"/>
    <x v="0"/>
    <x v="7"/>
    <x v="1"/>
    <x v="1"/>
    <n v="18243.900000000001"/>
    <n v="328.39019999999999"/>
    <n v="4"/>
    <n v="72975.600000000006"/>
    <x v="6427"/>
    <n v="4.6100000000000003"/>
    <n v="2295"/>
    <x v="118"/>
    <x v="7"/>
    <x v="7"/>
    <x v="7"/>
    <x v="10"/>
  </r>
  <r>
    <x v="6430"/>
    <x v="5"/>
    <x v="1"/>
    <x v="5"/>
    <x v="0"/>
    <x v="5"/>
    <n v="15816.45"/>
    <n v="284.6961"/>
    <n v="3"/>
    <n v="47449.35"/>
    <x v="6428"/>
    <n v="3.41"/>
    <n v="846"/>
    <x v="146"/>
    <x v="4"/>
    <x v="4"/>
    <x v="4"/>
    <x v="28"/>
  </r>
  <r>
    <x v="6431"/>
    <x v="3"/>
    <x v="3"/>
    <x v="3"/>
    <x v="1"/>
    <x v="0"/>
    <n v="13449.98"/>
    <n v="242.09963999999997"/>
    <n v="2"/>
    <n v="26899.96"/>
    <x v="6429"/>
    <n v="1.91"/>
    <n v="1251"/>
    <x v="277"/>
    <x v="7"/>
    <x v="7"/>
    <x v="7"/>
    <x v="28"/>
  </r>
  <r>
    <x v="6432"/>
    <x v="6"/>
    <x v="4"/>
    <x v="6"/>
    <x v="1"/>
    <x v="3"/>
    <n v="12078.75"/>
    <n v="217.41749999999999"/>
    <n v="1"/>
    <n v="12078.75"/>
    <x v="6430"/>
    <n v="4.93"/>
    <n v="4617"/>
    <x v="240"/>
    <x v="2"/>
    <x v="2"/>
    <x v="2"/>
    <x v="28"/>
  </r>
  <r>
    <x v="6433"/>
    <x v="2"/>
    <x v="2"/>
    <x v="2"/>
    <x v="1"/>
    <x v="5"/>
    <n v="1120.33"/>
    <n v="20.165939999999996"/>
    <n v="4"/>
    <n v="4481.32"/>
    <x v="6431"/>
    <n v="3.86"/>
    <n v="2039"/>
    <x v="316"/>
    <x v="6"/>
    <x v="6"/>
    <x v="6"/>
    <x v="29"/>
  </r>
  <r>
    <x v="6434"/>
    <x v="6"/>
    <x v="4"/>
    <x v="6"/>
    <x v="0"/>
    <x v="3"/>
    <n v="9186.25"/>
    <n v="165.35249999999999"/>
    <n v="4"/>
    <n v="36745"/>
    <x v="6432"/>
    <n v="2.2999999999999998"/>
    <n v="2256"/>
    <x v="290"/>
    <x v="3"/>
    <x v="3"/>
    <x v="3"/>
    <x v="16"/>
  </r>
  <r>
    <x v="6435"/>
    <x v="7"/>
    <x v="0"/>
    <x v="7"/>
    <x v="0"/>
    <x v="5"/>
    <n v="10360.86"/>
    <n v="186.49547999999999"/>
    <n v="4"/>
    <n v="41443.440000000002"/>
    <x v="6433"/>
    <n v="1.08"/>
    <n v="1231"/>
    <x v="196"/>
    <x v="1"/>
    <x v="1"/>
    <x v="1"/>
    <x v="11"/>
  </r>
  <r>
    <x v="6436"/>
    <x v="4"/>
    <x v="0"/>
    <x v="4"/>
    <x v="0"/>
    <x v="3"/>
    <n v="3208.55"/>
    <n v="57.753900000000002"/>
    <n v="2"/>
    <n v="6417.1"/>
    <x v="6434"/>
    <n v="3.54"/>
    <n v="399"/>
    <x v="194"/>
    <x v="2"/>
    <x v="2"/>
    <x v="2"/>
    <x v="29"/>
  </r>
  <r>
    <x v="6437"/>
    <x v="0"/>
    <x v="0"/>
    <x v="0"/>
    <x v="1"/>
    <x v="4"/>
    <n v="11525.53"/>
    <n v="207.45954"/>
    <n v="3"/>
    <n v="34576.589999999997"/>
    <x v="6435"/>
    <n v="3.26"/>
    <n v="1040"/>
    <x v="0"/>
    <x v="0"/>
    <x v="0"/>
    <x v="0"/>
    <x v="0"/>
  </r>
  <r>
    <x v="6438"/>
    <x v="5"/>
    <x v="1"/>
    <x v="5"/>
    <x v="2"/>
    <x v="2"/>
    <n v="16939.05"/>
    <n v="304.90289999999999"/>
    <n v="4"/>
    <n v="67756.2"/>
    <x v="6436"/>
    <n v="4.59"/>
    <n v="514"/>
    <x v="189"/>
    <x v="11"/>
    <x v="11"/>
    <x v="11"/>
    <x v="9"/>
  </r>
  <r>
    <x v="6439"/>
    <x v="5"/>
    <x v="1"/>
    <x v="5"/>
    <x v="1"/>
    <x v="4"/>
    <n v="6606.53"/>
    <n v="118.91753999999999"/>
    <n v="2"/>
    <n v="13213.06"/>
    <x v="6437"/>
    <n v="1.06"/>
    <n v="563"/>
    <x v="341"/>
    <x v="0"/>
    <x v="0"/>
    <x v="0"/>
    <x v="19"/>
  </r>
  <r>
    <x v="6440"/>
    <x v="7"/>
    <x v="0"/>
    <x v="7"/>
    <x v="0"/>
    <x v="2"/>
    <n v="1306.3900000000001"/>
    <n v="23.51502"/>
    <n v="3"/>
    <n v="3919.17"/>
    <x v="6438"/>
    <n v="4.62"/>
    <n v="3602"/>
    <x v="93"/>
    <x v="7"/>
    <x v="7"/>
    <x v="7"/>
    <x v="26"/>
  </r>
  <r>
    <x v="6441"/>
    <x v="5"/>
    <x v="1"/>
    <x v="5"/>
    <x v="0"/>
    <x v="0"/>
    <n v="13648.1"/>
    <n v="245.66579999999999"/>
    <n v="2"/>
    <n v="27296.2"/>
    <x v="6439"/>
    <n v="2.13"/>
    <n v="1822"/>
    <x v="87"/>
    <x v="11"/>
    <x v="11"/>
    <x v="11"/>
    <x v="5"/>
  </r>
  <r>
    <x v="6442"/>
    <x v="4"/>
    <x v="0"/>
    <x v="4"/>
    <x v="1"/>
    <x v="3"/>
    <n v="1586.88"/>
    <n v="28.563839999999999"/>
    <n v="3"/>
    <n v="4760.6400000000003"/>
    <x v="6440"/>
    <n v="2.5299999999999998"/>
    <n v="2108"/>
    <x v="59"/>
    <x v="6"/>
    <x v="6"/>
    <x v="6"/>
    <x v="20"/>
  </r>
  <r>
    <x v="6443"/>
    <x v="6"/>
    <x v="4"/>
    <x v="6"/>
    <x v="0"/>
    <x v="1"/>
    <n v="7003.15"/>
    <n v="126.05669999999998"/>
    <n v="3"/>
    <n v="21009.45"/>
    <x v="6441"/>
    <n v="2.16"/>
    <n v="1802"/>
    <x v="7"/>
    <x v="6"/>
    <x v="6"/>
    <x v="6"/>
    <x v="7"/>
  </r>
  <r>
    <x v="6444"/>
    <x v="7"/>
    <x v="0"/>
    <x v="7"/>
    <x v="2"/>
    <x v="0"/>
    <n v="6561.34"/>
    <n v="118.10411999999999"/>
    <n v="3"/>
    <n v="19684.02"/>
    <x v="6442"/>
    <n v="1.01"/>
    <n v="4560"/>
    <x v="75"/>
    <x v="1"/>
    <x v="1"/>
    <x v="1"/>
    <x v="17"/>
  </r>
  <r>
    <x v="6445"/>
    <x v="2"/>
    <x v="2"/>
    <x v="2"/>
    <x v="2"/>
    <x v="3"/>
    <n v="7753.78"/>
    <n v="139.56804"/>
    <n v="3"/>
    <n v="23261.34"/>
    <x v="6443"/>
    <n v="4.6900000000000004"/>
    <n v="1345"/>
    <x v="252"/>
    <x v="1"/>
    <x v="1"/>
    <x v="1"/>
    <x v="12"/>
  </r>
  <r>
    <x v="6446"/>
    <x v="3"/>
    <x v="3"/>
    <x v="3"/>
    <x v="1"/>
    <x v="1"/>
    <n v="12993.65"/>
    <n v="233.88569999999999"/>
    <n v="5"/>
    <n v="64968.25"/>
    <x v="6444"/>
    <n v="3.35"/>
    <n v="3053"/>
    <x v="278"/>
    <x v="6"/>
    <x v="6"/>
    <x v="6"/>
    <x v="1"/>
  </r>
  <r>
    <x v="6447"/>
    <x v="4"/>
    <x v="0"/>
    <x v="4"/>
    <x v="1"/>
    <x v="1"/>
    <n v="4747.6400000000003"/>
    <n v="85.457520000000002"/>
    <n v="5"/>
    <n v="23738.2"/>
    <x v="6445"/>
    <n v="4.3"/>
    <n v="4096"/>
    <x v="325"/>
    <x v="0"/>
    <x v="0"/>
    <x v="0"/>
    <x v="22"/>
  </r>
  <r>
    <x v="6448"/>
    <x v="6"/>
    <x v="4"/>
    <x v="6"/>
    <x v="2"/>
    <x v="3"/>
    <n v="1352.24"/>
    <n v="24.340319999999998"/>
    <n v="3"/>
    <n v="4056.72"/>
    <x v="6446"/>
    <n v="4.4400000000000004"/>
    <n v="584"/>
    <x v="11"/>
    <x v="2"/>
    <x v="2"/>
    <x v="2"/>
    <x v="11"/>
  </r>
  <r>
    <x v="6449"/>
    <x v="1"/>
    <x v="1"/>
    <x v="1"/>
    <x v="1"/>
    <x v="5"/>
    <n v="16392.84"/>
    <n v="295.07112000000001"/>
    <n v="1"/>
    <n v="16392.84"/>
    <x v="6447"/>
    <n v="4.41"/>
    <n v="3450"/>
    <x v="134"/>
    <x v="8"/>
    <x v="8"/>
    <x v="8"/>
    <x v="23"/>
  </r>
  <r>
    <x v="6450"/>
    <x v="5"/>
    <x v="1"/>
    <x v="5"/>
    <x v="1"/>
    <x v="0"/>
    <n v="15279.69"/>
    <n v="275.03442000000001"/>
    <n v="4"/>
    <n v="61118.76"/>
    <x v="6448"/>
    <n v="4.0999999999999996"/>
    <n v="221"/>
    <x v="44"/>
    <x v="3"/>
    <x v="3"/>
    <x v="3"/>
    <x v="15"/>
  </r>
  <r>
    <x v="6451"/>
    <x v="5"/>
    <x v="1"/>
    <x v="5"/>
    <x v="0"/>
    <x v="1"/>
    <n v="3688.33"/>
    <n v="66.389939999999996"/>
    <n v="5"/>
    <n v="18441.650000000001"/>
    <x v="6449"/>
    <n v="2.38"/>
    <n v="3895"/>
    <x v="13"/>
    <x v="8"/>
    <x v="8"/>
    <x v="8"/>
    <x v="13"/>
  </r>
  <r>
    <x v="6452"/>
    <x v="1"/>
    <x v="1"/>
    <x v="1"/>
    <x v="0"/>
    <x v="0"/>
    <n v="16727.63"/>
    <n v="301.09733999999997"/>
    <n v="3"/>
    <n v="50182.89"/>
    <x v="6450"/>
    <n v="3.61"/>
    <n v="1984"/>
    <x v="28"/>
    <x v="7"/>
    <x v="7"/>
    <x v="7"/>
    <x v="5"/>
  </r>
  <r>
    <x v="6453"/>
    <x v="0"/>
    <x v="0"/>
    <x v="0"/>
    <x v="1"/>
    <x v="0"/>
    <n v="15561.39"/>
    <n v="280.10501999999997"/>
    <n v="2"/>
    <n v="31122.78"/>
    <x v="6451"/>
    <n v="2.0499999999999998"/>
    <n v="3281"/>
    <x v="261"/>
    <x v="7"/>
    <x v="7"/>
    <x v="7"/>
    <x v="29"/>
  </r>
  <r>
    <x v="6454"/>
    <x v="3"/>
    <x v="3"/>
    <x v="3"/>
    <x v="2"/>
    <x v="5"/>
    <n v="16223.88"/>
    <n v="292.02983999999998"/>
    <n v="1"/>
    <n v="16223.88"/>
    <x v="6452"/>
    <n v="1.49"/>
    <n v="1493"/>
    <x v="212"/>
    <x v="10"/>
    <x v="10"/>
    <x v="10"/>
    <x v="20"/>
  </r>
  <r>
    <x v="6455"/>
    <x v="9"/>
    <x v="1"/>
    <x v="9"/>
    <x v="1"/>
    <x v="2"/>
    <n v="5176.18"/>
    <n v="93.171239999999997"/>
    <n v="2"/>
    <n v="10352.36"/>
    <x v="6453"/>
    <n v="2.88"/>
    <n v="3149"/>
    <x v="281"/>
    <x v="1"/>
    <x v="1"/>
    <x v="1"/>
    <x v="13"/>
  </r>
  <r>
    <x v="6456"/>
    <x v="4"/>
    <x v="0"/>
    <x v="4"/>
    <x v="0"/>
    <x v="0"/>
    <n v="14487.88"/>
    <n v="260.78183999999999"/>
    <n v="4"/>
    <n v="57951.519999999997"/>
    <x v="6454"/>
    <n v="2.0499999999999998"/>
    <n v="2991"/>
    <x v="73"/>
    <x v="4"/>
    <x v="4"/>
    <x v="4"/>
    <x v="0"/>
  </r>
  <r>
    <x v="6457"/>
    <x v="6"/>
    <x v="4"/>
    <x v="6"/>
    <x v="2"/>
    <x v="3"/>
    <n v="7089.72"/>
    <n v="127.61496"/>
    <n v="1"/>
    <n v="7089.72"/>
    <x v="6455"/>
    <n v="1.37"/>
    <n v="1263"/>
    <x v="78"/>
    <x v="0"/>
    <x v="0"/>
    <x v="0"/>
    <x v="12"/>
  </r>
  <r>
    <x v="6458"/>
    <x v="2"/>
    <x v="2"/>
    <x v="2"/>
    <x v="2"/>
    <x v="2"/>
    <n v="1619.31"/>
    <n v="29.147579999999998"/>
    <n v="2"/>
    <n v="3238.62"/>
    <x v="6456"/>
    <n v="3.72"/>
    <n v="2919"/>
    <x v="212"/>
    <x v="10"/>
    <x v="10"/>
    <x v="10"/>
    <x v="20"/>
  </r>
  <r>
    <x v="6459"/>
    <x v="0"/>
    <x v="0"/>
    <x v="0"/>
    <x v="1"/>
    <x v="4"/>
    <n v="6831.9"/>
    <n v="122.97419999999998"/>
    <n v="5"/>
    <n v="34159.5"/>
    <x v="6457"/>
    <n v="3.14"/>
    <n v="35"/>
    <x v="62"/>
    <x v="2"/>
    <x v="2"/>
    <x v="2"/>
    <x v="13"/>
  </r>
  <r>
    <x v="6460"/>
    <x v="9"/>
    <x v="1"/>
    <x v="9"/>
    <x v="1"/>
    <x v="0"/>
    <n v="8840.7199999999993"/>
    <n v="159.13295999999997"/>
    <n v="1"/>
    <n v="8840.7199999999993"/>
    <x v="6458"/>
    <n v="3.65"/>
    <n v="708"/>
    <x v="323"/>
    <x v="1"/>
    <x v="1"/>
    <x v="1"/>
    <x v="16"/>
  </r>
  <r>
    <x v="6461"/>
    <x v="2"/>
    <x v="2"/>
    <x v="2"/>
    <x v="0"/>
    <x v="5"/>
    <n v="9849.75"/>
    <n v="177.29549999999998"/>
    <n v="2"/>
    <n v="19699.5"/>
    <x v="6459"/>
    <n v="2.52"/>
    <n v="2366"/>
    <x v="264"/>
    <x v="1"/>
    <x v="1"/>
    <x v="1"/>
    <x v="9"/>
  </r>
  <r>
    <x v="6462"/>
    <x v="2"/>
    <x v="2"/>
    <x v="2"/>
    <x v="1"/>
    <x v="5"/>
    <n v="804.98"/>
    <n v="14.48964"/>
    <n v="4"/>
    <n v="3219.92"/>
    <x v="6460"/>
    <n v="2.66"/>
    <n v="3005"/>
    <x v="251"/>
    <x v="4"/>
    <x v="4"/>
    <x v="4"/>
    <x v="15"/>
  </r>
  <r>
    <x v="6463"/>
    <x v="8"/>
    <x v="3"/>
    <x v="8"/>
    <x v="0"/>
    <x v="5"/>
    <n v="5228.12"/>
    <n v="94.106159999999988"/>
    <n v="5"/>
    <n v="26140.6"/>
    <x v="6461"/>
    <n v="3.96"/>
    <n v="4402"/>
    <x v="93"/>
    <x v="7"/>
    <x v="7"/>
    <x v="7"/>
    <x v="26"/>
  </r>
  <r>
    <x v="6464"/>
    <x v="7"/>
    <x v="0"/>
    <x v="7"/>
    <x v="1"/>
    <x v="5"/>
    <n v="7235.93"/>
    <n v="130.24673999999999"/>
    <n v="1"/>
    <n v="7235.93"/>
    <x v="6462"/>
    <n v="2.0099999999999998"/>
    <n v="3722"/>
    <x v="69"/>
    <x v="0"/>
    <x v="0"/>
    <x v="0"/>
    <x v="20"/>
  </r>
  <r>
    <x v="6465"/>
    <x v="1"/>
    <x v="1"/>
    <x v="1"/>
    <x v="1"/>
    <x v="5"/>
    <n v="3577.27"/>
    <n v="64.390859999999989"/>
    <n v="1"/>
    <n v="3577.27"/>
    <x v="6463"/>
    <n v="3.46"/>
    <n v="2486"/>
    <x v="293"/>
    <x v="9"/>
    <x v="9"/>
    <x v="9"/>
    <x v="28"/>
  </r>
  <r>
    <x v="6466"/>
    <x v="8"/>
    <x v="3"/>
    <x v="8"/>
    <x v="1"/>
    <x v="0"/>
    <n v="10837.16"/>
    <n v="195.06887999999998"/>
    <n v="4"/>
    <n v="43348.639999999999"/>
    <x v="6464"/>
    <n v="2.1"/>
    <n v="452"/>
    <x v="157"/>
    <x v="7"/>
    <x v="7"/>
    <x v="7"/>
    <x v="9"/>
  </r>
  <r>
    <x v="6467"/>
    <x v="0"/>
    <x v="0"/>
    <x v="0"/>
    <x v="0"/>
    <x v="1"/>
    <n v="479.74"/>
    <n v="8.6353200000000001"/>
    <n v="5"/>
    <n v="2398.6999999999998"/>
    <x v="6465"/>
    <n v="4.6100000000000003"/>
    <n v="544"/>
    <x v="345"/>
    <x v="4"/>
    <x v="4"/>
    <x v="4"/>
    <x v="8"/>
  </r>
  <r>
    <x v="6468"/>
    <x v="9"/>
    <x v="1"/>
    <x v="9"/>
    <x v="1"/>
    <x v="4"/>
    <n v="5826.75"/>
    <n v="104.88149999999999"/>
    <n v="5"/>
    <n v="29133.75"/>
    <x v="6466"/>
    <n v="4.21"/>
    <n v="53"/>
    <x v="166"/>
    <x v="0"/>
    <x v="0"/>
    <x v="0"/>
    <x v="10"/>
  </r>
  <r>
    <x v="6469"/>
    <x v="2"/>
    <x v="2"/>
    <x v="2"/>
    <x v="1"/>
    <x v="4"/>
    <n v="10701.76"/>
    <n v="192.63167999999999"/>
    <n v="5"/>
    <n v="53508.800000000003"/>
    <x v="6467"/>
    <n v="4.21"/>
    <n v="4242"/>
    <x v="29"/>
    <x v="5"/>
    <x v="5"/>
    <x v="5"/>
    <x v="19"/>
  </r>
  <r>
    <x v="6470"/>
    <x v="6"/>
    <x v="4"/>
    <x v="6"/>
    <x v="0"/>
    <x v="1"/>
    <n v="14088.7"/>
    <n v="253.5966"/>
    <n v="3"/>
    <n v="42266.1"/>
    <x v="6468"/>
    <n v="2.14"/>
    <n v="3283"/>
    <x v="331"/>
    <x v="8"/>
    <x v="8"/>
    <x v="8"/>
    <x v="2"/>
  </r>
  <r>
    <x v="6471"/>
    <x v="7"/>
    <x v="0"/>
    <x v="7"/>
    <x v="0"/>
    <x v="3"/>
    <n v="13827.29"/>
    <n v="248.89122"/>
    <n v="1"/>
    <n v="13827.29"/>
    <x v="6469"/>
    <n v="4.87"/>
    <n v="178"/>
    <x v="52"/>
    <x v="3"/>
    <x v="3"/>
    <x v="3"/>
    <x v="24"/>
  </r>
  <r>
    <x v="6472"/>
    <x v="8"/>
    <x v="3"/>
    <x v="8"/>
    <x v="2"/>
    <x v="2"/>
    <n v="7043.35"/>
    <n v="126.7803"/>
    <n v="3"/>
    <n v="21130.05"/>
    <x v="6470"/>
    <n v="2.52"/>
    <n v="4350"/>
    <x v="150"/>
    <x v="8"/>
    <x v="8"/>
    <x v="8"/>
    <x v="6"/>
  </r>
  <r>
    <x v="6473"/>
    <x v="7"/>
    <x v="0"/>
    <x v="7"/>
    <x v="0"/>
    <x v="5"/>
    <n v="11662.27"/>
    <n v="209.92086"/>
    <n v="1"/>
    <n v="11662.27"/>
    <x v="6471"/>
    <n v="2.23"/>
    <n v="511"/>
    <x v="323"/>
    <x v="1"/>
    <x v="1"/>
    <x v="1"/>
    <x v="16"/>
  </r>
  <r>
    <x v="6474"/>
    <x v="5"/>
    <x v="1"/>
    <x v="5"/>
    <x v="2"/>
    <x v="1"/>
    <n v="11587.25"/>
    <n v="208.57049999999998"/>
    <n v="3"/>
    <n v="34761.75"/>
    <x v="6472"/>
    <n v="2.83"/>
    <n v="4317"/>
    <x v="346"/>
    <x v="9"/>
    <x v="9"/>
    <x v="9"/>
    <x v="12"/>
  </r>
  <r>
    <x v="6475"/>
    <x v="4"/>
    <x v="0"/>
    <x v="4"/>
    <x v="0"/>
    <x v="0"/>
    <n v="5533.39"/>
    <n v="99.601020000000005"/>
    <n v="1"/>
    <n v="5533.39"/>
    <x v="6473"/>
    <n v="4.7699999999999996"/>
    <n v="2209"/>
    <x v="251"/>
    <x v="4"/>
    <x v="4"/>
    <x v="4"/>
    <x v="15"/>
  </r>
  <r>
    <x v="6476"/>
    <x v="1"/>
    <x v="1"/>
    <x v="1"/>
    <x v="0"/>
    <x v="2"/>
    <n v="6113.14"/>
    <n v="110.03652"/>
    <n v="1"/>
    <n v="6113.14"/>
    <x v="6474"/>
    <n v="1.44"/>
    <n v="1303"/>
    <x v="86"/>
    <x v="5"/>
    <x v="5"/>
    <x v="5"/>
    <x v="22"/>
  </r>
  <r>
    <x v="6477"/>
    <x v="1"/>
    <x v="1"/>
    <x v="1"/>
    <x v="2"/>
    <x v="2"/>
    <n v="12766.19"/>
    <n v="229.79141999999999"/>
    <n v="4"/>
    <n v="51064.76"/>
    <x v="6475"/>
    <n v="3.98"/>
    <n v="1906"/>
    <x v="59"/>
    <x v="6"/>
    <x v="6"/>
    <x v="6"/>
    <x v="20"/>
  </r>
  <r>
    <x v="6478"/>
    <x v="9"/>
    <x v="1"/>
    <x v="9"/>
    <x v="0"/>
    <x v="0"/>
    <n v="7039.79"/>
    <n v="126.71621999999999"/>
    <n v="5"/>
    <n v="35198.949999999997"/>
    <x v="6476"/>
    <n v="2.67"/>
    <n v="4350"/>
    <x v="6"/>
    <x v="3"/>
    <x v="3"/>
    <x v="3"/>
    <x v="6"/>
  </r>
  <r>
    <x v="6479"/>
    <x v="0"/>
    <x v="0"/>
    <x v="0"/>
    <x v="2"/>
    <x v="3"/>
    <n v="19822.13"/>
    <n v="356.79834"/>
    <n v="3"/>
    <n v="59466.39"/>
    <x v="6477"/>
    <n v="3.96"/>
    <n v="2227"/>
    <x v="332"/>
    <x v="5"/>
    <x v="5"/>
    <x v="5"/>
    <x v="28"/>
  </r>
  <r>
    <x v="6480"/>
    <x v="1"/>
    <x v="1"/>
    <x v="1"/>
    <x v="2"/>
    <x v="2"/>
    <n v="7720.47"/>
    <n v="138.96845999999999"/>
    <n v="4"/>
    <n v="30881.88"/>
    <x v="6478"/>
    <n v="4.2300000000000004"/>
    <n v="591"/>
    <x v="244"/>
    <x v="3"/>
    <x v="3"/>
    <x v="3"/>
    <x v="22"/>
  </r>
  <r>
    <x v="6481"/>
    <x v="9"/>
    <x v="1"/>
    <x v="9"/>
    <x v="1"/>
    <x v="3"/>
    <n v="18842.57"/>
    <n v="339.16625999999997"/>
    <n v="2"/>
    <n v="37685.14"/>
    <x v="6479"/>
    <n v="1.95"/>
    <n v="2616"/>
    <x v="163"/>
    <x v="3"/>
    <x v="3"/>
    <x v="3"/>
    <x v="25"/>
  </r>
  <r>
    <x v="6482"/>
    <x v="7"/>
    <x v="0"/>
    <x v="7"/>
    <x v="1"/>
    <x v="2"/>
    <n v="254.38"/>
    <n v="4.5788399999999996"/>
    <n v="5"/>
    <n v="1271.9000000000001"/>
    <x v="6480"/>
    <n v="4.4000000000000004"/>
    <n v="3047"/>
    <x v="307"/>
    <x v="2"/>
    <x v="2"/>
    <x v="2"/>
    <x v="10"/>
  </r>
  <r>
    <x v="6483"/>
    <x v="6"/>
    <x v="4"/>
    <x v="6"/>
    <x v="2"/>
    <x v="5"/>
    <n v="19648.509999999998"/>
    <n v="353.67317999999995"/>
    <n v="2"/>
    <n v="39297.019999999997"/>
    <x v="6481"/>
    <n v="3.25"/>
    <n v="3250"/>
    <x v="33"/>
    <x v="0"/>
    <x v="0"/>
    <x v="0"/>
    <x v="9"/>
  </r>
  <r>
    <x v="6484"/>
    <x v="8"/>
    <x v="3"/>
    <x v="8"/>
    <x v="1"/>
    <x v="3"/>
    <n v="9023.81"/>
    <n v="162.42857999999998"/>
    <n v="3"/>
    <n v="27071.43"/>
    <x v="6482"/>
    <n v="2.2799999999999998"/>
    <n v="626"/>
    <x v="316"/>
    <x v="6"/>
    <x v="6"/>
    <x v="6"/>
    <x v="29"/>
  </r>
  <r>
    <x v="6485"/>
    <x v="9"/>
    <x v="1"/>
    <x v="9"/>
    <x v="0"/>
    <x v="4"/>
    <n v="19515.8"/>
    <n v="351.28439999999995"/>
    <n v="5"/>
    <n v="97579"/>
    <x v="6483"/>
    <n v="2.37"/>
    <n v="2515"/>
    <x v="21"/>
    <x v="6"/>
    <x v="6"/>
    <x v="6"/>
    <x v="5"/>
  </r>
  <r>
    <x v="6486"/>
    <x v="1"/>
    <x v="1"/>
    <x v="1"/>
    <x v="1"/>
    <x v="0"/>
    <n v="2926.42"/>
    <n v="52.675559999999997"/>
    <n v="4"/>
    <n v="11705.68"/>
    <x v="6484"/>
    <n v="3.13"/>
    <n v="1917"/>
    <x v="251"/>
    <x v="4"/>
    <x v="4"/>
    <x v="4"/>
    <x v="15"/>
  </r>
  <r>
    <x v="6487"/>
    <x v="9"/>
    <x v="1"/>
    <x v="9"/>
    <x v="2"/>
    <x v="4"/>
    <n v="10644.43"/>
    <n v="191.59974"/>
    <n v="3"/>
    <n v="31933.29"/>
    <x v="6485"/>
    <n v="2.72"/>
    <n v="2735"/>
    <x v="84"/>
    <x v="10"/>
    <x v="10"/>
    <x v="10"/>
    <x v="9"/>
  </r>
  <r>
    <x v="6488"/>
    <x v="3"/>
    <x v="3"/>
    <x v="3"/>
    <x v="1"/>
    <x v="2"/>
    <n v="8072.33"/>
    <n v="145.30194"/>
    <n v="2"/>
    <n v="16144.66"/>
    <x v="6486"/>
    <n v="2.92"/>
    <n v="4200"/>
    <x v="313"/>
    <x v="4"/>
    <x v="4"/>
    <x v="4"/>
    <x v="26"/>
  </r>
  <r>
    <x v="6489"/>
    <x v="1"/>
    <x v="1"/>
    <x v="1"/>
    <x v="2"/>
    <x v="5"/>
    <n v="11203.98"/>
    <n v="201.67163999999997"/>
    <n v="4"/>
    <n v="44815.92"/>
    <x v="6487"/>
    <n v="1.44"/>
    <n v="1133"/>
    <x v="102"/>
    <x v="3"/>
    <x v="3"/>
    <x v="3"/>
    <x v="26"/>
  </r>
  <r>
    <x v="6490"/>
    <x v="5"/>
    <x v="1"/>
    <x v="5"/>
    <x v="1"/>
    <x v="5"/>
    <n v="2749.96"/>
    <n v="49.499279999999999"/>
    <n v="1"/>
    <n v="2749.96"/>
    <x v="6488"/>
    <n v="4.07"/>
    <n v="937"/>
    <x v="166"/>
    <x v="0"/>
    <x v="0"/>
    <x v="0"/>
    <x v="10"/>
  </r>
  <r>
    <x v="6491"/>
    <x v="4"/>
    <x v="0"/>
    <x v="4"/>
    <x v="0"/>
    <x v="2"/>
    <n v="2802.24"/>
    <n v="50.440319999999993"/>
    <n v="3"/>
    <n v="8406.7199999999993"/>
    <x v="6489"/>
    <n v="2.4500000000000002"/>
    <n v="782"/>
    <x v="344"/>
    <x v="7"/>
    <x v="7"/>
    <x v="7"/>
    <x v="14"/>
  </r>
  <r>
    <x v="6492"/>
    <x v="1"/>
    <x v="1"/>
    <x v="1"/>
    <x v="1"/>
    <x v="0"/>
    <n v="8270.23"/>
    <n v="148.86413999999999"/>
    <n v="2"/>
    <n v="16540.46"/>
    <x v="6490"/>
    <n v="3.17"/>
    <n v="4014"/>
    <x v="26"/>
    <x v="2"/>
    <x v="2"/>
    <x v="2"/>
    <x v="9"/>
  </r>
  <r>
    <x v="6493"/>
    <x v="6"/>
    <x v="4"/>
    <x v="6"/>
    <x v="0"/>
    <x v="0"/>
    <n v="19121.61"/>
    <n v="344.18897999999996"/>
    <n v="4"/>
    <n v="76486.44"/>
    <x v="6491"/>
    <n v="2.5"/>
    <n v="732"/>
    <x v="23"/>
    <x v="6"/>
    <x v="6"/>
    <x v="6"/>
    <x v="17"/>
  </r>
  <r>
    <x v="6494"/>
    <x v="7"/>
    <x v="0"/>
    <x v="7"/>
    <x v="0"/>
    <x v="1"/>
    <n v="2352.09"/>
    <n v="42.337620000000001"/>
    <n v="4"/>
    <n v="9408.36"/>
    <x v="6492"/>
    <n v="1.33"/>
    <n v="1239"/>
    <x v="245"/>
    <x v="0"/>
    <x v="0"/>
    <x v="0"/>
    <x v="18"/>
  </r>
  <r>
    <x v="6495"/>
    <x v="1"/>
    <x v="1"/>
    <x v="1"/>
    <x v="1"/>
    <x v="5"/>
    <n v="11961.07"/>
    <n v="215.29925999999998"/>
    <n v="4"/>
    <n v="47844.28"/>
    <x v="6493"/>
    <n v="1.58"/>
    <n v="3903"/>
    <x v="255"/>
    <x v="7"/>
    <x v="7"/>
    <x v="7"/>
    <x v="3"/>
  </r>
  <r>
    <x v="6496"/>
    <x v="5"/>
    <x v="1"/>
    <x v="5"/>
    <x v="0"/>
    <x v="3"/>
    <n v="15966.82"/>
    <n v="287.40276"/>
    <n v="2"/>
    <n v="31933.64"/>
    <x v="6494"/>
    <n v="4.58"/>
    <n v="2564"/>
    <x v="140"/>
    <x v="1"/>
    <x v="1"/>
    <x v="1"/>
    <x v="23"/>
  </r>
  <r>
    <x v="6497"/>
    <x v="8"/>
    <x v="3"/>
    <x v="8"/>
    <x v="2"/>
    <x v="2"/>
    <n v="14248.59"/>
    <n v="256.47461999999996"/>
    <n v="1"/>
    <n v="14248.59"/>
    <x v="6495"/>
    <n v="3.46"/>
    <n v="1515"/>
    <x v="168"/>
    <x v="11"/>
    <x v="11"/>
    <x v="11"/>
    <x v="30"/>
  </r>
  <r>
    <x v="6498"/>
    <x v="9"/>
    <x v="1"/>
    <x v="9"/>
    <x v="2"/>
    <x v="3"/>
    <n v="11841.3"/>
    <n v="213.14339999999996"/>
    <n v="1"/>
    <n v="11841.3"/>
    <x v="6496"/>
    <n v="2.85"/>
    <n v="4438"/>
    <x v="111"/>
    <x v="6"/>
    <x v="6"/>
    <x v="6"/>
    <x v="13"/>
  </r>
  <r>
    <x v="6499"/>
    <x v="1"/>
    <x v="1"/>
    <x v="1"/>
    <x v="2"/>
    <x v="3"/>
    <n v="16387.29"/>
    <n v="294.97122000000002"/>
    <n v="1"/>
    <n v="16387.29"/>
    <x v="6497"/>
    <n v="1.37"/>
    <n v="2411"/>
    <x v="150"/>
    <x v="8"/>
    <x v="8"/>
    <x v="8"/>
    <x v="6"/>
  </r>
  <r>
    <x v="6500"/>
    <x v="0"/>
    <x v="0"/>
    <x v="0"/>
    <x v="2"/>
    <x v="4"/>
    <n v="8409.06"/>
    <n v="151.36307999999997"/>
    <n v="2"/>
    <n v="16818.12"/>
    <x v="6498"/>
    <n v="4.0999999999999996"/>
    <n v="2061"/>
    <x v="150"/>
    <x v="8"/>
    <x v="8"/>
    <x v="8"/>
    <x v="6"/>
  </r>
  <r>
    <x v="6501"/>
    <x v="7"/>
    <x v="0"/>
    <x v="7"/>
    <x v="1"/>
    <x v="0"/>
    <n v="13866.04"/>
    <n v="249.58872"/>
    <n v="1"/>
    <n v="13866.04"/>
    <x v="6499"/>
    <n v="4.43"/>
    <n v="2083"/>
    <x v="356"/>
    <x v="8"/>
    <x v="8"/>
    <x v="8"/>
    <x v="24"/>
  </r>
  <r>
    <x v="6502"/>
    <x v="9"/>
    <x v="1"/>
    <x v="9"/>
    <x v="2"/>
    <x v="1"/>
    <n v="15726.99"/>
    <n v="283.08581999999996"/>
    <n v="2"/>
    <n v="31453.98"/>
    <x v="6500"/>
    <n v="2.14"/>
    <n v="357"/>
    <x v="283"/>
    <x v="0"/>
    <x v="0"/>
    <x v="0"/>
    <x v="3"/>
  </r>
  <r>
    <x v="6503"/>
    <x v="0"/>
    <x v="0"/>
    <x v="0"/>
    <x v="1"/>
    <x v="3"/>
    <n v="14217.81"/>
    <n v="255.92057999999997"/>
    <n v="5"/>
    <n v="71089.05"/>
    <x v="6501"/>
    <n v="2.89"/>
    <n v="3718"/>
    <x v="322"/>
    <x v="5"/>
    <x v="5"/>
    <x v="5"/>
    <x v="15"/>
  </r>
  <r>
    <x v="6504"/>
    <x v="7"/>
    <x v="0"/>
    <x v="7"/>
    <x v="1"/>
    <x v="2"/>
    <n v="9025.7199999999993"/>
    <n v="162.46295999999998"/>
    <n v="5"/>
    <n v="45128.6"/>
    <x v="6502"/>
    <n v="3.43"/>
    <n v="4858"/>
    <x v="276"/>
    <x v="5"/>
    <x v="5"/>
    <x v="5"/>
    <x v="4"/>
  </r>
  <r>
    <x v="6505"/>
    <x v="5"/>
    <x v="1"/>
    <x v="5"/>
    <x v="1"/>
    <x v="2"/>
    <n v="16662.580000000002"/>
    <n v="299.92644000000001"/>
    <n v="2"/>
    <n v="33325.160000000003"/>
    <x v="6503"/>
    <n v="2.19"/>
    <n v="2893"/>
    <x v="139"/>
    <x v="5"/>
    <x v="5"/>
    <x v="5"/>
    <x v="11"/>
  </r>
  <r>
    <x v="6506"/>
    <x v="2"/>
    <x v="2"/>
    <x v="2"/>
    <x v="0"/>
    <x v="3"/>
    <n v="11043.42"/>
    <n v="198.78155999999998"/>
    <n v="1"/>
    <n v="11043.42"/>
    <x v="6504"/>
    <n v="4.07"/>
    <n v="3585"/>
    <x v="207"/>
    <x v="9"/>
    <x v="9"/>
    <x v="9"/>
    <x v="21"/>
  </r>
  <r>
    <x v="6507"/>
    <x v="2"/>
    <x v="2"/>
    <x v="2"/>
    <x v="2"/>
    <x v="5"/>
    <n v="3739.83"/>
    <n v="67.316939999999988"/>
    <n v="5"/>
    <n v="18699.150000000001"/>
    <x v="6505"/>
    <n v="2.87"/>
    <n v="347"/>
    <x v="306"/>
    <x v="1"/>
    <x v="1"/>
    <x v="1"/>
    <x v="0"/>
  </r>
  <r>
    <x v="6508"/>
    <x v="0"/>
    <x v="0"/>
    <x v="0"/>
    <x v="1"/>
    <x v="3"/>
    <n v="3054.25"/>
    <n v="54.976499999999994"/>
    <n v="2"/>
    <n v="6108.5"/>
    <x v="6506"/>
    <n v="2.7"/>
    <n v="2858"/>
    <x v="46"/>
    <x v="0"/>
    <x v="0"/>
    <x v="0"/>
    <x v="25"/>
  </r>
  <r>
    <x v="6509"/>
    <x v="2"/>
    <x v="2"/>
    <x v="2"/>
    <x v="0"/>
    <x v="0"/>
    <n v="14648.2"/>
    <n v="263.66759999999999"/>
    <n v="2"/>
    <n v="29296.400000000001"/>
    <x v="6507"/>
    <n v="4.93"/>
    <n v="2526"/>
    <x v="300"/>
    <x v="4"/>
    <x v="4"/>
    <x v="4"/>
    <x v="13"/>
  </r>
  <r>
    <x v="6510"/>
    <x v="4"/>
    <x v="0"/>
    <x v="4"/>
    <x v="0"/>
    <x v="5"/>
    <n v="5676.2"/>
    <n v="102.17159999999998"/>
    <n v="1"/>
    <n v="5676.2"/>
    <x v="6508"/>
    <n v="2.2599999999999998"/>
    <n v="4100"/>
    <x v="238"/>
    <x v="1"/>
    <x v="1"/>
    <x v="1"/>
    <x v="14"/>
  </r>
  <r>
    <x v="6511"/>
    <x v="5"/>
    <x v="1"/>
    <x v="5"/>
    <x v="1"/>
    <x v="2"/>
    <n v="14309.67"/>
    <n v="257.57405999999997"/>
    <n v="2"/>
    <n v="28619.34"/>
    <x v="6509"/>
    <n v="1.99"/>
    <n v="2843"/>
    <x v="117"/>
    <x v="3"/>
    <x v="3"/>
    <x v="3"/>
    <x v="18"/>
  </r>
  <r>
    <x v="6512"/>
    <x v="9"/>
    <x v="1"/>
    <x v="9"/>
    <x v="2"/>
    <x v="3"/>
    <n v="15689.6"/>
    <n v="282.4128"/>
    <n v="3"/>
    <n v="47068.800000000003"/>
    <x v="6510"/>
    <n v="4.17"/>
    <n v="3518"/>
    <x v="42"/>
    <x v="11"/>
    <x v="11"/>
    <x v="11"/>
    <x v="23"/>
  </r>
  <r>
    <x v="6513"/>
    <x v="7"/>
    <x v="0"/>
    <x v="7"/>
    <x v="2"/>
    <x v="5"/>
    <n v="19072.5"/>
    <n v="343.30499999999995"/>
    <n v="5"/>
    <n v="95362.5"/>
    <x v="6511"/>
    <n v="1.8"/>
    <n v="3802"/>
    <x v="13"/>
    <x v="8"/>
    <x v="8"/>
    <x v="8"/>
    <x v="13"/>
  </r>
  <r>
    <x v="6514"/>
    <x v="7"/>
    <x v="0"/>
    <x v="7"/>
    <x v="0"/>
    <x v="2"/>
    <n v="8468.68"/>
    <n v="152.43624"/>
    <n v="4"/>
    <n v="33874.720000000001"/>
    <x v="6512"/>
    <n v="3.72"/>
    <n v="3815"/>
    <x v="280"/>
    <x v="11"/>
    <x v="11"/>
    <x v="11"/>
    <x v="7"/>
  </r>
  <r>
    <x v="6515"/>
    <x v="6"/>
    <x v="4"/>
    <x v="6"/>
    <x v="0"/>
    <x v="2"/>
    <n v="19114.48"/>
    <n v="344.06063999999998"/>
    <n v="5"/>
    <n v="95572.4"/>
    <x v="6513"/>
    <n v="2.77"/>
    <n v="2646"/>
    <x v="144"/>
    <x v="5"/>
    <x v="5"/>
    <x v="5"/>
    <x v="13"/>
  </r>
  <r>
    <x v="6516"/>
    <x v="3"/>
    <x v="3"/>
    <x v="3"/>
    <x v="1"/>
    <x v="3"/>
    <n v="6892.77"/>
    <n v="124.06986000000001"/>
    <n v="4"/>
    <n v="27571.08"/>
    <x v="6514"/>
    <n v="2.38"/>
    <n v="4016"/>
    <x v="69"/>
    <x v="0"/>
    <x v="0"/>
    <x v="0"/>
    <x v="20"/>
  </r>
  <r>
    <x v="6517"/>
    <x v="2"/>
    <x v="2"/>
    <x v="2"/>
    <x v="1"/>
    <x v="4"/>
    <n v="3885.92"/>
    <n v="69.946559999999991"/>
    <n v="5"/>
    <n v="19429.599999999999"/>
    <x v="6515"/>
    <n v="4.28"/>
    <n v="3119"/>
    <x v="244"/>
    <x v="3"/>
    <x v="3"/>
    <x v="3"/>
    <x v="22"/>
  </r>
  <r>
    <x v="6518"/>
    <x v="2"/>
    <x v="2"/>
    <x v="2"/>
    <x v="0"/>
    <x v="2"/>
    <n v="4797.7700000000004"/>
    <n v="86.359859999999998"/>
    <n v="3"/>
    <n v="14393.31"/>
    <x v="6516"/>
    <n v="1.35"/>
    <n v="4861"/>
    <x v="53"/>
    <x v="4"/>
    <x v="4"/>
    <x v="4"/>
    <x v="21"/>
  </r>
  <r>
    <x v="6519"/>
    <x v="0"/>
    <x v="0"/>
    <x v="0"/>
    <x v="2"/>
    <x v="2"/>
    <n v="4317.3100000000004"/>
    <n v="77.711579999999998"/>
    <n v="5"/>
    <n v="21586.55"/>
    <x v="6517"/>
    <n v="2.29"/>
    <n v="3840"/>
    <x v="126"/>
    <x v="5"/>
    <x v="5"/>
    <x v="5"/>
    <x v="24"/>
  </r>
  <r>
    <x v="6520"/>
    <x v="3"/>
    <x v="3"/>
    <x v="3"/>
    <x v="1"/>
    <x v="1"/>
    <n v="2411.77"/>
    <n v="43.411859999999997"/>
    <n v="4"/>
    <n v="9647.08"/>
    <x v="6518"/>
    <n v="3.54"/>
    <n v="1452"/>
    <x v="254"/>
    <x v="11"/>
    <x v="11"/>
    <x v="11"/>
    <x v="27"/>
  </r>
  <r>
    <x v="6521"/>
    <x v="8"/>
    <x v="3"/>
    <x v="8"/>
    <x v="2"/>
    <x v="1"/>
    <n v="503.32"/>
    <n v="9.0597599999999989"/>
    <n v="5"/>
    <n v="2516.6"/>
    <x v="6519"/>
    <n v="4.8499999999999996"/>
    <n v="304"/>
    <x v="16"/>
    <x v="2"/>
    <x v="2"/>
    <x v="2"/>
    <x v="12"/>
  </r>
  <r>
    <x v="6522"/>
    <x v="9"/>
    <x v="1"/>
    <x v="9"/>
    <x v="2"/>
    <x v="2"/>
    <n v="3076.62"/>
    <n v="55.379159999999992"/>
    <n v="4"/>
    <n v="12306.48"/>
    <x v="6520"/>
    <n v="4.24"/>
    <n v="1480"/>
    <x v="10"/>
    <x v="4"/>
    <x v="4"/>
    <x v="4"/>
    <x v="10"/>
  </r>
  <r>
    <x v="6523"/>
    <x v="1"/>
    <x v="1"/>
    <x v="1"/>
    <x v="0"/>
    <x v="5"/>
    <n v="18579.98"/>
    <n v="334.43963999999994"/>
    <n v="4"/>
    <n v="74319.92"/>
    <x v="6521"/>
    <n v="4.6900000000000004"/>
    <n v="3057"/>
    <x v="36"/>
    <x v="11"/>
    <x v="11"/>
    <x v="11"/>
    <x v="22"/>
  </r>
  <r>
    <x v="6524"/>
    <x v="4"/>
    <x v="0"/>
    <x v="4"/>
    <x v="1"/>
    <x v="2"/>
    <n v="11125.88"/>
    <n v="200.26583999999997"/>
    <n v="2"/>
    <n v="22251.759999999998"/>
    <x v="6522"/>
    <n v="4.55"/>
    <n v="4812"/>
    <x v="346"/>
    <x v="9"/>
    <x v="9"/>
    <x v="9"/>
    <x v="12"/>
  </r>
  <r>
    <x v="6525"/>
    <x v="7"/>
    <x v="0"/>
    <x v="7"/>
    <x v="2"/>
    <x v="0"/>
    <n v="13259.96"/>
    <n v="238.67927999999998"/>
    <n v="3"/>
    <n v="39779.879999999997"/>
    <x v="6523"/>
    <n v="4.0199999999999996"/>
    <n v="4475"/>
    <x v="223"/>
    <x v="2"/>
    <x v="2"/>
    <x v="2"/>
    <x v="16"/>
  </r>
  <r>
    <x v="6526"/>
    <x v="6"/>
    <x v="4"/>
    <x v="6"/>
    <x v="1"/>
    <x v="5"/>
    <n v="6593.53"/>
    <n v="118.68353999999998"/>
    <n v="2"/>
    <n v="13187.06"/>
    <x v="6524"/>
    <n v="2.4900000000000002"/>
    <n v="1686"/>
    <x v="122"/>
    <x v="7"/>
    <x v="7"/>
    <x v="7"/>
    <x v="1"/>
  </r>
  <r>
    <x v="6527"/>
    <x v="1"/>
    <x v="1"/>
    <x v="1"/>
    <x v="2"/>
    <x v="2"/>
    <n v="10971.14"/>
    <n v="197.48051999999998"/>
    <n v="5"/>
    <n v="54855.7"/>
    <x v="6525"/>
    <n v="3.96"/>
    <n v="2153"/>
    <x v="95"/>
    <x v="10"/>
    <x v="10"/>
    <x v="10"/>
    <x v="25"/>
  </r>
  <r>
    <x v="6528"/>
    <x v="6"/>
    <x v="4"/>
    <x v="6"/>
    <x v="2"/>
    <x v="0"/>
    <n v="11542.16"/>
    <n v="207.75887999999998"/>
    <n v="1"/>
    <n v="11542.16"/>
    <x v="6526"/>
    <n v="2.66"/>
    <n v="1030"/>
    <x v="70"/>
    <x v="9"/>
    <x v="9"/>
    <x v="9"/>
    <x v="9"/>
  </r>
  <r>
    <x v="6529"/>
    <x v="8"/>
    <x v="3"/>
    <x v="8"/>
    <x v="1"/>
    <x v="0"/>
    <n v="8626.75"/>
    <n v="155.28149999999999"/>
    <n v="1"/>
    <n v="8626.75"/>
    <x v="6527"/>
    <n v="3.49"/>
    <n v="1326"/>
    <x v="147"/>
    <x v="4"/>
    <x v="4"/>
    <x v="4"/>
    <x v="23"/>
  </r>
  <r>
    <x v="6530"/>
    <x v="6"/>
    <x v="4"/>
    <x v="6"/>
    <x v="0"/>
    <x v="5"/>
    <n v="17839.099999999999"/>
    <n v="321.10379999999992"/>
    <n v="1"/>
    <n v="17839.099999999999"/>
    <x v="6528"/>
    <n v="3.03"/>
    <n v="600"/>
    <x v="321"/>
    <x v="5"/>
    <x v="5"/>
    <x v="5"/>
    <x v="30"/>
  </r>
  <r>
    <x v="6531"/>
    <x v="5"/>
    <x v="1"/>
    <x v="5"/>
    <x v="1"/>
    <x v="2"/>
    <n v="13417.96"/>
    <n v="241.52327999999997"/>
    <n v="5"/>
    <n v="67089.8"/>
    <x v="6529"/>
    <n v="1.77"/>
    <n v="1579"/>
    <x v="334"/>
    <x v="0"/>
    <x v="0"/>
    <x v="0"/>
    <x v="16"/>
  </r>
  <r>
    <x v="6532"/>
    <x v="5"/>
    <x v="1"/>
    <x v="5"/>
    <x v="2"/>
    <x v="2"/>
    <n v="9839.24"/>
    <n v="177.10631999999998"/>
    <n v="1"/>
    <n v="9839.24"/>
    <x v="6530"/>
    <n v="2.37"/>
    <n v="2846"/>
    <x v="289"/>
    <x v="3"/>
    <x v="3"/>
    <x v="3"/>
    <x v="23"/>
  </r>
  <r>
    <x v="6533"/>
    <x v="0"/>
    <x v="0"/>
    <x v="0"/>
    <x v="0"/>
    <x v="3"/>
    <n v="4930.3500000000004"/>
    <n v="88.746300000000005"/>
    <n v="4"/>
    <n v="19721.400000000001"/>
    <x v="6531"/>
    <n v="2.37"/>
    <n v="3327"/>
    <x v="3"/>
    <x v="3"/>
    <x v="3"/>
    <x v="3"/>
    <x v="3"/>
  </r>
  <r>
    <x v="6534"/>
    <x v="4"/>
    <x v="0"/>
    <x v="4"/>
    <x v="2"/>
    <x v="1"/>
    <n v="14433.66"/>
    <n v="259.80588"/>
    <n v="1"/>
    <n v="14433.66"/>
    <x v="6532"/>
    <n v="1.92"/>
    <n v="3026"/>
    <x v="15"/>
    <x v="4"/>
    <x v="4"/>
    <x v="4"/>
    <x v="6"/>
  </r>
  <r>
    <x v="6535"/>
    <x v="3"/>
    <x v="3"/>
    <x v="3"/>
    <x v="2"/>
    <x v="3"/>
    <n v="1931.5"/>
    <n v="34.766999999999996"/>
    <n v="5"/>
    <n v="9657.5"/>
    <x v="6533"/>
    <n v="3.46"/>
    <n v="511"/>
    <x v="96"/>
    <x v="1"/>
    <x v="1"/>
    <x v="1"/>
    <x v="10"/>
  </r>
  <r>
    <x v="6536"/>
    <x v="8"/>
    <x v="3"/>
    <x v="8"/>
    <x v="1"/>
    <x v="0"/>
    <n v="6472.08"/>
    <n v="116.49743999999998"/>
    <n v="4"/>
    <n v="25888.32"/>
    <x v="6534"/>
    <n v="2"/>
    <n v="252"/>
    <x v="184"/>
    <x v="10"/>
    <x v="10"/>
    <x v="10"/>
    <x v="10"/>
  </r>
  <r>
    <x v="6537"/>
    <x v="3"/>
    <x v="3"/>
    <x v="3"/>
    <x v="1"/>
    <x v="4"/>
    <n v="15902.66"/>
    <n v="286.24787999999995"/>
    <n v="2"/>
    <n v="31805.32"/>
    <x v="6535"/>
    <n v="2.5299999999999998"/>
    <n v="3015"/>
    <x v="36"/>
    <x v="11"/>
    <x v="11"/>
    <x v="11"/>
    <x v="22"/>
  </r>
  <r>
    <x v="6538"/>
    <x v="9"/>
    <x v="1"/>
    <x v="9"/>
    <x v="1"/>
    <x v="0"/>
    <n v="9933.34"/>
    <n v="178.80011999999999"/>
    <n v="2"/>
    <n v="19866.68"/>
    <x v="6536"/>
    <n v="4.24"/>
    <n v="3278"/>
    <x v="25"/>
    <x v="6"/>
    <x v="6"/>
    <x v="6"/>
    <x v="6"/>
  </r>
  <r>
    <x v="6539"/>
    <x v="4"/>
    <x v="0"/>
    <x v="4"/>
    <x v="0"/>
    <x v="4"/>
    <n v="15077.08"/>
    <n v="271.38743999999997"/>
    <n v="1"/>
    <n v="15077.08"/>
    <x v="6537"/>
    <n v="1.89"/>
    <n v="2992"/>
    <x v="178"/>
    <x v="8"/>
    <x v="8"/>
    <x v="8"/>
    <x v="5"/>
  </r>
  <r>
    <x v="6540"/>
    <x v="6"/>
    <x v="4"/>
    <x v="6"/>
    <x v="2"/>
    <x v="1"/>
    <n v="14789.92"/>
    <n v="266.21855999999997"/>
    <n v="4"/>
    <n v="59159.68"/>
    <x v="6538"/>
    <n v="3.86"/>
    <n v="792"/>
    <x v="74"/>
    <x v="0"/>
    <x v="0"/>
    <x v="0"/>
    <x v="1"/>
  </r>
  <r>
    <x v="6541"/>
    <x v="9"/>
    <x v="1"/>
    <x v="9"/>
    <x v="0"/>
    <x v="4"/>
    <n v="14074.25"/>
    <n v="253.33649999999997"/>
    <n v="1"/>
    <n v="14074.25"/>
    <x v="6539"/>
    <n v="2.59"/>
    <n v="661"/>
    <x v="95"/>
    <x v="10"/>
    <x v="10"/>
    <x v="10"/>
    <x v="25"/>
  </r>
  <r>
    <x v="6542"/>
    <x v="5"/>
    <x v="1"/>
    <x v="5"/>
    <x v="0"/>
    <x v="1"/>
    <n v="3400.97"/>
    <n v="61.217459999999988"/>
    <n v="4"/>
    <n v="13603.88"/>
    <x v="6540"/>
    <n v="1.99"/>
    <n v="2311"/>
    <x v="198"/>
    <x v="9"/>
    <x v="9"/>
    <x v="9"/>
    <x v="3"/>
  </r>
  <r>
    <x v="6543"/>
    <x v="5"/>
    <x v="1"/>
    <x v="5"/>
    <x v="1"/>
    <x v="1"/>
    <n v="3484.37"/>
    <n v="62.718659999999993"/>
    <n v="4"/>
    <n v="13937.48"/>
    <x v="6541"/>
    <n v="3.08"/>
    <n v="2442"/>
    <x v="166"/>
    <x v="0"/>
    <x v="0"/>
    <x v="0"/>
    <x v="10"/>
  </r>
  <r>
    <x v="6544"/>
    <x v="8"/>
    <x v="3"/>
    <x v="8"/>
    <x v="0"/>
    <x v="1"/>
    <n v="14635.82"/>
    <n v="263.44475999999997"/>
    <n v="1"/>
    <n v="14635.82"/>
    <x v="6542"/>
    <n v="3.38"/>
    <n v="4106"/>
    <x v="211"/>
    <x v="2"/>
    <x v="2"/>
    <x v="2"/>
    <x v="14"/>
  </r>
  <r>
    <x v="6545"/>
    <x v="8"/>
    <x v="3"/>
    <x v="8"/>
    <x v="1"/>
    <x v="1"/>
    <n v="12963.72"/>
    <n v="233.34695999999997"/>
    <n v="3"/>
    <n v="38891.160000000003"/>
    <x v="6543"/>
    <n v="2.2200000000000002"/>
    <n v="4058"/>
    <x v="319"/>
    <x v="3"/>
    <x v="3"/>
    <x v="3"/>
    <x v="14"/>
  </r>
  <r>
    <x v="6546"/>
    <x v="0"/>
    <x v="0"/>
    <x v="0"/>
    <x v="0"/>
    <x v="4"/>
    <n v="11032.83"/>
    <n v="198.59093999999999"/>
    <n v="5"/>
    <n v="55164.15"/>
    <x v="6544"/>
    <n v="4.9400000000000004"/>
    <n v="531"/>
    <x v="357"/>
    <x v="9"/>
    <x v="9"/>
    <x v="9"/>
    <x v="4"/>
  </r>
  <r>
    <x v="6547"/>
    <x v="1"/>
    <x v="1"/>
    <x v="1"/>
    <x v="2"/>
    <x v="1"/>
    <n v="699.68"/>
    <n v="12.594239999999997"/>
    <n v="1"/>
    <n v="699.68"/>
    <x v="6545"/>
    <n v="3.17"/>
    <n v="4043"/>
    <x v="31"/>
    <x v="2"/>
    <x v="2"/>
    <x v="2"/>
    <x v="20"/>
  </r>
  <r>
    <x v="6548"/>
    <x v="2"/>
    <x v="2"/>
    <x v="2"/>
    <x v="0"/>
    <x v="1"/>
    <n v="4857.7"/>
    <n v="87.438599999999994"/>
    <n v="1"/>
    <n v="4857.7"/>
    <x v="6546"/>
    <n v="4.4800000000000004"/>
    <n v="3177"/>
    <x v="87"/>
    <x v="11"/>
    <x v="11"/>
    <x v="11"/>
    <x v="5"/>
  </r>
  <r>
    <x v="6549"/>
    <x v="3"/>
    <x v="3"/>
    <x v="3"/>
    <x v="1"/>
    <x v="4"/>
    <n v="15644.65"/>
    <n v="281.60369999999995"/>
    <n v="4"/>
    <n v="62578.6"/>
    <x v="6547"/>
    <n v="1.24"/>
    <n v="2403"/>
    <x v="273"/>
    <x v="11"/>
    <x v="11"/>
    <x v="11"/>
    <x v="16"/>
  </r>
  <r>
    <x v="6550"/>
    <x v="7"/>
    <x v="0"/>
    <x v="7"/>
    <x v="0"/>
    <x v="2"/>
    <n v="16856.62"/>
    <n v="303.41915999999998"/>
    <n v="3"/>
    <n v="50569.86"/>
    <x v="6548"/>
    <n v="4.49"/>
    <n v="3568"/>
    <x v="258"/>
    <x v="10"/>
    <x v="10"/>
    <x v="10"/>
    <x v="4"/>
  </r>
  <r>
    <x v="6551"/>
    <x v="6"/>
    <x v="4"/>
    <x v="6"/>
    <x v="1"/>
    <x v="1"/>
    <n v="686.69"/>
    <n v="12.36042"/>
    <n v="3"/>
    <n v="2060.0700000000002"/>
    <x v="6549"/>
    <n v="4.5199999999999996"/>
    <n v="927"/>
    <x v="241"/>
    <x v="9"/>
    <x v="9"/>
    <x v="9"/>
    <x v="18"/>
  </r>
  <r>
    <x v="6552"/>
    <x v="5"/>
    <x v="1"/>
    <x v="5"/>
    <x v="0"/>
    <x v="5"/>
    <n v="7044.63"/>
    <n v="126.80333999999999"/>
    <n v="3"/>
    <n v="21133.89"/>
    <x v="6550"/>
    <n v="2.94"/>
    <n v="3315"/>
    <x v="291"/>
    <x v="1"/>
    <x v="1"/>
    <x v="1"/>
    <x v="21"/>
  </r>
  <r>
    <x v="6553"/>
    <x v="7"/>
    <x v="0"/>
    <x v="7"/>
    <x v="1"/>
    <x v="5"/>
    <n v="464.69"/>
    <n v="8.3644199999999991"/>
    <n v="1"/>
    <n v="464.69"/>
    <x v="6551"/>
    <n v="1.0900000000000001"/>
    <n v="2336"/>
    <x v="257"/>
    <x v="7"/>
    <x v="7"/>
    <x v="7"/>
    <x v="30"/>
  </r>
  <r>
    <x v="6554"/>
    <x v="0"/>
    <x v="0"/>
    <x v="0"/>
    <x v="1"/>
    <x v="3"/>
    <n v="4203.8599999999997"/>
    <n v="75.669479999999993"/>
    <n v="3"/>
    <n v="12611.58"/>
    <x v="6552"/>
    <n v="3.81"/>
    <n v="1839"/>
    <x v="249"/>
    <x v="10"/>
    <x v="10"/>
    <x v="10"/>
    <x v="30"/>
  </r>
  <r>
    <x v="6555"/>
    <x v="1"/>
    <x v="1"/>
    <x v="1"/>
    <x v="2"/>
    <x v="2"/>
    <n v="9762.93"/>
    <n v="175.73273999999998"/>
    <n v="2"/>
    <n v="19525.86"/>
    <x v="6553"/>
    <n v="4.97"/>
    <n v="1497"/>
    <x v="210"/>
    <x v="9"/>
    <x v="9"/>
    <x v="9"/>
    <x v="0"/>
  </r>
  <r>
    <x v="6556"/>
    <x v="3"/>
    <x v="3"/>
    <x v="3"/>
    <x v="1"/>
    <x v="3"/>
    <n v="7321.67"/>
    <n v="131.79005999999998"/>
    <n v="5"/>
    <n v="36608.35"/>
    <x v="6554"/>
    <n v="2.56"/>
    <n v="374"/>
    <x v="181"/>
    <x v="4"/>
    <x v="4"/>
    <x v="4"/>
    <x v="25"/>
  </r>
  <r>
    <x v="6557"/>
    <x v="5"/>
    <x v="1"/>
    <x v="5"/>
    <x v="2"/>
    <x v="2"/>
    <n v="9863.4699999999993"/>
    <n v="177.54245999999998"/>
    <n v="1"/>
    <n v="9863.4699999999993"/>
    <x v="6555"/>
    <n v="4.72"/>
    <n v="3853"/>
    <x v="148"/>
    <x v="2"/>
    <x v="2"/>
    <x v="2"/>
    <x v="6"/>
  </r>
  <r>
    <x v="6558"/>
    <x v="7"/>
    <x v="0"/>
    <x v="7"/>
    <x v="1"/>
    <x v="3"/>
    <n v="10043.36"/>
    <n v="180.78047999999998"/>
    <n v="4"/>
    <n v="40173.440000000002"/>
    <x v="6556"/>
    <n v="4.76"/>
    <n v="2093"/>
    <x v="60"/>
    <x v="4"/>
    <x v="4"/>
    <x v="4"/>
    <x v="9"/>
  </r>
  <r>
    <x v="6559"/>
    <x v="1"/>
    <x v="1"/>
    <x v="1"/>
    <x v="2"/>
    <x v="0"/>
    <n v="3175.95"/>
    <n v="57.167099999999991"/>
    <n v="1"/>
    <n v="3175.95"/>
    <x v="6557"/>
    <n v="3.12"/>
    <n v="3922"/>
    <x v="61"/>
    <x v="8"/>
    <x v="8"/>
    <x v="8"/>
    <x v="11"/>
  </r>
  <r>
    <x v="6560"/>
    <x v="6"/>
    <x v="4"/>
    <x v="6"/>
    <x v="0"/>
    <x v="2"/>
    <n v="8728.7900000000009"/>
    <n v="157.11822000000001"/>
    <n v="5"/>
    <n v="43643.95"/>
    <x v="6558"/>
    <n v="2.5099999999999998"/>
    <n v="3085"/>
    <x v="18"/>
    <x v="6"/>
    <x v="6"/>
    <x v="6"/>
    <x v="15"/>
  </r>
  <r>
    <x v="6561"/>
    <x v="4"/>
    <x v="0"/>
    <x v="4"/>
    <x v="2"/>
    <x v="3"/>
    <n v="10336.530000000001"/>
    <n v="186.05753999999999"/>
    <n v="5"/>
    <n v="51682.65"/>
    <x v="6559"/>
    <n v="3.35"/>
    <n v="2894"/>
    <x v="128"/>
    <x v="3"/>
    <x v="3"/>
    <x v="3"/>
    <x v="29"/>
  </r>
  <r>
    <x v="6562"/>
    <x v="3"/>
    <x v="3"/>
    <x v="3"/>
    <x v="2"/>
    <x v="5"/>
    <n v="19214.509999999998"/>
    <n v="345.86117999999993"/>
    <n v="3"/>
    <n v="57643.53"/>
    <x v="6560"/>
    <n v="1.41"/>
    <n v="2296"/>
    <x v="62"/>
    <x v="2"/>
    <x v="2"/>
    <x v="2"/>
    <x v="13"/>
  </r>
  <r>
    <x v="6563"/>
    <x v="7"/>
    <x v="0"/>
    <x v="7"/>
    <x v="2"/>
    <x v="1"/>
    <n v="4040.16"/>
    <n v="72.722879999999989"/>
    <n v="1"/>
    <n v="4040.16"/>
    <x v="6561"/>
    <n v="3.82"/>
    <n v="3097"/>
    <x v="306"/>
    <x v="1"/>
    <x v="1"/>
    <x v="1"/>
    <x v="0"/>
  </r>
  <r>
    <x v="6564"/>
    <x v="9"/>
    <x v="1"/>
    <x v="9"/>
    <x v="1"/>
    <x v="2"/>
    <n v="917.83"/>
    <n v="16.52094"/>
    <n v="2"/>
    <n v="1835.66"/>
    <x v="6562"/>
    <n v="4.16"/>
    <n v="1828"/>
    <x v="83"/>
    <x v="8"/>
    <x v="8"/>
    <x v="8"/>
    <x v="28"/>
  </r>
  <r>
    <x v="6565"/>
    <x v="9"/>
    <x v="1"/>
    <x v="9"/>
    <x v="0"/>
    <x v="4"/>
    <n v="976.93"/>
    <n v="17.584739999999996"/>
    <n v="2"/>
    <n v="1953.86"/>
    <x v="6563"/>
    <n v="4.1399999999999997"/>
    <n v="2569"/>
    <x v="219"/>
    <x v="0"/>
    <x v="0"/>
    <x v="0"/>
    <x v="4"/>
  </r>
  <r>
    <x v="6566"/>
    <x v="9"/>
    <x v="1"/>
    <x v="9"/>
    <x v="0"/>
    <x v="2"/>
    <n v="15250.64"/>
    <n v="274.51151999999996"/>
    <n v="3"/>
    <n v="45751.92"/>
    <x v="6564"/>
    <n v="3.02"/>
    <n v="2359"/>
    <x v="123"/>
    <x v="8"/>
    <x v="8"/>
    <x v="8"/>
    <x v="15"/>
  </r>
  <r>
    <x v="6567"/>
    <x v="9"/>
    <x v="1"/>
    <x v="9"/>
    <x v="0"/>
    <x v="1"/>
    <n v="6464.64"/>
    <n v="116.36351999999999"/>
    <n v="1"/>
    <n v="6464.64"/>
    <x v="6565"/>
    <n v="4.1399999999999997"/>
    <n v="397"/>
    <x v="67"/>
    <x v="11"/>
    <x v="11"/>
    <x v="11"/>
    <x v="25"/>
  </r>
  <r>
    <x v="6568"/>
    <x v="8"/>
    <x v="3"/>
    <x v="8"/>
    <x v="2"/>
    <x v="3"/>
    <n v="17024.11"/>
    <n v="306.43397999999996"/>
    <n v="1"/>
    <n v="17024.11"/>
    <x v="6566"/>
    <n v="4.68"/>
    <n v="4339"/>
    <x v="139"/>
    <x v="5"/>
    <x v="5"/>
    <x v="5"/>
    <x v="11"/>
  </r>
  <r>
    <x v="6569"/>
    <x v="4"/>
    <x v="0"/>
    <x v="4"/>
    <x v="0"/>
    <x v="1"/>
    <n v="7721.69"/>
    <n v="138.99041999999997"/>
    <n v="2"/>
    <n v="15443.38"/>
    <x v="6567"/>
    <n v="1.96"/>
    <n v="2748"/>
    <x v="154"/>
    <x v="2"/>
    <x v="2"/>
    <x v="2"/>
    <x v="15"/>
  </r>
  <r>
    <x v="6570"/>
    <x v="7"/>
    <x v="0"/>
    <x v="7"/>
    <x v="1"/>
    <x v="5"/>
    <n v="12784.72"/>
    <n v="230.12495999999996"/>
    <n v="3"/>
    <n v="38354.160000000003"/>
    <x v="6568"/>
    <n v="3.94"/>
    <n v="1038"/>
    <x v="0"/>
    <x v="0"/>
    <x v="0"/>
    <x v="0"/>
    <x v="0"/>
  </r>
  <r>
    <x v="6571"/>
    <x v="6"/>
    <x v="4"/>
    <x v="6"/>
    <x v="0"/>
    <x v="4"/>
    <n v="4624.32"/>
    <n v="83.237759999999994"/>
    <n v="1"/>
    <n v="4624.32"/>
    <x v="6569"/>
    <n v="2.06"/>
    <n v="1984"/>
    <x v="294"/>
    <x v="7"/>
    <x v="7"/>
    <x v="7"/>
    <x v="22"/>
  </r>
  <r>
    <x v="6572"/>
    <x v="3"/>
    <x v="3"/>
    <x v="3"/>
    <x v="1"/>
    <x v="3"/>
    <n v="5193.8100000000004"/>
    <n v="93.488579999999999"/>
    <n v="4"/>
    <n v="20775.240000000002"/>
    <x v="6570"/>
    <n v="2.73"/>
    <n v="561"/>
    <x v="359"/>
    <x v="4"/>
    <x v="4"/>
    <x v="4"/>
    <x v="19"/>
  </r>
  <r>
    <x v="6573"/>
    <x v="1"/>
    <x v="1"/>
    <x v="1"/>
    <x v="2"/>
    <x v="0"/>
    <n v="8383.33"/>
    <n v="150.89993999999999"/>
    <n v="5"/>
    <n v="41916.65"/>
    <x v="6571"/>
    <n v="4.79"/>
    <n v="143"/>
    <x v="222"/>
    <x v="9"/>
    <x v="9"/>
    <x v="9"/>
    <x v="13"/>
  </r>
  <r>
    <x v="6574"/>
    <x v="8"/>
    <x v="3"/>
    <x v="8"/>
    <x v="2"/>
    <x v="1"/>
    <n v="18439.919999999998"/>
    <n v="331.91855999999996"/>
    <n v="1"/>
    <n v="18439.919999999998"/>
    <x v="6572"/>
    <n v="2.2799999999999998"/>
    <n v="3299"/>
    <x v="320"/>
    <x v="10"/>
    <x v="10"/>
    <x v="10"/>
    <x v="5"/>
  </r>
  <r>
    <x v="6575"/>
    <x v="5"/>
    <x v="1"/>
    <x v="5"/>
    <x v="1"/>
    <x v="4"/>
    <n v="1534.92"/>
    <n v="27.62856"/>
    <n v="4"/>
    <n v="6139.68"/>
    <x v="6573"/>
    <n v="1.92"/>
    <n v="1430"/>
    <x v="289"/>
    <x v="3"/>
    <x v="3"/>
    <x v="3"/>
    <x v="23"/>
  </r>
  <r>
    <x v="6576"/>
    <x v="9"/>
    <x v="1"/>
    <x v="9"/>
    <x v="2"/>
    <x v="5"/>
    <n v="12235.32"/>
    <n v="220.23575999999997"/>
    <n v="3"/>
    <n v="36705.96"/>
    <x v="6574"/>
    <n v="4.42"/>
    <n v="2157"/>
    <x v="114"/>
    <x v="3"/>
    <x v="3"/>
    <x v="3"/>
    <x v="28"/>
  </r>
  <r>
    <x v="6577"/>
    <x v="2"/>
    <x v="2"/>
    <x v="2"/>
    <x v="1"/>
    <x v="0"/>
    <n v="17152.39"/>
    <n v="308.74301999999994"/>
    <n v="4"/>
    <n v="68609.56"/>
    <x v="6575"/>
    <n v="2.31"/>
    <n v="3410"/>
    <x v="275"/>
    <x v="2"/>
    <x v="2"/>
    <x v="2"/>
    <x v="27"/>
  </r>
  <r>
    <x v="6578"/>
    <x v="9"/>
    <x v="1"/>
    <x v="9"/>
    <x v="1"/>
    <x v="2"/>
    <n v="1564.65"/>
    <n v="28.163699999999999"/>
    <n v="4"/>
    <n v="6258.6"/>
    <x v="6576"/>
    <n v="4.21"/>
    <n v="4016"/>
    <x v="108"/>
    <x v="4"/>
    <x v="4"/>
    <x v="4"/>
    <x v="24"/>
  </r>
  <r>
    <x v="6579"/>
    <x v="1"/>
    <x v="1"/>
    <x v="1"/>
    <x v="1"/>
    <x v="3"/>
    <n v="8138.93"/>
    <n v="146.50074000000001"/>
    <n v="5"/>
    <n v="40694.65"/>
    <x v="6577"/>
    <n v="1.88"/>
    <n v="1030"/>
    <x v="326"/>
    <x v="10"/>
    <x v="10"/>
    <x v="10"/>
    <x v="7"/>
  </r>
  <r>
    <x v="6580"/>
    <x v="5"/>
    <x v="1"/>
    <x v="5"/>
    <x v="1"/>
    <x v="4"/>
    <n v="2931.13"/>
    <n v="52.760339999999999"/>
    <n v="3"/>
    <n v="8793.39"/>
    <x v="6578"/>
    <n v="4.4400000000000004"/>
    <n v="3992"/>
    <x v="144"/>
    <x v="5"/>
    <x v="5"/>
    <x v="5"/>
    <x v="13"/>
  </r>
  <r>
    <x v="6581"/>
    <x v="9"/>
    <x v="1"/>
    <x v="9"/>
    <x v="2"/>
    <x v="2"/>
    <n v="19891.330000000002"/>
    <n v="358.04394000000002"/>
    <n v="2"/>
    <n v="39782.660000000003"/>
    <x v="6579"/>
    <n v="1.47"/>
    <n v="282"/>
    <x v="302"/>
    <x v="2"/>
    <x v="2"/>
    <x v="2"/>
    <x v="5"/>
  </r>
  <r>
    <x v="6582"/>
    <x v="1"/>
    <x v="1"/>
    <x v="1"/>
    <x v="0"/>
    <x v="4"/>
    <n v="7697.65"/>
    <n v="138.55769999999998"/>
    <n v="3"/>
    <n v="23092.95"/>
    <x v="6580"/>
    <n v="3"/>
    <n v="4553"/>
    <x v="323"/>
    <x v="1"/>
    <x v="1"/>
    <x v="1"/>
    <x v="16"/>
  </r>
  <r>
    <x v="6583"/>
    <x v="7"/>
    <x v="0"/>
    <x v="7"/>
    <x v="1"/>
    <x v="3"/>
    <n v="11052.07"/>
    <n v="198.93725999999998"/>
    <n v="2"/>
    <n v="22104.14"/>
    <x v="6581"/>
    <n v="1.66"/>
    <n v="1333"/>
    <x v="106"/>
    <x v="3"/>
    <x v="3"/>
    <x v="3"/>
    <x v="1"/>
  </r>
  <r>
    <x v="6584"/>
    <x v="0"/>
    <x v="0"/>
    <x v="0"/>
    <x v="2"/>
    <x v="2"/>
    <n v="14004.3"/>
    <n v="252.07739999999995"/>
    <n v="1"/>
    <n v="14004.3"/>
    <x v="6582"/>
    <n v="1.95"/>
    <n v="4975"/>
    <x v="114"/>
    <x v="3"/>
    <x v="3"/>
    <x v="3"/>
    <x v="28"/>
  </r>
  <r>
    <x v="6585"/>
    <x v="2"/>
    <x v="2"/>
    <x v="2"/>
    <x v="1"/>
    <x v="2"/>
    <n v="2762.75"/>
    <n v="49.729499999999994"/>
    <n v="4"/>
    <n v="11051"/>
    <x v="6583"/>
    <n v="4.62"/>
    <n v="4590"/>
    <x v="161"/>
    <x v="10"/>
    <x v="10"/>
    <x v="10"/>
    <x v="1"/>
  </r>
  <r>
    <x v="6586"/>
    <x v="5"/>
    <x v="1"/>
    <x v="5"/>
    <x v="2"/>
    <x v="5"/>
    <n v="3772.04"/>
    <n v="67.896719999999988"/>
    <n v="2"/>
    <n v="7544.08"/>
    <x v="6584"/>
    <n v="1.3"/>
    <n v="3100"/>
    <x v="230"/>
    <x v="7"/>
    <x v="7"/>
    <x v="7"/>
    <x v="8"/>
  </r>
  <r>
    <x v="6587"/>
    <x v="9"/>
    <x v="1"/>
    <x v="9"/>
    <x v="0"/>
    <x v="1"/>
    <n v="12576.31"/>
    <n v="226.37357999999998"/>
    <n v="4"/>
    <n v="50305.24"/>
    <x v="6585"/>
    <n v="3.4"/>
    <n v="379"/>
    <x v="250"/>
    <x v="3"/>
    <x v="3"/>
    <x v="3"/>
    <x v="27"/>
  </r>
  <r>
    <x v="6588"/>
    <x v="2"/>
    <x v="2"/>
    <x v="2"/>
    <x v="0"/>
    <x v="5"/>
    <n v="3655.23"/>
    <n v="65.794139999999999"/>
    <n v="1"/>
    <n v="3655.23"/>
    <x v="6586"/>
    <n v="2.73"/>
    <n v="3061"/>
    <x v="354"/>
    <x v="6"/>
    <x v="6"/>
    <x v="6"/>
    <x v="16"/>
  </r>
  <r>
    <x v="6589"/>
    <x v="8"/>
    <x v="3"/>
    <x v="8"/>
    <x v="0"/>
    <x v="3"/>
    <n v="882.25"/>
    <n v="15.8805"/>
    <n v="4"/>
    <n v="3529"/>
    <x v="6587"/>
    <n v="4.24"/>
    <n v="3744"/>
    <x v="317"/>
    <x v="9"/>
    <x v="9"/>
    <x v="9"/>
    <x v="11"/>
  </r>
  <r>
    <x v="6590"/>
    <x v="4"/>
    <x v="0"/>
    <x v="4"/>
    <x v="2"/>
    <x v="3"/>
    <n v="15269.49"/>
    <n v="274.85082"/>
    <n v="2"/>
    <n v="30538.98"/>
    <x v="6588"/>
    <n v="4.63"/>
    <n v="2924"/>
    <x v="52"/>
    <x v="3"/>
    <x v="3"/>
    <x v="3"/>
    <x v="24"/>
  </r>
  <r>
    <x v="6591"/>
    <x v="7"/>
    <x v="0"/>
    <x v="7"/>
    <x v="1"/>
    <x v="3"/>
    <n v="9805.5300000000007"/>
    <n v="176.49954"/>
    <n v="1"/>
    <n v="9805.5300000000007"/>
    <x v="6589"/>
    <n v="2.52"/>
    <n v="426"/>
    <x v="42"/>
    <x v="11"/>
    <x v="11"/>
    <x v="11"/>
    <x v="23"/>
  </r>
  <r>
    <x v="6592"/>
    <x v="1"/>
    <x v="1"/>
    <x v="1"/>
    <x v="2"/>
    <x v="3"/>
    <n v="7250.71"/>
    <n v="130.51277999999999"/>
    <n v="5"/>
    <n v="36253.550000000003"/>
    <x v="6590"/>
    <n v="3.28"/>
    <n v="994"/>
    <x v="297"/>
    <x v="7"/>
    <x v="7"/>
    <x v="7"/>
    <x v="0"/>
  </r>
  <r>
    <x v="6593"/>
    <x v="2"/>
    <x v="2"/>
    <x v="2"/>
    <x v="0"/>
    <x v="5"/>
    <n v="14034.96"/>
    <n v="252.62927999999997"/>
    <n v="5"/>
    <n v="70174.8"/>
    <x v="6591"/>
    <n v="3.07"/>
    <n v="702"/>
    <x v="197"/>
    <x v="1"/>
    <x v="1"/>
    <x v="1"/>
    <x v="25"/>
  </r>
  <r>
    <x v="6594"/>
    <x v="1"/>
    <x v="1"/>
    <x v="1"/>
    <x v="1"/>
    <x v="5"/>
    <n v="9343.65"/>
    <n v="168.18569999999997"/>
    <n v="1"/>
    <n v="9343.65"/>
    <x v="6592"/>
    <n v="1.27"/>
    <n v="3670"/>
    <x v="49"/>
    <x v="9"/>
    <x v="9"/>
    <x v="9"/>
    <x v="19"/>
  </r>
  <r>
    <x v="6595"/>
    <x v="8"/>
    <x v="3"/>
    <x v="8"/>
    <x v="1"/>
    <x v="1"/>
    <n v="4846.1499999999996"/>
    <n v="87.230699999999985"/>
    <n v="3"/>
    <n v="14538.45"/>
    <x v="6593"/>
    <n v="3.39"/>
    <n v="3941"/>
    <x v="154"/>
    <x v="2"/>
    <x v="2"/>
    <x v="2"/>
    <x v="15"/>
  </r>
  <r>
    <x v="6596"/>
    <x v="7"/>
    <x v="0"/>
    <x v="7"/>
    <x v="0"/>
    <x v="5"/>
    <n v="13065.26"/>
    <n v="235.17468"/>
    <n v="2"/>
    <n v="26130.52"/>
    <x v="6594"/>
    <n v="2.33"/>
    <n v="858"/>
    <x v="204"/>
    <x v="11"/>
    <x v="11"/>
    <x v="11"/>
    <x v="18"/>
  </r>
  <r>
    <x v="6597"/>
    <x v="5"/>
    <x v="1"/>
    <x v="5"/>
    <x v="1"/>
    <x v="4"/>
    <n v="19634.939999999999"/>
    <n v="353.42891999999995"/>
    <n v="2"/>
    <n v="39269.879999999997"/>
    <x v="6595"/>
    <n v="3.67"/>
    <n v="2143"/>
    <x v="296"/>
    <x v="0"/>
    <x v="0"/>
    <x v="0"/>
    <x v="17"/>
  </r>
  <r>
    <x v="6598"/>
    <x v="9"/>
    <x v="1"/>
    <x v="9"/>
    <x v="0"/>
    <x v="5"/>
    <n v="13599.15"/>
    <n v="244.78469999999999"/>
    <n v="3"/>
    <n v="40797.449999999997"/>
    <x v="6596"/>
    <n v="4.17"/>
    <n v="3585"/>
    <x v="125"/>
    <x v="2"/>
    <x v="2"/>
    <x v="2"/>
    <x v="17"/>
  </r>
  <r>
    <x v="6599"/>
    <x v="7"/>
    <x v="0"/>
    <x v="7"/>
    <x v="0"/>
    <x v="5"/>
    <n v="3026.98"/>
    <n v="54.485639999999997"/>
    <n v="3"/>
    <n v="9080.94"/>
    <x v="6597"/>
    <n v="1.7"/>
    <n v="892"/>
    <x v="132"/>
    <x v="6"/>
    <x v="6"/>
    <x v="6"/>
    <x v="8"/>
  </r>
  <r>
    <x v="6600"/>
    <x v="7"/>
    <x v="0"/>
    <x v="7"/>
    <x v="2"/>
    <x v="3"/>
    <n v="2109.21"/>
    <n v="37.965779999999995"/>
    <n v="4"/>
    <n v="8436.84"/>
    <x v="6598"/>
    <n v="2.97"/>
    <n v="4266"/>
    <x v="284"/>
    <x v="2"/>
    <x v="2"/>
    <x v="2"/>
    <x v="30"/>
  </r>
  <r>
    <x v="6601"/>
    <x v="5"/>
    <x v="1"/>
    <x v="5"/>
    <x v="2"/>
    <x v="1"/>
    <n v="12204.43"/>
    <n v="219.67973999999998"/>
    <n v="4"/>
    <n v="48817.72"/>
    <x v="6599"/>
    <n v="1.79"/>
    <n v="3342"/>
    <x v="229"/>
    <x v="2"/>
    <x v="2"/>
    <x v="2"/>
    <x v="22"/>
  </r>
  <r>
    <x v="6602"/>
    <x v="3"/>
    <x v="3"/>
    <x v="3"/>
    <x v="1"/>
    <x v="4"/>
    <n v="11777.65"/>
    <n v="211.99769999999998"/>
    <n v="4"/>
    <n v="47110.6"/>
    <x v="6600"/>
    <n v="3.32"/>
    <n v="3439"/>
    <x v="73"/>
    <x v="4"/>
    <x v="4"/>
    <x v="4"/>
    <x v="0"/>
  </r>
  <r>
    <x v="6603"/>
    <x v="0"/>
    <x v="0"/>
    <x v="0"/>
    <x v="0"/>
    <x v="2"/>
    <n v="7011.84"/>
    <n v="126.21311999999999"/>
    <n v="5"/>
    <n v="35059.199999999997"/>
    <x v="6601"/>
    <n v="4.55"/>
    <n v="3162"/>
    <x v="72"/>
    <x v="11"/>
    <x v="11"/>
    <x v="11"/>
    <x v="20"/>
  </r>
  <r>
    <x v="6604"/>
    <x v="6"/>
    <x v="4"/>
    <x v="6"/>
    <x v="1"/>
    <x v="2"/>
    <n v="4533.17"/>
    <n v="81.597059999999999"/>
    <n v="4"/>
    <n v="18132.68"/>
    <x v="6602"/>
    <n v="2.37"/>
    <n v="3432"/>
    <x v="139"/>
    <x v="5"/>
    <x v="5"/>
    <x v="5"/>
    <x v="11"/>
  </r>
  <r>
    <x v="6605"/>
    <x v="4"/>
    <x v="0"/>
    <x v="4"/>
    <x v="0"/>
    <x v="1"/>
    <n v="2919.17"/>
    <n v="52.545059999999999"/>
    <n v="3"/>
    <n v="8757.51"/>
    <x v="6603"/>
    <n v="2.98"/>
    <n v="4226"/>
    <x v="229"/>
    <x v="2"/>
    <x v="2"/>
    <x v="2"/>
    <x v="22"/>
  </r>
  <r>
    <x v="6606"/>
    <x v="0"/>
    <x v="0"/>
    <x v="0"/>
    <x v="0"/>
    <x v="1"/>
    <n v="14230.88"/>
    <n v="256.15583999999996"/>
    <n v="3"/>
    <n v="42692.639999999999"/>
    <x v="6604"/>
    <n v="3.35"/>
    <n v="382"/>
    <x v="263"/>
    <x v="1"/>
    <x v="1"/>
    <x v="1"/>
    <x v="20"/>
  </r>
  <r>
    <x v="6607"/>
    <x v="6"/>
    <x v="4"/>
    <x v="6"/>
    <x v="0"/>
    <x v="5"/>
    <n v="13618.31"/>
    <n v="245.12957999999998"/>
    <n v="1"/>
    <n v="13618.31"/>
    <x v="6605"/>
    <n v="4.07"/>
    <n v="2371"/>
    <x v="148"/>
    <x v="2"/>
    <x v="2"/>
    <x v="2"/>
    <x v="6"/>
  </r>
  <r>
    <x v="6608"/>
    <x v="0"/>
    <x v="0"/>
    <x v="0"/>
    <x v="1"/>
    <x v="0"/>
    <n v="16341.14"/>
    <n v="294.14051999999998"/>
    <n v="5"/>
    <n v="81705.7"/>
    <x v="6606"/>
    <n v="3.94"/>
    <n v="2358"/>
    <x v="175"/>
    <x v="3"/>
    <x v="3"/>
    <x v="3"/>
    <x v="9"/>
  </r>
  <r>
    <x v="6609"/>
    <x v="9"/>
    <x v="1"/>
    <x v="9"/>
    <x v="1"/>
    <x v="2"/>
    <n v="9512.26"/>
    <n v="171.22067999999999"/>
    <n v="4"/>
    <n v="38049.040000000001"/>
    <x v="6607"/>
    <n v="4.8499999999999996"/>
    <n v="3896"/>
    <x v="331"/>
    <x v="8"/>
    <x v="8"/>
    <x v="8"/>
    <x v="2"/>
  </r>
  <r>
    <x v="6610"/>
    <x v="6"/>
    <x v="4"/>
    <x v="6"/>
    <x v="1"/>
    <x v="4"/>
    <n v="5401.58"/>
    <n v="97.228439999999992"/>
    <n v="1"/>
    <n v="5401.58"/>
    <x v="6608"/>
    <n v="2.58"/>
    <n v="1387"/>
    <x v="297"/>
    <x v="7"/>
    <x v="7"/>
    <x v="7"/>
    <x v="0"/>
  </r>
  <r>
    <x v="6611"/>
    <x v="9"/>
    <x v="1"/>
    <x v="9"/>
    <x v="1"/>
    <x v="2"/>
    <n v="8488.57"/>
    <n v="152.79425999999998"/>
    <n v="1"/>
    <n v="8488.57"/>
    <x v="6609"/>
    <n v="1.65"/>
    <n v="2206"/>
    <x v="169"/>
    <x v="10"/>
    <x v="10"/>
    <x v="10"/>
    <x v="19"/>
  </r>
  <r>
    <x v="6612"/>
    <x v="5"/>
    <x v="1"/>
    <x v="5"/>
    <x v="0"/>
    <x v="0"/>
    <n v="18815.93"/>
    <n v="338.68673999999999"/>
    <n v="2"/>
    <n v="37631.86"/>
    <x v="6610"/>
    <n v="2.2999999999999998"/>
    <n v="1643"/>
    <x v="164"/>
    <x v="8"/>
    <x v="8"/>
    <x v="8"/>
    <x v="0"/>
  </r>
  <r>
    <x v="6613"/>
    <x v="5"/>
    <x v="1"/>
    <x v="5"/>
    <x v="1"/>
    <x v="4"/>
    <n v="4159.76"/>
    <n v="74.875680000000003"/>
    <n v="3"/>
    <n v="12479.28"/>
    <x v="6611"/>
    <n v="4.6900000000000004"/>
    <n v="214"/>
    <x v="233"/>
    <x v="0"/>
    <x v="0"/>
    <x v="0"/>
    <x v="11"/>
  </r>
  <r>
    <x v="6614"/>
    <x v="8"/>
    <x v="3"/>
    <x v="8"/>
    <x v="1"/>
    <x v="0"/>
    <n v="19647.12"/>
    <n v="353.64815999999996"/>
    <n v="5"/>
    <n v="98235.6"/>
    <x v="6612"/>
    <n v="4.71"/>
    <n v="4669"/>
    <x v="233"/>
    <x v="0"/>
    <x v="0"/>
    <x v="0"/>
    <x v="11"/>
  </r>
  <r>
    <x v="6615"/>
    <x v="5"/>
    <x v="1"/>
    <x v="5"/>
    <x v="1"/>
    <x v="5"/>
    <n v="9136.0400000000009"/>
    <n v="164.44872000000001"/>
    <n v="4"/>
    <n v="36544.160000000003"/>
    <x v="6613"/>
    <n v="2.61"/>
    <n v="3558"/>
    <x v="235"/>
    <x v="1"/>
    <x v="1"/>
    <x v="1"/>
    <x v="26"/>
  </r>
  <r>
    <x v="6616"/>
    <x v="2"/>
    <x v="2"/>
    <x v="2"/>
    <x v="0"/>
    <x v="0"/>
    <n v="897.95"/>
    <n v="16.1631"/>
    <n v="4"/>
    <n v="3591.8"/>
    <x v="6614"/>
    <n v="2.61"/>
    <n v="1307"/>
    <x v="121"/>
    <x v="8"/>
    <x v="8"/>
    <x v="8"/>
    <x v="27"/>
  </r>
  <r>
    <x v="6617"/>
    <x v="3"/>
    <x v="3"/>
    <x v="3"/>
    <x v="1"/>
    <x v="0"/>
    <n v="3859.54"/>
    <n v="69.471719999999991"/>
    <n v="5"/>
    <n v="19297.7"/>
    <x v="6615"/>
    <n v="3.42"/>
    <n v="2146"/>
    <x v="284"/>
    <x v="2"/>
    <x v="2"/>
    <x v="2"/>
    <x v="30"/>
  </r>
  <r>
    <x v="6618"/>
    <x v="0"/>
    <x v="0"/>
    <x v="0"/>
    <x v="1"/>
    <x v="3"/>
    <n v="3019.59"/>
    <n v="54.352620000000002"/>
    <n v="1"/>
    <n v="3019.59"/>
    <x v="6616"/>
    <n v="1.34"/>
    <n v="1298"/>
    <x v="6"/>
    <x v="3"/>
    <x v="3"/>
    <x v="3"/>
    <x v="6"/>
  </r>
  <r>
    <x v="6619"/>
    <x v="6"/>
    <x v="4"/>
    <x v="6"/>
    <x v="1"/>
    <x v="3"/>
    <n v="8232.16"/>
    <n v="148.17887999999999"/>
    <n v="1"/>
    <n v="8232.16"/>
    <x v="6617"/>
    <n v="3.35"/>
    <n v="2491"/>
    <x v="270"/>
    <x v="9"/>
    <x v="9"/>
    <x v="9"/>
    <x v="26"/>
  </r>
  <r>
    <x v="6620"/>
    <x v="3"/>
    <x v="3"/>
    <x v="3"/>
    <x v="2"/>
    <x v="1"/>
    <n v="13294.06"/>
    <n v="239.29307999999997"/>
    <n v="4"/>
    <n v="53176.24"/>
    <x v="6618"/>
    <n v="1.21"/>
    <n v="2813"/>
    <x v="117"/>
    <x v="3"/>
    <x v="3"/>
    <x v="3"/>
    <x v="18"/>
  </r>
  <r>
    <x v="6621"/>
    <x v="2"/>
    <x v="2"/>
    <x v="2"/>
    <x v="1"/>
    <x v="4"/>
    <n v="11633.28"/>
    <n v="209.39903999999999"/>
    <n v="2"/>
    <n v="23266.560000000001"/>
    <x v="6619"/>
    <n v="2.54"/>
    <n v="1739"/>
    <x v="95"/>
    <x v="10"/>
    <x v="10"/>
    <x v="10"/>
    <x v="25"/>
  </r>
  <r>
    <x v="6622"/>
    <x v="9"/>
    <x v="1"/>
    <x v="9"/>
    <x v="1"/>
    <x v="4"/>
    <n v="12173.41"/>
    <n v="219.12137999999999"/>
    <n v="5"/>
    <n v="60867.05"/>
    <x v="6620"/>
    <n v="2.72"/>
    <n v="4407"/>
    <x v="62"/>
    <x v="2"/>
    <x v="2"/>
    <x v="2"/>
    <x v="13"/>
  </r>
  <r>
    <x v="6623"/>
    <x v="7"/>
    <x v="0"/>
    <x v="7"/>
    <x v="1"/>
    <x v="2"/>
    <n v="9001.1"/>
    <n v="162.0198"/>
    <n v="4"/>
    <n v="36004.400000000001"/>
    <x v="6621"/>
    <n v="3.38"/>
    <n v="4357"/>
    <x v="99"/>
    <x v="9"/>
    <x v="9"/>
    <x v="9"/>
    <x v="20"/>
  </r>
  <r>
    <x v="6624"/>
    <x v="2"/>
    <x v="2"/>
    <x v="2"/>
    <x v="2"/>
    <x v="5"/>
    <n v="5963.14"/>
    <n v="107.33651999999999"/>
    <n v="1"/>
    <n v="5963.14"/>
    <x v="6622"/>
    <n v="3.25"/>
    <n v="3427"/>
    <x v="76"/>
    <x v="8"/>
    <x v="8"/>
    <x v="8"/>
    <x v="14"/>
  </r>
  <r>
    <x v="6625"/>
    <x v="6"/>
    <x v="4"/>
    <x v="6"/>
    <x v="2"/>
    <x v="4"/>
    <n v="4313.13"/>
    <n v="77.63633999999999"/>
    <n v="5"/>
    <n v="21565.65"/>
    <x v="6623"/>
    <n v="2.84"/>
    <n v="2383"/>
    <x v="31"/>
    <x v="2"/>
    <x v="2"/>
    <x v="2"/>
    <x v="20"/>
  </r>
  <r>
    <x v="6626"/>
    <x v="7"/>
    <x v="0"/>
    <x v="7"/>
    <x v="0"/>
    <x v="0"/>
    <n v="7245"/>
    <n v="130.41"/>
    <n v="2"/>
    <n v="14490"/>
    <x v="6624"/>
    <n v="3.48"/>
    <n v="3190"/>
    <x v="104"/>
    <x v="0"/>
    <x v="0"/>
    <x v="0"/>
    <x v="2"/>
  </r>
  <r>
    <x v="6627"/>
    <x v="1"/>
    <x v="1"/>
    <x v="1"/>
    <x v="2"/>
    <x v="0"/>
    <n v="6877.45"/>
    <n v="123.79409999999999"/>
    <n v="5"/>
    <n v="34387.25"/>
    <x v="6625"/>
    <n v="3"/>
    <n v="2611"/>
    <x v="288"/>
    <x v="4"/>
    <x v="4"/>
    <x v="4"/>
    <x v="14"/>
  </r>
  <r>
    <x v="6628"/>
    <x v="3"/>
    <x v="3"/>
    <x v="3"/>
    <x v="0"/>
    <x v="1"/>
    <n v="9036.81"/>
    <n v="162.66257999999999"/>
    <n v="1"/>
    <n v="9036.81"/>
    <x v="6626"/>
    <n v="2.78"/>
    <n v="3581"/>
    <x v="140"/>
    <x v="1"/>
    <x v="1"/>
    <x v="1"/>
    <x v="23"/>
  </r>
  <r>
    <x v="6629"/>
    <x v="8"/>
    <x v="3"/>
    <x v="8"/>
    <x v="1"/>
    <x v="5"/>
    <n v="18293.310000000001"/>
    <n v="329.27958000000001"/>
    <n v="4"/>
    <n v="73173.240000000005"/>
    <x v="6627"/>
    <n v="2.13"/>
    <n v="3961"/>
    <x v="10"/>
    <x v="4"/>
    <x v="4"/>
    <x v="4"/>
    <x v="10"/>
  </r>
  <r>
    <x v="6630"/>
    <x v="8"/>
    <x v="3"/>
    <x v="8"/>
    <x v="0"/>
    <x v="5"/>
    <n v="14167.73"/>
    <n v="255.01913999999996"/>
    <n v="3"/>
    <n v="42503.19"/>
    <x v="6628"/>
    <n v="3.41"/>
    <n v="249"/>
    <x v="266"/>
    <x v="10"/>
    <x v="10"/>
    <x v="10"/>
    <x v="24"/>
  </r>
  <r>
    <x v="6631"/>
    <x v="2"/>
    <x v="2"/>
    <x v="2"/>
    <x v="1"/>
    <x v="0"/>
    <n v="14090.55"/>
    <n v="253.62989999999996"/>
    <n v="4"/>
    <n v="56362.2"/>
    <x v="6629"/>
    <n v="1.3"/>
    <n v="1597"/>
    <x v="89"/>
    <x v="2"/>
    <x v="2"/>
    <x v="2"/>
    <x v="24"/>
  </r>
  <r>
    <x v="6632"/>
    <x v="6"/>
    <x v="4"/>
    <x v="6"/>
    <x v="1"/>
    <x v="5"/>
    <n v="3547.94"/>
    <n v="63.862919999999995"/>
    <n v="1"/>
    <n v="3547.94"/>
    <x v="6630"/>
    <n v="2.15"/>
    <n v="1494"/>
    <x v="303"/>
    <x v="0"/>
    <x v="0"/>
    <x v="0"/>
    <x v="24"/>
  </r>
  <r>
    <x v="6633"/>
    <x v="3"/>
    <x v="3"/>
    <x v="3"/>
    <x v="2"/>
    <x v="4"/>
    <n v="1372.87"/>
    <n v="24.711659999999995"/>
    <n v="1"/>
    <n v="1372.87"/>
    <x v="6631"/>
    <n v="4.12"/>
    <n v="2420"/>
    <x v="32"/>
    <x v="7"/>
    <x v="7"/>
    <x v="7"/>
    <x v="18"/>
  </r>
  <r>
    <x v="6634"/>
    <x v="2"/>
    <x v="2"/>
    <x v="2"/>
    <x v="2"/>
    <x v="1"/>
    <n v="10412.57"/>
    <n v="187.42625999999998"/>
    <n v="5"/>
    <n v="52062.85"/>
    <x v="6632"/>
    <n v="2.92"/>
    <n v="2723"/>
    <x v="8"/>
    <x v="5"/>
    <x v="5"/>
    <x v="5"/>
    <x v="8"/>
  </r>
  <r>
    <x v="6635"/>
    <x v="2"/>
    <x v="2"/>
    <x v="2"/>
    <x v="2"/>
    <x v="1"/>
    <n v="7107.62"/>
    <n v="127.93715999999999"/>
    <n v="3"/>
    <n v="21322.86"/>
    <x v="6633"/>
    <n v="4.12"/>
    <n v="4196"/>
    <x v="302"/>
    <x v="2"/>
    <x v="2"/>
    <x v="2"/>
    <x v="5"/>
  </r>
  <r>
    <x v="6636"/>
    <x v="3"/>
    <x v="3"/>
    <x v="3"/>
    <x v="0"/>
    <x v="2"/>
    <n v="11784.85"/>
    <n v="212.12729999999999"/>
    <n v="3"/>
    <n v="35354.550000000003"/>
    <x v="6634"/>
    <n v="2.73"/>
    <n v="3012"/>
    <x v="343"/>
    <x v="3"/>
    <x v="3"/>
    <x v="3"/>
    <x v="10"/>
  </r>
  <r>
    <x v="6637"/>
    <x v="8"/>
    <x v="3"/>
    <x v="8"/>
    <x v="2"/>
    <x v="4"/>
    <n v="4946.49"/>
    <n v="89.036819999999992"/>
    <n v="3"/>
    <n v="14839.47"/>
    <x v="6635"/>
    <n v="1.84"/>
    <n v="292"/>
    <x v="68"/>
    <x v="2"/>
    <x v="2"/>
    <x v="2"/>
    <x v="1"/>
  </r>
  <r>
    <x v="6638"/>
    <x v="0"/>
    <x v="0"/>
    <x v="0"/>
    <x v="0"/>
    <x v="5"/>
    <n v="14143.62"/>
    <n v="254.58516"/>
    <n v="3"/>
    <n v="42430.86"/>
    <x v="6636"/>
    <n v="4.2300000000000004"/>
    <n v="845"/>
    <x v="68"/>
    <x v="2"/>
    <x v="2"/>
    <x v="2"/>
    <x v="1"/>
  </r>
  <r>
    <x v="6639"/>
    <x v="0"/>
    <x v="0"/>
    <x v="0"/>
    <x v="0"/>
    <x v="3"/>
    <n v="9942.36"/>
    <n v="178.96248"/>
    <n v="3"/>
    <n v="29827.08"/>
    <x v="6637"/>
    <n v="4.68"/>
    <n v="2081"/>
    <x v="198"/>
    <x v="9"/>
    <x v="9"/>
    <x v="9"/>
    <x v="3"/>
  </r>
  <r>
    <x v="6640"/>
    <x v="1"/>
    <x v="1"/>
    <x v="1"/>
    <x v="0"/>
    <x v="2"/>
    <n v="17764.45"/>
    <n v="319.76009999999997"/>
    <n v="3"/>
    <n v="53293.35"/>
    <x v="6638"/>
    <n v="2.41"/>
    <n v="4920"/>
    <x v="192"/>
    <x v="1"/>
    <x v="1"/>
    <x v="1"/>
    <x v="28"/>
  </r>
  <r>
    <x v="6641"/>
    <x v="4"/>
    <x v="0"/>
    <x v="4"/>
    <x v="2"/>
    <x v="2"/>
    <n v="3909.09"/>
    <n v="70.363619999999997"/>
    <n v="5"/>
    <n v="19545.45"/>
    <x v="6639"/>
    <n v="4.03"/>
    <n v="3436"/>
    <x v="87"/>
    <x v="11"/>
    <x v="11"/>
    <x v="11"/>
    <x v="5"/>
  </r>
  <r>
    <x v="6642"/>
    <x v="4"/>
    <x v="0"/>
    <x v="4"/>
    <x v="0"/>
    <x v="0"/>
    <n v="16207.64"/>
    <n v="291.73751999999996"/>
    <n v="5"/>
    <n v="81038.2"/>
    <x v="6640"/>
    <n v="2.72"/>
    <n v="2307"/>
    <x v="72"/>
    <x v="11"/>
    <x v="11"/>
    <x v="11"/>
    <x v="20"/>
  </r>
  <r>
    <x v="6643"/>
    <x v="8"/>
    <x v="3"/>
    <x v="8"/>
    <x v="1"/>
    <x v="2"/>
    <n v="9797.01"/>
    <n v="176.34618"/>
    <n v="4"/>
    <n v="39188.04"/>
    <x v="6641"/>
    <n v="1.06"/>
    <n v="2311"/>
    <x v="312"/>
    <x v="4"/>
    <x v="4"/>
    <x v="4"/>
    <x v="22"/>
  </r>
  <r>
    <x v="6644"/>
    <x v="9"/>
    <x v="1"/>
    <x v="9"/>
    <x v="1"/>
    <x v="3"/>
    <n v="15315.8"/>
    <n v="275.68439999999998"/>
    <n v="1"/>
    <n v="15315.8"/>
    <x v="6642"/>
    <n v="4.01"/>
    <n v="4973"/>
    <x v="272"/>
    <x v="7"/>
    <x v="7"/>
    <x v="7"/>
    <x v="24"/>
  </r>
  <r>
    <x v="6645"/>
    <x v="0"/>
    <x v="0"/>
    <x v="0"/>
    <x v="1"/>
    <x v="0"/>
    <n v="10691.87"/>
    <n v="192.45366000000001"/>
    <n v="2"/>
    <n v="21383.74"/>
    <x v="6643"/>
    <n v="1.07"/>
    <n v="1192"/>
    <x v="35"/>
    <x v="5"/>
    <x v="5"/>
    <x v="5"/>
    <x v="21"/>
  </r>
  <r>
    <x v="6646"/>
    <x v="3"/>
    <x v="3"/>
    <x v="3"/>
    <x v="2"/>
    <x v="0"/>
    <n v="17209.099999999999"/>
    <n v="309.76379999999995"/>
    <n v="2"/>
    <n v="34418.199999999997"/>
    <x v="6644"/>
    <n v="1.39"/>
    <n v="1243"/>
    <x v="151"/>
    <x v="10"/>
    <x v="10"/>
    <x v="10"/>
    <x v="11"/>
  </r>
  <r>
    <x v="6647"/>
    <x v="5"/>
    <x v="1"/>
    <x v="5"/>
    <x v="1"/>
    <x v="0"/>
    <n v="159.88999999999999"/>
    <n v="2.8780199999999994"/>
    <n v="4"/>
    <n v="639.55999999999995"/>
    <x v="6645"/>
    <n v="2.14"/>
    <n v="413"/>
    <x v="308"/>
    <x v="11"/>
    <x v="11"/>
    <x v="11"/>
    <x v="8"/>
  </r>
  <r>
    <x v="6648"/>
    <x v="4"/>
    <x v="0"/>
    <x v="4"/>
    <x v="1"/>
    <x v="1"/>
    <n v="4126.37"/>
    <n v="74.274659999999997"/>
    <n v="3"/>
    <n v="12379.11"/>
    <x v="6646"/>
    <n v="1.02"/>
    <n v="1038"/>
    <x v="268"/>
    <x v="4"/>
    <x v="4"/>
    <x v="4"/>
    <x v="20"/>
  </r>
  <r>
    <x v="6649"/>
    <x v="2"/>
    <x v="2"/>
    <x v="2"/>
    <x v="0"/>
    <x v="3"/>
    <n v="9372.5"/>
    <n v="168.70499999999998"/>
    <n v="5"/>
    <n v="46862.5"/>
    <x v="6647"/>
    <n v="4.67"/>
    <n v="1484"/>
    <x v="313"/>
    <x v="4"/>
    <x v="4"/>
    <x v="4"/>
    <x v="26"/>
  </r>
  <r>
    <x v="6650"/>
    <x v="6"/>
    <x v="4"/>
    <x v="6"/>
    <x v="1"/>
    <x v="4"/>
    <n v="2412.5100000000002"/>
    <n v="43.425179999999997"/>
    <n v="3"/>
    <n v="7237.53"/>
    <x v="6648"/>
    <n v="1.3"/>
    <n v="1557"/>
    <x v="247"/>
    <x v="3"/>
    <x v="3"/>
    <x v="3"/>
    <x v="20"/>
  </r>
  <r>
    <x v="6651"/>
    <x v="4"/>
    <x v="0"/>
    <x v="4"/>
    <x v="1"/>
    <x v="4"/>
    <n v="15190.62"/>
    <n v="273.43115999999998"/>
    <n v="2"/>
    <n v="30381.24"/>
    <x v="6649"/>
    <n v="4.5"/>
    <n v="3866"/>
    <x v="306"/>
    <x v="1"/>
    <x v="1"/>
    <x v="1"/>
    <x v="0"/>
  </r>
  <r>
    <x v="6652"/>
    <x v="5"/>
    <x v="1"/>
    <x v="5"/>
    <x v="2"/>
    <x v="4"/>
    <n v="472.91"/>
    <n v="8.5123800000000003"/>
    <n v="4"/>
    <n v="1891.64"/>
    <x v="6650"/>
    <n v="4.33"/>
    <n v="3610"/>
    <x v="271"/>
    <x v="6"/>
    <x v="6"/>
    <x v="6"/>
    <x v="26"/>
  </r>
  <r>
    <x v="6653"/>
    <x v="1"/>
    <x v="1"/>
    <x v="1"/>
    <x v="0"/>
    <x v="3"/>
    <n v="2326.69"/>
    <n v="41.880420000000001"/>
    <n v="2"/>
    <n v="4653.38"/>
    <x v="6651"/>
    <n v="4.58"/>
    <n v="2512"/>
    <x v="218"/>
    <x v="11"/>
    <x v="11"/>
    <x v="11"/>
    <x v="10"/>
  </r>
  <r>
    <x v="6654"/>
    <x v="0"/>
    <x v="0"/>
    <x v="0"/>
    <x v="0"/>
    <x v="5"/>
    <n v="18235.84"/>
    <n v="328.24511999999999"/>
    <n v="2"/>
    <n v="36471.68"/>
    <x v="6652"/>
    <n v="4.72"/>
    <n v="7"/>
    <x v="63"/>
    <x v="9"/>
    <x v="9"/>
    <x v="9"/>
    <x v="6"/>
  </r>
  <r>
    <x v="6655"/>
    <x v="7"/>
    <x v="0"/>
    <x v="7"/>
    <x v="1"/>
    <x v="4"/>
    <n v="9582.7900000000009"/>
    <n v="172.49021999999999"/>
    <n v="4"/>
    <n v="38331.160000000003"/>
    <x v="6653"/>
    <n v="3.88"/>
    <n v="1964"/>
    <x v="167"/>
    <x v="8"/>
    <x v="8"/>
    <x v="8"/>
    <x v="21"/>
  </r>
  <r>
    <x v="6656"/>
    <x v="4"/>
    <x v="0"/>
    <x v="4"/>
    <x v="0"/>
    <x v="4"/>
    <n v="16364.01"/>
    <n v="294.55217999999996"/>
    <n v="2"/>
    <n v="32728.02"/>
    <x v="6654"/>
    <n v="4.8099999999999996"/>
    <n v="4108"/>
    <x v="219"/>
    <x v="0"/>
    <x v="0"/>
    <x v="0"/>
    <x v="4"/>
  </r>
  <r>
    <x v="6657"/>
    <x v="9"/>
    <x v="1"/>
    <x v="9"/>
    <x v="1"/>
    <x v="2"/>
    <n v="19360.21"/>
    <n v="348.48377999999997"/>
    <n v="4"/>
    <n v="77440.84"/>
    <x v="6655"/>
    <n v="1.61"/>
    <n v="1509"/>
    <x v="183"/>
    <x v="11"/>
    <x v="11"/>
    <x v="11"/>
    <x v="14"/>
  </r>
  <r>
    <x v="6658"/>
    <x v="4"/>
    <x v="0"/>
    <x v="4"/>
    <x v="2"/>
    <x v="1"/>
    <n v="3621.14"/>
    <n v="65.180519999999987"/>
    <n v="3"/>
    <n v="10863.42"/>
    <x v="6656"/>
    <n v="1.69"/>
    <n v="3252"/>
    <x v="111"/>
    <x v="6"/>
    <x v="6"/>
    <x v="6"/>
    <x v="13"/>
  </r>
  <r>
    <x v="6659"/>
    <x v="0"/>
    <x v="0"/>
    <x v="0"/>
    <x v="2"/>
    <x v="3"/>
    <n v="16398.919999999998"/>
    <n v="295.18055999999996"/>
    <n v="1"/>
    <n v="16398.919999999998"/>
    <x v="6657"/>
    <n v="4.96"/>
    <n v="4074"/>
    <x v="20"/>
    <x v="1"/>
    <x v="1"/>
    <x v="1"/>
    <x v="5"/>
  </r>
  <r>
    <x v="6660"/>
    <x v="3"/>
    <x v="3"/>
    <x v="3"/>
    <x v="2"/>
    <x v="0"/>
    <n v="18477.22"/>
    <n v="332.58996000000002"/>
    <n v="3"/>
    <n v="55431.66"/>
    <x v="6658"/>
    <n v="4.29"/>
    <n v="2766"/>
    <x v="197"/>
    <x v="1"/>
    <x v="1"/>
    <x v="1"/>
    <x v="25"/>
  </r>
  <r>
    <x v="6661"/>
    <x v="4"/>
    <x v="0"/>
    <x v="4"/>
    <x v="1"/>
    <x v="1"/>
    <n v="8411.25"/>
    <n v="151.40249999999997"/>
    <n v="1"/>
    <n v="8411.25"/>
    <x v="6659"/>
    <n v="4.93"/>
    <n v="4505"/>
    <x v="247"/>
    <x v="3"/>
    <x v="3"/>
    <x v="3"/>
    <x v="20"/>
  </r>
  <r>
    <x v="6662"/>
    <x v="1"/>
    <x v="1"/>
    <x v="1"/>
    <x v="0"/>
    <x v="1"/>
    <n v="16491.07"/>
    <n v="296.83925999999997"/>
    <n v="5"/>
    <n v="82455.350000000006"/>
    <x v="6660"/>
    <n v="4.97"/>
    <n v="1374"/>
    <x v="246"/>
    <x v="10"/>
    <x v="10"/>
    <x v="10"/>
    <x v="12"/>
  </r>
  <r>
    <x v="6663"/>
    <x v="9"/>
    <x v="1"/>
    <x v="9"/>
    <x v="0"/>
    <x v="1"/>
    <n v="12755.86"/>
    <n v="229.60548"/>
    <n v="2"/>
    <n v="25511.72"/>
    <x v="6661"/>
    <n v="3.49"/>
    <n v="3574"/>
    <x v="93"/>
    <x v="7"/>
    <x v="7"/>
    <x v="7"/>
    <x v="26"/>
  </r>
  <r>
    <x v="6664"/>
    <x v="1"/>
    <x v="1"/>
    <x v="1"/>
    <x v="2"/>
    <x v="0"/>
    <n v="6668.59"/>
    <n v="120.03461999999999"/>
    <n v="5"/>
    <n v="33342.949999999997"/>
    <x v="6662"/>
    <n v="2.36"/>
    <n v="4542"/>
    <x v="333"/>
    <x v="8"/>
    <x v="8"/>
    <x v="8"/>
    <x v="26"/>
  </r>
  <r>
    <x v="6665"/>
    <x v="6"/>
    <x v="4"/>
    <x v="6"/>
    <x v="2"/>
    <x v="3"/>
    <n v="7994.65"/>
    <n v="143.90369999999999"/>
    <n v="3"/>
    <n v="23983.95"/>
    <x v="6663"/>
    <n v="3.93"/>
    <n v="3752"/>
    <x v="215"/>
    <x v="6"/>
    <x v="6"/>
    <x v="6"/>
    <x v="11"/>
  </r>
  <r>
    <x v="6666"/>
    <x v="0"/>
    <x v="0"/>
    <x v="0"/>
    <x v="1"/>
    <x v="4"/>
    <n v="2064.79"/>
    <n v="37.166219999999996"/>
    <n v="5"/>
    <n v="10323.950000000001"/>
    <x v="6664"/>
    <n v="2.5099999999999998"/>
    <n v="1207"/>
    <x v="73"/>
    <x v="4"/>
    <x v="4"/>
    <x v="4"/>
    <x v="0"/>
  </r>
  <r>
    <x v="6667"/>
    <x v="2"/>
    <x v="2"/>
    <x v="2"/>
    <x v="1"/>
    <x v="3"/>
    <n v="19756.38"/>
    <n v="355.61484000000002"/>
    <n v="5"/>
    <n v="98781.9"/>
    <x v="6665"/>
    <n v="2.4700000000000002"/>
    <n v="562"/>
    <x v="285"/>
    <x v="9"/>
    <x v="9"/>
    <x v="9"/>
    <x v="10"/>
  </r>
  <r>
    <x v="6668"/>
    <x v="2"/>
    <x v="2"/>
    <x v="2"/>
    <x v="2"/>
    <x v="5"/>
    <n v="8136.82"/>
    <n v="146.46275999999997"/>
    <n v="4"/>
    <n v="32547.279999999999"/>
    <x v="6666"/>
    <n v="3.82"/>
    <n v="1042"/>
    <x v="277"/>
    <x v="7"/>
    <x v="7"/>
    <x v="7"/>
    <x v="28"/>
  </r>
  <r>
    <x v="6669"/>
    <x v="2"/>
    <x v="2"/>
    <x v="2"/>
    <x v="1"/>
    <x v="2"/>
    <n v="2292.6799999999998"/>
    <n v="41.268239999999992"/>
    <n v="2"/>
    <n v="4585.3599999999997"/>
    <x v="6667"/>
    <n v="3.97"/>
    <n v="2348"/>
    <x v="182"/>
    <x v="9"/>
    <x v="9"/>
    <x v="9"/>
    <x v="30"/>
  </r>
  <r>
    <x v="6670"/>
    <x v="0"/>
    <x v="0"/>
    <x v="0"/>
    <x v="1"/>
    <x v="3"/>
    <n v="3297.04"/>
    <n v="59.346719999999998"/>
    <n v="5"/>
    <n v="16485.2"/>
    <x v="6668"/>
    <n v="4.29"/>
    <n v="945"/>
    <x v="100"/>
    <x v="11"/>
    <x v="11"/>
    <x v="11"/>
    <x v="17"/>
  </r>
  <r>
    <x v="6671"/>
    <x v="1"/>
    <x v="1"/>
    <x v="1"/>
    <x v="0"/>
    <x v="5"/>
    <n v="11125.51"/>
    <n v="200.25917999999999"/>
    <n v="1"/>
    <n v="11125.51"/>
    <x v="6669"/>
    <n v="2.48"/>
    <n v="3536"/>
    <x v="264"/>
    <x v="1"/>
    <x v="1"/>
    <x v="1"/>
    <x v="9"/>
  </r>
  <r>
    <x v="6672"/>
    <x v="4"/>
    <x v="0"/>
    <x v="4"/>
    <x v="1"/>
    <x v="0"/>
    <n v="4391.55"/>
    <n v="79.047899999999998"/>
    <n v="4"/>
    <n v="17566.2"/>
    <x v="6670"/>
    <n v="4.82"/>
    <n v="1363"/>
    <x v="73"/>
    <x v="4"/>
    <x v="4"/>
    <x v="4"/>
    <x v="0"/>
  </r>
  <r>
    <x v="6673"/>
    <x v="3"/>
    <x v="3"/>
    <x v="3"/>
    <x v="1"/>
    <x v="4"/>
    <n v="1459.91"/>
    <n v="26.278379999999999"/>
    <n v="4"/>
    <n v="5839.64"/>
    <x v="6671"/>
    <n v="2.94"/>
    <n v="4018"/>
    <x v="314"/>
    <x v="10"/>
    <x v="10"/>
    <x v="10"/>
    <x v="26"/>
  </r>
  <r>
    <x v="6674"/>
    <x v="2"/>
    <x v="2"/>
    <x v="2"/>
    <x v="0"/>
    <x v="1"/>
    <n v="17802.97"/>
    <n v="320.45346000000001"/>
    <n v="5"/>
    <n v="89014.85"/>
    <x v="6672"/>
    <n v="3.15"/>
    <n v="1522"/>
    <x v="7"/>
    <x v="6"/>
    <x v="6"/>
    <x v="6"/>
    <x v="7"/>
  </r>
  <r>
    <x v="6675"/>
    <x v="7"/>
    <x v="0"/>
    <x v="7"/>
    <x v="2"/>
    <x v="2"/>
    <n v="11012.47"/>
    <n v="198.22445999999997"/>
    <n v="2"/>
    <n v="22024.94"/>
    <x v="6673"/>
    <n v="2.2200000000000002"/>
    <n v="572"/>
    <x v="9"/>
    <x v="5"/>
    <x v="5"/>
    <x v="5"/>
    <x v="9"/>
  </r>
  <r>
    <x v="6676"/>
    <x v="7"/>
    <x v="0"/>
    <x v="7"/>
    <x v="2"/>
    <x v="1"/>
    <n v="3630.01"/>
    <n v="65.340180000000004"/>
    <n v="5"/>
    <n v="18150.05"/>
    <x v="6674"/>
    <n v="1.53"/>
    <n v="4078"/>
    <x v="267"/>
    <x v="2"/>
    <x v="2"/>
    <x v="2"/>
    <x v="23"/>
  </r>
  <r>
    <x v="6677"/>
    <x v="3"/>
    <x v="3"/>
    <x v="3"/>
    <x v="0"/>
    <x v="5"/>
    <n v="8340.44"/>
    <n v="150.12791999999999"/>
    <n v="5"/>
    <n v="41702.199999999997"/>
    <x v="6675"/>
    <n v="2.73"/>
    <n v="1458"/>
    <x v="273"/>
    <x v="11"/>
    <x v="11"/>
    <x v="11"/>
    <x v="16"/>
  </r>
  <r>
    <x v="6678"/>
    <x v="2"/>
    <x v="2"/>
    <x v="2"/>
    <x v="1"/>
    <x v="3"/>
    <n v="2757.77"/>
    <n v="49.639859999999999"/>
    <n v="4"/>
    <n v="11031.08"/>
    <x v="6676"/>
    <n v="4.58"/>
    <n v="2454"/>
    <x v="71"/>
    <x v="3"/>
    <x v="3"/>
    <x v="3"/>
    <x v="11"/>
  </r>
  <r>
    <x v="6679"/>
    <x v="1"/>
    <x v="1"/>
    <x v="1"/>
    <x v="1"/>
    <x v="4"/>
    <n v="17732.3"/>
    <n v="319.18139999999994"/>
    <n v="4"/>
    <n v="70929.2"/>
    <x v="6677"/>
    <n v="1.25"/>
    <n v="771"/>
    <x v="170"/>
    <x v="9"/>
    <x v="9"/>
    <x v="9"/>
    <x v="23"/>
  </r>
  <r>
    <x v="6680"/>
    <x v="4"/>
    <x v="0"/>
    <x v="4"/>
    <x v="2"/>
    <x v="0"/>
    <n v="4817.74"/>
    <n v="86.719319999999996"/>
    <n v="3"/>
    <n v="14453.22"/>
    <x v="6678"/>
    <n v="1.99"/>
    <n v="4229"/>
    <x v="16"/>
    <x v="2"/>
    <x v="2"/>
    <x v="2"/>
    <x v="12"/>
  </r>
  <r>
    <x v="6681"/>
    <x v="4"/>
    <x v="0"/>
    <x v="4"/>
    <x v="2"/>
    <x v="1"/>
    <n v="15536.83"/>
    <n v="279.66293999999999"/>
    <n v="5"/>
    <n v="77684.149999999994"/>
    <x v="6679"/>
    <n v="3.75"/>
    <n v="400"/>
    <x v="98"/>
    <x v="8"/>
    <x v="8"/>
    <x v="8"/>
    <x v="19"/>
  </r>
  <r>
    <x v="6682"/>
    <x v="6"/>
    <x v="4"/>
    <x v="6"/>
    <x v="2"/>
    <x v="3"/>
    <n v="4428.32"/>
    <n v="79.709759999999989"/>
    <n v="5"/>
    <n v="22141.599999999999"/>
    <x v="6680"/>
    <n v="2.68"/>
    <n v="1831"/>
    <x v="291"/>
    <x v="1"/>
    <x v="1"/>
    <x v="1"/>
    <x v="21"/>
  </r>
  <r>
    <x v="6683"/>
    <x v="0"/>
    <x v="0"/>
    <x v="0"/>
    <x v="2"/>
    <x v="1"/>
    <n v="19566.759999999998"/>
    <n v="352.20167999999995"/>
    <n v="1"/>
    <n v="19566.759999999998"/>
    <x v="6681"/>
    <n v="2.59"/>
    <n v="1611"/>
    <x v="231"/>
    <x v="1"/>
    <x v="1"/>
    <x v="1"/>
    <x v="8"/>
  </r>
  <r>
    <x v="6684"/>
    <x v="8"/>
    <x v="3"/>
    <x v="8"/>
    <x v="2"/>
    <x v="2"/>
    <n v="7515.77"/>
    <n v="135.28386"/>
    <n v="5"/>
    <n v="37578.85"/>
    <x v="6682"/>
    <n v="4.13"/>
    <n v="1409"/>
    <x v="285"/>
    <x v="9"/>
    <x v="9"/>
    <x v="9"/>
    <x v="10"/>
  </r>
  <r>
    <x v="6685"/>
    <x v="1"/>
    <x v="1"/>
    <x v="1"/>
    <x v="0"/>
    <x v="4"/>
    <n v="17502.060000000001"/>
    <n v="315.03708"/>
    <n v="3"/>
    <n v="52506.18"/>
    <x v="6683"/>
    <n v="4.6500000000000004"/>
    <n v="4937"/>
    <x v="239"/>
    <x v="5"/>
    <x v="5"/>
    <x v="5"/>
    <x v="16"/>
  </r>
  <r>
    <x v="6686"/>
    <x v="6"/>
    <x v="4"/>
    <x v="6"/>
    <x v="2"/>
    <x v="5"/>
    <n v="10581.76"/>
    <n v="190.47167999999999"/>
    <n v="2"/>
    <n v="21163.52"/>
    <x v="6684"/>
    <n v="1.0900000000000001"/>
    <n v="4713"/>
    <x v="232"/>
    <x v="6"/>
    <x v="6"/>
    <x v="6"/>
    <x v="25"/>
  </r>
  <r>
    <x v="6687"/>
    <x v="7"/>
    <x v="0"/>
    <x v="7"/>
    <x v="2"/>
    <x v="0"/>
    <n v="2731.09"/>
    <n v="49.159619999999997"/>
    <n v="4"/>
    <n v="10924.36"/>
    <x v="6685"/>
    <n v="2.74"/>
    <n v="815"/>
    <x v="209"/>
    <x v="7"/>
    <x v="7"/>
    <x v="7"/>
    <x v="13"/>
  </r>
  <r>
    <x v="6688"/>
    <x v="3"/>
    <x v="3"/>
    <x v="3"/>
    <x v="0"/>
    <x v="0"/>
    <n v="4958.8900000000003"/>
    <n v="89.260019999999997"/>
    <n v="4"/>
    <n v="19835.560000000001"/>
    <x v="6686"/>
    <n v="4.47"/>
    <n v="4665"/>
    <x v="158"/>
    <x v="8"/>
    <x v="8"/>
    <x v="8"/>
    <x v="1"/>
  </r>
  <r>
    <x v="6689"/>
    <x v="5"/>
    <x v="1"/>
    <x v="5"/>
    <x v="1"/>
    <x v="1"/>
    <n v="12125.83"/>
    <n v="218.26494"/>
    <n v="1"/>
    <n v="12125.83"/>
    <x v="6687"/>
    <n v="2.5499999999999998"/>
    <n v="3978"/>
    <x v="234"/>
    <x v="1"/>
    <x v="1"/>
    <x v="1"/>
    <x v="6"/>
  </r>
  <r>
    <x v="6690"/>
    <x v="3"/>
    <x v="3"/>
    <x v="3"/>
    <x v="1"/>
    <x v="0"/>
    <n v="8723.11"/>
    <n v="157.01597999999998"/>
    <n v="3"/>
    <n v="26169.33"/>
    <x v="6688"/>
    <n v="4.08"/>
    <n v="3415"/>
    <x v="3"/>
    <x v="3"/>
    <x v="3"/>
    <x v="3"/>
    <x v="3"/>
  </r>
  <r>
    <x v="6691"/>
    <x v="7"/>
    <x v="0"/>
    <x v="7"/>
    <x v="2"/>
    <x v="5"/>
    <n v="9180.77"/>
    <n v="165.25386"/>
    <n v="5"/>
    <n v="45903.85"/>
    <x v="6689"/>
    <n v="2.92"/>
    <n v="2578"/>
    <x v="97"/>
    <x v="0"/>
    <x v="0"/>
    <x v="0"/>
    <x v="28"/>
  </r>
  <r>
    <x v="6692"/>
    <x v="2"/>
    <x v="2"/>
    <x v="2"/>
    <x v="1"/>
    <x v="4"/>
    <n v="2568.37"/>
    <n v="46.230659999999993"/>
    <n v="4"/>
    <n v="10273.48"/>
    <x v="6690"/>
    <n v="4.99"/>
    <n v="3316"/>
    <x v="166"/>
    <x v="0"/>
    <x v="0"/>
    <x v="0"/>
    <x v="10"/>
  </r>
  <r>
    <x v="6693"/>
    <x v="8"/>
    <x v="3"/>
    <x v="8"/>
    <x v="0"/>
    <x v="3"/>
    <n v="7445.34"/>
    <n v="134.01612"/>
    <n v="2"/>
    <n v="14890.68"/>
    <x v="6691"/>
    <n v="3.65"/>
    <n v="1485"/>
    <x v="182"/>
    <x v="9"/>
    <x v="9"/>
    <x v="9"/>
    <x v="30"/>
  </r>
  <r>
    <x v="6694"/>
    <x v="8"/>
    <x v="3"/>
    <x v="8"/>
    <x v="0"/>
    <x v="3"/>
    <n v="16673.96"/>
    <n v="300.13127999999995"/>
    <n v="4"/>
    <n v="66695.839999999997"/>
    <x v="6692"/>
    <n v="4.09"/>
    <n v="386"/>
    <x v="81"/>
    <x v="11"/>
    <x v="11"/>
    <x v="11"/>
    <x v="6"/>
  </r>
  <r>
    <x v="6695"/>
    <x v="1"/>
    <x v="1"/>
    <x v="1"/>
    <x v="2"/>
    <x v="3"/>
    <n v="264.97000000000003"/>
    <n v="4.7694600000000005"/>
    <n v="5"/>
    <n v="1324.85"/>
    <x v="6693"/>
    <n v="4.18"/>
    <n v="3943"/>
    <x v="101"/>
    <x v="2"/>
    <x v="2"/>
    <x v="2"/>
    <x v="4"/>
  </r>
  <r>
    <x v="6696"/>
    <x v="9"/>
    <x v="1"/>
    <x v="9"/>
    <x v="1"/>
    <x v="5"/>
    <n v="17797.43"/>
    <n v="320.35373999999996"/>
    <n v="1"/>
    <n v="17797.43"/>
    <x v="6694"/>
    <n v="2.09"/>
    <n v="4972"/>
    <x v="9"/>
    <x v="5"/>
    <x v="5"/>
    <x v="5"/>
    <x v="9"/>
  </r>
  <r>
    <x v="6697"/>
    <x v="3"/>
    <x v="3"/>
    <x v="3"/>
    <x v="1"/>
    <x v="3"/>
    <n v="9683.52"/>
    <n v="174.30336"/>
    <n v="4"/>
    <n v="38734.080000000002"/>
    <x v="6695"/>
    <n v="2.13"/>
    <n v="2394"/>
    <x v="122"/>
    <x v="7"/>
    <x v="7"/>
    <x v="7"/>
    <x v="1"/>
  </r>
  <r>
    <x v="6698"/>
    <x v="2"/>
    <x v="2"/>
    <x v="2"/>
    <x v="0"/>
    <x v="4"/>
    <n v="8161.81"/>
    <n v="146.91257999999999"/>
    <n v="2"/>
    <n v="16323.62"/>
    <x v="6696"/>
    <n v="3.15"/>
    <n v="2379"/>
    <x v="320"/>
    <x v="10"/>
    <x v="10"/>
    <x v="10"/>
    <x v="5"/>
  </r>
  <r>
    <x v="6699"/>
    <x v="7"/>
    <x v="0"/>
    <x v="7"/>
    <x v="1"/>
    <x v="5"/>
    <n v="4718.2299999999996"/>
    <n v="84.928139999999985"/>
    <n v="3"/>
    <n v="14154.69"/>
    <x v="6697"/>
    <n v="3.87"/>
    <n v="4655"/>
    <x v="83"/>
    <x v="8"/>
    <x v="8"/>
    <x v="8"/>
    <x v="28"/>
  </r>
  <r>
    <x v="6700"/>
    <x v="9"/>
    <x v="1"/>
    <x v="9"/>
    <x v="0"/>
    <x v="3"/>
    <n v="18205.23"/>
    <n v="327.69413999999995"/>
    <n v="3"/>
    <n v="54615.69"/>
    <x v="6698"/>
    <n v="4.3099999999999996"/>
    <n v="2249"/>
    <x v="101"/>
    <x v="2"/>
    <x v="2"/>
    <x v="2"/>
    <x v="4"/>
  </r>
  <r>
    <x v="6701"/>
    <x v="6"/>
    <x v="4"/>
    <x v="6"/>
    <x v="0"/>
    <x v="0"/>
    <n v="3855.87"/>
    <n v="69.405659999999997"/>
    <n v="4"/>
    <n v="15423.48"/>
    <x v="6699"/>
    <n v="3.03"/>
    <n v="2869"/>
    <x v="32"/>
    <x v="7"/>
    <x v="7"/>
    <x v="7"/>
    <x v="18"/>
  </r>
  <r>
    <x v="6702"/>
    <x v="0"/>
    <x v="0"/>
    <x v="0"/>
    <x v="2"/>
    <x v="2"/>
    <n v="16236.08"/>
    <n v="292.24943999999999"/>
    <n v="2"/>
    <n v="32472.16"/>
    <x v="6700"/>
    <n v="1.3"/>
    <n v="3307"/>
    <x v="52"/>
    <x v="3"/>
    <x v="3"/>
    <x v="3"/>
    <x v="24"/>
  </r>
  <r>
    <x v="6703"/>
    <x v="8"/>
    <x v="3"/>
    <x v="8"/>
    <x v="0"/>
    <x v="3"/>
    <n v="2791.31"/>
    <n v="50.243579999999994"/>
    <n v="1"/>
    <n v="2791.31"/>
    <x v="6701"/>
    <n v="4.0199999999999996"/>
    <n v="925"/>
    <x v="144"/>
    <x v="5"/>
    <x v="5"/>
    <x v="5"/>
    <x v="13"/>
  </r>
  <r>
    <x v="6704"/>
    <x v="5"/>
    <x v="1"/>
    <x v="5"/>
    <x v="0"/>
    <x v="0"/>
    <n v="258.33999999999997"/>
    <n v="4.6501199999999994"/>
    <n v="4"/>
    <n v="1033.3599999999999"/>
    <x v="6702"/>
    <n v="1.97"/>
    <n v="2882"/>
    <x v="95"/>
    <x v="10"/>
    <x v="10"/>
    <x v="10"/>
    <x v="25"/>
  </r>
  <r>
    <x v="6705"/>
    <x v="1"/>
    <x v="1"/>
    <x v="1"/>
    <x v="2"/>
    <x v="1"/>
    <n v="17375.34"/>
    <n v="312.75611999999995"/>
    <n v="3"/>
    <n v="52126.02"/>
    <x v="6703"/>
    <n v="1.42"/>
    <n v="2764"/>
    <x v="350"/>
    <x v="6"/>
    <x v="6"/>
    <x v="6"/>
    <x v="14"/>
  </r>
  <r>
    <x v="6706"/>
    <x v="0"/>
    <x v="0"/>
    <x v="0"/>
    <x v="2"/>
    <x v="4"/>
    <n v="801.94"/>
    <n v="14.43492"/>
    <n v="5"/>
    <n v="4009.7"/>
    <x v="6704"/>
    <n v="3.7"/>
    <n v="1754"/>
    <x v="277"/>
    <x v="7"/>
    <x v="7"/>
    <x v="7"/>
    <x v="28"/>
  </r>
  <r>
    <x v="6707"/>
    <x v="6"/>
    <x v="4"/>
    <x v="6"/>
    <x v="2"/>
    <x v="3"/>
    <n v="11545.18"/>
    <n v="207.81323999999998"/>
    <n v="1"/>
    <n v="11545.18"/>
    <x v="6705"/>
    <n v="1.92"/>
    <n v="1128"/>
    <x v="94"/>
    <x v="11"/>
    <x v="11"/>
    <x v="11"/>
    <x v="13"/>
  </r>
  <r>
    <x v="6708"/>
    <x v="9"/>
    <x v="1"/>
    <x v="9"/>
    <x v="1"/>
    <x v="2"/>
    <n v="5141.37"/>
    <n v="92.544659999999993"/>
    <n v="1"/>
    <n v="5141.37"/>
    <x v="6706"/>
    <n v="3.64"/>
    <n v="1557"/>
    <x v="349"/>
    <x v="9"/>
    <x v="9"/>
    <x v="9"/>
    <x v="15"/>
  </r>
  <r>
    <x v="6709"/>
    <x v="2"/>
    <x v="2"/>
    <x v="2"/>
    <x v="2"/>
    <x v="4"/>
    <n v="4566.6899999999996"/>
    <n v="82.20041999999998"/>
    <n v="2"/>
    <n v="9133.3799999999992"/>
    <x v="6707"/>
    <n v="2.37"/>
    <n v="3386"/>
    <x v="300"/>
    <x v="4"/>
    <x v="4"/>
    <x v="4"/>
    <x v="13"/>
  </r>
  <r>
    <x v="6710"/>
    <x v="6"/>
    <x v="4"/>
    <x v="6"/>
    <x v="1"/>
    <x v="0"/>
    <n v="9936.15"/>
    <n v="178.85069999999999"/>
    <n v="2"/>
    <n v="19872.3"/>
    <x v="6708"/>
    <n v="1.85"/>
    <n v="996"/>
    <x v="293"/>
    <x v="9"/>
    <x v="9"/>
    <x v="9"/>
    <x v="28"/>
  </r>
  <r>
    <x v="6711"/>
    <x v="0"/>
    <x v="0"/>
    <x v="0"/>
    <x v="1"/>
    <x v="4"/>
    <n v="11961.49"/>
    <n v="215.30681999999999"/>
    <n v="4"/>
    <n v="47845.96"/>
    <x v="6709"/>
    <n v="1.29"/>
    <n v="2778"/>
    <x v="11"/>
    <x v="2"/>
    <x v="2"/>
    <x v="2"/>
    <x v="11"/>
  </r>
  <r>
    <x v="6712"/>
    <x v="0"/>
    <x v="0"/>
    <x v="0"/>
    <x v="1"/>
    <x v="2"/>
    <n v="14571.77"/>
    <n v="262.29185999999999"/>
    <n v="2"/>
    <n v="29143.54"/>
    <x v="6710"/>
    <n v="3.7"/>
    <n v="4887"/>
    <x v="147"/>
    <x v="4"/>
    <x v="4"/>
    <x v="4"/>
    <x v="23"/>
  </r>
  <r>
    <x v="6713"/>
    <x v="9"/>
    <x v="1"/>
    <x v="9"/>
    <x v="1"/>
    <x v="1"/>
    <n v="18389.46"/>
    <n v="331.01027999999997"/>
    <n v="1"/>
    <n v="18389.46"/>
    <x v="6711"/>
    <n v="3.06"/>
    <n v="2752"/>
    <x v="113"/>
    <x v="8"/>
    <x v="8"/>
    <x v="8"/>
    <x v="4"/>
  </r>
  <r>
    <x v="6714"/>
    <x v="7"/>
    <x v="0"/>
    <x v="7"/>
    <x v="1"/>
    <x v="2"/>
    <n v="13836.71"/>
    <n v="249.06077999999997"/>
    <n v="1"/>
    <n v="13836.71"/>
    <x v="6712"/>
    <n v="2.23"/>
    <n v="210"/>
    <x v="124"/>
    <x v="11"/>
    <x v="11"/>
    <x v="11"/>
    <x v="24"/>
  </r>
  <r>
    <x v="6715"/>
    <x v="8"/>
    <x v="3"/>
    <x v="8"/>
    <x v="1"/>
    <x v="5"/>
    <n v="10776.51"/>
    <n v="193.97717999999998"/>
    <n v="1"/>
    <n v="10776.51"/>
    <x v="6713"/>
    <n v="4.96"/>
    <n v="694"/>
    <x v="74"/>
    <x v="0"/>
    <x v="0"/>
    <x v="0"/>
    <x v="1"/>
  </r>
  <r>
    <x v="6716"/>
    <x v="7"/>
    <x v="0"/>
    <x v="7"/>
    <x v="1"/>
    <x v="4"/>
    <n v="16365.93"/>
    <n v="294.58673999999996"/>
    <n v="2"/>
    <n v="32731.86"/>
    <x v="6714"/>
    <n v="4.26"/>
    <n v="382"/>
    <x v="132"/>
    <x v="6"/>
    <x v="6"/>
    <x v="6"/>
    <x v="8"/>
  </r>
  <r>
    <x v="6717"/>
    <x v="1"/>
    <x v="1"/>
    <x v="1"/>
    <x v="1"/>
    <x v="1"/>
    <n v="12938.69"/>
    <n v="232.89641999999998"/>
    <n v="1"/>
    <n v="12938.69"/>
    <x v="6715"/>
    <n v="3.56"/>
    <n v="373"/>
    <x v="170"/>
    <x v="9"/>
    <x v="9"/>
    <x v="9"/>
    <x v="23"/>
  </r>
  <r>
    <x v="6718"/>
    <x v="7"/>
    <x v="0"/>
    <x v="7"/>
    <x v="1"/>
    <x v="5"/>
    <n v="12874.47"/>
    <n v="231.74045999999998"/>
    <n v="4"/>
    <n v="51497.88"/>
    <x v="6716"/>
    <n v="3.31"/>
    <n v="1713"/>
    <x v="197"/>
    <x v="1"/>
    <x v="1"/>
    <x v="1"/>
    <x v="25"/>
  </r>
  <r>
    <x v="6719"/>
    <x v="0"/>
    <x v="0"/>
    <x v="0"/>
    <x v="2"/>
    <x v="5"/>
    <n v="19533.02"/>
    <n v="351.59435999999999"/>
    <n v="5"/>
    <n v="97665.1"/>
    <x v="6717"/>
    <n v="3.6"/>
    <n v="4210"/>
    <x v="334"/>
    <x v="0"/>
    <x v="0"/>
    <x v="0"/>
    <x v="16"/>
  </r>
  <r>
    <x v="6720"/>
    <x v="8"/>
    <x v="3"/>
    <x v="8"/>
    <x v="2"/>
    <x v="5"/>
    <n v="6315.73"/>
    <n v="113.68313999999998"/>
    <n v="2"/>
    <n v="12631.46"/>
    <x v="6718"/>
    <n v="1.91"/>
    <n v="3072"/>
    <x v="29"/>
    <x v="5"/>
    <x v="5"/>
    <x v="5"/>
    <x v="19"/>
  </r>
  <r>
    <x v="6721"/>
    <x v="0"/>
    <x v="0"/>
    <x v="0"/>
    <x v="1"/>
    <x v="5"/>
    <n v="13726.72"/>
    <n v="247.08095999999998"/>
    <n v="4"/>
    <n v="54906.879999999997"/>
    <x v="6719"/>
    <n v="3.92"/>
    <n v="2306"/>
    <x v="47"/>
    <x v="2"/>
    <x v="2"/>
    <x v="2"/>
    <x v="26"/>
  </r>
  <r>
    <x v="6722"/>
    <x v="6"/>
    <x v="4"/>
    <x v="6"/>
    <x v="0"/>
    <x v="4"/>
    <n v="1503.09"/>
    <n v="27.055619999999998"/>
    <n v="4"/>
    <n v="6012.36"/>
    <x v="6720"/>
    <n v="2.79"/>
    <n v="1780"/>
    <x v="358"/>
    <x v="11"/>
    <x v="11"/>
    <x v="11"/>
    <x v="21"/>
  </r>
  <r>
    <x v="6723"/>
    <x v="8"/>
    <x v="3"/>
    <x v="8"/>
    <x v="1"/>
    <x v="3"/>
    <n v="14587.56"/>
    <n v="262.57607999999999"/>
    <n v="4"/>
    <n v="58350.239999999998"/>
    <x v="6721"/>
    <n v="1.57"/>
    <n v="4074"/>
    <x v="89"/>
    <x v="2"/>
    <x v="2"/>
    <x v="2"/>
    <x v="24"/>
  </r>
  <r>
    <x v="6724"/>
    <x v="2"/>
    <x v="2"/>
    <x v="2"/>
    <x v="2"/>
    <x v="1"/>
    <n v="3079.85"/>
    <n v="55.437299999999993"/>
    <n v="1"/>
    <n v="3079.85"/>
    <x v="6722"/>
    <n v="3.98"/>
    <n v="1970"/>
    <x v="279"/>
    <x v="8"/>
    <x v="8"/>
    <x v="8"/>
    <x v="3"/>
  </r>
  <r>
    <x v="6725"/>
    <x v="9"/>
    <x v="1"/>
    <x v="9"/>
    <x v="1"/>
    <x v="1"/>
    <n v="8575.2900000000009"/>
    <n v="154.35522"/>
    <n v="4"/>
    <n v="34301.160000000003"/>
    <x v="6723"/>
    <n v="2.77"/>
    <n v="3440"/>
    <x v="225"/>
    <x v="5"/>
    <x v="5"/>
    <x v="5"/>
    <x v="14"/>
  </r>
  <r>
    <x v="6726"/>
    <x v="1"/>
    <x v="1"/>
    <x v="1"/>
    <x v="0"/>
    <x v="3"/>
    <n v="9037.6200000000008"/>
    <n v="162.67716000000001"/>
    <n v="3"/>
    <n v="27112.86"/>
    <x v="6724"/>
    <n v="4.1900000000000004"/>
    <n v="578"/>
    <x v="181"/>
    <x v="4"/>
    <x v="4"/>
    <x v="4"/>
    <x v="25"/>
  </r>
  <r>
    <x v="6727"/>
    <x v="0"/>
    <x v="0"/>
    <x v="0"/>
    <x v="0"/>
    <x v="1"/>
    <n v="4214.33"/>
    <n v="75.857939999999999"/>
    <n v="1"/>
    <n v="4214.33"/>
    <x v="6725"/>
    <n v="1.59"/>
    <n v="4946"/>
    <x v="200"/>
    <x v="2"/>
    <x v="2"/>
    <x v="2"/>
    <x v="19"/>
  </r>
  <r>
    <x v="6728"/>
    <x v="3"/>
    <x v="3"/>
    <x v="3"/>
    <x v="2"/>
    <x v="0"/>
    <n v="7301"/>
    <n v="131.41799999999998"/>
    <n v="3"/>
    <n v="21903"/>
    <x v="6726"/>
    <n v="2.98"/>
    <n v="4942"/>
    <x v="337"/>
    <x v="9"/>
    <x v="9"/>
    <x v="9"/>
    <x v="17"/>
  </r>
  <r>
    <x v="6729"/>
    <x v="8"/>
    <x v="3"/>
    <x v="8"/>
    <x v="2"/>
    <x v="2"/>
    <n v="14674.92"/>
    <n v="264.14855999999997"/>
    <n v="1"/>
    <n v="14674.92"/>
    <x v="6727"/>
    <n v="4.8899999999999997"/>
    <n v="2899"/>
    <x v="284"/>
    <x v="2"/>
    <x v="2"/>
    <x v="2"/>
    <x v="30"/>
  </r>
  <r>
    <x v="6730"/>
    <x v="3"/>
    <x v="3"/>
    <x v="3"/>
    <x v="0"/>
    <x v="0"/>
    <n v="2156.37"/>
    <n v="38.814659999999996"/>
    <n v="3"/>
    <n v="6469.11"/>
    <x v="6728"/>
    <n v="3.99"/>
    <n v="2962"/>
    <x v="212"/>
    <x v="10"/>
    <x v="10"/>
    <x v="10"/>
    <x v="20"/>
  </r>
  <r>
    <x v="6731"/>
    <x v="4"/>
    <x v="0"/>
    <x v="4"/>
    <x v="1"/>
    <x v="2"/>
    <n v="4246.25"/>
    <n v="76.43249999999999"/>
    <n v="3"/>
    <n v="12738.75"/>
    <x v="6729"/>
    <n v="4.87"/>
    <n v="1158"/>
    <x v="287"/>
    <x v="6"/>
    <x v="6"/>
    <x v="6"/>
    <x v="12"/>
  </r>
  <r>
    <x v="6732"/>
    <x v="1"/>
    <x v="1"/>
    <x v="1"/>
    <x v="2"/>
    <x v="2"/>
    <n v="11434"/>
    <n v="205.81199999999998"/>
    <n v="1"/>
    <n v="11434"/>
    <x v="6730"/>
    <n v="1.46"/>
    <n v="3823"/>
    <x v="301"/>
    <x v="8"/>
    <x v="8"/>
    <x v="8"/>
    <x v="16"/>
  </r>
  <r>
    <x v="6733"/>
    <x v="4"/>
    <x v="0"/>
    <x v="4"/>
    <x v="0"/>
    <x v="2"/>
    <n v="5305.59"/>
    <n v="95.500619999999998"/>
    <n v="2"/>
    <n v="10611.18"/>
    <x v="6731"/>
    <n v="1.46"/>
    <n v="3370"/>
    <x v="346"/>
    <x v="9"/>
    <x v="9"/>
    <x v="9"/>
    <x v="12"/>
  </r>
  <r>
    <x v="6734"/>
    <x v="0"/>
    <x v="0"/>
    <x v="0"/>
    <x v="2"/>
    <x v="2"/>
    <n v="8143.11"/>
    <n v="146.57597999999999"/>
    <n v="5"/>
    <n v="40715.550000000003"/>
    <x v="6732"/>
    <n v="1.67"/>
    <n v="4288"/>
    <x v="31"/>
    <x v="2"/>
    <x v="2"/>
    <x v="2"/>
    <x v="20"/>
  </r>
  <r>
    <x v="6735"/>
    <x v="6"/>
    <x v="4"/>
    <x v="6"/>
    <x v="0"/>
    <x v="2"/>
    <n v="13649.36"/>
    <n v="245.68848"/>
    <n v="5"/>
    <n v="68246.8"/>
    <x v="6733"/>
    <n v="3.47"/>
    <n v="833"/>
    <x v="265"/>
    <x v="6"/>
    <x v="6"/>
    <x v="6"/>
    <x v="28"/>
  </r>
  <r>
    <x v="6736"/>
    <x v="7"/>
    <x v="0"/>
    <x v="7"/>
    <x v="1"/>
    <x v="0"/>
    <n v="19720.310000000001"/>
    <n v="354.96557999999999"/>
    <n v="4"/>
    <n v="78881.240000000005"/>
    <x v="6734"/>
    <n v="1.81"/>
    <n v="3734"/>
    <x v="102"/>
    <x v="3"/>
    <x v="3"/>
    <x v="3"/>
    <x v="26"/>
  </r>
  <r>
    <x v="6737"/>
    <x v="7"/>
    <x v="0"/>
    <x v="7"/>
    <x v="2"/>
    <x v="2"/>
    <n v="13677.19"/>
    <n v="246.18941999999998"/>
    <n v="2"/>
    <n v="27354.38"/>
    <x v="6735"/>
    <n v="4.5"/>
    <n v="4965"/>
    <x v="103"/>
    <x v="10"/>
    <x v="10"/>
    <x v="10"/>
    <x v="14"/>
  </r>
  <r>
    <x v="6738"/>
    <x v="5"/>
    <x v="1"/>
    <x v="5"/>
    <x v="0"/>
    <x v="5"/>
    <n v="2295.2199999999998"/>
    <n v="41.313959999999994"/>
    <n v="2"/>
    <n v="4590.4399999999996"/>
    <x v="6736"/>
    <n v="2.82"/>
    <n v="2115"/>
    <x v="303"/>
    <x v="0"/>
    <x v="0"/>
    <x v="0"/>
    <x v="24"/>
  </r>
  <r>
    <x v="6739"/>
    <x v="3"/>
    <x v="3"/>
    <x v="3"/>
    <x v="2"/>
    <x v="0"/>
    <n v="942.89"/>
    <n v="16.972019999999997"/>
    <n v="4"/>
    <n v="3771.56"/>
    <x v="6737"/>
    <n v="1.48"/>
    <n v="2892"/>
    <x v="328"/>
    <x v="7"/>
    <x v="7"/>
    <x v="7"/>
    <x v="27"/>
  </r>
  <r>
    <x v="6740"/>
    <x v="1"/>
    <x v="1"/>
    <x v="1"/>
    <x v="1"/>
    <x v="2"/>
    <n v="17949.55"/>
    <n v="323.09189999999995"/>
    <n v="2"/>
    <n v="35899.1"/>
    <x v="6738"/>
    <n v="2.09"/>
    <n v="2374"/>
    <x v="75"/>
    <x v="1"/>
    <x v="1"/>
    <x v="1"/>
    <x v="17"/>
  </r>
  <r>
    <x v="6741"/>
    <x v="5"/>
    <x v="1"/>
    <x v="5"/>
    <x v="1"/>
    <x v="5"/>
    <n v="12184.2"/>
    <n v="219.31559999999999"/>
    <n v="1"/>
    <n v="12184.2"/>
    <x v="6739"/>
    <n v="3.35"/>
    <n v="1759"/>
    <x v="77"/>
    <x v="6"/>
    <x v="6"/>
    <x v="6"/>
    <x v="23"/>
  </r>
  <r>
    <x v="6742"/>
    <x v="0"/>
    <x v="0"/>
    <x v="0"/>
    <x v="0"/>
    <x v="4"/>
    <n v="3589.47"/>
    <n v="64.610459999999989"/>
    <n v="2"/>
    <n v="7178.94"/>
    <x v="6740"/>
    <n v="4.43"/>
    <n v="352"/>
    <x v="265"/>
    <x v="6"/>
    <x v="6"/>
    <x v="6"/>
    <x v="28"/>
  </r>
  <r>
    <x v="6743"/>
    <x v="6"/>
    <x v="4"/>
    <x v="6"/>
    <x v="0"/>
    <x v="2"/>
    <n v="15126.66"/>
    <n v="272.27987999999999"/>
    <n v="4"/>
    <n v="60506.64"/>
    <x v="6741"/>
    <n v="3.53"/>
    <n v="1985"/>
    <x v="240"/>
    <x v="2"/>
    <x v="2"/>
    <x v="2"/>
    <x v="28"/>
  </r>
  <r>
    <x v="6744"/>
    <x v="9"/>
    <x v="1"/>
    <x v="9"/>
    <x v="0"/>
    <x v="0"/>
    <n v="11821.9"/>
    <n v="212.79419999999999"/>
    <n v="2"/>
    <n v="23643.8"/>
    <x v="6742"/>
    <n v="3.54"/>
    <n v="1002"/>
    <x v="83"/>
    <x v="8"/>
    <x v="8"/>
    <x v="8"/>
    <x v="28"/>
  </r>
  <r>
    <x v="6745"/>
    <x v="0"/>
    <x v="0"/>
    <x v="0"/>
    <x v="2"/>
    <x v="3"/>
    <n v="19267.740000000002"/>
    <n v="346.81932"/>
    <n v="4"/>
    <n v="77070.960000000006"/>
    <x v="6743"/>
    <n v="2.65"/>
    <n v="4788"/>
    <x v="3"/>
    <x v="3"/>
    <x v="3"/>
    <x v="3"/>
    <x v="3"/>
  </r>
  <r>
    <x v="6746"/>
    <x v="7"/>
    <x v="0"/>
    <x v="7"/>
    <x v="0"/>
    <x v="2"/>
    <n v="9598.7000000000007"/>
    <n v="172.7766"/>
    <n v="3"/>
    <n v="28796.1"/>
    <x v="6744"/>
    <n v="1.68"/>
    <n v="4137"/>
    <x v="125"/>
    <x v="2"/>
    <x v="2"/>
    <x v="2"/>
    <x v="17"/>
  </r>
  <r>
    <x v="6747"/>
    <x v="3"/>
    <x v="3"/>
    <x v="3"/>
    <x v="0"/>
    <x v="4"/>
    <n v="19872"/>
    <n v="357.69599999999997"/>
    <n v="5"/>
    <n v="99360"/>
    <x v="6745"/>
    <n v="4.6500000000000004"/>
    <n v="4160"/>
    <x v="52"/>
    <x v="3"/>
    <x v="3"/>
    <x v="3"/>
    <x v="24"/>
  </r>
  <r>
    <x v="6748"/>
    <x v="8"/>
    <x v="3"/>
    <x v="8"/>
    <x v="2"/>
    <x v="2"/>
    <n v="17628.39"/>
    <n v="317.31101999999998"/>
    <n v="5"/>
    <n v="88141.95"/>
    <x v="6746"/>
    <n v="4.3099999999999996"/>
    <n v="2368"/>
    <x v="220"/>
    <x v="4"/>
    <x v="4"/>
    <x v="4"/>
    <x v="12"/>
  </r>
  <r>
    <x v="6749"/>
    <x v="3"/>
    <x v="3"/>
    <x v="3"/>
    <x v="0"/>
    <x v="4"/>
    <n v="10279.33"/>
    <n v="185.02793999999997"/>
    <n v="1"/>
    <n v="10279.33"/>
    <x v="6747"/>
    <n v="1.52"/>
    <n v="704"/>
    <x v="116"/>
    <x v="3"/>
    <x v="3"/>
    <x v="3"/>
    <x v="17"/>
  </r>
  <r>
    <x v="6750"/>
    <x v="7"/>
    <x v="0"/>
    <x v="7"/>
    <x v="1"/>
    <x v="0"/>
    <n v="12716.25"/>
    <n v="228.89249999999998"/>
    <n v="3"/>
    <n v="38148.75"/>
    <x v="6748"/>
    <n v="1.03"/>
    <n v="1449"/>
    <x v="263"/>
    <x v="1"/>
    <x v="1"/>
    <x v="1"/>
    <x v="20"/>
  </r>
  <r>
    <x v="6751"/>
    <x v="5"/>
    <x v="1"/>
    <x v="5"/>
    <x v="1"/>
    <x v="3"/>
    <n v="2516.7600000000002"/>
    <n v="45.301679999999998"/>
    <n v="2"/>
    <n v="5033.5200000000004"/>
    <x v="6749"/>
    <n v="1.82"/>
    <n v="4721"/>
    <x v="54"/>
    <x v="0"/>
    <x v="0"/>
    <x v="0"/>
    <x v="7"/>
  </r>
  <r>
    <x v="6752"/>
    <x v="3"/>
    <x v="3"/>
    <x v="3"/>
    <x v="2"/>
    <x v="1"/>
    <n v="5305.74"/>
    <n v="95.503319999999988"/>
    <n v="2"/>
    <n v="10611.48"/>
    <x v="6750"/>
    <n v="2.61"/>
    <n v="3144"/>
    <x v="120"/>
    <x v="3"/>
    <x v="3"/>
    <x v="3"/>
    <x v="4"/>
  </r>
  <r>
    <x v="6753"/>
    <x v="8"/>
    <x v="3"/>
    <x v="8"/>
    <x v="2"/>
    <x v="1"/>
    <n v="3515.37"/>
    <n v="63.276659999999993"/>
    <n v="3"/>
    <n v="10546.11"/>
    <x v="6751"/>
    <n v="4.6100000000000003"/>
    <n v="1275"/>
    <x v="15"/>
    <x v="4"/>
    <x v="4"/>
    <x v="4"/>
    <x v="6"/>
  </r>
  <r>
    <x v="6754"/>
    <x v="6"/>
    <x v="4"/>
    <x v="6"/>
    <x v="0"/>
    <x v="0"/>
    <n v="17305.669999999998"/>
    <n v="311.50205999999997"/>
    <n v="4"/>
    <n v="69222.679999999993"/>
    <x v="6752"/>
    <n v="4.0999999999999996"/>
    <n v="1025"/>
    <x v="338"/>
    <x v="6"/>
    <x v="6"/>
    <x v="6"/>
    <x v="2"/>
  </r>
  <r>
    <x v="6755"/>
    <x v="9"/>
    <x v="1"/>
    <x v="9"/>
    <x v="0"/>
    <x v="5"/>
    <n v="179.69"/>
    <n v="3.2344199999999996"/>
    <n v="4"/>
    <n v="718.76"/>
    <x v="6753"/>
    <n v="3.41"/>
    <n v="3340"/>
    <x v="57"/>
    <x v="2"/>
    <x v="2"/>
    <x v="2"/>
    <x v="21"/>
  </r>
  <r>
    <x v="6756"/>
    <x v="6"/>
    <x v="4"/>
    <x v="6"/>
    <x v="0"/>
    <x v="4"/>
    <n v="18175.41"/>
    <n v="327.15737999999999"/>
    <n v="1"/>
    <n v="18175.41"/>
    <x v="6754"/>
    <n v="2.0699999999999998"/>
    <n v="3569"/>
    <x v="268"/>
    <x v="4"/>
    <x v="4"/>
    <x v="4"/>
    <x v="20"/>
  </r>
  <r>
    <x v="6757"/>
    <x v="4"/>
    <x v="0"/>
    <x v="4"/>
    <x v="1"/>
    <x v="3"/>
    <n v="10197.56"/>
    <n v="183.55607999999998"/>
    <n v="4"/>
    <n v="40790.239999999998"/>
    <x v="6755"/>
    <n v="2.98"/>
    <n v="3546"/>
    <x v="62"/>
    <x v="2"/>
    <x v="2"/>
    <x v="2"/>
    <x v="13"/>
  </r>
  <r>
    <x v="6758"/>
    <x v="3"/>
    <x v="3"/>
    <x v="3"/>
    <x v="2"/>
    <x v="5"/>
    <n v="7353.82"/>
    <n v="132.36875999999998"/>
    <n v="5"/>
    <n v="36769.1"/>
    <x v="6756"/>
    <n v="4.05"/>
    <n v="3833"/>
    <x v="80"/>
    <x v="1"/>
    <x v="1"/>
    <x v="1"/>
    <x v="2"/>
  </r>
  <r>
    <x v="6759"/>
    <x v="0"/>
    <x v="0"/>
    <x v="0"/>
    <x v="2"/>
    <x v="1"/>
    <n v="5309.26"/>
    <n v="95.566679999999991"/>
    <n v="4"/>
    <n v="21237.040000000001"/>
    <x v="6757"/>
    <n v="2.87"/>
    <n v="1969"/>
    <x v="203"/>
    <x v="5"/>
    <x v="5"/>
    <x v="5"/>
    <x v="6"/>
  </r>
  <r>
    <x v="6760"/>
    <x v="5"/>
    <x v="1"/>
    <x v="5"/>
    <x v="2"/>
    <x v="3"/>
    <n v="17425.669999999998"/>
    <n v="313.66205999999994"/>
    <n v="2"/>
    <n v="34851.339999999997"/>
    <x v="6758"/>
    <n v="1.0900000000000001"/>
    <n v="4506"/>
    <x v="278"/>
    <x v="6"/>
    <x v="6"/>
    <x v="6"/>
    <x v="1"/>
  </r>
  <r>
    <x v="6761"/>
    <x v="7"/>
    <x v="0"/>
    <x v="7"/>
    <x v="1"/>
    <x v="2"/>
    <n v="18273.14"/>
    <n v="328.91651999999999"/>
    <n v="4"/>
    <n v="73092.56"/>
    <x v="6759"/>
    <n v="4.07"/>
    <n v="2606"/>
    <x v="152"/>
    <x v="3"/>
    <x v="3"/>
    <x v="3"/>
    <x v="30"/>
  </r>
  <r>
    <x v="6762"/>
    <x v="0"/>
    <x v="0"/>
    <x v="0"/>
    <x v="1"/>
    <x v="3"/>
    <n v="11733.96"/>
    <n v="211.21127999999996"/>
    <n v="1"/>
    <n v="11733.96"/>
    <x v="6760"/>
    <n v="2.87"/>
    <n v="2526"/>
    <x v="117"/>
    <x v="3"/>
    <x v="3"/>
    <x v="3"/>
    <x v="18"/>
  </r>
  <r>
    <x v="6763"/>
    <x v="1"/>
    <x v="1"/>
    <x v="1"/>
    <x v="0"/>
    <x v="5"/>
    <n v="17614.2"/>
    <n v="317.05559999999997"/>
    <n v="1"/>
    <n v="17614.2"/>
    <x v="6761"/>
    <n v="4.13"/>
    <n v="1388"/>
    <x v="184"/>
    <x v="10"/>
    <x v="10"/>
    <x v="10"/>
    <x v="10"/>
  </r>
  <r>
    <x v="6764"/>
    <x v="7"/>
    <x v="0"/>
    <x v="7"/>
    <x v="1"/>
    <x v="0"/>
    <n v="3400.66"/>
    <n v="61.211879999999994"/>
    <n v="3"/>
    <n v="10201.98"/>
    <x v="6762"/>
    <n v="4.7699999999999996"/>
    <n v="3695"/>
    <x v="250"/>
    <x v="3"/>
    <x v="3"/>
    <x v="3"/>
    <x v="27"/>
  </r>
  <r>
    <x v="6765"/>
    <x v="3"/>
    <x v="3"/>
    <x v="3"/>
    <x v="1"/>
    <x v="1"/>
    <n v="8242.4599999999991"/>
    <n v="148.36427999999998"/>
    <n v="2"/>
    <n v="16484.919999999998"/>
    <x v="6763"/>
    <n v="4.26"/>
    <n v="4332"/>
    <x v="168"/>
    <x v="11"/>
    <x v="11"/>
    <x v="11"/>
    <x v="30"/>
  </r>
  <r>
    <x v="6766"/>
    <x v="3"/>
    <x v="3"/>
    <x v="3"/>
    <x v="0"/>
    <x v="4"/>
    <n v="8867.93"/>
    <n v="159.62273999999999"/>
    <n v="1"/>
    <n v="8867.93"/>
    <x v="6764"/>
    <n v="3.19"/>
    <n v="3873"/>
    <x v="58"/>
    <x v="10"/>
    <x v="10"/>
    <x v="10"/>
    <x v="21"/>
  </r>
  <r>
    <x v="6767"/>
    <x v="2"/>
    <x v="2"/>
    <x v="2"/>
    <x v="1"/>
    <x v="3"/>
    <n v="5426.89"/>
    <n v="97.684020000000004"/>
    <n v="5"/>
    <n v="27134.45"/>
    <x v="6765"/>
    <n v="4.8600000000000003"/>
    <n v="3238"/>
    <x v="273"/>
    <x v="11"/>
    <x v="11"/>
    <x v="11"/>
    <x v="16"/>
  </r>
  <r>
    <x v="6768"/>
    <x v="0"/>
    <x v="0"/>
    <x v="0"/>
    <x v="0"/>
    <x v="3"/>
    <n v="9446.14"/>
    <n v="170.03051999999997"/>
    <n v="1"/>
    <n v="9446.14"/>
    <x v="6766"/>
    <n v="4.9400000000000004"/>
    <n v="1992"/>
    <x v="133"/>
    <x v="10"/>
    <x v="10"/>
    <x v="10"/>
    <x v="29"/>
  </r>
  <r>
    <x v="6769"/>
    <x v="2"/>
    <x v="2"/>
    <x v="2"/>
    <x v="1"/>
    <x v="2"/>
    <n v="12651.38"/>
    <n v="227.72483999999997"/>
    <n v="2"/>
    <n v="25302.76"/>
    <x v="6767"/>
    <n v="3.87"/>
    <n v="1862"/>
    <x v="211"/>
    <x v="2"/>
    <x v="2"/>
    <x v="2"/>
    <x v="14"/>
  </r>
  <r>
    <x v="6770"/>
    <x v="0"/>
    <x v="0"/>
    <x v="0"/>
    <x v="1"/>
    <x v="5"/>
    <n v="17343.95"/>
    <n v="312.19110000000001"/>
    <n v="3"/>
    <n v="52031.85"/>
    <x v="6768"/>
    <n v="4.13"/>
    <n v="1659"/>
    <x v="92"/>
    <x v="5"/>
    <x v="5"/>
    <x v="5"/>
    <x v="1"/>
  </r>
  <r>
    <x v="6771"/>
    <x v="2"/>
    <x v="2"/>
    <x v="2"/>
    <x v="1"/>
    <x v="2"/>
    <n v="5190.57"/>
    <n v="93.43025999999999"/>
    <n v="5"/>
    <n v="25952.85"/>
    <x v="6769"/>
    <n v="4.7699999999999996"/>
    <n v="3271"/>
    <x v="192"/>
    <x v="1"/>
    <x v="1"/>
    <x v="1"/>
    <x v="28"/>
  </r>
  <r>
    <x v="6772"/>
    <x v="1"/>
    <x v="1"/>
    <x v="1"/>
    <x v="2"/>
    <x v="5"/>
    <n v="17003.11"/>
    <n v="306.05597999999998"/>
    <n v="5"/>
    <n v="85015.55"/>
    <x v="6770"/>
    <n v="2.95"/>
    <n v="3042"/>
    <x v="204"/>
    <x v="11"/>
    <x v="11"/>
    <x v="11"/>
    <x v="18"/>
  </r>
  <r>
    <x v="6773"/>
    <x v="0"/>
    <x v="0"/>
    <x v="0"/>
    <x v="2"/>
    <x v="3"/>
    <n v="7585.6"/>
    <n v="136.54079999999999"/>
    <n v="2"/>
    <n v="15171.2"/>
    <x v="6771"/>
    <n v="3.32"/>
    <n v="1090"/>
    <x v="173"/>
    <x v="5"/>
    <x v="5"/>
    <x v="5"/>
    <x v="3"/>
  </r>
  <r>
    <x v="6774"/>
    <x v="7"/>
    <x v="0"/>
    <x v="7"/>
    <x v="0"/>
    <x v="3"/>
    <n v="14523.4"/>
    <n v="261.4212"/>
    <n v="2"/>
    <n v="29046.799999999999"/>
    <x v="6772"/>
    <n v="2.4"/>
    <n v="4047"/>
    <x v="303"/>
    <x v="0"/>
    <x v="0"/>
    <x v="0"/>
    <x v="24"/>
  </r>
  <r>
    <x v="6775"/>
    <x v="5"/>
    <x v="1"/>
    <x v="5"/>
    <x v="0"/>
    <x v="4"/>
    <n v="17145.41"/>
    <n v="308.61737999999997"/>
    <n v="5"/>
    <n v="85727.05"/>
    <x v="6773"/>
    <n v="4.2"/>
    <n v="2397"/>
    <x v="343"/>
    <x v="3"/>
    <x v="3"/>
    <x v="3"/>
    <x v="10"/>
  </r>
  <r>
    <x v="6776"/>
    <x v="5"/>
    <x v="1"/>
    <x v="5"/>
    <x v="2"/>
    <x v="2"/>
    <n v="19955.080000000002"/>
    <n v="359.19144"/>
    <n v="1"/>
    <n v="19955.080000000002"/>
    <x v="6774"/>
    <n v="3.98"/>
    <n v="3425"/>
    <x v="102"/>
    <x v="3"/>
    <x v="3"/>
    <x v="3"/>
    <x v="26"/>
  </r>
  <r>
    <x v="6777"/>
    <x v="8"/>
    <x v="3"/>
    <x v="8"/>
    <x v="2"/>
    <x v="1"/>
    <n v="6575.25"/>
    <n v="118.35449999999999"/>
    <n v="2"/>
    <n v="13150.5"/>
    <x v="6775"/>
    <n v="2.4500000000000002"/>
    <n v="3532"/>
    <x v="280"/>
    <x v="11"/>
    <x v="11"/>
    <x v="11"/>
    <x v="7"/>
  </r>
  <r>
    <x v="6778"/>
    <x v="3"/>
    <x v="3"/>
    <x v="3"/>
    <x v="0"/>
    <x v="0"/>
    <n v="3735.86"/>
    <n v="67.245480000000001"/>
    <n v="3"/>
    <n v="11207.58"/>
    <x v="6776"/>
    <n v="4.93"/>
    <n v="3168"/>
    <x v="34"/>
    <x v="8"/>
    <x v="8"/>
    <x v="8"/>
    <x v="9"/>
  </r>
  <r>
    <x v="6779"/>
    <x v="5"/>
    <x v="1"/>
    <x v="5"/>
    <x v="2"/>
    <x v="0"/>
    <n v="14124.55"/>
    <n v="254.24189999999996"/>
    <n v="3"/>
    <n v="42373.65"/>
    <x v="6777"/>
    <n v="4.62"/>
    <n v="1777"/>
    <x v="169"/>
    <x v="10"/>
    <x v="10"/>
    <x v="10"/>
    <x v="19"/>
  </r>
  <r>
    <x v="6780"/>
    <x v="9"/>
    <x v="1"/>
    <x v="9"/>
    <x v="1"/>
    <x v="0"/>
    <n v="7991.74"/>
    <n v="143.85131999999999"/>
    <n v="5"/>
    <n v="39958.699999999997"/>
    <x v="6778"/>
    <n v="3.14"/>
    <n v="3161"/>
    <x v="252"/>
    <x v="1"/>
    <x v="1"/>
    <x v="1"/>
    <x v="12"/>
  </r>
  <r>
    <x v="6781"/>
    <x v="3"/>
    <x v="3"/>
    <x v="3"/>
    <x v="0"/>
    <x v="2"/>
    <n v="4358.43"/>
    <n v="78.451740000000001"/>
    <n v="2"/>
    <n v="8716.86"/>
    <x v="6779"/>
    <n v="2.29"/>
    <n v="482"/>
    <x v="123"/>
    <x v="8"/>
    <x v="8"/>
    <x v="8"/>
    <x v="15"/>
  </r>
  <r>
    <x v="6782"/>
    <x v="3"/>
    <x v="3"/>
    <x v="3"/>
    <x v="0"/>
    <x v="0"/>
    <n v="14221.2"/>
    <n v="255.98159999999999"/>
    <n v="5"/>
    <n v="71106"/>
    <x v="6780"/>
    <n v="3.23"/>
    <n v="4411"/>
    <x v="5"/>
    <x v="5"/>
    <x v="5"/>
    <x v="5"/>
    <x v="5"/>
  </r>
  <r>
    <x v="6783"/>
    <x v="1"/>
    <x v="1"/>
    <x v="1"/>
    <x v="2"/>
    <x v="1"/>
    <n v="3678.13"/>
    <n v="66.206339999999997"/>
    <n v="4"/>
    <n v="14712.52"/>
    <x v="6781"/>
    <n v="1.8"/>
    <n v="3110"/>
    <x v="7"/>
    <x v="6"/>
    <x v="6"/>
    <x v="6"/>
    <x v="7"/>
  </r>
  <r>
    <x v="6784"/>
    <x v="9"/>
    <x v="1"/>
    <x v="9"/>
    <x v="2"/>
    <x v="2"/>
    <n v="12884.07"/>
    <n v="231.91325999999998"/>
    <n v="1"/>
    <n v="12884.07"/>
    <x v="6782"/>
    <n v="4.34"/>
    <n v="625"/>
    <x v="161"/>
    <x v="10"/>
    <x v="10"/>
    <x v="10"/>
    <x v="1"/>
  </r>
  <r>
    <x v="6785"/>
    <x v="3"/>
    <x v="3"/>
    <x v="3"/>
    <x v="0"/>
    <x v="0"/>
    <n v="12849.98"/>
    <n v="231.29963999999998"/>
    <n v="1"/>
    <n v="12849.98"/>
    <x v="6783"/>
    <n v="2.34"/>
    <n v="239"/>
    <x v="141"/>
    <x v="0"/>
    <x v="0"/>
    <x v="0"/>
    <x v="27"/>
  </r>
  <r>
    <x v="6786"/>
    <x v="5"/>
    <x v="1"/>
    <x v="5"/>
    <x v="0"/>
    <x v="1"/>
    <n v="5988.96"/>
    <n v="107.80127999999999"/>
    <n v="2"/>
    <n v="11977.92"/>
    <x v="6784"/>
    <n v="1.03"/>
    <n v="4247"/>
    <x v="167"/>
    <x v="8"/>
    <x v="8"/>
    <x v="8"/>
    <x v="21"/>
  </r>
  <r>
    <x v="6787"/>
    <x v="7"/>
    <x v="0"/>
    <x v="7"/>
    <x v="0"/>
    <x v="4"/>
    <n v="5372.8"/>
    <n v="96.710399999999993"/>
    <n v="3"/>
    <n v="16118.4"/>
    <x v="6785"/>
    <n v="2.66"/>
    <n v="2452"/>
    <x v="304"/>
    <x v="10"/>
    <x v="10"/>
    <x v="10"/>
    <x v="0"/>
  </r>
  <r>
    <x v="6788"/>
    <x v="1"/>
    <x v="1"/>
    <x v="1"/>
    <x v="0"/>
    <x v="0"/>
    <n v="7348.79"/>
    <n v="132.27821999999998"/>
    <n v="5"/>
    <n v="36743.949999999997"/>
    <x v="6786"/>
    <n v="1.95"/>
    <n v="760"/>
    <x v="344"/>
    <x v="7"/>
    <x v="7"/>
    <x v="7"/>
    <x v="14"/>
  </r>
  <r>
    <x v="6789"/>
    <x v="5"/>
    <x v="1"/>
    <x v="5"/>
    <x v="1"/>
    <x v="3"/>
    <n v="15015.69"/>
    <n v="270.28242"/>
    <n v="1"/>
    <n v="15015.69"/>
    <x v="6787"/>
    <n v="4.7"/>
    <n v="4236"/>
    <x v="106"/>
    <x v="3"/>
    <x v="3"/>
    <x v="3"/>
    <x v="1"/>
  </r>
  <r>
    <x v="6790"/>
    <x v="0"/>
    <x v="0"/>
    <x v="0"/>
    <x v="2"/>
    <x v="0"/>
    <n v="3327.86"/>
    <n v="59.901479999999999"/>
    <n v="1"/>
    <n v="3327.86"/>
    <x v="6788"/>
    <n v="3.57"/>
    <n v="1170"/>
    <x v="352"/>
    <x v="3"/>
    <x v="3"/>
    <x v="3"/>
    <x v="2"/>
  </r>
  <r>
    <x v="6791"/>
    <x v="8"/>
    <x v="3"/>
    <x v="8"/>
    <x v="1"/>
    <x v="0"/>
    <n v="4892.57"/>
    <n v="88.066259999999986"/>
    <n v="3"/>
    <n v="14677.71"/>
    <x v="6789"/>
    <n v="2.57"/>
    <n v="1584"/>
    <x v="134"/>
    <x v="8"/>
    <x v="8"/>
    <x v="8"/>
    <x v="23"/>
  </r>
  <r>
    <x v="6792"/>
    <x v="1"/>
    <x v="1"/>
    <x v="1"/>
    <x v="2"/>
    <x v="1"/>
    <n v="8023.1"/>
    <n v="144.41579999999999"/>
    <n v="4"/>
    <n v="32092.400000000001"/>
    <x v="6790"/>
    <n v="4.51"/>
    <n v="81"/>
    <x v="135"/>
    <x v="9"/>
    <x v="9"/>
    <x v="9"/>
    <x v="24"/>
  </r>
  <r>
    <x v="6793"/>
    <x v="1"/>
    <x v="1"/>
    <x v="1"/>
    <x v="1"/>
    <x v="1"/>
    <n v="18203.09"/>
    <n v="327.65562"/>
    <n v="1"/>
    <n v="18203.09"/>
    <x v="6791"/>
    <n v="2.5299999999999998"/>
    <n v="4894"/>
    <x v="0"/>
    <x v="0"/>
    <x v="0"/>
    <x v="0"/>
    <x v="0"/>
  </r>
  <r>
    <x v="6794"/>
    <x v="8"/>
    <x v="3"/>
    <x v="8"/>
    <x v="1"/>
    <x v="0"/>
    <n v="7933.84"/>
    <n v="142.80911999999998"/>
    <n v="1"/>
    <n v="7933.84"/>
    <x v="6792"/>
    <n v="3"/>
    <n v="4058"/>
    <x v="302"/>
    <x v="2"/>
    <x v="2"/>
    <x v="2"/>
    <x v="5"/>
  </r>
  <r>
    <x v="6795"/>
    <x v="9"/>
    <x v="1"/>
    <x v="9"/>
    <x v="0"/>
    <x v="0"/>
    <n v="12468.29"/>
    <n v="224.42921999999999"/>
    <n v="5"/>
    <n v="62341.45"/>
    <x v="6793"/>
    <n v="4.13"/>
    <n v="3543"/>
    <x v="217"/>
    <x v="10"/>
    <x v="10"/>
    <x v="10"/>
    <x v="22"/>
  </r>
  <r>
    <x v="6796"/>
    <x v="4"/>
    <x v="0"/>
    <x v="4"/>
    <x v="1"/>
    <x v="3"/>
    <n v="12878.1"/>
    <n v="231.80579999999998"/>
    <n v="3"/>
    <n v="38634.300000000003"/>
    <x v="6794"/>
    <n v="3.21"/>
    <n v="2898"/>
    <x v="214"/>
    <x v="10"/>
    <x v="10"/>
    <x v="10"/>
    <x v="27"/>
  </r>
  <r>
    <x v="6797"/>
    <x v="7"/>
    <x v="0"/>
    <x v="7"/>
    <x v="0"/>
    <x v="0"/>
    <n v="12768.65"/>
    <n v="229.83569999999997"/>
    <n v="2"/>
    <n v="25537.3"/>
    <x v="6795"/>
    <n v="3.58"/>
    <n v="3333"/>
    <x v="336"/>
    <x v="7"/>
    <x v="7"/>
    <x v="7"/>
    <x v="15"/>
  </r>
  <r>
    <x v="6798"/>
    <x v="2"/>
    <x v="2"/>
    <x v="2"/>
    <x v="2"/>
    <x v="0"/>
    <n v="14033.21"/>
    <n v="252.59777999999997"/>
    <n v="3"/>
    <n v="42099.63"/>
    <x v="6796"/>
    <n v="2.13"/>
    <n v="1980"/>
    <x v="190"/>
    <x v="5"/>
    <x v="5"/>
    <x v="5"/>
    <x v="20"/>
  </r>
  <r>
    <x v="6799"/>
    <x v="2"/>
    <x v="2"/>
    <x v="2"/>
    <x v="2"/>
    <x v="5"/>
    <n v="17997.23"/>
    <n v="323.95013999999998"/>
    <n v="3"/>
    <n v="53991.69"/>
    <x v="6797"/>
    <n v="1.66"/>
    <n v="4383"/>
    <x v="62"/>
    <x v="2"/>
    <x v="2"/>
    <x v="2"/>
    <x v="13"/>
  </r>
  <r>
    <x v="6800"/>
    <x v="7"/>
    <x v="0"/>
    <x v="7"/>
    <x v="0"/>
    <x v="2"/>
    <n v="4442.21"/>
    <n v="79.959779999999995"/>
    <n v="4"/>
    <n v="17768.84"/>
    <x v="6798"/>
    <n v="2.02"/>
    <n v="3014"/>
    <x v="149"/>
    <x v="6"/>
    <x v="6"/>
    <x v="6"/>
    <x v="21"/>
  </r>
  <r>
    <x v="6801"/>
    <x v="0"/>
    <x v="0"/>
    <x v="0"/>
    <x v="1"/>
    <x v="1"/>
    <n v="2030.63"/>
    <n v="36.551339999999996"/>
    <n v="2"/>
    <n v="4061.26"/>
    <x v="6799"/>
    <n v="4.8499999999999996"/>
    <n v="829"/>
    <x v="179"/>
    <x v="6"/>
    <x v="6"/>
    <x v="6"/>
    <x v="18"/>
  </r>
  <r>
    <x v="6802"/>
    <x v="3"/>
    <x v="3"/>
    <x v="3"/>
    <x v="1"/>
    <x v="1"/>
    <n v="15107.74"/>
    <n v="271.93931999999995"/>
    <n v="1"/>
    <n v="15107.74"/>
    <x v="6800"/>
    <n v="3.04"/>
    <n v="1473"/>
    <x v="58"/>
    <x v="10"/>
    <x v="10"/>
    <x v="10"/>
    <x v="21"/>
  </r>
  <r>
    <x v="6803"/>
    <x v="6"/>
    <x v="4"/>
    <x v="6"/>
    <x v="2"/>
    <x v="0"/>
    <n v="14630.28"/>
    <n v="263.34503999999998"/>
    <n v="5"/>
    <n v="73151.399999999994"/>
    <x v="6801"/>
    <n v="4.25"/>
    <n v="3072"/>
    <x v="143"/>
    <x v="8"/>
    <x v="8"/>
    <x v="8"/>
    <x v="7"/>
  </r>
  <r>
    <x v="6804"/>
    <x v="9"/>
    <x v="1"/>
    <x v="9"/>
    <x v="2"/>
    <x v="0"/>
    <n v="935.1"/>
    <n v="16.831799999999998"/>
    <n v="4"/>
    <n v="3740.4"/>
    <x v="6802"/>
    <n v="4.3"/>
    <n v="4361"/>
    <x v="267"/>
    <x v="2"/>
    <x v="2"/>
    <x v="2"/>
    <x v="23"/>
  </r>
  <r>
    <x v="6805"/>
    <x v="3"/>
    <x v="3"/>
    <x v="3"/>
    <x v="2"/>
    <x v="4"/>
    <n v="6045.77"/>
    <n v="108.82386"/>
    <n v="3"/>
    <n v="18137.310000000001"/>
    <x v="6803"/>
    <n v="2.5499999999999998"/>
    <n v="332"/>
    <x v="107"/>
    <x v="10"/>
    <x v="10"/>
    <x v="10"/>
    <x v="28"/>
  </r>
  <r>
    <x v="6806"/>
    <x v="0"/>
    <x v="0"/>
    <x v="0"/>
    <x v="0"/>
    <x v="0"/>
    <n v="3114.47"/>
    <n v="56.060459999999992"/>
    <n v="1"/>
    <n v="3114.47"/>
    <x v="6804"/>
    <n v="1.32"/>
    <n v="1346"/>
    <x v="101"/>
    <x v="2"/>
    <x v="2"/>
    <x v="2"/>
    <x v="4"/>
  </r>
  <r>
    <x v="6807"/>
    <x v="1"/>
    <x v="1"/>
    <x v="1"/>
    <x v="0"/>
    <x v="3"/>
    <n v="11975.36"/>
    <n v="215.55647999999999"/>
    <n v="2"/>
    <n v="23950.720000000001"/>
    <x v="6805"/>
    <n v="3.55"/>
    <n v="442"/>
    <x v="225"/>
    <x v="5"/>
    <x v="5"/>
    <x v="5"/>
    <x v="14"/>
  </r>
  <r>
    <x v="6808"/>
    <x v="2"/>
    <x v="2"/>
    <x v="2"/>
    <x v="0"/>
    <x v="3"/>
    <n v="6086.02"/>
    <n v="109.54836"/>
    <n v="1"/>
    <n v="6086.02"/>
    <x v="6806"/>
    <n v="4.28"/>
    <n v="4287"/>
    <x v="261"/>
    <x v="7"/>
    <x v="7"/>
    <x v="7"/>
    <x v="29"/>
  </r>
  <r>
    <x v="6809"/>
    <x v="8"/>
    <x v="3"/>
    <x v="8"/>
    <x v="0"/>
    <x v="3"/>
    <n v="3644.84"/>
    <n v="65.607119999999995"/>
    <n v="1"/>
    <n v="3644.84"/>
    <x v="6807"/>
    <n v="4.99"/>
    <n v="4631"/>
    <x v="87"/>
    <x v="11"/>
    <x v="11"/>
    <x v="11"/>
    <x v="5"/>
  </r>
  <r>
    <x v="6810"/>
    <x v="2"/>
    <x v="2"/>
    <x v="2"/>
    <x v="1"/>
    <x v="0"/>
    <n v="2621.88"/>
    <n v="47.193840000000002"/>
    <n v="5"/>
    <n v="13109.4"/>
    <x v="6808"/>
    <n v="3.81"/>
    <n v="838"/>
    <x v="65"/>
    <x v="6"/>
    <x v="6"/>
    <x v="6"/>
    <x v="22"/>
  </r>
  <r>
    <x v="6811"/>
    <x v="1"/>
    <x v="1"/>
    <x v="1"/>
    <x v="1"/>
    <x v="3"/>
    <n v="12997.54"/>
    <n v="233.95571999999999"/>
    <n v="2"/>
    <n v="25995.08"/>
    <x v="6809"/>
    <n v="2.11"/>
    <n v="3918"/>
    <x v="194"/>
    <x v="2"/>
    <x v="2"/>
    <x v="2"/>
    <x v="29"/>
  </r>
  <r>
    <x v="6812"/>
    <x v="6"/>
    <x v="4"/>
    <x v="6"/>
    <x v="1"/>
    <x v="2"/>
    <n v="16575.7"/>
    <n v="298.36259999999999"/>
    <n v="1"/>
    <n v="16575.7"/>
    <x v="6810"/>
    <n v="4.7300000000000004"/>
    <n v="2643"/>
    <x v="304"/>
    <x v="10"/>
    <x v="10"/>
    <x v="10"/>
    <x v="0"/>
  </r>
  <r>
    <x v="6813"/>
    <x v="3"/>
    <x v="3"/>
    <x v="3"/>
    <x v="1"/>
    <x v="2"/>
    <n v="16957.439999999999"/>
    <n v="305.23391999999996"/>
    <n v="1"/>
    <n v="16957.439999999999"/>
    <x v="6811"/>
    <n v="3.72"/>
    <n v="226"/>
    <x v="23"/>
    <x v="6"/>
    <x v="6"/>
    <x v="6"/>
    <x v="17"/>
  </r>
  <r>
    <x v="6814"/>
    <x v="7"/>
    <x v="0"/>
    <x v="7"/>
    <x v="1"/>
    <x v="4"/>
    <n v="12918.24"/>
    <n v="232.52831999999998"/>
    <n v="2"/>
    <n v="25836.48"/>
    <x v="6812"/>
    <n v="3.84"/>
    <n v="4250"/>
    <x v="321"/>
    <x v="5"/>
    <x v="5"/>
    <x v="5"/>
    <x v="30"/>
  </r>
  <r>
    <x v="6815"/>
    <x v="1"/>
    <x v="1"/>
    <x v="1"/>
    <x v="1"/>
    <x v="3"/>
    <n v="11347.96"/>
    <n v="204.26327999999998"/>
    <n v="5"/>
    <n v="56739.8"/>
    <x v="6813"/>
    <n v="3.95"/>
    <n v="886"/>
    <x v="117"/>
    <x v="3"/>
    <x v="3"/>
    <x v="3"/>
    <x v="18"/>
  </r>
  <r>
    <x v="6816"/>
    <x v="6"/>
    <x v="4"/>
    <x v="6"/>
    <x v="1"/>
    <x v="0"/>
    <n v="19700.53"/>
    <n v="354.60953999999992"/>
    <n v="1"/>
    <n v="19700.53"/>
    <x v="6814"/>
    <n v="2.0699999999999998"/>
    <n v="2355"/>
    <x v="115"/>
    <x v="2"/>
    <x v="2"/>
    <x v="2"/>
    <x v="7"/>
  </r>
  <r>
    <x v="6817"/>
    <x v="5"/>
    <x v="1"/>
    <x v="5"/>
    <x v="1"/>
    <x v="1"/>
    <n v="5765.28"/>
    <n v="103.77503999999999"/>
    <n v="3"/>
    <n v="17295.84"/>
    <x v="6815"/>
    <n v="4.46"/>
    <n v="352"/>
    <x v="100"/>
    <x v="11"/>
    <x v="11"/>
    <x v="11"/>
    <x v="17"/>
  </r>
  <r>
    <x v="6818"/>
    <x v="8"/>
    <x v="3"/>
    <x v="8"/>
    <x v="0"/>
    <x v="2"/>
    <n v="3930.84"/>
    <n v="70.755119999999991"/>
    <n v="5"/>
    <n v="19654.2"/>
    <x v="6816"/>
    <n v="4.6399999999999997"/>
    <n v="2642"/>
    <x v="171"/>
    <x v="5"/>
    <x v="5"/>
    <x v="5"/>
    <x v="23"/>
  </r>
  <r>
    <x v="6819"/>
    <x v="1"/>
    <x v="1"/>
    <x v="1"/>
    <x v="2"/>
    <x v="0"/>
    <n v="3774.28"/>
    <n v="67.937039999999996"/>
    <n v="5"/>
    <n v="18871.400000000001"/>
    <x v="6817"/>
    <n v="3.54"/>
    <n v="2380"/>
    <x v="77"/>
    <x v="6"/>
    <x v="6"/>
    <x v="6"/>
    <x v="23"/>
  </r>
  <r>
    <x v="6820"/>
    <x v="3"/>
    <x v="3"/>
    <x v="3"/>
    <x v="0"/>
    <x v="4"/>
    <n v="5980.15"/>
    <n v="107.64269999999999"/>
    <n v="4"/>
    <n v="23920.6"/>
    <x v="6818"/>
    <n v="3.03"/>
    <n v="3755"/>
    <x v="320"/>
    <x v="10"/>
    <x v="10"/>
    <x v="10"/>
    <x v="5"/>
  </r>
  <r>
    <x v="6821"/>
    <x v="0"/>
    <x v="0"/>
    <x v="0"/>
    <x v="1"/>
    <x v="1"/>
    <n v="8855.33"/>
    <n v="159.39594"/>
    <n v="5"/>
    <n v="44276.65"/>
    <x v="6819"/>
    <n v="4.0199999999999996"/>
    <n v="109"/>
    <x v="217"/>
    <x v="10"/>
    <x v="10"/>
    <x v="10"/>
    <x v="22"/>
  </r>
  <r>
    <x v="6822"/>
    <x v="3"/>
    <x v="3"/>
    <x v="3"/>
    <x v="0"/>
    <x v="0"/>
    <n v="16782.07"/>
    <n v="302.07725999999997"/>
    <n v="3"/>
    <n v="50346.21"/>
    <x v="6820"/>
    <n v="2.16"/>
    <n v="115"/>
    <x v="17"/>
    <x v="9"/>
    <x v="9"/>
    <x v="9"/>
    <x v="14"/>
  </r>
  <r>
    <x v="6823"/>
    <x v="9"/>
    <x v="1"/>
    <x v="9"/>
    <x v="1"/>
    <x v="2"/>
    <n v="16222.06"/>
    <n v="291.99707999999998"/>
    <n v="1"/>
    <n v="16222.06"/>
    <x v="6821"/>
    <n v="4.88"/>
    <n v="4654"/>
    <x v="153"/>
    <x v="10"/>
    <x v="10"/>
    <x v="10"/>
    <x v="13"/>
  </r>
  <r>
    <x v="6824"/>
    <x v="3"/>
    <x v="3"/>
    <x v="3"/>
    <x v="0"/>
    <x v="3"/>
    <n v="1811.04"/>
    <n v="32.59872"/>
    <n v="2"/>
    <n v="3622.08"/>
    <x v="6822"/>
    <n v="3.09"/>
    <n v="3865"/>
    <x v="124"/>
    <x v="11"/>
    <x v="11"/>
    <x v="11"/>
    <x v="24"/>
  </r>
  <r>
    <x v="6825"/>
    <x v="1"/>
    <x v="1"/>
    <x v="1"/>
    <x v="2"/>
    <x v="2"/>
    <n v="11521.83"/>
    <n v="207.39293999999998"/>
    <n v="5"/>
    <n v="57609.15"/>
    <x v="6823"/>
    <n v="2.4900000000000002"/>
    <n v="2970"/>
    <x v="176"/>
    <x v="6"/>
    <x v="6"/>
    <x v="6"/>
    <x v="9"/>
  </r>
  <r>
    <x v="6826"/>
    <x v="7"/>
    <x v="0"/>
    <x v="7"/>
    <x v="0"/>
    <x v="4"/>
    <n v="10361.34"/>
    <n v="186.50412"/>
    <n v="1"/>
    <n v="10361.34"/>
    <x v="6824"/>
    <n v="4.24"/>
    <n v="4607"/>
    <x v="180"/>
    <x v="10"/>
    <x v="10"/>
    <x v="10"/>
    <x v="17"/>
  </r>
  <r>
    <x v="6827"/>
    <x v="4"/>
    <x v="0"/>
    <x v="4"/>
    <x v="2"/>
    <x v="0"/>
    <n v="19962.96"/>
    <n v="359.33327999999995"/>
    <n v="4"/>
    <n v="79851.839999999997"/>
    <x v="6825"/>
    <n v="2.63"/>
    <n v="4316"/>
    <x v="27"/>
    <x v="9"/>
    <x v="9"/>
    <x v="9"/>
    <x v="1"/>
  </r>
  <r>
    <x v="6828"/>
    <x v="4"/>
    <x v="0"/>
    <x v="4"/>
    <x v="1"/>
    <x v="2"/>
    <n v="16133.51"/>
    <n v="290.40317999999996"/>
    <n v="5"/>
    <n v="80667.55"/>
    <x v="6826"/>
    <n v="1.65"/>
    <n v="2599"/>
    <x v="89"/>
    <x v="2"/>
    <x v="2"/>
    <x v="2"/>
    <x v="24"/>
  </r>
  <r>
    <x v="6829"/>
    <x v="0"/>
    <x v="0"/>
    <x v="0"/>
    <x v="2"/>
    <x v="0"/>
    <n v="15558.75"/>
    <n v="280.0575"/>
    <n v="4"/>
    <n v="62235"/>
    <x v="6827"/>
    <n v="3.84"/>
    <n v="4436"/>
    <x v="15"/>
    <x v="4"/>
    <x v="4"/>
    <x v="4"/>
    <x v="6"/>
  </r>
  <r>
    <x v="6830"/>
    <x v="2"/>
    <x v="2"/>
    <x v="2"/>
    <x v="0"/>
    <x v="2"/>
    <n v="18306.3"/>
    <n v="329.51339999999999"/>
    <n v="2"/>
    <n v="36612.6"/>
    <x v="6828"/>
    <n v="1.07"/>
    <n v="1187"/>
    <x v="33"/>
    <x v="0"/>
    <x v="0"/>
    <x v="0"/>
    <x v="9"/>
  </r>
  <r>
    <x v="6831"/>
    <x v="7"/>
    <x v="0"/>
    <x v="7"/>
    <x v="1"/>
    <x v="2"/>
    <n v="19960.12"/>
    <n v="359.28215999999998"/>
    <n v="4"/>
    <n v="79840.479999999996"/>
    <x v="6829"/>
    <n v="1.87"/>
    <n v="4052"/>
    <x v="300"/>
    <x v="4"/>
    <x v="4"/>
    <x v="4"/>
    <x v="13"/>
  </r>
  <r>
    <x v="6832"/>
    <x v="3"/>
    <x v="3"/>
    <x v="3"/>
    <x v="2"/>
    <x v="5"/>
    <n v="953.98"/>
    <n v="17.17164"/>
    <n v="1"/>
    <n v="953.98"/>
    <x v="6830"/>
    <n v="3.34"/>
    <n v="97"/>
    <x v="157"/>
    <x v="7"/>
    <x v="7"/>
    <x v="7"/>
    <x v="9"/>
  </r>
  <r>
    <x v="6833"/>
    <x v="5"/>
    <x v="1"/>
    <x v="5"/>
    <x v="1"/>
    <x v="5"/>
    <n v="9788.02"/>
    <n v="176.18436"/>
    <n v="5"/>
    <n v="48940.1"/>
    <x v="6831"/>
    <n v="2.71"/>
    <n v="4432"/>
    <x v="112"/>
    <x v="9"/>
    <x v="9"/>
    <x v="9"/>
    <x v="16"/>
  </r>
  <r>
    <x v="6834"/>
    <x v="0"/>
    <x v="0"/>
    <x v="0"/>
    <x v="0"/>
    <x v="5"/>
    <n v="11249.95"/>
    <n v="202.4991"/>
    <n v="5"/>
    <n v="56249.75"/>
    <x v="6832"/>
    <n v="4.76"/>
    <n v="485"/>
    <x v="131"/>
    <x v="11"/>
    <x v="11"/>
    <x v="11"/>
    <x v="2"/>
  </r>
  <r>
    <x v="6835"/>
    <x v="5"/>
    <x v="1"/>
    <x v="5"/>
    <x v="1"/>
    <x v="1"/>
    <n v="1149.6099999999999"/>
    <n v="20.692979999999995"/>
    <n v="3"/>
    <n v="3448.83"/>
    <x v="6833"/>
    <n v="2.35"/>
    <n v="2890"/>
    <x v="64"/>
    <x v="7"/>
    <x v="7"/>
    <x v="7"/>
    <x v="7"/>
  </r>
  <r>
    <x v="6836"/>
    <x v="9"/>
    <x v="1"/>
    <x v="9"/>
    <x v="1"/>
    <x v="5"/>
    <n v="6945.22"/>
    <n v="125.01396"/>
    <n v="5"/>
    <n v="34726.1"/>
    <x v="6834"/>
    <n v="3.35"/>
    <n v="4946"/>
    <x v="123"/>
    <x v="8"/>
    <x v="8"/>
    <x v="8"/>
    <x v="15"/>
  </r>
  <r>
    <x v="6837"/>
    <x v="0"/>
    <x v="0"/>
    <x v="0"/>
    <x v="2"/>
    <x v="0"/>
    <n v="8546.65"/>
    <n v="153.83969999999999"/>
    <n v="3"/>
    <n v="25639.95"/>
    <x v="6835"/>
    <n v="2.54"/>
    <n v="697"/>
    <x v="46"/>
    <x v="0"/>
    <x v="0"/>
    <x v="0"/>
    <x v="25"/>
  </r>
  <r>
    <x v="6838"/>
    <x v="0"/>
    <x v="0"/>
    <x v="0"/>
    <x v="2"/>
    <x v="1"/>
    <n v="15813.63"/>
    <n v="284.64533999999998"/>
    <n v="5"/>
    <n v="79068.149999999994"/>
    <x v="6836"/>
    <n v="3.55"/>
    <n v="3948"/>
    <x v="92"/>
    <x v="5"/>
    <x v="5"/>
    <x v="5"/>
    <x v="1"/>
  </r>
  <r>
    <x v="6839"/>
    <x v="6"/>
    <x v="4"/>
    <x v="6"/>
    <x v="2"/>
    <x v="4"/>
    <n v="10363.35"/>
    <n v="186.5403"/>
    <n v="1"/>
    <n v="10363.35"/>
    <x v="6837"/>
    <n v="4.07"/>
    <n v="2911"/>
    <x v="23"/>
    <x v="6"/>
    <x v="6"/>
    <x v="6"/>
    <x v="17"/>
  </r>
  <r>
    <x v="6840"/>
    <x v="3"/>
    <x v="3"/>
    <x v="3"/>
    <x v="2"/>
    <x v="3"/>
    <n v="19312.13"/>
    <n v="347.61833999999999"/>
    <n v="4"/>
    <n v="77248.52"/>
    <x v="6838"/>
    <n v="2.34"/>
    <n v="1518"/>
    <x v="328"/>
    <x v="7"/>
    <x v="7"/>
    <x v="7"/>
    <x v="27"/>
  </r>
  <r>
    <x v="6841"/>
    <x v="4"/>
    <x v="0"/>
    <x v="4"/>
    <x v="2"/>
    <x v="5"/>
    <n v="8058.57"/>
    <n v="145.05425999999997"/>
    <n v="4"/>
    <n v="32234.28"/>
    <x v="6839"/>
    <n v="4.34"/>
    <n v="1794"/>
    <x v="268"/>
    <x v="4"/>
    <x v="4"/>
    <x v="4"/>
    <x v="20"/>
  </r>
  <r>
    <x v="6842"/>
    <x v="0"/>
    <x v="0"/>
    <x v="0"/>
    <x v="2"/>
    <x v="4"/>
    <n v="19550.919999999998"/>
    <n v="351.91655999999995"/>
    <n v="5"/>
    <n v="97754.6"/>
    <x v="6840"/>
    <n v="2.06"/>
    <n v="1317"/>
    <x v="172"/>
    <x v="0"/>
    <x v="0"/>
    <x v="0"/>
    <x v="23"/>
  </r>
  <r>
    <x v="6843"/>
    <x v="3"/>
    <x v="3"/>
    <x v="3"/>
    <x v="0"/>
    <x v="0"/>
    <n v="3713.52"/>
    <n v="66.84335999999999"/>
    <n v="1"/>
    <n v="3713.52"/>
    <x v="6841"/>
    <n v="3.66"/>
    <n v="4962"/>
    <x v="137"/>
    <x v="7"/>
    <x v="7"/>
    <x v="7"/>
    <x v="16"/>
  </r>
  <r>
    <x v="6844"/>
    <x v="6"/>
    <x v="4"/>
    <x v="6"/>
    <x v="2"/>
    <x v="3"/>
    <n v="14936.42"/>
    <n v="268.85555999999997"/>
    <n v="5"/>
    <n v="74682.100000000006"/>
    <x v="6842"/>
    <n v="4.54"/>
    <n v="2726"/>
    <x v="161"/>
    <x v="10"/>
    <x v="10"/>
    <x v="10"/>
    <x v="1"/>
  </r>
  <r>
    <x v="6845"/>
    <x v="5"/>
    <x v="1"/>
    <x v="5"/>
    <x v="2"/>
    <x v="2"/>
    <n v="9299.25"/>
    <n v="167.38649999999998"/>
    <n v="2"/>
    <n v="18598.5"/>
    <x v="6843"/>
    <n v="2.75"/>
    <n v="1945"/>
    <x v="231"/>
    <x v="1"/>
    <x v="1"/>
    <x v="1"/>
    <x v="8"/>
  </r>
  <r>
    <x v="6846"/>
    <x v="5"/>
    <x v="1"/>
    <x v="5"/>
    <x v="2"/>
    <x v="0"/>
    <n v="18941.84"/>
    <n v="340.95311999999996"/>
    <n v="4"/>
    <n v="75767.360000000001"/>
    <x v="6844"/>
    <n v="4.6500000000000004"/>
    <n v="1138"/>
    <x v="38"/>
    <x v="10"/>
    <x v="10"/>
    <x v="10"/>
    <x v="15"/>
  </r>
  <r>
    <x v="6847"/>
    <x v="6"/>
    <x v="4"/>
    <x v="6"/>
    <x v="2"/>
    <x v="0"/>
    <n v="10007.84"/>
    <n v="180.14112"/>
    <n v="4"/>
    <n v="40031.360000000001"/>
    <x v="6845"/>
    <n v="1.02"/>
    <n v="1580"/>
    <x v="233"/>
    <x v="0"/>
    <x v="0"/>
    <x v="0"/>
    <x v="11"/>
  </r>
  <r>
    <x v="6848"/>
    <x v="6"/>
    <x v="4"/>
    <x v="6"/>
    <x v="0"/>
    <x v="1"/>
    <n v="6975.91"/>
    <n v="125.56637999999998"/>
    <n v="1"/>
    <n v="6975.91"/>
    <x v="6846"/>
    <n v="3.94"/>
    <n v="1766"/>
    <x v="71"/>
    <x v="3"/>
    <x v="3"/>
    <x v="3"/>
    <x v="11"/>
  </r>
  <r>
    <x v="6849"/>
    <x v="1"/>
    <x v="1"/>
    <x v="1"/>
    <x v="2"/>
    <x v="2"/>
    <n v="7893.78"/>
    <n v="142.08803999999998"/>
    <n v="3"/>
    <n v="23681.34"/>
    <x v="6847"/>
    <n v="4.96"/>
    <n v="1472"/>
    <x v="184"/>
    <x v="10"/>
    <x v="10"/>
    <x v="10"/>
    <x v="10"/>
  </r>
  <r>
    <x v="6850"/>
    <x v="9"/>
    <x v="1"/>
    <x v="9"/>
    <x v="0"/>
    <x v="2"/>
    <n v="11160.29"/>
    <n v="200.88522"/>
    <n v="5"/>
    <n v="55801.45"/>
    <x v="6848"/>
    <n v="1.37"/>
    <n v="2609"/>
    <x v="127"/>
    <x v="6"/>
    <x v="6"/>
    <x v="6"/>
    <x v="0"/>
  </r>
  <r>
    <x v="6851"/>
    <x v="1"/>
    <x v="1"/>
    <x v="1"/>
    <x v="2"/>
    <x v="2"/>
    <n v="1094.8599999999999"/>
    <n v="19.707479999999997"/>
    <n v="4"/>
    <n v="4379.4399999999996"/>
    <x v="6849"/>
    <n v="2.71"/>
    <n v="2955"/>
    <x v="140"/>
    <x v="1"/>
    <x v="1"/>
    <x v="1"/>
    <x v="23"/>
  </r>
  <r>
    <x v="6852"/>
    <x v="5"/>
    <x v="1"/>
    <x v="5"/>
    <x v="0"/>
    <x v="4"/>
    <n v="12088.06"/>
    <n v="217.58507999999998"/>
    <n v="5"/>
    <n v="60440.3"/>
    <x v="6850"/>
    <n v="4.6100000000000003"/>
    <n v="1578"/>
    <x v="283"/>
    <x v="0"/>
    <x v="0"/>
    <x v="0"/>
    <x v="3"/>
  </r>
  <r>
    <x v="6853"/>
    <x v="0"/>
    <x v="0"/>
    <x v="0"/>
    <x v="2"/>
    <x v="3"/>
    <n v="2136.2399999999998"/>
    <n v="38.452319999999993"/>
    <n v="1"/>
    <n v="2136.2399999999998"/>
    <x v="6851"/>
    <n v="2.37"/>
    <n v="1099"/>
    <x v="196"/>
    <x v="1"/>
    <x v="1"/>
    <x v="1"/>
    <x v="11"/>
  </r>
  <r>
    <x v="6854"/>
    <x v="8"/>
    <x v="3"/>
    <x v="8"/>
    <x v="1"/>
    <x v="3"/>
    <n v="15757.64"/>
    <n v="283.63751999999999"/>
    <n v="3"/>
    <n v="47272.92"/>
    <x v="6852"/>
    <n v="4.07"/>
    <n v="1455"/>
    <x v="18"/>
    <x v="6"/>
    <x v="6"/>
    <x v="6"/>
    <x v="15"/>
  </r>
  <r>
    <x v="6855"/>
    <x v="2"/>
    <x v="2"/>
    <x v="2"/>
    <x v="0"/>
    <x v="5"/>
    <n v="4700.51"/>
    <n v="84.609179999999995"/>
    <n v="1"/>
    <n v="4700.51"/>
    <x v="6853"/>
    <n v="1.65"/>
    <n v="3630"/>
    <x v="214"/>
    <x v="10"/>
    <x v="10"/>
    <x v="10"/>
    <x v="27"/>
  </r>
  <r>
    <x v="6856"/>
    <x v="1"/>
    <x v="1"/>
    <x v="1"/>
    <x v="0"/>
    <x v="4"/>
    <n v="7032.53"/>
    <n v="126.58553999999998"/>
    <n v="2"/>
    <n v="14065.06"/>
    <x v="6854"/>
    <n v="3.39"/>
    <n v="4313"/>
    <x v="273"/>
    <x v="11"/>
    <x v="11"/>
    <x v="11"/>
    <x v="16"/>
  </r>
  <r>
    <x v="6857"/>
    <x v="6"/>
    <x v="4"/>
    <x v="6"/>
    <x v="0"/>
    <x v="2"/>
    <n v="8898.15"/>
    <n v="160.16669999999999"/>
    <n v="3"/>
    <n v="26694.45"/>
    <x v="6855"/>
    <n v="1.31"/>
    <n v="1774"/>
    <x v="352"/>
    <x v="3"/>
    <x v="3"/>
    <x v="3"/>
    <x v="2"/>
  </r>
  <r>
    <x v="6858"/>
    <x v="2"/>
    <x v="2"/>
    <x v="2"/>
    <x v="2"/>
    <x v="1"/>
    <n v="4911.68"/>
    <n v="88.410240000000002"/>
    <n v="3"/>
    <n v="14735.04"/>
    <x v="6856"/>
    <n v="4.59"/>
    <n v="3229"/>
    <x v="293"/>
    <x v="9"/>
    <x v="9"/>
    <x v="9"/>
    <x v="28"/>
  </r>
  <r>
    <x v="6859"/>
    <x v="5"/>
    <x v="1"/>
    <x v="5"/>
    <x v="2"/>
    <x v="1"/>
    <n v="8187.99"/>
    <n v="147.38381999999999"/>
    <n v="4"/>
    <n v="32751.96"/>
    <x v="6857"/>
    <n v="4.25"/>
    <n v="1742"/>
    <x v="33"/>
    <x v="0"/>
    <x v="0"/>
    <x v="0"/>
    <x v="9"/>
  </r>
  <r>
    <x v="6860"/>
    <x v="9"/>
    <x v="1"/>
    <x v="9"/>
    <x v="2"/>
    <x v="3"/>
    <n v="6229.17"/>
    <n v="112.12505999999999"/>
    <n v="5"/>
    <n v="31145.85"/>
    <x v="6858"/>
    <n v="1.37"/>
    <n v="3458"/>
    <x v="336"/>
    <x v="7"/>
    <x v="7"/>
    <x v="7"/>
    <x v="15"/>
  </r>
  <r>
    <x v="6861"/>
    <x v="7"/>
    <x v="0"/>
    <x v="7"/>
    <x v="2"/>
    <x v="4"/>
    <n v="8266.76"/>
    <n v="148.80168"/>
    <n v="4"/>
    <n v="33067.040000000001"/>
    <x v="6859"/>
    <n v="4.54"/>
    <n v="2793"/>
    <x v="125"/>
    <x v="2"/>
    <x v="2"/>
    <x v="2"/>
    <x v="17"/>
  </r>
  <r>
    <x v="6862"/>
    <x v="0"/>
    <x v="0"/>
    <x v="0"/>
    <x v="1"/>
    <x v="3"/>
    <n v="11807.09"/>
    <n v="212.52761999999998"/>
    <n v="3"/>
    <n v="35421.269999999997"/>
    <x v="6860"/>
    <n v="3.09"/>
    <n v="808"/>
    <x v="314"/>
    <x v="10"/>
    <x v="10"/>
    <x v="10"/>
    <x v="26"/>
  </r>
  <r>
    <x v="6863"/>
    <x v="4"/>
    <x v="0"/>
    <x v="4"/>
    <x v="0"/>
    <x v="2"/>
    <n v="3764.63"/>
    <n v="67.763339999999999"/>
    <n v="3"/>
    <n v="11293.89"/>
    <x v="6861"/>
    <n v="4.6399999999999997"/>
    <n v="2943"/>
    <x v="39"/>
    <x v="1"/>
    <x v="1"/>
    <x v="1"/>
    <x v="15"/>
  </r>
  <r>
    <x v="6864"/>
    <x v="9"/>
    <x v="1"/>
    <x v="9"/>
    <x v="1"/>
    <x v="0"/>
    <n v="3359.87"/>
    <n v="60.477659999999993"/>
    <n v="1"/>
    <n v="3359.87"/>
    <x v="6862"/>
    <n v="4.8"/>
    <n v="4059"/>
    <x v="327"/>
    <x v="4"/>
    <x v="4"/>
    <x v="4"/>
    <x v="5"/>
  </r>
  <r>
    <x v="6865"/>
    <x v="9"/>
    <x v="1"/>
    <x v="9"/>
    <x v="1"/>
    <x v="1"/>
    <n v="15916.29"/>
    <n v="286.49322000000001"/>
    <n v="4"/>
    <n v="63665.16"/>
    <x v="6863"/>
    <n v="4.7300000000000004"/>
    <n v="1498"/>
    <x v="238"/>
    <x v="1"/>
    <x v="1"/>
    <x v="1"/>
    <x v="14"/>
  </r>
  <r>
    <x v="6866"/>
    <x v="6"/>
    <x v="4"/>
    <x v="6"/>
    <x v="1"/>
    <x v="1"/>
    <n v="10328.799999999999"/>
    <n v="185.91839999999996"/>
    <n v="3"/>
    <n v="30986.400000000001"/>
    <x v="6864"/>
    <n v="2.44"/>
    <n v="303"/>
    <x v="153"/>
    <x v="10"/>
    <x v="10"/>
    <x v="10"/>
    <x v="13"/>
  </r>
  <r>
    <x v="6867"/>
    <x v="3"/>
    <x v="3"/>
    <x v="3"/>
    <x v="2"/>
    <x v="5"/>
    <n v="11315.34"/>
    <n v="203.67612"/>
    <n v="3"/>
    <n v="33946.019999999997"/>
    <x v="6865"/>
    <n v="4.84"/>
    <n v="4161"/>
    <x v="50"/>
    <x v="11"/>
    <x v="11"/>
    <x v="11"/>
    <x v="28"/>
  </r>
  <r>
    <x v="6868"/>
    <x v="1"/>
    <x v="1"/>
    <x v="1"/>
    <x v="1"/>
    <x v="2"/>
    <n v="12826.15"/>
    <n v="230.87069999999997"/>
    <n v="1"/>
    <n v="12826.15"/>
    <x v="6866"/>
    <n v="4.1900000000000004"/>
    <n v="1877"/>
    <x v="315"/>
    <x v="10"/>
    <x v="10"/>
    <x v="10"/>
    <x v="3"/>
  </r>
  <r>
    <x v="6869"/>
    <x v="2"/>
    <x v="2"/>
    <x v="2"/>
    <x v="1"/>
    <x v="5"/>
    <n v="4234.41"/>
    <n v="76.219379999999987"/>
    <n v="5"/>
    <n v="21172.05"/>
    <x v="6867"/>
    <n v="4.2300000000000004"/>
    <n v="1586"/>
    <x v="122"/>
    <x v="7"/>
    <x v="7"/>
    <x v="7"/>
    <x v="1"/>
  </r>
  <r>
    <x v="6870"/>
    <x v="5"/>
    <x v="1"/>
    <x v="5"/>
    <x v="1"/>
    <x v="2"/>
    <n v="1464.13"/>
    <n v="26.354340000000001"/>
    <n v="4"/>
    <n v="5856.52"/>
    <x v="6868"/>
    <n v="3.48"/>
    <n v="3854"/>
    <x v="25"/>
    <x v="6"/>
    <x v="6"/>
    <x v="6"/>
    <x v="6"/>
  </r>
  <r>
    <x v="6871"/>
    <x v="4"/>
    <x v="0"/>
    <x v="4"/>
    <x v="0"/>
    <x v="1"/>
    <n v="4910.26"/>
    <n v="88.384680000000003"/>
    <n v="4"/>
    <n v="19641.04"/>
    <x v="6869"/>
    <n v="1.81"/>
    <n v="3313"/>
    <x v="204"/>
    <x v="11"/>
    <x v="11"/>
    <x v="11"/>
    <x v="18"/>
  </r>
  <r>
    <x v="6872"/>
    <x v="2"/>
    <x v="2"/>
    <x v="2"/>
    <x v="1"/>
    <x v="2"/>
    <n v="12712.16"/>
    <n v="228.81887999999998"/>
    <n v="2"/>
    <n v="25424.32"/>
    <x v="6870"/>
    <n v="4.5599999999999996"/>
    <n v="1396"/>
    <x v="219"/>
    <x v="0"/>
    <x v="0"/>
    <x v="0"/>
    <x v="4"/>
  </r>
  <r>
    <x v="6873"/>
    <x v="3"/>
    <x v="3"/>
    <x v="3"/>
    <x v="1"/>
    <x v="4"/>
    <n v="16912.46"/>
    <n v="304.42427999999995"/>
    <n v="3"/>
    <n v="50737.38"/>
    <x v="6871"/>
    <n v="3.24"/>
    <n v="3305"/>
    <x v="237"/>
    <x v="4"/>
    <x v="4"/>
    <x v="4"/>
    <x v="17"/>
  </r>
  <r>
    <x v="6874"/>
    <x v="3"/>
    <x v="3"/>
    <x v="3"/>
    <x v="2"/>
    <x v="5"/>
    <n v="16973.41"/>
    <n v="305.52137999999997"/>
    <n v="4"/>
    <n v="67893.64"/>
    <x v="6872"/>
    <n v="1.27"/>
    <n v="1861"/>
    <x v="337"/>
    <x v="9"/>
    <x v="9"/>
    <x v="9"/>
    <x v="17"/>
  </r>
  <r>
    <x v="6875"/>
    <x v="5"/>
    <x v="1"/>
    <x v="5"/>
    <x v="1"/>
    <x v="1"/>
    <n v="12172.7"/>
    <n v="219.1086"/>
    <n v="3"/>
    <n v="36518.1"/>
    <x v="6873"/>
    <n v="2.71"/>
    <n v="4097"/>
    <x v="15"/>
    <x v="4"/>
    <x v="4"/>
    <x v="4"/>
    <x v="6"/>
  </r>
  <r>
    <x v="6876"/>
    <x v="5"/>
    <x v="1"/>
    <x v="5"/>
    <x v="0"/>
    <x v="4"/>
    <n v="12404.15"/>
    <n v="223.27469999999997"/>
    <n v="5"/>
    <n v="62020.75"/>
    <x v="6874"/>
    <n v="4.51"/>
    <n v="2509"/>
    <x v="340"/>
    <x v="3"/>
    <x v="3"/>
    <x v="3"/>
    <x v="13"/>
  </r>
  <r>
    <x v="6877"/>
    <x v="9"/>
    <x v="1"/>
    <x v="9"/>
    <x v="0"/>
    <x v="0"/>
    <n v="15434.64"/>
    <n v="277.82351999999997"/>
    <n v="3"/>
    <n v="46303.92"/>
    <x v="6875"/>
    <n v="4.13"/>
    <n v="1514"/>
    <x v="320"/>
    <x v="10"/>
    <x v="10"/>
    <x v="10"/>
    <x v="5"/>
  </r>
  <r>
    <x v="6878"/>
    <x v="2"/>
    <x v="2"/>
    <x v="2"/>
    <x v="2"/>
    <x v="2"/>
    <n v="12734.23"/>
    <n v="229.21613999999997"/>
    <n v="2"/>
    <n v="25468.46"/>
    <x v="6876"/>
    <n v="1.6"/>
    <n v="1316"/>
    <x v="36"/>
    <x v="11"/>
    <x v="11"/>
    <x v="11"/>
    <x v="22"/>
  </r>
  <r>
    <x v="6879"/>
    <x v="0"/>
    <x v="0"/>
    <x v="0"/>
    <x v="1"/>
    <x v="1"/>
    <n v="9268.02"/>
    <n v="166.82435999999998"/>
    <n v="2"/>
    <n v="18536.04"/>
    <x v="6877"/>
    <n v="3.76"/>
    <n v="1470"/>
    <x v="179"/>
    <x v="6"/>
    <x v="6"/>
    <x v="6"/>
    <x v="18"/>
  </r>
  <r>
    <x v="6880"/>
    <x v="3"/>
    <x v="3"/>
    <x v="3"/>
    <x v="2"/>
    <x v="4"/>
    <n v="6309.82"/>
    <n v="113.57675999999999"/>
    <n v="2"/>
    <n v="12619.64"/>
    <x v="6878"/>
    <n v="1.18"/>
    <n v="3707"/>
    <x v="214"/>
    <x v="10"/>
    <x v="10"/>
    <x v="10"/>
    <x v="27"/>
  </r>
  <r>
    <x v="6881"/>
    <x v="2"/>
    <x v="2"/>
    <x v="2"/>
    <x v="0"/>
    <x v="3"/>
    <n v="6190.27"/>
    <n v="111.42486"/>
    <n v="4"/>
    <n v="24761.08"/>
    <x v="6879"/>
    <n v="3.73"/>
    <n v="4021"/>
    <x v="275"/>
    <x v="2"/>
    <x v="2"/>
    <x v="2"/>
    <x v="27"/>
  </r>
  <r>
    <x v="6882"/>
    <x v="5"/>
    <x v="1"/>
    <x v="5"/>
    <x v="1"/>
    <x v="4"/>
    <n v="18616.64"/>
    <n v="335.09951999999998"/>
    <n v="4"/>
    <n v="74466.559999999998"/>
    <x v="6880"/>
    <n v="1.36"/>
    <n v="325"/>
    <x v="332"/>
    <x v="5"/>
    <x v="5"/>
    <x v="5"/>
    <x v="28"/>
  </r>
  <r>
    <x v="6883"/>
    <x v="2"/>
    <x v="2"/>
    <x v="2"/>
    <x v="0"/>
    <x v="0"/>
    <n v="7880.22"/>
    <n v="141.84395999999998"/>
    <n v="4"/>
    <n v="31520.880000000001"/>
    <x v="6881"/>
    <n v="2.72"/>
    <n v="3486"/>
    <x v="123"/>
    <x v="8"/>
    <x v="8"/>
    <x v="8"/>
    <x v="15"/>
  </r>
  <r>
    <x v="6884"/>
    <x v="2"/>
    <x v="2"/>
    <x v="2"/>
    <x v="0"/>
    <x v="4"/>
    <n v="147.32"/>
    <n v="2.6517599999999999"/>
    <n v="3"/>
    <n v="441.96"/>
    <x v="6882"/>
    <n v="1.08"/>
    <n v="1367"/>
    <x v="112"/>
    <x v="9"/>
    <x v="9"/>
    <x v="9"/>
    <x v="16"/>
  </r>
  <r>
    <x v="6885"/>
    <x v="5"/>
    <x v="1"/>
    <x v="5"/>
    <x v="2"/>
    <x v="0"/>
    <n v="8264.7199999999993"/>
    <n v="148.76495999999997"/>
    <n v="3"/>
    <n v="24794.16"/>
    <x v="6883"/>
    <n v="2.56"/>
    <n v="735"/>
    <x v="239"/>
    <x v="5"/>
    <x v="5"/>
    <x v="5"/>
    <x v="16"/>
  </r>
  <r>
    <x v="6886"/>
    <x v="3"/>
    <x v="3"/>
    <x v="3"/>
    <x v="2"/>
    <x v="3"/>
    <n v="19701.84"/>
    <n v="354.63311999999996"/>
    <n v="4"/>
    <n v="78807.360000000001"/>
    <x v="6884"/>
    <n v="3.26"/>
    <n v="2126"/>
    <x v="170"/>
    <x v="9"/>
    <x v="9"/>
    <x v="9"/>
    <x v="23"/>
  </r>
  <r>
    <x v="6887"/>
    <x v="0"/>
    <x v="0"/>
    <x v="0"/>
    <x v="0"/>
    <x v="3"/>
    <n v="3205.12"/>
    <n v="57.692159999999994"/>
    <n v="5"/>
    <n v="16025.6"/>
    <x v="6885"/>
    <n v="3.54"/>
    <n v="2960"/>
    <x v="312"/>
    <x v="4"/>
    <x v="4"/>
    <x v="4"/>
    <x v="22"/>
  </r>
  <r>
    <x v="6888"/>
    <x v="8"/>
    <x v="3"/>
    <x v="8"/>
    <x v="1"/>
    <x v="4"/>
    <n v="7309.97"/>
    <n v="131.57945999999998"/>
    <n v="4"/>
    <n v="29239.88"/>
    <x v="6886"/>
    <n v="1.8"/>
    <n v="3073"/>
    <x v="222"/>
    <x v="9"/>
    <x v="9"/>
    <x v="9"/>
    <x v="13"/>
  </r>
  <r>
    <x v="6889"/>
    <x v="3"/>
    <x v="3"/>
    <x v="3"/>
    <x v="2"/>
    <x v="3"/>
    <n v="19879.060000000001"/>
    <n v="357.82308"/>
    <n v="1"/>
    <n v="19879.060000000001"/>
    <x v="6887"/>
    <n v="4.09"/>
    <n v="4566"/>
    <x v="281"/>
    <x v="1"/>
    <x v="1"/>
    <x v="1"/>
    <x v="13"/>
  </r>
  <r>
    <x v="6890"/>
    <x v="5"/>
    <x v="1"/>
    <x v="5"/>
    <x v="2"/>
    <x v="3"/>
    <n v="10189.23"/>
    <n v="183.40613999999997"/>
    <n v="5"/>
    <n v="50946.15"/>
    <x v="6888"/>
    <n v="3.28"/>
    <n v="2724"/>
    <x v="300"/>
    <x v="4"/>
    <x v="4"/>
    <x v="4"/>
    <x v="13"/>
  </r>
  <r>
    <x v="6891"/>
    <x v="6"/>
    <x v="4"/>
    <x v="6"/>
    <x v="0"/>
    <x v="5"/>
    <n v="14731.74"/>
    <n v="265.17131999999998"/>
    <n v="2"/>
    <n v="29463.48"/>
    <x v="6889"/>
    <n v="4.92"/>
    <n v="947"/>
    <x v="313"/>
    <x v="4"/>
    <x v="4"/>
    <x v="4"/>
    <x v="26"/>
  </r>
  <r>
    <x v="6892"/>
    <x v="1"/>
    <x v="1"/>
    <x v="1"/>
    <x v="0"/>
    <x v="4"/>
    <n v="19540.86"/>
    <n v="351.73548"/>
    <n v="3"/>
    <n v="58622.58"/>
    <x v="6890"/>
    <n v="4.82"/>
    <n v="2819"/>
    <x v="267"/>
    <x v="2"/>
    <x v="2"/>
    <x v="2"/>
    <x v="23"/>
  </r>
  <r>
    <x v="6893"/>
    <x v="2"/>
    <x v="2"/>
    <x v="2"/>
    <x v="2"/>
    <x v="5"/>
    <n v="2063.15"/>
    <n v="37.136699999999998"/>
    <n v="5"/>
    <n v="10315.75"/>
    <x v="6891"/>
    <n v="1.49"/>
    <n v="3701"/>
    <x v="98"/>
    <x v="8"/>
    <x v="8"/>
    <x v="8"/>
    <x v="19"/>
  </r>
  <r>
    <x v="6894"/>
    <x v="6"/>
    <x v="4"/>
    <x v="6"/>
    <x v="0"/>
    <x v="3"/>
    <n v="18022.66"/>
    <n v="324.40787999999998"/>
    <n v="5"/>
    <n v="90113.3"/>
    <x v="6892"/>
    <n v="4.99"/>
    <n v="351"/>
    <x v="284"/>
    <x v="2"/>
    <x v="2"/>
    <x v="2"/>
    <x v="30"/>
  </r>
  <r>
    <x v="6895"/>
    <x v="0"/>
    <x v="0"/>
    <x v="0"/>
    <x v="0"/>
    <x v="1"/>
    <n v="4093.07"/>
    <n v="73.675259999999994"/>
    <n v="4"/>
    <n v="16372.28"/>
    <x v="6893"/>
    <n v="1.98"/>
    <n v="327"/>
    <x v="38"/>
    <x v="10"/>
    <x v="10"/>
    <x v="10"/>
    <x v="15"/>
  </r>
  <r>
    <x v="6896"/>
    <x v="9"/>
    <x v="1"/>
    <x v="9"/>
    <x v="0"/>
    <x v="5"/>
    <n v="15026.22"/>
    <n v="270.47195999999997"/>
    <n v="2"/>
    <n v="30052.44"/>
    <x v="6894"/>
    <n v="3.61"/>
    <n v="4961"/>
    <x v="51"/>
    <x v="8"/>
    <x v="8"/>
    <x v="8"/>
    <x v="12"/>
  </r>
  <r>
    <x v="6897"/>
    <x v="1"/>
    <x v="1"/>
    <x v="1"/>
    <x v="0"/>
    <x v="1"/>
    <n v="16687.18"/>
    <n v="300.36923999999999"/>
    <n v="3"/>
    <n v="50061.54"/>
    <x v="6895"/>
    <n v="4.46"/>
    <n v="3114"/>
    <x v="317"/>
    <x v="9"/>
    <x v="9"/>
    <x v="9"/>
    <x v="11"/>
  </r>
  <r>
    <x v="6898"/>
    <x v="8"/>
    <x v="3"/>
    <x v="8"/>
    <x v="0"/>
    <x v="2"/>
    <n v="19465.939999999999"/>
    <n v="350.38691999999998"/>
    <n v="4"/>
    <n v="77863.759999999995"/>
    <x v="6896"/>
    <n v="3.23"/>
    <n v="1211"/>
    <x v="45"/>
    <x v="0"/>
    <x v="0"/>
    <x v="0"/>
    <x v="15"/>
  </r>
  <r>
    <x v="6899"/>
    <x v="1"/>
    <x v="1"/>
    <x v="1"/>
    <x v="1"/>
    <x v="0"/>
    <n v="1779.97"/>
    <n v="32.039459999999998"/>
    <n v="1"/>
    <n v="1779.97"/>
    <x v="6897"/>
    <n v="4.83"/>
    <n v="4183"/>
    <x v="142"/>
    <x v="8"/>
    <x v="8"/>
    <x v="8"/>
    <x v="30"/>
  </r>
  <r>
    <x v="6900"/>
    <x v="3"/>
    <x v="3"/>
    <x v="3"/>
    <x v="2"/>
    <x v="5"/>
    <n v="14881.9"/>
    <n v="267.87419999999997"/>
    <n v="5"/>
    <n v="74409.5"/>
    <x v="6898"/>
    <n v="1.27"/>
    <n v="1191"/>
    <x v="22"/>
    <x v="8"/>
    <x v="8"/>
    <x v="8"/>
    <x v="17"/>
  </r>
  <r>
    <x v="6901"/>
    <x v="8"/>
    <x v="3"/>
    <x v="8"/>
    <x v="1"/>
    <x v="3"/>
    <n v="3361.11"/>
    <n v="60.499980000000001"/>
    <n v="5"/>
    <n v="16805.55"/>
    <x v="6899"/>
    <n v="4.0599999999999996"/>
    <n v="4423"/>
    <x v="153"/>
    <x v="10"/>
    <x v="10"/>
    <x v="10"/>
    <x v="13"/>
  </r>
  <r>
    <x v="6902"/>
    <x v="6"/>
    <x v="4"/>
    <x v="6"/>
    <x v="2"/>
    <x v="0"/>
    <n v="17350.330000000002"/>
    <n v="312.30594000000002"/>
    <n v="1"/>
    <n v="17350.330000000002"/>
    <x v="6900"/>
    <n v="2.5499999999999998"/>
    <n v="4411"/>
    <x v="209"/>
    <x v="7"/>
    <x v="7"/>
    <x v="7"/>
    <x v="13"/>
  </r>
  <r>
    <x v="6903"/>
    <x v="9"/>
    <x v="1"/>
    <x v="9"/>
    <x v="0"/>
    <x v="1"/>
    <n v="1219.1099999999999"/>
    <n v="21.943979999999996"/>
    <n v="5"/>
    <n v="6095.55"/>
    <x v="6901"/>
    <n v="3.59"/>
    <n v="3782"/>
    <x v="132"/>
    <x v="6"/>
    <x v="6"/>
    <x v="6"/>
    <x v="8"/>
  </r>
  <r>
    <x v="6904"/>
    <x v="0"/>
    <x v="0"/>
    <x v="0"/>
    <x v="0"/>
    <x v="5"/>
    <n v="4993.75"/>
    <n v="89.887499999999989"/>
    <n v="4"/>
    <n v="19975"/>
    <x v="6902"/>
    <n v="2.5"/>
    <n v="1037"/>
    <x v="12"/>
    <x v="7"/>
    <x v="7"/>
    <x v="7"/>
    <x v="12"/>
  </r>
  <r>
    <x v="6905"/>
    <x v="4"/>
    <x v="0"/>
    <x v="4"/>
    <x v="2"/>
    <x v="2"/>
    <n v="18384.78"/>
    <n v="330.92603999999994"/>
    <n v="1"/>
    <n v="18384.78"/>
    <x v="6903"/>
    <n v="2.15"/>
    <n v="3169"/>
    <x v="42"/>
    <x v="11"/>
    <x v="11"/>
    <x v="11"/>
    <x v="23"/>
  </r>
  <r>
    <x v="6906"/>
    <x v="2"/>
    <x v="2"/>
    <x v="2"/>
    <x v="0"/>
    <x v="2"/>
    <n v="16779.849999999999"/>
    <n v="302.03729999999996"/>
    <n v="3"/>
    <n v="50339.55"/>
    <x v="6904"/>
    <n v="3.94"/>
    <n v="2280"/>
    <x v="123"/>
    <x v="8"/>
    <x v="8"/>
    <x v="8"/>
    <x v="15"/>
  </r>
  <r>
    <x v="6907"/>
    <x v="0"/>
    <x v="0"/>
    <x v="0"/>
    <x v="0"/>
    <x v="2"/>
    <n v="17824.509999999998"/>
    <n v="320.84117999999995"/>
    <n v="5"/>
    <n v="89122.55"/>
    <x v="6905"/>
    <n v="3.11"/>
    <n v="983"/>
    <x v="291"/>
    <x v="1"/>
    <x v="1"/>
    <x v="1"/>
    <x v="21"/>
  </r>
  <r>
    <x v="6908"/>
    <x v="4"/>
    <x v="0"/>
    <x v="4"/>
    <x v="1"/>
    <x v="2"/>
    <n v="5320.29"/>
    <n v="95.765219999999985"/>
    <n v="1"/>
    <n v="5320.29"/>
    <x v="6906"/>
    <n v="4.6100000000000003"/>
    <n v="4344"/>
    <x v="36"/>
    <x v="11"/>
    <x v="11"/>
    <x v="11"/>
    <x v="22"/>
  </r>
  <r>
    <x v="6909"/>
    <x v="9"/>
    <x v="1"/>
    <x v="9"/>
    <x v="0"/>
    <x v="0"/>
    <n v="1655"/>
    <n v="29.79"/>
    <n v="1"/>
    <n v="1655"/>
    <x v="6907"/>
    <n v="4.74"/>
    <n v="1950"/>
    <x v="12"/>
    <x v="7"/>
    <x v="7"/>
    <x v="7"/>
    <x v="12"/>
  </r>
  <r>
    <x v="6910"/>
    <x v="3"/>
    <x v="3"/>
    <x v="3"/>
    <x v="0"/>
    <x v="0"/>
    <n v="1689.74"/>
    <n v="30.415319999999998"/>
    <n v="3"/>
    <n v="5069.22"/>
    <x v="6908"/>
    <n v="3.11"/>
    <n v="4910"/>
    <x v="149"/>
    <x v="6"/>
    <x v="6"/>
    <x v="6"/>
    <x v="21"/>
  </r>
  <r>
    <x v="6911"/>
    <x v="3"/>
    <x v="3"/>
    <x v="3"/>
    <x v="0"/>
    <x v="0"/>
    <n v="7456.06"/>
    <n v="134.20908"/>
    <n v="4"/>
    <n v="29824.240000000002"/>
    <x v="6909"/>
    <n v="1.67"/>
    <n v="2538"/>
    <x v="149"/>
    <x v="6"/>
    <x v="6"/>
    <x v="6"/>
    <x v="21"/>
  </r>
  <r>
    <x v="6912"/>
    <x v="5"/>
    <x v="1"/>
    <x v="5"/>
    <x v="2"/>
    <x v="2"/>
    <n v="13697.3"/>
    <n v="246.55139999999997"/>
    <n v="5"/>
    <n v="68486.5"/>
    <x v="6910"/>
    <n v="2.11"/>
    <n v="4402"/>
    <x v="289"/>
    <x v="3"/>
    <x v="3"/>
    <x v="3"/>
    <x v="23"/>
  </r>
  <r>
    <x v="6913"/>
    <x v="7"/>
    <x v="0"/>
    <x v="7"/>
    <x v="0"/>
    <x v="4"/>
    <n v="7850.58"/>
    <n v="141.31044"/>
    <n v="4"/>
    <n v="31402.32"/>
    <x v="6911"/>
    <n v="2.98"/>
    <n v="2429"/>
    <x v="207"/>
    <x v="9"/>
    <x v="9"/>
    <x v="9"/>
    <x v="21"/>
  </r>
  <r>
    <x v="6914"/>
    <x v="4"/>
    <x v="0"/>
    <x v="4"/>
    <x v="1"/>
    <x v="5"/>
    <n v="8389.6299999999992"/>
    <n v="151.01333999999997"/>
    <n v="1"/>
    <n v="8389.6299999999992"/>
    <x v="6912"/>
    <n v="4.76"/>
    <n v="2991"/>
    <x v="201"/>
    <x v="2"/>
    <x v="2"/>
    <x v="2"/>
    <x v="8"/>
  </r>
  <r>
    <x v="6915"/>
    <x v="3"/>
    <x v="3"/>
    <x v="3"/>
    <x v="1"/>
    <x v="2"/>
    <n v="8241.2800000000007"/>
    <n v="148.34304"/>
    <n v="5"/>
    <n v="41206.400000000001"/>
    <x v="6913"/>
    <n v="4.6100000000000003"/>
    <n v="3115"/>
    <x v="48"/>
    <x v="6"/>
    <x v="6"/>
    <x v="6"/>
    <x v="27"/>
  </r>
  <r>
    <x v="6916"/>
    <x v="4"/>
    <x v="0"/>
    <x v="4"/>
    <x v="2"/>
    <x v="2"/>
    <n v="7682.34"/>
    <n v="138.28211999999999"/>
    <n v="1"/>
    <n v="7682.34"/>
    <x v="6914"/>
    <n v="2.23"/>
    <n v="2631"/>
    <x v="204"/>
    <x v="11"/>
    <x v="11"/>
    <x v="11"/>
    <x v="18"/>
  </r>
  <r>
    <x v="6917"/>
    <x v="2"/>
    <x v="2"/>
    <x v="2"/>
    <x v="1"/>
    <x v="3"/>
    <n v="10477.280000000001"/>
    <n v="188.59103999999999"/>
    <n v="1"/>
    <n v="10477.280000000001"/>
    <x v="6915"/>
    <n v="1.05"/>
    <n v="2586"/>
    <x v="142"/>
    <x v="8"/>
    <x v="8"/>
    <x v="8"/>
    <x v="30"/>
  </r>
  <r>
    <x v="6918"/>
    <x v="1"/>
    <x v="1"/>
    <x v="1"/>
    <x v="1"/>
    <x v="5"/>
    <n v="16195.74"/>
    <n v="291.52331999999996"/>
    <n v="3"/>
    <n v="48587.22"/>
    <x v="6916"/>
    <n v="1.51"/>
    <n v="1847"/>
    <x v="104"/>
    <x v="0"/>
    <x v="0"/>
    <x v="0"/>
    <x v="2"/>
  </r>
  <r>
    <x v="6919"/>
    <x v="1"/>
    <x v="1"/>
    <x v="1"/>
    <x v="1"/>
    <x v="0"/>
    <n v="13258.19"/>
    <n v="238.64741999999998"/>
    <n v="4"/>
    <n v="53032.76"/>
    <x v="6917"/>
    <n v="4.32"/>
    <n v="1453"/>
    <x v="257"/>
    <x v="7"/>
    <x v="7"/>
    <x v="7"/>
    <x v="30"/>
  </r>
  <r>
    <x v="6920"/>
    <x v="3"/>
    <x v="3"/>
    <x v="3"/>
    <x v="1"/>
    <x v="5"/>
    <n v="16419.78"/>
    <n v="295.55603999999994"/>
    <n v="4"/>
    <n v="65679.12"/>
    <x v="6918"/>
    <n v="3.79"/>
    <n v="61"/>
    <x v="316"/>
    <x v="6"/>
    <x v="6"/>
    <x v="6"/>
    <x v="29"/>
  </r>
  <r>
    <x v="6921"/>
    <x v="5"/>
    <x v="1"/>
    <x v="5"/>
    <x v="0"/>
    <x v="0"/>
    <n v="8812.18"/>
    <n v="158.61923999999999"/>
    <n v="3"/>
    <n v="26436.54"/>
    <x v="6919"/>
    <n v="4.43"/>
    <n v="538"/>
    <x v="56"/>
    <x v="10"/>
    <x v="10"/>
    <x v="10"/>
    <x v="23"/>
  </r>
  <r>
    <x v="6922"/>
    <x v="6"/>
    <x v="4"/>
    <x v="6"/>
    <x v="0"/>
    <x v="3"/>
    <n v="13194.03"/>
    <n v="237.49253999999999"/>
    <n v="3"/>
    <n v="39582.089999999997"/>
    <x v="6920"/>
    <n v="3.11"/>
    <n v="336"/>
    <x v="324"/>
    <x v="5"/>
    <x v="5"/>
    <x v="5"/>
    <x v="2"/>
  </r>
  <r>
    <x v="6923"/>
    <x v="8"/>
    <x v="3"/>
    <x v="8"/>
    <x v="2"/>
    <x v="0"/>
    <n v="8780.36"/>
    <n v="158.04648"/>
    <n v="4"/>
    <n v="35121.440000000002"/>
    <x v="6921"/>
    <n v="4.6100000000000003"/>
    <n v="151"/>
    <x v="275"/>
    <x v="2"/>
    <x v="2"/>
    <x v="2"/>
    <x v="27"/>
  </r>
  <r>
    <x v="6924"/>
    <x v="9"/>
    <x v="1"/>
    <x v="9"/>
    <x v="1"/>
    <x v="0"/>
    <n v="5369.66"/>
    <n v="96.653879999999987"/>
    <n v="4"/>
    <n v="21478.639999999999"/>
    <x v="6922"/>
    <n v="4.26"/>
    <n v="1352"/>
    <x v="198"/>
    <x v="9"/>
    <x v="9"/>
    <x v="9"/>
    <x v="3"/>
  </r>
  <r>
    <x v="6925"/>
    <x v="4"/>
    <x v="0"/>
    <x v="4"/>
    <x v="2"/>
    <x v="0"/>
    <n v="8377.23"/>
    <n v="150.79013999999998"/>
    <n v="1"/>
    <n v="8377.23"/>
    <x v="6923"/>
    <n v="3.61"/>
    <n v="283"/>
    <x v="119"/>
    <x v="10"/>
    <x v="10"/>
    <x v="10"/>
    <x v="18"/>
  </r>
  <r>
    <x v="6926"/>
    <x v="8"/>
    <x v="3"/>
    <x v="8"/>
    <x v="0"/>
    <x v="3"/>
    <n v="9738.7000000000007"/>
    <n v="175.29660000000001"/>
    <n v="1"/>
    <n v="9738.7000000000007"/>
    <x v="6924"/>
    <n v="3.93"/>
    <n v="4698"/>
    <x v="338"/>
    <x v="6"/>
    <x v="6"/>
    <x v="6"/>
    <x v="2"/>
  </r>
  <r>
    <x v="6927"/>
    <x v="3"/>
    <x v="3"/>
    <x v="3"/>
    <x v="2"/>
    <x v="1"/>
    <n v="3774.95"/>
    <n v="67.949099999999987"/>
    <n v="4"/>
    <n v="15099.8"/>
    <x v="6925"/>
    <n v="4.95"/>
    <n v="656"/>
    <x v="198"/>
    <x v="9"/>
    <x v="9"/>
    <x v="9"/>
    <x v="3"/>
  </r>
  <r>
    <x v="6928"/>
    <x v="7"/>
    <x v="0"/>
    <x v="7"/>
    <x v="1"/>
    <x v="2"/>
    <n v="12883.52"/>
    <n v="231.90335999999999"/>
    <n v="3"/>
    <n v="38650.559999999998"/>
    <x v="6926"/>
    <n v="3.5"/>
    <n v="3569"/>
    <x v="120"/>
    <x v="3"/>
    <x v="3"/>
    <x v="3"/>
    <x v="4"/>
  </r>
  <r>
    <x v="6929"/>
    <x v="7"/>
    <x v="0"/>
    <x v="7"/>
    <x v="0"/>
    <x v="4"/>
    <n v="15285.09"/>
    <n v="275.13162"/>
    <n v="1"/>
    <n v="15285.09"/>
    <x v="6927"/>
    <n v="2.0299999999999998"/>
    <n v="2539"/>
    <x v="157"/>
    <x v="7"/>
    <x v="7"/>
    <x v="7"/>
    <x v="9"/>
  </r>
  <r>
    <x v="6930"/>
    <x v="8"/>
    <x v="3"/>
    <x v="8"/>
    <x v="1"/>
    <x v="4"/>
    <n v="7276.01"/>
    <n v="130.96817999999999"/>
    <n v="3"/>
    <n v="21828.03"/>
    <x v="6928"/>
    <n v="4.2699999999999996"/>
    <n v="1625"/>
    <x v="179"/>
    <x v="6"/>
    <x v="6"/>
    <x v="6"/>
    <x v="18"/>
  </r>
  <r>
    <x v="6931"/>
    <x v="2"/>
    <x v="2"/>
    <x v="2"/>
    <x v="1"/>
    <x v="3"/>
    <n v="3706.56"/>
    <n v="66.71808"/>
    <n v="5"/>
    <n v="18532.8"/>
    <x v="6929"/>
    <n v="1.73"/>
    <n v="3168"/>
    <x v="103"/>
    <x v="10"/>
    <x v="10"/>
    <x v="10"/>
    <x v="14"/>
  </r>
  <r>
    <x v="6932"/>
    <x v="8"/>
    <x v="3"/>
    <x v="8"/>
    <x v="0"/>
    <x v="5"/>
    <n v="15067.59"/>
    <n v="271.21661999999998"/>
    <n v="4"/>
    <n v="60270.36"/>
    <x v="6930"/>
    <n v="4.3"/>
    <n v="3938"/>
    <x v="262"/>
    <x v="11"/>
    <x v="11"/>
    <x v="11"/>
    <x v="26"/>
  </r>
  <r>
    <x v="6933"/>
    <x v="2"/>
    <x v="2"/>
    <x v="2"/>
    <x v="2"/>
    <x v="2"/>
    <n v="16141.03"/>
    <n v="290.53854000000001"/>
    <n v="5"/>
    <n v="80705.149999999994"/>
    <x v="6931"/>
    <n v="1.4"/>
    <n v="4432"/>
    <x v="258"/>
    <x v="10"/>
    <x v="10"/>
    <x v="10"/>
    <x v="4"/>
  </r>
  <r>
    <x v="6934"/>
    <x v="9"/>
    <x v="1"/>
    <x v="9"/>
    <x v="2"/>
    <x v="3"/>
    <n v="8450.0300000000007"/>
    <n v="152.10054"/>
    <n v="2"/>
    <n v="16900.060000000001"/>
    <x v="6932"/>
    <n v="4.0199999999999996"/>
    <n v="4816"/>
    <x v="206"/>
    <x v="6"/>
    <x v="6"/>
    <x v="6"/>
    <x v="3"/>
  </r>
  <r>
    <x v="6935"/>
    <x v="2"/>
    <x v="2"/>
    <x v="2"/>
    <x v="1"/>
    <x v="5"/>
    <n v="15557.51"/>
    <n v="280.03517999999997"/>
    <n v="3"/>
    <n v="46672.53"/>
    <x v="6933"/>
    <n v="1.65"/>
    <n v="2591"/>
    <x v="64"/>
    <x v="7"/>
    <x v="7"/>
    <x v="7"/>
    <x v="7"/>
  </r>
  <r>
    <x v="6936"/>
    <x v="9"/>
    <x v="1"/>
    <x v="9"/>
    <x v="1"/>
    <x v="5"/>
    <n v="3679.93"/>
    <n v="66.238739999999993"/>
    <n v="3"/>
    <n v="11039.79"/>
    <x v="6934"/>
    <n v="2.4500000000000002"/>
    <n v="4103"/>
    <x v="233"/>
    <x v="0"/>
    <x v="0"/>
    <x v="0"/>
    <x v="11"/>
  </r>
  <r>
    <x v="6937"/>
    <x v="9"/>
    <x v="1"/>
    <x v="9"/>
    <x v="0"/>
    <x v="5"/>
    <n v="15578.25"/>
    <n v="280.4085"/>
    <n v="2"/>
    <n v="31156.5"/>
    <x v="6935"/>
    <n v="4.54"/>
    <n v="3427"/>
    <x v="302"/>
    <x v="2"/>
    <x v="2"/>
    <x v="2"/>
    <x v="5"/>
  </r>
  <r>
    <x v="6938"/>
    <x v="1"/>
    <x v="1"/>
    <x v="1"/>
    <x v="1"/>
    <x v="0"/>
    <n v="4240.28"/>
    <n v="76.325039999999987"/>
    <n v="3"/>
    <n v="12720.84"/>
    <x v="6936"/>
    <n v="1.87"/>
    <n v="2301"/>
    <x v="240"/>
    <x v="2"/>
    <x v="2"/>
    <x v="2"/>
    <x v="28"/>
  </r>
  <r>
    <x v="6939"/>
    <x v="7"/>
    <x v="0"/>
    <x v="7"/>
    <x v="2"/>
    <x v="5"/>
    <n v="19964.189999999999"/>
    <n v="359.35541999999992"/>
    <n v="4"/>
    <n v="79856.759999999995"/>
    <x v="6937"/>
    <n v="4.7699999999999996"/>
    <n v="2309"/>
    <x v="358"/>
    <x v="11"/>
    <x v="11"/>
    <x v="11"/>
    <x v="21"/>
  </r>
  <r>
    <x v="6940"/>
    <x v="5"/>
    <x v="1"/>
    <x v="5"/>
    <x v="1"/>
    <x v="4"/>
    <n v="3463.33"/>
    <n v="62.339939999999991"/>
    <n v="1"/>
    <n v="3463.33"/>
    <x v="6938"/>
    <n v="2.77"/>
    <n v="1949"/>
    <x v="117"/>
    <x v="3"/>
    <x v="3"/>
    <x v="3"/>
    <x v="18"/>
  </r>
  <r>
    <x v="6941"/>
    <x v="6"/>
    <x v="4"/>
    <x v="6"/>
    <x v="2"/>
    <x v="5"/>
    <n v="14004.67"/>
    <n v="252.08405999999999"/>
    <n v="1"/>
    <n v="14004.67"/>
    <x v="6939"/>
    <n v="2.99"/>
    <n v="3689"/>
    <x v="338"/>
    <x v="6"/>
    <x v="6"/>
    <x v="6"/>
    <x v="2"/>
  </r>
  <r>
    <x v="6942"/>
    <x v="2"/>
    <x v="2"/>
    <x v="2"/>
    <x v="2"/>
    <x v="0"/>
    <n v="1668.54"/>
    <n v="30.033719999999995"/>
    <n v="3"/>
    <n v="5005.62"/>
    <x v="6940"/>
    <n v="3.41"/>
    <n v="1136"/>
    <x v="265"/>
    <x v="6"/>
    <x v="6"/>
    <x v="6"/>
    <x v="28"/>
  </r>
  <r>
    <x v="6943"/>
    <x v="9"/>
    <x v="1"/>
    <x v="9"/>
    <x v="1"/>
    <x v="1"/>
    <n v="12070.41"/>
    <n v="217.26737999999997"/>
    <n v="2"/>
    <n v="24140.82"/>
    <x v="6941"/>
    <n v="4.8499999999999996"/>
    <n v="1276"/>
    <x v="177"/>
    <x v="8"/>
    <x v="8"/>
    <x v="8"/>
    <x v="20"/>
  </r>
  <r>
    <x v="6944"/>
    <x v="5"/>
    <x v="1"/>
    <x v="5"/>
    <x v="1"/>
    <x v="2"/>
    <n v="11753.5"/>
    <n v="211.56299999999999"/>
    <n v="3"/>
    <n v="35260.5"/>
    <x v="6942"/>
    <n v="4.1399999999999997"/>
    <n v="3042"/>
    <x v="71"/>
    <x v="3"/>
    <x v="3"/>
    <x v="3"/>
    <x v="11"/>
  </r>
  <r>
    <x v="6945"/>
    <x v="6"/>
    <x v="4"/>
    <x v="6"/>
    <x v="2"/>
    <x v="2"/>
    <n v="2216.17"/>
    <n v="39.891059999999996"/>
    <n v="2"/>
    <n v="4432.34"/>
    <x v="6943"/>
    <n v="4.8499999999999996"/>
    <n v="3703"/>
    <x v="314"/>
    <x v="10"/>
    <x v="10"/>
    <x v="10"/>
    <x v="26"/>
  </r>
  <r>
    <x v="6946"/>
    <x v="6"/>
    <x v="4"/>
    <x v="6"/>
    <x v="1"/>
    <x v="2"/>
    <n v="7707.04"/>
    <n v="138.72672"/>
    <n v="2"/>
    <n v="15414.08"/>
    <x v="6944"/>
    <n v="1.57"/>
    <n v="1209"/>
    <x v="275"/>
    <x v="2"/>
    <x v="2"/>
    <x v="2"/>
    <x v="27"/>
  </r>
  <r>
    <x v="6947"/>
    <x v="3"/>
    <x v="3"/>
    <x v="3"/>
    <x v="2"/>
    <x v="4"/>
    <n v="4811.24"/>
    <n v="86.602319999999992"/>
    <n v="2"/>
    <n v="9622.48"/>
    <x v="6945"/>
    <n v="3.11"/>
    <n v="1289"/>
    <x v="198"/>
    <x v="9"/>
    <x v="9"/>
    <x v="9"/>
    <x v="3"/>
  </r>
  <r>
    <x v="6948"/>
    <x v="9"/>
    <x v="1"/>
    <x v="9"/>
    <x v="2"/>
    <x v="5"/>
    <n v="19883.22"/>
    <n v="357.89796000000001"/>
    <n v="2"/>
    <n v="39766.44"/>
    <x v="6946"/>
    <n v="1.24"/>
    <n v="4709"/>
    <x v="143"/>
    <x v="8"/>
    <x v="8"/>
    <x v="8"/>
    <x v="7"/>
  </r>
  <r>
    <x v="6949"/>
    <x v="8"/>
    <x v="3"/>
    <x v="8"/>
    <x v="0"/>
    <x v="5"/>
    <n v="14397.85"/>
    <n v="259.16129999999998"/>
    <n v="2"/>
    <n v="28795.7"/>
    <x v="6947"/>
    <n v="1.44"/>
    <n v="1963"/>
    <x v="215"/>
    <x v="6"/>
    <x v="6"/>
    <x v="6"/>
    <x v="11"/>
  </r>
  <r>
    <x v="6950"/>
    <x v="9"/>
    <x v="1"/>
    <x v="9"/>
    <x v="0"/>
    <x v="2"/>
    <n v="9987.25"/>
    <n v="179.7705"/>
    <n v="3"/>
    <n v="29961.75"/>
    <x v="6948"/>
    <n v="3.74"/>
    <n v="2665"/>
    <x v="276"/>
    <x v="5"/>
    <x v="5"/>
    <x v="5"/>
    <x v="4"/>
  </r>
  <r>
    <x v="6951"/>
    <x v="8"/>
    <x v="3"/>
    <x v="8"/>
    <x v="1"/>
    <x v="2"/>
    <n v="9079.64"/>
    <n v="163.43351999999999"/>
    <n v="4"/>
    <n v="36318.559999999998"/>
    <x v="6949"/>
    <n v="3.8"/>
    <n v="4638"/>
    <x v="325"/>
    <x v="0"/>
    <x v="0"/>
    <x v="0"/>
    <x v="22"/>
  </r>
  <r>
    <x v="6952"/>
    <x v="4"/>
    <x v="0"/>
    <x v="4"/>
    <x v="2"/>
    <x v="3"/>
    <n v="3835.71"/>
    <n v="69.042779999999993"/>
    <n v="1"/>
    <n v="3835.71"/>
    <x v="6950"/>
    <n v="4.82"/>
    <n v="1399"/>
    <x v="246"/>
    <x v="10"/>
    <x v="10"/>
    <x v="10"/>
    <x v="12"/>
  </r>
  <r>
    <x v="6953"/>
    <x v="3"/>
    <x v="3"/>
    <x v="3"/>
    <x v="0"/>
    <x v="2"/>
    <n v="10188.35"/>
    <n v="183.3903"/>
    <n v="5"/>
    <n v="50941.75"/>
    <x v="6951"/>
    <n v="3.73"/>
    <n v="2084"/>
    <x v="333"/>
    <x v="8"/>
    <x v="8"/>
    <x v="8"/>
    <x v="26"/>
  </r>
  <r>
    <x v="6954"/>
    <x v="4"/>
    <x v="0"/>
    <x v="4"/>
    <x v="1"/>
    <x v="0"/>
    <n v="7493.09"/>
    <n v="134.87562"/>
    <n v="3"/>
    <n v="22479.27"/>
    <x v="6952"/>
    <n v="3.15"/>
    <n v="568"/>
    <x v="315"/>
    <x v="10"/>
    <x v="10"/>
    <x v="10"/>
    <x v="3"/>
  </r>
  <r>
    <x v="6955"/>
    <x v="0"/>
    <x v="0"/>
    <x v="0"/>
    <x v="2"/>
    <x v="4"/>
    <n v="5513.34"/>
    <n v="99.24011999999999"/>
    <n v="4"/>
    <n v="22053.360000000001"/>
    <x v="6953"/>
    <n v="3.28"/>
    <n v="3284"/>
    <x v="13"/>
    <x v="8"/>
    <x v="8"/>
    <x v="8"/>
    <x v="13"/>
  </r>
  <r>
    <x v="6956"/>
    <x v="2"/>
    <x v="2"/>
    <x v="2"/>
    <x v="2"/>
    <x v="5"/>
    <n v="12437.4"/>
    <n v="223.87319999999997"/>
    <n v="5"/>
    <n v="62187"/>
    <x v="6954"/>
    <n v="3.31"/>
    <n v="2894"/>
    <x v="315"/>
    <x v="10"/>
    <x v="10"/>
    <x v="10"/>
    <x v="3"/>
  </r>
  <r>
    <x v="6957"/>
    <x v="2"/>
    <x v="2"/>
    <x v="2"/>
    <x v="2"/>
    <x v="1"/>
    <n v="5288.82"/>
    <n v="95.198759999999993"/>
    <n v="1"/>
    <n v="5288.82"/>
    <x v="6955"/>
    <n v="2.4900000000000002"/>
    <n v="761"/>
    <x v="63"/>
    <x v="9"/>
    <x v="9"/>
    <x v="9"/>
    <x v="6"/>
  </r>
  <r>
    <x v="6958"/>
    <x v="8"/>
    <x v="3"/>
    <x v="8"/>
    <x v="0"/>
    <x v="4"/>
    <n v="11230.36"/>
    <n v="202.14648"/>
    <n v="3"/>
    <n v="33691.08"/>
    <x v="6956"/>
    <n v="1.75"/>
    <n v="4996"/>
    <x v="86"/>
    <x v="5"/>
    <x v="5"/>
    <x v="5"/>
    <x v="22"/>
  </r>
  <r>
    <x v="6959"/>
    <x v="1"/>
    <x v="1"/>
    <x v="1"/>
    <x v="2"/>
    <x v="1"/>
    <n v="194.51"/>
    <n v="3.5011799999999997"/>
    <n v="5"/>
    <n v="972.55"/>
    <x v="6957"/>
    <n v="2.97"/>
    <n v="3174"/>
    <x v="204"/>
    <x v="11"/>
    <x v="11"/>
    <x v="11"/>
    <x v="18"/>
  </r>
  <r>
    <x v="6960"/>
    <x v="3"/>
    <x v="3"/>
    <x v="3"/>
    <x v="0"/>
    <x v="4"/>
    <n v="1384.69"/>
    <n v="24.924419999999998"/>
    <n v="2"/>
    <n v="2769.38"/>
    <x v="6958"/>
    <n v="2.34"/>
    <n v="2124"/>
    <x v="88"/>
    <x v="7"/>
    <x v="7"/>
    <x v="7"/>
    <x v="23"/>
  </r>
  <r>
    <x v="6961"/>
    <x v="2"/>
    <x v="2"/>
    <x v="2"/>
    <x v="1"/>
    <x v="1"/>
    <n v="8839.7800000000007"/>
    <n v="159.11604"/>
    <n v="2"/>
    <n v="17679.560000000001"/>
    <x v="6959"/>
    <n v="1.18"/>
    <n v="2078"/>
    <x v="338"/>
    <x v="6"/>
    <x v="6"/>
    <x v="6"/>
    <x v="2"/>
  </r>
  <r>
    <x v="6962"/>
    <x v="8"/>
    <x v="3"/>
    <x v="8"/>
    <x v="1"/>
    <x v="3"/>
    <n v="13729.92"/>
    <n v="247.13855999999998"/>
    <n v="5"/>
    <n v="68649.600000000006"/>
    <x v="6960"/>
    <n v="1.1399999999999999"/>
    <n v="825"/>
    <x v="136"/>
    <x v="0"/>
    <x v="0"/>
    <x v="0"/>
    <x v="30"/>
  </r>
  <r>
    <x v="6963"/>
    <x v="0"/>
    <x v="0"/>
    <x v="0"/>
    <x v="0"/>
    <x v="3"/>
    <n v="18277.09"/>
    <n v="328.98761999999999"/>
    <n v="3"/>
    <n v="54831.27"/>
    <x v="6961"/>
    <n v="2.36"/>
    <n v="2547"/>
    <x v="230"/>
    <x v="7"/>
    <x v="7"/>
    <x v="7"/>
    <x v="8"/>
  </r>
  <r>
    <x v="6964"/>
    <x v="9"/>
    <x v="1"/>
    <x v="9"/>
    <x v="0"/>
    <x v="5"/>
    <n v="13809.92"/>
    <n v="248.57855999999998"/>
    <n v="1"/>
    <n v="13809.92"/>
    <x v="6962"/>
    <n v="3.64"/>
    <n v="3954"/>
    <x v="257"/>
    <x v="7"/>
    <x v="7"/>
    <x v="7"/>
    <x v="30"/>
  </r>
  <r>
    <x v="6965"/>
    <x v="5"/>
    <x v="1"/>
    <x v="5"/>
    <x v="1"/>
    <x v="3"/>
    <n v="19060.330000000002"/>
    <n v="343.08593999999999"/>
    <n v="2"/>
    <n v="38120.660000000003"/>
    <x v="6963"/>
    <n v="3.72"/>
    <n v="4718"/>
    <x v="35"/>
    <x v="5"/>
    <x v="5"/>
    <x v="5"/>
    <x v="21"/>
  </r>
  <r>
    <x v="6966"/>
    <x v="8"/>
    <x v="3"/>
    <x v="8"/>
    <x v="2"/>
    <x v="3"/>
    <n v="10585.85"/>
    <n v="190.5453"/>
    <n v="4"/>
    <n v="42343.4"/>
    <x v="6964"/>
    <n v="3.44"/>
    <n v="1496"/>
    <x v="42"/>
    <x v="11"/>
    <x v="11"/>
    <x v="11"/>
    <x v="23"/>
  </r>
  <r>
    <x v="6967"/>
    <x v="3"/>
    <x v="3"/>
    <x v="3"/>
    <x v="2"/>
    <x v="4"/>
    <n v="4620.95"/>
    <n v="83.177099999999996"/>
    <n v="4"/>
    <n v="18483.8"/>
    <x v="6965"/>
    <n v="2.71"/>
    <n v="2432"/>
    <x v="128"/>
    <x v="3"/>
    <x v="3"/>
    <x v="3"/>
    <x v="29"/>
  </r>
  <r>
    <x v="6968"/>
    <x v="7"/>
    <x v="0"/>
    <x v="7"/>
    <x v="0"/>
    <x v="3"/>
    <n v="10559.03"/>
    <n v="190.06253999999998"/>
    <n v="1"/>
    <n v="10559.03"/>
    <x v="6966"/>
    <n v="4.59"/>
    <n v="1941"/>
    <x v="285"/>
    <x v="9"/>
    <x v="9"/>
    <x v="9"/>
    <x v="10"/>
  </r>
  <r>
    <x v="6969"/>
    <x v="8"/>
    <x v="3"/>
    <x v="8"/>
    <x v="1"/>
    <x v="3"/>
    <n v="14112.93"/>
    <n v="254.03273999999999"/>
    <n v="3"/>
    <n v="42338.79"/>
    <x v="6967"/>
    <n v="3.08"/>
    <n v="306"/>
    <x v="116"/>
    <x v="3"/>
    <x v="3"/>
    <x v="3"/>
    <x v="17"/>
  </r>
  <r>
    <x v="6970"/>
    <x v="9"/>
    <x v="1"/>
    <x v="9"/>
    <x v="0"/>
    <x v="3"/>
    <n v="4827.1899999999996"/>
    <n v="86.889419999999987"/>
    <n v="1"/>
    <n v="4827.1899999999996"/>
    <x v="6968"/>
    <n v="3.96"/>
    <n v="3440"/>
    <x v="350"/>
    <x v="6"/>
    <x v="6"/>
    <x v="6"/>
    <x v="14"/>
  </r>
  <r>
    <x v="6971"/>
    <x v="4"/>
    <x v="0"/>
    <x v="4"/>
    <x v="1"/>
    <x v="4"/>
    <n v="715.18"/>
    <n v="12.873239999999997"/>
    <n v="3"/>
    <n v="2145.54"/>
    <x v="6969"/>
    <n v="1.93"/>
    <n v="1089"/>
    <x v="90"/>
    <x v="8"/>
    <x v="8"/>
    <x v="8"/>
    <x v="25"/>
  </r>
  <r>
    <x v="6972"/>
    <x v="0"/>
    <x v="0"/>
    <x v="0"/>
    <x v="0"/>
    <x v="3"/>
    <n v="14788.72"/>
    <n v="266.19695999999999"/>
    <n v="3"/>
    <n v="44366.16"/>
    <x v="6970"/>
    <n v="1.84"/>
    <n v="495"/>
    <x v="90"/>
    <x v="8"/>
    <x v="8"/>
    <x v="8"/>
    <x v="25"/>
  </r>
  <r>
    <x v="6973"/>
    <x v="6"/>
    <x v="4"/>
    <x v="6"/>
    <x v="2"/>
    <x v="2"/>
    <n v="17242.66"/>
    <n v="310.36787999999996"/>
    <n v="2"/>
    <n v="34485.32"/>
    <x v="6971"/>
    <n v="2.95"/>
    <n v="538"/>
    <x v="336"/>
    <x v="7"/>
    <x v="7"/>
    <x v="7"/>
    <x v="15"/>
  </r>
  <r>
    <x v="6974"/>
    <x v="6"/>
    <x v="4"/>
    <x v="6"/>
    <x v="2"/>
    <x v="3"/>
    <n v="16450.13"/>
    <n v="296.10233999999997"/>
    <n v="3"/>
    <n v="49350.39"/>
    <x v="6972"/>
    <n v="3.61"/>
    <n v="3630"/>
    <x v="8"/>
    <x v="5"/>
    <x v="5"/>
    <x v="5"/>
    <x v="8"/>
  </r>
  <r>
    <x v="6975"/>
    <x v="3"/>
    <x v="3"/>
    <x v="3"/>
    <x v="2"/>
    <x v="3"/>
    <n v="17046.259999999998"/>
    <n v="306.83267999999993"/>
    <n v="5"/>
    <n v="85231.3"/>
    <x v="6973"/>
    <n v="2.71"/>
    <n v="2196"/>
    <x v="157"/>
    <x v="7"/>
    <x v="7"/>
    <x v="7"/>
    <x v="9"/>
  </r>
  <r>
    <x v="6976"/>
    <x v="5"/>
    <x v="1"/>
    <x v="5"/>
    <x v="2"/>
    <x v="4"/>
    <n v="19345.650000000001"/>
    <n v="348.2217"/>
    <n v="3"/>
    <n v="58036.95"/>
    <x v="6974"/>
    <n v="3.78"/>
    <n v="1286"/>
    <x v="50"/>
    <x v="11"/>
    <x v="11"/>
    <x v="11"/>
    <x v="28"/>
  </r>
  <r>
    <x v="6977"/>
    <x v="3"/>
    <x v="3"/>
    <x v="3"/>
    <x v="2"/>
    <x v="3"/>
    <n v="2808.87"/>
    <n v="50.559659999999994"/>
    <n v="1"/>
    <n v="2808.87"/>
    <x v="6975"/>
    <n v="1.78"/>
    <n v="439"/>
    <x v="264"/>
    <x v="1"/>
    <x v="1"/>
    <x v="1"/>
    <x v="9"/>
  </r>
  <r>
    <x v="6978"/>
    <x v="1"/>
    <x v="1"/>
    <x v="1"/>
    <x v="1"/>
    <x v="5"/>
    <n v="16862.37"/>
    <n v="303.52265999999997"/>
    <n v="5"/>
    <n v="84311.85"/>
    <x v="6976"/>
    <n v="1.55"/>
    <n v="2370"/>
    <x v="272"/>
    <x v="7"/>
    <x v="7"/>
    <x v="7"/>
    <x v="24"/>
  </r>
  <r>
    <x v="6979"/>
    <x v="1"/>
    <x v="1"/>
    <x v="1"/>
    <x v="2"/>
    <x v="5"/>
    <n v="471.38"/>
    <n v="8.4848400000000002"/>
    <n v="1"/>
    <n v="471.38"/>
    <x v="6977"/>
    <n v="1"/>
    <n v="2774"/>
    <x v="173"/>
    <x v="5"/>
    <x v="5"/>
    <x v="5"/>
    <x v="3"/>
  </r>
  <r>
    <x v="6980"/>
    <x v="0"/>
    <x v="0"/>
    <x v="0"/>
    <x v="2"/>
    <x v="5"/>
    <n v="8467.16"/>
    <n v="152.40887999999998"/>
    <n v="4"/>
    <n v="33868.639999999999"/>
    <x v="6978"/>
    <n v="4.75"/>
    <n v="2418"/>
    <x v="122"/>
    <x v="7"/>
    <x v="7"/>
    <x v="7"/>
    <x v="1"/>
  </r>
  <r>
    <x v="6981"/>
    <x v="1"/>
    <x v="1"/>
    <x v="1"/>
    <x v="2"/>
    <x v="5"/>
    <n v="8265.42"/>
    <n v="148.77755999999999"/>
    <n v="1"/>
    <n v="8265.42"/>
    <x v="6979"/>
    <n v="4.0199999999999996"/>
    <n v="3662"/>
    <x v="289"/>
    <x v="3"/>
    <x v="3"/>
    <x v="3"/>
    <x v="23"/>
  </r>
  <r>
    <x v="6982"/>
    <x v="6"/>
    <x v="4"/>
    <x v="6"/>
    <x v="0"/>
    <x v="2"/>
    <n v="15517.96"/>
    <n v="279.32327999999995"/>
    <n v="1"/>
    <n v="15517.96"/>
    <x v="6980"/>
    <n v="3.44"/>
    <n v="4747"/>
    <x v="328"/>
    <x v="7"/>
    <x v="7"/>
    <x v="7"/>
    <x v="27"/>
  </r>
  <r>
    <x v="6983"/>
    <x v="8"/>
    <x v="3"/>
    <x v="8"/>
    <x v="2"/>
    <x v="2"/>
    <n v="2945.4"/>
    <n v="53.017199999999995"/>
    <n v="1"/>
    <n v="2945.4"/>
    <x v="6981"/>
    <n v="2.46"/>
    <n v="3250"/>
    <x v="20"/>
    <x v="1"/>
    <x v="1"/>
    <x v="1"/>
    <x v="5"/>
  </r>
  <r>
    <x v="6984"/>
    <x v="6"/>
    <x v="4"/>
    <x v="6"/>
    <x v="0"/>
    <x v="2"/>
    <n v="6523.62"/>
    <n v="117.42515999999999"/>
    <n v="2"/>
    <n v="13047.24"/>
    <x v="6982"/>
    <n v="2.16"/>
    <n v="4052"/>
    <x v="276"/>
    <x v="5"/>
    <x v="5"/>
    <x v="5"/>
    <x v="4"/>
  </r>
  <r>
    <x v="6985"/>
    <x v="1"/>
    <x v="1"/>
    <x v="1"/>
    <x v="0"/>
    <x v="1"/>
    <n v="18072.13"/>
    <n v="325.29834"/>
    <n v="3"/>
    <n v="54216.39"/>
    <x v="6983"/>
    <n v="3.32"/>
    <n v="2953"/>
    <x v="1"/>
    <x v="1"/>
    <x v="1"/>
    <x v="1"/>
    <x v="1"/>
  </r>
  <r>
    <x v="6986"/>
    <x v="8"/>
    <x v="3"/>
    <x v="8"/>
    <x v="2"/>
    <x v="5"/>
    <n v="17463.53"/>
    <n v="314.34353999999996"/>
    <n v="2"/>
    <n v="34927.06"/>
    <x v="6984"/>
    <n v="1.06"/>
    <n v="3514"/>
    <x v="19"/>
    <x v="10"/>
    <x v="10"/>
    <x v="10"/>
    <x v="16"/>
  </r>
  <r>
    <x v="6987"/>
    <x v="7"/>
    <x v="0"/>
    <x v="7"/>
    <x v="0"/>
    <x v="2"/>
    <n v="19568.400000000001"/>
    <n v="352.2312"/>
    <n v="2"/>
    <n v="39136.800000000003"/>
    <x v="6985"/>
    <n v="3.35"/>
    <n v="636"/>
    <x v="344"/>
    <x v="7"/>
    <x v="7"/>
    <x v="7"/>
    <x v="14"/>
  </r>
  <r>
    <x v="6988"/>
    <x v="0"/>
    <x v="0"/>
    <x v="0"/>
    <x v="0"/>
    <x v="0"/>
    <n v="577.02"/>
    <n v="10.386359999999998"/>
    <n v="1"/>
    <n v="577.02"/>
    <x v="6986"/>
    <n v="1.07"/>
    <n v="415"/>
    <x v="60"/>
    <x v="4"/>
    <x v="4"/>
    <x v="4"/>
    <x v="9"/>
  </r>
  <r>
    <x v="6989"/>
    <x v="6"/>
    <x v="4"/>
    <x v="6"/>
    <x v="1"/>
    <x v="3"/>
    <n v="2438.9299999999998"/>
    <n v="43.900739999999992"/>
    <n v="5"/>
    <n v="12194.65"/>
    <x v="6987"/>
    <n v="2.73"/>
    <n v="171"/>
    <x v="187"/>
    <x v="3"/>
    <x v="3"/>
    <x v="3"/>
    <x v="21"/>
  </r>
  <r>
    <x v="6990"/>
    <x v="7"/>
    <x v="0"/>
    <x v="7"/>
    <x v="0"/>
    <x v="4"/>
    <n v="13619.8"/>
    <n v="245.15639999999996"/>
    <n v="5"/>
    <n v="68099"/>
    <x v="6988"/>
    <n v="3.11"/>
    <n v="3870"/>
    <x v="44"/>
    <x v="3"/>
    <x v="3"/>
    <x v="3"/>
    <x v="15"/>
  </r>
  <r>
    <x v="6991"/>
    <x v="9"/>
    <x v="1"/>
    <x v="9"/>
    <x v="0"/>
    <x v="2"/>
    <n v="8197.73"/>
    <n v="147.55913999999999"/>
    <n v="3"/>
    <n v="24593.19"/>
    <x v="6989"/>
    <n v="4.1399999999999997"/>
    <n v="771"/>
    <x v="21"/>
    <x v="6"/>
    <x v="6"/>
    <x v="6"/>
    <x v="5"/>
  </r>
  <r>
    <x v="6992"/>
    <x v="1"/>
    <x v="1"/>
    <x v="1"/>
    <x v="0"/>
    <x v="2"/>
    <n v="3171.36"/>
    <n v="57.084479999999999"/>
    <n v="4"/>
    <n v="12685.44"/>
    <x v="6990"/>
    <n v="1.96"/>
    <n v="4832"/>
    <x v="95"/>
    <x v="10"/>
    <x v="10"/>
    <x v="10"/>
    <x v="25"/>
  </r>
  <r>
    <x v="6993"/>
    <x v="7"/>
    <x v="0"/>
    <x v="7"/>
    <x v="0"/>
    <x v="1"/>
    <n v="16752.490000000002"/>
    <n v="301.54482000000002"/>
    <n v="4"/>
    <n v="67009.960000000006"/>
    <x v="6991"/>
    <n v="1.32"/>
    <n v="4883"/>
    <x v="262"/>
    <x v="11"/>
    <x v="11"/>
    <x v="11"/>
    <x v="26"/>
  </r>
  <r>
    <x v="6994"/>
    <x v="4"/>
    <x v="0"/>
    <x v="4"/>
    <x v="1"/>
    <x v="0"/>
    <n v="5298.68"/>
    <n v="95.376239999999996"/>
    <n v="3"/>
    <n v="15896.04"/>
    <x v="6992"/>
    <n v="4.1100000000000003"/>
    <n v="3257"/>
    <x v="311"/>
    <x v="5"/>
    <x v="5"/>
    <x v="5"/>
    <x v="25"/>
  </r>
  <r>
    <x v="6995"/>
    <x v="4"/>
    <x v="0"/>
    <x v="4"/>
    <x v="1"/>
    <x v="5"/>
    <n v="15896.15"/>
    <n v="286.13069999999999"/>
    <n v="3"/>
    <n v="47688.45"/>
    <x v="6993"/>
    <n v="3.32"/>
    <n v="4007"/>
    <x v="51"/>
    <x v="8"/>
    <x v="8"/>
    <x v="8"/>
    <x v="12"/>
  </r>
  <r>
    <x v="6996"/>
    <x v="2"/>
    <x v="2"/>
    <x v="2"/>
    <x v="1"/>
    <x v="2"/>
    <n v="19987.87"/>
    <n v="359.78165999999993"/>
    <n v="4"/>
    <n v="79951.48"/>
    <x v="6994"/>
    <n v="2.92"/>
    <n v="1312"/>
    <x v="117"/>
    <x v="3"/>
    <x v="3"/>
    <x v="3"/>
    <x v="18"/>
  </r>
  <r>
    <x v="6997"/>
    <x v="4"/>
    <x v="0"/>
    <x v="4"/>
    <x v="2"/>
    <x v="5"/>
    <n v="4075.16"/>
    <n v="73.352879999999985"/>
    <n v="2"/>
    <n v="8150.32"/>
    <x v="6995"/>
    <n v="3.66"/>
    <n v="3851"/>
    <x v="8"/>
    <x v="5"/>
    <x v="5"/>
    <x v="5"/>
    <x v="8"/>
  </r>
  <r>
    <x v="6998"/>
    <x v="7"/>
    <x v="0"/>
    <x v="7"/>
    <x v="1"/>
    <x v="5"/>
    <n v="14980.49"/>
    <n v="269.64882"/>
    <n v="3"/>
    <n v="44941.47"/>
    <x v="6996"/>
    <n v="2.4700000000000002"/>
    <n v="263"/>
    <x v="145"/>
    <x v="7"/>
    <x v="7"/>
    <x v="7"/>
    <x v="20"/>
  </r>
  <r>
    <x v="6999"/>
    <x v="4"/>
    <x v="0"/>
    <x v="4"/>
    <x v="1"/>
    <x v="2"/>
    <n v="16938.27"/>
    <n v="304.88885999999997"/>
    <n v="5"/>
    <n v="84691.35"/>
    <x v="6997"/>
    <n v="1.32"/>
    <n v="3257"/>
    <x v="60"/>
    <x v="4"/>
    <x v="4"/>
    <x v="4"/>
    <x v="9"/>
  </r>
  <r>
    <x v="7000"/>
    <x v="1"/>
    <x v="1"/>
    <x v="1"/>
    <x v="0"/>
    <x v="3"/>
    <n v="1393.11"/>
    <n v="25.075979999999998"/>
    <n v="4"/>
    <n v="5572.44"/>
    <x v="6998"/>
    <n v="4.09"/>
    <n v="1990"/>
    <x v="203"/>
    <x v="5"/>
    <x v="5"/>
    <x v="5"/>
    <x v="6"/>
  </r>
  <r>
    <x v="7001"/>
    <x v="1"/>
    <x v="1"/>
    <x v="1"/>
    <x v="0"/>
    <x v="4"/>
    <n v="13333.2"/>
    <n v="239.99760000000001"/>
    <n v="4"/>
    <n v="53332.800000000003"/>
    <x v="6999"/>
    <n v="1.04"/>
    <n v="604"/>
    <x v="161"/>
    <x v="10"/>
    <x v="10"/>
    <x v="10"/>
    <x v="1"/>
  </r>
  <r>
    <x v="7002"/>
    <x v="5"/>
    <x v="1"/>
    <x v="5"/>
    <x v="0"/>
    <x v="2"/>
    <n v="10320.24"/>
    <n v="185.76431999999997"/>
    <n v="4"/>
    <n v="41280.959999999999"/>
    <x v="7000"/>
    <n v="3.24"/>
    <n v="417"/>
    <x v="187"/>
    <x v="3"/>
    <x v="3"/>
    <x v="3"/>
    <x v="21"/>
  </r>
  <r>
    <x v="7003"/>
    <x v="2"/>
    <x v="2"/>
    <x v="2"/>
    <x v="2"/>
    <x v="0"/>
    <n v="15550.63"/>
    <n v="279.91133999999994"/>
    <n v="2"/>
    <n v="31101.26"/>
    <x v="7001"/>
    <n v="2.8"/>
    <n v="2083"/>
    <x v="68"/>
    <x v="2"/>
    <x v="2"/>
    <x v="2"/>
    <x v="1"/>
  </r>
  <r>
    <x v="7004"/>
    <x v="6"/>
    <x v="4"/>
    <x v="6"/>
    <x v="2"/>
    <x v="1"/>
    <n v="8914.34"/>
    <n v="160.45811999999998"/>
    <n v="5"/>
    <n v="44571.7"/>
    <x v="7002"/>
    <n v="1.1599999999999999"/>
    <n v="1415"/>
    <x v="36"/>
    <x v="11"/>
    <x v="11"/>
    <x v="11"/>
    <x v="22"/>
  </r>
  <r>
    <x v="7005"/>
    <x v="1"/>
    <x v="1"/>
    <x v="1"/>
    <x v="0"/>
    <x v="1"/>
    <n v="11073.82"/>
    <n v="199.32875999999999"/>
    <n v="3"/>
    <n v="33221.46"/>
    <x v="7003"/>
    <n v="1.64"/>
    <n v="2820"/>
    <x v="325"/>
    <x v="0"/>
    <x v="0"/>
    <x v="0"/>
    <x v="22"/>
  </r>
  <r>
    <x v="7006"/>
    <x v="9"/>
    <x v="1"/>
    <x v="9"/>
    <x v="0"/>
    <x v="0"/>
    <n v="15240.44"/>
    <n v="274.32792000000001"/>
    <n v="3"/>
    <n v="45721.32"/>
    <x v="7004"/>
    <n v="3.12"/>
    <n v="1967"/>
    <x v="257"/>
    <x v="7"/>
    <x v="7"/>
    <x v="7"/>
    <x v="30"/>
  </r>
  <r>
    <x v="7007"/>
    <x v="2"/>
    <x v="2"/>
    <x v="2"/>
    <x v="1"/>
    <x v="4"/>
    <n v="537.26"/>
    <n v="9.6706799999999991"/>
    <n v="3"/>
    <n v="1611.78"/>
    <x v="7005"/>
    <n v="4.33"/>
    <n v="2162"/>
    <x v="151"/>
    <x v="10"/>
    <x v="10"/>
    <x v="10"/>
    <x v="11"/>
  </r>
  <r>
    <x v="7008"/>
    <x v="5"/>
    <x v="1"/>
    <x v="5"/>
    <x v="0"/>
    <x v="1"/>
    <n v="2213.34"/>
    <n v="39.840119999999999"/>
    <n v="4"/>
    <n v="8853.36"/>
    <x v="7006"/>
    <n v="1.84"/>
    <n v="1640"/>
    <x v="67"/>
    <x v="11"/>
    <x v="11"/>
    <x v="11"/>
    <x v="25"/>
  </r>
  <r>
    <x v="7009"/>
    <x v="7"/>
    <x v="0"/>
    <x v="7"/>
    <x v="0"/>
    <x v="2"/>
    <n v="311.18"/>
    <n v="5.6012399999999998"/>
    <n v="4"/>
    <n v="1244.72"/>
    <x v="7007"/>
    <n v="4.46"/>
    <n v="3011"/>
    <x v="157"/>
    <x v="7"/>
    <x v="7"/>
    <x v="7"/>
    <x v="9"/>
  </r>
  <r>
    <x v="7010"/>
    <x v="7"/>
    <x v="0"/>
    <x v="7"/>
    <x v="1"/>
    <x v="5"/>
    <n v="19549.3"/>
    <n v="351.88739999999996"/>
    <n v="3"/>
    <n v="58647.9"/>
    <x v="7008"/>
    <n v="2.35"/>
    <n v="241"/>
    <x v="168"/>
    <x v="11"/>
    <x v="11"/>
    <x v="11"/>
    <x v="30"/>
  </r>
  <r>
    <x v="7011"/>
    <x v="1"/>
    <x v="1"/>
    <x v="1"/>
    <x v="1"/>
    <x v="4"/>
    <n v="14699.08"/>
    <n v="264.58344"/>
    <n v="4"/>
    <n v="58796.32"/>
    <x v="7009"/>
    <n v="3.03"/>
    <n v="816"/>
    <x v="205"/>
    <x v="1"/>
    <x v="1"/>
    <x v="1"/>
    <x v="27"/>
  </r>
  <r>
    <x v="7012"/>
    <x v="7"/>
    <x v="0"/>
    <x v="7"/>
    <x v="0"/>
    <x v="3"/>
    <n v="9394.42"/>
    <n v="169.09956"/>
    <n v="5"/>
    <n v="46972.1"/>
    <x v="7010"/>
    <n v="1.97"/>
    <n v="3115"/>
    <x v="234"/>
    <x v="1"/>
    <x v="1"/>
    <x v="1"/>
    <x v="6"/>
  </r>
  <r>
    <x v="7013"/>
    <x v="0"/>
    <x v="0"/>
    <x v="0"/>
    <x v="0"/>
    <x v="4"/>
    <n v="14337.78"/>
    <n v="258.08004"/>
    <n v="3"/>
    <n v="43013.34"/>
    <x v="7011"/>
    <n v="1.5"/>
    <n v="3868"/>
    <x v="268"/>
    <x v="4"/>
    <x v="4"/>
    <x v="4"/>
    <x v="20"/>
  </r>
  <r>
    <x v="7014"/>
    <x v="1"/>
    <x v="1"/>
    <x v="1"/>
    <x v="1"/>
    <x v="4"/>
    <n v="145.71"/>
    <n v="2.6227800000000001"/>
    <n v="5"/>
    <n v="728.55"/>
    <x v="7012"/>
    <n v="3.42"/>
    <n v="1999"/>
    <x v="258"/>
    <x v="10"/>
    <x v="10"/>
    <x v="10"/>
    <x v="4"/>
  </r>
  <r>
    <x v="7015"/>
    <x v="1"/>
    <x v="1"/>
    <x v="1"/>
    <x v="0"/>
    <x v="1"/>
    <n v="8986.09"/>
    <n v="161.74961999999999"/>
    <n v="2"/>
    <n v="17972.18"/>
    <x v="7013"/>
    <n v="2.75"/>
    <n v="4723"/>
    <x v="291"/>
    <x v="1"/>
    <x v="1"/>
    <x v="1"/>
    <x v="21"/>
  </r>
  <r>
    <x v="7016"/>
    <x v="1"/>
    <x v="1"/>
    <x v="1"/>
    <x v="2"/>
    <x v="3"/>
    <n v="16265.6"/>
    <n v="292.7808"/>
    <n v="4"/>
    <n v="65062.400000000001"/>
    <x v="7014"/>
    <n v="1.58"/>
    <n v="4066"/>
    <x v="21"/>
    <x v="6"/>
    <x v="6"/>
    <x v="6"/>
    <x v="5"/>
  </r>
  <r>
    <x v="7017"/>
    <x v="3"/>
    <x v="3"/>
    <x v="3"/>
    <x v="2"/>
    <x v="4"/>
    <n v="9198.14"/>
    <n v="165.56651999999997"/>
    <n v="1"/>
    <n v="9198.14"/>
    <x v="7015"/>
    <n v="1.2"/>
    <n v="4386"/>
    <x v="340"/>
    <x v="3"/>
    <x v="3"/>
    <x v="3"/>
    <x v="13"/>
  </r>
  <r>
    <x v="7018"/>
    <x v="0"/>
    <x v="0"/>
    <x v="0"/>
    <x v="0"/>
    <x v="0"/>
    <n v="14633.71"/>
    <n v="263.40677999999997"/>
    <n v="2"/>
    <n v="29267.42"/>
    <x v="7016"/>
    <n v="2.1800000000000002"/>
    <n v="4324"/>
    <x v="280"/>
    <x v="11"/>
    <x v="11"/>
    <x v="11"/>
    <x v="7"/>
  </r>
  <r>
    <x v="7019"/>
    <x v="7"/>
    <x v="0"/>
    <x v="7"/>
    <x v="2"/>
    <x v="1"/>
    <n v="13449.46"/>
    <n v="242.09027999999998"/>
    <n v="5"/>
    <n v="67247.3"/>
    <x v="7017"/>
    <n v="4.7300000000000004"/>
    <n v="2485"/>
    <x v="227"/>
    <x v="5"/>
    <x v="5"/>
    <x v="5"/>
    <x v="0"/>
  </r>
  <r>
    <x v="7020"/>
    <x v="2"/>
    <x v="2"/>
    <x v="2"/>
    <x v="2"/>
    <x v="0"/>
    <n v="10126.02"/>
    <n v="182.26836"/>
    <n v="3"/>
    <n v="30378.06"/>
    <x v="7018"/>
    <n v="3.17"/>
    <n v="1376"/>
    <x v="282"/>
    <x v="8"/>
    <x v="8"/>
    <x v="8"/>
    <x v="18"/>
  </r>
  <r>
    <x v="7021"/>
    <x v="2"/>
    <x v="2"/>
    <x v="2"/>
    <x v="2"/>
    <x v="3"/>
    <n v="2078.92"/>
    <n v="37.420560000000002"/>
    <n v="5"/>
    <n v="10394.6"/>
    <x v="7019"/>
    <n v="4.13"/>
    <n v="1556"/>
    <x v="346"/>
    <x v="9"/>
    <x v="9"/>
    <x v="9"/>
    <x v="12"/>
  </r>
  <r>
    <x v="7022"/>
    <x v="6"/>
    <x v="4"/>
    <x v="6"/>
    <x v="2"/>
    <x v="0"/>
    <n v="19927.849999999999"/>
    <n v="358.70129999999995"/>
    <n v="4"/>
    <n v="79711.399999999994"/>
    <x v="7020"/>
    <n v="3.94"/>
    <n v="2992"/>
    <x v="158"/>
    <x v="8"/>
    <x v="8"/>
    <x v="8"/>
    <x v="1"/>
  </r>
  <r>
    <x v="7023"/>
    <x v="3"/>
    <x v="3"/>
    <x v="3"/>
    <x v="0"/>
    <x v="0"/>
    <n v="1305.26"/>
    <n v="23.494679999999999"/>
    <n v="3"/>
    <n v="3915.78"/>
    <x v="7021"/>
    <n v="1.38"/>
    <n v="3964"/>
    <x v="10"/>
    <x v="4"/>
    <x v="4"/>
    <x v="4"/>
    <x v="10"/>
  </r>
  <r>
    <x v="7024"/>
    <x v="6"/>
    <x v="4"/>
    <x v="6"/>
    <x v="1"/>
    <x v="1"/>
    <n v="19837.189999999999"/>
    <n v="357.06941999999992"/>
    <n v="4"/>
    <n v="79348.759999999995"/>
    <x v="7022"/>
    <n v="1.53"/>
    <n v="491"/>
    <x v="323"/>
    <x v="1"/>
    <x v="1"/>
    <x v="1"/>
    <x v="16"/>
  </r>
  <r>
    <x v="7025"/>
    <x v="0"/>
    <x v="0"/>
    <x v="0"/>
    <x v="2"/>
    <x v="4"/>
    <n v="2996.66"/>
    <n v="53.939879999999995"/>
    <n v="4"/>
    <n v="11986.64"/>
    <x v="7023"/>
    <n v="2.97"/>
    <n v="262"/>
    <x v="120"/>
    <x v="3"/>
    <x v="3"/>
    <x v="3"/>
    <x v="4"/>
  </r>
  <r>
    <x v="7026"/>
    <x v="8"/>
    <x v="3"/>
    <x v="8"/>
    <x v="0"/>
    <x v="0"/>
    <n v="2196.14"/>
    <n v="39.530519999999996"/>
    <n v="2"/>
    <n v="4392.28"/>
    <x v="7024"/>
    <n v="4.72"/>
    <n v="357"/>
    <x v="217"/>
    <x v="10"/>
    <x v="10"/>
    <x v="10"/>
    <x v="22"/>
  </r>
  <r>
    <x v="7027"/>
    <x v="0"/>
    <x v="0"/>
    <x v="0"/>
    <x v="0"/>
    <x v="2"/>
    <n v="4469.0200000000004"/>
    <n v="80.442360000000008"/>
    <n v="5"/>
    <n v="22345.1"/>
    <x v="7025"/>
    <n v="3.52"/>
    <n v="656"/>
    <x v="73"/>
    <x v="4"/>
    <x v="4"/>
    <x v="4"/>
    <x v="0"/>
  </r>
  <r>
    <x v="7028"/>
    <x v="9"/>
    <x v="1"/>
    <x v="9"/>
    <x v="0"/>
    <x v="0"/>
    <n v="1020.48"/>
    <n v="18.368639999999999"/>
    <n v="1"/>
    <n v="1020.48"/>
    <x v="7026"/>
    <n v="1.04"/>
    <n v="2054"/>
    <x v="338"/>
    <x v="6"/>
    <x v="6"/>
    <x v="6"/>
    <x v="2"/>
  </r>
  <r>
    <x v="7029"/>
    <x v="5"/>
    <x v="1"/>
    <x v="5"/>
    <x v="1"/>
    <x v="5"/>
    <n v="7148.84"/>
    <n v="128.67911999999998"/>
    <n v="2"/>
    <n v="14297.68"/>
    <x v="7027"/>
    <n v="2.5"/>
    <n v="2850"/>
    <x v="293"/>
    <x v="9"/>
    <x v="9"/>
    <x v="9"/>
    <x v="28"/>
  </r>
  <r>
    <x v="7030"/>
    <x v="7"/>
    <x v="0"/>
    <x v="7"/>
    <x v="1"/>
    <x v="1"/>
    <n v="19166.22"/>
    <n v="344.99196000000001"/>
    <n v="4"/>
    <n v="76664.88"/>
    <x v="7028"/>
    <n v="1.47"/>
    <n v="2498"/>
    <x v="109"/>
    <x v="11"/>
    <x v="11"/>
    <x v="11"/>
    <x v="11"/>
  </r>
  <r>
    <x v="7031"/>
    <x v="2"/>
    <x v="2"/>
    <x v="2"/>
    <x v="0"/>
    <x v="0"/>
    <n v="18580.59"/>
    <n v="334.45061999999996"/>
    <n v="2"/>
    <n v="37161.18"/>
    <x v="7029"/>
    <n v="1.06"/>
    <n v="3915"/>
    <x v="336"/>
    <x v="7"/>
    <x v="7"/>
    <x v="7"/>
    <x v="15"/>
  </r>
  <r>
    <x v="7032"/>
    <x v="5"/>
    <x v="1"/>
    <x v="5"/>
    <x v="1"/>
    <x v="0"/>
    <n v="17575.09"/>
    <n v="316.35161999999997"/>
    <n v="5"/>
    <n v="87875.45"/>
    <x v="7030"/>
    <n v="1.68"/>
    <n v="366"/>
    <x v="275"/>
    <x v="2"/>
    <x v="2"/>
    <x v="2"/>
    <x v="27"/>
  </r>
  <r>
    <x v="7033"/>
    <x v="2"/>
    <x v="2"/>
    <x v="2"/>
    <x v="2"/>
    <x v="1"/>
    <n v="3610.96"/>
    <n v="64.997279999999989"/>
    <n v="2"/>
    <n v="7221.92"/>
    <x v="7031"/>
    <n v="1.1100000000000001"/>
    <n v="216"/>
    <x v="16"/>
    <x v="2"/>
    <x v="2"/>
    <x v="2"/>
    <x v="12"/>
  </r>
  <r>
    <x v="7034"/>
    <x v="2"/>
    <x v="2"/>
    <x v="2"/>
    <x v="2"/>
    <x v="4"/>
    <n v="5849.68"/>
    <n v="105.29424"/>
    <n v="1"/>
    <n v="5849.68"/>
    <x v="7032"/>
    <n v="3.58"/>
    <n v="4924"/>
    <x v="313"/>
    <x v="4"/>
    <x v="4"/>
    <x v="4"/>
    <x v="26"/>
  </r>
  <r>
    <x v="7035"/>
    <x v="2"/>
    <x v="2"/>
    <x v="2"/>
    <x v="0"/>
    <x v="5"/>
    <n v="5491.46"/>
    <n v="98.846279999999993"/>
    <n v="2"/>
    <n v="10982.92"/>
    <x v="7033"/>
    <n v="3.27"/>
    <n v="1275"/>
    <x v="222"/>
    <x v="9"/>
    <x v="9"/>
    <x v="9"/>
    <x v="13"/>
  </r>
  <r>
    <x v="7036"/>
    <x v="5"/>
    <x v="1"/>
    <x v="5"/>
    <x v="0"/>
    <x v="0"/>
    <n v="16977.28"/>
    <n v="305.59103999999996"/>
    <n v="4"/>
    <n v="67909.119999999995"/>
    <x v="7034"/>
    <n v="1.64"/>
    <n v="3015"/>
    <x v="169"/>
    <x v="10"/>
    <x v="10"/>
    <x v="10"/>
    <x v="19"/>
  </r>
  <r>
    <x v="7037"/>
    <x v="5"/>
    <x v="1"/>
    <x v="5"/>
    <x v="2"/>
    <x v="1"/>
    <n v="19015.759999999998"/>
    <n v="342.28367999999995"/>
    <n v="5"/>
    <n v="95078.8"/>
    <x v="7035"/>
    <n v="4.3499999999999996"/>
    <n v="4792"/>
    <x v="262"/>
    <x v="11"/>
    <x v="11"/>
    <x v="11"/>
    <x v="26"/>
  </r>
  <r>
    <x v="7038"/>
    <x v="6"/>
    <x v="4"/>
    <x v="6"/>
    <x v="2"/>
    <x v="3"/>
    <n v="1184.4100000000001"/>
    <n v="21.319379999999999"/>
    <n v="2"/>
    <n v="2368.8200000000002"/>
    <x v="7036"/>
    <n v="4.47"/>
    <n v="4045"/>
    <x v="242"/>
    <x v="6"/>
    <x v="6"/>
    <x v="6"/>
    <x v="30"/>
  </r>
  <r>
    <x v="7039"/>
    <x v="1"/>
    <x v="1"/>
    <x v="1"/>
    <x v="2"/>
    <x v="4"/>
    <n v="14801.95"/>
    <n v="266.43509999999998"/>
    <n v="5"/>
    <n v="74009.75"/>
    <x v="7037"/>
    <n v="3.39"/>
    <n v="2231"/>
    <x v="234"/>
    <x v="1"/>
    <x v="1"/>
    <x v="1"/>
    <x v="6"/>
  </r>
  <r>
    <x v="7040"/>
    <x v="1"/>
    <x v="1"/>
    <x v="1"/>
    <x v="0"/>
    <x v="2"/>
    <n v="3948.28"/>
    <n v="71.069040000000001"/>
    <n v="4"/>
    <n v="15793.12"/>
    <x v="7038"/>
    <n v="2.1800000000000002"/>
    <n v="2752"/>
    <x v="278"/>
    <x v="6"/>
    <x v="6"/>
    <x v="6"/>
    <x v="1"/>
  </r>
  <r>
    <x v="7041"/>
    <x v="4"/>
    <x v="0"/>
    <x v="4"/>
    <x v="1"/>
    <x v="2"/>
    <n v="10419.16"/>
    <n v="187.54487999999998"/>
    <n v="1"/>
    <n v="10419.16"/>
    <x v="7039"/>
    <n v="1.27"/>
    <n v="272"/>
    <x v="144"/>
    <x v="5"/>
    <x v="5"/>
    <x v="5"/>
    <x v="13"/>
  </r>
  <r>
    <x v="7042"/>
    <x v="6"/>
    <x v="4"/>
    <x v="6"/>
    <x v="2"/>
    <x v="1"/>
    <n v="1711.66"/>
    <n v="30.80988"/>
    <n v="5"/>
    <n v="8558.2999999999993"/>
    <x v="7040"/>
    <n v="1.54"/>
    <n v="4530"/>
    <x v="231"/>
    <x v="1"/>
    <x v="1"/>
    <x v="1"/>
    <x v="8"/>
  </r>
  <r>
    <x v="7043"/>
    <x v="9"/>
    <x v="1"/>
    <x v="9"/>
    <x v="2"/>
    <x v="4"/>
    <n v="6836.94"/>
    <n v="123.06491999999999"/>
    <n v="3"/>
    <n v="20510.82"/>
    <x v="7041"/>
    <n v="2.54"/>
    <n v="2678"/>
    <x v="308"/>
    <x v="11"/>
    <x v="11"/>
    <x v="11"/>
    <x v="8"/>
  </r>
  <r>
    <x v="7044"/>
    <x v="2"/>
    <x v="2"/>
    <x v="2"/>
    <x v="2"/>
    <x v="5"/>
    <n v="338.84"/>
    <n v="6.0991199999999992"/>
    <n v="2"/>
    <n v="677.68"/>
    <x v="7042"/>
    <n v="2.96"/>
    <n v="1644"/>
    <x v="256"/>
    <x v="3"/>
    <x v="3"/>
    <x v="3"/>
    <x v="7"/>
  </r>
  <r>
    <x v="7045"/>
    <x v="0"/>
    <x v="0"/>
    <x v="0"/>
    <x v="2"/>
    <x v="1"/>
    <n v="16737.96"/>
    <n v="301.28327999999993"/>
    <n v="4"/>
    <n v="66951.839999999997"/>
    <x v="7043"/>
    <n v="2.23"/>
    <n v="122"/>
    <x v="206"/>
    <x v="6"/>
    <x v="6"/>
    <x v="6"/>
    <x v="3"/>
  </r>
  <r>
    <x v="7046"/>
    <x v="5"/>
    <x v="1"/>
    <x v="5"/>
    <x v="2"/>
    <x v="5"/>
    <n v="6884.98"/>
    <n v="123.92963999999998"/>
    <n v="3"/>
    <n v="20654.939999999999"/>
    <x v="7044"/>
    <n v="3.3"/>
    <n v="706"/>
    <x v="131"/>
    <x v="11"/>
    <x v="11"/>
    <x v="11"/>
    <x v="2"/>
  </r>
  <r>
    <x v="7047"/>
    <x v="7"/>
    <x v="0"/>
    <x v="7"/>
    <x v="0"/>
    <x v="0"/>
    <n v="3617.78"/>
    <n v="65.120040000000003"/>
    <n v="3"/>
    <n v="10853.34"/>
    <x v="7045"/>
    <n v="3.31"/>
    <n v="1292"/>
    <x v="29"/>
    <x v="5"/>
    <x v="5"/>
    <x v="5"/>
    <x v="19"/>
  </r>
  <r>
    <x v="7048"/>
    <x v="1"/>
    <x v="1"/>
    <x v="1"/>
    <x v="1"/>
    <x v="0"/>
    <n v="17616.14"/>
    <n v="317.09051999999997"/>
    <n v="5"/>
    <n v="88080.7"/>
    <x v="7046"/>
    <n v="2.89"/>
    <n v="4694"/>
    <x v="307"/>
    <x v="2"/>
    <x v="2"/>
    <x v="2"/>
    <x v="10"/>
  </r>
  <r>
    <x v="7049"/>
    <x v="7"/>
    <x v="0"/>
    <x v="7"/>
    <x v="1"/>
    <x v="4"/>
    <n v="9253.9"/>
    <n v="166.57019999999997"/>
    <n v="5"/>
    <n v="46269.5"/>
    <x v="7047"/>
    <n v="3.34"/>
    <n v="4173"/>
    <x v="200"/>
    <x v="2"/>
    <x v="2"/>
    <x v="2"/>
    <x v="19"/>
  </r>
  <r>
    <x v="7050"/>
    <x v="5"/>
    <x v="1"/>
    <x v="5"/>
    <x v="1"/>
    <x v="4"/>
    <n v="12554.66"/>
    <n v="225.98387999999997"/>
    <n v="2"/>
    <n v="25109.32"/>
    <x v="7048"/>
    <n v="3.67"/>
    <n v="1544"/>
    <x v="240"/>
    <x v="2"/>
    <x v="2"/>
    <x v="2"/>
    <x v="28"/>
  </r>
  <r>
    <x v="7051"/>
    <x v="8"/>
    <x v="3"/>
    <x v="8"/>
    <x v="1"/>
    <x v="3"/>
    <n v="11261.34"/>
    <n v="202.70411999999999"/>
    <n v="2"/>
    <n v="22522.68"/>
    <x v="7049"/>
    <n v="3.43"/>
    <n v="588"/>
    <x v="69"/>
    <x v="0"/>
    <x v="0"/>
    <x v="0"/>
    <x v="20"/>
  </r>
  <r>
    <x v="7052"/>
    <x v="4"/>
    <x v="0"/>
    <x v="4"/>
    <x v="0"/>
    <x v="4"/>
    <n v="9672.26"/>
    <n v="174.10067999999998"/>
    <n v="4"/>
    <n v="38689.040000000001"/>
    <x v="7050"/>
    <n v="4.83"/>
    <n v="4248"/>
    <x v="69"/>
    <x v="0"/>
    <x v="0"/>
    <x v="0"/>
    <x v="20"/>
  </r>
  <r>
    <x v="7053"/>
    <x v="0"/>
    <x v="0"/>
    <x v="0"/>
    <x v="0"/>
    <x v="3"/>
    <n v="10331.56"/>
    <n v="185.96807999999999"/>
    <n v="1"/>
    <n v="10331.56"/>
    <x v="7051"/>
    <n v="1.89"/>
    <n v="2142"/>
    <x v="360"/>
    <x v="4"/>
    <x v="4"/>
    <x v="4"/>
    <x v="11"/>
  </r>
  <r>
    <x v="7054"/>
    <x v="2"/>
    <x v="2"/>
    <x v="2"/>
    <x v="1"/>
    <x v="2"/>
    <n v="9662.2199999999993"/>
    <n v="173.91995999999997"/>
    <n v="2"/>
    <n v="19324.439999999999"/>
    <x v="7052"/>
    <n v="3.21"/>
    <n v="269"/>
    <x v="122"/>
    <x v="7"/>
    <x v="7"/>
    <x v="7"/>
    <x v="1"/>
  </r>
  <r>
    <x v="7055"/>
    <x v="6"/>
    <x v="4"/>
    <x v="6"/>
    <x v="1"/>
    <x v="3"/>
    <n v="11605.36"/>
    <n v="208.89648"/>
    <n v="4"/>
    <n v="46421.440000000002"/>
    <x v="7053"/>
    <n v="4.08"/>
    <n v="3028"/>
    <x v="10"/>
    <x v="4"/>
    <x v="4"/>
    <x v="4"/>
    <x v="10"/>
  </r>
  <r>
    <x v="7056"/>
    <x v="6"/>
    <x v="4"/>
    <x v="6"/>
    <x v="0"/>
    <x v="2"/>
    <n v="9022.9500000000007"/>
    <n v="162.41310000000001"/>
    <n v="5"/>
    <n v="45114.75"/>
    <x v="7054"/>
    <n v="4.3899999999999997"/>
    <n v="1574"/>
    <x v="262"/>
    <x v="11"/>
    <x v="11"/>
    <x v="11"/>
    <x v="26"/>
  </r>
  <r>
    <x v="7057"/>
    <x v="7"/>
    <x v="0"/>
    <x v="7"/>
    <x v="2"/>
    <x v="3"/>
    <n v="3960.01"/>
    <n v="71.280180000000001"/>
    <n v="4"/>
    <n v="15840.04"/>
    <x v="7055"/>
    <n v="3.34"/>
    <n v="210"/>
    <x v="225"/>
    <x v="5"/>
    <x v="5"/>
    <x v="5"/>
    <x v="14"/>
  </r>
  <r>
    <x v="7058"/>
    <x v="4"/>
    <x v="0"/>
    <x v="4"/>
    <x v="0"/>
    <x v="0"/>
    <n v="10338.799999999999"/>
    <n v="186.09839999999997"/>
    <n v="5"/>
    <n v="51694"/>
    <x v="7056"/>
    <n v="4.68"/>
    <n v="1267"/>
    <x v="239"/>
    <x v="5"/>
    <x v="5"/>
    <x v="5"/>
    <x v="16"/>
  </r>
  <r>
    <x v="7059"/>
    <x v="2"/>
    <x v="2"/>
    <x v="2"/>
    <x v="2"/>
    <x v="5"/>
    <n v="13117.77"/>
    <n v="236.11985999999999"/>
    <n v="5"/>
    <n v="65588.850000000006"/>
    <x v="7057"/>
    <n v="2.59"/>
    <n v="2813"/>
    <x v="357"/>
    <x v="9"/>
    <x v="9"/>
    <x v="9"/>
    <x v="4"/>
  </r>
  <r>
    <x v="7060"/>
    <x v="5"/>
    <x v="1"/>
    <x v="5"/>
    <x v="0"/>
    <x v="4"/>
    <n v="1410.13"/>
    <n v="25.382339999999999"/>
    <n v="4"/>
    <n v="5640.52"/>
    <x v="7058"/>
    <n v="1.58"/>
    <n v="2513"/>
    <x v="33"/>
    <x v="0"/>
    <x v="0"/>
    <x v="0"/>
    <x v="9"/>
  </r>
  <r>
    <x v="7061"/>
    <x v="6"/>
    <x v="4"/>
    <x v="6"/>
    <x v="0"/>
    <x v="5"/>
    <n v="19532.560000000001"/>
    <n v="351.58607999999998"/>
    <n v="3"/>
    <n v="58597.68"/>
    <x v="7059"/>
    <n v="4.05"/>
    <n v="4716"/>
    <x v="175"/>
    <x v="3"/>
    <x v="3"/>
    <x v="3"/>
    <x v="9"/>
  </r>
  <r>
    <x v="7062"/>
    <x v="8"/>
    <x v="3"/>
    <x v="8"/>
    <x v="0"/>
    <x v="3"/>
    <n v="1719.16"/>
    <n v="30.944879999999998"/>
    <n v="5"/>
    <n v="8595.7999999999993"/>
    <x v="7060"/>
    <n v="2.08"/>
    <n v="2854"/>
    <x v="344"/>
    <x v="7"/>
    <x v="7"/>
    <x v="7"/>
    <x v="14"/>
  </r>
  <r>
    <x v="7063"/>
    <x v="8"/>
    <x v="3"/>
    <x v="8"/>
    <x v="1"/>
    <x v="2"/>
    <n v="7859.33"/>
    <n v="141.46794"/>
    <n v="5"/>
    <n v="39296.65"/>
    <x v="7061"/>
    <n v="1.43"/>
    <n v="4109"/>
    <x v="213"/>
    <x v="3"/>
    <x v="3"/>
    <x v="3"/>
    <x v="12"/>
  </r>
  <r>
    <x v="7064"/>
    <x v="2"/>
    <x v="2"/>
    <x v="2"/>
    <x v="1"/>
    <x v="2"/>
    <n v="2405.89"/>
    <n v="43.306019999999997"/>
    <n v="2"/>
    <n v="4811.78"/>
    <x v="7062"/>
    <n v="4.13"/>
    <n v="3298"/>
    <x v="142"/>
    <x v="8"/>
    <x v="8"/>
    <x v="8"/>
    <x v="30"/>
  </r>
  <r>
    <x v="7065"/>
    <x v="8"/>
    <x v="3"/>
    <x v="8"/>
    <x v="1"/>
    <x v="4"/>
    <n v="2323.56"/>
    <n v="41.824079999999995"/>
    <n v="5"/>
    <n v="11617.8"/>
    <x v="7063"/>
    <n v="3.46"/>
    <n v="529"/>
    <x v="207"/>
    <x v="9"/>
    <x v="9"/>
    <x v="9"/>
    <x v="21"/>
  </r>
  <r>
    <x v="7066"/>
    <x v="3"/>
    <x v="3"/>
    <x v="3"/>
    <x v="1"/>
    <x v="1"/>
    <n v="3371.41"/>
    <n v="60.685379999999995"/>
    <n v="1"/>
    <n v="3371.41"/>
    <x v="7064"/>
    <n v="4.97"/>
    <n v="3744"/>
    <x v="23"/>
    <x v="6"/>
    <x v="6"/>
    <x v="6"/>
    <x v="17"/>
  </r>
  <r>
    <x v="7067"/>
    <x v="0"/>
    <x v="0"/>
    <x v="0"/>
    <x v="2"/>
    <x v="0"/>
    <n v="19054.73"/>
    <n v="342.98513999999994"/>
    <n v="4"/>
    <n v="76218.92"/>
    <x v="7065"/>
    <n v="3.59"/>
    <n v="2965"/>
    <x v="171"/>
    <x v="5"/>
    <x v="5"/>
    <x v="5"/>
    <x v="23"/>
  </r>
  <r>
    <x v="7068"/>
    <x v="4"/>
    <x v="0"/>
    <x v="4"/>
    <x v="1"/>
    <x v="2"/>
    <n v="4063.75"/>
    <n v="73.147499999999994"/>
    <n v="1"/>
    <n v="4063.75"/>
    <x v="7066"/>
    <n v="1.63"/>
    <n v="79"/>
    <x v="254"/>
    <x v="11"/>
    <x v="11"/>
    <x v="11"/>
    <x v="27"/>
  </r>
  <r>
    <x v="7069"/>
    <x v="9"/>
    <x v="1"/>
    <x v="9"/>
    <x v="2"/>
    <x v="0"/>
    <n v="13199.36"/>
    <n v="237.58848"/>
    <n v="4"/>
    <n v="52797.440000000002"/>
    <x v="7067"/>
    <n v="2.67"/>
    <n v="4726"/>
    <x v="311"/>
    <x v="5"/>
    <x v="5"/>
    <x v="5"/>
    <x v="25"/>
  </r>
  <r>
    <x v="7070"/>
    <x v="5"/>
    <x v="1"/>
    <x v="5"/>
    <x v="0"/>
    <x v="1"/>
    <n v="1065.8900000000001"/>
    <n v="19.186019999999999"/>
    <n v="2"/>
    <n v="2131.7800000000002"/>
    <x v="7068"/>
    <n v="1.38"/>
    <n v="307"/>
    <x v="50"/>
    <x v="11"/>
    <x v="11"/>
    <x v="11"/>
    <x v="28"/>
  </r>
  <r>
    <x v="7071"/>
    <x v="3"/>
    <x v="3"/>
    <x v="3"/>
    <x v="2"/>
    <x v="5"/>
    <n v="4137.32"/>
    <n v="74.471759999999989"/>
    <n v="1"/>
    <n v="4137.32"/>
    <x v="7069"/>
    <n v="1.65"/>
    <n v="3364"/>
    <x v="157"/>
    <x v="7"/>
    <x v="7"/>
    <x v="7"/>
    <x v="9"/>
  </r>
  <r>
    <x v="7072"/>
    <x v="6"/>
    <x v="4"/>
    <x v="6"/>
    <x v="0"/>
    <x v="0"/>
    <n v="13556.42"/>
    <n v="244.01555999999999"/>
    <n v="5"/>
    <n v="67782.100000000006"/>
    <x v="7070"/>
    <n v="2.68"/>
    <n v="874"/>
    <x v="70"/>
    <x v="9"/>
    <x v="9"/>
    <x v="9"/>
    <x v="9"/>
  </r>
  <r>
    <x v="7073"/>
    <x v="7"/>
    <x v="0"/>
    <x v="7"/>
    <x v="2"/>
    <x v="2"/>
    <n v="14734.61"/>
    <n v="265.22298000000001"/>
    <n v="1"/>
    <n v="14734.61"/>
    <x v="7071"/>
    <n v="4.9000000000000004"/>
    <n v="3687"/>
    <x v="84"/>
    <x v="10"/>
    <x v="10"/>
    <x v="10"/>
    <x v="9"/>
  </r>
  <r>
    <x v="7074"/>
    <x v="4"/>
    <x v="0"/>
    <x v="4"/>
    <x v="1"/>
    <x v="1"/>
    <n v="5886.78"/>
    <n v="105.96203999999999"/>
    <n v="2"/>
    <n v="11773.56"/>
    <x v="7072"/>
    <n v="2.39"/>
    <n v="2046"/>
    <x v="299"/>
    <x v="0"/>
    <x v="0"/>
    <x v="0"/>
    <x v="13"/>
  </r>
  <r>
    <x v="7075"/>
    <x v="3"/>
    <x v="3"/>
    <x v="3"/>
    <x v="2"/>
    <x v="5"/>
    <n v="19337.72"/>
    <n v="348.07896"/>
    <n v="4"/>
    <n v="77350.880000000005"/>
    <x v="7073"/>
    <n v="3.67"/>
    <n v="2792"/>
    <x v="155"/>
    <x v="2"/>
    <x v="2"/>
    <x v="2"/>
    <x v="3"/>
  </r>
  <r>
    <x v="7076"/>
    <x v="3"/>
    <x v="3"/>
    <x v="3"/>
    <x v="0"/>
    <x v="4"/>
    <n v="13442.05"/>
    <n v="241.95689999999996"/>
    <n v="3"/>
    <n v="40326.15"/>
    <x v="7074"/>
    <n v="2.12"/>
    <n v="3848"/>
    <x v="292"/>
    <x v="8"/>
    <x v="8"/>
    <x v="8"/>
    <x v="22"/>
  </r>
  <r>
    <x v="7077"/>
    <x v="1"/>
    <x v="1"/>
    <x v="1"/>
    <x v="0"/>
    <x v="1"/>
    <n v="4206.25"/>
    <n v="75.712499999999991"/>
    <n v="4"/>
    <n v="16825"/>
    <x v="7075"/>
    <n v="2.44"/>
    <n v="3118"/>
    <x v="124"/>
    <x v="11"/>
    <x v="11"/>
    <x v="11"/>
    <x v="24"/>
  </r>
  <r>
    <x v="7078"/>
    <x v="2"/>
    <x v="2"/>
    <x v="2"/>
    <x v="1"/>
    <x v="2"/>
    <n v="19104.8"/>
    <n v="343.88639999999998"/>
    <n v="3"/>
    <n v="57314.400000000001"/>
    <x v="7076"/>
    <n v="1.88"/>
    <n v="1169"/>
    <x v="354"/>
    <x v="6"/>
    <x v="6"/>
    <x v="6"/>
    <x v="16"/>
  </r>
  <r>
    <x v="7079"/>
    <x v="5"/>
    <x v="1"/>
    <x v="5"/>
    <x v="0"/>
    <x v="4"/>
    <n v="1005.34"/>
    <n v="18.096119999999999"/>
    <n v="2"/>
    <n v="2010.68"/>
    <x v="7077"/>
    <n v="1.79"/>
    <n v="3547"/>
    <x v="180"/>
    <x v="10"/>
    <x v="10"/>
    <x v="10"/>
    <x v="17"/>
  </r>
  <r>
    <x v="7080"/>
    <x v="2"/>
    <x v="2"/>
    <x v="2"/>
    <x v="1"/>
    <x v="4"/>
    <n v="11617.57"/>
    <n v="209.11625999999998"/>
    <n v="1"/>
    <n v="11617.57"/>
    <x v="7078"/>
    <n v="4.2300000000000004"/>
    <n v="1975"/>
    <x v="311"/>
    <x v="5"/>
    <x v="5"/>
    <x v="5"/>
    <x v="25"/>
  </r>
  <r>
    <x v="7081"/>
    <x v="2"/>
    <x v="2"/>
    <x v="2"/>
    <x v="2"/>
    <x v="0"/>
    <n v="1636.6"/>
    <n v="29.458799999999997"/>
    <n v="2"/>
    <n v="3273.2"/>
    <x v="7079"/>
    <n v="1.92"/>
    <n v="3591"/>
    <x v="241"/>
    <x v="9"/>
    <x v="9"/>
    <x v="9"/>
    <x v="18"/>
  </r>
  <r>
    <x v="7082"/>
    <x v="8"/>
    <x v="3"/>
    <x v="8"/>
    <x v="0"/>
    <x v="5"/>
    <n v="13779.52"/>
    <n v="248.03135999999998"/>
    <n v="3"/>
    <n v="41338.559999999998"/>
    <x v="7080"/>
    <n v="3.59"/>
    <n v="4779"/>
    <x v="46"/>
    <x v="0"/>
    <x v="0"/>
    <x v="0"/>
    <x v="25"/>
  </r>
  <r>
    <x v="7083"/>
    <x v="3"/>
    <x v="3"/>
    <x v="3"/>
    <x v="1"/>
    <x v="1"/>
    <n v="17253.89"/>
    <n v="310.57001999999994"/>
    <n v="4"/>
    <n v="69015.56"/>
    <x v="7081"/>
    <n v="3.22"/>
    <n v="1849"/>
    <x v="272"/>
    <x v="7"/>
    <x v="7"/>
    <x v="7"/>
    <x v="24"/>
  </r>
  <r>
    <x v="7084"/>
    <x v="1"/>
    <x v="1"/>
    <x v="1"/>
    <x v="1"/>
    <x v="1"/>
    <n v="10367.76"/>
    <n v="186.61967999999999"/>
    <n v="5"/>
    <n v="51838.8"/>
    <x v="7082"/>
    <n v="2.29"/>
    <n v="1623"/>
    <x v="326"/>
    <x v="10"/>
    <x v="10"/>
    <x v="10"/>
    <x v="7"/>
  </r>
  <r>
    <x v="7085"/>
    <x v="3"/>
    <x v="3"/>
    <x v="3"/>
    <x v="1"/>
    <x v="0"/>
    <n v="9748.36"/>
    <n v="175.47048000000001"/>
    <n v="2"/>
    <n v="19496.72"/>
    <x v="7083"/>
    <n v="3.22"/>
    <n v="229"/>
    <x v="300"/>
    <x v="4"/>
    <x v="4"/>
    <x v="4"/>
    <x v="13"/>
  </r>
  <r>
    <x v="7086"/>
    <x v="7"/>
    <x v="0"/>
    <x v="7"/>
    <x v="1"/>
    <x v="1"/>
    <n v="14999.26"/>
    <n v="269.98667999999998"/>
    <n v="3"/>
    <n v="44997.78"/>
    <x v="7084"/>
    <n v="2.0699999999999998"/>
    <n v="3513"/>
    <x v="192"/>
    <x v="1"/>
    <x v="1"/>
    <x v="1"/>
    <x v="28"/>
  </r>
  <r>
    <x v="7087"/>
    <x v="5"/>
    <x v="1"/>
    <x v="5"/>
    <x v="2"/>
    <x v="3"/>
    <n v="2425.75"/>
    <n v="43.663499999999999"/>
    <n v="1"/>
    <n v="2425.75"/>
    <x v="7085"/>
    <n v="3.75"/>
    <n v="315"/>
    <x v="102"/>
    <x v="3"/>
    <x v="3"/>
    <x v="3"/>
    <x v="26"/>
  </r>
  <r>
    <x v="7088"/>
    <x v="9"/>
    <x v="1"/>
    <x v="9"/>
    <x v="0"/>
    <x v="4"/>
    <n v="821.93"/>
    <n v="14.794739999999997"/>
    <n v="1"/>
    <n v="821.93"/>
    <x v="7086"/>
    <n v="3.05"/>
    <n v="3316"/>
    <x v="174"/>
    <x v="1"/>
    <x v="1"/>
    <x v="1"/>
    <x v="19"/>
  </r>
  <r>
    <x v="7089"/>
    <x v="9"/>
    <x v="1"/>
    <x v="9"/>
    <x v="0"/>
    <x v="1"/>
    <n v="7477.97"/>
    <n v="134.60345999999998"/>
    <n v="1"/>
    <n v="7477.97"/>
    <x v="7087"/>
    <n v="3.9"/>
    <n v="41"/>
    <x v="9"/>
    <x v="5"/>
    <x v="5"/>
    <x v="5"/>
    <x v="9"/>
  </r>
  <r>
    <x v="7090"/>
    <x v="6"/>
    <x v="4"/>
    <x v="6"/>
    <x v="0"/>
    <x v="1"/>
    <n v="4702.58"/>
    <n v="84.646439999999998"/>
    <n v="3"/>
    <n v="14107.74"/>
    <x v="7088"/>
    <n v="2.79"/>
    <n v="3554"/>
    <x v="245"/>
    <x v="0"/>
    <x v="0"/>
    <x v="0"/>
    <x v="18"/>
  </r>
  <r>
    <x v="7091"/>
    <x v="5"/>
    <x v="1"/>
    <x v="5"/>
    <x v="2"/>
    <x v="5"/>
    <n v="18065.3"/>
    <n v="325.17539999999997"/>
    <n v="2"/>
    <n v="36130.6"/>
    <x v="7089"/>
    <n v="1.44"/>
    <n v="4258"/>
    <x v="250"/>
    <x v="3"/>
    <x v="3"/>
    <x v="3"/>
    <x v="27"/>
  </r>
  <r>
    <x v="7092"/>
    <x v="1"/>
    <x v="1"/>
    <x v="1"/>
    <x v="0"/>
    <x v="1"/>
    <n v="9692.51"/>
    <n v="174.46518"/>
    <n v="2"/>
    <n v="19385.02"/>
    <x v="7090"/>
    <n v="3.97"/>
    <n v="2427"/>
    <x v="230"/>
    <x v="7"/>
    <x v="7"/>
    <x v="7"/>
    <x v="8"/>
  </r>
  <r>
    <x v="7093"/>
    <x v="0"/>
    <x v="0"/>
    <x v="0"/>
    <x v="0"/>
    <x v="4"/>
    <n v="9481.33"/>
    <n v="170.66394"/>
    <n v="3"/>
    <n v="28443.99"/>
    <x v="7091"/>
    <n v="3.27"/>
    <n v="3153"/>
    <x v="205"/>
    <x v="1"/>
    <x v="1"/>
    <x v="1"/>
    <x v="27"/>
  </r>
  <r>
    <x v="7094"/>
    <x v="1"/>
    <x v="1"/>
    <x v="1"/>
    <x v="1"/>
    <x v="4"/>
    <n v="14922.9"/>
    <n v="268.61219999999997"/>
    <n v="4"/>
    <n v="59691.6"/>
    <x v="7092"/>
    <n v="3.45"/>
    <n v="46"/>
    <x v="357"/>
    <x v="9"/>
    <x v="9"/>
    <x v="9"/>
    <x v="4"/>
  </r>
  <r>
    <x v="7095"/>
    <x v="8"/>
    <x v="3"/>
    <x v="8"/>
    <x v="2"/>
    <x v="0"/>
    <n v="1860.99"/>
    <n v="33.497819999999997"/>
    <n v="4"/>
    <n v="7443.96"/>
    <x v="7093"/>
    <n v="3.53"/>
    <n v="3976"/>
    <x v="98"/>
    <x v="8"/>
    <x v="8"/>
    <x v="8"/>
    <x v="19"/>
  </r>
  <r>
    <x v="7096"/>
    <x v="8"/>
    <x v="3"/>
    <x v="8"/>
    <x v="2"/>
    <x v="1"/>
    <n v="16325.18"/>
    <n v="293.85323999999997"/>
    <n v="3"/>
    <n v="48975.54"/>
    <x v="7094"/>
    <n v="4.09"/>
    <n v="3738"/>
    <x v="7"/>
    <x v="6"/>
    <x v="6"/>
    <x v="6"/>
    <x v="7"/>
  </r>
  <r>
    <x v="7097"/>
    <x v="0"/>
    <x v="0"/>
    <x v="0"/>
    <x v="2"/>
    <x v="1"/>
    <n v="17071.97"/>
    <n v="307.29545999999999"/>
    <n v="3"/>
    <n v="51215.91"/>
    <x v="7095"/>
    <n v="1.33"/>
    <n v="3622"/>
    <x v="285"/>
    <x v="9"/>
    <x v="9"/>
    <x v="9"/>
    <x v="10"/>
  </r>
  <r>
    <x v="7098"/>
    <x v="7"/>
    <x v="0"/>
    <x v="7"/>
    <x v="0"/>
    <x v="0"/>
    <n v="13529.85"/>
    <n v="243.53729999999999"/>
    <n v="5"/>
    <n v="67649.25"/>
    <x v="7096"/>
    <n v="2.46"/>
    <n v="4481"/>
    <x v="224"/>
    <x v="1"/>
    <x v="1"/>
    <x v="1"/>
    <x v="22"/>
  </r>
  <r>
    <x v="7099"/>
    <x v="3"/>
    <x v="3"/>
    <x v="3"/>
    <x v="1"/>
    <x v="2"/>
    <n v="14095.49"/>
    <n v="253.71881999999997"/>
    <n v="2"/>
    <n v="28190.98"/>
    <x v="7097"/>
    <n v="4.32"/>
    <n v="2319"/>
    <x v="151"/>
    <x v="10"/>
    <x v="10"/>
    <x v="10"/>
    <x v="11"/>
  </r>
  <r>
    <x v="7100"/>
    <x v="3"/>
    <x v="3"/>
    <x v="3"/>
    <x v="2"/>
    <x v="5"/>
    <n v="5516.04"/>
    <n v="99.288719999999998"/>
    <n v="1"/>
    <n v="5516.04"/>
    <x v="7098"/>
    <n v="4.93"/>
    <n v="2204"/>
    <x v="259"/>
    <x v="4"/>
    <x v="4"/>
    <x v="4"/>
    <x v="30"/>
  </r>
  <r>
    <x v="7101"/>
    <x v="7"/>
    <x v="0"/>
    <x v="7"/>
    <x v="2"/>
    <x v="2"/>
    <n v="17656.18"/>
    <n v="317.81124"/>
    <n v="4"/>
    <n v="70624.72"/>
    <x v="7099"/>
    <n v="2.19"/>
    <n v="4699"/>
    <x v="213"/>
    <x v="3"/>
    <x v="3"/>
    <x v="3"/>
    <x v="12"/>
  </r>
  <r>
    <x v="7102"/>
    <x v="7"/>
    <x v="0"/>
    <x v="7"/>
    <x v="1"/>
    <x v="4"/>
    <n v="8002.51"/>
    <n v="144.04517999999999"/>
    <n v="2"/>
    <n v="16005.02"/>
    <x v="7100"/>
    <n v="3.36"/>
    <n v="826"/>
    <x v="204"/>
    <x v="11"/>
    <x v="11"/>
    <x v="11"/>
    <x v="18"/>
  </r>
  <r>
    <x v="7103"/>
    <x v="7"/>
    <x v="0"/>
    <x v="7"/>
    <x v="1"/>
    <x v="1"/>
    <n v="16823.13"/>
    <n v="302.81633999999997"/>
    <n v="3"/>
    <n v="50469.39"/>
    <x v="7101"/>
    <n v="2.4700000000000002"/>
    <n v="216"/>
    <x v="195"/>
    <x v="1"/>
    <x v="1"/>
    <x v="1"/>
    <x v="18"/>
  </r>
  <r>
    <x v="7104"/>
    <x v="8"/>
    <x v="3"/>
    <x v="8"/>
    <x v="0"/>
    <x v="3"/>
    <n v="2050.69"/>
    <n v="36.912419999999997"/>
    <n v="1"/>
    <n v="2050.69"/>
    <x v="7102"/>
    <n v="4.9000000000000004"/>
    <n v="4897"/>
    <x v="240"/>
    <x v="2"/>
    <x v="2"/>
    <x v="2"/>
    <x v="28"/>
  </r>
  <r>
    <x v="7105"/>
    <x v="0"/>
    <x v="0"/>
    <x v="0"/>
    <x v="1"/>
    <x v="5"/>
    <n v="8576.56"/>
    <n v="154.37807999999998"/>
    <n v="3"/>
    <n v="25729.68"/>
    <x v="7103"/>
    <n v="3.13"/>
    <n v="3147"/>
    <x v="59"/>
    <x v="6"/>
    <x v="6"/>
    <x v="6"/>
    <x v="20"/>
  </r>
  <r>
    <x v="7106"/>
    <x v="0"/>
    <x v="0"/>
    <x v="0"/>
    <x v="2"/>
    <x v="3"/>
    <n v="7541.28"/>
    <n v="135.74303999999998"/>
    <n v="3"/>
    <n v="22623.84"/>
    <x v="7104"/>
    <n v="4.8499999999999996"/>
    <n v="225"/>
    <x v="200"/>
    <x v="2"/>
    <x v="2"/>
    <x v="2"/>
    <x v="19"/>
  </r>
  <r>
    <x v="7107"/>
    <x v="5"/>
    <x v="1"/>
    <x v="5"/>
    <x v="0"/>
    <x v="3"/>
    <n v="15133.27"/>
    <n v="272.39886000000001"/>
    <n v="2"/>
    <n v="30266.54"/>
    <x v="7105"/>
    <n v="1.66"/>
    <n v="2147"/>
    <x v="242"/>
    <x v="6"/>
    <x v="6"/>
    <x v="6"/>
    <x v="30"/>
  </r>
  <r>
    <x v="7108"/>
    <x v="8"/>
    <x v="3"/>
    <x v="8"/>
    <x v="1"/>
    <x v="1"/>
    <n v="10832.31"/>
    <n v="194.98157999999998"/>
    <n v="1"/>
    <n v="10832.31"/>
    <x v="7106"/>
    <n v="4.04"/>
    <n v="2982"/>
    <x v="190"/>
    <x v="5"/>
    <x v="5"/>
    <x v="5"/>
    <x v="20"/>
  </r>
  <r>
    <x v="7109"/>
    <x v="0"/>
    <x v="0"/>
    <x v="0"/>
    <x v="2"/>
    <x v="0"/>
    <n v="4887.4799999999996"/>
    <n v="87.97463999999998"/>
    <n v="4"/>
    <n v="19549.919999999998"/>
    <x v="7107"/>
    <n v="4.67"/>
    <n v="4855"/>
    <x v="91"/>
    <x v="8"/>
    <x v="8"/>
    <x v="8"/>
    <x v="8"/>
  </r>
  <r>
    <x v="7110"/>
    <x v="7"/>
    <x v="0"/>
    <x v="7"/>
    <x v="2"/>
    <x v="2"/>
    <n v="8833.1299999999992"/>
    <n v="158.99633999999998"/>
    <n v="5"/>
    <n v="44165.65"/>
    <x v="7108"/>
    <n v="1.68"/>
    <n v="2462"/>
    <x v="187"/>
    <x v="3"/>
    <x v="3"/>
    <x v="3"/>
    <x v="21"/>
  </r>
  <r>
    <x v="7111"/>
    <x v="1"/>
    <x v="1"/>
    <x v="1"/>
    <x v="0"/>
    <x v="0"/>
    <n v="10998.26"/>
    <n v="197.96867999999998"/>
    <n v="4"/>
    <n v="43993.04"/>
    <x v="7109"/>
    <n v="2.2000000000000002"/>
    <n v="2596"/>
    <x v="43"/>
    <x v="6"/>
    <x v="6"/>
    <x v="6"/>
    <x v="24"/>
  </r>
  <r>
    <x v="7112"/>
    <x v="8"/>
    <x v="3"/>
    <x v="8"/>
    <x v="0"/>
    <x v="3"/>
    <n v="2969.38"/>
    <n v="53.448839999999997"/>
    <n v="5"/>
    <n v="14846.9"/>
    <x v="7110"/>
    <n v="4.92"/>
    <n v="62"/>
    <x v="26"/>
    <x v="2"/>
    <x v="2"/>
    <x v="2"/>
    <x v="9"/>
  </r>
  <r>
    <x v="7113"/>
    <x v="3"/>
    <x v="3"/>
    <x v="3"/>
    <x v="2"/>
    <x v="2"/>
    <n v="18226.240000000002"/>
    <n v="328.07231999999999"/>
    <n v="2"/>
    <n v="36452.480000000003"/>
    <x v="7111"/>
    <n v="4.47"/>
    <n v="2177"/>
    <x v="269"/>
    <x v="3"/>
    <x v="3"/>
    <x v="3"/>
    <x v="5"/>
  </r>
  <r>
    <x v="7114"/>
    <x v="0"/>
    <x v="0"/>
    <x v="0"/>
    <x v="0"/>
    <x v="1"/>
    <n v="7192.53"/>
    <n v="129.46553999999998"/>
    <n v="4"/>
    <n v="28770.12"/>
    <x v="7112"/>
    <n v="3.52"/>
    <n v="1964"/>
    <x v="86"/>
    <x v="5"/>
    <x v="5"/>
    <x v="5"/>
    <x v="22"/>
  </r>
  <r>
    <x v="7115"/>
    <x v="3"/>
    <x v="3"/>
    <x v="3"/>
    <x v="2"/>
    <x v="2"/>
    <n v="12121.15"/>
    <n v="218.18069999999997"/>
    <n v="4"/>
    <n v="48484.6"/>
    <x v="7113"/>
    <n v="2.75"/>
    <n v="1176"/>
    <x v="253"/>
    <x v="6"/>
    <x v="6"/>
    <x v="6"/>
    <x v="10"/>
  </r>
  <r>
    <x v="7116"/>
    <x v="5"/>
    <x v="1"/>
    <x v="5"/>
    <x v="0"/>
    <x v="1"/>
    <n v="11814.94"/>
    <n v="212.66891999999999"/>
    <n v="4"/>
    <n v="47259.76"/>
    <x v="7114"/>
    <n v="3.16"/>
    <n v="4071"/>
    <x v="190"/>
    <x v="5"/>
    <x v="5"/>
    <x v="5"/>
    <x v="20"/>
  </r>
  <r>
    <x v="7117"/>
    <x v="6"/>
    <x v="4"/>
    <x v="6"/>
    <x v="1"/>
    <x v="5"/>
    <n v="13377.34"/>
    <n v="240.79211999999998"/>
    <n v="1"/>
    <n v="13377.34"/>
    <x v="7115"/>
    <n v="4.24"/>
    <n v="2440"/>
    <x v="250"/>
    <x v="3"/>
    <x v="3"/>
    <x v="3"/>
    <x v="27"/>
  </r>
  <r>
    <x v="7118"/>
    <x v="1"/>
    <x v="1"/>
    <x v="1"/>
    <x v="2"/>
    <x v="4"/>
    <n v="19102.27"/>
    <n v="343.84085999999996"/>
    <n v="4"/>
    <n v="76409.08"/>
    <x v="7116"/>
    <n v="1.1499999999999999"/>
    <n v="1988"/>
    <x v="211"/>
    <x v="2"/>
    <x v="2"/>
    <x v="2"/>
    <x v="14"/>
  </r>
  <r>
    <x v="7119"/>
    <x v="2"/>
    <x v="2"/>
    <x v="2"/>
    <x v="1"/>
    <x v="3"/>
    <n v="4328.34"/>
    <n v="77.910119999999992"/>
    <n v="2"/>
    <n v="8656.68"/>
    <x v="3405"/>
    <n v="3.29"/>
    <n v="2508"/>
    <x v="266"/>
    <x v="10"/>
    <x v="10"/>
    <x v="10"/>
    <x v="24"/>
  </r>
  <r>
    <x v="7120"/>
    <x v="2"/>
    <x v="2"/>
    <x v="2"/>
    <x v="1"/>
    <x v="1"/>
    <n v="5775.83"/>
    <n v="103.96493999999998"/>
    <n v="5"/>
    <n v="28879.15"/>
    <x v="7117"/>
    <n v="2.5099999999999998"/>
    <n v="4078"/>
    <x v="45"/>
    <x v="0"/>
    <x v="0"/>
    <x v="0"/>
    <x v="15"/>
  </r>
  <r>
    <x v="7121"/>
    <x v="7"/>
    <x v="0"/>
    <x v="7"/>
    <x v="1"/>
    <x v="0"/>
    <n v="11220.53"/>
    <n v="201.96953999999999"/>
    <n v="1"/>
    <n v="11220.53"/>
    <x v="7118"/>
    <n v="2.77"/>
    <n v="3326"/>
    <x v="3"/>
    <x v="3"/>
    <x v="3"/>
    <x v="3"/>
    <x v="3"/>
  </r>
  <r>
    <x v="7122"/>
    <x v="3"/>
    <x v="3"/>
    <x v="3"/>
    <x v="0"/>
    <x v="5"/>
    <n v="6818.07"/>
    <n v="122.72525999999999"/>
    <n v="4"/>
    <n v="27272.28"/>
    <x v="7119"/>
    <n v="2.38"/>
    <n v="3259"/>
    <x v="119"/>
    <x v="10"/>
    <x v="10"/>
    <x v="10"/>
    <x v="18"/>
  </r>
  <r>
    <x v="7123"/>
    <x v="1"/>
    <x v="1"/>
    <x v="1"/>
    <x v="1"/>
    <x v="1"/>
    <n v="8085.48"/>
    <n v="145.53863999999999"/>
    <n v="2"/>
    <n v="16170.96"/>
    <x v="7120"/>
    <n v="4.99"/>
    <n v="1730"/>
    <x v="3"/>
    <x v="3"/>
    <x v="3"/>
    <x v="3"/>
    <x v="3"/>
  </r>
  <r>
    <x v="7124"/>
    <x v="8"/>
    <x v="3"/>
    <x v="8"/>
    <x v="0"/>
    <x v="2"/>
    <n v="8023.18"/>
    <n v="144.41723999999999"/>
    <n v="3"/>
    <n v="24069.54"/>
    <x v="7121"/>
    <n v="4.34"/>
    <n v="2248"/>
    <x v="243"/>
    <x v="5"/>
    <x v="5"/>
    <x v="5"/>
    <x v="27"/>
  </r>
  <r>
    <x v="7125"/>
    <x v="6"/>
    <x v="4"/>
    <x v="6"/>
    <x v="0"/>
    <x v="5"/>
    <n v="3729.85"/>
    <n v="67.137299999999996"/>
    <n v="4"/>
    <n v="14919.4"/>
    <x v="7122"/>
    <n v="1.45"/>
    <n v="2183"/>
    <x v="75"/>
    <x v="1"/>
    <x v="1"/>
    <x v="1"/>
    <x v="17"/>
  </r>
  <r>
    <x v="7126"/>
    <x v="9"/>
    <x v="1"/>
    <x v="9"/>
    <x v="2"/>
    <x v="0"/>
    <n v="11807.38"/>
    <n v="212.53283999999996"/>
    <n v="2"/>
    <n v="23614.76"/>
    <x v="7123"/>
    <n v="4.38"/>
    <n v="3330"/>
    <x v="45"/>
    <x v="0"/>
    <x v="0"/>
    <x v="0"/>
    <x v="15"/>
  </r>
  <r>
    <x v="7127"/>
    <x v="9"/>
    <x v="1"/>
    <x v="9"/>
    <x v="1"/>
    <x v="1"/>
    <n v="1300.04"/>
    <n v="23.400719999999996"/>
    <n v="1"/>
    <n v="1300.04"/>
    <x v="7124"/>
    <n v="4.9000000000000004"/>
    <n v="3523"/>
    <x v="114"/>
    <x v="3"/>
    <x v="3"/>
    <x v="3"/>
    <x v="28"/>
  </r>
  <r>
    <x v="7128"/>
    <x v="5"/>
    <x v="1"/>
    <x v="5"/>
    <x v="0"/>
    <x v="0"/>
    <n v="13189.89"/>
    <n v="237.41801999999998"/>
    <n v="1"/>
    <n v="13189.89"/>
    <x v="7125"/>
    <n v="4.12"/>
    <n v="3202"/>
    <x v="44"/>
    <x v="3"/>
    <x v="3"/>
    <x v="3"/>
    <x v="15"/>
  </r>
  <r>
    <x v="7129"/>
    <x v="7"/>
    <x v="0"/>
    <x v="7"/>
    <x v="2"/>
    <x v="3"/>
    <n v="120.65"/>
    <n v="2.1717"/>
    <n v="3"/>
    <n v="361.95"/>
    <x v="7126"/>
    <n v="2.93"/>
    <n v="4375"/>
    <x v="226"/>
    <x v="4"/>
    <x v="4"/>
    <x v="4"/>
    <x v="3"/>
  </r>
  <r>
    <x v="7130"/>
    <x v="8"/>
    <x v="3"/>
    <x v="8"/>
    <x v="2"/>
    <x v="5"/>
    <n v="13105.43"/>
    <n v="235.89774"/>
    <n v="4"/>
    <n v="52421.72"/>
    <x v="7127"/>
    <n v="3.93"/>
    <n v="4661"/>
    <x v="288"/>
    <x v="4"/>
    <x v="4"/>
    <x v="4"/>
    <x v="14"/>
  </r>
  <r>
    <x v="7131"/>
    <x v="0"/>
    <x v="0"/>
    <x v="0"/>
    <x v="1"/>
    <x v="3"/>
    <n v="2053.4"/>
    <n v="36.961199999999998"/>
    <n v="2"/>
    <n v="4106.8"/>
    <x v="7128"/>
    <n v="4.05"/>
    <n v="3908"/>
    <x v="244"/>
    <x v="3"/>
    <x v="3"/>
    <x v="3"/>
    <x v="22"/>
  </r>
  <r>
    <x v="7132"/>
    <x v="0"/>
    <x v="0"/>
    <x v="0"/>
    <x v="2"/>
    <x v="2"/>
    <n v="19962.54"/>
    <n v="359.32571999999999"/>
    <n v="4"/>
    <n v="79850.16"/>
    <x v="7129"/>
    <n v="2.7"/>
    <n v="3573"/>
    <x v="214"/>
    <x v="10"/>
    <x v="10"/>
    <x v="10"/>
    <x v="27"/>
  </r>
  <r>
    <x v="7133"/>
    <x v="5"/>
    <x v="1"/>
    <x v="5"/>
    <x v="0"/>
    <x v="5"/>
    <n v="12387.36"/>
    <n v="222.97247999999999"/>
    <n v="1"/>
    <n v="12387.36"/>
    <x v="7130"/>
    <n v="2.73"/>
    <n v="2981"/>
    <x v="264"/>
    <x v="1"/>
    <x v="1"/>
    <x v="1"/>
    <x v="9"/>
  </r>
  <r>
    <x v="7134"/>
    <x v="1"/>
    <x v="1"/>
    <x v="1"/>
    <x v="1"/>
    <x v="0"/>
    <n v="14831.33"/>
    <n v="266.96393999999998"/>
    <n v="2"/>
    <n v="29662.66"/>
    <x v="7131"/>
    <n v="2.89"/>
    <n v="4772"/>
    <x v="31"/>
    <x v="2"/>
    <x v="2"/>
    <x v="2"/>
    <x v="20"/>
  </r>
  <r>
    <x v="7135"/>
    <x v="5"/>
    <x v="1"/>
    <x v="5"/>
    <x v="0"/>
    <x v="0"/>
    <n v="1710.33"/>
    <n v="30.785939999999997"/>
    <n v="5"/>
    <n v="8551.65"/>
    <x v="7132"/>
    <n v="2.0699999999999998"/>
    <n v="3649"/>
    <x v="246"/>
    <x v="10"/>
    <x v="10"/>
    <x v="10"/>
    <x v="12"/>
  </r>
  <r>
    <x v="7136"/>
    <x v="7"/>
    <x v="0"/>
    <x v="7"/>
    <x v="2"/>
    <x v="2"/>
    <n v="5269.04"/>
    <n v="94.842719999999986"/>
    <n v="2"/>
    <n v="10538.08"/>
    <x v="7133"/>
    <n v="1.83"/>
    <n v="2140"/>
    <x v="239"/>
    <x v="5"/>
    <x v="5"/>
    <x v="5"/>
    <x v="16"/>
  </r>
  <r>
    <x v="7137"/>
    <x v="9"/>
    <x v="1"/>
    <x v="9"/>
    <x v="2"/>
    <x v="0"/>
    <n v="10269.98"/>
    <n v="184.85963999999998"/>
    <n v="5"/>
    <n v="51349.9"/>
    <x v="7134"/>
    <n v="2.0099999999999998"/>
    <n v="3643"/>
    <x v="301"/>
    <x v="8"/>
    <x v="8"/>
    <x v="8"/>
    <x v="16"/>
  </r>
  <r>
    <x v="7138"/>
    <x v="8"/>
    <x v="3"/>
    <x v="8"/>
    <x v="2"/>
    <x v="2"/>
    <n v="7218.85"/>
    <n v="129.9393"/>
    <n v="2"/>
    <n v="14437.7"/>
    <x v="7135"/>
    <n v="3.13"/>
    <n v="2141"/>
    <x v="211"/>
    <x v="2"/>
    <x v="2"/>
    <x v="2"/>
    <x v="14"/>
  </r>
  <r>
    <x v="7139"/>
    <x v="7"/>
    <x v="0"/>
    <x v="7"/>
    <x v="2"/>
    <x v="4"/>
    <n v="10841.2"/>
    <n v="195.14160000000001"/>
    <n v="1"/>
    <n v="10841.2"/>
    <x v="7136"/>
    <n v="3.9"/>
    <n v="145"/>
    <x v="350"/>
    <x v="6"/>
    <x v="6"/>
    <x v="6"/>
    <x v="14"/>
  </r>
  <r>
    <x v="7140"/>
    <x v="2"/>
    <x v="2"/>
    <x v="2"/>
    <x v="0"/>
    <x v="3"/>
    <n v="13924.94"/>
    <n v="250.64892"/>
    <n v="1"/>
    <n v="13924.94"/>
    <x v="7137"/>
    <n v="3.46"/>
    <n v="1500"/>
    <x v="238"/>
    <x v="1"/>
    <x v="1"/>
    <x v="1"/>
    <x v="14"/>
  </r>
  <r>
    <x v="7141"/>
    <x v="9"/>
    <x v="1"/>
    <x v="9"/>
    <x v="1"/>
    <x v="4"/>
    <n v="17300.77"/>
    <n v="311.41386"/>
    <n v="5"/>
    <n v="86503.85"/>
    <x v="7138"/>
    <n v="4.54"/>
    <n v="1799"/>
    <x v="327"/>
    <x v="4"/>
    <x v="4"/>
    <x v="4"/>
    <x v="5"/>
  </r>
  <r>
    <x v="7142"/>
    <x v="4"/>
    <x v="0"/>
    <x v="4"/>
    <x v="1"/>
    <x v="3"/>
    <n v="12034.84"/>
    <n v="216.62711999999999"/>
    <n v="3"/>
    <n v="36104.519999999997"/>
    <x v="7139"/>
    <n v="2.19"/>
    <n v="3543"/>
    <x v="267"/>
    <x v="2"/>
    <x v="2"/>
    <x v="2"/>
    <x v="23"/>
  </r>
  <r>
    <x v="7143"/>
    <x v="6"/>
    <x v="4"/>
    <x v="6"/>
    <x v="0"/>
    <x v="1"/>
    <n v="7125.21"/>
    <n v="128.25377999999998"/>
    <n v="5"/>
    <n v="35626.050000000003"/>
    <x v="7140"/>
    <n v="3.42"/>
    <n v="1555"/>
    <x v="299"/>
    <x v="0"/>
    <x v="0"/>
    <x v="0"/>
    <x v="13"/>
  </r>
  <r>
    <x v="7144"/>
    <x v="2"/>
    <x v="2"/>
    <x v="2"/>
    <x v="1"/>
    <x v="0"/>
    <n v="10765.48"/>
    <n v="193.77863999999997"/>
    <n v="3"/>
    <n v="32296.44"/>
    <x v="7141"/>
    <n v="2.42"/>
    <n v="4888"/>
    <x v="199"/>
    <x v="9"/>
    <x v="9"/>
    <x v="9"/>
    <x v="8"/>
  </r>
  <r>
    <x v="7145"/>
    <x v="3"/>
    <x v="3"/>
    <x v="3"/>
    <x v="1"/>
    <x v="2"/>
    <n v="8785.3700000000008"/>
    <n v="158.13666000000001"/>
    <n v="3"/>
    <n v="26356.11"/>
    <x v="7142"/>
    <n v="3.97"/>
    <n v="1776"/>
    <x v="212"/>
    <x v="10"/>
    <x v="10"/>
    <x v="10"/>
    <x v="20"/>
  </r>
  <r>
    <x v="7146"/>
    <x v="6"/>
    <x v="4"/>
    <x v="6"/>
    <x v="1"/>
    <x v="4"/>
    <n v="9001.7099999999991"/>
    <n v="162.03077999999996"/>
    <n v="4"/>
    <n v="36006.839999999997"/>
    <x v="7143"/>
    <n v="3.06"/>
    <n v="92"/>
    <x v="241"/>
    <x v="9"/>
    <x v="9"/>
    <x v="9"/>
    <x v="18"/>
  </r>
  <r>
    <x v="7147"/>
    <x v="9"/>
    <x v="1"/>
    <x v="9"/>
    <x v="0"/>
    <x v="3"/>
    <n v="10979.27"/>
    <n v="197.62685999999999"/>
    <n v="5"/>
    <n v="54896.35"/>
    <x v="7144"/>
    <n v="1.63"/>
    <n v="3752"/>
    <x v="0"/>
    <x v="0"/>
    <x v="0"/>
    <x v="0"/>
    <x v="0"/>
  </r>
  <r>
    <x v="7148"/>
    <x v="1"/>
    <x v="1"/>
    <x v="1"/>
    <x v="0"/>
    <x v="1"/>
    <n v="1155.67"/>
    <n v="20.802060000000001"/>
    <n v="2"/>
    <n v="2311.34"/>
    <x v="7145"/>
    <n v="4.66"/>
    <n v="4764"/>
    <x v="252"/>
    <x v="1"/>
    <x v="1"/>
    <x v="1"/>
    <x v="12"/>
  </r>
  <r>
    <x v="7149"/>
    <x v="3"/>
    <x v="3"/>
    <x v="3"/>
    <x v="1"/>
    <x v="5"/>
    <n v="16179.6"/>
    <n v="291.2328"/>
    <n v="1"/>
    <n v="16179.6"/>
    <x v="7146"/>
    <n v="2.92"/>
    <n v="3889"/>
    <x v="175"/>
    <x v="3"/>
    <x v="3"/>
    <x v="3"/>
    <x v="9"/>
  </r>
  <r>
    <x v="7150"/>
    <x v="9"/>
    <x v="1"/>
    <x v="9"/>
    <x v="0"/>
    <x v="5"/>
    <n v="16054.14"/>
    <n v="288.97451999999998"/>
    <n v="2"/>
    <n v="32108.28"/>
    <x v="7147"/>
    <n v="1.6"/>
    <n v="4261"/>
    <x v="274"/>
    <x v="5"/>
    <x v="5"/>
    <x v="5"/>
    <x v="7"/>
  </r>
  <r>
    <x v="7151"/>
    <x v="3"/>
    <x v="3"/>
    <x v="3"/>
    <x v="1"/>
    <x v="2"/>
    <n v="3205.59"/>
    <n v="57.700620000000001"/>
    <n v="3"/>
    <n v="9616.77"/>
    <x v="7148"/>
    <n v="1.23"/>
    <n v="3061"/>
    <x v="71"/>
    <x v="3"/>
    <x v="3"/>
    <x v="3"/>
    <x v="11"/>
  </r>
  <r>
    <x v="7152"/>
    <x v="8"/>
    <x v="3"/>
    <x v="8"/>
    <x v="0"/>
    <x v="2"/>
    <n v="4167.43"/>
    <n v="75.013739999999999"/>
    <n v="5"/>
    <n v="20837.150000000001"/>
    <x v="7149"/>
    <n v="1.58"/>
    <n v="3503"/>
    <x v="345"/>
    <x v="4"/>
    <x v="4"/>
    <x v="4"/>
    <x v="8"/>
  </r>
  <r>
    <x v="7153"/>
    <x v="3"/>
    <x v="3"/>
    <x v="3"/>
    <x v="1"/>
    <x v="2"/>
    <n v="19831.43"/>
    <n v="356.96573999999998"/>
    <n v="4"/>
    <n v="79325.72"/>
    <x v="7150"/>
    <n v="4.03"/>
    <n v="891"/>
    <x v="357"/>
    <x v="9"/>
    <x v="9"/>
    <x v="9"/>
    <x v="4"/>
  </r>
  <r>
    <x v="7154"/>
    <x v="6"/>
    <x v="4"/>
    <x v="6"/>
    <x v="1"/>
    <x v="2"/>
    <n v="16766.189999999999"/>
    <n v="301.79141999999996"/>
    <n v="4"/>
    <n v="67064.759999999995"/>
    <x v="7151"/>
    <n v="1.8"/>
    <n v="2421"/>
    <x v="29"/>
    <x v="5"/>
    <x v="5"/>
    <x v="5"/>
    <x v="19"/>
  </r>
  <r>
    <x v="7155"/>
    <x v="1"/>
    <x v="1"/>
    <x v="1"/>
    <x v="2"/>
    <x v="0"/>
    <n v="1504.71"/>
    <n v="27.084779999999999"/>
    <n v="2"/>
    <n v="3009.42"/>
    <x v="7152"/>
    <n v="3.54"/>
    <n v="2787"/>
    <x v="202"/>
    <x v="9"/>
    <x v="9"/>
    <x v="9"/>
    <x v="27"/>
  </r>
  <r>
    <x v="7156"/>
    <x v="2"/>
    <x v="2"/>
    <x v="2"/>
    <x v="0"/>
    <x v="1"/>
    <n v="15669.01"/>
    <n v="282.04217999999997"/>
    <n v="5"/>
    <n v="78345.05"/>
    <x v="7153"/>
    <n v="1.18"/>
    <n v="3015"/>
    <x v="342"/>
    <x v="11"/>
    <x v="11"/>
    <x v="11"/>
    <x v="15"/>
  </r>
  <r>
    <x v="7157"/>
    <x v="9"/>
    <x v="1"/>
    <x v="9"/>
    <x v="0"/>
    <x v="4"/>
    <n v="4765.3900000000003"/>
    <n v="85.777019999999993"/>
    <n v="5"/>
    <n v="23826.95"/>
    <x v="7154"/>
    <n v="2.46"/>
    <n v="674"/>
    <x v="124"/>
    <x v="11"/>
    <x v="11"/>
    <x v="11"/>
    <x v="24"/>
  </r>
  <r>
    <x v="7158"/>
    <x v="6"/>
    <x v="4"/>
    <x v="6"/>
    <x v="1"/>
    <x v="2"/>
    <n v="12178.09"/>
    <n v="219.20561999999998"/>
    <n v="2"/>
    <n v="24356.18"/>
    <x v="7155"/>
    <n v="1.1100000000000001"/>
    <n v="2746"/>
    <x v="153"/>
    <x v="10"/>
    <x v="10"/>
    <x v="10"/>
    <x v="13"/>
  </r>
  <r>
    <x v="7159"/>
    <x v="3"/>
    <x v="3"/>
    <x v="3"/>
    <x v="1"/>
    <x v="2"/>
    <n v="4139.7"/>
    <n v="74.514599999999987"/>
    <n v="1"/>
    <n v="4139.7"/>
    <x v="7156"/>
    <n v="1.62"/>
    <n v="2070"/>
    <x v="114"/>
    <x v="3"/>
    <x v="3"/>
    <x v="3"/>
    <x v="28"/>
  </r>
  <r>
    <x v="7160"/>
    <x v="9"/>
    <x v="1"/>
    <x v="9"/>
    <x v="2"/>
    <x v="2"/>
    <n v="11864.64"/>
    <n v="213.56351999999998"/>
    <n v="3"/>
    <n v="35593.919999999998"/>
    <x v="7157"/>
    <n v="3.47"/>
    <n v="1767"/>
    <x v="270"/>
    <x v="9"/>
    <x v="9"/>
    <x v="9"/>
    <x v="26"/>
  </r>
  <r>
    <x v="7161"/>
    <x v="7"/>
    <x v="0"/>
    <x v="7"/>
    <x v="1"/>
    <x v="0"/>
    <n v="10289.76"/>
    <n v="185.21567999999999"/>
    <n v="5"/>
    <n v="51448.800000000003"/>
    <x v="7158"/>
    <n v="1.21"/>
    <n v="1311"/>
    <x v="130"/>
    <x v="4"/>
    <x v="4"/>
    <x v="4"/>
    <x v="16"/>
  </r>
  <r>
    <x v="7162"/>
    <x v="0"/>
    <x v="0"/>
    <x v="0"/>
    <x v="1"/>
    <x v="0"/>
    <n v="11393.74"/>
    <n v="205.08731999999998"/>
    <n v="1"/>
    <n v="11393.74"/>
    <x v="7159"/>
    <n v="4.1500000000000004"/>
    <n v="1277"/>
    <x v="139"/>
    <x v="5"/>
    <x v="5"/>
    <x v="5"/>
    <x v="11"/>
  </r>
  <r>
    <x v="7163"/>
    <x v="0"/>
    <x v="0"/>
    <x v="0"/>
    <x v="0"/>
    <x v="4"/>
    <n v="5998.61"/>
    <n v="107.97497999999999"/>
    <n v="1"/>
    <n v="5998.61"/>
    <x v="7160"/>
    <n v="4.32"/>
    <n v="1066"/>
    <x v="95"/>
    <x v="10"/>
    <x v="10"/>
    <x v="10"/>
    <x v="25"/>
  </r>
  <r>
    <x v="7164"/>
    <x v="1"/>
    <x v="1"/>
    <x v="1"/>
    <x v="0"/>
    <x v="0"/>
    <n v="8644.01"/>
    <n v="155.59217999999998"/>
    <n v="2"/>
    <n v="17288.02"/>
    <x v="7161"/>
    <n v="3.23"/>
    <n v="2429"/>
    <x v="265"/>
    <x v="6"/>
    <x v="6"/>
    <x v="6"/>
    <x v="28"/>
  </r>
  <r>
    <x v="7165"/>
    <x v="1"/>
    <x v="1"/>
    <x v="1"/>
    <x v="2"/>
    <x v="1"/>
    <n v="15328.56"/>
    <n v="275.91407999999996"/>
    <n v="3"/>
    <n v="45985.68"/>
    <x v="7162"/>
    <n v="3.66"/>
    <n v="4575"/>
    <x v="67"/>
    <x v="11"/>
    <x v="11"/>
    <x v="11"/>
    <x v="25"/>
  </r>
  <r>
    <x v="7166"/>
    <x v="8"/>
    <x v="3"/>
    <x v="8"/>
    <x v="1"/>
    <x v="2"/>
    <n v="11218.66"/>
    <n v="201.93587999999997"/>
    <n v="3"/>
    <n v="33655.980000000003"/>
    <x v="7163"/>
    <n v="2.37"/>
    <n v="1039"/>
    <x v="106"/>
    <x v="3"/>
    <x v="3"/>
    <x v="3"/>
    <x v="1"/>
  </r>
  <r>
    <x v="7167"/>
    <x v="0"/>
    <x v="0"/>
    <x v="0"/>
    <x v="0"/>
    <x v="1"/>
    <n v="12016.01"/>
    <n v="216.28817999999998"/>
    <n v="1"/>
    <n v="12016.01"/>
    <x v="7164"/>
    <n v="3.95"/>
    <n v="4632"/>
    <x v="65"/>
    <x v="6"/>
    <x v="6"/>
    <x v="6"/>
    <x v="22"/>
  </r>
  <r>
    <x v="7168"/>
    <x v="7"/>
    <x v="0"/>
    <x v="7"/>
    <x v="0"/>
    <x v="2"/>
    <n v="4455.55"/>
    <n v="80.1999"/>
    <n v="2"/>
    <n v="8911.1"/>
    <x v="7165"/>
    <n v="1.69"/>
    <n v="1522"/>
    <x v="244"/>
    <x v="3"/>
    <x v="3"/>
    <x v="3"/>
    <x v="22"/>
  </r>
  <r>
    <x v="7169"/>
    <x v="3"/>
    <x v="3"/>
    <x v="3"/>
    <x v="0"/>
    <x v="3"/>
    <n v="11958"/>
    <n v="215.24399999999997"/>
    <n v="4"/>
    <n v="47832"/>
    <x v="7166"/>
    <n v="1.23"/>
    <n v="540"/>
    <x v="241"/>
    <x v="9"/>
    <x v="9"/>
    <x v="9"/>
    <x v="18"/>
  </r>
  <r>
    <x v="7170"/>
    <x v="5"/>
    <x v="1"/>
    <x v="5"/>
    <x v="2"/>
    <x v="3"/>
    <n v="19781.349999999999"/>
    <n v="356.06429999999995"/>
    <n v="4"/>
    <n v="79125.399999999994"/>
    <x v="7167"/>
    <n v="3.54"/>
    <n v="4719"/>
    <x v="233"/>
    <x v="0"/>
    <x v="0"/>
    <x v="0"/>
    <x v="11"/>
  </r>
  <r>
    <x v="7171"/>
    <x v="6"/>
    <x v="4"/>
    <x v="6"/>
    <x v="0"/>
    <x v="2"/>
    <n v="313.57"/>
    <n v="5.6442599999999992"/>
    <n v="3"/>
    <n v="940.71"/>
    <x v="7168"/>
    <n v="2.96"/>
    <n v="3230"/>
    <x v="83"/>
    <x v="8"/>
    <x v="8"/>
    <x v="8"/>
    <x v="28"/>
  </r>
  <r>
    <x v="7172"/>
    <x v="3"/>
    <x v="3"/>
    <x v="3"/>
    <x v="2"/>
    <x v="5"/>
    <n v="12867.9"/>
    <n v="231.62219999999996"/>
    <n v="3"/>
    <n v="38603.699999999997"/>
    <x v="7169"/>
    <n v="4.3099999999999996"/>
    <n v="229"/>
    <x v="172"/>
    <x v="0"/>
    <x v="0"/>
    <x v="0"/>
    <x v="23"/>
  </r>
  <r>
    <x v="7173"/>
    <x v="8"/>
    <x v="3"/>
    <x v="8"/>
    <x v="1"/>
    <x v="2"/>
    <n v="7121.33"/>
    <n v="128.18393999999998"/>
    <n v="3"/>
    <n v="21363.99"/>
    <x v="7170"/>
    <n v="3"/>
    <n v="1635"/>
    <x v="7"/>
    <x v="6"/>
    <x v="6"/>
    <x v="6"/>
    <x v="7"/>
  </r>
  <r>
    <x v="7174"/>
    <x v="7"/>
    <x v="0"/>
    <x v="7"/>
    <x v="2"/>
    <x v="1"/>
    <n v="3689.25"/>
    <n v="66.406499999999994"/>
    <n v="3"/>
    <n v="11067.75"/>
    <x v="7171"/>
    <n v="2.98"/>
    <n v="725"/>
    <x v="344"/>
    <x v="7"/>
    <x v="7"/>
    <x v="7"/>
    <x v="14"/>
  </r>
  <r>
    <x v="7175"/>
    <x v="1"/>
    <x v="1"/>
    <x v="1"/>
    <x v="1"/>
    <x v="5"/>
    <n v="7530.98"/>
    <n v="135.55763999999999"/>
    <n v="5"/>
    <n v="37654.9"/>
    <x v="7172"/>
    <n v="4.5599999999999996"/>
    <n v="3561"/>
    <x v="176"/>
    <x v="6"/>
    <x v="6"/>
    <x v="6"/>
    <x v="9"/>
  </r>
  <r>
    <x v="7176"/>
    <x v="2"/>
    <x v="2"/>
    <x v="2"/>
    <x v="2"/>
    <x v="5"/>
    <n v="10455"/>
    <n v="188.19"/>
    <n v="5"/>
    <n v="52275"/>
    <x v="7173"/>
    <n v="2.39"/>
    <n v="2161"/>
    <x v="8"/>
    <x v="5"/>
    <x v="5"/>
    <x v="5"/>
    <x v="8"/>
  </r>
  <r>
    <x v="7177"/>
    <x v="6"/>
    <x v="4"/>
    <x v="6"/>
    <x v="2"/>
    <x v="3"/>
    <n v="14218.03"/>
    <n v="255.92453999999998"/>
    <n v="2"/>
    <n v="28436.06"/>
    <x v="7174"/>
    <n v="3.07"/>
    <n v="1459"/>
    <x v="175"/>
    <x v="3"/>
    <x v="3"/>
    <x v="3"/>
    <x v="9"/>
  </r>
  <r>
    <x v="7178"/>
    <x v="5"/>
    <x v="1"/>
    <x v="5"/>
    <x v="1"/>
    <x v="2"/>
    <n v="2589.2399999999998"/>
    <n v="46.60631999999999"/>
    <n v="1"/>
    <n v="2589.2399999999998"/>
    <x v="7175"/>
    <n v="4.5599999999999996"/>
    <n v="4587"/>
    <x v="355"/>
    <x v="10"/>
    <x v="10"/>
    <x v="10"/>
    <x v="6"/>
  </r>
  <r>
    <x v="7179"/>
    <x v="1"/>
    <x v="1"/>
    <x v="1"/>
    <x v="0"/>
    <x v="5"/>
    <n v="6368.6"/>
    <n v="114.6348"/>
    <n v="4"/>
    <n v="25474.400000000001"/>
    <x v="7176"/>
    <n v="3.46"/>
    <n v="4051"/>
    <x v="342"/>
    <x v="11"/>
    <x v="11"/>
    <x v="11"/>
    <x v="15"/>
  </r>
  <r>
    <x v="7180"/>
    <x v="5"/>
    <x v="1"/>
    <x v="5"/>
    <x v="0"/>
    <x v="5"/>
    <n v="2206.48"/>
    <n v="39.716639999999998"/>
    <n v="4"/>
    <n v="8825.92"/>
    <x v="7177"/>
    <n v="3.29"/>
    <n v="3590"/>
    <x v="339"/>
    <x v="11"/>
    <x v="11"/>
    <x v="11"/>
    <x v="12"/>
  </r>
  <r>
    <x v="7181"/>
    <x v="5"/>
    <x v="1"/>
    <x v="5"/>
    <x v="0"/>
    <x v="4"/>
    <n v="992.51"/>
    <n v="17.865179999999999"/>
    <n v="2"/>
    <n v="1985.02"/>
    <x v="7178"/>
    <n v="1.66"/>
    <n v="4793"/>
    <x v="100"/>
    <x v="11"/>
    <x v="11"/>
    <x v="11"/>
    <x v="17"/>
  </r>
  <r>
    <x v="7182"/>
    <x v="7"/>
    <x v="0"/>
    <x v="7"/>
    <x v="2"/>
    <x v="3"/>
    <n v="16353.66"/>
    <n v="294.36587999999995"/>
    <n v="5"/>
    <n v="81768.3"/>
    <x v="7179"/>
    <n v="3.79"/>
    <n v="4608"/>
    <x v="295"/>
    <x v="7"/>
    <x v="7"/>
    <x v="7"/>
    <x v="6"/>
  </r>
  <r>
    <x v="7183"/>
    <x v="7"/>
    <x v="0"/>
    <x v="7"/>
    <x v="0"/>
    <x v="1"/>
    <n v="4524.05"/>
    <n v="81.432900000000004"/>
    <n v="2"/>
    <n v="9048.1"/>
    <x v="7180"/>
    <n v="4.5"/>
    <n v="296"/>
    <x v="200"/>
    <x v="2"/>
    <x v="2"/>
    <x v="2"/>
    <x v="19"/>
  </r>
  <r>
    <x v="7184"/>
    <x v="4"/>
    <x v="0"/>
    <x v="4"/>
    <x v="1"/>
    <x v="5"/>
    <n v="15177.98"/>
    <n v="273.20363999999995"/>
    <n v="1"/>
    <n v="15177.98"/>
    <x v="7181"/>
    <n v="4.95"/>
    <n v="4369"/>
    <x v="98"/>
    <x v="8"/>
    <x v="8"/>
    <x v="8"/>
    <x v="19"/>
  </r>
  <r>
    <x v="7185"/>
    <x v="3"/>
    <x v="3"/>
    <x v="3"/>
    <x v="0"/>
    <x v="5"/>
    <n v="16507.060000000001"/>
    <n v="297.12707999999998"/>
    <n v="3"/>
    <n v="49521.18"/>
    <x v="7182"/>
    <n v="3.03"/>
    <n v="3305"/>
    <x v="69"/>
    <x v="0"/>
    <x v="0"/>
    <x v="0"/>
    <x v="20"/>
  </r>
  <r>
    <x v="7186"/>
    <x v="2"/>
    <x v="2"/>
    <x v="2"/>
    <x v="1"/>
    <x v="3"/>
    <n v="8562.32"/>
    <n v="154.12175999999999"/>
    <n v="2"/>
    <n v="17124.64"/>
    <x v="7183"/>
    <n v="3.48"/>
    <n v="1864"/>
    <x v="123"/>
    <x v="8"/>
    <x v="8"/>
    <x v="8"/>
    <x v="15"/>
  </r>
  <r>
    <x v="7187"/>
    <x v="3"/>
    <x v="3"/>
    <x v="3"/>
    <x v="1"/>
    <x v="2"/>
    <n v="8701.68"/>
    <n v="156.63023999999999"/>
    <n v="3"/>
    <n v="26105.040000000001"/>
    <x v="7184"/>
    <n v="1.79"/>
    <n v="4836"/>
    <x v="347"/>
    <x v="1"/>
    <x v="1"/>
    <x v="1"/>
    <x v="3"/>
  </r>
  <r>
    <x v="7188"/>
    <x v="2"/>
    <x v="2"/>
    <x v="2"/>
    <x v="0"/>
    <x v="4"/>
    <n v="8770.99"/>
    <n v="157.87781999999999"/>
    <n v="1"/>
    <n v="8770.99"/>
    <x v="7185"/>
    <n v="2.82"/>
    <n v="4046"/>
    <x v="257"/>
    <x v="7"/>
    <x v="7"/>
    <x v="7"/>
    <x v="30"/>
  </r>
  <r>
    <x v="7189"/>
    <x v="7"/>
    <x v="0"/>
    <x v="7"/>
    <x v="0"/>
    <x v="3"/>
    <n v="3926.99"/>
    <n v="70.685819999999993"/>
    <n v="4"/>
    <n v="15707.96"/>
    <x v="7186"/>
    <n v="1.63"/>
    <n v="609"/>
    <x v="168"/>
    <x v="11"/>
    <x v="11"/>
    <x v="11"/>
    <x v="30"/>
  </r>
  <r>
    <x v="7190"/>
    <x v="4"/>
    <x v="0"/>
    <x v="4"/>
    <x v="0"/>
    <x v="3"/>
    <n v="18560.91"/>
    <n v="334.09637999999995"/>
    <n v="1"/>
    <n v="18560.91"/>
    <x v="7187"/>
    <n v="2.57"/>
    <n v="1558"/>
    <x v="308"/>
    <x v="11"/>
    <x v="11"/>
    <x v="11"/>
    <x v="8"/>
  </r>
  <r>
    <x v="7191"/>
    <x v="0"/>
    <x v="0"/>
    <x v="0"/>
    <x v="2"/>
    <x v="1"/>
    <n v="9479.41"/>
    <n v="170.62938"/>
    <n v="2"/>
    <n v="18958.82"/>
    <x v="7188"/>
    <n v="2.97"/>
    <n v="1158"/>
    <x v="216"/>
    <x v="11"/>
    <x v="11"/>
    <x v="11"/>
    <x v="29"/>
  </r>
  <r>
    <x v="7192"/>
    <x v="5"/>
    <x v="1"/>
    <x v="5"/>
    <x v="2"/>
    <x v="0"/>
    <n v="3576.85"/>
    <n v="64.383299999999991"/>
    <n v="4"/>
    <n v="14307.4"/>
    <x v="7189"/>
    <n v="1.02"/>
    <n v="133"/>
    <x v="146"/>
    <x v="4"/>
    <x v="4"/>
    <x v="4"/>
    <x v="28"/>
  </r>
  <r>
    <x v="7193"/>
    <x v="7"/>
    <x v="0"/>
    <x v="7"/>
    <x v="2"/>
    <x v="0"/>
    <n v="15547.27"/>
    <n v="279.85086000000001"/>
    <n v="2"/>
    <n v="31094.54"/>
    <x v="7190"/>
    <n v="3.33"/>
    <n v="334"/>
    <x v="159"/>
    <x v="7"/>
    <x v="7"/>
    <x v="7"/>
    <x v="19"/>
  </r>
  <r>
    <x v="7194"/>
    <x v="1"/>
    <x v="1"/>
    <x v="1"/>
    <x v="2"/>
    <x v="4"/>
    <n v="7760.7"/>
    <n v="139.6926"/>
    <n v="5"/>
    <n v="38803.5"/>
    <x v="7191"/>
    <n v="2.1"/>
    <n v="1603"/>
    <x v="89"/>
    <x v="2"/>
    <x v="2"/>
    <x v="2"/>
    <x v="24"/>
  </r>
  <r>
    <x v="7195"/>
    <x v="7"/>
    <x v="0"/>
    <x v="7"/>
    <x v="0"/>
    <x v="1"/>
    <n v="14840.56"/>
    <n v="267.13007999999996"/>
    <n v="2"/>
    <n v="29681.119999999999"/>
    <x v="7192"/>
    <n v="1.56"/>
    <n v="1895"/>
    <x v="140"/>
    <x v="1"/>
    <x v="1"/>
    <x v="1"/>
    <x v="23"/>
  </r>
  <r>
    <x v="7196"/>
    <x v="0"/>
    <x v="0"/>
    <x v="0"/>
    <x v="2"/>
    <x v="5"/>
    <n v="3844.44"/>
    <n v="69.199919999999992"/>
    <n v="3"/>
    <n v="11533.32"/>
    <x v="7193"/>
    <n v="4.95"/>
    <n v="3812"/>
    <x v="179"/>
    <x v="6"/>
    <x v="6"/>
    <x v="6"/>
    <x v="18"/>
  </r>
  <r>
    <x v="7197"/>
    <x v="3"/>
    <x v="3"/>
    <x v="3"/>
    <x v="2"/>
    <x v="1"/>
    <n v="5990.25"/>
    <n v="107.82449999999999"/>
    <n v="4"/>
    <n v="23961"/>
    <x v="7194"/>
    <n v="3.77"/>
    <n v="1175"/>
    <x v="42"/>
    <x v="11"/>
    <x v="11"/>
    <x v="11"/>
    <x v="23"/>
  </r>
  <r>
    <x v="7198"/>
    <x v="3"/>
    <x v="3"/>
    <x v="3"/>
    <x v="0"/>
    <x v="3"/>
    <n v="16188"/>
    <n v="291.38399999999996"/>
    <n v="1"/>
    <n v="16188"/>
    <x v="7195"/>
    <n v="1.56"/>
    <n v="3362"/>
    <x v="339"/>
    <x v="11"/>
    <x v="11"/>
    <x v="11"/>
    <x v="12"/>
  </r>
  <r>
    <x v="7199"/>
    <x v="2"/>
    <x v="2"/>
    <x v="2"/>
    <x v="0"/>
    <x v="0"/>
    <n v="2694.01"/>
    <n v="48.492179999999998"/>
    <n v="4"/>
    <n v="10776.04"/>
    <x v="7196"/>
    <n v="2.93"/>
    <n v="2768"/>
    <x v="82"/>
    <x v="7"/>
    <x v="7"/>
    <x v="7"/>
    <x v="4"/>
  </r>
  <r>
    <x v="7200"/>
    <x v="2"/>
    <x v="2"/>
    <x v="2"/>
    <x v="0"/>
    <x v="0"/>
    <n v="16273.01"/>
    <n v="292.91417999999999"/>
    <n v="3"/>
    <n v="48819.03"/>
    <x v="7197"/>
    <n v="3.59"/>
    <n v="4052"/>
    <x v="125"/>
    <x v="2"/>
    <x v="2"/>
    <x v="2"/>
    <x v="17"/>
  </r>
  <r>
    <x v="7201"/>
    <x v="0"/>
    <x v="0"/>
    <x v="0"/>
    <x v="2"/>
    <x v="2"/>
    <n v="15042"/>
    <n v="270.75599999999997"/>
    <n v="3"/>
    <n v="45126"/>
    <x v="7198"/>
    <n v="4.2"/>
    <n v="627"/>
    <x v="355"/>
    <x v="10"/>
    <x v="10"/>
    <x v="10"/>
    <x v="6"/>
  </r>
  <r>
    <x v="7202"/>
    <x v="6"/>
    <x v="4"/>
    <x v="6"/>
    <x v="1"/>
    <x v="4"/>
    <n v="7043.29"/>
    <n v="126.77922"/>
    <n v="3"/>
    <n v="21129.87"/>
    <x v="7199"/>
    <n v="1.07"/>
    <n v="3858"/>
    <x v="239"/>
    <x v="5"/>
    <x v="5"/>
    <x v="5"/>
    <x v="16"/>
  </r>
  <r>
    <x v="7203"/>
    <x v="4"/>
    <x v="0"/>
    <x v="4"/>
    <x v="2"/>
    <x v="1"/>
    <n v="1318.97"/>
    <n v="23.74146"/>
    <n v="5"/>
    <n v="6594.85"/>
    <x v="7200"/>
    <n v="4.08"/>
    <n v="1148"/>
    <x v="46"/>
    <x v="0"/>
    <x v="0"/>
    <x v="0"/>
    <x v="25"/>
  </r>
  <r>
    <x v="7204"/>
    <x v="7"/>
    <x v="0"/>
    <x v="7"/>
    <x v="0"/>
    <x v="0"/>
    <n v="15116.3"/>
    <n v="272.09339999999997"/>
    <n v="2"/>
    <n v="30232.6"/>
    <x v="7201"/>
    <n v="1.48"/>
    <n v="2297"/>
    <x v="73"/>
    <x v="4"/>
    <x v="4"/>
    <x v="4"/>
    <x v="0"/>
  </r>
  <r>
    <x v="7205"/>
    <x v="0"/>
    <x v="0"/>
    <x v="0"/>
    <x v="1"/>
    <x v="4"/>
    <n v="13702.81"/>
    <n v="246.65057999999996"/>
    <n v="1"/>
    <n v="13702.81"/>
    <x v="7202"/>
    <n v="2.77"/>
    <n v="496"/>
    <x v="173"/>
    <x v="5"/>
    <x v="5"/>
    <x v="5"/>
    <x v="3"/>
  </r>
  <r>
    <x v="7206"/>
    <x v="6"/>
    <x v="4"/>
    <x v="6"/>
    <x v="2"/>
    <x v="3"/>
    <n v="7629.39"/>
    <n v="137.32901999999999"/>
    <n v="1"/>
    <n v="7629.39"/>
    <x v="7203"/>
    <n v="4.3600000000000003"/>
    <n v="722"/>
    <x v="320"/>
    <x v="10"/>
    <x v="10"/>
    <x v="10"/>
    <x v="5"/>
  </r>
  <r>
    <x v="7207"/>
    <x v="8"/>
    <x v="3"/>
    <x v="8"/>
    <x v="0"/>
    <x v="3"/>
    <n v="9345.76"/>
    <n v="168.22368"/>
    <n v="2"/>
    <n v="18691.52"/>
    <x v="7204"/>
    <n v="4.2300000000000004"/>
    <n v="3605"/>
    <x v="106"/>
    <x v="3"/>
    <x v="3"/>
    <x v="3"/>
    <x v="1"/>
  </r>
  <r>
    <x v="7208"/>
    <x v="2"/>
    <x v="2"/>
    <x v="2"/>
    <x v="2"/>
    <x v="2"/>
    <n v="7628.68"/>
    <n v="137.31623999999999"/>
    <n v="5"/>
    <n v="38143.4"/>
    <x v="7205"/>
    <n v="4.67"/>
    <n v="1095"/>
    <x v="333"/>
    <x v="8"/>
    <x v="8"/>
    <x v="8"/>
    <x v="26"/>
  </r>
  <r>
    <x v="7209"/>
    <x v="6"/>
    <x v="4"/>
    <x v="6"/>
    <x v="1"/>
    <x v="1"/>
    <n v="3706.46"/>
    <n v="66.716279999999998"/>
    <n v="5"/>
    <n v="18532.3"/>
    <x v="7206"/>
    <n v="3.74"/>
    <n v="3137"/>
    <x v="98"/>
    <x v="8"/>
    <x v="8"/>
    <x v="8"/>
    <x v="19"/>
  </r>
  <r>
    <x v="7210"/>
    <x v="6"/>
    <x v="4"/>
    <x v="6"/>
    <x v="2"/>
    <x v="5"/>
    <n v="12991.66"/>
    <n v="233.84987999999998"/>
    <n v="4"/>
    <n v="51966.64"/>
    <x v="7207"/>
    <n v="2.81"/>
    <n v="169"/>
    <x v="232"/>
    <x v="6"/>
    <x v="6"/>
    <x v="6"/>
    <x v="25"/>
  </r>
  <r>
    <x v="7211"/>
    <x v="1"/>
    <x v="1"/>
    <x v="1"/>
    <x v="2"/>
    <x v="4"/>
    <n v="19044.41"/>
    <n v="342.79937999999999"/>
    <n v="1"/>
    <n v="19044.41"/>
    <x v="7208"/>
    <n v="4.95"/>
    <n v="4645"/>
    <x v="309"/>
    <x v="1"/>
    <x v="1"/>
    <x v="1"/>
    <x v="24"/>
  </r>
  <r>
    <x v="7212"/>
    <x v="4"/>
    <x v="0"/>
    <x v="4"/>
    <x v="0"/>
    <x v="0"/>
    <n v="5879.51"/>
    <n v="105.83117999999999"/>
    <n v="3"/>
    <n v="17638.53"/>
    <x v="7209"/>
    <n v="4.16"/>
    <n v="2934"/>
    <x v="353"/>
    <x v="11"/>
    <x v="11"/>
    <x v="11"/>
    <x v="0"/>
  </r>
  <r>
    <x v="7213"/>
    <x v="2"/>
    <x v="2"/>
    <x v="2"/>
    <x v="2"/>
    <x v="0"/>
    <n v="4319.1899999999996"/>
    <n v="77.745419999999982"/>
    <n v="4"/>
    <n v="17276.759999999998"/>
    <x v="7210"/>
    <n v="1.76"/>
    <n v="2280"/>
    <x v="72"/>
    <x v="11"/>
    <x v="11"/>
    <x v="11"/>
    <x v="20"/>
  </r>
  <r>
    <x v="7214"/>
    <x v="4"/>
    <x v="0"/>
    <x v="4"/>
    <x v="0"/>
    <x v="5"/>
    <n v="8721.32"/>
    <n v="156.98375999999999"/>
    <n v="4"/>
    <n v="34885.279999999999"/>
    <x v="7211"/>
    <n v="3.37"/>
    <n v="145"/>
    <x v="283"/>
    <x v="0"/>
    <x v="0"/>
    <x v="0"/>
    <x v="3"/>
  </r>
  <r>
    <x v="7215"/>
    <x v="8"/>
    <x v="3"/>
    <x v="8"/>
    <x v="2"/>
    <x v="2"/>
    <n v="8748.33"/>
    <n v="157.46993999999998"/>
    <n v="5"/>
    <n v="43741.65"/>
    <x v="7212"/>
    <n v="3.28"/>
    <n v="4151"/>
    <x v="349"/>
    <x v="9"/>
    <x v="9"/>
    <x v="9"/>
    <x v="15"/>
  </r>
  <r>
    <x v="7216"/>
    <x v="1"/>
    <x v="1"/>
    <x v="1"/>
    <x v="2"/>
    <x v="5"/>
    <n v="12621.51"/>
    <n v="227.18717999999998"/>
    <n v="1"/>
    <n v="12621.51"/>
    <x v="7213"/>
    <n v="4.29"/>
    <n v="2752"/>
    <x v="244"/>
    <x v="3"/>
    <x v="3"/>
    <x v="3"/>
    <x v="22"/>
  </r>
  <r>
    <x v="7217"/>
    <x v="0"/>
    <x v="0"/>
    <x v="0"/>
    <x v="1"/>
    <x v="0"/>
    <n v="5872.4"/>
    <n v="105.70319999999998"/>
    <n v="5"/>
    <n v="29362"/>
    <x v="7214"/>
    <n v="3.76"/>
    <n v="417"/>
    <x v="164"/>
    <x v="8"/>
    <x v="8"/>
    <x v="8"/>
    <x v="0"/>
  </r>
  <r>
    <x v="7218"/>
    <x v="3"/>
    <x v="3"/>
    <x v="3"/>
    <x v="2"/>
    <x v="4"/>
    <n v="11950.95"/>
    <n v="215.11709999999999"/>
    <n v="4"/>
    <n v="47803.8"/>
    <x v="7215"/>
    <n v="1.46"/>
    <n v="437"/>
    <x v="299"/>
    <x v="0"/>
    <x v="0"/>
    <x v="0"/>
    <x v="13"/>
  </r>
  <r>
    <x v="7219"/>
    <x v="6"/>
    <x v="4"/>
    <x v="6"/>
    <x v="0"/>
    <x v="2"/>
    <n v="749.32"/>
    <n v="13.48776"/>
    <n v="4"/>
    <n v="2997.28"/>
    <x v="7216"/>
    <n v="3.81"/>
    <n v="4477"/>
    <x v="243"/>
    <x v="5"/>
    <x v="5"/>
    <x v="5"/>
    <x v="27"/>
  </r>
  <r>
    <x v="7220"/>
    <x v="3"/>
    <x v="3"/>
    <x v="3"/>
    <x v="1"/>
    <x v="1"/>
    <n v="18995.62"/>
    <n v="341.92115999999993"/>
    <n v="2"/>
    <n v="37991.24"/>
    <x v="7217"/>
    <n v="2.42"/>
    <n v="322"/>
    <x v="230"/>
    <x v="7"/>
    <x v="7"/>
    <x v="7"/>
    <x v="8"/>
  </r>
  <r>
    <x v="7221"/>
    <x v="4"/>
    <x v="0"/>
    <x v="4"/>
    <x v="1"/>
    <x v="3"/>
    <n v="4920.68"/>
    <n v="88.572239999999994"/>
    <n v="4"/>
    <n v="19682.72"/>
    <x v="7218"/>
    <n v="4.07"/>
    <n v="3270"/>
    <x v="265"/>
    <x v="6"/>
    <x v="6"/>
    <x v="6"/>
    <x v="28"/>
  </r>
  <r>
    <x v="7222"/>
    <x v="2"/>
    <x v="2"/>
    <x v="2"/>
    <x v="0"/>
    <x v="2"/>
    <n v="4653.71"/>
    <n v="83.766779999999997"/>
    <n v="3"/>
    <n v="13961.13"/>
    <x v="7219"/>
    <n v="4.9800000000000004"/>
    <n v="1100"/>
    <x v="26"/>
    <x v="2"/>
    <x v="2"/>
    <x v="2"/>
    <x v="9"/>
  </r>
  <r>
    <x v="7223"/>
    <x v="0"/>
    <x v="0"/>
    <x v="0"/>
    <x v="1"/>
    <x v="1"/>
    <n v="4412.32"/>
    <n v="79.421759999999992"/>
    <n v="1"/>
    <n v="4412.32"/>
    <x v="7220"/>
    <n v="3.47"/>
    <n v="669"/>
    <x v="184"/>
    <x v="10"/>
    <x v="10"/>
    <x v="10"/>
    <x v="10"/>
  </r>
  <r>
    <x v="7224"/>
    <x v="3"/>
    <x v="3"/>
    <x v="3"/>
    <x v="0"/>
    <x v="5"/>
    <n v="17650.55"/>
    <n v="317.70989999999995"/>
    <n v="2"/>
    <n v="35301.1"/>
    <x v="7221"/>
    <n v="2.74"/>
    <n v="2310"/>
    <x v="321"/>
    <x v="5"/>
    <x v="5"/>
    <x v="5"/>
    <x v="30"/>
  </r>
  <r>
    <x v="7225"/>
    <x v="0"/>
    <x v="0"/>
    <x v="0"/>
    <x v="2"/>
    <x v="0"/>
    <n v="9775.76"/>
    <n v="175.96367999999998"/>
    <n v="2"/>
    <n v="19551.52"/>
    <x v="7222"/>
    <n v="1.61"/>
    <n v="307"/>
    <x v="97"/>
    <x v="0"/>
    <x v="0"/>
    <x v="0"/>
    <x v="28"/>
  </r>
  <r>
    <x v="7226"/>
    <x v="8"/>
    <x v="3"/>
    <x v="8"/>
    <x v="0"/>
    <x v="3"/>
    <n v="14498.65"/>
    <n v="260.97569999999996"/>
    <n v="5"/>
    <n v="72493.25"/>
    <x v="7223"/>
    <n v="2.1800000000000002"/>
    <n v="2483"/>
    <x v="145"/>
    <x v="7"/>
    <x v="7"/>
    <x v="7"/>
    <x v="20"/>
  </r>
  <r>
    <x v="7227"/>
    <x v="1"/>
    <x v="1"/>
    <x v="1"/>
    <x v="0"/>
    <x v="4"/>
    <n v="10473.07"/>
    <n v="188.51525999999998"/>
    <n v="5"/>
    <n v="52365.35"/>
    <x v="7224"/>
    <n v="2.54"/>
    <n v="2131"/>
    <x v="179"/>
    <x v="6"/>
    <x v="6"/>
    <x v="6"/>
    <x v="18"/>
  </r>
  <r>
    <x v="7228"/>
    <x v="9"/>
    <x v="1"/>
    <x v="9"/>
    <x v="2"/>
    <x v="4"/>
    <n v="18036.53"/>
    <n v="324.65753999999993"/>
    <n v="4"/>
    <n v="72146.12"/>
    <x v="7225"/>
    <n v="2.66"/>
    <n v="2897"/>
    <x v="141"/>
    <x v="0"/>
    <x v="0"/>
    <x v="0"/>
    <x v="27"/>
  </r>
  <r>
    <x v="7229"/>
    <x v="8"/>
    <x v="3"/>
    <x v="8"/>
    <x v="0"/>
    <x v="4"/>
    <n v="11828.54"/>
    <n v="212.91372000000001"/>
    <n v="3"/>
    <n v="35485.620000000003"/>
    <x v="7226"/>
    <n v="2.67"/>
    <n v="2726"/>
    <x v="86"/>
    <x v="5"/>
    <x v="5"/>
    <x v="5"/>
    <x v="22"/>
  </r>
  <r>
    <x v="7230"/>
    <x v="1"/>
    <x v="1"/>
    <x v="1"/>
    <x v="0"/>
    <x v="0"/>
    <n v="3304.44"/>
    <n v="59.47992"/>
    <n v="4"/>
    <n v="13217.76"/>
    <x v="7227"/>
    <n v="2.17"/>
    <n v="370"/>
    <x v="56"/>
    <x v="10"/>
    <x v="10"/>
    <x v="10"/>
    <x v="23"/>
  </r>
  <r>
    <x v="7231"/>
    <x v="5"/>
    <x v="1"/>
    <x v="5"/>
    <x v="1"/>
    <x v="2"/>
    <n v="17274.86"/>
    <n v="310.94747999999998"/>
    <n v="1"/>
    <n v="17274.86"/>
    <x v="7228"/>
    <n v="3.19"/>
    <n v="1749"/>
    <x v="127"/>
    <x v="6"/>
    <x v="6"/>
    <x v="6"/>
    <x v="0"/>
  </r>
  <r>
    <x v="7232"/>
    <x v="0"/>
    <x v="0"/>
    <x v="0"/>
    <x v="2"/>
    <x v="5"/>
    <n v="13258.31"/>
    <n v="238.64957999999999"/>
    <n v="1"/>
    <n v="13258.31"/>
    <x v="7229"/>
    <n v="3.94"/>
    <n v="3597"/>
    <x v="283"/>
    <x v="0"/>
    <x v="0"/>
    <x v="0"/>
    <x v="3"/>
  </r>
  <r>
    <x v="7233"/>
    <x v="1"/>
    <x v="1"/>
    <x v="1"/>
    <x v="0"/>
    <x v="0"/>
    <n v="10819.44"/>
    <n v="194.74992"/>
    <n v="5"/>
    <n v="54097.2"/>
    <x v="7230"/>
    <n v="1.19"/>
    <n v="3783"/>
    <x v="165"/>
    <x v="7"/>
    <x v="7"/>
    <x v="7"/>
    <x v="21"/>
  </r>
  <r>
    <x v="7234"/>
    <x v="5"/>
    <x v="1"/>
    <x v="5"/>
    <x v="0"/>
    <x v="2"/>
    <n v="13086.68"/>
    <n v="235.56023999999999"/>
    <n v="1"/>
    <n v="13086.68"/>
    <x v="7231"/>
    <n v="4.42"/>
    <n v="410"/>
    <x v="111"/>
    <x v="6"/>
    <x v="6"/>
    <x v="6"/>
    <x v="13"/>
  </r>
  <r>
    <x v="7235"/>
    <x v="4"/>
    <x v="0"/>
    <x v="4"/>
    <x v="0"/>
    <x v="3"/>
    <n v="1853.61"/>
    <n v="33.364979999999996"/>
    <n v="1"/>
    <n v="1853.61"/>
    <x v="7232"/>
    <n v="2.74"/>
    <n v="1175"/>
    <x v="46"/>
    <x v="0"/>
    <x v="0"/>
    <x v="0"/>
    <x v="25"/>
  </r>
  <r>
    <x v="7236"/>
    <x v="8"/>
    <x v="3"/>
    <x v="8"/>
    <x v="0"/>
    <x v="3"/>
    <n v="14452.05"/>
    <n v="260.13689999999997"/>
    <n v="3"/>
    <n v="43356.15"/>
    <x v="7233"/>
    <n v="4.82"/>
    <n v="1410"/>
    <x v="73"/>
    <x v="4"/>
    <x v="4"/>
    <x v="4"/>
    <x v="0"/>
  </r>
  <r>
    <x v="7237"/>
    <x v="1"/>
    <x v="1"/>
    <x v="1"/>
    <x v="2"/>
    <x v="1"/>
    <n v="6864.06"/>
    <n v="123.55307999999999"/>
    <n v="4"/>
    <n v="27456.240000000002"/>
    <x v="7234"/>
    <n v="3.93"/>
    <n v="2131"/>
    <x v="102"/>
    <x v="3"/>
    <x v="3"/>
    <x v="3"/>
    <x v="26"/>
  </r>
  <r>
    <x v="7238"/>
    <x v="7"/>
    <x v="0"/>
    <x v="7"/>
    <x v="2"/>
    <x v="4"/>
    <n v="19286.52"/>
    <n v="347.15735999999998"/>
    <n v="1"/>
    <n v="19286.52"/>
    <x v="7235"/>
    <n v="2.36"/>
    <n v="4009"/>
    <x v="326"/>
    <x v="10"/>
    <x v="10"/>
    <x v="10"/>
    <x v="7"/>
  </r>
  <r>
    <x v="7239"/>
    <x v="0"/>
    <x v="0"/>
    <x v="0"/>
    <x v="0"/>
    <x v="4"/>
    <n v="13397.29"/>
    <n v="241.15122"/>
    <n v="2"/>
    <n v="26794.58"/>
    <x v="7236"/>
    <n v="3.07"/>
    <n v="2736"/>
    <x v="251"/>
    <x v="4"/>
    <x v="4"/>
    <x v="4"/>
    <x v="15"/>
  </r>
  <r>
    <x v="7240"/>
    <x v="4"/>
    <x v="0"/>
    <x v="4"/>
    <x v="1"/>
    <x v="0"/>
    <n v="10875.96"/>
    <n v="195.76727999999997"/>
    <n v="3"/>
    <n v="32627.88"/>
    <x v="7237"/>
    <n v="2.4"/>
    <n v="233"/>
    <x v="341"/>
    <x v="0"/>
    <x v="0"/>
    <x v="0"/>
    <x v="19"/>
  </r>
  <r>
    <x v="7241"/>
    <x v="3"/>
    <x v="3"/>
    <x v="3"/>
    <x v="2"/>
    <x v="2"/>
    <n v="3144.19"/>
    <n v="56.595419999999997"/>
    <n v="1"/>
    <n v="3144.19"/>
    <x v="7238"/>
    <n v="1.62"/>
    <n v="2039"/>
    <x v="237"/>
    <x v="4"/>
    <x v="4"/>
    <x v="4"/>
    <x v="17"/>
  </r>
  <r>
    <x v="7242"/>
    <x v="1"/>
    <x v="1"/>
    <x v="1"/>
    <x v="0"/>
    <x v="3"/>
    <n v="11949.59"/>
    <n v="215.09261999999998"/>
    <n v="5"/>
    <n v="59747.95"/>
    <x v="7239"/>
    <n v="2.5"/>
    <n v="2942"/>
    <x v="350"/>
    <x v="6"/>
    <x v="6"/>
    <x v="6"/>
    <x v="14"/>
  </r>
  <r>
    <x v="7243"/>
    <x v="5"/>
    <x v="1"/>
    <x v="5"/>
    <x v="0"/>
    <x v="1"/>
    <n v="14344.31"/>
    <n v="258.19757999999996"/>
    <n v="4"/>
    <n v="57377.24"/>
    <x v="7240"/>
    <n v="1.41"/>
    <n v="3829"/>
    <x v="132"/>
    <x v="6"/>
    <x v="6"/>
    <x v="6"/>
    <x v="8"/>
  </r>
  <r>
    <x v="7244"/>
    <x v="3"/>
    <x v="3"/>
    <x v="3"/>
    <x v="2"/>
    <x v="2"/>
    <n v="16106.43"/>
    <n v="289.91573999999997"/>
    <n v="5"/>
    <n v="80532.149999999994"/>
    <x v="7241"/>
    <n v="1.21"/>
    <n v="3499"/>
    <x v="135"/>
    <x v="9"/>
    <x v="9"/>
    <x v="9"/>
    <x v="24"/>
  </r>
  <r>
    <x v="7245"/>
    <x v="9"/>
    <x v="1"/>
    <x v="9"/>
    <x v="0"/>
    <x v="1"/>
    <n v="16128.05"/>
    <n v="290.30489999999998"/>
    <n v="2"/>
    <n v="32256.1"/>
    <x v="7242"/>
    <n v="4.58"/>
    <n v="3709"/>
    <x v="337"/>
    <x v="9"/>
    <x v="9"/>
    <x v="9"/>
    <x v="17"/>
  </r>
  <r>
    <x v="7246"/>
    <x v="7"/>
    <x v="0"/>
    <x v="7"/>
    <x v="1"/>
    <x v="4"/>
    <n v="8136.16"/>
    <n v="146.45087999999998"/>
    <n v="1"/>
    <n v="8136.16"/>
    <x v="7243"/>
    <n v="3.19"/>
    <n v="1202"/>
    <x v="333"/>
    <x v="8"/>
    <x v="8"/>
    <x v="8"/>
    <x v="26"/>
  </r>
  <r>
    <x v="7247"/>
    <x v="2"/>
    <x v="2"/>
    <x v="2"/>
    <x v="0"/>
    <x v="3"/>
    <n v="19359.68"/>
    <n v="348.47423999999995"/>
    <n v="3"/>
    <n v="58079.040000000001"/>
    <x v="7244"/>
    <n v="2"/>
    <n v="795"/>
    <x v="225"/>
    <x v="5"/>
    <x v="5"/>
    <x v="5"/>
    <x v="14"/>
  </r>
  <r>
    <x v="7248"/>
    <x v="1"/>
    <x v="1"/>
    <x v="1"/>
    <x v="1"/>
    <x v="3"/>
    <n v="10368.879999999999"/>
    <n v="186.63983999999996"/>
    <n v="2"/>
    <n v="20737.759999999998"/>
    <x v="7245"/>
    <n v="4.16"/>
    <n v="3794"/>
    <x v="138"/>
    <x v="0"/>
    <x v="0"/>
    <x v="0"/>
    <x v="8"/>
  </r>
  <r>
    <x v="7249"/>
    <x v="1"/>
    <x v="1"/>
    <x v="1"/>
    <x v="0"/>
    <x v="3"/>
    <n v="10248.969999999999"/>
    <n v="184.48145999999997"/>
    <n v="1"/>
    <n v="10248.969999999999"/>
    <x v="7246"/>
    <n v="4.46"/>
    <n v="1922"/>
    <x v="333"/>
    <x v="8"/>
    <x v="8"/>
    <x v="8"/>
    <x v="26"/>
  </r>
  <r>
    <x v="7250"/>
    <x v="7"/>
    <x v="0"/>
    <x v="7"/>
    <x v="0"/>
    <x v="4"/>
    <n v="2081.52"/>
    <n v="37.467359999999999"/>
    <n v="1"/>
    <n v="2081.52"/>
    <x v="7247"/>
    <n v="1.72"/>
    <n v="2715"/>
    <x v="169"/>
    <x v="10"/>
    <x v="10"/>
    <x v="10"/>
    <x v="19"/>
  </r>
  <r>
    <x v="7251"/>
    <x v="2"/>
    <x v="2"/>
    <x v="2"/>
    <x v="0"/>
    <x v="3"/>
    <n v="15442.05"/>
    <n v="277.95689999999996"/>
    <n v="3"/>
    <n v="46326.15"/>
    <x v="7248"/>
    <n v="3.92"/>
    <n v="349"/>
    <x v="184"/>
    <x v="10"/>
    <x v="10"/>
    <x v="10"/>
    <x v="10"/>
  </r>
  <r>
    <x v="7252"/>
    <x v="8"/>
    <x v="3"/>
    <x v="8"/>
    <x v="0"/>
    <x v="0"/>
    <n v="10849.12"/>
    <n v="195.28415999999999"/>
    <n v="5"/>
    <n v="54245.599999999999"/>
    <x v="7249"/>
    <n v="2.29"/>
    <n v="4192"/>
    <x v="88"/>
    <x v="7"/>
    <x v="7"/>
    <x v="7"/>
    <x v="23"/>
  </r>
  <r>
    <x v="7253"/>
    <x v="3"/>
    <x v="3"/>
    <x v="3"/>
    <x v="1"/>
    <x v="3"/>
    <n v="6121.26"/>
    <n v="110.18267999999999"/>
    <n v="5"/>
    <n v="30606.3"/>
    <x v="7250"/>
    <n v="2.9"/>
    <n v="3894"/>
    <x v="320"/>
    <x v="10"/>
    <x v="10"/>
    <x v="10"/>
    <x v="5"/>
  </r>
  <r>
    <x v="7254"/>
    <x v="0"/>
    <x v="0"/>
    <x v="0"/>
    <x v="1"/>
    <x v="5"/>
    <n v="9208.93"/>
    <n v="165.76074"/>
    <n v="4"/>
    <n v="36835.72"/>
    <x v="7251"/>
    <n v="2.84"/>
    <n v="2641"/>
    <x v="186"/>
    <x v="1"/>
    <x v="1"/>
    <x v="1"/>
    <x v="4"/>
  </r>
  <r>
    <x v="7255"/>
    <x v="4"/>
    <x v="0"/>
    <x v="4"/>
    <x v="0"/>
    <x v="1"/>
    <n v="17407.82"/>
    <n v="313.34075999999999"/>
    <n v="5"/>
    <n v="87039.1"/>
    <x v="7252"/>
    <n v="3.99"/>
    <n v="318"/>
    <x v="193"/>
    <x v="7"/>
    <x v="7"/>
    <x v="7"/>
    <x v="2"/>
  </r>
  <r>
    <x v="7256"/>
    <x v="7"/>
    <x v="0"/>
    <x v="7"/>
    <x v="1"/>
    <x v="4"/>
    <n v="995.01"/>
    <n v="17.910179999999997"/>
    <n v="2"/>
    <n v="1990.02"/>
    <x v="7253"/>
    <n v="1.37"/>
    <n v="578"/>
    <x v="201"/>
    <x v="2"/>
    <x v="2"/>
    <x v="2"/>
    <x v="8"/>
  </r>
  <r>
    <x v="7257"/>
    <x v="4"/>
    <x v="0"/>
    <x v="4"/>
    <x v="2"/>
    <x v="5"/>
    <n v="2260.5300000000002"/>
    <n v="40.689540000000001"/>
    <n v="5"/>
    <n v="11302.65"/>
    <x v="7254"/>
    <n v="4.6399999999999997"/>
    <n v="4988"/>
    <x v="242"/>
    <x v="6"/>
    <x v="6"/>
    <x v="6"/>
    <x v="30"/>
  </r>
  <r>
    <x v="7258"/>
    <x v="2"/>
    <x v="2"/>
    <x v="2"/>
    <x v="0"/>
    <x v="0"/>
    <n v="7882.76"/>
    <n v="141.88968"/>
    <n v="3"/>
    <n v="23648.28"/>
    <x v="7255"/>
    <n v="3"/>
    <n v="1608"/>
    <x v="176"/>
    <x v="6"/>
    <x v="6"/>
    <x v="6"/>
    <x v="9"/>
  </r>
  <r>
    <x v="7259"/>
    <x v="4"/>
    <x v="0"/>
    <x v="4"/>
    <x v="0"/>
    <x v="4"/>
    <n v="8774.92"/>
    <n v="157.94855999999999"/>
    <n v="5"/>
    <n v="43874.6"/>
    <x v="7256"/>
    <n v="4.8"/>
    <n v="4800"/>
    <x v="214"/>
    <x v="10"/>
    <x v="10"/>
    <x v="10"/>
    <x v="27"/>
  </r>
  <r>
    <x v="7260"/>
    <x v="4"/>
    <x v="0"/>
    <x v="4"/>
    <x v="0"/>
    <x v="3"/>
    <n v="3386.43"/>
    <n v="60.955739999999992"/>
    <n v="3"/>
    <n v="10159.290000000001"/>
    <x v="7257"/>
    <n v="3.69"/>
    <n v="3272"/>
    <x v="153"/>
    <x v="10"/>
    <x v="10"/>
    <x v="10"/>
    <x v="13"/>
  </r>
  <r>
    <x v="7261"/>
    <x v="6"/>
    <x v="4"/>
    <x v="6"/>
    <x v="2"/>
    <x v="0"/>
    <n v="14114.74"/>
    <n v="254.06531999999999"/>
    <n v="2"/>
    <n v="28229.48"/>
    <x v="7258"/>
    <n v="4.99"/>
    <n v="3926"/>
    <x v="238"/>
    <x v="1"/>
    <x v="1"/>
    <x v="1"/>
    <x v="14"/>
  </r>
  <r>
    <x v="7262"/>
    <x v="6"/>
    <x v="4"/>
    <x v="6"/>
    <x v="1"/>
    <x v="3"/>
    <n v="6919.05"/>
    <n v="124.54289999999999"/>
    <n v="4"/>
    <n v="27676.2"/>
    <x v="7259"/>
    <n v="1.37"/>
    <n v="4931"/>
    <x v="226"/>
    <x v="4"/>
    <x v="4"/>
    <x v="4"/>
    <x v="3"/>
  </r>
  <r>
    <x v="7263"/>
    <x v="9"/>
    <x v="1"/>
    <x v="9"/>
    <x v="0"/>
    <x v="1"/>
    <n v="14933.67"/>
    <n v="268.80606"/>
    <n v="5"/>
    <n v="74668.350000000006"/>
    <x v="7260"/>
    <n v="3.84"/>
    <n v="671"/>
    <x v="344"/>
    <x v="7"/>
    <x v="7"/>
    <x v="7"/>
    <x v="14"/>
  </r>
  <r>
    <x v="7264"/>
    <x v="6"/>
    <x v="4"/>
    <x v="6"/>
    <x v="2"/>
    <x v="1"/>
    <n v="8707.26"/>
    <n v="156.73067999999998"/>
    <n v="2"/>
    <n v="17414.52"/>
    <x v="7261"/>
    <n v="4.1500000000000004"/>
    <n v="2991"/>
    <x v="355"/>
    <x v="10"/>
    <x v="10"/>
    <x v="10"/>
    <x v="6"/>
  </r>
  <r>
    <x v="7265"/>
    <x v="7"/>
    <x v="0"/>
    <x v="7"/>
    <x v="0"/>
    <x v="1"/>
    <n v="8211.1"/>
    <n v="147.7998"/>
    <n v="4"/>
    <n v="32844.400000000001"/>
    <x v="7262"/>
    <n v="3.93"/>
    <n v="2618"/>
    <x v="24"/>
    <x v="4"/>
    <x v="4"/>
    <x v="4"/>
    <x v="18"/>
  </r>
  <r>
    <x v="7266"/>
    <x v="4"/>
    <x v="0"/>
    <x v="4"/>
    <x v="0"/>
    <x v="0"/>
    <n v="19935.63"/>
    <n v="358.84134"/>
    <n v="4"/>
    <n v="79742.52"/>
    <x v="7263"/>
    <n v="4.6100000000000003"/>
    <n v="3691"/>
    <x v="65"/>
    <x v="6"/>
    <x v="6"/>
    <x v="6"/>
    <x v="22"/>
  </r>
  <r>
    <x v="7267"/>
    <x v="4"/>
    <x v="0"/>
    <x v="4"/>
    <x v="0"/>
    <x v="5"/>
    <n v="13196.01"/>
    <n v="237.52817999999999"/>
    <n v="2"/>
    <n v="26392.02"/>
    <x v="7264"/>
    <n v="1.76"/>
    <n v="1305"/>
    <x v="136"/>
    <x v="0"/>
    <x v="0"/>
    <x v="0"/>
    <x v="30"/>
  </r>
  <r>
    <x v="7268"/>
    <x v="0"/>
    <x v="0"/>
    <x v="0"/>
    <x v="1"/>
    <x v="3"/>
    <n v="14293.42"/>
    <n v="257.28155999999996"/>
    <n v="5"/>
    <n v="71467.100000000006"/>
    <x v="7265"/>
    <n v="4.28"/>
    <n v="3359"/>
    <x v="351"/>
    <x v="11"/>
    <x v="11"/>
    <x v="11"/>
    <x v="3"/>
  </r>
  <r>
    <x v="7269"/>
    <x v="0"/>
    <x v="0"/>
    <x v="0"/>
    <x v="0"/>
    <x v="0"/>
    <n v="4353.74"/>
    <n v="78.367319999999992"/>
    <n v="5"/>
    <n v="21768.7"/>
    <x v="7266"/>
    <n v="2.85"/>
    <n v="3752"/>
    <x v="187"/>
    <x v="3"/>
    <x v="3"/>
    <x v="3"/>
    <x v="21"/>
  </r>
  <r>
    <x v="7270"/>
    <x v="2"/>
    <x v="2"/>
    <x v="2"/>
    <x v="2"/>
    <x v="5"/>
    <n v="17171.34"/>
    <n v="309.08411999999998"/>
    <n v="2"/>
    <n v="34342.68"/>
    <x v="7267"/>
    <n v="2.9"/>
    <n v="4567"/>
    <x v="38"/>
    <x v="10"/>
    <x v="10"/>
    <x v="10"/>
    <x v="15"/>
  </r>
  <r>
    <x v="7271"/>
    <x v="4"/>
    <x v="0"/>
    <x v="4"/>
    <x v="0"/>
    <x v="4"/>
    <n v="16631.73"/>
    <n v="299.37113999999997"/>
    <n v="5"/>
    <n v="83158.649999999994"/>
    <x v="7268"/>
    <n v="2.91"/>
    <n v="311"/>
    <x v="126"/>
    <x v="5"/>
    <x v="5"/>
    <x v="5"/>
    <x v="24"/>
  </r>
  <r>
    <x v="7272"/>
    <x v="3"/>
    <x v="3"/>
    <x v="3"/>
    <x v="0"/>
    <x v="4"/>
    <n v="6713.91"/>
    <n v="120.85037999999999"/>
    <n v="3"/>
    <n v="20141.73"/>
    <x v="7269"/>
    <n v="4.8600000000000003"/>
    <n v="495"/>
    <x v="327"/>
    <x v="4"/>
    <x v="4"/>
    <x v="4"/>
    <x v="5"/>
  </r>
  <r>
    <x v="7273"/>
    <x v="6"/>
    <x v="4"/>
    <x v="6"/>
    <x v="2"/>
    <x v="1"/>
    <n v="8714.32"/>
    <n v="156.85775999999998"/>
    <n v="3"/>
    <n v="26142.959999999999"/>
    <x v="7270"/>
    <n v="4.9400000000000004"/>
    <n v="856"/>
    <x v="302"/>
    <x v="2"/>
    <x v="2"/>
    <x v="2"/>
    <x v="5"/>
  </r>
  <r>
    <x v="7274"/>
    <x v="6"/>
    <x v="4"/>
    <x v="6"/>
    <x v="2"/>
    <x v="0"/>
    <n v="10271.35"/>
    <n v="184.8843"/>
    <n v="5"/>
    <n v="51356.75"/>
    <x v="7271"/>
    <n v="1.97"/>
    <n v="2101"/>
    <x v="124"/>
    <x v="11"/>
    <x v="11"/>
    <x v="11"/>
    <x v="24"/>
  </r>
  <r>
    <x v="7275"/>
    <x v="6"/>
    <x v="4"/>
    <x v="6"/>
    <x v="0"/>
    <x v="1"/>
    <n v="10576.31"/>
    <n v="190.37357999999998"/>
    <n v="5"/>
    <n v="52881.55"/>
    <x v="7272"/>
    <n v="1.85"/>
    <n v="1015"/>
    <x v="255"/>
    <x v="7"/>
    <x v="7"/>
    <x v="7"/>
    <x v="3"/>
  </r>
  <r>
    <x v="7276"/>
    <x v="2"/>
    <x v="2"/>
    <x v="2"/>
    <x v="2"/>
    <x v="4"/>
    <n v="4316"/>
    <n v="77.687999999999988"/>
    <n v="4"/>
    <n v="17264"/>
    <x v="7273"/>
    <n v="1.6"/>
    <n v="2317"/>
    <x v="72"/>
    <x v="11"/>
    <x v="11"/>
    <x v="11"/>
    <x v="20"/>
  </r>
  <r>
    <x v="7277"/>
    <x v="9"/>
    <x v="1"/>
    <x v="9"/>
    <x v="0"/>
    <x v="4"/>
    <n v="15776.13"/>
    <n v="283.97033999999996"/>
    <n v="4"/>
    <n v="63104.52"/>
    <x v="7274"/>
    <n v="1.31"/>
    <n v="4419"/>
    <x v="217"/>
    <x v="10"/>
    <x v="10"/>
    <x v="10"/>
    <x v="22"/>
  </r>
  <r>
    <x v="7278"/>
    <x v="0"/>
    <x v="0"/>
    <x v="0"/>
    <x v="0"/>
    <x v="2"/>
    <n v="1974.44"/>
    <n v="35.539919999999995"/>
    <n v="1"/>
    <n v="1974.44"/>
    <x v="7275"/>
    <n v="2.35"/>
    <n v="392"/>
    <x v="273"/>
    <x v="11"/>
    <x v="11"/>
    <x v="11"/>
    <x v="16"/>
  </r>
  <r>
    <x v="7279"/>
    <x v="7"/>
    <x v="0"/>
    <x v="7"/>
    <x v="0"/>
    <x v="3"/>
    <n v="9728.92"/>
    <n v="175.12055999999998"/>
    <n v="2"/>
    <n v="19457.84"/>
    <x v="7276"/>
    <n v="2.89"/>
    <n v="1156"/>
    <x v="291"/>
    <x v="1"/>
    <x v="1"/>
    <x v="1"/>
    <x v="21"/>
  </r>
  <r>
    <x v="7280"/>
    <x v="8"/>
    <x v="3"/>
    <x v="8"/>
    <x v="1"/>
    <x v="2"/>
    <n v="1450.42"/>
    <n v="26.107559999999999"/>
    <n v="3"/>
    <n v="4351.26"/>
    <x v="7277"/>
    <n v="1.67"/>
    <n v="209"/>
    <x v="219"/>
    <x v="0"/>
    <x v="0"/>
    <x v="0"/>
    <x v="4"/>
  </r>
  <r>
    <x v="7281"/>
    <x v="0"/>
    <x v="0"/>
    <x v="0"/>
    <x v="1"/>
    <x v="2"/>
    <n v="19245.5"/>
    <n v="346.41899999999998"/>
    <n v="5"/>
    <n v="96227.5"/>
    <x v="7278"/>
    <n v="2.6"/>
    <n v="4139"/>
    <x v="199"/>
    <x v="9"/>
    <x v="9"/>
    <x v="9"/>
    <x v="8"/>
  </r>
  <r>
    <x v="7282"/>
    <x v="5"/>
    <x v="1"/>
    <x v="5"/>
    <x v="2"/>
    <x v="0"/>
    <n v="13198.95"/>
    <n v="237.58109999999999"/>
    <n v="4"/>
    <n v="52795.8"/>
    <x v="7279"/>
    <n v="4.4000000000000004"/>
    <n v="4330"/>
    <x v="177"/>
    <x v="8"/>
    <x v="8"/>
    <x v="8"/>
    <x v="20"/>
  </r>
  <r>
    <x v="7283"/>
    <x v="0"/>
    <x v="0"/>
    <x v="0"/>
    <x v="2"/>
    <x v="3"/>
    <n v="11036.71"/>
    <n v="198.66077999999996"/>
    <n v="4"/>
    <n v="44146.84"/>
    <x v="7280"/>
    <n v="1.64"/>
    <n v="755"/>
    <x v="10"/>
    <x v="4"/>
    <x v="4"/>
    <x v="4"/>
    <x v="10"/>
  </r>
  <r>
    <x v="7284"/>
    <x v="1"/>
    <x v="1"/>
    <x v="1"/>
    <x v="1"/>
    <x v="1"/>
    <n v="11395.63"/>
    <n v="205.12133999999998"/>
    <n v="4"/>
    <n v="45582.52"/>
    <x v="7281"/>
    <n v="1.26"/>
    <n v="3659"/>
    <x v="83"/>
    <x v="8"/>
    <x v="8"/>
    <x v="8"/>
    <x v="28"/>
  </r>
  <r>
    <x v="7285"/>
    <x v="6"/>
    <x v="4"/>
    <x v="6"/>
    <x v="0"/>
    <x v="4"/>
    <n v="2035.22"/>
    <n v="36.633959999999995"/>
    <n v="3"/>
    <n v="6105.66"/>
    <x v="7282"/>
    <n v="3.98"/>
    <n v="325"/>
    <x v="20"/>
    <x v="1"/>
    <x v="1"/>
    <x v="1"/>
    <x v="5"/>
  </r>
  <r>
    <x v="7286"/>
    <x v="5"/>
    <x v="1"/>
    <x v="5"/>
    <x v="0"/>
    <x v="3"/>
    <n v="15538.85"/>
    <n v="279.69929999999999"/>
    <n v="1"/>
    <n v="15538.85"/>
    <x v="7283"/>
    <n v="4.04"/>
    <n v="3975"/>
    <x v="136"/>
    <x v="0"/>
    <x v="0"/>
    <x v="0"/>
    <x v="30"/>
  </r>
  <r>
    <x v="7287"/>
    <x v="4"/>
    <x v="0"/>
    <x v="4"/>
    <x v="0"/>
    <x v="1"/>
    <n v="11231.41"/>
    <n v="202.16537999999997"/>
    <n v="1"/>
    <n v="11231.41"/>
    <x v="7284"/>
    <n v="4.0999999999999996"/>
    <n v="717"/>
    <x v="207"/>
    <x v="9"/>
    <x v="9"/>
    <x v="9"/>
    <x v="21"/>
  </r>
  <r>
    <x v="7288"/>
    <x v="3"/>
    <x v="3"/>
    <x v="3"/>
    <x v="1"/>
    <x v="2"/>
    <n v="18867.16"/>
    <n v="339.60888"/>
    <n v="1"/>
    <n v="18867.16"/>
    <x v="7285"/>
    <n v="4.32"/>
    <n v="1177"/>
    <x v="8"/>
    <x v="5"/>
    <x v="5"/>
    <x v="5"/>
    <x v="8"/>
  </r>
  <r>
    <x v="7289"/>
    <x v="7"/>
    <x v="0"/>
    <x v="7"/>
    <x v="0"/>
    <x v="5"/>
    <n v="16630.96"/>
    <n v="299.35727999999995"/>
    <n v="4"/>
    <n v="66523.839999999997"/>
    <x v="7286"/>
    <n v="1.96"/>
    <n v="1904"/>
    <x v="61"/>
    <x v="8"/>
    <x v="8"/>
    <x v="8"/>
    <x v="11"/>
  </r>
  <r>
    <x v="7290"/>
    <x v="2"/>
    <x v="2"/>
    <x v="2"/>
    <x v="2"/>
    <x v="4"/>
    <n v="2384.7800000000002"/>
    <n v="42.92604"/>
    <n v="5"/>
    <n v="11923.9"/>
    <x v="7287"/>
    <n v="3.97"/>
    <n v="3550"/>
    <x v="322"/>
    <x v="5"/>
    <x v="5"/>
    <x v="5"/>
    <x v="15"/>
  </r>
  <r>
    <x v="7291"/>
    <x v="0"/>
    <x v="0"/>
    <x v="0"/>
    <x v="0"/>
    <x v="4"/>
    <n v="3168.19"/>
    <n v="57.027419999999999"/>
    <n v="5"/>
    <n v="15840.95"/>
    <x v="7288"/>
    <n v="4.6500000000000004"/>
    <n v="4879"/>
    <x v="13"/>
    <x v="8"/>
    <x v="8"/>
    <x v="8"/>
    <x v="13"/>
  </r>
  <r>
    <x v="7292"/>
    <x v="9"/>
    <x v="1"/>
    <x v="9"/>
    <x v="1"/>
    <x v="3"/>
    <n v="13179.24"/>
    <n v="237.22631999999999"/>
    <n v="5"/>
    <n v="65896.2"/>
    <x v="7289"/>
    <n v="1.21"/>
    <n v="1819"/>
    <x v="144"/>
    <x v="5"/>
    <x v="5"/>
    <x v="5"/>
    <x v="13"/>
  </r>
  <r>
    <x v="7293"/>
    <x v="7"/>
    <x v="0"/>
    <x v="7"/>
    <x v="0"/>
    <x v="5"/>
    <n v="2940.65"/>
    <n v="52.931699999999999"/>
    <n v="4"/>
    <n v="11762.6"/>
    <x v="7290"/>
    <n v="4.92"/>
    <n v="4217"/>
    <x v="266"/>
    <x v="10"/>
    <x v="10"/>
    <x v="10"/>
    <x v="24"/>
  </r>
  <r>
    <x v="7294"/>
    <x v="5"/>
    <x v="1"/>
    <x v="5"/>
    <x v="0"/>
    <x v="2"/>
    <n v="8819.99"/>
    <n v="158.75981999999999"/>
    <n v="4"/>
    <n v="35279.96"/>
    <x v="7291"/>
    <n v="2.4700000000000002"/>
    <n v="1444"/>
    <x v="201"/>
    <x v="2"/>
    <x v="2"/>
    <x v="2"/>
    <x v="8"/>
  </r>
  <r>
    <x v="7295"/>
    <x v="4"/>
    <x v="0"/>
    <x v="4"/>
    <x v="0"/>
    <x v="5"/>
    <n v="13241.76"/>
    <n v="238.35167999999999"/>
    <n v="1"/>
    <n v="13241.76"/>
    <x v="7292"/>
    <n v="4.16"/>
    <n v="1135"/>
    <x v="117"/>
    <x v="3"/>
    <x v="3"/>
    <x v="3"/>
    <x v="18"/>
  </r>
  <r>
    <x v="7296"/>
    <x v="7"/>
    <x v="0"/>
    <x v="7"/>
    <x v="2"/>
    <x v="2"/>
    <n v="10503.64"/>
    <n v="189.06551999999996"/>
    <n v="4"/>
    <n v="42014.559999999998"/>
    <x v="7293"/>
    <n v="2.34"/>
    <n v="863"/>
    <x v="172"/>
    <x v="0"/>
    <x v="0"/>
    <x v="0"/>
    <x v="23"/>
  </r>
  <r>
    <x v="7297"/>
    <x v="7"/>
    <x v="0"/>
    <x v="7"/>
    <x v="1"/>
    <x v="3"/>
    <n v="8376.9"/>
    <n v="150.78419999999997"/>
    <n v="2"/>
    <n v="16753.8"/>
    <x v="7294"/>
    <n v="3.61"/>
    <n v="1141"/>
    <x v="159"/>
    <x v="7"/>
    <x v="7"/>
    <x v="7"/>
    <x v="19"/>
  </r>
  <r>
    <x v="7298"/>
    <x v="7"/>
    <x v="0"/>
    <x v="7"/>
    <x v="2"/>
    <x v="5"/>
    <n v="11530.14"/>
    <n v="207.54251999999997"/>
    <n v="5"/>
    <n v="57650.7"/>
    <x v="7295"/>
    <n v="1.08"/>
    <n v="4648"/>
    <x v="73"/>
    <x v="4"/>
    <x v="4"/>
    <x v="4"/>
    <x v="0"/>
  </r>
  <r>
    <x v="7299"/>
    <x v="6"/>
    <x v="4"/>
    <x v="6"/>
    <x v="2"/>
    <x v="2"/>
    <n v="10641.56"/>
    <n v="191.54807999999997"/>
    <n v="5"/>
    <n v="53207.8"/>
    <x v="7296"/>
    <n v="2.06"/>
    <n v="3528"/>
    <x v="99"/>
    <x v="9"/>
    <x v="9"/>
    <x v="9"/>
    <x v="20"/>
  </r>
  <r>
    <x v="7300"/>
    <x v="8"/>
    <x v="3"/>
    <x v="8"/>
    <x v="0"/>
    <x v="3"/>
    <n v="16556.400000000001"/>
    <n v="298.01519999999999"/>
    <n v="5"/>
    <n v="82782"/>
    <x v="7297"/>
    <n v="2.0699999999999998"/>
    <n v="2981"/>
    <x v="1"/>
    <x v="1"/>
    <x v="1"/>
    <x v="1"/>
    <x v="1"/>
  </r>
  <r>
    <x v="7301"/>
    <x v="3"/>
    <x v="3"/>
    <x v="3"/>
    <x v="2"/>
    <x v="4"/>
    <n v="10514.44"/>
    <n v="189.25991999999999"/>
    <n v="1"/>
    <n v="10514.44"/>
    <x v="7298"/>
    <n v="1.84"/>
    <n v="2227"/>
    <x v="304"/>
    <x v="10"/>
    <x v="10"/>
    <x v="10"/>
    <x v="0"/>
  </r>
  <r>
    <x v="7302"/>
    <x v="6"/>
    <x v="4"/>
    <x v="6"/>
    <x v="2"/>
    <x v="3"/>
    <n v="4019.2"/>
    <n v="72.34559999999999"/>
    <n v="2"/>
    <n v="8038.4"/>
    <x v="7299"/>
    <n v="1.8"/>
    <n v="857"/>
    <x v="209"/>
    <x v="7"/>
    <x v="7"/>
    <x v="7"/>
    <x v="13"/>
  </r>
  <r>
    <x v="7303"/>
    <x v="6"/>
    <x v="4"/>
    <x v="6"/>
    <x v="0"/>
    <x v="4"/>
    <n v="13441.58"/>
    <n v="241.94843999999998"/>
    <n v="1"/>
    <n v="13441.58"/>
    <x v="7300"/>
    <n v="1.63"/>
    <n v="3179"/>
    <x v="112"/>
    <x v="9"/>
    <x v="9"/>
    <x v="9"/>
    <x v="16"/>
  </r>
  <r>
    <x v="7304"/>
    <x v="2"/>
    <x v="2"/>
    <x v="2"/>
    <x v="1"/>
    <x v="5"/>
    <n v="9259.3799999999992"/>
    <n v="166.66883999999996"/>
    <n v="4"/>
    <n v="37037.519999999997"/>
    <x v="7301"/>
    <n v="3.19"/>
    <n v="2222"/>
    <x v="114"/>
    <x v="3"/>
    <x v="3"/>
    <x v="3"/>
    <x v="28"/>
  </r>
  <r>
    <x v="7305"/>
    <x v="6"/>
    <x v="4"/>
    <x v="6"/>
    <x v="2"/>
    <x v="2"/>
    <n v="19152.919999999998"/>
    <n v="344.75255999999996"/>
    <n v="1"/>
    <n v="19152.919999999998"/>
    <x v="7302"/>
    <n v="4.34"/>
    <n v="505"/>
    <x v="97"/>
    <x v="0"/>
    <x v="0"/>
    <x v="0"/>
    <x v="28"/>
  </r>
  <r>
    <x v="7306"/>
    <x v="2"/>
    <x v="2"/>
    <x v="2"/>
    <x v="0"/>
    <x v="1"/>
    <n v="7347.73"/>
    <n v="132.25913999999997"/>
    <n v="2"/>
    <n v="14695.46"/>
    <x v="7303"/>
    <n v="1.17"/>
    <n v="3041"/>
    <x v="165"/>
    <x v="7"/>
    <x v="7"/>
    <x v="7"/>
    <x v="21"/>
  </r>
  <r>
    <x v="7307"/>
    <x v="0"/>
    <x v="0"/>
    <x v="0"/>
    <x v="2"/>
    <x v="0"/>
    <n v="2290.9499999999998"/>
    <n v="41.237099999999991"/>
    <n v="5"/>
    <n v="11454.75"/>
    <x v="7304"/>
    <n v="1.17"/>
    <n v="66"/>
    <x v="133"/>
    <x v="10"/>
    <x v="10"/>
    <x v="10"/>
    <x v="29"/>
  </r>
  <r>
    <x v="7308"/>
    <x v="1"/>
    <x v="1"/>
    <x v="1"/>
    <x v="2"/>
    <x v="4"/>
    <n v="17554.060000000001"/>
    <n v="315.97307999999998"/>
    <n v="2"/>
    <n v="35108.120000000003"/>
    <x v="7305"/>
    <n v="4.4000000000000004"/>
    <n v="416"/>
    <x v="113"/>
    <x v="8"/>
    <x v="8"/>
    <x v="8"/>
    <x v="4"/>
  </r>
  <r>
    <x v="7309"/>
    <x v="9"/>
    <x v="1"/>
    <x v="9"/>
    <x v="2"/>
    <x v="1"/>
    <n v="17392.28"/>
    <n v="313.06103999999993"/>
    <n v="1"/>
    <n v="17392.28"/>
    <x v="7306"/>
    <n v="1.17"/>
    <n v="293"/>
    <x v="204"/>
    <x v="11"/>
    <x v="11"/>
    <x v="11"/>
    <x v="18"/>
  </r>
  <r>
    <x v="7310"/>
    <x v="4"/>
    <x v="0"/>
    <x v="4"/>
    <x v="2"/>
    <x v="3"/>
    <n v="766.16"/>
    <n v="13.790879999999998"/>
    <n v="2"/>
    <n v="1532.32"/>
    <x v="7307"/>
    <n v="1.0900000000000001"/>
    <n v="284"/>
    <x v="293"/>
    <x v="9"/>
    <x v="9"/>
    <x v="9"/>
    <x v="28"/>
  </r>
  <r>
    <x v="7311"/>
    <x v="1"/>
    <x v="1"/>
    <x v="1"/>
    <x v="1"/>
    <x v="5"/>
    <n v="9276.44"/>
    <n v="166.97592"/>
    <n v="4"/>
    <n v="37105.760000000002"/>
    <x v="7308"/>
    <n v="1.46"/>
    <n v="463"/>
    <x v="234"/>
    <x v="1"/>
    <x v="1"/>
    <x v="1"/>
    <x v="6"/>
  </r>
  <r>
    <x v="7312"/>
    <x v="2"/>
    <x v="2"/>
    <x v="2"/>
    <x v="1"/>
    <x v="5"/>
    <n v="16838.29"/>
    <n v="303.08922000000001"/>
    <n v="2"/>
    <n v="33676.58"/>
    <x v="7309"/>
    <n v="1.53"/>
    <n v="4052"/>
    <x v="322"/>
    <x v="5"/>
    <x v="5"/>
    <x v="5"/>
    <x v="15"/>
  </r>
  <r>
    <x v="7313"/>
    <x v="2"/>
    <x v="2"/>
    <x v="2"/>
    <x v="2"/>
    <x v="4"/>
    <n v="3272.35"/>
    <n v="58.902299999999997"/>
    <n v="4"/>
    <n v="13089.4"/>
    <x v="7310"/>
    <n v="1.1200000000000001"/>
    <n v="1665"/>
    <x v="307"/>
    <x v="2"/>
    <x v="2"/>
    <x v="2"/>
    <x v="10"/>
  </r>
  <r>
    <x v="7314"/>
    <x v="3"/>
    <x v="3"/>
    <x v="3"/>
    <x v="1"/>
    <x v="5"/>
    <n v="2048.94"/>
    <n v="36.880919999999996"/>
    <n v="1"/>
    <n v="2048.94"/>
    <x v="7311"/>
    <n v="2.62"/>
    <n v="4134"/>
    <x v="296"/>
    <x v="0"/>
    <x v="0"/>
    <x v="0"/>
    <x v="17"/>
  </r>
  <r>
    <x v="7315"/>
    <x v="0"/>
    <x v="0"/>
    <x v="0"/>
    <x v="2"/>
    <x v="5"/>
    <n v="10849.78"/>
    <n v="195.29604"/>
    <n v="2"/>
    <n v="21699.56"/>
    <x v="7312"/>
    <n v="1.55"/>
    <n v="4311"/>
    <x v="318"/>
    <x v="4"/>
    <x v="4"/>
    <x v="4"/>
    <x v="27"/>
  </r>
  <r>
    <x v="7316"/>
    <x v="5"/>
    <x v="1"/>
    <x v="5"/>
    <x v="1"/>
    <x v="0"/>
    <n v="5050.55"/>
    <n v="90.909899999999993"/>
    <n v="1"/>
    <n v="5050.55"/>
    <x v="7313"/>
    <n v="3.4"/>
    <n v="255"/>
    <x v="191"/>
    <x v="1"/>
    <x v="1"/>
    <x v="1"/>
    <x v="30"/>
  </r>
  <r>
    <x v="7317"/>
    <x v="0"/>
    <x v="0"/>
    <x v="0"/>
    <x v="0"/>
    <x v="4"/>
    <n v="18723.77"/>
    <n v="337.02785999999998"/>
    <n v="3"/>
    <n v="56171.31"/>
    <x v="7314"/>
    <n v="3.44"/>
    <n v="2284"/>
    <x v="5"/>
    <x v="5"/>
    <x v="5"/>
    <x v="5"/>
    <x v="5"/>
  </r>
  <r>
    <x v="7318"/>
    <x v="2"/>
    <x v="2"/>
    <x v="2"/>
    <x v="0"/>
    <x v="1"/>
    <n v="18553.12"/>
    <n v="333.95615999999995"/>
    <n v="4"/>
    <n v="74212.479999999996"/>
    <x v="7315"/>
    <n v="3.91"/>
    <n v="3443"/>
    <x v="344"/>
    <x v="7"/>
    <x v="7"/>
    <x v="7"/>
    <x v="14"/>
  </r>
  <r>
    <x v="7319"/>
    <x v="7"/>
    <x v="0"/>
    <x v="7"/>
    <x v="2"/>
    <x v="0"/>
    <n v="2214.4499999999998"/>
    <n v="39.860099999999996"/>
    <n v="3"/>
    <n v="6643.35"/>
    <x v="7316"/>
    <n v="4.0999999999999996"/>
    <n v="2547"/>
    <x v="86"/>
    <x v="5"/>
    <x v="5"/>
    <x v="5"/>
    <x v="22"/>
  </r>
  <r>
    <x v="7320"/>
    <x v="9"/>
    <x v="1"/>
    <x v="9"/>
    <x v="1"/>
    <x v="5"/>
    <n v="6174.99"/>
    <n v="111.14981999999999"/>
    <n v="5"/>
    <n v="30874.95"/>
    <x v="7317"/>
    <n v="2.0699999999999998"/>
    <n v="3331"/>
    <x v="245"/>
    <x v="0"/>
    <x v="0"/>
    <x v="0"/>
    <x v="18"/>
  </r>
  <r>
    <x v="7321"/>
    <x v="2"/>
    <x v="2"/>
    <x v="2"/>
    <x v="0"/>
    <x v="1"/>
    <n v="4388.8999999999996"/>
    <n v="79.000199999999992"/>
    <n v="3"/>
    <n v="13166.7"/>
    <x v="7318"/>
    <n v="2.15"/>
    <n v="4001"/>
    <x v="150"/>
    <x v="8"/>
    <x v="8"/>
    <x v="8"/>
    <x v="6"/>
  </r>
  <r>
    <x v="7322"/>
    <x v="8"/>
    <x v="3"/>
    <x v="8"/>
    <x v="0"/>
    <x v="0"/>
    <n v="3831.35"/>
    <n v="68.964299999999994"/>
    <n v="4"/>
    <n v="15325.4"/>
    <x v="7319"/>
    <n v="4.5599999999999996"/>
    <n v="4985"/>
    <x v="142"/>
    <x v="8"/>
    <x v="8"/>
    <x v="8"/>
    <x v="30"/>
  </r>
  <r>
    <x v="7323"/>
    <x v="3"/>
    <x v="3"/>
    <x v="3"/>
    <x v="2"/>
    <x v="2"/>
    <n v="13603.35"/>
    <n v="244.8603"/>
    <n v="3"/>
    <n v="40810.050000000003"/>
    <x v="7320"/>
    <n v="2.4500000000000002"/>
    <n v="2795"/>
    <x v="20"/>
    <x v="1"/>
    <x v="1"/>
    <x v="1"/>
    <x v="5"/>
  </r>
  <r>
    <x v="7324"/>
    <x v="6"/>
    <x v="4"/>
    <x v="6"/>
    <x v="2"/>
    <x v="4"/>
    <n v="13355.03"/>
    <n v="240.39053999999999"/>
    <n v="5"/>
    <n v="66775.149999999994"/>
    <x v="7321"/>
    <n v="4.49"/>
    <n v="926"/>
    <x v="53"/>
    <x v="4"/>
    <x v="4"/>
    <x v="4"/>
    <x v="21"/>
  </r>
  <r>
    <x v="7325"/>
    <x v="5"/>
    <x v="1"/>
    <x v="5"/>
    <x v="1"/>
    <x v="2"/>
    <n v="10522.06"/>
    <n v="189.39707999999999"/>
    <n v="4"/>
    <n v="42088.24"/>
    <x v="7322"/>
    <n v="2.52"/>
    <n v="3096"/>
    <x v="69"/>
    <x v="0"/>
    <x v="0"/>
    <x v="0"/>
    <x v="20"/>
  </r>
  <r>
    <x v="7326"/>
    <x v="4"/>
    <x v="0"/>
    <x v="4"/>
    <x v="2"/>
    <x v="5"/>
    <n v="15793.8"/>
    <n v="284.28839999999997"/>
    <n v="1"/>
    <n v="15793.8"/>
    <x v="7323"/>
    <n v="3.31"/>
    <n v="573"/>
    <x v="16"/>
    <x v="2"/>
    <x v="2"/>
    <x v="2"/>
    <x v="12"/>
  </r>
  <r>
    <x v="7327"/>
    <x v="2"/>
    <x v="2"/>
    <x v="2"/>
    <x v="0"/>
    <x v="3"/>
    <n v="3601.59"/>
    <n v="64.828620000000001"/>
    <n v="3"/>
    <n v="10804.77"/>
    <x v="7324"/>
    <n v="1.48"/>
    <n v="4036"/>
    <x v="53"/>
    <x v="4"/>
    <x v="4"/>
    <x v="4"/>
    <x v="21"/>
  </r>
  <r>
    <x v="7328"/>
    <x v="5"/>
    <x v="1"/>
    <x v="5"/>
    <x v="0"/>
    <x v="1"/>
    <n v="3179.87"/>
    <n v="57.237659999999991"/>
    <n v="5"/>
    <n v="15899.35"/>
    <x v="7325"/>
    <n v="4.57"/>
    <n v="3413"/>
    <x v="119"/>
    <x v="10"/>
    <x v="10"/>
    <x v="10"/>
    <x v="18"/>
  </r>
  <r>
    <x v="7329"/>
    <x v="5"/>
    <x v="1"/>
    <x v="5"/>
    <x v="2"/>
    <x v="3"/>
    <n v="1212.1099999999999"/>
    <n v="21.817979999999995"/>
    <n v="1"/>
    <n v="1212.1099999999999"/>
    <x v="7326"/>
    <n v="2.4900000000000002"/>
    <n v="610"/>
    <x v="7"/>
    <x v="6"/>
    <x v="6"/>
    <x v="6"/>
    <x v="7"/>
  </r>
  <r>
    <x v="7330"/>
    <x v="1"/>
    <x v="1"/>
    <x v="1"/>
    <x v="2"/>
    <x v="4"/>
    <n v="8996.32"/>
    <n v="161.93375999999998"/>
    <n v="3"/>
    <n v="26988.959999999999"/>
    <x v="7327"/>
    <n v="4.7300000000000004"/>
    <n v="620"/>
    <x v="256"/>
    <x v="3"/>
    <x v="3"/>
    <x v="3"/>
    <x v="7"/>
  </r>
  <r>
    <x v="7331"/>
    <x v="6"/>
    <x v="4"/>
    <x v="6"/>
    <x v="1"/>
    <x v="0"/>
    <n v="17342.64"/>
    <n v="312.16751999999997"/>
    <n v="1"/>
    <n v="17342.64"/>
    <x v="7328"/>
    <n v="4.9400000000000004"/>
    <n v="3595"/>
    <x v="303"/>
    <x v="0"/>
    <x v="0"/>
    <x v="0"/>
    <x v="24"/>
  </r>
  <r>
    <x v="7332"/>
    <x v="7"/>
    <x v="0"/>
    <x v="7"/>
    <x v="2"/>
    <x v="4"/>
    <n v="16464.330000000002"/>
    <n v="296.35793999999999"/>
    <n v="4"/>
    <n v="65857.320000000007"/>
    <x v="7329"/>
    <n v="1.42"/>
    <n v="1050"/>
    <x v="300"/>
    <x v="4"/>
    <x v="4"/>
    <x v="4"/>
    <x v="13"/>
  </r>
  <r>
    <x v="7333"/>
    <x v="6"/>
    <x v="4"/>
    <x v="6"/>
    <x v="1"/>
    <x v="5"/>
    <n v="9000.2999999999993"/>
    <n v="162.00539999999998"/>
    <n v="1"/>
    <n v="9000.2999999999993"/>
    <x v="7330"/>
    <n v="3.79"/>
    <n v="1086"/>
    <x v="355"/>
    <x v="10"/>
    <x v="10"/>
    <x v="10"/>
    <x v="6"/>
  </r>
  <r>
    <x v="7334"/>
    <x v="0"/>
    <x v="0"/>
    <x v="0"/>
    <x v="0"/>
    <x v="1"/>
    <n v="12166.67"/>
    <n v="219.00005999999999"/>
    <n v="4"/>
    <n v="48666.68"/>
    <x v="7331"/>
    <n v="1.41"/>
    <n v="1630"/>
    <x v="340"/>
    <x v="3"/>
    <x v="3"/>
    <x v="3"/>
    <x v="13"/>
  </r>
  <r>
    <x v="7335"/>
    <x v="8"/>
    <x v="3"/>
    <x v="8"/>
    <x v="2"/>
    <x v="4"/>
    <n v="17770.2"/>
    <n v="319.86359999999996"/>
    <n v="5"/>
    <n v="88851"/>
    <x v="7332"/>
    <n v="4.7300000000000004"/>
    <n v="311"/>
    <x v="120"/>
    <x v="3"/>
    <x v="3"/>
    <x v="3"/>
    <x v="4"/>
  </r>
  <r>
    <x v="7336"/>
    <x v="9"/>
    <x v="1"/>
    <x v="9"/>
    <x v="2"/>
    <x v="2"/>
    <n v="18029.96"/>
    <n v="324.53927999999996"/>
    <n v="5"/>
    <n v="90149.8"/>
    <x v="7333"/>
    <n v="2.85"/>
    <n v="4171"/>
    <x v="7"/>
    <x v="6"/>
    <x v="6"/>
    <x v="6"/>
    <x v="7"/>
  </r>
  <r>
    <x v="7337"/>
    <x v="9"/>
    <x v="1"/>
    <x v="9"/>
    <x v="1"/>
    <x v="5"/>
    <n v="4850.29"/>
    <n v="87.305219999999991"/>
    <n v="4"/>
    <n v="19401.16"/>
    <x v="7334"/>
    <n v="4.16"/>
    <n v="725"/>
    <x v="280"/>
    <x v="11"/>
    <x v="11"/>
    <x v="11"/>
    <x v="7"/>
  </r>
  <r>
    <x v="7338"/>
    <x v="5"/>
    <x v="1"/>
    <x v="5"/>
    <x v="1"/>
    <x v="3"/>
    <n v="15614.62"/>
    <n v="281.06315999999998"/>
    <n v="4"/>
    <n v="62458.48"/>
    <x v="7335"/>
    <n v="1.68"/>
    <n v="2091"/>
    <x v="103"/>
    <x v="10"/>
    <x v="10"/>
    <x v="10"/>
    <x v="14"/>
  </r>
  <r>
    <x v="7339"/>
    <x v="9"/>
    <x v="1"/>
    <x v="9"/>
    <x v="1"/>
    <x v="1"/>
    <n v="18286.3"/>
    <n v="329.15339999999998"/>
    <n v="1"/>
    <n v="18286.3"/>
    <x v="7336"/>
    <n v="1.78"/>
    <n v="1412"/>
    <x v="98"/>
    <x v="8"/>
    <x v="8"/>
    <x v="8"/>
    <x v="19"/>
  </r>
  <r>
    <x v="7340"/>
    <x v="8"/>
    <x v="3"/>
    <x v="8"/>
    <x v="2"/>
    <x v="1"/>
    <n v="18173.560000000001"/>
    <n v="327.12407999999999"/>
    <n v="5"/>
    <n v="90867.8"/>
    <x v="7337"/>
    <n v="1.46"/>
    <n v="3119"/>
    <x v="155"/>
    <x v="2"/>
    <x v="2"/>
    <x v="2"/>
    <x v="3"/>
  </r>
  <r>
    <x v="7341"/>
    <x v="9"/>
    <x v="1"/>
    <x v="9"/>
    <x v="2"/>
    <x v="4"/>
    <n v="18170.03"/>
    <n v="327.06053999999995"/>
    <n v="1"/>
    <n v="18170.03"/>
    <x v="7338"/>
    <n v="1.08"/>
    <n v="1400"/>
    <x v="324"/>
    <x v="5"/>
    <x v="5"/>
    <x v="5"/>
    <x v="2"/>
  </r>
  <r>
    <x v="7342"/>
    <x v="2"/>
    <x v="2"/>
    <x v="2"/>
    <x v="1"/>
    <x v="3"/>
    <n v="14719.62"/>
    <n v="264.95315999999997"/>
    <n v="3"/>
    <n v="44158.86"/>
    <x v="7339"/>
    <n v="4.74"/>
    <n v="3686"/>
    <x v="19"/>
    <x v="10"/>
    <x v="10"/>
    <x v="10"/>
    <x v="16"/>
  </r>
  <r>
    <x v="7343"/>
    <x v="4"/>
    <x v="0"/>
    <x v="4"/>
    <x v="1"/>
    <x v="0"/>
    <n v="5857.06"/>
    <n v="105.42708"/>
    <n v="3"/>
    <n v="17571.18"/>
    <x v="7340"/>
    <n v="2.5099999999999998"/>
    <n v="1672"/>
    <x v="131"/>
    <x v="11"/>
    <x v="11"/>
    <x v="11"/>
    <x v="2"/>
  </r>
  <r>
    <x v="7344"/>
    <x v="1"/>
    <x v="1"/>
    <x v="1"/>
    <x v="1"/>
    <x v="5"/>
    <n v="7068.24"/>
    <n v="127.22831999999998"/>
    <n v="4"/>
    <n v="28272.959999999999"/>
    <x v="7341"/>
    <n v="2.58"/>
    <n v="1674"/>
    <x v="242"/>
    <x v="6"/>
    <x v="6"/>
    <x v="6"/>
    <x v="30"/>
  </r>
  <r>
    <x v="7345"/>
    <x v="8"/>
    <x v="3"/>
    <x v="8"/>
    <x v="1"/>
    <x v="0"/>
    <n v="6450.04"/>
    <n v="116.10072"/>
    <n v="2"/>
    <n v="12900.08"/>
    <x v="7342"/>
    <n v="4.9800000000000004"/>
    <n v="462"/>
    <x v="15"/>
    <x v="4"/>
    <x v="4"/>
    <x v="4"/>
    <x v="6"/>
  </r>
  <r>
    <x v="7346"/>
    <x v="5"/>
    <x v="1"/>
    <x v="5"/>
    <x v="2"/>
    <x v="4"/>
    <n v="15755.6"/>
    <n v="283.60079999999999"/>
    <n v="3"/>
    <n v="47266.8"/>
    <x v="7343"/>
    <n v="3.71"/>
    <n v="3293"/>
    <x v="110"/>
    <x v="8"/>
    <x v="8"/>
    <x v="8"/>
    <x v="10"/>
  </r>
  <r>
    <x v="7347"/>
    <x v="2"/>
    <x v="2"/>
    <x v="2"/>
    <x v="2"/>
    <x v="0"/>
    <n v="1574.73"/>
    <n v="28.345139999999997"/>
    <n v="5"/>
    <n v="7873.65"/>
    <x v="7344"/>
    <n v="4.97"/>
    <n v="1742"/>
    <x v="255"/>
    <x v="7"/>
    <x v="7"/>
    <x v="7"/>
    <x v="3"/>
  </r>
  <r>
    <x v="7348"/>
    <x v="9"/>
    <x v="1"/>
    <x v="9"/>
    <x v="2"/>
    <x v="2"/>
    <n v="15965.39"/>
    <n v="287.37701999999996"/>
    <n v="1"/>
    <n v="15965.39"/>
    <x v="7345"/>
    <n v="4.92"/>
    <n v="3362"/>
    <x v="190"/>
    <x v="5"/>
    <x v="5"/>
    <x v="5"/>
    <x v="20"/>
  </r>
  <r>
    <x v="7349"/>
    <x v="4"/>
    <x v="0"/>
    <x v="4"/>
    <x v="1"/>
    <x v="3"/>
    <n v="266.86"/>
    <n v="4.8034799999999995"/>
    <n v="5"/>
    <n v="1334.3"/>
    <x v="7346"/>
    <n v="3.85"/>
    <n v="2147"/>
    <x v="320"/>
    <x v="10"/>
    <x v="10"/>
    <x v="10"/>
    <x v="5"/>
  </r>
  <r>
    <x v="7350"/>
    <x v="3"/>
    <x v="3"/>
    <x v="3"/>
    <x v="1"/>
    <x v="4"/>
    <n v="4989.18"/>
    <n v="89.805239999999998"/>
    <n v="5"/>
    <n v="24945.9"/>
    <x v="7347"/>
    <n v="4.18"/>
    <n v="1631"/>
    <x v="308"/>
    <x v="11"/>
    <x v="11"/>
    <x v="11"/>
    <x v="8"/>
  </r>
  <r>
    <x v="7351"/>
    <x v="8"/>
    <x v="3"/>
    <x v="8"/>
    <x v="2"/>
    <x v="0"/>
    <n v="18537.330000000002"/>
    <n v="333.67194000000001"/>
    <n v="4"/>
    <n v="74149.320000000007"/>
    <x v="7348"/>
    <n v="3.48"/>
    <n v="1454"/>
    <x v="80"/>
    <x v="1"/>
    <x v="1"/>
    <x v="1"/>
    <x v="2"/>
  </r>
  <r>
    <x v="7352"/>
    <x v="8"/>
    <x v="3"/>
    <x v="8"/>
    <x v="2"/>
    <x v="1"/>
    <n v="6749.96"/>
    <n v="121.49927999999998"/>
    <n v="2"/>
    <n v="13499.92"/>
    <x v="7349"/>
    <n v="3.53"/>
    <n v="3227"/>
    <x v="178"/>
    <x v="8"/>
    <x v="8"/>
    <x v="8"/>
    <x v="5"/>
  </r>
  <r>
    <x v="7353"/>
    <x v="8"/>
    <x v="3"/>
    <x v="8"/>
    <x v="2"/>
    <x v="2"/>
    <n v="829.58"/>
    <n v="14.93244"/>
    <n v="3"/>
    <n v="2488.7399999999998"/>
    <x v="7350"/>
    <n v="4.18"/>
    <n v="3910"/>
    <x v="243"/>
    <x v="5"/>
    <x v="5"/>
    <x v="5"/>
    <x v="27"/>
  </r>
  <r>
    <x v="7354"/>
    <x v="2"/>
    <x v="2"/>
    <x v="2"/>
    <x v="2"/>
    <x v="2"/>
    <n v="8881.4699999999993"/>
    <n v="159.86645999999999"/>
    <n v="3"/>
    <n v="26644.41"/>
    <x v="7351"/>
    <n v="1.1499999999999999"/>
    <n v="570"/>
    <x v="103"/>
    <x v="10"/>
    <x v="10"/>
    <x v="10"/>
    <x v="14"/>
  </r>
  <r>
    <x v="7355"/>
    <x v="0"/>
    <x v="0"/>
    <x v="0"/>
    <x v="2"/>
    <x v="5"/>
    <n v="14670.11"/>
    <n v="264.06198000000001"/>
    <n v="3"/>
    <n v="44010.33"/>
    <x v="7352"/>
    <n v="1.37"/>
    <n v="2348"/>
    <x v="208"/>
    <x v="0"/>
    <x v="0"/>
    <x v="0"/>
    <x v="26"/>
  </r>
  <r>
    <x v="7356"/>
    <x v="7"/>
    <x v="0"/>
    <x v="7"/>
    <x v="0"/>
    <x v="1"/>
    <n v="17504.189999999999"/>
    <n v="315.07541999999995"/>
    <n v="4"/>
    <n v="70016.759999999995"/>
    <x v="7353"/>
    <n v="2.74"/>
    <n v="1840"/>
    <x v="314"/>
    <x v="10"/>
    <x v="10"/>
    <x v="10"/>
    <x v="26"/>
  </r>
  <r>
    <x v="7357"/>
    <x v="7"/>
    <x v="0"/>
    <x v="7"/>
    <x v="1"/>
    <x v="5"/>
    <n v="11008.77"/>
    <n v="198.15786"/>
    <n v="2"/>
    <n v="22017.54"/>
    <x v="7354"/>
    <n v="3.38"/>
    <n v="3993"/>
    <x v="119"/>
    <x v="10"/>
    <x v="10"/>
    <x v="10"/>
    <x v="18"/>
  </r>
  <r>
    <x v="7358"/>
    <x v="3"/>
    <x v="3"/>
    <x v="3"/>
    <x v="2"/>
    <x v="5"/>
    <n v="10064.11"/>
    <n v="181.15397999999999"/>
    <n v="5"/>
    <n v="50320.55"/>
    <x v="7355"/>
    <n v="2.2999999999999998"/>
    <n v="4399"/>
    <x v="175"/>
    <x v="3"/>
    <x v="3"/>
    <x v="3"/>
    <x v="9"/>
  </r>
  <r>
    <x v="7359"/>
    <x v="3"/>
    <x v="3"/>
    <x v="3"/>
    <x v="2"/>
    <x v="0"/>
    <n v="268.3"/>
    <n v="4.8293999999999997"/>
    <n v="4"/>
    <n v="1073.2"/>
    <x v="7356"/>
    <n v="1.41"/>
    <n v="2136"/>
    <x v="230"/>
    <x v="7"/>
    <x v="7"/>
    <x v="7"/>
    <x v="8"/>
  </r>
  <r>
    <x v="7360"/>
    <x v="9"/>
    <x v="1"/>
    <x v="9"/>
    <x v="2"/>
    <x v="3"/>
    <n v="10550.79"/>
    <n v="189.91422"/>
    <n v="4"/>
    <n v="42203.16"/>
    <x v="7357"/>
    <n v="4.1399999999999997"/>
    <n v="4824"/>
    <x v="57"/>
    <x v="2"/>
    <x v="2"/>
    <x v="2"/>
    <x v="21"/>
  </r>
  <r>
    <x v="7361"/>
    <x v="3"/>
    <x v="3"/>
    <x v="3"/>
    <x v="1"/>
    <x v="4"/>
    <n v="3674.68"/>
    <n v="66.144239999999996"/>
    <n v="1"/>
    <n v="3674.68"/>
    <x v="7358"/>
    <n v="3.12"/>
    <n v="4293"/>
    <x v="168"/>
    <x v="11"/>
    <x v="11"/>
    <x v="11"/>
    <x v="30"/>
  </r>
  <r>
    <x v="7362"/>
    <x v="4"/>
    <x v="0"/>
    <x v="4"/>
    <x v="0"/>
    <x v="5"/>
    <n v="19367.47"/>
    <n v="348.61446000000001"/>
    <n v="2"/>
    <n v="38734.94"/>
    <x v="7359"/>
    <n v="1.46"/>
    <n v="1556"/>
    <x v="352"/>
    <x v="3"/>
    <x v="3"/>
    <x v="3"/>
    <x v="2"/>
  </r>
  <r>
    <x v="7363"/>
    <x v="7"/>
    <x v="0"/>
    <x v="7"/>
    <x v="1"/>
    <x v="1"/>
    <n v="158"/>
    <n v="2.8439999999999999"/>
    <n v="1"/>
    <n v="158"/>
    <x v="7360"/>
    <n v="3.32"/>
    <n v="1434"/>
    <x v="74"/>
    <x v="0"/>
    <x v="0"/>
    <x v="0"/>
    <x v="1"/>
  </r>
  <r>
    <x v="7364"/>
    <x v="0"/>
    <x v="0"/>
    <x v="0"/>
    <x v="1"/>
    <x v="1"/>
    <n v="15172.11"/>
    <n v="273.09798000000001"/>
    <n v="4"/>
    <n v="60688.44"/>
    <x v="7361"/>
    <n v="1.02"/>
    <n v="2084"/>
    <x v="228"/>
    <x v="3"/>
    <x v="3"/>
    <x v="3"/>
    <x v="8"/>
  </r>
  <r>
    <x v="7365"/>
    <x v="4"/>
    <x v="0"/>
    <x v="4"/>
    <x v="2"/>
    <x v="3"/>
    <n v="6276.43"/>
    <n v="112.97574"/>
    <n v="3"/>
    <n v="18829.29"/>
    <x v="7362"/>
    <n v="4.67"/>
    <n v="4174"/>
    <x v="36"/>
    <x v="11"/>
    <x v="11"/>
    <x v="11"/>
    <x v="22"/>
  </r>
  <r>
    <x v="7366"/>
    <x v="7"/>
    <x v="0"/>
    <x v="7"/>
    <x v="1"/>
    <x v="4"/>
    <n v="10684.18"/>
    <n v="192.31523999999999"/>
    <n v="4"/>
    <n v="42736.72"/>
    <x v="7363"/>
    <n v="3.67"/>
    <n v="2320"/>
    <x v="155"/>
    <x v="2"/>
    <x v="2"/>
    <x v="2"/>
    <x v="3"/>
  </r>
  <r>
    <x v="7367"/>
    <x v="9"/>
    <x v="1"/>
    <x v="9"/>
    <x v="0"/>
    <x v="4"/>
    <n v="10229.08"/>
    <n v="184.12343999999999"/>
    <n v="1"/>
    <n v="10229.08"/>
    <x v="7364"/>
    <n v="3.78"/>
    <n v="329"/>
    <x v="336"/>
    <x v="7"/>
    <x v="7"/>
    <x v="7"/>
    <x v="15"/>
  </r>
  <r>
    <x v="7368"/>
    <x v="5"/>
    <x v="1"/>
    <x v="5"/>
    <x v="2"/>
    <x v="4"/>
    <n v="2887.47"/>
    <n v="51.974459999999993"/>
    <n v="2"/>
    <n v="5774.94"/>
    <x v="7365"/>
    <n v="1.62"/>
    <n v="987"/>
    <x v="235"/>
    <x v="1"/>
    <x v="1"/>
    <x v="1"/>
    <x v="26"/>
  </r>
  <r>
    <x v="7369"/>
    <x v="2"/>
    <x v="2"/>
    <x v="2"/>
    <x v="2"/>
    <x v="1"/>
    <n v="12563.7"/>
    <n v="226.14660000000001"/>
    <n v="3"/>
    <n v="37691.1"/>
    <x v="7366"/>
    <n v="2.46"/>
    <n v="3636"/>
    <x v="135"/>
    <x v="9"/>
    <x v="9"/>
    <x v="9"/>
    <x v="24"/>
  </r>
  <r>
    <x v="7370"/>
    <x v="4"/>
    <x v="0"/>
    <x v="4"/>
    <x v="1"/>
    <x v="3"/>
    <n v="4821.2"/>
    <n v="86.781599999999983"/>
    <n v="4"/>
    <n v="19284.8"/>
    <x v="7367"/>
    <n v="2.93"/>
    <n v="3676"/>
    <x v="234"/>
    <x v="1"/>
    <x v="1"/>
    <x v="1"/>
    <x v="6"/>
  </r>
  <r>
    <x v="7371"/>
    <x v="2"/>
    <x v="2"/>
    <x v="2"/>
    <x v="2"/>
    <x v="3"/>
    <n v="5386.52"/>
    <n v="96.957359999999994"/>
    <n v="5"/>
    <n v="26932.6"/>
    <x v="7368"/>
    <n v="3.67"/>
    <n v="154"/>
    <x v="28"/>
    <x v="7"/>
    <x v="7"/>
    <x v="7"/>
    <x v="5"/>
  </r>
  <r>
    <x v="7372"/>
    <x v="6"/>
    <x v="4"/>
    <x v="6"/>
    <x v="0"/>
    <x v="4"/>
    <n v="2839.25"/>
    <n v="51.106499999999997"/>
    <n v="5"/>
    <n v="14196.25"/>
    <x v="7369"/>
    <n v="2.4500000000000002"/>
    <n v="257"/>
    <x v="355"/>
    <x v="10"/>
    <x v="10"/>
    <x v="10"/>
    <x v="6"/>
  </r>
  <r>
    <x v="7373"/>
    <x v="2"/>
    <x v="2"/>
    <x v="2"/>
    <x v="1"/>
    <x v="4"/>
    <n v="4046.21"/>
    <n v="72.831779999999995"/>
    <n v="2"/>
    <n v="8092.42"/>
    <x v="7370"/>
    <n v="2.69"/>
    <n v="706"/>
    <x v="73"/>
    <x v="4"/>
    <x v="4"/>
    <x v="4"/>
    <x v="0"/>
  </r>
  <r>
    <x v="7374"/>
    <x v="8"/>
    <x v="3"/>
    <x v="8"/>
    <x v="0"/>
    <x v="1"/>
    <n v="15503.02"/>
    <n v="279.05435999999997"/>
    <n v="4"/>
    <n v="62012.08"/>
    <x v="7371"/>
    <n v="4.26"/>
    <n v="359"/>
    <x v="282"/>
    <x v="8"/>
    <x v="8"/>
    <x v="8"/>
    <x v="18"/>
  </r>
  <r>
    <x v="7375"/>
    <x v="4"/>
    <x v="0"/>
    <x v="4"/>
    <x v="0"/>
    <x v="0"/>
    <n v="9747"/>
    <n v="175.446"/>
    <n v="3"/>
    <n v="29241"/>
    <x v="7372"/>
    <n v="1.99"/>
    <n v="131"/>
    <x v="65"/>
    <x v="6"/>
    <x v="6"/>
    <x v="6"/>
    <x v="22"/>
  </r>
  <r>
    <x v="7376"/>
    <x v="3"/>
    <x v="3"/>
    <x v="3"/>
    <x v="0"/>
    <x v="3"/>
    <n v="4293.8900000000003"/>
    <n v="77.290019999999998"/>
    <n v="1"/>
    <n v="4293.8900000000003"/>
    <x v="7373"/>
    <n v="4.97"/>
    <n v="4713"/>
    <x v="343"/>
    <x v="3"/>
    <x v="3"/>
    <x v="3"/>
    <x v="10"/>
  </r>
  <r>
    <x v="7377"/>
    <x v="0"/>
    <x v="0"/>
    <x v="0"/>
    <x v="1"/>
    <x v="3"/>
    <n v="13262.41"/>
    <n v="238.72337999999999"/>
    <n v="5"/>
    <n v="66312.05"/>
    <x v="7374"/>
    <n v="3.84"/>
    <n v="652"/>
    <x v="339"/>
    <x v="11"/>
    <x v="11"/>
    <x v="11"/>
    <x v="12"/>
  </r>
  <r>
    <x v="7378"/>
    <x v="9"/>
    <x v="1"/>
    <x v="9"/>
    <x v="2"/>
    <x v="1"/>
    <n v="9926.34"/>
    <n v="178.67411999999999"/>
    <n v="2"/>
    <n v="19852.68"/>
    <x v="7375"/>
    <n v="1.54"/>
    <n v="308"/>
    <x v="155"/>
    <x v="2"/>
    <x v="2"/>
    <x v="2"/>
    <x v="3"/>
  </r>
  <r>
    <x v="7379"/>
    <x v="5"/>
    <x v="1"/>
    <x v="5"/>
    <x v="2"/>
    <x v="4"/>
    <n v="18689.150000000001"/>
    <n v="336.40469999999999"/>
    <n v="2"/>
    <n v="37378.300000000003"/>
    <x v="7376"/>
    <n v="3.39"/>
    <n v="2213"/>
    <x v="219"/>
    <x v="0"/>
    <x v="0"/>
    <x v="0"/>
    <x v="4"/>
  </r>
  <r>
    <x v="7380"/>
    <x v="1"/>
    <x v="1"/>
    <x v="1"/>
    <x v="1"/>
    <x v="4"/>
    <n v="1636.66"/>
    <n v="29.459879999999998"/>
    <n v="4"/>
    <n v="6546.64"/>
    <x v="7377"/>
    <n v="3.61"/>
    <n v="2139"/>
    <x v="353"/>
    <x v="11"/>
    <x v="11"/>
    <x v="11"/>
    <x v="0"/>
  </r>
  <r>
    <x v="7381"/>
    <x v="1"/>
    <x v="1"/>
    <x v="1"/>
    <x v="1"/>
    <x v="2"/>
    <n v="1479.9"/>
    <n v="26.638200000000001"/>
    <n v="5"/>
    <n v="7399.5"/>
    <x v="7378"/>
    <n v="1.75"/>
    <n v="4416"/>
    <x v="4"/>
    <x v="4"/>
    <x v="4"/>
    <x v="4"/>
    <x v="4"/>
  </r>
  <r>
    <x v="7382"/>
    <x v="8"/>
    <x v="3"/>
    <x v="8"/>
    <x v="2"/>
    <x v="5"/>
    <n v="14277.74"/>
    <n v="256.99931999999995"/>
    <n v="5"/>
    <n v="71388.7"/>
    <x v="7379"/>
    <n v="3.19"/>
    <n v="4197"/>
    <x v="134"/>
    <x v="8"/>
    <x v="8"/>
    <x v="8"/>
    <x v="23"/>
  </r>
  <r>
    <x v="7383"/>
    <x v="5"/>
    <x v="1"/>
    <x v="5"/>
    <x v="2"/>
    <x v="4"/>
    <n v="14222.2"/>
    <n v="255.99959999999999"/>
    <n v="2"/>
    <n v="28444.400000000001"/>
    <x v="7380"/>
    <n v="4.57"/>
    <n v="3330"/>
    <x v="210"/>
    <x v="9"/>
    <x v="9"/>
    <x v="9"/>
    <x v="0"/>
  </r>
  <r>
    <x v="7384"/>
    <x v="4"/>
    <x v="0"/>
    <x v="4"/>
    <x v="0"/>
    <x v="4"/>
    <n v="15847.62"/>
    <n v="285.25716"/>
    <n v="2"/>
    <n v="31695.24"/>
    <x v="7381"/>
    <n v="4.3499999999999996"/>
    <n v="423"/>
    <x v="348"/>
    <x v="9"/>
    <x v="9"/>
    <x v="9"/>
    <x v="22"/>
  </r>
  <r>
    <x v="7385"/>
    <x v="4"/>
    <x v="0"/>
    <x v="4"/>
    <x v="0"/>
    <x v="3"/>
    <n v="9641.56"/>
    <n v="173.54807999999997"/>
    <n v="3"/>
    <n v="28924.68"/>
    <x v="7382"/>
    <n v="2.36"/>
    <n v="142"/>
    <x v="198"/>
    <x v="9"/>
    <x v="9"/>
    <x v="9"/>
    <x v="3"/>
  </r>
  <r>
    <x v="7386"/>
    <x v="8"/>
    <x v="3"/>
    <x v="8"/>
    <x v="2"/>
    <x v="1"/>
    <n v="3781.18"/>
    <n v="68.061239999999998"/>
    <n v="5"/>
    <n v="18905.900000000001"/>
    <x v="7383"/>
    <n v="3.91"/>
    <n v="2382"/>
    <x v="107"/>
    <x v="10"/>
    <x v="10"/>
    <x v="10"/>
    <x v="28"/>
  </r>
  <r>
    <x v="7387"/>
    <x v="1"/>
    <x v="1"/>
    <x v="1"/>
    <x v="0"/>
    <x v="5"/>
    <n v="14317"/>
    <n v="257.70599999999996"/>
    <n v="4"/>
    <n v="57268"/>
    <x v="7384"/>
    <n v="1.08"/>
    <n v="4438"/>
    <x v="229"/>
    <x v="2"/>
    <x v="2"/>
    <x v="2"/>
    <x v="22"/>
  </r>
  <r>
    <x v="7388"/>
    <x v="3"/>
    <x v="3"/>
    <x v="3"/>
    <x v="1"/>
    <x v="2"/>
    <n v="14492.67"/>
    <n v="260.86805999999996"/>
    <n v="3"/>
    <n v="43478.01"/>
    <x v="7385"/>
    <n v="3.72"/>
    <n v="4496"/>
    <x v="318"/>
    <x v="4"/>
    <x v="4"/>
    <x v="4"/>
    <x v="27"/>
  </r>
  <r>
    <x v="7389"/>
    <x v="1"/>
    <x v="1"/>
    <x v="1"/>
    <x v="0"/>
    <x v="4"/>
    <n v="11570.27"/>
    <n v="208.26486"/>
    <n v="2"/>
    <n v="23140.54"/>
    <x v="7386"/>
    <n v="3.14"/>
    <n v="3064"/>
    <x v="42"/>
    <x v="11"/>
    <x v="11"/>
    <x v="11"/>
    <x v="23"/>
  </r>
  <r>
    <x v="7390"/>
    <x v="0"/>
    <x v="0"/>
    <x v="0"/>
    <x v="0"/>
    <x v="4"/>
    <n v="11022.15"/>
    <n v="198.39869999999999"/>
    <n v="4"/>
    <n v="44088.6"/>
    <x v="7387"/>
    <n v="3.23"/>
    <n v="2098"/>
    <x v="334"/>
    <x v="0"/>
    <x v="0"/>
    <x v="0"/>
    <x v="16"/>
  </r>
  <r>
    <x v="7391"/>
    <x v="8"/>
    <x v="3"/>
    <x v="8"/>
    <x v="1"/>
    <x v="4"/>
    <n v="15893.74"/>
    <n v="286.08731999999998"/>
    <n v="3"/>
    <n v="47681.22"/>
    <x v="7388"/>
    <n v="2.84"/>
    <n v="4167"/>
    <x v="327"/>
    <x v="4"/>
    <x v="4"/>
    <x v="4"/>
    <x v="5"/>
  </r>
  <r>
    <x v="7392"/>
    <x v="0"/>
    <x v="0"/>
    <x v="0"/>
    <x v="1"/>
    <x v="3"/>
    <n v="12211.81"/>
    <n v="219.81257999999997"/>
    <n v="4"/>
    <n v="48847.24"/>
    <x v="7389"/>
    <n v="1.4"/>
    <n v="1920"/>
    <x v="121"/>
    <x v="8"/>
    <x v="8"/>
    <x v="8"/>
    <x v="27"/>
  </r>
  <r>
    <x v="7393"/>
    <x v="4"/>
    <x v="0"/>
    <x v="4"/>
    <x v="0"/>
    <x v="4"/>
    <n v="18513.77"/>
    <n v="333.24786"/>
    <n v="5"/>
    <n v="92568.85"/>
    <x v="7390"/>
    <n v="4.5999999999999996"/>
    <n v="3500"/>
    <x v="55"/>
    <x v="5"/>
    <x v="5"/>
    <x v="5"/>
    <x v="26"/>
  </r>
  <r>
    <x v="7394"/>
    <x v="6"/>
    <x v="4"/>
    <x v="6"/>
    <x v="0"/>
    <x v="2"/>
    <n v="8219.98"/>
    <n v="147.95963999999998"/>
    <n v="4"/>
    <n v="32879.919999999998"/>
    <x v="7391"/>
    <n v="1.52"/>
    <n v="2428"/>
    <x v="249"/>
    <x v="10"/>
    <x v="10"/>
    <x v="10"/>
    <x v="30"/>
  </r>
  <r>
    <x v="7395"/>
    <x v="7"/>
    <x v="0"/>
    <x v="7"/>
    <x v="1"/>
    <x v="3"/>
    <n v="9940.67"/>
    <n v="178.93205999999998"/>
    <n v="3"/>
    <n v="29822.01"/>
    <x v="7392"/>
    <n v="3.08"/>
    <n v="2513"/>
    <x v="282"/>
    <x v="8"/>
    <x v="8"/>
    <x v="8"/>
    <x v="18"/>
  </r>
  <r>
    <x v="7396"/>
    <x v="7"/>
    <x v="0"/>
    <x v="7"/>
    <x v="1"/>
    <x v="2"/>
    <n v="10633.93"/>
    <n v="191.41074"/>
    <n v="5"/>
    <n v="53169.65"/>
    <x v="7393"/>
    <n v="4.08"/>
    <n v="682"/>
    <x v="76"/>
    <x v="8"/>
    <x v="8"/>
    <x v="8"/>
    <x v="14"/>
  </r>
  <r>
    <x v="7397"/>
    <x v="4"/>
    <x v="0"/>
    <x v="4"/>
    <x v="0"/>
    <x v="2"/>
    <n v="8884.34"/>
    <n v="159.91811999999999"/>
    <n v="2"/>
    <n v="17768.68"/>
    <x v="7394"/>
    <n v="2.21"/>
    <n v="929"/>
    <x v="33"/>
    <x v="0"/>
    <x v="0"/>
    <x v="0"/>
    <x v="9"/>
  </r>
  <r>
    <x v="7398"/>
    <x v="6"/>
    <x v="4"/>
    <x v="6"/>
    <x v="0"/>
    <x v="2"/>
    <n v="14044.69"/>
    <n v="252.80441999999999"/>
    <n v="4"/>
    <n v="56178.76"/>
    <x v="7395"/>
    <n v="2.29"/>
    <n v="2971"/>
    <x v="125"/>
    <x v="2"/>
    <x v="2"/>
    <x v="2"/>
    <x v="17"/>
  </r>
  <r>
    <x v="7399"/>
    <x v="1"/>
    <x v="1"/>
    <x v="1"/>
    <x v="1"/>
    <x v="5"/>
    <n v="11166.89"/>
    <n v="201.00401999999997"/>
    <n v="3"/>
    <n v="33500.67"/>
    <x v="7396"/>
    <n v="1.7"/>
    <n v="1181"/>
    <x v="235"/>
    <x v="1"/>
    <x v="1"/>
    <x v="1"/>
    <x v="26"/>
  </r>
  <r>
    <x v="7400"/>
    <x v="8"/>
    <x v="3"/>
    <x v="8"/>
    <x v="1"/>
    <x v="0"/>
    <n v="3734.39"/>
    <n v="67.219019999999986"/>
    <n v="5"/>
    <n v="18671.95"/>
    <x v="7397"/>
    <n v="1.75"/>
    <n v="4328"/>
    <x v="316"/>
    <x v="6"/>
    <x v="6"/>
    <x v="6"/>
    <x v="29"/>
  </r>
  <r>
    <x v="7401"/>
    <x v="9"/>
    <x v="1"/>
    <x v="9"/>
    <x v="1"/>
    <x v="4"/>
    <n v="2596.87"/>
    <n v="46.743659999999991"/>
    <n v="2"/>
    <n v="5193.74"/>
    <x v="7398"/>
    <n v="1.86"/>
    <n v="3421"/>
    <x v="189"/>
    <x v="11"/>
    <x v="11"/>
    <x v="11"/>
    <x v="9"/>
  </r>
  <r>
    <x v="7402"/>
    <x v="9"/>
    <x v="1"/>
    <x v="9"/>
    <x v="1"/>
    <x v="1"/>
    <n v="5358.17"/>
    <n v="96.447059999999993"/>
    <n v="1"/>
    <n v="5358.17"/>
    <x v="7399"/>
    <n v="2.96"/>
    <n v="3613"/>
    <x v="39"/>
    <x v="1"/>
    <x v="1"/>
    <x v="1"/>
    <x v="15"/>
  </r>
  <r>
    <x v="7403"/>
    <x v="0"/>
    <x v="0"/>
    <x v="0"/>
    <x v="1"/>
    <x v="4"/>
    <n v="6414.71"/>
    <n v="115.46477999999999"/>
    <n v="3"/>
    <n v="19244.13"/>
    <x v="7400"/>
    <n v="3.16"/>
    <n v="96"/>
    <x v="10"/>
    <x v="4"/>
    <x v="4"/>
    <x v="4"/>
    <x v="10"/>
  </r>
  <r>
    <x v="7404"/>
    <x v="1"/>
    <x v="1"/>
    <x v="1"/>
    <x v="1"/>
    <x v="3"/>
    <n v="3754.71"/>
    <n v="67.584779999999995"/>
    <n v="1"/>
    <n v="3754.71"/>
    <x v="7401"/>
    <n v="3.36"/>
    <n v="3679"/>
    <x v="190"/>
    <x v="5"/>
    <x v="5"/>
    <x v="5"/>
    <x v="20"/>
  </r>
  <r>
    <x v="7405"/>
    <x v="4"/>
    <x v="0"/>
    <x v="4"/>
    <x v="1"/>
    <x v="2"/>
    <n v="4923.47"/>
    <n v="88.622460000000004"/>
    <n v="3"/>
    <n v="14770.41"/>
    <x v="7402"/>
    <n v="2.9"/>
    <n v="2678"/>
    <x v="70"/>
    <x v="9"/>
    <x v="9"/>
    <x v="9"/>
    <x v="9"/>
  </r>
  <r>
    <x v="7406"/>
    <x v="9"/>
    <x v="1"/>
    <x v="9"/>
    <x v="0"/>
    <x v="3"/>
    <n v="19180.650000000001"/>
    <n v="345.25170000000003"/>
    <n v="3"/>
    <n v="57541.95"/>
    <x v="7403"/>
    <n v="4.6100000000000003"/>
    <n v="1712"/>
    <x v="213"/>
    <x v="3"/>
    <x v="3"/>
    <x v="3"/>
    <x v="12"/>
  </r>
  <r>
    <x v="7407"/>
    <x v="1"/>
    <x v="1"/>
    <x v="1"/>
    <x v="0"/>
    <x v="0"/>
    <n v="3898.58"/>
    <n v="70.17443999999999"/>
    <n v="3"/>
    <n v="11695.74"/>
    <x v="7404"/>
    <n v="3.79"/>
    <n v="3730"/>
    <x v="210"/>
    <x v="9"/>
    <x v="9"/>
    <x v="9"/>
    <x v="0"/>
  </r>
  <r>
    <x v="7408"/>
    <x v="2"/>
    <x v="2"/>
    <x v="2"/>
    <x v="1"/>
    <x v="0"/>
    <n v="3898.2"/>
    <n v="70.167599999999993"/>
    <n v="5"/>
    <n v="19491"/>
    <x v="7405"/>
    <n v="4.03"/>
    <n v="1125"/>
    <x v="113"/>
    <x v="8"/>
    <x v="8"/>
    <x v="8"/>
    <x v="4"/>
  </r>
  <r>
    <x v="7409"/>
    <x v="8"/>
    <x v="3"/>
    <x v="8"/>
    <x v="2"/>
    <x v="5"/>
    <n v="10776.85"/>
    <n v="193.98329999999999"/>
    <n v="5"/>
    <n v="53884.25"/>
    <x v="7406"/>
    <n v="4.7699999999999996"/>
    <n v="2238"/>
    <x v="315"/>
    <x v="10"/>
    <x v="10"/>
    <x v="10"/>
    <x v="3"/>
  </r>
  <r>
    <x v="7410"/>
    <x v="7"/>
    <x v="0"/>
    <x v="7"/>
    <x v="0"/>
    <x v="0"/>
    <n v="19649.09"/>
    <n v="353.68361999999996"/>
    <n v="5"/>
    <n v="98245.45"/>
    <x v="7407"/>
    <n v="2.35"/>
    <n v="2158"/>
    <x v="71"/>
    <x v="3"/>
    <x v="3"/>
    <x v="3"/>
    <x v="11"/>
  </r>
  <r>
    <x v="7411"/>
    <x v="2"/>
    <x v="2"/>
    <x v="2"/>
    <x v="2"/>
    <x v="0"/>
    <n v="17987.939999999999"/>
    <n v="323.78291999999993"/>
    <n v="4"/>
    <n v="71951.759999999995"/>
    <x v="7408"/>
    <n v="2.09"/>
    <n v="1465"/>
    <x v="75"/>
    <x v="1"/>
    <x v="1"/>
    <x v="1"/>
    <x v="17"/>
  </r>
  <r>
    <x v="7412"/>
    <x v="1"/>
    <x v="1"/>
    <x v="1"/>
    <x v="1"/>
    <x v="0"/>
    <n v="12405.54"/>
    <n v="223.29972000000001"/>
    <n v="3"/>
    <n v="37216.620000000003"/>
    <x v="7409"/>
    <n v="1.25"/>
    <n v="2030"/>
    <x v="4"/>
    <x v="4"/>
    <x v="4"/>
    <x v="4"/>
    <x v="4"/>
  </r>
  <r>
    <x v="7413"/>
    <x v="3"/>
    <x v="3"/>
    <x v="3"/>
    <x v="0"/>
    <x v="3"/>
    <n v="18643.330000000002"/>
    <n v="335.57994000000002"/>
    <n v="3"/>
    <n v="55929.99"/>
    <x v="7410"/>
    <n v="1.37"/>
    <n v="2907"/>
    <x v="246"/>
    <x v="10"/>
    <x v="10"/>
    <x v="10"/>
    <x v="12"/>
  </r>
  <r>
    <x v="7414"/>
    <x v="2"/>
    <x v="2"/>
    <x v="2"/>
    <x v="0"/>
    <x v="4"/>
    <n v="5784.68"/>
    <n v="104.12424"/>
    <n v="5"/>
    <n v="28923.4"/>
    <x v="7411"/>
    <n v="3.07"/>
    <n v="183"/>
    <x v="339"/>
    <x v="11"/>
    <x v="11"/>
    <x v="11"/>
    <x v="12"/>
  </r>
  <r>
    <x v="7415"/>
    <x v="6"/>
    <x v="4"/>
    <x v="6"/>
    <x v="0"/>
    <x v="3"/>
    <n v="2162.3200000000002"/>
    <n v="38.921759999999999"/>
    <n v="5"/>
    <n v="10811.6"/>
    <x v="7412"/>
    <n v="1.02"/>
    <n v="1792"/>
    <x v="78"/>
    <x v="0"/>
    <x v="0"/>
    <x v="0"/>
    <x v="12"/>
  </r>
  <r>
    <x v="7416"/>
    <x v="0"/>
    <x v="0"/>
    <x v="0"/>
    <x v="2"/>
    <x v="3"/>
    <n v="18236.169999999998"/>
    <n v="328.25105999999994"/>
    <n v="3"/>
    <n v="54708.51"/>
    <x v="7413"/>
    <n v="2.86"/>
    <n v="3257"/>
    <x v="156"/>
    <x v="10"/>
    <x v="10"/>
    <x v="10"/>
    <x v="8"/>
  </r>
  <r>
    <x v="7417"/>
    <x v="7"/>
    <x v="0"/>
    <x v="7"/>
    <x v="0"/>
    <x v="1"/>
    <n v="9521.86"/>
    <n v="171.39348000000001"/>
    <n v="2"/>
    <n v="19043.72"/>
    <x v="7414"/>
    <n v="2.72"/>
    <n v="4576"/>
    <x v="34"/>
    <x v="8"/>
    <x v="8"/>
    <x v="8"/>
    <x v="9"/>
  </r>
  <r>
    <x v="7418"/>
    <x v="1"/>
    <x v="1"/>
    <x v="1"/>
    <x v="2"/>
    <x v="1"/>
    <n v="7932.56"/>
    <n v="142.78608"/>
    <n v="4"/>
    <n v="31730.240000000002"/>
    <x v="7415"/>
    <n v="1.28"/>
    <n v="4243"/>
    <x v="145"/>
    <x v="7"/>
    <x v="7"/>
    <x v="7"/>
    <x v="20"/>
  </r>
  <r>
    <x v="7419"/>
    <x v="1"/>
    <x v="1"/>
    <x v="1"/>
    <x v="1"/>
    <x v="0"/>
    <n v="8626.61"/>
    <n v="155.27897999999999"/>
    <n v="4"/>
    <n v="34506.44"/>
    <x v="7416"/>
    <n v="2.5299999999999998"/>
    <n v="1662"/>
    <x v="231"/>
    <x v="1"/>
    <x v="1"/>
    <x v="1"/>
    <x v="8"/>
  </r>
  <r>
    <x v="7420"/>
    <x v="2"/>
    <x v="2"/>
    <x v="2"/>
    <x v="2"/>
    <x v="2"/>
    <n v="2699.71"/>
    <n v="48.59478"/>
    <n v="1"/>
    <n v="2699.71"/>
    <x v="7417"/>
    <n v="3.52"/>
    <n v="4097"/>
    <x v="102"/>
    <x v="3"/>
    <x v="3"/>
    <x v="3"/>
    <x v="26"/>
  </r>
  <r>
    <x v="7421"/>
    <x v="8"/>
    <x v="3"/>
    <x v="8"/>
    <x v="1"/>
    <x v="4"/>
    <n v="3432.94"/>
    <n v="61.792919999999995"/>
    <n v="4"/>
    <n v="13731.76"/>
    <x v="7418"/>
    <n v="1.82"/>
    <n v="3606"/>
    <x v="287"/>
    <x v="6"/>
    <x v="6"/>
    <x v="6"/>
    <x v="12"/>
  </r>
  <r>
    <x v="7422"/>
    <x v="6"/>
    <x v="4"/>
    <x v="6"/>
    <x v="2"/>
    <x v="5"/>
    <n v="3579.53"/>
    <n v="64.431539999999998"/>
    <n v="5"/>
    <n v="17897.650000000001"/>
    <x v="7419"/>
    <n v="1.95"/>
    <n v="4836"/>
    <x v="86"/>
    <x v="5"/>
    <x v="5"/>
    <x v="5"/>
    <x v="22"/>
  </r>
  <r>
    <x v="7423"/>
    <x v="1"/>
    <x v="1"/>
    <x v="1"/>
    <x v="1"/>
    <x v="1"/>
    <n v="3865.69"/>
    <n v="69.582419999999999"/>
    <n v="1"/>
    <n v="3865.69"/>
    <x v="7420"/>
    <n v="3.46"/>
    <n v="1730"/>
    <x v="151"/>
    <x v="10"/>
    <x v="10"/>
    <x v="10"/>
    <x v="11"/>
  </r>
  <r>
    <x v="7424"/>
    <x v="8"/>
    <x v="3"/>
    <x v="8"/>
    <x v="0"/>
    <x v="3"/>
    <n v="5568.38"/>
    <n v="100.23084"/>
    <n v="2"/>
    <n v="11136.76"/>
    <x v="7421"/>
    <n v="3.47"/>
    <n v="629"/>
    <x v="224"/>
    <x v="1"/>
    <x v="1"/>
    <x v="1"/>
    <x v="22"/>
  </r>
  <r>
    <x v="7425"/>
    <x v="4"/>
    <x v="0"/>
    <x v="4"/>
    <x v="2"/>
    <x v="4"/>
    <n v="14925.09"/>
    <n v="268.65161999999998"/>
    <n v="5"/>
    <n v="74625.45"/>
    <x v="7422"/>
    <n v="1.0900000000000001"/>
    <n v="2090"/>
    <x v="255"/>
    <x v="7"/>
    <x v="7"/>
    <x v="7"/>
    <x v="3"/>
  </r>
  <r>
    <x v="7426"/>
    <x v="0"/>
    <x v="0"/>
    <x v="0"/>
    <x v="1"/>
    <x v="4"/>
    <n v="6614.12"/>
    <n v="119.05416"/>
    <n v="3"/>
    <n v="19842.36"/>
    <x v="7423"/>
    <n v="1.98"/>
    <n v="4088"/>
    <x v="174"/>
    <x v="1"/>
    <x v="1"/>
    <x v="1"/>
    <x v="19"/>
  </r>
  <r>
    <x v="7427"/>
    <x v="5"/>
    <x v="1"/>
    <x v="5"/>
    <x v="1"/>
    <x v="2"/>
    <n v="12988.28"/>
    <n v="233.78904"/>
    <n v="1"/>
    <n v="12988.28"/>
    <x v="7424"/>
    <n v="4.93"/>
    <n v="3878"/>
    <x v="22"/>
    <x v="8"/>
    <x v="8"/>
    <x v="8"/>
    <x v="17"/>
  </r>
  <r>
    <x v="7428"/>
    <x v="2"/>
    <x v="2"/>
    <x v="2"/>
    <x v="2"/>
    <x v="2"/>
    <n v="1531.36"/>
    <n v="27.564479999999996"/>
    <n v="5"/>
    <n v="7656.8"/>
    <x v="7425"/>
    <n v="1.86"/>
    <n v="2350"/>
    <x v="133"/>
    <x v="10"/>
    <x v="10"/>
    <x v="10"/>
    <x v="29"/>
  </r>
  <r>
    <x v="7429"/>
    <x v="0"/>
    <x v="0"/>
    <x v="0"/>
    <x v="0"/>
    <x v="0"/>
    <n v="3766.03"/>
    <n v="67.788539999999998"/>
    <n v="4"/>
    <n v="15064.12"/>
    <x v="7426"/>
    <n v="4"/>
    <n v="2726"/>
    <x v="297"/>
    <x v="7"/>
    <x v="7"/>
    <x v="7"/>
    <x v="0"/>
  </r>
  <r>
    <x v="7430"/>
    <x v="1"/>
    <x v="1"/>
    <x v="1"/>
    <x v="2"/>
    <x v="4"/>
    <n v="3125.4"/>
    <n v="56.257199999999997"/>
    <n v="5"/>
    <n v="15627"/>
    <x v="7427"/>
    <n v="1.51"/>
    <n v="3532"/>
    <x v="130"/>
    <x v="4"/>
    <x v="4"/>
    <x v="4"/>
    <x v="16"/>
  </r>
  <r>
    <x v="7431"/>
    <x v="4"/>
    <x v="0"/>
    <x v="4"/>
    <x v="1"/>
    <x v="4"/>
    <n v="16353.8"/>
    <n v="294.36839999999995"/>
    <n v="1"/>
    <n v="16353.8"/>
    <x v="7428"/>
    <n v="3.66"/>
    <n v="3145"/>
    <x v="109"/>
    <x v="11"/>
    <x v="11"/>
    <x v="11"/>
    <x v="11"/>
  </r>
  <r>
    <x v="7432"/>
    <x v="0"/>
    <x v="0"/>
    <x v="0"/>
    <x v="1"/>
    <x v="1"/>
    <n v="8883.1"/>
    <n v="159.89580000000001"/>
    <n v="2"/>
    <n v="17766.2"/>
    <x v="7429"/>
    <n v="3.94"/>
    <n v="3061"/>
    <x v="102"/>
    <x v="3"/>
    <x v="3"/>
    <x v="3"/>
    <x v="26"/>
  </r>
  <r>
    <x v="7433"/>
    <x v="7"/>
    <x v="0"/>
    <x v="7"/>
    <x v="1"/>
    <x v="3"/>
    <n v="10143.81"/>
    <n v="182.58857999999998"/>
    <n v="1"/>
    <n v="10143.81"/>
    <x v="7430"/>
    <n v="4.5599999999999996"/>
    <n v="3476"/>
    <x v="234"/>
    <x v="1"/>
    <x v="1"/>
    <x v="1"/>
    <x v="6"/>
  </r>
  <r>
    <x v="7434"/>
    <x v="0"/>
    <x v="0"/>
    <x v="0"/>
    <x v="1"/>
    <x v="3"/>
    <n v="1446.09"/>
    <n v="26.029619999999998"/>
    <n v="3"/>
    <n v="4338.2700000000004"/>
    <x v="7431"/>
    <n v="1.89"/>
    <n v="4420"/>
    <x v="27"/>
    <x v="9"/>
    <x v="9"/>
    <x v="9"/>
    <x v="1"/>
  </r>
  <r>
    <x v="7435"/>
    <x v="6"/>
    <x v="4"/>
    <x v="6"/>
    <x v="0"/>
    <x v="2"/>
    <n v="14936.87"/>
    <n v="268.86365999999998"/>
    <n v="2"/>
    <n v="29873.74"/>
    <x v="7432"/>
    <n v="2.66"/>
    <n v="2617"/>
    <x v="123"/>
    <x v="8"/>
    <x v="8"/>
    <x v="8"/>
    <x v="15"/>
  </r>
  <r>
    <x v="7436"/>
    <x v="2"/>
    <x v="2"/>
    <x v="2"/>
    <x v="0"/>
    <x v="2"/>
    <n v="15930.06"/>
    <n v="286.74107999999995"/>
    <n v="4"/>
    <n v="63720.24"/>
    <x v="7433"/>
    <n v="2.2599999999999998"/>
    <n v="3569"/>
    <x v="177"/>
    <x v="8"/>
    <x v="8"/>
    <x v="8"/>
    <x v="20"/>
  </r>
  <r>
    <x v="7437"/>
    <x v="6"/>
    <x v="4"/>
    <x v="6"/>
    <x v="0"/>
    <x v="3"/>
    <n v="6618.72"/>
    <n v="119.13696"/>
    <n v="5"/>
    <n v="33093.599999999999"/>
    <x v="7434"/>
    <n v="2.08"/>
    <n v="914"/>
    <x v="278"/>
    <x v="6"/>
    <x v="6"/>
    <x v="6"/>
    <x v="1"/>
  </r>
  <r>
    <x v="7438"/>
    <x v="2"/>
    <x v="2"/>
    <x v="2"/>
    <x v="0"/>
    <x v="4"/>
    <n v="3375.68"/>
    <n v="60.762239999999991"/>
    <n v="5"/>
    <n v="16878.400000000001"/>
    <x v="7435"/>
    <n v="3.71"/>
    <n v="4984"/>
    <x v="330"/>
    <x v="2"/>
    <x v="2"/>
    <x v="2"/>
    <x v="18"/>
  </r>
  <r>
    <x v="7439"/>
    <x v="3"/>
    <x v="3"/>
    <x v="3"/>
    <x v="0"/>
    <x v="1"/>
    <n v="14058.11"/>
    <n v="253.04597999999999"/>
    <n v="4"/>
    <n v="56232.44"/>
    <x v="7436"/>
    <n v="2.7"/>
    <n v="3638"/>
    <x v="226"/>
    <x v="4"/>
    <x v="4"/>
    <x v="4"/>
    <x v="3"/>
  </r>
  <r>
    <x v="7440"/>
    <x v="2"/>
    <x v="2"/>
    <x v="2"/>
    <x v="2"/>
    <x v="0"/>
    <n v="10352.549999999999"/>
    <n v="186.34589999999997"/>
    <n v="1"/>
    <n v="10352.549999999999"/>
    <x v="7437"/>
    <n v="1.26"/>
    <n v="3043"/>
    <x v="181"/>
    <x v="4"/>
    <x v="4"/>
    <x v="4"/>
    <x v="25"/>
  </r>
  <r>
    <x v="7441"/>
    <x v="4"/>
    <x v="0"/>
    <x v="4"/>
    <x v="1"/>
    <x v="2"/>
    <n v="16927.810000000001"/>
    <n v="304.70058"/>
    <n v="4"/>
    <n v="67711.240000000005"/>
    <x v="7438"/>
    <n v="3.95"/>
    <n v="1983"/>
    <x v="23"/>
    <x v="6"/>
    <x v="6"/>
    <x v="6"/>
    <x v="17"/>
  </r>
  <r>
    <x v="7442"/>
    <x v="1"/>
    <x v="1"/>
    <x v="1"/>
    <x v="0"/>
    <x v="3"/>
    <n v="7825.26"/>
    <n v="140.85468"/>
    <n v="1"/>
    <n v="7825.26"/>
    <x v="7439"/>
    <n v="2.33"/>
    <n v="2085"/>
    <x v="357"/>
    <x v="9"/>
    <x v="9"/>
    <x v="9"/>
    <x v="4"/>
  </r>
  <r>
    <x v="7443"/>
    <x v="3"/>
    <x v="3"/>
    <x v="3"/>
    <x v="0"/>
    <x v="3"/>
    <n v="17360.75"/>
    <n v="312.49349999999998"/>
    <n v="1"/>
    <n v="17360.75"/>
    <x v="7440"/>
    <n v="3.37"/>
    <n v="3810"/>
    <x v="103"/>
    <x v="10"/>
    <x v="10"/>
    <x v="10"/>
    <x v="14"/>
  </r>
  <r>
    <x v="7444"/>
    <x v="7"/>
    <x v="0"/>
    <x v="7"/>
    <x v="2"/>
    <x v="5"/>
    <n v="1042.26"/>
    <n v="18.760679999999997"/>
    <n v="3"/>
    <n v="3126.78"/>
    <x v="7441"/>
    <n v="3.95"/>
    <n v="1300"/>
    <x v="336"/>
    <x v="7"/>
    <x v="7"/>
    <x v="7"/>
    <x v="15"/>
  </r>
  <r>
    <x v="7445"/>
    <x v="7"/>
    <x v="0"/>
    <x v="7"/>
    <x v="1"/>
    <x v="5"/>
    <n v="1737.91"/>
    <n v="31.28238"/>
    <n v="3"/>
    <n v="5213.7299999999996"/>
    <x v="7442"/>
    <n v="1.55"/>
    <n v="65"/>
    <x v="249"/>
    <x v="10"/>
    <x v="10"/>
    <x v="10"/>
    <x v="30"/>
  </r>
  <r>
    <x v="7446"/>
    <x v="3"/>
    <x v="3"/>
    <x v="3"/>
    <x v="2"/>
    <x v="2"/>
    <n v="16686.47"/>
    <n v="300.35645999999997"/>
    <n v="3"/>
    <n v="50059.41"/>
    <x v="7443"/>
    <n v="1.3"/>
    <n v="3255"/>
    <x v="42"/>
    <x v="11"/>
    <x v="11"/>
    <x v="11"/>
    <x v="23"/>
  </r>
  <r>
    <x v="7447"/>
    <x v="6"/>
    <x v="4"/>
    <x v="6"/>
    <x v="0"/>
    <x v="2"/>
    <n v="2111.3000000000002"/>
    <n v="38.003399999999999"/>
    <n v="1"/>
    <n v="2111.3000000000002"/>
    <x v="7444"/>
    <n v="3.3"/>
    <n v="2229"/>
    <x v="4"/>
    <x v="4"/>
    <x v="4"/>
    <x v="4"/>
    <x v="4"/>
  </r>
  <r>
    <x v="7448"/>
    <x v="3"/>
    <x v="3"/>
    <x v="3"/>
    <x v="2"/>
    <x v="1"/>
    <n v="14639.6"/>
    <n v="263.51279999999997"/>
    <n v="4"/>
    <n v="58558.400000000001"/>
    <x v="7445"/>
    <n v="4.97"/>
    <n v="174"/>
    <x v="120"/>
    <x v="3"/>
    <x v="3"/>
    <x v="3"/>
    <x v="4"/>
  </r>
  <r>
    <x v="7449"/>
    <x v="3"/>
    <x v="3"/>
    <x v="3"/>
    <x v="0"/>
    <x v="0"/>
    <n v="18967.259999999998"/>
    <n v="341.41067999999996"/>
    <n v="4"/>
    <n v="75869.039999999994"/>
    <x v="7446"/>
    <n v="3.03"/>
    <n v="3198"/>
    <x v="144"/>
    <x v="5"/>
    <x v="5"/>
    <x v="5"/>
    <x v="13"/>
  </r>
  <r>
    <x v="7450"/>
    <x v="5"/>
    <x v="1"/>
    <x v="5"/>
    <x v="2"/>
    <x v="5"/>
    <n v="876.57"/>
    <n v="15.77826"/>
    <n v="4"/>
    <n v="3506.28"/>
    <x v="7447"/>
    <n v="1.95"/>
    <n v="3097"/>
    <x v="130"/>
    <x v="4"/>
    <x v="4"/>
    <x v="4"/>
    <x v="16"/>
  </r>
  <r>
    <x v="7451"/>
    <x v="5"/>
    <x v="1"/>
    <x v="5"/>
    <x v="0"/>
    <x v="1"/>
    <n v="921.24"/>
    <n v="16.582319999999999"/>
    <n v="4"/>
    <n v="3684.96"/>
    <x v="7448"/>
    <n v="3.61"/>
    <n v="3088"/>
    <x v="38"/>
    <x v="10"/>
    <x v="10"/>
    <x v="10"/>
    <x v="15"/>
  </r>
  <r>
    <x v="7452"/>
    <x v="3"/>
    <x v="3"/>
    <x v="3"/>
    <x v="0"/>
    <x v="4"/>
    <n v="7287.22"/>
    <n v="131.16996"/>
    <n v="4"/>
    <n v="29148.880000000001"/>
    <x v="7449"/>
    <n v="1.42"/>
    <n v="2834"/>
    <x v="139"/>
    <x v="5"/>
    <x v="5"/>
    <x v="5"/>
    <x v="11"/>
  </r>
  <r>
    <x v="7453"/>
    <x v="1"/>
    <x v="1"/>
    <x v="1"/>
    <x v="0"/>
    <x v="4"/>
    <n v="19294.93"/>
    <n v="347.30874"/>
    <n v="1"/>
    <n v="19294.93"/>
    <x v="7450"/>
    <n v="1.82"/>
    <n v="2414"/>
    <x v="57"/>
    <x v="2"/>
    <x v="2"/>
    <x v="2"/>
    <x v="21"/>
  </r>
  <r>
    <x v="7454"/>
    <x v="5"/>
    <x v="1"/>
    <x v="5"/>
    <x v="2"/>
    <x v="1"/>
    <n v="1998.88"/>
    <n v="35.979839999999996"/>
    <n v="1"/>
    <n v="1998.88"/>
    <x v="7451"/>
    <n v="4.34"/>
    <n v="4884"/>
    <x v="320"/>
    <x v="10"/>
    <x v="10"/>
    <x v="10"/>
    <x v="5"/>
  </r>
  <r>
    <x v="7455"/>
    <x v="7"/>
    <x v="0"/>
    <x v="7"/>
    <x v="2"/>
    <x v="1"/>
    <n v="18549.79"/>
    <n v="333.89621999999997"/>
    <n v="3"/>
    <n v="55649.37"/>
    <x v="7452"/>
    <n v="4.67"/>
    <n v="1897"/>
    <x v="310"/>
    <x v="2"/>
    <x v="2"/>
    <x v="2"/>
    <x v="25"/>
  </r>
  <r>
    <x v="7456"/>
    <x v="4"/>
    <x v="0"/>
    <x v="4"/>
    <x v="2"/>
    <x v="1"/>
    <n v="12464.17"/>
    <n v="224.35505999999998"/>
    <n v="5"/>
    <n v="62320.85"/>
    <x v="7453"/>
    <n v="1.78"/>
    <n v="890"/>
    <x v="238"/>
    <x v="1"/>
    <x v="1"/>
    <x v="1"/>
    <x v="14"/>
  </r>
  <r>
    <x v="7457"/>
    <x v="4"/>
    <x v="0"/>
    <x v="4"/>
    <x v="0"/>
    <x v="5"/>
    <n v="10670.56"/>
    <n v="192.07007999999999"/>
    <n v="4"/>
    <n v="42682.239999999998"/>
    <x v="7454"/>
    <n v="1.51"/>
    <n v="2274"/>
    <x v="0"/>
    <x v="0"/>
    <x v="0"/>
    <x v="0"/>
    <x v="0"/>
  </r>
  <r>
    <x v="7458"/>
    <x v="4"/>
    <x v="0"/>
    <x v="4"/>
    <x v="1"/>
    <x v="3"/>
    <n v="6473.86"/>
    <n v="116.52947999999999"/>
    <n v="4"/>
    <n v="25895.439999999999"/>
    <x v="7455"/>
    <n v="4.88"/>
    <n v="653"/>
    <x v="125"/>
    <x v="2"/>
    <x v="2"/>
    <x v="2"/>
    <x v="17"/>
  </r>
  <r>
    <x v="7459"/>
    <x v="7"/>
    <x v="0"/>
    <x v="7"/>
    <x v="2"/>
    <x v="3"/>
    <n v="6222.99"/>
    <n v="112.01381999999998"/>
    <n v="2"/>
    <n v="12445.98"/>
    <x v="7456"/>
    <n v="2.04"/>
    <n v="1706"/>
    <x v="150"/>
    <x v="8"/>
    <x v="8"/>
    <x v="8"/>
    <x v="6"/>
  </r>
  <r>
    <x v="7460"/>
    <x v="0"/>
    <x v="0"/>
    <x v="0"/>
    <x v="2"/>
    <x v="2"/>
    <n v="9070.69"/>
    <n v="163.27242000000001"/>
    <n v="2"/>
    <n v="18141.38"/>
    <x v="7457"/>
    <n v="3.64"/>
    <n v="3040"/>
    <x v="55"/>
    <x v="5"/>
    <x v="5"/>
    <x v="5"/>
    <x v="26"/>
  </r>
  <r>
    <x v="7461"/>
    <x v="6"/>
    <x v="4"/>
    <x v="6"/>
    <x v="1"/>
    <x v="2"/>
    <n v="14910.35"/>
    <n v="268.38630000000001"/>
    <n v="5"/>
    <n v="74551.75"/>
    <x v="7458"/>
    <n v="3.67"/>
    <n v="3691"/>
    <x v="117"/>
    <x v="3"/>
    <x v="3"/>
    <x v="3"/>
    <x v="18"/>
  </r>
  <r>
    <x v="7462"/>
    <x v="1"/>
    <x v="1"/>
    <x v="1"/>
    <x v="0"/>
    <x v="0"/>
    <n v="8841.4500000000007"/>
    <n v="159.14609999999999"/>
    <n v="2"/>
    <n v="17682.900000000001"/>
    <x v="7459"/>
    <n v="1.03"/>
    <n v="2599"/>
    <x v="245"/>
    <x v="0"/>
    <x v="0"/>
    <x v="0"/>
    <x v="18"/>
  </r>
  <r>
    <x v="7463"/>
    <x v="9"/>
    <x v="1"/>
    <x v="9"/>
    <x v="1"/>
    <x v="2"/>
    <n v="16209.14"/>
    <n v="291.76451999999995"/>
    <n v="5"/>
    <n v="81045.7"/>
    <x v="7460"/>
    <n v="4.08"/>
    <n v="3520"/>
    <x v="46"/>
    <x v="0"/>
    <x v="0"/>
    <x v="0"/>
    <x v="25"/>
  </r>
  <r>
    <x v="7464"/>
    <x v="6"/>
    <x v="4"/>
    <x v="6"/>
    <x v="1"/>
    <x v="3"/>
    <n v="16003"/>
    <n v="288.05399999999997"/>
    <n v="5"/>
    <n v="80015"/>
    <x v="7461"/>
    <n v="1.1299999999999999"/>
    <n v="2033"/>
    <x v="303"/>
    <x v="0"/>
    <x v="0"/>
    <x v="0"/>
    <x v="24"/>
  </r>
  <r>
    <x v="7465"/>
    <x v="0"/>
    <x v="0"/>
    <x v="0"/>
    <x v="0"/>
    <x v="4"/>
    <n v="10971.33"/>
    <n v="197.48393999999999"/>
    <n v="1"/>
    <n v="10971.33"/>
    <x v="7462"/>
    <n v="1.0900000000000001"/>
    <n v="2228"/>
    <x v="103"/>
    <x v="10"/>
    <x v="10"/>
    <x v="10"/>
    <x v="14"/>
  </r>
  <r>
    <x v="7466"/>
    <x v="6"/>
    <x v="4"/>
    <x v="6"/>
    <x v="1"/>
    <x v="3"/>
    <n v="17253.13"/>
    <n v="310.55633999999998"/>
    <n v="3"/>
    <n v="51759.39"/>
    <x v="7463"/>
    <n v="2.1"/>
    <n v="3558"/>
    <x v="332"/>
    <x v="5"/>
    <x v="5"/>
    <x v="5"/>
    <x v="28"/>
  </r>
  <r>
    <x v="7467"/>
    <x v="6"/>
    <x v="4"/>
    <x v="6"/>
    <x v="2"/>
    <x v="0"/>
    <n v="16713.939999999999"/>
    <n v="300.85091999999997"/>
    <n v="2"/>
    <n v="33427.879999999997"/>
    <x v="7464"/>
    <n v="3.65"/>
    <n v="1614"/>
    <x v="135"/>
    <x v="9"/>
    <x v="9"/>
    <x v="9"/>
    <x v="24"/>
  </r>
  <r>
    <x v="7468"/>
    <x v="0"/>
    <x v="0"/>
    <x v="0"/>
    <x v="2"/>
    <x v="0"/>
    <n v="11129.22"/>
    <n v="200.32595999999998"/>
    <n v="3"/>
    <n v="33387.660000000003"/>
    <x v="7465"/>
    <n v="4.4000000000000004"/>
    <n v="1508"/>
    <x v="92"/>
    <x v="5"/>
    <x v="5"/>
    <x v="5"/>
    <x v="1"/>
  </r>
  <r>
    <x v="7469"/>
    <x v="1"/>
    <x v="1"/>
    <x v="1"/>
    <x v="0"/>
    <x v="1"/>
    <n v="8631.85"/>
    <n v="155.3733"/>
    <n v="5"/>
    <n v="43159.25"/>
    <x v="7466"/>
    <n v="3.71"/>
    <n v="279"/>
    <x v="296"/>
    <x v="0"/>
    <x v="0"/>
    <x v="0"/>
    <x v="17"/>
  </r>
  <r>
    <x v="7470"/>
    <x v="4"/>
    <x v="0"/>
    <x v="4"/>
    <x v="2"/>
    <x v="2"/>
    <n v="12633.01"/>
    <n v="227.39417999999998"/>
    <n v="1"/>
    <n v="12633.01"/>
    <x v="7467"/>
    <n v="2"/>
    <n v="4650"/>
    <x v="119"/>
    <x v="10"/>
    <x v="10"/>
    <x v="10"/>
    <x v="18"/>
  </r>
  <r>
    <x v="7471"/>
    <x v="6"/>
    <x v="4"/>
    <x v="6"/>
    <x v="2"/>
    <x v="1"/>
    <n v="10803.18"/>
    <n v="194.45723999999998"/>
    <n v="2"/>
    <n v="21606.36"/>
    <x v="7468"/>
    <n v="3.12"/>
    <n v="1153"/>
    <x v="355"/>
    <x v="10"/>
    <x v="10"/>
    <x v="10"/>
    <x v="6"/>
  </r>
  <r>
    <x v="7472"/>
    <x v="5"/>
    <x v="1"/>
    <x v="5"/>
    <x v="1"/>
    <x v="4"/>
    <n v="3897.57"/>
    <n v="70.156260000000003"/>
    <n v="1"/>
    <n v="3897.57"/>
    <x v="7469"/>
    <n v="2.91"/>
    <n v="4671"/>
    <x v="264"/>
    <x v="1"/>
    <x v="1"/>
    <x v="1"/>
    <x v="9"/>
  </r>
  <r>
    <x v="7473"/>
    <x v="7"/>
    <x v="0"/>
    <x v="7"/>
    <x v="1"/>
    <x v="5"/>
    <n v="1966.26"/>
    <n v="35.392679999999999"/>
    <n v="1"/>
    <n v="1966.26"/>
    <x v="7470"/>
    <n v="2.08"/>
    <n v="418"/>
    <x v="355"/>
    <x v="10"/>
    <x v="10"/>
    <x v="10"/>
    <x v="6"/>
  </r>
  <r>
    <x v="7474"/>
    <x v="3"/>
    <x v="3"/>
    <x v="3"/>
    <x v="2"/>
    <x v="3"/>
    <n v="12765.23"/>
    <n v="229.77413999999999"/>
    <n v="2"/>
    <n v="25530.46"/>
    <x v="7471"/>
    <n v="4.46"/>
    <n v="4949"/>
    <x v="48"/>
    <x v="6"/>
    <x v="6"/>
    <x v="6"/>
    <x v="27"/>
  </r>
  <r>
    <x v="7475"/>
    <x v="5"/>
    <x v="1"/>
    <x v="5"/>
    <x v="1"/>
    <x v="2"/>
    <n v="12967.11"/>
    <n v="233.40797999999998"/>
    <n v="1"/>
    <n v="12967.11"/>
    <x v="7472"/>
    <n v="3.35"/>
    <n v="585"/>
    <x v="51"/>
    <x v="8"/>
    <x v="8"/>
    <x v="8"/>
    <x v="12"/>
  </r>
  <r>
    <x v="7476"/>
    <x v="9"/>
    <x v="1"/>
    <x v="9"/>
    <x v="2"/>
    <x v="1"/>
    <n v="7424.96"/>
    <n v="133.64928"/>
    <n v="1"/>
    <n v="7424.96"/>
    <x v="7473"/>
    <n v="4.68"/>
    <n v="297"/>
    <x v="286"/>
    <x v="5"/>
    <x v="5"/>
    <x v="5"/>
    <x v="10"/>
  </r>
  <r>
    <x v="7477"/>
    <x v="2"/>
    <x v="2"/>
    <x v="2"/>
    <x v="0"/>
    <x v="0"/>
    <n v="4607.97"/>
    <n v="82.943460000000002"/>
    <n v="2"/>
    <n v="9215.94"/>
    <x v="7474"/>
    <n v="2.77"/>
    <n v="4638"/>
    <x v="169"/>
    <x v="10"/>
    <x v="10"/>
    <x v="10"/>
    <x v="19"/>
  </r>
  <r>
    <x v="7478"/>
    <x v="2"/>
    <x v="2"/>
    <x v="2"/>
    <x v="2"/>
    <x v="4"/>
    <n v="1878.79"/>
    <n v="33.818219999999997"/>
    <n v="2"/>
    <n v="3757.58"/>
    <x v="7475"/>
    <n v="4.08"/>
    <n v="1939"/>
    <x v="134"/>
    <x v="8"/>
    <x v="8"/>
    <x v="8"/>
    <x v="23"/>
  </r>
  <r>
    <x v="7479"/>
    <x v="8"/>
    <x v="3"/>
    <x v="8"/>
    <x v="1"/>
    <x v="1"/>
    <n v="3796.8"/>
    <n v="68.342399999999998"/>
    <n v="4"/>
    <n v="15187.2"/>
    <x v="7476"/>
    <n v="1.04"/>
    <n v="1390"/>
    <x v="65"/>
    <x v="6"/>
    <x v="6"/>
    <x v="6"/>
    <x v="22"/>
  </r>
  <r>
    <x v="7480"/>
    <x v="1"/>
    <x v="1"/>
    <x v="1"/>
    <x v="2"/>
    <x v="4"/>
    <n v="10734.81"/>
    <n v="193.22657999999998"/>
    <n v="3"/>
    <n v="32204.43"/>
    <x v="7477"/>
    <n v="4.03"/>
    <n v="612"/>
    <x v="298"/>
    <x v="2"/>
    <x v="2"/>
    <x v="2"/>
    <x v="0"/>
  </r>
  <r>
    <x v="7481"/>
    <x v="5"/>
    <x v="1"/>
    <x v="5"/>
    <x v="1"/>
    <x v="1"/>
    <n v="5599.58"/>
    <n v="100.79243999999998"/>
    <n v="3"/>
    <n v="16798.740000000002"/>
    <x v="7478"/>
    <n v="4.34"/>
    <n v="3540"/>
    <x v="271"/>
    <x v="6"/>
    <x v="6"/>
    <x v="6"/>
    <x v="26"/>
  </r>
  <r>
    <x v="7482"/>
    <x v="0"/>
    <x v="0"/>
    <x v="0"/>
    <x v="2"/>
    <x v="4"/>
    <n v="8443.34"/>
    <n v="151.98012"/>
    <n v="3"/>
    <n v="25330.02"/>
    <x v="7479"/>
    <n v="2.4900000000000002"/>
    <n v="4906"/>
    <x v="26"/>
    <x v="2"/>
    <x v="2"/>
    <x v="2"/>
    <x v="9"/>
  </r>
  <r>
    <x v="7483"/>
    <x v="4"/>
    <x v="0"/>
    <x v="4"/>
    <x v="1"/>
    <x v="2"/>
    <n v="17926.68"/>
    <n v="322.68023999999997"/>
    <n v="1"/>
    <n v="17926.68"/>
    <x v="7480"/>
    <n v="3.92"/>
    <n v="632"/>
    <x v="211"/>
    <x v="2"/>
    <x v="2"/>
    <x v="2"/>
    <x v="14"/>
  </r>
  <r>
    <x v="7484"/>
    <x v="1"/>
    <x v="1"/>
    <x v="1"/>
    <x v="1"/>
    <x v="2"/>
    <n v="13471.57"/>
    <n v="242.48825999999997"/>
    <n v="4"/>
    <n v="53886.28"/>
    <x v="7481"/>
    <n v="3.64"/>
    <n v="1182"/>
    <x v="52"/>
    <x v="3"/>
    <x v="3"/>
    <x v="3"/>
    <x v="24"/>
  </r>
  <r>
    <x v="7485"/>
    <x v="9"/>
    <x v="1"/>
    <x v="9"/>
    <x v="0"/>
    <x v="3"/>
    <n v="6152.54"/>
    <n v="110.74571999999999"/>
    <n v="3"/>
    <n v="18457.62"/>
    <x v="7482"/>
    <n v="1.03"/>
    <n v="3034"/>
    <x v="294"/>
    <x v="7"/>
    <x v="7"/>
    <x v="7"/>
    <x v="22"/>
  </r>
  <r>
    <x v="7486"/>
    <x v="9"/>
    <x v="1"/>
    <x v="9"/>
    <x v="2"/>
    <x v="5"/>
    <n v="8954.9"/>
    <n v="161.18819999999999"/>
    <n v="3"/>
    <n v="26864.7"/>
    <x v="7483"/>
    <n v="1.73"/>
    <n v="7"/>
    <x v="269"/>
    <x v="3"/>
    <x v="3"/>
    <x v="3"/>
    <x v="5"/>
  </r>
  <r>
    <x v="7487"/>
    <x v="5"/>
    <x v="1"/>
    <x v="5"/>
    <x v="2"/>
    <x v="4"/>
    <n v="783.33"/>
    <n v="14.09994"/>
    <n v="1"/>
    <n v="783.33"/>
    <x v="7484"/>
    <n v="2.81"/>
    <n v="3862"/>
    <x v="355"/>
    <x v="10"/>
    <x v="10"/>
    <x v="10"/>
    <x v="6"/>
  </r>
  <r>
    <x v="7488"/>
    <x v="0"/>
    <x v="0"/>
    <x v="0"/>
    <x v="0"/>
    <x v="0"/>
    <n v="10192.24"/>
    <n v="183.46032"/>
    <n v="2"/>
    <n v="20384.48"/>
    <x v="7485"/>
    <n v="3.01"/>
    <n v="3205"/>
    <x v="175"/>
    <x v="3"/>
    <x v="3"/>
    <x v="3"/>
    <x v="9"/>
  </r>
  <r>
    <x v="7489"/>
    <x v="8"/>
    <x v="3"/>
    <x v="8"/>
    <x v="1"/>
    <x v="0"/>
    <n v="11272.18"/>
    <n v="202.89923999999999"/>
    <n v="5"/>
    <n v="56360.9"/>
    <x v="7486"/>
    <n v="3.72"/>
    <n v="4526"/>
    <x v="25"/>
    <x v="6"/>
    <x v="6"/>
    <x v="6"/>
    <x v="6"/>
  </r>
  <r>
    <x v="7490"/>
    <x v="6"/>
    <x v="4"/>
    <x v="6"/>
    <x v="0"/>
    <x v="1"/>
    <n v="4525.84"/>
    <n v="81.465119999999999"/>
    <n v="2"/>
    <n v="9051.68"/>
    <x v="7487"/>
    <n v="1.81"/>
    <n v="550"/>
    <x v="168"/>
    <x v="11"/>
    <x v="11"/>
    <x v="11"/>
    <x v="30"/>
  </r>
  <r>
    <x v="7491"/>
    <x v="1"/>
    <x v="1"/>
    <x v="1"/>
    <x v="2"/>
    <x v="4"/>
    <n v="12538.53"/>
    <n v="225.69353999999998"/>
    <n v="2"/>
    <n v="25077.06"/>
    <x v="7488"/>
    <n v="1.91"/>
    <n v="34"/>
    <x v="357"/>
    <x v="9"/>
    <x v="9"/>
    <x v="9"/>
    <x v="4"/>
  </r>
  <r>
    <x v="7492"/>
    <x v="5"/>
    <x v="1"/>
    <x v="5"/>
    <x v="1"/>
    <x v="2"/>
    <n v="585.91999999999996"/>
    <n v="10.546559999999998"/>
    <n v="1"/>
    <n v="585.91999999999996"/>
    <x v="7489"/>
    <n v="2.5299999999999998"/>
    <n v="515"/>
    <x v="227"/>
    <x v="5"/>
    <x v="5"/>
    <x v="5"/>
    <x v="0"/>
  </r>
  <r>
    <x v="7493"/>
    <x v="0"/>
    <x v="0"/>
    <x v="0"/>
    <x v="1"/>
    <x v="4"/>
    <n v="2056.89"/>
    <n v="37.024019999999993"/>
    <n v="2"/>
    <n v="4113.78"/>
    <x v="7490"/>
    <n v="3.48"/>
    <n v="1622"/>
    <x v="307"/>
    <x v="2"/>
    <x v="2"/>
    <x v="2"/>
    <x v="10"/>
  </r>
  <r>
    <x v="7494"/>
    <x v="6"/>
    <x v="4"/>
    <x v="6"/>
    <x v="1"/>
    <x v="4"/>
    <n v="15722.37"/>
    <n v="283.00265999999999"/>
    <n v="3"/>
    <n v="47167.11"/>
    <x v="7491"/>
    <n v="4.08"/>
    <n v="612"/>
    <x v="285"/>
    <x v="9"/>
    <x v="9"/>
    <x v="9"/>
    <x v="10"/>
  </r>
  <r>
    <x v="7495"/>
    <x v="8"/>
    <x v="3"/>
    <x v="8"/>
    <x v="0"/>
    <x v="4"/>
    <n v="11976.7"/>
    <n v="215.5806"/>
    <n v="4"/>
    <n v="47906.8"/>
    <x v="7492"/>
    <n v="3.69"/>
    <n v="3809"/>
    <x v="311"/>
    <x v="5"/>
    <x v="5"/>
    <x v="5"/>
    <x v="25"/>
  </r>
  <r>
    <x v="7496"/>
    <x v="6"/>
    <x v="4"/>
    <x v="6"/>
    <x v="1"/>
    <x v="3"/>
    <n v="12494.92"/>
    <n v="224.90855999999999"/>
    <n v="1"/>
    <n v="12494.92"/>
    <x v="7493"/>
    <n v="2.92"/>
    <n v="857"/>
    <x v="265"/>
    <x v="6"/>
    <x v="6"/>
    <x v="6"/>
    <x v="28"/>
  </r>
  <r>
    <x v="7497"/>
    <x v="6"/>
    <x v="4"/>
    <x v="6"/>
    <x v="2"/>
    <x v="3"/>
    <n v="5178.8500000000004"/>
    <n v="93.219300000000004"/>
    <n v="2"/>
    <n v="10357.700000000001"/>
    <x v="7494"/>
    <n v="4.0599999999999996"/>
    <n v="3713"/>
    <x v="268"/>
    <x v="4"/>
    <x v="4"/>
    <x v="4"/>
    <x v="20"/>
  </r>
  <r>
    <x v="7498"/>
    <x v="2"/>
    <x v="2"/>
    <x v="2"/>
    <x v="2"/>
    <x v="1"/>
    <n v="5444.65"/>
    <n v="98.003699999999981"/>
    <n v="2"/>
    <n v="10889.3"/>
    <x v="7495"/>
    <n v="3.39"/>
    <n v="907"/>
    <x v="230"/>
    <x v="7"/>
    <x v="7"/>
    <x v="7"/>
    <x v="8"/>
  </r>
  <r>
    <x v="7499"/>
    <x v="8"/>
    <x v="3"/>
    <x v="8"/>
    <x v="2"/>
    <x v="3"/>
    <n v="17770.63"/>
    <n v="319.87133999999998"/>
    <n v="4"/>
    <n v="71082.52"/>
    <x v="7496"/>
    <n v="3.16"/>
    <n v="4265"/>
    <x v="184"/>
    <x v="10"/>
    <x v="10"/>
    <x v="10"/>
    <x v="10"/>
  </r>
  <r>
    <x v="7500"/>
    <x v="8"/>
    <x v="3"/>
    <x v="8"/>
    <x v="0"/>
    <x v="3"/>
    <n v="10217.950000000001"/>
    <n v="183.92310000000001"/>
    <n v="3"/>
    <n v="30653.85"/>
    <x v="7497"/>
    <n v="4.1500000000000004"/>
    <n v="3048"/>
    <x v="360"/>
    <x v="4"/>
    <x v="4"/>
    <x v="4"/>
    <x v="11"/>
  </r>
  <r>
    <x v="7501"/>
    <x v="0"/>
    <x v="0"/>
    <x v="0"/>
    <x v="1"/>
    <x v="2"/>
    <n v="19363.439999999999"/>
    <n v="348.54191999999995"/>
    <n v="1"/>
    <n v="19363.439999999999"/>
    <x v="7498"/>
    <n v="4.9800000000000004"/>
    <n v="3744"/>
    <x v="232"/>
    <x v="6"/>
    <x v="6"/>
    <x v="6"/>
    <x v="25"/>
  </r>
  <r>
    <x v="7502"/>
    <x v="4"/>
    <x v="0"/>
    <x v="4"/>
    <x v="2"/>
    <x v="4"/>
    <n v="14659.52"/>
    <n v="263.87135999999998"/>
    <n v="1"/>
    <n v="14659.52"/>
    <x v="7499"/>
    <n v="1.57"/>
    <n v="2958"/>
    <x v="24"/>
    <x v="4"/>
    <x v="4"/>
    <x v="4"/>
    <x v="18"/>
  </r>
  <r>
    <x v="7503"/>
    <x v="6"/>
    <x v="4"/>
    <x v="6"/>
    <x v="2"/>
    <x v="0"/>
    <n v="8665.81"/>
    <n v="155.98457999999997"/>
    <n v="2"/>
    <n v="17331.62"/>
    <x v="7500"/>
    <n v="4.6100000000000003"/>
    <n v="653"/>
    <x v="234"/>
    <x v="1"/>
    <x v="1"/>
    <x v="1"/>
    <x v="6"/>
  </r>
  <r>
    <x v="7504"/>
    <x v="5"/>
    <x v="1"/>
    <x v="5"/>
    <x v="0"/>
    <x v="4"/>
    <n v="5958.24"/>
    <n v="107.24831999999999"/>
    <n v="3"/>
    <n v="17874.72"/>
    <x v="7501"/>
    <n v="3.87"/>
    <n v="3251"/>
    <x v="33"/>
    <x v="0"/>
    <x v="0"/>
    <x v="0"/>
    <x v="9"/>
  </r>
  <r>
    <x v="7505"/>
    <x v="6"/>
    <x v="4"/>
    <x v="6"/>
    <x v="2"/>
    <x v="2"/>
    <n v="9338.4"/>
    <n v="168.09119999999999"/>
    <n v="2"/>
    <n v="18676.8"/>
    <x v="7502"/>
    <n v="1.01"/>
    <n v="3136"/>
    <x v="284"/>
    <x v="2"/>
    <x v="2"/>
    <x v="2"/>
    <x v="30"/>
  </r>
  <r>
    <x v="7506"/>
    <x v="8"/>
    <x v="3"/>
    <x v="8"/>
    <x v="2"/>
    <x v="1"/>
    <n v="7546.46"/>
    <n v="135.83627999999999"/>
    <n v="2"/>
    <n v="15092.92"/>
    <x v="7503"/>
    <n v="3.44"/>
    <n v="435"/>
    <x v="112"/>
    <x v="9"/>
    <x v="9"/>
    <x v="9"/>
    <x v="16"/>
  </r>
  <r>
    <x v="7507"/>
    <x v="2"/>
    <x v="2"/>
    <x v="2"/>
    <x v="0"/>
    <x v="2"/>
    <n v="219.43"/>
    <n v="3.9497399999999998"/>
    <n v="5"/>
    <n v="1097.1500000000001"/>
    <x v="7504"/>
    <n v="2.76"/>
    <n v="4586"/>
    <x v="251"/>
    <x v="4"/>
    <x v="4"/>
    <x v="4"/>
    <x v="15"/>
  </r>
  <r>
    <x v="7508"/>
    <x v="1"/>
    <x v="1"/>
    <x v="1"/>
    <x v="0"/>
    <x v="2"/>
    <n v="6447.5"/>
    <n v="116.05499999999999"/>
    <n v="3"/>
    <n v="19342.5"/>
    <x v="7505"/>
    <n v="3.16"/>
    <n v="3648"/>
    <x v="229"/>
    <x v="2"/>
    <x v="2"/>
    <x v="2"/>
    <x v="22"/>
  </r>
  <r>
    <x v="7509"/>
    <x v="1"/>
    <x v="1"/>
    <x v="1"/>
    <x v="0"/>
    <x v="0"/>
    <n v="9143.33"/>
    <n v="164.57993999999999"/>
    <n v="1"/>
    <n v="9143.33"/>
    <x v="7506"/>
    <n v="4.34"/>
    <n v="4282"/>
    <x v="323"/>
    <x v="1"/>
    <x v="1"/>
    <x v="1"/>
    <x v="16"/>
  </r>
  <r>
    <x v="7510"/>
    <x v="3"/>
    <x v="3"/>
    <x v="3"/>
    <x v="0"/>
    <x v="0"/>
    <n v="12723.37"/>
    <n v="229.02065999999999"/>
    <n v="1"/>
    <n v="12723.37"/>
    <x v="7507"/>
    <n v="4.76"/>
    <n v="1686"/>
    <x v="184"/>
    <x v="10"/>
    <x v="10"/>
    <x v="10"/>
    <x v="10"/>
  </r>
  <r>
    <x v="7511"/>
    <x v="6"/>
    <x v="4"/>
    <x v="6"/>
    <x v="0"/>
    <x v="3"/>
    <n v="7219.8"/>
    <n v="129.9564"/>
    <n v="1"/>
    <n v="7219.8"/>
    <x v="7508"/>
    <n v="1.22"/>
    <n v="1147"/>
    <x v="360"/>
    <x v="4"/>
    <x v="4"/>
    <x v="4"/>
    <x v="11"/>
  </r>
  <r>
    <x v="7512"/>
    <x v="2"/>
    <x v="2"/>
    <x v="2"/>
    <x v="0"/>
    <x v="5"/>
    <n v="2078.61"/>
    <n v="37.41498"/>
    <n v="4"/>
    <n v="8314.44"/>
    <x v="7509"/>
    <n v="3.07"/>
    <n v="3346"/>
    <x v="173"/>
    <x v="5"/>
    <x v="5"/>
    <x v="5"/>
    <x v="3"/>
  </r>
  <r>
    <x v="7513"/>
    <x v="5"/>
    <x v="1"/>
    <x v="5"/>
    <x v="0"/>
    <x v="3"/>
    <n v="5118.71"/>
    <n v="92.136779999999987"/>
    <n v="2"/>
    <n v="10237.42"/>
    <x v="7510"/>
    <n v="3.34"/>
    <n v="3386"/>
    <x v="135"/>
    <x v="9"/>
    <x v="9"/>
    <x v="9"/>
    <x v="24"/>
  </r>
  <r>
    <x v="7514"/>
    <x v="0"/>
    <x v="0"/>
    <x v="0"/>
    <x v="1"/>
    <x v="4"/>
    <n v="14625.73"/>
    <n v="263.26313999999996"/>
    <n v="3"/>
    <n v="43877.19"/>
    <x v="7511"/>
    <n v="1.68"/>
    <n v="4526"/>
    <x v="307"/>
    <x v="2"/>
    <x v="2"/>
    <x v="2"/>
    <x v="10"/>
  </r>
  <r>
    <x v="7515"/>
    <x v="0"/>
    <x v="0"/>
    <x v="0"/>
    <x v="1"/>
    <x v="4"/>
    <n v="15422.35"/>
    <n v="277.60230000000001"/>
    <n v="4"/>
    <n v="61689.4"/>
    <x v="7512"/>
    <n v="4.3899999999999997"/>
    <n v="35"/>
    <x v="343"/>
    <x v="3"/>
    <x v="3"/>
    <x v="3"/>
    <x v="10"/>
  </r>
  <r>
    <x v="7516"/>
    <x v="7"/>
    <x v="0"/>
    <x v="7"/>
    <x v="2"/>
    <x v="0"/>
    <n v="12561.6"/>
    <n v="226.1088"/>
    <n v="2"/>
    <n v="25123.200000000001"/>
    <x v="7513"/>
    <n v="2.62"/>
    <n v="798"/>
    <x v="299"/>
    <x v="0"/>
    <x v="0"/>
    <x v="0"/>
    <x v="13"/>
  </r>
  <r>
    <x v="7517"/>
    <x v="2"/>
    <x v="2"/>
    <x v="2"/>
    <x v="1"/>
    <x v="2"/>
    <n v="11582.42"/>
    <n v="208.48355999999998"/>
    <n v="1"/>
    <n v="11582.42"/>
    <x v="7514"/>
    <n v="3.86"/>
    <n v="510"/>
    <x v="214"/>
    <x v="10"/>
    <x v="10"/>
    <x v="10"/>
    <x v="27"/>
  </r>
  <r>
    <x v="7518"/>
    <x v="9"/>
    <x v="1"/>
    <x v="9"/>
    <x v="0"/>
    <x v="5"/>
    <n v="14504.48"/>
    <n v="261.08063999999996"/>
    <n v="5"/>
    <n v="72522.399999999994"/>
    <x v="7515"/>
    <n v="3.41"/>
    <n v="405"/>
    <x v="23"/>
    <x v="6"/>
    <x v="6"/>
    <x v="6"/>
    <x v="17"/>
  </r>
  <r>
    <x v="7519"/>
    <x v="5"/>
    <x v="1"/>
    <x v="5"/>
    <x v="0"/>
    <x v="4"/>
    <n v="13982.06"/>
    <n v="251.67707999999996"/>
    <n v="2"/>
    <n v="27964.12"/>
    <x v="7516"/>
    <n v="3.16"/>
    <n v="1008"/>
    <x v="119"/>
    <x v="10"/>
    <x v="10"/>
    <x v="10"/>
    <x v="18"/>
  </r>
  <r>
    <x v="7520"/>
    <x v="5"/>
    <x v="1"/>
    <x v="5"/>
    <x v="2"/>
    <x v="2"/>
    <n v="9884.26"/>
    <n v="177.91667999999999"/>
    <n v="4"/>
    <n v="39537.040000000001"/>
    <x v="7517"/>
    <n v="1.46"/>
    <n v="706"/>
    <x v="323"/>
    <x v="1"/>
    <x v="1"/>
    <x v="1"/>
    <x v="16"/>
  </r>
  <r>
    <x v="7521"/>
    <x v="7"/>
    <x v="0"/>
    <x v="7"/>
    <x v="0"/>
    <x v="2"/>
    <n v="7322.56"/>
    <n v="131.80608000000001"/>
    <n v="1"/>
    <n v="7322.56"/>
    <x v="7518"/>
    <n v="1.59"/>
    <n v="1344"/>
    <x v="193"/>
    <x v="7"/>
    <x v="7"/>
    <x v="7"/>
    <x v="2"/>
  </r>
  <r>
    <x v="7522"/>
    <x v="1"/>
    <x v="1"/>
    <x v="1"/>
    <x v="2"/>
    <x v="2"/>
    <n v="1939.29"/>
    <n v="34.907219999999995"/>
    <n v="3"/>
    <n v="5817.87"/>
    <x v="7519"/>
    <n v="4.1100000000000003"/>
    <n v="4894"/>
    <x v="177"/>
    <x v="8"/>
    <x v="8"/>
    <x v="8"/>
    <x v="20"/>
  </r>
  <r>
    <x v="7523"/>
    <x v="1"/>
    <x v="1"/>
    <x v="1"/>
    <x v="2"/>
    <x v="4"/>
    <n v="17114.47"/>
    <n v="308.06045999999998"/>
    <n v="2"/>
    <n v="34228.94"/>
    <x v="7520"/>
    <n v="1.33"/>
    <n v="4960"/>
    <x v="327"/>
    <x v="4"/>
    <x v="4"/>
    <x v="4"/>
    <x v="5"/>
  </r>
  <r>
    <x v="7524"/>
    <x v="8"/>
    <x v="3"/>
    <x v="8"/>
    <x v="1"/>
    <x v="2"/>
    <n v="19530.71"/>
    <n v="351.55277999999998"/>
    <n v="5"/>
    <n v="97653.55"/>
    <x v="7521"/>
    <n v="1.95"/>
    <n v="4015"/>
    <x v="52"/>
    <x v="3"/>
    <x v="3"/>
    <x v="3"/>
    <x v="24"/>
  </r>
  <r>
    <x v="7525"/>
    <x v="6"/>
    <x v="4"/>
    <x v="6"/>
    <x v="0"/>
    <x v="3"/>
    <n v="16288.08"/>
    <n v="293.18543999999997"/>
    <n v="4"/>
    <n v="65152.32"/>
    <x v="7522"/>
    <n v="1.91"/>
    <n v="2065"/>
    <x v="25"/>
    <x v="6"/>
    <x v="6"/>
    <x v="6"/>
    <x v="6"/>
  </r>
  <r>
    <x v="7526"/>
    <x v="2"/>
    <x v="2"/>
    <x v="2"/>
    <x v="2"/>
    <x v="5"/>
    <n v="2346"/>
    <n v="42.227999999999994"/>
    <n v="4"/>
    <n v="9384"/>
    <x v="7523"/>
    <n v="3.6"/>
    <n v="1643"/>
    <x v="243"/>
    <x v="5"/>
    <x v="5"/>
    <x v="5"/>
    <x v="27"/>
  </r>
  <r>
    <x v="7527"/>
    <x v="4"/>
    <x v="0"/>
    <x v="4"/>
    <x v="0"/>
    <x v="0"/>
    <n v="4047.58"/>
    <n v="72.856439999999992"/>
    <n v="1"/>
    <n v="4047.58"/>
    <x v="7524"/>
    <n v="1.55"/>
    <n v="3356"/>
    <x v="212"/>
    <x v="10"/>
    <x v="10"/>
    <x v="10"/>
    <x v="20"/>
  </r>
  <r>
    <x v="7528"/>
    <x v="9"/>
    <x v="1"/>
    <x v="9"/>
    <x v="0"/>
    <x v="0"/>
    <n v="19939.93"/>
    <n v="358.91873999999996"/>
    <n v="1"/>
    <n v="19939.93"/>
    <x v="7525"/>
    <n v="1.58"/>
    <n v="4640"/>
    <x v="27"/>
    <x v="9"/>
    <x v="9"/>
    <x v="9"/>
    <x v="1"/>
  </r>
  <r>
    <x v="7529"/>
    <x v="4"/>
    <x v="0"/>
    <x v="4"/>
    <x v="1"/>
    <x v="5"/>
    <n v="19971.560000000001"/>
    <n v="359.48807999999997"/>
    <n v="4"/>
    <n v="79886.240000000005"/>
    <x v="7526"/>
    <n v="2.5099999999999998"/>
    <n v="3544"/>
    <x v="286"/>
    <x v="5"/>
    <x v="5"/>
    <x v="5"/>
    <x v="10"/>
  </r>
  <r>
    <x v="7530"/>
    <x v="0"/>
    <x v="0"/>
    <x v="0"/>
    <x v="2"/>
    <x v="1"/>
    <n v="9339"/>
    <n v="168.10199999999998"/>
    <n v="3"/>
    <n v="28017"/>
    <x v="7527"/>
    <n v="3.75"/>
    <n v="4535"/>
    <x v="102"/>
    <x v="3"/>
    <x v="3"/>
    <x v="3"/>
    <x v="26"/>
  </r>
  <r>
    <x v="7531"/>
    <x v="1"/>
    <x v="1"/>
    <x v="1"/>
    <x v="0"/>
    <x v="4"/>
    <n v="15784.11"/>
    <n v="284.11397999999997"/>
    <n v="3"/>
    <n v="47352.33"/>
    <x v="7528"/>
    <n v="4.38"/>
    <n v="3232"/>
    <x v="48"/>
    <x v="6"/>
    <x v="6"/>
    <x v="6"/>
    <x v="27"/>
  </r>
  <r>
    <x v="7532"/>
    <x v="8"/>
    <x v="3"/>
    <x v="8"/>
    <x v="0"/>
    <x v="0"/>
    <n v="1746.86"/>
    <n v="31.443479999999997"/>
    <n v="3"/>
    <n v="5240.58"/>
    <x v="7529"/>
    <n v="4.93"/>
    <n v="2528"/>
    <x v="97"/>
    <x v="0"/>
    <x v="0"/>
    <x v="0"/>
    <x v="28"/>
  </r>
  <r>
    <x v="7533"/>
    <x v="0"/>
    <x v="0"/>
    <x v="0"/>
    <x v="0"/>
    <x v="5"/>
    <n v="2068.2600000000002"/>
    <n v="37.228680000000004"/>
    <n v="1"/>
    <n v="2068.2600000000002"/>
    <x v="7530"/>
    <n v="3.18"/>
    <n v="1536"/>
    <x v="289"/>
    <x v="3"/>
    <x v="3"/>
    <x v="3"/>
    <x v="23"/>
  </r>
  <r>
    <x v="7534"/>
    <x v="7"/>
    <x v="0"/>
    <x v="7"/>
    <x v="1"/>
    <x v="3"/>
    <n v="8806.65"/>
    <n v="158.51969999999997"/>
    <n v="3"/>
    <n v="26419.95"/>
    <x v="7531"/>
    <n v="3.9"/>
    <n v="1576"/>
    <x v="262"/>
    <x v="11"/>
    <x v="11"/>
    <x v="11"/>
    <x v="26"/>
  </r>
  <r>
    <x v="7535"/>
    <x v="3"/>
    <x v="3"/>
    <x v="3"/>
    <x v="2"/>
    <x v="1"/>
    <n v="3975.76"/>
    <n v="71.563680000000005"/>
    <n v="3"/>
    <n v="11927.28"/>
    <x v="7532"/>
    <n v="4.3099999999999996"/>
    <n v="2662"/>
    <x v="329"/>
    <x v="6"/>
    <x v="6"/>
    <x v="6"/>
    <x v="4"/>
  </r>
  <r>
    <x v="7536"/>
    <x v="4"/>
    <x v="0"/>
    <x v="4"/>
    <x v="2"/>
    <x v="1"/>
    <n v="11350"/>
    <n v="204.29999999999998"/>
    <n v="4"/>
    <n v="45400"/>
    <x v="7533"/>
    <n v="3.85"/>
    <n v="2856"/>
    <x v="103"/>
    <x v="10"/>
    <x v="10"/>
    <x v="10"/>
    <x v="14"/>
  </r>
  <r>
    <x v="7537"/>
    <x v="8"/>
    <x v="3"/>
    <x v="8"/>
    <x v="0"/>
    <x v="4"/>
    <n v="16107.93"/>
    <n v="289.94273999999996"/>
    <n v="2"/>
    <n v="32215.86"/>
    <x v="7534"/>
    <n v="3.79"/>
    <n v="2619"/>
    <x v="216"/>
    <x v="11"/>
    <x v="11"/>
    <x v="11"/>
    <x v="29"/>
  </r>
  <r>
    <x v="7538"/>
    <x v="8"/>
    <x v="3"/>
    <x v="8"/>
    <x v="1"/>
    <x v="5"/>
    <n v="17249.78"/>
    <n v="310.49603999999994"/>
    <n v="5"/>
    <n v="86248.9"/>
    <x v="7535"/>
    <n v="4.68"/>
    <n v="2217"/>
    <x v="29"/>
    <x v="5"/>
    <x v="5"/>
    <x v="5"/>
    <x v="19"/>
  </r>
  <r>
    <x v="7539"/>
    <x v="2"/>
    <x v="2"/>
    <x v="2"/>
    <x v="0"/>
    <x v="1"/>
    <n v="7099.2"/>
    <n v="127.78559999999999"/>
    <n v="5"/>
    <n v="35496"/>
    <x v="7536"/>
    <n v="1.81"/>
    <n v="4614"/>
    <x v="212"/>
    <x v="10"/>
    <x v="10"/>
    <x v="10"/>
    <x v="20"/>
  </r>
  <r>
    <x v="7540"/>
    <x v="0"/>
    <x v="0"/>
    <x v="0"/>
    <x v="1"/>
    <x v="3"/>
    <n v="10687.83"/>
    <n v="192.38093999999998"/>
    <n v="5"/>
    <n v="53439.15"/>
    <x v="7537"/>
    <n v="3.56"/>
    <n v="52"/>
    <x v="121"/>
    <x v="8"/>
    <x v="8"/>
    <x v="8"/>
    <x v="27"/>
  </r>
  <r>
    <x v="7541"/>
    <x v="9"/>
    <x v="1"/>
    <x v="9"/>
    <x v="0"/>
    <x v="2"/>
    <n v="3486.71"/>
    <n v="62.760779999999997"/>
    <n v="3"/>
    <n v="10460.129999999999"/>
    <x v="7538"/>
    <n v="4.41"/>
    <n v="2342"/>
    <x v="91"/>
    <x v="8"/>
    <x v="8"/>
    <x v="8"/>
    <x v="8"/>
  </r>
  <r>
    <x v="7542"/>
    <x v="3"/>
    <x v="3"/>
    <x v="3"/>
    <x v="1"/>
    <x v="5"/>
    <n v="19928.759999999998"/>
    <n v="358.71767999999992"/>
    <n v="1"/>
    <n v="19928.759999999998"/>
    <x v="7539"/>
    <n v="1.52"/>
    <n v="2590"/>
    <x v="216"/>
    <x v="11"/>
    <x v="11"/>
    <x v="11"/>
    <x v="29"/>
  </r>
  <r>
    <x v="7543"/>
    <x v="1"/>
    <x v="1"/>
    <x v="1"/>
    <x v="0"/>
    <x v="5"/>
    <n v="10310.75"/>
    <n v="185.59349999999998"/>
    <n v="4"/>
    <n v="41243"/>
    <x v="7540"/>
    <n v="3.9"/>
    <n v="4171"/>
    <x v="279"/>
    <x v="8"/>
    <x v="8"/>
    <x v="8"/>
    <x v="3"/>
  </r>
  <r>
    <x v="7544"/>
    <x v="4"/>
    <x v="0"/>
    <x v="4"/>
    <x v="1"/>
    <x v="2"/>
    <n v="13321.08"/>
    <n v="239.77943999999999"/>
    <n v="1"/>
    <n v="13321.08"/>
    <x v="7541"/>
    <n v="2.1800000000000002"/>
    <n v="2497"/>
    <x v="226"/>
    <x v="4"/>
    <x v="4"/>
    <x v="4"/>
    <x v="3"/>
  </r>
  <r>
    <x v="7545"/>
    <x v="6"/>
    <x v="4"/>
    <x v="6"/>
    <x v="0"/>
    <x v="2"/>
    <n v="5878.84"/>
    <n v="105.81912"/>
    <n v="1"/>
    <n v="5878.84"/>
    <x v="7542"/>
    <n v="3.68"/>
    <n v="62"/>
    <x v="11"/>
    <x v="2"/>
    <x v="2"/>
    <x v="2"/>
    <x v="11"/>
  </r>
  <r>
    <x v="7546"/>
    <x v="9"/>
    <x v="1"/>
    <x v="9"/>
    <x v="2"/>
    <x v="5"/>
    <n v="17827.57"/>
    <n v="320.89625999999998"/>
    <n v="4"/>
    <n v="71310.28"/>
    <x v="7543"/>
    <n v="2.97"/>
    <n v="981"/>
    <x v="151"/>
    <x v="10"/>
    <x v="10"/>
    <x v="10"/>
    <x v="11"/>
  </r>
  <r>
    <x v="7547"/>
    <x v="7"/>
    <x v="0"/>
    <x v="7"/>
    <x v="0"/>
    <x v="4"/>
    <n v="19238.13"/>
    <n v="346.28634"/>
    <n v="4"/>
    <n v="76952.52"/>
    <x v="7544"/>
    <n v="3.32"/>
    <n v="2436"/>
    <x v="72"/>
    <x v="11"/>
    <x v="11"/>
    <x v="11"/>
    <x v="20"/>
  </r>
  <r>
    <x v="7548"/>
    <x v="1"/>
    <x v="1"/>
    <x v="1"/>
    <x v="2"/>
    <x v="4"/>
    <n v="7206.58"/>
    <n v="129.71843999999999"/>
    <n v="5"/>
    <n v="36032.9"/>
    <x v="7545"/>
    <n v="4.7300000000000004"/>
    <n v="4949"/>
    <x v="23"/>
    <x v="6"/>
    <x v="6"/>
    <x v="6"/>
    <x v="17"/>
  </r>
  <r>
    <x v="7549"/>
    <x v="7"/>
    <x v="0"/>
    <x v="7"/>
    <x v="0"/>
    <x v="4"/>
    <n v="7941.83"/>
    <n v="142.95293999999998"/>
    <n v="2"/>
    <n v="15883.66"/>
    <x v="7546"/>
    <n v="3.98"/>
    <n v="1281"/>
    <x v="330"/>
    <x v="2"/>
    <x v="2"/>
    <x v="2"/>
    <x v="18"/>
  </r>
  <r>
    <x v="7550"/>
    <x v="4"/>
    <x v="0"/>
    <x v="4"/>
    <x v="0"/>
    <x v="0"/>
    <n v="14048.31"/>
    <n v="252.86957999999998"/>
    <n v="5"/>
    <n v="70241.55"/>
    <x v="7547"/>
    <n v="4.5199999999999996"/>
    <n v="4781"/>
    <x v="172"/>
    <x v="0"/>
    <x v="0"/>
    <x v="0"/>
    <x v="23"/>
  </r>
  <r>
    <x v="7551"/>
    <x v="2"/>
    <x v="2"/>
    <x v="2"/>
    <x v="0"/>
    <x v="1"/>
    <n v="13495.41"/>
    <n v="242.91737999999998"/>
    <n v="3"/>
    <n v="40486.230000000003"/>
    <x v="7548"/>
    <n v="3.83"/>
    <n v="4359"/>
    <x v="88"/>
    <x v="7"/>
    <x v="7"/>
    <x v="7"/>
    <x v="23"/>
  </r>
  <r>
    <x v="7552"/>
    <x v="4"/>
    <x v="0"/>
    <x v="4"/>
    <x v="1"/>
    <x v="3"/>
    <n v="9096.5"/>
    <n v="163.73699999999999"/>
    <n v="4"/>
    <n v="36386"/>
    <x v="7549"/>
    <n v="1.41"/>
    <n v="2315"/>
    <x v="310"/>
    <x v="2"/>
    <x v="2"/>
    <x v="2"/>
    <x v="25"/>
  </r>
  <r>
    <x v="7553"/>
    <x v="5"/>
    <x v="1"/>
    <x v="5"/>
    <x v="2"/>
    <x v="3"/>
    <n v="2248.14"/>
    <n v="40.466519999999996"/>
    <n v="1"/>
    <n v="2248.14"/>
    <x v="7550"/>
    <n v="4.5199999999999996"/>
    <n v="763"/>
    <x v="311"/>
    <x v="5"/>
    <x v="5"/>
    <x v="5"/>
    <x v="25"/>
  </r>
  <r>
    <x v="7554"/>
    <x v="3"/>
    <x v="3"/>
    <x v="3"/>
    <x v="0"/>
    <x v="0"/>
    <n v="4280.38"/>
    <n v="77.046840000000003"/>
    <n v="3"/>
    <n v="12841.14"/>
    <x v="7551"/>
    <n v="4.51"/>
    <n v="1046"/>
    <x v="232"/>
    <x v="6"/>
    <x v="6"/>
    <x v="6"/>
    <x v="25"/>
  </r>
  <r>
    <x v="7555"/>
    <x v="4"/>
    <x v="0"/>
    <x v="4"/>
    <x v="2"/>
    <x v="4"/>
    <n v="10069.299999999999"/>
    <n v="181.24739999999997"/>
    <n v="3"/>
    <n v="30207.9"/>
    <x v="7552"/>
    <n v="2.83"/>
    <n v="145"/>
    <x v="281"/>
    <x v="1"/>
    <x v="1"/>
    <x v="1"/>
    <x v="13"/>
  </r>
  <r>
    <x v="7556"/>
    <x v="2"/>
    <x v="2"/>
    <x v="2"/>
    <x v="2"/>
    <x v="3"/>
    <n v="11837.72"/>
    <n v="213.07895999999997"/>
    <n v="5"/>
    <n v="59188.6"/>
    <x v="7553"/>
    <n v="4.93"/>
    <n v="4694"/>
    <x v="72"/>
    <x v="11"/>
    <x v="11"/>
    <x v="11"/>
    <x v="20"/>
  </r>
  <r>
    <x v="7557"/>
    <x v="1"/>
    <x v="1"/>
    <x v="1"/>
    <x v="1"/>
    <x v="0"/>
    <n v="11636.2"/>
    <n v="209.45159999999998"/>
    <n v="2"/>
    <n v="23272.400000000001"/>
    <x v="7554"/>
    <n v="1.29"/>
    <n v="1725"/>
    <x v="193"/>
    <x v="7"/>
    <x v="7"/>
    <x v="7"/>
    <x v="2"/>
  </r>
  <r>
    <x v="7558"/>
    <x v="6"/>
    <x v="4"/>
    <x v="6"/>
    <x v="1"/>
    <x v="5"/>
    <n v="16495.68"/>
    <n v="296.92223999999999"/>
    <n v="4"/>
    <n v="65982.720000000001"/>
    <x v="7555"/>
    <n v="3.29"/>
    <n v="2439"/>
    <x v="227"/>
    <x v="5"/>
    <x v="5"/>
    <x v="5"/>
    <x v="0"/>
  </r>
  <r>
    <x v="7559"/>
    <x v="2"/>
    <x v="2"/>
    <x v="2"/>
    <x v="2"/>
    <x v="5"/>
    <n v="13284.75"/>
    <n v="239.12549999999999"/>
    <n v="5"/>
    <n v="66423.75"/>
    <x v="7556"/>
    <n v="4.16"/>
    <n v="4525"/>
    <x v="72"/>
    <x v="11"/>
    <x v="11"/>
    <x v="11"/>
    <x v="20"/>
  </r>
  <r>
    <x v="7560"/>
    <x v="3"/>
    <x v="3"/>
    <x v="3"/>
    <x v="0"/>
    <x v="5"/>
    <n v="1872.9"/>
    <n v="33.712199999999996"/>
    <n v="5"/>
    <n v="9364.5"/>
    <x v="7557"/>
    <n v="1.1100000000000001"/>
    <n v="3019"/>
    <x v="236"/>
    <x v="4"/>
    <x v="4"/>
    <x v="4"/>
    <x v="2"/>
  </r>
  <r>
    <x v="7561"/>
    <x v="9"/>
    <x v="1"/>
    <x v="9"/>
    <x v="2"/>
    <x v="2"/>
    <n v="13897.55"/>
    <n v="250.15589999999997"/>
    <n v="5"/>
    <n v="69487.75"/>
    <x v="7558"/>
    <n v="3.88"/>
    <n v="441"/>
    <x v="64"/>
    <x v="7"/>
    <x v="7"/>
    <x v="7"/>
    <x v="7"/>
  </r>
  <r>
    <x v="7562"/>
    <x v="6"/>
    <x v="4"/>
    <x v="6"/>
    <x v="1"/>
    <x v="0"/>
    <n v="7180.79"/>
    <n v="129.25422"/>
    <n v="4"/>
    <n v="28723.16"/>
    <x v="7559"/>
    <n v="4.04"/>
    <n v="2640"/>
    <x v="133"/>
    <x v="10"/>
    <x v="10"/>
    <x v="10"/>
    <x v="29"/>
  </r>
  <r>
    <x v="7563"/>
    <x v="6"/>
    <x v="4"/>
    <x v="6"/>
    <x v="2"/>
    <x v="2"/>
    <n v="19362.13"/>
    <n v="348.51833999999997"/>
    <n v="3"/>
    <n v="58086.39"/>
    <x v="7560"/>
    <n v="2.46"/>
    <n v="4998"/>
    <x v="297"/>
    <x v="7"/>
    <x v="7"/>
    <x v="7"/>
    <x v="0"/>
  </r>
  <r>
    <x v="7564"/>
    <x v="7"/>
    <x v="0"/>
    <x v="7"/>
    <x v="2"/>
    <x v="4"/>
    <n v="15811.88"/>
    <n v="284.61383999999998"/>
    <n v="3"/>
    <n v="47435.64"/>
    <x v="7561"/>
    <n v="3.64"/>
    <n v="4230"/>
    <x v="69"/>
    <x v="0"/>
    <x v="0"/>
    <x v="0"/>
    <x v="20"/>
  </r>
  <r>
    <x v="7565"/>
    <x v="6"/>
    <x v="4"/>
    <x v="6"/>
    <x v="1"/>
    <x v="4"/>
    <n v="3045.9"/>
    <n v="54.8262"/>
    <n v="2"/>
    <n v="6091.8"/>
    <x v="7562"/>
    <n v="3.82"/>
    <n v="2932"/>
    <x v="27"/>
    <x v="9"/>
    <x v="9"/>
    <x v="9"/>
    <x v="1"/>
  </r>
  <r>
    <x v="7566"/>
    <x v="3"/>
    <x v="3"/>
    <x v="3"/>
    <x v="1"/>
    <x v="4"/>
    <n v="5612.32"/>
    <n v="101.02175999999999"/>
    <n v="3"/>
    <n v="16836.96"/>
    <x v="7563"/>
    <n v="1.28"/>
    <n v="2144"/>
    <x v="244"/>
    <x v="3"/>
    <x v="3"/>
    <x v="3"/>
    <x v="22"/>
  </r>
  <r>
    <x v="7567"/>
    <x v="1"/>
    <x v="1"/>
    <x v="1"/>
    <x v="0"/>
    <x v="3"/>
    <n v="579.66999999999996"/>
    <n v="10.434059999999999"/>
    <n v="3"/>
    <n v="1739.01"/>
    <x v="7564"/>
    <n v="3.31"/>
    <n v="502"/>
    <x v="131"/>
    <x v="11"/>
    <x v="11"/>
    <x v="11"/>
    <x v="2"/>
  </r>
  <r>
    <x v="7568"/>
    <x v="3"/>
    <x v="3"/>
    <x v="3"/>
    <x v="2"/>
    <x v="2"/>
    <n v="5993.3"/>
    <n v="107.87939999999999"/>
    <n v="2"/>
    <n v="11986.6"/>
    <x v="7565"/>
    <n v="2.67"/>
    <n v="4170"/>
    <x v="96"/>
    <x v="1"/>
    <x v="1"/>
    <x v="1"/>
    <x v="10"/>
  </r>
  <r>
    <x v="7569"/>
    <x v="5"/>
    <x v="1"/>
    <x v="5"/>
    <x v="0"/>
    <x v="4"/>
    <n v="111.4"/>
    <n v="2.0051999999999999"/>
    <n v="2"/>
    <n v="222.8"/>
    <x v="7566"/>
    <n v="3.4"/>
    <n v="637"/>
    <x v="137"/>
    <x v="7"/>
    <x v="7"/>
    <x v="7"/>
    <x v="16"/>
  </r>
  <r>
    <x v="7570"/>
    <x v="6"/>
    <x v="4"/>
    <x v="6"/>
    <x v="1"/>
    <x v="2"/>
    <n v="12050.84"/>
    <n v="216.91511999999997"/>
    <n v="2"/>
    <n v="24101.68"/>
    <x v="7567"/>
    <n v="3.56"/>
    <n v="1813"/>
    <x v="292"/>
    <x v="8"/>
    <x v="8"/>
    <x v="8"/>
    <x v="22"/>
  </r>
  <r>
    <x v="7571"/>
    <x v="2"/>
    <x v="2"/>
    <x v="2"/>
    <x v="2"/>
    <x v="1"/>
    <n v="6789.66"/>
    <n v="122.21387999999999"/>
    <n v="3"/>
    <n v="20368.98"/>
    <x v="7568"/>
    <n v="3.76"/>
    <n v="3275"/>
    <x v="247"/>
    <x v="3"/>
    <x v="3"/>
    <x v="3"/>
    <x v="20"/>
  </r>
  <r>
    <x v="7572"/>
    <x v="7"/>
    <x v="0"/>
    <x v="7"/>
    <x v="1"/>
    <x v="2"/>
    <n v="5193.26"/>
    <n v="93.478679999999997"/>
    <n v="3"/>
    <n v="15579.78"/>
    <x v="7569"/>
    <n v="2.09"/>
    <n v="4827"/>
    <x v="336"/>
    <x v="7"/>
    <x v="7"/>
    <x v="7"/>
    <x v="15"/>
  </r>
  <r>
    <x v="7573"/>
    <x v="2"/>
    <x v="2"/>
    <x v="2"/>
    <x v="0"/>
    <x v="1"/>
    <n v="11936.08"/>
    <n v="214.84943999999999"/>
    <n v="1"/>
    <n v="11936.08"/>
    <x v="7570"/>
    <n v="1.88"/>
    <n v="3591"/>
    <x v="110"/>
    <x v="8"/>
    <x v="8"/>
    <x v="8"/>
    <x v="10"/>
  </r>
  <r>
    <x v="7574"/>
    <x v="4"/>
    <x v="0"/>
    <x v="4"/>
    <x v="0"/>
    <x v="5"/>
    <n v="6107.54"/>
    <n v="109.93571999999999"/>
    <n v="4"/>
    <n v="24430.16"/>
    <x v="7571"/>
    <n v="4.53"/>
    <n v="2090"/>
    <x v="291"/>
    <x v="1"/>
    <x v="1"/>
    <x v="1"/>
    <x v="21"/>
  </r>
  <r>
    <x v="7575"/>
    <x v="7"/>
    <x v="0"/>
    <x v="7"/>
    <x v="0"/>
    <x v="3"/>
    <n v="19321.82"/>
    <n v="347.79275999999999"/>
    <n v="3"/>
    <n v="57965.46"/>
    <x v="7572"/>
    <n v="2.54"/>
    <n v="1227"/>
    <x v="176"/>
    <x v="6"/>
    <x v="6"/>
    <x v="6"/>
    <x v="9"/>
  </r>
  <r>
    <x v="7576"/>
    <x v="4"/>
    <x v="0"/>
    <x v="4"/>
    <x v="2"/>
    <x v="3"/>
    <n v="14235.99"/>
    <n v="256.24781999999999"/>
    <n v="5"/>
    <n v="71179.95"/>
    <x v="7573"/>
    <n v="4.32"/>
    <n v="2870"/>
    <x v="205"/>
    <x v="1"/>
    <x v="1"/>
    <x v="1"/>
    <x v="27"/>
  </r>
  <r>
    <x v="7577"/>
    <x v="2"/>
    <x v="2"/>
    <x v="2"/>
    <x v="2"/>
    <x v="3"/>
    <n v="19609.39"/>
    <n v="352.96901999999994"/>
    <n v="1"/>
    <n v="19609.39"/>
    <x v="7574"/>
    <n v="1.23"/>
    <n v="4682"/>
    <x v="313"/>
    <x v="4"/>
    <x v="4"/>
    <x v="4"/>
    <x v="26"/>
  </r>
  <r>
    <x v="7578"/>
    <x v="9"/>
    <x v="1"/>
    <x v="9"/>
    <x v="0"/>
    <x v="1"/>
    <n v="18211.62"/>
    <n v="327.80915999999996"/>
    <n v="3"/>
    <n v="54634.86"/>
    <x v="7575"/>
    <n v="1.03"/>
    <n v="1856"/>
    <x v="5"/>
    <x v="5"/>
    <x v="5"/>
    <x v="5"/>
    <x v="5"/>
  </r>
  <r>
    <x v="7579"/>
    <x v="3"/>
    <x v="3"/>
    <x v="3"/>
    <x v="1"/>
    <x v="3"/>
    <n v="13718.43"/>
    <n v="246.93173999999999"/>
    <n v="1"/>
    <n v="13718.43"/>
    <x v="7576"/>
    <n v="4.72"/>
    <n v="1117"/>
    <x v="80"/>
    <x v="1"/>
    <x v="1"/>
    <x v="1"/>
    <x v="2"/>
  </r>
  <r>
    <x v="7580"/>
    <x v="1"/>
    <x v="1"/>
    <x v="1"/>
    <x v="1"/>
    <x v="3"/>
    <n v="6432.16"/>
    <n v="115.77887999999999"/>
    <n v="3"/>
    <n v="19296.48"/>
    <x v="7577"/>
    <n v="2.75"/>
    <n v="3066"/>
    <x v="66"/>
    <x v="10"/>
    <x v="10"/>
    <x v="10"/>
    <x v="2"/>
  </r>
  <r>
    <x v="7581"/>
    <x v="7"/>
    <x v="0"/>
    <x v="7"/>
    <x v="2"/>
    <x v="5"/>
    <n v="582.35"/>
    <n v="10.4823"/>
    <n v="1"/>
    <n v="582.35"/>
    <x v="7578"/>
    <n v="4.5599999999999996"/>
    <n v="1995"/>
    <x v="190"/>
    <x v="5"/>
    <x v="5"/>
    <x v="5"/>
    <x v="20"/>
  </r>
  <r>
    <x v="7582"/>
    <x v="7"/>
    <x v="0"/>
    <x v="7"/>
    <x v="1"/>
    <x v="4"/>
    <n v="8342.42"/>
    <n v="150.16355999999999"/>
    <n v="4"/>
    <n v="33369.68"/>
    <x v="7579"/>
    <n v="2.92"/>
    <n v="2560"/>
    <x v="190"/>
    <x v="5"/>
    <x v="5"/>
    <x v="5"/>
    <x v="20"/>
  </r>
  <r>
    <x v="7583"/>
    <x v="6"/>
    <x v="4"/>
    <x v="6"/>
    <x v="2"/>
    <x v="5"/>
    <n v="6286.91"/>
    <n v="113.16437999999999"/>
    <n v="1"/>
    <n v="6286.91"/>
    <x v="7580"/>
    <n v="1.75"/>
    <n v="4320"/>
    <x v="214"/>
    <x v="10"/>
    <x v="10"/>
    <x v="10"/>
    <x v="27"/>
  </r>
  <r>
    <x v="7584"/>
    <x v="9"/>
    <x v="1"/>
    <x v="9"/>
    <x v="0"/>
    <x v="3"/>
    <n v="18473.13"/>
    <n v="332.51634000000001"/>
    <n v="3"/>
    <n v="55419.39"/>
    <x v="7581"/>
    <n v="4.7"/>
    <n v="2148"/>
    <x v="180"/>
    <x v="10"/>
    <x v="10"/>
    <x v="10"/>
    <x v="17"/>
  </r>
  <r>
    <x v="7585"/>
    <x v="3"/>
    <x v="3"/>
    <x v="3"/>
    <x v="1"/>
    <x v="5"/>
    <n v="16483.330000000002"/>
    <n v="296.69994000000003"/>
    <n v="5"/>
    <n v="82416.649999999994"/>
    <x v="7582"/>
    <n v="4.6399999999999997"/>
    <n v="4227"/>
    <x v="144"/>
    <x v="5"/>
    <x v="5"/>
    <x v="5"/>
    <x v="13"/>
  </r>
  <r>
    <x v="7586"/>
    <x v="3"/>
    <x v="3"/>
    <x v="3"/>
    <x v="1"/>
    <x v="5"/>
    <n v="19992.330000000002"/>
    <n v="359.86194"/>
    <n v="5"/>
    <n v="99961.65"/>
    <x v="7583"/>
    <n v="2.13"/>
    <n v="1996"/>
    <x v="312"/>
    <x v="4"/>
    <x v="4"/>
    <x v="4"/>
    <x v="22"/>
  </r>
  <r>
    <x v="7587"/>
    <x v="5"/>
    <x v="1"/>
    <x v="5"/>
    <x v="1"/>
    <x v="5"/>
    <n v="18837.66"/>
    <n v="339.07787999999999"/>
    <n v="2"/>
    <n v="37675.32"/>
    <x v="7584"/>
    <n v="3.54"/>
    <n v="1026"/>
    <x v="120"/>
    <x v="3"/>
    <x v="3"/>
    <x v="3"/>
    <x v="4"/>
  </r>
  <r>
    <x v="7588"/>
    <x v="8"/>
    <x v="3"/>
    <x v="8"/>
    <x v="1"/>
    <x v="0"/>
    <n v="1132.18"/>
    <n v="20.379239999999999"/>
    <n v="1"/>
    <n v="1132.18"/>
    <x v="7585"/>
    <n v="2.7"/>
    <n v="3292"/>
    <x v="277"/>
    <x v="7"/>
    <x v="7"/>
    <x v="7"/>
    <x v="28"/>
  </r>
  <r>
    <x v="7589"/>
    <x v="9"/>
    <x v="1"/>
    <x v="9"/>
    <x v="2"/>
    <x v="2"/>
    <n v="19473.14"/>
    <n v="350.51651999999996"/>
    <n v="5"/>
    <n v="97365.7"/>
    <x v="7586"/>
    <n v="3.77"/>
    <n v="3054"/>
    <x v="325"/>
    <x v="0"/>
    <x v="0"/>
    <x v="0"/>
    <x v="22"/>
  </r>
  <r>
    <x v="7590"/>
    <x v="8"/>
    <x v="3"/>
    <x v="8"/>
    <x v="0"/>
    <x v="4"/>
    <n v="7003.74"/>
    <n v="126.06731999999998"/>
    <n v="4"/>
    <n v="28014.959999999999"/>
    <x v="7587"/>
    <n v="4.2300000000000004"/>
    <n v="4588"/>
    <x v="98"/>
    <x v="8"/>
    <x v="8"/>
    <x v="8"/>
    <x v="19"/>
  </r>
  <r>
    <x v="7591"/>
    <x v="8"/>
    <x v="3"/>
    <x v="8"/>
    <x v="0"/>
    <x v="1"/>
    <n v="1011.93"/>
    <n v="18.214739999999999"/>
    <n v="5"/>
    <n v="5059.6499999999996"/>
    <x v="7588"/>
    <n v="4.75"/>
    <n v="845"/>
    <x v="230"/>
    <x v="7"/>
    <x v="7"/>
    <x v="7"/>
    <x v="8"/>
  </r>
  <r>
    <x v="7592"/>
    <x v="6"/>
    <x v="4"/>
    <x v="6"/>
    <x v="0"/>
    <x v="2"/>
    <n v="1111.55"/>
    <n v="20.007899999999999"/>
    <n v="1"/>
    <n v="1111.55"/>
    <x v="7589"/>
    <n v="2.72"/>
    <n v="24"/>
    <x v="307"/>
    <x v="2"/>
    <x v="2"/>
    <x v="2"/>
    <x v="10"/>
  </r>
  <r>
    <x v="7593"/>
    <x v="4"/>
    <x v="0"/>
    <x v="4"/>
    <x v="1"/>
    <x v="2"/>
    <n v="18405.509999999998"/>
    <n v="331.29917999999992"/>
    <n v="2"/>
    <n v="36811.019999999997"/>
    <x v="7590"/>
    <n v="3.59"/>
    <n v="2555"/>
    <x v="87"/>
    <x v="11"/>
    <x v="11"/>
    <x v="11"/>
    <x v="5"/>
  </r>
  <r>
    <x v="7594"/>
    <x v="3"/>
    <x v="3"/>
    <x v="3"/>
    <x v="0"/>
    <x v="5"/>
    <n v="6334.69"/>
    <n v="114.02441999999998"/>
    <n v="5"/>
    <n v="31673.45"/>
    <x v="7591"/>
    <n v="4.79"/>
    <n v="3747"/>
    <x v="240"/>
    <x v="2"/>
    <x v="2"/>
    <x v="2"/>
    <x v="28"/>
  </r>
  <r>
    <x v="7595"/>
    <x v="7"/>
    <x v="0"/>
    <x v="7"/>
    <x v="1"/>
    <x v="4"/>
    <n v="14058.88"/>
    <n v="253.05983999999998"/>
    <n v="4"/>
    <n v="56235.519999999997"/>
    <x v="7592"/>
    <n v="2.94"/>
    <n v="2096"/>
    <x v="274"/>
    <x v="5"/>
    <x v="5"/>
    <x v="5"/>
    <x v="7"/>
  </r>
  <r>
    <x v="7596"/>
    <x v="3"/>
    <x v="3"/>
    <x v="3"/>
    <x v="2"/>
    <x v="4"/>
    <n v="3593.84"/>
    <n v="64.689120000000003"/>
    <n v="3"/>
    <n v="10781.52"/>
    <x v="7593"/>
    <n v="4.93"/>
    <n v="3331"/>
    <x v="330"/>
    <x v="2"/>
    <x v="2"/>
    <x v="2"/>
    <x v="18"/>
  </r>
  <r>
    <x v="7597"/>
    <x v="2"/>
    <x v="2"/>
    <x v="2"/>
    <x v="0"/>
    <x v="1"/>
    <n v="3946.58"/>
    <n v="71.038439999999994"/>
    <n v="3"/>
    <n v="11839.74"/>
    <x v="7594"/>
    <n v="4.55"/>
    <n v="1522"/>
    <x v="332"/>
    <x v="5"/>
    <x v="5"/>
    <x v="5"/>
    <x v="28"/>
  </r>
  <r>
    <x v="7598"/>
    <x v="4"/>
    <x v="0"/>
    <x v="4"/>
    <x v="0"/>
    <x v="2"/>
    <n v="11913.85"/>
    <n v="214.44929999999999"/>
    <n v="1"/>
    <n v="11913.85"/>
    <x v="7595"/>
    <n v="4.9400000000000004"/>
    <n v="572"/>
    <x v="270"/>
    <x v="9"/>
    <x v="9"/>
    <x v="9"/>
    <x v="26"/>
  </r>
  <r>
    <x v="7599"/>
    <x v="5"/>
    <x v="1"/>
    <x v="5"/>
    <x v="0"/>
    <x v="2"/>
    <n v="3483.84"/>
    <n v="62.709119999999999"/>
    <n v="4"/>
    <n v="13935.36"/>
    <x v="7596"/>
    <n v="2.0499999999999998"/>
    <n v="415"/>
    <x v="187"/>
    <x v="3"/>
    <x v="3"/>
    <x v="3"/>
    <x v="21"/>
  </r>
  <r>
    <x v="7600"/>
    <x v="9"/>
    <x v="1"/>
    <x v="9"/>
    <x v="0"/>
    <x v="2"/>
    <n v="4064.85"/>
    <n v="73.167299999999997"/>
    <n v="3"/>
    <n v="12194.55"/>
    <x v="7597"/>
    <n v="2.2000000000000002"/>
    <n v="3274"/>
    <x v="13"/>
    <x v="8"/>
    <x v="8"/>
    <x v="8"/>
    <x v="13"/>
  </r>
  <r>
    <x v="7601"/>
    <x v="7"/>
    <x v="0"/>
    <x v="7"/>
    <x v="2"/>
    <x v="3"/>
    <n v="12026.64"/>
    <n v="216.47951999999998"/>
    <n v="3"/>
    <n v="36079.919999999998"/>
    <x v="7598"/>
    <n v="2.68"/>
    <n v="1057"/>
    <x v="6"/>
    <x v="3"/>
    <x v="3"/>
    <x v="3"/>
    <x v="6"/>
  </r>
  <r>
    <x v="7602"/>
    <x v="6"/>
    <x v="4"/>
    <x v="6"/>
    <x v="2"/>
    <x v="1"/>
    <n v="6540.44"/>
    <n v="117.72791999999998"/>
    <n v="5"/>
    <n v="32702.2"/>
    <x v="7599"/>
    <n v="2.37"/>
    <n v="2094"/>
    <x v="45"/>
    <x v="0"/>
    <x v="0"/>
    <x v="0"/>
    <x v="15"/>
  </r>
  <r>
    <x v="7603"/>
    <x v="2"/>
    <x v="2"/>
    <x v="2"/>
    <x v="0"/>
    <x v="3"/>
    <n v="4507.16"/>
    <n v="81.128879999999995"/>
    <n v="5"/>
    <n v="22535.8"/>
    <x v="7600"/>
    <n v="2.4300000000000002"/>
    <n v="4953"/>
    <x v="139"/>
    <x v="5"/>
    <x v="5"/>
    <x v="5"/>
    <x v="11"/>
  </r>
  <r>
    <x v="7604"/>
    <x v="9"/>
    <x v="1"/>
    <x v="9"/>
    <x v="2"/>
    <x v="2"/>
    <n v="10105.68"/>
    <n v="181.90223999999998"/>
    <n v="4"/>
    <n v="40422.720000000001"/>
    <x v="7601"/>
    <n v="3.37"/>
    <n v="1999"/>
    <x v="262"/>
    <x v="11"/>
    <x v="11"/>
    <x v="11"/>
    <x v="26"/>
  </r>
  <r>
    <x v="7605"/>
    <x v="5"/>
    <x v="1"/>
    <x v="5"/>
    <x v="2"/>
    <x v="5"/>
    <n v="10831.16"/>
    <n v="194.96087999999997"/>
    <n v="4"/>
    <n v="43324.639999999999"/>
    <x v="7602"/>
    <n v="2.79"/>
    <n v="1293"/>
    <x v="227"/>
    <x v="5"/>
    <x v="5"/>
    <x v="5"/>
    <x v="0"/>
  </r>
  <r>
    <x v="7606"/>
    <x v="8"/>
    <x v="3"/>
    <x v="8"/>
    <x v="0"/>
    <x v="5"/>
    <n v="17234.55"/>
    <n v="310.22189999999995"/>
    <n v="3"/>
    <n v="51703.65"/>
    <x v="7603"/>
    <n v="1.41"/>
    <n v="4817"/>
    <x v="33"/>
    <x v="0"/>
    <x v="0"/>
    <x v="0"/>
    <x v="9"/>
  </r>
  <r>
    <x v="7607"/>
    <x v="9"/>
    <x v="1"/>
    <x v="9"/>
    <x v="1"/>
    <x v="4"/>
    <n v="11278.05"/>
    <n v="203.00489999999996"/>
    <n v="2"/>
    <n v="22556.1"/>
    <x v="7604"/>
    <n v="2.8"/>
    <n v="2696"/>
    <x v="282"/>
    <x v="8"/>
    <x v="8"/>
    <x v="8"/>
    <x v="18"/>
  </r>
  <r>
    <x v="7608"/>
    <x v="4"/>
    <x v="0"/>
    <x v="4"/>
    <x v="1"/>
    <x v="4"/>
    <n v="8789.9500000000007"/>
    <n v="158.2191"/>
    <n v="2"/>
    <n v="17579.900000000001"/>
    <x v="7605"/>
    <n v="1.36"/>
    <n v="3167"/>
    <x v="117"/>
    <x v="3"/>
    <x v="3"/>
    <x v="3"/>
    <x v="18"/>
  </r>
  <r>
    <x v="7609"/>
    <x v="3"/>
    <x v="3"/>
    <x v="3"/>
    <x v="0"/>
    <x v="4"/>
    <n v="9519.2900000000009"/>
    <n v="171.34721999999999"/>
    <n v="2"/>
    <n v="19038.580000000002"/>
    <x v="7606"/>
    <n v="4.9800000000000004"/>
    <n v="2555"/>
    <x v="55"/>
    <x v="5"/>
    <x v="5"/>
    <x v="5"/>
    <x v="26"/>
  </r>
  <r>
    <x v="7610"/>
    <x v="4"/>
    <x v="0"/>
    <x v="4"/>
    <x v="0"/>
    <x v="4"/>
    <n v="14798.88"/>
    <n v="266.37983999999994"/>
    <n v="2"/>
    <n v="29597.759999999998"/>
    <x v="7607"/>
    <n v="1.31"/>
    <n v="4782"/>
    <x v="230"/>
    <x v="7"/>
    <x v="7"/>
    <x v="7"/>
    <x v="8"/>
  </r>
  <r>
    <x v="7611"/>
    <x v="8"/>
    <x v="3"/>
    <x v="8"/>
    <x v="2"/>
    <x v="2"/>
    <n v="14872.64"/>
    <n v="267.70751999999999"/>
    <n v="2"/>
    <n v="29745.279999999999"/>
    <x v="7608"/>
    <n v="1.35"/>
    <n v="1685"/>
    <x v="311"/>
    <x v="5"/>
    <x v="5"/>
    <x v="5"/>
    <x v="25"/>
  </r>
  <r>
    <x v="7612"/>
    <x v="0"/>
    <x v="0"/>
    <x v="0"/>
    <x v="0"/>
    <x v="5"/>
    <n v="17249.810000000001"/>
    <n v="310.49657999999999"/>
    <n v="4"/>
    <n v="68999.240000000005"/>
    <x v="7609"/>
    <n v="1.87"/>
    <n v="4336"/>
    <x v="294"/>
    <x v="7"/>
    <x v="7"/>
    <x v="7"/>
    <x v="22"/>
  </r>
  <r>
    <x v="7613"/>
    <x v="9"/>
    <x v="1"/>
    <x v="9"/>
    <x v="2"/>
    <x v="1"/>
    <n v="10558.56"/>
    <n v="190.05407999999997"/>
    <n v="2"/>
    <n v="21117.119999999999"/>
    <x v="7610"/>
    <n v="1.48"/>
    <n v="4862"/>
    <x v="279"/>
    <x v="8"/>
    <x v="8"/>
    <x v="8"/>
    <x v="3"/>
  </r>
  <r>
    <x v="7614"/>
    <x v="6"/>
    <x v="4"/>
    <x v="6"/>
    <x v="1"/>
    <x v="3"/>
    <n v="9016.34"/>
    <n v="162.29411999999999"/>
    <n v="4"/>
    <n v="36065.360000000001"/>
    <x v="7611"/>
    <n v="2.2999999999999998"/>
    <n v="1919"/>
    <x v="58"/>
    <x v="10"/>
    <x v="10"/>
    <x v="10"/>
    <x v="21"/>
  </r>
  <r>
    <x v="7615"/>
    <x v="8"/>
    <x v="3"/>
    <x v="8"/>
    <x v="2"/>
    <x v="4"/>
    <n v="6081.19"/>
    <n v="109.46141999999999"/>
    <n v="3"/>
    <n v="18243.57"/>
    <x v="7612"/>
    <n v="4.54"/>
    <n v="3894"/>
    <x v="98"/>
    <x v="8"/>
    <x v="8"/>
    <x v="8"/>
    <x v="19"/>
  </r>
  <r>
    <x v="7616"/>
    <x v="6"/>
    <x v="4"/>
    <x v="6"/>
    <x v="1"/>
    <x v="5"/>
    <n v="1418.76"/>
    <n v="25.537679999999998"/>
    <n v="5"/>
    <n v="7093.8"/>
    <x v="7613"/>
    <n v="1.21"/>
    <n v="1619"/>
    <x v="308"/>
    <x v="11"/>
    <x v="11"/>
    <x v="11"/>
    <x v="8"/>
  </r>
  <r>
    <x v="7617"/>
    <x v="8"/>
    <x v="3"/>
    <x v="8"/>
    <x v="2"/>
    <x v="1"/>
    <n v="19765.73"/>
    <n v="355.78313999999995"/>
    <n v="5"/>
    <n v="98828.65"/>
    <x v="7614"/>
    <n v="1.64"/>
    <n v="3170"/>
    <x v="273"/>
    <x v="11"/>
    <x v="11"/>
    <x v="11"/>
    <x v="16"/>
  </r>
  <r>
    <x v="7618"/>
    <x v="4"/>
    <x v="0"/>
    <x v="4"/>
    <x v="2"/>
    <x v="3"/>
    <n v="2852.1"/>
    <n v="51.337799999999994"/>
    <n v="2"/>
    <n v="5704.2"/>
    <x v="7615"/>
    <n v="3.29"/>
    <n v="2786"/>
    <x v="119"/>
    <x v="10"/>
    <x v="10"/>
    <x v="10"/>
    <x v="18"/>
  </r>
  <r>
    <x v="7619"/>
    <x v="7"/>
    <x v="0"/>
    <x v="7"/>
    <x v="1"/>
    <x v="0"/>
    <n v="16370.17"/>
    <n v="294.66305999999997"/>
    <n v="4"/>
    <n v="65480.68"/>
    <x v="7616"/>
    <n v="3.7"/>
    <n v="1653"/>
    <x v="341"/>
    <x v="0"/>
    <x v="0"/>
    <x v="0"/>
    <x v="19"/>
  </r>
  <r>
    <x v="7620"/>
    <x v="1"/>
    <x v="1"/>
    <x v="1"/>
    <x v="1"/>
    <x v="4"/>
    <n v="3000.6"/>
    <n v="54.010799999999996"/>
    <n v="1"/>
    <n v="3000.6"/>
    <x v="7617"/>
    <n v="1.57"/>
    <n v="1550"/>
    <x v="220"/>
    <x v="4"/>
    <x v="4"/>
    <x v="4"/>
    <x v="12"/>
  </r>
  <r>
    <x v="7621"/>
    <x v="7"/>
    <x v="0"/>
    <x v="7"/>
    <x v="2"/>
    <x v="3"/>
    <n v="18156.419999999998"/>
    <n v="326.81555999999995"/>
    <n v="4"/>
    <n v="72625.679999999993"/>
    <x v="7618"/>
    <n v="2.84"/>
    <n v="2025"/>
    <x v="314"/>
    <x v="10"/>
    <x v="10"/>
    <x v="10"/>
    <x v="26"/>
  </r>
  <r>
    <x v="7622"/>
    <x v="9"/>
    <x v="1"/>
    <x v="9"/>
    <x v="1"/>
    <x v="2"/>
    <n v="3272.73"/>
    <n v="58.909139999999994"/>
    <n v="3"/>
    <n v="9818.19"/>
    <x v="7619"/>
    <n v="4.53"/>
    <n v="25"/>
    <x v="352"/>
    <x v="3"/>
    <x v="3"/>
    <x v="3"/>
    <x v="2"/>
  </r>
  <r>
    <x v="7623"/>
    <x v="1"/>
    <x v="1"/>
    <x v="1"/>
    <x v="0"/>
    <x v="1"/>
    <n v="16581.54"/>
    <n v="298.46771999999999"/>
    <n v="3"/>
    <n v="49744.62"/>
    <x v="7620"/>
    <n v="3.58"/>
    <n v="502"/>
    <x v="155"/>
    <x v="2"/>
    <x v="2"/>
    <x v="2"/>
    <x v="3"/>
  </r>
  <r>
    <x v="7624"/>
    <x v="8"/>
    <x v="3"/>
    <x v="8"/>
    <x v="0"/>
    <x v="2"/>
    <n v="16271.25"/>
    <n v="292.88249999999999"/>
    <n v="1"/>
    <n v="16271.25"/>
    <x v="7621"/>
    <n v="4.3899999999999997"/>
    <n v="3012"/>
    <x v="30"/>
    <x v="5"/>
    <x v="5"/>
    <x v="5"/>
    <x v="17"/>
  </r>
  <r>
    <x v="7625"/>
    <x v="5"/>
    <x v="1"/>
    <x v="5"/>
    <x v="1"/>
    <x v="4"/>
    <n v="1748.96"/>
    <n v="31.481279999999998"/>
    <n v="2"/>
    <n v="3497.92"/>
    <x v="7622"/>
    <n v="1.34"/>
    <n v="4513"/>
    <x v="91"/>
    <x v="8"/>
    <x v="8"/>
    <x v="8"/>
    <x v="8"/>
  </r>
  <r>
    <x v="7626"/>
    <x v="1"/>
    <x v="1"/>
    <x v="1"/>
    <x v="1"/>
    <x v="2"/>
    <n v="11283.52"/>
    <n v="203.10335999999998"/>
    <n v="3"/>
    <n v="33850.559999999998"/>
    <x v="7623"/>
    <n v="2.3199999999999998"/>
    <n v="4569"/>
    <x v="77"/>
    <x v="6"/>
    <x v="6"/>
    <x v="6"/>
    <x v="23"/>
  </r>
  <r>
    <x v="7627"/>
    <x v="2"/>
    <x v="2"/>
    <x v="2"/>
    <x v="2"/>
    <x v="4"/>
    <n v="16790.53"/>
    <n v="302.22953999999993"/>
    <n v="3"/>
    <n v="50371.59"/>
    <x v="7624"/>
    <n v="3.43"/>
    <n v="801"/>
    <x v="285"/>
    <x v="9"/>
    <x v="9"/>
    <x v="9"/>
    <x v="10"/>
  </r>
  <r>
    <x v="7628"/>
    <x v="3"/>
    <x v="3"/>
    <x v="3"/>
    <x v="1"/>
    <x v="4"/>
    <n v="2367.48"/>
    <n v="42.614639999999994"/>
    <n v="5"/>
    <n v="11837.4"/>
    <x v="7625"/>
    <n v="2.61"/>
    <n v="2048"/>
    <x v="60"/>
    <x v="4"/>
    <x v="4"/>
    <x v="4"/>
    <x v="9"/>
  </r>
  <r>
    <x v="7629"/>
    <x v="4"/>
    <x v="0"/>
    <x v="4"/>
    <x v="1"/>
    <x v="0"/>
    <n v="3172.71"/>
    <n v="57.108779999999996"/>
    <n v="4"/>
    <n v="12690.84"/>
    <x v="7626"/>
    <n v="2.36"/>
    <n v="3794"/>
    <x v="91"/>
    <x v="8"/>
    <x v="8"/>
    <x v="8"/>
    <x v="8"/>
  </r>
  <r>
    <x v="7630"/>
    <x v="2"/>
    <x v="2"/>
    <x v="2"/>
    <x v="2"/>
    <x v="2"/>
    <n v="17021.759999999998"/>
    <n v="306.39167999999995"/>
    <n v="4"/>
    <n v="68087.039999999994"/>
    <x v="7627"/>
    <n v="2.91"/>
    <n v="1918"/>
    <x v="322"/>
    <x v="5"/>
    <x v="5"/>
    <x v="5"/>
    <x v="15"/>
  </r>
  <r>
    <x v="7631"/>
    <x v="8"/>
    <x v="3"/>
    <x v="8"/>
    <x v="1"/>
    <x v="1"/>
    <n v="13486.59"/>
    <n v="242.75861999999998"/>
    <n v="2"/>
    <n v="26973.18"/>
    <x v="7628"/>
    <n v="2.21"/>
    <n v="3201"/>
    <x v="143"/>
    <x v="8"/>
    <x v="8"/>
    <x v="8"/>
    <x v="7"/>
  </r>
  <r>
    <x v="7632"/>
    <x v="0"/>
    <x v="0"/>
    <x v="0"/>
    <x v="0"/>
    <x v="5"/>
    <n v="1383.88"/>
    <n v="24.909839999999999"/>
    <n v="2"/>
    <n v="2767.76"/>
    <x v="7629"/>
    <n v="3.69"/>
    <n v="2381"/>
    <x v="170"/>
    <x v="9"/>
    <x v="9"/>
    <x v="9"/>
    <x v="23"/>
  </r>
  <r>
    <x v="7633"/>
    <x v="5"/>
    <x v="1"/>
    <x v="5"/>
    <x v="2"/>
    <x v="3"/>
    <n v="1438.82"/>
    <n v="25.898759999999996"/>
    <n v="3"/>
    <n v="4316.46"/>
    <x v="7630"/>
    <n v="2.31"/>
    <n v="1011"/>
    <x v="83"/>
    <x v="8"/>
    <x v="8"/>
    <x v="8"/>
    <x v="28"/>
  </r>
  <r>
    <x v="7634"/>
    <x v="6"/>
    <x v="4"/>
    <x v="6"/>
    <x v="1"/>
    <x v="4"/>
    <n v="4070.65"/>
    <n v="73.271699999999996"/>
    <n v="1"/>
    <n v="4070.65"/>
    <x v="7631"/>
    <n v="3.01"/>
    <n v="3514"/>
    <x v="260"/>
    <x v="4"/>
    <x v="4"/>
    <x v="4"/>
    <x v="1"/>
  </r>
  <r>
    <x v="7635"/>
    <x v="4"/>
    <x v="0"/>
    <x v="4"/>
    <x v="0"/>
    <x v="2"/>
    <n v="16170.07"/>
    <n v="291.06125999999995"/>
    <n v="3"/>
    <n v="48510.21"/>
    <x v="7632"/>
    <n v="4.62"/>
    <n v="1916"/>
    <x v="276"/>
    <x v="5"/>
    <x v="5"/>
    <x v="5"/>
    <x v="4"/>
  </r>
  <r>
    <x v="7636"/>
    <x v="2"/>
    <x v="2"/>
    <x v="2"/>
    <x v="0"/>
    <x v="4"/>
    <n v="13870.44"/>
    <n v="249.66791999999998"/>
    <n v="3"/>
    <n v="41611.32"/>
    <x v="7633"/>
    <n v="4.88"/>
    <n v="2032"/>
    <x v="352"/>
    <x v="3"/>
    <x v="3"/>
    <x v="3"/>
    <x v="2"/>
  </r>
  <r>
    <x v="7637"/>
    <x v="9"/>
    <x v="1"/>
    <x v="9"/>
    <x v="0"/>
    <x v="3"/>
    <n v="14188.77"/>
    <n v="255.39785999999998"/>
    <n v="4"/>
    <n v="56755.08"/>
    <x v="7634"/>
    <n v="2.33"/>
    <n v="663"/>
    <x v="145"/>
    <x v="7"/>
    <x v="7"/>
    <x v="7"/>
    <x v="20"/>
  </r>
  <r>
    <x v="7638"/>
    <x v="9"/>
    <x v="1"/>
    <x v="9"/>
    <x v="0"/>
    <x v="3"/>
    <n v="14174.35"/>
    <n v="255.13829999999999"/>
    <n v="1"/>
    <n v="14174.35"/>
    <x v="7635"/>
    <n v="3.96"/>
    <n v="2736"/>
    <x v="226"/>
    <x v="4"/>
    <x v="4"/>
    <x v="4"/>
    <x v="3"/>
  </r>
  <r>
    <x v="7639"/>
    <x v="7"/>
    <x v="0"/>
    <x v="7"/>
    <x v="1"/>
    <x v="0"/>
    <n v="11934.36"/>
    <n v="214.81847999999999"/>
    <n v="3"/>
    <n v="35803.08"/>
    <x v="7636"/>
    <n v="1.1599999999999999"/>
    <n v="4375"/>
    <x v="122"/>
    <x v="7"/>
    <x v="7"/>
    <x v="7"/>
    <x v="1"/>
  </r>
  <r>
    <x v="7640"/>
    <x v="2"/>
    <x v="2"/>
    <x v="2"/>
    <x v="1"/>
    <x v="4"/>
    <n v="4890.3999999999996"/>
    <n v="88.027199999999993"/>
    <n v="1"/>
    <n v="4890.3999999999996"/>
    <x v="7637"/>
    <n v="2.5"/>
    <n v="1595"/>
    <x v="297"/>
    <x v="7"/>
    <x v="7"/>
    <x v="7"/>
    <x v="0"/>
  </r>
  <r>
    <x v="7641"/>
    <x v="4"/>
    <x v="0"/>
    <x v="4"/>
    <x v="0"/>
    <x v="0"/>
    <n v="2091.4699999999998"/>
    <n v="37.64645999999999"/>
    <n v="3"/>
    <n v="6274.41"/>
    <x v="7638"/>
    <n v="2.87"/>
    <n v="1867"/>
    <x v="280"/>
    <x v="11"/>
    <x v="11"/>
    <x v="11"/>
    <x v="7"/>
  </r>
  <r>
    <x v="7642"/>
    <x v="4"/>
    <x v="0"/>
    <x v="4"/>
    <x v="2"/>
    <x v="0"/>
    <n v="6276.46"/>
    <n v="112.97627999999999"/>
    <n v="5"/>
    <n v="31382.3"/>
    <x v="7639"/>
    <n v="3.01"/>
    <n v="1335"/>
    <x v="145"/>
    <x v="7"/>
    <x v="7"/>
    <x v="7"/>
    <x v="20"/>
  </r>
  <r>
    <x v="7643"/>
    <x v="7"/>
    <x v="0"/>
    <x v="7"/>
    <x v="1"/>
    <x v="0"/>
    <n v="19895.98"/>
    <n v="358.12763999999999"/>
    <n v="4"/>
    <n v="79583.92"/>
    <x v="7640"/>
    <n v="2.4900000000000002"/>
    <n v="3525"/>
    <x v="177"/>
    <x v="8"/>
    <x v="8"/>
    <x v="8"/>
    <x v="20"/>
  </r>
  <r>
    <x v="7644"/>
    <x v="5"/>
    <x v="1"/>
    <x v="5"/>
    <x v="1"/>
    <x v="2"/>
    <n v="5308.99"/>
    <n v="95.561819999999983"/>
    <n v="5"/>
    <n v="26544.95"/>
    <x v="7641"/>
    <n v="2.85"/>
    <n v="819"/>
    <x v="234"/>
    <x v="1"/>
    <x v="1"/>
    <x v="1"/>
    <x v="6"/>
  </r>
  <r>
    <x v="7645"/>
    <x v="2"/>
    <x v="2"/>
    <x v="2"/>
    <x v="0"/>
    <x v="3"/>
    <n v="2813.89"/>
    <n v="50.650019999999991"/>
    <n v="3"/>
    <n v="8441.67"/>
    <x v="7642"/>
    <n v="4.67"/>
    <n v="764"/>
    <x v="199"/>
    <x v="9"/>
    <x v="9"/>
    <x v="9"/>
    <x v="8"/>
  </r>
  <r>
    <x v="7646"/>
    <x v="7"/>
    <x v="0"/>
    <x v="7"/>
    <x v="0"/>
    <x v="0"/>
    <n v="12466.35"/>
    <n v="224.39429999999999"/>
    <n v="4"/>
    <n v="49865.4"/>
    <x v="7643"/>
    <n v="1.22"/>
    <n v="1552"/>
    <x v="207"/>
    <x v="9"/>
    <x v="9"/>
    <x v="9"/>
    <x v="21"/>
  </r>
  <r>
    <x v="7647"/>
    <x v="9"/>
    <x v="1"/>
    <x v="9"/>
    <x v="1"/>
    <x v="1"/>
    <n v="13539.91"/>
    <n v="243.71837999999997"/>
    <n v="1"/>
    <n v="13539.91"/>
    <x v="7644"/>
    <n v="4.67"/>
    <n v="1598"/>
    <x v="23"/>
    <x v="6"/>
    <x v="6"/>
    <x v="6"/>
    <x v="17"/>
  </r>
  <r>
    <x v="7648"/>
    <x v="2"/>
    <x v="2"/>
    <x v="2"/>
    <x v="1"/>
    <x v="5"/>
    <n v="11970.04"/>
    <n v="215.46072000000001"/>
    <n v="5"/>
    <n v="59850.2"/>
    <x v="7645"/>
    <n v="4.76"/>
    <n v="2194"/>
    <x v="221"/>
    <x v="7"/>
    <x v="7"/>
    <x v="7"/>
    <x v="11"/>
  </r>
  <r>
    <x v="7649"/>
    <x v="3"/>
    <x v="3"/>
    <x v="3"/>
    <x v="1"/>
    <x v="4"/>
    <n v="7097"/>
    <n v="127.746"/>
    <n v="4"/>
    <n v="28388"/>
    <x v="7646"/>
    <n v="1.55"/>
    <n v="1266"/>
    <x v="329"/>
    <x v="6"/>
    <x v="6"/>
    <x v="6"/>
    <x v="4"/>
  </r>
  <r>
    <x v="7650"/>
    <x v="5"/>
    <x v="1"/>
    <x v="5"/>
    <x v="2"/>
    <x v="5"/>
    <n v="8769.56"/>
    <n v="157.85207999999997"/>
    <n v="4"/>
    <n v="35078.239999999998"/>
    <x v="7647"/>
    <n v="3.31"/>
    <n v="2304"/>
    <x v="328"/>
    <x v="7"/>
    <x v="7"/>
    <x v="7"/>
    <x v="27"/>
  </r>
  <r>
    <x v="7651"/>
    <x v="6"/>
    <x v="4"/>
    <x v="6"/>
    <x v="2"/>
    <x v="5"/>
    <n v="1124.69"/>
    <n v="20.244419999999998"/>
    <n v="1"/>
    <n v="1124.69"/>
    <x v="7648"/>
    <n v="4.84"/>
    <n v="2924"/>
    <x v="144"/>
    <x v="5"/>
    <x v="5"/>
    <x v="5"/>
    <x v="13"/>
  </r>
  <r>
    <x v="7652"/>
    <x v="1"/>
    <x v="1"/>
    <x v="1"/>
    <x v="0"/>
    <x v="3"/>
    <n v="9818.35"/>
    <n v="176.7303"/>
    <n v="3"/>
    <n v="29455.05"/>
    <x v="7649"/>
    <n v="1.87"/>
    <n v="4518"/>
    <x v="167"/>
    <x v="8"/>
    <x v="8"/>
    <x v="8"/>
    <x v="21"/>
  </r>
  <r>
    <x v="7653"/>
    <x v="1"/>
    <x v="1"/>
    <x v="1"/>
    <x v="1"/>
    <x v="1"/>
    <n v="9826.94"/>
    <n v="176.88491999999999"/>
    <n v="3"/>
    <n v="29480.82"/>
    <x v="7650"/>
    <n v="2.0699999999999998"/>
    <n v="1039"/>
    <x v="315"/>
    <x v="10"/>
    <x v="10"/>
    <x v="10"/>
    <x v="3"/>
  </r>
  <r>
    <x v="7654"/>
    <x v="3"/>
    <x v="3"/>
    <x v="3"/>
    <x v="2"/>
    <x v="4"/>
    <n v="13070.87"/>
    <n v="235.27565999999999"/>
    <n v="2"/>
    <n v="26141.74"/>
    <x v="7651"/>
    <n v="2.91"/>
    <n v="173"/>
    <x v="304"/>
    <x v="10"/>
    <x v="10"/>
    <x v="10"/>
    <x v="0"/>
  </r>
  <r>
    <x v="7655"/>
    <x v="4"/>
    <x v="0"/>
    <x v="4"/>
    <x v="1"/>
    <x v="1"/>
    <n v="18297.61"/>
    <n v="329.35697999999996"/>
    <n v="4"/>
    <n v="73190.44"/>
    <x v="7652"/>
    <n v="3.8"/>
    <n v="4665"/>
    <x v="159"/>
    <x v="7"/>
    <x v="7"/>
    <x v="7"/>
    <x v="19"/>
  </r>
  <r>
    <x v="7656"/>
    <x v="5"/>
    <x v="1"/>
    <x v="5"/>
    <x v="2"/>
    <x v="3"/>
    <n v="3751.91"/>
    <n v="67.534379999999999"/>
    <n v="3"/>
    <n v="11255.73"/>
    <x v="7653"/>
    <n v="2.15"/>
    <n v="1739"/>
    <x v="57"/>
    <x v="2"/>
    <x v="2"/>
    <x v="2"/>
    <x v="21"/>
  </r>
  <r>
    <x v="7657"/>
    <x v="4"/>
    <x v="0"/>
    <x v="4"/>
    <x v="2"/>
    <x v="4"/>
    <n v="13038.82"/>
    <n v="234.69875999999996"/>
    <n v="3"/>
    <n v="39116.46"/>
    <x v="7654"/>
    <n v="4.34"/>
    <n v="3297"/>
    <x v="204"/>
    <x v="11"/>
    <x v="11"/>
    <x v="11"/>
    <x v="18"/>
  </r>
  <r>
    <x v="7658"/>
    <x v="5"/>
    <x v="1"/>
    <x v="5"/>
    <x v="0"/>
    <x v="3"/>
    <n v="4772.4799999999996"/>
    <n v="85.904639999999986"/>
    <n v="5"/>
    <n v="23862.400000000001"/>
    <x v="7655"/>
    <n v="3.78"/>
    <n v="4769"/>
    <x v="0"/>
    <x v="0"/>
    <x v="0"/>
    <x v="0"/>
    <x v="0"/>
  </r>
  <r>
    <x v="7659"/>
    <x v="4"/>
    <x v="0"/>
    <x v="4"/>
    <x v="2"/>
    <x v="2"/>
    <n v="10123.049999999999"/>
    <n v="182.21489999999997"/>
    <n v="2"/>
    <n v="20246.099999999999"/>
    <x v="7656"/>
    <n v="2.2599999999999998"/>
    <n v="4235"/>
    <x v="146"/>
    <x v="4"/>
    <x v="4"/>
    <x v="4"/>
    <x v="28"/>
  </r>
  <r>
    <x v="7660"/>
    <x v="8"/>
    <x v="3"/>
    <x v="8"/>
    <x v="2"/>
    <x v="4"/>
    <n v="18332.419999999998"/>
    <n v="329.98355999999995"/>
    <n v="1"/>
    <n v="18332.419999999998"/>
    <x v="7657"/>
    <n v="4.16"/>
    <n v="1135"/>
    <x v="280"/>
    <x v="11"/>
    <x v="11"/>
    <x v="11"/>
    <x v="7"/>
  </r>
  <r>
    <x v="7661"/>
    <x v="9"/>
    <x v="1"/>
    <x v="9"/>
    <x v="0"/>
    <x v="2"/>
    <n v="6895.69"/>
    <n v="124.12241999999998"/>
    <n v="3"/>
    <n v="20687.07"/>
    <x v="7658"/>
    <n v="3.2"/>
    <n v="3180"/>
    <x v="302"/>
    <x v="2"/>
    <x v="2"/>
    <x v="2"/>
    <x v="5"/>
  </r>
  <r>
    <x v="7662"/>
    <x v="0"/>
    <x v="0"/>
    <x v="0"/>
    <x v="0"/>
    <x v="0"/>
    <n v="8464.67"/>
    <n v="152.36405999999999"/>
    <n v="3"/>
    <n v="25394.01"/>
    <x v="7659"/>
    <n v="4.7"/>
    <n v="1968"/>
    <x v="209"/>
    <x v="7"/>
    <x v="7"/>
    <x v="7"/>
    <x v="13"/>
  </r>
  <r>
    <x v="7663"/>
    <x v="9"/>
    <x v="1"/>
    <x v="9"/>
    <x v="1"/>
    <x v="1"/>
    <n v="12393.85"/>
    <n v="223.08929999999998"/>
    <n v="3"/>
    <n v="37181.550000000003"/>
    <x v="7660"/>
    <n v="4.2"/>
    <n v="1609"/>
    <x v="185"/>
    <x v="0"/>
    <x v="0"/>
    <x v="0"/>
    <x v="6"/>
  </r>
  <r>
    <x v="7664"/>
    <x v="4"/>
    <x v="0"/>
    <x v="4"/>
    <x v="1"/>
    <x v="5"/>
    <n v="9742.99"/>
    <n v="175.37381999999999"/>
    <n v="1"/>
    <n v="9742.99"/>
    <x v="7661"/>
    <n v="3.28"/>
    <n v="3693"/>
    <x v="52"/>
    <x v="3"/>
    <x v="3"/>
    <x v="3"/>
    <x v="24"/>
  </r>
  <r>
    <x v="7665"/>
    <x v="4"/>
    <x v="0"/>
    <x v="4"/>
    <x v="1"/>
    <x v="4"/>
    <n v="17666.080000000002"/>
    <n v="317.98944"/>
    <n v="2"/>
    <n v="35332.160000000003"/>
    <x v="7662"/>
    <n v="2.62"/>
    <n v="2496"/>
    <x v="293"/>
    <x v="9"/>
    <x v="9"/>
    <x v="9"/>
    <x v="28"/>
  </r>
  <r>
    <x v="7666"/>
    <x v="0"/>
    <x v="0"/>
    <x v="0"/>
    <x v="0"/>
    <x v="5"/>
    <n v="4382.3999999999996"/>
    <n v="78.883199999999988"/>
    <n v="3"/>
    <n v="13147.2"/>
    <x v="7663"/>
    <n v="2.2599999999999998"/>
    <n v="2675"/>
    <x v="106"/>
    <x v="3"/>
    <x v="3"/>
    <x v="3"/>
    <x v="1"/>
  </r>
  <r>
    <x v="7667"/>
    <x v="9"/>
    <x v="1"/>
    <x v="9"/>
    <x v="0"/>
    <x v="2"/>
    <n v="9619.9699999999993"/>
    <n v="173.15945999999997"/>
    <n v="2"/>
    <n v="19239.939999999999"/>
    <x v="7664"/>
    <n v="3.02"/>
    <n v="1428"/>
    <x v="3"/>
    <x v="3"/>
    <x v="3"/>
    <x v="3"/>
    <x v="3"/>
  </r>
  <r>
    <x v="7668"/>
    <x v="7"/>
    <x v="0"/>
    <x v="7"/>
    <x v="1"/>
    <x v="1"/>
    <n v="10959.2"/>
    <n v="197.26560000000001"/>
    <n v="1"/>
    <n v="10959.2"/>
    <x v="7665"/>
    <n v="1.39"/>
    <n v="3602"/>
    <x v="161"/>
    <x v="10"/>
    <x v="10"/>
    <x v="10"/>
    <x v="1"/>
  </r>
  <r>
    <x v="7669"/>
    <x v="4"/>
    <x v="0"/>
    <x v="4"/>
    <x v="0"/>
    <x v="1"/>
    <n v="3312.91"/>
    <n v="59.632379999999991"/>
    <n v="1"/>
    <n v="3312.91"/>
    <x v="7666"/>
    <n v="3.97"/>
    <n v="2770"/>
    <x v="145"/>
    <x v="7"/>
    <x v="7"/>
    <x v="7"/>
    <x v="20"/>
  </r>
  <r>
    <x v="7670"/>
    <x v="9"/>
    <x v="1"/>
    <x v="9"/>
    <x v="2"/>
    <x v="0"/>
    <n v="8943.67"/>
    <n v="160.98605999999998"/>
    <n v="3"/>
    <n v="26831.01"/>
    <x v="7667"/>
    <n v="2.04"/>
    <n v="3857"/>
    <x v="274"/>
    <x v="5"/>
    <x v="5"/>
    <x v="5"/>
    <x v="7"/>
  </r>
  <r>
    <x v="7671"/>
    <x v="3"/>
    <x v="3"/>
    <x v="3"/>
    <x v="1"/>
    <x v="5"/>
    <n v="1683.17"/>
    <n v="30.297059999999998"/>
    <n v="1"/>
    <n v="1683.17"/>
    <x v="7668"/>
    <n v="4.47"/>
    <n v="335"/>
    <x v="117"/>
    <x v="3"/>
    <x v="3"/>
    <x v="3"/>
    <x v="18"/>
  </r>
  <r>
    <x v="7672"/>
    <x v="8"/>
    <x v="3"/>
    <x v="8"/>
    <x v="0"/>
    <x v="0"/>
    <n v="19981.7"/>
    <n v="359.67059999999998"/>
    <n v="1"/>
    <n v="19981.7"/>
    <x v="7669"/>
    <n v="2.3199999999999998"/>
    <n v="1053"/>
    <x v="187"/>
    <x v="3"/>
    <x v="3"/>
    <x v="3"/>
    <x v="21"/>
  </r>
  <r>
    <x v="7673"/>
    <x v="9"/>
    <x v="1"/>
    <x v="9"/>
    <x v="0"/>
    <x v="3"/>
    <n v="17304.87"/>
    <n v="311.48765999999995"/>
    <n v="2"/>
    <n v="34609.74"/>
    <x v="7670"/>
    <n v="3.37"/>
    <n v="3851"/>
    <x v="259"/>
    <x v="4"/>
    <x v="4"/>
    <x v="4"/>
    <x v="30"/>
  </r>
  <r>
    <x v="7674"/>
    <x v="9"/>
    <x v="1"/>
    <x v="9"/>
    <x v="0"/>
    <x v="2"/>
    <n v="17180.439999999999"/>
    <n v="309.24791999999997"/>
    <n v="4"/>
    <n v="68721.759999999995"/>
    <x v="7671"/>
    <n v="1.39"/>
    <n v="2284"/>
    <x v="315"/>
    <x v="10"/>
    <x v="10"/>
    <x v="10"/>
    <x v="3"/>
  </r>
  <r>
    <x v="7675"/>
    <x v="5"/>
    <x v="1"/>
    <x v="5"/>
    <x v="1"/>
    <x v="4"/>
    <n v="13035.56"/>
    <n v="234.64007999999998"/>
    <n v="3"/>
    <n v="39106.68"/>
    <x v="7672"/>
    <n v="3.13"/>
    <n v="3242"/>
    <x v="264"/>
    <x v="1"/>
    <x v="1"/>
    <x v="1"/>
    <x v="9"/>
  </r>
  <r>
    <x v="7676"/>
    <x v="2"/>
    <x v="2"/>
    <x v="2"/>
    <x v="2"/>
    <x v="4"/>
    <n v="8255.0300000000007"/>
    <n v="148.59054"/>
    <n v="4"/>
    <n v="33020.120000000003"/>
    <x v="7673"/>
    <n v="4.1500000000000004"/>
    <n v="409"/>
    <x v="0"/>
    <x v="0"/>
    <x v="0"/>
    <x v="0"/>
    <x v="0"/>
  </r>
  <r>
    <x v="7677"/>
    <x v="0"/>
    <x v="0"/>
    <x v="0"/>
    <x v="1"/>
    <x v="5"/>
    <n v="686.94"/>
    <n v="12.36492"/>
    <n v="2"/>
    <n v="1373.88"/>
    <x v="7674"/>
    <n v="3.02"/>
    <n v="4433"/>
    <x v="67"/>
    <x v="11"/>
    <x v="11"/>
    <x v="11"/>
    <x v="25"/>
  </r>
  <r>
    <x v="7678"/>
    <x v="4"/>
    <x v="0"/>
    <x v="4"/>
    <x v="1"/>
    <x v="5"/>
    <n v="17944.45"/>
    <n v="323.00009999999997"/>
    <n v="4"/>
    <n v="71777.8"/>
    <x v="7675"/>
    <n v="2.13"/>
    <n v="4094"/>
    <x v="98"/>
    <x v="8"/>
    <x v="8"/>
    <x v="8"/>
    <x v="19"/>
  </r>
  <r>
    <x v="7679"/>
    <x v="1"/>
    <x v="1"/>
    <x v="1"/>
    <x v="2"/>
    <x v="2"/>
    <n v="3060.29"/>
    <n v="55.085219999999993"/>
    <n v="4"/>
    <n v="12241.16"/>
    <x v="7676"/>
    <n v="1.69"/>
    <n v="448"/>
    <x v="172"/>
    <x v="0"/>
    <x v="0"/>
    <x v="0"/>
    <x v="23"/>
  </r>
  <r>
    <x v="7680"/>
    <x v="1"/>
    <x v="1"/>
    <x v="1"/>
    <x v="1"/>
    <x v="4"/>
    <n v="5204.6099999999997"/>
    <n v="93.682979999999986"/>
    <n v="3"/>
    <n v="15613.83"/>
    <x v="7677"/>
    <n v="2.63"/>
    <n v="1594"/>
    <x v="196"/>
    <x v="1"/>
    <x v="1"/>
    <x v="1"/>
    <x v="11"/>
  </r>
  <r>
    <x v="7681"/>
    <x v="0"/>
    <x v="0"/>
    <x v="0"/>
    <x v="1"/>
    <x v="4"/>
    <n v="1570.7"/>
    <n v="28.272599999999997"/>
    <n v="2"/>
    <n v="3141.4"/>
    <x v="7678"/>
    <n v="3.6"/>
    <n v="902"/>
    <x v="176"/>
    <x v="6"/>
    <x v="6"/>
    <x v="6"/>
    <x v="9"/>
  </r>
  <r>
    <x v="7682"/>
    <x v="4"/>
    <x v="0"/>
    <x v="4"/>
    <x v="0"/>
    <x v="3"/>
    <n v="14415.65"/>
    <n v="259.48169999999999"/>
    <n v="2"/>
    <n v="28831.3"/>
    <x v="7679"/>
    <n v="2.96"/>
    <n v="2729"/>
    <x v="112"/>
    <x v="9"/>
    <x v="9"/>
    <x v="9"/>
    <x v="16"/>
  </r>
  <r>
    <x v="7683"/>
    <x v="6"/>
    <x v="4"/>
    <x v="6"/>
    <x v="0"/>
    <x v="0"/>
    <n v="1315.12"/>
    <n v="23.672159999999995"/>
    <n v="1"/>
    <n v="1315.12"/>
    <x v="7680"/>
    <n v="3.37"/>
    <n v="4496"/>
    <x v="14"/>
    <x v="3"/>
    <x v="3"/>
    <x v="3"/>
    <x v="0"/>
  </r>
  <r>
    <x v="7684"/>
    <x v="8"/>
    <x v="3"/>
    <x v="8"/>
    <x v="0"/>
    <x v="4"/>
    <n v="1778.1"/>
    <n v="32.005799999999994"/>
    <n v="2"/>
    <n v="3556.2"/>
    <x v="7681"/>
    <n v="2.69"/>
    <n v="2446"/>
    <x v="42"/>
    <x v="11"/>
    <x v="11"/>
    <x v="11"/>
    <x v="23"/>
  </r>
  <r>
    <x v="7685"/>
    <x v="2"/>
    <x v="2"/>
    <x v="2"/>
    <x v="2"/>
    <x v="5"/>
    <n v="18891.89"/>
    <n v="340.05401999999998"/>
    <n v="1"/>
    <n v="18891.89"/>
    <x v="7682"/>
    <n v="3.66"/>
    <n v="3534"/>
    <x v="97"/>
    <x v="0"/>
    <x v="0"/>
    <x v="0"/>
    <x v="28"/>
  </r>
  <r>
    <x v="7686"/>
    <x v="5"/>
    <x v="1"/>
    <x v="5"/>
    <x v="2"/>
    <x v="3"/>
    <n v="17319.89"/>
    <n v="311.75801999999999"/>
    <n v="4"/>
    <n v="69279.56"/>
    <x v="7683"/>
    <n v="3.53"/>
    <n v="2515"/>
    <x v="210"/>
    <x v="9"/>
    <x v="9"/>
    <x v="9"/>
    <x v="0"/>
  </r>
  <r>
    <x v="7687"/>
    <x v="3"/>
    <x v="3"/>
    <x v="3"/>
    <x v="2"/>
    <x v="0"/>
    <n v="17299.34"/>
    <n v="311.38811999999996"/>
    <n v="5"/>
    <n v="86496.7"/>
    <x v="7684"/>
    <n v="1.28"/>
    <n v="2984"/>
    <x v="47"/>
    <x v="2"/>
    <x v="2"/>
    <x v="2"/>
    <x v="26"/>
  </r>
  <r>
    <x v="7688"/>
    <x v="1"/>
    <x v="1"/>
    <x v="1"/>
    <x v="1"/>
    <x v="5"/>
    <n v="2288.4899999999998"/>
    <n v="41.19281999999999"/>
    <n v="1"/>
    <n v="2288.4899999999998"/>
    <x v="7685"/>
    <n v="2.92"/>
    <n v="2899"/>
    <x v="165"/>
    <x v="7"/>
    <x v="7"/>
    <x v="7"/>
    <x v="21"/>
  </r>
  <r>
    <x v="7689"/>
    <x v="9"/>
    <x v="1"/>
    <x v="9"/>
    <x v="1"/>
    <x v="3"/>
    <n v="9004.66"/>
    <n v="162.08387999999999"/>
    <n v="3"/>
    <n v="27013.98"/>
    <x v="7686"/>
    <n v="4.45"/>
    <n v="3815"/>
    <x v="352"/>
    <x v="3"/>
    <x v="3"/>
    <x v="3"/>
    <x v="2"/>
  </r>
  <r>
    <x v="7690"/>
    <x v="6"/>
    <x v="4"/>
    <x v="6"/>
    <x v="1"/>
    <x v="0"/>
    <n v="18138.03"/>
    <n v="326.48453999999998"/>
    <n v="1"/>
    <n v="18138.03"/>
    <x v="7687"/>
    <n v="1.06"/>
    <n v="2157"/>
    <x v="102"/>
    <x v="3"/>
    <x v="3"/>
    <x v="3"/>
    <x v="26"/>
  </r>
  <r>
    <x v="7691"/>
    <x v="3"/>
    <x v="3"/>
    <x v="3"/>
    <x v="1"/>
    <x v="5"/>
    <n v="13200.92"/>
    <n v="237.61655999999999"/>
    <n v="1"/>
    <n v="13200.92"/>
    <x v="7688"/>
    <n v="3.63"/>
    <n v="3261"/>
    <x v="22"/>
    <x v="8"/>
    <x v="8"/>
    <x v="8"/>
    <x v="17"/>
  </r>
  <r>
    <x v="7692"/>
    <x v="4"/>
    <x v="0"/>
    <x v="4"/>
    <x v="0"/>
    <x v="5"/>
    <n v="19838.689999999999"/>
    <n v="357.09641999999997"/>
    <n v="3"/>
    <n v="59516.07"/>
    <x v="7689"/>
    <n v="2.72"/>
    <n v="1079"/>
    <x v="237"/>
    <x v="4"/>
    <x v="4"/>
    <x v="4"/>
    <x v="17"/>
  </r>
  <r>
    <x v="7693"/>
    <x v="3"/>
    <x v="3"/>
    <x v="3"/>
    <x v="2"/>
    <x v="1"/>
    <n v="12124.94"/>
    <n v="218.24892"/>
    <n v="5"/>
    <n v="60624.7"/>
    <x v="7690"/>
    <n v="2.09"/>
    <n v="2109"/>
    <x v="346"/>
    <x v="9"/>
    <x v="9"/>
    <x v="9"/>
    <x v="12"/>
  </r>
  <r>
    <x v="7694"/>
    <x v="9"/>
    <x v="1"/>
    <x v="9"/>
    <x v="2"/>
    <x v="3"/>
    <n v="10011.56"/>
    <n v="180.20807999999997"/>
    <n v="2"/>
    <n v="20023.12"/>
    <x v="7691"/>
    <n v="1.07"/>
    <n v="1574"/>
    <x v="266"/>
    <x v="10"/>
    <x v="10"/>
    <x v="10"/>
    <x v="24"/>
  </r>
  <r>
    <x v="7695"/>
    <x v="2"/>
    <x v="2"/>
    <x v="2"/>
    <x v="2"/>
    <x v="2"/>
    <n v="14359.22"/>
    <n v="258.46596"/>
    <n v="1"/>
    <n v="14359.22"/>
    <x v="7692"/>
    <n v="1.68"/>
    <n v="3861"/>
    <x v="110"/>
    <x v="8"/>
    <x v="8"/>
    <x v="8"/>
    <x v="10"/>
  </r>
  <r>
    <x v="7696"/>
    <x v="3"/>
    <x v="3"/>
    <x v="3"/>
    <x v="1"/>
    <x v="2"/>
    <n v="1037.56"/>
    <n v="18.676079999999999"/>
    <n v="5"/>
    <n v="5187.8"/>
    <x v="7693"/>
    <n v="3.97"/>
    <n v="1722"/>
    <x v="283"/>
    <x v="0"/>
    <x v="0"/>
    <x v="0"/>
    <x v="3"/>
  </r>
  <r>
    <x v="7697"/>
    <x v="6"/>
    <x v="4"/>
    <x v="6"/>
    <x v="1"/>
    <x v="2"/>
    <n v="7695.32"/>
    <n v="138.51575999999997"/>
    <n v="5"/>
    <n v="38476.6"/>
    <x v="7694"/>
    <n v="1.64"/>
    <n v="1222"/>
    <x v="49"/>
    <x v="9"/>
    <x v="9"/>
    <x v="9"/>
    <x v="19"/>
  </r>
  <r>
    <x v="7698"/>
    <x v="9"/>
    <x v="1"/>
    <x v="9"/>
    <x v="1"/>
    <x v="5"/>
    <n v="14812.67"/>
    <n v="266.62806"/>
    <n v="4"/>
    <n v="59250.68"/>
    <x v="7695"/>
    <n v="2.4300000000000002"/>
    <n v="4410"/>
    <x v="351"/>
    <x v="11"/>
    <x v="11"/>
    <x v="11"/>
    <x v="3"/>
  </r>
  <r>
    <x v="7699"/>
    <x v="0"/>
    <x v="0"/>
    <x v="0"/>
    <x v="1"/>
    <x v="4"/>
    <n v="2399.23"/>
    <n v="43.186139999999995"/>
    <n v="1"/>
    <n v="2399.23"/>
    <x v="7696"/>
    <n v="3.74"/>
    <n v="3859"/>
    <x v="78"/>
    <x v="0"/>
    <x v="0"/>
    <x v="0"/>
    <x v="12"/>
  </r>
  <r>
    <x v="7700"/>
    <x v="2"/>
    <x v="2"/>
    <x v="2"/>
    <x v="0"/>
    <x v="3"/>
    <n v="2275.89"/>
    <n v="40.966019999999993"/>
    <n v="4"/>
    <n v="9103.56"/>
    <x v="7697"/>
    <n v="4.82"/>
    <n v="3834"/>
    <x v="25"/>
    <x v="6"/>
    <x v="6"/>
    <x v="6"/>
    <x v="6"/>
  </r>
  <r>
    <x v="7701"/>
    <x v="9"/>
    <x v="1"/>
    <x v="9"/>
    <x v="1"/>
    <x v="3"/>
    <n v="777.46"/>
    <n v="13.99428"/>
    <n v="1"/>
    <n v="777.46"/>
    <x v="7698"/>
    <n v="3.05"/>
    <n v="510"/>
    <x v="332"/>
    <x v="5"/>
    <x v="5"/>
    <x v="5"/>
    <x v="28"/>
  </r>
  <r>
    <x v="7702"/>
    <x v="4"/>
    <x v="0"/>
    <x v="4"/>
    <x v="1"/>
    <x v="0"/>
    <n v="6528.44"/>
    <n v="117.51191999999999"/>
    <n v="3"/>
    <n v="19585.32"/>
    <x v="7699"/>
    <n v="4.8099999999999996"/>
    <n v="318"/>
    <x v="67"/>
    <x v="11"/>
    <x v="11"/>
    <x v="11"/>
    <x v="25"/>
  </r>
  <r>
    <x v="7703"/>
    <x v="8"/>
    <x v="3"/>
    <x v="8"/>
    <x v="2"/>
    <x v="1"/>
    <n v="10658.36"/>
    <n v="191.85048"/>
    <n v="1"/>
    <n v="10658.36"/>
    <x v="7700"/>
    <n v="3.15"/>
    <n v="4372"/>
    <x v="199"/>
    <x v="9"/>
    <x v="9"/>
    <x v="9"/>
    <x v="8"/>
  </r>
  <r>
    <x v="7704"/>
    <x v="4"/>
    <x v="0"/>
    <x v="4"/>
    <x v="1"/>
    <x v="4"/>
    <n v="10351.290000000001"/>
    <n v="186.32321999999999"/>
    <n v="4"/>
    <n v="41405.160000000003"/>
    <x v="7701"/>
    <n v="3.52"/>
    <n v="341"/>
    <x v="297"/>
    <x v="7"/>
    <x v="7"/>
    <x v="7"/>
    <x v="0"/>
  </r>
  <r>
    <x v="7705"/>
    <x v="7"/>
    <x v="0"/>
    <x v="7"/>
    <x v="2"/>
    <x v="0"/>
    <n v="7318.81"/>
    <n v="131.73857999999998"/>
    <n v="2"/>
    <n v="14637.62"/>
    <x v="7702"/>
    <n v="2.57"/>
    <n v="2727"/>
    <x v="36"/>
    <x v="11"/>
    <x v="11"/>
    <x v="11"/>
    <x v="22"/>
  </r>
  <r>
    <x v="7706"/>
    <x v="0"/>
    <x v="0"/>
    <x v="0"/>
    <x v="2"/>
    <x v="2"/>
    <n v="13759.8"/>
    <n v="247.67639999999997"/>
    <n v="3"/>
    <n v="41279.4"/>
    <x v="7703"/>
    <n v="2.56"/>
    <n v="4675"/>
    <x v="72"/>
    <x v="11"/>
    <x v="11"/>
    <x v="11"/>
    <x v="20"/>
  </r>
  <r>
    <x v="7707"/>
    <x v="2"/>
    <x v="2"/>
    <x v="2"/>
    <x v="2"/>
    <x v="1"/>
    <n v="635.11"/>
    <n v="11.431979999999999"/>
    <n v="5"/>
    <n v="3175.55"/>
    <x v="7704"/>
    <n v="4.42"/>
    <n v="4240"/>
    <x v="77"/>
    <x v="6"/>
    <x v="6"/>
    <x v="6"/>
    <x v="23"/>
  </r>
  <r>
    <x v="7708"/>
    <x v="4"/>
    <x v="0"/>
    <x v="4"/>
    <x v="1"/>
    <x v="1"/>
    <n v="11504.13"/>
    <n v="207.07433999999998"/>
    <n v="5"/>
    <n v="57520.65"/>
    <x v="7705"/>
    <n v="3.8"/>
    <n v="471"/>
    <x v="163"/>
    <x v="3"/>
    <x v="3"/>
    <x v="3"/>
    <x v="25"/>
  </r>
  <r>
    <x v="7709"/>
    <x v="9"/>
    <x v="1"/>
    <x v="9"/>
    <x v="1"/>
    <x v="3"/>
    <n v="16900.91"/>
    <n v="304.21637999999996"/>
    <n v="3"/>
    <n v="50702.73"/>
    <x v="7706"/>
    <n v="2.95"/>
    <n v="944"/>
    <x v="154"/>
    <x v="2"/>
    <x v="2"/>
    <x v="2"/>
    <x v="15"/>
  </r>
  <r>
    <x v="7710"/>
    <x v="4"/>
    <x v="0"/>
    <x v="4"/>
    <x v="2"/>
    <x v="0"/>
    <n v="9029.24"/>
    <n v="162.52631999999997"/>
    <n v="1"/>
    <n v="9029.24"/>
    <x v="7707"/>
    <n v="3.9"/>
    <n v="1589"/>
    <x v="127"/>
    <x v="6"/>
    <x v="6"/>
    <x v="6"/>
    <x v="0"/>
  </r>
  <r>
    <x v="7711"/>
    <x v="0"/>
    <x v="0"/>
    <x v="0"/>
    <x v="1"/>
    <x v="4"/>
    <n v="17509.88"/>
    <n v="315.17784"/>
    <n v="4"/>
    <n v="70039.520000000004"/>
    <x v="7708"/>
    <n v="1.84"/>
    <n v="4935"/>
    <x v="114"/>
    <x v="3"/>
    <x v="3"/>
    <x v="3"/>
    <x v="28"/>
  </r>
  <r>
    <x v="7712"/>
    <x v="0"/>
    <x v="0"/>
    <x v="0"/>
    <x v="0"/>
    <x v="5"/>
    <n v="15128.53"/>
    <n v="272.31353999999999"/>
    <n v="1"/>
    <n v="15128.53"/>
    <x v="7709"/>
    <n v="1.35"/>
    <n v="721"/>
    <x v="274"/>
    <x v="5"/>
    <x v="5"/>
    <x v="5"/>
    <x v="7"/>
  </r>
  <r>
    <x v="7713"/>
    <x v="1"/>
    <x v="1"/>
    <x v="1"/>
    <x v="1"/>
    <x v="5"/>
    <n v="2150.6799999999998"/>
    <n v="38.712239999999994"/>
    <n v="2"/>
    <n v="4301.3599999999997"/>
    <x v="7710"/>
    <n v="1.29"/>
    <n v="3985"/>
    <x v="66"/>
    <x v="10"/>
    <x v="10"/>
    <x v="10"/>
    <x v="2"/>
  </r>
  <r>
    <x v="7714"/>
    <x v="9"/>
    <x v="1"/>
    <x v="9"/>
    <x v="0"/>
    <x v="0"/>
    <n v="9757.7099999999991"/>
    <n v="175.63877999999997"/>
    <n v="5"/>
    <n v="48788.55"/>
    <x v="7711"/>
    <n v="2.58"/>
    <n v="1232"/>
    <x v="290"/>
    <x v="3"/>
    <x v="3"/>
    <x v="3"/>
    <x v="16"/>
  </r>
  <r>
    <x v="7715"/>
    <x v="2"/>
    <x v="2"/>
    <x v="2"/>
    <x v="1"/>
    <x v="4"/>
    <n v="6631.28"/>
    <n v="119.36303999999998"/>
    <n v="1"/>
    <n v="6631.28"/>
    <x v="7712"/>
    <n v="1.44"/>
    <n v="1830"/>
    <x v="298"/>
    <x v="2"/>
    <x v="2"/>
    <x v="2"/>
    <x v="0"/>
  </r>
  <r>
    <x v="7716"/>
    <x v="2"/>
    <x v="2"/>
    <x v="2"/>
    <x v="2"/>
    <x v="3"/>
    <n v="17282.330000000002"/>
    <n v="311.08194000000003"/>
    <n v="2"/>
    <n v="34564.660000000003"/>
    <x v="7713"/>
    <n v="2.0699999999999998"/>
    <n v="943"/>
    <x v="231"/>
    <x v="1"/>
    <x v="1"/>
    <x v="1"/>
    <x v="8"/>
  </r>
  <r>
    <x v="7717"/>
    <x v="1"/>
    <x v="1"/>
    <x v="1"/>
    <x v="2"/>
    <x v="4"/>
    <n v="5978"/>
    <n v="107.60399999999998"/>
    <n v="1"/>
    <n v="5978"/>
    <x v="7714"/>
    <n v="3.13"/>
    <n v="2348"/>
    <x v="18"/>
    <x v="6"/>
    <x v="6"/>
    <x v="6"/>
    <x v="15"/>
  </r>
  <r>
    <x v="7718"/>
    <x v="3"/>
    <x v="3"/>
    <x v="3"/>
    <x v="1"/>
    <x v="0"/>
    <n v="149.85"/>
    <n v="2.6972999999999998"/>
    <n v="5"/>
    <n v="749.25"/>
    <x v="7715"/>
    <n v="2.73"/>
    <n v="4992"/>
    <x v="87"/>
    <x v="11"/>
    <x v="11"/>
    <x v="11"/>
    <x v="5"/>
  </r>
  <r>
    <x v="7719"/>
    <x v="8"/>
    <x v="3"/>
    <x v="8"/>
    <x v="0"/>
    <x v="4"/>
    <n v="8372.7800000000007"/>
    <n v="150.71003999999999"/>
    <n v="4"/>
    <n v="33491.120000000003"/>
    <x v="7716"/>
    <n v="1.8"/>
    <n v="1147"/>
    <x v="161"/>
    <x v="10"/>
    <x v="10"/>
    <x v="10"/>
    <x v="1"/>
  </r>
  <r>
    <x v="7720"/>
    <x v="1"/>
    <x v="1"/>
    <x v="1"/>
    <x v="0"/>
    <x v="1"/>
    <n v="8086.8"/>
    <n v="145.5624"/>
    <n v="3"/>
    <n v="24260.400000000001"/>
    <x v="7717"/>
    <n v="4.17"/>
    <n v="192"/>
    <x v="94"/>
    <x v="11"/>
    <x v="11"/>
    <x v="11"/>
    <x v="13"/>
  </r>
  <r>
    <x v="7721"/>
    <x v="1"/>
    <x v="1"/>
    <x v="1"/>
    <x v="0"/>
    <x v="4"/>
    <n v="13945.75"/>
    <n v="251.02349999999998"/>
    <n v="5"/>
    <n v="69728.75"/>
    <x v="7718"/>
    <n v="1.89"/>
    <n v="2006"/>
    <x v="110"/>
    <x v="8"/>
    <x v="8"/>
    <x v="8"/>
    <x v="10"/>
  </r>
  <r>
    <x v="7722"/>
    <x v="0"/>
    <x v="0"/>
    <x v="0"/>
    <x v="2"/>
    <x v="2"/>
    <n v="9816.56"/>
    <n v="176.69807999999998"/>
    <n v="4"/>
    <n v="39266.239999999998"/>
    <x v="7719"/>
    <n v="2.48"/>
    <n v="1060"/>
    <x v="7"/>
    <x v="6"/>
    <x v="6"/>
    <x v="6"/>
    <x v="7"/>
  </r>
  <r>
    <x v="7723"/>
    <x v="4"/>
    <x v="0"/>
    <x v="4"/>
    <x v="2"/>
    <x v="1"/>
    <n v="1600.83"/>
    <n v="28.814939999999996"/>
    <n v="3"/>
    <n v="4802.49"/>
    <x v="7720"/>
    <n v="3.74"/>
    <n v="306"/>
    <x v="175"/>
    <x v="3"/>
    <x v="3"/>
    <x v="3"/>
    <x v="9"/>
  </r>
  <r>
    <x v="7724"/>
    <x v="8"/>
    <x v="3"/>
    <x v="8"/>
    <x v="1"/>
    <x v="3"/>
    <n v="5344.03"/>
    <n v="96.192539999999994"/>
    <n v="1"/>
    <n v="5344.03"/>
    <x v="7721"/>
    <n v="2.74"/>
    <n v="2264"/>
    <x v="356"/>
    <x v="8"/>
    <x v="8"/>
    <x v="8"/>
    <x v="24"/>
  </r>
  <r>
    <x v="7725"/>
    <x v="2"/>
    <x v="2"/>
    <x v="2"/>
    <x v="2"/>
    <x v="4"/>
    <n v="13991.58"/>
    <n v="251.84843999999998"/>
    <n v="1"/>
    <n v="13991.58"/>
    <x v="7722"/>
    <n v="2.2200000000000002"/>
    <n v="2111"/>
    <x v="326"/>
    <x v="10"/>
    <x v="10"/>
    <x v="10"/>
    <x v="7"/>
  </r>
  <r>
    <x v="7726"/>
    <x v="7"/>
    <x v="0"/>
    <x v="7"/>
    <x v="1"/>
    <x v="3"/>
    <n v="3910.15"/>
    <n v="70.3827"/>
    <n v="2"/>
    <n v="7820.3"/>
    <x v="7723"/>
    <n v="3.23"/>
    <n v="4770"/>
    <x v="153"/>
    <x v="10"/>
    <x v="10"/>
    <x v="10"/>
    <x v="13"/>
  </r>
  <r>
    <x v="7727"/>
    <x v="6"/>
    <x v="4"/>
    <x v="6"/>
    <x v="1"/>
    <x v="5"/>
    <n v="4094.04"/>
    <n v="73.692719999999994"/>
    <n v="4"/>
    <n v="16376.16"/>
    <x v="7724"/>
    <n v="4.07"/>
    <n v="1664"/>
    <x v="337"/>
    <x v="9"/>
    <x v="9"/>
    <x v="9"/>
    <x v="17"/>
  </r>
  <r>
    <x v="7728"/>
    <x v="3"/>
    <x v="3"/>
    <x v="3"/>
    <x v="1"/>
    <x v="5"/>
    <n v="6547.26"/>
    <n v="117.85068"/>
    <n v="4"/>
    <n v="26189.040000000001"/>
    <x v="7725"/>
    <n v="3.29"/>
    <n v="3884"/>
    <x v="213"/>
    <x v="3"/>
    <x v="3"/>
    <x v="3"/>
    <x v="12"/>
  </r>
  <r>
    <x v="7729"/>
    <x v="7"/>
    <x v="0"/>
    <x v="7"/>
    <x v="2"/>
    <x v="5"/>
    <n v="19788.169999999998"/>
    <n v="356.18705999999992"/>
    <n v="2"/>
    <n v="39576.339999999997"/>
    <x v="7726"/>
    <n v="1.5"/>
    <n v="4377"/>
    <x v="86"/>
    <x v="5"/>
    <x v="5"/>
    <x v="5"/>
    <x v="22"/>
  </r>
  <r>
    <x v="7730"/>
    <x v="1"/>
    <x v="1"/>
    <x v="1"/>
    <x v="0"/>
    <x v="3"/>
    <n v="19563.97"/>
    <n v="352.15145999999999"/>
    <n v="3"/>
    <n v="58691.91"/>
    <x v="7727"/>
    <n v="3.17"/>
    <n v="1888"/>
    <x v="235"/>
    <x v="1"/>
    <x v="1"/>
    <x v="1"/>
    <x v="26"/>
  </r>
  <r>
    <x v="7731"/>
    <x v="2"/>
    <x v="2"/>
    <x v="2"/>
    <x v="1"/>
    <x v="1"/>
    <n v="15225.75"/>
    <n v="274.06349999999998"/>
    <n v="5"/>
    <n v="76128.75"/>
    <x v="7728"/>
    <n v="4.8899999999999997"/>
    <n v="3084"/>
    <x v="313"/>
    <x v="4"/>
    <x v="4"/>
    <x v="4"/>
    <x v="26"/>
  </r>
  <r>
    <x v="7732"/>
    <x v="2"/>
    <x v="2"/>
    <x v="2"/>
    <x v="1"/>
    <x v="4"/>
    <n v="2848.12"/>
    <n v="51.266159999999992"/>
    <n v="4"/>
    <n v="11392.48"/>
    <x v="7729"/>
    <n v="1.01"/>
    <n v="2441"/>
    <x v="74"/>
    <x v="0"/>
    <x v="0"/>
    <x v="0"/>
    <x v="1"/>
  </r>
  <r>
    <x v="7733"/>
    <x v="0"/>
    <x v="0"/>
    <x v="0"/>
    <x v="1"/>
    <x v="3"/>
    <n v="17728.34"/>
    <n v="319.11011999999999"/>
    <n v="5"/>
    <n v="88641.7"/>
    <x v="7730"/>
    <n v="3.16"/>
    <n v="2062"/>
    <x v="101"/>
    <x v="2"/>
    <x v="2"/>
    <x v="2"/>
    <x v="4"/>
  </r>
  <r>
    <x v="7734"/>
    <x v="5"/>
    <x v="1"/>
    <x v="5"/>
    <x v="2"/>
    <x v="4"/>
    <n v="717.41"/>
    <n v="12.913379999999998"/>
    <n v="3"/>
    <n v="2152.23"/>
    <x v="7731"/>
    <n v="1.48"/>
    <n v="1269"/>
    <x v="78"/>
    <x v="0"/>
    <x v="0"/>
    <x v="0"/>
    <x v="12"/>
  </r>
  <r>
    <x v="7735"/>
    <x v="8"/>
    <x v="3"/>
    <x v="8"/>
    <x v="2"/>
    <x v="4"/>
    <n v="12341.59"/>
    <n v="222.14861999999999"/>
    <n v="2"/>
    <n v="24683.18"/>
    <x v="7732"/>
    <n v="4.47"/>
    <n v="3035"/>
    <x v="18"/>
    <x v="6"/>
    <x v="6"/>
    <x v="6"/>
    <x v="15"/>
  </r>
  <r>
    <x v="7736"/>
    <x v="0"/>
    <x v="0"/>
    <x v="0"/>
    <x v="0"/>
    <x v="1"/>
    <n v="12083.65"/>
    <n v="217.50569999999999"/>
    <n v="5"/>
    <n v="60418.25"/>
    <x v="7733"/>
    <n v="2.15"/>
    <n v="4909"/>
    <x v="313"/>
    <x v="4"/>
    <x v="4"/>
    <x v="4"/>
    <x v="26"/>
  </r>
  <r>
    <x v="7737"/>
    <x v="8"/>
    <x v="3"/>
    <x v="8"/>
    <x v="1"/>
    <x v="3"/>
    <n v="19819.939999999999"/>
    <n v="356.75891999999993"/>
    <n v="4"/>
    <n v="79279.759999999995"/>
    <x v="7734"/>
    <n v="4.58"/>
    <n v="3981"/>
    <x v="155"/>
    <x v="2"/>
    <x v="2"/>
    <x v="2"/>
    <x v="3"/>
  </r>
  <r>
    <x v="7738"/>
    <x v="5"/>
    <x v="1"/>
    <x v="5"/>
    <x v="0"/>
    <x v="5"/>
    <n v="19582.23"/>
    <n v="352.48013999999995"/>
    <n v="1"/>
    <n v="19582.23"/>
    <x v="7735"/>
    <n v="2.39"/>
    <n v="1595"/>
    <x v="135"/>
    <x v="9"/>
    <x v="9"/>
    <x v="9"/>
    <x v="24"/>
  </r>
  <r>
    <x v="7739"/>
    <x v="8"/>
    <x v="3"/>
    <x v="8"/>
    <x v="1"/>
    <x v="5"/>
    <n v="4702.42"/>
    <n v="84.643559999999994"/>
    <n v="5"/>
    <n v="23512.1"/>
    <x v="7736"/>
    <n v="3.94"/>
    <n v="2173"/>
    <x v="51"/>
    <x v="8"/>
    <x v="8"/>
    <x v="8"/>
    <x v="12"/>
  </r>
  <r>
    <x v="7740"/>
    <x v="2"/>
    <x v="2"/>
    <x v="2"/>
    <x v="1"/>
    <x v="5"/>
    <n v="19400.490000000002"/>
    <n v="349.20882"/>
    <n v="4"/>
    <n v="77601.960000000006"/>
    <x v="7737"/>
    <n v="1.61"/>
    <n v="4426"/>
    <x v="127"/>
    <x v="6"/>
    <x v="6"/>
    <x v="6"/>
    <x v="0"/>
  </r>
  <r>
    <x v="7741"/>
    <x v="7"/>
    <x v="0"/>
    <x v="7"/>
    <x v="1"/>
    <x v="0"/>
    <n v="7834.05"/>
    <n v="141.0129"/>
    <n v="4"/>
    <n v="31336.2"/>
    <x v="7738"/>
    <n v="3.12"/>
    <n v="2050"/>
    <x v="270"/>
    <x v="9"/>
    <x v="9"/>
    <x v="9"/>
    <x v="26"/>
  </r>
  <r>
    <x v="7742"/>
    <x v="2"/>
    <x v="2"/>
    <x v="2"/>
    <x v="0"/>
    <x v="3"/>
    <n v="4412.97"/>
    <n v="79.433459999999997"/>
    <n v="2"/>
    <n v="8825.94"/>
    <x v="7739"/>
    <n v="4.29"/>
    <n v="2042"/>
    <x v="85"/>
    <x v="11"/>
    <x v="11"/>
    <x v="11"/>
    <x v="19"/>
  </r>
  <r>
    <x v="7743"/>
    <x v="4"/>
    <x v="0"/>
    <x v="4"/>
    <x v="1"/>
    <x v="3"/>
    <n v="3706.57"/>
    <n v="66.718260000000001"/>
    <n v="4"/>
    <n v="14826.28"/>
    <x v="7740"/>
    <n v="3.38"/>
    <n v="241"/>
    <x v="125"/>
    <x v="2"/>
    <x v="2"/>
    <x v="2"/>
    <x v="17"/>
  </r>
  <r>
    <x v="7744"/>
    <x v="9"/>
    <x v="1"/>
    <x v="9"/>
    <x v="2"/>
    <x v="1"/>
    <n v="5297.26"/>
    <n v="95.350679999999997"/>
    <n v="3"/>
    <n v="15891.78"/>
    <x v="7741"/>
    <n v="1.81"/>
    <n v="4156"/>
    <x v="181"/>
    <x v="4"/>
    <x v="4"/>
    <x v="4"/>
    <x v="25"/>
  </r>
  <r>
    <x v="7745"/>
    <x v="3"/>
    <x v="3"/>
    <x v="3"/>
    <x v="1"/>
    <x v="2"/>
    <n v="19678.21"/>
    <n v="354.20777999999996"/>
    <n v="4"/>
    <n v="78712.84"/>
    <x v="7742"/>
    <n v="4.7300000000000004"/>
    <n v="3805"/>
    <x v="175"/>
    <x v="3"/>
    <x v="3"/>
    <x v="3"/>
    <x v="9"/>
  </r>
  <r>
    <x v="7746"/>
    <x v="4"/>
    <x v="0"/>
    <x v="4"/>
    <x v="2"/>
    <x v="2"/>
    <n v="11830.96"/>
    <n v="212.95727999999997"/>
    <n v="2"/>
    <n v="23661.919999999998"/>
    <x v="7743"/>
    <n v="2.2400000000000002"/>
    <n v="1482"/>
    <x v="285"/>
    <x v="9"/>
    <x v="9"/>
    <x v="9"/>
    <x v="10"/>
  </r>
  <r>
    <x v="7747"/>
    <x v="7"/>
    <x v="0"/>
    <x v="7"/>
    <x v="2"/>
    <x v="1"/>
    <n v="15159.41"/>
    <n v="272.86937999999998"/>
    <n v="5"/>
    <n v="75797.05"/>
    <x v="7744"/>
    <n v="2.87"/>
    <n v="3897"/>
    <x v="164"/>
    <x v="8"/>
    <x v="8"/>
    <x v="8"/>
    <x v="0"/>
  </r>
  <r>
    <x v="7748"/>
    <x v="3"/>
    <x v="3"/>
    <x v="3"/>
    <x v="0"/>
    <x v="0"/>
    <n v="12659.98"/>
    <n v="227.87963999999997"/>
    <n v="2"/>
    <n v="25319.96"/>
    <x v="7745"/>
    <n v="4.46"/>
    <n v="4590"/>
    <x v="256"/>
    <x v="3"/>
    <x v="3"/>
    <x v="3"/>
    <x v="7"/>
  </r>
  <r>
    <x v="7749"/>
    <x v="2"/>
    <x v="2"/>
    <x v="2"/>
    <x v="0"/>
    <x v="1"/>
    <n v="6087.79"/>
    <n v="109.58022"/>
    <n v="1"/>
    <n v="6087.79"/>
    <x v="7746"/>
    <n v="1.48"/>
    <n v="779"/>
    <x v="127"/>
    <x v="6"/>
    <x v="6"/>
    <x v="6"/>
    <x v="0"/>
  </r>
  <r>
    <x v="7750"/>
    <x v="2"/>
    <x v="2"/>
    <x v="2"/>
    <x v="0"/>
    <x v="2"/>
    <n v="11523.59"/>
    <n v="207.42461999999998"/>
    <n v="2"/>
    <n v="23047.18"/>
    <x v="7747"/>
    <n v="1.63"/>
    <n v="4921"/>
    <x v="358"/>
    <x v="11"/>
    <x v="11"/>
    <x v="11"/>
    <x v="21"/>
  </r>
  <r>
    <x v="7751"/>
    <x v="1"/>
    <x v="1"/>
    <x v="1"/>
    <x v="0"/>
    <x v="3"/>
    <n v="17420.3"/>
    <n v="313.56539999999995"/>
    <n v="5"/>
    <n v="87101.5"/>
    <x v="7748"/>
    <n v="4.82"/>
    <n v="1850"/>
    <x v="350"/>
    <x v="6"/>
    <x v="6"/>
    <x v="6"/>
    <x v="14"/>
  </r>
  <r>
    <x v="7752"/>
    <x v="7"/>
    <x v="0"/>
    <x v="7"/>
    <x v="0"/>
    <x v="2"/>
    <n v="17607.16"/>
    <n v="316.92887999999999"/>
    <n v="4"/>
    <n v="70428.639999999999"/>
    <x v="7749"/>
    <n v="2.1800000000000002"/>
    <n v="4542"/>
    <x v="78"/>
    <x v="0"/>
    <x v="0"/>
    <x v="0"/>
    <x v="12"/>
  </r>
  <r>
    <x v="7753"/>
    <x v="0"/>
    <x v="0"/>
    <x v="0"/>
    <x v="2"/>
    <x v="0"/>
    <n v="3234.28"/>
    <n v="58.217039999999997"/>
    <n v="2"/>
    <n v="6468.56"/>
    <x v="7750"/>
    <n v="3.03"/>
    <n v="4663"/>
    <x v="184"/>
    <x v="10"/>
    <x v="10"/>
    <x v="10"/>
    <x v="10"/>
  </r>
  <r>
    <x v="7754"/>
    <x v="2"/>
    <x v="2"/>
    <x v="2"/>
    <x v="2"/>
    <x v="4"/>
    <n v="1564.35"/>
    <n v="28.158299999999997"/>
    <n v="3"/>
    <n v="4693.05"/>
    <x v="7751"/>
    <n v="3.5"/>
    <n v="4013"/>
    <x v="284"/>
    <x v="2"/>
    <x v="2"/>
    <x v="2"/>
    <x v="30"/>
  </r>
  <r>
    <x v="7755"/>
    <x v="5"/>
    <x v="1"/>
    <x v="5"/>
    <x v="2"/>
    <x v="2"/>
    <n v="10750.17"/>
    <n v="193.50305999999998"/>
    <n v="4"/>
    <n v="43000.68"/>
    <x v="7752"/>
    <n v="3.03"/>
    <n v="219"/>
    <x v="351"/>
    <x v="11"/>
    <x v="11"/>
    <x v="11"/>
    <x v="3"/>
  </r>
  <r>
    <x v="7756"/>
    <x v="7"/>
    <x v="0"/>
    <x v="7"/>
    <x v="1"/>
    <x v="0"/>
    <n v="6308.68"/>
    <n v="113.55624"/>
    <n v="4"/>
    <n v="25234.720000000001"/>
    <x v="7753"/>
    <n v="2.11"/>
    <n v="344"/>
    <x v="250"/>
    <x v="3"/>
    <x v="3"/>
    <x v="3"/>
    <x v="27"/>
  </r>
  <r>
    <x v="7757"/>
    <x v="1"/>
    <x v="1"/>
    <x v="1"/>
    <x v="0"/>
    <x v="1"/>
    <n v="18250.96"/>
    <n v="328.51727999999997"/>
    <n v="5"/>
    <n v="91254.8"/>
    <x v="7754"/>
    <n v="1.55"/>
    <n v="3940"/>
    <x v="205"/>
    <x v="1"/>
    <x v="1"/>
    <x v="1"/>
    <x v="27"/>
  </r>
  <r>
    <x v="7758"/>
    <x v="1"/>
    <x v="1"/>
    <x v="1"/>
    <x v="2"/>
    <x v="5"/>
    <n v="3008"/>
    <n v="54.143999999999998"/>
    <n v="3"/>
    <n v="9024"/>
    <x v="7755"/>
    <n v="4.9400000000000004"/>
    <n v="1668"/>
    <x v="274"/>
    <x v="5"/>
    <x v="5"/>
    <x v="5"/>
    <x v="7"/>
  </r>
  <r>
    <x v="7759"/>
    <x v="2"/>
    <x v="2"/>
    <x v="2"/>
    <x v="1"/>
    <x v="0"/>
    <n v="2919.79"/>
    <n v="52.556219999999996"/>
    <n v="2"/>
    <n v="5839.58"/>
    <x v="7756"/>
    <n v="3.9"/>
    <n v="3173"/>
    <x v="332"/>
    <x v="5"/>
    <x v="5"/>
    <x v="5"/>
    <x v="28"/>
  </r>
  <r>
    <x v="7760"/>
    <x v="7"/>
    <x v="0"/>
    <x v="7"/>
    <x v="0"/>
    <x v="2"/>
    <n v="19905.060000000001"/>
    <n v="358.29108000000002"/>
    <n v="5"/>
    <n v="99525.3"/>
    <x v="7757"/>
    <n v="2.99"/>
    <n v="3677"/>
    <x v="243"/>
    <x v="5"/>
    <x v="5"/>
    <x v="5"/>
    <x v="27"/>
  </r>
  <r>
    <x v="7761"/>
    <x v="9"/>
    <x v="1"/>
    <x v="9"/>
    <x v="2"/>
    <x v="0"/>
    <n v="15385.74"/>
    <n v="276.94331999999997"/>
    <n v="5"/>
    <n v="76928.7"/>
    <x v="7758"/>
    <n v="2.67"/>
    <n v="4754"/>
    <x v="177"/>
    <x v="8"/>
    <x v="8"/>
    <x v="8"/>
    <x v="20"/>
  </r>
  <r>
    <x v="7762"/>
    <x v="8"/>
    <x v="3"/>
    <x v="8"/>
    <x v="1"/>
    <x v="4"/>
    <n v="1517.89"/>
    <n v="27.322019999999998"/>
    <n v="5"/>
    <n v="7589.45"/>
    <x v="7759"/>
    <n v="1.84"/>
    <n v="1435"/>
    <x v="349"/>
    <x v="9"/>
    <x v="9"/>
    <x v="9"/>
    <x v="15"/>
  </r>
  <r>
    <x v="7763"/>
    <x v="3"/>
    <x v="3"/>
    <x v="3"/>
    <x v="1"/>
    <x v="1"/>
    <n v="9040.36"/>
    <n v="162.72648000000001"/>
    <n v="4"/>
    <n v="36161.440000000002"/>
    <x v="7760"/>
    <n v="2.46"/>
    <n v="3547"/>
    <x v="86"/>
    <x v="5"/>
    <x v="5"/>
    <x v="5"/>
    <x v="22"/>
  </r>
  <r>
    <x v="7764"/>
    <x v="2"/>
    <x v="2"/>
    <x v="2"/>
    <x v="2"/>
    <x v="2"/>
    <n v="3960.35"/>
    <n v="71.286299999999997"/>
    <n v="3"/>
    <n v="11881.05"/>
    <x v="7761"/>
    <n v="3.15"/>
    <n v="3034"/>
    <x v="208"/>
    <x v="0"/>
    <x v="0"/>
    <x v="0"/>
    <x v="26"/>
  </r>
  <r>
    <x v="7765"/>
    <x v="3"/>
    <x v="3"/>
    <x v="3"/>
    <x v="1"/>
    <x v="2"/>
    <n v="6869.77"/>
    <n v="123.65586"/>
    <n v="5"/>
    <n v="34348.85"/>
    <x v="7762"/>
    <n v="4.17"/>
    <n v="3195"/>
    <x v="21"/>
    <x v="6"/>
    <x v="6"/>
    <x v="6"/>
    <x v="5"/>
  </r>
  <r>
    <x v="7766"/>
    <x v="0"/>
    <x v="0"/>
    <x v="0"/>
    <x v="1"/>
    <x v="1"/>
    <n v="16848.45"/>
    <n v="303.27209999999997"/>
    <n v="4"/>
    <n v="67393.8"/>
    <x v="7763"/>
    <n v="3.83"/>
    <n v="1307"/>
    <x v="11"/>
    <x v="2"/>
    <x v="2"/>
    <x v="2"/>
    <x v="11"/>
  </r>
  <r>
    <x v="7767"/>
    <x v="3"/>
    <x v="3"/>
    <x v="3"/>
    <x v="2"/>
    <x v="3"/>
    <n v="6696.91"/>
    <n v="120.54437999999999"/>
    <n v="1"/>
    <n v="6696.91"/>
    <x v="7764"/>
    <n v="2.13"/>
    <n v="1225"/>
    <x v="281"/>
    <x v="1"/>
    <x v="1"/>
    <x v="1"/>
    <x v="13"/>
  </r>
  <r>
    <x v="7768"/>
    <x v="1"/>
    <x v="1"/>
    <x v="1"/>
    <x v="1"/>
    <x v="2"/>
    <n v="16072.15"/>
    <n v="289.2987"/>
    <n v="3"/>
    <n v="48216.45"/>
    <x v="7765"/>
    <n v="4.4400000000000004"/>
    <n v="3724"/>
    <x v="32"/>
    <x v="7"/>
    <x v="7"/>
    <x v="7"/>
    <x v="18"/>
  </r>
  <r>
    <x v="7769"/>
    <x v="5"/>
    <x v="1"/>
    <x v="5"/>
    <x v="2"/>
    <x v="2"/>
    <n v="12737.95"/>
    <n v="229.28309999999999"/>
    <n v="4"/>
    <n v="50951.8"/>
    <x v="7766"/>
    <n v="2.89"/>
    <n v="38"/>
    <x v="270"/>
    <x v="9"/>
    <x v="9"/>
    <x v="9"/>
    <x v="26"/>
  </r>
  <r>
    <x v="7770"/>
    <x v="8"/>
    <x v="3"/>
    <x v="8"/>
    <x v="1"/>
    <x v="0"/>
    <n v="14308.85"/>
    <n v="257.55930000000001"/>
    <n v="1"/>
    <n v="14308.85"/>
    <x v="7767"/>
    <n v="1.28"/>
    <n v="2180"/>
    <x v="113"/>
    <x v="8"/>
    <x v="8"/>
    <x v="8"/>
    <x v="4"/>
  </r>
  <r>
    <x v="7771"/>
    <x v="8"/>
    <x v="3"/>
    <x v="8"/>
    <x v="1"/>
    <x v="3"/>
    <n v="10378.75"/>
    <n v="186.8175"/>
    <n v="4"/>
    <n v="41515"/>
    <x v="7768"/>
    <n v="3.84"/>
    <n v="2893"/>
    <x v="334"/>
    <x v="0"/>
    <x v="0"/>
    <x v="0"/>
    <x v="16"/>
  </r>
  <r>
    <x v="7772"/>
    <x v="9"/>
    <x v="1"/>
    <x v="9"/>
    <x v="2"/>
    <x v="3"/>
    <n v="18801.11"/>
    <n v="338.41998000000001"/>
    <n v="3"/>
    <n v="56403.33"/>
    <x v="7769"/>
    <n v="4.25"/>
    <n v="1501"/>
    <x v="58"/>
    <x v="10"/>
    <x v="10"/>
    <x v="10"/>
    <x v="21"/>
  </r>
  <r>
    <x v="7773"/>
    <x v="2"/>
    <x v="2"/>
    <x v="2"/>
    <x v="0"/>
    <x v="1"/>
    <n v="16509.439999999999"/>
    <n v="297.16991999999993"/>
    <n v="3"/>
    <n v="49528.32"/>
    <x v="7770"/>
    <n v="2.74"/>
    <n v="4192"/>
    <x v="258"/>
    <x v="10"/>
    <x v="10"/>
    <x v="10"/>
    <x v="4"/>
  </r>
  <r>
    <x v="7774"/>
    <x v="6"/>
    <x v="4"/>
    <x v="6"/>
    <x v="0"/>
    <x v="2"/>
    <n v="13621.91"/>
    <n v="245.19437999999997"/>
    <n v="3"/>
    <n v="40865.730000000003"/>
    <x v="7771"/>
    <n v="1.1499999999999999"/>
    <n v="342"/>
    <x v="17"/>
    <x v="9"/>
    <x v="9"/>
    <x v="9"/>
    <x v="14"/>
  </r>
  <r>
    <x v="7775"/>
    <x v="5"/>
    <x v="1"/>
    <x v="5"/>
    <x v="2"/>
    <x v="0"/>
    <n v="18019.150000000001"/>
    <n v="324.34469999999999"/>
    <n v="2"/>
    <n v="36038.300000000003"/>
    <x v="7772"/>
    <n v="1.23"/>
    <n v="3156"/>
    <x v="130"/>
    <x v="4"/>
    <x v="4"/>
    <x v="4"/>
    <x v="16"/>
  </r>
  <r>
    <x v="7776"/>
    <x v="7"/>
    <x v="0"/>
    <x v="7"/>
    <x v="0"/>
    <x v="3"/>
    <n v="9365.92"/>
    <n v="168.58655999999999"/>
    <n v="4"/>
    <n v="37463.68"/>
    <x v="7773"/>
    <n v="1.87"/>
    <n v="1911"/>
    <x v="241"/>
    <x v="9"/>
    <x v="9"/>
    <x v="9"/>
    <x v="18"/>
  </r>
  <r>
    <x v="7777"/>
    <x v="8"/>
    <x v="3"/>
    <x v="8"/>
    <x v="2"/>
    <x v="5"/>
    <n v="1769.29"/>
    <n v="31.847219999999997"/>
    <n v="1"/>
    <n v="1769.29"/>
    <x v="7774"/>
    <n v="2.09"/>
    <n v="3229"/>
    <x v="231"/>
    <x v="1"/>
    <x v="1"/>
    <x v="1"/>
    <x v="8"/>
  </r>
  <r>
    <x v="7778"/>
    <x v="9"/>
    <x v="1"/>
    <x v="9"/>
    <x v="2"/>
    <x v="5"/>
    <n v="2715.53"/>
    <n v="48.879539999999999"/>
    <n v="2"/>
    <n v="5431.06"/>
    <x v="7775"/>
    <n v="1.4"/>
    <n v="571"/>
    <x v="276"/>
    <x v="5"/>
    <x v="5"/>
    <x v="5"/>
    <x v="4"/>
  </r>
  <r>
    <x v="7779"/>
    <x v="7"/>
    <x v="0"/>
    <x v="7"/>
    <x v="1"/>
    <x v="4"/>
    <n v="17890.64"/>
    <n v="322.03151999999994"/>
    <n v="5"/>
    <n v="89453.2"/>
    <x v="7776"/>
    <n v="1.49"/>
    <n v="3583"/>
    <x v="249"/>
    <x v="10"/>
    <x v="10"/>
    <x v="10"/>
    <x v="30"/>
  </r>
  <r>
    <x v="7780"/>
    <x v="2"/>
    <x v="2"/>
    <x v="2"/>
    <x v="1"/>
    <x v="1"/>
    <n v="12220.31"/>
    <n v="219.96557999999996"/>
    <n v="5"/>
    <n v="61101.55"/>
    <x v="7777"/>
    <n v="4.6900000000000004"/>
    <n v="897"/>
    <x v="233"/>
    <x v="0"/>
    <x v="0"/>
    <x v="0"/>
    <x v="11"/>
  </r>
  <r>
    <x v="7781"/>
    <x v="8"/>
    <x v="3"/>
    <x v="8"/>
    <x v="2"/>
    <x v="2"/>
    <n v="6812.39"/>
    <n v="122.62302"/>
    <n v="3"/>
    <n v="20437.169999999998"/>
    <x v="7778"/>
    <n v="2.11"/>
    <n v="3194"/>
    <x v="63"/>
    <x v="9"/>
    <x v="9"/>
    <x v="9"/>
    <x v="6"/>
  </r>
  <r>
    <x v="7782"/>
    <x v="1"/>
    <x v="1"/>
    <x v="1"/>
    <x v="0"/>
    <x v="2"/>
    <n v="4941.6400000000003"/>
    <n v="88.949519999999993"/>
    <n v="4"/>
    <n v="19766.560000000001"/>
    <x v="7779"/>
    <n v="1.35"/>
    <n v="168"/>
    <x v="351"/>
    <x v="11"/>
    <x v="11"/>
    <x v="11"/>
    <x v="3"/>
  </r>
  <r>
    <x v="7783"/>
    <x v="1"/>
    <x v="1"/>
    <x v="1"/>
    <x v="1"/>
    <x v="1"/>
    <n v="4603.17"/>
    <n v="82.85705999999999"/>
    <n v="5"/>
    <n v="23015.85"/>
    <x v="7780"/>
    <n v="1.36"/>
    <n v="4452"/>
    <x v="2"/>
    <x v="2"/>
    <x v="2"/>
    <x v="2"/>
    <x v="2"/>
  </r>
  <r>
    <x v="7784"/>
    <x v="5"/>
    <x v="1"/>
    <x v="5"/>
    <x v="2"/>
    <x v="5"/>
    <n v="8458.9699999999993"/>
    <n v="152.26145999999997"/>
    <n v="3"/>
    <n v="25376.91"/>
    <x v="7781"/>
    <n v="2.15"/>
    <n v="2985"/>
    <x v="8"/>
    <x v="5"/>
    <x v="5"/>
    <x v="5"/>
    <x v="8"/>
  </r>
  <r>
    <x v="7785"/>
    <x v="6"/>
    <x v="4"/>
    <x v="6"/>
    <x v="2"/>
    <x v="0"/>
    <n v="17276.11"/>
    <n v="310.96997999999996"/>
    <n v="3"/>
    <n v="51828.33"/>
    <x v="7782"/>
    <n v="1.1499999999999999"/>
    <n v="3573"/>
    <x v="185"/>
    <x v="0"/>
    <x v="0"/>
    <x v="0"/>
    <x v="6"/>
  </r>
  <r>
    <x v="7786"/>
    <x v="7"/>
    <x v="0"/>
    <x v="7"/>
    <x v="2"/>
    <x v="5"/>
    <n v="12127.36"/>
    <n v="218.29247999999998"/>
    <n v="5"/>
    <n v="60636.800000000003"/>
    <x v="7783"/>
    <n v="3.95"/>
    <n v="572"/>
    <x v="315"/>
    <x v="10"/>
    <x v="10"/>
    <x v="10"/>
    <x v="3"/>
  </r>
  <r>
    <x v="7787"/>
    <x v="6"/>
    <x v="4"/>
    <x v="6"/>
    <x v="0"/>
    <x v="2"/>
    <n v="5702.54"/>
    <n v="102.64572"/>
    <n v="4"/>
    <n v="22810.16"/>
    <x v="7784"/>
    <n v="2.52"/>
    <n v="2294"/>
    <x v="193"/>
    <x v="7"/>
    <x v="7"/>
    <x v="7"/>
    <x v="2"/>
  </r>
  <r>
    <x v="7788"/>
    <x v="4"/>
    <x v="0"/>
    <x v="4"/>
    <x v="2"/>
    <x v="1"/>
    <n v="522.67999999999995"/>
    <n v="9.4082399999999993"/>
    <n v="3"/>
    <n v="1568.04"/>
    <x v="7785"/>
    <n v="2.02"/>
    <n v="238"/>
    <x v="66"/>
    <x v="10"/>
    <x v="10"/>
    <x v="10"/>
    <x v="2"/>
  </r>
  <r>
    <x v="7789"/>
    <x v="7"/>
    <x v="0"/>
    <x v="7"/>
    <x v="0"/>
    <x v="1"/>
    <n v="17053.189999999999"/>
    <n v="306.95741999999996"/>
    <n v="3"/>
    <n v="51159.57"/>
    <x v="7786"/>
    <n v="2.37"/>
    <n v="3483"/>
    <x v="205"/>
    <x v="1"/>
    <x v="1"/>
    <x v="1"/>
    <x v="27"/>
  </r>
  <r>
    <x v="7790"/>
    <x v="5"/>
    <x v="1"/>
    <x v="5"/>
    <x v="2"/>
    <x v="1"/>
    <n v="8067.57"/>
    <n v="145.21625999999998"/>
    <n v="1"/>
    <n v="8067.57"/>
    <x v="7787"/>
    <n v="2.98"/>
    <n v="1596"/>
    <x v="221"/>
    <x v="7"/>
    <x v="7"/>
    <x v="7"/>
    <x v="11"/>
  </r>
  <r>
    <x v="7791"/>
    <x v="8"/>
    <x v="3"/>
    <x v="8"/>
    <x v="1"/>
    <x v="4"/>
    <n v="18286.990000000002"/>
    <n v="329.16582"/>
    <n v="2"/>
    <n v="36573.980000000003"/>
    <x v="7788"/>
    <n v="2.4300000000000002"/>
    <n v="4877"/>
    <x v="175"/>
    <x v="3"/>
    <x v="3"/>
    <x v="3"/>
    <x v="9"/>
  </r>
  <r>
    <x v="7792"/>
    <x v="2"/>
    <x v="2"/>
    <x v="2"/>
    <x v="1"/>
    <x v="4"/>
    <n v="17617.43"/>
    <n v="317.11374000000001"/>
    <n v="4"/>
    <n v="70469.72"/>
    <x v="7789"/>
    <n v="1.86"/>
    <n v="1181"/>
    <x v="288"/>
    <x v="4"/>
    <x v="4"/>
    <x v="4"/>
    <x v="14"/>
  </r>
  <r>
    <x v="7793"/>
    <x v="7"/>
    <x v="0"/>
    <x v="7"/>
    <x v="2"/>
    <x v="1"/>
    <n v="13592.74"/>
    <n v="244.66931999999997"/>
    <n v="2"/>
    <n v="27185.48"/>
    <x v="7790"/>
    <n v="1.51"/>
    <n v="4457"/>
    <x v="294"/>
    <x v="7"/>
    <x v="7"/>
    <x v="7"/>
    <x v="22"/>
  </r>
  <r>
    <x v="7794"/>
    <x v="1"/>
    <x v="1"/>
    <x v="1"/>
    <x v="2"/>
    <x v="2"/>
    <n v="11115.16"/>
    <n v="200.07287999999997"/>
    <n v="4"/>
    <n v="44460.639999999999"/>
    <x v="7791"/>
    <n v="4.46"/>
    <n v="4943"/>
    <x v="153"/>
    <x v="10"/>
    <x v="10"/>
    <x v="10"/>
    <x v="13"/>
  </r>
  <r>
    <x v="7795"/>
    <x v="4"/>
    <x v="0"/>
    <x v="4"/>
    <x v="2"/>
    <x v="4"/>
    <n v="17110.21"/>
    <n v="307.98377999999997"/>
    <n v="2"/>
    <n v="34220.42"/>
    <x v="7792"/>
    <n v="3.92"/>
    <n v="1123"/>
    <x v="158"/>
    <x v="8"/>
    <x v="8"/>
    <x v="8"/>
    <x v="1"/>
  </r>
  <r>
    <x v="7796"/>
    <x v="3"/>
    <x v="3"/>
    <x v="3"/>
    <x v="1"/>
    <x v="1"/>
    <n v="8733.98"/>
    <n v="157.21163999999999"/>
    <n v="2"/>
    <n v="17467.96"/>
    <x v="7793"/>
    <n v="1"/>
    <n v="1567"/>
    <x v="224"/>
    <x v="1"/>
    <x v="1"/>
    <x v="1"/>
    <x v="22"/>
  </r>
  <r>
    <x v="7797"/>
    <x v="3"/>
    <x v="3"/>
    <x v="3"/>
    <x v="0"/>
    <x v="4"/>
    <n v="4395.9799999999996"/>
    <n v="79.127639999999985"/>
    <n v="1"/>
    <n v="4395.9799999999996"/>
    <x v="7794"/>
    <n v="3.77"/>
    <n v="3781"/>
    <x v="205"/>
    <x v="1"/>
    <x v="1"/>
    <x v="1"/>
    <x v="27"/>
  </r>
  <r>
    <x v="7798"/>
    <x v="8"/>
    <x v="3"/>
    <x v="8"/>
    <x v="2"/>
    <x v="4"/>
    <n v="10512.33"/>
    <n v="189.22193999999999"/>
    <n v="3"/>
    <n v="31536.99"/>
    <x v="7795"/>
    <n v="2.4"/>
    <n v="4568"/>
    <x v="310"/>
    <x v="2"/>
    <x v="2"/>
    <x v="2"/>
    <x v="25"/>
  </r>
  <r>
    <x v="7799"/>
    <x v="5"/>
    <x v="1"/>
    <x v="5"/>
    <x v="1"/>
    <x v="5"/>
    <n v="2860.09"/>
    <n v="51.481619999999999"/>
    <n v="4"/>
    <n v="11440.36"/>
    <x v="7796"/>
    <n v="1.1499999999999999"/>
    <n v="4037"/>
    <x v="164"/>
    <x v="8"/>
    <x v="8"/>
    <x v="8"/>
    <x v="0"/>
  </r>
  <r>
    <x v="7800"/>
    <x v="6"/>
    <x v="4"/>
    <x v="6"/>
    <x v="2"/>
    <x v="5"/>
    <n v="17446.91"/>
    <n v="314.04437999999999"/>
    <n v="1"/>
    <n v="17446.91"/>
    <x v="7797"/>
    <n v="1.05"/>
    <n v="2333"/>
    <x v="168"/>
    <x v="11"/>
    <x v="11"/>
    <x v="11"/>
    <x v="30"/>
  </r>
  <r>
    <x v="7801"/>
    <x v="7"/>
    <x v="0"/>
    <x v="7"/>
    <x v="1"/>
    <x v="2"/>
    <n v="11310.09"/>
    <n v="203.58161999999999"/>
    <n v="1"/>
    <n v="11310.09"/>
    <x v="7798"/>
    <n v="4.41"/>
    <n v="570"/>
    <x v="275"/>
    <x v="2"/>
    <x v="2"/>
    <x v="2"/>
    <x v="27"/>
  </r>
  <r>
    <x v="7802"/>
    <x v="7"/>
    <x v="0"/>
    <x v="7"/>
    <x v="1"/>
    <x v="4"/>
    <n v="935.71"/>
    <n v="16.842779999999998"/>
    <n v="5"/>
    <n v="4678.55"/>
    <x v="7799"/>
    <n v="2.99"/>
    <n v="4893"/>
    <x v="349"/>
    <x v="9"/>
    <x v="9"/>
    <x v="9"/>
    <x v="15"/>
  </r>
  <r>
    <x v="7803"/>
    <x v="8"/>
    <x v="3"/>
    <x v="8"/>
    <x v="1"/>
    <x v="3"/>
    <n v="15006.59"/>
    <n v="270.11861999999996"/>
    <n v="3"/>
    <n v="45019.77"/>
    <x v="7800"/>
    <n v="2.65"/>
    <n v="4293"/>
    <x v="239"/>
    <x v="5"/>
    <x v="5"/>
    <x v="5"/>
    <x v="16"/>
  </r>
  <r>
    <x v="7804"/>
    <x v="8"/>
    <x v="3"/>
    <x v="8"/>
    <x v="0"/>
    <x v="5"/>
    <n v="5574.8"/>
    <n v="100.3464"/>
    <n v="4"/>
    <n v="22299.200000000001"/>
    <x v="7801"/>
    <n v="1.75"/>
    <n v="280"/>
    <x v="255"/>
    <x v="7"/>
    <x v="7"/>
    <x v="7"/>
    <x v="3"/>
  </r>
  <r>
    <x v="7805"/>
    <x v="2"/>
    <x v="2"/>
    <x v="2"/>
    <x v="1"/>
    <x v="0"/>
    <n v="19671.77"/>
    <n v="354.09186"/>
    <n v="2"/>
    <n v="39343.54"/>
    <x v="7802"/>
    <n v="1.08"/>
    <n v="269"/>
    <x v="79"/>
    <x v="11"/>
    <x v="11"/>
    <x v="11"/>
    <x v="4"/>
  </r>
  <r>
    <x v="7806"/>
    <x v="8"/>
    <x v="3"/>
    <x v="8"/>
    <x v="2"/>
    <x v="0"/>
    <n v="2423.9699999999998"/>
    <n v="43.63145999999999"/>
    <n v="1"/>
    <n v="2423.9699999999998"/>
    <x v="7803"/>
    <n v="1.03"/>
    <n v="4029"/>
    <x v="106"/>
    <x v="3"/>
    <x v="3"/>
    <x v="3"/>
    <x v="1"/>
  </r>
  <r>
    <x v="7807"/>
    <x v="3"/>
    <x v="3"/>
    <x v="3"/>
    <x v="0"/>
    <x v="1"/>
    <n v="4232.8999999999996"/>
    <n v="76.192199999999985"/>
    <n v="4"/>
    <n v="16931.599999999999"/>
    <x v="7804"/>
    <n v="4.71"/>
    <n v="1089"/>
    <x v="202"/>
    <x v="9"/>
    <x v="9"/>
    <x v="9"/>
    <x v="27"/>
  </r>
  <r>
    <x v="7808"/>
    <x v="8"/>
    <x v="3"/>
    <x v="8"/>
    <x v="2"/>
    <x v="1"/>
    <n v="7601.23"/>
    <n v="136.82213999999999"/>
    <n v="5"/>
    <n v="38006.15"/>
    <x v="7805"/>
    <n v="2.31"/>
    <n v="755"/>
    <x v="51"/>
    <x v="8"/>
    <x v="8"/>
    <x v="8"/>
    <x v="12"/>
  </r>
  <r>
    <x v="7809"/>
    <x v="3"/>
    <x v="3"/>
    <x v="3"/>
    <x v="1"/>
    <x v="2"/>
    <n v="287.05"/>
    <n v="5.1669"/>
    <n v="1"/>
    <n v="287.05"/>
    <x v="7806"/>
    <n v="2.4700000000000002"/>
    <n v="40"/>
    <x v="38"/>
    <x v="10"/>
    <x v="10"/>
    <x v="10"/>
    <x v="15"/>
  </r>
  <r>
    <x v="7810"/>
    <x v="0"/>
    <x v="0"/>
    <x v="0"/>
    <x v="0"/>
    <x v="1"/>
    <n v="6847.41"/>
    <n v="123.25337999999999"/>
    <n v="5"/>
    <n v="34237.050000000003"/>
    <x v="7807"/>
    <n v="2.66"/>
    <n v="4130"/>
    <x v="85"/>
    <x v="11"/>
    <x v="11"/>
    <x v="11"/>
    <x v="19"/>
  </r>
  <r>
    <x v="7811"/>
    <x v="4"/>
    <x v="0"/>
    <x v="4"/>
    <x v="0"/>
    <x v="3"/>
    <n v="13008.07"/>
    <n v="234.14525999999998"/>
    <n v="3"/>
    <n v="39024.21"/>
    <x v="7808"/>
    <n v="1.94"/>
    <n v="2096"/>
    <x v="175"/>
    <x v="3"/>
    <x v="3"/>
    <x v="3"/>
    <x v="9"/>
  </r>
  <r>
    <x v="7812"/>
    <x v="9"/>
    <x v="1"/>
    <x v="9"/>
    <x v="2"/>
    <x v="2"/>
    <n v="8990.16"/>
    <n v="161.82288"/>
    <n v="4"/>
    <n v="35960.639999999999"/>
    <x v="7809"/>
    <n v="2.8"/>
    <n v="2376"/>
    <x v="85"/>
    <x v="11"/>
    <x v="11"/>
    <x v="11"/>
    <x v="19"/>
  </r>
  <r>
    <x v="7813"/>
    <x v="6"/>
    <x v="4"/>
    <x v="6"/>
    <x v="0"/>
    <x v="4"/>
    <n v="18780.8"/>
    <n v="338.05439999999999"/>
    <n v="5"/>
    <n v="93904"/>
    <x v="7810"/>
    <n v="4.5999999999999996"/>
    <n v="2829"/>
    <x v="86"/>
    <x v="5"/>
    <x v="5"/>
    <x v="5"/>
    <x v="22"/>
  </r>
  <r>
    <x v="7814"/>
    <x v="1"/>
    <x v="1"/>
    <x v="1"/>
    <x v="2"/>
    <x v="0"/>
    <n v="4738.7700000000004"/>
    <n v="85.29786"/>
    <n v="3"/>
    <n v="14216.31"/>
    <x v="7811"/>
    <n v="4.67"/>
    <n v="1192"/>
    <x v="223"/>
    <x v="2"/>
    <x v="2"/>
    <x v="2"/>
    <x v="16"/>
  </r>
  <r>
    <x v="7815"/>
    <x v="7"/>
    <x v="0"/>
    <x v="7"/>
    <x v="1"/>
    <x v="2"/>
    <n v="12118.25"/>
    <n v="218.12849999999997"/>
    <n v="5"/>
    <n v="60591.25"/>
    <x v="7812"/>
    <n v="2.5299999999999998"/>
    <n v="1314"/>
    <x v="243"/>
    <x v="5"/>
    <x v="5"/>
    <x v="5"/>
    <x v="27"/>
  </r>
  <r>
    <x v="7816"/>
    <x v="0"/>
    <x v="0"/>
    <x v="0"/>
    <x v="2"/>
    <x v="3"/>
    <n v="8301.56"/>
    <n v="149.42807999999997"/>
    <n v="1"/>
    <n v="8301.56"/>
    <x v="7813"/>
    <n v="3.29"/>
    <n v="3847"/>
    <x v="177"/>
    <x v="8"/>
    <x v="8"/>
    <x v="8"/>
    <x v="20"/>
  </r>
  <r>
    <x v="7817"/>
    <x v="3"/>
    <x v="3"/>
    <x v="3"/>
    <x v="1"/>
    <x v="1"/>
    <n v="4687.79"/>
    <n v="84.380219999999994"/>
    <n v="2"/>
    <n v="9375.58"/>
    <x v="7814"/>
    <n v="3.36"/>
    <n v="3840"/>
    <x v="167"/>
    <x v="8"/>
    <x v="8"/>
    <x v="8"/>
    <x v="21"/>
  </r>
  <r>
    <x v="7818"/>
    <x v="7"/>
    <x v="0"/>
    <x v="7"/>
    <x v="0"/>
    <x v="1"/>
    <n v="17484.490000000002"/>
    <n v="314.72082"/>
    <n v="1"/>
    <n v="17484.490000000002"/>
    <x v="7815"/>
    <n v="4.67"/>
    <n v="3109"/>
    <x v="274"/>
    <x v="5"/>
    <x v="5"/>
    <x v="5"/>
    <x v="7"/>
  </r>
  <r>
    <x v="7819"/>
    <x v="3"/>
    <x v="3"/>
    <x v="3"/>
    <x v="2"/>
    <x v="0"/>
    <n v="18477.82"/>
    <n v="332.60075999999998"/>
    <n v="2"/>
    <n v="36955.64"/>
    <x v="7816"/>
    <n v="4.97"/>
    <n v="3970"/>
    <x v="222"/>
    <x v="9"/>
    <x v="9"/>
    <x v="9"/>
    <x v="13"/>
  </r>
  <r>
    <x v="7820"/>
    <x v="3"/>
    <x v="3"/>
    <x v="3"/>
    <x v="0"/>
    <x v="0"/>
    <n v="8005.34"/>
    <n v="144.09611999999998"/>
    <n v="3"/>
    <n v="24016.02"/>
    <x v="7817"/>
    <n v="1.3"/>
    <n v="3148"/>
    <x v="277"/>
    <x v="7"/>
    <x v="7"/>
    <x v="7"/>
    <x v="28"/>
  </r>
  <r>
    <x v="7821"/>
    <x v="3"/>
    <x v="3"/>
    <x v="3"/>
    <x v="2"/>
    <x v="4"/>
    <n v="11212.61"/>
    <n v="201.82697999999999"/>
    <n v="3"/>
    <n v="33637.83"/>
    <x v="7818"/>
    <n v="3.48"/>
    <n v="3094"/>
    <x v="328"/>
    <x v="7"/>
    <x v="7"/>
    <x v="7"/>
    <x v="27"/>
  </r>
  <r>
    <x v="7822"/>
    <x v="7"/>
    <x v="0"/>
    <x v="7"/>
    <x v="2"/>
    <x v="5"/>
    <n v="14085.75"/>
    <n v="253.54349999999999"/>
    <n v="3"/>
    <n v="42257.25"/>
    <x v="7819"/>
    <n v="2"/>
    <n v="2772"/>
    <x v="242"/>
    <x v="6"/>
    <x v="6"/>
    <x v="6"/>
    <x v="30"/>
  </r>
  <r>
    <x v="7823"/>
    <x v="8"/>
    <x v="3"/>
    <x v="8"/>
    <x v="0"/>
    <x v="0"/>
    <n v="4682.2"/>
    <n v="84.279599999999988"/>
    <n v="3"/>
    <n v="14046.6"/>
    <x v="7820"/>
    <n v="3.62"/>
    <n v="3757"/>
    <x v="318"/>
    <x v="4"/>
    <x v="4"/>
    <x v="4"/>
    <x v="27"/>
  </r>
  <r>
    <x v="7824"/>
    <x v="7"/>
    <x v="0"/>
    <x v="7"/>
    <x v="2"/>
    <x v="1"/>
    <n v="1624.2"/>
    <n v="29.235599999999998"/>
    <n v="2"/>
    <n v="3248.4"/>
    <x v="7821"/>
    <n v="3.2"/>
    <n v="3590"/>
    <x v="285"/>
    <x v="9"/>
    <x v="9"/>
    <x v="9"/>
    <x v="10"/>
  </r>
  <r>
    <x v="7825"/>
    <x v="9"/>
    <x v="1"/>
    <x v="9"/>
    <x v="0"/>
    <x v="4"/>
    <n v="8143.73"/>
    <n v="146.58713999999998"/>
    <n v="4"/>
    <n v="32574.92"/>
    <x v="7822"/>
    <n v="4.95"/>
    <n v="1312"/>
    <x v="66"/>
    <x v="10"/>
    <x v="10"/>
    <x v="10"/>
    <x v="2"/>
  </r>
  <r>
    <x v="7826"/>
    <x v="8"/>
    <x v="3"/>
    <x v="8"/>
    <x v="0"/>
    <x v="3"/>
    <n v="12511.77"/>
    <n v="225.21186"/>
    <n v="4"/>
    <n v="50047.08"/>
    <x v="7823"/>
    <n v="1.54"/>
    <n v="2404"/>
    <x v="76"/>
    <x v="8"/>
    <x v="8"/>
    <x v="8"/>
    <x v="14"/>
  </r>
  <r>
    <x v="7827"/>
    <x v="4"/>
    <x v="0"/>
    <x v="4"/>
    <x v="1"/>
    <x v="5"/>
    <n v="13937.35"/>
    <n v="250.8723"/>
    <n v="5"/>
    <n v="69686.75"/>
    <x v="7824"/>
    <n v="1.71"/>
    <n v="1833"/>
    <x v="359"/>
    <x v="4"/>
    <x v="4"/>
    <x v="4"/>
    <x v="19"/>
  </r>
  <r>
    <x v="7828"/>
    <x v="1"/>
    <x v="1"/>
    <x v="1"/>
    <x v="0"/>
    <x v="5"/>
    <n v="16767.96"/>
    <n v="301.82327999999995"/>
    <n v="2"/>
    <n v="33535.919999999998"/>
    <x v="7825"/>
    <n v="4.68"/>
    <n v="1570"/>
    <x v="180"/>
    <x v="10"/>
    <x v="10"/>
    <x v="10"/>
    <x v="17"/>
  </r>
  <r>
    <x v="7829"/>
    <x v="9"/>
    <x v="1"/>
    <x v="9"/>
    <x v="2"/>
    <x v="0"/>
    <n v="15510"/>
    <n v="279.18"/>
    <n v="3"/>
    <n v="46530"/>
    <x v="7826"/>
    <n v="4.18"/>
    <n v="1434"/>
    <x v="266"/>
    <x v="10"/>
    <x v="10"/>
    <x v="10"/>
    <x v="24"/>
  </r>
  <r>
    <x v="7830"/>
    <x v="0"/>
    <x v="0"/>
    <x v="0"/>
    <x v="1"/>
    <x v="2"/>
    <n v="19748.189999999999"/>
    <n v="355.46741999999995"/>
    <n v="4"/>
    <n v="78992.759999999995"/>
    <x v="7827"/>
    <n v="3.17"/>
    <n v="536"/>
    <x v="12"/>
    <x v="7"/>
    <x v="7"/>
    <x v="7"/>
    <x v="12"/>
  </r>
  <r>
    <x v="7831"/>
    <x v="2"/>
    <x v="2"/>
    <x v="2"/>
    <x v="2"/>
    <x v="3"/>
    <n v="16412.689999999999"/>
    <n v="295.42841999999996"/>
    <n v="2"/>
    <n v="32825.379999999997"/>
    <x v="7828"/>
    <n v="3.94"/>
    <n v="2533"/>
    <x v="184"/>
    <x v="10"/>
    <x v="10"/>
    <x v="10"/>
    <x v="10"/>
  </r>
  <r>
    <x v="7832"/>
    <x v="3"/>
    <x v="3"/>
    <x v="3"/>
    <x v="0"/>
    <x v="4"/>
    <n v="11849.51"/>
    <n v="213.29118"/>
    <n v="1"/>
    <n v="11849.51"/>
    <x v="7829"/>
    <n v="3.46"/>
    <n v="280"/>
    <x v="356"/>
    <x v="8"/>
    <x v="8"/>
    <x v="8"/>
    <x v="24"/>
  </r>
  <r>
    <x v="7833"/>
    <x v="0"/>
    <x v="0"/>
    <x v="0"/>
    <x v="2"/>
    <x v="0"/>
    <n v="8616.34"/>
    <n v="155.09412"/>
    <n v="1"/>
    <n v="8616.34"/>
    <x v="7830"/>
    <n v="1.07"/>
    <n v="1884"/>
    <x v="269"/>
    <x v="3"/>
    <x v="3"/>
    <x v="3"/>
    <x v="5"/>
  </r>
  <r>
    <x v="7834"/>
    <x v="2"/>
    <x v="2"/>
    <x v="2"/>
    <x v="1"/>
    <x v="3"/>
    <n v="2836.93"/>
    <n v="51.064739999999993"/>
    <n v="3"/>
    <n v="8510.7900000000009"/>
    <x v="7831"/>
    <n v="2.16"/>
    <n v="552"/>
    <x v="324"/>
    <x v="5"/>
    <x v="5"/>
    <x v="5"/>
    <x v="2"/>
  </r>
  <r>
    <x v="7835"/>
    <x v="5"/>
    <x v="1"/>
    <x v="5"/>
    <x v="2"/>
    <x v="0"/>
    <n v="8032.26"/>
    <n v="144.58068"/>
    <n v="2"/>
    <n v="16064.52"/>
    <x v="7832"/>
    <n v="3.13"/>
    <n v="4664"/>
    <x v="335"/>
    <x v="0"/>
    <x v="0"/>
    <x v="0"/>
    <x v="21"/>
  </r>
  <r>
    <x v="7836"/>
    <x v="5"/>
    <x v="1"/>
    <x v="5"/>
    <x v="0"/>
    <x v="1"/>
    <n v="9982.2199999999993"/>
    <n v="179.67995999999997"/>
    <n v="5"/>
    <n v="49911.1"/>
    <x v="7833"/>
    <n v="3.41"/>
    <n v="2289"/>
    <x v="34"/>
    <x v="8"/>
    <x v="8"/>
    <x v="8"/>
    <x v="9"/>
  </r>
  <r>
    <x v="7837"/>
    <x v="6"/>
    <x v="4"/>
    <x v="6"/>
    <x v="0"/>
    <x v="3"/>
    <n v="8683.91"/>
    <n v="156.31037999999998"/>
    <n v="4"/>
    <n v="34735.64"/>
    <x v="7834"/>
    <n v="1.74"/>
    <n v="3108"/>
    <x v="142"/>
    <x v="8"/>
    <x v="8"/>
    <x v="8"/>
    <x v="30"/>
  </r>
  <r>
    <x v="7838"/>
    <x v="2"/>
    <x v="2"/>
    <x v="2"/>
    <x v="1"/>
    <x v="0"/>
    <n v="7467.71"/>
    <n v="134.41878"/>
    <n v="5"/>
    <n v="37338.550000000003"/>
    <x v="7835"/>
    <n v="3.79"/>
    <n v="3767"/>
    <x v="138"/>
    <x v="0"/>
    <x v="0"/>
    <x v="0"/>
    <x v="8"/>
  </r>
  <r>
    <x v="7839"/>
    <x v="0"/>
    <x v="0"/>
    <x v="0"/>
    <x v="1"/>
    <x v="5"/>
    <n v="8855.48"/>
    <n v="159.39863999999997"/>
    <n v="3"/>
    <n v="26566.44"/>
    <x v="7836"/>
    <n v="3.94"/>
    <n v="825"/>
    <x v="8"/>
    <x v="5"/>
    <x v="5"/>
    <x v="5"/>
    <x v="8"/>
  </r>
  <r>
    <x v="7840"/>
    <x v="8"/>
    <x v="3"/>
    <x v="8"/>
    <x v="1"/>
    <x v="5"/>
    <n v="6100.85"/>
    <n v="109.81529999999999"/>
    <n v="2"/>
    <n v="12201.7"/>
    <x v="7837"/>
    <n v="3.52"/>
    <n v="3906"/>
    <x v="55"/>
    <x v="5"/>
    <x v="5"/>
    <x v="5"/>
    <x v="26"/>
  </r>
  <r>
    <x v="7841"/>
    <x v="1"/>
    <x v="1"/>
    <x v="1"/>
    <x v="0"/>
    <x v="2"/>
    <n v="14245.02"/>
    <n v="256.41035999999997"/>
    <n v="3"/>
    <n v="42735.06"/>
    <x v="7838"/>
    <n v="3.44"/>
    <n v="2"/>
    <x v="103"/>
    <x v="10"/>
    <x v="10"/>
    <x v="10"/>
    <x v="14"/>
  </r>
  <r>
    <x v="7842"/>
    <x v="5"/>
    <x v="1"/>
    <x v="5"/>
    <x v="0"/>
    <x v="1"/>
    <n v="14504.61"/>
    <n v="261.08297999999996"/>
    <n v="5"/>
    <n v="72523.05"/>
    <x v="7839"/>
    <n v="2.56"/>
    <n v="46"/>
    <x v="305"/>
    <x v="3"/>
    <x v="3"/>
    <x v="3"/>
    <x v="19"/>
  </r>
  <r>
    <x v="7843"/>
    <x v="8"/>
    <x v="3"/>
    <x v="8"/>
    <x v="0"/>
    <x v="4"/>
    <n v="11955.89"/>
    <n v="215.20601999999997"/>
    <n v="3"/>
    <n v="35867.67"/>
    <x v="7840"/>
    <n v="2.57"/>
    <n v="1888"/>
    <x v="273"/>
    <x v="11"/>
    <x v="11"/>
    <x v="11"/>
    <x v="16"/>
  </r>
  <r>
    <x v="7844"/>
    <x v="3"/>
    <x v="3"/>
    <x v="3"/>
    <x v="2"/>
    <x v="4"/>
    <n v="4005.08"/>
    <n v="72.091439999999992"/>
    <n v="1"/>
    <n v="4005.08"/>
    <x v="7841"/>
    <n v="1.18"/>
    <n v="3269"/>
    <x v="187"/>
    <x v="3"/>
    <x v="3"/>
    <x v="3"/>
    <x v="21"/>
  </r>
  <r>
    <x v="7845"/>
    <x v="5"/>
    <x v="1"/>
    <x v="5"/>
    <x v="2"/>
    <x v="2"/>
    <n v="5289.18"/>
    <n v="95.205240000000003"/>
    <n v="4"/>
    <n v="21156.720000000001"/>
    <x v="7842"/>
    <n v="1.02"/>
    <n v="2449"/>
    <x v="291"/>
    <x v="1"/>
    <x v="1"/>
    <x v="1"/>
    <x v="21"/>
  </r>
  <r>
    <x v="7846"/>
    <x v="4"/>
    <x v="0"/>
    <x v="4"/>
    <x v="1"/>
    <x v="3"/>
    <n v="15000.56"/>
    <n v="270.01007999999996"/>
    <n v="5"/>
    <n v="75002.8"/>
    <x v="7843"/>
    <n v="4.92"/>
    <n v="4939"/>
    <x v="61"/>
    <x v="8"/>
    <x v="8"/>
    <x v="8"/>
    <x v="11"/>
  </r>
  <r>
    <x v="7847"/>
    <x v="4"/>
    <x v="0"/>
    <x v="4"/>
    <x v="2"/>
    <x v="4"/>
    <n v="5927.07"/>
    <n v="106.68725999999998"/>
    <n v="5"/>
    <n v="29635.35"/>
    <x v="7844"/>
    <n v="2.12"/>
    <n v="3904"/>
    <x v="193"/>
    <x v="7"/>
    <x v="7"/>
    <x v="7"/>
    <x v="2"/>
  </r>
  <r>
    <x v="7848"/>
    <x v="4"/>
    <x v="0"/>
    <x v="4"/>
    <x v="1"/>
    <x v="3"/>
    <n v="14852.69"/>
    <n v="267.34841999999998"/>
    <n v="1"/>
    <n v="14852.69"/>
    <x v="7845"/>
    <n v="1.19"/>
    <n v="512"/>
    <x v="345"/>
    <x v="4"/>
    <x v="4"/>
    <x v="4"/>
    <x v="8"/>
  </r>
  <r>
    <x v="7849"/>
    <x v="4"/>
    <x v="0"/>
    <x v="4"/>
    <x v="0"/>
    <x v="0"/>
    <n v="17172.95"/>
    <n v="309.11309999999997"/>
    <n v="5"/>
    <n v="85864.75"/>
    <x v="7846"/>
    <n v="1.94"/>
    <n v="1684"/>
    <x v="29"/>
    <x v="5"/>
    <x v="5"/>
    <x v="5"/>
    <x v="19"/>
  </r>
  <r>
    <x v="7850"/>
    <x v="7"/>
    <x v="0"/>
    <x v="7"/>
    <x v="2"/>
    <x v="4"/>
    <n v="279.10000000000002"/>
    <n v="5.0237999999999996"/>
    <n v="1"/>
    <n v="279.10000000000002"/>
    <x v="7847"/>
    <n v="4.47"/>
    <n v="1583"/>
    <x v="206"/>
    <x v="6"/>
    <x v="6"/>
    <x v="6"/>
    <x v="3"/>
  </r>
  <r>
    <x v="7851"/>
    <x v="0"/>
    <x v="0"/>
    <x v="0"/>
    <x v="0"/>
    <x v="3"/>
    <n v="11049.17"/>
    <n v="198.88505999999998"/>
    <n v="2"/>
    <n v="22098.34"/>
    <x v="7848"/>
    <n v="1.78"/>
    <n v="3575"/>
    <x v="35"/>
    <x v="5"/>
    <x v="5"/>
    <x v="5"/>
    <x v="21"/>
  </r>
  <r>
    <x v="7852"/>
    <x v="5"/>
    <x v="1"/>
    <x v="5"/>
    <x v="2"/>
    <x v="3"/>
    <n v="8594.26"/>
    <n v="154.69667999999999"/>
    <n v="5"/>
    <n v="42971.3"/>
    <x v="7849"/>
    <n v="1.01"/>
    <n v="3818"/>
    <x v="332"/>
    <x v="5"/>
    <x v="5"/>
    <x v="5"/>
    <x v="28"/>
  </r>
  <r>
    <x v="7853"/>
    <x v="9"/>
    <x v="1"/>
    <x v="9"/>
    <x v="2"/>
    <x v="5"/>
    <n v="8847.51"/>
    <n v="159.25518"/>
    <n v="5"/>
    <n v="44237.55"/>
    <x v="7850"/>
    <n v="4.7699999999999996"/>
    <n v="1817"/>
    <x v="282"/>
    <x v="8"/>
    <x v="8"/>
    <x v="8"/>
    <x v="18"/>
  </r>
  <r>
    <x v="7854"/>
    <x v="2"/>
    <x v="2"/>
    <x v="2"/>
    <x v="1"/>
    <x v="2"/>
    <n v="19005.79"/>
    <n v="342.10422"/>
    <n v="5"/>
    <n v="95028.95"/>
    <x v="7851"/>
    <n v="3.41"/>
    <n v="4765"/>
    <x v="225"/>
    <x v="5"/>
    <x v="5"/>
    <x v="5"/>
    <x v="14"/>
  </r>
  <r>
    <x v="7855"/>
    <x v="2"/>
    <x v="2"/>
    <x v="2"/>
    <x v="1"/>
    <x v="1"/>
    <n v="1031.6300000000001"/>
    <n v="18.56934"/>
    <n v="4"/>
    <n v="4126.5200000000004"/>
    <x v="7852"/>
    <n v="4.62"/>
    <n v="3332"/>
    <x v="358"/>
    <x v="11"/>
    <x v="11"/>
    <x v="11"/>
    <x v="21"/>
  </r>
  <r>
    <x v="7856"/>
    <x v="1"/>
    <x v="1"/>
    <x v="1"/>
    <x v="1"/>
    <x v="4"/>
    <n v="4905.91"/>
    <n v="88.30637999999999"/>
    <n v="3"/>
    <n v="14717.73"/>
    <x v="7853"/>
    <n v="4.54"/>
    <n v="775"/>
    <x v="310"/>
    <x v="2"/>
    <x v="2"/>
    <x v="2"/>
    <x v="25"/>
  </r>
  <r>
    <x v="7857"/>
    <x v="0"/>
    <x v="0"/>
    <x v="0"/>
    <x v="1"/>
    <x v="1"/>
    <n v="16957.45"/>
    <n v="305.23410000000001"/>
    <n v="5"/>
    <n v="84787.25"/>
    <x v="7854"/>
    <n v="1.57"/>
    <n v="4513"/>
    <x v="81"/>
    <x v="11"/>
    <x v="11"/>
    <x v="11"/>
    <x v="6"/>
  </r>
  <r>
    <x v="7858"/>
    <x v="5"/>
    <x v="1"/>
    <x v="5"/>
    <x v="0"/>
    <x v="2"/>
    <n v="17647.14"/>
    <n v="317.64851999999996"/>
    <n v="1"/>
    <n v="17647.14"/>
    <x v="7855"/>
    <n v="2.25"/>
    <n v="4514"/>
    <x v="14"/>
    <x v="3"/>
    <x v="3"/>
    <x v="3"/>
    <x v="0"/>
  </r>
  <r>
    <x v="7859"/>
    <x v="2"/>
    <x v="2"/>
    <x v="2"/>
    <x v="2"/>
    <x v="0"/>
    <n v="6443.41"/>
    <n v="115.98137999999999"/>
    <n v="2"/>
    <n v="12886.82"/>
    <x v="7856"/>
    <n v="3.31"/>
    <n v="3501"/>
    <x v="251"/>
    <x v="4"/>
    <x v="4"/>
    <x v="4"/>
    <x v="15"/>
  </r>
  <r>
    <x v="7860"/>
    <x v="9"/>
    <x v="1"/>
    <x v="9"/>
    <x v="1"/>
    <x v="1"/>
    <n v="16685.14"/>
    <n v="300.33251999999999"/>
    <n v="4"/>
    <n v="66740.56"/>
    <x v="7857"/>
    <n v="2.35"/>
    <n v="3945"/>
    <x v="175"/>
    <x v="3"/>
    <x v="3"/>
    <x v="3"/>
    <x v="9"/>
  </r>
  <r>
    <x v="7861"/>
    <x v="7"/>
    <x v="0"/>
    <x v="7"/>
    <x v="0"/>
    <x v="1"/>
    <n v="7176.75"/>
    <n v="129.1815"/>
    <n v="2"/>
    <n v="14353.5"/>
    <x v="7858"/>
    <n v="1.1200000000000001"/>
    <n v="2446"/>
    <x v="160"/>
    <x v="5"/>
    <x v="5"/>
    <x v="5"/>
    <x v="12"/>
  </r>
  <r>
    <x v="7862"/>
    <x v="3"/>
    <x v="3"/>
    <x v="3"/>
    <x v="2"/>
    <x v="1"/>
    <n v="15826.92"/>
    <n v="284.88455999999996"/>
    <n v="5"/>
    <n v="79134.600000000006"/>
    <x v="7859"/>
    <n v="4.88"/>
    <n v="4384"/>
    <x v="222"/>
    <x v="9"/>
    <x v="9"/>
    <x v="9"/>
    <x v="13"/>
  </r>
  <r>
    <x v="7863"/>
    <x v="9"/>
    <x v="1"/>
    <x v="9"/>
    <x v="1"/>
    <x v="1"/>
    <n v="1240.4000000000001"/>
    <n v="22.327200000000001"/>
    <n v="2"/>
    <n v="2480.8000000000002"/>
    <x v="7860"/>
    <n v="5"/>
    <n v="1495"/>
    <x v="356"/>
    <x v="8"/>
    <x v="8"/>
    <x v="8"/>
    <x v="24"/>
  </r>
  <r>
    <x v="7864"/>
    <x v="7"/>
    <x v="0"/>
    <x v="7"/>
    <x v="2"/>
    <x v="0"/>
    <n v="4481.34"/>
    <n v="80.664119999999997"/>
    <n v="5"/>
    <n v="22406.7"/>
    <x v="7861"/>
    <n v="4.09"/>
    <n v="1504"/>
    <x v="339"/>
    <x v="11"/>
    <x v="11"/>
    <x v="11"/>
    <x v="12"/>
  </r>
  <r>
    <x v="7865"/>
    <x v="6"/>
    <x v="4"/>
    <x v="6"/>
    <x v="1"/>
    <x v="3"/>
    <n v="2593.84"/>
    <n v="46.689120000000003"/>
    <n v="2"/>
    <n v="5187.68"/>
    <x v="7862"/>
    <n v="1.3"/>
    <n v="2310"/>
    <x v="163"/>
    <x v="3"/>
    <x v="3"/>
    <x v="3"/>
    <x v="25"/>
  </r>
  <r>
    <x v="7866"/>
    <x v="1"/>
    <x v="1"/>
    <x v="1"/>
    <x v="0"/>
    <x v="1"/>
    <n v="13528.29"/>
    <n v="243.50922"/>
    <n v="1"/>
    <n v="13528.29"/>
    <x v="7863"/>
    <n v="3.05"/>
    <n v="898"/>
    <x v="16"/>
    <x v="2"/>
    <x v="2"/>
    <x v="2"/>
    <x v="12"/>
  </r>
  <r>
    <x v="7867"/>
    <x v="7"/>
    <x v="0"/>
    <x v="7"/>
    <x v="1"/>
    <x v="0"/>
    <n v="7945.63"/>
    <n v="143.02133999999998"/>
    <n v="5"/>
    <n v="39728.15"/>
    <x v="7864"/>
    <n v="3.88"/>
    <n v="3875"/>
    <x v="5"/>
    <x v="5"/>
    <x v="5"/>
    <x v="5"/>
    <x v="5"/>
  </r>
  <r>
    <x v="7868"/>
    <x v="1"/>
    <x v="1"/>
    <x v="1"/>
    <x v="2"/>
    <x v="0"/>
    <n v="4210.7299999999996"/>
    <n v="75.79313999999998"/>
    <n v="3"/>
    <n v="12632.19"/>
    <x v="7865"/>
    <n v="2.85"/>
    <n v="1244"/>
    <x v="257"/>
    <x v="7"/>
    <x v="7"/>
    <x v="7"/>
    <x v="30"/>
  </r>
  <r>
    <x v="7869"/>
    <x v="6"/>
    <x v="4"/>
    <x v="6"/>
    <x v="0"/>
    <x v="4"/>
    <n v="19897.21"/>
    <n v="358.14977999999996"/>
    <n v="2"/>
    <n v="39794.42"/>
    <x v="7866"/>
    <n v="1.7"/>
    <n v="4903"/>
    <x v="24"/>
    <x v="4"/>
    <x v="4"/>
    <x v="4"/>
    <x v="18"/>
  </r>
  <r>
    <x v="7870"/>
    <x v="1"/>
    <x v="1"/>
    <x v="1"/>
    <x v="1"/>
    <x v="4"/>
    <n v="4483.17"/>
    <n v="80.697059999999993"/>
    <n v="1"/>
    <n v="4483.17"/>
    <x v="7867"/>
    <n v="1.28"/>
    <n v="1620"/>
    <x v="325"/>
    <x v="0"/>
    <x v="0"/>
    <x v="0"/>
    <x v="22"/>
  </r>
  <r>
    <x v="7871"/>
    <x v="9"/>
    <x v="1"/>
    <x v="9"/>
    <x v="0"/>
    <x v="0"/>
    <n v="13716.12"/>
    <n v="246.89016000000001"/>
    <n v="5"/>
    <n v="68580.600000000006"/>
    <x v="7868"/>
    <n v="1.96"/>
    <n v="4176"/>
    <x v="228"/>
    <x v="3"/>
    <x v="3"/>
    <x v="3"/>
    <x v="8"/>
  </r>
  <r>
    <x v="7872"/>
    <x v="3"/>
    <x v="3"/>
    <x v="3"/>
    <x v="2"/>
    <x v="2"/>
    <n v="5139.1899999999996"/>
    <n v="92.505419999999987"/>
    <n v="3"/>
    <n v="15417.57"/>
    <x v="7869"/>
    <n v="1.43"/>
    <n v="1584"/>
    <x v="281"/>
    <x v="1"/>
    <x v="1"/>
    <x v="1"/>
    <x v="13"/>
  </r>
  <r>
    <x v="7873"/>
    <x v="2"/>
    <x v="2"/>
    <x v="2"/>
    <x v="1"/>
    <x v="0"/>
    <n v="1510.33"/>
    <n v="27.185939999999995"/>
    <n v="3"/>
    <n v="4530.99"/>
    <x v="7870"/>
    <n v="3.62"/>
    <n v="2972"/>
    <x v="285"/>
    <x v="9"/>
    <x v="9"/>
    <x v="9"/>
    <x v="10"/>
  </r>
  <r>
    <x v="7874"/>
    <x v="0"/>
    <x v="0"/>
    <x v="0"/>
    <x v="2"/>
    <x v="4"/>
    <n v="3033.38"/>
    <n v="54.600839999999998"/>
    <n v="3"/>
    <n v="9100.14"/>
    <x v="7871"/>
    <n v="1.05"/>
    <n v="1965"/>
    <x v="202"/>
    <x v="9"/>
    <x v="9"/>
    <x v="9"/>
    <x v="27"/>
  </r>
  <r>
    <x v="7875"/>
    <x v="2"/>
    <x v="2"/>
    <x v="2"/>
    <x v="1"/>
    <x v="2"/>
    <n v="428.33"/>
    <n v="7.7099399999999996"/>
    <n v="5"/>
    <n v="2141.65"/>
    <x v="7872"/>
    <n v="3.84"/>
    <n v="4735"/>
    <x v="268"/>
    <x v="4"/>
    <x v="4"/>
    <x v="4"/>
    <x v="20"/>
  </r>
  <r>
    <x v="7876"/>
    <x v="9"/>
    <x v="1"/>
    <x v="9"/>
    <x v="1"/>
    <x v="2"/>
    <n v="2017.46"/>
    <n v="36.314279999999997"/>
    <n v="4"/>
    <n v="8069.84"/>
    <x v="7873"/>
    <n v="3.05"/>
    <n v="4191"/>
    <x v="333"/>
    <x v="8"/>
    <x v="8"/>
    <x v="8"/>
    <x v="26"/>
  </r>
  <r>
    <x v="7877"/>
    <x v="1"/>
    <x v="1"/>
    <x v="1"/>
    <x v="1"/>
    <x v="3"/>
    <n v="17153.22"/>
    <n v="308.75796000000003"/>
    <n v="5"/>
    <n v="85766.1"/>
    <x v="7874"/>
    <n v="2.91"/>
    <n v="3784"/>
    <x v="33"/>
    <x v="0"/>
    <x v="0"/>
    <x v="0"/>
    <x v="9"/>
  </r>
  <r>
    <x v="7878"/>
    <x v="5"/>
    <x v="1"/>
    <x v="5"/>
    <x v="2"/>
    <x v="1"/>
    <n v="10286.39"/>
    <n v="185.15501999999998"/>
    <n v="4"/>
    <n v="41145.56"/>
    <x v="7875"/>
    <n v="1.76"/>
    <n v="524"/>
    <x v="41"/>
    <x v="6"/>
    <x v="6"/>
    <x v="6"/>
    <x v="19"/>
  </r>
  <r>
    <x v="7879"/>
    <x v="8"/>
    <x v="3"/>
    <x v="8"/>
    <x v="2"/>
    <x v="3"/>
    <n v="18073.53"/>
    <n v="325.32353999999998"/>
    <n v="1"/>
    <n v="18073.53"/>
    <x v="7876"/>
    <n v="4.58"/>
    <n v="3469"/>
    <x v="130"/>
    <x v="4"/>
    <x v="4"/>
    <x v="4"/>
    <x v="16"/>
  </r>
  <r>
    <x v="7880"/>
    <x v="5"/>
    <x v="1"/>
    <x v="5"/>
    <x v="1"/>
    <x v="0"/>
    <n v="11636.96"/>
    <n v="209.46527999999998"/>
    <n v="1"/>
    <n v="11636.96"/>
    <x v="7877"/>
    <n v="3.38"/>
    <n v="4887"/>
    <x v="274"/>
    <x v="5"/>
    <x v="5"/>
    <x v="5"/>
    <x v="7"/>
  </r>
  <r>
    <x v="7881"/>
    <x v="2"/>
    <x v="2"/>
    <x v="2"/>
    <x v="2"/>
    <x v="0"/>
    <n v="1565.14"/>
    <n v="28.172519999999999"/>
    <n v="5"/>
    <n v="7825.7"/>
    <x v="7878"/>
    <n v="1.21"/>
    <n v="4969"/>
    <x v="45"/>
    <x v="0"/>
    <x v="0"/>
    <x v="0"/>
    <x v="15"/>
  </r>
  <r>
    <x v="7882"/>
    <x v="4"/>
    <x v="0"/>
    <x v="4"/>
    <x v="2"/>
    <x v="0"/>
    <n v="3122.14"/>
    <n v="56.198519999999995"/>
    <n v="3"/>
    <n v="9366.42"/>
    <x v="7879"/>
    <n v="3.94"/>
    <n v="1233"/>
    <x v="349"/>
    <x v="9"/>
    <x v="9"/>
    <x v="9"/>
    <x v="15"/>
  </r>
  <r>
    <x v="7883"/>
    <x v="1"/>
    <x v="1"/>
    <x v="1"/>
    <x v="1"/>
    <x v="4"/>
    <n v="623.07000000000005"/>
    <n v="11.215260000000001"/>
    <n v="3"/>
    <n v="1869.21"/>
    <x v="7880"/>
    <n v="1.62"/>
    <n v="2434"/>
    <x v="188"/>
    <x v="11"/>
    <x v="11"/>
    <x v="11"/>
    <x v="1"/>
  </r>
  <r>
    <x v="7884"/>
    <x v="5"/>
    <x v="1"/>
    <x v="5"/>
    <x v="2"/>
    <x v="1"/>
    <n v="5045.72"/>
    <n v="90.822959999999995"/>
    <n v="5"/>
    <n v="25228.6"/>
    <x v="7881"/>
    <n v="3.5"/>
    <n v="4205"/>
    <x v="175"/>
    <x v="3"/>
    <x v="3"/>
    <x v="3"/>
    <x v="9"/>
  </r>
  <r>
    <x v="7885"/>
    <x v="2"/>
    <x v="2"/>
    <x v="2"/>
    <x v="1"/>
    <x v="4"/>
    <n v="1935.1"/>
    <n v="34.831799999999994"/>
    <n v="5"/>
    <n v="9675.5"/>
    <x v="7882"/>
    <n v="3.01"/>
    <n v="3034"/>
    <x v="34"/>
    <x v="8"/>
    <x v="8"/>
    <x v="8"/>
    <x v="9"/>
  </r>
  <r>
    <x v="7886"/>
    <x v="9"/>
    <x v="1"/>
    <x v="9"/>
    <x v="0"/>
    <x v="1"/>
    <n v="15039.46"/>
    <n v="270.71027999999995"/>
    <n v="1"/>
    <n v="15039.46"/>
    <x v="7883"/>
    <n v="1.57"/>
    <n v="2543"/>
    <x v="332"/>
    <x v="5"/>
    <x v="5"/>
    <x v="5"/>
    <x v="28"/>
  </r>
  <r>
    <x v="7887"/>
    <x v="3"/>
    <x v="3"/>
    <x v="3"/>
    <x v="1"/>
    <x v="5"/>
    <n v="1982.18"/>
    <n v="35.67924"/>
    <n v="4"/>
    <n v="7928.72"/>
    <x v="7884"/>
    <n v="4.67"/>
    <n v="3927"/>
    <x v="262"/>
    <x v="11"/>
    <x v="11"/>
    <x v="11"/>
    <x v="26"/>
  </r>
  <r>
    <x v="7888"/>
    <x v="4"/>
    <x v="0"/>
    <x v="4"/>
    <x v="2"/>
    <x v="1"/>
    <n v="8441.06"/>
    <n v="151.93907999999999"/>
    <n v="4"/>
    <n v="33764.239999999998"/>
    <x v="7885"/>
    <n v="2.0499999999999998"/>
    <n v="2386"/>
    <x v="24"/>
    <x v="4"/>
    <x v="4"/>
    <x v="4"/>
    <x v="18"/>
  </r>
  <r>
    <x v="7889"/>
    <x v="8"/>
    <x v="3"/>
    <x v="8"/>
    <x v="0"/>
    <x v="1"/>
    <n v="9515.66"/>
    <n v="171.28187999999997"/>
    <n v="4"/>
    <n v="38062.639999999999"/>
    <x v="7886"/>
    <n v="2.35"/>
    <n v="4809"/>
    <x v="252"/>
    <x v="1"/>
    <x v="1"/>
    <x v="1"/>
    <x v="12"/>
  </r>
  <r>
    <x v="7890"/>
    <x v="3"/>
    <x v="3"/>
    <x v="3"/>
    <x v="2"/>
    <x v="5"/>
    <n v="17026.099999999999"/>
    <n v="306.46979999999996"/>
    <n v="3"/>
    <n v="51078.3"/>
    <x v="7887"/>
    <n v="3.96"/>
    <n v="3813"/>
    <x v="307"/>
    <x v="2"/>
    <x v="2"/>
    <x v="2"/>
    <x v="10"/>
  </r>
  <r>
    <x v="7891"/>
    <x v="1"/>
    <x v="1"/>
    <x v="1"/>
    <x v="0"/>
    <x v="0"/>
    <n v="2096.02"/>
    <n v="37.728359999999995"/>
    <n v="2"/>
    <n v="4192.04"/>
    <x v="7888"/>
    <n v="3.02"/>
    <n v="696"/>
    <x v="193"/>
    <x v="7"/>
    <x v="7"/>
    <x v="7"/>
    <x v="2"/>
  </r>
  <r>
    <x v="7892"/>
    <x v="3"/>
    <x v="3"/>
    <x v="3"/>
    <x v="1"/>
    <x v="2"/>
    <n v="604.9"/>
    <n v="10.888199999999999"/>
    <n v="4"/>
    <n v="2419.6"/>
    <x v="7889"/>
    <n v="3.38"/>
    <n v="2432"/>
    <x v="53"/>
    <x v="4"/>
    <x v="4"/>
    <x v="4"/>
    <x v="21"/>
  </r>
  <r>
    <x v="7893"/>
    <x v="5"/>
    <x v="1"/>
    <x v="5"/>
    <x v="0"/>
    <x v="4"/>
    <n v="8483.67"/>
    <n v="152.70605999999998"/>
    <n v="1"/>
    <n v="8483.67"/>
    <x v="7890"/>
    <n v="2.06"/>
    <n v="4899"/>
    <x v="182"/>
    <x v="9"/>
    <x v="9"/>
    <x v="9"/>
    <x v="30"/>
  </r>
  <r>
    <x v="7894"/>
    <x v="1"/>
    <x v="1"/>
    <x v="1"/>
    <x v="1"/>
    <x v="2"/>
    <n v="1480.87"/>
    <n v="26.655659999999997"/>
    <n v="3"/>
    <n v="4442.6099999999997"/>
    <x v="7891"/>
    <n v="3.59"/>
    <n v="4722"/>
    <x v="159"/>
    <x v="7"/>
    <x v="7"/>
    <x v="7"/>
    <x v="19"/>
  </r>
  <r>
    <x v="7895"/>
    <x v="8"/>
    <x v="3"/>
    <x v="8"/>
    <x v="2"/>
    <x v="5"/>
    <n v="5640.71"/>
    <n v="101.53277999999999"/>
    <n v="2"/>
    <n v="11281.42"/>
    <x v="7892"/>
    <n v="2.13"/>
    <n v="2540"/>
    <x v="340"/>
    <x v="3"/>
    <x v="3"/>
    <x v="3"/>
    <x v="13"/>
  </r>
  <r>
    <x v="7896"/>
    <x v="0"/>
    <x v="0"/>
    <x v="0"/>
    <x v="1"/>
    <x v="5"/>
    <n v="19001.5"/>
    <n v="342.02699999999999"/>
    <n v="2"/>
    <n v="38003"/>
    <x v="7893"/>
    <n v="2.62"/>
    <n v="4535"/>
    <x v="337"/>
    <x v="9"/>
    <x v="9"/>
    <x v="9"/>
    <x v="17"/>
  </r>
  <r>
    <x v="7897"/>
    <x v="7"/>
    <x v="0"/>
    <x v="7"/>
    <x v="1"/>
    <x v="1"/>
    <n v="276.83999999999997"/>
    <n v="4.9831199999999995"/>
    <n v="1"/>
    <n v="276.83999999999997"/>
    <x v="7894"/>
    <n v="3.79"/>
    <n v="4446"/>
    <x v="208"/>
    <x v="0"/>
    <x v="0"/>
    <x v="0"/>
    <x v="26"/>
  </r>
  <r>
    <x v="7898"/>
    <x v="2"/>
    <x v="2"/>
    <x v="2"/>
    <x v="1"/>
    <x v="3"/>
    <n v="3006.54"/>
    <n v="54.117719999999998"/>
    <n v="3"/>
    <n v="9019.6200000000008"/>
    <x v="7895"/>
    <n v="1.28"/>
    <n v="240"/>
    <x v="267"/>
    <x v="2"/>
    <x v="2"/>
    <x v="2"/>
    <x v="23"/>
  </r>
  <r>
    <x v="7899"/>
    <x v="0"/>
    <x v="0"/>
    <x v="0"/>
    <x v="2"/>
    <x v="3"/>
    <n v="737.46"/>
    <n v="13.274279999999999"/>
    <n v="5"/>
    <n v="3687.3"/>
    <x v="7896"/>
    <n v="2.97"/>
    <n v="955"/>
    <x v="45"/>
    <x v="0"/>
    <x v="0"/>
    <x v="0"/>
    <x v="15"/>
  </r>
  <r>
    <x v="7900"/>
    <x v="6"/>
    <x v="4"/>
    <x v="6"/>
    <x v="2"/>
    <x v="4"/>
    <n v="11910.01"/>
    <n v="214.38018"/>
    <n v="2"/>
    <n v="23820.02"/>
    <x v="7897"/>
    <n v="2.29"/>
    <n v="1157"/>
    <x v="200"/>
    <x v="2"/>
    <x v="2"/>
    <x v="2"/>
    <x v="19"/>
  </r>
  <r>
    <x v="7901"/>
    <x v="6"/>
    <x v="4"/>
    <x v="6"/>
    <x v="0"/>
    <x v="0"/>
    <n v="11755.45"/>
    <n v="211.59809999999999"/>
    <n v="3"/>
    <n v="35266.35"/>
    <x v="7898"/>
    <n v="2.36"/>
    <n v="1718"/>
    <x v="308"/>
    <x v="11"/>
    <x v="11"/>
    <x v="11"/>
    <x v="8"/>
  </r>
  <r>
    <x v="7902"/>
    <x v="4"/>
    <x v="0"/>
    <x v="4"/>
    <x v="0"/>
    <x v="3"/>
    <n v="7975.77"/>
    <n v="143.56386000000001"/>
    <n v="2"/>
    <n v="15951.54"/>
    <x v="7899"/>
    <n v="4.95"/>
    <n v="117"/>
    <x v="0"/>
    <x v="0"/>
    <x v="0"/>
    <x v="0"/>
    <x v="0"/>
  </r>
  <r>
    <x v="7903"/>
    <x v="2"/>
    <x v="2"/>
    <x v="2"/>
    <x v="2"/>
    <x v="1"/>
    <n v="9835.25"/>
    <n v="177.03449999999998"/>
    <n v="5"/>
    <n v="49176.25"/>
    <x v="7900"/>
    <n v="4.04"/>
    <n v="2607"/>
    <x v="126"/>
    <x v="5"/>
    <x v="5"/>
    <x v="5"/>
    <x v="24"/>
  </r>
  <r>
    <x v="7904"/>
    <x v="8"/>
    <x v="3"/>
    <x v="8"/>
    <x v="1"/>
    <x v="0"/>
    <n v="9227.56"/>
    <n v="166.09607999999997"/>
    <n v="4"/>
    <n v="36910.239999999998"/>
    <x v="7901"/>
    <n v="2.39"/>
    <n v="2418"/>
    <x v="295"/>
    <x v="7"/>
    <x v="7"/>
    <x v="7"/>
    <x v="6"/>
  </r>
  <r>
    <x v="7905"/>
    <x v="9"/>
    <x v="1"/>
    <x v="9"/>
    <x v="0"/>
    <x v="0"/>
    <n v="19448.77"/>
    <n v="350.07785999999999"/>
    <n v="3"/>
    <n v="58346.31"/>
    <x v="7902"/>
    <n v="1.07"/>
    <n v="3717"/>
    <x v="24"/>
    <x v="4"/>
    <x v="4"/>
    <x v="4"/>
    <x v="18"/>
  </r>
  <r>
    <x v="7906"/>
    <x v="2"/>
    <x v="2"/>
    <x v="2"/>
    <x v="0"/>
    <x v="4"/>
    <n v="3426.38"/>
    <n v="61.674839999999996"/>
    <n v="1"/>
    <n v="3426.38"/>
    <x v="7903"/>
    <n v="3.49"/>
    <n v="3843"/>
    <x v="253"/>
    <x v="6"/>
    <x v="6"/>
    <x v="6"/>
    <x v="10"/>
  </r>
  <r>
    <x v="7907"/>
    <x v="2"/>
    <x v="2"/>
    <x v="2"/>
    <x v="1"/>
    <x v="4"/>
    <n v="10845.99"/>
    <n v="195.22781999999998"/>
    <n v="2"/>
    <n v="21691.98"/>
    <x v="7904"/>
    <n v="1.62"/>
    <n v="1629"/>
    <x v="14"/>
    <x v="3"/>
    <x v="3"/>
    <x v="3"/>
    <x v="0"/>
  </r>
  <r>
    <x v="7908"/>
    <x v="4"/>
    <x v="0"/>
    <x v="4"/>
    <x v="0"/>
    <x v="1"/>
    <n v="480.3"/>
    <n v="8.6454000000000004"/>
    <n v="1"/>
    <n v="480.3"/>
    <x v="7905"/>
    <n v="2.7"/>
    <n v="4317"/>
    <x v="292"/>
    <x v="8"/>
    <x v="8"/>
    <x v="8"/>
    <x v="22"/>
  </r>
  <r>
    <x v="7909"/>
    <x v="3"/>
    <x v="3"/>
    <x v="3"/>
    <x v="2"/>
    <x v="5"/>
    <n v="14207.72"/>
    <n v="255.73895999999996"/>
    <n v="3"/>
    <n v="42623.16"/>
    <x v="7906"/>
    <n v="3.35"/>
    <n v="1971"/>
    <x v="143"/>
    <x v="8"/>
    <x v="8"/>
    <x v="8"/>
    <x v="7"/>
  </r>
  <r>
    <x v="7910"/>
    <x v="0"/>
    <x v="0"/>
    <x v="0"/>
    <x v="1"/>
    <x v="3"/>
    <n v="9743.1200000000008"/>
    <n v="175.37616"/>
    <n v="4"/>
    <n v="38972.480000000003"/>
    <x v="7907"/>
    <n v="3.66"/>
    <n v="4114"/>
    <x v="240"/>
    <x v="2"/>
    <x v="2"/>
    <x v="2"/>
    <x v="28"/>
  </r>
  <r>
    <x v="7911"/>
    <x v="5"/>
    <x v="1"/>
    <x v="5"/>
    <x v="1"/>
    <x v="3"/>
    <n v="6107.68"/>
    <n v="109.93823999999999"/>
    <n v="4"/>
    <n v="24430.720000000001"/>
    <x v="7908"/>
    <n v="2.46"/>
    <n v="2660"/>
    <x v="193"/>
    <x v="7"/>
    <x v="7"/>
    <x v="7"/>
    <x v="2"/>
  </r>
  <r>
    <x v="7912"/>
    <x v="2"/>
    <x v="2"/>
    <x v="2"/>
    <x v="2"/>
    <x v="0"/>
    <n v="18479.71"/>
    <n v="332.63477999999998"/>
    <n v="3"/>
    <n v="55439.13"/>
    <x v="7909"/>
    <n v="3.77"/>
    <n v="3543"/>
    <x v="131"/>
    <x v="11"/>
    <x v="11"/>
    <x v="11"/>
    <x v="2"/>
  </r>
  <r>
    <x v="7913"/>
    <x v="5"/>
    <x v="1"/>
    <x v="5"/>
    <x v="0"/>
    <x v="5"/>
    <n v="262.57"/>
    <n v="4.7262599999999999"/>
    <n v="5"/>
    <n v="1312.85"/>
    <x v="7910"/>
    <n v="3.76"/>
    <n v="3427"/>
    <x v="351"/>
    <x v="11"/>
    <x v="11"/>
    <x v="11"/>
    <x v="3"/>
  </r>
  <r>
    <x v="7914"/>
    <x v="9"/>
    <x v="1"/>
    <x v="9"/>
    <x v="2"/>
    <x v="3"/>
    <n v="16875.73"/>
    <n v="303.76313999999996"/>
    <n v="2"/>
    <n v="33751.46"/>
    <x v="7911"/>
    <n v="4.5199999999999996"/>
    <n v="1158"/>
    <x v="236"/>
    <x v="4"/>
    <x v="4"/>
    <x v="4"/>
    <x v="2"/>
  </r>
  <r>
    <x v="7915"/>
    <x v="6"/>
    <x v="4"/>
    <x v="6"/>
    <x v="2"/>
    <x v="3"/>
    <n v="16065.11"/>
    <n v="289.17197999999996"/>
    <n v="3"/>
    <n v="48195.33"/>
    <x v="7912"/>
    <n v="3.33"/>
    <n v="2860"/>
    <x v="244"/>
    <x v="3"/>
    <x v="3"/>
    <x v="3"/>
    <x v="22"/>
  </r>
  <r>
    <x v="7916"/>
    <x v="4"/>
    <x v="0"/>
    <x v="4"/>
    <x v="0"/>
    <x v="0"/>
    <n v="18600.78"/>
    <n v="334.81403999999998"/>
    <n v="5"/>
    <n v="93003.9"/>
    <x v="7913"/>
    <n v="3.1"/>
    <n v="2308"/>
    <x v="53"/>
    <x v="4"/>
    <x v="4"/>
    <x v="4"/>
    <x v="21"/>
  </r>
  <r>
    <x v="7917"/>
    <x v="5"/>
    <x v="1"/>
    <x v="5"/>
    <x v="0"/>
    <x v="0"/>
    <n v="6362.28"/>
    <n v="114.52103999999999"/>
    <n v="2"/>
    <n v="12724.56"/>
    <x v="7914"/>
    <n v="2.04"/>
    <n v="3603"/>
    <x v="141"/>
    <x v="0"/>
    <x v="0"/>
    <x v="0"/>
    <x v="27"/>
  </r>
  <r>
    <x v="7918"/>
    <x v="7"/>
    <x v="0"/>
    <x v="7"/>
    <x v="0"/>
    <x v="1"/>
    <n v="18011.45"/>
    <n v="324.20609999999999"/>
    <n v="3"/>
    <n v="54034.35"/>
    <x v="7915"/>
    <n v="2.16"/>
    <n v="3073"/>
    <x v="347"/>
    <x v="1"/>
    <x v="1"/>
    <x v="1"/>
    <x v="3"/>
  </r>
  <r>
    <x v="7919"/>
    <x v="6"/>
    <x v="4"/>
    <x v="6"/>
    <x v="2"/>
    <x v="3"/>
    <n v="2422.23"/>
    <n v="43.600139999999996"/>
    <n v="1"/>
    <n v="2422.23"/>
    <x v="7916"/>
    <n v="3.73"/>
    <n v="2503"/>
    <x v="210"/>
    <x v="9"/>
    <x v="9"/>
    <x v="9"/>
    <x v="0"/>
  </r>
  <r>
    <x v="7920"/>
    <x v="8"/>
    <x v="3"/>
    <x v="8"/>
    <x v="0"/>
    <x v="1"/>
    <n v="6944.69"/>
    <n v="125.00441999999998"/>
    <n v="4"/>
    <n v="27778.76"/>
    <x v="7917"/>
    <n v="4.53"/>
    <n v="2861"/>
    <x v="27"/>
    <x v="9"/>
    <x v="9"/>
    <x v="9"/>
    <x v="1"/>
  </r>
  <r>
    <x v="7921"/>
    <x v="8"/>
    <x v="3"/>
    <x v="8"/>
    <x v="0"/>
    <x v="2"/>
    <n v="9108.92"/>
    <n v="163.96055999999999"/>
    <n v="4"/>
    <n v="36435.68"/>
    <x v="7918"/>
    <n v="1.1000000000000001"/>
    <n v="1055"/>
    <x v="230"/>
    <x v="7"/>
    <x v="7"/>
    <x v="7"/>
    <x v="8"/>
  </r>
  <r>
    <x v="7922"/>
    <x v="6"/>
    <x v="4"/>
    <x v="6"/>
    <x v="0"/>
    <x v="3"/>
    <n v="18950.82"/>
    <n v="341.11475999999999"/>
    <n v="3"/>
    <n v="56852.46"/>
    <x v="7919"/>
    <n v="4.34"/>
    <n v="1760"/>
    <x v="355"/>
    <x v="10"/>
    <x v="10"/>
    <x v="10"/>
    <x v="6"/>
  </r>
  <r>
    <x v="7923"/>
    <x v="3"/>
    <x v="3"/>
    <x v="3"/>
    <x v="2"/>
    <x v="5"/>
    <n v="15642.99"/>
    <n v="281.57381999999996"/>
    <n v="4"/>
    <n v="62571.96"/>
    <x v="7920"/>
    <n v="4.4800000000000004"/>
    <n v="4294"/>
    <x v="285"/>
    <x v="9"/>
    <x v="9"/>
    <x v="9"/>
    <x v="10"/>
  </r>
  <r>
    <x v="7924"/>
    <x v="6"/>
    <x v="4"/>
    <x v="6"/>
    <x v="2"/>
    <x v="1"/>
    <n v="19922.68"/>
    <n v="358.60823999999997"/>
    <n v="2"/>
    <n v="39845.360000000001"/>
    <x v="7921"/>
    <n v="2.41"/>
    <n v="4294"/>
    <x v="101"/>
    <x v="2"/>
    <x v="2"/>
    <x v="2"/>
    <x v="4"/>
  </r>
  <r>
    <x v="7925"/>
    <x v="0"/>
    <x v="0"/>
    <x v="0"/>
    <x v="0"/>
    <x v="3"/>
    <n v="18979.23"/>
    <n v="341.62613999999996"/>
    <n v="2"/>
    <n v="37958.46"/>
    <x v="7922"/>
    <n v="3.03"/>
    <n v="4165"/>
    <x v="29"/>
    <x v="5"/>
    <x v="5"/>
    <x v="5"/>
    <x v="19"/>
  </r>
  <r>
    <x v="7926"/>
    <x v="3"/>
    <x v="3"/>
    <x v="3"/>
    <x v="1"/>
    <x v="4"/>
    <n v="4268.88"/>
    <n v="76.839839999999995"/>
    <n v="2"/>
    <n v="8537.76"/>
    <x v="7923"/>
    <n v="2.93"/>
    <n v="4115"/>
    <x v="204"/>
    <x v="11"/>
    <x v="11"/>
    <x v="11"/>
    <x v="18"/>
  </r>
  <r>
    <x v="7927"/>
    <x v="0"/>
    <x v="0"/>
    <x v="0"/>
    <x v="0"/>
    <x v="1"/>
    <n v="7905.16"/>
    <n v="142.29288"/>
    <n v="2"/>
    <n v="15810.32"/>
    <x v="7924"/>
    <n v="3.05"/>
    <n v="4861"/>
    <x v="340"/>
    <x v="3"/>
    <x v="3"/>
    <x v="3"/>
    <x v="13"/>
  </r>
  <r>
    <x v="7928"/>
    <x v="6"/>
    <x v="4"/>
    <x v="6"/>
    <x v="2"/>
    <x v="1"/>
    <n v="7998.34"/>
    <n v="143.97011999999998"/>
    <n v="1"/>
    <n v="7998.34"/>
    <x v="7925"/>
    <n v="1.06"/>
    <n v="1011"/>
    <x v="231"/>
    <x v="1"/>
    <x v="1"/>
    <x v="1"/>
    <x v="8"/>
  </r>
  <r>
    <x v="7929"/>
    <x v="5"/>
    <x v="1"/>
    <x v="5"/>
    <x v="1"/>
    <x v="2"/>
    <n v="6367.87"/>
    <n v="114.62165999999999"/>
    <n v="4"/>
    <n v="25471.48"/>
    <x v="7926"/>
    <n v="2.66"/>
    <n v="4049"/>
    <x v="41"/>
    <x v="6"/>
    <x v="6"/>
    <x v="6"/>
    <x v="19"/>
  </r>
  <r>
    <x v="7930"/>
    <x v="5"/>
    <x v="1"/>
    <x v="5"/>
    <x v="1"/>
    <x v="4"/>
    <n v="9463.9500000000007"/>
    <n v="170.3511"/>
    <n v="5"/>
    <n v="47319.75"/>
    <x v="7927"/>
    <n v="3.8"/>
    <n v="3526"/>
    <x v="51"/>
    <x v="8"/>
    <x v="8"/>
    <x v="8"/>
    <x v="12"/>
  </r>
  <r>
    <x v="7931"/>
    <x v="7"/>
    <x v="0"/>
    <x v="7"/>
    <x v="2"/>
    <x v="0"/>
    <n v="10396.200000000001"/>
    <n v="187.13159999999999"/>
    <n v="4"/>
    <n v="41584.800000000003"/>
    <x v="7928"/>
    <n v="2.65"/>
    <n v="764"/>
    <x v="195"/>
    <x v="1"/>
    <x v="1"/>
    <x v="1"/>
    <x v="18"/>
  </r>
  <r>
    <x v="7932"/>
    <x v="3"/>
    <x v="3"/>
    <x v="3"/>
    <x v="2"/>
    <x v="1"/>
    <n v="1973.74"/>
    <n v="35.527319999999996"/>
    <n v="2"/>
    <n v="3947.48"/>
    <x v="7929"/>
    <n v="1.06"/>
    <n v="364"/>
    <x v="57"/>
    <x v="2"/>
    <x v="2"/>
    <x v="2"/>
    <x v="21"/>
  </r>
  <r>
    <x v="7933"/>
    <x v="4"/>
    <x v="0"/>
    <x v="4"/>
    <x v="1"/>
    <x v="5"/>
    <n v="16849.93"/>
    <n v="303.29874000000001"/>
    <n v="5"/>
    <n v="84249.65"/>
    <x v="7930"/>
    <n v="1.57"/>
    <n v="4970"/>
    <x v="349"/>
    <x v="9"/>
    <x v="9"/>
    <x v="9"/>
    <x v="15"/>
  </r>
  <r>
    <x v="7934"/>
    <x v="5"/>
    <x v="1"/>
    <x v="5"/>
    <x v="0"/>
    <x v="0"/>
    <n v="2435.59"/>
    <n v="43.840620000000001"/>
    <n v="3"/>
    <n v="7306.77"/>
    <x v="7931"/>
    <n v="3.7"/>
    <n v="3508"/>
    <x v="336"/>
    <x v="7"/>
    <x v="7"/>
    <x v="7"/>
    <x v="15"/>
  </r>
  <r>
    <x v="7935"/>
    <x v="3"/>
    <x v="3"/>
    <x v="3"/>
    <x v="1"/>
    <x v="3"/>
    <n v="13102.22"/>
    <n v="235.83995999999996"/>
    <n v="5"/>
    <n v="65511.1"/>
    <x v="7932"/>
    <n v="3.94"/>
    <n v="1732"/>
    <x v="215"/>
    <x v="6"/>
    <x v="6"/>
    <x v="6"/>
    <x v="11"/>
  </r>
  <r>
    <x v="7936"/>
    <x v="2"/>
    <x v="2"/>
    <x v="2"/>
    <x v="1"/>
    <x v="0"/>
    <n v="9078.43"/>
    <n v="163.41173999999998"/>
    <n v="4"/>
    <n v="36313.72"/>
    <x v="7933"/>
    <n v="3.78"/>
    <n v="288"/>
    <x v="205"/>
    <x v="1"/>
    <x v="1"/>
    <x v="1"/>
    <x v="27"/>
  </r>
  <r>
    <x v="7937"/>
    <x v="9"/>
    <x v="1"/>
    <x v="9"/>
    <x v="2"/>
    <x v="0"/>
    <n v="4730.9399999999996"/>
    <n v="85.156919999999985"/>
    <n v="1"/>
    <n v="4730.9399999999996"/>
    <x v="7934"/>
    <n v="3.38"/>
    <n v="1723"/>
    <x v="109"/>
    <x v="11"/>
    <x v="11"/>
    <x v="11"/>
    <x v="11"/>
  </r>
  <r>
    <x v="7938"/>
    <x v="6"/>
    <x v="4"/>
    <x v="6"/>
    <x v="0"/>
    <x v="4"/>
    <n v="14662.77"/>
    <n v="263.92985999999996"/>
    <n v="3"/>
    <n v="43988.31"/>
    <x v="7935"/>
    <n v="4.6100000000000003"/>
    <n v="3246"/>
    <x v="177"/>
    <x v="8"/>
    <x v="8"/>
    <x v="8"/>
    <x v="20"/>
  </r>
  <r>
    <x v="7939"/>
    <x v="9"/>
    <x v="1"/>
    <x v="9"/>
    <x v="2"/>
    <x v="1"/>
    <n v="17658.28"/>
    <n v="317.84903999999995"/>
    <n v="3"/>
    <n v="52974.84"/>
    <x v="7936"/>
    <n v="2.27"/>
    <n v="4073"/>
    <x v="9"/>
    <x v="5"/>
    <x v="5"/>
    <x v="5"/>
    <x v="9"/>
  </r>
  <r>
    <x v="7940"/>
    <x v="7"/>
    <x v="0"/>
    <x v="7"/>
    <x v="0"/>
    <x v="4"/>
    <n v="673.81"/>
    <n v="12.128579999999998"/>
    <n v="1"/>
    <n v="673.81"/>
    <x v="7937"/>
    <n v="3.02"/>
    <n v="1240"/>
    <x v="85"/>
    <x v="11"/>
    <x v="11"/>
    <x v="11"/>
    <x v="19"/>
  </r>
  <r>
    <x v="7941"/>
    <x v="2"/>
    <x v="2"/>
    <x v="2"/>
    <x v="1"/>
    <x v="4"/>
    <n v="5721.69"/>
    <n v="102.99041999999999"/>
    <n v="3"/>
    <n v="17165.07"/>
    <x v="7938"/>
    <n v="3.97"/>
    <n v="2118"/>
    <x v="45"/>
    <x v="0"/>
    <x v="0"/>
    <x v="0"/>
    <x v="15"/>
  </r>
  <r>
    <x v="7942"/>
    <x v="7"/>
    <x v="0"/>
    <x v="7"/>
    <x v="0"/>
    <x v="5"/>
    <n v="9765.7000000000007"/>
    <n v="175.7826"/>
    <n v="1"/>
    <n v="9765.7000000000007"/>
    <x v="7939"/>
    <n v="3.57"/>
    <n v="3708"/>
    <x v="248"/>
    <x v="1"/>
    <x v="1"/>
    <x v="1"/>
    <x v="7"/>
  </r>
  <r>
    <x v="7943"/>
    <x v="8"/>
    <x v="3"/>
    <x v="8"/>
    <x v="2"/>
    <x v="2"/>
    <n v="12222.97"/>
    <n v="220.01345999999998"/>
    <n v="3"/>
    <n v="36668.910000000003"/>
    <x v="7940"/>
    <n v="4.3"/>
    <n v="4383"/>
    <x v="230"/>
    <x v="7"/>
    <x v="7"/>
    <x v="7"/>
    <x v="8"/>
  </r>
  <r>
    <x v="7944"/>
    <x v="0"/>
    <x v="0"/>
    <x v="0"/>
    <x v="0"/>
    <x v="1"/>
    <n v="8961.4699999999993"/>
    <n v="161.30645999999999"/>
    <n v="1"/>
    <n v="8961.4699999999993"/>
    <x v="7941"/>
    <n v="1.29"/>
    <n v="128"/>
    <x v="33"/>
    <x v="0"/>
    <x v="0"/>
    <x v="0"/>
    <x v="9"/>
  </r>
  <r>
    <x v="7945"/>
    <x v="7"/>
    <x v="0"/>
    <x v="7"/>
    <x v="0"/>
    <x v="1"/>
    <n v="17103.330000000002"/>
    <n v="307.85993999999999"/>
    <n v="2"/>
    <n v="34206.660000000003"/>
    <x v="7942"/>
    <n v="3.41"/>
    <n v="1567"/>
    <x v="181"/>
    <x v="4"/>
    <x v="4"/>
    <x v="4"/>
    <x v="25"/>
  </r>
  <r>
    <x v="7946"/>
    <x v="3"/>
    <x v="3"/>
    <x v="3"/>
    <x v="2"/>
    <x v="3"/>
    <n v="19758.37"/>
    <n v="355.65065999999996"/>
    <n v="1"/>
    <n v="19758.37"/>
    <x v="7943"/>
    <n v="1.31"/>
    <n v="48"/>
    <x v="358"/>
    <x v="11"/>
    <x v="11"/>
    <x v="11"/>
    <x v="21"/>
  </r>
  <r>
    <x v="7947"/>
    <x v="7"/>
    <x v="0"/>
    <x v="7"/>
    <x v="0"/>
    <x v="1"/>
    <n v="9962.91"/>
    <n v="179.33237999999997"/>
    <n v="4"/>
    <n v="39851.64"/>
    <x v="7944"/>
    <n v="3.65"/>
    <n v="4554"/>
    <x v="175"/>
    <x v="3"/>
    <x v="3"/>
    <x v="3"/>
    <x v="9"/>
  </r>
  <r>
    <x v="7948"/>
    <x v="9"/>
    <x v="1"/>
    <x v="9"/>
    <x v="0"/>
    <x v="3"/>
    <n v="17006.13"/>
    <n v="306.11034000000001"/>
    <n v="3"/>
    <n v="51018.39"/>
    <x v="7945"/>
    <n v="3.76"/>
    <n v="902"/>
    <x v="78"/>
    <x v="0"/>
    <x v="0"/>
    <x v="0"/>
    <x v="12"/>
  </r>
  <r>
    <x v="7949"/>
    <x v="0"/>
    <x v="0"/>
    <x v="0"/>
    <x v="0"/>
    <x v="3"/>
    <n v="14601.97"/>
    <n v="262.83545999999996"/>
    <n v="3"/>
    <n v="43805.91"/>
    <x v="7946"/>
    <n v="2.98"/>
    <n v="4602"/>
    <x v="233"/>
    <x v="0"/>
    <x v="0"/>
    <x v="0"/>
    <x v="11"/>
  </r>
  <r>
    <x v="7950"/>
    <x v="7"/>
    <x v="0"/>
    <x v="7"/>
    <x v="2"/>
    <x v="3"/>
    <n v="3813.65"/>
    <n v="68.645699999999991"/>
    <n v="3"/>
    <n v="11440.95"/>
    <x v="7947"/>
    <n v="4.18"/>
    <n v="4446"/>
    <x v="23"/>
    <x v="6"/>
    <x v="6"/>
    <x v="6"/>
    <x v="17"/>
  </r>
  <r>
    <x v="7951"/>
    <x v="2"/>
    <x v="2"/>
    <x v="2"/>
    <x v="1"/>
    <x v="3"/>
    <n v="8355.5300000000007"/>
    <n v="150.39954"/>
    <n v="3"/>
    <n v="25066.59"/>
    <x v="7948"/>
    <n v="1.03"/>
    <n v="1222"/>
    <x v="114"/>
    <x v="3"/>
    <x v="3"/>
    <x v="3"/>
    <x v="28"/>
  </r>
  <r>
    <x v="7952"/>
    <x v="2"/>
    <x v="2"/>
    <x v="2"/>
    <x v="0"/>
    <x v="2"/>
    <n v="5162.6000000000004"/>
    <n v="92.9268"/>
    <n v="3"/>
    <n v="15487.8"/>
    <x v="7949"/>
    <n v="2.23"/>
    <n v="408"/>
    <x v="291"/>
    <x v="1"/>
    <x v="1"/>
    <x v="1"/>
    <x v="21"/>
  </r>
  <r>
    <x v="7953"/>
    <x v="3"/>
    <x v="3"/>
    <x v="3"/>
    <x v="2"/>
    <x v="5"/>
    <n v="5483.44"/>
    <n v="98.701919999999987"/>
    <n v="3"/>
    <n v="16450.32"/>
    <x v="7950"/>
    <n v="1.3"/>
    <n v="2949"/>
    <x v="315"/>
    <x v="10"/>
    <x v="10"/>
    <x v="10"/>
    <x v="3"/>
  </r>
  <r>
    <x v="7954"/>
    <x v="7"/>
    <x v="0"/>
    <x v="7"/>
    <x v="1"/>
    <x v="2"/>
    <n v="14386.11"/>
    <n v="258.94997999999998"/>
    <n v="5"/>
    <n v="71930.55"/>
    <x v="7951"/>
    <n v="2.66"/>
    <n v="1508"/>
    <x v="134"/>
    <x v="8"/>
    <x v="8"/>
    <x v="8"/>
    <x v="23"/>
  </r>
  <r>
    <x v="7955"/>
    <x v="6"/>
    <x v="4"/>
    <x v="6"/>
    <x v="1"/>
    <x v="2"/>
    <n v="10772.54"/>
    <n v="193.90572"/>
    <n v="1"/>
    <n v="10772.54"/>
    <x v="7952"/>
    <n v="2.2000000000000002"/>
    <n v="4292"/>
    <x v="12"/>
    <x v="7"/>
    <x v="7"/>
    <x v="7"/>
    <x v="12"/>
  </r>
  <r>
    <x v="7956"/>
    <x v="9"/>
    <x v="1"/>
    <x v="9"/>
    <x v="0"/>
    <x v="0"/>
    <n v="14043.77"/>
    <n v="252.78785999999999"/>
    <n v="4"/>
    <n v="56175.08"/>
    <x v="7953"/>
    <n v="3.19"/>
    <n v="3082"/>
    <x v="330"/>
    <x v="2"/>
    <x v="2"/>
    <x v="2"/>
    <x v="18"/>
  </r>
  <r>
    <x v="7957"/>
    <x v="5"/>
    <x v="1"/>
    <x v="5"/>
    <x v="0"/>
    <x v="4"/>
    <n v="19190.150000000001"/>
    <n v="345.42270000000002"/>
    <n v="3"/>
    <n v="57570.45"/>
    <x v="7954"/>
    <n v="2.16"/>
    <n v="1452"/>
    <x v="66"/>
    <x v="10"/>
    <x v="10"/>
    <x v="10"/>
    <x v="2"/>
  </r>
  <r>
    <x v="7958"/>
    <x v="0"/>
    <x v="0"/>
    <x v="0"/>
    <x v="2"/>
    <x v="4"/>
    <n v="4556.76"/>
    <n v="82.021680000000003"/>
    <n v="1"/>
    <n v="4556.76"/>
    <x v="7955"/>
    <n v="4.43"/>
    <n v="4340"/>
    <x v="223"/>
    <x v="2"/>
    <x v="2"/>
    <x v="2"/>
    <x v="16"/>
  </r>
  <r>
    <x v="7959"/>
    <x v="5"/>
    <x v="1"/>
    <x v="5"/>
    <x v="1"/>
    <x v="0"/>
    <n v="5504.52"/>
    <n v="99.081360000000004"/>
    <n v="2"/>
    <n v="11009.04"/>
    <x v="7956"/>
    <n v="2.35"/>
    <n v="3519"/>
    <x v="159"/>
    <x v="7"/>
    <x v="7"/>
    <x v="7"/>
    <x v="19"/>
  </r>
  <r>
    <x v="7960"/>
    <x v="3"/>
    <x v="3"/>
    <x v="3"/>
    <x v="0"/>
    <x v="5"/>
    <n v="12403.87"/>
    <n v="223.26965999999999"/>
    <n v="3"/>
    <n v="37211.61"/>
    <x v="7957"/>
    <n v="3.48"/>
    <n v="951"/>
    <x v="217"/>
    <x v="10"/>
    <x v="10"/>
    <x v="10"/>
    <x v="22"/>
  </r>
  <r>
    <x v="7961"/>
    <x v="4"/>
    <x v="0"/>
    <x v="4"/>
    <x v="2"/>
    <x v="0"/>
    <n v="15278.61"/>
    <n v="275.01497999999998"/>
    <n v="4"/>
    <n v="61114.44"/>
    <x v="7958"/>
    <n v="2.0499999999999998"/>
    <n v="2127"/>
    <x v="166"/>
    <x v="0"/>
    <x v="0"/>
    <x v="0"/>
    <x v="10"/>
  </r>
  <r>
    <x v="7962"/>
    <x v="2"/>
    <x v="2"/>
    <x v="2"/>
    <x v="1"/>
    <x v="1"/>
    <n v="123.14"/>
    <n v="2.21652"/>
    <n v="4"/>
    <n v="492.56"/>
    <x v="7959"/>
    <n v="3.12"/>
    <n v="794"/>
    <x v="343"/>
    <x v="3"/>
    <x v="3"/>
    <x v="3"/>
    <x v="10"/>
  </r>
  <r>
    <x v="7963"/>
    <x v="3"/>
    <x v="3"/>
    <x v="3"/>
    <x v="2"/>
    <x v="0"/>
    <n v="11216.25"/>
    <n v="201.89249999999998"/>
    <n v="2"/>
    <n v="22432.5"/>
    <x v="7960"/>
    <n v="2.02"/>
    <n v="3680"/>
    <x v="119"/>
    <x v="10"/>
    <x v="10"/>
    <x v="10"/>
    <x v="18"/>
  </r>
  <r>
    <x v="7964"/>
    <x v="7"/>
    <x v="0"/>
    <x v="7"/>
    <x v="2"/>
    <x v="5"/>
    <n v="16723.41"/>
    <n v="301.02137999999997"/>
    <n v="5"/>
    <n v="83617.05"/>
    <x v="7961"/>
    <n v="4.25"/>
    <n v="764"/>
    <x v="253"/>
    <x v="6"/>
    <x v="6"/>
    <x v="6"/>
    <x v="10"/>
  </r>
  <r>
    <x v="7965"/>
    <x v="1"/>
    <x v="1"/>
    <x v="1"/>
    <x v="1"/>
    <x v="3"/>
    <n v="10076.469999999999"/>
    <n v="181.37645999999998"/>
    <n v="1"/>
    <n v="10076.469999999999"/>
    <x v="7962"/>
    <n v="4.51"/>
    <n v="558"/>
    <x v="303"/>
    <x v="0"/>
    <x v="0"/>
    <x v="0"/>
    <x v="24"/>
  </r>
  <r>
    <x v="7966"/>
    <x v="1"/>
    <x v="1"/>
    <x v="1"/>
    <x v="2"/>
    <x v="1"/>
    <n v="1725.69"/>
    <n v="31.062419999999999"/>
    <n v="2"/>
    <n v="3451.38"/>
    <x v="7963"/>
    <n v="3.19"/>
    <n v="1338"/>
    <x v="11"/>
    <x v="2"/>
    <x v="2"/>
    <x v="2"/>
    <x v="11"/>
  </r>
  <r>
    <x v="7967"/>
    <x v="4"/>
    <x v="0"/>
    <x v="4"/>
    <x v="2"/>
    <x v="0"/>
    <n v="3040.77"/>
    <n v="54.733859999999993"/>
    <n v="5"/>
    <n v="15203.85"/>
    <x v="7964"/>
    <n v="4.4000000000000004"/>
    <n v="1636"/>
    <x v="292"/>
    <x v="8"/>
    <x v="8"/>
    <x v="8"/>
    <x v="22"/>
  </r>
  <r>
    <x v="7968"/>
    <x v="2"/>
    <x v="2"/>
    <x v="2"/>
    <x v="1"/>
    <x v="4"/>
    <n v="4895.07"/>
    <n v="88.111259999999987"/>
    <n v="1"/>
    <n v="4895.07"/>
    <x v="7965"/>
    <n v="1.79"/>
    <n v="1922"/>
    <x v="296"/>
    <x v="0"/>
    <x v="0"/>
    <x v="0"/>
    <x v="17"/>
  </r>
  <r>
    <x v="7969"/>
    <x v="7"/>
    <x v="0"/>
    <x v="7"/>
    <x v="1"/>
    <x v="2"/>
    <n v="13309.84"/>
    <n v="239.57711999999998"/>
    <n v="3"/>
    <n v="39929.519999999997"/>
    <x v="7966"/>
    <n v="4.0199999999999996"/>
    <n v="1433"/>
    <x v="187"/>
    <x v="3"/>
    <x v="3"/>
    <x v="3"/>
    <x v="21"/>
  </r>
  <r>
    <x v="7970"/>
    <x v="0"/>
    <x v="0"/>
    <x v="0"/>
    <x v="1"/>
    <x v="4"/>
    <n v="10595.78"/>
    <n v="190.72404"/>
    <n v="3"/>
    <n v="31787.34"/>
    <x v="7967"/>
    <n v="2.99"/>
    <n v="3248"/>
    <x v="279"/>
    <x v="8"/>
    <x v="8"/>
    <x v="8"/>
    <x v="3"/>
  </r>
  <r>
    <x v="7971"/>
    <x v="8"/>
    <x v="3"/>
    <x v="8"/>
    <x v="1"/>
    <x v="4"/>
    <n v="4309.3599999999997"/>
    <n v="77.568479999999994"/>
    <n v="3"/>
    <n v="12928.08"/>
    <x v="7968"/>
    <n v="2.48"/>
    <n v="3589"/>
    <x v="306"/>
    <x v="1"/>
    <x v="1"/>
    <x v="1"/>
    <x v="0"/>
  </r>
  <r>
    <x v="7972"/>
    <x v="0"/>
    <x v="0"/>
    <x v="0"/>
    <x v="1"/>
    <x v="1"/>
    <n v="17665.919999999998"/>
    <n v="317.98655999999994"/>
    <n v="3"/>
    <n v="52997.760000000002"/>
    <x v="7969"/>
    <n v="3.31"/>
    <n v="4362"/>
    <x v="13"/>
    <x v="8"/>
    <x v="8"/>
    <x v="8"/>
    <x v="13"/>
  </r>
  <r>
    <x v="7973"/>
    <x v="6"/>
    <x v="4"/>
    <x v="6"/>
    <x v="1"/>
    <x v="2"/>
    <n v="4474.66"/>
    <n v="80.543879999999987"/>
    <n v="2"/>
    <n v="8949.32"/>
    <x v="7970"/>
    <n v="4.32"/>
    <n v="429"/>
    <x v="44"/>
    <x v="3"/>
    <x v="3"/>
    <x v="3"/>
    <x v="15"/>
  </r>
  <r>
    <x v="7974"/>
    <x v="0"/>
    <x v="0"/>
    <x v="0"/>
    <x v="2"/>
    <x v="5"/>
    <n v="1881.21"/>
    <n v="33.861779999999996"/>
    <n v="2"/>
    <n v="3762.42"/>
    <x v="7971"/>
    <n v="1.85"/>
    <n v="4148"/>
    <x v="132"/>
    <x v="6"/>
    <x v="6"/>
    <x v="6"/>
    <x v="8"/>
  </r>
  <r>
    <x v="7975"/>
    <x v="8"/>
    <x v="3"/>
    <x v="8"/>
    <x v="1"/>
    <x v="1"/>
    <n v="12829.69"/>
    <n v="230.93441999999999"/>
    <n v="4"/>
    <n v="51318.76"/>
    <x v="7972"/>
    <n v="3.71"/>
    <n v="2181"/>
    <x v="231"/>
    <x v="1"/>
    <x v="1"/>
    <x v="1"/>
    <x v="8"/>
  </r>
  <r>
    <x v="7976"/>
    <x v="1"/>
    <x v="1"/>
    <x v="1"/>
    <x v="1"/>
    <x v="2"/>
    <n v="13322.83"/>
    <n v="239.81093999999999"/>
    <n v="3"/>
    <n v="39968.49"/>
    <x v="7973"/>
    <n v="1.1499999999999999"/>
    <n v="1674"/>
    <x v="262"/>
    <x v="11"/>
    <x v="11"/>
    <x v="11"/>
    <x v="26"/>
  </r>
  <r>
    <x v="7977"/>
    <x v="4"/>
    <x v="0"/>
    <x v="4"/>
    <x v="1"/>
    <x v="1"/>
    <n v="17276.060000000001"/>
    <n v="310.96908000000002"/>
    <n v="1"/>
    <n v="17276.060000000001"/>
    <x v="7974"/>
    <n v="3.01"/>
    <n v="4324"/>
    <x v="14"/>
    <x v="3"/>
    <x v="3"/>
    <x v="3"/>
    <x v="0"/>
  </r>
  <r>
    <x v="7978"/>
    <x v="3"/>
    <x v="3"/>
    <x v="3"/>
    <x v="0"/>
    <x v="0"/>
    <n v="17550.11"/>
    <n v="315.90197999999998"/>
    <n v="2"/>
    <n v="35100.22"/>
    <x v="7975"/>
    <n v="1.87"/>
    <n v="1419"/>
    <x v="355"/>
    <x v="10"/>
    <x v="10"/>
    <x v="10"/>
    <x v="6"/>
  </r>
  <r>
    <x v="7979"/>
    <x v="8"/>
    <x v="3"/>
    <x v="8"/>
    <x v="2"/>
    <x v="2"/>
    <n v="1731.03"/>
    <n v="31.158539999999999"/>
    <n v="2"/>
    <n v="3462.06"/>
    <x v="7976"/>
    <n v="2.56"/>
    <n v="3226"/>
    <x v="75"/>
    <x v="1"/>
    <x v="1"/>
    <x v="1"/>
    <x v="17"/>
  </r>
  <r>
    <x v="7980"/>
    <x v="9"/>
    <x v="1"/>
    <x v="9"/>
    <x v="1"/>
    <x v="1"/>
    <n v="16236.33"/>
    <n v="292.25394"/>
    <n v="2"/>
    <n v="32472.66"/>
    <x v="7977"/>
    <n v="3.46"/>
    <n v="1432"/>
    <x v="201"/>
    <x v="2"/>
    <x v="2"/>
    <x v="2"/>
    <x v="8"/>
  </r>
  <r>
    <x v="7981"/>
    <x v="9"/>
    <x v="1"/>
    <x v="9"/>
    <x v="2"/>
    <x v="1"/>
    <n v="14096.4"/>
    <n v="253.73519999999996"/>
    <n v="5"/>
    <n v="70482"/>
    <x v="7978"/>
    <n v="3.79"/>
    <n v="3376"/>
    <x v="161"/>
    <x v="10"/>
    <x v="10"/>
    <x v="10"/>
    <x v="1"/>
  </r>
  <r>
    <x v="7982"/>
    <x v="8"/>
    <x v="3"/>
    <x v="8"/>
    <x v="2"/>
    <x v="0"/>
    <n v="19369.63"/>
    <n v="348.65334000000001"/>
    <n v="5"/>
    <n v="96848.15"/>
    <x v="7979"/>
    <n v="1.78"/>
    <n v="4128"/>
    <x v="271"/>
    <x v="6"/>
    <x v="6"/>
    <x v="6"/>
    <x v="26"/>
  </r>
  <r>
    <x v="7983"/>
    <x v="1"/>
    <x v="1"/>
    <x v="1"/>
    <x v="1"/>
    <x v="3"/>
    <n v="14872.69"/>
    <n v="267.70841999999999"/>
    <n v="2"/>
    <n v="29745.38"/>
    <x v="7980"/>
    <n v="4.5"/>
    <n v="1186"/>
    <x v="48"/>
    <x v="6"/>
    <x v="6"/>
    <x v="6"/>
    <x v="27"/>
  </r>
  <r>
    <x v="7984"/>
    <x v="0"/>
    <x v="0"/>
    <x v="0"/>
    <x v="0"/>
    <x v="2"/>
    <n v="8983.36"/>
    <n v="161.70048"/>
    <n v="4"/>
    <n v="35933.440000000002"/>
    <x v="7981"/>
    <n v="4.04"/>
    <n v="4965"/>
    <x v="159"/>
    <x v="7"/>
    <x v="7"/>
    <x v="7"/>
    <x v="19"/>
  </r>
  <r>
    <x v="7985"/>
    <x v="9"/>
    <x v="1"/>
    <x v="9"/>
    <x v="1"/>
    <x v="4"/>
    <n v="19477.919999999998"/>
    <n v="350.60255999999993"/>
    <n v="3"/>
    <n v="58433.760000000002"/>
    <x v="7982"/>
    <n v="3.62"/>
    <n v="3582"/>
    <x v="229"/>
    <x v="2"/>
    <x v="2"/>
    <x v="2"/>
    <x v="22"/>
  </r>
  <r>
    <x v="7986"/>
    <x v="1"/>
    <x v="1"/>
    <x v="1"/>
    <x v="2"/>
    <x v="0"/>
    <n v="12568.88"/>
    <n v="226.23983999999996"/>
    <n v="2"/>
    <n v="25137.759999999998"/>
    <x v="7983"/>
    <n v="2.11"/>
    <n v="4965"/>
    <x v="4"/>
    <x v="4"/>
    <x v="4"/>
    <x v="4"/>
    <x v="4"/>
  </r>
  <r>
    <x v="7987"/>
    <x v="7"/>
    <x v="0"/>
    <x v="7"/>
    <x v="2"/>
    <x v="3"/>
    <n v="13885.93"/>
    <n v="249.94673999999998"/>
    <n v="2"/>
    <n v="27771.86"/>
    <x v="7984"/>
    <n v="3.87"/>
    <n v="3917"/>
    <x v="91"/>
    <x v="8"/>
    <x v="8"/>
    <x v="8"/>
    <x v="8"/>
  </r>
  <r>
    <x v="7988"/>
    <x v="1"/>
    <x v="1"/>
    <x v="1"/>
    <x v="1"/>
    <x v="3"/>
    <n v="11705.99"/>
    <n v="210.70781999999997"/>
    <n v="1"/>
    <n v="11705.99"/>
    <x v="7985"/>
    <n v="4.41"/>
    <n v="1185"/>
    <x v="3"/>
    <x v="3"/>
    <x v="3"/>
    <x v="3"/>
    <x v="3"/>
  </r>
  <r>
    <x v="7989"/>
    <x v="0"/>
    <x v="0"/>
    <x v="0"/>
    <x v="0"/>
    <x v="5"/>
    <n v="6700.26"/>
    <n v="120.60468"/>
    <n v="4"/>
    <n v="26801.040000000001"/>
    <x v="1955"/>
    <n v="2.1"/>
    <n v="2285"/>
    <x v="258"/>
    <x v="10"/>
    <x v="10"/>
    <x v="10"/>
    <x v="4"/>
  </r>
  <r>
    <x v="7990"/>
    <x v="7"/>
    <x v="0"/>
    <x v="7"/>
    <x v="1"/>
    <x v="2"/>
    <n v="16930.11"/>
    <n v="304.74198000000001"/>
    <n v="3"/>
    <n v="50790.33"/>
    <x v="7986"/>
    <n v="3.67"/>
    <n v="4353"/>
    <x v="185"/>
    <x v="0"/>
    <x v="0"/>
    <x v="0"/>
    <x v="6"/>
  </r>
  <r>
    <x v="7991"/>
    <x v="5"/>
    <x v="1"/>
    <x v="5"/>
    <x v="2"/>
    <x v="4"/>
    <n v="3958.79"/>
    <n v="71.258219999999994"/>
    <n v="4"/>
    <n v="15835.16"/>
    <x v="7987"/>
    <n v="2.88"/>
    <n v="568"/>
    <x v="133"/>
    <x v="10"/>
    <x v="10"/>
    <x v="10"/>
    <x v="29"/>
  </r>
  <r>
    <x v="7992"/>
    <x v="2"/>
    <x v="2"/>
    <x v="2"/>
    <x v="2"/>
    <x v="4"/>
    <n v="7499.62"/>
    <n v="134.99315999999999"/>
    <n v="2"/>
    <n v="14999.24"/>
    <x v="7988"/>
    <n v="3.06"/>
    <n v="2589"/>
    <x v="152"/>
    <x v="3"/>
    <x v="3"/>
    <x v="3"/>
    <x v="30"/>
  </r>
  <r>
    <x v="7993"/>
    <x v="6"/>
    <x v="4"/>
    <x v="6"/>
    <x v="0"/>
    <x v="4"/>
    <n v="4827.91"/>
    <n v="86.902379999999994"/>
    <n v="2"/>
    <n v="9655.82"/>
    <x v="7989"/>
    <n v="2.65"/>
    <n v="1012"/>
    <x v="124"/>
    <x v="11"/>
    <x v="11"/>
    <x v="11"/>
    <x v="24"/>
  </r>
  <r>
    <x v="7994"/>
    <x v="8"/>
    <x v="3"/>
    <x v="8"/>
    <x v="0"/>
    <x v="5"/>
    <n v="5874.44"/>
    <n v="105.73991999999998"/>
    <n v="2"/>
    <n v="11748.88"/>
    <x v="7990"/>
    <n v="2.38"/>
    <n v="3222"/>
    <x v="28"/>
    <x v="7"/>
    <x v="7"/>
    <x v="7"/>
    <x v="5"/>
  </r>
  <r>
    <x v="7995"/>
    <x v="2"/>
    <x v="2"/>
    <x v="2"/>
    <x v="2"/>
    <x v="5"/>
    <n v="13096.38"/>
    <n v="235.73483999999996"/>
    <n v="2"/>
    <n v="26192.76"/>
    <x v="7991"/>
    <n v="4.3600000000000003"/>
    <n v="1332"/>
    <x v="312"/>
    <x v="4"/>
    <x v="4"/>
    <x v="4"/>
    <x v="22"/>
  </r>
  <r>
    <x v="7996"/>
    <x v="0"/>
    <x v="0"/>
    <x v="0"/>
    <x v="0"/>
    <x v="0"/>
    <n v="12498.94"/>
    <n v="224.98092"/>
    <n v="3"/>
    <n v="37496.82"/>
    <x v="7992"/>
    <n v="4.38"/>
    <n v="2549"/>
    <x v="77"/>
    <x v="6"/>
    <x v="6"/>
    <x v="6"/>
    <x v="23"/>
  </r>
  <r>
    <x v="7997"/>
    <x v="5"/>
    <x v="1"/>
    <x v="5"/>
    <x v="0"/>
    <x v="3"/>
    <n v="7281.07"/>
    <n v="131.05925999999999"/>
    <n v="1"/>
    <n v="7281.07"/>
    <x v="7993"/>
    <n v="2.91"/>
    <n v="20"/>
    <x v="2"/>
    <x v="2"/>
    <x v="2"/>
    <x v="2"/>
    <x v="2"/>
  </r>
  <r>
    <x v="7998"/>
    <x v="3"/>
    <x v="3"/>
    <x v="3"/>
    <x v="0"/>
    <x v="4"/>
    <n v="10547.14"/>
    <n v="189.84851999999998"/>
    <n v="4"/>
    <n v="42188.56"/>
    <x v="7994"/>
    <n v="3.61"/>
    <n v="2751"/>
    <x v="7"/>
    <x v="6"/>
    <x v="6"/>
    <x v="6"/>
    <x v="7"/>
  </r>
  <r>
    <x v="7999"/>
    <x v="3"/>
    <x v="3"/>
    <x v="3"/>
    <x v="0"/>
    <x v="0"/>
    <n v="13116.77"/>
    <n v="236.10185999999999"/>
    <n v="4"/>
    <n v="52467.08"/>
    <x v="7995"/>
    <n v="1.1399999999999999"/>
    <n v="3319"/>
    <x v="260"/>
    <x v="4"/>
    <x v="4"/>
    <x v="4"/>
    <x v="1"/>
  </r>
  <r>
    <x v="8000"/>
    <x v="6"/>
    <x v="4"/>
    <x v="6"/>
    <x v="0"/>
    <x v="3"/>
    <n v="5363.49"/>
    <n v="96.542819999999992"/>
    <n v="3"/>
    <n v="16090.47"/>
    <x v="7996"/>
    <n v="4.09"/>
    <n v="236"/>
    <x v="224"/>
    <x v="1"/>
    <x v="1"/>
    <x v="1"/>
    <x v="22"/>
  </r>
  <r>
    <x v="8001"/>
    <x v="8"/>
    <x v="3"/>
    <x v="8"/>
    <x v="1"/>
    <x v="5"/>
    <n v="14312.01"/>
    <n v="257.61617999999999"/>
    <n v="1"/>
    <n v="14312.01"/>
    <x v="7997"/>
    <n v="1.86"/>
    <n v="4208"/>
    <x v="324"/>
    <x v="5"/>
    <x v="5"/>
    <x v="5"/>
    <x v="2"/>
  </r>
  <r>
    <x v="8002"/>
    <x v="5"/>
    <x v="1"/>
    <x v="5"/>
    <x v="1"/>
    <x v="5"/>
    <n v="18102.759999999998"/>
    <n v="325.84967999999992"/>
    <n v="1"/>
    <n v="18102.759999999998"/>
    <x v="7998"/>
    <n v="4.21"/>
    <n v="3873"/>
    <x v="106"/>
    <x v="3"/>
    <x v="3"/>
    <x v="3"/>
    <x v="1"/>
  </r>
  <r>
    <x v="8003"/>
    <x v="9"/>
    <x v="1"/>
    <x v="9"/>
    <x v="2"/>
    <x v="4"/>
    <n v="7233.54"/>
    <n v="130.20371999999998"/>
    <n v="1"/>
    <n v="7233.54"/>
    <x v="7999"/>
    <n v="1.61"/>
    <n v="1530"/>
    <x v="229"/>
    <x v="2"/>
    <x v="2"/>
    <x v="2"/>
    <x v="22"/>
  </r>
  <r>
    <x v="8004"/>
    <x v="0"/>
    <x v="0"/>
    <x v="0"/>
    <x v="1"/>
    <x v="5"/>
    <n v="1878.76"/>
    <n v="33.817679999999996"/>
    <n v="3"/>
    <n v="5636.28"/>
    <x v="8000"/>
    <n v="4.37"/>
    <n v="3705"/>
    <x v="261"/>
    <x v="7"/>
    <x v="7"/>
    <x v="7"/>
    <x v="29"/>
  </r>
  <r>
    <x v="8005"/>
    <x v="2"/>
    <x v="2"/>
    <x v="2"/>
    <x v="1"/>
    <x v="0"/>
    <n v="18661.330000000002"/>
    <n v="335.90394000000003"/>
    <n v="5"/>
    <n v="93306.65"/>
    <x v="8001"/>
    <n v="3.71"/>
    <n v="1500"/>
    <x v="67"/>
    <x v="11"/>
    <x v="11"/>
    <x v="11"/>
    <x v="25"/>
  </r>
  <r>
    <x v="8006"/>
    <x v="8"/>
    <x v="3"/>
    <x v="8"/>
    <x v="0"/>
    <x v="0"/>
    <n v="15614.28"/>
    <n v="281.05703999999997"/>
    <n v="3"/>
    <n v="46842.84"/>
    <x v="8002"/>
    <n v="4.2699999999999996"/>
    <n v="231"/>
    <x v="14"/>
    <x v="3"/>
    <x v="3"/>
    <x v="3"/>
    <x v="0"/>
  </r>
  <r>
    <x v="8007"/>
    <x v="4"/>
    <x v="0"/>
    <x v="4"/>
    <x v="0"/>
    <x v="1"/>
    <n v="11073.55"/>
    <n v="199.32389999999998"/>
    <n v="4"/>
    <n v="44294.2"/>
    <x v="8003"/>
    <n v="2.31"/>
    <n v="175"/>
    <x v="247"/>
    <x v="3"/>
    <x v="3"/>
    <x v="3"/>
    <x v="20"/>
  </r>
  <r>
    <x v="8008"/>
    <x v="4"/>
    <x v="0"/>
    <x v="4"/>
    <x v="2"/>
    <x v="1"/>
    <n v="5691.22"/>
    <n v="102.44195999999999"/>
    <n v="1"/>
    <n v="5691.22"/>
    <x v="8004"/>
    <n v="3.23"/>
    <n v="3515"/>
    <x v="239"/>
    <x v="5"/>
    <x v="5"/>
    <x v="5"/>
    <x v="16"/>
  </r>
  <r>
    <x v="8009"/>
    <x v="7"/>
    <x v="0"/>
    <x v="7"/>
    <x v="1"/>
    <x v="4"/>
    <n v="13353.17"/>
    <n v="240.35705999999999"/>
    <n v="1"/>
    <n v="13353.17"/>
    <x v="8005"/>
    <n v="2.42"/>
    <n v="4949"/>
    <x v="304"/>
    <x v="10"/>
    <x v="10"/>
    <x v="10"/>
    <x v="0"/>
  </r>
  <r>
    <x v="8010"/>
    <x v="6"/>
    <x v="4"/>
    <x v="6"/>
    <x v="0"/>
    <x v="5"/>
    <n v="961.42"/>
    <n v="17.305559999999996"/>
    <n v="4"/>
    <n v="3845.68"/>
    <x v="8006"/>
    <n v="4.3099999999999996"/>
    <n v="2306"/>
    <x v="330"/>
    <x v="2"/>
    <x v="2"/>
    <x v="2"/>
    <x v="18"/>
  </r>
  <r>
    <x v="8011"/>
    <x v="7"/>
    <x v="0"/>
    <x v="7"/>
    <x v="0"/>
    <x v="5"/>
    <n v="10571.49"/>
    <n v="190.28681999999998"/>
    <n v="1"/>
    <n v="10571.49"/>
    <x v="8007"/>
    <n v="2.42"/>
    <n v="1582"/>
    <x v="59"/>
    <x v="6"/>
    <x v="6"/>
    <x v="6"/>
    <x v="20"/>
  </r>
  <r>
    <x v="8012"/>
    <x v="0"/>
    <x v="0"/>
    <x v="0"/>
    <x v="1"/>
    <x v="3"/>
    <n v="10147.08"/>
    <n v="182.64743999999999"/>
    <n v="4"/>
    <n v="40588.32"/>
    <x v="8008"/>
    <n v="3.46"/>
    <n v="106"/>
    <x v="271"/>
    <x v="6"/>
    <x v="6"/>
    <x v="6"/>
    <x v="26"/>
  </r>
  <r>
    <x v="8013"/>
    <x v="4"/>
    <x v="0"/>
    <x v="4"/>
    <x v="0"/>
    <x v="1"/>
    <n v="19131.939999999999"/>
    <n v="344.37491999999997"/>
    <n v="1"/>
    <n v="19131.939999999999"/>
    <x v="8009"/>
    <n v="3.59"/>
    <n v="3638"/>
    <x v="329"/>
    <x v="6"/>
    <x v="6"/>
    <x v="6"/>
    <x v="4"/>
  </r>
  <r>
    <x v="8014"/>
    <x v="2"/>
    <x v="2"/>
    <x v="2"/>
    <x v="1"/>
    <x v="0"/>
    <n v="1613.36"/>
    <n v="29.040479999999995"/>
    <n v="2"/>
    <n v="3226.72"/>
    <x v="8010"/>
    <n v="4.58"/>
    <n v="931"/>
    <x v="191"/>
    <x v="1"/>
    <x v="1"/>
    <x v="1"/>
    <x v="30"/>
  </r>
  <r>
    <x v="8015"/>
    <x v="7"/>
    <x v="0"/>
    <x v="7"/>
    <x v="0"/>
    <x v="1"/>
    <n v="15833.18"/>
    <n v="284.99723999999998"/>
    <n v="5"/>
    <n v="79165.899999999994"/>
    <x v="8011"/>
    <n v="2.27"/>
    <n v="2717"/>
    <x v="100"/>
    <x v="11"/>
    <x v="11"/>
    <x v="11"/>
    <x v="17"/>
  </r>
  <r>
    <x v="8016"/>
    <x v="6"/>
    <x v="4"/>
    <x v="6"/>
    <x v="2"/>
    <x v="2"/>
    <n v="177.03"/>
    <n v="3.1865399999999999"/>
    <n v="5"/>
    <n v="885.15"/>
    <x v="8012"/>
    <n v="4.95"/>
    <n v="2471"/>
    <x v="328"/>
    <x v="7"/>
    <x v="7"/>
    <x v="7"/>
    <x v="27"/>
  </r>
  <r>
    <x v="8017"/>
    <x v="2"/>
    <x v="2"/>
    <x v="2"/>
    <x v="0"/>
    <x v="2"/>
    <n v="6940.12"/>
    <n v="124.92215999999999"/>
    <n v="1"/>
    <n v="6940.12"/>
    <x v="8013"/>
    <n v="2.58"/>
    <n v="1848"/>
    <x v="188"/>
    <x v="11"/>
    <x v="11"/>
    <x v="11"/>
    <x v="1"/>
  </r>
  <r>
    <x v="8018"/>
    <x v="5"/>
    <x v="1"/>
    <x v="5"/>
    <x v="0"/>
    <x v="3"/>
    <n v="7829.6"/>
    <n v="140.93279999999999"/>
    <n v="5"/>
    <n v="39148"/>
    <x v="8014"/>
    <n v="2.46"/>
    <n v="70"/>
    <x v="62"/>
    <x v="2"/>
    <x v="2"/>
    <x v="2"/>
    <x v="13"/>
  </r>
  <r>
    <x v="8019"/>
    <x v="4"/>
    <x v="0"/>
    <x v="4"/>
    <x v="1"/>
    <x v="0"/>
    <n v="18314.36"/>
    <n v="329.65848"/>
    <n v="2"/>
    <n v="36628.720000000001"/>
    <x v="8015"/>
    <n v="3.77"/>
    <n v="42"/>
    <x v="284"/>
    <x v="2"/>
    <x v="2"/>
    <x v="2"/>
    <x v="30"/>
  </r>
  <r>
    <x v="8020"/>
    <x v="3"/>
    <x v="3"/>
    <x v="3"/>
    <x v="0"/>
    <x v="5"/>
    <n v="4660.72"/>
    <n v="83.892960000000002"/>
    <n v="5"/>
    <n v="23303.599999999999"/>
    <x v="8016"/>
    <n v="3.8"/>
    <n v="2952"/>
    <x v="67"/>
    <x v="11"/>
    <x v="11"/>
    <x v="11"/>
    <x v="25"/>
  </r>
  <r>
    <x v="8021"/>
    <x v="4"/>
    <x v="0"/>
    <x v="4"/>
    <x v="2"/>
    <x v="2"/>
    <n v="18361.21"/>
    <n v="330.50177999999994"/>
    <n v="4"/>
    <n v="73444.84"/>
    <x v="8017"/>
    <n v="1.18"/>
    <n v="1355"/>
    <x v="169"/>
    <x v="10"/>
    <x v="10"/>
    <x v="10"/>
    <x v="19"/>
  </r>
  <r>
    <x v="8022"/>
    <x v="4"/>
    <x v="0"/>
    <x v="4"/>
    <x v="0"/>
    <x v="4"/>
    <n v="1182.9100000000001"/>
    <n v="21.292380000000001"/>
    <n v="4"/>
    <n v="4731.6400000000003"/>
    <x v="8018"/>
    <n v="4.57"/>
    <n v="2685"/>
    <x v="66"/>
    <x v="10"/>
    <x v="10"/>
    <x v="10"/>
    <x v="2"/>
  </r>
  <r>
    <x v="8023"/>
    <x v="1"/>
    <x v="1"/>
    <x v="1"/>
    <x v="0"/>
    <x v="3"/>
    <n v="16553.39"/>
    <n v="297.96101999999996"/>
    <n v="4"/>
    <n v="66213.56"/>
    <x v="8019"/>
    <n v="4.51"/>
    <n v="4270"/>
    <x v="190"/>
    <x v="5"/>
    <x v="5"/>
    <x v="5"/>
    <x v="20"/>
  </r>
  <r>
    <x v="8024"/>
    <x v="0"/>
    <x v="0"/>
    <x v="0"/>
    <x v="2"/>
    <x v="2"/>
    <n v="13718.08"/>
    <n v="246.92543999999998"/>
    <n v="3"/>
    <n v="41154.239999999998"/>
    <x v="8020"/>
    <n v="2.2999999999999998"/>
    <n v="359"/>
    <x v="230"/>
    <x v="7"/>
    <x v="7"/>
    <x v="7"/>
    <x v="8"/>
  </r>
  <r>
    <x v="8025"/>
    <x v="5"/>
    <x v="1"/>
    <x v="5"/>
    <x v="1"/>
    <x v="0"/>
    <n v="19002.650000000001"/>
    <n v="342.04770000000002"/>
    <n v="5"/>
    <n v="95013.25"/>
    <x v="8021"/>
    <n v="3.89"/>
    <n v="1036"/>
    <x v="340"/>
    <x v="3"/>
    <x v="3"/>
    <x v="3"/>
    <x v="13"/>
  </r>
  <r>
    <x v="8026"/>
    <x v="5"/>
    <x v="1"/>
    <x v="5"/>
    <x v="1"/>
    <x v="5"/>
    <n v="8705.39"/>
    <n v="156.69701999999998"/>
    <n v="4"/>
    <n v="34821.56"/>
    <x v="8022"/>
    <n v="1.74"/>
    <n v="2108"/>
    <x v="60"/>
    <x v="4"/>
    <x v="4"/>
    <x v="4"/>
    <x v="9"/>
  </r>
  <r>
    <x v="8027"/>
    <x v="8"/>
    <x v="3"/>
    <x v="8"/>
    <x v="1"/>
    <x v="4"/>
    <n v="4700.45"/>
    <n v="84.608099999999993"/>
    <n v="3"/>
    <n v="14101.35"/>
    <x v="8023"/>
    <n v="3.64"/>
    <n v="4276"/>
    <x v="8"/>
    <x v="5"/>
    <x v="5"/>
    <x v="5"/>
    <x v="8"/>
  </r>
  <r>
    <x v="8028"/>
    <x v="7"/>
    <x v="0"/>
    <x v="7"/>
    <x v="2"/>
    <x v="4"/>
    <n v="19685.29"/>
    <n v="354.33521999999999"/>
    <n v="2"/>
    <n v="39370.58"/>
    <x v="8024"/>
    <n v="1.1399999999999999"/>
    <n v="129"/>
    <x v="39"/>
    <x v="1"/>
    <x v="1"/>
    <x v="1"/>
    <x v="15"/>
  </r>
  <r>
    <x v="8029"/>
    <x v="4"/>
    <x v="0"/>
    <x v="4"/>
    <x v="0"/>
    <x v="3"/>
    <n v="14043.17"/>
    <n v="252.77705999999998"/>
    <n v="5"/>
    <n v="70215.850000000006"/>
    <x v="8025"/>
    <n v="2.2799999999999998"/>
    <n v="3986"/>
    <x v="67"/>
    <x v="11"/>
    <x v="11"/>
    <x v="11"/>
    <x v="25"/>
  </r>
  <r>
    <x v="8030"/>
    <x v="7"/>
    <x v="0"/>
    <x v="7"/>
    <x v="1"/>
    <x v="5"/>
    <n v="13538.62"/>
    <n v="243.69515999999999"/>
    <n v="2"/>
    <n v="27077.24"/>
    <x v="8026"/>
    <n v="3.98"/>
    <n v="635"/>
    <x v="301"/>
    <x v="8"/>
    <x v="8"/>
    <x v="8"/>
    <x v="16"/>
  </r>
  <r>
    <x v="8031"/>
    <x v="9"/>
    <x v="1"/>
    <x v="9"/>
    <x v="2"/>
    <x v="0"/>
    <n v="10780.74"/>
    <n v="194.05331999999999"/>
    <n v="2"/>
    <n v="21561.48"/>
    <x v="8027"/>
    <n v="4.66"/>
    <n v="4449"/>
    <x v="31"/>
    <x v="2"/>
    <x v="2"/>
    <x v="2"/>
    <x v="20"/>
  </r>
  <r>
    <x v="8032"/>
    <x v="6"/>
    <x v="4"/>
    <x v="6"/>
    <x v="2"/>
    <x v="5"/>
    <n v="3951.53"/>
    <n v="71.127539999999996"/>
    <n v="3"/>
    <n v="11854.59"/>
    <x v="8028"/>
    <n v="2.37"/>
    <n v="3327"/>
    <x v="276"/>
    <x v="5"/>
    <x v="5"/>
    <x v="5"/>
    <x v="4"/>
  </r>
  <r>
    <x v="8033"/>
    <x v="7"/>
    <x v="0"/>
    <x v="7"/>
    <x v="0"/>
    <x v="4"/>
    <n v="1492.99"/>
    <n v="26.873819999999998"/>
    <n v="5"/>
    <n v="7464.95"/>
    <x v="8029"/>
    <n v="3.72"/>
    <n v="2744"/>
    <x v="281"/>
    <x v="1"/>
    <x v="1"/>
    <x v="1"/>
    <x v="13"/>
  </r>
  <r>
    <x v="8034"/>
    <x v="9"/>
    <x v="1"/>
    <x v="9"/>
    <x v="2"/>
    <x v="4"/>
    <n v="7633.3"/>
    <n v="137.39939999999999"/>
    <n v="2"/>
    <n v="15266.6"/>
    <x v="8030"/>
    <n v="2.19"/>
    <n v="1889"/>
    <x v="134"/>
    <x v="8"/>
    <x v="8"/>
    <x v="8"/>
    <x v="23"/>
  </r>
  <r>
    <x v="8035"/>
    <x v="3"/>
    <x v="3"/>
    <x v="3"/>
    <x v="1"/>
    <x v="4"/>
    <n v="1479.83"/>
    <n v="26.636939999999996"/>
    <n v="4"/>
    <n v="5919.32"/>
    <x v="8031"/>
    <n v="1.87"/>
    <n v="670"/>
    <x v="103"/>
    <x v="10"/>
    <x v="10"/>
    <x v="10"/>
    <x v="14"/>
  </r>
  <r>
    <x v="8036"/>
    <x v="5"/>
    <x v="1"/>
    <x v="5"/>
    <x v="0"/>
    <x v="5"/>
    <n v="1157.2"/>
    <n v="20.829599999999999"/>
    <n v="2"/>
    <n v="2314.4"/>
    <x v="8032"/>
    <n v="3.34"/>
    <n v="1873"/>
    <x v="61"/>
    <x v="8"/>
    <x v="8"/>
    <x v="8"/>
    <x v="11"/>
  </r>
  <r>
    <x v="8037"/>
    <x v="2"/>
    <x v="2"/>
    <x v="2"/>
    <x v="0"/>
    <x v="2"/>
    <n v="4976.93"/>
    <n v="89.584739999999996"/>
    <n v="4"/>
    <n v="19907.72"/>
    <x v="8033"/>
    <n v="1.02"/>
    <n v="2275"/>
    <x v="175"/>
    <x v="3"/>
    <x v="3"/>
    <x v="3"/>
    <x v="9"/>
  </r>
  <r>
    <x v="8038"/>
    <x v="7"/>
    <x v="0"/>
    <x v="7"/>
    <x v="0"/>
    <x v="5"/>
    <n v="5753.04"/>
    <n v="103.55471999999999"/>
    <n v="3"/>
    <n v="17259.12"/>
    <x v="8034"/>
    <n v="1.8"/>
    <n v="3873"/>
    <x v="329"/>
    <x v="6"/>
    <x v="6"/>
    <x v="6"/>
    <x v="4"/>
  </r>
  <r>
    <x v="8039"/>
    <x v="0"/>
    <x v="0"/>
    <x v="0"/>
    <x v="1"/>
    <x v="5"/>
    <n v="18521.810000000001"/>
    <n v="333.39258000000001"/>
    <n v="2"/>
    <n v="37043.620000000003"/>
    <x v="8035"/>
    <n v="1.24"/>
    <n v="4689"/>
    <x v="296"/>
    <x v="0"/>
    <x v="0"/>
    <x v="0"/>
    <x v="17"/>
  </r>
  <r>
    <x v="8040"/>
    <x v="7"/>
    <x v="0"/>
    <x v="7"/>
    <x v="0"/>
    <x v="3"/>
    <n v="17551.57"/>
    <n v="315.92825999999997"/>
    <n v="3"/>
    <n v="52654.71"/>
    <x v="8036"/>
    <n v="4.6900000000000004"/>
    <n v="2346"/>
    <x v="332"/>
    <x v="5"/>
    <x v="5"/>
    <x v="5"/>
    <x v="28"/>
  </r>
  <r>
    <x v="8041"/>
    <x v="7"/>
    <x v="0"/>
    <x v="7"/>
    <x v="1"/>
    <x v="1"/>
    <n v="6646.28"/>
    <n v="119.63303999999998"/>
    <n v="5"/>
    <n v="33231.4"/>
    <x v="8037"/>
    <n v="3.28"/>
    <n v="4888"/>
    <x v="220"/>
    <x v="4"/>
    <x v="4"/>
    <x v="4"/>
    <x v="12"/>
  </r>
  <r>
    <x v="8042"/>
    <x v="6"/>
    <x v="4"/>
    <x v="6"/>
    <x v="2"/>
    <x v="2"/>
    <n v="1415.35"/>
    <n v="25.476299999999995"/>
    <n v="3"/>
    <n v="4246.05"/>
    <x v="8038"/>
    <n v="2.97"/>
    <n v="3709"/>
    <x v="332"/>
    <x v="5"/>
    <x v="5"/>
    <x v="5"/>
    <x v="28"/>
  </r>
  <r>
    <x v="8043"/>
    <x v="1"/>
    <x v="1"/>
    <x v="1"/>
    <x v="1"/>
    <x v="4"/>
    <n v="4522.46"/>
    <n v="81.40428"/>
    <n v="2"/>
    <n v="9044.92"/>
    <x v="8039"/>
    <n v="1.54"/>
    <n v="640"/>
    <x v="330"/>
    <x v="2"/>
    <x v="2"/>
    <x v="2"/>
    <x v="18"/>
  </r>
  <r>
    <x v="8044"/>
    <x v="9"/>
    <x v="1"/>
    <x v="9"/>
    <x v="0"/>
    <x v="4"/>
    <n v="14429.28"/>
    <n v="259.72703999999999"/>
    <n v="1"/>
    <n v="14429.28"/>
    <x v="8040"/>
    <n v="3.58"/>
    <n v="1564"/>
    <x v="122"/>
    <x v="7"/>
    <x v="7"/>
    <x v="7"/>
    <x v="1"/>
  </r>
  <r>
    <x v="8045"/>
    <x v="1"/>
    <x v="1"/>
    <x v="1"/>
    <x v="0"/>
    <x v="5"/>
    <n v="11278.25"/>
    <n v="203.0085"/>
    <n v="2"/>
    <n v="22556.5"/>
    <x v="8041"/>
    <n v="1.87"/>
    <n v="2090"/>
    <x v="85"/>
    <x v="11"/>
    <x v="11"/>
    <x v="11"/>
    <x v="19"/>
  </r>
  <r>
    <x v="8046"/>
    <x v="4"/>
    <x v="0"/>
    <x v="4"/>
    <x v="2"/>
    <x v="2"/>
    <n v="15892.5"/>
    <n v="286.065"/>
    <n v="3"/>
    <n v="47677.5"/>
    <x v="8042"/>
    <n v="2.37"/>
    <n v="2736"/>
    <x v="250"/>
    <x v="3"/>
    <x v="3"/>
    <x v="3"/>
    <x v="27"/>
  </r>
  <r>
    <x v="8047"/>
    <x v="3"/>
    <x v="3"/>
    <x v="3"/>
    <x v="2"/>
    <x v="2"/>
    <n v="4528.32"/>
    <n v="81.509759999999986"/>
    <n v="2"/>
    <n v="9056.64"/>
    <x v="8043"/>
    <n v="3.2"/>
    <n v="3111"/>
    <x v="63"/>
    <x v="9"/>
    <x v="9"/>
    <x v="9"/>
    <x v="6"/>
  </r>
  <r>
    <x v="8048"/>
    <x v="5"/>
    <x v="1"/>
    <x v="5"/>
    <x v="0"/>
    <x v="1"/>
    <n v="13886.54"/>
    <n v="249.95771999999999"/>
    <n v="1"/>
    <n v="13886.54"/>
    <x v="8044"/>
    <n v="2.2200000000000002"/>
    <n v="3489"/>
    <x v="99"/>
    <x v="9"/>
    <x v="9"/>
    <x v="9"/>
    <x v="20"/>
  </r>
  <r>
    <x v="8049"/>
    <x v="6"/>
    <x v="4"/>
    <x v="6"/>
    <x v="0"/>
    <x v="5"/>
    <n v="3757.13"/>
    <n v="67.628339999999994"/>
    <n v="3"/>
    <n v="11271.39"/>
    <x v="8045"/>
    <n v="4.45"/>
    <n v="2487"/>
    <x v="338"/>
    <x v="6"/>
    <x v="6"/>
    <x v="6"/>
    <x v="2"/>
  </r>
  <r>
    <x v="8050"/>
    <x v="2"/>
    <x v="2"/>
    <x v="2"/>
    <x v="0"/>
    <x v="4"/>
    <n v="15332.75"/>
    <n v="275.98949999999996"/>
    <n v="5"/>
    <n v="76663.75"/>
    <x v="8046"/>
    <n v="3.54"/>
    <n v="4423"/>
    <x v="7"/>
    <x v="6"/>
    <x v="6"/>
    <x v="6"/>
    <x v="7"/>
  </r>
  <r>
    <x v="8051"/>
    <x v="0"/>
    <x v="0"/>
    <x v="0"/>
    <x v="2"/>
    <x v="0"/>
    <n v="9405.48"/>
    <n v="169.29863999999998"/>
    <n v="2"/>
    <n v="18810.96"/>
    <x v="8047"/>
    <n v="3.51"/>
    <n v="2110"/>
    <x v="31"/>
    <x v="2"/>
    <x v="2"/>
    <x v="2"/>
    <x v="20"/>
  </r>
  <r>
    <x v="8052"/>
    <x v="9"/>
    <x v="1"/>
    <x v="9"/>
    <x v="2"/>
    <x v="5"/>
    <n v="14020.81"/>
    <n v="252.37457999999998"/>
    <n v="5"/>
    <n v="70104.05"/>
    <x v="8048"/>
    <n v="4.03"/>
    <n v="2715"/>
    <x v="253"/>
    <x v="6"/>
    <x v="6"/>
    <x v="6"/>
    <x v="10"/>
  </r>
  <r>
    <x v="8053"/>
    <x v="2"/>
    <x v="2"/>
    <x v="2"/>
    <x v="2"/>
    <x v="0"/>
    <n v="18832.5"/>
    <n v="338.98499999999996"/>
    <n v="2"/>
    <n v="37665"/>
    <x v="8049"/>
    <n v="4.58"/>
    <n v="1134"/>
    <x v="176"/>
    <x v="6"/>
    <x v="6"/>
    <x v="6"/>
    <x v="9"/>
  </r>
  <r>
    <x v="8054"/>
    <x v="9"/>
    <x v="1"/>
    <x v="9"/>
    <x v="1"/>
    <x v="3"/>
    <n v="8641.2000000000007"/>
    <n v="155.54159999999999"/>
    <n v="2"/>
    <n v="17282.400000000001"/>
    <x v="8050"/>
    <n v="4.09"/>
    <n v="456"/>
    <x v="5"/>
    <x v="5"/>
    <x v="5"/>
    <x v="5"/>
    <x v="5"/>
  </r>
  <r>
    <x v="8055"/>
    <x v="3"/>
    <x v="3"/>
    <x v="3"/>
    <x v="1"/>
    <x v="3"/>
    <n v="9694.7000000000007"/>
    <n v="174.50460000000001"/>
    <n v="4"/>
    <n v="38778.800000000003"/>
    <x v="8051"/>
    <n v="4.46"/>
    <n v="4916"/>
    <x v="102"/>
    <x v="3"/>
    <x v="3"/>
    <x v="3"/>
    <x v="26"/>
  </r>
  <r>
    <x v="8056"/>
    <x v="9"/>
    <x v="1"/>
    <x v="9"/>
    <x v="2"/>
    <x v="5"/>
    <n v="6346.08"/>
    <n v="114.22944"/>
    <n v="4"/>
    <n v="25384.32"/>
    <x v="8052"/>
    <n v="4.43"/>
    <n v="2175"/>
    <x v="235"/>
    <x v="1"/>
    <x v="1"/>
    <x v="1"/>
    <x v="26"/>
  </r>
  <r>
    <x v="8057"/>
    <x v="3"/>
    <x v="3"/>
    <x v="3"/>
    <x v="1"/>
    <x v="4"/>
    <n v="8230.11"/>
    <n v="148.14197999999999"/>
    <n v="4"/>
    <n v="32920.44"/>
    <x v="8053"/>
    <n v="4.2"/>
    <n v="75"/>
    <x v="33"/>
    <x v="0"/>
    <x v="0"/>
    <x v="0"/>
    <x v="9"/>
  </r>
  <r>
    <x v="8058"/>
    <x v="5"/>
    <x v="1"/>
    <x v="5"/>
    <x v="2"/>
    <x v="0"/>
    <n v="13914.52"/>
    <n v="250.46135999999998"/>
    <n v="1"/>
    <n v="13914.52"/>
    <x v="8054"/>
    <n v="1.45"/>
    <n v="848"/>
    <x v="339"/>
    <x v="11"/>
    <x v="11"/>
    <x v="11"/>
    <x v="12"/>
  </r>
  <r>
    <x v="8059"/>
    <x v="6"/>
    <x v="4"/>
    <x v="6"/>
    <x v="0"/>
    <x v="1"/>
    <n v="12774.68"/>
    <n v="229.94423999999998"/>
    <n v="2"/>
    <n v="25549.360000000001"/>
    <x v="8055"/>
    <n v="2.72"/>
    <n v="3981"/>
    <x v="335"/>
    <x v="0"/>
    <x v="0"/>
    <x v="0"/>
    <x v="21"/>
  </r>
  <r>
    <x v="8060"/>
    <x v="7"/>
    <x v="0"/>
    <x v="7"/>
    <x v="0"/>
    <x v="5"/>
    <n v="8463.75"/>
    <n v="152.3475"/>
    <n v="5"/>
    <n v="42318.75"/>
    <x v="8056"/>
    <n v="3.67"/>
    <n v="1669"/>
    <x v="287"/>
    <x v="6"/>
    <x v="6"/>
    <x v="6"/>
    <x v="12"/>
  </r>
  <r>
    <x v="8061"/>
    <x v="5"/>
    <x v="1"/>
    <x v="5"/>
    <x v="1"/>
    <x v="3"/>
    <n v="3579.79"/>
    <n v="64.436219999999992"/>
    <n v="1"/>
    <n v="3579.79"/>
    <x v="8057"/>
    <n v="1.91"/>
    <n v="657"/>
    <x v="50"/>
    <x v="11"/>
    <x v="11"/>
    <x v="11"/>
    <x v="28"/>
  </r>
  <r>
    <x v="8062"/>
    <x v="2"/>
    <x v="2"/>
    <x v="2"/>
    <x v="1"/>
    <x v="0"/>
    <n v="8605.4500000000007"/>
    <n v="154.8981"/>
    <n v="3"/>
    <n v="25816.35"/>
    <x v="8058"/>
    <n v="2.0699999999999998"/>
    <n v="3045"/>
    <x v="246"/>
    <x v="10"/>
    <x v="10"/>
    <x v="10"/>
    <x v="12"/>
  </r>
  <r>
    <x v="8063"/>
    <x v="6"/>
    <x v="4"/>
    <x v="6"/>
    <x v="2"/>
    <x v="3"/>
    <n v="3216.83"/>
    <n v="57.902939999999994"/>
    <n v="4"/>
    <n v="12867.32"/>
    <x v="8059"/>
    <n v="2.38"/>
    <n v="1775"/>
    <x v="200"/>
    <x v="2"/>
    <x v="2"/>
    <x v="2"/>
    <x v="19"/>
  </r>
  <r>
    <x v="8064"/>
    <x v="7"/>
    <x v="0"/>
    <x v="7"/>
    <x v="2"/>
    <x v="5"/>
    <n v="16351.84"/>
    <n v="294.33312000000001"/>
    <n v="5"/>
    <n v="81759.199999999997"/>
    <x v="8060"/>
    <n v="3.68"/>
    <n v="1025"/>
    <x v="45"/>
    <x v="0"/>
    <x v="0"/>
    <x v="0"/>
    <x v="15"/>
  </r>
  <r>
    <x v="8065"/>
    <x v="9"/>
    <x v="1"/>
    <x v="9"/>
    <x v="0"/>
    <x v="3"/>
    <n v="19648.93"/>
    <n v="353.68073999999996"/>
    <n v="3"/>
    <n v="58946.79"/>
    <x v="8061"/>
    <n v="2.84"/>
    <n v="4424"/>
    <x v="233"/>
    <x v="0"/>
    <x v="0"/>
    <x v="0"/>
    <x v="11"/>
  </r>
  <r>
    <x v="8066"/>
    <x v="1"/>
    <x v="1"/>
    <x v="1"/>
    <x v="2"/>
    <x v="3"/>
    <n v="6709.03"/>
    <n v="120.76253999999999"/>
    <n v="3"/>
    <n v="20127.09"/>
    <x v="8062"/>
    <n v="4.63"/>
    <n v="2499"/>
    <x v="209"/>
    <x v="7"/>
    <x v="7"/>
    <x v="7"/>
    <x v="13"/>
  </r>
  <r>
    <x v="8067"/>
    <x v="5"/>
    <x v="1"/>
    <x v="5"/>
    <x v="1"/>
    <x v="4"/>
    <n v="7489.17"/>
    <n v="134.80506"/>
    <n v="5"/>
    <n v="37445.85"/>
    <x v="8063"/>
    <n v="1.62"/>
    <n v="556"/>
    <x v="328"/>
    <x v="7"/>
    <x v="7"/>
    <x v="7"/>
    <x v="27"/>
  </r>
  <r>
    <x v="8068"/>
    <x v="1"/>
    <x v="1"/>
    <x v="1"/>
    <x v="0"/>
    <x v="5"/>
    <n v="16725.490000000002"/>
    <n v="301.05882000000003"/>
    <n v="1"/>
    <n v="16725.490000000002"/>
    <x v="8064"/>
    <n v="4.5"/>
    <n v="3829"/>
    <x v="36"/>
    <x v="11"/>
    <x v="11"/>
    <x v="11"/>
    <x v="22"/>
  </r>
  <r>
    <x v="8069"/>
    <x v="0"/>
    <x v="0"/>
    <x v="0"/>
    <x v="0"/>
    <x v="3"/>
    <n v="7180.34"/>
    <n v="129.24611999999999"/>
    <n v="4"/>
    <n v="28721.360000000001"/>
    <x v="8065"/>
    <n v="3.04"/>
    <n v="4158"/>
    <x v="87"/>
    <x v="11"/>
    <x v="11"/>
    <x v="11"/>
    <x v="5"/>
  </r>
  <r>
    <x v="8070"/>
    <x v="6"/>
    <x v="4"/>
    <x v="6"/>
    <x v="2"/>
    <x v="5"/>
    <n v="6275.48"/>
    <n v="112.95863999999999"/>
    <n v="5"/>
    <n v="31377.4"/>
    <x v="8066"/>
    <n v="4.43"/>
    <n v="2376"/>
    <x v="223"/>
    <x v="2"/>
    <x v="2"/>
    <x v="2"/>
    <x v="16"/>
  </r>
  <r>
    <x v="8071"/>
    <x v="6"/>
    <x v="4"/>
    <x v="6"/>
    <x v="2"/>
    <x v="2"/>
    <n v="15947.55"/>
    <n v="287.05589999999995"/>
    <n v="4"/>
    <n v="63790.2"/>
    <x v="8067"/>
    <n v="4.0599999999999996"/>
    <n v="2660"/>
    <x v="347"/>
    <x v="1"/>
    <x v="1"/>
    <x v="1"/>
    <x v="3"/>
  </r>
  <r>
    <x v="8072"/>
    <x v="6"/>
    <x v="4"/>
    <x v="6"/>
    <x v="1"/>
    <x v="5"/>
    <n v="10416.98"/>
    <n v="187.50563999999997"/>
    <n v="5"/>
    <n v="52084.9"/>
    <x v="8068"/>
    <n v="1.57"/>
    <n v="2448"/>
    <x v="184"/>
    <x v="10"/>
    <x v="10"/>
    <x v="10"/>
    <x v="10"/>
  </r>
  <r>
    <x v="8073"/>
    <x v="1"/>
    <x v="1"/>
    <x v="1"/>
    <x v="2"/>
    <x v="5"/>
    <n v="6147.47"/>
    <n v="110.65446"/>
    <n v="2"/>
    <n v="12294.94"/>
    <x v="8069"/>
    <n v="4.0599999999999996"/>
    <n v="1963"/>
    <x v="259"/>
    <x v="4"/>
    <x v="4"/>
    <x v="4"/>
    <x v="30"/>
  </r>
  <r>
    <x v="8074"/>
    <x v="8"/>
    <x v="3"/>
    <x v="8"/>
    <x v="2"/>
    <x v="0"/>
    <n v="724.64"/>
    <n v="13.043519999999999"/>
    <n v="2"/>
    <n v="1449.28"/>
    <x v="8070"/>
    <n v="3.5"/>
    <n v="738"/>
    <x v="70"/>
    <x v="9"/>
    <x v="9"/>
    <x v="9"/>
    <x v="9"/>
  </r>
  <r>
    <x v="8075"/>
    <x v="3"/>
    <x v="3"/>
    <x v="3"/>
    <x v="0"/>
    <x v="3"/>
    <n v="3292.17"/>
    <n v="59.259059999999998"/>
    <n v="1"/>
    <n v="3292.17"/>
    <x v="8071"/>
    <n v="1.28"/>
    <n v="3924"/>
    <x v="271"/>
    <x v="6"/>
    <x v="6"/>
    <x v="6"/>
    <x v="26"/>
  </r>
  <r>
    <x v="8076"/>
    <x v="9"/>
    <x v="1"/>
    <x v="9"/>
    <x v="1"/>
    <x v="3"/>
    <n v="14582.77"/>
    <n v="262.48985999999996"/>
    <n v="2"/>
    <n v="29165.54"/>
    <x v="8072"/>
    <n v="4.49"/>
    <n v="3650"/>
    <x v="347"/>
    <x v="1"/>
    <x v="1"/>
    <x v="1"/>
    <x v="3"/>
  </r>
  <r>
    <x v="8077"/>
    <x v="2"/>
    <x v="2"/>
    <x v="2"/>
    <x v="1"/>
    <x v="4"/>
    <n v="17522.64"/>
    <n v="315.40751999999998"/>
    <n v="4"/>
    <n v="70090.559999999998"/>
    <x v="8073"/>
    <n v="3.98"/>
    <n v="3752"/>
    <x v="274"/>
    <x v="5"/>
    <x v="5"/>
    <x v="5"/>
    <x v="7"/>
  </r>
  <r>
    <x v="8078"/>
    <x v="1"/>
    <x v="1"/>
    <x v="1"/>
    <x v="2"/>
    <x v="3"/>
    <n v="9113.07"/>
    <n v="164.03525999999999"/>
    <n v="1"/>
    <n v="9113.07"/>
    <x v="8074"/>
    <n v="2"/>
    <n v="1161"/>
    <x v="35"/>
    <x v="5"/>
    <x v="5"/>
    <x v="5"/>
    <x v="21"/>
  </r>
  <r>
    <x v="8079"/>
    <x v="8"/>
    <x v="3"/>
    <x v="8"/>
    <x v="2"/>
    <x v="1"/>
    <n v="13018.99"/>
    <n v="234.34181999999998"/>
    <n v="3"/>
    <n v="39056.97"/>
    <x v="8075"/>
    <n v="2.3199999999999998"/>
    <n v="1827"/>
    <x v="247"/>
    <x v="3"/>
    <x v="3"/>
    <x v="3"/>
    <x v="20"/>
  </r>
  <r>
    <x v="8080"/>
    <x v="6"/>
    <x v="4"/>
    <x v="6"/>
    <x v="1"/>
    <x v="0"/>
    <n v="8903.6200000000008"/>
    <n v="160.26516000000001"/>
    <n v="2"/>
    <n v="17807.240000000002"/>
    <x v="8076"/>
    <n v="3.84"/>
    <n v="4043"/>
    <x v="82"/>
    <x v="7"/>
    <x v="7"/>
    <x v="7"/>
    <x v="4"/>
  </r>
  <r>
    <x v="8081"/>
    <x v="8"/>
    <x v="3"/>
    <x v="8"/>
    <x v="1"/>
    <x v="0"/>
    <n v="17880.73"/>
    <n v="321.85313999999994"/>
    <n v="1"/>
    <n v="17880.73"/>
    <x v="8077"/>
    <n v="1.65"/>
    <n v="3442"/>
    <x v="117"/>
    <x v="3"/>
    <x v="3"/>
    <x v="3"/>
    <x v="18"/>
  </r>
  <r>
    <x v="8082"/>
    <x v="2"/>
    <x v="2"/>
    <x v="2"/>
    <x v="0"/>
    <x v="3"/>
    <n v="9460.67"/>
    <n v="170.29205999999999"/>
    <n v="3"/>
    <n v="28382.01"/>
    <x v="8078"/>
    <n v="2.91"/>
    <n v="3547"/>
    <x v="357"/>
    <x v="9"/>
    <x v="9"/>
    <x v="9"/>
    <x v="4"/>
  </r>
  <r>
    <x v="8083"/>
    <x v="2"/>
    <x v="2"/>
    <x v="2"/>
    <x v="1"/>
    <x v="1"/>
    <n v="19370.91"/>
    <n v="348.67637999999999"/>
    <n v="4"/>
    <n v="77483.64"/>
    <x v="8079"/>
    <n v="3.02"/>
    <n v="1608"/>
    <x v="348"/>
    <x v="9"/>
    <x v="9"/>
    <x v="9"/>
    <x v="22"/>
  </r>
  <r>
    <x v="8084"/>
    <x v="3"/>
    <x v="3"/>
    <x v="3"/>
    <x v="0"/>
    <x v="5"/>
    <n v="3304.72"/>
    <n v="59.484959999999994"/>
    <n v="2"/>
    <n v="6609.44"/>
    <x v="8080"/>
    <n v="3.27"/>
    <n v="588"/>
    <x v="40"/>
    <x v="0"/>
    <x v="0"/>
    <x v="0"/>
    <x v="5"/>
  </r>
  <r>
    <x v="8085"/>
    <x v="9"/>
    <x v="1"/>
    <x v="9"/>
    <x v="1"/>
    <x v="5"/>
    <n v="19321.04"/>
    <n v="347.77871999999996"/>
    <n v="3"/>
    <n v="57963.12"/>
    <x v="8081"/>
    <n v="1.71"/>
    <n v="1554"/>
    <x v="61"/>
    <x v="8"/>
    <x v="8"/>
    <x v="8"/>
    <x v="11"/>
  </r>
  <r>
    <x v="8086"/>
    <x v="7"/>
    <x v="0"/>
    <x v="7"/>
    <x v="2"/>
    <x v="4"/>
    <n v="1876.4"/>
    <n v="33.775199999999998"/>
    <n v="2"/>
    <n v="3752.8"/>
    <x v="8082"/>
    <n v="2.06"/>
    <n v="3516"/>
    <x v="85"/>
    <x v="11"/>
    <x v="11"/>
    <x v="11"/>
    <x v="19"/>
  </r>
  <r>
    <x v="8087"/>
    <x v="1"/>
    <x v="1"/>
    <x v="1"/>
    <x v="0"/>
    <x v="0"/>
    <n v="13010.3"/>
    <n v="234.18539999999996"/>
    <n v="4"/>
    <n v="52041.2"/>
    <x v="8083"/>
    <n v="4.68"/>
    <n v="4118"/>
    <x v="121"/>
    <x v="8"/>
    <x v="8"/>
    <x v="8"/>
    <x v="27"/>
  </r>
  <r>
    <x v="8088"/>
    <x v="4"/>
    <x v="0"/>
    <x v="4"/>
    <x v="1"/>
    <x v="2"/>
    <n v="3017.4"/>
    <n v="54.313199999999995"/>
    <n v="4"/>
    <n v="12069.6"/>
    <x v="8084"/>
    <n v="2.58"/>
    <n v="2223"/>
    <x v="297"/>
    <x v="7"/>
    <x v="7"/>
    <x v="7"/>
    <x v="0"/>
  </r>
  <r>
    <x v="8089"/>
    <x v="2"/>
    <x v="2"/>
    <x v="2"/>
    <x v="0"/>
    <x v="0"/>
    <n v="5168.3100000000004"/>
    <n v="93.029579999999996"/>
    <n v="1"/>
    <n v="5168.3100000000004"/>
    <x v="8085"/>
    <n v="2.29"/>
    <n v="1243"/>
    <x v="82"/>
    <x v="7"/>
    <x v="7"/>
    <x v="7"/>
    <x v="4"/>
  </r>
  <r>
    <x v="8090"/>
    <x v="5"/>
    <x v="1"/>
    <x v="5"/>
    <x v="2"/>
    <x v="5"/>
    <n v="12460.67"/>
    <n v="224.29205999999999"/>
    <n v="5"/>
    <n v="62303.35"/>
    <x v="8086"/>
    <n v="4.25"/>
    <n v="4308"/>
    <x v="128"/>
    <x v="3"/>
    <x v="3"/>
    <x v="3"/>
    <x v="29"/>
  </r>
  <r>
    <x v="8091"/>
    <x v="2"/>
    <x v="2"/>
    <x v="2"/>
    <x v="2"/>
    <x v="2"/>
    <n v="12666.16"/>
    <n v="227.99087999999998"/>
    <n v="4"/>
    <n v="50664.639999999999"/>
    <x v="8087"/>
    <n v="1.29"/>
    <n v="3858"/>
    <x v="254"/>
    <x v="11"/>
    <x v="11"/>
    <x v="11"/>
    <x v="27"/>
  </r>
  <r>
    <x v="8092"/>
    <x v="1"/>
    <x v="1"/>
    <x v="1"/>
    <x v="2"/>
    <x v="2"/>
    <n v="11312.21"/>
    <n v="203.61977999999996"/>
    <n v="4"/>
    <n v="45248.84"/>
    <x v="8088"/>
    <n v="3.25"/>
    <n v="614"/>
    <x v="178"/>
    <x v="8"/>
    <x v="8"/>
    <x v="8"/>
    <x v="5"/>
  </r>
  <r>
    <x v="8093"/>
    <x v="8"/>
    <x v="3"/>
    <x v="8"/>
    <x v="1"/>
    <x v="1"/>
    <n v="9958.67"/>
    <n v="179.25605999999999"/>
    <n v="1"/>
    <n v="9958.67"/>
    <x v="8089"/>
    <n v="1.26"/>
    <n v="1341"/>
    <x v="294"/>
    <x v="7"/>
    <x v="7"/>
    <x v="7"/>
    <x v="22"/>
  </r>
  <r>
    <x v="8094"/>
    <x v="2"/>
    <x v="2"/>
    <x v="2"/>
    <x v="1"/>
    <x v="2"/>
    <n v="1591.92"/>
    <n v="28.65456"/>
    <n v="1"/>
    <n v="1591.92"/>
    <x v="8090"/>
    <n v="2.6"/>
    <n v="3832"/>
    <x v="158"/>
    <x v="8"/>
    <x v="8"/>
    <x v="8"/>
    <x v="1"/>
  </r>
  <r>
    <x v="8095"/>
    <x v="2"/>
    <x v="2"/>
    <x v="2"/>
    <x v="0"/>
    <x v="5"/>
    <n v="3532.59"/>
    <n v="63.586619999999996"/>
    <n v="3"/>
    <n v="10597.77"/>
    <x v="8091"/>
    <n v="3.96"/>
    <n v="1553"/>
    <x v="248"/>
    <x v="1"/>
    <x v="1"/>
    <x v="1"/>
    <x v="7"/>
  </r>
  <r>
    <x v="8096"/>
    <x v="8"/>
    <x v="3"/>
    <x v="8"/>
    <x v="1"/>
    <x v="3"/>
    <n v="2157.9"/>
    <n v="38.842199999999998"/>
    <n v="3"/>
    <n v="6473.7"/>
    <x v="8092"/>
    <n v="2.13"/>
    <n v="584"/>
    <x v="151"/>
    <x v="10"/>
    <x v="10"/>
    <x v="10"/>
    <x v="11"/>
  </r>
  <r>
    <x v="8097"/>
    <x v="9"/>
    <x v="1"/>
    <x v="9"/>
    <x v="2"/>
    <x v="5"/>
    <n v="13918.28"/>
    <n v="250.52903999999998"/>
    <n v="2"/>
    <n v="27836.560000000001"/>
    <x v="8093"/>
    <n v="3.26"/>
    <n v="1900"/>
    <x v="231"/>
    <x v="1"/>
    <x v="1"/>
    <x v="1"/>
    <x v="8"/>
  </r>
  <r>
    <x v="8098"/>
    <x v="4"/>
    <x v="0"/>
    <x v="4"/>
    <x v="0"/>
    <x v="0"/>
    <n v="14454.76"/>
    <n v="260.18567999999999"/>
    <n v="2"/>
    <n v="28909.52"/>
    <x v="8094"/>
    <n v="3.25"/>
    <n v="569"/>
    <x v="208"/>
    <x v="0"/>
    <x v="0"/>
    <x v="0"/>
    <x v="26"/>
  </r>
  <r>
    <x v="8099"/>
    <x v="2"/>
    <x v="2"/>
    <x v="2"/>
    <x v="1"/>
    <x v="4"/>
    <n v="15256.2"/>
    <n v="274.61160000000001"/>
    <n v="4"/>
    <n v="61024.800000000003"/>
    <x v="8095"/>
    <n v="4.66"/>
    <n v="1154"/>
    <x v="21"/>
    <x v="6"/>
    <x v="6"/>
    <x v="6"/>
    <x v="5"/>
  </r>
  <r>
    <x v="8100"/>
    <x v="0"/>
    <x v="0"/>
    <x v="0"/>
    <x v="0"/>
    <x v="5"/>
    <n v="3710.31"/>
    <n v="66.785579999999996"/>
    <n v="2"/>
    <n v="7420.62"/>
    <x v="8096"/>
    <n v="1.78"/>
    <n v="1261"/>
    <x v="209"/>
    <x v="7"/>
    <x v="7"/>
    <x v="7"/>
    <x v="13"/>
  </r>
  <r>
    <x v="8101"/>
    <x v="3"/>
    <x v="3"/>
    <x v="3"/>
    <x v="1"/>
    <x v="3"/>
    <n v="12938.24"/>
    <n v="232.88831999999996"/>
    <n v="2"/>
    <n v="25876.48"/>
    <x v="8097"/>
    <n v="3.98"/>
    <n v="3238"/>
    <x v="0"/>
    <x v="0"/>
    <x v="0"/>
    <x v="0"/>
    <x v="0"/>
  </r>
  <r>
    <x v="8102"/>
    <x v="6"/>
    <x v="4"/>
    <x v="6"/>
    <x v="0"/>
    <x v="0"/>
    <n v="14512.12"/>
    <n v="261.21816000000001"/>
    <n v="3"/>
    <n v="43536.36"/>
    <x v="8098"/>
    <n v="4.4400000000000004"/>
    <n v="2410"/>
    <x v="184"/>
    <x v="10"/>
    <x v="10"/>
    <x v="10"/>
    <x v="10"/>
  </r>
  <r>
    <x v="8103"/>
    <x v="3"/>
    <x v="3"/>
    <x v="3"/>
    <x v="0"/>
    <x v="0"/>
    <n v="18319.03"/>
    <n v="329.74253999999996"/>
    <n v="4"/>
    <n v="73276.12"/>
    <x v="8099"/>
    <n v="1.52"/>
    <n v="2165"/>
    <x v="56"/>
    <x v="10"/>
    <x v="10"/>
    <x v="10"/>
    <x v="23"/>
  </r>
  <r>
    <x v="8104"/>
    <x v="2"/>
    <x v="2"/>
    <x v="2"/>
    <x v="2"/>
    <x v="5"/>
    <n v="13117.65"/>
    <n v="236.11769999999999"/>
    <n v="3"/>
    <n v="39352.949999999997"/>
    <x v="8100"/>
    <n v="1.72"/>
    <n v="4256"/>
    <x v="208"/>
    <x v="0"/>
    <x v="0"/>
    <x v="0"/>
    <x v="26"/>
  </r>
  <r>
    <x v="8105"/>
    <x v="3"/>
    <x v="3"/>
    <x v="3"/>
    <x v="1"/>
    <x v="1"/>
    <n v="16788.05"/>
    <n v="302.18489999999997"/>
    <n v="5"/>
    <n v="83940.25"/>
    <x v="8101"/>
    <n v="4.1399999999999997"/>
    <n v="3733"/>
    <x v="263"/>
    <x v="1"/>
    <x v="1"/>
    <x v="1"/>
    <x v="20"/>
  </r>
  <r>
    <x v="8106"/>
    <x v="6"/>
    <x v="4"/>
    <x v="6"/>
    <x v="1"/>
    <x v="0"/>
    <n v="16783.14"/>
    <n v="302.09651999999994"/>
    <n v="2"/>
    <n v="33566.28"/>
    <x v="8102"/>
    <n v="1.64"/>
    <n v="1847"/>
    <x v="276"/>
    <x v="5"/>
    <x v="5"/>
    <x v="5"/>
    <x v="4"/>
  </r>
  <r>
    <x v="8107"/>
    <x v="0"/>
    <x v="0"/>
    <x v="0"/>
    <x v="1"/>
    <x v="3"/>
    <n v="16668.599999999999"/>
    <n v="300.03479999999996"/>
    <n v="2"/>
    <n v="33337.199999999997"/>
    <x v="8103"/>
    <n v="1.68"/>
    <n v="3240"/>
    <x v="276"/>
    <x v="5"/>
    <x v="5"/>
    <x v="5"/>
    <x v="4"/>
  </r>
  <r>
    <x v="8108"/>
    <x v="5"/>
    <x v="1"/>
    <x v="5"/>
    <x v="1"/>
    <x v="5"/>
    <n v="443.58"/>
    <n v="7.9844399999999993"/>
    <n v="1"/>
    <n v="443.58"/>
    <x v="8104"/>
    <n v="4.08"/>
    <n v="2514"/>
    <x v="287"/>
    <x v="6"/>
    <x v="6"/>
    <x v="6"/>
    <x v="12"/>
  </r>
  <r>
    <x v="8109"/>
    <x v="3"/>
    <x v="3"/>
    <x v="3"/>
    <x v="1"/>
    <x v="3"/>
    <n v="5594.67"/>
    <n v="100.70406"/>
    <n v="4"/>
    <n v="22378.68"/>
    <x v="8105"/>
    <n v="2.27"/>
    <n v="350"/>
    <x v="103"/>
    <x v="10"/>
    <x v="10"/>
    <x v="10"/>
    <x v="14"/>
  </r>
  <r>
    <x v="8110"/>
    <x v="0"/>
    <x v="0"/>
    <x v="0"/>
    <x v="0"/>
    <x v="5"/>
    <n v="17923.32"/>
    <n v="322.61975999999999"/>
    <n v="5"/>
    <n v="89616.6"/>
    <x v="8106"/>
    <n v="3.74"/>
    <n v="694"/>
    <x v="282"/>
    <x v="8"/>
    <x v="8"/>
    <x v="8"/>
    <x v="18"/>
  </r>
  <r>
    <x v="8111"/>
    <x v="8"/>
    <x v="3"/>
    <x v="8"/>
    <x v="2"/>
    <x v="0"/>
    <n v="7937.5"/>
    <n v="142.875"/>
    <n v="3"/>
    <n v="23812.5"/>
    <x v="8107"/>
    <n v="3.15"/>
    <n v="610"/>
    <x v="125"/>
    <x v="2"/>
    <x v="2"/>
    <x v="2"/>
    <x v="17"/>
  </r>
  <r>
    <x v="8112"/>
    <x v="9"/>
    <x v="1"/>
    <x v="9"/>
    <x v="2"/>
    <x v="5"/>
    <n v="14539.61"/>
    <n v="261.71298000000002"/>
    <n v="2"/>
    <n v="29079.22"/>
    <x v="8108"/>
    <n v="4.74"/>
    <n v="299"/>
    <x v="187"/>
    <x v="3"/>
    <x v="3"/>
    <x v="3"/>
    <x v="21"/>
  </r>
  <r>
    <x v="8113"/>
    <x v="5"/>
    <x v="1"/>
    <x v="5"/>
    <x v="1"/>
    <x v="4"/>
    <n v="6885.46"/>
    <n v="123.93827999999999"/>
    <n v="4"/>
    <n v="27541.84"/>
    <x v="8109"/>
    <n v="2.66"/>
    <n v="1285"/>
    <x v="307"/>
    <x v="2"/>
    <x v="2"/>
    <x v="2"/>
    <x v="10"/>
  </r>
  <r>
    <x v="8114"/>
    <x v="2"/>
    <x v="2"/>
    <x v="2"/>
    <x v="2"/>
    <x v="0"/>
    <n v="15909.08"/>
    <n v="286.36343999999997"/>
    <n v="2"/>
    <n v="31818.16"/>
    <x v="8110"/>
    <n v="4.2699999999999996"/>
    <n v="4199"/>
    <x v="210"/>
    <x v="9"/>
    <x v="9"/>
    <x v="9"/>
    <x v="0"/>
  </r>
  <r>
    <x v="8115"/>
    <x v="2"/>
    <x v="2"/>
    <x v="2"/>
    <x v="0"/>
    <x v="0"/>
    <n v="3625.35"/>
    <n v="65.256299999999996"/>
    <n v="3"/>
    <n v="10876.05"/>
    <x v="8111"/>
    <n v="2.27"/>
    <n v="2541"/>
    <x v="65"/>
    <x v="6"/>
    <x v="6"/>
    <x v="6"/>
    <x v="22"/>
  </r>
  <r>
    <x v="8116"/>
    <x v="0"/>
    <x v="0"/>
    <x v="0"/>
    <x v="2"/>
    <x v="5"/>
    <n v="12634.15"/>
    <n v="227.41469999999998"/>
    <n v="2"/>
    <n v="25268.3"/>
    <x v="8112"/>
    <n v="4.83"/>
    <n v="1037"/>
    <x v="272"/>
    <x v="7"/>
    <x v="7"/>
    <x v="7"/>
    <x v="24"/>
  </r>
  <r>
    <x v="8117"/>
    <x v="2"/>
    <x v="2"/>
    <x v="2"/>
    <x v="0"/>
    <x v="5"/>
    <n v="19936.22"/>
    <n v="358.85196000000002"/>
    <n v="4"/>
    <n v="79744.88"/>
    <x v="8113"/>
    <n v="3.55"/>
    <n v="425"/>
    <x v="304"/>
    <x v="10"/>
    <x v="10"/>
    <x v="10"/>
    <x v="0"/>
  </r>
  <r>
    <x v="8118"/>
    <x v="4"/>
    <x v="0"/>
    <x v="4"/>
    <x v="0"/>
    <x v="5"/>
    <n v="7806.55"/>
    <n v="140.5179"/>
    <n v="1"/>
    <n v="7806.55"/>
    <x v="8114"/>
    <n v="4.75"/>
    <n v="4751"/>
    <x v="213"/>
    <x v="3"/>
    <x v="3"/>
    <x v="3"/>
    <x v="12"/>
  </r>
  <r>
    <x v="8119"/>
    <x v="4"/>
    <x v="0"/>
    <x v="4"/>
    <x v="0"/>
    <x v="2"/>
    <n v="5258.33"/>
    <n v="94.649939999999987"/>
    <n v="4"/>
    <n v="21033.32"/>
    <x v="8115"/>
    <n v="1.95"/>
    <n v="1535"/>
    <x v="334"/>
    <x v="0"/>
    <x v="0"/>
    <x v="0"/>
    <x v="16"/>
  </r>
  <r>
    <x v="8120"/>
    <x v="7"/>
    <x v="0"/>
    <x v="7"/>
    <x v="0"/>
    <x v="5"/>
    <n v="16095.86"/>
    <n v="289.72548"/>
    <n v="5"/>
    <n v="80479.3"/>
    <x v="8116"/>
    <n v="3.08"/>
    <n v="109"/>
    <x v="330"/>
    <x v="2"/>
    <x v="2"/>
    <x v="2"/>
    <x v="18"/>
  </r>
  <r>
    <x v="8121"/>
    <x v="1"/>
    <x v="1"/>
    <x v="1"/>
    <x v="0"/>
    <x v="2"/>
    <n v="11623.33"/>
    <n v="209.21993999999998"/>
    <n v="1"/>
    <n v="11623.33"/>
    <x v="8117"/>
    <n v="4.45"/>
    <n v="2638"/>
    <x v="10"/>
    <x v="4"/>
    <x v="4"/>
    <x v="4"/>
    <x v="10"/>
  </r>
  <r>
    <x v="8122"/>
    <x v="2"/>
    <x v="2"/>
    <x v="2"/>
    <x v="0"/>
    <x v="4"/>
    <n v="10166.26"/>
    <n v="182.99267999999998"/>
    <n v="5"/>
    <n v="50831.3"/>
    <x v="8118"/>
    <n v="1.58"/>
    <n v="809"/>
    <x v="165"/>
    <x v="7"/>
    <x v="7"/>
    <x v="7"/>
    <x v="21"/>
  </r>
  <r>
    <x v="8123"/>
    <x v="4"/>
    <x v="0"/>
    <x v="4"/>
    <x v="1"/>
    <x v="3"/>
    <n v="3287.76"/>
    <n v="59.179679999999998"/>
    <n v="4"/>
    <n v="13151.04"/>
    <x v="8119"/>
    <n v="2.2999999999999998"/>
    <n v="1333"/>
    <x v="331"/>
    <x v="8"/>
    <x v="8"/>
    <x v="8"/>
    <x v="2"/>
  </r>
  <r>
    <x v="8124"/>
    <x v="3"/>
    <x v="3"/>
    <x v="3"/>
    <x v="2"/>
    <x v="3"/>
    <n v="297.73"/>
    <n v="5.35914"/>
    <n v="5"/>
    <n v="1488.65"/>
    <x v="8120"/>
    <n v="2.69"/>
    <n v="2385"/>
    <x v="81"/>
    <x v="11"/>
    <x v="11"/>
    <x v="11"/>
    <x v="6"/>
  </r>
  <r>
    <x v="8125"/>
    <x v="6"/>
    <x v="4"/>
    <x v="6"/>
    <x v="0"/>
    <x v="3"/>
    <n v="2038.45"/>
    <n v="36.692099999999996"/>
    <n v="1"/>
    <n v="2038.45"/>
    <x v="8121"/>
    <n v="4.4800000000000004"/>
    <n v="3696"/>
    <x v="156"/>
    <x v="10"/>
    <x v="10"/>
    <x v="10"/>
    <x v="8"/>
  </r>
  <r>
    <x v="8126"/>
    <x v="0"/>
    <x v="0"/>
    <x v="0"/>
    <x v="0"/>
    <x v="3"/>
    <n v="6314.37"/>
    <n v="113.65865999999998"/>
    <n v="4"/>
    <n v="25257.48"/>
    <x v="8122"/>
    <n v="2.2599999999999998"/>
    <n v="134"/>
    <x v="85"/>
    <x v="11"/>
    <x v="11"/>
    <x v="11"/>
    <x v="19"/>
  </r>
  <r>
    <x v="8127"/>
    <x v="7"/>
    <x v="0"/>
    <x v="7"/>
    <x v="2"/>
    <x v="3"/>
    <n v="15958.11"/>
    <n v="287.24597999999997"/>
    <n v="2"/>
    <n v="31916.22"/>
    <x v="8123"/>
    <n v="3.05"/>
    <n v="3738"/>
    <x v="82"/>
    <x v="7"/>
    <x v="7"/>
    <x v="7"/>
    <x v="4"/>
  </r>
  <r>
    <x v="8128"/>
    <x v="9"/>
    <x v="1"/>
    <x v="9"/>
    <x v="0"/>
    <x v="2"/>
    <n v="13680.75"/>
    <n v="246.25349999999997"/>
    <n v="3"/>
    <n v="41042.25"/>
    <x v="8124"/>
    <n v="4.97"/>
    <n v="661"/>
    <x v="37"/>
    <x v="5"/>
    <x v="5"/>
    <x v="5"/>
    <x v="18"/>
  </r>
  <r>
    <x v="8129"/>
    <x v="0"/>
    <x v="0"/>
    <x v="0"/>
    <x v="2"/>
    <x v="0"/>
    <n v="1919.92"/>
    <n v="34.55856"/>
    <n v="1"/>
    <n v="1919.92"/>
    <x v="8125"/>
    <n v="4.3"/>
    <n v="3504"/>
    <x v="135"/>
    <x v="9"/>
    <x v="9"/>
    <x v="9"/>
    <x v="24"/>
  </r>
  <r>
    <x v="8130"/>
    <x v="9"/>
    <x v="1"/>
    <x v="9"/>
    <x v="0"/>
    <x v="3"/>
    <n v="11103.93"/>
    <n v="199.87073999999998"/>
    <n v="3"/>
    <n v="33311.79"/>
    <x v="8126"/>
    <n v="3.65"/>
    <n v="2892"/>
    <x v="275"/>
    <x v="2"/>
    <x v="2"/>
    <x v="2"/>
    <x v="27"/>
  </r>
  <r>
    <x v="8131"/>
    <x v="2"/>
    <x v="2"/>
    <x v="2"/>
    <x v="1"/>
    <x v="1"/>
    <n v="18502.55"/>
    <n v="333.04589999999996"/>
    <n v="4"/>
    <n v="74010.2"/>
    <x v="8127"/>
    <n v="4.74"/>
    <n v="601"/>
    <x v="152"/>
    <x v="3"/>
    <x v="3"/>
    <x v="3"/>
    <x v="30"/>
  </r>
  <r>
    <x v="8132"/>
    <x v="0"/>
    <x v="0"/>
    <x v="0"/>
    <x v="1"/>
    <x v="4"/>
    <n v="18406.66"/>
    <n v="331.31987999999996"/>
    <n v="5"/>
    <n v="92033.3"/>
    <x v="8128"/>
    <n v="2.79"/>
    <n v="2152"/>
    <x v="176"/>
    <x v="6"/>
    <x v="6"/>
    <x v="6"/>
    <x v="9"/>
  </r>
  <r>
    <x v="8133"/>
    <x v="7"/>
    <x v="0"/>
    <x v="7"/>
    <x v="2"/>
    <x v="2"/>
    <n v="15008.96"/>
    <n v="270.16127999999998"/>
    <n v="4"/>
    <n v="60035.839999999997"/>
    <x v="8129"/>
    <n v="1.1599999999999999"/>
    <n v="2792"/>
    <x v="301"/>
    <x v="8"/>
    <x v="8"/>
    <x v="8"/>
    <x v="16"/>
  </r>
  <r>
    <x v="8134"/>
    <x v="6"/>
    <x v="4"/>
    <x v="6"/>
    <x v="2"/>
    <x v="2"/>
    <n v="9132.0400000000009"/>
    <n v="164.37672000000001"/>
    <n v="1"/>
    <n v="9132.0400000000009"/>
    <x v="8130"/>
    <n v="1.58"/>
    <n v="3800"/>
    <x v="246"/>
    <x v="10"/>
    <x v="10"/>
    <x v="10"/>
    <x v="12"/>
  </r>
  <r>
    <x v="8135"/>
    <x v="2"/>
    <x v="2"/>
    <x v="2"/>
    <x v="2"/>
    <x v="3"/>
    <n v="5358.57"/>
    <n v="96.454259999999991"/>
    <n v="2"/>
    <n v="10717.14"/>
    <x v="8131"/>
    <n v="3.82"/>
    <n v="3268"/>
    <x v="293"/>
    <x v="9"/>
    <x v="9"/>
    <x v="9"/>
    <x v="28"/>
  </r>
  <r>
    <x v="8136"/>
    <x v="4"/>
    <x v="0"/>
    <x v="4"/>
    <x v="2"/>
    <x v="3"/>
    <n v="10152.77"/>
    <n v="182.74985999999998"/>
    <n v="3"/>
    <n v="30458.31"/>
    <x v="8132"/>
    <n v="2.98"/>
    <n v="1178"/>
    <x v="232"/>
    <x v="6"/>
    <x v="6"/>
    <x v="6"/>
    <x v="25"/>
  </r>
  <r>
    <x v="8137"/>
    <x v="1"/>
    <x v="1"/>
    <x v="1"/>
    <x v="1"/>
    <x v="3"/>
    <n v="2066.7199999999998"/>
    <n v="37.200959999999995"/>
    <n v="1"/>
    <n v="2066.7199999999998"/>
    <x v="8133"/>
    <n v="2.72"/>
    <n v="1092"/>
    <x v="328"/>
    <x v="7"/>
    <x v="7"/>
    <x v="7"/>
    <x v="27"/>
  </r>
  <r>
    <x v="8138"/>
    <x v="9"/>
    <x v="1"/>
    <x v="9"/>
    <x v="0"/>
    <x v="2"/>
    <n v="15768.86"/>
    <n v="283.83947999999998"/>
    <n v="1"/>
    <n v="15768.86"/>
    <x v="8134"/>
    <n v="1.05"/>
    <n v="880"/>
    <x v="360"/>
    <x v="4"/>
    <x v="4"/>
    <x v="4"/>
    <x v="11"/>
  </r>
  <r>
    <x v="8139"/>
    <x v="0"/>
    <x v="0"/>
    <x v="0"/>
    <x v="0"/>
    <x v="0"/>
    <n v="15174.75"/>
    <n v="273.14549999999997"/>
    <n v="1"/>
    <n v="15174.75"/>
    <x v="8135"/>
    <n v="4.3"/>
    <n v="2809"/>
    <x v="316"/>
    <x v="6"/>
    <x v="6"/>
    <x v="6"/>
    <x v="29"/>
  </r>
  <r>
    <x v="8140"/>
    <x v="9"/>
    <x v="1"/>
    <x v="9"/>
    <x v="0"/>
    <x v="5"/>
    <n v="17455.23"/>
    <n v="314.19413999999995"/>
    <n v="1"/>
    <n v="17455.23"/>
    <x v="8136"/>
    <n v="1.24"/>
    <n v="2125"/>
    <x v="227"/>
    <x v="5"/>
    <x v="5"/>
    <x v="5"/>
    <x v="0"/>
  </r>
  <r>
    <x v="8141"/>
    <x v="0"/>
    <x v="0"/>
    <x v="0"/>
    <x v="2"/>
    <x v="0"/>
    <n v="16693"/>
    <n v="300.47399999999999"/>
    <n v="2"/>
    <n v="33386"/>
    <x v="8137"/>
    <n v="3.8"/>
    <n v="3124"/>
    <x v="113"/>
    <x v="8"/>
    <x v="8"/>
    <x v="8"/>
    <x v="4"/>
  </r>
  <r>
    <x v="8142"/>
    <x v="8"/>
    <x v="3"/>
    <x v="8"/>
    <x v="2"/>
    <x v="3"/>
    <n v="19839.09"/>
    <n v="357.10361999999998"/>
    <n v="1"/>
    <n v="19839.09"/>
    <x v="8138"/>
    <n v="4.1100000000000003"/>
    <n v="409"/>
    <x v="220"/>
    <x v="4"/>
    <x v="4"/>
    <x v="4"/>
    <x v="12"/>
  </r>
  <r>
    <x v="8143"/>
    <x v="1"/>
    <x v="1"/>
    <x v="1"/>
    <x v="1"/>
    <x v="0"/>
    <n v="1057.74"/>
    <n v="19.03932"/>
    <n v="1"/>
    <n v="1057.74"/>
    <x v="8139"/>
    <n v="3.14"/>
    <n v="2472"/>
    <x v="10"/>
    <x v="4"/>
    <x v="4"/>
    <x v="4"/>
    <x v="10"/>
  </r>
  <r>
    <x v="8144"/>
    <x v="4"/>
    <x v="0"/>
    <x v="4"/>
    <x v="2"/>
    <x v="1"/>
    <n v="11261.23"/>
    <n v="202.70213999999999"/>
    <n v="1"/>
    <n v="11261.23"/>
    <x v="8140"/>
    <n v="2.39"/>
    <n v="833"/>
    <x v="17"/>
    <x v="9"/>
    <x v="9"/>
    <x v="9"/>
    <x v="14"/>
  </r>
  <r>
    <x v="8145"/>
    <x v="9"/>
    <x v="1"/>
    <x v="9"/>
    <x v="1"/>
    <x v="0"/>
    <n v="9247.84"/>
    <n v="166.46111999999999"/>
    <n v="3"/>
    <n v="27743.52"/>
    <x v="8141"/>
    <n v="1.95"/>
    <n v="1916"/>
    <x v="241"/>
    <x v="9"/>
    <x v="9"/>
    <x v="9"/>
    <x v="18"/>
  </r>
  <r>
    <x v="8146"/>
    <x v="9"/>
    <x v="1"/>
    <x v="9"/>
    <x v="1"/>
    <x v="0"/>
    <n v="11853.59"/>
    <n v="213.36461999999997"/>
    <n v="1"/>
    <n v="11853.59"/>
    <x v="8142"/>
    <n v="2.19"/>
    <n v="1556"/>
    <x v="145"/>
    <x v="7"/>
    <x v="7"/>
    <x v="7"/>
    <x v="20"/>
  </r>
  <r>
    <x v="8147"/>
    <x v="9"/>
    <x v="1"/>
    <x v="9"/>
    <x v="1"/>
    <x v="0"/>
    <n v="3439.29"/>
    <n v="61.907219999999995"/>
    <n v="1"/>
    <n v="3439.29"/>
    <x v="8143"/>
    <n v="1.84"/>
    <n v="975"/>
    <x v="24"/>
    <x v="4"/>
    <x v="4"/>
    <x v="4"/>
    <x v="18"/>
  </r>
  <r>
    <x v="8148"/>
    <x v="8"/>
    <x v="3"/>
    <x v="8"/>
    <x v="0"/>
    <x v="1"/>
    <n v="2622.47"/>
    <n v="47.20445999999999"/>
    <n v="2"/>
    <n v="5244.94"/>
    <x v="8144"/>
    <n v="2.95"/>
    <n v="2746"/>
    <x v="109"/>
    <x v="11"/>
    <x v="11"/>
    <x v="11"/>
    <x v="11"/>
  </r>
  <r>
    <x v="8149"/>
    <x v="9"/>
    <x v="1"/>
    <x v="9"/>
    <x v="1"/>
    <x v="2"/>
    <n v="17770.7"/>
    <n v="319.87259999999998"/>
    <n v="3"/>
    <n v="53312.1"/>
    <x v="8145"/>
    <n v="3.88"/>
    <n v="3538"/>
    <x v="206"/>
    <x v="6"/>
    <x v="6"/>
    <x v="6"/>
    <x v="3"/>
  </r>
  <r>
    <x v="8150"/>
    <x v="9"/>
    <x v="1"/>
    <x v="9"/>
    <x v="2"/>
    <x v="5"/>
    <n v="18312.419999999998"/>
    <n v="329.62355999999994"/>
    <n v="1"/>
    <n v="18312.419999999998"/>
    <x v="8146"/>
    <n v="2.95"/>
    <n v="271"/>
    <x v="159"/>
    <x v="7"/>
    <x v="7"/>
    <x v="7"/>
    <x v="19"/>
  </r>
  <r>
    <x v="8151"/>
    <x v="2"/>
    <x v="2"/>
    <x v="2"/>
    <x v="2"/>
    <x v="3"/>
    <n v="14449.66"/>
    <n v="260.09387999999996"/>
    <n v="2"/>
    <n v="28899.32"/>
    <x v="8147"/>
    <n v="2.76"/>
    <n v="3637"/>
    <x v="160"/>
    <x v="5"/>
    <x v="5"/>
    <x v="5"/>
    <x v="12"/>
  </r>
  <r>
    <x v="8152"/>
    <x v="7"/>
    <x v="0"/>
    <x v="7"/>
    <x v="0"/>
    <x v="1"/>
    <n v="19301.650000000001"/>
    <n v="347.42970000000003"/>
    <n v="1"/>
    <n v="19301.650000000001"/>
    <x v="8148"/>
    <n v="3.85"/>
    <n v="4545"/>
    <x v="160"/>
    <x v="5"/>
    <x v="5"/>
    <x v="5"/>
    <x v="12"/>
  </r>
  <r>
    <x v="8153"/>
    <x v="1"/>
    <x v="1"/>
    <x v="1"/>
    <x v="2"/>
    <x v="1"/>
    <n v="15666.29"/>
    <n v="281.99322000000001"/>
    <n v="4"/>
    <n v="62665.16"/>
    <x v="8149"/>
    <n v="2.88"/>
    <n v="2168"/>
    <x v="310"/>
    <x v="2"/>
    <x v="2"/>
    <x v="2"/>
    <x v="25"/>
  </r>
  <r>
    <x v="8154"/>
    <x v="2"/>
    <x v="2"/>
    <x v="2"/>
    <x v="0"/>
    <x v="3"/>
    <n v="1423.23"/>
    <n v="25.618139999999997"/>
    <n v="2"/>
    <n v="2846.46"/>
    <x v="8150"/>
    <n v="3.18"/>
    <n v="4918"/>
    <x v="245"/>
    <x v="0"/>
    <x v="0"/>
    <x v="0"/>
    <x v="18"/>
  </r>
  <r>
    <x v="8155"/>
    <x v="4"/>
    <x v="0"/>
    <x v="4"/>
    <x v="0"/>
    <x v="3"/>
    <n v="16471.060000000001"/>
    <n v="296.47908000000001"/>
    <n v="2"/>
    <n v="32942.120000000003"/>
    <x v="8151"/>
    <n v="3.17"/>
    <n v="1746"/>
    <x v="175"/>
    <x v="3"/>
    <x v="3"/>
    <x v="3"/>
    <x v="9"/>
  </r>
  <r>
    <x v="8156"/>
    <x v="0"/>
    <x v="0"/>
    <x v="0"/>
    <x v="1"/>
    <x v="4"/>
    <n v="13256"/>
    <n v="238.60799999999998"/>
    <n v="2"/>
    <n v="26512"/>
    <x v="8152"/>
    <n v="2.5499999999999998"/>
    <n v="4317"/>
    <x v="108"/>
    <x v="4"/>
    <x v="4"/>
    <x v="4"/>
    <x v="24"/>
  </r>
  <r>
    <x v="8157"/>
    <x v="2"/>
    <x v="2"/>
    <x v="2"/>
    <x v="1"/>
    <x v="4"/>
    <n v="12302.81"/>
    <n v="221.45057999999997"/>
    <n v="5"/>
    <n v="61514.05"/>
    <x v="8153"/>
    <n v="3.87"/>
    <n v="454"/>
    <x v="236"/>
    <x v="4"/>
    <x v="4"/>
    <x v="4"/>
    <x v="2"/>
  </r>
  <r>
    <x v="8158"/>
    <x v="7"/>
    <x v="0"/>
    <x v="7"/>
    <x v="1"/>
    <x v="5"/>
    <n v="11360.12"/>
    <n v="204.48215999999999"/>
    <n v="1"/>
    <n v="11360.12"/>
    <x v="8154"/>
    <n v="4.4000000000000004"/>
    <n v="2409"/>
    <x v="316"/>
    <x v="6"/>
    <x v="6"/>
    <x v="6"/>
    <x v="29"/>
  </r>
  <r>
    <x v="8159"/>
    <x v="7"/>
    <x v="0"/>
    <x v="7"/>
    <x v="0"/>
    <x v="3"/>
    <n v="8999.23"/>
    <n v="161.98613999999998"/>
    <n v="1"/>
    <n v="8999.23"/>
    <x v="8155"/>
    <n v="2.2400000000000002"/>
    <n v="958"/>
    <x v="11"/>
    <x v="2"/>
    <x v="2"/>
    <x v="2"/>
    <x v="11"/>
  </r>
  <r>
    <x v="8160"/>
    <x v="3"/>
    <x v="3"/>
    <x v="3"/>
    <x v="0"/>
    <x v="5"/>
    <n v="13187.43"/>
    <n v="237.37374"/>
    <n v="3"/>
    <n v="39562.29"/>
    <x v="8156"/>
    <n v="2.4500000000000002"/>
    <n v="176"/>
    <x v="143"/>
    <x v="8"/>
    <x v="8"/>
    <x v="8"/>
    <x v="7"/>
  </r>
  <r>
    <x v="8161"/>
    <x v="5"/>
    <x v="1"/>
    <x v="5"/>
    <x v="1"/>
    <x v="0"/>
    <n v="14719.93"/>
    <n v="264.95873999999998"/>
    <n v="3"/>
    <n v="44159.79"/>
    <x v="8157"/>
    <n v="4.21"/>
    <n v="646"/>
    <x v="78"/>
    <x v="0"/>
    <x v="0"/>
    <x v="0"/>
    <x v="12"/>
  </r>
  <r>
    <x v="8162"/>
    <x v="5"/>
    <x v="1"/>
    <x v="5"/>
    <x v="2"/>
    <x v="3"/>
    <n v="18968.21"/>
    <n v="341.42777999999998"/>
    <n v="3"/>
    <n v="56904.63"/>
    <x v="8158"/>
    <n v="3.2"/>
    <n v="420"/>
    <x v="284"/>
    <x v="2"/>
    <x v="2"/>
    <x v="2"/>
    <x v="30"/>
  </r>
  <r>
    <x v="8163"/>
    <x v="9"/>
    <x v="1"/>
    <x v="9"/>
    <x v="2"/>
    <x v="5"/>
    <n v="6262.98"/>
    <n v="112.73363999999998"/>
    <n v="3"/>
    <n v="18788.939999999999"/>
    <x v="8159"/>
    <n v="1.91"/>
    <n v="4616"/>
    <x v="138"/>
    <x v="0"/>
    <x v="0"/>
    <x v="0"/>
    <x v="8"/>
  </r>
  <r>
    <x v="8164"/>
    <x v="0"/>
    <x v="0"/>
    <x v="0"/>
    <x v="1"/>
    <x v="1"/>
    <n v="1931.71"/>
    <n v="34.770779999999995"/>
    <n v="4"/>
    <n v="7726.84"/>
    <x v="8160"/>
    <n v="3.37"/>
    <n v="2122"/>
    <x v="266"/>
    <x v="10"/>
    <x v="10"/>
    <x v="10"/>
    <x v="24"/>
  </r>
  <r>
    <x v="8165"/>
    <x v="3"/>
    <x v="3"/>
    <x v="3"/>
    <x v="2"/>
    <x v="5"/>
    <n v="10707.93"/>
    <n v="192.74274"/>
    <n v="1"/>
    <n v="10707.93"/>
    <x v="8161"/>
    <n v="3.8"/>
    <n v="251"/>
    <x v="313"/>
    <x v="4"/>
    <x v="4"/>
    <x v="4"/>
    <x v="26"/>
  </r>
  <r>
    <x v="8166"/>
    <x v="6"/>
    <x v="4"/>
    <x v="6"/>
    <x v="2"/>
    <x v="4"/>
    <n v="16715.88"/>
    <n v="300.88583999999997"/>
    <n v="5"/>
    <n v="83579.399999999994"/>
    <x v="8162"/>
    <n v="4.3899999999999997"/>
    <n v="4958"/>
    <x v="336"/>
    <x v="7"/>
    <x v="7"/>
    <x v="7"/>
    <x v="15"/>
  </r>
  <r>
    <x v="8167"/>
    <x v="5"/>
    <x v="1"/>
    <x v="5"/>
    <x v="1"/>
    <x v="0"/>
    <n v="1097.69"/>
    <n v="19.758420000000001"/>
    <n v="1"/>
    <n v="1097.69"/>
    <x v="8163"/>
    <n v="3.21"/>
    <n v="483"/>
    <x v="1"/>
    <x v="1"/>
    <x v="1"/>
    <x v="1"/>
    <x v="1"/>
  </r>
  <r>
    <x v="8168"/>
    <x v="9"/>
    <x v="1"/>
    <x v="9"/>
    <x v="2"/>
    <x v="2"/>
    <n v="3634.3"/>
    <n v="65.417400000000001"/>
    <n v="4"/>
    <n v="14537.2"/>
    <x v="8164"/>
    <n v="1.94"/>
    <n v="2938"/>
    <x v="263"/>
    <x v="1"/>
    <x v="1"/>
    <x v="1"/>
    <x v="20"/>
  </r>
  <r>
    <x v="8169"/>
    <x v="1"/>
    <x v="1"/>
    <x v="1"/>
    <x v="1"/>
    <x v="2"/>
    <n v="14260.88"/>
    <n v="256.69583999999998"/>
    <n v="4"/>
    <n v="57043.519999999997"/>
    <x v="8165"/>
    <n v="1.96"/>
    <n v="1279"/>
    <x v="309"/>
    <x v="1"/>
    <x v="1"/>
    <x v="1"/>
    <x v="24"/>
  </r>
  <r>
    <x v="8170"/>
    <x v="5"/>
    <x v="1"/>
    <x v="5"/>
    <x v="1"/>
    <x v="2"/>
    <n v="16061.66"/>
    <n v="289.10987999999998"/>
    <n v="1"/>
    <n v="16061.66"/>
    <x v="8166"/>
    <n v="1.99"/>
    <n v="4083"/>
    <x v="359"/>
    <x v="4"/>
    <x v="4"/>
    <x v="4"/>
    <x v="19"/>
  </r>
  <r>
    <x v="8171"/>
    <x v="8"/>
    <x v="3"/>
    <x v="8"/>
    <x v="0"/>
    <x v="2"/>
    <n v="2771.86"/>
    <n v="49.893479999999997"/>
    <n v="5"/>
    <n v="13859.3"/>
    <x v="8167"/>
    <n v="1.51"/>
    <n v="1672"/>
    <x v="55"/>
    <x v="5"/>
    <x v="5"/>
    <x v="5"/>
    <x v="26"/>
  </r>
  <r>
    <x v="8172"/>
    <x v="4"/>
    <x v="0"/>
    <x v="4"/>
    <x v="1"/>
    <x v="5"/>
    <n v="14759.91"/>
    <n v="265.67838"/>
    <n v="4"/>
    <n v="59039.64"/>
    <x v="8168"/>
    <n v="4.21"/>
    <n v="796"/>
    <x v="253"/>
    <x v="6"/>
    <x v="6"/>
    <x v="6"/>
    <x v="10"/>
  </r>
  <r>
    <x v="8173"/>
    <x v="1"/>
    <x v="1"/>
    <x v="1"/>
    <x v="0"/>
    <x v="1"/>
    <n v="16890.77"/>
    <n v="304.03386"/>
    <n v="4"/>
    <n v="67563.08"/>
    <x v="8169"/>
    <n v="3"/>
    <n v="2740"/>
    <x v="301"/>
    <x v="8"/>
    <x v="8"/>
    <x v="8"/>
    <x v="16"/>
  </r>
  <r>
    <x v="8174"/>
    <x v="3"/>
    <x v="3"/>
    <x v="3"/>
    <x v="1"/>
    <x v="5"/>
    <n v="2065.38"/>
    <n v="37.176839999999999"/>
    <n v="4"/>
    <n v="8261.52"/>
    <x v="8170"/>
    <n v="3.69"/>
    <n v="1769"/>
    <x v="296"/>
    <x v="0"/>
    <x v="0"/>
    <x v="0"/>
    <x v="17"/>
  </r>
  <r>
    <x v="8175"/>
    <x v="7"/>
    <x v="0"/>
    <x v="7"/>
    <x v="1"/>
    <x v="0"/>
    <n v="611.11"/>
    <n v="10.999979999999999"/>
    <n v="3"/>
    <n v="1833.33"/>
    <x v="8171"/>
    <n v="1.27"/>
    <n v="3501"/>
    <x v="187"/>
    <x v="3"/>
    <x v="3"/>
    <x v="3"/>
    <x v="21"/>
  </r>
  <r>
    <x v="8176"/>
    <x v="0"/>
    <x v="0"/>
    <x v="0"/>
    <x v="1"/>
    <x v="3"/>
    <n v="18485.82"/>
    <n v="332.74475999999999"/>
    <n v="2"/>
    <n v="36971.64"/>
    <x v="8172"/>
    <n v="2.4500000000000002"/>
    <n v="2608"/>
    <x v="159"/>
    <x v="7"/>
    <x v="7"/>
    <x v="7"/>
    <x v="19"/>
  </r>
  <r>
    <x v="8177"/>
    <x v="5"/>
    <x v="1"/>
    <x v="5"/>
    <x v="1"/>
    <x v="4"/>
    <n v="15897.35"/>
    <n v="286.15229999999997"/>
    <n v="2"/>
    <n v="31794.7"/>
    <x v="8173"/>
    <n v="4.24"/>
    <n v="3003"/>
    <x v="34"/>
    <x v="8"/>
    <x v="8"/>
    <x v="8"/>
    <x v="9"/>
  </r>
  <r>
    <x v="8178"/>
    <x v="0"/>
    <x v="0"/>
    <x v="0"/>
    <x v="1"/>
    <x v="2"/>
    <n v="9503.6299999999992"/>
    <n v="171.06533999999996"/>
    <n v="5"/>
    <n v="47518.15"/>
    <x v="8174"/>
    <n v="2.5499999999999998"/>
    <n v="4314"/>
    <x v="41"/>
    <x v="6"/>
    <x v="6"/>
    <x v="6"/>
    <x v="19"/>
  </r>
  <r>
    <x v="8179"/>
    <x v="7"/>
    <x v="0"/>
    <x v="7"/>
    <x v="2"/>
    <x v="5"/>
    <n v="1418.44"/>
    <n v="25.53192"/>
    <n v="5"/>
    <n v="7092.2"/>
    <x v="8175"/>
    <n v="1.33"/>
    <n v="1581"/>
    <x v="269"/>
    <x v="3"/>
    <x v="3"/>
    <x v="3"/>
    <x v="5"/>
  </r>
  <r>
    <x v="8180"/>
    <x v="7"/>
    <x v="0"/>
    <x v="7"/>
    <x v="2"/>
    <x v="5"/>
    <n v="17561.71"/>
    <n v="316.11077999999998"/>
    <n v="2"/>
    <n v="35123.42"/>
    <x v="8176"/>
    <n v="3.44"/>
    <n v="2718"/>
    <x v="33"/>
    <x v="0"/>
    <x v="0"/>
    <x v="0"/>
    <x v="9"/>
  </r>
  <r>
    <x v="8181"/>
    <x v="8"/>
    <x v="3"/>
    <x v="8"/>
    <x v="1"/>
    <x v="0"/>
    <n v="3585.82"/>
    <n v="64.544759999999997"/>
    <n v="5"/>
    <n v="17929.099999999999"/>
    <x v="8177"/>
    <n v="2.74"/>
    <n v="444"/>
    <x v="154"/>
    <x v="2"/>
    <x v="2"/>
    <x v="2"/>
    <x v="15"/>
  </r>
  <r>
    <x v="8182"/>
    <x v="2"/>
    <x v="2"/>
    <x v="2"/>
    <x v="1"/>
    <x v="4"/>
    <n v="3024.05"/>
    <n v="54.432899999999997"/>
    <n v="3"/>
    <n v="9072.15"/>
    <x v="8178"/>
    <n v="4.96"/>
    <n v="3513"/>
    <x v="305"/>
    <x v="3"/>
    <x v="3"/>
    <x v="3"/>
    <x v="19"/>
  </r>
  <r>
    <x v="8183"/>
    <x v="2"/>
    <x v="2"/>
    <x v="2"/>
    <x v="2"/>
    <x v="1"/>
    <n v="13466.91"/>
    <n v="242.40437999999997"/>
    <n v="2"/>
    <n v="26933.82"/>
    <x v="8179"/>
    <n v="1.72"/>
    <n v="4850"/>
    <x v="313"/>
    <x v="4"/>
    <x v="4"/>
    <x v="4"/>
    <x v="26"/>
  </r>
  <r>
    <x v="8184"/>
    <x v="7"/>
    <x v="0"/>
    <x v="7"/>
    <x v="2"/>
    <x v="3"/>
    <n v="5485.42"/>
    <n v="98.737559999999988"/>
    <n v="2"/>
    <n v="10970.84"/>
    <x v="8180"/>
    <n v="4.26"/>
    <n v="956"/>
    <x v="179"/>
    <x v="6"/>
    <x v="6"/>
    <x v="6"/>
    <x v="18"/>
  </r>
  <r>
    <x v="8185"/>
    <x v="0"/>
    <x v="0"/>
    <x v="0"/>
    <x v="2"/>
    <x v="0"/>
    <n v="1099.99"/>
    <n v="19.79982"/>
    <n v="4"/>
    <n v="4399.96"/>
    <x v="8181"/>
    <n v="4.57"/>
    <n v="1946"/>
    <x v="224"/>
    <x v="1"/>
    <x v="1"/>
    <x v="1"/>
    <x v="22"/>
  </r>
  <r>
    <x v="8186"/>
    <x v="2"/>
    <x v="2"/>
    <x v="2"/>
    <x v="2"/>
    <x v="1"/>
    <n v="2817.68"/>
    <n v="50.718239999999994"/>
    <n v="1"/>
    <n v="2817.68"/>
    <x v="8182"/>
    <n v="2.0699999999999998"/>
    <n v="4453"/>
    <x v="174"/>
    <x v="1"/>
    <x v="1"/>
    <x v="1"/>
    <x v="19"/>
  </r>
  <r>
    <x v="8187"/>
    <x v="6"/>
    <x v="4"/>
    <x v="6"/>
    <x v="0"/>
    <x v="3"/>
    <n v="15852.66"/>
    <n v="285.34787999999998"/>
    <n v="2"/>
    <n v="31705.32"/>
    <x v="8183"/>
    <n v="4.6399999999999997"/>
    <n v="1715"/>
    <x v="331"/>
    <x v="8"/>
    <x v="8"/>
    <x v="8"/>
    <x v="2"/>
  </r>
  <r>
    <x v="8188"/>
    <x v="6"/>
    <x v="4"/>
    <x v="6"/>
    <x v="0"/>
    <x v="5"/>
    <n v="7650.21"/>
    <n v="137.70377999999999"/>
    <n v="1"/>
    <n v="7650.21"/>
    <x v="8184"/>
    <n v="4.3600000000000003"/>
    <n v="625"/>
    <x v="53"/>
    <x v="4"/>
    <x v="4"/>
    <x v="4"/>
    <x v="21"/>
  </r>
  <r>
    <x v="8189"/>
    <x v="2"/>
    <x v="2"/>
    <x v="2"/>
    <x v="1"/>
    <x v="3"/>
    <n v="11113.36"/>
    <n v="200.04048"/>
    <n v="1"/>
    <n v="11113.36"/>
    <x v="8185"/>
    <n v="2.14"/>
    <n v="1020"/>
    <x v="149"/>
    <x v="6"/>
    <x v="6"/>
    <x v="6"/>
    <x v="21"/>
  </r>
  <r>
    <x v="8190"/>
    <x v="7"/>
    <x v="0"/>
    <x v="7"/>
    <x v="2"/>
    <x v="4"/>
    <n v="18610.009999999998"/>
    <n v="334.98017999999996"/>
    <n v="4"/>
    <n v="74440.039999999994"/>
    <x v="8186"/>
    <n v="3.31"/>
    <n v="536"/>
    <x v="336"/>
    <x v="7"/>
    <x v="7"/>
    <x v="7"/>
    <x v="15"/>
  </r>
  <r>
    <x v="8191"/>
    <x v="6"/>
    <x v="4"/>
    <x v="6"/>
    <x v="1"/>
    <x v="0"/>
    <n v="12681.68"/>
    <n v="228.27024"/>
    <n v="1"/>
    <n v="12681.68"/>
    <x v="8187"/>
    <n v="4.5599999999999996"/>
    <n v="1789"/>
    <x v="22"/>
    <x v="8"/>
    <x v="8"/>
    <x v="8"/>
    <x v="17"/>
  </r>
  <r>
    <x v="8192"/>
    <x v="8"/>
    <x v="3"/>
    <x v="8"/>
    <x v="1"/>
    <x v="0"/>
    <n v="951.29"/>
    <n v="17.123219999999996"/>
    <n v="5"/>
    <n v="4756.45"/>
    <x v="8188"/>
    <n v="2.81"/>
    <n v="2272"/>
    <x v="69"/>
    <x v="0"/>
    <x v="0"/>
    <x v="0"/>
    <x v="20"/>
  </r>
  <r>
    <x v="8193"/>
    <x v="6"/>
    <x v="4"/>
    <x v="6"/>
    <x v="0"/>
    <x v="4"/>
    <n v="10127.77"/>
    <n v="182.29986"/>
    <n v="4"/>
    <n v="40511.08"/>
    <x v="8189"/>
    <n v="4"/>
    <n v="3747"/>
    <x v="256"/>
    <x v="3"/>
    <x v="3"/>
    <x v="3"/>
    <x v="7"/>
  </r>
  <r>
    <x v="8194"/>
    <x v="4"/>
    <x v="0"/>
    <x v="4"/>
    <x v="0"/>
    <x v="5"/>
    <n v="18456.3"/>
    <n v="332.21339999999998"/>
    <n v="1"/>
    <n v="18456.3"/>
    <x v="8190"/>
    <n v="3.35"/>
    <n v="3180"/>
    <x v="345"/>
    <x v="4"/>
    <x v="4"/>
    <x v="4"/>
    <x v="8"/>
  </r>
  <r>
    <x v="8195"/>
    <x v="8"/>
    <x v="3"/>
    <x v="8"/>
    <x v="1"/>
    <x v="1"/>
    <n v="9495.2999999999993"/>
    <n v="170.91539999999998"/>
    <n v="5"/>
    <n v="47476.5"/>
    <x v="8191"/>
    <n v="1.74"/>
    <n v="3156"/>
    <x v="46"/>
    <x v="0"/>
    <x v="0"/>
    <x v="0"/>
    <x v="25"/>
  </r>
  <r>
    <x v="8196"/>
    <x v="5"/>
    <x v="1"/>
    <x v="5"/>
    <x v="0"/>
    <x v="5"/>
    <n v="3554.21"/>
    <n v="63.975779999999993"/>
    <n v="3"/>
    <n v="10662.63"/>
    <x v="8192"/>
    <n v="4.4000000000000004"/>
    <n v="546"/>
    <x v="134"/>
    <x v="8"/>
    <x v="8"/>
    <x v="8"/>
    <x v="23"/>
  </r>
  <r>
    <x v="8197"/>
    <x v="5"/>
    <x v="1"/>
    <x v="5"/>
    <x v="0"/>
    <x v="0"/>
    <n v="3078.15"/>
    <n v="55.406700000000001"/>
    <n v="2"/>
    <n v="6156.3"/>
    <x v="8193"/>
    <n v="2.48"/>
    <n v="4240"/>
    <x v="223"/>
    <x v="2"/>
    <x v="2"/>
    <x v="2"/>
    <x v="16"/>
  </r>
  <r>
    <x v="8198"/>
    <x v="0"/>
    <x v="0"/>
    <x v="0"/>
    <x v="0"/>
    <x v="4"/>
    <n v="16141.29"/>
    <n v="290.54322000000002"/>
    <n v="2"/>
    <n v="32282.58"/>
    <x v="8194"/>
    <n v="4.5599999999999996"/>
    <n v="4093"/>
    <x v="314"/>
    <x v="10"/>
    <x v="10"/>
    <x v="10"/>
    <x v="26"/>
  </r>
  <r>
    <x v="8199"/>
    <x v="1"/>
    <x v="1"/>
    <x v="1"/>
    <x v="0"/>
    <x v="3"/>
    <n v="17700.96"/>
    <n v="318.61727999999994"/>
    <n v="4"/>
    <n v="70803.839999999997"/>
    <x v="8195"/>
    <n v="3.13"/>
    <n v="617"/>
    <x v="199"/>
    <x v="9"/>
    <x v="9"/>
    <x v="9"/>
    <x v="8"/>
  </r>
  <r>
    <x v="8200"/>
    <x v="0"/>
    <x v="0"/>
    <x v="0"/>
    <x v="1"/>
    <x v="1"/>
    <n v="9736.9699999999993"/>
    <n v="175.26545999999996"/>
    <n v="2"/>
    <n v="19473.939999999999"/>
    <x v="8196"/>
    <n v="1.75"/>
    <n v="2886"/>
    <x v="347"/>
    <x v="1"/>
    <x v="1"/>
    <x v="1"/>
    <x v="3"/>
  </r>
  <r>
    <x v="8201"/>
    <x v="4"/>
    <x v="0"/>
    <x v="4"/>
    <x v="0"/>
    <x v="2"/>
    <n v="8503.39"/>
    <n v="153.06101999999998"/>
    <n v="2"/>
    <n v="17006.78"/>
    <x v="8197"/>
    <n v="4.43"/>
    <n v="4830"/>
    <x v="331"/>
    <x v="8"/>
    <x v="8"/>
    <x v="8"/>
    <x v="2"/>
  </r>
  <r>
    <x v="8202"/>
    <x v="6"/>
    <x v="4"/>
    <x v="6"/>
    <x v="2"/>
    <x v="3"/>
    <n v="2303.0100000000002"/>
    <n v="41.454180000000001"/>
    <n v="5"/>
    <n v="11515.05"/>
    <x v="8198"/>
    <n v="4.2699999999999996"/>
    <n v="4271"/>
    <x v="123"/>
    <x v="8"/>
    <x v="8"/>
    <x v="8"/>
    <x v="15"/>
  </r>
  <r>
    <x v="8203"/>
    <x v="1"/>
    <x v="1"/>
    <x v="1"/>
    <x v="0"/>
    <x v="1"/>
    <n v="9279.7900000000009"/>
    <n v="167.03622000000001"/>
    <n v="1"/>
    <n v="9279.7900000000009"/>
    <x v="8199"/>
    <n v="4.54"/>
    <n v="3061"/>
    <x v="226"/>
    <x v="4"/>
    <x v="4"/>
    <x v="4"/>
    <x v="3"/>
  </r>
  <r>
    <x v="8204"/>
    <x v="8"/>
    <x v="3"/>
    <x v="8"/>
    <x v="0"/>
    <x v="4"/>
    <n v="16589.2"/>
    <n v="298.60559999999998"/>
    <n v="5"/>
    <n v="82946"/>
    <x v="8200"/>
    <n v="4.07"/>
    <n v="380"/>
    <x v="26"/>
    <x v="2"/>
    <x v="2"/>
    <x v="2"/>
    <x v="9"/>
  </r>
  <r>
    <x v="8205"/>
    <x v="4"/>
    <x v="0"/>
    <x v="4"/>
    <x v="1"/>
    <x v="3"/>
    <n v="5971.66"/>
    <n v="107.48987999999999"/>
    <n v="2"/>
    <n v="11943.32"/>
    <x v="8201"/>
    <n v="1.3"/>
    <n v="1340"/>
    <x v="149"/>
    <x v="6"/>
    <x v="6"/>
    <x v="6"/>
    <x v="21"/>
  </r>
  <r>
    <x v="8206"/>
    <x v="4"/>
    <x v="0"/>
    <x v="4"/>
    <x v="2"/>
    <x v="1"/>
    <n v="18032.86"/>
    <n v="324.59147999999999"/>
    <n v="4"/>
    <n v="72131.44"/>
    <x v="8202"/>
    <n v="4.91"/>
    <n v="68"/>
    <x v="130"/>
    <x v="4"/>
    <x v="4"/>
    <x v="4"/>
    <x v="16"/>
  </r>
  <r>
    <x v="8207"/>
    <x v="8"/>
    <x v="3"/>
    <x v="8"/>
    <x v="0"/>
    <x v="1"/>
    <n v="698.44"/>
    <n v="12.57192"/>
    <n v="4"/>
    <n v="2793.76"/>
    <x v="8203"/>
    <n v="2.4500000000000002"/>
    <n v="4161"/>
    <x v="112"/>
    <x v="9"/>
    <x v="9"/>
    <x v="9"/>
    <x v="16"/>
  </r>
  <r>
    <x v="8208"/>
    <x v="9"/>
    <x v="1"/>
    <x v="9"/>
    <x v="2"/>
    <x v="0"/>
    <n v="17567.18"/>
    <n v="316.20923999999997"/>
    <n v="3"/>
    <n v="52701.54"/>
    <x v="8204"/>
    <n v="4.8"/>
    <n v="634"/>
    <x v="120"/>
    <x v="3"/>
    <x v="3"/>
    <x v="3"/>
    <x v="4"/>
  </r>
  <r>
    <x v="8209"/>
    <x v="8"/>
    <x v="3"/>
    <x v="8"/>
    <x v="1"/>
    <x v="2"/>
    <n v="11546.97"/>
    <n v="207.84545999999997"/>
    <n v="5"/>
    <n v="57734.85"/>
    <x v="8205"/>
    <n v="3.2"/>
    <n v="2360"/>
    <x v="56"/>
    <x v="10"/>
    <x v="10"/>
    <x v="10"/>
    <x v="23"/>
  </r>
  <r>
    <x v="8210"/>
    <x v="9"/>
    <x v="1"/>
    <x v="9"/>
    <x v="1"/>
    <x v="3"/>
    <n v="212.43"/>
    <n v="3.8237399999999999"/>
    <n v="5"/>
    <n v="1062.1500000000001"/>
    <x v="8206"/>
    <n v="4.0599999999999996"/>
    <n v="1656"/>
    <x v="68"/>
    <x v="2"/>
    <x v="2"/>
    <x v="2"/>
    <x v="1"/>
  </r>
  <r>
    <x v="8211"/>
    <x v="4"/>
    <x v="0"/>
    <x v="4"/>
    <x v="1"/>
    <x v="1"/>
    <n v="1497.43"/>
    <n v="26.95374"/>
    <n v="4"/>
    <n v="5989.72"/>
    <x v="8207"/>
    <n v="4.45"/>
    <n v="3783"/>
    <x v="9"/>
    <x v="5"/>
    <x v="5"/>
    <x v="5"/>
    <x v="9"/>
  </r>
  <r>
    <x v="8212"/>
    <x v="4"/>
    <x v="0"/>
    <x v="4"/>
    <x v="2"/>
    <x v="3"/>
    <n v="7242.86"/>
    <n v="130.37147999999999"/>
    <n v="2"/>
    <n v="14485.72"/>
    <x v="8208"/>
    <n v="3.85"/>
    <n v="327"/>
    <x v="150"/>
    <x v="8"/>
    <x v="8"/>
    <x v="8"/>
    <x v="6"/>
  </r>
  <r>
    <x v="8213"/>
    <x v="2"/>
    <x v="2"/>
    <x v="2"/>
    <x v="2"/>
    <x v="4"/>
    <n v="16086.57"/>
    <n v="289.55825999999996"/>
    <n v="2"/>
    <n v="32173.14"/>
    <x v="8209"/>
    <n v="3.85"/>
    <n v="2985"/>
    <x v="214"/>
    <x v="10"/>
    <x v="10"/>
    <x v="10"/>
    <x v="27"/>
  </r>
  <r>
    <x v="8214"/>
    <x v="0"/>
    <x v="0"/>
    <x v="0"/>
    <x v="1"/>
    <x v="2"/>
    <n v="706.76"/>
    <n v="12.721679999999999"/>
    <n v="4"/>
    <n v="2827.04"/>
    <x v="8210"/>
    <n v="1.04"/>
    <n v="2715"/>
    <x v="313"/>
    <x v="4"/>
    <x v="4"/>
    <x v="4"/>
    <x v="26"/>
  </r>
  <r>
    <x v="8215"/>
    <x v="5"/>
    <x v="1"/>
    <x v="5"/>
    <x v="0"/>
    <x v="3"/>
    <n v="1816.15"/>
    <n v="32.6907"/>
    <n v="5"/>
    <n v="9080.75"/>
    <x v="8211"/>
    <n v="3.32"/>
    <n v="3828"/>
    <x v="63"/>
    <x v="9"/>
    <x v="9"/>
    <x v="9"/>
    <x v="6"/>
  </r>
  <r>
    <x v="8216"/>
    <x v="1"/>
    <x v="1"/>
    <x v="1"/>
    <x v="1"/>
    <x v="0"/>
    <n v="16781.16"/>
    <n v="302.06088"/>
    <n v="3"/>
    <n v="50343.48"/>
    <x v="8212"/>
    <n v="1.41"/>
    <n v="2936"/>
    <x v="110"/>
    <x v="8"/>
    <x v="8"/>
    <x v="8"/>
    <x v="10"/>
  </r>
  <r>
    <x v="8217"/>
    <x v="0"/>
    <x v="0"/>
    <x v="0"/>
    <x v="0"/>
    <x v="4"/>
    <n v="13053.37"/>
    <n v="234.96065999999999"/>
    <n v="1"/>
    <n v="13053.37"/>
    <x v="8213"/>
    <n v="3.97"/>
    <n v="3405"/>
    <x v="177"/>
    <x v="8"/>
    <x v="8"/>
    <x v="8"/>
    <x v="20"/>
  </r>
  <r>
    <x v="8218"/>
    <x v="7"/>
    <x v="0"/>
    <x v="7"/>
    <x v="2"/>
    <x v="5"/>
    <n v="18005.54"/>
    <n v="324.09971999999999"/>
    <n v="3"/>
    <n v="54016.62"/>
    <x v="8214"/>
    <n v="2.64"/>
    <n v="1872"/>
    <x v="198"/>
    <x v="9"/>
    <x v="9"/>
    <x v="9"/>
    <x v="3"/>
  </r>
  <r>
    <x v="8219"/>
    <x v="7"/>
    <x v="0"/>
    <x v="7"/>
    <x v="2"/>
    <x v="1"/>
    <n v="2094.17"/>
    <n v="37.695059999999998"/>
    <n v="1"/>
    <n v="2094.17"/>
    <x v="8215"/>
    <n v="3.64"/>
    <n v="4156"/>
    <x v="74"/>
    <x v="0"/>
    <x v="0"/>
    <x v="0"/>
    <x v="1"/>
  </r>
  <r>
    <x v="8220"/>
    <x v="3"/>
    <x v="3"/>
    <x v="3"/>
    <x v="1"/>
    <x v="0"/>
    <n v="12710.2"/>
    <n v="228.78360000000001"/>
    <n v="3"/>
    <n v="38130.6"/>
    <x v="8216"/>
    <n v="4.9800000000000004"/>
    <n v="4684"/>
    <x v="127"/>
    <x v="6"/>
    <x v="6"/>
    <x v="6"/>
    <x v="0"/>
  </r>
  <r>
    <x v="8221"/>
    <x v="7"/>
    <x v="0"/>
    <x v="7"/>
    <x v="0"/>
    <x v="5"/>
    <n v="10661.64"/>
    <n v="191.90951999999999"/>
    <n v="3"/>
    <n v="31984.92"/>
    <x v="8217"/>
    <n v="2.1800000000000002"/>
    <n v="1814"/>
    <x v="175"/>
    <x v="3"/>
    <x v="3"/>
    <x v="3"/>
    <x v="9"/>
  </r>
  <r>
    <x v="8222"/>
    <x v="9"/>
    <x v="1"/>
    <x v="9"/>
    <x v="2"/>
    <x v="3"/>
    <n v="18248.91"/>
    <n v="328.48037999999997"/>
    <n v="4"/>
    <n v="72995.64"/>
    <x v="8218"/>
    <n v="1.29"/>
    <n v="4068"/>
    <x v="94"/>
    <x v="11"/>
    <x v="11"/>
    <x v="11"/>
    <x v="13"/>
  </r>
  <r>
    <x v="8223"/>
    <x v="8"/>
    <x v="3"/>
    <x v="8"/>
    <x v="2"/>
    <x v="2"/>
    <n v="4126.32"/>
    <n v="74.273759999999996"/>
    <n v="4"/>
    <n v="16505.28"/>
    <x v="8219"/>
    <n v="2.5099999999999998"/>
    <n v="2419"/>
    <x v="8"/>
    <x v="5"/>
    <x v="5"/>
    <x v="5"/>
    <x v="8"/>
  </r>
  <r>
    <x v="8224"/>
    <x v="0"/>
    <x v="0"/>
    <x v="0"/>
    <x v="0"/>
    <x v="2"/>
    <n v="8751.6200000000008"/>
    <n v="157.52915999999999"/>
    <n v="1"/>
    <n v="8751.6200000000008"/>
    <x v="8220"/>
    <n v="4.3600000000000003"/>
    <n v="371"/>
    <x v="80"/>
    <x v="1"/>
    <x v="1"/>
    <x v="1"/>
    <x v="2"/>
  </r>
  <r>
    <x v="8225"/>
    <x v="5"/>
    <x v="1"/>
    <x v="5"/>
    <x v="2"/>
    <x v="3"/>
    <n v="15970.98"/>
    <n v="287.47763999999995"/>
    <n v="5"/>
    <n v="79854.899999999994"/>
    <x v="8221"/>
    <n v="3.4"/>
    <n v="4691"/>
    <x v="109"/>
    <x v="11"/>
    <x v="11"/>
    <x v="11"/>
    <x v="11"/>
  </r>
  <r>
    <x v="8226"/>
    <x v="2"/>
    <x v="2"/>
    <x v="2"/>
    <x v="0"/>
    <x v="0"/>
    <n v="533.30999999999995"/>
    <n v="9.5995799999999978"/>
    <n v="4"/>
    <n v="2133.2399999999998"/>
    <x v="8222"/>
    <n v="4.2699999999999996"/>
    <n v="1619"/>
    <x v="184"/>
    <x v="10"/>
    <x v="10"/>
    <x v="10"/>
    <x v="10"/>
  </r>
  <r>
    <x v="8227"/>
    <x v="1"/>
    <x v="1"/>
    <x v="1"/>
    <x v="0"/>
    <x v="0"/>
    <n v="10353.219999999999"/>
    <n v="186.35795999999996"/>
    <n v="4"/>
    <n v="41412.879999999997"/>
    <x v="8223"/>
    <n v="3.91"/>
    <n v="4463"/>
    <x v="144"/>
    <x v="5"/>
    <x v="5"/>
    <x v="5"/>
    <x v="13"/>
  </r>
  <r>
    <x v="8228"/>
    <x v="6"/>
    <x v="4"/>
    <x v="6"/>
    <x v="1"/>
    <x v="1"/>
    <n v="6888.33"/>
    <n v="123.98993999999999"/>
    <n v="2"/>
    <n v="13776.66"/>
    <x v="8224"/>
    <n v="1.46"/>
    <n v="3623"/>
    <x v="271"/>
    <x v="6"/>
    <x v="6"/>
    <x v="6"/>
    <x v="26"/>
  </r>
  <r>
    <x v="8229"/>
    <x v="3"/>
    <x v="3"/>
    <x v="3"/>
    <x v="1"/>
    <x v="3"/>
    <n v="16064.12"/>
    <n v="289.15415999999999"/>
    <n v="5"/>
    <n v="80320.600000000006"/>
    <x v="8225"/>
    <n v="4.75"/>
    <n v="2627"/>
    <x v="126"/>
    <x v="5"/>
    <x v="5"/>
    <x v="5"/>
    <x v="24"/>
  </r>
  <r>
    <x v="8230"/>
    <x v="5"/>
    <x v="1"/>
    <x v="5"/>
    <x v="1"/>
    <x v="2"/>
    <n v="8744.5400000000009"/>
    <n v="157.40172000000001"/>
    <n v="1"/>
    <n v="8744.5400000000009"/>
    <x v="8226"/>
    <n v="2.72"/>
    <n v="4426"/>
    <x v="185"/>
    <x v="0"/>
    <x v="0"/>
    <x v="0"/>
    <x v="6"/>
  </r>
  <r>
    <x v="8231"/>
    <x v="6"/>
    <x v="4"/>
    <x v="6"/>
    <x v="1"/>
    <x v="0"/>
    <n v="10238.25"/>
    <n v="184.2885"/>
    <n v="3"/>
    <n v="30714.75"/>
    <x v="8227"/>
    <n v="3.85"/>
    <n v="2862"/>
    <x v="8"/>
    <x v="5"/>
    <x v="5"/>
    <x v="5"/>
    <x v="8"/>
  </r>
  <r>
    <x v="8232"/>
    <x v="3"/>
    <x v="3"/>
    <x v="3"/>
    <x v="1"/>
    <x v="0"/>
    <n v="4933.74"/>
    <n v="88.80731999999999"/>
    <n v="1"/>
    <n v="4933.74"/>
    <x v="8228"/>
    <n v="4.37"/>
    <n v="2330"/>
    <x v="282"/>
    <x v="8"/>
    <x v="8"/>
    <x v="8"/>
    <x v="18"/>
  </r>
  <r>
    <x v="8233"/>
    <x v="6"/>
    <x v="4"/>
    <x v="6"/>
    <x v="2"/>
    <x v="5"/>
    <n v="12836.24"/>
    <n v="231.05231999999998"/>
    <n v="4"/>
    <n v="51344.959999999999"/>
    <x v="8229"/>
    <n v="3.41"/>
    <n v="1400"/>
    <x v="253"/>
    <x v="6"/>
    <x v="6"/>
    <x v="6"/>
    <x v="10"/>
  </r>
  <r>
    <x v="8234"/>
    <x v="9"/>
    <x v="1"/>
    <x v="9"/>
    <x v="1"/>
    <x v="4"/>
    <n v="17521.95"/>
    <n v="315.39510000000001"/>
    <n v="4"/>
    <n v="70087.8"/>
    <x v="8230"/>
    <n v="1.1299999999999999"/>
    <n v="3846"/>
    <x v="214"/>
    <x v="10"/>
    <x v="10"/>
    <x v="10"/>
    <x v="27"/>
  </r>
  <r>
    <x v="8235"/>
    <x v="2"/>
    <x v="2"/>
    <x v="2"/>
    <x v="2"/>
    <x v="2"/>
    <n v="10039.530000000001"/>
    <n v="180.71153999999999"/>
    <n v="2"/>
    <n v="20079.060000000001"/>
    <x v="8231"/>
    <n v="3.34"/>
    <n v="3325"/>
    <x v="140"/>
    <x v="1"/>
    <x v="1"/>
    <x v="1"/>
    <x v="23"/>
  </r>
  <r>
    <x v="8236"/>
    <x v="5"/>
    <x v="1"/>
    <x v="5"/>
    <x v="2"/>
    <x v="0"/>
    <n v="3935.24"/>
    <n v="70.834319999999991"/>
    <n v="3"/>
    <n v="11805.72"/>
    <x v="8232"/>
    <n v="1.31"/>
    <n v="4066"/>
    <x v="345"/>
    <x v="4"/>
    <x v="4"/>
    <x v="4"/>
    <x v="8"/>
  </r>
  <r>
    <x v="8237"/>
    <x v="2"/>
    <x v="2"/>
    <x v="2"/>
    <x v="1"/>
    <x v="3"/>
    <n v="5262.81"/>
    <n v="94.730580000000003"/>
    <n v="3"/>
    <n v="15788.43"/>
    <x v="8233"/>
    <n v="4.3899999999999997"/>
    <n v="4369"/>
    <x v="124"/>
    <x v="11"/>
    <x v="11"/>
    <x v="11"/>
    <x v="24"/>
  </r>
  <r>
    <x v="8238"/>
    <x v="4"/>
    <x v="0"/>
    <x v="4"/>
    <x v="1"/>
    <x v="3"/>
    <n v="18350.68"/>
    <n v="330.31223999999997"/>
    <n v="2"/>
    <n v="36701.360000000001"/>
    <x v="8234"/>
    <n v="3.92"/>
    <n v="1881"/>
    <x v="69"/>
    <x v="0"/>
    <x v="0"/>
    <x v="0"/>
    <x v="20"/>
  </r>
  <r>
    <x v="8239"/>
    <x v="4"/>
    <x v="0"/>
    <x v="4"/>
    <x v="1"/>
    <x v="0"/>
    <n v="5346.87"/>
    <n v="96.243659999999991"/>
    <n v="4"/>
    <n v="21387.48"/>
    <x v="8235"/>
    <n v="4.5199999999999996"/>
    <n v="1778"/>
    <x v="283"/>
    <x v="0"/>
    <x v="0"/>
    <x v="0"/>
    <x v="3"/>
  </r>
  <r>
    <x v="8240"/>
    <x v="8"/>
    <x v="3"/>
    <x v="8"/>
    <x v="2"/>
    <x v="3"/>
    <n v="14082.73"/>
    <n v="253.48913999999996"/>
    <n v="2"/>
    <n v="28165.46"/>
    <x v="8236"/>
    <n v="2.71"/>
    <n v="4109"/>
    <x v="182"/>
    <x v="9"/>
    <x v="9"/>
    <x v="9"/>
    <x v="30"/>
  </r>
  <r>
    <x v="8241"/>
    <x v="0"/>
    <x v="0"/>
    <x v="0"/>
    <x v="2"/>
    <x v="5"/>
    <n v="15036.89"/>
    <n v="270.66401999999999"/>
    <n v="5"/>
    <n v="75184.45"/>
    <x v="8237"/>
    <n v="4.24"/>
    <n v="3571"/>
    <x v="111"/>
    <x v="6"/>
    <x v="6"/>
    <x v="6"/>
    <x v="13"/>
  </r>
  <r>
    <x v="8242"/>
    <x v="5"/>
    <x v="1"/>
    <x v="5"/>
    <x v="1"/>
    <x v="4"/>
    <n v="19197.490000000002"/>
    <n v="345.55482000000001"/>
    <n v="2"/>
    <n v="38394.980000000003"/>
    <x v="8238"/>
    <n v="4.6500000000000004"/>
    <n v="3714"/>
    <x v="226"/>
    <x v="4"/>
    <x v="4"/>
    <x v="4"/>
    <x v="3"/>
  </r>
  <r>
    <x v="8243"/>
    <x v="7"/>
    <x v="0"/>
    <x v="7"/>
    <x v="2"/>
    <x v="4"/>
    <n v="7117.06"/>
    <n v="128.10708"/>
    <n v="4"/>
    <n v="28468.240000000002"/>
    <x v="8239"/>
    <n v="2.86"/>
    <n v="363"/>
    <x v="249"/>
    <x v="10"/>
    <x v="10"/>
    <x v="10"/>
    <x v="30"/>
  </r>
  <r>
    <x v="8244"/>
    <x v="5"/>
    <x v="1"/>
    <x v="5"/>
    <x v="1"/>
    <x v="3"/>
    <n v="5781.01"/>
    <n v="104.05817999999999"/>
    <n v="1"/>
    <n v="5781.01"/>
    <x v="8240"/>
    <n v="4.17"/>
    <n v="3418"/>
    <x v="205"/>
    <x v="1"/>
    <x v="1"/>
    <x v="1"/>
    <x v="27"/>
  </r>
  <r>
    <x v="8245"/>
    <x v="8"/>
    <x v="3"/>
    <x v="8"/>
    <x v="2"/>
    <x v="3"/>
    <n v="8904.44"/>
    <n v="160.27992"/>
    <n v="2"/>
    <n v="17808.88"/>
    <x v="8241"/>
    <n v="3.07"/>
    <n v="94"/>
    <x v="17"/>
    <x v="9"/>
    <x v="9"/>
    <x v="9"/>
    <x v="14"/>
  </r>
  <r>
    <x v="8246"/>
    <x v="1"/>
    <x v="1"/>
    <x v="1"/>
    <x v="0"/>
    <x v="3"/>
    <n v="7980.94"/>
    <n v="143.65691999999999"/>
    <n v="5"/>
    <n v="39904.699999999997"/>
    <x v="8242"/>
    <n v="2.77"/>
    <n v="4077"/>
    <x v="92"/>
    <x v="5"/>
    <x v="5"/>
    <x v="5"/>
    <x v="1"/>
  </r>
  <r>
    <x v="8247"/>
    <x v="5"/>
    <x v="1"/>
    <x v="5"/>
    <x v="2"/>
    <x v="5"/>
    <n v="13862.14"/>
    <n v="249.51851999999997"/>
    <n v="3"/>
    <n v="41586.42"/>
    <x v="8243"/>
    <n v="1.1499999999999999"/>
    <n v="4947"/>
    <x v="244"/>
    <x v="3"/>
    <x v="3"/>
    <x v="3"/>
    <x v="22"/>
  </r>
  <r>
    <x v="8248"/>
    <x v="0"/>
    <x v="0"/>
    <x v="0"/>
    <x v="0"/>
    <x v="4"/>
    <n v="6060.97"/>
    <n v="109.09746"/>
    <n v="2"/>
    <n v="12121.94"/>
    <x v="8244"/>
    <n v="1.51"/>
    <n v="4561"/>
    <x v="264"/>
    <x v="1"/>
    <x v="1"/>
    <x v="1"/>
    <x v="9"/>
  </r>
  <r>
    <x v="8249"/>
    <x v="1"/>
    <x v="1"/>
    <x v="1"/>
    <x v="2"/>
    <x v="1"/>
    <n v="8682.2800000000007"/>
    <n v="156.28103999999999"/>
    <n v="5"/>
    <n v="43411.4"/>
    <x v="8245"/>
    <n v="1.46"/>
    <n v="2297"/>
    <x v="142"/>
    <x v="8"/>
    <x v="8"/>
    <x v="8"/>
    <x v="30"/>
  </r>
  <r>
    <x v="8250"/>
    <x v="5"/>
    <x v="1"/>
    <x v="5"/>
    <x v="0"/>
    <x v="2"/>
    <n v="9974.2999999999993"/>
    <n v="179.53739999999996"/>
    <n v="3"/>
    <n v="29922.9"/>
    <x v="8246"/>
    <n v="3.57"/>
    <n v="4032"/>
    <x v="136"/>
    <x v="0"/>
    <x v="0"/>
    <x v="0"/>
    <x v="30"/>
  </r>
  <r>
    <x v="8251"/>
    <x v="2"/>
    <x v="2"/>
    <x v="2"/>
    <x v="0"/>
    <x v="3"/>
    <n v="5446.73"/>
    <n v="98.041139999999984"/>
    <n v="2"/>
    <n v="10893.46"/>
    <x v="8247"/>
    <n v="3.4"/>
    <n v="2479"/>
    <x v="142"/>
    <x v="8"/>
    <x v="8"/>
    <x v="8"/>
    <x v="30"/>
  </r>
  <r>
    <x v="8252"/>
    <x v="5"/>
    <x v="1"/>
    <x v="5"/>
    <x v="1"/>
    <x v="4"/>
    <n v="15178.14"/>
    <n v="273.20651999999995"/>
    <n v="1"/>
    <n v="15178.14"/>
    <x v="8248"/>
    <n v="1.49"/>
    <n v="1832"/>
    <x v="117"/>
    <x v="3"/>
    <x v="3"/>
    <x v="3"/>
    <x v="18"/>
  </r>
  <r>
    <x v="8253"/>
    <x v="8"/>
    <x v="3"/>
    <x v="8"/>
    <x v="2"/>
    <x v="0"/>
    <n v="19228.25"/>
    <n v="346.10849999999999"/>
    <n v="1"/>
    <n v="19228.25"/>
    <x v="8249"/>
    <n v="4.3600000000000003"/>
    <n v="688"/>
    <x v="176"/>
    <x v="6"/>
    <x v="6"/>
    <x v="6"/>
    <x v="9"/>
  </r>
  <r>
    <x v="8254"/>
    <x v="2"/>
    <x v="2"/>
    <x v="2"/>
    <x v="1"/>
    <x v="1"/>
    <n v="7875.41"/>
    <n v="141.75737999999998"/>
    <n v="5"/>
    <n v="39377.050000000003"/>
    <x v="8250"/>
    <n v="3.88"/>
    <n v="915"/>
    <x v="7"/>
    <x v="6"/>
    <x v="6"/>
    <x v="6"/>
    <x v="7"/>
  </r>
  <r>
    <x v="8255"/>
    <x v="0"/>
    <x v="0"/>
    <x v="0"/>
    <x v="1"/>
    <x v="4"/>
    <n v="13950.78"/>
    <n v="251.11403999999999"/>
    <n v="2"/>
    <n v="27901.56"/>
    <x v="8251"/>
    <n v="3.55"/>
    <n v="4833"/>
    <x v="176"/>
    <x v="6"/>
    <x v="6"/>
    <x v="6"/>
    <x v="9"/>
  </r>
  <r>
    <x v="8256"/>
    <x v="4"/>
    <x v="0"/>
    <x v="4"/>
    <x v="1"/>
    <x v="2"/>
    <n v="769.71"/>
    <n v="13.85478"/>
    <n v="4"/>
    <n v="3078.84"/>
    <x v="8252"/>
    <n v="2.44"/>
    <n v="2010"/>
    <x v="260"/>
    <x v="4"/>
    <x v="4"/>
    <x v="4"/>
    <x v="1"/>
  </r>
  <r>
    <x v="8257"/>
    <x v="0"/>
    <x v="0"/>
    <x v="0"/>
    <x v="1"/>
    <x v="5"/>
    <n v="8349.2000000000007"/>
    <n v="150.28559999999999"/>
    <n v="4"/>
    <n v="33396.800000000003"/>
    <x v="8253"/>
    <n v="2.97"/>
    <n v="375"/>
    <x v="39"/>
    <x v="1"/>
    <x v="1"/>
    <x v="1"/>
    <x v="15"/>
  </r>
  <r>
    <x v="8258"/>
    <x v="5"/>
    <x v="1"/>
    <x v="5"/>
    <x v="1"/>
    <x v="3"/>
    <n v="5791.09"/>
    <n v="104.23961999999999"/>
    <n v="4"/>
    <n v="23164.36"/>
    <x v="8254"/>
    <n v="4.78"/>
    <n v="1516"/>
    <x v="172"/>
    <x v="0"/>
    <x v="0"/>
    <x v="0"/>
    <x v="23"/>
  </r>
  <r>
    <x v="8259"/>
    <x v="8"/>
    <x v="3"/>
    <x v="8"/>
    <x v="2"/>
    <x v="3"/>
    <n v="17934.57"/>
    <n v="322.82225999999997"/>
    <n v="3"/>
    <n v="53803.71"/>
    <x v="8255"/>
    <n v="1.08"/>
    <n v="2422"/>
    <x v="229"/>
    <x v="2"/>
    <x v="2"/>
    <x v="2"/>
    <x v="22"/>
  </r>
  <r>
    <x v="8260"/>
    <x v="5"/>
    <x v="1"/>
    <x v="5"/>
    <x v="0"/>
    <x v="0"/>
    <n v="15247.85"/>
    <n v="274.46129999999999"/>
    <n v="2"/>
    <n v="30495.7"/>
    <x v="8256"/>
    <n v="1.5"/>
    <n v="3734"/>
    <x v="228"/>
    <x v="3"/>
    <x v="3"/>
    <x v="3"/>
    <x v="8"/>
  </r>
  <r>
    <x v="8261"/>
    <x v="7"/>
    <x v="0"/>
    <x v="7"/>
    <x v="2"/>
    <x v="4"/>
    <n v="14297.18"/>
    <n v="257.34924000000001"/>
    <n v="3"/>
    <n v="42891.54"/>
    <x v="8257"/>
    <n v="2.95"/>
    <n v="1767"/>
    <x v="91"/>
    <x v="8"/>
    <x v="8"/>
    <x v="8"/>
    <x v="8"/>
  </r>
  <r>
    <x v="8262"/>
    <x v="0"/>
    <x v="0"/>
    <x v="0"/>
    <x v="1"/>
    <x v="3"/>
    <n v="7794.13"/>
    <n v="140.29434000000001"/>
    <n v="2"/>
    <n v="15588.26"/>
    <x v="8258"/>
    <n v="1.84"/>
    <n v="1950"/>
    <x v="60"/>
    <x v="4"/>
    <x v="4"/>
    <x v="4"/>
    <x v="9"/>
  </r>
  <r>
    <x v="8263"/>
    <x v="6"/>
    <x v="4"/>
    <x v="6"/>
    <x v="1"/>
    <x v="0"/>
    <n v="17152.78"/>
    <n v="308.75003999999996"/>
    <n v="4"/>
    <n v="68611.12"/>
    <x v="8259"/>
    <n v="4.09"/>
    <n v="2007"/>
    <x v="358"/>
    <x v="11"/>
    <x v="11"/>
    <x v="11"/>
    <x v="21"/>
  </r>
  <r>
    <x v="8264"/>
    <x v="4"/>
    <x v="0"/>
    <x v="4"/>
    <x v="1"/>
    <x v="5"/>
    <n v="19064.169999999998"/>
    <n v="343.15505999999993"/>
    <n v="1"/>
    <n v="19064.169999999998"/>
    <x v="8260"/>
    <n v="3.51"/>
    <n v="2219"/>
    <x v="254"/>
    <x v="11"/>
    <x v="11"/>
    <x v="11"/>
    <x v="27"/>
  </r>
  <r>
    <x v="8265"/>
    <x v="1"/>
    <x v="1"/>
    <x v="1"/>
    <x v="0"/>
    <x v="2"/>
    <n v="1930.24"/>
    <n v="34.744319999999995"/>
    <n v="2"/>
    <n v="3860.48"/>
    <x v="8261"/>
    <n v="1.37"/>
    <n v="1600"/>
    <x v="358"/>
    <x v="11"/>
    <x v="11"/>
    <x v="11"/>
    <x v="21"/>
  </r>
  <r>
    <x v="8266"/>
    <x v="0"/>
    <x v="0"/>
    <x v="0"/>
    <x v="1"/>
    <x v="0"/>
    <n v="9691.2900000000009"/>
    <n v="174.44322"/>
    <n v="2"/>
    <n v="19382.580000000002"/>
    <x v="8262"/>
    <n v="2.15"/>
    <n v="4797"/>
    <x v="198"/>
    <x v="9"/>
    <x v="9"/>
    <x v="9"/>
    <x v="3"/>
  </r>
  <r>
    <x v="8267"/>
    <x v="8"/>
    <x v="3"/>
    <x v="8"/>
    <x v="2"/>
    <x v="1"/>
    <n v="9280.6"/>
    <n v="167.05079999999998"/>
    <n v="4"/>
    <n v="37122.400000000001"/>
    <x v="8263"/>
    <n v="1.22"/>
    <n v="968"/>
    <x v="116"/>
    <x v="3"/>
    <x v="3"/>
    <x v="3"/>
    <x v="17"/>
  </r>
  <r>
    <x v="8268"/>
    <x v="5"/>
    <x v="1"/>
    <x v="5"/>
    <x v="1"/>
    <x v="2"/>
    <n v="19589.04"/>
    <n v="352.60271999999998"/>
    <n v="1"/>
    <n v="19589.04"/>
    <x v="8264"/>
    <n v="2.46"/>
    <n v="562"/>
    <x v="79"/>
    <x v="11"/>
    <x v="11"/>
    <x v="11"/>
    <x v="4"/>
  </r>
  <r>
    <x v="8269"/>
    <x v="3"/>
    <x v="3"/>
    <x v="3"/>
    <x v="1"/>
    <x v="5"/>
    <n v="297.64999999999998"/>
    <n v="5.3576999999999995"/>
    <n v="2"/>
    <n v="595.29999999999995"/>
    <x v="8265"/>
    <n v="2.23"/>
    <n v="1123"/>
    <x v="328"/>
    <x v="7"/>
    <x v="7"/>
    <x v="7"/>
    <x v="27"/>
  </r>
  <r>
    <x v="8270"/>
    <x v="1"/>
    <x v="1"/>
    <x v="1"/>
    <x v="0"/>
    <x v="5"/>
    <n v="11471.12"/>
    <n v="206.48016000000001"/>
    <n v="1"/>
    <n v="11471.12"/>
    <x v="8266"/>
    <n v="3.4"/>
    <n v="3854"/>
    <x v="203"/>
    <x v="5"/>
    <x v="5"/>
    <x v="5"/>
    <x v="6"/>
  </r>
  <r>
    <x v="8271"/>
    <x v="4"/>
    <x v="0"/>
    <x v="4"/>
    <x v="2"/>
    <x v="1"/>
    <n v="16927.41"/>
    <n v="304.69337999999999"/>
    <n v="4"/>
    <n v="67709.64"/>
    <x v="8267"/>
    <n v="4.9800000000000004"/>
    <n v="2592"/>
    <x v="309"/>
    <x v="1"/>
    <x v="1"/>
    <x v="1"/>
    <x v="24"/>
  </r>
  <r>
    <x v="8272"/>
    <x v="9"/>
    <x v="1"/>
    <x v="9"/>
    <x v="1"/>
    <x v="0"/>
    <n v="4099.17"/>
    <n v="73.785060000000001"/>
    <n v="2"/>
    <n v="8198.34"/>
    <x v="8268"/>
    <n v="4.5"/>
    <n v="3141"/>
    <x v="192"/>
    <x v="1"/>
    <x v="1"/>
    <x v="1"/>
    <x v="28"/>
  </r>
  <r>
    <x v="8273"/>
    <x v="5"/>
    <x v="1"/>
    <x v="5"/>
    <x v="2"/>
    <x v="1"/>
    <n v="497.28"/>
    <n v="8.951039999999999"/>
    <n v="2"/>
    <n v="994.56"/>
    <x v="8269"/>
    <n v="2.65"/>
    <n v="2076"/>
    <x v="351"/>
    <x v="11"/>
    <x v="11"/>
    <x v="11"/>
    <x v="3"/>
  </r>
  <r>
    <x v="8274"/>
    <x v="0"/>
    <x v="0"/>
    <x v="0"/>
    <x v="2"/>
    <x v="0"/>
    <n v="7583.29"/>
    <n v="136.49921999999998"/>
    <n v="5"/>
    <n v="37916.449999999997"/>
    <x v="8270"/>
    <n v="2.12"/>
    <n v="1164"/>
    <x v="309"/>
    <x v="1"/>
    <x v="1"/>
    <x v="1"/>
    <x v="24"/>
  </r>
  <r>
    <x v="8275"/>
    <x v="3"/>
    <x v="3"/>
    <x v="3"/>
    <x v="2"/>
    <x v="1"/>
    <n v="5210.26"/>
    <n v="93.784679999999994"/>
    <n v="4"/>
    <n v="20841.04"/>
    <x v="8271"/>
    <n v="3.77"/>
    <n v="854"/>
    <x v="24"/>
    <x v="4"/>
    <x v="4"/>
    <x v="4"/>
    <x v="18"/>
  </r>
  <r>
    <x v="8276"/>
    <x v="5"/>
    <x v="1"/>
    <x v="5"/>
    <x v="1"/>
    <x v="0"/>
    <n v="11192.51"/>
    <n v="201.46517999999998"/>
    <n v="2"/>
    <n v="22385.02"/>
    <x v="8272"/>
    <n v="4.9800000000000004"/>
    <n v="3664"/>
    <x v="33"/>
    <x v="0"/>
    <x v="0"/>
    <x v="0"/>
    <x v="9"/>
  </r>
  <r>
    <x v="8277"/>
    <x v="4"/>
    <x v="0"/>
    <x v="4"/>
    <x v="0"/>
    <x v="0"/>
    <n v="3113.73"/>
    <n v="56.047139999999999"/>
    <n v="3"/>
    <n v="9341.19"/>
    <x v="8273"/>
    <n v="4.83"/>
    <n v="2809"/>
    <x v="193"/>
    <x v="7"/>
    <x v="7"/>
    <x v="7"/>
    <x v="2"/>
  </r>
  <r>
    <x v="8278"/>
    <x v="9"/>
    <x v="1"/>
    <x v="9"/>
    <x v="1"/>
    <x v="3"/>
    <n v="676.79"/>
    <n v="12.182219999999999"/>
    <n v="4"/>
    <n v="2707.16"/>
    <x v="8274"/>
    <n v="4.38"/>
    <n v="706"/>
    <x v="360"/>
    <x v="4"/>
    <x v="4"/>
    <x v="4"/>
    <x v="11"/>
  </r>
  <r>
    <x v="8279"/>
    <x v="3"/>
    <x v="3"/>
    <x v="3"/>
    <x v="1"/>
    <x v="5"/>
    <n v="19732.36"/>
    <n v="355.18248"/>
    <n v="3"/>
    <n v="59197.08"/>
    <x v="8275"/>
    <n v="3.49"/>
    <n v="265"/>
    <x v="215"/>
    <x v="6"/>
    <x v="6"/>
    <x v="6"/>
    <x v="11"/>
  </r>
  <r>
    <x v="8280"/>
    <x v="7"/>
    <x v="0"/>
    <x v="7"/>
    <x v="1"/>
    <x v="1"/>
    <n v="15504.34"/>
    <n v="279.07811999999996"/>
    <n v="1"/>
    <n v="15504.34"/>
    <x v="8276"/>
    <n v="3.21"/>
    <n v="4914"/>
    <x v="91"/>
    <x v="8"/>
    <x v="8"/>
    <x v="8"/>
    <x v="8"/>
  </r>
  <r>
    <x v="8281"/>
    <x v="2"/>
    <x v="2"/>
    <x v="2"/>
    <x v="2"/>
    <x v="1"/>
    <n v="13946.59"/>
    <n v="251.03861999999998"/>
    <n v="3"/>
    <n v="41839.769999999997"/>
    <x v="8277"/>
    <n v="3.64"/>
    <n v="4854"/>
    <x v="85"/>
    <x v="11"/>
    <x v="11"/>
    <x v="11"/>
    <x v="19"/>
  </r>
  <r>
    <x v="8282"/>
    <x v="0"/>
    <x v="0"/>
    <x v="0"/>
    <x v="1"/>
    <x v="3"/>
    <n v="16475.509999999998"/>
    <n v="296.55917999999997"/>
    <n v="2"/>
    <n v="32951.019999999997"/>
    <x v="8278"/>
    <n v="3.6"/>
    <n v="2954"/>
    <x v="359"/>
    <x v="4"/>
    <x v="4"/>
    <x v="4"/>
    <x v="19"/>
  </r>
  <r>
    <x v="8283"/>
    <x v="1"/>
    <x v="1"/>
    <x v="1"/>
    <x v="2"/>
    <x v="5"/>
    <n v="15998.15"/>
    <n v="287.96669999999995"/>
    <n v="5"/>
    <n v="79990.75"/>
    <x v="8279"/>
    <n v="2.74"/>
    <n v="1158"/>
    <x v="274"/>
    <x v="5"/>
    <x v="5"/>
    <x v="5"/>
    <x v="7"/>
  </r>
  <r>
    <x v="8284"/>
    <x v="4"/>
    <x v="0"/>
    <x v="4"/>
    <x v="2"/>
    <x v="3"/>
    <n v="17702.75"/>
    <n v="318.64949999999999"/>
    <n v="1"/>
    <n v="17702.75"/>
    <x v="8280"/>
    <n v="4.78"/>
    <n v="4820"/>
    <x v="80"/>
    <x v="1"/>
    <x v="1"/>
    <x v="1"/>
    <x v="2"/>
  </r>
  <r>
    <x v="8285"/>
    <x v="7"/>
    <x v="0"/>
    <x v="7"/>
    <x v="2"/>
    <x v="4"/>
    <n v="19334.349999999999"/>
    <n v="348.01829999999995"/>
    <n v="1"/>
    <n v="19334.349999999999"/>
    <x v="8281"/>
    <n v="2.78"/>
    <n v="1024"/>
    <x v="288"/>
    <x v="4"/>
    <x v="4"/>
    <x v="4"/>
    <x v="14"/>
  </r>
  <r>
    <x v="8286"/>
    <x v="4"/>
    <x v="0"/>
    <x v="4"/>
    <x v="0"/>
    <x v="4"/>
    <n v="8544.93"/>
    <n v="153.80874"/>
    <n v="2"/>
    <n v="17089.86"/>
    <x v="8282"/>
    <n v="2.63"/>
    <n v="1586"/>
    <x v="359"/>
    <x v="4"/>
    <x v="4"/>
    <x v="4"/>
    <x v="19"/>
  </r>
  <r>
    <x v="8287"/>
    <x v="0"/>
    <x v="0"/>
    <x v="0"/>
    <x v="2"/>
    <x v="0"/>
    <n v="15696.79"/>
    <n v="282.54221999999999"/>
    <n v="2"/>
    <n v="31393.58"/>
    <x v="8283"/>
    <n v="2.31"/>
    <n v="3430"/>
    <x v="349"/>
    <x v="9"/>
    <x v="9"/>
    <x v="9"/>
    <x v="15"/>
  </r>
  <r>
    <x v="8288"/>
    <x v="2"/>
    <x v="2"/>
    <x v="2"/>
    <x v="0"/>
    <x v="3"/>
    <n v="3538.52"/>
    <n v="63.693359999999991"/>
    <n v="5"/>
    <n v="17692.599999999999"/>
    <x v="8284"/>
    <n v="4.05"/>
    <n v="2187"/>
    <x v="141"/>
    <x v="0"/>
    <x v="0"/>
    <x v="0"/>
    <x v="27"/>
  </r>
  <r>
    <x v="8289"/>
    <x v="8"/>
    <x v="3"/>
    <x v="8"/>
    <x v="1"/>
    <x v="2"/>
    <n v="10616.69"/>
    <n v="191.10041999999999"/>
    <n v="2"/>
    <n v="21233.38"/>
    <x v="8285"/>
    <n v="4.79"/>
    <n v="3945"/>
    <x v="40"/>
    <x v="0"/>
    <x v="0"/>
    <x v="0"/>
    <x v="5"/>
  </r>
  <r>
    <x v="8290"/>
    <x v="7"/>
    <x v="0"/>
    <x v="7"/>
    <x v="0"/>
    <x v="1"/>
    <n v="8714.11"/>
    <n v="156.85398000000001"/>
    <n v="2"/>
    <n v="17428.22"/>
    <x v="8286"/>
    <n v="3.34"/>
    <n v="3552"/>
    <x v="99"/>
    <x v="9"/>
    <x v="9"/>
    <x v="9"/>
    <x v="20"/>
  </r>
  <r>
    <x v="8291"/>
    <x v="0"/>
    <x v="0"/>
    <x v="0"/>
    <x v="1"/>
    <x v="2"/>
    <n v="18837.259999999998"/>
    <n v="339.07067999999992"/>
    <n v="1"/>
    <n v="18837.259999999998"/>
    <x v="8287"/>
    <n v="4.49"/>
    <n v="2195"/>
    <x v="191"/>
    <x v="1"/>
    <x v="1"/>
    <x v="1"/>
    <x v="30"/>
  </r>
  <r>
    <x v="8292"/>
    <x v="0"/>
    <x v="0"/>
    <x v="0"/>
    <x v="2"/>
    <x v="0"/>
    <n v="2666.01"/>
    <n v="47.98818"/>
    <n v="3"/>
    <n v="7998.03"/>
    <x v="8288"/>
    <n v="3.59"/>
    <n v="1723"/>
    <x v="186"/>
    <x v="1"/>
    <x v="1"/>
    <x v="1"/>
    <x v="4"/>
  </r>
  <r>
    <x v="8293"/>
    <x v="1"/>
    <x v="1"/>
    <x v="1"/>
    <x v="2"/>
    <x v="1"/>
    <n v="5984.78"/>
    <n v="107.72603999999998"/>
    <n v="1"/>
    <n v="5984.78"/>
    <x v="8289"/>
    <n v="1.76"/>
    <n v="740"/>
    <x v="270"/>
    <x v="9"/>
    <x v="9"/>
    <x v="9"/>
    <x v="26"/>
  </r>
  <r>
    <x v="8294"/>
    <x v="7"/>
    <x v="0"/>
    <x v="7"/>
    <x v="1"/>
    <x v="3"/>
    <n v="6118.03"/>
    <n v="110.12453999999998"/>
    <n v="4"/>
    <n v="24472.12"/>
    <x v="8290"/>
    <n v="2.4500000000000002"/>
    <n v="4270"/>
    <x v="321"/>
    <x v="5"/>
    <x v="5"/>
    <x v="5"/>
    <x v="30"/>
  </r>
  <r>
    <x v="8295"/>
    <x v="7"/>
    <x v="0"/>
    <x v="7"/>
    <x v="0"/>
    <x v="1"/>
    <n v="18280.259999999998"/>
    <n v="329.04467999999997"/>
    <n v="2"/>
    <n v="36560.519999999997"/>
    <x v="8291"/>
    <n v="1.2"/>
    <n v="2871"/>
    <x v="109"/>
    <x v="11"/>
    <x v="11"/>
    <x v="11"/>
    <x v="11"/>
  </r>
  <r>
    <x v="8296"/>
    <x v="5"/>
    <x v="1"/>
    <x v="5"/>
    <x v="1"/>
    <x v="3"/>
    <n v="14779.85"/>
    <n v="266.03729999999996"/>
    <n v="3"/>
    <n v="44339.55"/>
    <x v="8292"/>
    <n v="1.3"/>
    <n v="1443"/>
    <x v="220"/>
    <x v="4"/>
    <x v="4"/>
    <x v="4"/>
    <x v="12"/>
  </r>
  <r>
    <x v="8297"/>
    <x v="0"/>
    <x v="0"/>
    <x v="0"/>
    <x v="1"/>
    <x v="3"/>
    <n v="6148.16"/>
    <n v="110.66687999999999"/>
    <n v="1"/>
    <n v="6148.16"/>
    <x v="8293"/>
    <n v="2.59"/>
    <n v="1417"/>
    <x v="115"/>
    <x v="2"/>
    <x v="2"/>
    <x v="2"/>
    <x v="7"/>
  </r>
  <r>
    <x v="8298"/>
    <x v="9"/>
    <x v="1"/>
    <x v="9"/>
    <x v="1"/>
    <x v="5"/>
    <n v="10637.67"/>
    <n v="191.47806"/>
    <n v="1"/>
    <n v="10637.67"/>
    <x v="8294"/>
    <n v="1.81"/>
    <n v="4793"/>
    <x v="254"/>
    <x v="11"/>
    <x v="11"/>
    <x v="11"/>
    <x v="27"/>
  </r>
  <r>
    <x v="8299"/>
    <x v="7"/>
    <x v="0"/>
    <x v="7"/>
    <x v="2"/>
    <x v="3"/>
    <n v="5898.89"/>
    <n v="106.18002"/>
    <n v="2"/>
    <n v="11797.78"/>
    <x v="8295"/>
    <n v="3.17"/>
    <n v="1302"/>
    <x v="171"/>
    <x v="5"/>
    <x v="5"/>
    <x v="5"/>
    <x v="23"/>
  </r>
  <r>
    <x v="8300"/>
    <x v="5"/>
    <x v="1"/>
    <x v="5"/>
    <x v="2"/>
    <x v="2"/>
    <n v="17613.34"/>
    <n v="317.04012"/>
    <n v="1"/>
    <n v="17613.34"/>
    <x v="8296"/>
    <n v="2.5299999999999998"/>
    <n v="1416"/>
    <x v="320"/>
    <x v="10"/>
    <x v="10"/>
    <x v="10"/>
    <x v="5"/>
  </r>
  <r>
    <x v="8301"/>
    <x v="5"/>
    <x v="1"/>
    <x v="5"/>
    <x v="1"/>
    <x v="5"/>
    <n v="12485.01"/>
    <n v="224.73017999999999"/>
    <n v="2"/>
    <n v="24970.02"/>
    <x v="8297"/>
    <n v="1.49"/>
    <n v="4152"/>
    <x v="355"/>
    <x v="10"/>
    <x v="10"/>
    <x v="10"/>
    <x v="6"/>
  </r>
  <r>
    <x v="8302"/>
    <x v="9"/>
    <x v="1"/>
    <x v="9"/>
    <x v="1"/>
    <x v="1"/>
    <n v="7818.06"/>
    <n v="140.72507999999999"/>
    <n v="3"/>
    <n v="23454.18"/>
    <x v="8298"/>
    <n v="2.41"/>
    <n v="3656"/>
    <x v="85"/>
    <x v="11"/>
    <x v="11"/>
    <x v="11"/>
    <x v="19"/>
  </r>
  <r>
    <x v="8303"/>
    <x v="6"/>
    <x v="4"/>
    <x v="6"/>
    <x v="1"/>
    <x v="3"/>
    <n v="6518.02"/>
    <n v="117.32436"/>
    <n v="1"/>
    <n v="6518.02"/>
    <x v="8299"/>
    <n v="3.32"/>
    <n v="2526"/>
    <x v="20"/>
    <x v="1"/>
    <x v="1"/>
    <x v="1"/>
    <x v="5"/>
  </r>
  <r>
    <x v="8304"/>
    <x v="1"/>
    <x v="1"/>
    <x v="1"/>
    <x v="0"/>
    <x v="0"/>
    <n v="1301.79"/>
    <n v="23.432219999999997"/>
    <n v="3"/>
    <n v="3905.37"/>
    <x v="8300"/>
    <n v="1.97"/>
    <n v="2552"/>
    <x v="271"/>
    <x v="6"/>
    <x v="6"/>
    <x v="6"/>
    <x v="26"/>
  </r>
  <r>
    <x v="8305"/>
    <x v="3"/>
    <x v="3"/>
    <x v="3"/>
    <x v="1"/>
    <x v="4"/>
    <n v="831.84"/>
    <n v="14.97312"/>
    <n v="3"/>
    <n v="2495.52"/>
    <x v="8301"/>
    <n v="2.79"/>
    <n v="3167"/>
    <x v="212"/>
    <x v="10"/>
    <x v="10"/>
    <x v="10"/>
    <x v="20"/>
  </r>
  <r>
    <x v="8306"/>
    <x v="4"/>
    <x v="0"/>
    <x v="4"/>
    <x v="0"/>
    <x v="0"/>
    <n v="16423.84"/>
    <n v="295.62912"/>
    <n v="3"/>
    <n v="49271.519999999997"/>
    <x v="8302"/>
    <n v="4.17"/>
    <n v="2280"/>
    <x v="144"/>
    <x v="5"/>
    <x v="5"/>
    <x v="5"/>
    <x v="13"/>
  </r>
  <r>
    <x v="8307"/>
    <x v="9"/>
    <x v="1"/>
    <x v="9"/>
    <x v="0"/>
    <x v="0"/>
    <n v="5938.36"/>
    <n v="106.89047999999998"/>
    <n v="5"/>
    <n v="29691.8"/>
    <x v="8303"/>
    <n v="2.77"/>
    <n v="2308"/>
    <x v="123"/>
    <x v="8"/>
    <x v="8"/>
    <x v="8"/>
    <x v="15"/>
  </r>
  <r>
    <x v="8308"/>
    <x v="0"/>
    <x v="0"/>
    <x v="0"/>
    <x v="2"/>
    <x v="1"/>
    <n v="4943.29"/>
    <n v="88.979219999999998"/>
    <n v="5"/>
    <n v="24716.45"/>
    <x v="8304"/>
    <n v="1.26"/>
    <n v="3382"/>
    <x v="273"/>
    <x v="11"/>
    <x v="11"/>
    <x v="11"/>
    <x v="16"/>
  </r>
  <r>
    <x v="8309"/>
    <x v="4"/>
    <x v="0"/>
    <x v="4"/>
    <x v="0"/>
    <x v="0"/>
    <n v="19994.52"/>
    <n v="359.90135999999995"/>
    <n v="2"/>
    <n v="39989.040000000001"/>
    <x v="8305"/>
    <n v="4.3499999999999996"/>
    <n v="3568"/>
    <x v="255"/>
    <x v="7"/>
    <x v="7"/>
    <x v="7"/>
    <x v="3"/>
  </r>
  <r>
    <x v="8310"/>
    <x v="5"/>
    <x v="1"/>
    <x v="5"/>
    <x v="2"/>
    <x v="5"/>
    <n v="16968.830000000002"/>
    <n v="305.43894"/>
    <n v="2"/>
    <n v="33937.660000000003"/>
    <x v="8306"/>
    <n v="4.82"/>
    <n v="3784"/>
    <x v="52"/>
    <x v="3"/>
    <x v="3"/>
    <x v="3"/>
    <x v="24"/>
  </r>
  <r>
    <x v="8311"/>
    <x v="1"/>
    <x v="1"/>
    <x v="1"/>
    <x v="1"/>
    <x v="0"/>
    <n v="7040.37"/>
    <n v="126.72666"/>
    <n v="3"/>
    <n v="21121.11"/>
    <x v="8307"/>
    <n v="4.21"/>
    <n v="3465"/>
    <x v="74"/>
    <x v="0"/>
    <x v="0"/>
    <x v="0"/>
    <x v="1"/>
  </r>
  <r>
    <x v="8312"/>
    <x v="7"/>
    <x v="0"/>
    <x v="7"/>
    <x v="0"/>
    <x v="3"/>
    <n v="990.8"/>
    <n v="17.834399999999999"/>
    <n v="4"/>
    <n v="3963.2"/>
    <x v="8308"/>
    <n v="4.46"/>
    <n v="4117"/>
    <x v="284"/>
    <x v="2"/>
    <x v="2"/>
    <x v="2"/>
    <x v="30"/>
  </r>
  <r>
    <x v="8313"/>
    <x v="3"/>
    <x v="3"/>
    <x v="3"/>
    <x v="2"/>
    <x v="5"/>
    <n v="4877.1899999999996"/>
    <n v="87.789419999999993"/>
    <n v="3"/>
    <n v="14631.57"/>
    <x v="8309"/>
    <n v="3.37"/>
    <n v="63"/>
    <x v="62"/>
    <x v="2"/>
    <x v="2"/>
    <x v="2"/>
    <x v="13"/>
  </r>
  <r>
    <x v="8314"/>
    <x v="7"/>
    <x v="0"/>
    <x v="7"/>
    <x v="0"/>
    <x v="1"/>
    <n v="3907.41"/>
    <n v="70.333379999999991"/>
    <n v="2"/>
    <n v="7814.82"/>
    <x v="8310"/>
    <n v="2.36"/>
    <n v="1633"/>
    <x v="177"/>
    <x v="8"/>
    <x v="8"/>
    <x v="8"/>
    <x v="20"/>
  </r>
  <r>
    <x v="8315"/>
    <x v="1"/>
    <x v="1"/>
    <x v="1"/>
    <x v="1"/>
    <x v="1"/>
    <n v="7247.23"/>
    <n v="130.45013999999998"/>
    <n v="3"/>
    <n v="21741.69"/>
    <x v="8311"/>
    <n v="3.1"/>
    <n v="765"/>
    <x v="184"/>
    <x v="10"/>
    <x v="10"/>
    <x v="10"/>
    <x v="10"/>
  </r>
  <r>
    <x v="8316"/>
    <x v="1"/>
    <x v="1"/>
    <x v="1"/>
    <x v="2"/>
    <x v="5"/>
    <n v="13236.34"/>
    <n v="238.25411999999997"/>
    <n v="1"/>
    <n v="13236.34"/>
    <x v="8312"/>
    <n v="1.95"/>
    <n v="279"/>
    <x v="351"/>
    <x v="11"/>
    <x v="11"/>
    <x v="11"/>
    <x v="3"/>
  </r>
  <r>
    <x v="8317"/>
    <x v="8"/>
    <x v="3"/>
    <x v="8"/>
    <x v="0"/>
    <x v="5"/>
    <n v="13802.38"/>
    <n v="248.44283999999996"/>
    <n v="2"/>
    <n v="27604.76"/>
    <x v="8313"/>
    <n v="3.65"/>
    <n v="4568"/>
    <x v="28"/>
    <x v="7"/>
    <x v="7"/>
    <x v="7"/>
    <x v="5"/>
  </r>
  <r>
    <x v="8318"/>
    <x v="5"/>
    <x v="1"/>
    <x v="5"/>
    <x v="1"/>
    <x v="3"/>
    <n v="7242.17"/>
    <n v="130.35906"/>
    <n v="3"/>
    <n v="21726.51"/>
    <x v="8314"/>
    <n v="4.66"/>
    <n v="3680"/>
    <x v="128"/>
    <x v="3"/>
    <x v="3"/>
    <x v="3"/>
    <x v="29"/>
  </r>
  <r>
    <x v="8319"/>
    <x v="7"/>
    <x v="0"/>
    <x v="7"/>
    <x v="2"/>
    <x v="5"/>
    <n v="13996.54"/>
    <n v="251.93771999999998"/>
    <n v="2"/>
    <n v="27993.08"/>
    <x v="8315"/>
    <n v="3.51"/>
    <n v="952"/>
    <x v="154"/>
    <x v="2"/>
    <x v="2"/>
    <x v="2"/>
    <x v="15"/>
  </r>
  <r>
    <x v="8320"/>
    <x v="7"/>
    <x v="0"/>
    <x v="7"/>
    <x v="1"/>
    <x v="2"/>
    <n v="18638.38"/>
    <n v="335.49083999999999"/>
    <n v="5"/>
    <n v="93191.9"/>
    <x v="8316"/>
    <n v="1.1299999999999999"/>
    <n v="2243"/>
    <x v="70"/>
    <x v="9"/>
    <x v="9"/>
    <x v="9"/>
    <x v="9"/>
  </r>
  <r>
    <x v="8321"/>
    <x v="7"/>
    <x v="0"/>
    <x v="7"/>
    <x v="1"/>
    <x v="4"/>
    <n v="13845.71"/>
    <n v="249.22277999999997"/>
    <n v="2"/>
    <n v="27691.42"/>
    <x v="8317"/>
    <n v="4.97"/>
    <n v="2959"/>
    <x v="58"/>
    <x v="10"/>
    <x v="10"/>
    <x v="10"/>
    <x v="21"/>
  </r>
  <r>
    <x v="8322"/>
    <x v="0"/>
    <x v="0"/>
    <x v="0"/>
    <x v="0"/>
    <x v="2"/>
    <n v="3972.63"/>
    <n v="71.507339999999999"/>
    <n v="3"/>
    <n v="11917.89"/>
    <x v="8318"/>
    <n v="2.2999999999999998"/>
    <n v="3322"/>
    <x v="179"/>
    <x v="6"/>
    <x v="6"/>
    <x v="6"/>
    <x v="18"/>
  </r>
  <r>
    <x v="8323"/>
    <x v="3"/>
    <x v="3"/>
    <x v="3"/>
    <x v="1"/>
    <x v="5"/>
    <n v="16050.45"/>
    <n v="288.90809999999999"/>
    <n v="5"/>
    <n v="80252.25"/>
    <x v="8319"/>
    <n v="3.15"/>
    <n v="3392"/>
    <x v="70"/>
    <x v="9"/>
    <x v="9"/>
    <x v="9"/>
    <x v="9"/>
  </r>
  <r>
    <x v="8324"/>
    <x v="5"/>
    <x v="1"/>
    <x v="5"/>
    <x v="0"/>
    <x v="2"/>
    <n v="12277.68"/>
    <n v="220.99823999999998"/>
    <n v="3"/>
    <n v="36833.040000000001"/>
    <x v="8320"/>
    <n v="3.48"/>
    <n v="4989"/>
    <x v="167"/>
    <x v="8"/>
    <x v="8"/>
    <x v="8"/>
    <x v="21"/>
  </r>
  <r>
    <x v="8325"/>
    <x v="3"/>
    <x v="3"/>
    <x v="3"/>
    <x v="0"/>
    <x v="1"/>
    <n v="6668.18"/>
    <n v="120.02723999999999"/>
    <n v="1"/>
    <n v="6668.18"/>
    <x v="8321"/>
    <n v="4.58"/>
    <n v="1491"/>
    <x v="157"/>
    <x v="7"/>
    <x v="7"/>
    <x v="7"/>
    <x v="9"/>
  </r>
  <r>
    <x v="8326"/>
    <x v="8"/>
    <x v="3"/>
    <x v="8"/>
    <x v="1"/>
    <x v="0"/>
    <n v="15564.53"/>
    <n v="280.16154"/>
    <n v="1"/>
    <n v="15564.53"/>
    <x v="8322"/>
    <n v="3.58"/>
    <n v="4602"/>
    <x v="118"/>
    <x v="7"/>
    <x v="7"/>
    <x v="7"/>
    <x v="10"/>
  </r>
  <r>
    <x v="8327"/>
    <x v="8"/>
    <x v="3"/>
    <x v="8"/>
    <x v="2"/>
    <x v="5"/>
    <n v="5279.87"/>
    <n v="95.037659999999988"/>
    <n v="4"/>
    <n v="21119.48"/>
    <x v="8323"/>
    <n v="1.33"/>
    <n v="4622"/>
    <x v="293"/>
    <x v="9"/>
    <x v="9"/>
    <x v="9"/>
    <x v="28"/>
  </r>
  <r>
    <x v="8328"/>
    <x v="0"/>
    <x v="0"/>
    <x v="0"/>
    <x v="0"/>
    <x v="3"/>
    <n v="13130.96"/>
    <n v="236.35727999999997"/>
    <n v="3"/>
    <n v="39392.879999999997"/>
    <x v="8324"/>
    <n v="2.5"/>
    <n v="3253"/>
    <x v="223"/>
    <x v="2"/>
    <x v="2"/>
    <x v="2"/>
    <x v="16"/>
  </r>
  <r>
    <x v="8329"/>
    <x v="7"/>
    <x v="0"/>
    <x v="7"/>
    <x v="2"/>
    <x v="5"/>
    <n v="10453.870000000001"/>
    <n v="188.16965999999999"/>
    <n v="1"/>
    <n v="10453.870000000001"/>
    <x v="8325"/>
    <n v="2.08"/>
    <n v="3682"/>
    <x v="328"/>
    <x v="7"/>
    <x v="7"/>
    <x v="7"/>
    <x v="27"/>
  </r>
  <r>
    <x v="8330"/>
    <x v="6"/>
    <x v="4"/>
    <x v="6"/>
    <x v="2"/>
    <x v="2"/>
    <n v="9137"/>
    <n v="164.46599999999998"/>
    <n v="3"/>
    <n v="27411"/>
    <x v="8326"/>
    <n v="2.0099999999999998"/>
    <n v="2280"/>
    <x v="103"/>
    <x v="10"/>
    <x v="10"/>
    <x v="10"/>
    <x v="14"/>
  </r>
  <r>
    <x v="8331"/>
    <x v="9"/>
    <x v="1"/>
    <x v="9"/>
    <x v="1"/>
    <x v="2"/>
    <n v="11348.47"/>
    <n v="204.27245999999997"/>
    <n v="3"/>
    <n v="34045.410000000003"/>
    <x v="8327"/>
    <n v="1.95"/>
    <n v="339"/>
    <x v="253"/>
    <x v="6"/>
    <x v="6"/>
    <x v="6"/>
    <x v="10"/>
  </r>
  <r>
    <x v="8332"/>
    <x v="0"/>
    <x v="0"/>
    <x v="0"/>
    <x v="2"/>
    <x v="2"/>
    <n v="4807.16"/>
    <n v="86.528879999999987"/>
    <n v="1"/>
    <n v="4807.16"/>
    <x v="8328"/>
    <n v="1.98"/>
    <n v="4960"/>
    <x v="18"/>
    <x v="6"/>
    <x v="6"/>
    <x v="6"/>
    <x v="15"/>
  </r>
  <r>
    <x v="8333"/>
    <x v="3"/>
    <x v="3"/>
    <x v="3"/>
    <x v="0"/>
    <x v="0"/>
    <n v="5498.81"/>
    <n v="98.978579999999994"/>
    <n v="1"/>
    <n v="5498.81"/>
    <x v="8329"/>
    <n v="2.42"/>
    <n v="3622"/>
    <x v="331"/>
    <x v="8"/>
    <x v="8"/>
    <x v="8"/>
    <x v="2"/>
  </r>
  <r>
    <x v="8334"/>
    <x v="7"/>
    <x v="0"/>
    <x v="7"/>
    <x v="1"/>
    <x v="2"/>
    <n v="8586.7199999999993"/>
    <n v="154.56095999999997"/>
    <n v="5"/>
    <n v="42933.599999999999"/>
    <x v="8330"/>
    <n v="3.75"/>
    <n v="1346"/>
    <x v="192"/>
    <x v="1"/>
    <x v="1"/>
    <x v="1"/>
    <x v="28"/>
  </r>
  <r>
    <x v="8335"/>
    <x v="5"/>
    <x v="1"/>
    <x v="5"/>
    <x v="2"/>
    <x v="4"/>
    <n v="16213.92"/>
    <n v="291.85055999999997"/>
    <n v="3"/>
    <n v="48641.760000000002"/>
    <x v="8331"/>
    <n v="2.2999999999999998"/>
    <n v="2302"/>
    <x v="342"/>
    <x v="11"/>
    <x v="11"/>
    <x v="11"/>
    <x v="15"/>
  </r>
  <r>
    <x v="8336"/>
    <x v="8"/>
    <x v="3"/>
    <x v="8"/>
    <x v="0"/>
    <x v="4"/>
    <n v="14860.6"/>
    <n v="267.49079999999998"/>
    <n v="2"/>
    <n v="29721.200000000001"/>
    <x v="8332"/>
    <n v="1.18"/>
    <n v="3547"/>
    <x v="204"/>
    <x v="11"/>
    <x v="11"/>
    <x v="11"/>
    <x v="18"/>
  </r>
  <r>
    <x v="8337"/>
    <x v="9"/>
    <x v="1"/>
    <x v="9"/>
    <x v="0"/>
    <x v="4"/>
    <n v="16402.11"/>
    <n v="295.23797999999999"/>
    <n v="4"/>
    <n v="65608.44"/>
    <x v="8333"/>
    <n v="1.41"/>
    <n v="4077"/>
    <x v="138"/>
    <x v="0"/>
    <x v="0"/>
    <x v="0"/>
    <x v="8"/>
  </r>
  <r>
    <x v="8338"/>
    <x v="0"/>
    <x v="0"/>
    <x v="0"/>
    <x v="2"/>
    <x v="5"/>
    <n v="12765.09"/>
    <n v="229.77161999999998"/>
    <n v="5"/>
    <n v="63825.45"/>
    <x v="8334"/>
    <n v="1.82"/>
    <n v="3059"/>
    <x v="100"/>
    <x v="11"/>
    <x v="11"/>
    <x v="11"/>
    <x v="17"/>
  </r>
  <r>
    <x v="8339"/>
    <x v="3"/>
    <x v="3"/>
    <x v="3"/>
    <x v="0"/>
    <x v="0"/>
    <n v="10245.66"/>
    <n v="184.42187999999999"/>
    <n v="5"/>
    <n v="51228.3"/>
    <x v="8335"/>
    <n v="2.1"/>
    <n v="737"/>
    <x v="216"/>
    <x v="11"/>
    <x v="11"/>
    <x v="11"/>
    <x v="29"/>
  </r>
  <r>
    <x v="8340"/>
    <x v="1"/>
    <x v="1"/>
    <x v="1"/>
    <x v="1"/>
    <x v="2"/>
    <n v="18757.28"/>
    <n v="337.63103999999993"/>
    <n v="2"/>
    <n v="37514.559999999998"/>
    <x v="8336"/>
    <n v="4.91"/>
    <n v="3507"/>
    <x v="14"/>
    <x v="3"/>
    <x v="3"/>
    <x v="3"/>
    <x v="0"/>
  </r>
  <r>
    <x v="8341"/>
    <x v="0"/>
    <x v="0"/>
    <x v="0"/>
    <x v="0"/>
    <x v="5"/>
    <n v="11155.66"/>
    <n v="200.80187999999998"/>
    <n v="4"/>
    <n v="44622.64"/>
    <x v="8337"/>
    <n v="4.16"/>
    <n v="655"/>
    <x v="26"/>
    <x v="2"/>
    <x v="2"/>
    <x v="2"/>
    <x v="9"/>
  </r>
  <r>
    <x v="8342"/>
    <x v="8"/>
    <x v="3"/>
    <x v="8"/>
    <x v="0"/>
    <x v="5"/>
    <n v="14664.94"/>
    <n v="263.96891999999997"/>
    <n v="3"/>
    <n v="43994.82"/>
    <x v="8338"/>
    <n v="3.1"/>
    <n v="2039"/>
    <x v="226"/>
    <x v="4"/>
    <x v="4"/>
    <x v="4"/>
    <x v="3"/>
  </r>
  <r>
    <x v="8343"/>
    <x v="9"/>
    <x v="1"/>
    <x v="9"/>
    <x v="1"/>
    <x v="0"/>
    <n v="9380.2800000000007"/>
    <n v="168.84504000000001"/>
    <n v="5"/>
    <n v="46901.4"/>
    <x v="8339"/>
    <n v="4.57"/>
    <n v="2514"/>
    <x v="81"/>
    <x v="11"/>
    <x v="11"/>
    <x v="11"/>
    <x v="6"/>
  </r>
  <r>
    <x v="8344"/>
    <x v="3"/>
    <x v="3"/>
    <x v="3"/>
    <x v="1"/>
    <x v="4"/>
    <n v="16850.89"/>
    <n v="303.31601999999998"/>
    <n v="3"/>
    <n v="50552.67"/>
    <x v="8340"/>
    <n v="4.6900000000000004"/>
    <n v="1954"/>
    <x v="175"/>
    <x v="3"/>
    <x v="3"/>
    <x v="3"/>
    <x v="9"/>
  </r>
  <r>
    <x v="8345"/>
    <x v="6"/>
    <x v="4"/>
    <x v="6"/>
    <x v="2"/>
    <x v="0"/>
    <n v="787.92"/>
    <n v="14.182559999999999"/>
    <n v="5"/>
    <n v="3939.6"/>
    <x v="8341"/>
    <n v="1.67"/>
    <n v="1313"/>
    <x v="261"/>
    <x v="7"/>
    <x v="7"/>
    <x v="7"/>
    <x v="29"/>
  </r>
  <r>
    <x v="8346"/>
    <x v="7"/>
    <x v="0"/>
    <x v="7"/>
    <x v="0"/>
    <x v="5"/>
    <n v="5744.92"/>
    <n v="103.40855999999999"/>
    <n v="1"/>
    <n v="5744.92"/>
    <x v="8342"/>
    <n v="2.52"/>
    <n v="1367"/>
    <x v="45"/>
    <x v="0"/>
    <x v="0"/>
    <x v="0"/>
    <x v="15"/>
  </r>
  <r>
    <x v="8347"/>
    <x v="7"/>
    <x v="0"/>
    <x v="7"/>
    <x v="1"/>
    <x v="5"/>
    <n v="19998.759999999998"/>
    <n v="359.97767999999996"/>
    <n v="5"/>
    <n v="99993.8"/>
    <x v="8343"/>
    <n v="1.55"/>
    <n v="4347"/>
    <x v="225"/>
    <x v="5"/>
    <x v="5"/>
    <x v="5"/>
    <x v="14"/>
  </r>
  <r>
    <x v="8348"/>
    <x v="3"/>
    <x v="3"/>
    <x v="3"/>
    <x v="0"/>
    <x v="5"/>
    <n v="12092.88"/>
    <n v="217.67183999999997"/>
    <n v="3"/>
    <n v="36278.639999999999"/>
    <x v="8344"/>
    <n v="3.5"/>
    <n v="2201"/>
    <x v="243"/>
    <x v="5"/>
    <x v="5"/>
    <x v="5"/>
    <x v="27"/>
  </r>
  <r>
    <x v="8349"/>
    <x v="6"/>
    <x v="4"/>
    <x v="6"/>
    <x v="2"/>
    <x v="3"/>
    <n v="14376.02"/>
    <n v="258.76835999999997"/>
    <n v="1"/>
    <n v="14376.02"/>
    <x v="8345"/>
    <n v="2.83"/>
    <n v="1568"/>
    <x v="0"/>
    <x v="0"/>
    <x v="0"/>
    <x v="0"/>
    <x v="0"/>
  </r>
  <r>
    <x v="8350"/>
    <x v="7"/>
    <x v="0"/>
    <x v="7"/>
    <x v="2"/>
    <x v="3"/>
    <n v="15842.03"/>
    <n v="285.15654000000001"/>
    <n v="1"/>
    <n v="15842.03"/>
    <x v="8346"/>
    <n v="3.35"/>
    <n v="492"/>
    <x v="139"/>
    <x v="5"/>
    <x v="5"/>
    <x v="5"/>
    <x v="11"/>
  </r>
  <r>
    <x v="8351"/>
    <x v="8"/>
    <x v="3"/>
    <x v="8"/>
    <x v="2"/>
    <x v="5"/>
    <n v="11216.08"/>
    <n v="201.88943999999998"/>
    <n v="2"/>
    <n v="22432.16"/>
    <x v="8347"/>
    <n v="3.09"/>
    <n v="3529"/>
    <x v="84"/>
    <x v="10"/>
    <x v="10"/>
    <x v="10"/>
    <x v="9"/>
  </r>
  <r>
    <x v="8352"/>
    <x v="9"/>
    <x v="1"/>
    <x v="9"/>
    <x v="1"/>
    <x v="2"/>
    <n v="11417.71"/>
    <n v="205.51877999999996"/>
    <n v="4"/>
    <n v="45670.84"/>
    <x v="8348"/>
    <n v="4.74"/>
    <n v="908"/>
    <x v="205"/>
    <x v="1"/>
    <x v="1"/>
    <x v="1"/>
    <x v="27"/>
  </r>
  <r>
    <x v="8353"/>
    <x v="2"/>
    <x v="2"/>
    <x v="2"/>
    <x v="0"/>
    <x v="0"/>
    <n v="19787.150000000001"/>
    <n v="356.1687"/>
    <n v="3"/>
    <n v="59361.45"/>
    <x v="8349"/>
    <n v="1.54"/>
    <n v="3636"/>
    <x v="159"/>
    <x v="7"/>
    <x v="7"/>
    <x v="7"/>
    <x v="19"/>
  </r>
  <r>
    <x v="8354"/>
    <x v="2"/>
    <x v="2"/>
    <x v="2"/>
    <x v="2"/>
    <x v="0"/>
    <n v="15021.88"/>
    <n v="270.39383999999995"/>
    <n v="1"/>
    <n v="15021.88"/>
    <x v="8350"/>
    <n v="1.1299999999999999"/>
    <n v="729"/>
    <x v="192"/>
    <x v="1"/>
    <x v="1"/>
    <x v="1"/>
    <x v="28"/>
  </r>
  <r>
    <x v="8355"/>
    <x v="0"/>
    <x v="0"/>
    <x v="0"/>
    <x v="0"/>
    <x v="5"/>
    <n v="2457.27"/>
    <n v="44.23086"/>
    <n v="3"/>
    <n v="7371.81"/>
    <x v="8351"/>
    <n v="2.7"/>
    <n v="2308"/>
    <x v="152"/>
    <x v="3"/>
    <x v="3"/>
    <x v="3"/>
    <x v="30"/>
  </r>
  <r>
    <x v="8356"/>
    <x v="9"/>
    <x v="1"/>
    <x v="9"/>
    <x v="0"/>
    <x v="4"/>
    <n v="5577.98"/>
    <n v="100.40363999999998"/>
    <n v="1"/>
    <n v="5577.98"/>
    <x v="8352"/>
    <n v="3.57"/>
    <n v="358"/>
    <x v="194"/>
    <x v="2"/>
    <x v="2"/>
    <x v="2"/>
    <x v="29"/>
  </r>
  <r>
    <x v="8357"/>
    <x v="6"/>
    <x v="4"/>
    <x v="6"/>
    <x v="2"/>
    <x v="2"/>
    <n v="3084.05"/>
    <n v="55.512900000000002"/>
    <n v="5"/>
    <n v="15420.25"/>
    <x v="8353"/>
    <n v="3.9"/>
    <n v="3525"/>
    <x v="16"/>
    <x v="2"/>
    <x v="2"/>
    <x v="2"/>
    <x v="12"/>
  </r>
  <r>
    <x v="8358"/>
    <x v="8"/>
    <x v="3"/>
    <x v="8"/>
    <x v="1"/>
    <x v="4"/>
    <n v="13534.52"/>
    <n v="243.62135999999998"/>
    <n v="4"/>
    <n v="54138.080000000002"/>
    <x v="8354"/>
    <n v="3.19"/>
    <n v="3651"/>
    <x v="246"/>
    <x v="10"/>
    <x v="10"/>
    <x v="10"/>
    <x v="12"/>
  </r>
  <r>
    <x v="8359"/>
    <x v="9"/>
    <x v="1"/>
    <x v="9"/>
    <x v="0"/>
    <x v="3"/>
    <n v="4435.78"/>
    <n v="79.844039999999993"/>
    <n v="5"/>
    <n v="22178.9"/>
    <x v="8355"/>
    <n v="1.04"/>
    <n v="3093"/>
    <x v="224"/>
    <x v="1"/>
    <x v="1"/>
    <x v="1"/>
    <x v="22"/>
  </r>
  <r>
    <x v="8360"/>
    <x v="1"/>
    <x v="1"/>
    <x v="1"/>
    <x v="1"/>
    <x v="4"/>
    <n v="9843.41"/>
    <n v="177.18137999999999"/>
    <n v="5"/>
    <n v="49217.05"/>
    <x v="8356"/>
    <n v="4.07"/>
    <n v="1281"/>
    <x v="174"/>
    <x v="1"/>
    <x v="1"/>
    <x v="1"/>
    <x v="19"/>
  </r>
  <r>
    <x v="8361"/>
    <x v="4"/>
    <x v="0"/>
    <x v="4"/>
    <x v="0"/>
    <x v="5"/>
    <n v="18644.939999999999"/>
    <n v="335.60891999999996"/>
    <n v="2"/>
    <n v="37289.879999999997"/>
    <x v="8357"/>
    <n v="2.2400000000000002"/>
    <n v="4264"/>
    <x v="280"/>
    <x v="11"/>
    <x v="11"/>
    <x v="11"/>
    <x v="7"/>
  </r>
  <r>
    <x v="8362"/>
    <x v="8"/>
    <x v="3"/>
    <x v="8"/>
    <x v="0"/>
    <x v="0"/>
    <n v="7139.54"/>
    <n v="128.51172"/>
    <n v="1"/>
    <n v="7139.54"/>
    <x v="8358"/>
    <n v="3.53"/>
    <n v="2516"/>
    <x v="90"/>
    <x v="8"/>
    <x v="8"/>
    <x v="8"/>
    <x v="25"/>
  </r>
  <r>
    <x v="8363"/>
    <x v="2"/>
    <x v="2"/>
    <x v="2"/>
    <x v="0"/>
    <x v="1"/>
    <n v="17345.47"/>
    <n v="312.21845999999999"/>
    <n v="3"/>
    <n v="52036.41"/>
    <x v="8359"/>
    <n v="2.96"/>
    <n v="339"/>
    <x v="114"/>
    <x v="3"/>
    <x v="3"/>
    <x v="3"/>
    <x v="28"/>
  </r>
  <r>
    <x v="8364"/>
    <x v="1"/>
    <x v="1"/>
    <x v="1"/>
    <x v="1"/>
    <x v="1"/>
    <n v="1176.1400000000001"/>
    <n v="21.17052"/>
    <n v="4"/>
    <n v="4704.5600000000004"/>
    <x v="8360"/>
    <n v="4.04"/>
    <n v="1505"/>
    <x v="294"/>
    <x v="7"/>
    <x v="7"/>
    <x v="7"/>
    <x v="22"/>
  </r>
  <r>
    <x v="8365"/>
    <x v="4"/>
    <x v="0"/>
    <x v="4"/>
    <x v="1"/>
    <x v="5"/>
    <n v="10498"/>
    <n v="188.964"/>
    <n v="2"/>
    <n v="20996"/>
    <x v="8361"/>
    <n v="4.63"/>
    <n v="1456"/>
    <x v="253"/>
    <x v="6"/>
    <x v="6"/>
    <x v="6"/>
    <x v="10"/>
  </r>
  <r>
    <x v="8366"/>
    <x v="9"/>
    <x v="1"/>
    <x v="9"/>
    <x v="2"/>
    <x v="0"/>
    <n v="1584.96"/>
    <n v="28.52928"/>
    <n v="4"/>
    <n v="6339.84"/>
    <x v="8362"/>
    <n v="3.17"/>
    <n v="4555"/>
    <x v="170"/>
    <x v="9"/>
    <x v="9"/>
    <x v="9"/>
    <x v="23"/>
  </r>
  <r>
    <x v="8367"/>
    <x v="2"/>
    <x v="2"/>
    <x v="2"/>
    <x v="0"/>
    <x v="5"/>
    <n v="5277.61"/>
    <n v="94.996979999999994"/>
    <n v="5"/>
    <n v="26388.05"/>
    <x v="8363"/>
    <n v="2.61"/>
    <n v="3099"/>
    <x v="15"/>
    <x v="4"/>
    <x v="4"/>
    <x v="4"/>
    <x v="6"/>
  </r>
  <r>
    <x v="8368"/>
    <x v="9"/>
    <x v="1"/>
    <x v="9"/>
    <x v="2"/>
    <x v="1"/>
    <n v="5161.29"/>
    <n v="92.90321999999999"/>
    <n v="4"/>
    <n v="20645.16"/>
    <x v="8364"/>
    <n v="2.35"/>
    <n v="1859"/>
    <x v="233"/>
    <x v="0"/>
    <x v="0"/>
    <x v="0"/>
    <x v="11"/>
  </r>
  <r>
    <x v="8369"/>
    <x v="6"/>
    <x v="4"/>
    <x v="6"/>
    <x v="0"/>
    <x v="2"/>
    <n v="11598.62"/>
    <n v="208.77516"/>
    <n v="5"/>
    <n v="57993.1"/>
    <x v="8365"/>
    <n v="2.95"/>
    <n v="4167"/>
    <x v="7"/>
    <x v="6"/>
    <x v="6"/>
    <x v="6"/>
    <x v="7"/>
  </r>
  <r>
    <x v="8370"/>
    <x v="8"/>
    <x v="3"/>
    <x v="8"/>
    <x v="2"/>
    <x v="3"/>
    <n v="3843.4"/>
    <n v="69.18119999999999"/>
    <n v="1"/>
    <n v="3843.4"/>
    <x v="8366"/>
    <n v="1.37"/>
    <n v="356"/>
    <x v="56"/>
    <x v="10"/>
    <x v="10"/>
    <x v="10"/>
    <x v="23"/>
  </r>
  <r>
    <x v="8371"/>
    <x v="4"/>
    <x v="0"/>
    <x v="4"/>
    <x v="1"/>
    <x v="5"/>
    <n v="18729.12"/>
    <n v="337.12415999999996"/>
    <n v="2"/>
    <n v="37458.239999999998"/>
    <x v="8367"/>
    <n v="1.18"/>
    <n v="4762"/>
    <x v="235"/>
    <x v="1"/>
    <x v="1"/>
    <x v="1"/>
    <x v="26"/>
  </r>
  <r>
    <x v="8372"/>
    <x v="3"/>
    <x v="3"/>
    <x v="3"/>
    <x v="0"/>
    <x v="3"/>
    <n v="16598.150000000001"/>
    <n v="298.76670000000001"/>
    <n v="3"/>
    <n v="49794.45"/>
    <x v="8368"/>
    <n v="1.66"/>
    <n v="3091"/>
    <x v="119"/>
    <x v="10"/>
    <x v="10"/>
    <x v="10"/>
    <x v="18"/>
  </r>
  <r>
    <x v="8373"/>
    <x v="0"/>
    <x v="0"/>
    <x v="0"/>
    <x v="2"/>
    <x v="0"/>
    <n v="11932.04"/>
    <n v="214.77672000000001"/>
    <n v="3"/>
    <n v="35796.120000000003"/>
    <x v="8369"/>
    <n v="4.37"/>
    <n v="4203"/>
    <x v="147"/>
    <x v="4"/>
    <x v="4"/>
    <x v="4"/>
    <x v="23"/>
  </r>
  <r>
    <x v="8374"/>
    <x v="0"/>
    <x v="0"/>
    <x v="0"/>
    <x v="2"/>
    <x v="3"/>
    <n v="11594.45"/>
    <n v="208.70009999999999"/>
    <n v="2"/>
    <n v="23188.9"/>
    <x v="8370"/>
    <n v="3.75"/>
    <n v="687"/>
    <x v="28"/>
    <x v="7"/>
    <x v="7"/>
    <x v="7"/>
    <x v="5"/>
  </r>
  <r>
    <x v="8375"/>
    <x v="9"/>
    <x v="1"/>
    <x v="9"/>
    <x v="2"/>
    <x v="0"/>
    <n v="1356.11"/>
    <n v="24.409979999999997"/>
    <n v="2"/>
    <n v="2712.22"/>
    <x v="8371"/>
    <n v="2.2200000000000002"/>
    <n v="4075"/>
    <x v="253"/>
    <x v="6"/>
    <x v="6"/>
    <x v="6"/>
    <x v="10"/>
  </r>
  <r>
    <x v="8376"/>
    <x v="6"/>
    <x v="4"/>
    <x v="6"/>
    <x v="0"/>
    <x v="1"/>
    <n v="490.87"/>
    <n v="8.835659999999999"/>
    <n v="5"/>
    <n v="2454.35"/>
    <x v="8372"/>
    <n v="4.57"/>
    <n v="3597"/>
    <x v="152"/>
    <x v="3"/>
    <x v="3"/>
    <x v="3"/>
    <x v="30"/>
  </r>
  <r>
    <x v="8377"/>
    <x v="3"/>
    <x v="3"/>
    <x v="3"/>
    <x v="2"/>
    <x v="3"/>
    <n v="1727.34"/>
    <n v="31.092119999999998"/>
    <n v="5"/>
    <n v="8636.7000000000007"/>
    <x v="8373"/>
    <n v="1.85"/>
    <n v="1375"/>
    <x v="110"/>
    <x v="8"/>
    <x v="8"/>
    <x v="8"/>
    <x v="10"/>
  </r>
  <r>
    <x v="8378"/>
    <x v="9"/>
    <x v="1"/>
    <x v="9"/>
    <x v="0"/>
    <x v="0"/>
    <n v="19685.07"/>
    <n v="354.33125999999999"/>
    <n v="4"/>
    <n v="78740.28"/>
    <x v="8374"/>
    <n v="2.44"/>
    <n v="725"/>
    <x v="165"/>
    <x v="7"/>
    <x v="7"/>
    <x v="7"/>
    <x v="21"/>
  </r>
  <r>
    <x v="8379"/>
    <x v="2"/>
    <x v="2"/>
    <x v="2"/>
    <x v="2"/>
    <x v="1"/>
    <n v="12562.92"/>
    <n v="226.13255999999998"/>
    <n v="4"/>
    <n v="50251.68"/>
    <x v="8375"/>
    <n v="3.49"/>
    <n v="3723"/>
    <x v="316"/>
    <x v="6"/>
    <x v="6"/>
    <x v="6"/>
    <x v="29"/>
  </r>
  <r>
    <x v="8380"/>
    <x v="6"/>
    <x v="4"/>
    <x v="6"/>
    <x v="1"/>
    <x v="3"/>
    <n v="10702.64"/>
    <n v="192.64751999999999"/>
    <n v="4"/>
    <n v="42810.559999999998"/>
    <x v="8376"/>
    <n v="3.31"/>
    <n v="4547"/>
    <x v="56"/>
    <x v="10"/>
    <x v="10"/>
    <x v="10"/>
    <x v="23"/>
  </r>
  <r>
    <x v="8381"/>
    <x v="6"/>
    <x v="4"/>
    <x v="6"/>
    <x v="1"/>
    <x v="5"/>
    <n v="12032.97"/>
    <n v="216.59345999999996"/>
    <n v="2"/>
    <n v="24065.94"/>
    <x v="8377"/>
    <n v="3.19"/>
    <n v="3041"/>
    <x v="68"/>
    <x v="2"/>
    <x v="2"/>
    <x v="2"/>
    <x v="1"/>
  </r>
  <r>
    <x v="8382"/>
    <x v="6"/>
    <x v="4"/>
    <x v="6"/>
    <x v="0"/>
    <x v="5"/>
    <n v="15904.31"/>
    <n v="286.27757999999994"/>
    <n v="4"/>
    <n v="63617.24"/>
    <x v="8378"/>
    <n v="4.68"/>
    <n v="4071"/>
    <x v="50"/>
    <x v="11"/>
    <x v="11"/>
    <x v="11"/>
    <x v="28"/>
  </r>
  <r>
    <x v="8383"/>
    <x v="0"/>
    <x v="0"/>
    <x v="0"/>
    <x v="0"/>
    <x v="5"/>
    <n v="14234.54"/>
    <n v="256.22172"/>
    <n v="3"/>
    <n v="42703.62"/>
    <x v="8379"/>
    <n v="1.19"/>
    <n v="4164"/>
    <x v="132"/>
    <x v="6"/>
    <x v="6"/>
    <x v="6"/>
    <x v="8"/>
  </r>
  <r>
    <x v="8384"/>
    <x v="8"/>
    <x v="3"/>
    <x v="8"/>
    <x v="1"/>
    <x v="2"/>
    <n v="3929.01"/>
    <n v="70.722179999999994"/>
    <n v="5"/>
    <n v="19645.05"/>
    <x v="8380"/>
    <n v="1.1000000000000001"/>
    <n v="457"/>
    <x v="166"/>
    <x v="0"/>
    <x v="0"/>
    <x v="0"/>
    <x v="10"/>
  </r>
  <r>
    <x v="8385"/>
    <x v="1"/>
    <x v="1"/>
    <x v="1"/>
    <x v="2"/>
    <x v="1"/>
    <n v="14281.88"/>
    <n v="257.07383999999996"/>
    <n v="2"/>
    <n v="28563.759999999998"/>
    <x v="8381"/>
    <n v="4.72"/>
    <n v="2176"/>
    <x v="335"/>
    <x v="0"/>
    <x v="0"/>
    <x v="0"/>
    <x v="21"/>
  </r>
  <r>
    <x v="8386"/>
    <x v="0"/>
    <x v="0"/>
    <x v="0"/>
    <x v="2"/>
    <x v="2"/>
    <n v="17789.62"/>
    <n v="320.21315999999996"/>
    <n v="4"/>
    <n v="71158.48"/>
    <x v="8382"/>
    <n v="1.33"/>
    <n v="2400"/>
    <x v="31"/>
    <x v="2"/>
    <x v="2"/>
    <x v="2"/>
    <x v="20"/>
  </r>
  <r>
    <x v="8387"/>
    <x v="7"/>
    <x v="0"/>
    <x v="7"/>
    <x v="2"/>
    <x v="0"/>
    <n v="2440.87"/>
    <n v="43.935659999999991"/>
    <n v="3"/>
    <n v="7322.61"/>
    <x v="8383"/>
    <n v="3.79"/>
    <n v="2469"/>
    <x v="118"/>
    <x v="7"/>
    <x v="7"/>
    <x v="7"/>
    <x v="10"/>
  </r>
  <r>
    <x v="8388"/>
    <x v="0"/>
    <x v="0"/>
    <x v="0"/>
    <x v="1"/>
    <x v="5"/>
    <n v="14606.96"/>
    <n v="262.92527999999999"/>
    <n v="3"/>
    <n v="43820.88"/>
    <x v="8384"/>
    <n v="1.38"/>
    <n v="3515"/>
    <x v="237"/>
    <x v="4"/>
    <x v="4"/>
    <x v="4"/>
    <x v="17"/>
  </r>
  <r>
    <x v="8389"/>
    <x v="7"/>
    <x v="0"/>
    <x v="7"/>
    <x v="0"/>
    <x v="0"/>
    <n v="14099.92"/>
    <n v="253.79855999999998"/>
    <n v="5"/>
    <n v="70499.600000000006"/>
    <x v="8385"/>
    <n v="4.42"/>
    <n v="3003"/>
    <x v="236"/>
    <x v="4"/>
    <x v="4"/>
    <x v="4"/>
    <x v="2"/>
  </r>
  <r>
    <x v="8390"/>
    <x v="3"/>
    <x v="3"/>
    <x v="3"/>
    <x v="0"/>
    <x v="0"/>
    <n v="7024.58"/>
    <n v="126.44243999999999"/>
    <n v="5"/>
    <n v="35122.9"/>
    <x v="8386"/>
    <n v="3.72"/>
    <n v="206"/>
    <x v="99"/>
    <x v="9"/>
    <x v="9"/>
    <x v="9"/>
    <x v="20"/>
  </r>
  <r>
    <x v="8391"/>
    <x v="1"/>
    <x v="1"/>
    <x v="1"/>
    <x v="1"/>
    <x v="5"/>
    <n v="9609.73"/>
    <n v="172.97513999999998"/>
    <n v="4"/>
    <n v="38438.92"/>
    <x v="8387"/>
    <n v="2.3199999999999998"/>
    <n v="2910"/>
    <x v="347"/>
    <x v="1"/>
    <x v="1"/>
    <x v="1"/>
    <x v="3"/>
  </r>
  <r>
    <x v="8392"/>
    <x v="6"/>
    <x v="4"/>
    <x v="6"/>
    <x v="0"/>
    <x v="0"/>
    <n v="3506.26"/>
    <n v="63.112679999999997"/>
    <n v="5"/>
    <n v="17531.3"/>
    <x v="8388"/>
    <n v="4.38"/>
    <n v="379"/>
    <x v="208"/>
    <x v="0"/>
    <x v="0"/>
    <x v="0"/>
    <x v="26"/>
  </r>
  <r>
    <x v="8393"/>
    <x v="4"/>
    <x v="0"/>
    <x v="4"/>
    <x v="1"/>
    <x v="1"/>
    <n v="12879.38"/>
    <n v="231.82883999999996"/>
    <n v="1"/>
    <n v="12879.38"/>
    <x v="8389"/>
    <n v="1.47"/>
    <n v="3182"/>
    <x v="206"/>
    <x v="6"/>
    <x v="6"/>
    <x v="6"/>
    <x v="3"/>
  </r>
  <r>
    <x v="8394"/>
    <x v="9"/>
    <x v="1"/>
    <x v="9"/>
    <x v="0"/>
    <x v="3"/>
    <n v="18562.93"/>
    <n v="334.13273999999996"/>
    <n v="4"/>
    <n v="74251.72"/>
    <x v="8390"/>
    <n v="2.75"/>
    <n v="588"/>
    <x v="242"/>
    <x v="6"/>
    <x v="6"/>
    <x v="6"/>
    <x v="30"/>
  </r>
  <r>
    <x v="8395"/>
    <x v="6"/>
    <x v="4"/>
    <x v="6"/>
    <x v="1"/>
    <x v="3"/>
    <n v="1167.76"/>
    <n v="21.019679999999997"/>
    <n v="5"/>
    <n v="5838.8"/>
    <x v="8391"/>
    <n v="1.53"/>
    <n v="673"/>
    <x v="294"/>
    <x v="7"/>
    <x v="7"/>
    <x v="7"/>
    <x v="22"/>
  </r>
  <r>
    <x v="8396"/>
    <x v="7"/>
    <x v="0"/>
    <x v="7"/>
    <x v="0"/>
    <x v="1"/>
    <n v="4824.82"/>
    <n v="86.846759999999989"/>
    <n v="3"/>
    <n v="14474.46"/>
    <x v="8392"/>
    <n v="1.81"/>
    <n v="3683"/>
    <x v="73"/>
    <x v="4"/>
    <x v="4"/>
    <x v="4"/>
    <x v="0"/>
  </r>
  <r>
    <x v="8397"/>
    <x v="9"/>
    <x v="1"/>
    <x v="9"/>
    <x v="2"/>
    <x v="4"/>
    <n v="15988.59"/>
    <n v="287.79462000000001"/>
    <n v="1"/>
    <n v="15988.59"/>
    <x v="8393"/>
    <n v="2.54"/>
    <n v="3988"/>
    <x v="68"/>
    <x v="2"/>
    <x v="2"/>
    <x v="2"/>
    <x v="1"/>
  </r>
  <r>
    <x v="8398"/>
    <x v="8"/>
    <x v="3"/>
    <x v="8"/>
    <x v="0"/>
    <x v="3"/>
    <n v="18223.5"/>
    <n v="328.02299999999997"/>
    <n v="1"/>
    <n v="18223.5"/>
    <x v="8394"/>
    <n v="3.76"/>
    <n v="4807"/>
    <x v="145"/>
    <x v="7"/>
    <x v="7"/>
    <x v="7"/>
    <x v="20"/>
  </r>
  <r>
    <x v="8399"/>
    <x v="5"/>
    <x v="1"/>
    <x v="5"/>
    <x v="0"/>
    <x v="5"/>
    <n v="3408.19"/>
    <n v="61.34742"/>
    <n v="4"/>
    <n v="13632.76"/>
    <x v="8395"/>
    <n v="2.4700000000000002"/>
    <n v="4499"/>
    <x v="18"/>
    <x v="6"/>
    <x v="6"/>
    <x v="6"/>
    <x v="15"/>
  </r>
  <r>
    <x v="8400"/>
    <x v="8"/>
    <x v="3"/>
    <x v="8"/>
    <x v="1"/>
    <x v="1"/>
    <n v="12183.8"/>
    <n v="219.30839999999998"/>
    <n v="3"/>
    <n v="36551.4"/>
    <x v="8396"/>
    <n v="1.02"/>
    <n v="4870"/>
    <x v="36"/>
    <x v="11"/>
    <x v="11"/>
    <x v="11"/>
    <x v="22"/>
  </r>
  <r>
    <x v="8401"/>
    <x v="7"/>
    <x v="0"/>
    <x v="7"/>
    <x v="1"/>
    <x v="1"/>
    <n v="4495.26"/>
    <n v="80.914680000000004"/>
    <n v="5"/>
    <n v="22476.3"/>
    <x v="8397"/>
    <n v="4.34"/>
    <n v="3918"/>
    <x v="17"/>
    <x v="9"/>
    <x v="9"/>
    <x v="9"/>
    <x v="14"/>
  </r>
  <r>
    <x v="8402"/>
    <x v="6"/>
    <x v="4"/>
    <x v="6"/>
    <x v="0"/>
    <x v="2"/>
    <n v="681.78"/>
    <n v="12.272039999999999"/>
    <n v="1"/>
    <n v="681.78"/>
    <x v="8398"/>
    <n v="3.23"/>
    <n v="4789"/>
    <x v="219"/>
    <x v="0"/>
    <x v="0"/>
    <x v="0"/>
    <x v="4"/>
  </r>
  <r>
    <x v="8403"/>
    <x v="2"/>
    <x v="2"/>
    <x v="2"/>
    <x v="0"/>
    <x v="3"/>
    <n v="8040.93"/>
    <n v="144.73674"/>
    <n v="4"/>
    <n v="32163.72"/>
    <x v="8399"/>
    <n v="1.88"/>
    <n v="4870"/>
    <x v="330"/>
    <x v="2"/>
    <x v="2"/>
    <x v="2"/>
    <x v="18"/>
  </r>
  <r>
    <x v="8404"/>
    <x v="1"/>
    <x v="1"/>
    <x v="1"/>
    <x v="1"/>
    <x v="1"/>
    <n v="16545.46"/>
    <n v="297.81827999999996"/>
    <n v="5"/>
    <n v="82727.3"/>
    <x v="8400"/>
    <n v="2.3199999999999998"/>
    <n v="1821"/>
    <x v="1"/>
    <x v="1"/>
    <x v="1"/>
    <x v="1"/>
    <x v="1"/>
  </r>
  <r>
    <x v="8405"/>
    <x v="2"/>
    <x v="2"/>
    <x v="2"/>
    <x v="1"/>
    <x v="0"/>
    <n v="4613.49"/>
    <n v="83.042819999999992"/>
    <n v="3"/>
    <n v="13840.47"/>
    <x v="8401"/>
    <n v="1.26"/>
    <n v="3498"/>
    <x v="55"/>
    <x v="5"/>
    <x v="5"/>
    <x v="5"/>
    <x v="26"/>
  </r>
  <r>
    <x v="8406"/>
    <x v="6"/>
    <x v="4"/>
    <x v="6"/>
    <x v="1"/>
    <x v="0"/>
    <n v="1712.49"/>
    <n v="30.824819999999999"/>
    <n v="2"/>
    <n v="3424.98"/>
    <x v="8402"/>
    <n v="2.48"/>
    <n v="3716"/>
    <x v="245"/>
    <x v="0"/>
    <x v="0"/>
    <x v="0"/>
    <x v="18"/>
  </r>
  <r>
    <x v="8407"/>
    <x v="1"/>
    <x v="1"/>
    <x v="1"/>
    <x v="1"/>
    <x v="0"/>
    <n v="642.49"/>
    <n v="11.564819999999999"/>
    <n v="4"/>
    <n v="2569.96"/>
    <x v="8403"/>
    <n v="4.93"/>
    <n v="3854"/>
    <x v="136"/>
    <x v="0"/>
    <x v="0"/>
    <x v="0"/>
    <x v="30"/>
  </r>
  <r>
    <x v="8408"/>
    <x v="0"/>
    <x v="0"/>
    <x v="0"/>
    <x v="2"/>
    <x v="0"/>
    <n v="15030.58"/>
    <n v="270.55043999999998"/>
    <n v="1"/>
    <n v="15030.58"/>
    <x v="8404"/>
    <n v="2.2200000000000002"/>
    <n v="4679"/>
    <x v="107"/>
    <x v="10"/>
    <x v="10"/>
    <x v="10"/>
    <x v="28"/>
  </r>
  <r>
    <x v="8409"/>
    <x v="7"/>
    <x v="0"/>
    <x v="7"/>
    <x v="1"/>
    <x v="5"/>
    <n v="18575.939999999999"/>
    <n v="334.36691999999994"/>
    <n v="1"/>
    <n v="18575.939999999999"/>
    <x v="8405"/>
    <n v="2.15"/>
    <n v="2647"/>
    <x v="24"/>
    <x v="4"/>
    <x v="4"/>
    <x v="4"/>
    <x v="18"/>
  </r>
  <r>
    <x v="8410"/>
    <x v="5"/>
    <x v="1"/>
    <x v="5"/>
    <x v="0"/>
    <x v="4"/>
    <n v="13324.59"/>
    <n v="239.84261999999998"/>
    <n v="3"/>
    <n v="39973.769999999997"/>
    <x v="8406"/>
    <n v="2.65"/>
    <n v="3973"/>
    <x v="262"/>
    <x v="11"/>
    <x v="11"/>
    <x v="11"/>
    <x v="26"/>
  </r>
  <r>
    <x v="8411"/>
    <x v="2"/>
    <x v="2"/>
    <x v="2"/>
    <x v="0"/>
    <x v="2"/>
    <n v="9310.08"/>
    <n v="167.58143999999999"/>
    <n v="2"/>
    <n v="18620.16"/>
    <x v="8407"/>
    <n v="4.8499999999999996"/>
    <n v="4511"/>
    <x v="332"/>
    <x v="5"/>
    <x v="5"/>
    <x v="5"/>
    <x v="28"/>
  </r>
  <r>
    <x v="8412"/>
    <x v="8"/>
    <x v="3"/>
    <x v="8"/>
    <x v="1"/>
    <x v="1"/>
    <n v="9970.76"/>
    <n v="179.47368"/>
    <n v="4"/>
    <n v="39883.040000000001"/>
    <x v="8408"/>
    <n v="4.6100000000000003"/>
    <n v="3266"/>
    <x v="10"/>
    <x v="4"/>
    <x v="4"/>
    <x v="4"/>
    <x v="10"/>
  </r>
  <r>
    <x v="8413"/>
    <x v="0"/>
    <x v="0"/>
    <x v="0"/>
    <x v="1"/>
    <x v="4"/>
    <n v="16370.89"/>
    <n v="294.67601999999999"/>
    <n v="1"/>
    <n v="16370.89"/>
    <x v="8409"/>
    <n v="2.66"/>
    <n v="3154"/>
    <x v="241"/>
    <x v="9"/>
    <x v="9"/>
    <x v="9"/>
    <x v="18"/>
  </r>
  <r>
    <x v="8414"/>
    <x v="2"/>
    <x v="2"/>
    <x v="2"/>
    <x v="0"/>
    <x v="2"/>
    <n v="1992.01"/>
    <n v="35.856179999999995"/>
    <n v="2"/>
    <n v="3984.02"/>
    <x v="8410"/>
    <n v="1.29"/>
    <n v="2884"/>
    <x v="128"/>
    <x v="3"/>
    <x v="3"/>
    <x v="3"/>
    <x v="29"/>
  </r>
  <r>
    <x v="8415"/>
    <x v="0"/>
    <x v="0"/>
    <x v="0"/>
    <x v="2"/>
    <x v="5"/>
    <n v="9081.4"/>
    <n v="163.46519999999998"/>
    <n v="5"/>
    <n v="45407"/>
    <x v="8411"/>
    <n v="2.79"/>
    <n v="4751"/>
    <x v="294"/>
    <x v="7"/>
    <x v="7"/>
    <x v="7"/>
    <x v="22"/>
  </r>
  <r>
    <x v="8416"/>
    <x v="1"/>
    <x v="1"/>
    <x v="1"/>
    <x v="2"/>
    <x v="3"/>
    <n v="16806.310000000001"/>
    <n v="302.51357999999999"/>
    <n v="5"/>
    <n v="84031.55"/>
    <x v="8412"/>
    <n v="2.08"/>
    <n v="4021"/>
    <x v="205"/>
    <x v="1"/>
    <x v="1"/>
    <x v="1"/>
    <x v="27"/>
  </r>
  <r>
    <x v="8417"/>
    <x v="8"/>
    <x v="3"/>
    <x v="8"/>
    <x v="1"/>
    <x v="4"/>
    <n v="11061.35"/>
    <n v="199.10429999999999"/>
    <n v="1"/>
    <n v="11061.35"/>
    <x v="8413"/>
    <n v="4.9000000000000004"/>
    <n v="1020"/>
    <x v="159"/>
    <x v="7"/>
    <x v="7"/>
    <x v="7"/>
    <x v="19"/>
  </r>
  <r>
    <x v="8418"/>
    <x v="6"/>
    <x v="4"/>
    <x v="6"/>
    <x v="2"/>
    <x v="0"/>
    <n v="18974.509999999998"/>
    <n v="341.54117999999994"/>
    <n v="1"/>
    <n v="18974.509999999998"/>
    <x v="8414"/>
    <n v="4.68"/>
    <n v="4460"/>
    <x v="73"/>
    <x v="4"/>
    <x v="4"/>
    <x v="4"/>
    <x v="0"/>
  </r>
  <r>
    <x v="8419"/>
    <x v="5"/>
    <x v="1"/>
    <x v="5"/>
    <x v="0"/>
    <x v="1"/>
    <n v="8491.44"/>
    <n v="152.84592000000001"/>
    <n v="5"/>
    <n v="42457.2"/>
    <x v="8415"/>
    <n v="3.3"/>
    <n v="655"/>
    <x v="113"/>
    <x v="8"/>
    <x v="8"/>
    <x v="8"/>
    <x v="4"/>
  </r>
  <r>
    <x v="8420"/>
    <x v="0"/>
    <x v="0"/>
    <x v="0"/>
    <x v="1"/>
    <x v="4"/>
    <n v="6441.37"/>
    <n v="115.94465999999998"/>
    <n v="1"/>
    <n v="6441.37"/>
    <x v="8416"/>
    <n v="1.1000000000000001"/>
    <n v="1578"/>
    <x v="48"/>
    <x v="6"/>
    <x v="6"/>
    <x v="6"/>
    <x v="27"/>
  </r>
  <r>
    <x v="8421"/>
    <x v="7"/>
    <x v="0"/>
    <x v="7"/>
    <x v="2"/>
    <x v="3"/>
    <n v="1955.96"/>
    <n v="35.207279999999997"/>
    <n v="4"/>
    <n v="7823.84"/>
    <x v="8417"/>
    <n v="2.93"/>
    <n v="1626"/>
    <x v="325"/>
    <x v="0"/>
    <x v="0"/>
    <x v="0"/>
    <x v="22"/>
  </r>
  <r>
    <x v="8422"/>
    <x v="7"/>
    <x v="0"/>
    <x v="7"/>
    <x v="2"/>
    <x v="3"/>
    <n v="9227"/>
    <n v="166.08599999999998"/>
    <n v="5"/>
    <n v="46135"/>
    <x v="8418"/>
    <n v="4.22"/>
    <n v="3765"/>
    <x v="341"/>
    <x v="0"/>
    <x v="0"/>
    <x v="0"/>
    <x v="19"/>
  </r>
  <r>
    <x v="8423"/>
    <x v="4"/>
    <x v="0"/>
    <x v="4"/>
    <x v="2"/>
    <x v="0"/>
    <n v="3971.72"/>
    <n v="71.490959999999987"/>
    <n v="4"/>
    <n v="15886.88"/>
    <x v="8419"/>
    <n v="4.62"/>
    <n v="1799"/>
    <x v="245"/>
    <x v="0"/>
    <x v="0"/>
    <x v="0"/>
    <x v="18"/>
  </r>
  <r>
    <x v="8424"/>
    <x v="3"/>
    <x v="3"/>
    <x v="3"/>
    <x v="2"/>
    <x v="0"/>
    <n v="11660.24"/>
    <n v="209.88431999999997"/>
    <n v="3"/>
    <n v="34980.720000000001"/>
    <x v="8420"/>
    <n v="3.14"/>
    <n v="905"/>
    <x v="104"/>
    <x v="0"/>
    <x v="0"/>
    <x v="0"/>
    <x v="2"/>
  </r>
  <r>
    <x v="8425"/>
    <x v="4"/>
    <x v="0"/>
    <x v="4"/>
    <x v="0"/>
    <x v="2"/>
    <n v="14573.03"/>
    <n v="262.31453999999997"/>
    <n v="5"/>
    <n v="72865.149999999994"/>
    <x v="8421"/>
    <n v="4.1399999999999997"/>
    <n v="1086"/>
    <x v="138"/>
    <x v="0"/>
    <x v="0"/>
    <x v="0"/>
    <x v="8"/>
  </r>
  <r>
    <x v="8426"/>
    <x v="9"/>
    <x v="1"/>
    <x v="9"/>
    <x v="1"/>
    <x v="1"/>
    <n v="3011.54"/>
    <n v="54.207719999999995"/>
    <n v="2"/>
    <n v="6023.08"/>
    <x v="8422"/>
    <n v="3.98"/>
    <n v="703"/>
    <x v="55"/>
    <x v="5"/>
    <x v="5"/>
    <x v="5"/>
    <x v="26"/>
  </r>
  <r>
    <x v="8427"/>
    <x v="5"/>
    <x v="1"/>
    <x v="5"/>
    <x v="0"/>
    <x v="2"/>
    <n v="14794.45"/>
    <n v="266.30009999999999"/>
    <n v="4"/>
    <n v="59177.8"/>
    <x v="8423"/>
    <n v="4.43"/>
    <n v="148"/>
    <x v="71"/>
    <x v="3"/>
    <x v="3"/>
    <x v="3"/>
    <x v="11"/>
  </r>
  <r>
    <x v="8428"/>
    <x v="7"/>
    <x v="0"/>
    <x v="7"/>
    <x v="1"/>
    <x v="5"/>
    <n v="17278.740000000002"/>
    <n v="311.01731999999998"/>
    <n v="5"/>
    <n v="86393.7"/>
    <x v="8424"/>
    <n v="1.57"/>
    <n v="2048"/>
    <x v="357"/>
    <x v="9"/>
    <x v="9"/>
    <x v="9"/>
    <x v="4"/>
  </r>
  <r>
    <x v="8429"/>
    <x v="5"/>
    <x v="1"/>
    <x v="5"/>
    <x v="1"/>
    <x v="3"/>
    <n v="19624.71"/>
    <n v="353.24477999999993"/>
    <n v="1"/>
    <n v="19624.71"/>
    <x v="8425"/>
    <n v="1.87"/>
    <n v="4627"/>
    <x v="129"/>
    <x v="7"/>
    <x v="7"/>
    <x v="7"/>
    <x v="25"/>
  </r>
  <r>
    <x v="8430"/>
    <x v="7"/>
    <x v="0"/>
    <x v="7"/>
    <x v="2"/>
    <x v="2"/>
    <n v="10870.6"/>
    <n v="195.67079999999999"/>
    <n v="4"/>
    <n v="43482.400000000001"/>
    <x v="8426"/>
    <n v="2.54"/>
    <n v="4445"/>
    <x v="95"/>
    <x v="10"/>
    <x v="10"/>
    <x v="10"/>
    <x v="25"/>
  </r>
  <r>
    <x v="8431"/>
    <x v="0"/>
    <x v="0"/>
    <x v="0"/>
    <x v="0"/>
    <x v="2"/>
    <n v="12706.58"/>
    <n v="228.71843999999999"/>
    <n v="1"/>
    <n v="12706.58"/>
    <x v="8427"/>
    <n v="3.05"/>
    <n v="835"/>
    <x v="292"/>
    <x v="8"/>
    <x v="8"/>
    <x v="8"/>
    <x v="22"/>
  </r>
  <r>
    <x v="8432"/>
    <x v="4"/>
    <x v="0"/>
    <x v="4"/>
    <x v="2"/>
    <x v="3"/>
    <n v="8076.12"/>
    <n v="145.37016"/>
    <n v="4"/>
    <n v="32304.48"/>
    <x v="8428"/>
    <n v="1.75"/>
    <n v="506"/>
    <x v="158"/>
    <x v="8"/>
    <x v="8"/>
    <x v="8"/>
    <x v="1"/>
  </r>
  <r>
    <x v="8433"/>
    <x v="8"/>
    <x v="3"/>
    <x v="8"/>
    <x v="2"/>
    <x v="0"/>
    <n v="11515.99"/>
    <n v="207.28781999999998"/>
    <n v="4"/>
    <n v="46063.96"/>
    <x v="8429"/>
    <n v="1.22"/>
    <n v="1743"/>
    <x v="160"/>
    <x v="5"/>
    <x v="5"/>
    <x v="5"/>
    <x v="12"/>
  </r>
  <r>
    <x v="8434"/>
    <x v="7"/>
    <x v="0"/>
    <x v="7"/>
    <x v="1"/>
    <x v="3"/>
    <n v="15321.9"/>
    <n v="275.79419999999999"/>
    <n v="5"/>
    <n v="76609.5"/>
    <x v="8430"/>
    <n v="3.97"/>
    <n v="4236"/>
    <x v="314"/>
    <x v="10"/>
    <x v="10"/>
    <x v="10"/>
    <x v="26"/>
  </r>
  <r>
    <x v="8435"/>
    <x v="9"/>
    <x v="1"/>
    <x v="9"/>
    <x v="1"/>
    <x v="1"/>
    <n v="4227.01"/>
    <n v="76.086179999999999"/>
    <n v="5"/>
    <n v="21135.05"/>
    <x v="8431"/>
    <n v="3.33"/>
    <n v="2875"/>
    <x v="237"/>
    <x v="4"/>
    <x v="4"/>
    <x v="4"/>
    <x v="17"/>
  </r>
  <r>
    <x v="8436"/>
    <x v="0"/>
    <x v="0"/>
    <x v="0"/>
    <x v="2"/>
    <x v="4"/>
    <n v="19374.43"/>
    <n v="348.73973999999998"/>
    <n v="1"/>
    <n v="19374.43"/>
    <x v="8432"/>
    <n v="4.6500000000000004"/>
    <n v="3149"/>
    <x v="254"/>
    <x v="11"/>
    <x v="11"/>
    <x v="11"/>
    <x v="27"/>
  </r>
  <r>
    <x v="8437"/>
    <x v="0"/>
    <x v="0"/>
    <x v="0"/>
    <x v="1"/>
    <x v="5"/>
    <n v="7480.95"/>
    <n v="134.65709999999999"/>
    <n v="2"/>
    <n v="14961.9"/>
    <x v="8433"/>
    <n v="2.37"/>
    <n v="4929"/>
    <x v="310"/>
    <x v="2"/>
    <x v="2"/>
    <x v="2"/>
    <x v="25"/>
  </r>
  <r>
    <x v="8438"/>
    <x v="4"/>
    <x v="0"/>
    <x v="4"/>
    <x v="1"/>
    <x v="1"/>
    <n v="11818.78"/>
    <n v="212.73803999999998"/>
    <n v="5"/>
    <n v="59093.9"/>
    <x v="8434"/>
    <n v="2.93"/>
    <n v="2012"/>
    <x v="314"/>
    <x v="10"/>
    <x v="10"/>
    <x v="10"/>
    <x v="26"/>
  </r>
  <r>
    <x v="8439"/>
    <x v="6"/>
    <x v="4"/>
    <x v="6"/>
    <x v="0"/>
    <x v="4"/>
    <n v="6664.73"/>
    <n v="119.96513999999998"/>
    <n v="1"/>
    <n v="6664.73"/>
    <x v="8435"/>
    <n v="3.46"/>
    <n v="761"/>
    <x v="48"/>
    <x v="6"/>
    <x v="6"/>
    <x v="6"/>
    <x v="27"/>
  </r>
  <r>
    <x v="8440"/>
    <x v="4"/>
    <x v="0"/>
    <x v="4"/>
    <x v="1"/>
    <x v="1"/>
    <n v="6735.57"/>
    <n v="121.24025999999999"/>
    <n v="5"/>
    <n v="33677.85"/>
    <x v="8436"/>
    <n v="2.23"/>
    <n v="2394"/>
    <x v="345"/>
    <x v="4"/>
    <x v="4"/>
    <x v="4"/>
    <x v="8"/>
  </r>
  <r>
    <x v="8441"/>
    <x v="3"/>
    <x v="3"/>
    <x v="3"/>
    <x v="0"/>
    <x v="5"/>
    <n v="9719.08"/>
    <n v="174.94343999999998"/>
    <n v="5"/>
    <n v="48595.4"/>
    <x v="8437"/>
    <n v="2.06"/>
    <n v="3763"/>
    <x v="176"/>
    <x v="6"/>
    <x v="6"/>
    <x v="6"/>
    <x v="9"/>
  </r>
  <r>
    <x v="8442"/>
    <x v="1"/>
    <x v="1"/>
    <x v="1"/>
    <x v="2"/>
    <x v="0"/>
    <n v="14509.69"/>
    <n v="261.17442"/>
    <n v="2"/>
    <n v="29019.38"/>
    <x v="8438"/>
    <n v="4.7"/>
    <n v="2173"/>
    <x v="258"/>
    <x v="10"/>
    <x v="10"/>
    <x v="10"/>
    <x v="4"/>
  </r>
  <r>
    <x v="8443"/>
    <x v="4"/>
    <x v="0"/>
    <x v="4"/>
    <x v="2"/>
    <x v="1"/>
    <n v="568.55999999999995"/>
    <n v="10.234079999999999"/>
    <n v="2"/>
    <n v="1137.1199999999999"/>
    <x v="8439"/>
    <n v="3.07"/>
    <n v="2602"/>
    <x v="268"/>
    <x v="4"/>
    <x v="4"/>
    <x v="4"/>
    <x v="20"/>
  </r>
  <r>
    <x v="8444"/>
    <x v="3"/>
    <x v="3"/>
    <x v="3"/>
    <x v="0"/>
    <x v="4"/>
    <n v="5540.06"/>
    <n v="99.721080000000001"/>
    <n v="2"/>
    <n v="11080.12"/>
    <x v="8440"/>
    <n v="3.14"/>
    <n v="2412"/>
    <x v="266"/>
    <x v="10"/>
    <x v="10"/>
    <x v="10"/>
    <x v="24"/>
  </r>
  <r>
    <x v="8445"/>
    <x v="0"/>
    <x v="0"/>
    <x v="0"/>
    <x v="2"/>
    <x v="5"/>
    <n v="14939.92"/>
    <n v="268.91855999999996"/>
    <n v="5"/>
    <n v="74699.600000000006"/>
    <x v="8441"/>
    <n v="4.49"/>
    <n v="99"/>
    <x v="169"/>
    <x v="10"/>
    <x v="10"/>
    <x v="10"/>
    <x v="19"/>
  </r>
  <r>
    <x v="8446"/>
    <x v="5"/>
    <x v="1"/>
    <x v="5"/>
    <x v="1"/>
    <x v="2"/>
    <n v="2174.46"/>
    <n v="39.140279999999997"/>
    <n v="2"/>
    <n v="4348.92"/>
    <x v="8442"/>
    <n v="3.95"/>
    <n v="3870"/>
    <x v="1"/>
    <x v="1"/>
    <x v="1"/>
    <x v="1"/>
    <x v="1"/>
  </r>
  <r>
    <x v="8447"/>
    <x v="4"/>
    <x v="0"/>
    <x v="4"/>
    <x v="1"/>
    <x v="4"/>
    <n v="13838.39"/>
    <n v="249.09101999999996"/>
    <n v="1"/>
    <n v="13838.39"/>
    <x v="8443"/>
    <n v="4.6500000000000004"/>
    <n v="1777"/>
    <x v="282"/>
    <x v="8"/>
    <x v="8"/>
    <x v="8"/>
    <x v="18"/>
  </r>
  <r>
    <x v="8448"/>
    <x v="5"/>
    <x v="1"/>
    <x v="5"/>
    <x v="1"/>
    <x v="3"/>
    <n v="5276.49"/>
    <n v="94.976819999999989"/>
    <n v="2"/>
    <n v="10552.98"/>
    <x v="8444"/>
    <n v="4.16"/>
    <n v="2464"/>
    <x v="74"/>
    <x v="0"/>
    <x v="0"/>
    <x v="0"/>
    <x v="1"/>
  </r>
  <r>
    <x v="8449"/>
    <x v="8"/>
    <x v="3"/>
    <x v="8"/>
    <x v="0"/>
    <x v="0"/>
    <n v="14021.77"/>
    <n v="252.39185999999998"/>
    <n v="1"/>
    <n v="14021.77"/>
    <x v="8445"/>
    <n v="4.5199999999999996"/>
    <n v="4161"/>
    <x v="242"/>
    <x v="6"/>
    <x v="6"/>
    <x v="6"/>
    <x v="30"/>
  </r>
  <r>
    <x v="8450"/>
    <x v="4"/>
    <x v="0"/>
    <x v="4"/>
    <x v="2"/>
    <x v="5"/>
    <n v="1314.19"/>
    <n v="23.655419999999999"/>
    <n v="1"/>
    <n v="1314.19"/>
    <x v="8446"/>
    <n v="3.42"/>
    <n v="714"/>
    <x v="49"/>
    <x v="9"/>
    <x v="9"/>
    <x v="9"/>
    <x v="19"/>
  </r>
  <r>
    <x v="8451"/>
    <x v="6"/>
    <x v="4"/>
    <x v="6"/>
    <x v="2"/>
    <x v="1"/>
    <n v="12750.78"/>
    <n v="229.51403999999999"/>
    <n v="1"/>
    <n v="12750.78"/>
    <x v="8447"/>
    <n v="1.18"/>
    <n v="4238"/>
    <x v="3"/>
    <x v="3"/>
    <x v="3"/>
    <x v="3"/>
    <x v="3"/>
  </r>
  <r>
    <x v="8452"/>
    <x v="3"/>
    <x v="3"/>
    <x v="3"/>
    <x v="2"/>
    <x v="3"/>
    <n v="3859.95"/>
    <n v="69.479099999999988"/>
    <n v="4"/>
    <n v="15439.8"/>
    <x v="8448"/>
    <n v="4.4400000000000004"/>
    <n v="1203"/>
    <x v="231"/>
    <x v="1"/>
    <x v="1"/>
    <x v="1"/>
    <x v="8"/>
  </r>
  <r>
    <x v="8453"/>
    <x v="5"/>
    <x v="1"/>
    <x v="5"/>
    <x v="1"/>
    <x v="2"/>
    <n v="18425.080000000002"/>
    <n v="331.65143999999998"/>
    <n v="5"/>
    <n v="92125.4"/>
    <x v="8449"/>
    <n v="1.32"/>
    <n v="3771"/>
    <x v="82"/>
    <x v="7"/>
    <x v="7"/>
    <x v="7"/>
    <x v="4"/>
  </r>
  <r>
    <x v="8454"/>
    <x v="6"/>
    <x v="4"/>
    <x v="6"/>
    <x v="0"/>
    <x v="0"/>
    <n v="18453.5"/>
    <n v="332.16299999999995"/>
    <n v="3"/>
    <n v="55360.5"/>
    <x v="8450"/>
    <n v="3.27"/>
    <n v="2007"/>
    <x v="87"/>
    <x v="11"/>
    <x v="11"/>
    <x v="11"/>
    <x v="5"/>
  </r>
  <r>
    <x v="8455"/>
    <x v="5"/>
    <x v="1"/>
    <x v="5"/>
    <x v="1"/>
    <x v="4"/>
    <n v="3154.61"/>
    <n v="56.782979999999995"/>
    <n v="4"/>
    <n v="12618.44"/>
    <x v="8451"/>
    <n v="2.62"/>
    <n v="2452"/>
    <x v="341"/>
    <x v="0"/>
    <x v="0"/>
    <x v="0"/>
    <x v="19"/>
  </r>
  <r>
    <x v="8456"/>
    <x v="5"/>
    <x v="1"/>
    <x v="5"/>
    <x v="0"/>
    <x v="1"/>
    <n v="988.38"/>
    <n v="17.790839999999999"/>
    <n v="1"/>
    <n v="988.38"/>
    <x v="8452"/>
    <n v="4.25"/>
    <n v="1638"/>
    <x v="112"/>
    <x v="9"/>
    <x v="9"/>
    <x v="9"/>
    <x v="16"/>
  </r>
  <r>
    <x v="8457"/>
    <x v="3"/>
    <x v="3"/>
    <x v="3"/>
    <x v="1"/>
    <x v="2"/>
    <n v="10171.9"/>
    <n v="183.09419999999997"/>
    <n v="4"/>
    <n v="40687.599999999999"/>
    <x v="8453"/>
    <n v="3.06"/>
    <n v="3555"/>
    <x v="26"/>
    <x v="2"/>
    <x v="2"/>
    <x v="2"/>
    <x v="9"/>
  </r>
  <r>
    <x v="8458"/>
    <x v="0"/>
    <x v="0"/>
    <x v="0"/>
    <x v="1"/>
    <x v="4"/>
    <n v="12223.43"/>
    <n v="220.02173999999999"/>
    <n v="2"/>
    <n v="24446.86"/>
    <x v="8454"/>
    <n v="1.93"/>
    <n v="3663"/>
    <x v="278"/>
    <x v="6"/>
    <x v="6"/>
    <x v="6"/>
    <x v="1"/>
  </r>
  <r>
    <x v="8459"/>
    <x v="9"/>
    <x v="1"/>
    <x v="9"/>
    <x v="1"/>
    <x v="3"/>
    <n v="3641.91"/>
    <n v="65.554379999999995"/>
    <n v="2"/>
    <n v="7283.82"/>
    <x v="8455"/>
    <n v="3.34"/>
    <n v="823"/>
    <x v="82"/>
    <x v="7"/>
    <x v="7"/>
    <x v="7"/>
    <x v="4"/>
  </r>
  <r>
    <x v="8460"/>
    <x v="3"/>
    <x v="3"/>
    <x v="3"/>
    <x v="1"/>
    <x v="2"/>
    <n v="10222.790000000001"/>
    <n v="184.01022"/>
    <n v="1"/>
    <n v="10222.790000000001"/>
    <x v="8456"/>
    <n v="2.66"/>
    <n v="1347"/>
    <x v="71"/>
    <x v="3"/>
    <x v="3"/>
    <x v="3"/>
    <x v="11"/>
  </r>
  <r>
    <x v="8461"/>
    <x v="8"/>
    <x v="3"/>
    <x v="8"/>
    <x v="1"/>
    <x v="2"/>
    <n v="14454.16"/>
    <n v="260.17487999999997"/>
    <n v="1"/>
    <n v="14454.16"/>
    <x v="8457"/>
    <n v="3.44"/>
    <n v="2924"/>
    <x v="322"/>
    <x v="5"/>
    <x v="5"/>
    <x v="5"/>
    <x v="15"/>
  </r>
  <r>
    <x v="8462"/>
    <x v="0"/>
    <x v="0"/>
    <x v="0"/>
    <x v="1"/>
    <x v="1"/>
    <n v="1931.2"/>
    <n v="34.761600000000001"/>
    <n v="4"/>
    <n v="7724.8"/>
    <x v="8458"/>
    <n v="4.0999999999999996"/>
    <n v="382"/>
    <x v="316"/>
    <x v="6"/>
    <x v="6"/>
    <x v="6"/>
    <x v="29"/>
  </r>
  <r>
    <x v="8463"/>
    <x v="0"/>
    <x v="0"/>
    <x v="0"/>
    <x v="1"/>
    <x v="4"/>
    <n v="4615.6000000000004"/>
    <n v="83.080799999999996"/>
    <n v="5"/>
    <n v="23078"/>
    <x v="8459"/>
    <n v="1.23"/>
    <n v="1316"/>
    <x v="63"/>
    <x v="9"/>
    <x v="9"/>
    <x v="9"/>
    <x v="6"/>
  </r>
  <r>
    <x v="8464"/>
    <x v="7"/>
    <x v="0"/>
    <x v="7"/>
    <x v="2"/>
    <x v="4"/>
    <n v="14569.98"/>
    <n v="262.25963999999999"/>
    <n v="1"/>
    <n v="14569.98"/>
    <x v="8460"/>
    <n v="2.1800000000000002"/>
    <n v="3697"/>
    <x v="211"/>
    <x v="2"/>
    <x v="2"/>
    <x v="2"/>
    <x v="14"/>
  </r>
  <r>
    <x v="8465"/>
    <x v="6"/>
    <x v="4"/>
    <x v="6"/>
    <x v="1"/>
    <x v="5"/>
    <n v="16527.650000000001"/>
    <n v="297.49770000000001"/>
    <n v="4"/>
    <n v="66110.600000000006"/>
    <x v="8461"/>
    <n v="3.97"/>
    <n v="1855"/>
    <x v="54"/>
    <x v="0"/>
    <x v="0"/>
    <x v="0"/>
    <x v="7"/>
  </r>
  <r>
    <x v="8466"/>
    <x v="8"/>
    <x v="3"/>
    <x v="8"/>
    <x v="2"/>
    <x v="3"/>
    <n v="3626.86"/>
    <n v="65.283479999999997"/>
    <n v="1"/>
    <n v="3626.86"/>
    <x v="8462"/>
    <n v="1.43"/>
    <n v="285"/>
    <x v="331"/>
    <x v="8"/>
    <x v="8"/>
    <x v="8"/>
    <x v="2"/>
  </r>
  <r>
    <x v="8467"/>
    <x v="0"/>
    <x v="0"/>
    <x v="0"/>
    <x v="0"/>
    <x v="3"/>
    <n v="14784.64"/>
    <n v="266.12351999999998"/>
    <n v="2"/>
    <n v="29569.279999999999"/>
    <x v="8463"/>
    <n v="3.04"/>
    <n v="4288"/>
    <x v="219"/>
    <x v="0"/>
    <x v="0"/>
    <x v="0"/>
    <x v="4"/>
  </r>
  <r>
    <x v="8468"/>
    <x v="4"/>
    <x v="0"/>
    <x v="4"/>
    <x v="1"/>
    <x v="5"/>
    <n v="2597.5"/>
    <n v="46.754999999999995"/>
    <n v="2"/>
    <n v="5195"/>
    <x v="8464"/>
    <n v="3.76"/>
    <n v="4699"/>
    <x v="70"/>
    <x v="9"/>
    <x v="9"/>
    <x v="9"/>
    <x v="9"/>
  </r>
  <r>
    <x v="8469"/>
    <x v="8"/>
    <x v="3"/>
    <x v="8"/>
    <x v="0"/>
    <x v="2"/>
    <n v="13821.73"/>
    <n v="248.79113999999998"/>
    <n v="2"/>
    <n v="27643.46"/>
    <x v="8465"/>
    <n v="4.9400000000000004"/>
    <n v="403"/>
    <x v="168"/>
    <x v="11"/>
    <x v="11"/>
    <x v="11"/>
    <x v="30"/>
  </r>
  <r>
    <x v="8470"/>
    <x v="1"/>
    <x v="1"/>
    <x v="1"/>
    <x v="1"/>
    <x v="3"/>
    <n v="9269.7999999999993"/>
    <n v="166.85639999999998"/>
    <n v="4"/>
    <n v="37079.199999999997"/>
    <x v="8466"/>
    <n v="3.39"/>
    <n v="3959"/>
    <x v="141"/>
    <x v="0"/>
    <x v="0"/>
    <x v="0"/>
    <x v="27"/>
  </r>
  <r>
    <x v="8471"/>
    <x v="8"/>
    <x v="3"/>
    <x v="8"/>
    <x v="2"/>
    <x v="4"/>
    <n v="1045.03"/>
    <n v="18.81054"/>
    <n v="5"/>
    <n v="5225.1499999999996"/>
    <x v="8467"/>
    <n v="1.94"/>
    <n v="2428"/>
    <x v="246"/>
    <x v="10"/>
    <x v="10"/>
    <x v="10"/>
    <x v="12"/>
  </r>
  <r>
    <x v="8472"/>
    <x v="7"/>
    <x v="0"/>
    <x v="7"/>
    <x v="0"/>
    <x v="1"/>
    <n v="399.48"/>
    <n v="7.1906400000000001"/>
    <n v="3"/>
    <n v="1198.44"/>
    <x v="8468"/>
    <n v="3.85"/>
    <n v="1011"/>
    <x v="35"/>
    <x v="5"/>
    <x v="5"/>
    <x v="5"/>
    <x v="21"/>
  </r>
  <r>
    <x v="8473"/>
    <x v="5"/>
    <x v="1"/>
    <x v="5"/>
    <x v="2"/>
    <x v="5"/>
    <n v="1659.34"/>
    <n v="29.868119999999998"/>
    <n v="2"/>
    <n v="3318.68"/>
    <x v="8469"/>
    <n v="1.67"/>
    <n v="2018"/>
    <x v="63"/>
    <x v="9"/>
    <x v="9"/>
    <x v="9"/>
    <x v="6"/>
  </r>
  <r>
    <x v="8474"/>
    <x v="5"/>
    <x v="1"/>
    <x v="5"/>
    <x v="1"/>
    <x v="0"/>
    <n v="5696.49"/>
    <n v="102.53681999999999"/>
    <n v="3"/>
    <n v="17089.47"/>
    <x v="8470"/>
    <n v="3.32"/>
    <n v="2811"/>
    <x v="138"/>
    <x v="0"/>
    <x v="0"/>
    <x v="0"/>
    <x v="8"/>
  </r>
  <r>
    <x v="8475"/>
    <x v="7"/>
    <x v="0"/>
    <x v="7"/>
    <x v="1"/>
    <x v="2"/>
    <n v="1634.86"/>
    <n v="29.427479999999996"/>
    <n v="3"/>
    <n v="4904.58"/>
    <x v="8471"/>
    <n v="4.5199999999999996"/>
    <n v="3499"/>
    <x v="136"/>
    <x v="0"/>
    <x v="0"/>
    <x v="0"/>
    <x v="30"/>
  </r>
  <r>
    <x v="8476"/>
    <x v="0"/>
    <x v="0"/>
    <x v="0"/>
    <x v="1"/>
    <x v="1"/>
    <n v="1472.2"/>
    <n v="26.499599999999997"/>
    <n v="4"/>
    <n v="5888.8"/>
    <x v="8472"/>
    <n v="2.5299999999999998"/>
    <n v="1795"/>
    <x v="347"/>
    <x v="1"/>
    <x v="1"/>
    <x v="1"/>
    <x v="3"/>
  </r>
  <r>
    <x v="8477"/>
    <x v="5"/>
    <x v="1"/>
    <x v="5"/>
    <x v="0"/>
    <x v="4"/>
    <n v="15737.22"/>
    <n v="283.26995999999997"/>
    <n v="4"/>
    <n v="62948.88"/>
    <x v="8473"/>
    <n v="2.4700000000000002"/>
    <n v="4213"/>
    <x v="307"/>
    <x v="2"/>
    <x v="2"/>
    <x v="2"/>
    <x v="10"/>
  </r>
  <r>
    <x v="8478"/>
    <x v="1"/>
    <x v="1"/>
    <x v="1"/>
    <x v="2"/>
    <x v="1"/>
    <n v="16866.05"/>
    <n v="303.58889999999997"/>
    <n v="1"/>
    <n v="16866.05"/>
    <x v="8474"/>
    <n v="3.27"/>
    <n v="4708"/>
    <x v="342"/>
    <x v="11"/>
    <x v="11"/>
    <x v="11"/>
    <x v="15"/>
  </r>
  <r>
    <x v="8479"/>
    <x v="8"/>
    <x v="3"/>
    <x v="8"/>
    <x v="0"/>
    <x v="0"/>
    <n v="19473.09"/>
    <n v="350.51561999999996"/>
    <n v="4"/>
    <n v="77892.36"/>
    <x v="8475"/>
    <n v="2.89"/>
    <n v="2163"/>
    <x v="11"/>
    <x v="2"/>
    <x v="2"/>
    <x v="2"/>
    <x v="11"/>
  </r>
  <r>
    <x v="8480"/>
    <x v="9"/>
    <x v="1"/>
    <x v="9"/>
    <x v="0"/>
    <x v="1"/>
    <n v="10021.17"/>
    <n v="180.38105999999999"/>
    <n v="1"/>
    <n v="10021.17"/>
    <x v="8476"/>
    <n v="3.93"/>
    <n v="3717"/>
    <x v="15"/>
    <x v="4"/>
    <x v="4"/>
    <x v="4"/>
    <x v="6"/>
  </r>
  <r>
    <x v="8481"/>
    <x v="4"/>
    <x v="0"/>
    <x v="4"/>
    <x v="2"/>
    <x v="0"/>
    <n v="8955"/>
    <n v="161.19"/>
    <n v="5"/>
    <n v="44775"/>
    <x v="8477"/>
    <n v="4.7300000000000004"/>
    <n v="4660"/>
    <x v="218"/>
    <x v="11"/>
    <x v="11"/>
    <x v="11"/>
    <x v="10"/>
  </r>
  <r>
    <x v="8482"/>
    <x v="0"/>
    <x v="0"/>
    <x v="0"/>
    <x v="0"/>
    <x v="0"/>
    <n v="2725.29"/>
    <n v="49.055219999999998"/>
    <n v="5"/>
    <n v="13626.45"/>
    <x v="8478"/>
    <n v="2.64"/>
    <n v="102"/>
    <x v="263"/>
    <x v="1"/>
    <x v="1"/>
    <x v="1"/>
    <x v="20"/>
  </r>
  <r>
    <x v="8483"/>
    <x v="2"/>
    <x v="2"/>
    <x v="2"/>
    <x v="0"/>
    <x v="1"/>
    <n v="16784.59"/>
    <n v="302.12261999999998"/>
    <n v="5"/>
    <n v="83922.95"/>
    <x v="8479"/>
    <n v="1.48"/>
    <n v="1615"/>
    <x v="64"/>
    <x v="7"/>
    <x v="7"/>
    <x v="7"/>
    <x v="7"/>
  </r>
  <r>
    <x v="8484"/>
    <x v="0"/>
    <x v="0"/>
    <x v="0"/>
    <x v="1"/>
    <x v="4"/>
    <n v="11930.25"/>
    <n v="214.74449999999999"/>
    <n v="2"/>
    <n v="23860.5"/>
    <x v="8480"/>
    <n v="3.43"/>
    <n v="816"/>
    <x v="299"/>
    <x v="0"/>
    <x v="0"/>
    <x v="0"/>
    <x v="13"/>
  </r>
  <r>
    <x v="8485"/>
    <x v="3"/>
    <x v="3"/>
    <x v="3"/>
    <x v="0"/>
    <x v="3"/>
    <n v="3414.85"/>
    <n v="61.467299999999994"/>
    <n v="2"/>
    <n v="6829.7"/>
    <x v="8481"/>
    <n v="3.83"/>
    <n v="3428"/>
    <x v="43"/>
    <x v="6"/>
    <x v="6"/>
    <x v="6"/>
    <x v="24"/>
  </r>
  <r>
    <x v="8486"/>
    <x v="2"/>
    <x v="2"/>
    <x v="2"/>
    <x v="0"/>
    <x v="1"/>
    <n v="14819.55"/>
    <n v="266.75189999999998"/>
    <n v="3"/>
    <n v="44458.65"/>
    <x v="8482"/>
    <n v="2.62"/>
    <n v="1844"/>
    <x v="255"/>
    <x v="7"/>
    <x v="7"/>
    <x v="7"/>
    <x v="3"/>
  </r>
  <r>
    <x v="8487"/>
    <x v="5"/>
    <x v="1"/>
    <x v="5"/>
    <x v="1"/>
    <x v="0"/>
    <n v="4766.42"/>
    <n v="85.795559999999995"/>
    <n v="5"/>
    <n v="23832.1"/>
    <x v="8483"/>
    <n v="1.1000000000000001"/>
    <n v="3305"/>
    <x v="94"/>
    <x v="11"/>
    <x v="11"/>
    <x v="11"/>
    <x v="13"/>
  </r>
  <r>
    <x v="8488"/>
    <x v="4"/>
    <x v="0"/>
    <x v="4"/>
    <x v="2"/>
    <x v="0"/>
    <n v="19184.09"/>
    <n v="345.31361999999996"/>
    <n v="3"/>
    <n v="57552.27"/>
    <x v="8484"/>
    <n v="2.23"/>
    <n v="3538"/>
    <x v="132"/>
    <x v="6"/>
    <x v="6"/>
    <x v="6"/>
    <x v="8"/>
  </r>
  <r>
    <x v="8489"/>
    <x v="1"/>
    <x v="1"/>
    <x v="1"/>
    <x v="1"/>
    <x v="0"/>
    <n v="14337.01"/>
    <n v="258.06617999999997"/>
    <n v="1"/>
    <n v="14337.01"/>
    <x v="8485"/>
    <n v="4.57"/>
    <n v="1241"/>
    <x v="228"/>
    <x v="3"/>
    <x v="3"/>
    <x v="3"/>
    <x v="8"/>
  </r>
  <r>
    <x v="8490"/>
    <x v="6"/>
    <x v="4"/>
    <x v="6"/>
    <x v="0"/>
    <x v="0"/>
    <n v="19467.72"/>
    <n v="350.41895999999997"/>
    <n v="2"/>
    <n v="38935.440000000002"/>
    <x v="8486"/>
    <n v="4.53"/>
    <n v="4592"/>
    <x v="7"/>
    <x v="6"/>
    <x v="6"/>
    <x v="6"/>
    <x v="7"/>
  </r>
  <r>
    <x v="8491"/>
    <x v="3"/>
    <x v="3"/>
    <x v="3"/>
    <x v="1"/>
    <x v="3"/>
    <n v="15136.52"/>
    <n v="272.45735999999999"/>
    <n v="1"/>
    <n v="15136.52"/>
    <x v="8487"/>
    <n v="1.47"/>
    <n v="4168"/>
    <x v="351"/>
    <x v="11"/>
    <x v="11"/>
    <x v="11"/>
    <x v="3"/>
  </r>
  <r>
    <x v="8492"/>
    <x v="8"/>
    <x v="3"/>
    <x v="8"/>
    <x v="1"/>
    <x v="4"/>
    <n v="7021.94"/>
    <n v="126.39491999999998"/>
    <n v="4"/>
    <n v="28087.759999999998"/>
    <x v="8488"/>
    <n v="2.21"/>
    <n v="866"/>
    <x v="155"/>
    <x v="2"/>
    <x v="2"/>
    <x v="2"/>
    <x v="3"/>
  </r>
  <r>
    <x v="8493"/>
    <x v="7"/>
    <x v="0"/>
    <x v="7"/>
    <x v="2"/>
    <x v="3"/>
    <n v="12328"/>
    <n v="221.904"/>
    <n v="5"/>
    <n v="61640"/>
    <x v="8489"/>
    <n v="3.34"/>
    <n v="4634"/>
    <x v="67"/>
    <x v="11"/>
    <x v="11"/>
    <x v="11"/>
    <x v="25"/>
  </r>
  <r>
    <x v="8494"/>
    <x v="6"/>
    <x v="4"/>
    <x v="6"/>
    <x v="1"/>
    <x v="1"/>
    <n v="14835.51"/>
    <n v="267.03917999999999"/>
    <n v="2"/>
    <n v="29671.02"/>
    <x v="8490"/>
    <n v="4.58"/>
    <n v="4971"/>
    <x v="276"/>
    <x v="5"/>
    <x v="5"/>
    <x v="5"/>
    <x v="4"/>
  </r>
  <r>
    <x v="8495"/>
    <x v="3"/>
    <x v="3"/>
    <x v="3"/>
    <x v="2"/>
    <x v="3"/>
    <n v="6705.02"/>
    <n v="120.69036"/>
    <n v="4"/>
    <n v="26820.080000000002"/>
    <x v="8491"/>
    <n v="4.2699999999999996"/>
    <n v="818"/>
    <x v="349"/>
    <x v="9"/>
    <x v="9"/>
    <x v="9"/>
    <x v="15"/>
  </r>
  <r>
    <x v="8496"/>
    <x v="5"/>
    <x v="1"/>
    <x v="5"/>
    <x v="2"/>
    <x v="0"/>
    <n v="16650.63"/>
    <n v="299.71134000000001"/>
    <n v="3"/>
    <n v="49951.89"/>
    <x v="8492"/>
    <n v="1.21"/>
    <n v="2597"/>
    <x v="107"/>
    <x v="10"/>
    <x v="10"/>
    <x v="10"/>
    <x v="28"/>
  </r>
  <r>
    <x v="8497"/>
    <x v="8"/>
    <x v="3"/>
    <x v="8"/>
    <x v="0"/>
    <x v="3"/>
    <n v="2443.23"/>
    <n v="43.978139999999996"/>
    <n v="4"/>
    <n v="9772.92"/>
    <x v="8493"/>
    <n v="1.61"/>
    <n v="2371"/>
    <x v="70"/>
    <x v="9"/>
    <x v="9"/>
    <x v="9"/>
    <x v="9"/>
  </r>
  <r>
    <x v="8498"/>
    <x v="9"/>
    <x v="1"/>
    <x v="9"/>
    <x v="1"/>
    <x v="4"/>
    <n v="2628.9"/>
    <n v="47.3202"/>
    <n v="4"/>
    <n v="10515.6"/>
    <x v="8494"/>
    <n v="1.89"/>
    <n v="2655"/>
    <x v="254"/>
    <x v="11"/>
    <x v="11"/>
    <x v="11"/>
    <x v="27"/>
  </r>
  <r>
    <x v="8499"/>
    <x v="5"/>
    <x v="1"/>
    <x v="5"/>
    <x v="0"/>
    <x v="3"/>
    <n v="18315.990000000002"/>
    <n v="329.68781999999999"/>
    <n v="4"/>
    <n v="73263.960000000006"/>
    <x v="8495"/>
    <n v="1.1499999999999999"/>
    <n v="3042"/>
    <x v="180"/>
    <x v="10"/>
    <x v="10"/>
    <x v="10"/>
    <x v="17"/>
  </r>
  <r>
    <x v="8500"/>
    <x v="7"/>
    <x v="0"/>
    <x v="7"/>
    <x v="2"/>
    <x v="2"/>
    <n v="19039.57"/>
    <n v="342.71225999999996"/>
    <n v="4"/>
    <n v="76158.28"/>
    <x v="8496"/>
    <n v="1"/>
    <n v="3090"/>
    <x v="297"/>
    <x v="7"/>
    <x v="7"/>
    <x v="7"/>
    <x v="0"/>
  </r>
  <r>
    <x v="8501"/>
    <x v="8"/>
    <x v="3"/>
    <x v="8"/>
    <x v="1"/>
    <x v="2"/>
    <n v="18152.939999999999"/>
    <n v="326.75291999999996"/>
    <n v="3"/>
    <n v="54458.82"/>
    <x v="8497"/>
    <n v="2.13"/>
    <n v="1564"/>
    <x v="51"/>
    <x v="8"/>
    <x v="8"/>
    <x v="8"/>
    <x v="12"/>
  </r>
  <r>
    <x v="8502"/>
    <x v="8"/>
    <x v="3"/>
    <x v="8"/>
    <x v="1"/>
    <x v="3"/>
    <n v="12602.56"/>
    <n v="226.84607999999997"/>
    <n v="5"/>
    <n v="63012.800000000003"/>
    <x v="8498"/>
    <n v="2.89"/>
    <n v="1892"/>
    <x v="136"/>
    <x v="0"/>
    <x v="0"/>
    <x v="0"/>
    <x v="30"/>
  </r>
  <r>
    <x v="8503"/>
    <x v="7"/>
    <x v="0"/>
    <x v="7"/>
    <x v="0"/>
    <x v="3"/>
    <n v="9912.69"/>
    <n v="178.42841999999999"/>
    <n v="4"/>
    <n v="39650.76"/>
    <x v="8499"/>
    <n v="3.4"/>
    <n v="409"/>
    <x v="130"/>
    <x v="4"/>
    <x v="4"/>
    <x v="4"/>
    <x v="16"/>
  </r>
  <r>
    <x v="8504"/>
    <x v="4"/>
    <x v="0"/>
    <x v="4"/>
    <x v="2"/>
    <x v="2"/>
    <n v="2833.69"/>
    <n v="51.006419999999999"/>
    <n v="4"/>
    <n v="11334.76"/>
    <x v="8500"/>
    <n v="4.7699999999999996"/>
    <n v="3002"/>
    <x v="36"/>
    <x v="11"/>
    <x v="11"/>
    <x v="11"/>
    <x v="22"/>
  </r>
  <r>
    <x v="8505"/>
    <x v="4"/>
    <x v="0"/>
    <x v="4"/>
    <x v="0"/>
    <x v="2"/>
    <n v="12440.23"/>
    <n v="223.92413999999997"/>
    <n v="3"/>
    <n v="37320.69"/>
    <x v="8501"/>
    <n v="2.78"/>
    <n v="3884"/>
    <x v="216"/>
    <x v="11"/>
    <x v="11"/>
    <x v="11"/>
    <x v="29"/>
  </r>
  <r>
    <x v="8506"/>
    <x v="7"/>
    <x v="0"/>
    <x v="7"/>
    <x v="2"/>
    <x v="1"/>
    <n v="10624.76"/>
    <n v="191.24567999999999"/>
    <n v="5"/>
    <n v="53123.8"/>
    <x v="8502"/>
    <n v="3.54"/>
    <n v="3740"/>
    <x v="280"/>
    <x v="11"/>
    <x v="11"/>
    <x v="11"/>
    <x v="7"/>
  </r>
  <r>
    <x v="8507"/>
    <x v="0"/>
    <x v="0"/>
    <x v="0"/>
    <x v="2"/>
    <x v="3"/>
    <n v="5453.6"/>
    <n v="98.1648"/>
    <n v="3"/>
    <n v="16360.8"/>
    <x v="8503"/>
    <n v="3.14"/>
    <n v="2036"/>
    <x v="260"/>
    <x v="4"/>
    <x v="4"/>
    <x v="4"/>
    <x v="1"/>
  </r>
  <r>
    <x v="8508"/>
    <x v="5"/>
    <x v="1"/>
    <x v="5"/>
    <x v="0"/>
    <x v="5"/>
    <n v="11019.52"/>
    <n v="198.35136"/>
    <n v="2"/>
    <n v="22039.040000000001"/>
    <x v="8504"/>
    <n v="1.5"/>
    <n v="4654"/>
    <x v="19"/>
    <x v="10"/>
    <x v="10"/>
    <x v="10"/>
    <x v="16"/>
  </r>
  <r>
    <x v="8509"/>
    <x v="3"/>
    <x v="3"/>
    <x v="3"/>
    <x v="0"/>
    <x v="5"/>
    <n v="16983.669999999998"/>
    <n v="305.70605999999992"/>
    <n v="1"/>
    <n v="16983.669999999998"/>
    <x v="8505"/>
    <n v="3.11"/>
    <n v="2422"/>
    <x v="214"/>
    <x v="10"/>
    <x v="10"/>
    <x v="10"/>
    <x v="27"/>
  </r>
  <r>
    <x v="8510"/>
    <x v="3"/>
    <x v="3"/>
    <x v="3"/>
    <x v="2"/>
    <x v="0"/>
    <n v="1395.62"/>
    <n v="25.121159999999996"/>
    <n v="1"/>
    <n v="1395.62"/>
    <x v="8506"/>
    <n v="3.29"/>
    <n v="3961"/>
    <x v="136"/>
    <x v="0"/>
    <x v="0"/>
    <x v="0"/>
    <x v="30"/>
  </r>
  <r>
    <x v="8511"/>
    <x v="3"/>
    <x v="3"/>
    <x v="3"/>
    <x v="2"/>
    <x v="5"/>
    <n v="8939.02"/>
    <n v="160.90235999999999"/>
    <n v="4"/>
    <n v="35756.080000000002"/>
    <x v="8507"/>
    <n v="2.83"/>
    <n v="1732"/>
    <x v="142"/>
    <x v="8"/>
    <x v="8"/>
    <x v="8"/>
    <x v="30"/>
  </r>
  <r>
    <x v="8512"/>
    <x v="9"/>
    <x v="1"/>
    <x v="9"/>
    <x v="2"/>
    <x v="3"/>
    <n v="6475.39"/>
    <n v="116.55701999999999"/>
    <n v="1"/>
    <n v="6475.39"/>
    <x v="8508"/>
    <n v="2.1"/>
    <n v="3926"/>
    <x v="132"/>
    <x v="6"/>
    <x v="6"/>
    <x v="6"/>
    <x v="8"/>
  </r>
  <r>
    <x v="8513"/>
    <x v="5"/>
    <x v="1"/>
    <x v="5"/>
    <x v="2"/>
    <x v="2"/>
    <n v="19670.150000000001"/>
    <n v="354.06270000000001"/>
    <n v="4"/>
    <n v="78680.600000000006"/>
    <x v="8509"/>
    <n v="4.93"/>
    <n v="1071"/>
    <x v="155"/>
    <x v="2"/>
    <x v="2"/>
    <x v="2"/>
    <x v="3"/>
  </r>
  <r>
    <x v="8514"/>
    <x v="6"/>
    <x v="4"/>
    <x v="6"/>
    <x v="1"/>
    <x v="0"/>
    <n v="17100.349999999999"/>
    <n v="307.80629999999996"/>
    <n v="3"/>
    <n v="51301.05"/>
    <x v="8510"/>
    <n v="4.74"/>
    <n v="196"/>
    <x v="165"/>
    <x v="7"/>
    <x v="7"/>
    <x v="7"/>
    <x v="21"/>
  </r>
  <r>
    <x v="8515"/>
    <x v="0"/>
    <x v="0"/>
    <x v="0"/>
    <x v="1"/>
    <x v="1"/>
    <n v="19993.740000000002"/>
    <n v="359.88731999999999"/>
    <n v="2"/>
    <n v="39987.480000000003"/>
    <x v="8511"/>
    <n v="4.1100000000000003"/>
    <n v="2193"/>
    <x v="13"/>
    <x v="8"/>
    <x v="8"/>
    <x v="8"/>
    <x v="13"/>
  </r>
  <r>
    <x v="8516"/>
    <x v="6"/>
    <x v="4"/>
    <x v="6"/>
    <x v="2"/>
    <x v="3"/>
    <n v="11599.84"/>
    <n v="208.79711999999998"/>
    <n v="1"/>
    <n v="11599.84"/>
    <x v="8512"/>
    <n v="2.11"/>
    <n v="2718"/>
    <x v="144"/>
    <x v="5"/>
    <x v="5"/>
    <x v="5"/>
    <x v="13"/>
  </r>
  <r>
    <x v="8517"/>
    <x v="9"/>
    <x v="1"/>
    <x v="9"/>
    <x v="2"/>
    <x v="2"/>
    <n v="643.21"/>
    <n v="11.577780000000001"/>
    <n v="5"/>
    <n v="3216.05"/>
    <x v="8513"/>
    <n v="1.07"/>
    <n v="2673"/>
    <x v="246"/>
    <x v="10"/>
    <x v="10"/>
    <x v="10"/>
    <x v="12"/>
  </r>
  <r>
    <x v="8518"/>
    <x v="8"/>
    <x v="3"/>
    <x v="8"/>
    <x v="1"/>
    <x v="2"/>
    <n v="16933.150000000001"/>
    <n v="304.79669999999999"/>
    <n v="1"/>
    <n v="16933.150000000001"/>
    <x v="8514"/>
    <n v="2.5299999999999998"/>
    <n v="4951"/>
    <x v="153"/>
    <x v="10"/>
    <x v="10"/>
    <x v="10"/>
    <x v="13"/>
  </r>
  <r>
    <x v="8519"/>
    <x v="5"/>
    <x v="1"/>
    <x v="5"/>
    <x v="0"/>
    <x v="4"/>
    <n v="3256.65"/>
    <n v="58.619699999999995"/>
    <n v="3"/>
    <n v="9769.9500000000007"/>
    <x v="8515"/>
    <n v="3.89"/>
    <n v="693"/>
    <x v="355"/>
    <x v="10"/>
    <x v="10"/>
    <x v="10"/>
    <x v="6"/>
  </r>
  <r>
    <x v="8520"/>
    <x v="0"/>
    <x v="0"/>
    <x v="0"/>
    <x v="2"/>
    <x v="5"/>
    <n v="12089.58"/>
    <n v="217.61243999999999"/>
    <n v="1"/>
    <n v="12089.58"/>
    <x v="8516"/>
    <n v="2.4"/>
    <n v="512"/>
    <x v="107"/>
    <x v="10"/>
    <x v="10"/>
    <x v="10"/>
    <x v="28"/>
  </r>
  <r>
    <x v="8521"/>
    <x v="9"/>
    <x v="1"/>
    <x v="9"/>
    <x v="0"/>
    <x v="0"/>
    <n v="14897.01"/>
    <n v="268.14617999999996"/>
    <n v="4"/>
    <n v="59588.04"/>
    <x v="8517"/>
    <n v="4.3600000000000003"/>
    <n v="2382"/>
    <x v="312"/>
    <x v="4"/>
    <x v="4"/>
    <x v="4"/>
    <x v="22"/>
  </r>
  <r>
    <x v="8522"/>
    <x v="3"/>
    <x v="3"/>
    <x v="3"/>
    <x v="2"/>
    <x v="2"/>
    <n v="3900.21"/>
    <n v="70.203779999999995"/>
    <n v="5"/>
    <n v="19501.05"/>
    <x v="8518"/>
    <n v="1.42"/>
    <n v="4628"/>
    <x v="328"/>
    <x v="7"/>
    <x v="7"/>
    <x v="7"/>
    <x v="27"/>
  </r>
  <r>
    <x v="8523"/>
    <x v="4"/>
    <x v="0"/>
    <x v="4"/>
    <x v="2"/>
    <x v="3"/>
    <n v="15046.19"/>
    <n v="270.83141999999998"/>
    <n v="3"/>
    <n v="45138.57"/>
    <x v="8519"/>
    <n v="1.3"/>
    <n v="4044"/>
    <x v="269"/>
    <x v="3"/>
    <x v="3"/>
    <x v="3"/>
    <x v="5"/>
  </r>
  <r>
    <x v="8524"/>
    <x v="6"/>
    <x v="4"/>
    <x v="6"/>
    <x v="1"/>
    <x v="5"/>
    <n v="9561.7099999999991"/>
    <n v="172.11077999999998"/>
    <n v="1"/>
    <n v="9561.7099999999991"/>
    <x v="8520"/>
    <n v="3.51"/>
    <n v="2402"/>
    <x v="86"/>
    <x v="5"/>
    <x v="5"/>
    <x v="5"/>
    <x v="22"/>
  </r>
  <r>
    <x v="8525"/>
    <x v="3"/>
    <x v="3"/>
    <x v="3"/>
    <x v="0"/>
    <x v="3"/>
    <n v="15307.25"/>
    <n v="275.53049999999996"/>
    <n v="1"/>
    <n v="15307.25"/>
    <x v="8521"/>
    <n v="3.03"/>
    <n v="1577"/>
    <x v="327"/>
    <x v="4"/>
    <x v="4"/>
    <x v="4"/>
    <x v="5"/>
  </r>
  <r>
    <x v="8526"/>
    <x v="9"/>
    <x v="1"/>
    <x v="9"/>
    <x v="2"/>
    <x v="2"/>
    <n v="11716.08"/>
    <n v="210.88943999999998"/>
    <n v="1"/>
    <n v="11716.08"/>
    <x v="8522"/>
    <n v="4.28"/>
    <n v="1529"/>
    <x v="188"/>
    <x v="11"/>
    <x v="11"/>
    <x v="11"/>
    <x v="1"/>
  </r>
  <r>
    <x v="8527"/>
    <x v="3"/>
    <x v="3"/>
    <x v="3"/>
    <x v="2"/>
    <x v="3"/>
    <n v="8311.61"/>
    <n v="149.60898"/>
    <n v="2"/>
    <n v="16623.22"/>
    <x v="8523"/>
    <n v="3.8"/>
    <n v="2087"/>
    <x v="135"/>
    <x v="9"/>
    <x v="9"/>
    <x v="9"/>
    <x v="24"/>
  </r>
  <r>
    <x v="8528"/>
    <x v="4"/>
    <x v="0"/>
    <x v="4"/>
    <x v="1"/>
    <x v="1"/>
    <n v="19257.939999999999"/>
    <n v="346.64291999999995"/>
    <n v="3"/>
    <n v="57773.82"/>
    <x v="8524"/>
    <n v="2.78"/>
    <n v="1350"/>
    <x v="9"/>
    <x v="5"/>
    <x v="5"/>
    <x v="5"/>
    <x v="9"/>
  </r>
  <r>
    <x v="8529"/>
    <x v="1"/>
    <x v="1"/>
    <x v="1"/>
    <x v="2"/>
    <x v="0"/>
    <n v="14168.09"/>
    <n v="255.02561999999998"/>
    <n v="1"/>
    <n v="14168.09"/>
    <x v="8525"/>
    <n v="1.1299999999999999"/>
    <n v="1713"/>
    <x v="60"/>
    <x v="4"/>
    <x v="4"/>
    <x v="4"/>
    <x v="9"/>
  </r>
  <r>
    <x v="8530"/>
    <x v="8"/>
    <x v="3"/>
    <x v="8"/>
    <x v="1"/>
    <x v="1"/>
    <n v="13987.16"/>
    <n v="251.76887999999997"/>
    <n v="3"/>
    <n v="41961.48"/>
    <x v="8526"/>
    <n v="3.53"/>
    <n v="206"/>
    <x v="287"/>
    <x v="6"/>
    <x v="6"/>
    <x v="6"/>
    <x v="12"/>
  </r>
  <r>
    <x v="8531"/>
    <x v="6"/>
    <x v="4"/>
    <x v="6"/>
    <x v="0"/>
    <x v="3"/>
    <n v="13630.65"/>
    <n v="245.35169999999997"/>
    <n v="3"/>
    <n v="40891.949999999997"/>
    <x v="8527"/>
    <n v="4.7300000000000004"/>
    <n v="3153"/>
    <x v="120"/>
    <x v="3"/>
    <x v="3"/>
    <x v="3"/>
    <x v="4"/>
  </r>
  <r>
    <x v="8532"/>
    <x v="7"/>
    <x v="0"/>
    <x v="7"/>
    <x v="0"/>
    <x v="4"/>
    <n v="10547.13"/>
    <n v="189.84833999999998"/>
    <n v="3"/>
    <n v="31641.39"/>
    <x v="8528"/>
    <n v="2.64"/>
    <n v="2025"/>
    <x v="128"/>
    <x v="3"/>
    <x v="3"/>
    <x v="3"/>
    <x v="29"/>
  </r>
  <r>
    <x v="8533"/>
    <x v="3"/>
    <x v="3"/>
    <x v="3"/>
    <x v="0"/>
    <x v="2"/>
    <n v="8193.7999999999993"/>
    <n v="147.48839999999998"/>
    <n v="5"/>
    <n v="40969"/>
    <x v="8529"/>
    <n v="3.24"/>
    <n v="597"/>
    <x v="165"/>
    <x v="7"/>
    <x v="7"/>
    <x v="7"/>
    <x v="21"/>
  </r>
  <r>
    <x v="8534"/>
    <x v="9"/>
    <x v="1"/>
    <x v="9"/>
    <x v="2"/>
    <x v="2"/>
    <n v="1568.48"/>
    <n v="28.23264"/>
    <n v="3"/>
    <n v="4705.4399999999996"/>
    <x v="8530"/>
    <n v="3.16"/>
    <n v="1022"/>
    <x v="51"/>
    <x v="8"/>
    <x v="8"/>
    <x v="8"/>
    <x v="12"/>
  </r>
  <r>
    <x v="8535"/>
    <x v="0"/>
    <x v="0"/>
    <x v="0"/>
    <x v="2"/>
    <x v="0"/>
    <n v="7411.03"/>
    <n v="133.39854"/>
    <n v="4"/>
    <n v="29644.12"/>
    <x v="8531"/>
    <n v="4.91"/>
    <n v="4929"/>
    <x v="19"/>
    <x v="10"/>
    <x v="10"/>
    <x v="10"/>
    <x v="16"/>
  </r>
  <r>
    <x v="8536"/>
    <x v="8"/>
    <x v="3"/>
    <x v="8"/>
    <x v="2"/>
    <x v="3"/>
    <n v="2521.3000000000002"/>
    <n v="45.383400000000002"/>
    <n v="3"/>
    <n v="7563.9"/>
    <x v="8532"/>
    <n v="4.0599999999999996"/>
    <n v="1918"/>
    <x v="207"/>
    <x v="9"/>
    <x v="9"/>
    <x v="9"/>
    <x v="21"/>
  </r>
  <r>
    <x v="8537"/>
    <x v="1"/>
    <x v="1"/>
    <x v="1"/>
    <x v="2"/>
    <x v="0"/>
    <n v="9959.39"/>
    <n v="179.26901999999998"/>
    <n v="5"/>
    <n v="49796.95"/>
    <x v="8533"/>
    <n v="1.87"/>
    <n v="2055"/>
    <x v="247"/>
    <x v="3"/>
    <x v="3"/>
    <x v="3"/>
    <x v="20"/>
  </r>
  <r>
    <x v="8538"/>
    <x v="2"/>
    <x v="2"/>
    <x v="2"/>
    <x v="0"/>
    <x v="2"/>
    <n v="14580.35"/>
    <n v="262.44630000000001"/>
    <n v="2"/>
    <n v="29160.7"/>
    <x v="8534"/>
    <n v="3.68"/>
    <n v="4609"/>
    <x v="36"/>
    <x v="11"/>
    <x v="11"/>
    <x v="11"/>
    <x v="22"/>
  </r>
  <r>
    <x v="8539"/>
    <x v="6"/>
    <x v="4"/>
    <x v="6"/>
    <x v="0"/>
    <x v="1"/>
    <n v="312.52999999999997"/>
    <n v="5.6255399999999991"/>
    <n v="1"/>
    <n v="312.52999999999997"/>
    <x v="8535"/>
    <n v="4.7300000000000004"/>
    <n v="2738"/>
    <x v="355"/>
    <x v="10"/>
    <x v="10"/>
    <x v="10"/>
    <x v="6"/>
  </r>
  <r>
    <x v="8540"/>
    <x v="2"/>
    <x v="2"/>
    <x v="2"/>
    <x v="0"/>
    <x v="0"/>
    <n v="119.62"/>
    <n v="2.1531599999999997"/>
    <n v="1"/>
    <n v="119.62"/>
    <x v="8536"/>
    <n v="1.24"/>
    <n v="3204"/>
    <x v="20"/>
    <x v="1"/>
    <x v="1"/>
    <x v="1"/>
    <x v="5"/>
  </r>
  <r>
    <x v="8541"/>
    <x v="8"/>
    <x v="3"/>
    <x v="8"/>
    <x v="0"/>
    <x v="1"/>
    <n v="9791.2199999999993"/>
    <n v="176.24195999999998"/>
    <n v="3"/>
    <n v="29373.66"/>
    <x v="8537"/>
    <n v="4.66"/>
    <n v="1684"/>
    <x v="267"/>
    <x v="2"/>
    <x v="2"/>
    <x v="2"/>
    <x v="23"/>
  </r>
  <r>
    <x v="8542"/>
    <x v="5"/>
    <x v="1"/>
    <x v="5"/>
    <x v="2"/>
    <x v="4"/>
    <n v="9507.74"/>
    <n v="171.13931999999997"/>
    <n v="1"/>
    <n v="9507.74"/>
    <x v="8538"/>
    <n v="2.2000000000000002"/>
    <n v="3175"/>
    <x v="274"/>
    <x v="5"/>
    <x v="5"/>
    <x v="5"/>
    <x v="7"/>
  </r>
  <r>
    <x v="8543"/>
    <x v="0"/>
    <x v="0"/>
    <x v="0"/>
    <x v="2"/>
    <x v="2"/>
    <n v="18003.41"/>
    <n v="324.06137999999999"/>
    <n v="1"/>
    <n v="18003.41"/>
    <x v="8539"/>
    <n v="1.18"/>
    <n v="4566"/>
    <x v="117"/>
    <x v="3"/>
    <x v="3"/>
    <x v="3"/>
    <x v="18"/>
  </r>
  <r>
    <x v="8544"/>
    <x v="9"/>
    <x v="1"/>
    <x v="9"/>
    <x v="1"/>
    <x v="2"/>
    <n v="19327.599999999999"/>
    <n v="347.89679999999993"/>
    <n v="4"/>
    <n v="77310.399999999994"/>
    <x v="8540"/>
    <n v="3.63"/>
    <n v="2797"/>
    <x v="196"/>
    <x v="1"/>
    <x v="1"/>
    <x v="1"/>
    <x v="11"/>
  </r>
  <r>
    <x v="8545"/>
    <x v="2"/>
    <x v="2"/>
    <x v="2"/>
    <x v="0"/>
    <x v="4"/>
    <n v="6303.23"/>
    <n v="113.45813999999999"/>
    <n v="1"/>
    <n v="6303.23"/>
    <x v="8541"/>
    <n v="2.14"/>
    <n v="2953"/>
    <x v="3"/>
    <x v="3"/>
    <x v="3"/>
    <x v="3"/>
    <x v="3"/>
  </r>
  <r>
    <x v="8546"/>
    <x v="8"/>
    <x v="3"/>
    <x v="8"/>
    <x v="2"/>
    <x v="4"/>
    <n v="8713.34"/>
    <n v="156.84011999999998"/>
    <n v="5"/>
    <n v="43566.7"/>
    <x v="8542"/>
    <n v="3.69"/>
    <n v="1911"/>
    <x v="164"/>
    <x v="8"/>
    <x v="8"/>
    <x v="8"/>
    <x v="0"/>
  </r>
  <r>
    <x v="8547"/>
    <x v="0"/>
    <x v="0"/>
    <x v="0"/>
    <x v="1"/>
    <x v="5"/>
    <n v="8701.33"/>
    <n v="156.62393999999998"/>
    <n v="3"/>
    <n v="26103.99"/>
    <x v="8543"/>
    <n v="3.3"/>
    <n v="2497"/>
    <x v="121"/>
    <x v="8"/>
    <x v="8"/>
    <x v="8"/>
    <x v="27"/>
  </r>
  <r>
    <x v="8548"/>
    <x v="0"/>
    <x v="0"/>
    <x v="0"/>
    <x v="1"/>
    <x v="3"/>
    <n v="3669.79"/>
    <n v="66.056219999999996"/>
    <n v="4"/>
    <n v="14679.16"/>
    <x v="8544"/>
    <n v="4.25"/>
    <n v="2061"/>
    <x v="5"/>
    <x v="5"/>
    <x v="5"/>
    <x v="5"/>
    <x v="5"/>
  </r>
  <r>
    <x v="8549"/>
    <x v="8"/>
    <x v="3"/>
    <x v="8"/>
    <x v="1"/>
    <x v="0"/>
    <n v="11328.67"/>
    <n v="203.91605999999999"/>
    <n v="2"/>
    <n v="22657.34"/>
    <x v="8545"/>
    <n v="4.6100000000000003"/>
    <n v="3495"/>
    <x v="64"/>
    <x v="7"/>
    <x v="7"/>
    <x v="7"/>
    <x v="7"/>
  </r>
  <r>
    <x v="8550"/>
    <x v="3"/>
    <x v="3"/>
    <x v="3"/>
    <x v="2"/>
    <x v="4"/>
    <n v="12800.34"/>
    <n v="230.40611999999999"/>
    <n v="1"/>
    <n v="12800.34"/>
    <x v="8546"/>
    <n v="1.42"/>
    <n v="804"/>
    <x v="54"/>
    <x v="0"/>
    <x v="0"/>
    <x v="0"/>
    <x v="7"/>
  </r>
  <r>
    <x v="8551"/>
    <x v="2"/>
    <x v="2"/>
    <x v="2"/>
    <x v="2"/>
    <x v="4"/>
    <n v="13493.16"/>
    <n v="242.87687999999997"/>
    <n v="3"/>
    <n v="40479.480000000003"/>
    <x v="8547"/>
    <n v="3.29"/>
    <n v="4942"/>
    <x v="65"/>
    <x v="6"/>
    <x v="6"/>
    <x v="6"/>
    <x v="22"/>
  </r>
  <r>
    <x v="8552"/>
    <x v="9"/>
    <x v="1"/>
    <x v="9"/>
    <x v="2"/>
    <x v="1"/>
    <n v="7261.92"/>
    <n v="130.71455999999998"/>
    <n v="1"/>
    <n v="7261.92"/>
    <x v="8548"/>
    <n v="2.4300000000000002"/>
    <n v="620"/>
    <x v="33"/>
    <x v="0"/>
    <x v="0"/>
    <x v="0"/>
    <x v="9"/>
  </r>
  <r>
    <x v="8553"/>
    <x v="4"/>
    <x v="0"/>
    <x v="4"/>
    <x v="0"/>
    <x v="4"/>
    <n v="1755.6"/>
    <n v="31.600799999999996"/>
    <n v="2"/>
    <n v="3511.2"/>
    <x v="8549"/>
    <n v="4.99"/>
    <n v="1551"/>
    <x v="338"/>
    <x v="6"/>
    <x v="6"/>
    <x v="6"/>
    <x v="2"/>
  </r>
  <r>
    <x v="8554"/>
    <x v="0"/>
    <x v="0"/>
    <x v="0"/>
    <x v="0"/>
    <x v="2"/>
    <n v="9851.4"/>
    <n v="177.32519999999997"/>
    <n v="3"/>
    <n v="29554.2"/>
    <x v="8550"/>
    <n v="4.6900000000000004"/>
    <n v="3619"/>
    <x v="245"/>
    <x v="0"/>
    <x v="0"/>
    <x v="0"/>
    <x v="18"/>
  </r>
  <r>
    <x v="8555"/>
    <x v="4"/>
    <x v="0"/>
    <x v="4"/>
    <x v="1"/>
    <x v="0"/>
    <n v="2214.67"/>
    <n v="39.864059999999995"/>
    <n v="2"/>
    <n v="4429.34"/>
    <x v="8551"/>
    <n v="4.37"/>
    <n v="4888"/>
    <x v="240"/>
    <x v="2"/>
    <x v="2"/>
    <x v="2"/>
    <x v="28"/>
  </r>
  <r>
    <x v="8556"/>
    <x v="3"/>
    <x v="3"/>
    <x v="3"/>
    <x v="2"/>
    <x v="1"/>
    <n v="5369.69"/>
    <n v="96.654419999999988"/>
    <n v="5"/>
    <n v="26848.45"/>
    <x v="8552"/>
    <n v="2.83"/>
    <n v="3138"/>
    <x v="70"/>
    <x v="9"/>
    <x v="9"/>
    <x v="9"/>
    <x v="9"/>
  </r>
  <r>
    <x v="8557"/>
    <x v="4"/>
    <x v="0"/>
    <x v="4"/>
    <x v="0"/>
    <x v="1"/>
    <n v="5912.15"/>
    <n v="106.41869999999999"/>
    <n v="5"/>
    <n v="29560.75"/>
    <x v="8553"/>
    <n v="3.77"/>
    <n v="3025"/>
    <x v="127"/>
    <x v="6"/>
    <x v="6"/>
    <x v="6"/>
    <x v="0"/>
  </r>
  <r>
    <x v="8558"/>
    <x v="6"/>
    <x v="4"/>
    <x v="6"/>
    <x v="2"/>
    <x v="4"/>
    <n v="1585.49"/>
    <n v="28.538819999999998"/>
    <n v="5"/>
    <n v="7927.45"/>
    <x v="8554"/>
    <n v="3.17"/>
    <n v="3711"/>
    <x v="45"/>
    <x v="0"/>
    <x v="0"/>
    <x v="0"/>
    <x v="15"/>
  </r>
  <r>
    <x v="8559"/>
    <x v="4"/>
    <x v="0"/>
    <x v="4"/>
    <x v="2"/>
    <x v="3"/>
    <n v="12713.74"/>
    <n v="228.84731999999997"/>
    <n v="4"/>
    <n v="50854.96"/>
    <x v="8555"/>
    <n v="2.3199999999999998"/>
    <n v="3949"/>
    <x v="38"/>
    <x v="10"/>
    <x v="10"/>
    <x v="10"/>
    <x v="15"/>
  </r>
  <r>
    <x v="8560"/>
    <x v="1"/>
    <x v="1"/>
    <x v="1"/>
    <x v="1"/>
    <x v="0"/>
    <n v="666.13"/>
    <n v="11.99034"/>
    <n v="3"/>
    <n v="1998.39"/>
    <x v="8556"/>
    <n v="4.51"/>
    <n v="1092"/>
    <x v="58"/>
    <x v="10"/>
    <x v="10"/>
    <x v="10"/>
    <x v="21"/>
  </r>
  <r>
    <x v="8561"/>
    <x v="0"/>
    <x v="0"/>
    <x v="0"/>
    <x v="2"/>
    <x v="3"/>
    <n v="5042.49"/>
    <n v="90.764819999999986"/>
    <n v="4"/>
    <n v="20169.96"/>
    <x v="8557"/>
    <n v="4.41"/>
    <n v="4405"/>
    <x v="159"/>
    <x v="7"/>
    <x v="7"/>
    <x v="7"/>
    <x v="19"/>
  </r>
  <r>
    <x v="8562"/>
    <x v="6"/>
    <x v="4"/>
    <x v="6"/>
    <x v="0"/>
    <x v="5"/>
    <n v="2538.25"/>
    <n v="45.688499999999998"/>
    <n v="4"/>
    <n v="10153"/>
    <x v="8558"/>
    <n v="2.2799999999999998"/>
    <n v="2319"/>
    <x v="316"/>
    <x v="6"/>
    <x v="6"/>
    <x v="6"/>
    <x v="29"/>
  </r>
  <r>
    <x v="8563"/>
    <x v="3"/>
    <x v="3"/>
    <x v="3"/>
    <x v="2"/>
    <x v="2"/>
    <n v="3925.26"/>
    <n v="70.654679999999999"/>
    <n v="4"/>
    <n v="15701.04"/>
    <x v="8559"/>
    <n v="1.1499999999999999"/>
    <n v="2276"/>
    <x v="215"/>
    <x v="6"/>
    <x v="6"/>
    <x v="6"/>
    <x v="11"/>
  </r>
  <r>
    <x v="8564"/>
    <x v="6"/>
    <x v="4"/>
    <x v="6"/>
    <x v="0"/>
    <x v="0"/>
    <n v="19399.28"/>
    <n v="349.18703999999997"/>
    <n v="1"/>
    <n v="19399.28"/>
    <x v="8560"/>
    <n v="4.07"/>
    <n v="717"/>
    <x v="266"/>
    <x v="10"/>
    <x v="10"/>
    <x v="10"/>
    <x v="24"/>
  </r>
  <r>
    <x v="8565"/>
    <x v="2"/>
    <x v="2"/>
    <x v="2"/>
    <x v="2"/>
    <x v="0"/>
    <n v="5336.98"/>
    <n v="96.065639999999988"/>
    <n v="4"/>
    <n v="21347.919999999998"/>
    <x v="8561"/>
    <n v="2.88"/>
    <n v="267"/>
    <x v="321"/>
    <x v="5"/>
    <x v="5"/>
    <x v="5"/>
    <x v="30"/>
  </r>
  <r>
    <x v="8566"/>
    <x v="5"/>
    <x v="1"/>
    <x v="5"/>
    <x v="0"/>
    <x v="4"/>
    <n v="12943.68"/>
    <n v="232.98623999999998"/>
    <n v="4"/>
    <n v="51774.720000000001"/>
    <x v="8562"/>
    <n v="2.12"/>
    <n v="131"/>
    <x v="70"/>
    <x v="9"/>
    <x v="9"/>
    <x v="9"/>
    <x v="9"/>
  </r>
  <r>
    <x v="8567"/>
    <x v="2"/>
    <x v="2"/>
    <x v="2"/>
    <x v="0"/>
    <x v="0"/>
    <n v="11550.39"/>
    <n v="207.90701999999996"/>
    <n v="5"/>
    <n v="57751.95"/>
    <x v="8563"/>
    <n v="1.23"/>
    <n v="3539"/>
    <x v="293"/>
    <x v="9"/>
    <x v="9"/>
    <x v="9"/>
    <x v="28"/>
  </r>
  <r>
    <x v="8568"/>
    <x v="2"/>
    <x v="2"/>
    <x v="2"/>
    <x v="1"/>
    <x v="4"/>
    <n v="17896.54"/>
    <n v="322.13772"/>
    <n v="5"/>
    <n v="89482.7"/>
    <x v="8564"/>
    <n v="4.0599999999999996"/>
    <n v="2124"/>
    <x v="215"/>
    <x v="6"/>
    <x v="6"/>
    <x v="6"/>
    <x v="11"/>
  </r>
  <r>
    <x v="8569"/>
    <x v="3"/>
    <x v="3"/>
    <x v="3"/>
    <x v="0"/>
    <x v="5"/>
    <n v="19048.73"/>
    <n v="342.87713999999994"/>
    <n v="2"/>
    <n v="38097.46"/>
    <x v="8565"/>
    <n v="3.73"/>
    <n v="1738"/>
    <x v="6"/>
    <x v="3"/>
    <x v="3"/>
    <x v="3"/>
    <x v="6"/>
  </r>
  <r>
    <x v="8570"/>
    <x v="0"/>
    <x v="0"/>
    <x v="0"/>
    <x v="0"/>
    <x v="5"/>
    <n v="8716.2099999999991"/>
    <n v="156.89177999999998"/>
    <n v="3"/>
    <n v="26148.63"/>
    <x v="8566"/>
    <n v="3.22"/>
    <n v="1778"/>
    <x v="57"/>
    <x v="2"/>
    <x v="2"/>
    <x v="2"/>
    <x v="21"/>
  </r>
  <r>
    <x v="8571"/>
    <x v="2"/>
    <x v="2"/>
    <x v="2"/>
    <x v="1"/>
    <x v="4"/>
    <n v="8315.61"/>
    <n v="149.68098000000001"/>
    <n v="3"/>
    <n v="24946.83"/>
    <x v="8567"/>
    <n v="1.72"/>
    <n v="3255"/>
    <x v="142"/>
    <x v="8"/>
    <x v="8"/>
    <x v="8"/>
    <x v="30"/>
  </r>
  <r>
    <x v="8572"/>
    <x v="8"/>
    <x v="3"/>
    <x v="8"/>
    <x v="2"/>
    <x v="3"/>
    <n v="1789.05"/>
    <n v="32.2029"/>
    <n v="5"/>
    <n v="8945.25"/>
    <x v="8568"/>
    <n v="2.25"/>
    <n v="3608"/>
    <x v="326"/>
    <x v="10"/>
    <x v="10"/>
    <x v="10"/>
    <x v="7"/>
  </r>
  <r>
    <x v="8573"/>
    <x v="6"/>
    <x v="4"/>
    <x v="6"/>
    <x v="2"/>
    <x v="5"/>
    <n v="4194.88"/>
    <n v="75.507840000000002"/>
    <n v="5"/>
    <n v="20974.400000000001"/>
    <x v="8569"/>
    <n v="2.65"/>
    <n v="4381"/>
    <x v="345"/>
    <x v="4"/>
    <x v="4"/>
    <x v="4"/>
    <x v="8"/>
  </r>
  <r>
    <x v="8574"/>
    <x v="7"/>
    <x v="0"/>
    <x v="7"/>
    <x v="1"/>
    <x v="3"/>
    <n v="16076.34"/>
    <n v="289.37412"/>
    <n v="4"/>
    <n v="64305.36"/>
    <x v="8570"/>
    <n v="1.92"/>
    <n v="1546"/>
    <x v="321"/>
    <x v="5"/>
    <x v="5"/>
    <x v="5"/>
    <x v="30"/>
  </r>
  <r>
    <x v="8575"/>
    <x v="0"/>
    <x v="0"/>
    <x v="0"/>
    <x v="2"/>
    <x v="0"/>
    <n v="6563.34"/>
    <n v="118.14012"/>
    <n v="3"/>
    <n v="19690.02"/>
    <x v="8571"/>
    <n v="4.0199999999999996"/>
    <n v="3835"/>
    <x v="297"/>
    <x v="7"/>
    <x v="7"/>
    <x v="7"/>
    <x v="0"/>
  </r>
  <r>
    <x v="8576"/>
    <x v="5"/>
    <x v="1"/>
    <x v="5"/>
    <x v="2"/>
    <x v="5"/>
    <n v="11345.63"/>
    <n v="204.22133999999997"/>
    <n v="2"/>
    <n v="22691.26"/>
    <x v="8572"/>
    <n v="1.1599999999999999"/>
    <n v="2145"/>
    <x v="313"/>
    <x v="4"/>
    <x v="4"/>
    <x v="4"/>
    <x v="26"/>
  </r>
  <r>
    <x v="8577"/>
    <x v="3"/>
    <x v="3"/>
    <x v="3"/>
    <x v="0"/>
    <x v="4"/>
    <n v="16013.68"/>
    <n v="288.24624"/>
    <n v="5"/>
    <n v="80068.399999999994"/>
    <x v="8573"/>
    <n v="2.2799999999999998"/>
    <n v="4241"/>
    <x v="277"/>
    <x v="7"/>
    <x v="7"/>
    <x v="7"/>
    <x v="28"/>
  </r>
  <r>
    <x v="8578"/>
    <x v="3"/>
    <x v="3"/>
    <x v="3"/>
    <x v="1"/>
    <x v="4"/>
    <n v="4313.21"/>
    <n v="77.637779999999992"/>
    <n v="4"/>
    <n v="17252.84"/>
    <x v="8574"/>
    <n v="2.83"/>
    <n v="4729"/>
    <x v="192"/>
    <x v="1"/>
    <x v="1"/>
    <x v="1"/>
    <x v="28"/>
  </r>
  <r>
    <x v="8579"/>
    <x v="4"/>
    <x v="0"/>
    <x v="4"/>
    <x v="1"/>
    <x v="4"/>
    <n v="9315.41"/>
    <n v="167.67737999999997"/>
    <n v="3"/>
    <n v="27946.23"/>
    <x v="8575"/>
    <n v="3.12"/>
    <n v="4295"/>
    <x v="121"/>
    <x v="8"/>
    <x v="8"/>
    <x v="8"/>
    <x v="27"/>
  </r>
  <r>
    <x v="8580"/>
    <x v="4"/>
    <x v="0"/>
    <x v="4"/>
    <x v="2"/>
    <x v="3"/>
    <n v="10673.37"/>
    <n v="192.12065999999999"/>
    <n v="3"/>
    <n v="32020.11"/>
    <x v="8576"/>
    <n v="4.1399999999999997"/>
    <n v="4007"/>
    <x v="117"/>
    <x v="3"/>
    <x v="3"/>
    <x v="3"/>
    <x v="18"/>
  </r>
  <r>
    <x v="8581"/>
    <x v="9"/>
    <x v="1"/>
    <x v="9"/>
    <x v="0"/>
    <x v="5"/>
    <n v="5863.62"/>
    <n v="105.54516"/>
    <n v="1"/>
    <n v="5863.62"/>
    <x v="8577"/>
    <n v="4.01"/>
    <n v="4886"/>
    <x v="214"/>
    <x v="10"/>
    <x v="10"/>
    <x v="10"/>
    <x v="27"/>
  </r>
  <r>
    <x v="8582"/>
    <x v="2"/>
    <x v="2"/>
    <x v="2"/>
    <x v="0"/>
    <x v="3"/>
    <n v="4542.2700000000004"/>
    <n v="81.760860000000008"/>
    <n v="5"/>
    <n v="22711.35"/>
    <x v="8578"/>
    <n v="1.56"/>
    <n v="483"/>
    <x v="155"/>
    <x v="2"/>
    <x v="2"/>
    <x v="2"/>
    <x v="3"/>
  </r>
  <r>
    <x v="8583"/>
    <x v="2"/>
    <x v="2"/>
    <x v="2"/>
    <x v="1"/>
    <x v="2"/>
    <n v="18488.150000000001"/>
    <n v="332.7867"/>
    <n v="4"/>
    <n v="73952.600000000006"/>
    <x v="8579"/>
    <n v="2.0699999999999998"/>
    <n v="1808"/>
    <x v="77"/>
    <x v="6"/>
    <x v="6"/>
    <x v="6"/>
    <x v="23"/>
  </r>
  <r>
    <x v="8584"/>
    <x v="2"/>
    <x v="2"/>
    <x v="2"/>
    <x v="0"/>
    <x v="2"/>
    <n v="14957.4"/>
    <n v="269.23319999999995"/>
    <n v="1"/>
    <n v="14957.4"/>
    <x v="8580"/>
    <n v="2.0299999999999998"/>
    <n v="3479"/>
    <x v="239"/>
    <x v="5"/>
    <x v="5"/>
    <x v="5"/>
    <x v="16"/>
  </r>
  <r>
    <x v="8585"/>
    <x v="4"/>
    <x v="0"/>
    <x v="4"/>
    <x v="1"/>
    <x v="3"/>
    <n v="7408.91"/>
    <n v="133.36037999999999"/>
    <n v="3"/>
    <n v="22226.73"/>
    <x v="8581"/>
    <n v="4.45"/>
    <n v="3756"/>
    <x v="280"/>
    <x v="11"/>
    <x v="11"/>
    <x v="11"/>
    <x v="7"/>
  </r>
  <r>
    <x v="8586"/>
    <x v="4"/>
    <x v="0"/>
    <x v="4"/>
    <x v="0"/>
    <x v="5"/>
    <n v="3624.87"/>
    <n v="65.247659999999996"/>
    <n v="1"/>
    <n v="3624.87"/>
    <x v="8582"/>
    <n v="4.71"/>
    <n v="3878"/>
    <x v="256"/>
    <x v="3"/>
    <x v="3"/>
    <x v="3"/>
    <x v="7"/>
  </r>
  <r>
    <x v="8587"/>
    <x v="3"/>
    <x v="3"/>
    <x v="3"/>
    <x v="2"/>
    <x v="2"/>
    <n v="16915.849999999999"/>
    <n v="304.48529999999994"/>
    <n v="3"/>
    <n v="50747.55"/>
    <x v="8583"/>
    <n v="2.5"/>
    <n v="623"/>
    <x v="15"/>
    <x v="4"/>
    <x v="4"/>
    <x v="4"/>
    <x v="6"/>
  </r>
  <r>
    <x v="8588"/>
    <x v="6"/>
    <x v="4"/>
    <x v="6"/>
    <x v="2"/>
    <x v="2"/>
    <n v="19652.27"/>
    <n v="353.74086"/>
    <n v="2"/>
    <n v="39304.54"/>
    <x v="8584"/>
    <n v="4.74"/>
    <n v="1957"/>
    <x v="32"/>
    <x v="7"/>
    <x v="7"/>
    <x v="7"/>
    <x v="18"/>
  </r>
  <r>
    <x v="8589"/>
    <x v="8"/>
    <x v="3"/>
    <x v="8"/>
    <x v="0"/>
    <x v="4"/>
    <n v="14117.78"/>
    <n v="254.12003999999999"/>
    <n v="1"/>
    <n v="14117.78"/>
    <x v="8585"/>
    <n v="1.66"/>
    <n v="2789"/>
    <x v="311"/>
    <x v="5"/>
    <x v="5"/>
    <x v="5"/>
    <x v="25"/>
  </r>
  <r>
    <x v="8590"/>
    <x v="8"/>
    <x v="3"/>
    <x v="8"/>
    <x v="0"/>
    <x v="5"/>
    <n v="10167.959999999999"/>
    <n v="183.02327999999997"/>
    <n v="5"/>
    <n v="50839.8"/>
    <x v="8586"/>
    <n v="4.0599999999999996"/>
    <n v="3703"/>
    <x v="173"/>
    <x v="5"/>
    <x v="5"/>
    <x v="5"/>
    <x v="3"/>
  </r>
  <r>
    <x v="8591"/>
    <x v="0"/>
    <x v="0"/>
    <x v="0"/>
    <x v="0"/>
    <x v="2"/>
    <n v="14731.63"/>
    <n v="265.16933999999998"/>
    <n v="5"/>
    <n v="73658.149999999994"/>
    <x v="8587"/>
    <n v="1.64"/>
    <n v="4437"/>
    <x v="271"/>
    <x v="6"/>
    <x v="6"/>
    <x v="6"/>
    <x v="26"/>
  </r>
  <r>
    <x v="8592"/>
    <x v="5"/>
    <x v="1"/>
    <x v="5"/>
    <x v="1"/>
    <x v="2"/>
    <n v="2444.25"/>
    <n v="43.996499999999997"/>
    <n v="5"/>
    <n v="12221.25"/>
    <x v="8588"/>
    <n v="4.2300000000000004"/>
    <n v="156"/>
    <x v="126"/>
    <x v="5"/>
    <x v="5"/>
    <x v="5"/>
    <x v="24"/>
  </r>
  <r>
    <x v="8593"/>
    <x v="2"/>
    <x v="2"/>
    <x v="2"/>
    <x v="0"/>
    <x v="2"/>
    <n v="19590.47"/>
    <n v="352.62846000000002"/>
    <n v="1"/>
    <n v="19590.47"/>
    <x v="8589"/>
    <n v="3.38"/>
    <n v="4240"/>
    <x v="72"/>
    <x v="11"/>
    <x v="11"/>
    <x v="11"/>
    <x v="20"/>
  </r>
  <r>
    <x v="8594"/>
    <x v="5"/>
    <x v="1"/>
    <x v="5"/>
    <x v="2"/>
    <x v="4"/>
    <n v="13570.87"/>
    <n v="244.27565999999999"/>
    <n v="5"/>
    <n v="67854.350000000006"/>
    <x v="8590"/>
    <n v="1.1499999999999999"/>
    <n v="4477"/>
    <x v="249"/>
    <x v="10"/>
    <x v="10"/>
    <x v="10"/>
    <x v="30"/>
  </r>
  <r>
    <x v="8595"/>
    <x v="7"/>
    <x v="0"/>
    <x v="7"/>
    <x v="0"/>
    <x v="4"/>
    <n v="18901.71"/>
    <n v="340.23077999999998"/>
    <n v="1"/>
    <n v="18901.71"/>
    <x v="8591"/>
    <n v="4.45"/>
    <n v="520"/>
    <x v="264"/>
    <x v="1"/>
    <x v="1"/>
    <x v="1"/>
    <x v="9"/>
  </r>
  <r>
    <x v="8596"/>
    <x v="0"/>
    <x v="0"/>
    <x v="0"/>
    <x v="1"/>
    <x v="1"/>
    <n v="4595.53"/>
    <n v="82.719539999999995"/>
    <n v="3"/>
    <n v="13786.59"/>
    <x v="8592"/>
    <n v="2.92"/>
    <n v="4482"/>
    <x v="302"/>
    <x v="2"/>
    <x v="2"/>
    <x v="2"/>
    <x v="5"/>
  </r>
  <r>
    <x v="8597"/>
    <x v="8"/>
    <x v="3"/>
    <x v="8"/>
    <x v="0"/>
    <x v="5"/>
    <n v="14727.99"/>
    <n v="265.10381999999998"/>
    <n v="2"/>
    <n v="29455.98"/>
    <x v="8593"/>
    <n v="1.85"/>
    <n v="4758"/>
    <x v="285"/>
    <x v="9"/>
    <x v="9"/>
    <x v="9"/>
    <x v="10"/>
  </r>
  <r>
    <x v="8598"/>
    <x v="0"/>
    <x v="0"/>
    <x v="0"/>
    <x v="2"/>
    <x v="1"/>
    <n v="5530.23"/>
    <n v="99.544139999999985"/>
    <n v="5"/>
    <n v="27651.15"/>
    <x v="8594"/>
    <n v="2.23"/>
    <n v="1788"/>
    <x v="44"/>
    <x v="3"/>
    <x v="3"/>
    <x v="3"/>
    <x v="15"/>
  </r>
  <r>
    <x v="8599"/>
    <x v="6"/>
    <x v="4"/>
    <x v="6"/>
    <x v="2"/>
    <x v="2"/>
    <n v="9526.69"/>
    <n v="171.48042000000001"/>
    <n v="5"/>
    <n v="47633.45"/>
    <x v="8595"/>
    <n v="3.8"/>
    <n v="2743"/>
    <x v="28"/>
    <x v="7"/>
    <x v="7"/>
    <x v="7"/>
    <x v="5"/>
  </r>
  <r>
    <x v="8600"/>
    <x v="6"/>
    <x v="4"/>
    <x v="6"/>
    <x v="0"/>
    <x v="1"/>
    <n v="16867.48"/>
    <n v="303.61463999999995"/>
    <n v="5"/>
    <n v="84337.4"/>
    <x v="8596"/>
    <n v="1.5"/>
    <n v="680"/>
    <x v="283"/>
    <x v="0"/>
    <x v="0"/>
    <x v="0"/>
    <x v="3"/>
  </r>
  <r>
    <x v="8601"/>
    <x v="1"/>
    <x v="1"/>
    <x v="1"/>
    <x v="2"/>
    <x v="0"/>
    <n v="7183.78"/>
    <n v="129.30803999999998"/>
    <n v="3"/>
    <n v="21551.34"/>
    <x v="8597"/>
    <n v="4.8600000000000003"/>
    <n v="2085"/>
    <x v="111"/>
    <x v="6"/>
    <x v="6"/>
    <x v="6"/>
    <x v="13"/>
  </r>
  <r>
    <x v="8602"/>
    <x v="4"/>
    <x v="0"/>
    <x v="4"/>
    <x v="2"/>
    <x v="2"/>
    <n v="19655.68"/>
    <n v="353.80223999999998"/>
    <n v="3"/>
    <n v="58967.040000000001"/>
    <x v="8598"/>
    <n v="4.83"/>
    <n v="676"/>
    <x v="298"/>
    <x v="2"/>
    <x v="2"/>
    <x v="2"/>
    <x v="0"/>
  </r>
  <r>
    <x v="8603"/>
    <x v="8"/>
    <x v="3"/>
    <x v="8"/>
    <x v="1"/>
    <x v="0"/>
    <n v="3386.63"/>
    <n v="60.959339999999997"/>
    <n v="1"/>
    <n v="3386.63"/>
    <x v="8599"/>
    <n v="3.12"/>
    <n v="133"/>
    <x v="246"/>
    <x v="10"/>
    <x v="10"/>
    <x v="10"/>
    <x v="12"/>
  </r>
  <r>
    <x v="8604"/>
    <x v="5"/>
    <x v="1"/>
    <x v="5"/>
    <x v="1"/>
    <x v="3"/>
    <n v="16742.849999999999"/>
    <n v="301.37129999999996"/>
    <n v="5"/>
    <n v="83714.25"/>
    <x v="8600"/>
    <n v="2.12"/>
    <n v="2710"/>
    <x v="1"/>
    <x v="1"/>
    <x v="1"/>
    <x v="1"/>
    <x v="1"/>
  </r>
  <r>
    <x v="8605"/>
    <x v="6"/>
    <x v="4"/>
    <x v="6"/>
    <x v="1"/>
    <x v="0"/>
    <n v="11730.12"/>
    <n v="211.14215999999999"/>
    <n v="3"/>
    <n v="35190.36"/>
    <x v="8601"/>
    <n v="4.18"/>
    <n v="4180"/>
    <x v="290"/>
    <x v="3"/>
    <x v="3"/>
    <x v="3"/>
    <x v="16"/>
  </r>
  <r>
    <x v="8606"/>
    <x v="8"/>
    <x v="3"/>
    <x v="8"/>
    <x v="2"/>
    <x v="0"/>
    <n v="7942.03"/>
    <n v="142.95653999999999"/>
    <n v="4"/>
    <n v="31768.12"/>
    <x v="8602"/>
    <n v="3.09"/>
    <n v="3660"/>
    <x v="98"/>
    <x v="8"/>
    <x v="8"/>
    <x v="8"/>
    <x v="19"/>
  </r>
  <r>
    <x v="8607"/>
    <x v="1"/>
    <x v="1"/>
    <x v="1"/>
    <x v="0"/>
    <x v="3"/>
    <n v="18511.3"/>
    <n v="333.20339999999999"/>
    <n v="5"/>
    <n v="92556.5"/>
    <x v="8603"/>
    <n v="4.24"/>
    <n v="719"/>
    <x v="283"/>
    <x v="0"/>
    <x v="0"/>
    <x v="0"/>
    <x v="3"/>
  </r>
  <r>
    <x v="8608"/>
    <x v="2"/>
    <x v="2"/>
    <x v="2"/>
    <x v="2"/>
    <x v="2"/>
    <n v="9619.84"/>
    <n v="173.15711999999999"/>
    <n v="2"/>
    <n v="19239.68"/>
    <x v="8604"/>
    <n v="3.4"/>
    <n v="265"/>
    <x v="272"/>
    <x v="7"/>
    <x v="7"/>
    <x v="7"/>
    <x v="24"/>
  </r>
  <r>
    <x v="8609"/>
    <x v="4"/>
    <x v="0"/>
    <x v="4"/>
    <x v="2"/>
    <x v="2"/>
    <n v="16091"/>
    <n v="289.63799999999998"/>
    <n v="2"/>
    <n v="32182"/>
    <x v="8605"/>
    <n v="1.3"/>
    <n v="3181"/>
    <x v="14"/>
    <x v="3"/>
    <x v="3"/>
    <x v="3"/>
    <x v="0"/>
  </r>
  <r>
    <x v="8610"/>
    <x v="7"/>
    <x v="0"/>
    <x v="7"/>
    <x v="1"/>
    <x v="0"/>
    <n v="8883.8700000000008"/>
    <n v="159.90966"/>
    <n v="4"/>
    <n v="35535.480000000003"/>
    <x v="8606"/>
    <n v="1.0900000000000001"/>
    <n v="668"/>
    <x v="250"/>
    <x v="3"/>
    <x v="3"/>
    <x v="3"/>
    <x v="27"/>
  </r>
  <r>
    <x v="8611"/>
    <x v="4"/>
    <x v="0"/>
    <x v="4"/>
    <x v="1"/>
    <x v="4"/>
    <n v="9367.1299999999992"/>
    <n v="168.60833999999997"/>
    <n v="3"/>
    <n v="28101.39"/>
    <x v="8607"/>
    <n v="1.32"/>
    <n v="872"/>
    <x v="260"/>
    <x v="4"/>
    <x v="4"/>
    <x v="4"/>
    <x v="1"/>
  </r>
  <r>
    <x v="8612"/>
    <x v="3"/>
    <x v="3"/>
    <x v="3"/>
    <x v="0"/>
    <x v="0"/>
    <n v="16847.740000000002"/>
    <n v="303.25932"/>
    <n v="2"/>
    <n v="33695.480000000003"/>
    <x v="8608"/>
    <n v="2.5499999999999998"/>
    <n v="572"/>
    <x v="232"/>
    <x v="6"/>
    <x v="6"/>
    <x v="6"/>
    <x v="25"/>
  </r>
  <r>
    <x v="8613"/>
    <x v="0"/>
    <x v="0"/>
    <x v="0"/>
    <x v="2"/>
    <x v="3"/>
    <n v="8062.94"/>
    <n v="145.13291999999998"/>
    <n v="4"/>
    <n v="32251.759999999998"/>
    <x v="8609"/>
    <n v="1.19"/>
    <n v="4788"/>
    <x v="177"/>
    <x v="8"/>
    <x v="8"/>
    <x v="8"/>
    <x v="20"/>
  </r>
  <r>
    <x v="8614"/>
    <x v="3"/>
    <x v="3"/>
    <x v="3"/>
    <x v="2"/>
    <x v="2"/>
    <n v="15456.38"/>
    <n v="278.21483999999998"/>
    <n v="2"/>
    <n v="30912.76"/>
    <x v="8610"/>
    <n v="4.63"/>
    <n v="2317"/>
    <x v="8"/>
    <x v="5"/>
    <x v="5"/>
    <x v="5"/>
    <x v="8"/>
  </r>
  <r>
    <x v="8615"/>
    <x v="1"/>
    <x v="1"/>
    <x v="1"/>
    <x v="2"/>
    <x v="4"/>
    <n v="9646.5300000000007"/>
    <n v="173.63754"/>
    <n v="3"/>
    <n v="28939.59"/>
    <x v="8611"/>
    <n v="2.34"/>
    <n v="3415"/>
    <x v="2"/>
    <x v="2"/>
    <x v="2"/>
    <x v="2"/>
    <x v="2"/>
  </r>
  <r>
    <x v="8616"/>
    <x v="2"/>
    <x v="2"/>
    <x v="2"/>
    <x v="0"/>
    <x v="4"/>
    <n v="161.41999999999999"/>
    <n v="2.9055599999999995"/>
    <n v="1"/>
    <n v="161.41999999999999"/>
    <x v="8612"/>
    <n v="3.94"/>
    <n v="1800"/>
    <x v="37"/>
    <x v="5"/>
    <x v="5"/>
    <x v="5"/>
    <x v="18"/>
  </r>
  <r>
    <x v="8617"/>
    <x v="6"/>
    <x v="4"/>
    <x v="6"/>
    <x v="0"/>
    <x v="5"/>
    <n v="4096.17"/>
    <n v="73.731059999999999"/>
    <n v="3"/>
    <n v="12288.51"/>
    <x v="8613"/>
    <n v="1.2"/>
    <n v="297"/>
    <x v="360"/>
    <x v="4"/>
    <x v="4"/>
    <x v="4"/>
    <x v="11"/>
  </r>
  <r>
    <x v="8618"/>
    <x v="5"/>
    <x v="1"/>
    <x v="5"/>
    <x v="1"/>
    <x v="2"/>
    <n v="11913"/>
    <n v="214.434"/>
    <n v="5"/>
    <n v="59565"/>
    <x v="8614"/>
    <n v="4.12"/>
    <n v="1883"/>
    <x v="59"/>
    <x v="6"/>
    <x v="6"/>
    <x v="6"/>
    <x v="20"/>
  </r>
  <r>
    <x v="8619"/>
    <x v="0"/>
    <x v="0"/>
    <x v="0"/>
    <x v="0"/>
    <x v="4"/>
    <n v="991.91"/>
    <n v="17.854379999999999"/>
    <n v="2"/>
    <n v="1983.82"/>
    <x v="8615"/>
    <n v="2.4500000000000002"/>
    <n v="2934"/>
    <x v="145"/>
    <x v="7"/>
    <x v="7"/>
    <x v="7"/>
    <x v="20"/>
  </r>
  <r>
    <x v="8620"/>
    <x v="0"/>
    <x v="0"/>
    <x v="0"/>
    <x v="2"/>
    <x v="1"/>
    <n v="9475.02"/>
    <n v="170.55035999999998"/>
    <n v="1"/>
    <n v="9475.02"/>
    <x v="8616"/>
    <n v="3.72"/>
    <n v="3692"/>
    <x v="276"/>
    <x v="5"/>
    <x v="5"/>
    <x v="5"/>
    <x v="4"/>
  </r>
  <r>
    <x v="8621"/>
    <x v="8"/>
    <x v="3"/>
    <x v="8"/>
    <x v="0"/>
    <x v="4"/>
    <n v="12654.68"/>
    <n v="227.78423999999998"/>
    <n v="4"/>
    <n v="50618.720000000001"/>
    <x v="8617"/>
    <n v="2.83"/>
    <n v="773"/>
    <x v="202"/>
    <x v="9"/>
    <x v="9"/>
    <x v="9"/>
    <x v="27"/>
  </r>
  <r>
    <x v="8622"/>
    <x v="4"/>
    <x v="0"/>
    <x v="4"/>
    <x v="0"/>
    <x v="2"/>
    <n v="14802.98"/>
    <n v="266.45363999999995"/>
    <n v="2"/>
    <n v="29605.96"/>
    <x v="8618"/>
    <n v="1.1100000000000001"/>
    <n v="3075"/>
    <x v="334"/>
    <x v="0"/>
    <x v="0"/>
    <x v="0"/>
    <x v="16"/>
  </r>
  <r>
    <x v="8623"/>
    <x v="2"/>
    <x v="2"/>
    <x v="2"/>
    <x v="1"/>
    <x v="2"/>
    <n v="3314.64"/>
    <n v="59.663519999999991"/>
    <n v="1"/>
    <n v="3314.64"/>
    <x v="8619"/>
    <n v="1.92"/>
    <n v="3734"/>
    <x v="186"/>
    <x v="1"/>
    <x v="1"/>
    <x v="1"/>
    <x v="4"/>
  </r>
  <r>
    <x v="8624"/>
    <x v="7"/>
    <x v="0"/>
    <x v="7"/>
    <x v="1"/>
    <x v="5"/>
    <n v="13775.15"/>
    <n v="247.95269999999996"/>
    <n v="3"/>
    <n v="41325.449999999997"/>
    <x v="8620"/>
    <n v="3.98"/>
    <n v="4048"/>
    <x v="35"/>
    <x v="5"/>
    <x v="5"/>
    <x v="5"/>
    <x v="21"/>
  </r>
  <r>
    <x v="8625"/>
    <x v="3"/>
    <x v="3"/>
    <x v="3"/>
    <x v="2"/>
    <x v="2"/>
    <n v="3936.22"/>
    <n v="70.851959999999991"/>
    <n v="1"/>
    <n v="3936.22"/>
    <x v="8621"/>
    <n v="1.33"/>
    <n v="1485"/>
    <x v="105"/>
    <x v="7"/>
    <x v="7"/>
    <x v="7"/>
    <x v="17"/>
  </r>
  <r>
    <x v="8626"/>
    <x v="4"/>
    <x v="0"/>
    <x v="4"/>
    <x v="0"/>
    <x v="0"/>
    <n v="11546.59"/>
    <n v="207.83861999999999"/>
    <n v="2"/>
    <n v="23093.18"/>
    <x v="8622"/>
    <n v="2.96"/>
    <n v="4958"/>
    <x v="252"/>
    <x v="1"/>
    <x v="1"/>
    <x v="1"/>
    <x v="12"/>
  </r>
  <r>
    <x v="8627"/>
    <x v="8"/>
    <x v="3"/>
    <x v="8"/>
    <x v="2"/>
    <x v="3"/>
    <n v="5629.6"/>
    <n v="101.33280000000001"/>
    <n v="1"/>
    <n v="5629.6"/>
    <x v="8623"/>
    <n v="3.25"/>
    <n v="890"/>
    <x v="12"/>
    <x v="7"/>
    <x v="7"/>
    <x v="7"/>
    <x v="12"/>
  </r>
  <r>
    <x v="8628"/>
    <x v="2"/>
    <x v="2"/>
    <x v="2"/>
    <x v="2"/>
    <x v="1"/>
    <n v="14660.72"/>
    <n v="263.89295999999996"/>
    <n v="3"/>
    <n v="43982.16"/>
    <x v="8624"/>
    <n v="1.61"/>
    <n v="1861"/>
    <x v="25"/>
    <x v="6"/>
    <x v="6"/>
    <x v="6"/>
    <x v="6"/>
  </r>
  <r>
    <x v="8629"/>
    <x v="9"/>
    <x v="1"/>
    <x v="9"/>
    <x v="1"/>
    <x v="5"/>
    <n v="2187.9899999999998"/>
    <n v="39.383819999999993"/>
    <n v="4"/>
    <n v="8751.9599999999991"/>
    <x v="8625"/>
    <n v="4.49"/>
    <n v="3459"/>
    <x v="353"/>
    <x v="11"/>
    <x v="11"/>
    <x v="11"/>
    <x v="0"/>
  </r>
  <r>
    <x v="8630"/>
    <x v="5"/>
    <x v="1"/>
    <x v="5"/>
    <x v="0"/>
    <x v="4"/>
    <n v="4658.8999999999996"/>
    <n v="83.860199999999992"/>
    <n v="2"/>
    <n v="9317.7999999999993"/>
    <x v="8626"/>
    <n v="3.79"/>
    <n v="1181"/>
    <x v="88"/>
    <x v="7"/>
    <x v="7"/>
    <x v="7"/>
    <x v="23"/>
  </r>
  <r>
    <x v="8631"/>
    <x v="7"/>
    <x v="0"/>
    <x v="7"/>
    <x v="2"/>
    <x v="3"/>
    <n v="12254.12"/>
    <n v="220.57416000000001"/>
    <n v="4"/>
    <n v="49016.480000000003"/>
    <x v="8627"/>
    <n v="2.67"/>
    <n v="4170"/>
    <x v="73"/>
    <x v="4"/>
    <x v="4"/>
    <x v="4"/>
    <x v="0"/>
  </r>
  <r>
    <x v="8632"/>
    <x v="2"/>
    <x v="2"/>
    <x v="2"/>
    <x v="0"/>
    <x v="1"/>
    <n v="6393.09"/>
    <n v="115.07562"/>
    <n v="3"/>
    <n v="19179.27"/>
    <x v="8628"/>
    <n v="3.59"/>
    <n v="3623"/>
    <x v="168"/>
    <x v="11"/>
    <x v="11"/>
    <x v="11"/>
    <x v="30"/>
  </r>
  <r>
    <x v="8633"/>
    <x v="9"/>
    <x v="1"/>
    <x v="9"/>
    <x v="0"/>
    <x v="4"/>
    <n v="19897.38"/>
    <n v="358.15283999999997"/>
    <n v="4"/>
    <n v="79589.52"/>
    <x v="8629"/>
    <n v="3.25"/>
    <n v="416"/>
    <x v="353"/>
    <x v="11"/>
    <x v="11"/>
    <x v="11"/>
    <x v="0"/>
  </r>
  <r>
    <x v="8634"/>
    <x v="9"/>
    <x v="1"/>
    <x v="9"/>
    <x v="0"/>
    <x v="1"/>
    <n v="5315"/>
    <n v="95.669999999999987"/>
    <n v="3"/>
    <n v="15945"/>
    <x v="8630"/>
    <n v="4.93"/>
    <n v="1760"/>
    <x v="245"/>
    <x v="0"/>
    <x v="0"/>
    <x v="0"/>
    <x v="18"/>
  </r>
  <r>
    <x v="8635"/>
    <x v="4"/>
    <x v="0"/>
    <x v="4"/>
    <x v="0"/>
    <x v="2"/>
    <n v="7510.64"/>
    <n v="135.19152"/>
    <n v="3"/>
    <n v="22531.919999999998"/>
    <x v="8631"/>
    <n v="1.63"/>
    <n v="3296"/>
    <x v="152"/>
    <x v="3"/>
    <x v="3"/>
    <x v="3"/>
    <x v="30"/>
  </r>
  <r>
    <x v="8636"/>
    <x v="0"/>
    <x v="0"/>
    <x v="0"/>
    <x v="0"/>
    <x v="5"/>
    <n v="14841.11"/>
    <n v="267.13997999999998"/>
    <n v="2"/>
    <n v="29682.22"/>
    <x v="8632"/>
    <n v="2.93"/>
    <n v="2693"/>
    <x v="237"/>
    <x v="4"/>
    <x v="4"/>
    <x v="4"/>
    <x v="17"/>
  </r>
  <r>
    <x v="8637"/>
    <x v="4"/>
    <x v="0"/>
    <x v="4"/>
    <x v="1"/>
    <x v="4"/>
    <n v="5836.7"/>
    <n v="105.06059999999999"/>
    <n v="2"/>
    <n v="11673.4"/>
    <x v="8633"/>
    <n v="3.43"/>
    <n v="2183"/>
    <x v="12"/>
    <x v="7"/>
    <x v="7"/>
    <x v="7"/>
    <x v="12"/>
  </r>
  <r>
    <x v="8638"/>
    <x v="5"/>
    <x v="1"/>
    <x v="5"/>
    <x v="2"/>
    <x v="0"/>
    <n v="16794.560000000001"/>
    <n v="302.30207999999999"/>
    <n v="4"/>
    <n v="67178.240000000005"/>
    <x v="8634"/>
    <n v="3.83"/>
    <n v="2121"/>
    <x v="336"/>
    <x v="7"/>
    <x v="7"/>
    <x v="7"/>
    <x v="15"/>
  </r>
  <r>
    <x v="8639"/>
    <x v="9"/>
    <x v="1"/>
    <x v="9"/>
    <x v="1"/>
    <x v="3"/>
    <n v="11015.83"/>
    <n v="198.28493999999998"/>
    <n v="1"/>
    <n v="11015.83"/>
    <x v="8635"/>
    <n v="2.78"/>
    <n v="4585"/>
    <x v="170"/>
    <x v="9"/>
    <x v="9"/>
    <x v="9"/>
    <x v="23"/>
  </r>
  <r>
    <x v="8640"/>
    <x v="7"/>
    <x v="0"/>
    <x v="7"/>
    <x v="1"/>
    <x v="1"/>
    <n v="9199.3799999999992"/>
    <n v="165.58883999999998"/>
    <n v="2"/>
    <n v="18398.759999999998"/>
    <x v="8636"/>
    <n v="1.33"/>
    <n v="901"/>
    <x v="180"/>
    <x v="10"/>
    <x v="10"/>
    <x v="10"/>
    <x v="17"/>
  </r>
  <r>
    <x v="8641"/>
    <x v="7"/>
    <x v="0"/>
    <x v="7"/>
    <x v="0"/>
    <x v="3"/>
    <n v="614.19000000000005"/>
    <n v="11.05542"/>
    <n v="1"/>
    <n v="614.19000000000005"/>
    <x v="8637"/>
    <n v="1.1100000000000001"/>
    <n v="2400"/>
    <x v="26"/>
    <x v="2"/>
    <x v="2"/>
    <x v="2"/>
    <x v="9"/>
  </r>
  <r>
    <x v="8642"/>
    <x v="6"/>
    <x v="4"/>
    <x v="6"/>
    <x v="1"/>
    <x v="1"/>
    <n v="12549.4"/>
    <n v="225.88919999999999"/>
    <n v="1"/>
    <n v="12549.4"/>
    <x v="8638"/>
    <n v="1.57"/>
    <n v="4050"/>
    <x v="270"/>
    <x v="9"/>
    <x v="9"/>
    <x v="9"/>
    <x v="26"/>
  </r>
  <r>
    <x v="8643"/>
    <x v="7"/>
    <x v="0"/>
    <x v="7"/>
    <x v="1"/>
    <x v="0"/>
    <n v="16487.439999999999"/>
    <n v="296.77391999999998"/>
    <n v="5"/>
    <n v="82437.2"/>
    <x v="8639"/>
    <n v="1.81"/>
    <n v="3499"/>
    <x v="205"/>
    <x v="1"/>
    <x v="1"/>
    <x v="1"/>
    <x v="27"/>
  </r>
  <r>
    <x v="8644"/>
    <x v="0"/>
    <x v="0"/>
    <x v="0"/>
    <x v="0"/>
    <x v="3"/>
    <n v="8497.7800000000007"/>
    <n v="152.96003999999999"/>
    <n v="3"/>
    <n v="25493.34"/>
    <x v="8640"/>
    <n v="1.37"/>
    <n v="3815"/>
    <x v="14"/>
    <x v="3"/>
    <x v="3"/>
    <x v="3"/>
    <x v="0"/>
  </r>
  <r>
    <x v="8645"/>
    <x v="4"/>
    <x v="0"/>
    <x v="4"/>
    <x v="0"/>
    <x v="2"/>
    <n v="614.24"/>
    <n v="11.056319999999999"/>
    <n v="4"/>
    <n v="2456.96"/>
    <x v="8641"/>
    <n v="1.63"/>
    <n v="1769"/>
    <x v="304"/>
    <x v="10"/>
    <x v="10"/>
    <x v="10"/>
    <x v="0"/>
  </r>
  <r>
    <x v="8646"/>
    <x v="7"/>
    <x v="0"/>
    <x v="7"/>
    <x v="0"/>
    <x v="4"/>
    <n v="3983.06"/>
    <n v="71.69507999999999"/>
    <n v="3"/>
    <n v="11949.18"/>
    <x v="8642"/>
    <n v="1.77"/>
    <n v="4482"/>
    <x v="319"/>
    <x v="3"/>
    <x v="3"/>
    <x v="3"/>
    <x v="14"/>
  </r>
  <r>
    <x v="8647"/>
    <x v="0"/>
    <x v="0"/>
    <x v="0"/>
    <x v="2"/>
    <x v="2"/>
    <n v="15809.46"/>
    <n v="284.57027999999997"/>
    <n v="2"/>
    <n v="31618.92"/>
    <x v="8643"/>
    <n v="4.83"/>
    <n v="4439"/>
    <x v="288"/>
    <x v="4"/>
    <x v="4"/>
    <x v="4"/>
    <x v="14"/>
  </r>
  <r>
    <x v="8648"/>
    <x v="3"/>
    <x v="3"/>
    <x v="3"/>
    <x v="2"/>
    <x v="4"/>
    <n v="15966.4"/>
    <n v="287.39519999999999"/>
    <n v="3"/>
    <n v="47899.199999999997"/>
    <x v="8644"/>
    <n v="1.46"/>
    <n v="2971"/>
    <x v="223"/>
    <x v="2"/>
    <x v="2"/>
    <x v="2"/>
    <x v="16"/>
  </r>
  <r>
    <x v="8649"/>
    <x v="0"/>
    <x v="0"/>
    <x v="0"/>
    <x v="1"/>
    <x v="3"/>
    <n v="11151.94"/>
    <n v="200.73491999999999"/>
    <n v="5"/>
    <n v="55759.7"/>
    <x v="8645"/>
    <n v="3.04"/>
    <n v="448"/>
    <x v="242"/>
    <x v="6"/>
    <x v="6"/>
    <x v="6"/>
    <x v="30"/>
  </r>
  <r>
    <x v="8650"/>
    <x v="8"/>
    <x v="3"/>
    <x v="8"/>
    <x v="2"/>
    <x v="5"/>
    <n v="4539.96"/>
    <n v="81.719279999999998"/>
    <n v="1"/>
    <n v="4539.96"/>
    <x v="8646"/>
    <n v="3.41"/>
    <n v="3272"/>
    <x v="69"/>
    <x v="0"/>
    <x v="0"/>
    <x v="0"/>
    <x v="20"/>
  </r>
  <r>
    <x v="8651"/>
    <x v="8"/>
    <x v="3"/>
    <x v="8"/>
    <x v="0"/>
    <x v="3"/>
    <n v="1086.5"/>
    <n v="19.556999999999999"/>
    <n v="4"/>
    <n v="4346"/>
    <x v="8647"/>
    <n v="4.3600000000000003"/>
    <n v="1136"/>
    <x v="216"/>
    <x v="11"/>
    <x v="11"/>
    <x v="11"/>
    <x v="29"/>
  </r>
  <r>
    <x v="8652"/>
    <x v="8"/>
    <x v="3"/>
    <x v="8"/>
    <x v="2"/>
    <x v="4"/>
    <n v="2223.2600000000002"/>
    <n v="40.018680000000003"/>
    <n v="5"/>
    <n v="11116.3"/>
    <x v="8648"/>
    <n v="2.36"/>
    <n v="1578"/>
    <x v="37"/>
    <x v="5"/>
    <x v="5"/>
    <x v="5"/>
    <x v="18"/>
  </r>
  <r>
    <x v="8653"/>
    <x v="3"/>
    <x v="3"/>
    <x v="3"/>
    <x v="0"/>
    <x v="2"/>
    <n v="11639.43"/>
    <n v="209.50973999999999"/>
    <n v="2"/>
    <n v="23278.86"/>
    <x v="8649"/>
    <n v="1.89"/>
    <n v="4648"/>
    <x v="111"/>
    <x v="6"/>
    <x v="6"/>
    <x v="6"/>
    <x v="13"/>
  </r>
  <r>
    <x v="8654"/>
    <x v="3"/>
    <x v="3"/>
    <x v="3"/>
    <x v="1"/>
    <x v="3"/>
    <n v="2605.58"/>
    <n v="46.900439999999996"/>
    <n v="4"/>
    <n v="10422.32"/>
    <x v="8650"/>
    <n v="4.58"/>
    <n v="1527"/>
    <x v="259"/>
    <x v="4"/>
    <x v="4"/>
    <x v="4"/>
    <x v="30"/>
  </r>
  <r>
    <x v="8655"/>
    <x v="8"/>
    <x v="3"/>
    <x v="8"/>
    <x v="1"/>
    <x v="5"/>
    <n v="6197.65"/>
    <n v="111.55769999999998"/>
    <n v="1"/>
    <n v="6197.65"/>
    <x v="8651"/>
    <n v="1.54"/>
    <n v="4865"/>
    <x v="332"/>
    <x v="5"/>
    <x v="5"/>
    <x v="5"/>
    <x v="28"/>
  </r>
  <r>
    <x v="8656"/>
    <x v="6"/>
    <x v="4"/>
    <x v="6"/>
    <x v="1"/>
    <x v="4"/>
    <n v="15962.06"/>
    <n v="287.31707999999998"/>
    <n v="5"/>
    <n v="79810.3"/>
    <x v="8652"/>
    <n v="4.34"/>
    <n v="4550"/>
    <x v="212"/>
    <x v="10"/>
    <x v="10"/>
    <x v="10"/>
    <x v="20"/>
  </r>
  <r>
    <x v="8657"/>
    <x v="1"/>
    <x v="1"/>
    <x v="1"/>
    <x v="0"/>
    <x v="2"/>
    <n v="15953.03"/>
    <n v="287.15454"/>
    <n v="3"/>
    <n v="47859.09"/>
    <x v="8653"/>
    <n v="4.83"/>
    <n v="225"/>
    <x v="68"/>
    <x v="2"/>
    <x v="2"/>
    <x v="2"/>
    <x v="1"/>
  </r>
  <r>
    <x v="8658"/>
    <x v="5"/>
    <x v="1"/>
    <x v="5"/>
    <x v="1"/>
    <x v="0"/>
    <n v="6166.77"/>
    <n v="111.00185999999999"/>
    <n v="2"/>
    <n v="12333.54"/>
    <x v="8654"/>
    <n v="2.62"/>
    <n v="715"/>
    <x v="297"/>
    <x v="7"/>
    <x v="7"/>
    <x v="7"/>
    <x v="0"/>
  </r>
  <r>
    <x v="8659"/>
    <x v="5"/>
    <x v="1"/>
    <x v="5"/>
    <x v="1"/>
    <x v="3"/>
    <n v="6716.88"/>
    <n v="120.90383999999999"/>
    <n v="5"/>
    <n v="33584.400000000001"/>
    <x v="8655"/>
    <n v="3.51"/>
    <n v="3886"/>
    <x v="148"/>
    <x v="2"/>
    <x v="2"/>
    <x v="2"/>
    <x v="6"/>
  </r>
  <r>
    <x v="8660"/>
    <x v="9"/>
    <x v="1"/>
    <x v="9"/>
    <x v="1"/>
    <x v="1"/>
    <n v="15177.54"/>
    <n v="273.19571999999999"/>
    <n v="3"/>
    <n v="45532.62"/>
    <x v="8656"/>
    <n v="4.1900000000000004"/>
    <n v="316"/>
    <x v="149"/>
    <x v="6"/>
    <x v="6"/>
    <x v="6"/>
    <x v="21"/>
  </r>
  <r>
    <x v="8661"/>
    <x v="8"/>
    <x v="3"/>
    <x v="8"/>
    <x v="2"/>
    <x v="1"/>
    <n v="19558.82"/>
    <n v="352.05875999999995"/>
    <n v="3"/>
    <n v="58676.46"/>
    <x v="8657"/>
    <n v="3.27"/>
    <n v="3847"/>
    <x v="228"/>
    <x v="3"/>
    <x v="3"/>
    <x v="3"/>
    <x v="8"/>
  </r>
  <r>
    <x v="8662"/>
    <x v="9"/>
    <x v="1"/>
    <x v="9"/>
    <x v="1"/>
    <x v="2"/>
    <n v="4825.63"/>
    <n v="86.861339999999998"/>
    <n v="5"/>
    <n v="24128.15"/>
    <x v="8658"/>
    <n v="3.14"/>
    <n v="2768"/>
    <x v="162"/>
    <x v="0"/>
    <x v="0"/>
    <x v="0"/>
    <x v="14"/>
  </r>
  <r>
    <x v="8663"/>
    <x v="4"/>
    <x v="0"/>
    <x v="4"/>
    <x v="0"/>
    <x v="2"/>
    <n v="510.32"/>
    <n v="9.1857599999999984"/>
    <n v="4"/>
    <n v="2041.28"/>
    <x v="8659"/>
    <n v="4.74"/>
    <n v="4810"/>
    <x v="74"/>
    <x v="0"/>
    <x v="0"/>
    <x v="0"/>
    <x v="1"/>
  </r>
  <r>
    <x v="8664"/>
    <x v="4"/>
    <x v="0"/>
    <x v="4"/>
    <x v="0"/>
    <x v="2"/>
    <n v="2354.7199999999998"/>
    <n v="42.384959999999992"/>
    <n v="5"/>
    <n v="11773.6"/>
    <x v="8660"/>
    <n v="4.3499999999999996"/>
    <n v="4497"/>
    <x v="126"/>
    <x v="5"/>
    <x v="5"/>
    <x v="5"/>
    <x v="24"/>
  </r>
  <r>
    <x v="8665"/>
    <x v="2"/>
    <x v="2"/>
    <x v="2"/>
    <x v="0"/>
    <x v="1"/>
    <n v="12824.67"/>
    <n v="230.84405999999998"/>
    <n v="3"/>
    <n v="38474.01"/>
    <x v="8661"/>
    <n v="2.65"/>
    <n v="4482"/>
    <x v="252"/>
    <x v="1"/>
    <x v="1"/>
    <x v="1"/>
    <x v="12"/>
  </r>
  <r>
    <x v="8666"/>
    <x v="0"/>
    <x v="0"/>
    <x v="0"/>
    <x v="0"/>
    <x v="0"/>
    <n v="14061.93"/>
    <n v="253.11473999999998"/>
    <n v="4"/>
    <n v="56247.72"/>
    <x v="8662"/>
    <n v="2.16"/>
    <n v="2113"/>
    <x v="229"/>
    <x v="2"/>
    <x v="2"/>
    <x v="2"/>
    <x v="22"/>
  </r>
  <r>
    <x v="8667"/>
    <x v="0"/>
    <x v="0"/>
    <x v="0"/>
    <x v="0"/>
    <x v="3"/>
    <n v="6798.96"/>
    <n v="122.38127999999999"/>
    <n v="4"/>
    <n v="27195.84"/>
    <x v="8663"/>
    <n v="2.0299999999999998"/>
    <n v="413"/>
    <x v="132"/>
    <x v="6"/>
    <x v="6"/>
    <x v="6"/>
    <x v="8"/>
  </r>
  <r>
    <x v="8668"/>
    <x v="6"/>
    <x v="4"/>
    <x v="6"/>
    <x v="0"/>
    <x v="1"/>
    <n v="13487.31"/>
    <n v="242.77157999999997"/>
    <n v="2"/>
    <n v="26974.62"/>
    <x v="8664"/>
    <n v="4.0599999999999996"/>
    <n v="2400"/>
    <x v="238"/>
    <x v="1"/>
    <x v="1"/>
    <x v="1"/>
    <x v="14"/>
  </r>
  <r>
    <x v="8669"/>
    <x v="0"/>
    <x v="0"/>
    <x v="0"/>
    <x v="2"/>
    <x v="2"/>
    <n v="5340.44"/>
    <n v="96.127919999999989"/>
    <n v="4"/>
    <n v="21361.759999999998"/>
    <x v="8665"/>
    <n v="1.94"/>
    <n v="432"/>
    <x v="205"/>
    <x v="1"/>
    <x v="1"/>
    <x v="1"/>
    <x v="27"/>
  </r>
  <r>
    <x v="8670"/>
    <x v="4"/>
    <x v="0"/>
    <x v="4"/>
    <x v="2"/>
    <x v="4"/>
    <n v="17977.78"/>
    <n v="323.60003999999998"/>
    <n v="2"/>
    <n v="35955.56"/>
    <x v="8666"/>
    <n v="4.3899999999999997"/>
    <n v="521"/>
    <x v="81"/>
    <x v="11"/>
    <x v="11"/>
    <x v="11"/>
    <x v="6"/>
  </r>
  <r>
    <x v="8671"/>
    <x v="4"/>
    <x v="0"/>
    <x v="4"/>
    <x v="0"/>
    <x v="0"/>
    <n v="955.33"/>
    <n v="17.19594"/>
    <n v="4"/>
    <n v="3821.32"/>
    <x v="8667"/>
    <n v="1.34"/>
    <n v="1807"/>
    <x v="327"/>
    <x v="4"/>
    <x v="4"/>
    <x v="4"/>
    <x v="5"/>
  </r>
  <r>
    <x v="8672"/>
    <x v="6"/>
    <x v="4"/>
    <x v="6"/>
    <x v="0"/>
    <x v="0"/>
    <n v="15199.22"/>
    <n v="273.58595999999994"/>
    <n v="1"/>
    <n v="15199.22"/>
    <x v="8668"/>
    <n v="2.86"/>
    <n v="619"/>
    <x v="233"/>
    <x v="0"/>
    <x v="0"/>
    <x v="0"/>
    <x v="11"/>
  </r>
  <r>
    <x v="8673"/>
    <x v="2"/>
    <x v="2"/>
    <x v="2"/>
    <x v="2"/>
    <x v="3"/>
    <n v="19854.75"/>
    <n v="357.38549999999998"/>
    <n v="3"/>
    <n v="59564.25"/>
    <x v="8669"/>
    <n v="2.08"/>
    <n v="1219"/>
    <x v="84"/>
    <x v="10"/>
    <x v="10"/>
    <x v="10"/>
    <x v="9"/>
  </r>
  <r>
    <x v="8674"/>
    <x v="0"/>
    <x v="0"/>
    <x v="0"/>
    <x v="2"/>
    <x v="5"/>
    <n v="11101.32"/>
    <n v="199.82375999999999"/>
    <n v="2"/>
    <n v="22202.639999999999"/>
    <x v="8670"/>
    <n v="1.47"/>
    <n v="3611"/>
    <x v="5"/>
    <x v="5"/>
    <x v="5"/>
    <x v="5"/>
    <x v="5"/>
  </r>
  <r>
    <x v="8675"/>
    <x v="7"/>
    <x v="0"/>
    <x v="7"/>
    <x v="0"/>
    <x v="0"/>
    <n v="8454"/>
    <n v="152.172"/>
    <n v="5"/>
    <n v="42270"/>
    <x v="8671"/>
    <n v="2.19"/>
    <n v="3429"/>
    <x v="310"/>
    <x v="2"/>
    <x v="2"/>
    <x v="2"/>
    <x v="25"/>
  </r>
  <r>
    <x v="8676"/>
    <x v="4"/>
    <x v="0"/>
    <x v="4"/>
    <x v="0"/>
    <x v="4"/>
    <n v="16763.82"/>
    <n v="301.74875999999995"/>
    <n v="4"/>
    <n v="67055.28"/>
    <x v="8672"/>
    <n v="4.7699999999999996"/>
    <n v="2218"/>
    <x v="280"/>
    <x v="11"/>
    <x v="11"/>
    <x v="11"/>
    <x v="7"/>
  </r>
  <r>
    <x v="8677"/>
    <x v="1"/>
    <x v="1"/>
    <x v="1"/>
    <x v="0"/>
    <x v="3"/>
    <n v="6169.1"/>
    <n v="111.0438"/>
    <n v="1"/>
    <n v="6169.1"/>
    <x v="8673"/>
    <n v="1.76"/>
    <n v="2025"/>
    <x v="198"/>
    <x v="9"/>
    <x v="9"/>
    <x v="9"/>
    <x v="3"/>
  </r>
  <r>
    <x v="8678"/>
    <x v="1"/>
    <x v="1"/>
    <x v="1"/>
    <x v="2"/>
    <x v="1"/>
    <n v="2823.7"/>
    <n v="50.826599999999992"/>
    <n v="5"/>
    <n v="14118.5"/>
    <x v="8674"/>
    <n v="2.6"/>
    <n v="49"/>
    <x v="65"/>
    <x v="6"/>
    <x v="6"/>
    <x v="6"/>
    <x v="22"/>
  </r>
  <r>
    <x v="8679"/>
    <x v="2"/>
    <x v="2"/>
    <x v="2"/>
    <x v="2"/>
    <x v="0"/>
    <n v="8864.31"/>
    <n v="159.55757999999997"/>
    <n v="3"/>
    <n v="26592.93"/>
    <x v="8675"/>
    <n v="1.84"/>
    <n v="2189"/>
    <x v="194"/>
    <x v="2"/>
    <x v="2"/>
    <x v="2"/>
    <x v="29"/>
  </r>
  <r>
    <x v="8680"/>
    <x v="7"/>
    <x v="0"/>
    <x v="7"/>
    <x v="1"/>
    <x v="2"/>
    <n v="8023.91"/>
    <n v="144.43037999999999"/>
    <n v="5"/>
    <n v="40119.550000000003"/>
    <x v="8676"/>
    <n v="4.3499999999999996"/>
    <n v="1984"/>
    <x v="331"/>
    <x v="8"/>
    <x v="8"/>
    <x v="8"/>
    <x v="2"/>
  </r>
  <r>
    <x v="8681"/>
    <x v="9"/>
    <x v="1"/>
    <x v="9"/>
    <x v="0"/>
    <x v="4"/>
    <n v="3439.09"/>
    <n v="61.903619999999997"/>
    <n v="1"/>
    <n v="3439.09"/>
    <x v="8677"/>
    <n v="4.78"/>
    <n v="1346"/>
    <x v="221"/>
    <x v="7"/>
    <x v="7"/>
    <x v="7"/>
    <x v="11"/>
  </r>
  <r>
    <x v="8682"/>
    <x v="7"/>
    <x v="0"/>
    <x v="7"/>
    <x v="1"/>
    <x v="3"/>
    <n v="16001.51"/>
    <n v="288.02717999999999"/>
    <n v="5"/>
    <n v="80007.55"/>
    <x v="8678"/>
    <n v="4.83"/>
    <n v="3825"/>
    <x v="82"/>
    <x v="7"/>
    <x v="7"/>
    <x v="7"/>
    <x v="4"/>
  </r>
  <r>
    <x v="8683"/>
    <x v="0"/>
    <x v="0"/>
    <x v="0"/>
    <x v="1"/>
    <x v="3"/>
    <n v="10894.39"/>
    <n v="196.09901999999997"/>
    <n v="4"/>
    <n v="43577.56"/>
    <x v="8679"/>
    <n v="2"/>
    <n v="1712"/>
    <x v="278"/>
    <x v="6"/>
    <x v="6"/>
    <x v="6"/>
    <x v="1"/>
  </r>
  <r>
    <x v="8684"/>
    <x v="0"/>
    <x v="0"/>
    <x v="0"/>
    <x v="1"/>
    <x v="0"/>
    <n v="4023.33"/>
    <n v="72.419939999999997"/>
    <n v="5"/>
    <n v="20116.650000000001"/>
    <x v="8680"/>
    <n v="3.34"/>
    <n v="3423"/>
    <x v="255"/>
    <x v="7"/>
    <x v="7"/>
    <x v="7"/>
    <x v="3"/>
  </r>
  <r>
    <x v="8685"/>
    <x v="4"/>
    <x v="0"/>
    <x v="4"/>
    <x v="1"/>
    <x v="0"/>
    <n v="18878.14"/>
    <n v="339.80651999999998"/>
    <n v="1"/>
    <n v="18878.14"/>
    <x v="8681"/>
    <n v="4.8899999999999997"/>
    <n v="2202"/>
    <x v="146"/>
    <x v="4"/>
    <x v="4"/>
    <x v="4"/>
    <x v="28"/>
  </r>
  <r>
    <x v="8686"/>
    <x v="5"/>
    <x v="1"/>
    <x v="5"/>
    <x v="1"/>
    <x v="3"/>
    <n v="126.28"/>
    <n v="2.2730399999999999"/>
    <n v="5"/>
    <n v="631.4"/>
    <x v="8682"/>
    <n v="1.55"/>
    <n v="2562"/>
    <x v="312"/>
    <x v="4"/>
    <x v="4"/>
    <x v="4"/>
    <x v="22"/>
  </r>
  <r>
    <x v="8687"/>
    <x v="0"/>
    <x v="0"/>
    <x v="0"/>
    <x v="1"/>
    <x v="0"/>
    <n v="14782.76"/>
    <n v="266.08967999999999"/>
    <n v="1"/>
    <n v="14782.76"/>
    <x v="8683"/>
    <n v="1.95"/>
    <n v="2423"/>
    <x v="96"/>
    <x v="1"/>
    <x v="1"/>
    <x v="1"/>
    <x v="10"/>
  </r>
  <r>
    <x v="8688"/>
    <x v="5"/>
    <x v="1"/>
    <x v="5"/>
    <x v="0"/>
    <x v="0"/>
    <n v="4537.6099999999997"/>
    <n v="81.676979999999986"/>
    <n v="5"/>
    <n v="22688.05"/>
    <x v="8684"/>
    <n v="1.24"/>
    <n v="416"/>
    <x v="151"/>
    <x v="10"/>
    <x v="10"/>
    <x v="10"/>
    <x v="11"/>
  </r>
  <r>
    <x v="8689"/>
    <x v="0"/>
    <x v="0"/>
    <x v="0"/>
    <x v="1"/>
    <x v="4"/>
    <n v="19095.75"/>
    <n v="343.7235"/>
    <n v="1"/>
    <n v="19095.75"/>
    <x v="8685"/>
    <n v="2.5099999999999998"/>
    <n v="3737"/>
    <x v="199"/>
    <x v="9"/>
    <x v="9"/>
    <x v="9"/>
    <x v="8"/>
  </r>
  <r>
    <x v="8690"/>
    <x v="1"/>
    <x v="1"/>
    <x v="1"/>
    <x v="0"/>
    <x v="1"/>
    <n v="16843.150000000001"/>
    <n v="303.17669999999998"/>
    <n v="2"/>
    <n v="33686.300000000003"/>
    <x v="8686"/>
    <n v="1.68"/>
    <n v="4959"/>
    <x v="53"/>
    <x v="4"/>
    <x v="4"/>
    <x v="4"/>
    <x v="21"/>
  </r>
  <r>
    <x v="8691"/>
    <x v="6"/>
    <x v="4"/>
    <x v="6"/>
    <x v="0"/>
    <x v="2"/>
    <n v="5741.9"/>
    <n v="103.35419999999999"/>
    <n v="5"/>
    <n v="28709.5"/>
    <x v="8687"/>
    <n v="1.62"/>
    <n v="1630"/>
    <x v="72"/>
    <x v="11"/>
    <x v="11"/>
    <x v="11"/>
    <x v="20"/>
  </r>
  <r>
    <x v="8692"/>
    <x v="4"/>
    <x v="0"/>
    <x v="4"/>
    <x v="0"/>
    <x v="0"/>
    <n v="13496.53"/>
    <n v="242.93753999999998"/>
    <n v="5"/>
    <n v="67482.649999999994"/>
    <x v="8688"/>
    <n v="1.38"/>
    <n v="4795"/>
    <x v="230"/>
    <x v="7"/>
    <x v="7"/>
    <x v="7"/>
    <x v="8"/>
  </r>
  <r>
    <x v="8693"/>
    <x v="8"/>
    <x v="3"/>
    <x v="8"/>
    <x v="1"/>
    <x v="2"/>
    <n v="6748.09"/>
    <n v="121.46561999999999"/>
    <n v="1"/>
    <n v="6748.09"/>
    <x v="8689"/>
    <n v="3.62"/>
    <n v="1403"/>
    <x v="174"/>
    <x v="1"/>
    <x v="1"/>
    <x v="1"/>
    <x v="19"/>
  </r>
  <r>
    <x v="8694"/>
    <x v="1"/>
    <x v="1"/>
    <x v="1"/>
    <x v="1"/>
    <x v="1"/>
    <n v="12970.06"/>
    <n v="233.46107999999998"/>
    <n v="3"/>
    <n v="38910.18"/>
    <x v="8690"/>
    <n v="4.3"/>
    <n v="2131"/>
    <x v="219"/>
    <x v="0"/>
    <x v="0"/>
    <x v="0"/>
    <x v="4"/>
  </r>
  <r>
    <x v="8695"/>
    <x v="3"/>
    <x v="3"/>
    <x v="3"/>
    <x v="1"/>
    <x v="1"/>
    <n v="716.39"/>
    <n v="12.895019999999999"/>
    <n v="5"/>
    <n v="3581.95"/>
    <x v="8691"/>
    <n v="2.14"/>
    <n v="3124"/>
    <x v="285"/>
    <x v="9"/>
    <x v="9"/>
    <x v="9"/>
    <x v="10"/>
  </r>
  <r>
    <x v="8696"/>
    <x v="6"/>
    <x v="4"/>
    <x v="6"/>
    <x v="2"/>
    <x v="3"/>
    <n v="18984.89"/>
    <n v="341.72801999999996"/>
    <n v="1"/>
    <n v="18984.89"/>
    <x v="8692"/>
    <n v="4.3600000000000003"/>
    <n v="2245"/>
    <x v="283"/>
    <x v="0"/>
    <x v="0"/>
    <x v="0"/>
    <x v="3"/>
  </r>
  <r>
    <x v="8697"/>
    <x v="6"/>
    <x v="4"/>
    <x v="6"/>
    <x v="0"/>
    <x v="4"/>
    <n v="10701.4"/>
    <n v="192.62519999999998"/>
    <n v="4"/>
    <n v="42805.599999999999"/>
    <x v="8693"/>
    <n v="2.81"/>
    <n v="2595"/>
    <x v="210"/>
    <x v="9"/>
    <x v="9"/>
    <x v="9"/>
    <x v="0"/>
  </r>
  <r>
    <x v="8698"/>
    <x v="0"/>
    <x v="0"/>
    <x v="0"/>
    <x v="2"/>
    <x v="1"/>
    <n v="12963.06"/>
    <n v="233.33507999999998"/>
    <n v="3"/>
    <n v="38889.18"/>
    <x v="8694"/>
    <n v="2.41"/>
    <n v="1001"/>
    <x v="225"/>
    <x v="5"/>
    <x v="5"/>
    <x v="5"/>
    <x v="14"/>
  </r>
  <r>
    <x v="8699"/>
    <x v="9"/>
    <x v="1"/>
    <x v="9"/>
    <x v="2"/>
    <x v="1"/>
    <n v="16285.55"/>
    <n v="293.13989999999995"/>
    <n v="1"/>
    <n v="16285.55"/>
    <x v="8695"/>
    <n v="4.8899999999999997"/>
    <n v="1512"/>
    <x v="108"/>
    <x v="4"/>
    <x v="4"/>
    <x v="4"/>
    <x v="24"/>
  </r>
  <r>
    <x v="8700"/>
    <x v="9"/>
    <x v="1"/>
    <x v="9"/>
    <x v="2"/>
    <x v="2"/>
    <n v="13091.16"/>
    <n v="235.64087999999998"/>
    <n v="1"/>
    <n v="13091.16"/>
    <x v="8696"/>
    <n v="1.42"/>
    <n v="2633"/>
    <x v="44"/>
    <x v="3"/>
    <x v="3"/>
    <x v="3"/>
    <x v="15"/>
  </r>
  <r>
    <x v="8701"/>
    <x v="8"/>
    <x v="3"/>
    <x v="8"/>
    <x v="2"/>
    <x v="3"/>
    <n v="11814.49"/>
    <n v="212.66081999999997"/>
    <n v="2"/>
    <n v="23628.98"/>
    <x v="8697"/>
    <n v="3.11"/>
    <n v="4075"/>
    <x v="72"/>
    <x v="11"/>
    <x v="11"/>
    <x v="11"/>
    <x v="20"/>
  </r>
  <r>
    <x v="8702"/>
    <x v="2"/>
    <x v="2"/>
    <x v="2"/>
    <x v="0"/>
    <x v="1"/>
    <n v="8733.43"/>
    <n v="157.20174"/>
    <n v="4"/>
    <n v="34933.72"/>
    <x v="8698"/>
    <n v="1.31"/>
    <n v="4019"/>
    <x v="280"/>
    <x v="11"/>
    <x v="11"/>
    <x v="11"/>
    <x v="7"/>
  </r>
  <r>
    <x v="8703"/>
    <x v="7"/>
    <x v="0"/>
    <x v="7"/>
    <x v="2"/>
    <x v="5"/>
    <n v="12486.55"/>
    <n v="224.75789999999998"/>
    <n v="3"/>
    <n v="37459.65"/>
    <x v="8699"/>
    <n v="2"/>
    <n v="2409"/>
    <x v="299"/>
    <x v="0"/>
    <x v="0"/>
    <x v="0"/>
    <x v="13"/>
  </r>
  <r>
    <x v="8704"/>
    <x v="9"/>
    <x v="1"/>
    <x v="9"/>
    <x v="2"/>
    <x v="0"/>
    <n v="6489.26"/>
    <n v="116.80668"/>
    <n v="1"/>
    <n v="6489.26"/>
    <x v="8700"/>
    <n v="4.54"/>
    <n v="2780"/>
    <x v="42"/>
    <x v="11"/>
    <x v="11"/>
    <x v="11"/>
    <x v="23"/>
  </r>
  <r>
    <x v="8705"/>
    <x v="5"/>
    <x v="1"/>
    <x v="5"/>
    <x v="2"/>
    <x v="4"/>
    <n v="3851.88"/>
    <n v="69.333839999999995"/>
    <n v="1"/>
    <n v="3851.88"/>
    <x v="8701"/>
    <n v="1.58"/>
    <n v="3868"/>
    <x v="164"/>
    <x v="8"/>
    <x v="8"/>
    <x v="8"/>
    <x v="0"/>
  </r>
  <r>
    <x v="8706"/>
    <x v="0"/>
    <x v="0"/>
    <x v="0"/>
    <x v="0"/>
    <x v="3"/>
    <n v="11675.03"/>
    <n v="210.15054000000001"/>
    <n v="1"/>
    <n v="11675.03"/>
    <x v="8702"/>
    <n v="3.85"/>
    <n v="1806"/>
    <x v="48"/>
    <x v="6"/>
    <x v="6"/>
    <x v="6"/>
    <x v="27"/>
  </r>
  <r>
    <x v="8707"/>
    <x v="5"/>
    <x v="1"/>
    <x v="5"/>
    <x v="0"/>
    <x v="3"/>
    <n v="13778.51"/>
    <n v="248.01317999999998"/>
    <n v="2"/>
    <n v="27557.02"/>
    <x v="8703"/>
    <n v="1.8"/>
    <n v="1320"/>
    <x v="319"/>
    <x v="3"/>
    <x v="3"/>
    <x v="3"/>
    <x v="14"/>
  </r>
  <r>
    <x v="8708"/>
    <x v="9"/>
    <x v="1"/>
    <x v="9"/>
    <x v="2"/>
    <x v="1"/>
    <n v="5526.71"/>
    <n v="99.480779999999996"/>
    <n v="3"/>
    <n v="16580.13"/>
    <x v="8704"/>
    <n v="2.56"/>
    <n v="3970"/>
    <x v="109"/>
    <x v="11"/>
    <x v="11"/>
    <x v="11"/>
    <x v="11"/>
  </r>
  <r>
    <x v="8709"/>
    <x v="0"/>
    <x v="0"/>
    <x v="0"/>
    <x v="0"/>
    <x v="2"/>
    <n v="14199.89"/>
    <n v="255.59801999999996"/>
    <n v="3"/>
    <n v="42599.67"/>
    <x v="8705"/>
    <n v="4.01"/>
    <n v="1594"/>
    <x v="266"/>
    <x v="10"/>
    <x v="10"/>
    <x v="10"/>
    <x v="24"/>
  </r>
  <r>
    <x v="8710"/>
    <x v="5"/>
    <x v="1"/>
    <x v="5"/>
    <x v="0"/>
    <x v="2"/>
    <n v="14041.71"/>
    <n v="252.75077999999996"/>
    <n v="4"/>
    <n v="56166.84"/>
    <x v="8706"/>
    <n v="1.81"/>
    <n v="3136"/>
    <x v="122"/>
    <x v="7"/>
    <x v="7"/>
    <x v="7"/>
    <x v="1"/>
  </r>
  <r>
    <x v="8711"/>
    <x v="4"/>
    <x v="0"/>
    <x v="4"/>
    <x v="0"/>
    <x v="1"/>
    <n v="6001.97"/>
    <n v="108.03546"/>
    <n v="5"/>
    <n v="30009.85"/>
    <x v="8707"/>
    <n v="3.79"/>
    <n v="2697"/>
    <x v="276"/>
    <x v="5"/>
    <x v="5"/>
    <x v="5"/>
    <x v="4"/>
  </r>
  <r>
    <x v="8712"/>
    <x v="2"/>
    <x v="2"/>
    <x v="2"/>
    <x v="2"/>
    <x v="0"/>
    <n v="8494.39"/>
    <n v="152.89901999999998"/>
    <n v="3"/>
    <n v="25483.17"/>
    <x v="8708"/>
    <n v="1.65"/>
    <n v="305"/>
    <x v="33"/>
    <x v="0"/>
    <x v="0"/>
    <x v="0"/>
    <x v="9"/>
  </r>
  <r>
    <x v="8713"/>
    <x v="3"/>
    <x v="3"/>
    <x v="3"/>
    <x v="1"/>
    <x v="5"/>
    <n v="461.52"/>
    <n v="8.3073599999999992"/>
    <n v="1"/>
    <n v="461.52"/>
    <x v="8709"/>
    <n v="2.2599999999999998"/>
    <n v="1408"/>
    <x v="88"/>
    <x v="7"/>
    <x v="7"/>
    <x v="7"/>
    <x v="23"/>
  </r>
  <r>
    <x v="8714"/>
    <x v="3"/>
    <x v="3"/>
    <x v="3"/>
    <x v="1"/>
    <x v="2"/>
    <n v="2451.83"/>
    <n v="44.132939999999998"/>
    <n v="5"/>
    <n v="12259.15"/>
    <x v="8710"/>
    <n v="3.86"/>
    <n v="4153"/>
    <x v="262"/>
    <x v="11"/>
    <x v="11"/>
    <x v="11"/>
    <x v="26"/>
  </r>
  <r>
    <x v="8715"/>
    <x v="3"/>
    <x v="3"/>
    <x v="3"/>
    <x v="1"/>
    <x v="4"/>
    <n v="3244.55"/>
    <n v="58.401899999999998"/>
    <n v="4"/>
    <n v="12978.2"/>
    <x v="8711"/>
    <n v="1.1399999999999999"/>
    <n v="4912"/>
    <x v="288"/>
    <x v="4"/>
    <x v="4"/>
    <x v="4"/>
    <x v="14"/>
  </r>
  <r>
    <x v="8716"/>
    <x v="8"/>
    <x v="3"/>
    <x v="8"/>
    <x v="2"/>
    <x v="0"/>
    <n v="18939.27"/>
    <n v="340.90685999999999"/>
    <n v="1"/>
    <n v="18939.27"/>
    <x v="8712"/>
    <n v="1.1399999999999999"/>
    <n v="2482"/>
    <x v="58"/>
    <x v="10"/>
    <x v="10"/>
    <x v="10"/>
    <x v="21"/>
  </r>
  <r>
    <x v="8717"/>
    <x v="4"/>
    <x v="0"/>
    <x v="4"/>
    <x v="0"/>
    <x v="0"/>
    <n v="7554.47"/>
    <n v="135.98045999999999"/>
    <n v="1"/>
    <n v="7554.47"/>
    <x v="8713"/>
    <n v="4.74"/>
    <n v="4939"/>
    <x v="227"/>
    <x v="5"/>
    <x v="5"/>
    <x v="5"/>
    <x v="0"/>
  </r>
  <r>
    <x v="8718"/>
    <x v="9"/>
    <x v="1"/>
    <x v="9"/>
    <x v="0"/>
    <x v="3"/>
    <n v="14913.32"/>
    <n v="268.43975999999998"/>
    <n v="4"/>
    <n v="59653.279999999999"/>
    <x v="8714"/>
    <n v="2.39"/>
    <n v="3369"/>
    <x v="110"/>
    <x v="8"/>
    <x v="8"/>
    <x v="8"/>
    <x v="10"/>
  </r>
  <r>
    <x v="8719"/>
    <x v="5"/>
    <x v="1"/>
    <x v="5"/>
    <x v="2"/>
    <x v="1"/>
    <n v="10482.9"/>
    <n v="188.69219999999999"/>
    <n v="1"/>
    <n v="10482.9"/>
    <x v="8715"/>
    <n v="4.12"/>
    <n v="2357"/>
    <x v="28"/>
    <x v="7"/>
    <x v="7"/>
    <x v="7"/>
    <x v="5"/>
  </r>
  <r>
    <x v="8720"/>
    <x v="3"/>
    <x v="3"/>
    <x v="3"/>
    <x v="0"/>
    <x v="2"/>
    <n v="17122.7"/>
    <n v="308.20859999999999"/>
    <n v="2"/>
    <n v="34245.4"/>
    <x v="8716"/>
    <n v="1.93"/>
    <n v="1029"/>
    <x v="357"/>
    <x v="9"/>
    <x v="9"/>
    <x v="9"/>
    <x v="4"/>
  </r>
  <r>
    <x v="8721"/>
    <x v="4"/>
    <x v="0"/>
    <x v="4"/>
    <x v="2"/>
    <x v="3"/>
    <n v="7310.2"/>
    <n v="131.58359999999999"/>
    <n v="5"/>
    <n v="36551"/>
    <x v="8717"/>
    <n v="4.96"/>
    <n v="4156"/>
    <x v="218"/>
    <x v="11"/>
    <x v="11"/>
    <x v="11"/>
    <x v="10"/>
  </r>
  <r>
    <x v="8722"/>
    <x v="7"/>
    <x v="0"/>
    <x v="7"/>
    <x v="0"/>
    <x v="4"/>
    <n v="16306.9"/>
    <n v="293.52419999999995"/>
    <n v="3"/>
    <n v="48920.7"/>
    <x v="8718"/>
    <n v="2.0499999999999998"/>
    <n v="2716"/>
    <x v="251"/>
    <x v="4"/>
    <x v="4"/>
    <x v="4"/>
    <x v="15"/>
  </r>
  <r>
    <x v="8723"/>
    <x v="4"/>
    <x v="0"/>
    <x v="4"/>
    <x v="2"/>
    <x v="4"/>
    <n v="17301.810000000001"/>
    <n v="311.43257999999997"/>
    <n v="2"/>
    <n v="34603.620000000003"/>
    <x v="8719"/>
    <n v="4.12"/>
    <n v="1530"/>
    <x v="110"/>
    <x v="8"/>
    <x v="8"/>
    <x v="8"/>
    <x v="10"/>
  </r>
  <r>
    <x v="8724"/>
    <x v="9"/>
    <x v="1"/>
    <x v="9"/>
    <x v="0"/>
    <x v="5"/>
    <n v="10844.73"/>
    <n v="195.20513999999997"/>
    <n v="3"/>
    <n v="32534.19"/>
    <x v="8720"/>
    <n v="2.86"/>
    <n v="4434"/>
    <x v="196"/>
    <x v="1"/>
    <x v="1"/>
    <x v="1"/>
    <x v="11"/>
  </r>
  <r>
    <x v="8725"/>
    <x v="1"/>
    <x v="1"/>
    <x v="1"/>
    <x v="0"/>
    <x v="0"/>
    <n v="10040.290000000001"/>
    <n v="180.72522000000001"/>
    <n v="5"/>
    <n v="50201.45"/>
    <x v="8721"/>
    <n v="4.7"/>
    <n v="3488"/>
    <x v="52"/>
    <x v="3"/>
    <x v="3"/>
    <x v="3"/>
    <x v="24"/>
  </r>
  <r>
    <x v="8726"/>
    <x v="7"/>
    <x v="0"/>
    <x v="7"/>
    <x v="0"/>
    <x v="4"/>
    <n v="16687.21"/>
    <n v="300.36977999999993"/>
    <n v="5"/>
    <n v="83436.05"/>
    <x v="8722"/>
    <n v="2.5499999999999998"/>
    <n v="948"/>
    <x v="171"/>
    <x v="5"/>
    <x v="5"/>
    <x v="5"/>
    <x v="23"/>
  </r>
  <r>
    <x v="8727"/>
    <x v="2"/>
    <x v="2"/>
    <x v="2"/>
    <x v="2"/>
    <x v="4"/>
    <n v="1061.32"/>
    <n v="19.103759999999998"/>
    <n v="5"/>
    <n v="5306.6"/>
    <x v="8723"/>
    <n v="1.47"/>
    <n v="3912"/>
    <x v="98"/>
    <x v="8"/>
    <x v="8"/>
    <x v="8"/>
    <x v="19"/>
  </r>
  <r>
    <x v="8728"/>
    <x v="9"/>
    <x v="1"/>
    <x v="9"/>
    <x v="1"/>
    <x v="2"/>
    <n v="19390.79"/>
    <n v="349.03422"/>
    <n v="5"/>
    <n v="96953.95"/>
    <x v="8724"/>
    <n v="3.99"/>
    <n v="3824"/>
    <x v="314"/>
    <x v="10"/>
    <x v="10"/>
    <x v="10"/>
    <x v="26"/>
  </r>
  <r>
    <x v="8729"/>
    <x v="0"/>
    <x v="0"/>
    <x v="0"/>
    <x v="2"/>
    <x v="3"/>
    <n v="6934.41"/>
    <n v="124.81937999999998"/>
    <n v="4"/>
    <n v="27737.64"/>
    <x v="8725"/>
    <n v="3.29"/>
    <n v="1927"/>
    <x v="146"/>
    <x v="4"/>
    <x v="4"/>
    <x v="4"/>
    <x v="28"/>
  </r>
  <r>
    <x v="8730"/>
    <x v="8"/>
    <x v="3"/>
    <x v="8"/>
    <x v="2"/>
    <x v="0"/>
    <n v="11793.95"/>
    <n v="212.2911"/>
    <n v="2"/>
    <n v="23587.9"/>
    <x v="8726"/>
    <n v="3.83"/>
    <n v="4814"/>
    <x v="286"/>
    <x v="5"/>
    <x v="5"/>
    <x v="5"/>
    <x v="10"/>
  </r>
  <r>
    <x v="8731"/>
    <x v="3"/>
    <x v="3"/>
    <x v="3"/>
    <x v="1"/>
    <x v="1"/>
    <n v="12163.44"/>
    <n v="218.94191999999998"/>
    <n v="3"/>
    <n v="36490.32"/>
    <x v="8727"/>
    <n v="2.5299999999999998"/>
    <n v="1952"/>
    <x v="39"/>
    <x v="1"/>
    <x v="1"/>
    <x v="1"/>
    <x v="15"/>
  </r>
  <r>
    <x v="8732"/>
    <x v="6"/>
    <x v="4"/>
    <x v="6"/>
    <x v="2"/>
    <x v="5"/>
    <n v="6343.47"/>
    <n v="114.18245999999999"/>
    <n v="5"/>
    <n v="31717.35"/>
    <x v="8728"/>
    <n v="3.8"/>
    <n v="569"/>
    <x v="14"/>
    <x v="3"/>
    <x v="3"/>
    <x v="3"/>
    <x v="0"/>
  </r>
  <r>
    <x v="8733"/>
    <x v="0"/>
    <x v="0"/>
    <x v="0"/>
    <x v="1"/>
    <x v="2"/>
    <n v="16685.62"/>
    <n v="300.34115999999995"/>
    <n v="1"/>
    <n v="16685.62"/>
    <x v="8729"/>
    <n v="3.1"/>
    <n v="2317"/>
    <x v="342"/>
    <x v="11"/>
    <x v="11"/>
    <x v="11"/>
    <x v="15"/>
  </r>
  <r>
    <x v="8734"/>
    <x v="7"/>
    <x v="0"/>
    <x v="7"/>
    <x v="0"/>
    <x v="1"/>
    <n v="3586.27"/>
    <n v="64.552859999999995"/>
    <n v="1"/>
    <n v="3586.27"/>
    <x v="8730"/>
    <n v="2.0299999999999998"/>
    <n v="4085"/>
    <x v="130"/>
    <x v="4"/>
    <x v="4"/>
    <x v="4"/>
    <x v="16"/>
  </r>
  <r>
    <x v="8735"/>
    <x v="9"/>
    <x v="1"/>
    <x v="9"/>
    <x v="0"/>
    <x v="5"/>
    <n v="18837.009999999998"/>
    <n v="339.06617999999992"/>
    <n v="1"/>
    <n v="18837.009999999998"/>
    <x v="8731"/>
    <n v="1.71"/>
    <n v="1010"/>
    <x v="185"/>
    <x v="0"/>
    <x v="0"/>
    <x v="0"/>
    <x v="6"/>
  </r>
  <r>
    <x v="8736"/>
    <x v="4"/>
    <x v="0"/>
    <x v="4"/>
    <x v="1"/>
    <x v="2"/>
    <n v="2442.59"/>
    <n v="43.966619999999999"/>
    <n v="1"/>
    <n v="2442.59"/>
    <x v="8732"/>
    <n v="1.79"/>
    <n v="1429"/>
    <x v="213"/>
    <x v="3"/>
    <x v="3"/>
    <x v="3"/>
    <x v="12"/>
  </r>
  <r>
    <x v="8737"/>
    <x v="0"/>
    <x v="0"/>
    <x v="0"/>
    <x v="0"/>
    <x v="4"/>
    <n v="4839.8999999999996"/>
    <n v="87.118199999999987"/>
    <n v="5"/>
    <n v="24199.5"/>
    <x v="8733"/>
    <n v="2.13"/>
    <n v="3081"/>
    <x v="126"/>
    <x v="5"/>
    <x v="5"/>
    <x v="5"/>
    <x v="24"/>
  </r>
  <r>
    <x v="8738"/>
    <x v="2"/>
    <x v="2"/>
    <x v="2"/>
    <x v="0"/>
    <x v="3"/>
    <n v="5024.8100000000004"/>
    <n v="90.446579999999997"/>
    <n v="3"/>
    <n v="15074.43"/>
    <x v="8734"/>
    <n v="4.16"/>
    <n v="1713"/>
    <x v="259"/>
    <x v="4"/>
    <x v="4"/>
    <x v="4"/>
    <x v="30"/>
  </r>
  <r>
    <x v="8739"/>
    <x v="0"/>
    <x v="0"/>
    <x v="0"/>
    <x v="0"/>
    <x v="5"/>
    <n v="14063.2"/>
    <n v="253.13759999999999"/>
    <n v="5"/>
    <n v="70316"/>
    <x v="8735"/>
    <n v="1.59"/>
    <n v="2349"/>
    <x v="245"/>
    <x v="0"/>
    <x v="0"/>
    <x v="0"/>
    <x v="18"/>
  </r>
  <r>
    <x v="8740"/>
    <x v="2"/>
    <x v="2"/>
    <x v="2"/>
    <x v="0"/>
    <x v="4"/>
    <n v="1178.82"/>
    <n v="21.218759999999996"/>
    <n v="3"/>
    <n v="3536.46"/>
    <x v="8736"/>
    <n v="4.45"/>
    <n v="2708"/>
    <x v="228"/>
    <x v="3"/>
    <x v="3"/>
    <x v="3"/>
    <x v="8"/>
  </r>
  <r>
    <x v="8741"/>
    <x v="0"/>
    <x v="0"/>
    <x v="0"/>
    <x v="1"/>
    <x v="1"/>
    <n v="17927.13"/>
    <n v="322.68833999999998"/>
    <n v="2"/>
    <n v="35854.26"/>
    <x v="8737"/>
    <n v="4.68"/>
    <n v="3286"/>
    <x v="217"/>
    <x v="10"/>
    <x v="10"/>
    <x v="10"/>
    <x v="22"/>
  </r>
  <r>
    <x v="8742"/>
    <x v="1"/>
    <x v="1"/>
    <x v="1"/>
    <x v="2"/>
    <x v="3"/>
    <n v="14135.26"/>
    <n v="254.43467999999999"/>
    <n v="4"/>
    <n v="56541.04"/>
    <x v="8738"/>
    <n v="3.56"/>
    <n v="341"/>
    <x v="63"/>
    <x v="9"/>
    <x v="9"/>
    <x v="9"/>
    <x v="6"/>
  </r>
  <r>
    <x v="8743"/>
    <x v="5"/>
    <x v="1"/>
    <x v="5"/>
    <x v="0"/>
    <x v="4"/>
    <n v="10820.62"/>
    <n v="194.77116000000001"/>
    <n v="3"/>
    <n v="32461.86"/>
    <x v="8739"/>
    <n v="1.52"/>
    <n v="3061"/>
    <x v="339"/>
    <x v="11"/>
    <x v="11"/>
    <x v="11"/>
    <x v="12"/>
  </r>
  <r>
    <x v="8744"/>
    <x v="2"/>
    <x v="2"/>
    <x v="2"/>
    <x v="1"/>
    <x v="4"/>
    <n v="12640.26"/>
    <n v="227.52467999999999"/>
    <n v="3"/>
    <n v="37920.78"/>
    <x v="8740"/>
    <n v="3.26"/>
    <n v="1441"/>
    <x v="48"/>
    <x v="6"/>
    <x v="6"/>
    <x v="6"/>
    <x v="27"/>
  </r>
  <r>
    <x v="8745"/>
    <x v="7"/>
    <x v="0"/>
    <x v="7"/>
    <x v="1"/>
    <x v="3"/>
    <n v="5016.79"/>
    <n v="90.302219999999991"/>
    <n v="5"/>
    <n v="25083.95"/>
    <x v="8741"/>
    <n v="3.64"/>
    <n v="2548"/>
    <x v="228"/>
    <x v="3"/>
    <x v="3"/>
    <x v="3"/>
    <x v="8"/>
  </r>
  <r>
    <x v="8746"/>
    <x v="7"/>
    <x v="0"/>
    <x v="7"/>
    <x v="0"/>
    <x v="3"/>
    <n v="12711.7"/>
    <n v="228.81059999999999"/>
    <n v="3"/>
    <n v="38135.1"/>
    <x v="8742"/>
    <n v="1.38"/>
    <n v="1471"/>
    <x v="339"/>
    <x v="11"/>
    <x v="11"/>
    <x v="11"/>
    <x v="12"/>
  </r>
  <r>
    <x v="8747"/>
    <x v="9"/>
    <x v="1"/>
    <x v="9"/>
    <x v="1"/>
    <x v="5"/>
    <n v="18961.38"/>
    <n v="341.30484000000001"/>
    <n v="2"/>
    <n v="37922.76"/>
    <x v="8743"/>
    <n v="1.23"/>
    <n v="166"/>
    <x v="262"/>
    <x v="11"/>
    <x v="11"/>
    <x v="11"/>
    <x v="26"/>
  </r>
  <r>
    <x v="8748"/>
    <x v="1"/>
    <x v="1"/>
    <x v="1"/>
    <x v="2"/>
    <x v="1"/>
    <n v="848.03"/>
    <n v="15.264539999999998"/>
    <n v="5"/>
    <n v="4240.1499999999996"/>
    <x v="8744"/>
    <n v="1.61"/>
    <n v="924"/>
    <x v="352"/>
    <x v="3"/>
    <x v="3"/>
    <x v="3"/>
    <x v="2"/>
  </r>
  <r>
    <x v="8749"/>
    <x v="7"/>
    <x v="0"/>
    <x v="7"/>
    <x v="0"/>
    <x v="1"/>
    <n v="15485.34"/>
    <n v="278.73611999999997"/>
    <n v="3"/>
    <n v="46456.02"/>
    <x v="8745"/>
    <n v="1.6"/>
    <n v="2177"/>
    <x v="141"/>
    <x v="0"/>
    <x v="0"/>
    <x v="0"/>
    <x v="27"/>
  </r>
  <r>
    <x v="8750"/>
    <x v="6"/>
    <x v="4"/>
    <x v="6"/>
    <x v="1"/>
    <x v="2"/>
    <n v="9377.66"/>
    <n v="168.79787999999999"/>
    <n v="4"/>
    <n v="37510.639999999999"/>
    <x v="8746"/>
    <n v="1.92"/>
    <n v="656"/>
    <x v="152"/>
    <x v="3"/>
    <x v="3"/>
    <x v="3"/>
    <x v="30"/>
  </r>
  <r>
    <x v="8751"/>
    <x v="2"/>
    <x v="2"/>
    <x v="2"/>
    <x v="0"/>
    <x v="0"/>
    <n v="12066.83"/>
    <n v="217.20293999999998"/>
    <n v="1"/>
    <n v="12066.83"/>
    <x v="8747"/>
    <n v="1.02"/>
    <n v="4254"/>
    <x v="58"/>
    <x v="10"/>
    <x v="10"/>
    <x v="10"/>
    <x v="21"/>
  </r>
  <r>
    <x v="8752"/>
    <x v="2"/>
    <x v="2"/>
    <x v="2"/>
    <x v="2"/>
    <x v="0"/>
    <n v="12811.76"/>
    <n v="230.61167999999998"/>
    <n v="1"/>
    <n v="12811.76"/>
    <x v="8748"/>
    <n v="4.45"/>
    <n v="898"/>
    <x v="276"/>
    <x v="5"/>
    <x v="5"/>
    <x v="5"/>
    <x v="4"/>
  </r>
  <r>
    <x v="8753"/>
    <x v="0"/>
    <x v="0"/>
    <x v="0"/>
    <x v="0"/>
    <x v="0"/>
    <n v="13153.97"/>
    <n v="236.77145999999996"/>
    <n v="5"/>
    <n v="65769.850000000006"/>
    <x v="8749"/>
    <n v="1.1000000000000001"/>
    <n v="4928"/>
    <x v="106"/>
    <x v="3"/>
    <x v="3"/>
    <x v="3"/>
    <x v="1"/>
  </r>
  <r>
    <x v="8754"/>
    <x v="0"/>
    <x v="0"/>
    <x v="0"/>
    <x v="0"/>
    <x v="2"/>
    <n v="2269.69"/>
    <n v="40.854419999999998"/>
    <n v="5"/>
    <n v="11348.45"/>
    <x v="8750"/>
    <n v="1.75"/>
    <n v="2654"/>
    <x v="147"/>
    <x v="4"/>
    <x v="4"/>
    <x v="4"/>
    <x v="23"/>
  </r>
  <r>
    <x v="8755"/>
    <x v="7"/>
    <x v="0"/>
    <x v="7"/>
    <x v="2"/>
    <x v="5"/>
    <n v="6398.15"/>
    <n v="115.16669999999999"/>
    <n v="2"/>
    <n v="12796.3"/>
    <x v="8751"/>
    <n v="3.28"/>
    <n v="147"/>
    <x v="2"/>
    <x v="2"/>
    <x v="2"/>
    <x v="2"/>
    <x v="2"/>
  </r>
  <r>
    <x v="8756"/>
    <x v="7"/>
    <x v="0"/>
    <x v="7"/>
    <x v="1"/>
    <x v="2"/>
    <n v="18463.830000000002"/>
    <n v="332.34894000000003"/>
    <n v="3"/>
    <n v="55391.49"/>
    <x v="8752"/>
    <n v="2.92"/>
    <n v="2457"/>
    <x v="16"/>
    <x v="2"/>
    <x v="2"/>
    <x v="2"/>
    <x v="12"/>
  </r>
  <r>
    <x v="8757"/>
    <x v="4"/>
    <x v="0"/>
    <x v="4"/>
    <x v="1"/>
    <x v="0"/>
    <n v="14147.88"/>
    <n v="254.66183999999996"/>
    <n v="1"/>
    <n v="14147.88"/>
    <x v="8753"/>
    <n v="1.19"/>
    <n v="1448"/>
    <x v="344"/>
    <x v="7"/>
    <x v="7"/>
    <x v="7"/>
    <x v="14"/>
  </r>
  <r>
    <x v="8758"/>
    <x v="5"/>
    <x v="1"/>
    <x v="5"/>
    <x v="0"/>
    <x v="3"/>
    <n v="6130.46"/>
    <n v="110.34827999999999"/>
    <n v="5"/>
    <n v="30652.3"/>
    <x v="8754"/>
    <n v="2.86"/>
    <n v="4119"/>
    <x v="97"/>
    <x v="0"/>
    <x v="0"/>
    <x v="0"/>
    <x v="28"/>
  </r>
  <r>
    <x v="8759"/>
    <x v="3"/>
    <x v="3"/>
    <x v="3"/>
    <x v="1"/>
    <x v="3"/>
    <n v="1272.43"/>
    <n v="22.903739999999999"/>
    <n v="2"/>
    <n v="2544.86"/>
    <x v="8755"/>
    <n v="2.7"/>
    <n v="14"/>
    <x v="42"/>
    <x v="11"/>
    <x v="11"/>
    <x v="11"/>
    <x v="23"/>
  </r>
  <r>
    <x v="8760"/>
    <x v="8"/>
    <x v="3"/>
    <x v="8"/>
    <x v="2"/>
    <x v="2"/>
    <n v="1120.6300000000001"/>
    <n v="20.171340000000001"/>
    <n v="2"/>
    <n v="2241.2600000000002"/>
    <x v="8756"/>
    <n v="4.8899999999999997"/>
    <n v="3256"/>
    <x v="4"/>
    <x v="4"/>
    <x v="4"/>
    <x v="4"/>
    <x v="4"/>
  </r>
  <r>
    <x v="8761"/>
    <x v="4"/>
    <x v="0"/>
    <x v="4"/>
    <x v="0"/>
    <x v="5"/>
    <n v="7391.86"/>
    <n v="133.05347999999998"/>
    <n v="2"/>
    <n v="14783.72"/>
    <x v="8757"/>
    <n v="2.3199999999999998"/>
    <n v="1341"/>
    <x v="287"/>
    <x v="6"/>
    <x v="6"/>
    <x v="6"/>
    <x v="12"/>
  </r>
  <r>
    <x v="8762"/>
    <x v="8"/>
    <x v="3"/>
    <x v="8"/>
    <x v="0"/>
    <x v="0"/>
    <n v="17908.88"/>
    <n v="322.35984000000002"/>
    <n v="2"/>
    <n v="35817.760000000002"/>
    <x v="8758"/>
    <n v="4.26"/>
    <n v="4145"/>
    <x v="225"/>
    <x v="5"/>
    <x v="5"/>
    <x v="5"/>
    <x v="14"/>
  </r>
  <r>
    <x v="8763"/>
    <x v="2"/>
    <x v="2"/>
    <x v="2"/>
    <x v="1"/>
    <x v="1"/>
    <n v="11675.49"/>
    <n v="210.15881999999999"/>
    <n v="3"/>
    <n v="35026.47"/>
    <x v="8759"/>
    <n v="3.47"/>
    <n v="3257"/>
    <x v="45"/>
    <x v="0"/>
    <x v="0"/>
    <x v="0"/>
    <x v="15"/>
  </r>
  <r>
    <x v="8764"/>
    <x v="0"/>
    <x v="0"/>
    <x v="0"/>
    <x v="1"/>
    <x v="3"/>
    <n v="15848.86"/>
    <n v="285.27947999999998"/>
    <n v="2"/>
    <n v="31697.72"/>
    <x v="8760"/>
    <n v="4.1500000000000004"/>
    <n v="3186"/>
    <x v="205"/>
    <x v="1"/>
    <x v="1"/>
    <x v="1"/>
    <x v="27"/>
  </r>
  <r>
    <x v="8765"/>
    <x v="1"/>
    <x v="1"/>
    <x v="1"/>
    <x v="0"/>
    <x v="2"/>
    <n v="13191.46"/>
    <n v="237.44627999999997"/>
    <n v="5"/>
    <n v="65957.3"/>
    <x v="8761"/>
    <n v="3.92"/>
    <n v="4499"/>
    <x v="43"/>
    <x v="6"/>
    <x v="6"/>
    <x v="6"/>
    <x v="24"/>
  </r>
  <r>
    <x v="8766"/>
    <x v="2"/>
    <x v="2"/>
    <x v="2"/>
    <x v="1"/>
    <x v="5"/>
    <n v="7017.09"/>
    <n v="126.30762"/>
    <n v="2"/>
    <n v="14034.18"/>
    <x v="8762"/>
    <n v="4.13"/>
    <n v="1487"/>
    <x v="134"/>
    <x v="8"/>
    <x v="8"/>
    <x v="8"/>
    <x v="23"/>
  </r>
  <r>
    <x v="8767"/>
    <x v="6"/>
    <x v="4"/>
    <x v="6"/>
    <x v="2"/>
    <x v="0"/>
    <n v="1768.11"/>
    <n v="31.825979999999994"/>
    <n v="2"/>
    <n v="3536.22"/>
    <x v="8763"/>
    <n v="2.1800000000000002"/>
    <n v="2854"/>
    <x v="148"/>
    <x v="2"/>
    <x v="2"/>
    <x v="2"/>
    <x v="6"/>
  </r>
  <r>
    <x v="8768"/>
    <x v="6"/>
    <x v="4"/>
    <x v="6"/>
    <x v="0"/>
    <x v="3"/>
    <n v="5611.96"/>
    <n v="101.01527999999999"/>
    <n v="1"/>
    <n v="5611.96"/>
    <x v="8764"/>
    <n v="2.08"/>
    <n v="3474"/>
    <x v="65"/>
    <x v="6"/>
    <x v="6"/>
    <x v="6"/>
    <x v="22"/>
  </r>
  <r>
    <x v="8769"/>
    <x v="6"/>
    <x v="4"/>
    <x v="6"/>
    <x v="0"/>
    <x v="3"/>
    <n v="583.33000000000004"/>
    <n v="10.49994"/>
    <n v="3"/>
    <n v="1749.99"/>
    <x v="8765"/>
    <n v="1.61"/>
    <n v="1972"/>
    <x v="229"/>
    <x v="2"/>
    <x v="2"/>
    <x v="2"/>
    <x v="22"/>
  </r>
  <r>
    <x v="8770"/>
    <x v="8"/>
    <x v="3"/>
    <x v="8"/>
    <x v="0"/>
    <x v="2"/>
    <n v="201.01"/>
    <n v="3.6181799999999997"/>
    <n v="3"/>
    <n v="603.03"/>
    <x v="8766"/>
    <n v="1.74"/>
    <n v="3021"/>
    <x v="99"/>
    <x v="9"/>
    <x v="9"/>
    <x v="9"/>
    <x v="20"/>
  </r>
  <r>
    <x v="8771"/>
    <x v="8"/>
    <x v="3"/>
    <x v="8"/>
    <x v="0"/>
    <x v="3"/>
    <n v="3102.42"/>
    <n v="55.843559999999997"/>
    <n v="1"/>
    <n v="3102.42"/>
    <x v="8767"/>
    <n v="2.4"/>
    <n v="4778"/>
    <x v="60"/>
    <x v="4"/>
    <x v="4"/>
    <x v="4"/>
    <x v="9"/>
  </r>
  <r>
    <x v="8772"/>
    <x v="4"/>
    <x v="0"/>
    <x v="4"/>
    <x v="0"/>
    <x v="5"/>
    <n v="9121.9599999999991"/>
    <n v="164.19527999999997"/>
    <n v="2"/>
    <n v="18243.919999999998"/>
    <x v="8768"/>
    <n v="4.1100000000000003"/>
    <n v="1522"/>
    <x v="332"/>
    <x v="5"/>
    <x v="5"/>
    <x v="5"/>
    <x v="28"/>
  </r>
  <r>
    <x v="8773"/>
    <x v="5"/>
    <x v="1"/>
    <x v="5"/>
    <x v="2"/>
    <x v="5"/>
    <n v="10983.63"/>
    <n v="197.70533999999998"/>
    <n v="3"/>
    <n v="32950.89"/>
    <x v="8769"/>
    <n v="2.41"/>
    <n v="1678"/>
    <x v="32"/>
    <x v="7"/>
    <x v="7"/>
    <x v="7"/>
    <x v="18"/>
  </r>
  <r>
    <x v="8774"/>
    <x v="6"/>
    <x v="4"/>
    <x v="6"/>
    <x v="2"/>
    <x v="2"/>
    <n v="2818.66"/>
    <n v="50.735879999999995"/>
    <n v="4"/>
    <n v="11274.64"/>
    <x v="8770"/>
    <n v="3.2"/>
    <n v="3465"/>
    <x v="79"/>
    <x v="11"/>
    <x v="11"/>
    <x v="11"/>
    <x v="4"/>
  </r>
  <r>
    <x v="8775"/>
    <x v="3"/>
    <x v="3"/>
    <x v="3"/>
    <x v="0"/>
    <x v="4"/>
    <n v="2514.4299999999998"/>
    <n v="45.259739999999994"/>
    <n v="4"/>
    <n v="10057.719999999999"/>
    <x v="8771"/>
    <n v="1.81"/>
    <n v="1090"/>
    <x v="189"/>
    <x v="11"/>
    <x v="11"/>
    <x v="11"/>
    <x v="9"/>
  </r>
  <r>
    <x v="8776"/>
    <x v="7"/>
    <x v="0"/>
    <x v="7"/>
    <x v="2"/>
    <x v="1"/>
    <n v="3076.79"/>
    <n v="55.382219999999997"/>
    <n v="2"/>
    <n v="6153.58"/>
    <x v="8772"/>
    <n v="1.92"/>
    <n v="1428"/>
    <x v="201"/>
    <x v="2"/>
    <x v="2"/>
    <x v="2"/>
    <x v="8"/>
  </r>
  <r>
    <x v="8777"/>
    <x v="4"/>
    <x v="0"/>
    <x v="4"/>
    <x v="1"/>
    <x v="3"/>
    <n v="12588.94"/>
    <n v="226.60092"/>
    <n v="2"/>
    <n v="25177.88"/>
    <x v="8773"/>
    <n v="2.13"/>
    <n v="1939"/>
    <x v="187"/>
    <x v="3"/>
    <x v="3"/>
    <x v="3"/>
    <x v="21"/>
  </r>
  <r>
    <x v="8778"/>
    <x v="1"/>
    <x v="1"/>
    <x v="1"/>
    <x v="0"/>
    <x v="4"/>
    <n v="12471.57"/>
    <n v="224.48825999999997"/>
    <n v="1"/>
    <n v="12471.57"/>
    <x v="8774"/>
    <n v="2.98"/>
    <n v="3429"/>
    <x v="297"/>
    <x v="7"/>
    <x v="7"/>
    <x v="7"/>
    <x v="0"/>
  </r>
  <r>
    <x v="8779"/>
    <x v="9"/>
    <x v="1"/>
    <x v="9"/>
    <x v="0"/>
    <x v="1"/>
    <n v="2281.87"/>
    <n v="41.073659999999997"/>
    <n v="5"/>
    <n v="11409.35"/>
    <x v="8775"/>
    <n v="3.18"/>
    <n v="1484"/>
    <x v="33"/>
    <x v="0"/>
    <x v="0"/>
    <x v="0"/>
    <x v="9"/>
  </r>
  <r>
    <x v="8780"/>
    <x v="9"/>
    <x v="1"/>
    <x v="9"/>
    <x v="1"/>
    <x v="5"/>
    <n v="11734.82"/>
    <n v="211.22675999999998"/>
    <n v="5"/>
    <n v="58674.1"/>
    <x v="8776"/>
    <n v="3"/>
    <n v="4621"/>
    <x v="246"/>
    <x v="10"/>
    <x v="10"/>
    <x v="10"/>
    <x v="12"/>
  </r>
  <r>
    <x v="8781"/>
    <x v="4"/>
    <x v="0"/>
    <x v="4"/>
    <x v="0"/>
    <x v="3"/>
    <n v="7401.78"/>
    <n v="133.23203999999998"/>
    <n v="2"/>
    <n v="14803.56"/>
    <x v="8777"/>
    <n v="4.74"/>
    <n v="3044"/>
    <x v="97"/>
    <x v="0"/>
    <x v="0"/>
    <x v="0"/>
    <x v="28"/>
  </r>
  <r>
    <x v="8782"/>
    <x v="3"/>
    <x v="3"/>
    <x v="3"/>
    <x v="2"/>
    <x v="1"/>
    <n v="18318.98"/>
    <n v="329.74163999999996"/>
    <n v="1"/>
    <n v="18318.98"/>
    <x v="8778"/>
    <n v="2.17"/>
    <n v="464"/>
    <x v="111"/>
    <x v="6"/>
    <x v="6"/>
    <x v="6"/>
    <x v="13"/>
  </r>
  <r>
    <x v="8783"/>
    <x v="3"/>
    <x v="3"/>
    <x v="3"/>
    <x v="1"/>
    <x v="3"/>
    <n v="19081.25"/>
    <n v="343.46249999999998"/>
    <n v="1"/>
    <n v="19081.25"/>
    <x v="8779"/>
    <n v="1.58"/>
    <n v="740"/>
    <x v="258"/>
    <x v="10"/>
    <x v="10"/>
    <x v="10"/>
    <x v="4"/>
  </r>
  <r>
    <x v="8784"/>
    <x v="1"/>
    <x v="1"/>
    <x v="1"/>
    <x v="0"/>
    <x v="1"/>
    <n v="16351.28"/>
    <n v="294.32303999999999"/>
    <n v="4"/>
    <n v="65405.120000000003"/>
    <x v="8780"/>
    <n v="3.43"/>
    <n v="443"/>
    <x v="256"/>
    <x v="3"/>
    <x v="3"/>
    <x v="3"/>
    <x v="7"/>
  </r>
  <r>
    <x v="8785"/>
    <x v="6"/>
    <x v="4"/>
    <x v="6"/>
    <x v="0"/>
    <x v="1"/>
    <n v="2109.91"/>
    <n v="37.978379999999994"/>
    <n v="5"/>
    <n v="10549.55"/>
    <x v="8781"/>
    <n v="3.66"/>
    <n v="3208"/>
    <x v="248"/>
    <x v="1"/>
    <x v="1"/>
    <x v="1"/>
    <x v="7"/>
  </r>
  <r>
    <x v="8786"/>
    <x v="8"/>
    <x v="3"/>
    <x v="8"/>
    <x v="1"/>
    <x v="0"/>
    <n v="17879.7"/>
    <n v="321.83459999999997"/>
    <n v="1"/>
    <n v="17879.7"/>
    <x v="8782"/>
    <n v="2.46"/>
    <n v="4717"/>
    <x v="122"/>
    <x v="7"/>
    <x v="7"/>
    <x v="7"/>
    <x v="1"/>
  </r>
  <r>
    <x v="8787"/>
    <x v="7"/>
    <x v="0"/>
    <x v="7"/>
    <x v="0"/>
    <x v="3"/>
    <n v="7361.88"/>
    <n v="132.51383999999999"/>
    <n v="3"/>
    <n v="22085.64"/>
    <x v="8783"/>
    <n v="3.73"/>
    <n v="952"/>
    <x v="330"/>
    <x v="2"/>
    <x v="2"/>
    <x v="2"/>
    <x v="18"/>
  </r>
  <r>
    <x v="8788"/>
    <x v="7"/>
    <x v="0"/>
    <x v="7"/>
    <x v="0"/>
    <x v="4"/>
    <n v="4827.21"/>
    <n v="86.889779999999988"/>
    <n v="5"/>
    <n v="24136.05"/>
    <x v="8784"/>
    <n v="4.45"/>
    <n v="3568"/>
    <x v="255"/>
    <x v="7"/>
    <x v="7"/>
    <x v="7"/>
    <x v="3"/>
  </r>
  <r>
    <x v="8789"/>
    <x v="8"/>
    <x v="3"/>
    <x v="8"/>
    <x v="1"/>
    <x v="5"/>
    <n v="10509.74"/>
    <n v="189.17531999999997"/>
    <n v="2"/>
    <n v="21019.48"/>
    <x v="8785"/>
    <n v="4.55"/>
    <n v="2812"/>
    <x v="185"/>
    <x v="0"/>
    <x v="0"/>
    <x v="0"/>
    <x v="6"/>
  </r>
  <r>
    <x v="8790"/>
    <x v="1"/>
    <x v="1"/>
    <x v="1"/>
    <x v="2"/>
    <x v="2"/>
    <n v="17339.53"/>
    <n v="312.11153999999993"/>
    <n v="2"/>
    <n v="34679.06"/>
    <x v="8786"/>
    <n v="4.54"/>
    <n v="4205"/>
    <x v="20"/>
    <x v="1"/>
    <x v="1"/>
    <x v="1"/>
    <x v="5"/>
  </r>
  <r>
    <x v="8791"/>
    <x v="5"/>
    <x v="1"/>
    <x v="5"/>
    <x v="2"/>
    <x v="0"/>
    <n v="13739.8"/>
    <n v="247.31639999999996"/>
    <n v="4"/>
    <n v="54959.199999999997"/>
    <x v="8787"/>
    <n v="4.07"/>
    <n v="444"/>
    <x v="360"/>
    <x v="4"/>
    <x v="4"/>
    <x v="4"/>
    <x v="11"/>
  </r>
  <r>
    <x v="8792"/>
    <x v="3"/>
    <x v="3"/>
    <x v="3"/>
    <x v="0"/>
    <x v="1"/>
    <n v="18424.59"/>
    <n v="331.64261999999997"/>
    <n v="1"/>
    <n v="18424.59"/>
    <x v="8788"/>
    <n v="1.89"/>
    <n v="1937"/>
    <x v="179"/>
    <x v="6"/>
    <x v="6"/>
    <x v="6"/>
    <x v="18"/>
  </r>
  <r>
    <x v="8793"/>
    <x v="6"/>
    <x v="4"/>
    <x v="6"/>
    <x v="0"/>
    <x v="3"/>
    <n v="4958"/>
    <n v="89.244"/>
    <n v="3"/>
    <n v="14874"/>
    <x v="8789"/>
    <n v="4.95"/>
    <n v="4737"/>
    <x v="24"/>
    <x v="4"/>
    <x v="4"/>
    <x v="4"/>
    <x v="18"/>
  </r>
  <r>
    <x v="8794"/>
    <x v="0"/>
    <x v="0"/>
    <x v="0"/>
    <x v="1"/>
    <x v="2"/>
    <n v="5984.36"/>
    <n v="107.71847999999999"/>
    <n v="5"/>
    <n v="29921.8"/>
    <x v="8790"/>
    <n v="3.4"/>
    <n v="4151"/>
    <x v="184"/>
    <x v="10"/>
    <x v="10"/>
    <x v="10"/>
    <x v="10"/>
  </r>
  <r>
    <x v="8795"/>
    <x v="3"/>
    <x v="3"/>
    <x v="3"/>
    <x v="0"/>
    <x v="0"/>
    <n v="19431.919999999998"/>
    <n v="349.77455999999995"/>
    <n v="5"/>
    <n v="97159.6"/>
    <x v="8791"/>
    <n v="4.53"/>
    <n v="2868"/>
    <x v="323"/>
    <x v="1"/>
    <x v="1"/>
    <x v="1"/>
    <x v="16"/>
  </r>
  <r>
    <x v="8796"/>
    <x v="0"/>
    <x v="0"/>
    <x v="0"/>
    <x v="2"/>
    <x v="4"/>
    <n v="13794.33"/>
    <n v="248.29793999999998"/>
    <n v="5"/>
    <n v="68971.649999999994"/>
    <x v="8792"/>
    <n v="4.79"/>
    <n v="628"/>
    <x v="168"/>
    <x v="11"/>
    <x v="11"/>
    <x v="11"/>
    <x v="30"/>
  </r>
  <r>
    <x v="8797"/>
    <x v="6"/>
    <x v="4"/>
    <x v="6"/>
    <x v="0"/>
    <x v="4"/>
    <n v="10114.700000000001"/>
    <n v="182.06460000000001"/>
    <n v="4"/>
    <n v="40458.800000000003"/>
    <x v="8793"/>
    <n v="3.64"/>
    <n v="1025"/>
    <x v="225"/>
    <x v="5"/>
    <x v="5"/>
    <x v="5"/>
    <x v="14"/>
  </r>
  <r>
    <x v="8798"/>
    <x v="2"/>
    <x v="2"/>
    <x v="2"/>
    <x v="2"/>
    <x v="4"/>
    <n v="158.68"/>
    <n v="2.8562400000000001"/>
    <n v="3"/>
    <n v="476.04"/>
    <x v="8794"/>
    <n v="2.63"/>
    <n v="4051"/>
    <x v="185"/>
    <x v="0"/>
    <x v="0"/>
    <x v="0"/>
    <x v="6"/>
  </r>
  <r>
    <x v="8799"/>
    <x v="3"/>
    <x v="3"/>
    <x v="3"/>
    <x v="1"/>
    <x v="3"/>
    <n v="13066.72"/>
    <n v="235.20095999999998"/>
    <n v="5"/>
    <n v="65333.599999999999"/>
    <x v="8795"/>
    <n v="1.56"/>
    <n v="3071"/>
    <x v="45"/>
    <x v="0"/>
    <x v="0"/>
    <x v="0"/>
    <x v="15"/>
  </r>
  <r>
    <x v="8800"/>
    <x v="0"/>
    <x v="0"/>
    <x v="0"/>
    <x v="0"/>
    <x v="3"/>
    <n v="8219.83"/>
    <n v="147.95693999999997"/>
    <n v="2"/>
    <n v="16439.66"/>
    <x v="8796"/>
    <n v="1.65"/>
    <n v="4501"/>
    <x v="246"/>
    <x v="10"/>
    <x v="10"/>
    <x v="10"/>
    <x v="12"/>
  </r>
  <r>
    <x v="8801"/>
    <x v="8"/>
    <x v="3"/>
    <x v="8"/>
    <x v="0"/>
    <x v="0"/>
    <n v="16151.07"/>
    <n v="290.71925999999996"/>
    <n v="1"/>
    <n v="16151.07"/>
    <x v="8797"/>
    <n v="2.13"/>
    <n v="4883"/>
    <x v="308"/>
    <x v="11"/>
    <x v="11"/>
    <x v="11"/>
    <x v="8"/>
  </r>
  <r>
    <x v="8802"/>
    <x v="1"/>
    <x v="1"/>
    <x v="1"/>
    <x v="2"/>
    <x v="5"/>
    <n v="9804.2000000000007"/>
    <n v="176.47559999999999"/>
    <n v="3"/>
    <n v="29412.6"/>
    <x v="8798"/>
    <n v="1.08"/>
    <n v="17"/>
    <x v="219"/>
    <x v="0"/>
    <x v="0"/>
    <x v="0"/>
    <x v="4"/>
  </r>
  <r>
    <x v="8803"/>
    <x v="1"/>
    <x v="1"/>
    <x v="1"/>
    <x v="0"/>
    <x v="5"/>
    <n v="518.83000000000004"/>
    <n v="9.3389400000000009"/>
    <n v="1"/>
    <n v="518.83000000000004"/>
    <x v="8799"/>
    <n v="4.38"/>
    <n v="4143"/>
    <x v="10"/>
    <x v="4"/>
    <x v="4"/>
    <x v="4"/>
    <x v="10"/>
  </r>
  <r>
    <x v="8804"/>
    <x v="8"/>
    <x v="3"/>
    <x v="8"/>
    <x v="2"/>
    <x v="2"/>
    <n v="14421.97"/>
    <n v="259.59545999999995"/>
    <n v="1"/>
    <n v="14421.97"/>
    <x v="8800"/>
    <n v="1.43"/>
    <n v="882"/>
    <x v="47"/>
    <x v="2"/>
    <x v="2"/>
    <x v="2"/>
    <x v="26"/>
  </r>
  <r>
    <x v="8805"/>
    <x v="4"/>
    <x v="0"/>
    <x v="4"/>
    <x v="2"/>
    <x v="2"/>
    <n v="6696.19"/>
    <n v="120.53141999999998"/>
    <n v="4"/>
    <n v="26784.76"/>
    <x v="8801"/>
    <n v="1.93"/>
    <n v="2158"/>
    <x v="77"/>
    <x v="6"/>
    <x v="6"/>
    <x v="6"/>
    <x v="23"/>
  </r>
  <r>
    <x v="8806"/>
    <x v="1"/>
    <x v="1"/>
    <x v="1"/>
    <x v="0"/>
    <x v="5"/>
    <n v="9717.42"/>
    <n v="174.91355999999999"/>
    <n v="3"/>
    <n v="29152.26"/>
    <x v="8802"/>
    <n v="3.07"/>
    <n v="4591"/>
    <x v="336"/>
    <x v="7"/>
    <x v="7"/>
    <x v="7"/>
    <x v="15"/>
  </r>
  <r>
    <x v="8807"/>
    <x v="2"/>
    <x v="2"/>
    <x v="2"/>
    <x v="1"/>
    <x v="5"/>
    <n v="8321.6200000000008"/>
    <n v="149.78916000000001"/>
    <n v="4"/>
    <n v="33286.480000000003"/>
    <x v="8803"/>
    <n v="3.36"/>
    <n v="607"/>
    <x v="201"/>
    <x v="2"/>
    <x v="2"/>
    <x v="2"/>
    <x v="8"/>
  </r>
  <r>
    <x v="8808"/>
    <x v="2"/>
    <x v="2"/>
    <x v="2"/>
    <x v="1"/>
    <x v="1"/>
    <n v="17174.52"/>
    <n v="309.14135999999996"/>
    <n v="3"/>
    <n v="51523.56"/>
    <x v="8804"/>
    <n v="2.98"/>
    <n v="847"/>
    <x v="2"/>
    <x v="2"/>
    <x v="2"/>
    <x v="2"/>
    <x v="2"/>
  </r>
  <r>
    <x v="8809"/>
    <x v="0"/>
    <x v="0"/>
    <x v="0"/>
    <x v="1"/>
    <x v="1"/>
    <n v="6793.62"/>
    <n v="122.28515999999999"/>
    <n v="5"/>
    <n v="33968.1"/>
    <x v="8805"/>
    <n v="4.0999999999999996"/>
    <n v="3508"/>
    <x v="341"/>
    <x v="0"/>
    <x v="0"/>
    <x v="0"/>
    <x v="19"/>
  </r>
  <r>
    <x v="8810"/>
    <x v="8"/>
    <x v="3"/>
    <x v="8"/>
    <x v="0"/>
    <x v="4"/>
    <n v="3934.58"/>
    <n v="70.82244"/>
    <n v="5"/>
    <n v="19672.900000000001"/>
    <x v="8806"/>
    <n v="1.66"/>
    <n v="2527"/>
    <x v="39"/>
    <x v="1"/>
    <x v="1"/>
    <x v="1"/>
    <x v="15"/>
  </r>
  <r>
    <x v="8811"/>
    <x v="3"/>
    <x v="3"/>
    <x v="3"/>
    <x v="0"/>
    <x v="3"/>
    <n v="6757.36"/>
    <n v="121.63247999999999"/>
    <n v="1"/>
    <n v="6757.36"/>
    <x v="8807"/>
    <n v="4.9800000000000004"/>
    <n v="2903"/>
    <x v="63"/>
    <x v="9"/>
    <x v="9"/>
    <x v="9"/>
    <x v="6"/>
  </r>
  <r>
    <x v="8812"/>
    <x v="9"/>
    <x v="1"/>
    <x v="9"/>
    <x v="2"/>
    <x v="4"/>
    <n v="14066.26"/>
    <n v="253.19268"/>
    <n v="1"/>
    <n v="14066.26"/>
    <x v="8808"/>
    <n v="2.38"/>
    <n v="4289"/>
    <x v="179"/>
    <x v="6"/>
    <x v="6"/>
    <x v="6"/>
    <x v="18"/>
  </r>
  <r>
    <x v="8813"/>
    <x v="5"/>
    <x v="1"/>
    <x v="5"/>
    <x v="2"/>
    <x v="0"/>
    <n v="12275.02"/>
    <n v="220.95035999999999"/>
    <n v="5"/>
    <n v="61375.1"/>
    <x v="8809"/>
    <n v="1.45"/>
    <n v="3032"/>
    <x v="247"/>
    <x v="3"/>
    <x v="3"/>
    <x v="3"/>
    <x v="20"/>
  </r>
  <r>
    <x v="8814"/>
    <x v="8"/>
    <x v="3"/>
    <x v="8"/>
    <x v="1"/>
    <x v="1"/>
    <n v="16230.14"/>
    <n v="292.14251999999999"/>
    <n v="5"/>
    <n v="81150.7"/>
    <x v="8810"/>
    <n v="3.05"/>
    <n v="2130"/>
    <x v="284"/>
    <x v="2"/>
    <x v="2"/>
    <x v="2"/>
    <x v="30"/>
  </r>
  <r>
    <x v="8815"/>
    <x v="3"/>
    <x v="3"/>
    <x v="3"/>
    <x v="2"/>
    <x v="1"/>
    <n v="14294.41"/>
    <n v="257.29937999999999"/>
    <n v="2"/>
    <n v="28588.82"/>
    <x v="8811"/>
    <n v="3.84"/>
    <n v="1885"/>
    <x v="173"/>
    <x v="5"/>
    <x v="5"/>
    <x v="5"/>
    <x v="3"/>
  </r>
  <r>
    <x v="8816"/>
    <x v="2"/>
    <x v="2"/>
    <x v="2"/>
    <x v="1"/>
    <x v="2"/>
    <n v="15154.87"/>
    <n v="272.78766000000002"/>
    <n v="4"/>
    <n v="60619.48"/>
    <x v="8812"/>
    <n v="3.63"/>
    <n v="4022"/>
    <x v="268"/>
    <x v="4"/>
    <x v="4"/>
    <x v="4"/>
    <x v="20"/>
  </r>
  <r>
    <x v="8817"/>
    <x v="1"/>
    <x v="1"/>
    <x v="1"/>
    <x v="2"/>
    <x v="1"/>
    <n v="7864.85"/>
    <n v="141.56729999999999"/>
    <n v="1"/>
    <n v="7864.85"/>
    <x v="8813"/>
    <n v="1.04"/>
    <n v="3550"/>
    <x v="315"/>
    <x v="10"/>
    <x v="10"/>
    <x v="10"/>
    <x v="3"/>
  </r>
  <r>
    <x v="8818"/>
    <x v="3"/>
    <x v="3"/>
    <x v="3"/>
    <x v="0"/>
    <x v="0"/>
    <n v="18992.759999999998"/>
    <n v="341.86967999999996"/>
    <n v="2"/>
    <n v="37985.519999999997"/>
    <x v="8814"/>
    <n v="1.5"/>
    <n v="757"/>
    <x v="265"/>
    <x v="6"/>
    <x v="6"/>
    <x v="6"/>
    <x v="28"/>
  </r>
  <r>
    <x v="8819"/>
    <x v="7"/>
    <x v="0"/>
    <x v="7"/>
    <x v="1"/>
    <x v="0"/>
    <n v="4252.13"/>
    <n v="76.538339999999991"/>
    <n v="3"/>
    <n v="12756.39"/>
    <x v="8815"/>
    <n v="4.3899999999999997"/>
    <n v="1262"/>
    <x v="246"/>
    <x v="10"/>
    <x v="10"/>
    <x v="10"/>
    <x v="12"/>
  </r>
  <r>
    <x v="8820"/>
    <x v="5"/>
    <x v="1"/>
    <x v="5"/>
    <x v="0"/>
    <x v="2"/>
    <n v="5842.72"/>
    <n v="105.16896"/>
    <n v="2"/>
    <n v="11685.44"/>
    <x v="8816"/>
    <n v="3.98"/>
    <n v="4826"/>
    <x v="171"/>
    <x v="5"/>
    <x v="5"/>
    <x v="5"/>
    <x v="23"/>
  </r>
  <r>
    <x v="8821"/>
    <x v="5"/>
    <x v="1"/>
    <x v="5"/>
    <x v="0"/>
    <x v="2"/>
    <n v="12773.91"/>
    <n v="229.93037999999999"/>
    <n v="5"/>
    <n v="63869.55"/>
    <x v="8817"/>
    <n v="2.65"/>
    <n v="3991"/>
    <x v="13"/>
    <x v="8"/>
    <x v="8"/>
    <x v="8"/>
    <x v="13"/>
  </r>
  <r>
    <x v="8822"/>
    <x v="6"/>
    <x v="4"/>
    <x v="6"/>
    <x v="1"/>
    <x v="5"/>
    <n v="19968.939999999999"/>
    <n v="359.44091999999995"/>
    <n v="5"/>
    <n v="99844.7"/>
    <x v="8818"/>
    <n v="2.21"/>
    <n v="3107"/>
    <x v="333"/>
    <x v="8"/>
    <x v="8"/>
    <x v="8"/>
    <x v="26"/>
  </r>
  <r>
    <x v="8823"/>
    <x v="1"/>
    <x v="1"/>
    <x v="1"/>
    <x v="0"/>
    <x v="5"/>
    <n v="4614.63"/>
    <n v="83.063339999999997"/>
    <n v="2"/>
    <n v="9229.26"/>
    <x v="8819"/>
    <n v="1.1100000000000001"/>
    <n v="3416"/>
    <x v="213"/>
    <x v="3"/>
    <x v="3"/>
    <x v="3"/>
    <x v="12"/>
  </r>
  <r>
    <x v="8824"/>
    <x v="4"/>
    <x v="0"/>
    <x v="4"/>
    <x v="2"/>
    <x v="0"/>
    <n v="16635.46"/>
    <n v="299.43827999999996"/>
    <n v="3"/>
    <n v="49906.38"/>
    <x v="8820"/>
    <n v="4.59"/>
    <n v="2180"/>
    <x v="89"/>
    <x v="2"/>
    <x v="2"/>
    <x v="2"/>
    <x v="24"/>
  </r>
  <r>
    <x v="8825"/>
    <x v="0"/>
    <x v="0"/>
    <x v="0"/>
    <x v="1"/>
    <x v="3"/>
    <n v="3959.57"/>
    <n v="71.272260000000003"/>
    <n v="2"/>
    <n v="7919.14"/>
    <x v="8821"/>
    <n v="2.95"/>
    <n v="1349"/>
    <x v="124"/>
    <x v="11"/>
    <x v="11"/>
    <x v="11"/>
    <x v="24"/>
  </r>
  <r>
    <x v="8826"/>
    <x v="2"/>
    <x v="2"/>
    <x v="2"/>
    <x v="0"/>
    <x v="3"/>
    <n v="13957.82"/>
    <n v="251.24075999999997"/>
    <n v="4"/>
    <n v="55831.28"/>
    <x v="8822"/>
    <n v="4.26"/>
    <n v="1682"/>
    <x v="133"/>
    <x v="10"/>
    <x v="10"/>
    <x v="10"/>
    <x v="29"/>
  </r>
  <r>
    <x v="8827"/>
    <x v="2"/>
    <x v="2"/>
    <x v="2"/>
    <x v="2"/>
    <x v="5"/>
    <n v="18540.009999999998"/>
    <n v="333.72017999999997"/>
    <n v="5"/>
    <n v="92700.05"/>
    <x v="8823"/>
    <n v="1.88"/>
    <n v="1021"/>
    <x v="67"/>
    <x v="11"/>
    <x v="11"/>
    <x v="11"/>
    <x v="25"/>
  </r>
  <r>
    <x v="8828"/>
    <x v="0"/>
    <x v="0"/>
    <x v="0"/>
    <x v="2"/>
    <x v="0"/>
    <n v="13659.52"/>
    <n v="245.87135999999998"/>
    <n v="1"/>
    <n v="13659.52"/>
    <x v="8824"/>
    <n v="2.0699999999999998"/>
    <n v="1602"/>
    <x v="183"/>
    <x v="11"/>
    <x v="11"/>
    <x v="11"/>
    <x v="14"/>
  </r>
  <r>
    <x v="8829"/>
    <x v="6"/>
    <x v="4"/>
    <x v="6"/>
    <x v="0"/>
    <x v="5"/>
    <n v="1136.3599999999999"/>
    <n v="20.454479999999997"/>
    <n v="4"/>
    <n v="4545.4399999999996"/>
    <x v="8825"/>
    <n v="2.1800000000000002"/>
    <n v="4797"/>
    <x v="183"/>
    <x v="11"/>
    <x v="11"/>
    <x v="11"/>
    <x v="14"/>
  </r>
  <r>
    <x v="8830"/>
    <x v="0"/>
    <x v="0"/>
    <x v="0"/>
    <x v="2"/>
    <x v="1"/>
    <n v="16583.55"/>
    <n v="298.50389999999999"/>
    <n v="1"/>
    <n v="16583.55"/>
    <x v="8826"/>
    <n v="1.52"/>
    <n v="1397"/>
    <x v="154"/>
    <x v="2"/>
    <x v="2"/>
    <x v="2"/>
    <x v="15"/>
  </r>
  <r>
    <x v="8831"/>
    <x v="0"/>
    <x v="0"/>
    <x v="0"/>
    <x v="2"/>
    <x v="1"/>
    <n v="18844.21"/>
    <n v="339.19577999999996"/>
    <n v="5"/>
    <n v="94221.05"/>
    <x v="8827"/>
    <n v="4.57"/>
    <n v="794"/>
    <x v="356"/>
    <x v="8"/>
    <x v="8"/>
    <x v="8"/>
    <x v="24"/>
  </r>
  <r>
    <x v="8832"/>
    <x v="7"/>
    <x v="0"/>
    <x v="7"/>
    <x v="1"/>
    <x v="5"/>
    <n v="17855.57"/>
    <n v="321.40025999999995"/>
    <n v="5"/>
    <n v="89277.85"/>
    <x v="8828"/>
    <n v="4.88"/>
    <n v="4936"/>
    <x v="13"/>
    <x v="8"/>
    <x v="8"/>
    <x v="8"/>
    <x v="13"/>
  </r>
  <r>
    <x v="8833"/>
    <x v="9"/>
    <x v="1"/>
    <x v="9"/>
    <x v="1"/>
    <x v="0"/>
    <n v="2845.31"/>
    <n v="51.215579999999996"/>
    <n v="4"/>
    <n v="11381.24"/>
    <x v="8829"/>
    <n v="3.28"/>
    <n v="1682"/>
    <x v="238"/>
    <x v="1"/>
    <x v="1"/>
    <x v="1"/>
    <x v="14"/>
  </r>
  <r>
    <x v="8834"/>
    <x v="2"/>
    <x v="2"/>
    <x v="2"/>
    <x v="0"/>
    <x v="1"/>
    <n v="3021.39"/>
    <n v="54.38501999999999"/>
    <n v="3"/>
    <n v="9064.17"/>
    <x v="8830"/>
    <n v="2.87"/>
    <n v="1682"/>
    <x v="331"/>
    <x v="8"/>
    <x v="8"/>
    <x v="8"/>
    <x v="2"/>
  </r>
  <r>
    <x v="8835"/>
    <x v="3"/>
    <x v="3"/>
    <x v="3"/>
    <x v="0"/>
    <x v="2"/>
    <n v="14952.36"/>
    <n v="269.14247999999998"/>
    <n v="4"/>
    <n v="59809.440000000002"/>
    <x v="8831"/>
    <n v="4.68"/>
    <n v="4211"/>
    <x v="167"/>
    <x v="8"/>
    <x v="8"/>
    <x v="8"/>
    <x v="21"/>
  </r>
  <r>
    <x v="8836"/>
    <x v="4"/>
    <x v="0"/>
    <x v="4"/>
    <x v="1"/>
    <x v="5"/>
    <n v="6367.46"/>
    <n v="114.61427999999999"/>
    <n v="3"/>
    <n v="19102.38"/>
    <x v="8832"/>
    <n v="3.7"/>
    <n v="383"/>
    <x v="149"/>
    <x v="6"/>
    <x v="6"/>
    <x v="6"/>
    <x v="21"/>
  </r>
  <r>
    <x v="8837"/>
    <x v="5"/>
    <x v="1"/>
    <x v="5"/>
    <x v="1"/>
    <x v="5"/>
    <n v="12995.69"/>
    <n v="233.92241999999999"/>
    <n v="2"/>
    <n v="25991.38"/>
    <x v="8833"/>
    <n v="3.56"/>
    <n v="3359"/>
    <x v="110"/>
    <x v="8"/>
    <x v="8"/>
    <x v="8"/>
    <x v="10"/>
  </r>
  <r>
    <x v="8838"/>
    <x v="9"/>
    <x v="1"/>
    <x v="9"/>
    <x v="2"/>
    <x v="4"/>
    <n v="3997.03"/>
    <n v="71.946539999999999"/>
    <n v="3"/>
    <n v="11991.09"/>
    <x v="8834"/>
    <n v="1.83"/>
    <n v="265"/>
    <x v="177"/>
    <x v="8"/>
    <x v="8"/>
    <x v="8"/>
    <x v="20"/>
  </r>
  <r>
    <x v="8839"/>
    <x v="4"/>
    <x v="0"/>
    <x v="4"/>
    <x v="2"/>
    <x v="5"/>
    <n v="6126.88"/>
    <n v="110.28384"/>
    <n v="1"/>
    <n v="6126.88"/>
    <x v="8835"/>
    <n v="2.64"/>
    <n v="793"/>
    <x v="78"/>
    <x v="0"/>
    <x v="0"/>
    <x v="0"/>
    <x v="12"/>
  </r>
  <r>
    <x v="8840"/>
    <x v="2"/>
    <x v="2"/>
    <x v="2"/>
    <x v="2"/>
    <x v="1"/>
    <n v="399.47"/>
    <n v="7.1904599999999999"/>
    <n v="3"/>
    <n v="1198.4100000000001"/>
    <x v="8836"/>
    <n v="3.98"/>
    <n v="1920"/>
    <x v="154"/>
    <x v="2"/>
    <x v="2"/>
    <x v="2"/>
    <x v="15"/>
  </r>
  <r>
    <x v="8841"/>
    <x v="5"/>
    <x v="1"/>
    <x v="5"/>
    <x v="0"/>
    <x v="1"/>
    <n v="18490.009999999998"/>
    <n v="332.82017999999994"/>
    <n v="3"/>
    <n v="55470.03"/>
    <x v="8837"/>
    <n v="3.13"/>
    <n v="2638"/>
    <x v="284"/>
    <x v="2"/>
    <x v="2"/>
    <x v="2"/>
    <x v="30"/>
  </r>
  <r>
    <x v="8842"/>
    <x v="0"/>
    <x v="0"/>
    <x v="0"/>
    <x v="2"/>
    <x v="5"/>
    <n v="8793.2900000000009"/>
    <n v="158.27922000000001"/>
    <n v="2"/>
    <n v="17586.580000000002"/>
    <x v="8838"/>
    <n v="1.06"/>
    <n v="2486"/>
    <x v="339"/>
    <x v="11"/>
    <x v="11"/>
    <x v="11"/>
    <x v="12"/>
  </r>
  <r>
    <x v="8843"/>
    <x v="8"/>
    <x v="3"/>
    <x v="8"/>
    <x v="0"/>
    <x v="1"/>
    <n v="5502.39"/>
    <n v="99.043019999999999"/>
    <n v="5"/>
    <n v="27511.95"/>
    <x v="8839"/>
    <n v="3.47"/>
    <n v="1100"/>
    <x v="249"/>
    <x v="10"/>
    <x v="10"/>
    <x v="10"/>
    <x v="30"/>
  </r>
  <r>
    <x v="8844"/>
    <x v="4"/>
    <x v="0"/>
    <x v="4"/>
    <x v="2"/>
    <x v="3"/>
    <n v="2454.54"/>
    <n v="44.181719999999999"/>
    <n v="3"/>
    <n v="7363.62"/>
    <x v="8840"/>
    <n v="1.85"/>
    <n v="634"/>
    <x v="252"/>
    <x v="1"/>
    <x v="1"/>
    <x v="1"/>
    <x v="12"/>
  </r>
  <r>
    <x v="8845"/>
    <x v="1"/>
    <x v="1"/>
    <x v="1"/>
    <x v="1"/>
    <x v="4"/>
    <n v="9783.09"/>
    <n v="176.09562"/>
    <n v="2"/>
    <n v="19566.18"/>
    <x v="8841"/>
    <n v="3.84"/>
    <n v="2110"/>
    <x v="31"/>
    <x v="2"/>
    <x v="2"/>
    <x v="2"/>
    <x v="20"/>
  </r>
  <r>
    <x v="8846"/>
    <x v="7"/>
    <x v="0"/>
    <x v="7"/>
    <x v="0"/>
    <x v="4"/>
    <n v="5195.1499999999996"/>
    <n v="93.512699999999981"/>
    <n v="2"/>
    <n v="10390.299999999999"/>
    <x v="8842"/>
    <n v="2.21"/>
    <n v="337"/>
    <x v="281"/>
    <x v="1"/>
    <x v="1"/>
    <x v="1"/>
    <x v="13"/>
  </r>
  <r>
    <x v="8847"/>
    <x v="1"/>
    <x v="1"/>
    <x v="1"/>
    <x v="1"/>
    <x v="3"/>
    <n v="10473.379999999999"/>
    <n v="188.52083999999996"/>
    <n v="1"/>
    <n v="10473.379999999999"/>
    <x v="8843"/>
    <n v="2.87"/>
    <n v="4562"/>
    <x v="116"/>
    <x v="3"/>
    <x v="3"/>
    <x v="3"/>
    <x v="17"/>
  </r>
  <r>
    <x v="8848"/>
    <x v="4"/>
    <x v="0"/>
    <x v="4"/>
    <x v="2"/>
    <x v="1"/>
    <n v="5186.2299999999996"/>
    <n v="93.352139999999991"/>
    <n v="5"/>
    <n v="25931.15"/>
    <x v="8844"/>
    <n v="4.05"/>
    <n v="524"/>
    <x v="69"/>
    <x v="0"/>
    <x v="0"/>
    <x v="0"/>
    <x v="20"/>
  </r>
  <r>
    <x v="8849"/>
    <x v="3"/>
    <x v="3"/>
    <x v="3"/>
    <x v="0"/>
    <x v="5"/>
    <n v="11838.69"/>
    <n v="213.09641999999999"/>
    <n v="4"/>
    <n v="47354.76"/>
    <x v="8845"/>
    <n v="1.17"/>
    <n v="3891"/>
    <x v="11"/>
    <x v="2"/>
    <x v="2"/>
    <x v="2"/>
    <x v="11"/>
  </r>
  <r>
    <x v="8850"/>
    <x v="2"/>
    <x v="2"/>
    <x v="2"/>
    <x v="1"/>
    <x v="4"/>
    <n v="7914.58"/>
    <n v="142.46243999999999"/>
    <n v="1"/>
    <n v="7914.58"/>
    <x v="8846"/>
    <n v="1.87"/>
    <n v="1758"/>
    <x v="156"/>
    <x v="10"/>
    <x v="10"/>
    <x v="10"/>
    <x v="8"/>
  </r>
  <r>
    <x v="8851"/>
    <x v="0"/>
    <x v="0"/>
    <x v="0"/>
    <x v="2"/>
    <x v="3"/>
    <n v="18157.78"/>
    <n v="326.84003999999993"/>
    <n v="4"/>
    <n v="72631.12"/>
    <x v="8847"/>
    <n v="4.93"/>
    <n v="2954"/>
    <x v="16"/>
    <x v="2"/>
    <x v="2"/>
    <x v="2"/>
    <x v="12"/>
  </r>
  <r>
    <x v="8852"/>
    <x v="6"/>
    <x v="4"/>
    <x v="6"/>
    <x v="1"/>
    <x v="3"/>
    <n v="16873.86"/>
    <n v="303.72947999999997"/>
    <n v="1"/>
    <n v="16873.86"/>
    <x v="8848"/>
    <n v="3.15"/>
    <n v="321"/>
    <x v="153"/>
    <x v="10"/>
    <x v="10"/>
    <x v="10"/>
    <x v="13"/>
  </r>
  <r>
    <x v="8853"/>
    <x v="3"/>
    <x v="3"/>
    <x v="3"/>
    <x v="2"/>
    <x v="2"/>
    <n v="7026.3"/>
    <n v="126.4734"/>
    <n v="5"/>
    <n v="35131.5"/>
    <x v="8849"/>
    <n v="5"/>
    <n v="396"/>
    <x v="281"/>
    <x v="1"/>
    <x v="1"/>
    <x v="1"/>
    <x v="13"/>
  </r>
  <r>
    <x v="8854"/>
    <x v="5"/>
    <x v="1"/>
    <x v="5"/>
    <x v="2"/>
    <x v="3"/>
    <n v="15877.34"/>
    <n v="285.79211999999995"/>
    <n v="4"/>
    <n v="63509.36"/>
    <x v="8850"/>
    <n v="2.71"/>
    <n v="2678"/>
    <x v="152"/>
    <x v="3"/>
    <x v="3"/>
    <x v="3"/>
    <x v="30"/>
  </r>
  <r>
    <x v="8855"/>
    <x v="9"/>
    <x v="1"/>
    <x v="9"/>
    <x v="1"/>
    <x v="1"/>
    <n v="12765.42"/>
    <n v="229.77755999999999"/>
    <n v="1"/>
    <n v="12765.42"/>
    <x v="8851"/>
    <n v="1.83"/>
    <n v="3760"/>
    <x v="227"/>
    <x v="5"/>
    <x v="5"/>
    <x v="5"/>
    <x v="0"/>
  </r>
  <r>
    <x v="8856"/>
    <x v="8"/>
    <x v="3"/>
    <x v="8"/>
    <x v="1"/>
    <x v="1"/>
    <n v="8872.11"/>
    <n v="159.69798"/>
    <n v="5"/>
    <n v="44360.55"/>
    <x v="8852"/>
    <n v="4.63"/>
    <n v="3248"/>
    <x v="63"/>
    <x v="9"/>
    <x v="9"/>
    <x v="9"/>
    <x v="6"/>
  </r>
  <r>
    <x v="8857"/>
    <x v="2"/>
    <x v="2"/>
    <x v="2"/>
    <x v="0"/>
    <x v="1"/>
    <n v="9152.1"/>
    <n v="164.73779999999999"/>
    <n v="1"/>
    <n v="9152.1"/>
    <x v="8853"/>
    <n v="4.01"/>
    <n v="3793"/>
    <x v="63"/>
    <x v="9"/>
    <x v="9"/>
    <x v="9"/>
    <x v="6"/>
  </r>
  <r>
    <x v="8858"/>
    <x v="4"/>
    <x v="0"/>
    <x v="4"/>
    <x v="0"/>
    <x v="5"/>
    <n v="13413.7"/>
    <n v="241.44659999999999"/>
    <n v="1"/>
    <n v="13413.7"/>
    <x v="8854"/>
    <n v="1.97"/>
    <n v="521"/>
    <x v="175"/>
    <x v="3"/>
    <x v="3"/>
    <x v="3"/>
    <x v="9"/>
  </r>
  <r>
    <x v="8859"/>
    <x v="4"/>
    <x v="0"/>
    <x v="4"/>
    <x v="2"/>
    <x v="5"/>
    <n v="19623.400000000001"/>
    <n v="353.22120000000001"/>
    <n v="1"/>
    <n v="19623.400000000001"/>
    <x v="8855"/>
    <n v="1.47"/>
    <n v="1618"/>
    <x v="207"/>
    <x v="9"/>
    <x v="9"/>
    <x v="9"/>
    <x v="21"/>
  </r>
  <r>
    <x v="8860"/>
    <x v="7"/>
    <x v="0"/>
    <x v="7"/>
    <x v="1"/>
    <x v="0"/>
    <n v="8702.77"/>
    <n v="156.64985999999999"/>
    <n v="1"/>
    <n v="8702.77"/>
    <x v="8856"/>
    <n v="1.1499999999999999"/>
    <n v="2285"/>
    <x v="250"/>
    <x v="3"/>
    <x v="3"/>
    <x v="3"/>
    <x v="27"/>
  </r>
  <r>
    <x v="8861"/>
    <x v="0"/>
    <x v="0"/>
    <x v="0"/>
    <x v="0"/>
    <x v="1"/>
    <n v="17820.52"/>
    <n v="320.76936000000001"/>
    <n v="2"/>
    <n v="35641.040000000001"/>
    <x v="8857"/>
    <n v="3.39"/>
    <n v="4509"/>
    <x v="286"/>
    <x v="5"/>
    <x v="5"/>
    <x v="5"/>
    <x v="10"/>
  </r>
  <r>
    <x v="8862"/>
    <x v="7"/>
    <x v="0"/>
    <x v="7"/>
    <x v="2"/>
    <x v="1"/>
    <n v="1392.59"/>
    <n v="25.066619999999997"/>
    <n v="4"/>
    <n v="5570.36"/>
    <x v="8858"/>
    <n v="3.93"/>
    <n v="3688"/>
    <x v="279"/>
    <x v="8"/>
    <x v="8"/>
    <x v="8"/>
    <x v="3"/>
  </r>
  <r>
    <x v="8863"/>
    <x v="1"/>
    <x v="1"/>
    <x v="1"/>
    <x v="0"/>
    <x v="2"/>
    <n v="5104.03"/>
    <n v="91.872539999999987"/>
    <n v="2"/>
    <n v="10208.06"/>
    <x v="8859"/>
    <n v="2.5299999999999998"/>
    <n v="4103"/>
    <x v="58"/>
    <x v="10"/>
    <x v="10"/>
    <x v="10"/>
    <x v="21"/>
  </r>
  <r>
    <x v="8864"/>
    <x v="8"/>
    <x v="3"/>
    <x v="8"/>
    <x v="2"/>
    <x v="0"/>
    <n v="11973.71"/>
    <n v="215.52677999999997"/>
    <n v="1"/>
    <n v="11973.71"/>
    <x v="8860"/>
    <n v="2.5099999999999998"/>
    <n v="961"/>
    <x v="41"/>
    <x v="6"/>
    <x v="6"/>
    <x v="6"/>
    <x v="19"/>
  </r>
  <r>
    <x v="8865"/>
    <x v="8"/>
    <x v="3"/>
    <x v="8"/>
    <x v="2"/>
    <x v="1"/>
    <n v="13172.74"/>
    <n v="237.10931999999997"/>
    <n v="1"/>
    <n v="13172.74"/>
    <x v="8861"/>
    <n v="4.41"/>
    <n v="1227"/>
    <x v="7"/>
    <x v="6"/>
    <x v="6"/>
    <x v="6"/>
    <x v="7"/>
  </r>
  <r>
    <x v="8866"/>
    <x v="1"/>
    <x v="1"/>
    <x v="1"/>
    <x v="1"/>
    <x v="5"/>
    <n v="1778.51"/>
    <n v="32.013179999999998"/>
    <n v="5"/>
    <n v="8892.5499999999993"/>
    <x v="8862"/>
    <n v="2.46"/>
    <n v="1614"/>
    <x v="262"/>
    <x v="11"/>
    <x v="11"/>
    <x v="11"/>
    <x v="26"/>
  </r>
  <r>
    <x v="8867"/>
    <x v="2"/>
    <x v="2"/>
    <x v="2"/>
    <x v="1"/>
    <x v="2"/>
    <n v="13934.19"/>
    <n v="250.81541999999999"/>
    <n v="2"/>
    <n v="27868.38"/>
    <x v="8863"/>
    <n v="2.02"/>
    <n v="4240"/>
    <x v="210"/>
    <x v="9"/>
    <x v="9"/>
    <x v="9"/>
    <x v="0"/>
  </r>
  <r>
    <x v="8868"/>
    <x v="4"/>
    <x v="0"/>
    <x v="4"/>
    <x v="0"/>
    <x v="4"/>
    <n v="17507.560000000001"/>
    <n v="315.13607999999999"/>
    <n v="1"/>
    <n v="17507.560000000001"/>
    <x v="8864"/>
    <n v="2.0499999999999998"/>
    <n v="3062"/>
    <x v="118"/>
    <x v="7"/>
    <x v="7"/>
    <x v="7"/>
    <x v="10"/>
  </r>
  <r>
    <x v="8869"/>
    <x v="5"/>
    <x v="1"/>
    <x v="5"/>
    <x v="2"/>
    <x v="3"/>
    <n v="16209.3"/>
    <n v="291.76739999999995"/>
    <n v="4"/>
    <n v="64837.2"/>
    <x v="8865"/>
    <n v="1.65"/>
    <n v="4498"/>
    <x v="231"/>
    <x v="1"/>
    <x v="1"/>
    <x v="1"/>
    <x v="8"/>
  </r>
  <r>
    <x v="8870"/>
    <x v="8"/>
    <x v="3"/>
    <x v="8"/>
    <x v="1"/>
    <x v="4"/>
    <n v="15383.14"/>
    <n v="276.89651999999995"/>
    <n v="3"/>
    <n v="46149.42"/>
    <x v="8866"/>
    <n v="4.4800000000000004"/>
    <n v="1048"/>
    <x v="255"/>
    <x v="7"/>
    <x v="7"/>
    <x v="7"/>
    <x v="3"/>
  </r>
  <r>
    <x v="8871"/>
    <x v="4"/>
    <x v="0"/>
    <x v="4"/>
    <x v="1"/>
    <x v="5"/>
    <n v="12010.7"/>
    <n v="216.1926"/>
    <n v="1"/>
    <n v="12010.7"/>
    <x v="8867"/>
    <n v="2.2799999999999998"/>
    <n v="4023"/>
    <x v="278"/>
    <x v="6"/>
    <x v="6"/>
    <x v="6"/>
    <x v="1"/>
  </r>
  <r>
    <x v="8872"/>
    <x v="2"/>
    <x v="2"/>
    <x v="2"/>
    <x v="2"/>
    <x v="0"/>
    <n v="15105.76"/>
    <n v="271.90368000000001"/>
    <n v="2"/>
    <n v="30211.52"/>
    <x v="8868"/>
    <n v="4"/>
    <n v="2203"/>
    <x v="309"/>
    <x v="1"/>
    <x v="1"/>
    <x v="1"/>
    <x v="24"/>
  </r>
  <r>
    <x v="8873"/>
    <x v="2"/>
    <x v="2"/>
    <x v="2"/>
    <x v="2"/>
    <x v="4"/>
    <n v="4654.62"/>
    <n v="83.783159999999995"/>
    <n v="4"/>
    <n v="18618.48"/>
    <x v="8869"/>
    <n v="2.92"/>
    <n v="4958"/>
    <x v="4"/>
    <x v="4"/>
    <x v="4"/>
    <x v="4"/>
    <x v="4"/>
  </r>
  <r>
    <x v="8874"/>
    <x v="5"/>
    <x v="1"/>
    <x v="5"/>
    <x v="0"/>
    <x v="5"/>
    <n v="14098.3"/>
    <n v="253.76939999999996"/>
    <n v="2"/>
    <n v="28196.6"/>
    <x v="8870"/>
    <n v="2"/>
    <n v="710"/>
    <x v="124"/>
    <x v="11"/>
    <x v="11"/>
    <x v="11"/>
    <x v="24"/>
  </r>
  <r>
    <x v="8875"/>
    <x v="5"/>
    <x v="1"/>
    <x v="5"/>
    <x v="2"/>
    <x v="5"/>
    <n v="16170.48"/>
    <n v="291.06863999999996"/>
    <n v="4"/>
    <n v="64681.919999999998"/>
    <x v="8871"/>
    <n v="1.03"/>
    <n v="1469"/>
    <x v="220"/>
    <x v="4"/>
    <x v="4"/>
    <x v="4"/>
    <x v="12"/>
  </r>
  <r>
    <x v="8876"/>
    <x v="0"/>
    <x v="0"/>
    <x v="0"/>
    <x v="1"/>
    <x v="1"/>
    <n v="7105.54"/>
    <n v="127.89971999999999"/>
    <n v="5"/>
    <n v="35527.699999999997"/>
    <x v="8872"/>
    <n v="4.8"/>
    <n v="2865"/>
    <x v="282"/>
    <x v="8"/>
    <x v="8"/>
    <x v="8"/>
    <x v="18"/>
  </r>
  <r>
    <x v="8877"/>
    <x v="8"/>
    <x v="3"/>
    <x v="8"/>
    <x v="0"/>
    <x v="3"/>
    <n v="13818.83"/>
    <n v="248.73893999999999"/>
    <n v="2"/>
    <n v="27637.66"/>
    <x v="8873"/>
    <n v="4.57"/>
    <n v="2239"/>
    <x v="57"/>
    <x v="2"/>
    <x v="2"/>
    <x v="2"/>
    <x v="21"/>
  </r>
  <r>
    <x v="8878"/>
    <x v="5"/>
    <x v="1"/>
    <x v="5"/>
    <x v="0"/>
    <x v="1"/>
    <n v="12986.84"/>
    <n v="233.76311999999999"/>
    <n v="2"/>
    <n v="25973.68"/>
    <x v="8874"/>
    <n v="4.5"/>
    <n v="2012"/>
    <x v="282"/>
    <x v="8"/>
    <x v="8"/>
    <x v="8"/>
    <x v="18"/>
  </r>
  <r>
    <x v="8879"/>
    <x v="6"/>
    <x v="4"/>
    <x v="6"/>
    <x v="0"/>
    <x v="3"/>
    <n v="4485.03"/>
    <n v="80.730539999999991"/>
    <n v="2"/>
    <n v="8970.06"/>
    <x v="8875"/>
    <n v="3.24"/>
    <n v="2058"/>
    <x v="161"/>
    <x v="10"/>
    <x v="10"/>
    <x v="10"/>
    <x v="1"/>
  </r>
  <r>
    <x v="8880"/>
    <x v="8"/>
    <x v="3"/>
    <x v="8"/>
    <x v="0"/>
    <x v="4"/>
    <n v="12562.55"/>
    <n v="226.12589999999997"/>
    <n v="2"/>
    <n v="25125.1"/>
    <x v="8876"/>
    <n v="2.99"/>
    <n v="2442"/>
    <x v="208"/>
    <x v="0"/>
    <x v="0"/>
    <x v="0"/>
    <x v="26"/>
  </r>
  <r>
    <x v="8881"/>
    <x v="1"/>
    <x v="1"/>
    <x v="1"/>
    <x v="2"/>
    <x v="0"/>
    <n v="8208.24"/>
    <n v="147.74831999999998"/>
    <n v="5"/>
    <n v="41041.199999999997"/>
    <x v="8877"/>
    <n v="3.85"/>
    <n v="4523"/>
    <x v="37"/>
    <x v="5"/>
    <x v="5"/>
    <x v="5"/>
    <x v="18"/>
  </r>
  <r>
    <x v="8882"/>
    <x v="5"/>
    <x v="1"/>
    <x v="5"/>
    <x v="1"/>
    <x v="0"/>
    <n v="12118.53"/>
    <n v="218.13353999999998"/>
    <n v="5"/>
    <n v="60592.65"/>
    <x v="8878"/>
    <n v="1.36"/>
    <n v="2794"/>
    <x v="41"/>
    <x v="6"/>
    <x v="6"/>
    <x v="6"/>
    <x v="19"/>
  </r>
  <r>
    <x v="8883"/>
    <x v="5"/>
    <x v="1"/>
    <x v="5"/>
    <x v="2"/>
    <x v="0"/>
    <n v="17683.8"/>
    <n v="318.30839999999995"/>
    <n v="3"/>
    <n v="53051.4"/>
    <x v="8879"/>
    <n v="1.03"/>
    <n v="4625"/>
    <x v="264"/>
    <x v="1"/>
    <x v="1"/>
    <x v="1"/>
    <x v="9"/>
  </r>
  <r>
    <x v="8884"/>
    <x v="5"/>
    <x v="1"/>
    <x v="5"/>
    <x v="0"/>
    <x v="1"/>
    <n v="16070.18"/>
    <n v="289.26324"/>
    <n v="1"/>
    <n v="16070.18"/>
    <x v="8880"/>
    <n v="3.89"/>
    <n v="4227"/>
    <x v="58"/>
    <x v="10"/>
    <x v="10"/>
    <x v="10"/>
    <x v="21"/>
  </r>
  <r>
    <x v="8885"/>
    <x v="1"/>
    <x v="1"/>
    <x v="1"/>
    <x v="0"/>
    <x v="3"/>
    <n v="19397.93"/>
    <n v="349.16273999999999"/>
    <n v="5"/>
    <n v="96989.65"/>
    <x v="8881"/>
    <n v="3.69"/>
    <n v="3901"/>
    <x v="54"/>
    <x v="0"/>
    <x v="0"/>
    <x v="0"/>
    <x v="7"/>
  </r>
  <r>
    <x v="8886"/>
    <x v="9"/>
    <x v="1"/>
    <x v="9"/>
    <x v="0"/>
    <x v="1"/>
    <n v="5372.15"/>
    <n v="96.698699999999988"/>
    <n v="3"/>
    <n v="16116.45"/>
    <x v="8882"/>
    <n v="1.95"/>
    <n v="1881"/>
    <x v="275"/>
    <x v="2"/>
    <x v="2"/>
    <x v="2"/>
    <x v="27"/>
  </r>
  <r>
    <x v="8887"/>
    <x v="7"/>
    <x v="0"/>
    <x v="7"/>
    <x v="1"/>
    <x v="0"/>
    <n v="5263.14"/>
    <n v="94.736519999999999"/>
    <n v="4"/>
    <n v="21052.560000000001"/>
    <x v="8883"/>
    <n v="2.16"/>
    <n v="3467"/>
    <x v="94"/>
    <x v="11"/>
    <x v="11"/>
    <x v="11"/>
    <x v="13"/>
  </r>
  <r>
    <x v="8888"/>
    <x v="0"/>
    <x v="0"/>
    <x v="0"/>
    <x v="1"/>
    <x v="4"/>
    <n v="17333.759999999998"/>
    <n v="312.00767999999994"/>
    <n v="1"/>
    <n v="17333.759999999998"/>
    <x v="8884"/>
    <n v="1.1399999999999999"/>
    <n v="4222"/>
    <x v="273"/>
    <x v="11"/>
    <x v="11"/>
    <x v="11"/>
    <x v="16"/>
  </r>
  <r>
    <x v="8889"/>
    <x v="5"/>
    <x v="1"/>
    <x v="5"/>
    <x v="1"/>
    <x v="1"/>
    <n v="15196.76"/>
    <n v="273.54167999999999"/>
    <n v="1"/>
    <n v="15196.76"/>
    <x v="8885"/>
    <n v="1.1100000000000001"/>
    <n v="3879"/>
    <x v="313"/>
    <x v="4"/>
    <x v="4"/>
    <x v="4"/>
    <x v="26"/>
  </r>
  <r>
    <x v="8890"/>
    <x v="1"/>
    <x v="1"/>
    <x v="1"/>
    <x v="1"/>
    <x v="1"/>
    <n v="1210.6199999999999"/>
    <n v="21.791159999999998"/>
    <n v="2"/>
    <n v="2421.2399999999998"/>
    <x v="8886"/>
    <n v="2.5499999999999998"/>
    <n v="2790"/>
    <x v="245"/>
    <x v="0"/>
    <x v="0"/>
    <x v="0"/>
    <x v="18"/>
  </r>
  <r>
    <x v="8891"/>
    <x v="7"/>
    <x v="0"/>
    <x v="7"/>
    <x v="0"/>
    <x v="4"/>
    <n v="15785.95"/>
    <n v="284.14709999999997"/>
    <n v="3"/>
    <n v="47357.85"/>
    <x v="8887"/>
    <n v="4.28"/>
    <n v="728"/>
    <x v="285"/>
    <x v="9"/>
    <x v="9"/>
    <x v="9"/>
    <x v="10"/>
  </r>
  <r>
    <x v="8892"/>
    <x v="8"/>
    <x v="3"/>
    <x v="8"/>
    <x v="1"/>
    <x v="2"/>
    <n v="2091.83"/>
    <n v="37.652939999999994"/>
    <n v="4"/>
    <n v="8367.32"/>
    <x v="8888"/>
    <n v="3.12"/>
    <n v="546"/>
    <x v="258"/>
    <x v="10"/>
    <x v="10"/>
    <x v="10"/>
    <x v="4"/>
  </r>
  <r>
    <x v="8893"/>
    <x v="4"/>
    <x v="0"/>
    <x v="4"/>
    <x v="1"/>
    <x v="1"/>
    <n v="4216.55"/>
    <n v="75.897899999999993"/>
    <n v="5"/>
    <n v="21082.75"/>
    <x v="8889"/>
    <n v="2.63"/>
    <n v="431"/>
    <x v="96"/>
    <x v="1"/>
    <x v="1"/>
    <x v="1"/>
    <x v="10"/>
  </r>
  <r>
    <x v="8894"/>
    <x v="9"/>
    <x v="1"/>
    <x v="9"/>
    <x v="2"/>
    <x v="4"/>
    <n v="7660.72"/>
    <n v="137.89295999999999"/>
    <n v="5"/>
    <n v="38303.599999999999"/>
    <x v="8890"/>
    <n v="4.92"/>
    <n v="466"/>
    <x v="61"/>
    <x v="8"/>
    <x v="8"/>
    <x v="8"/>
    <x v="11"/>
  </r>
  <r>
    <x v="8895"/>
    <x v="8"/>
    <x v="3"/>
    <x v="8"/>
    <x v="1"/>
    <x v="3"/>
    <n v="10741.22"/>
    <n v="193.34195999999997"/>
    <n v="3"/>
    <n v="32223.66"/>
    <x v="8891"/>
    <n v="1.47"/>
    <n v="475"/>
    <x v="263"/>
    <x v="1"/>
    <x v="1"/>
    <x v="1"/>
    <x v="20"/>
  </r>
  <r>
    <x v="8896"/>
    <x v="3"/>
    <x v="3"/>
    <x v="3"/>
    <x v="1"/>
    <x v="3"/>
    <n v="580.33000000000004"/>
    <n v="10.44594"/>
    <n v="5"/>
    <n v="2901.65"/>
    <x v="8892"/>
    <n v="2.84"/>
    <n v="2012"/>
    <x v="151"/>
    <x v="10"/>
    <x v="10"/>
    <x v="10"/>
    <x v="11"/>
  </r>
  <r>
    <x v="8897"/>
    <x v="7"/>
    <x v="0"/>
    <x v="7"/>
    <x v="1"/>
    <x v="0"/>
    <n v="13941.3"/>
    <n v="250.94339999999997"/>
    <n v="5"/>
    <n v="69706.5"/>
    <x v="8893"/>
    <n v="4.6100000000000003"/>
    <n v="187"/>
    <x v="36"/>
    <x v="11"/>
    <x v="11"/>
    <x v="11"/>
    <x v="22"/>
  </r>
  <r>
    <x v="8898"/>
    <x v="7"/>
    <x v="0"/>
    <x v="7"/>
    <x v="0"/>
    <x v="1"/>
    <n v="5122.68"/>
    <n v="92.208240000000004"/>
    <n v="2"/>
    <n v="10245.36"/>
    <x v="8894"/>
    <n v="4.17"/>
    <n v="4763"/>
    <x v="13"/>
    <x v="8"/>
    <x v="8"/>
    <x v="8"/>
    <x v="13"/>
  </r>
  <r>
    <x v="8899"/>
    <x v="9"/>
    <x v="1"/>
    <x v="9"/>
    <x v="0"/>
    <x v="2"/>
    <n v="6473.3"/>
    <n v="116.51939999999999"/>
    <n v="4"/>
    <n v="25893.200000000001"/>
    <x v="8895"/>
    <n v="2.5299999999999998"/>
    <n v="1990"/>
    <x v="44"/>
    <x v="3"/>
    <x v="3"/>
    <x v="3"/>
    <x v="15"/>
  </r>
  <r>
    <x v="8900"/>
    <x v="2"/>
    <x v="2"/>
    <x v="2"/>
    <x v="0"/>
    <x v="5"/>
    <n v="17260.810000000001"/>
    <n v="310.69457999999997"/>
    <n v="4"/>
    <n v="69043.240000000005"/>
    <x v="8896"/>
    <n v="3.34"/>
    <n v="900"/>
    <x v="47"/>
    <x v="2"/>
    <x v="2"/>
    <x v="2"/>
    <x v="26"/>
  </r>
  <r>
    <x v="8901"/>
    <x v="4"/>
    <x v="0"/>
    <x v="4"/>
    <x v="1"/>
    <x v="0"/>
    <n v="12521.82"/>
    <n v="225.39275999999998"/>
    <n v="2"/>
    <n v="25043.64"/>
    <x v="8897"/>
    <n v="1.84"/>
    <n v="1989"/>
    <x v="65"/>
    <x v="6"/>
    <x v="6"/>
    <x v="6"/>
    <x v="22"/>
  </r>
  <r>
    <x v="8902"/>
    <x v="9"/>
    <x v="1"/>
    <x v="9"/>
    <x v="0"/>
    <x v="3"/>
    <n v="10347.36"/>
    <n v="186.25247999999999"/>
    <n v="1"/>
    <n v="10347.36"/>
    <x v="8898"/>
    <n v="4.72"/>
    <n v="3392"/>
    <x v="324"/>
    <x v="5"/>
    <x v="5"/>
    <x v="5"/>
    <x v="2"/>
  </r>
  <r>
    <x v="8903"/>
    <x v="8"/>
    <x v="3"/>
    <x v="8"/>
    <x v="0"/>
    <x v="5"/>
    <n v="3062.59"/>
    <n v="55.126619999999996"/>
    <n v="2"/>
    <n v="6125.18"/>
    <x v="8899"/>
    <n v="4.6399999999999997"/>
    <n v="1343"/>
    <x v="247"/>
    <x v="3"/>
    <x v="3"/>
    <x v="3"/>
    <x v="20"/>
  </r>
  <r>
    <x v="8904"/>
    <x v="4"/>
    <x v="0"/>
    <x v="4"/>
    <x v="2"/>
    <x v="4"/>
    <n v="3586.05"/>
    <n v="64.548900000000003"/>
    <n v="5"/>
    <n v="17930.25"/>
    <x v="8900"/>
    <n v="1.25"/>
    <n v="663"/>
    <x v="342"/>
    <x v="11"/>
    <x v="11"/>
    <x v="11"/>
    <x v="15"/>
  </r>
  <r>
    <x v="8905"/>
    <x v="7"/>
    <x v="0"/>
    <x v="7"/>
    <x v="1"/>
    <x v="2"/>
    <n v="3835.46"/>
    <n v="69.03828"/>
    <n v="1"/>
    <n v="3835.46"/>
    <x v="8901"/>
    <n v="3.61"/>
    <n v="4305"/>
    <x v="284"/>
    <x v="2"/>
    <x v="2"/>
    <x v="2"/>
    <x v="30"/>
  </r>
  <r>
    <x v="8906"/>
    <x v="2"/>
    <x v="2"/>
    <x v="2"/>
    <x v="0"/>
    <x v="2"/>
    <n v="8181.16"/>
    <n v="147.26087999999999"/>
    <n v="2"/>
    <n v="16362.32"/>
    <x v="8902"/>
    <n v="4.07"/>
    <n v="4738"/>
    <x v="125"/>
    <x v="2"/>
    <x v="2"/>
    <x v="2"/>
    <x v="17"/>
  </r>
  <r>
    <x v="8907"/>
    <x v="3"/>
    <x v="3"/>
    <x v="3"/>
    <x v="1"/>
    <x v="1"/>
    <n v="17212.080000000002"/>
    <n v="309.81744000000003"/>
    <n v="1"/>
    <n v="17212.080000000002"/>
    <x v="8903"/>
    <n v="3.23"/>
    <n v="6"/>
    <x v="19"/>
    <x v="10"/>
    <x v="10"/>
    <x v="10"/>
    <x v="16"/>
  </r>
  <r>
    <x v="8908"/>
    <x v="1"/>
    <x v="1"/>
    <x v="1"/>
    <x v="0"/>
    <x v="1"/>
    <n v="5672.99"/>
    <n v="102.11381999999999"/>
    <n v="1"/>
    <n v="5672.99"/>
    <x v="8904"/>
    <n v="4.6399999999999997"/>
    <n v="3738"/>
    <x v="234"/>
    <x v="1"/>
    <x v="1"/>
    <x v="1"/>
    <x v="6"/>
  </r>
  <r>
    <x v="8909"/>
    <x v="6"/>
    <x v="4"/>
    <x v="6"/>
    <x v="2"/>
    <x v="3"/>
    <n v="15975.01"/>
    <n v="287.55017999999995"/>
    <n v="5"/>
    <n v="79875.05"/>
    <x v="8905"/>
    <n v="2.86"/>
    <n v="3110"/>
    <x v="177"/>
    <x v="8"/>
    <x v="8"/>
    <x v="8"/>
    <x v="20"/>
  </r>
  <r>
    <x v="8910"/>
    <x v="4"/>
    <x v="0"/>
    <x v="4"/>
    <x v="0"/>
    <x v="1"/>
    <n v="8214.0499999999993"/>
    <n v="147.85289999999998"/>
    <n v="2"/>
    <n v="16428.099999999999"/>
    <x v="8906"/>
    <n v="1.25"/>
    <n v="265"/>
    <x v="152"/>
    <x v="3"/>
    <x v="3"/>
    <x v="3"/>
    <x v="30"/>
  </r>
  <r>
    <x v="8911"/>
    <x v="8"/>
    <x v="3"/>
    <x v="8"/>
    <x v="1"/>
    <x v="4"/>
    <n v="5940.65"/>
    <n v="106.93169999999999"/>
    <n v="5"/>
    <n v="29703.25"/>
    <x v="8907"/>
    <n v="3.54"/>
    <n v="2070"/>
    <x v="226"/>
    <x v="4"/>
    <x v="4"/>
    <x v="4"/>
    <x v="3"/>
  </r>
  <r>
    <x v="8912"/>
    <x v="5"/>
    <x v="1"/>
    <x v="5"/>
    <x v="1"/>
    <x v="4"/>
    <n v="833.84"/>
    <n v="15.009119999999999"/>
    <n v="4"/>
    <n v="3335.36"/>
    <x v="8908"/>
    <n v="1.97"/>
    <n v="1510"/>
    <x v="4"/>
    <x v="4"/>
    <x v="4"/>
    <x v="4"/>
    <x v="4"/>
  </r>
  <r>
    <x v="8913"/>
    <x v="3"/>
    <x v="3"/>
    <x v="3"/>
    <x v="2"/>
    <x v="3"/>
    <n v="17056.45"/>
    <n v="307.01609999999999"/>
    <n v="5"/>
    <n v="85282.25"/>
    <x v="8909"/>
    <n v="1.43"/>
    <n v="2404"/>
    <x v="248"/>
    <x v="1"/>
    <x v="1"/>
    <x v="1"/>
    <x v="7"/>
  </r>
  <r>
    <x v="8914"/>
    <x v="5"/>
    <x v="1"/>
    <x v="5"/>
    <x v="0"/>
    <x v="0"/>
    <n v="11655.04"/>
    <n v="209.79071999999999"/>
    <n v="5"/>
    <n v="58275.199999999997"/>
    <x v="8910"/>
    <n v="4.72"/>
    <n v="467"/>
    <x v="55"/>
    <x v="5"/>
    <x v="5"/>
    <x v="5"/>
    <x v="26"/>
  </r>
  <r>
    <x v="8915"/>
    <x v="9"/>
    <x v="1"/>
    <x v="9"/>
    <x v="1"/>
    <x v="1"/>
    <n v="17050.990000000002"/>
    <n v="306.91782000000001"/>
    <n v="4"/>
    <n v="68203.960000000006"/>
    <x v="8911"/>
    <n v="1.06"/>
    <n v="4253"/>
    <x v="36"/>
    <x v="11"/>
    <x v="11"/>
    <x v="11"/>
    <x v="22"/>
  </r>
  <r>
    <x v="8916"/>
    <x v="8"/>
    <x v="3"/>
    <x v="8"/>
    <x v="2"/>
    <x v="2"/>
    <n v="13907.1"/>
    <n v="250.3278"/>
    <n v="1"/>
    <n v="13907.1"/>
    <x v="8912"/>
    <n v="3.24"/>
    <n v="4622"/>
    <x v="60"/>
    <x v="4"/>
    <x v="4"/>
    <x v="4"/>
    <x v="9"/>
  </r>
  <r>
    <x v="8917"/>
    <x v="8"/>
    <x v="3"/>
    <x v="8"/>
    <x v="1"/>
    <x v="1"/>
    <n v="15798.64"/>
    <n v="284.37551999999999"/>
    <n v="2"/>
    <n v="31597.279999999999"/>
    <x v="8913"/>
    <n v="1.0900000000000001"/>
    <n v="192"/>
    <x v="294"/>
    <x v="7"/>
    <x v="7"/>
    <x v="7"/>
    <x v="22"/>
  </r>
  <r>
    <x v="8918"/>
    <x v="8"/>
    <x v="3"/>
    <x v="8"/>
    <x v="0"/>
    <x v="1"/>
    <n v="6367.31"/>
    <n v="114.61158"/>
    <n v="4"/>
    <n v="25469.24"/>
    <x v="8914"/>
    <n v="2.41"/>
    <n v="3189"/>
    <x v="233"/>
    <x v="0"/>
    <x v="0"/>
    <x v="0"/>
    <x v="11"/>
  </r>
  <r>
    <x v="8919"/>
    <x v="5"/>
    <x v="1"/>
    <x v="5"/>
    <x v="1"/>
    <x v="5"/>
    <n v="4176.8599999999997"/>
    <n v="75.183479999999989"/>
    <n v="3"/>
    <n v="12530.58"/>
    <x v="8915"/>
    <n v="1.54"/>
    <n v="4199"/>
    <x v="221"/>
    <x v="7"/>
    <x v="7"/>
    <x v="7"/>
    <x v="11"/>
  </r>
  <r>
    <x v="8920"/>
    <x v="4"/>
    <x v="0"/>
    <x v="4"/>
    <x v="0"/>
    <x v="0"/>
    <n v="267.01"/>
    <n v="4.8061799999999995"/>
    <n v="2"/>
    <n v="534.02"/>
    <x v="8916"/>
    <n v="1.94"/>
    <n v="3989"/>
    <x v="109"/>
    <x v="11"/>
    <x v="11"/>
    <x v="11"/>
    <x v="11"/>
  </r>
  <r>
    <x v="8921"/>
    <x v="3"/>
    <x v="3"/>
    <x v="3"/>
    <x v="1"/>
    <x v="3"/>
    <n v="8719.4"/>
    <n v="156.94919999999999"/>
    <n v="4"/>
    <n v="34877.599999999999"/>
    <x v="8917"/>
    <n v="1.3"/>
    <n v="2471"/>
    <x v="182"/>
    <x v="9"/>
    <x v="9"/>
    <x v="9"/>
    <x v="30"/>
  </r>
  <r>
    <x v="8922"/>
    <x v="5"/>
    <x v="1"/>
    <x v="5"/>
    <x v="2"/>
    <x v="4"/>
    <n v="8418.65"/>
    <n v="151.53569999999999"/>
    <n v="3"/>
    <n v="25255.95"/>
    <x v="8918"/>
    <n v="4.59"/>
    <n v="754"/>
    <x v="276"/>
    <x v="5"/>
    <x v="5"/>
    <x v="5"/>
    <x v="4"/>
  </r>
  <r>
    <x v="8923"/>
    <x v="1"/>
    <x v="1"/>
    <x v="1"/>
    <x v="1"/>
    <x v="3"/>
    <n v="9713.65"/>
    <n v="174.84569999999999"/>
    <n v="1"/>
    <n v="9713.65"/>
    <x v="8919"/>
    <n v="2.42"/>
    <n v="100"/>
    <x v="67"/>
    <x v="11"/>
    <x v="11"/>
    <x v="11"/>
    <x v="25"/>
  </r>
  <r>
    <x v="8924"/>
    <x v="4"/>
    <x v="0"/>
    <x v="4"/>
    <x v="2"/>
    <x v="4"/>
    <n v="18937.88"/>
    <n v="340.88184000000001"/>
    <n v="4"/>
    <n v="75751.520000000004"/>
    <x v="8920"/>
    <n v="2.27"/>
    <n v="2237"/>
    <x v="111"/>
    <x v="6"/>
    <x v="6"/>
    <x v="6"/>
    <x v="13"/>
  </r>
  <r>
    <x v="8925"/>
    <x v="0"/>
    <x v="0"/>
    <x v="0"/>
    <x v="0"/>
    <x v="3"/>
    <n v="8170.54"/>
    <n v="147.06971999999999"/>
    <n v="1"/>
    <n v="8170.54"/>
    <x v="8921"/>
    <n v="3.3"/>
    <n v="4545"/>
    <x v="273"/>
    <x v="11"/>
    <x v="11"/>
    <x v="11"/>
    <x v="16"/>
  </r>
  <r>
    <x v="8926"/>
    <x v="3"/>
    <x v="3"/>
    <x v="3"/>
    <x v="1"/>
    <x v="3"/>
    <n v="12683.09"/>
    <n v="228.29561999999999"/>
    <n v="2"/>
    <n v="25366.18"/>
    <x v="8922"/>
    <n v="4.83"/>
    <n v="2583"/>
    <x v="320"/>
    <x v="10"/>
    <x v="10"/>
    <x v="10"/>
    <x v="5"/>
  </r>
  <r>
    <x v="8927"/>
    <x v="3"/>
    <x v="3"/>
    <x v="3"/>
    <x v="2"/>
    <x v="2"/>
    <n v="12813.88"/>
    <n v="230.64983999999995"/>
    <n v="3"/>
    <n v="38441.64"/>
    <x v="8923"/>
    <n v="1.27"/>
    <n v="4727"/>
    <x v="264"/>
    <x v="1"/>
    <x v="1"/>
    <x v="1"/>
    <x v="9"/>
  </r>
  <r>
    <x v="8928"/>
    <x v="3"/>
    <x v="3"/>
    <x v="3"/>
    <x v="0"/>
    <x v="3"/>
    <n v="15131.79"/>
    <n v="272.37221999999997"/>
    <n v="5"/>
    <n v="75658.95"/>
    <x v="8924"/>
    <n v="1.98"/>
    <n v="2897"/>
    <x v="47"/>
    <x v="2"/>
    <x v="2"/>
    <x v="2"/>
    <x v="26"/>
  </r>
  <r>
    <x v="8929"/>
    <x v="0"/>
    <x v="0"/>
    <x v="0"/>
    <x v="2"/>
    <x v="0"/>
    <n v="8188.97"/>
    <n v="147.40145999999999"/>
    <n v="5"/>
    <n v="40944.85"/>
    <x v="8925"/>
    <n v="4.55"/>
    <n v="3736"/>
    <x v="120"/>
    <x v="3"/>
    <x v="3"/>
    <x v="3"/>
    <x v="4"/>
  </r>
  <r>
    <x v="8930"/>
    <x v="5"/>
    <x v="1"/>
    <x v="5"/>
    <x v="0"/>
    <x v="0"/>
    <n v="7795.64"/>
    <n v="140.32151999999999"/>
    <n v="4"/>
    <n v="31182.560000000001"/>
    <x v="8926"/>
    <n v="1.36"/>
    <n v="2293"/>
    <x v="254"/>
    <x v="11"/>
    <x v="11"/>
    <x v="11"/>
    <x v="27"/>
  </r>
  <r>
    <x v="8931"/>
    <x v="9"/>
    <x v="1"/>
    <x v="9"/>
    <x v="1"/>
    <x v="5"/>
    <n v="186.43"/>
    <n v="3.3557399999999999"/>
    <n v="2"/>
    <n v="372.86"/>
    <x v="8927"/>
    <n v="2.81"/>
    <n v="1195"/>
    <x v="341"/>
    <x v="0"/>
    <x v="0"/>
    <x v="0"/>
    <x v="19"/>
  </r>
  <r>
    <x v="8932"/>
    <x v="3"/>
    <x v="3"/>
    <x v="3"/>
    <x v="0"/>
    <x v="0"/>
    <n v="208.84"/>
    <n v="3.7591199999999998"/>
    <n v="1"/>
    <n v="208.84"/>
    <x v="8928"/>
    <n v="2.4700000000000002"/>
    <n v="3407"/>
    <x v="89"/>
    <x v="2"/>
    <x v="2"/>
    <x v="2"/>
    <x v="24"/>
  </r>
  <r>
    <x v="8933"/>
    <x v="0"/>
    <x v="0"/>
    <x v="0"/>
    <x v="2"/>
    <x v="1"/>
    <n v="15472.86"/>
    <n v="278.51148000000001"/>
    <n v="5"/>
    <n v="77364.3"/>
    <x v="8929"/>
    <n v="2.57"/>
    <n v="4786"/>
    <x v="143"/>
    <x v="8"/>
    <x v="8"/>
    <x v="8"/>
    <x v="7"/>
  </r>
  <r>
    <x v="8934"/>
    <x v="1"/>
    <x v="1"/>
    <x v="1"/>
    <x v="1"/>
    <x v="3"/>
    <n v="2141.4899999999998"/>
    <n v="38.54681999999999"/>
    <n v="1"/>
    <n v="2141.4899999999998"/>
    <x v="8930"/>
    <n v="3.12"/>
    <n v="3694"/>
    <x v="310"/>
    <x v="2"/>
    <x v="2"/>
    <x v="2"/>
    <x v="25"/>
  </r>
  <r>
    <x v="8935"/>
    <x v="2"/>
    <x v="2"/>
    <x v="2"/>
    <x v="1"/>
    <x v="4"/>
    <n v="3683.64"/>
    <n v="66.305519999999987"/>
    <n v="3"/>
    <n v="11050.92"/>
    <x v="8931"/>
    <n v="1.97"/>
    <n v="4429"/>
    <x v="164"/>
    <x v="8"/>
    <x v="8"/>
    <x v="8"/>
    <x v="0"/>
  </r>
  <r>
    <x v="8936"/>
    <x v="1"/>
    <x v="1"/>
    <x v="1"/>
    <x v="1"/>
    <x v="5"/>
    <n v="15275.84"/>
    <n v="274.96511999999996"/>
    <n v="1"/>
    <n v="15275.84"/>
    <x v="8932"/>
    <n v="4.7699999999999996"/>
    <n v="3791"/>
    <x v="294"/>
    <x v="7"/>
    <x v="7"/>
    <x v="7"/>
    <x v="22"/>
  </r>
  <r>
    <x v="8937"/>
    <x v="7"/>
    <x v="0"/>
    <x v="7"/>
    <x v="1"/>
    <x v="3"/>
    <n v="2876.17"/>
    <n v="51.771059999999999"/>
    <n v="2"/>
    <n v="5752.34"/>
    <x v="8933"/>
    <n v="2.39"/>
    <n v="917"/>
    <x v="151"/>
    <x v="10"/>
    <x v="10"/>
    <x v="10"/>
    <x v="11"/>
  </r>
  <r>
    <x v="8938"/>
    <x v="9"/>
    <x v="1"/>
    <x v="9"/>
    <x v="2"/>
    <x v="3"/>
    <n v="3059.94"/>
    <n v="55.078919999999997"/>
    <n v="4"/>
    <n v="12239.76"/>
    <x v="8934"/>
    <n v="4.33"/>
    <n v="4665"/>
    <x v="258"/>
    <x v="10"/>
    <x v="10"/>
    <x v="10"/>
    <x v="4"/>
  </r>
  <r>
    <x v="8939"/>
    <x v="0"/>
    <x v="0"/>
    <x v="0"/>
    <x v="0"/>
    <x v="4"/>
    <n v="11113.07"/>
    <n v="200.03525999999999"/>
    <n v="4"/>
    <n v="44452.28"/>
    <x v="8935"/>
    <n v="1.55"/>
    <n v="2284"/>
    <x v="27"/>
    <x v="9"/>
    <x v="9"/>
    <x v="9"/>
    <x v="1"/>
  </r>
  <r>
    <x v="8940"/>
    <x v="7"/>
    <x v="0"/>
    <x v="7"/>
    <x v="2"/>
    <x v="3"/>
    <n v="11427.5"/>
    <n v="205.69499999999999"/>
    <n v="4"/>
    <n v="45710"/>
    <x v="8936"/>
    <n v="3.11"/>
    <n v="507"/>
    <x v="3"/>
    <x v="3"/>
    <x v="3"/>
    <x v="3"/>
    <x v="3"/>
  </r>
  <r>
    <x v="8941"/>
    <x v="3"/>
    <x v="3"/>
    <x v="3"/>
    <x v="0"/>
    <x v="4"/>
    <n v="285.97000000000003"/>
    <n v="5.1474599999999997"/>
    <n v="4"/>
    <n v="1143.8800000000001"/>
    <x v="8937"/>
    <n v="1.85"/>
    <n v="1111"/>
    <x v="105"/>
    <x v="7"/>
    <x v="7"/>
    <x v="7"/>
    <x v="17"/>
  </r>
  <r>
    <x v="8942"/>
    <x v="6"/>
    <x v="4"/>
    <x v="6"/>
    <x v="1"/>
    <x v="0"/>
    <n v="19099.650000000001"/>
    <n v="343.7937"/>
    <n v="4"/>
    <n v="76398.600000000006"/>
    <x v="8938"/>
    <n v="4.91"/>
    <n v="486"/>
    <x v="48"/>
    <x v="6"/>
    <x v="6"/>
    <x v="6"/>
    <x v="27"/>
  </r>
  <r>
    <x v="8943"/>
    <x v="6"/>
    <x v="4"/>
    <x v="6"/>
    <x v="0"/>
    <x v="5"/>
    <n v="11661.7"/>
    <n v="209.91059999999999"/>
    <n v="4"/>
    <n v="46646.8"/>
    <x v="8939"/>
    <n v="2.56"/>
    <n v="51"/>
    <x v="9"/>
    <x v="5"/>
    <x v="5"/>
    <x v="5"/>
    <x v="9"/>
  </r>
  <r>
    <x v="8944"/>
    <x v="8"/>
    <x v="3"/>
    <x v="8"/>
    <x v="2"/>
    <x v="0"/>
    <n v="5336.53"/>
    <n v="96.057539999999989"/>
    <n v="3"/>
    <n v="16009.59"/>
    <x v="8940"/>
    <n v="2.99"/>
    <n v="3002"/>
    <x v="133"/>
    <x v="10"/>
    <x v="10"/>
    <x v="10"/>
    <x v="29"/>
  </r>
  <r>
    <x v="8945"/>
    <x v="5"/>
    <x v="1"/>
    <x v="5"/>
    <x v="0"/>
    <x v="3"/>
    <n v="2417.39"/>
    <n v="43.513019999999997"/>
    <n v="4"/>
    <n v="9669.56"/>
    <x v="8941"/>
    <n v="4.32"/>
    <n v="3175"/>
    <x v="111"/>
    <x v="6"/>
    <x v="6"/>
    <x v="6"/>
    <x v="13"/>
  </r>
  <r>
    <x v="8946"/>
    <x v="7"/>
    <x v="0"/>
    <x v="7"/>
    <x v="1"/>
    <x v="5"/>
    <n v="12649.53"/>
    <n v="227.69154"/>
    <n v="4"/>
    <n v="50598.12"/>
    <x v="8942"/>
    <n v="2.67"/>
    <n v="17"/>
    <x v="270"/>
    <x v="9"/>
    <x v="9"/>
    <x v="9"/>
    <x v="26"/>
  </r>
  <r>
    <x v="8947"/>
    <x v="1"/>
    <x v="1"/>
    <x v="1"/>
    <x v="0"/>
    <x v="4"/>
    <n v="4756.8"/>
    <n v="85.622399999999999"/>
    <n v="4"/>
    <n v="19027.2"/>
    <x v="8943"/>
    <n v="3.65"/>
    <n v="1314"/>
    <x v="254"/>
    <x v="11"/>
    <x v="11"/>
    <x v="11"/>
    <x v="27"/>
  </r>
  <r>
    <x v="8948"/>
    <x v="1"/>
    <x v="1"/>
    <x v="1"/>
    <x v="1"/>
    <x v="2"/>
    <n v="17491.57"/>
    <n v="314.84825999999998"/>
    <n v="5"/>
    <n v="87457.85"/>
    <x v="8944"/>
    <n v="1.67"/>
    <n v="2757"/>
    <x v="131"/>
    <x v="11"/>
    <x v="11"/>
    <x v="11"/>
    <x v="2"/>
  </r>
  <r>
    <x v="8949"/>
    <x v="0"/>
    <x v="0"/>
    <x v="0"/>
    <x v="1"/>
    <x v="5"/>
    <n v="9515.66"/>
    <n v="171.28187999999997"/>
    <n v="1"/>
    <n v="9515.66"/>
    <x v="8945"/>
    <n v="3.08"/>
    <n v="1129"/>
    <x v="204"/>
    <x v="11"/>
    <x v="11"/>
    <x v="11"/>
    <x v="18"/>
  </r>
  <r>
    <x v="8950"/>
    <x v="7"/>
    <x v="0"/>
    <x v="7"/>
    <x v="2"/>
    <x v="1"/>
    <n v="6548.91"/>
    <n v="117.88037999999999"/>
    <n v="5"/>
    <n v="32744.55"/>
    <x v="8946"/>
    <n v="4.3"/>
    <n v="3928"/>
    <x v="263"/>
    <x v="1"/>
    <x v="1"/>
    <x v="1"/>
    <x v="20"/>
  </r>
  <r>
    <x v="8951"/>
    <x v="7"/>
    <x v="0"/>
    <x v="7"/>
    <x v="1"/>
    <x v="4"/>
    <n v="13663.76"/>
    <n v="245.94767999999999"/>
    <n v="3"/>
    <n v="40991.279999999999"/>
    <x v="8947"/>
    <n v="3.63"/>
    <n v="1425"/>
    <x v="114"/>
    <x v="3"/>
    <x v="3"/>
    <x v="3"/>
    <x v="28"/>
  </r>
  <r>
    <x v="8952"/>
    <x v="9"/>
    <x v="1"/>
    <x v="9"/>
    <x v="0"/>
    <x v="4"/>
    <n v="11881.62"/>
    <n v="213.86915999999999"/>
    <n v="5"/>
    <n v="59408.1"/>
    <x v="8948"/>
    <n v="2.94"/>
    <n v="3506"/>
    <x v="283"/>
    <x v="0"/>
    <x v="0"/>
    <x v="0"/>
    <x v="3"/>
  </r>
  <r>
    <x v="8953"/>
    <x v="6"/>
    <x v="4"/>
    <x v="6"/>
    <x v="2"/>
    <x v="5"/>
    <n v="3687.95"/>
    <n v="66.383099999999985"/>
    <n v="3"/>
    <n v="11063.85"/>
    <x v="8949"/>
    <n v="3.61"/>
    <n v="2514"/>
    <x v="26"/>
    <x v="2"/>
    <x v="2"/>
    <x v="2"/>
    <x v="9"/>
  </r>
  <r>
    <x v="8954"/>
    <x v="2"/>
    <x v="2"/>
    <x v="2"/>
    <x v="1"/>
    <x v="2"/>
    <n v="2278.06"/>
    <n v="41.005079999999992"/>
    <n v="3"/>
    <n v="6834.18"/>
    <x v="8950"/>
    <n v="3.06"/>
    <n v="1720"/>
    <x v="241"/>
    <x v="9"/>
    <x v="9"/>
    <x v="9"/>
    <x v="18"/>
  </r>
  <r>
    <x v="8955"/>
    <x v="5"/>
    <x v="1"/>
    <x v="5"/>
    <x v="0"/>
    <x v="2"/>
    <n v="5065.17"/>
    <n v="91.173059999999992"/>
    <n v="2"/>
    <n v="10130.34"/>
    <x v="8951"/>
    <n v="2.11"/>
    <n v="1933"/>
    <x v="164"/>
    <x v="8"/>
    <x v="8"/>
    <x v="8"/>
    <x v="0"/>
  </r>
  <r>
    <x v="8956"/>
    <x v="7"/>
    <x v="0"/>
    <x v="7"/>
    <x v="1"/>
    <x v="3"/>
    <n v="15681.96"/>
    <n v="282.27527999999995"/>
    <n v="3"/>
    <n v="47045.88"/>
    <x v="8952"/>
    <n v="3.96"/>
    <n v="3297"/>
    <x v="297"/>
    <x v="7"/>
    <x v="7"/>
    <x v="7"/>
    <x v="0"/>
  </r>
  <r>
    <x v="8957"/>
    <x v="9"/>
    <x v="1"/>
    <x v="9"/>
    <x v="0"/>
    <x v="4"/>
    <n v="19612.27"/>
    <n v="353.02085999999997"/>
    <n v="2"/>
    <n v="39224.54"/>
    <x v="8953"/>
    <n v="2.98"/>
    <n v="1867"/>
    <x v="179"/>
    <x v="6"/>
    <x v="6"/>
    <x v="6"/>
    <x v="18"/>
  </r>
  <r>
    <x v="8958"/>
    <x v="3"/>
    <x v="3"/>
    <x v="3"/>
    <x v="2"/>
    <x v="0"/>
    <n v="19775.96"/>
    <n v="355.96727999999996"/>
    <n v="4"/>
    <n v="79103.839999999997"/>
    <x v="8954"/>
    <n v="3.02"/>
    <n v="3401"/>
    <x v="176"/>
    <x v="6"/>
    <x v="6"/>
    <x v="6"/>
    <x v="9"/>
  </r>
  <r>
    <x v="8959"/>
    <x v="0"/>
    <x v="0"/>
    <x v="0"/>
    <x v="0"/>
    <x v="1"/>
    <n v="13737.66"/>
    <n v="247.27787999999998"/>
    <n v="2"/>
    <n v="27475.32"/>
    <x v="8955"/>
    <n v="4.01"/>
    <n v="1428"/>
    <x v="256"/>
    <x v="3"/>
    <x v="3"/>
    <x v="3"/>
    <x v="7"/>
  </r>
  <r>
    <x v="8960"/>
    <x v="5"/>
    <x v="1"/>
    <x v="5"/>
    <x v="0"/>
    <x v="4"/>
    <n v="9212.2900000000009"/>
    <n v="165.82122000000001"/>
    <n v="2"/>
    <n v="18424.580000000002"/>
    <x v="8956"/>
    <n v="3.16"/>
    <n v="2567"/>
    <x v="300"/>
    <x v="4"/>
    <x v="4"/>
    <x v="4"/>
    <x v="13"/>
  </r>
  <r>
    <x v="8961"/>
    <x v="4"/>
    <x v="0"/>
    <x v="4"/>
    <x v="1"/>
    <x v="1"/>
    <n v="14762.01"/>
    <n v="265.71618000000001"/>
    <n v="3"/>
    <n v="44286.03"/>
    <x v="8957"/>
    <n v="2.62"/>
    <n v="1484"/>
    <x v="205"/>
    <x v="1"/>
    <x v="1"/>
    <x v="1"/>
    <x v="27"/>
  </r>
  <r>
    <x v="8962"/>
    <x v="8"/>
    <x v="3"/>
    <x v="8"/>
    <x v="0"/>
    <x v="0"/>
    <n v="2286.13"/>
    <n v="41.15034"/>
    <n v="3"/>
    <n v="6858.39"/>
    <x v="8958"/>
    <n v="3.19"/>
    <n v="3223"/>
    <x v="131"/>
    <x v="11"/>
    <x v="11"/>
    <x v="11"/>
    <x v="2"/>
  </r>
  <r>
    <x v="8963"/>
    <x v="9"/>
    <x v="1"/>
    <x v="9"/>
    <x v="0"/>
    <x v="1"/>
    <n v="8519.61"/>
    <n v="153.35298"/>
    <n v="2"/>
    <n v="17039.22"/>
    <x v="8959"/>
    <n v="4.3899999999999997"/>
    <n v="4016"/>
    <x v="126"/>
    <x v="5"/>
    <x v="5"/>
    <x v="5"/>
    <x v="24"/>
  </r>
  <r>
    <x v="8964"/>
    <x v="7"/>
    <x v="0"/>
    <x v="7"/>
    <x v="2"/>
    <x v="1"/>
    <n v="10062.32"/>
    <n v="181.12175999999999"/>
    <n v="3"/>
    <n v="30186.959999999999"/>
    <x v="8960"/>
    <n v="3.52"/>
    <n v="3256"/>
    <x v="145"/>
    <x v="7"/>
    <x v="7"/>
    <x v="7"/>
    <x v="20"/>
  </r>
  <r>
    <x v="8965"/>
    <x v="9"/>
    <x v="1"/>
    <x v="9"/>
    <x v="2"/>
    <x v="3"/>
    <n v="397.13"/>
    <n v="7.1483399999999993"/>
    <n v="3"/>
    <n v="1191.3900000000001"/>
    <x v="8961"/>
    <n v="2.99"/>
    <n v="2567"/>
    <x v="121"/>
    <x v="8"/>
    <x v="8"/>
    <x v="8"/>
    <x v="27"/>
  </r>
  <r>
    <x v="8966"/>
    <x v="2"/>
    <x v="2"/>
    <x v="2"/>
    <x v="0"/>
    <x v="5"/>
    <n v="2022.72"/>
    <n v="36.40896"/>
    <n v="2"/>
    <n v="4045.44"/>
    <x v="8962"/>
    <n v="2.77"/>
    <n v="3529"/>
    <x v="35"/>
    <x v="5"/>
    <x v="5"/>
    <x v="5"/>
    <x v="21"/>
  </r>
  <r>
    <x v="8967"/>
    <x v="4"/>
    <x v="0"/>
    <x v="4"/>
    <x v="2"/>
    <x v="1"/>
    <n v="10571.38"/>
    <n v="190.28483999999997"/>
    <n v="5"/>
    <n v="52856.9"/>
    <x v="8963"/>
    <n v="4.43"/>
    <n v="1245"/>
    <x v="30"/>
    <x v="5"/>
    <x v="5"/>
    <x v="5"/>
    <x v="17"/>
  </r>
  <r>
    <x v="8968"/>
    <x v="2"/>
    <x v="2"/>
    <x v="2"/>
    <x v="0"/>
    <x v="3"/>
    <n v="17295.75"/>
    <n v="311.32349999999997"/>
    <n v="1"/>
    <n v="17295.75"/>
    <x v="8964"/>
    <n v="1.97"/>
    <n v="1246"/>
    <x v="188"/>
    <x v="11"/>
    <x v="11"/>
    <x v="11"/>
    <x v="1"/>
  </r>
  <r>
    <x v="8969"/>
    <x v="7"/>
    <x v="0"/>
    <x v="7"/>
    <x v="2"/>
    <x v="0"/>
    <n v="6200.62"/>
    <n v="111.61115999999998"/>
    <n v="5"/>
    <n v="31003.1"/>
    <x v="8965"/>
    <n v="1.26"/>
    <n v="3963"/>
    <x v="356"/>
    <x v="8"/>
    <x v="8"/>
    <x v="8"/>
    <x v="24"/>
  </r>
  <r>
    <x v="8970"/>
    <x v="6"/>
    <x v="4"/>
    <x v="6"/>
    <x v="2"/>
    <x v="4"/>
    <n v="6899.32"/>
    <n v="124.18775999999998"/>
    <n v="2"/>
    <n v="13798.64"/>
    <x v="8966"/>
    <n v="2.13"/>
    <n v="3352"/>
    <x v="274"/>
    <x v="5"/>
    <x v="5"/>
    <x v="5"/>
    <x v="7"/>
  </r>
  <r>
    <x v="8971"/>
    <x v="1"/>
    <x v="1"/>
    <x v="1"/>
    <x v="0"/>
    <x v="2"/>
    <n v="6297.51"/>
    <n v="113.35517999999999"/>
    <n v="3"/>
    <n v="18892.53"/>
    <x v="8967"/>
    <n v="2.77"/>
    <n v="2101"/>
    <x v="197"/>
    <x v="1"/>
    <x v="1"/>
    <x v="1"/>
    <x v="25"/>
  </r>
  <r>
    <x v="8972"/>
    <x v="9"/>
    <x v="1"/>
    <x v="9"/>
    <x v="2"/>
    <x v="4"/>
    <n v="13140.16"/>
    <n v="236.52287999999999"/>
    <n v="1"/>
    <n v="13140.16"/>
    <x v="8968"/>
    <n v="4.2699999999999996"/>
    <n v="2587"/>
    <x v="296"/>
    <x v="0"/>
    <x v="0"/>
    <x v="0"/>
    <x v="17"/>
  </r>
  <r>
    <x v="8973"/>
    <x v="0"/>
    <x v="0"/>
    <x v="0"/>
    <x v="1"/>
    <x v="3"/>
    <n v="16571.349999999999"/>
    <n v="298.28429999999997"/>
    <n v="3"/>
    <n v="49714.05"/>
    <x v="8969"/>
    <n v="4.16"/>
    <n v="3219"/>
    <x v="268"/>
    <x v="4"/>
    <x v="4"/>
    <x v="4"/>
    <x v="20"/>
  </r>
  <r>
    <x v="8974"/>
    <x v="5"/>
    <x v="1"/>
    <x v="5"/>
    <x v="1"/>
    <x v="3"/>
    <n v="11293.78"/>
    <n v="203.28804"/>
    <n v="1"/>
    <n v="11293.78"/>
    <x v="8970"/>
    <n v="3.29"/>
    <n v="1121"/>
    <x v="217"/>
    <x v="10"/>
    <x v="10"/>
    <x v="10"/>
    <x v="22"/>
  </r>
  <r>
    <x v="8975"/>
    <x v="8"/>
    <x v="3"/>
    <x v="8"/>
    <x v="2"/>
    <x v="3"/>
    <n v="16289.18"/>
    <n v="293.20524"/>
    <n v="5"/>
    <n v="81445.899999999994"/>
    <x v="8971"/>
    <n v="2"/>
    <n v="1800"/>
    <x v="287"/>
    <x v="6"/>
    <x v="6"/>
    <x v="6"/>
    <x v="12"/>
  </r>
  <r>
    <x v="8976"/>
    <x v="6"/>
    <x v="4"/>
    <x v="6"/>
    <x v="0"/>
    <x v="3"/>
    <n v="10421.85"/>
    <n v="187.5933"/>
    <n v="4"/>
    <n v="41687.4"/>
    <x v="8972"/>
    <n v="2.52"/>
    <n v="3237"/>
    <x v="47"/>
    <x v="2"/>
    <x v="2"/>
    <x v="2"/>
    <x v="26"/>
  </r>
  <r>
    <x v="8977"/>
    <x v="7"/>
    <x v="0"/>
    <x v="7"/>
    <x v="0"/>
    <x v="1"/>
    <n v="10660.82"/>
    <n v="191.89475999999999"/>
    <n v="3"/>
    <n v="31982.46"/>
    <x v="8973"/>
    <n v="4.99"/>
    <n v="1396"/>
    <x v="280"/>
    <x v="11"/>
    <x v="11"/>
    <x v="11"/>
    <x v="7"/>
  </r>
  <r>
    <x v="8978"/>
    <x v="1"/>
    <x v="1"/>
    <x v="1"/>
    <x v="2"/>
    <x v="5"/>
    <n v="18360.900000000001"/>
    <n v="330.49619999999999"/>
    <n v="3"/>
    <n v="55082.7"/>
    <x v="8974"/>
    <n v="3.34"/>
    <n v="15"/>
    <x v="30"/>
    <x v="5"/>
    <x v="5"/>
    <x v="5"/>
    <x v="17"/>
  </r>
  <r>
    <x v="8979"/>
    <x v="7"/>
    <x v="0"/>
    <x v="7"/>
    <x v="2"/>
    <x v="2"/>
    <n v="14991.55"/>
    <n v="269.84789999999998"/>
    <n v="5"/>
    <n v="74957.75"/>
    <x v="8975"/>
    <n v="3.26"/>
    <n v="784"/>
    <x v="129"/>
    <x v="7"/>
    <x v="7"/>
    <x v="7"/>
    <x v="25"/>
  </r>
  <r>
    <x v="8980"/>
    <x v="2"/>
    <x v="2"/>
    <x v="2"/>
    <x v="2"/>
    <x v="0"/>
    <n v="13060.72"/>
    <n v="235.09295999999998"/>
    <n v="3"/>
    <n v="39182.160000000003"/>
    <x v="8976"/>
    <n v="2.38"/>
    <n v="664"/>
    <x v="107"/>
    <x v="10"/>
    <x v="10"/>
    <x v="10"/>
    <x v="28"/>
  </r>
  <r>
    <x v="8981"/>
    <x v="8"/>
    <x v="3"/>
    <x v="8"/>
    <x v="1"/>
    <x v="3"/>
    <n v="11970.62"/>
    <n v="215.47116"/>
    <n v="4"/>
    <n v="47882.48"/>
    <x v="8977"/>
    <n v="4"/>
    <n v="1610"/>
    <x v="175"/>
    <x v="3"/>
    <x v="3"/>
    <x v="3"/>
    <x v="9"/>
  </r>
  <r>
    <x v="8982"/>
    <x v="2"/>
    <x v="2"/>
    <x v="2"/>
    <x v="2"/>
    <x v="5"/>
    <n v="17824.25"/>
    <n v="320.8365"/>
    <n v="3"/>
    <n v="53472.75"/>
    <x v="8978"/>
    <n v="2.19"/>
    <n v="2527"/>
    <x v="146"/>
    <x v="4"/>
    <x v="4"/>
    <x v="4"/>
    <x v="28"/>
  </r>
  <r>
    <x v="8983"/>
    <x v="6"/>
    <x v="4"/>
    <x v="6"/>
    <x v="2"/>
    <x v="1"/>
    <n v="15990.67"/>
    <n v="287.83205999999996"/>
    <n v="3"/>
    <n v="47972.01"/>
    <x v="8979"/>
    <n v="2.0499999999999998"/>
    <n v="663"/>
    <x v="190"/>
    <x v="5"/>
    <x v="5"/>
    <x v="5"/>
    <x v="20"/>
  </r>
  <r>
    <x v="8984"/>
    <x v="3"/>
    <x v="3"/>
    <x v="3"/>
    <x v="1"/>
    <x v="1"/>
    <n v="1765.77"/>
    <n v="31.783859999999997"/>
    <n v="4"/>
    <n v="7063.08"/>
    <x v="8980"/>
    <n v="1.44"/>
    <n v="1601"/>
    <x v="163"/>
    <x v="3"/>
    <x v="3"/>
    <x v="3"/>
    <x v="25"/>
  </r>
  <r>
    <x v="8985"/>
    <x v="0"/>
    <x v="0"/>
    <x v="0"/>
    <x v="0"/>
    <x v="2"/>
    <n v="11361.97"/>
    <n v="204.51545999999996"/>
    <n v="2"/>
    <n v="22723.94"/>
    <x v="8981"/>
    <n v="2.25"/>
    <n v="4011"/>
    <x v="109"/>
    <x v="11"/>
    <x v="11"/>
    <x v="11"/>
    <x v="11"/>
  </r>
  <r>
    <x v="8986"/>
    <x v="1"/>
    <x v="1"/>
    <x v="1"/>
    <x v="1"/>
    <x v="2"/>
    <n v="18356.02"/>
    <n v="330.40835999999996"/>
    <n v="5"/>
    <n v="91780.1"/>
    <x v="8982"/>
    <n v="3.21"/>
    <n v="782"/>
    <x v="312"/>
    <x v="4"/>
    <x v="4"/>
    <x v="4"/>
    <x v="22"/>
  </r>
  <r>
    <x v="8987"/>
    <x v="0"/>
    <x v="0"/>
    <x v="0"/>
    <x v="0"/>
    <x v="5"/>
    <n v="13600.89"/>
    <n v="244.81601999999998"/>
    <n v="3"/>
    <n v="40802.67"/>
    <x v="8983"/>
    <n v="1.96"/>
    <n v="1841"/>
    <x v="178"/>
    <x v="8"/>
    <x v="8"/>
    <x v="8"/>
    <x v="5"/>
  </r>
  <r>
    <x v="8988"/>
    <x v="0"/>
    <x v="0"/>
    <x v="0"/>
    <x v="2"/>
    <x v="1"/>
    <n v="13552.1"/>
    <n v="243.93779999999998"/>
    <n v="3"/>
    <n v="40656.300000000003"/>
    <x v="8984"/>
    <n v="2.17"/>
    <n v="949"/>
    <x v="114"/>
    <x v="3"/>
    <x v="3"/>
    <x v="3"/>
    <x v="28"/>
  </r>
  <r>
    <x v="8989"/>
    <x v="6"/>
    <x v="4"/>
    <x v="6"/>
    <x v="1"/>
    <x v="1"/>
    <n v="16294.31"/>
    <n v="293.29757999999998"/>
    <n v="3"/>
    <n v="48882.93"/>
    <x v="8985"/>
    <n v="3.85"/>
    <n v="1124"/>
    <x v="237"/>
    <x v="4"/>
    <x v="4"/>
    <x v="4"/>
    <x v="17"/>
  </r>
  <r>
    <x v="8990"/>
    <x v="8"/>
    <x v="3"/>
    <x v="8"/>
    <x v="2"/>
    <x v="5"/>
    <n v="9215.58"/>
    <n v="165.88043999999999"/>
    <n v="3"/>
    <n v="27646.74"/>
    <x v="8986"/>
    <n v="4.6100000000000003"/>
    <n v="1593"/>
    <x v="89"/>
    <x v="2"/>
    <x v="2"/>
    <x v="2"/>
    <x v="24"/>
  </r>
  <r>
    <x v="8991"/>
    <x v="0"/>
    <x v="0"/>
    <x v="0"/>
    <x v="0"/>
    <x v="3"/>
    <n v="9892.1"/>
    <n v="178.05779999999999"/>
    <n v="2"/>
    <n v="19784.2"/>
    <x v="8987"/>
    <n v="2.83"/>
    <n v="2783"/>
    <x v="356"/>
    <x v="8"/>
    <x v="8"/>
    <x v="8"/>
    <x v="24"/>
  </r>
  <r>
    <x v="8992"/>
    <x v="6"/>
    <x v="4"/>
    <x v="6"/>
    <x v="0"/>
    <x v="0"/>
    <n v="15529.27"/>
    <n v="279.52686"/>
    <n v="3"/>
    <n v="46587.81"/>
    <x v="8988"/>
    <n v="4.5999999999999996"/>
    <n v="2040"/>
    <x v="74"/>
    <x v="0"/>
    <x v="0"/>
    <x v="0"/>
    <x v="1"/>
  </r>
  <r>
    <x v="8993"/>
    <x v="9"/>
    <x v="1"/>
    <x v="9"/>
    <x v="1"/>
    <x v="0"/>
    <n v="3051.02"/>
    <n v="54.918359999999993"/>
    <n v="1"/>
    <n v="3051.02"/>
    <x v="8989"/>
    <n v="2.89"/>
    <n v="740"/>
    <x v="263"/>
    <x v="1"/>
    <x v="1"/>
    <x v="1"/>
    <x v="20"/>
  </r>
  <r>
    <x v="8994"/>
    <x v="4"/>
    <x v="0"/>
    <x v="4"/>
    <x v="0"/>
    <x v="4"/>
    <n v="14521.03"/>
    <n v="261.37853999999999"/>
    <n v="1"/>
    <n v="14521.03"/>
    <x v="8990"/>
    <n v="1.36"/>
    <n v="2291"/>
    <x v="258"/>
    <x v="10"/>
    <x v="10"/>
    <x v="10"/>
    <x v="4"/>
  </r>
  <r>
    <x v="8995"/>
    <x v="9"/>
    <x v="1"/>
    <x v="9"/>
    <x v="1"/>
    <x v="3"/>
    <n v="4760.67"/>
    <n v="85.692059999999998"/>
    <n v="5"/>
    <n v="23803.35"/>
    <x v="8991"/>
    <n v="2.5"/>
    <n v="187"/>
    <x v="304"/>
    <x v="10"/>
    <x v="10"/>
    <x v="10"/>
    <x v="0"/>
  </r>
  <r>
    <x v="8996"/>
    <x v="5"/>
    <x v="1"/>
    <x v="5"/>
    <x v="1"/>
    <x v="4"/>
    <n v="7680.51"/>
    <n v="138.24918"/>
    <n v="3"/>
    <n v="23041.53"/>
    <x v="8992"/>
    <n v="1.73"/>
    <n v="211"/>
    <x v="336"/>
    <x v="7"/>
    <x v="7"/>
    <x v="7"/>
    <x v="15"/>
  </r>
  <r>
    <x v="8997"/>
    <x v="5"/>
    <x v="1"/>
    <x v="5"/>
    <x v="1"/>
    <x v="4"/>
    <n v="6356.44"/>
    <n v="114.41591999999999"/>
    <n v="5"/>
    <n v="31782.2"/>
    <x v="8993"/>
    <n v="2.09"/>
    <n v="795"/>
    <x v="32"/>
    <x v="7"/>
    <x v="7"/>
    <x v="7"/>
    <x v="18"/>
  </r>
  <r>
    <x v="8998"/>
    <x v="3"/>
    <x v="3"/>
    <x v="3"/>
    <x v="2"/>
    <x v="5"/>
    <n v="3036.29"/>
    <n v="54.653219999999997"/>
    <n v="3"/>
    <n v="9108.8700000000008"/>
    <x v="8994"/>
    <n v="4.41"/>
    <n v="2639"/>
    <x v="241"/>
    <x v="9"/>
    <x v="9"/>
    <x v="9"/>
    <x v="18"/>
  </r>
  <r>
    <x v="8999"/>
    <x v="8"/>
    <x v="3"/>
    <x v="8"/>
    <x v="2"/>
    <x v="1"/>
    <n v="8503.58"/>
    <n v="153.06443999999999"/>
    <n v="3"/>
    <n v="25510.74"/>
    <x v="8995"/>
    <n v="4.97"/>
    <n v="4299"/>
    <x v="286"/>
    <x v="5"/>
    <x v="5"/>
    <x v="5"/>
    <x v="10"/>
  </r>
  <r>
    <x v="9000"/>
    <x v="4"/>
    <x v="0"/>
    <x v="4"/>
    <x v="0"/>
    <x v="1"/>
    <n v="16954.8"/>
    <n v="305.18639999999999"/>
    <n v="5"/>
    <n v="84774"/>
    <x v="8996"/>
    <n v="2.78"/>
    <n v="1059"/>
    <x v="52"/>
    <x v="3"/>
    <x v="3"/>
    <x v="3"/>
    <x v="24"/>
  </r>
  <r>
    <x v="9001"/>
    <x v="8"/>
    <x v="3"/>
    <x v="8"/>
    <x v="2"/>
    <x v="3"/>
    <n v="14825.51"/>
    <n v="266.85917999999998"/>
    <n v="5"/>
    <n v="74127.55"/>
    <x v="8997"/>
    <n v="3.48"/>
    <n v="1962"/>
    <x v="247"/>
    <x v="3"/>
    <x v="3"/>
    <x v="3"/>
    <x v="20"/>
  </r>
  <r>
    <x v="9002"/>
    <x v="4"/>
    <x v="0"/>
    <x v="4"/>
    <x v="2"/>
    <x v="5"/>
    <n v="13886.22"/>
    <n v="249.95195999999996"/>
    <n v="4"/>
    <n v="55544.88"/>
    <x v="8998"/>
    <n v="2.39"/>
    <n v="4318"/>
    <x v="305"/>
    <x v="3"/>
    <x v="3"/>
    <x v="3"/>
    <x v="19"/>
  </r>
  <r>
    <x v="9003"/>
    <x v="4"/>
    <x v="0"/>
    <x v="4"/>
    <x v="1"/>
    <x v="4"/>
    <n v="5007.76"/>
    <n v="90.139679999999998"/>
    <n v="2"/>
    <n v="10015.52"/>
    <x v="8999"/>
    <n v="4.84"/>
    <n v="2457"/>
    <x v="20"/>
    <x v="1"/>
    <x v="1"/>
    <x v="1"/>
    <x v="5"/>
  </r>
  <r>
    <x v="9004"/>
    <x v="6"/>
    <x v="4"/>
    <x v="6"/>
    <x v="0"/>
    <x v="4"/>
    <n v="10188.91"/>
    <n v="183.40037999999998"/>
    <n v="1"/>
    <n v="10188.91"/>
    <x v="9000"/>
    <n v="3.21"/>
    <n v="3009"/>
    <x v="119"/>
    <x v="10"/>
    <x v="10"/>
    <x v="10"/>
    <x v="18"/>
  </r>
  <r>
    <x v="9005"/>
    <x v="1"/>
    <x v="1"/>
    <x v="1"/>
    <x v="1"/>
    <x v="5"/>
    <n v="717.76"/>
    <n v="12.91968"/>
    <n v="5"/>
    <n v="3588.8"/>
    <x v="9001"/>
    <n v="2.4"/>
    <n v="4839"/>
    <x v="240"/>
    <x v="2"/>
    <x v="2"/>
    <x v="2"/>
    <x v="28"/>
  </r>
  <r>
    <x v="9006"/>
    <x v="0"/>
    <x v="0"/>
    <x v="0"/>
    <x v="2"/>
    <x v="3"/>
    <n v="16457.62"/>
    <n v="296.23715999999996"/>
    <n v="2"/>
    <n v="32915.24"/>
    <x v="9002"/>
    <n v="4.28"/>
    <n v="695"/>
    <x v="18"/>
    <x v="6"/>
    <x v="6"/>
    <x v="6"/>
    <x v="15"/>
  </r>
  <r>
    <x v="9007"/>
    <x v="4"/>
    <x v="0"/>
    <x v="4"/>
    <x v="1"/>
    <x v="0"/>
    <n v="13302.38"/>
    <n v="239.44283999999996"/>
    <n v="5"/>
    <n v="66511.899999999994"/>
    <x v="9003"/>
    <n v="1.47"/>
    <n v="363"/>
    <x v="273"/>
    <x v="11"/>
    <x v="11"/>
    <x v="11"/>
    <x v="16"/>
  </r>
  <r>
    <x v="9008"/>
    <x v="4"/>
    <x v="0"/>
    <x v="4"/>
    <x v="1"/>
    <x v="2"/>
    <n v="2977.24"/>
    <n v="53.590319999999991"/>
    <n v="2"/>
    <n v="5954.48"/>
    <x v="9004"/>
    <n v="4.6500000000000004"/>
    <n v="43"/>
    <x v="252"/>
    <x v="1"/>
    <x v="1"/>
    <x v="1"/>
    <x v="12"/>
  </r>
  <r>
    <x v="9009"/>
    <x v="3"/>
    <x v="3"/>
    <x v="3"/>
    <x v="0"/>
    <x v="2"/>
    <n v="16389.07"/>
    <n v="295.00325999999995"/>
    <n v="1"/>
    <n v="16389.07"/>
    <x v="9005"/>
    <n v="1.47"/>
    <n v="3788"/>
    <x v="57"/>
    <x v="2"/>
    <x v="2"/>
    <x v="2"/>
    <x v="21"/>
  </r>
  <r>
    <x v="9010"/>
    <x v="5"/>
    <x v="1"/>
    <x v="5"/>
    <x v="1"/>
    <x v="5"/>
    <n v="6541.61"/>
    <n v="117.74897999999999"/>
    <n v="1"/>
    <n v="6541.61"/>
    <x v="9006"/>
    <n v="2.41"/>
    <n v="4816"/>
    <x v="292"/>
    <x v="8"/>
    <x v="8"/>
    <x v="8"/>
    <x v="22"/>
  </r>
  <r>
    <x v="9011"/>
    <x v="8"/>
    <x v="3"/>
    <x v="8"/>
    <x v="0"/>
    <x v="3"/>
    <n v="1576.9"/>
    <n v="28.3842"/>
    <n v="1"/>
    <n v="1576.9"/>
    <x v="9007"/>
    <n v="1.66"/>
    <n v="3711"/>
    <x v="51"/>
    <x v="8"/>
    <x v="8"/>
    <x v="8"/>
    <x v="12"/>
  </r>
  <r>
    <x v="9012"/>
    <x v="7"/>
    <x v="0"/>
    <x v="7"/>
    <x v="2"/>
    <x v="4"/>
    <n v="4024.51"/>
    <n v="72.441180000000003"/>
    <n v="5"/>
    <n v="20122.55"/>
    <x v="9008"/>
    <n v="4.01"/>
    <n v="3577"/>
    <x v="122"/>
    <x v="7"/>
    <x v="7"/>
    <x v="7"/>
    <x v="1"/>
  </r>
  <r>
    <x v="9013"/>
    <x v="1"/>
    <x v="1"/>
    <x v="1"/>
    <x v="0"/>
    <x v="2"/>
    <n v="10905.4"/>
    <n v="196.29719999999998"/>
    <n v="2"/>
    <n v="21810.799999999999"/>
    <x v="9009"/>
    <n v="2.84"/>
    <n v="3294"/>
    <x v="269"/>
    <x v="3"/>
    <x v="3"/>
    <x v="3"/>
    <x v="5"/>
  </r>
  <r>
    <x v="9014"/>
    <x v="5"/>
    <x v="1"/>
    <x v="5"/>
    <x v="1"/>
    <x v="1"/>
    <n v="10350.99"/>
    <n v="186.31781999999998"/>
    <n v="4"/>
    <n v="41403.96"/>
    <x v="9010"/>
    <n v="3.78"/>
    <n v="590"/>
    <x v="147"/>
    <x v="4"/>
    <x v="4"/>
    <x v="4"/>
    <x v="23"/>
  </r>
  <r>
    <x v="9015"/>
    <x v="7"/>
    <x v="0"/>
    <x v="7"/>
    <x v="0"/>
    <x v="4"/>
    <n v="13576.36"/>
    <n v="244.37448000000001"/>
    <n v="1"/>
    <n v="13576.36"/>
    <x v="9011"/>
    <n v="4.0999999999999996"/>
    <n v="4183"/>
    <x v="106"/>
    <x v="3"/>
    <x v="3"/>
    <x v="3"/>
    <x v="1"/>
  </r>
  <r>
    <x v="9016"/>
    <x v="7"/>
    <x v="0"/>
    <x v="7"/>
    <x v="1"/>
    <x v="0"/>
    <n v="16347.34"/>
    <n v="294.25211999999999"/>
    <n v="1"/>
    <n v="16347.34"/>
    <x v="9012"/>
    <n v="2.37"/>
    <n v="2727"/>
    <x v="297"/>
    <x v="7"/>
    <x v="7"/>
    <x v="7"/>
    <x v="0"/>
  </r>
  <r>
    <x v="9017"/>
    <x v="1"/>
    <x v="1"/>
    <x v="1"/>
    <x v="2"/>
    <x v="1"/>
    <n v="17334.07"/>
    <n v="312.01325999999995"/>
    <n v="1"/>
    <n v="17334.07"/>
    <x v="9013"/>
    <n v="1.64"/>
    <n v="211"/>
    <x v="90"/>
    <x v="8"/>
    <x v="8"/>
    <x v="8"/>
    <x v="25"/>
  </r>
  <r>
    <x v="9018"/>
    <x v="7"/>
    <x v="0"/>
    <x v="7"/>
    <x v="2"/>
    <x v="3"/>
    <n v="18917.310000000001"/>
    <n v="340.51157999999998"/>
    <n v="2"/>
    <n v="37834.620000000003"/>
    <x v="9014"/>
    <n v="3.65"/>
    <n v="1033"/>
    <x v="203"/>
    <x v="5"/>
    <x v="5"/>
    <x v="5"/>
    <x v="6"/>
  </r>
  <r>
    <x v="9019"/>
    <x v="2"/>
    <x v="2"/>
    <x v="2"/>
    <x v="2"/>
    <x v="4"/>
    <n v="15798.44"/>
    <n v="284.37191999999999"/>
    <n v="5"/>
    <n v="78992.2"/>
    <x v="9015"/>
    <n v="3.02"/>
    <n v="2150"/>
    <x v="68"/>
    <x v="2"/>
    <x v="2"/>
    <x v="2"/>
    <x v="1"/>
  </r>
  <r>
    <x v="9020"/>
    <x v="6"/>
    <x v="4"/>
    <x v="6"/>
    <x v="1"/>
    <x v="1"/>
    <n v="8489.4699999999993"/>
    <n v="152.81045999999998"/>
    <n v="4"/>
    <n v="33957.879999999997"/>
    <x v="9016"/>
    <n v="4.21"/>
    <n v="3211"/>
    <x v="215"/>
    <x v="6"/>
    <x v="6"/>
    <x v="6"/>
    <x v="11"/>
  </r>
  <r>
    <x v="9021"/>
    <x v="4"/>
    <x v="0"/>
    <x v="4"/>
    <x v="2"/>
    <x v="0"/>
    <n v="3053.14"/>
    <n v="54.95651999999999"/>
    <n v="4"/>
    <n v="12212.56"/>
    <x v="9017"/>
    <n v="2.19"/>
    <n v="4665"/>
    <x v="311"/>
    <x v="5"/>
    <x v="5"/>
    <x v="5"/>
    <x v="25"/>
  </r>
  <r>
    <x v="9022"/>
    <x v="9"/>
    <x v="1"/>
    <x v="9"/>
    <x v="0"/>
    <x v="2"/>
    <n v="2972.01"/>
    <n v="53.496180000000003"/>
    <n v="1"/>
    <n v="2972.01"/>
    <x v="9018"/>
    <n v="1.32"/>
    <n v="1810"/>
    <x v="222"/>
    <x v="9"/>
    <x v="9"/>
    <x v="9"/>
    <x v="13"/>
  </r>
  <r>
    <x v="9023"/>
    <x v="5"/>
    <x v="1"/>
    <x v="5"/>
    <x v="0"/>
    <x v="5"/>
    <n v="762.93"/>
    <n v="13.732739999999998"/>
    <n v="3"/>
    <n v="2288.79"/>
    <x v="9019"/>
    <n v="3.75"/>
    <n v="2780"/>
    <x v="181"/>
    <x v="4"/>
    <x v="4"/>
    <x v="4"/>
    <x v="25"/>
  </r>
  <r>
    <x v="9024"/>
    <x v="3"/>
    <x v="3"/>
    <x v="3"/>
    <x v="2"/>
    <x v="1"/>
    <n v="5108.3500000000004"/>
    <n v="91.950299999999999"/>
    <n v="1"/>
    <n v="5108.3500000000004"/>
    <x v="9020"/>
    <n v="2.5"/>
    <n v="3624"/>
    <x v="68"/>
    <x v="2"/>
    <x v="2"/>
    <x v="2"/>
    <x v="1"/>
  </r>
  <r>
    <x v="9025"/>
    <x v="7"/>
    <x v="0"/>
    <x v="7"/>
    <x v="1"/>
    <x v="3"/>
    <n v="14831.93"/>
    <n v="266.97474"/>
    <n v="5"/>
    <n v="74159.649999999994"/>
    <x v="9021"/>
    <n v="3.78"/>
    <n v="930"/>
    <x v="260"/>
    <x v="4"/>
    <x v="4"/>
    <x v="4"/>
    <x v="1"/>
  </r>
  <r>
    <x v="9026"/>
    <x v="3"/>
    <x v="3"/>
    <x v="3"/>
    <x v="1"/>
    <x v="0"/>
    <n v="14262.27"/>
    <n v="256.72086000000002"/>
    <n v="2"/>
    <n v="28524.54"/>
    <x v="9022"/>
    <n v="4.6500000000000004"/>
    <n v="3193"/>
    <x v="222"/>
    <x v="9"/>
    <x v="9"/>
    <x v="9"/>
    <x v="13"/>
  </r>
  <r>
    <x v="9027"/>
    <x v="6"/>
    <x v="4"/>
    <x v="6"/>
    <x v="2"/>
    <x v="2"/>
    <n v="6088.11"/>
    <n v="109.58597999999999"/>
    <n v="3"/>
    <n v="18264.330000000002"/>
    <x v="9023"/>
    <n v="4.25"/>
    <n v="397"/>
    <x v="285"/>
    <x v="9"/>
    <x v="9"/>
    <x v="9"/>
    <x v="10"/>
  </r>
  <r>
    <x v="9028"/>
    <x v="9"/>
    <x v="1"/>
    <x v="9"/>
    <x v="2"/>
    <x v="5"/>
    <n v="17973"/>
    <n v="323.51399999999995"/>
    <n v="2"/>
    <n v="35946"/>
    <x v="9024"/>
    <n v="3.57"/>
    <n v="3207"/>
    <x v="212"/>
    <x v="10"/>
    <x v="10"/>
    <x v="10"/>
    <x v="20"/>
  </r>
  <r>
    <x v="9029"/>
    <x v="8"/>
    <x v="3"/>
    <x v="8"/>
    <x v="2"/>
    <x v="1"/>
    <n v="16982.41"/>
    <n v="305.68338"/>
    <n v="5"/>
    <n v="84912.05"/>
    <x v="9025"/>
    <n v="3.19"/>
    <n v="87"/>
    <x v="336"/>
    <x v="7"/>
    <x v="7"/>
    <x v="7"/>
    <x v="15"/>
  </r>
  <r>
    <x v="9030"/>
    <x v="0"/>
    <x v="0"/>
    <x v="0"/>
    <x v="2"/>
    <x v="1"/>
    <n v="13089.86"/>
    <n v="235.61748"/>
    <n v="2"/>
    <n v="26179.72"/>
    <x v="9026"/>
    <n v="2.73"/>
    <n v="233"/>
    <x v="31"/>
    <x v="2"/>
    <x v="2"/>
    <x v="2"/>
    <x v="20"/>
  </r>
  <r>
    <x v="9031"/>
    <x v="8"/>
    <x v="3"/>
    <x v="8"/>
    <x v="2"/>
    <x v="4"/>
    <n v="7258.12"/>
    <n v="130.64615999999998"/>
    <n v="2"/>
    <n v="14516.24"/>
    <x v="9027"/>
    <n v="1.38"/>
    <n v="2257"/>
    <x v="336"/>
    <x v="7"/>
    <x v="7"/>
    <x v="7"/>
    <x v="15"/>
  </r>
  <r>
    <x v="9032"/>
    <x v="8"/>
    <x v="3"/>
    <x v="8"/>
    <x v="0"/>
    <x v="1"/>
    <n v="4953.5200000000004"/>
    <n v="89.163359999999997"/>
    <n v="2"/>
    <n v="9907.0400000000009"/>
    <x v="9028"/>
    <n v="3.87"/>
    <n v="3789"/>
    <x v="231"/>
    <x v="1"/>
    <x v="1"/>
    <x v="1"/>
    <x v="8"/>
  </r>
  <r>
    <x v="9033"/>
    <x v="5"/>
    <x v="1"/>
    <x v="5"/>
    <x v="0"/>
    <x v="3"/>
    <n v="8531.34"/>
    <n v="153.56412"/>
    <n v="4"/>
    <n v="34125.360000000001"/>
    <x v="9029"/>
    <n v="1.68"/>
    <n v="1603"/>
    <x v="219"/>
    <x v="0"/>
    <x v="0"/>
    <x v="0"/>
    <x v="4"/>
  </r>
  <r>
    <x v="9034"/>
    <x v="0"/>
    <x v="0"/>
    <x v="0"/>
    <x v="2"/>
    <x v="0"/>
    <n v="6329.56"/>
    <n v="113.93208"/>
    <n v="1"/>
    <n v="6329.56"/>
    <x v="9030"/>
    <n v="1.74"/>
    <n v="1002"/>
    <x v="106"/>
    <x v="3"/>
    <x v="3"/>
    <x v="3"/>
    <x v="1"/>
  </r>
  <r>
    <x v="9035"/>
    <x v="7"/>
    <x v="0"/>
    <x v="7"/>
    <x v="0"/>
    <x v="3"/>
    <n v="12763.42"/>
    <n v="229.74155999999999"/>
    <n v="2"/>
    <n v="25526.84"/>
    <x v="9031"/>
    <n v="1.21"/>
    <n v="2187"/>
    <x v="355"/>
    <x v="10"/>
    <x v="10"/>
    <x v="10"/>
    <x v="6"/>
  </r>
  <r>
    <x v="9036"/>
    <x v="2"/>
    <x v="2"/>
    <x v="2"/>
    <x v="0"/>
    <x v="0"/>
    <n v="16304.72"/>
    <n v="293.48495999999994"/>
    <n v="3"/>
    <n v="48914.16"/>
    <x v="9032"/>
    <n v="1.86"/>
    <n v="4888"/>
    <x v="171"/>
    <x v="5"/>
    <x v="5"/>
    <x v="5"/>
    <x v="23"/>
  </r>
  <r>
    <x v="9037"/>
    <x v="4"/>
    <x v="0"/>
    <x v="4"/>
    <x v="0"/>
    <x v="2"/>
    <n v="19231.46"/>
    <n v="346.16627999999997"/>
    <n v="2"/>
    <n v="38462.92"/>
    <x v="9033"/>
    <n v="1.95"/>
    <n v="2748"/>
    <x v="241"/>
    <x v="9"/>
    <x v="9"/>
    <x v="9"/>
    <x v="18"/>
  </r>
  <r>
    <x v="9038"/>
    <x v="4"/>
    <x v="0"/>
    <x v="4"/>
    <x v="0"/>
    <x v="0"/>
    <n v="7256.26"/>
    <n v="130.61267999999998"/>
    <n v="2"/>
    <n v="14512.52"/>
    <x v="9034"/>
    <n v="3.34"/>
    <n v="4220"/>
    <x v="199"/>
    <x v="9"/>
    <x v="9"/>
    <x v="9"/>
    <x v="8"/>
  </r>
  <r>
    <x v="9039"/>
    <x v="6"/>
    <x v="4"/>
    <x v="6"/>
    <x v="2"/>
    <x v="1"/>
    <n v="13793.31"/>
    <n v="248.27957999999998"/>
    <n v="2"/>
    <n v="27586.62"/>
    <x v="9035"/>
    <n v="3.32"/>
    <n v="4137"/>
    <x v="229"/>
    <x v="2"/>
    <x v="2"/>
    <x v="2"/>
    <x v="22"/>
  </r>
  <r>
    <x v="9040"/>
    <x v="0"/>
    <x v="0"/>
    <x v="0"/>
    <x v="0"/>
    <x v="0"/>
    <n v="16442.439999999999"/>
    <n v="295.96391999999997"/>
    <n v="3"/>
    <n v="49327.32"/>
    <x v="9036"/>
    <n v="4.87"/>
    <n v="3413"/>
    <x v="291"/>
    <x v="1"/>
    <x v="1"/>
    <x v="1"/>
    <x v="21"/>
  </r>
  <r>
    <x v="9041"/>
    <x v="6"/>
    <x v="4"/>
    <x v="6"/>
    <x v="0"/>
    <x v="2"/>
    <n v="14086.35"/>
    <n v="253.55429999999998"/>
    <n v="2"/>
    <n v="28172.7"/>
    <x v="9037"/>
    <n v="4.8"/>
    <n v="1255"/>
    <x v="148"/>
    <x v="2"/>
    <x v="2"/>
    <x v="2"/>
    <x v="6"/>
  </r>
  <r>
    <x v="9042"/>
    <x v="4"/>
    <x v="0"/>
    <x v="4"/>
    <x v="0"/>
    <x v="2"/>
    <n v="18551.310000000001"/>
    <n v="333.92358000000002"/>
    <n v="2"/>
    <n v="37102.620000000003"/>
    <x v="9038"/>
    <n v="1.48"/>
    <n v="1089"/>
    <x v="40"/>
    <x v="0"/>
    <x v="0"/>
    <x v="0"/>
    <x v="5"/>
  </r>
  <r>
    <x v="9043"/>
    <x v="2"/>
    <x v="2"/>
    <x v="2"/>
    <x v="2"/>
    <x v="3"/>
    <n v="721.87"/>
    <n v="12.993659999999998"/>
    <n v="3"/>
    <n v="2165.61"/>
    <x v="9039"/>
    <n v="4.93"/>
    <n v="3359"/>
    <x v="64"/>
    <x v="7"/>
    <x v="7"/>
    <x v="7"/>
    <x v="7"/>
  </r>
  <r>
    <x v="9044"/>
    <x v="5"/>
    <x v="1"/>
    <x v="5"/>
    <x v="0"/>
    <x v="4"/>
    <n v="11843.77"/>
    <n v="213.18786"/>
    <n v="2"/>
    <n v="23687.54"/>
    <x v="9040"/>
    <n v="1.78"/>
    <n v="754"/>
    <x v="146"/>
    <x v="4"/>
    <x v="4"/>
    <x v="4"/>
    <x v="28"/>
  </r>
  <r>
    <x v="9045"/>
    <x v="3"/>
    <x v="3"/>
    <x v="3"/>
    <x v="2"/>
    <x v="4"/>
    <n v="17576.689999999999"/>
    <n v="316.38041999999996"/>
    <n v="5"/>
    <n v="87883.45"/>
    <x v="9041"/>
    <n v="3.01"/>
    <n v="50"/>
    <x v="278"/>
    <x v="6"/>
    <x v="6"/>
    <x v="6"/>
    <x v="1"/>
  </r>
  <r>
    <x v="9046"/>
    <x v="8"/>
    <x v="3"/>
    <x v="8"/>
    <x v="0"/>
    <x v="1"/>
    <n v="4594.46"/>
    <n v="82.700279999999992"/>
    <n v="5"/>
    <n v="22972.3"/>
    <x v="9042"/>
    <n v="2.93"/>
    <n v="365"/>
    <x v="149"/>
    <x v="6"/>
    <x v="6"/>
    <x v="6"/>
    <x v="21"/>
  </r>
  <r>
    <x v="9047"/>
    <x v="4"/>
    <x v="0"/>
    <x v="4"/>
    <x v="0"/>
    <x v="2"/>
    <n v="11092.91"/>
    <n v="199.67237999999998"/>
    <n v="4"/>
    <n v="44371.64"/>
    <x v="9043"/>
    <n v="2.35"/>
    <n v="1827"/>
    <x v="107"/>
    <x v="10"/>
    <x v="10"/>
    <x v="10"/>
    <x v="28"/>
  </r>
  <r>
    <x v="9048"/>
    <x v="6"/>
    <x v="4"/>
    <x v="6"/>
    <x v="2"/>
    <x v="0"/>
    <n v="16305.91"/>
    <n v="293.50637999999998"/>
    <n v="4"/>
    <n v="65223.64"/>
    <x v="9044"/>
    <n v="2.74"/>
    <n v="4187"/>
    <x v="116"/>
    <x v="3"/>
    <x v="3"/>
    <x v="3"/>
    <x v="17"/>
  </r>
  <r>
    <x v="9049"/>
    <x v="7"/>
    <x v="0"/>
    <x v="7"/>
    <x v="0"/>
    <x v="2"/>
    <n v="6156.84"/>
    <n v="110.82311999999999"/>
    <n v="4"/>
    <n v="24627.360000000001"/>
    <x v="9045"/>
    <n v="1.22"/>
    <n v="3336"/>
    <x v="212"/>
    <x v="10"/>
    <x v="10"/>
    <x v="10"/>
    <x v="20"/>
  </r>
  <r>
    <x v="9050"/>
    <x v="9"/>
    <x v="1"/>
    <x v="9"/>
    <x v="2"/>
    <x v="1"/>
    <n v="9702.25"/>
    <n v="174.64049999999997"/>
    <n v="1"/>
    <n v="9702.25"/>
    <x v="9046"/>
    <n v="4.62"/>
    <n v="269"/>
    <x v="349"/>
    <x v="9"/>
    <x v="9"/>
    <x v="9"/>
    <x v="15"/>
  </r>
  <r>
    <x v="9051"/>
    <x v="1"/>
    <x v="1"/>
    <x v="1"/>
    <x v="0"/>
    <x v="4"/>
    <n v="15065.32"/>
    <n v="271.17575999999997"/>
    <n v="2"/>
    <n v="30130.639999999999"/>
    <x v="9047"/>
    <n v="3.43"/>
    <n v="3478"/>
    <x v="259"/>
    <x v="4"/>
    <x v="4"/>
    <x v="4"/>
    <x v="30"/>
  </r>
  <r>
    <x v="9052"/>
    <x v="5"/>
    <x v="1"/>
    <x v="5"/>
    <x v="1"/>
    <x v="1"/>
    <n v="16651.830000000002"/>
    <n v="299.73293999999999"/>
    <n v="3"/>
    <n v="49955.49"/>
    <x v="9048"/>
    <n v="2.86"/>
    <n v="99"/>
    <x v="8"/>
    <x v="5"/>
    <x v="5"/>
    <x v="5"/>
    <x v="8"/>
  </r>
  <r>
    <x v="9053"/>
    <x v="7"/>
    <x v="0"/>
    <x v="7"/>
    <x v="0"/>
    <x v="1"/>
    <n v="6230.81"/>
    <n v="112.15458"/>
    <n v="3"/>
    <n v="18692.43"/>
    <x v="9049"/>
    <n v="1.69"/>
    <n v="722"/>
    <x v="176"/>
    <x v="6"/>
    <x v="6"/>
    <x v="6"/>
    <x v="9"/>
  </r>
  <r>
    <x v="9054"/>
    <x v="6"/>
    <x v="4"/>
    <x v="6"/>
    <x v="2"/>
    <x v="2"/>
    <n v="1500.78"/>
    <n v="27.014039999999998"/>
    <n v="4"/>
    <n v="6003.12"/>
    <x v="9050"/>
    <n v="1.1100000000000001"/>
    <n v="3135"/>
    <x v="281"/>
    <x v="1"/>
    <x v="1"/>
    <x v="1"/>
    <x v="13"/>
  </r>
  <r>
    <x v="9055"/>
    <x v="0"/>
    <x v="0"/>
    <x v="0"/>
    <x v="2"/>
    <x v="1"/>
    <n v="15767.3"/>
    <n v="283.81139999999999"/>
    <n v="2"/>
    <n v="31534.6"/>
    <x v="9051"/>
    <n v="3.84"/>
    <n v="1803"/>
    <x v="24"/>
    <x v="4"/>
    <x v="4"/>
    <x v="4"/>
    <x v="18"/>
  </r>
  <r>
    <x v="9056"/>
    <x v="0"/>
    <x v="0"/>
    <x v="0"/>
    <x v="2"/>
    <x v="3"/>
    <n v="19149.939999999999"/>
    <n v="344.69891999999993"/>
    <n v="2"/>
    <n v="38299.879999999997"/>
    <x v="9052"/>
    <n v="1.31"/>
    <n v="2481"/>
    <x v="327"/>
    <x v="4"/>
    <x v="4"/>
    <x v="4"/>
    <x v="5"/>
  </r>
  <r>
    <x v="9057"/>
    <x v="2"/>
    <x v="2"/>
    <x v="2"/>
    <x v="2"/>
    <x v="1"/>
    <n v="7240.36"/>
    <n v="130.32647999999998"/>
    <n v="4"/>
    <n v="28961.439999999999"/>
    <x v="9053"/>
    <n v="1.81"/>
    <n v="3476"/>
    <x v="344"/>
    <x v="7"/>
    <x v="7"/>
    <x v="7"/>
    <x v="14"/>
  </r>
  <r>
    <x v="9058"/>
    <x v="6"/>
    <x v="4"/>
    <x v="6"/>
    <x v="0"/>
    <x v="0"/>
    <n v="13150.11"/>
    <n v="236.70197999999999"/>
    <n v="5"/>
    <n v="65750.55"/>
    <x v="9054"/>
    <n v="2.13"/>
    <n v="3380"/>
    <x v="111"/>
    <x v="6"/>
    <x v="6"/>
    <x v="6"/>
    <x v="13"/>
  </r>
  <r>
    <x v="9059"/>
    <x v="1"/>
    <x v="1"/>
    <x v="1"/>
    <x v="1"/>
    <x v="4"/>
    <n v="19225.599999999999"/>
    <n v="346.06079999999997"/>
    <n v="5"/>
    <n v="96128"/>
    <x v="9055"/>
    <n v="3.75"/>
    <n v="4851"/>
    <x v="25"/>
    <x v="6"/>
    <x v="6"/>
    <x v="6"/>
    <x v="6"/>
  </r>
  <r>
    <x v="9060"/>
    <x v="7"/>
    <x v="0"/>
    <x v="7"/>
    <x v="0"/>
    <x v="4"/>
    <n v="380.64"/>
    <n v="6.8515199999999989"/>
    <n v="5"/>
    <n v="1903.2"/>
    <x v="9056"/>
    <n v="1.46"/>
    <n v="1229"/>
    <x v="350"/>
    <x v="6"/>
    <x v="6"/>
    <x v="6"/>
    <x v="14"/>
  </r>
  <r>
    <x v="9061"/>
    <x v="6"/>
    <x v="4"/>
    <x v="6"/>
    <x v="1"/>
    <x v="5"/>
    <n v="19613.259999999998"/>
    <n v="353.03867999999994"/>
    <n v="5"/>
    <n v="98066.3"/>
    <x v="9057"/>
    <n v="4.21"/>
    <n v="3416"/>
    <x v="164"/>
    <x v="8"/>
    <x v="8"/>
    <x v="8"/>
    <x v="0"/>
  </r>
  <r>
    <x v="9062"/>
    <x v="4"/>
    <x v="0"/>
    <x v="4"/>
    <x v="1"/>
    <x v="5"/>
    <n v="14336.13"/>
    <n v="258.05033999999995"/>
    <n v="5"/>
    <n v="71680.649999999994"/>
    <x v="9058"/>
    <n v="3.91"/>
    <n v="3295"/>
    <x v="30"/>
    <x v="5"/>
    <x v="5"/>
    <x v="5"/>
    <x v="17"/>
  </r>
  <r>
    <x v="9063"/>
    <x v="6"/>
    <x v="4"/>
    <x v="6"/>
    <x v="1"/>
    <x v="5"/>
    <n v="18174.080000000002"/>
    <n v="327.13344000000001"/>
    <n v="5"/>
    <n v="90870.399999999994"/>
    <x v="9059"/>
    <n v="2.78"/>
    <n v="3781"/>
    <x v="318"/>
    <x v="4"/>
    <x v="4"/>
    <x v="4"/>
    <x v="27"/>
  </r>
  <r>
    <x v="9064"/>
    <x v="2"/>
    <x v="2"/>
    <x v="2"/>
    <x v="2"/>
    <x v="1"/>
    <n v="18226.560000000001"/>
    <n v="328.07808"/>
    <n v="2"/>
    <n v="36453.120000000003"/>
    <x v="9060"/>
    <n v="1.65"/>
    <n v="214"/>
    <x v="119"/>
    <x v="10"/>
    <x v="10"/>
    <x v="10"/>
    <x v="18"/>
  </r>
  <r>
    <x v="9065"/>
    <x v="5"/>
    <x v="1"/>
    <x v="5"/>
    <x v="0"/>
    <x v="2"/>
    <n v="7810.52"/>
    <n v="140.58936"/>
    <n v="3"/>
    <n v="23431.56"/>
    <x v="9061"/>
    <n v="1.64"/>
    <n v="2015"/>
    <x v="310"/>
    <x v="2"/>
    <x v="2"/>
    <x v="2"/>
    <x v="25"/>
  </r>
  <r>
    <x v="9066"/>
    <x v="7"/>
    <x v="0"/>
    <x v="7"/>
    <x v="0"/>
    <x v="4"/>
    <n v="11430.52"/>
    <n v="205.74936"/>
    <n v="5"/>
    <n v="57152.6"/>
    <x v="9062"/>
    <n v="2.41"/>
    <n v="264"/>
    <x v="62"/>
    <x v="2"/>
    <x v="2"/>
    <x v="2"/>
    <x v="13"/>
  </r>
  <r>
    <x v="9067"/>
    <x v="9"/>
    <x v="1"/>
    <x v="9"/>
    <x v="2"/>
    <x v="5"/>
    <n v="16955.48"/>
    <n v="305.19863999999995"/>
    <n v="4"/>
    <n v="67821.919999999998"/>
    <x v="9063"/>
    <n v="4.3600000000000003"/>
    <n v="1025"/>
    <x v="286"/>
    <x v="5"/>
    <x v="5"/>
    <x v="5"/>
    <x v="10"/>
  </r>
  <r>
    <x v="9068"/>
    <x v="3"/>
    <x v="3"/>
    <x v="3"/>
    <x v="2"/>
    <x v="1"/>
    <n v="11379.62"/>
    <n v="204.83315999999999"/>
    <n v="3"/>
    <n v="34138.86"/>
    <x v="9064"/>
    <n v="3.62"/>
    <n v="3162"/>
    <x v="175"/>
    <x v="3"/>
    <x v="3"/>
    <x v="3"/>
    <x v="9"/>
  </r>
  <r>
    <x v="9069"/>
    <x v="8"/>
    <x v="3"/>
    <x v="8"/>
    <x v="0"/>
    <x v="5"/>
    <n v="8362.6"/>
    <n v="150.52680000000001"/>
    <n v="4"/>
    <n v="33450.400000000001"/>
    <x v="9065"/>
    <n v="4.4400000000000004"/>
    <n v="4479"/>
    <x v="109"/>
    <x v="11"/>
    <x v="11"/>
    <x v="11"/>
    <x v="11"/>
  </r>
  <r>
    <x v="9070"/>
    <x v="8"/>
    <x v="3"/>
    <x v="8"/>
    <x v="2"/>
    <x v="2"/>
    <n v="14266.97"/>
    <n v="256.80545999999998"/>
    <n v="3"/>
    <n v="42800.91"/>
    <x v="9066"/>
    <n v="2.63"/>
    <n v="3254"/>
    <x v="84"/>
    <x v="10"/>
    <x v="10"/>
    <x v="10"/>
    <x v="9"/>
  </r>
  <r>
    <x v="9071"/>
    <x v="5"/>
    <x v="1"/>
    <x v="5"/>
    <x v="1"/>
    <x v="5"/>
    <n v="6834.77"/>
    <n v="123.02585999999999"/>
    <n v="3"/>
    <n v="20504.310000000001"/>
    <x v="9067"/>
    <n v="2.85"/>
    <n v="2571"/>
    <x v="197"/>
    <x v="1"/>
    <x v="1"/>
    <x v="1"/>
    <x v="25"/>
  </r>
  <r>
    <x v="9072"/>
    <x v="3"/>
    <x v="3"/>
    <x v="3"/>
    <x v="0"/>
    <x v="2"/>
    <n v="13060.05"/>
    <n v="235.08089999999996"/>
    <n v="1"/>
    <n v="13060.05"/>
    <x v="9068"/>
    <n v="4.6500000000000004"/>
    <n v="1145"/>
    <x v="222"/>
    <x v="9"/>
    <x v="9"/>
    <x v="9"/>
    <x v="13"/>
  </r>
  <r>
    <x v="9073"/>
    <x v="9"/>
    <x v="1"/>
    <x v="9"/>
    <x v="0"/>
    <x v="2"/>
    <n v="3355.07"/>
    <n v="60.391259999999996"/>
    <n v="3"/>
    <n v="10065.209999999999"/>
    <x v="9069"/>
    <n v="2.54"/>
    <n v="3071"/>
    <x v="178"/>
    <x v="8"/>
    <x v="8"/>
    <x v="8"/>
    <x v="5"/>
  </r>
  <r>
    <x v="9074"/>
    <x v="9"/>
    <x v="1"/>
    <x v="9"/>
    <x v="2"/>
    <x v="5"/>
    <n v="712.12"/>
    <n v="12.818159999999999"/>
    <n v="1"/>
    <n v="712.12"/>
    <x v="9070"/>
    <n v="2.89"/>
    <n v="4722"/>
    <x v="6"/>
    <x v="3"/>
    <x v="3"/>
    <x v="3"/>
    <x v="6"/>
  </r>
  <r>
    <x v="9075"/>
    <x v="9"/>
    <x v="1"/>
    <x v="9"/>
    <x v="0"/>
    <x v="5"/>
    <n v="2334.06"/>
    <n v="42.013079999999995"/>
    <n v="5"/>
    <n v="11670.3"/>
    <x v="9071"/>
    <n v="1.89"/>
    <n v="4812"/>
    <x v="143"/>
    <x v="8"/>
    <x v="8"/>
    <x v="8"/>
    <x v="7"/>
  </r>
  <r>
    <x v="9076"/>
    <x v="1"/>
    <x v="1"/>
    <x v="1"/>
    <x v="1"/>
    <x v="5"/>
    <n v="7670.1"/>
    <n v="138.06180000000001"/>
    <n v="3"/>
    <n v="23010.3"/>
    <x v="9072"/>
    <n v="4.79"/>
    <n v="2156"/>
    <x v="208"/>
    <x v="0"/>
    <x v="0"/>
    <x v="0"/>
    <x v="26"/>
  </r>
  <r>
    <x v="9077"/>
    <x v="6"/>
    <x v="4"/>
    <x v="6"/>
    <x v="2"/>
    <x v="4"/>
    <n v="6373.4"/>
    <n v="114.72119999999998"/>
    <n v="4"/>
    <n v="25493.599999999999"/>
    <x v="9073"/>
    <n v="2.2200000000000002"/>
    <n v="1845"/>
    <x v="215"/>
    <x v="6"/>
    <x v="6"/>
    <x v="6"/>
    <x v="11"/>
  </r>
  <r>
    <x v="9078"/>
    <x v="3"/>
    <x v="3"/>
    <x v="3"/>
    <x v="0"/>
    <x v="1"/>
    <n v="16326.84"/>
    <n v="293.88311999999996"/>
    <n v="2"/>
    <n v="32653.68"/>
    <x v="9074"/>
    <n v="1.58"/>
    <n v="2376"/>
    <x v="106"/>
    <x v="3"/>
    <x v="3"/>
    <x v="3"/>
    <x v="1"/>
  </r>
  <r>
    <x v="9079"/>
    <x v="4"/>
    <x v="0"/>
    <x v="4"/>
    <x v="2"/>
    <x v="4"/>
    <n v="13518.9"/>
    <n v="243.34019999999998"/>
    <n v="2"/>
    <n v="27037.8"/>
    <x v="9075"/>
    <n v="2.62"/>
    <n v="97"/>
    <x v="69"/>
    <x v="0"/>
    <x v="0"/>
    <x v="0"/>
    <x v="20"/>
  </r>
  <r>
    <x v="9080"/>
    <x v="0"/>
    <x v="0"/>
    <x v="0"/>
    <x v="2"/>
    <x v="5"/>
    <n v="3160.36"/>
    <n v="56.886479999999999"/>
    <n v="1"/>
    <n v="3160.36"/>
    <x v="9076"/>
    <n v="4.2699999999999996"/>
    <n v="3721"/>
    <x v="357"/>
    <x v="9"/>
    <x v="9"/>
    <x v="9"/>
    <x v="4"/>
  </r>
  <r>
    <x v="9081"/>
    <x v="0"/>
    <x v="0"/>
    <x v="0"/>
    <x v="0"/>
    <x v="1"/>
    <n v="2855.67"/>
    <n v="51.402059999999999"/>
    <n v="3"/>
    <n v="8567.01"/>
    <x v="9077"/>
    <n v="1.45"/>
    <n v="1799"/>
    <x v="291"/>
    <x v="1"/>
    <x v="1"/>
    <x v="1"/>
    <x v="21"/>
  </r>
  <r>
    <x v="9082"/>
    <x v="0"/>
    <x v="0"/>
    <x v="0"/>
    <x v="0"/>
    <x v="1"/>
    <n v="13627.82"/>
    <n v="245.30075999999997"/>
    <n v="3"/>
    <n v="40883.46"/>
    <x v="9078"/>
    <n v="4.6100000000000003"/>
    <n v="649"/>
    <x v="135"/>
    <x v="9"/>
    <x v="9"/>
    <x v="9"/>
    <x v="24"/>
  </r>
  <r>
    <x v="9083"/>
    <x v="0"/>
    <x v="0"/>
    <x v="0"/>
    <x v="0"/>
    <x v="5"/>
    <n v="7734.14"/>
    <n v="139.21451999999999"/>
    <n v="5"/>
    <n v="38670.699999999997"/>
    <x v="9079"/>
    <n v="4.32"/>
    <n v="876"/>
    <x v="119"/>
    <x v="10"/>
    <x v="10"/>
    <x v="10"/>
    <x v="18"/>
  </r>
  <r>
    <x v="9084"/>
    <x v="3"/>
    <x v="3"/>
    <x v="3"/>
    <x v="2"/>
    <x v="4"/>
    <n v="19679.46"/>
    <n v="354.23027999999994"/>
    <n v="1"/>
    <n v="19679.46"/>
    <x v="9080"/>
    <n v="3.13"/>
    <n v="2136"/>
    <x v="301"/>
    <x v="8"/>
    <x v="8"/>
    <x v="8"/>
    <x v="16"/>
  </r>
  <r>
    <x v="9085"/>
    <x v="1"/>
    <x v="1"/>
    <x v="1"/>
    <x v="2"/>
    <x v="0"/>
    <n v="405.32"/>
    <n v="7.2957599999999996"/>
    <n v="5"/>
    <n v="2026.6"/>
    <x v="9081"/>
    <n v="4.1100000000000003"/>
    <n v="1337"/>
    <x v="339"/>
    <x v="11"/>
    <x v="11"/>
    <x v="11"/>
    <x v="12"/>
  </r>
  <r>
    <x v="9086"/>
    <x v="5"/>
    <x v="1"/>
    <x v="5"/>
    <x v="1"/>
    <x v="4"/>
    <n v="4549.76"/>
    <n v="81.895679999999999"/>
    <n v="4"/>
    <n v="18199.04"/>
    <x v="9082"/>
    <n v="4.59"/>
    <n v="3609"/>
    <x v="65"/>
    <x v="6"/>
    <x v="6"/>
    <x v="6"/>
    <x v="22"/>
  </r>
  <r>
    <x v="9087"/>
    <x v="4"/>
    <x v="0"/>
    <x v="4"/>
    <x v="1"/>
    <x v="3"/>
    <n v="8387.99"/>
    <n v="150.98381999999998"/>
    <n v="1"/>
    <n v="8387.99"/>
    <x v="9083"/>
    <n v="3.59"/>
    <n v="1478"/>
    <x v="115"/>
    <x v="2"/>
    <x v="2"/>
    <x v="2"/>
    <x v="7"/>
  </r>
  <r>
    <x v="9088"/>
    <x v="5"/>
    <x v="1"/>
    <x v="5"/>
    <x v="0"/>
    <x v="3"/>
    <n v="484.25"/>
    <n v="8.7164999999999999"/>
    <n v="4"/>
    <n v="1937"/>
    <x v="9084"/>
    <n v="3.06"/>
    <n v="4338"/>
    <x v="246"/>
    <x v="10"/>
    <x v="10"/>
    <x v="10"/>
    <x v="12"/>
  </r>
  <r>
    <x v="9089"/>
    <x v="5"/>
    <x v="1"/>
    <x v="5"/>
    <x v="1"/>
    <x v="0"/>
    <n v="17468.86"/>
    <n v="314.43948"/>
    <n v="2"/>
    <n v="34937.72"/>
    <x v="9085"/>
    <n v="2.54"/>
    <n v="4469"/>
    <x v="26"/>
    <x v="2"/>
    <x v="2"/>
    <x v="2"/>
    <x v="9"/>
  </r>
  <r>
    <x v="9090"/>
    <x v="7"/>
    <x v="0"/>
    <x v="7"/>
    <x v="2"/>
    <x v="5"/>
    <n v="12567.63"/>
    <n v="226.21733999999998"/>
    <n v="3"/>
    <n v="37702.89"/>
    <x v="9086"/>
    <n v="3.59"/>
    <n v="4634"/>
    <x v="2"/>
    <x v="2"/>
    <x v="2"/>
    <x v="2"/>
    <x v="2"/>
  </r>
  <r>
    <x v="9091"/>
    <x v="3"/>
    <x v="3"/>
    <x v="3"/>
    <x v="1"/>
    <x v="0"/>
    <n v="13836.58"/>
    <n v="249.05843999999999"/>
    <n v="2"/>
    <n v="27673.16"/>
    <x v="9087"/>
    <n v="4.57"/>
    <n v="1290"/>
    <x v="9"/>
    <x v="5"/>
    <x v="5"/>
    <x v="5"/>
    <x v="9"/>
  </r>
  <r>
    <x v="9092"/>
    <x v="9"/>
    <x v="1"/>
    <x v="9"/>
    <x v="2"/>
    <x v="0"/>
    <n v="8527.2999999999993"/>
    <n v="153.49139999999997"/>
    <n v="3"/>
    <n v="25581.9"/>
    <x v="9088"/>
    <n v="4.8499999999999996"/>
    <n v="3403"/>
    <x v="110"/>
    <x v="8"/>
    <x v="8"/>
    <x v="8"/>
    <x v="10"/>
  </r>
  <r>
    <x v="9093"/>
    <x v="1"/>
    <x v="1"/>
    <x v="1"/>
    <x v="2"/>
    <x v="1"/>
    <n v="8465.81"/>
    <n v="152.38457999999997"/>
    <n v="4"/>
    <n v="33863.24"/>
    <x v="9089"/>
    <n v="2.66"/>
    <n v="575"/>
    <x v="227"/>
    <x v="5"/>
    <x v="5"/>
    <x v="5"/>
    <x v="0"/>
  </r>
  <r>
    <x v="9094"/>
    <x v="8"/>
    <x v="3"/>
    <x v="8"/>
    <x v="2"/>
    <x v="5"/>
    <n v="1526.66"/>
    <n v="27.479879999999998"/>
    <n v="5"/>
    <n v="7633.3"/>
    <x v="9090"/>
    <n v="2.1800000000000002"/>
    <n v="4777"/>
    <x v="208"/>
    <x v="0"/>
    <x v="0"/>
    <x v="0"/>
    <x v="26"/>
  </r>
  <r>
    <x v="9095"/>
    <x v="7"/>
    <x v="0"/>
    <x v="7"/>
    <x v="1"/>
    <x v="0"/>
    <n v="1714"/>
    <n v="30.851999999999997"/>
    <n v="1"/>
    <n v="1714"/>
    <x v="9091"/>
    <n v="4.8499999999999996"/>
    <n v="4624"/>
    <x v="13"/>
    <x v="8"/>
    <x v="8"/>
    <x v="8"/>
    <x v="13"/>
  </r>
  <r>
    <x v="9096"/>
    <x v="2"/>
    <x v="2"/>
    <x v="2"/>
    <x v="0"/>
    <x v="1"/>
    <n v="17393.62"/>
    <n v="313.08515999999997"/>
    <n v="1"/>
    <n v="17393.62"/>
    <x v="9092"/>
    <n v="1.07"/>
    <n v="4678"/>
    <x v="78"/>
    <x v="0"/>
    <x v="0"/>
    <x v="0"/>
    <x v="12"/>
  </r>
  <r>
    <x v="9097"/>
    <x v="4"/>
    <x v="0"/>
    <x v="4"/>
    <x v="0"/>
    <x v="4"/>
    <n v="12061.76"/>
    <n v="217.11167999999998"/>
    <n v="1"/>
    <n v="12061.76"/>
    <x v="9093"/>
    <n v="3.98"/>
    <n v="4677"/>
    <x v="342"/>
    <x v="11"/>
    <x v="11"/>
    <x v="11"/>
    <x v="15"/>
  </r>
  <r>
    <x v="9098"/>
    <x v="6"/>
    <x v="4"/>
    <x v="6"/>
    <x v="1"/>
    <x v="1"/>
    <n v="5714.47"/>
    <n v="102.86046"/>
    <n v="1"/>
    <n v="5714.47"/>
    <x v="9094"/>
    <n v="4.75"/>
    <n v="715"/>
    <x v="154"/>
    <x v="2"/>
    <x v="2"/>
    <x v="2"/>
    <x v="15"/>
  </r>
  <r>
    <x v="9099"/>
    <x v="7"/>
    <x v="0"/>
    <x v="7"/>
    <x v="1"/>
    <x v="1"/>
    <n v="19238.25"/>
    <n v="346.2885"/>
    <n v="3"/>
    <n v="57714.75"/>
    <x v="9095"/>
    <n v="1.9"/>
    <n v="3460"/>
    <x v="139"/>
    <x v="5"/>
    <x v="5"/>
    <x v="5"/>
    <x v="11"/>
  </r>
  <r>
    <x v="9100"/>
    <x v="5"/>
    <x v="1"/>
    <x v="5"/>
    <x v="2"/>
    <x v="5"/>
    <n v="1886.61"/>
    <n v="33.958979999999997"/>
    <n v="5"/>
    <n v="9433.0499999999993"/>
    <x v="9096"/>
    <n v="2.72"/>
    <n v="1175"/>
    <x v="140"/>
    <x v="1"/>
    <x v="1"/>
    <x v="1"/>
    <x v="23"/>
  </r>
  <r>
    <x v="9101"/>
    <x v="6"/>
    <x v="4"/>
    <x v="6"/>
    <x v="2"/>
    <x v="4"/>
    <n v="2445.75"/>
    <n v="44.023499999999999"/>
    <n v="1"/>
    <n v="2445.75"/>
    <x v="9097"/>
    <n v="2.09"/>
    <n v="4711"/>
    <x v="31"/>
    <x v="2"/>
    <x v="2"/>
    <x v="2"/>
    <x v="20"/>
  </r>
  <r>
    <x v="9102"/>
    <x v="7"/>
    <x v="0"/>
    <x v="7"/>
    <x v="1"/>
    <x v="2"/>
    <n v="2032.08"/>
    <n v="36.577439999999996"/>
    <n v="2"/>
    <n v="4064.16"/>
    <x v="9098"/>
    <n v="2.2999999999999998"/>
    <n v="2790"/>
    <x v="295"/>
    <x v="7"/>
    <x v="7"/>
    <x v="7"/>
    <x v="6"/>
  </r>
  <r>
    <x v="9103"/>
    <x v="2"/>
    <x v="2"/>
    <x v="2"/>
    <x v="2"/>
    <x v="5"/>
    <n v="12752.17"/>
    <n v="229.53905999999998"/>
    <n v="5"/>
    <n v="63760.85"/>
    <x v="9099"/>
    <n v="2.6"/>
    <n v="4622"/>
    <x v="338"/>
    <x v="6"/>
    <x v="6"/>
    <x v="6"/>
    <x v="2"/>
  </r>
  <r>
    <x v="9104"/>
    <x v="7"/>
    <x v="0"/>
    <x v="7"/>
    <x v="1"/>
    <x v="5"/>
    <n v="13148.01"/>
    <n v="236.66417999999999"/>
    <n v="3"/>
    <n v="39444.03"/>
    <x v="9100"/>
    <n v="4.1500000000000004"/>
    <n v="714"/>
    <x v="195"/>
    <x v="1"/>
    <x v="1"/>
    <x v="1"/>
    <x v="18"/>
  </r>
  <r>
    <x v="9105"/>
    <x v="4"/>
    <x v="0"/>
    <x v="4"/>
    <x v="0"/>
    <x v="4"/>
    <n v="15907.04"/>
    <n v="286.32671999999997"/>
    <n v="3"/>
    <n v="47721.120000000003"/>
    <x v="9101"/>
    <n v="2.93"/>
    <n v="2189"/>
    <x v="11"/>
    <x v="2"/>
    <x v="2"/>
    <x v="2"/>
    <x v="11"/>
  </r>
  <r>
    <x v="9106"/>
    <x v="2"/>
    <x v="2"/>
    <x v="2"/>
    <x v="0"/>
    <x v="4"/>
    <n v="12190.17"/>
    <n v="219.42305999999999"/>
    <n v="5"/>
    <n v="60950.85"/>
    <x v="9102"/>
    <n v="1.1200000000000001"/>
    <n v="2728"/>
    <x v="202"/>
    <x v="9"/>
    <x v="9"/>
    <x v="9"/>
    <x v="27"/>
  </r>
  <r>
    <x v="9107"/>
    <x v="1"/>
    <x v="1"/>
    <x v="1"/>
    <x v="0"/>
    <x v="4"/>
    <n v="1178.53"/>
    <n v="21.213539999999998"/>
    <n v="1"/>
    <n v="1178.53"/>
    <x v="9103"/>
    <n v="4.38"/>
    <n v="4934"/>
    <x v="212"/>
    <x v="10"/>
    <x v="10"/>
    <x v="10"/>
    <x v="20"/>
  </r>
  <r>
    <x v="9108"/>
    <x v="6"/>
    <x v="4"/>
    <x v="6"/>
    <x v="0"/>
    <x v="5"/>
    <n v="15526.35"/>
    <n v="279.47429999999997"/>
    <n v="1"/>
    <n v="15526.35"/>
    <x v="9104"/>
    <n v="3.29"/>
    <n v="2656"/>
    <x v="291"/>
    <x v="1"/>
    <x v="1"/>
    <x v="1"/>
    <x v="21"/>
  </r>
  <r>
    <x v="9109"/>
    <x v="7"/>
    <x v="0"/>
    <x v="7"/>
    <x v="0"/>
    <x v="5"/>
    <n v="6606.31"/>
    <n v="118.91358"/>
    <n v="3"/>
    <n v="19818.93"/>
    <x v="9105"/>
    <n v="2.73"/>
    <n v="2256"/>
    <x v="7"/>
    <x v="6"/>
    <x v="6"/>
    <x v="6"/>
    <x v="7"/>
  </r>
  <r>
    <x v="9110"/>
    <x v="2"/>
    <x v="2"/>
    <x v="2"/>
    <x v="2"/>
    <x v="4"/>
    <n v="3239.74"/>
    <n v="58.315319999999993"/>
    <n v="1"/>
    <n v="3239.74"/>
    <x v="9106"/>
    <n v="3.39"/>
    <n v="283"/>
    <x v="253"/>
    <x v="6"/>
    <x v="6"/>
    <x v="6"/>
    <x v="10"/>
  </r>
  <r>
    <x v="9111"/>
    <x v="6"/>
    <x v="4"/>
    <x v="6"/>
    <x v="2"/>
    <x v="4"/>
    <n v="18323.88"/>
    <n v="329.82983999999999"/>
    <n v="3"/>
    <n v="54971.64"/>
    <x v="9107"/>
    <n v="4.3600000000000003"/>
    <n v="94"/>
    <x v="295"/>
    <x v="7"/>
    <x v="7"/>
    <x v="7"/>
    <x v="6"/>
  </r>
  <r>
    <x v="9112"/>
    <x v="6"/>
    <x v="4"/>
    <x v="6"/>
    <x v="1"/>
    <x v="5"/>
    <n v="1490.49"/>
    <n v="26.828819999999997"/>
    <n v="4"/>
    <n v="5961.96"/>
    <x v="9108"/>
    <n v="1.9"/>
    <n v="657"/>
    <x v="150"/>
    <x v="8"/>
    <x v="8"/>
    <x v="8"/>
    <x v="6"/>
  </r>
  <r>
    <x v="9113"/>
    <x v="4"/>
    <x v="0"/>
    <x v="4"/>
    <x v="0"/>
    <x v="2"/>
    <n v="898.34"/>
    <n v="16.170120000000001"/>
    <n v="4"/>
    <n v="3593.36"/>
    <x v="9109"/>
    <n v="1.31"/>
    <n v="768"/>
    <x v="196"/>
    <x v="1"/>
    <x v="1"/>
    <x v="1"/>
    <x v="11"/>
  </r>
  <r>
    <x v="9114"/>
    <x v="5"/>
    <x v="1"/>
    <x v="5"/>
    <x v="1"/>
    <x v="4"/>
    <n v="9824.9599999999991"/>
    <n v="176.84927999999996"/>
    <n v="5"/>
    <n v="49124.800000000003"/>
    <x v="9110"/>
    <n v="2.78"/>
    <n v="4655"/>
    <x v="256"/>
    <x v="3"/>
    <x v="3"/>
    <x v="3"/>
    <x v="7"/>
  </r>
  <r>
    <x v="9115"/>
    <x v="6"/>
    <x v="4"/>
    <x v="6"/>
    <x v="1"/>
    <x v="2"/>
    <n v="2600.98"/>
    <n v="46.817639999999997"/>
    <n v="5"/>
    <n v="13004.9"/>
    <x v="9111"/>
    <n v="2.44"/>
    <n v="4761"/>
    <x v="328"/>
    <x v="7"/>
    <x v="7"/>
    <x v="7"/>
    <x v="27"/>
  </r>
  <r>
    <x v="9116"/>
    <x v="1"/>
    <x v="1"/>
    <x v="1"/>
    <x v="1"/>
    <x v="3"/>
    <n v="13920.68"/>
    <n v="250.57223999999999"/>
    <n v="2"/>
    <n v="27841.360000000001"/>
    <x v="9112"/>
    <n v="1.32"/>
    <n v="2365"/>
    <x v="35"/>
    <x v="5"/>
    <x v="5"/>
    <x v="5"/>
    <x v="21"/>
  </r>
  <r>
    <x v="9117"/>
    <x v="6"/>
    <x v="4"/>
    <x v="6"/>
    <x v="1"/>
    <x v="3"/>
    <n v="7317.76"/>
    <n v="131.71967999999998"/>
    <n v="5"/>
    <n v="36588.800000000003"/>
    <x v="9113"/>
    <n v="4.87"/>
    <n v="949"/>
    <x v="205"/>
    <x v="1"/>
    <x v="1"/>
    <x v="1"/>
    <x v="27"/>
  </r>
  <r>
    <x v="9118"/>
    <x v="0"/>
    <x v="0"/>
    <x v="0"/>
    <x v="2"/>
    <x v="4"/>
    <n v="2350.38"/>
    <n v="42.306840000000001"/>
    <n v="3"/>
    <n v="7051.14"/>
    <x v="9114"/>
    <n v="2"/>
    <n v="2337"/>
    <x v="225"/>
    <x v="5"/>
    <x v="5"/>
    <x v="5"/>
    <x v="14"/>
  </r>
  <r>
    <x v="9119"/>
    <x v="9"/>
    <x v="1"/>
    <x v="9"/>
    <x v="2"/>
    <x v="4"/>
    <n v="17446.5"/>
    <n v="314.03699999999998"/>
    <n v="1"/>
    <n v="17446.5"/>
    <x v="9115"/>
    <n v="2.74"/>
    <n v="2734"/>
    <x v="46"/>
    <x v="0"/>
    <x v="0"/>
    <x v="0"/>
    <x v="25"/>
  </r>
  <r>
    <x v="9120"/>
    <x v="6"/>
    <x v="4"/>
    <x v="6"/>
    <x v="2"/>
    <x v="5"/>
    <n v="11487.64"/>
    <n v="206.77751999999998"/>
    <n v="2"/>
    <n v="22975.279999999999"/>
    <x v="9116"/>
    <n v="3.83"/>
    <n v="1304"/>
    <x v="14"/>
    <x v="3"/>
    <x v="3"/>
    <x v="3"/>
    <x v="0"/>
  </r>
  <r>
    <x v="9121"/>
    <x v="2"/>
    <x v="2"/>
    <x v="2"/>
    <x v="2"/>
    <x v="5"/>
    <n v="8730.84"/>
    <n v="157.15511999999998"/>
    <n v="1"/>
    <n v="8730.84"/>
    <x v="9117"/>
    <n v="4.5"/>
    <n v="4992"/>
    <x v="333"/>
    <x v="8"/>
    <x v="8"/>
    <x v="8"/>
    <x v="26"/>
  </r>
  <r>
    <x v="9122"/>
    <x v="8"/>
    <x v="3"/>
    <x v="8"/>
    <x v="1"/>
    <x v="3"/>
    <n v="9619.2099999999991"/>
    <n v="173.14577999999997"/>
    <n v="4"/>
    <n v="38476.839999999997"/>
    <x v="9118"/>
    <n v="2.63"/>
    <n v="3701"/>
    <x v="307"/>
    <x v="2"/>
    <x v="2"/>
    <x v="2"/>
    <x v="10"/>
  </r>
  <r>
    <x v="9123"/>
    <x v="3"/>
    <x v="3"/>
    <x v="3"/>
    <x v="0"/>
    <x v="5"/>
    <n v="15426.38"/>
    <n v="277.67483999999996"/>
    <n v="1"/>
    <n v="15426.38"/>
    <x v="9119"/>
    <n v="2.27"/>
    <n v="1943"/>
    <x v="78"/>
    <x v="0"/>
    <x v="0"/>
    <x v="0"/>
    <x v="12"/>
  </r>
  <r>
    <x v="9124"/>
    <x v="4"/>
    <x v="0"/>
    <x v="4"/>
    <x v="2"/>
    <x v="1"/>
    <n v="4424.68"/>
    <n v="79.644239999999996"/>
    <n v="2"/>
    <n v="8849.36"/>
    <x v="9120"/>
    <n v="3.08"/>
    <n v="3681"/>
    <x v="208"/>
    <x v="0"/>
    <x v="0"/>
    <x v="0"/>
    <x v="26"/>
  </r>
  <r>
    <x v="9125"/>
    <x v="4"/>
    <x v="0"/>
    <x v="4"/>
    <x v="0"/>
    <x v="3"/>
    <n v="16729.37"/>
    <n v="301.12865999999997"/>
    <n v="1"/>
    <n v="16729.37"/>
    <x v="9121"/>
    <n v="4.2300000000000004"/>
    <n v="502"/>
    <x v="303"/>
    <x v="0"/>
    <x v="0"/>
    <x v="0"/>
    <x v="24"/>
  </r>
  <r>
    <x v="9126"/>
    <x v="7"/>
    <x v="0"/>
    <x v="7"/>
    <x v="0"/>
    <x v="2"/>
    <n v="11621.38"/>
    <n v="209.18483999999998"/>
    <n v="5"/>
    <n v="58106.9"/>
    <x v="9122"/>
    <n v="3.16"/>
    <n v="3144"/>
    <x v="191"/>
    <x v="1"/>
    <x v="1"/>
    <x v="1"/>
    <x v="30"/>
  </r>
  <r>
    <x v="9127"/>
    <x v="8"/>
    <x v="3"/>
    <x v="8"/>
    <x v="2"/>
    <x v="0"/>
    <n v="11672.74"/>
    <n v="210.10931999999997"/>
    <n v="3"/>
    <n v="35018.22"/>
    <x v="9123"/>
    <n v="2.91"/>
    <n v="2218"/>
    <x v="246"/>
    <x v="10"/>
    <x v="10"/>
    <x v="10"/>
    <x v="12"/>
  </r>
  <r>
    <x v="9128"/>
    <x v="2"/>
    <x v="2"/>
    <x v="2"/>
    <x v="2"/>
    <x v="0"/>
    <n v="1333.27"/>
    <n v="23.998859999999997"/>
    <n v="1"/>
    <n v="1333.27"/>
    <x v="9124"/>
    <n v="3.01"/>
    <n v="3108"/>
    <x v="175"/>
    <x v="3"/>
    <x v="3"/>
    <x v="3"/>
    <x v="9"/>
  </r>
  <r>
    <x v="9129"/>
    <x v="4"/>
    <x v="0"/>
    <x v="4"/>
    <x v="1"/>
    <x v="0"/>
    <n v="8325.11"/>
    <n v="149.85198"/>
    <n v="3"/>
    <n v="24975.33"/>
    <x v="9125"/>
    <n v="1.42"/>
    <n v="4447"/>
    <x v="341"/>
    <x v="0"/>
    <x v="0"/>
    <x v="0"/>
    <x v="19"/>
  </r>
  <r>
    <x v="9130"/>
    <x v="3"/>
    <x v="3"/>
    <x v="3"/>
    <x v="0"/>
    <x v="1"/>
    <n v="6376.66"/>
    <n v="114.77987999999999"/>
    <n v="2"/>
    <n v="12753.32"/>
    <x v="9126"/>
    <n v="4.7"/>
    <n v="1795"/>
    <x v="100"/>
    <x v="11"/>
    <x v="11"/>
    <x v="11"/>
    <x v="17"/>
  </r>
  <r>
    <x v="9131"/>
    <x v="8"/>
    <x v="3"/>
    <x v="8"/>
    <x v="0"/>
    <x v="1"/>
    <n v="8140.55"/>
    <n v="146.5299"/>
    <n v="1"/>
    <n v="8140.55"/>
    <x v="9127"/>
    <n v="1.84"/>
    <n v="3098"/>
    <x v="61"/>
    <x v="8"/>
    <x v="8"/>
    <x v="8"/>
    <x v="11"/>
  </r>
  <r>
    <x v="9132"/>
    <x v="4"/>
    <x v="0"/>
    <x v="4"/>
    <x v="0"/>
    <x v="3"/>
    <n v="11260.21"/>
    <n v="202.68377999999996"/>
    <n v="1"/>
    <n v="11260.21"/>
    <x v="9128"/>
    <n v="1.63"/>
    <n v="3523"/>
    <x v="131"/>
    <x v="11"/>
    <x v="11"/>
    <x v="11"/>
    <x v="2"/>
  </r>
  <r>
    <x v="9133"/>
    <x v="5"/>
    <x v="1"/>
    <x v="5"/>
    <x v="1"/>
    <x v="2"/>
    <n v="19844.11"/>
    <n v="357.19398000000001"/>
    <n v="5"/>
    <n v="99220.55"/>
    <x v="9129"/>
    <n v="3.26"/>
    <n v="2926"/>
    <x v="272"/>
    <x v="7"/>
    <x v="7"/>
    <x v="7"/>
    <x v="24"/>
  </r>
  <r>
    <x v="9134"/>
    <x v="3"/>
    <x v="3"/>
    <x v="3"/>
    <x v="0"/>
    <x v="3"/>
    <n v="13291.06"/>
    <n v="239.23907999999997"/>
    <n v="3"/>
    <n v="39873.18"/>
    <x v="9130"/>
    <n v="4.45"/>
    <n v="1209"/>
    <x v="341"/>
    <x v="0"/>
    <x v="0"/>
    <x v="0"/>
    <x v="19"/>
  </r>
  <r>
    <x v="9135"/>
    <x v="4"/>
    <x v="0"/>
    <x v="4"/>
    <x v="1"/>
    <x v="1"/>
    <n v="18470.16"/>
    <n v="332.46287999999998"/>
    <n v="3"/>
    <n v="55410.48"/>
    <x v="9131"/>
    <n v="1.59"/>
    <n v="4582"/>
    <x v="12"/>
    <x v="7"/>
    <x v="7"/>
    <x v="7"/>
    <x v="12"/>
  </r>
  <r>
    <x v="9136"/>
    <x v="4"/>
    <x v="0"/>
    <x v="4"/>
    <x v="2"/>
    <x v="1"/>
    <n v="17680.990000000002"/>
    <n v="318.25781999999998"/>
    <n v="1"/>
    <n v="17680.990000000002"/>
    <x v="9132"/>
    <n v="4.9000000000000004"/>
    <n v="878"/>
    <x v="27"/>
    <x v="9"/>
    <x v="9"/>
    <x v="9"/>
    <x v="1"/>
  </r>
  <r>
    <x v="9137"/>
    <x v="9"/>
    <x v="1"/>
    <x v="9"/>
    <x v="2"/>
    <x v="0"/>
    <n v="12355.43"/>
    <n v="222.39774"/>
    <n v="4"/>
    <n v="49421.72"/>
    <x v="9133"/>
    <n v="4.83"/>
    <n v="1826"/>
    <x v="326"/>
    <x v="10"/>
    <x v="10"/>
    <x v="10"/>
    <x v="7"/>
  </r>
  <r>
    <x v="9138"/>
    <x v="7"/>
    <x v="0"/>
    <x v="7"/>
    <x v="0"/>
    <x v="5"/>
    <n v="12285.8"/>
    <n v="221.14439999999996"/>
    <n v="5"/>
    <n v="61429"/>
    <x v="9134"/>
    <n v="4.8099999999999996"/>
    <n v="4196"/>
    <x v="23"/>
    <x v="6"/>
    <x v="6"/>
    <x v="6"/>
    <x v="17"/>
  </r>
  <r>
    <x v="9139"/>
    <x v="7"/>
    <x v="0"/>
    <x v="7"/>
    <x v="2"/>
    <x v="1"/>
    <n v="13214.92"/>
    <n v="237.86855999999997"/>
    <n v="3"/>
    <n v="39644.76"/>
    <x v="9135"/>
    <n v="2.39"/>
    <n v="3943"/>
    <x v="131"/>
    <x v="11"/>
    <x v="11"/>
    <x v="11"/>
    <x v="2"/>
  </r>
  <r>
    <x v="9140"/>
    <x v="2"/>
    <x v="2"/>
    <x v="2"/>
    <x v="0"/>
    <x v="2"/>
    <n v="8186.31"/>
    <n v="147.35357999999999"/>
    <n v="3"/>
    <n v="24558.93"/>
    <x v="9136"/>
    <n v="3.57"/>
    <n v="4728"/>
    <x v="111"/>
    <x v="6"/>
    <x v="6"/>
    <x v="6"/>
    <x v="13"/>
  </r>
  <r>
    <x v="9141"/>
    <x v="2"/>
    <x v="2"/>
    <x v="2"/>
    <x v="0"/>
    <x v="3"/>
    <n v="6697.2"/>
    <n v="120.54959999999998"/>
    <n v="1"/>
    <n v="6697.2"/>
    <x v="9137"/>
    <n v="3.13"/>
    <n v="1228"/>
    <x v="80"/>
    <x v="1"/>
    <x v="1"/>
    <x v="1"/>
    <x v="2"/>
  </r>
  <r>
    <x v="9142"/>
    <x v="1"/>
    <x v="1"/>
    <x v="1"/>
    <x v="0"/>
    <x v="2"/>
    <n v="15308.02"/>
    <n v="275.54435999999998"/>
    <n v="1"/>
    <n v="15308.02"/>
    <x v="9138"/>
    <n v="3.1"/>
    <n v="2560"/>
    <x v="76"/>
    <x v="8"/>
    <x v="8"/>
    <x v="8"/>
    <x v="14"/>
  </r>
  <r>
    <x v="9143"/>
    <x v="9"/>
    <x v="1"/>
    <x v="9"/>
    <x v="1"/>
    <x v="3"/>
    <n v="12883.55"/>
    <n v="231.90389999999996"/>
    <n v="5"/>
    <n v="64417.75"/>
    <x v="9139"/>
    <n v="1.89"/>
    <n v="3523"/>
    <x v="14"/>
    <x v="3"/>
    <x v="3"/>
    <x v="3"/>
    <x v="0"/>
  </r>
  <r>
    <x v="9144"/>
    <x v="6"/>
    <x v="4"/>
    <x v="6"/>
    <x v="2"/>
    <x v="0"/>
    <n v="7894.38"/>
    <n v="142.09884"/>
    <n v="3"/>
    <n v="23683.14"/>
    <x v="9140"/>
    <n v="2.86"/>
    <n v="1258"/>
    <x v="167"/>
    <x v="8"/>
    <x v="8"/>
    <x v="8"/>
    <x v="21"/>
  </r>
  <r>
    <x v="9145"/>
    <x v="3"/>
    <x v="3"/>
    <x v="3"/>
    <x v="2"/>
    <x v="1"/>
    <n v="5833.18"/>
    <n v="104.99723999999999"/>
    <n v="5"/>
    <n v="29165.9"/>
    <x v="9141"/>
    <n v="4.82"/>
    <n v="2636"/>
    <x v="8"/>
    <x v="5"/>
    <x v="5"/>
    <x v="5"/>
    <x v="8"/>
  </r>
  <r>
    <x v="9146"/>
    <x v="5"/>
    <x v="1"/>
    <x v="5"/>
    <x v="0"/>
    <x v="2"/>
    <n v="4674.08"/>
    <n v="84.133439999999993"/>
    <n v="4"/>
    <n v="18696.32"/>
    <x v="9142"/>
    <n v="1.23"/>
    <n v="356"/>
    <x v="129"/>
    <x v="7"/>
    <x v="7"/>
    <x v="7"/>
    <x v="25"/>
  </r>
  <r>
    <x v="9147"/>
    <x v="9"/>
    <x v="1"/>
    <x v="9"/>
    <x v="0"/>
    <x v="0"/>
    <n v="10726.52"/>
    <n v="193.07736"/>
    <n v="3"/>
    <n v="32179.56"/>
    <x v="9143"/>
    <n v="1.38"/>
    <n v="465"/>
    <x v="293"/>
    <x v="9"/>
    <x v="9"/>
    <x v="9"/>
    <x v="28"/>
  </r>
  <r>
    <x v="9148"/>
    <x v="6"/>
    <x v="4"/>
    <x v="6"/>
    <x v="2"/>
    <x v="1"/>
    <n v="12656.45"/>
    <n v="227.81610000000001"/>
    <n v="1"/>
    <n v="12656.45"/>
    <x v="9144"/>
    <n v="3.3"/>
    <n v="1475"/>
    <x v="224"/>
    <x v="1"/>
    <x v="1"/>
    <x v="1"/>
    <x v="22"/>
  </r>
  <r>
    <x v="9149"/>
    <x v="9"/>
    <x v="1"/>
    <x v="9"/>
    <x v="0"/>
    <x v="4"/>
    <n v="6282.3"/>
    <n v="113.08139999999999"/>
    <n v="1"/>
    <n v="6282.3"/>
    <x v="9145"/>
    <n v="1.03"/>
    <n v="150"/>
    <x v="2"/>
    <x v="2"/>
    <x v="2"/>
    <x v="2"/>
    <x v="2"/>
  </r>
  <r>
    <x v="9150"/>
    <x v="3"/>
    <x v="3"/>
    <x v="3"/>
    <x v="1"/>
    <x v="5"/>
    <n v="19824.23"/>
    <n v="356.83613999999994"/>
    <n v="1"/>
    <n v="19824.23"/>
    <x v="9146"/>
    <n v="3.61"/>
    <n v="2003"/>
    <x v="155"/>
    <x v="2"/>
    <x v="2"/>
    <x v="2"/>
    <x v="3"/>
  </r>
  <r>
    <x v="9151"/>
    <x v="4"/>
    <x v="0"/>
    <x v="4"/>
    <x v="0"/>
    <x v="5"/>
    <n v="9799.44"/>
    <n v="176.38991999999999"/>
    <n v="2"/>
    <n v="19598.88"/>
    <x v="9147"/>
    <n v="2.57"/>
    <n v="1286"/>
    <x v="326"/>
    <x v="10"/>
    <x v="10"/>
    <x v="10"/>
    <x v="7"/>
  </r>
  <r>
    <x v="9152"/>
    <x v="4"/>
    <x v="0"/>
    <x v="4"/>
    <x v="2"/>
    <x v="0"/>
    <n v="6984.83"/>
    <n v="125.72693999999998"/>
    <n v="2"/>
    <n v="13969.66"/>
    <x v="9148"/>
    <n v="2.88"/>
    <n v="746"/>
    <x v="275"/>
    <x v="2"/>
    <x v="2"/>
    <x v="2"/>
    <x v="27"/>
  </r>
  <r>
    <x v="9153"/>
    <x v="5"/>
    <x v="1"/>
    <x v="5"/>
    <x v="0"/>
    <x v="3"/>
    <n v="11975.06"/>
    <n v="215.55107999999998"/>
    <n v="1"/>
    <n v="11975.06"/>
    <x v="9149"/>
    <n v="3.88"/>
    <n v="3039"/>
    <x v="120"/>
    <x v="3"/>
    <x v="3"/>
    <x v="3"/>
    <x v="4"/>
  </r>
  <r>
    <x v="9154"/>
    <x v="5"/>
    <x v="1"/>
    <x v="5"/>
    <x v="0"/>
    <x v="2"/>
    <n v="14735.95"/>
    <n v="265.24709999999999"/>
    <n v="5"/>
    <n v="73679.75"/>
    <x v="9150"/>
    <n v="3.75"/>
    <n v="2955"/>
    <x v="238"/>
    <x v="1"/>
    <x v="1"/>
    <x v="1"/>
    <x v="14"/>
  </r>
  <r>
    <x v="9155"/>
    <x v="6"/>
    <x v="4"/>
    <x v="6"/>
    <x v="0"/>
    <x v="3"/>
    <n v="1583.2"/>
    <n v="28.497599999999998"/>
    <n v="2"/>
    <n v="3166.4"/>
    <x v="9151"/>
    <n v="4.8099999999999996"/>
    <n v="1436"/>
    <x v="252"/>
    <x v="1"/>
    <x v="1"/>
    <x v="1"/>
    <x v="12"/>
  </r>
  <r>
    <x v="9156"/>
    <x v="0"/>
    <x v="0"/>
    <x v="0"/>
    <x v="1"/>
    <x v="2"/>
    <n v="3559.25"/>
    <n v="64.066499999999991"/>
    <n v="1"/>
    <n v="3559.25"/>
    <x v="9152"/>
    <n v="3.25"/>
    <n v="3275"/>
    <x v="209"/>
    <x v="7"/>
    <x v="7"/>
    <x v="7"/>
    <x v="13"/>
  </r>
  <r>
    <x v="9157"/>
    <x v="2"/>
    <x v="2"/>
    <x v="2"/>
    <x v="0"/>
    <x v="2"/>
    <n v="14348.06"/>
    <n v="258.26507999999995"/>
    <n v="1"/>
    <n v="14348.06"/>
    <x v="9153"/>
    <n v="1.76"/>
    <n v="3229"/>
    <x v="203"/>
    <x v="5"/>
    <x v="5"/>
    <x v="5"/>
    <x v="6"/>
  </r>
  <r>
    <x v="9158"/>
    <x v="5"/>
    <x v="1"/>
    <x v="5"/>
    <x v="2"/>
    <x v="0"/>
    <n v="6406.77"/>
    <n v="115.32186"/>
    <n v="2"/>
    <n v="12813.54"/>
    <x v="9154"/>
    <n v="1.79"/>
    <n v="4032"/>
    <x v="163"/>
    <x v="3"/>
    <x v="3"/>
    <x v="3"/>
    <x v="25"/>
  </r>
  <r>
    <x v="9159"/>
    <x v="6"/>
    <x v="4"/>
    <x v="6"/>
    <x v="1"/>
    <x v="0"/>
    <n v="10727.09"/>
    <n v="193.08761999999999"/>
    <n v="1"/>
    <n v="10727.09"/>
    <x v="9155"/>
    <n v="4.75"/>
    <n v="435"/>
    <x v="260"/>
    <x v="4"/>
    <x v="4"/>
    <x v="4"/>
    <x v="1"/>
  </r>
  <r>
    <x v="9160"/>
    <x v="0"/>
    <x v="0"/>
    <x v="0"/>
    <x v="1"/>
    <x v="5"/>
    <n v="6399.19"/>
    <n v="115.18541999999998"/>
    <n v="3"/>
    <n v="19197.57"/>
    <x v="9156"/>
    <n v="3.11"/>
    <n v="4478"/>
    <x v="254"/>
    <x v="11"/>
    <x v="11"/>
    <x v="11"/>
    <x v="27"/>
  </r>
  <r>
    <x v="9161"/>
    <x v="2"/>
    <x v="2"/>
    <x v="2"/>
    <x v="1"/>
    <x v="2"/>
    <n v="7505.33"/>
    <n v="135.09593999999998"/>
    <n v="5"/>
    <n v="37526.65"/>
    <x v="9157"/>
    <n v="1.0900000000000001"/>
    <n v="3849"/>
    <x v="152"/>
    <x v="3"/>
    <x v="3"/>
    <x v="3"/>
    <x v="30"/>
  </r>
  <r>
    <x v="9162"/>
    <x v="7"/>
    <x v="0"/>
    <x v="7"/>
    <x v="2"/>
    <x v="5"/>
    <n v="5475.57"/>
    <n v="98.560259999999985"/>
    <n v="1"/>
    <n v="5475.57"/>
    <x v="9158"/>
    <n v="2.06"/>
    <n v="2474"/>
    <x v="54"/>
    <x v="0"/>
    <x v="0"/>
    <x v="0"/>
    <x v="7"/>
  </r>
  <r>
    <x v="9163"/>
    <x v="8"/>
    <x v="3"/>
    <x v="8"/>
    <x v="2"/>
    <x v="3"/>
    <n v="11354.27"/>
    <n v="204.37685999999999"/>
    <n v="1"/>
    <n v="11354.27"/>
    <x v="9159"/>
    <n v="3.08"/>
    <n v="4252"/>
    <x v="201"/>
    <x v="2"/>
    <x v="2"/>
    <x v="2"/>
    <x v="8"/>
  </r>
  <r>
    <x v="9164"/>
    <x v="2"/>
    <x v="2"/>
    <x v="2"/>
    <x v="1"/>
    <x v="2"/>
    <n v="2532.83"/>
    <n v="45.590939999999996"/>
    <n v="4"/>
    <n v="10131.32"/>
    <x v="9160"/>
    <n v="2.5"/>
    <n v="1170"/>
    <x v="159"/>
    <x v="7"/>
    <x v="7"/>
    <x v="7"/>
    <x v="19"/>
  </r>
  <r>
    <x v="9165"/>
    <x v="7"/>
    <x v="0"/>
    <x v="7"/>
    <x v="0"/>
    <x v="2"/>
    <n v="11937.13"/>
    <n v="214.86833999999996"/>
    <n v="5"/>
    <n v="59685.65"/>
    <x v="9161"/>
    <n v="4.7"/>
    <n v="4214"/>
    <x v="71"/>
    <x v="3"/>
    <x v="3"/>
    <x v="3"/>
    <x v="11"/>
  </r>
  <r>
    <x v="9166"/>
    <x v="8"/>
    <x v="3"/>
    <x v="8"/>
    <x v="2"/>
    <x v="0"/>
    <n v="7892.7"/>
    <n v="142.06859999999998"/>
    <n v="5"/>
    <n v="39463.5"/>
    <x v="9162"/>
    <n v="1.26"/>
    <n v="4998"/>
    <x v="30"/>
    <x v="5"/>
    <x v="5"/>
    <x v="5"/>
    <x v="17"/>
  </r>
  <r>
    <x v="9167"/>
    <x v="6"/>
    <x v="4"/>
    <x v="6"/>
    <x v="1"/>
    <x v="5"/>
    <n v="1257.81"/>
    <n v="22.640579999999996"/>
    <n v="1"/>
    <n v="1257.81"/>
    <x v="9163"/>
    <n v="2.52"/>
    <n v="4071"/>
    <x v="159"/>
    <x v="7"/>
    <x v="7"/>
    <x v="7"/>
    <x v="19"/>
  </r>
  <r>
    <x v="9168"/>
    <x v="4"/>
    <x v="0"/>
    <x v="4"/>
    <x v="2"/>
    <x v="0"/>
    <n v="19582.439999999999"/>
    <n v="352.48391999999996"/>
    <n v="4"/>
    <n v="78329.759999999995"/>
    <x v="9164"/>
    <n v="4.32"/>
    <n v="4357"/>
    <x v="331"/>
    <x v="8"/>
    <x v="8"/>
    <x v="8"/>
    <x v="2"/>
  </r>
  <r>
    <x v="9169"/>
    <x v="1"/>
    <x v="1"/>
    <x v="1"/>
    <x v="0"/>
    <x v="2"/>
    <n v="2843.87"/>
    <n v="51.189659999999996"/>
    <n v="2"/>
    <n v="5687.74"/>
    <x v="9165"/>
    <n v="2.1800000000000002"/>
    <n v="4941"/>
    <x v="330"/>
    <x v="2"/>
    <x v="2"/>
    <x v="2"/>
    <x v="18"/>
  </r>
  <r>
    <x v="9170"/>
    <x v="0"/>
    <x v="0"/>
    <x v="0"/>
    <x v="2"/>
    <x v="4"/>
    <n v="16099.58"/>
    <n v="289.79244"/>
    <n v="1"/>
    <n v="16099.58"/>
    <x v="9166"/>
    <n v="4"/>
    <n v="2769"/>
    <x v="216"/>
    <x v="11"/>
    <x v="11"/>
    <x v="11"/>
    <x v="29"/>
  </r>
  <r>
    <x v="9171"/>
    <x v="4"/>
    <x v="0"/>
    <x v="4"/>
    <x v="2"/>
    <x v="4"/>
    <n v="7474.1"/>
    <n v="134.53379999999999"/>
    <n v="4"/>
    <n v="29896.400000000001"/>
    <x v="9167"/>
    <n v="4.33"/>
    <n v="653"/>
    <x v="135"/>
    <x v="9"/>
    <x v="9"/>
    <x v="9"/>
    <x v="24"/>
  </r>
  <r>
    <x v="9172"/>
    <x v="0"/>
    <x v="0"/>
    <x v="0"/>
    <x v="1"/>
    <x v="2"/>
    <n v="3394.46"/>
    <n v="61.100279999999998"/>
    <n v="2"/>
    <n v="6788.92"/>
    <x v="9168"/>
    <n v="3.38"/>
    <n v="2826"/>
    <x v="323"/>
    <x v="1"/>
    <x v="1"/>
    <x v="1"/>
    <x v="16"/>
  </r>
  <r>
    <x v="9173"/>
    <x v="9"/>
    <x v="1"/>
    <x v="9"/>
    <x v="1"/>
    <x v="0"/>
    <n v="8344.1"/>
    <n v="150.19379999999998"/>
    <n v="3"/>
    <n v="25032.3"/>
    <x v="9169"/>
    <n v="3.28"/>
    <n v="702"/>
    <x v="287"/>
    <x v="6"/>
    <x v="6"/>
    <x v="6"/>
    <x v="12"/>
  </r>
  <r>
    <x v="9174"/>
    <x v="2"/>
    <x v="2"/>
    <x v="2"/>
    <x v="2"/>
    <x v="1"/>
    <n v="10312.89"/>
    <n v="185.63201999999998"/>
    <n v="1"/>
    <n v="10312.89"/>
    <x v="9170"/>
    <n v="1.3"/>
    <n v="1403"/>
    <x v="80"/>
    <x v="1"/>
    <x v="1"/>
    <x v="1"/>
    <x v="2"/>
  </r>
  <r>
    <x v="9175"/>
    <x v="5"/>
    <x v="1"/>
    <x v="5"/>
    <x v="1"/>
    <x v="1"/>
    <n v="17295.439999999999"/>
    <n v="311.31791999999996"/>
    <n v="2"/>
    <n v="34590.879999999997"/>
    <x v="9171"/>
    <n v="3.66"/>
    <n v="4813"/>
    <x v="76"/>
    <x v="8"/>
    <x v="8"/>
    <x v="8"/>
    <x v="14"/>
  </r>
  <r>
    <x v="9176"/>
    <x v="8"/>
    <x v="3"/>
    <x v="8"/>
    <x v="0"/>
    <x v="2"/>
    <n v="4641.34"/>
    <n v="83.544119999999992"/>
    <n v="5"/>
    <n v="23206.7"/>
    <x v="9172"/>
    <n v="3.34"/>
    <n v="4682"/>
    <x v="27"/>
    <x v="9"/>
    <x v="9"/>
    <x v="9"/>
    <x v="1"/>
  </r>
  <r>
    <x v="9177"/>
    <x v="9"/>
    <x v="1"/>
    <x v="9"/>
    <x v="2"/>
    <x v="3"/>
    <n v="12163.99"/>
    <n v="218.95181999999997"/>
    <n v="5"/>
    <n v="60819.95"/>
    <x v="9173"/>
    <n v="2.14"/>
    <n v="1920"/>
    <x v="217"/>
    <x v="10"/>
    <x v="10"/>
    <x v="10"/>
    <x v="22"/>
  </r>
  <r>
    <x v="9178"/>
    <x v="7"/>
    <x v="0"/>
    <x v="7"/>
    <x v="0"/>
    <x v="1"/>
    <n v="13340.7"/>
    <n v="240.1326"/>
    <n v="4"/>
    <n v="53362.8"/>
    <x v="9174"/>
    <n v="3.26"/>
    <n v="2277"/>
    <x v="252"/>
    <x v="1"/>
    <x v="1"/>
    <x v="1"/>
    <x v="12"/>
  </r>
  <r>
    <x v="9179"/>
    <x v="6"/>
    <x v="4"/>
    <x v="6"/>
    <x v="0"/>
    <x v="4"/>
    <n v="14179.08"/>
    <n v="255.22343999999998"/>
    <n v="4"/>
    <n v="56716.32"/>
    <x v="9175"/>
    <n v="2.04"/>
    <n v="2962"/>
    <x v="85"/>
    <x v="11"/>
    <x v="11"/>
    <x v="11"/>
    <x v="19"/>
  </r>
  <r>
    <x v="9180"/>
    <x v="6"/>
    <x v="4"/>
    <x v="6"/>
    <x v="1"/>
    <x v="4"/>
    <n v="6004.75"/>
    <n v="108.0855"/>
    <n v="1"/>
    <n v="6004.75"/>
    <x v="9176"/>
    <n v="4.8600000000000003"/>
    <n v="4761"/>
    <x v="119"/>
    <x v="10"/>
    <x v="10"/>
    <x v="10"/>
    <x v="18"/>
  </r>
  <r>
    <x v="9181"/>
    <x v="4"/>
    <x v="0"/>
    <x v="4"/>
    <x v="2"/>
    <x v="2"/>
    <n v="15150.69"/>
    <n v="272.71242000000001"/>
    <n v="1"/>
    <n v="15150.69"/>
    <x v="9177"/>
    <n v="3.31"/>
    <n v="3333"/>
    <x v="250"/>
    <x v="3"/>
    <x v="3"/>
    <x v="3"/>
    <x v="27"/>
  </r>
  <r>
    <x v="9182"/>
    <x v="3"/>
    <x v="3"/>
    <x v="3"/>
    <x v="1"/>
    <x v="5"/>
    <n v="19163.13"/>
    <n v="344.93633999999997"/>
    <n v="3"/>
    <n v="57489.39"/>
    <x v="9178"/>
    <n v="3.76"/>
    <n v="4632"/>
    <x v="1"/>
    <x v="1"/>
    <x v="1"/>
    <x v="1"/>
    <x v="1"/>
  </r>
  <r>
    <x v="9183"/>
    <x v="8"/>
    <x v="3"/>
    <x v="8"/>
    <x v="1"/>
    <x v="5"/>
    <n v="852.7"/>
    <n v="15.348599999999999"/>
    <n v="1"/>
    <n v="852.7"/>
    <x v="9179"/>
    <n v="2.19"/>
    <n v="2297"/>
    <x v="334"/>
    <x v="0"/>
    <x v="0"/>
    <x v="0"/>
    <x v="16"/>
  </r>
  <r>
    <x v="9184"/>
    <x v="8"/>
    <x v="3"/>
    <x v="8"/>
    <x v="0"/>
    <x v="5"/>
    <n v="2680.51"/>
    <n v="48.249180000000003"/>
    <n v="5"/>
    <n v="13402.55"/>
    <x v="9180"/>
    <n v="2.0099999999999998"/>
    <n v="3335"/>
    <x v="234"/>
    <x v="1"/>
    <x v="1"/>
    <x v="1"/>
    <x v="6"/>
  </r>
  <r>
    <x v="9185"/>
    <x v="3"/>
    <x v="3"/>
    <x v="3"/>
    <x v="0"/>
    <x v="5"/>
    <n v="13164.87"/>
    <n v="236.96766"/>
    <n v="2"/>
    <n v="26329.74"/>
    <x v="9181"/>
    <n v="2.2999999999999998"/>
    <n v="1489"/>
    <x v="163"/>
    <x v="3"/>
    <x v="3"/>
    <x v="3"/>
    <x v="25"/>
  </r>
  <r>
    <x v="9186"/>
    <x v="5"/>
    <x v="1"/>
    <x v="5"/>
    <x v="0"/>
    <x v="0"/>
    <n v="19109.34"/>
    <n v="343.96812"/>
    <n v="5"/>
    <n v="95546.7"/>
    <x v="9182"/>
    <n v="2.7"/>
    <n v="2939"/>
    <x v="313"/>
    <x v="4"/>
    <x v="4"/>
    <x v="4"/>
    <x v="26"/>
  </r>
  <r>
    <x v="9187"/>
    <x v="5"/>
    <x v="1"/>
    <x v="5"/>
    <x v="2"/>
    <x v="1"/>
    <n v="10887.09"/>
    <n v="195.96761999999998"/>
    <n v="5"/>
    <n v="54435.45"/>
    <x v="9183"/>
    <n v="3.86"/>
    <n v="1062"/>
    <x v="143"/>
    <x v="8"/>
    <x v="8"/>
    <x v="8"/>
    <x v="7"/>
  </r>
  <r>
    <x v="9188"/>
    <x v="2"/>
    <x v="2"/>
    <x v="2"/>
    <x v="2"/>
    <x v="2"/>
    <n v="13214.28"/>
    <n v="237.85703999999998"/>
    <n v="2"/>
    <n v="26428.560000000001"/>
    <x v="9184"/>
    <n v="1.53"/>
    <n v="1171"/>
    <x v="292"/>
    <x v="8"/>
    <x v="8"/>
    <x v="8"/>
    <x v="22"/>
  </r>
  <r>
    <x v="9189"/>
    <x v="6"/>
    <x v="4"/>
    <x v="6"/>
    <x v="0"/>
    <x v="0"/>
    <n v="11624.21"/>
    <n v="209.23577999999998"/>
    <n v="1"/>
    <n v="11624.21"/>
    <x v="9185"/>
    <n v="1.53"/>
    <n v="1186"/>
    <x v="151"/>
    <x v="10"/>
    <x v="10"/>
    <x v="10"/>
    <x v="11"/>
  </r>
  <r>
    <x v="9190"/>
    <x v="9"/>
    <x v="1"/>
    <x v="9"/>
    <x v="0"/>
    <x v="0"/>
    <n v="13148.56"/>
    <n v="236.67407999999998"/>
    <n v="3"/>
    <n v="39445.68"/>
    <x v="9186"/>
    <n v="3.84"/>
    <n v="1304"/>
    <x v="3"/>
    <x v="3"/>
    <x v="3"/>
    <x v="3"/>
    <x v="3"/>
  </r>
  <r>
    <x v="9191"/>
    <x v="9"/>
    <x v="1"/>
    <x v="9"/>
    <x v="1"/>
    <x v="0"/>
    <n v="14576.98"/>
    <n v="262.38563999999997"/>
    <n v="3"/>
    <n v="43730.94"/>
    <x v="9187"/>
    <n v="4.41"/>
    <n v="222"/>
    <x v="180"/>
    <x v="10"/>
    <x v="10"/>
    <x v="10"/>
    <x v="17"/>
  </r>
  <r>
    <x v="9192"/>
    <x v="6"/>
    <x v="4"/>
    <x v="6"/>
    <x v="2"/>
    <x v="4"/>
    <n v="10283.44"/>
    <n v="185.10192000000001"/>
    <n v="5"/>
    <n v="51417.2"/>
    <x v="9188"/>
    <n v="2.4700000000000002"/>
    <n v="3259"/>
    <x v="93"/>
    <x v="7"/>
    <x v="7"/>
    <x v="7"/>
    <x v="26"/>
  </r>
  <r>
    <x v="9193"/>
    <x v="3"/>
    <x v="3"/>
    <x v="3"/>
    <x v="2"/>
    <x v="3"/>
    <n v="4992.7700000000004"/>
    <n v="89.869860000000003"/>
    <n v="2"/>
    <n v="9985.5400000000009"/>
    <x v="9189"/>
    <n v="1.1499999999999999"/>
    <n v="3159"/>
    <x v="28"/>
    <x v="7"/>
    <x v="7"/>
    <x v="7"/>
    <x v="5"/>
  </r>
  <r>
    <x v="9194"/>
    <x v="0"/>
    <x v="0"/>
    <x v="0"/>
    <x v="2"/>
    <x v="3"/>
    <n v="12145.42"/>
    <n v="218.61756"/>
    <n v="1"/>
    <n v="12145.42"/>
    <x v="9190"/>
    <n v="2.35"/>
    <n v="1226"/>
    <x v="299"/>
    <x v="0"/>
    <x v="0"/>
    <x v="0"/>
    <x v="13"/>
  </r>
  <r>
    <x v="9195"/>
    <x v="9"/>
    <x v="1"/>
    <x v="9"/>
    <x v="2"/>
    <x v="3"/>
    <n v="4486"/>
    <n v="80.74799999999999"/>
    <n v="5"/>
    <n v="22430"/>
    <x v="9191"/>
    <n v="1.89"/>
    <n v="1162"/>
    <x v="33"/>
    <x v="0"/>
    <x v="0"/>
    <x v="0"/>
    <x v="9"/>
  </r>
  <r>
    <x v="9196"/>
    <x v="8"/>
    <x v="3"/>
    <x v="8"/>
    <x v="0"/>
    <x v="4"/>
    <n v="3255.24"/>
    <n v="58.594319999999989"/>
    <n v="1"/>
    <n v="3255.24"/>
    <x v="9192"/>
    <n v="1.71"/>
    <n v="2512"/>
    <x v="19"/>
    <x v="10"/>
    <x v="10"/>
    <x v="10"/>
    <x v="16"/>
  </r>
  <r>
    <x v="9197"/>
    <x v="3"/>
    <x v="3"/>
    <x v="3"/>
    <x v="2"/>
    <x v="5"/>
    <n v="8128.33"/>
    <n v="146.30993999999998"/>
    <n v="5"/>
    <n v="40641.65"/>
    <x v="9193"/>
    <n v="2.06"/>
    <n v="2174"/>
    <x v="355"/>
    <x v="10"/>
    <x v="10"/>
    <x v="10"/>
    <x v="6"/>
  </r>
  <r>
    <x v="9198"/>
    <x v="1"/>
    <x v="1"/>
    <x v="1"/>
    <x v="2"/>
    <x v="3"/>
    <n v="12612.47"/>
    <n v="227.02445999999998"/>
    <n v="4"/>
    <n v="50449.88"/>
    <x v="9194"/>
    <n v="3.3"/>
    <n v="799"/>
    <x v="260"/>
    <x v="4"/>
    <x v="4"/>
    <x v="4"/>
    <x v="1"/>
  </r>
  <r>
    <x v="9199"/>
    <x v="0"/>
    <x v="0"/>
    <x v="0"/>
    <x v="0"/>
    <x v="5"/>
    <n v="3225.82"/>
    <n v="58.06476"/>
    <n v="3"/>
    <n v="9677.4599999999991"/>
    <x v="9195"/>
    <n v="3.07"/>
    <n v="3669"/>
    <x v="95"/>
    <x v="10"/>
    <x v="10"/>
    <x v="10"/>
    <x v="25"/>
  </r>
  <r>
    <x v="9200"/>
    <x v="0"/>
    <x v="0"/>
    <x v="0"/>
    <x v="2"/>
    <x v="2"/>
    <n v="2675.55"/>
    <n v="48.1599"/>
    <n v="2"/>
    <n v="5351.1"/>
    <x v="9196"/>
    <n v="4.16"/>
    <n v="2301"/>
    <x v="167"/>
    <x v="8"/>
    <x v="8"/>
    <x v="8"/>
    <x v="21"/>
  </r>
  <r>
    <x v="9201"/>
    <x v="6"/>
    <x v="4"/>
    <x v="6"/>
    <x v="0"/>
    <x v="5"/>
    <n v="4989.33"/>
    <n v="89.807939999999988"/>
    <n v="1"/>
    <n v="4989.33"/>
    <x v="9197"/>
    <n v="1.76"/>
    <n v="4540"/>
    <x v="326"/>
    <x v="10"/>
    <x v="10"/>
    <x v="10"/>
    <x v="7"/>
  </r>
  <r>
    <x v="9202"/>
    <x v="8"/>
    <x v="3"/>
    <x v="8"/>
    <x v="1"/>
    <x v="1"/>
    <n v="6369.15"/>
    <n v="114.64469999999999"/>
    <n v="5"/>
    <n v="31845.75"/>
    <x v="9198"/>
    <n v="4.95"/>
    <n v="752"/>
    <x v="209"/>
    <x v="7"/>
    <x v="7"/>
    <x v="7"/>
    <x v="13"/>
  </r>
  <r>
    <x v="9203"/>
    <x v="0"/>
    <x v="0"/>
    <x v="0"/>
    <x v="1"/>
    <x v="5"/>
    <n v="13774.71"/>
    <n v="247.94477999999995"/>
    <n v="1"/>
    <n v="13774.71"/>
    <x v="9199"/>
    <n v="3.3"/>
    <n v="1258"/>
    <x v="93"/>
    <x v="7"/>
    <x v="7"/>
    <x v="7"/>
    <x v="26"/>
  </r>
  <r>
    <x v="9204"/>
    <x v="9"/>
    <x v="1"/>
    <x v="9"/>
    <x v="0"/>
    <x v="0"/>
    <n v="15614.79"/>
    <n v="281.06621999999999"/>
    <n v="5"/>
    <n v="78073.95"/>
    <x v="9200"/>
    <n v="1.86"/>
    <n v="1459"/>
    <x v="119"/>
    <x v="10"/>
    <x v="10"/>
    <x v="10"/>
    <x v="18"/>
  </r>
  <r>
    <x v="9205"/>
    <x v="5"/>
    <x v="1"/>
    <x v="5"/>
    <x v="0"/>
    <x v="1"/>
    <n v="14963.42"/>
    <n v="269.34155999999996"/>
    <n v="5"/>
    <n v="74817.100000000006"/>
    <x v="9201"/>
    <n v="4.22"/>
    <n v="3103"/>
    <x v="155"/>
    <x v="2"/>
    <x v="2"/>
    <x v="2"/>
    <x v="3"/>
  </r>
  <r>
    <x v="9206"/>
    <x v="5"/>
    <x v="1"/>
    <x v="5"/>
    <x v="2"/>
    <x v="3"/>
    <n v="6063.43"/>
    <n v="109.14174"/>
    <n v="4"/>
    <n v="24253.72"/>
    <x v="9202"/>
    <n v="3.33"/>
    <n v="2321"/>
    <x v="82"/>
    <x v="7"/>
    <x v="7"/>
    <x v="7"/>
    <x v="4"/>
  </r>
  <r>
    <x v="9207"/>
    <x v="3"/>
    <x v="3"/>
    <x v="3"/>
    <x v="2"/>
    <x v="5"/>
    <n v="12781.06"/>
    <n v="230.05907999999997"/>
    <n v="5"/>
    <n v="63905.3"/>
    <x v="9203"/>
    <n v="3.62"/>
    <n v="3471"/>
    <x v="256"/>
    <x v="3"/>
    <x v="3"/>
    <x v="3"/>
    <x v="7"/>
  </r>
  <r>
    <x v="9208"/>
    <x v="3"/>
    <x v="3"/>
    <x v="3"/>
    <x v="2"/>
    <x v="5"/>
    <n v="9028.2999999999993"/>
    <n v="162.50939999999997"/>
    <n v="5"/>
    <n v="45141.5"/>
    <x v="9204"/>
    <n v="2.5299999999999998"/>
    <n v="3244"/>
    <x v="134"/>
    <x v="8"/>
    <x v="8"/>
    <x v="8"/>
    <x v="23"/>
  </r>
  <r>
    <x v="9209"/>
    <x v="2"/>
    <x v="2"/>
    <x v="2"/>
    <x v="1"/>
    <x v="0"/>
    <n v="15830.29"/>
    <n v="284.94522000000001"/>
    <n v="1"/>
    <n v="15830.29"/>
    <x v="9205"/>
    <n v="3.62"/>
    <n v="3057"/>
    <x v="5"/>
    <x v="5"/>
    <x v="5"/>
    <x v="5"/>
    <x v="5"/>
  </r>
  <r>
    <x v="9210"/>
    <x v="4"/>
    <x v="0"/>
    <x v="4"/>
    <x v="0"/>
    <x v="3"/>
    <n v="611.77"/>
    <n v="11.011859999999999"/>
    <n v="1"/>
    <n v="611.77"/>
    <x v="9206"/>
    <n v="1.44"/>
    <n v="4763"/>
    <x v="320"/>
    <x v="10"/>
    <x v="10"/>
    <x v="10"/>
    <x v="5"/>
  </r>
  <r>
    <x v="9211"/>
    <x v="2"/>
    <x v="2"/>
    <x v="2"/>
    <x v="1"/>
    <x v="5"/>
    <n v="5032.83"/>
    <n v="90.590939999999989"/>
    <n v="5"/>
    <n v="25164.15"/>
    <x v="9207"/>
    <n v="2.95"/>
    <n v="4148"/>
    <x v="167"/>
    <x v="8"/>
    <x v="8"/>
    <x v="8"/>
    <x v="21"/>
  </r>
  <r>
    <x v="9212"/>
    <x v="9"/>
    <x v="1"/>
    <x v="9"/>
    <x v="0"/>
    <x v="3"/>
    <n v="6534.87"/>
    <n v="117.62765999999999"/>
    <n v="2"/>
    <n v="13069.74"/>
    <x v="9208"/>
    <n v="1.93"/>
    <n v="471"/>
    <x v="7"/>
    <x v="6"/>
    <x v="6"/>
    <x v="6"/>
    <x v="7"/>
  </r>
  <r>
    <x v="9213"/>
    <x v="7"/>
    <x v="0"/>
    <x v="7"/>
    <x v="2"/>
    <x v="5"/>
    <n v="19537.86"/>
    <n v="351.68147999999997"/>
    <n v="4"/>
    <n v="78151.44"/>
    <x v="9209"/>
    <n v="2.4"/>
    <n v="4837"/>
    <x v="124"/>
    <x v="11"/>
    <x v="11"/>
    <x v="11"/>
    <x v="24"/>
  </r>
  <r>
    <x v="9214"/>
    <x v="2"/>
    <x v="2"/>
    <x v="2"/>
    <x v="0"/>
    <x v="1"/>
    <n v="5237.43"/>
    <n v="94.273740000000004"/>
    <n v="3"/>
    <n v="15712.29"/>
    <x v="9210"/>
    <n v="2.29"/>
    <n v="2028"/>
    <x v="105"/>
    <x v="7"/>
    <x v="7"/>
    <x v="7"/>
    <x v="17"/>
  </r>
  <r>
    <x v="9215"/>
    <x v="1"/>
    <x v="1"/>
    <x v="1"/>
    <x v="2"/>
    <x v="0"/>
    <n v="2598.56"/>
    <n v="46.774079999999998"/>
    <n v="1"/>
    <n v="2598.56"/>
    <x v="9211"/>
    <n v="2.67"/>
    <n v="1804"/>
    <x v="120"/>
    <x v="3"/>
    <x v="3"/>
    <x v="3"/>
    <x v="4"/>
  </r>
  <r>
    <x v="9216"/>
    <x v="7"/>
    <x v="0"/>
    <x v="7"/>
    <x v="1"/>
    <x v="1"/>
    <n v="13621.89"/>
    <n v="245.19401999999997"/>
    <n v="1"/>
    <n v="13621.89"/>
    <x v="9212"/>
    <n v="1.51"/>
    <n v="411"/>
    <x v="36"/>
    <x v="11"/>
    <x v="11"/>
    <x v="11"/>
    <x v="22"/>
  </r>
  <r>
    <x v="9217"/>
    <x v="7"/>
    <x v="0"/>
    <x v="7"/>
    <x v="2"/>
    <x v="5"/>
    <n v="8492.7800000000007"/>
    <n v="152.87003999999999"/>
    <n v="3"/>
    <n v="25478.34"/>
    <x v="9213"/>
    <n v="4.87"/>
    <n v="2397"/>
    <x v="141"/>
    <x v="0"/>
    <x v="0"/>
    <x v="0"/>
    <x v="27"/>
  </r>
  <r>
    <x v="9218"/>
    <x v="2"/>
    <x v="2"/>
    <x v="2"/>
    <x v="2"/>
    <x v="1"/>
    <n v="1700.58"/>
    <n v="30.610439999999997"/>
    <n v="2"/>
    <n v="3401.16"/>
    <x v="9214"/>
    <n v="1.75"/>
    <n v="854"/>
    <x v="311"/>
    <x v="5"/>
    <x v="5"/>
    <x v="5"/>
    <x v="25"/>
  </r>
  <r>
    <x v="9219"/>
    <x v="3"/>
    <x v="3"/>
    <x v="3"/>
    <x v="0"/>
    <x v="2"/>
    <n v="14631.14"/>
    <n v="263.36051999999995"/>
    <n v="3"/>
    <n v="43893.42"/>
    <x v="9215"/>
    <n v="1.37"/>
    <n v="1455"/>
    <x v="106"/>
    <x v="3"/>
    <x v="3"/>
    <x v="3"/>
    <x v="1"/>
  </r>
  <r>
    <x v="9220"/>
    <x v="5"/>
    <x v="1"/>
    <x v="5"/>
    <x v="2"/>
    <x v="1"/>
    <n v="1818.23"/>
    <n v="32.728139999999996"/>
    <n v="4"/>
    <n v="7272.92"/>
    <x v="9216"/>
    <n v="2.58"/>
    <n v="4192"/>
    <x v="148"/>
    <x v="2"/>
    <x v="2"/>
    <x v="2"/>
    <x v="6"/>
  </r>
  <r>
    <x v="9221"/>
    <x v="8"/>
    <x v="3"/>
    <x v="8"/>
    <x v="2"/>
    <x v="3"/>
    <n v="14797.67"/>
    <n v="266.35805999999997"/>
    <n v="5"/>
    <n v="73988.350000000006"/>
    <x v="9217"/>
    <n v="3.37"/>
    <n v="1057"/>
    <x v="230"/>
    <x v="7"/>
    <x v="7"/>
    <x v="7"/>
    <x v="8"/>
  </r>
  <r>
    <x v="9222"/>
    <x v="7"/>
    <x v="0"/>
    <x v="7"/>
    <x v="0"/>
    <x v="0"/>
    <n v="12384.14"/>
    <n v="222.91451999999998"/>
    <n v="4"/>
    <n v="49536.56"/>
    <x v="9218"/>
    <n v="2.81"/>
    <n v="1870"/>
    <x v="339"/>
    <x v="11"/>
    <x v="11"/>
    <x v="11"/>
    <x v="12"/>
  </r>
  <r>
    <x v="9223"/>
    <x v="0"/>
    <x v="0"/>
    <x v="0"/>
    <x v="2"/>
    <x v="4"/>
    <n v="14821.9"/>
    <n v="266.79419999999999"/>
    <n v="3"/>
    <n v="44465.7"/>
    <x v="9219"/>
    <n v="3.43"/>
    <n v="4727"/>
    <x v="3"/>
    <x v="3"/>
    <x v="3"/>
    <x v="3"/>
    <x v="3"/>
  </r>
  <r>
    <x v="9224"/>
    <x v="2"/>
    <x v="2"/>
    <x v="2"/>
    <x v="1"/>
    <x v="4"/>
    <n v="9234.43"/>
    <n v="166.21974"/>
    <n v="2"/>
    <n v="18468.86"/>
    <x v="9220"/>
    <n v="2.34"/>
    <n v="3395"/>
    <x v="37"/>
    <x v="5"/>
    <x v="5"/>
    <x v="5"/>
    <x v="18"/>
  </r>
  <r>
    <x v="9225"/>
    <x v="0"/>
    <x v="0"/>
    <x v="0"/>
    <x v="0"/>
    <x v="1"/>
    <n v="13872.91"/>
    <n v="249.71237999999997"/>
    <n v="2"/>
    <n v="27745.82"/>
    <x v="9221"/>
    <n v="1.02"/>
    <n v="1630"/>
    <x v="126"/>
    <x v="5"/>
    <x v="5"/>
    <x v="5"/>
    <x v="24"/>
  </r>
  <r>
    <x v="9226"/>
    <x v="3"/>
    <x v="3"/>
    <x v="3"/>
    <x v="1"/>
    <x v="2"/>
    <n v="2537.23"/>
    <n v="45.670139999999996"/>
    <n v="3"/>
    <n v="7611.69"/>
    <x v="9222"/>
    <n v="4.7300000000000004"/>
    <n v="2237"/>
    <x v="329"/>
    <x v="6"/>
    <x v="6"/>
    <x v="6"/>
    <x v="4"/>
  </r>
  <r>
    <x v="9227"/>
    <x v="5"/>
    <x v="1"/>
    <x v="5"/>
    <x v="2"/>
    <x v="4"/>
    <n v="18543.669999999998"/>
    <n v="333.78605999999996"/>
    <n v="4"/>
    <n v="74174.679999999993"/>
    <x v="9223"/>
    <n v="1.33"/>
    <n v="393"/>
    <x v="67"/>
    <x v="11"/>
    <x v="11"/>
    <x v="11"/>
    <x v="25"/>
  </r>
  <r>
    <x v="9228"/>
    <x v="6"/>
    <x v="4"/>
    <x v="6"/>
    <x v="1"/>
    <x v="1"/>
    <n v="15642.53"/>
    <n v="281.56554"/>
    <n v="1"/>
    <n v="15642.53"/>
    <x v="9224"/>
    <n v="4.1500000000000004"/>
    <n v="2501"/>
    <x v="328"/>
    <x v="7"/>
    <x v="7"/>
    <x v="7"/>
    <x v="27"/>
  </r>
  <r>
    <x v="9229"/>
    <x v="6"/>
    <x v="4"/>
    <x v="6"/>
    <x v="2"/>
    <x v="5"/>
    <n v="10289.450000000001"/>
    <n v="185.21010000000001"/>
    <n v="2"/>
    <n v="20578.900000000001"/>
    <x v="9225"/>
    <n v="3.72"/>
    <n v="3441"/>
    <x v="352"/>
    <x v="3"/>
    <x v="3"/>
    <x v="3"/>
    <x v="2"/>
  </r>
  <r>
    <x v="9230"/>
    <x v="5"/>
    <x v="1"/>
    <x v="5"/>
    <x v="2"/>
    <x v="4"/>
    <n v="18564"/>
    <n v="334.15199999999999"/>
    <n v="1"/>
    <n v="18564"/>
    <x v="9226"/>
    <n v="2"/>
    <n v="4622"/>
    <x v="102"/>
    <x v="3"/>
    <x v="3"/>
    <x v="3"/>
    <x v="26"/>
  </r>
  <r>
    <x v="9231"/>
    <x v="4"/>
    <x v="0"/>
    <x v="4"/>
    <x v="0"/>
    <x v="3"/>
    <n v="8316.84"/>
    <n v="149.70311999999998"/>
    <n v="2"/>
    <n v="16633.68"/>
    <x v="9227"/>
    <n v="4.3099999999999996"/>
    <n v="400"/>
    <x v="261"/>
    <x v="7"/>
    <x v="7"/>
    <x v="7"/>
    <x v="29"/>
  </r>
  <r>
    <x v="9232"/>
    <x v="6"/>
    <x v="4"/>
    <x v="6"/>
    <x v="1"/>
    <x v="3"/>
    <n v="12026.19"/>
    <n v="216.47141999999999"/>
    <n v="2"/>
    <n v="24052.38"/>
    <x v="9228"/>
    <n v="3.06"/>
    <n v="4691"/>
    <x v="225"/>
    <x v="5"/>
    <x v="5"/>
    <x v="5"/>
    <x v="14"/>
  </r>
  <r>
    <x v="9233"/>
    <x v="6"/>
    <x v="4"/>
    <x v="6"/>
    <x v="1"/>
    <x v="4"/>
    <n v="19301.259999999998"/>
    <n v="347.42267999999996"/>
    <n v="4"/>
    <n v="77205.039999999994"/>
    <x v="9229"/>
    <n v="4.0199999999999996"/>
    <n v="4155"/>
    <x v="357"/>
    <x v="9"/>
    <x v="9"/>
    <x v="9"/>
    <x v="4"/>
  </r>
  <r>
    <x v="9234"/>
    <x v="9"/>
    <x v="1"/>
    <x v="9"/>
    <x v="0"/>
    <x v="3"/>
    <n v="15263.06"/>
    <n v="274.73507999999998"/>
    <n v="4"/>
    <n v="61052.24"/>
    <x v="9230"/>
    <n v="1.03"/>
    <n v="2123"/>
    <x v="102"/>
    <x v="3"/>
    <x v="3"/>
    <x v="3"/>
    <x v="26"/>
  </r>
  <r>
    <x v="9235"/>
    <x v="3"/>
    <x v="3"/>
    <x v="3"/>
    <x v="2"/>
    <x v="0"/>
    <n v="3686.6"/>
    <n v="66.358799999999988"/>
    <n v="5"/>
    <n v="18433"/>
    <x v="9231"/>
    <n v="4.1500000000000004"/>
    <n v="786"/>
    <x v="267"/>
    <x v="2"/>
    <x v="2"/>
    <x v="2"/>
    <x v="23"/>
  </r>
  <r>
    <x v="9236"/>
    <x v="1"/>
    <x v="1"/>
    <x v="1"/>
    <x v="1"/>
    <x v="5"/>
    <n v="13187.2"/>
    <n v="237.36959999999999"/>
    <n v="1"/>
    <n v="13187.2"/>
    <x v="9232"/>
    <n v="1.2"/>
    <n v="362"/>
    <x v="235"/>
    <x v="1"/>
    <x v="1"/>
    <x v="1"/>
    <x v="26"/>
  </r>
  <r>
    <x v="9237"/>
    <x v="9"/>
    <x v="1"/>
    <x v="9"/>
    <x v="2"/>
    <x v="5"/>
    <n v="18084.939999999999"/>
    <n v="325.52891999999997"/>
    <n v="3"/>
    <n v="54254.82"/>
    <x v="9233"/>
    <n v="1.52"/>
    <n v="2925"/>
    <x v="184"/>
    <x v="10"/>
    <x v="10"/>
    <x v="10"/>
    <x v="10"/>
  </r>
  <r>
    <x v="9238"/>
    <x v="9"/>
    <x v="1"/>
    <x v="9"/>
    <x v="1"/>
    <x v="0"/>
    <n v="6015.86"/>
    <n v="108.28547999999999"/>
    <n v="4"/>
    <n v="24063.439999999999"/>
    <x v="9234"/>
    <n v="1.89"/>
    <n v="631"/>
    <x v="56"/>
    <x v="10"/>
    <x v="10"/>
    <x v="10"/>
    <x v="23"/>
  </r>
  <r>
    <x v="9239"/>
    <x v="8"/>
    <x v="3"/>
    <x v="8"/>
    <x v="0"/>
    <x v="5"/>
    <n v="13050.69"/>
    <n v="234.91242"/>
    <n v="1"/>
    <n v="13050.69"/>
    <x v="9235"/>
    <n v="4.07"/>
    <n v="1547"/>
    <x v="206"/>
    <x v="6"/>
    <x v="6"/>
    <x v="6"/>
    <x v="3"/>
  </r>
  <r>
    <x v="9240"/>
    <x v="1"/>
    <x v="1"/>
    <x v="1"/>
    <x v="1"/>
    <x v="4"/>
    <n v="5940.73"/>
    <n v="106.93313999999998"/>
    <n v="4"/>
    <n v="23762.92"/>
    <x v="9236"/>
    <n v="3.27"/>
    <n v="3643"/>
    <x v="101"/>
    <x v="2"/>
    <x v="2"/>
    <x v="2"/>
    <x v="4"/>
  </r>
  <r>
    <x v="9241"/>
    <x v="2"/>
    <x v="2"/>
    <x v="2"/>
    <x v="2"/>
    <x v="3"/>
    <n v="10368.08"/>
    <n v="186.62544"/>
    <n v="2"/>
    <n v="20736.16"/>
    <x v="9237"/>
    <n v="2.08"/>
    <n v="472"/>
    <x v="295"/>
    <x v="7"/>
    <x v="7"/>
    <x v="7"/>
    <x v="6"/>
  </r>
  <r>
    <x v="9242"/>
    <x v="1"/>
    <x v="1"/>
    <x v="1"/>
    <x v="1"/>
    <x v="0"/>
    <n v="14299.7"/>
    <n v="257.39459999999997"/>
    <n v="4"/>
    <n v="57198.8"/>
    <x v="9238"/>
    <n v="2.2400000000000002"/>
    <n v="2609"/>
    <x v="137"/>
    <x v="7"/>
    <x v="7"/>
    <x v="7"/>
    <x v="16"/>
  </r>
  <r>
    <x v="9243"/>
    <x v="7"/>
    <x v="0"/>
    <x v="7"/>
    <x v="1"/>
    <x v="0"/>
    <n v="5530.68"/>
    <n v="99.552239999999998"/>
    <n v="4"/>
    <n v="22122.720000000001"/>
    <x v="9239"/>
    <n v="1.1000000000000001"/>
    <n v="4881"/>
    <x v="38"/>
    <x v="10"/>
    <x v="10"/>
    <x v="10"/>
    <x v="15"/>
  </r>
  <r>
    <x v="9244"/>
    <x v="4"/>
    <x v="0"/>
    <x v="4"/>
    <x v="1"/>
    <x v="2"/>
    <n v="3933.64"/>
    <n v="70.805519999999987"/>
    <n v="3"/>
    <n v="11800.92"/>
    <x v="9240"/>
    <n v="4.66"/>
    <n v="2437"/>
    <x v="254"/>
    <x v="11"/>
    <x v="11"/>
    <x v="11"/>
    <x v="27"/>
  </r>
  <r>
    <x v="9245"/>
    <x v="2"/>
    <x v="2"/>
    <x v="2"/>
    <x v="1"/>
    <x v="3"/>
    <n v="3794.53"/>
    <n v="68.301540000000003"/>
    <n v="3"/>
    <n v="11383.59"/>
    <x v="9241"/>
    <n v="1.72"/>
    <n v="1042"/>
    <x v="35"/>
    <x v="5"/>
    <x v="5"/>
    <x v="5"/>
    <x v="21"/>
  </r>
  <r>
    <x v="9246"/>
    <x v="1"/>
    <x v="1"/>
    <x v="1"/>
    <x v="1"/>
    <x v="0"/>
    <n v="12817.22"/>
    <n v="230.70995999999997"/>
    <n v="2"/>
    <n v="25634.44"/>
    <x v="9242"/>
    <n v="2.79"/>
    <n v="384"/>
    <x v="242"/>
    <x v="6"/>
    <x v="6"/>
    <x v="6"/>
    <x v="30"/>
  </r>
  <r>
    <x v="9247"/>
    <x v="6"/>
    <x v="4"/>
    <x v="6"/>
    <x v="1"/>
    <x v="2"/>
    <n v="1770.63"/>
    <n v="31.87134"/>
    <n v="4"/>
    <n v="7082.52"/>
    <x v="9243"/>
    <n v="1.96"/>
    <n v="3742"/>
    <x v="166"/>
    <x v="0"/>
    <x v="0"/>
    <x v="0"/>
    <x v="10"/>
  </r>
  <r>
    <x v="9248"/>
    <x v="3"/>
    <x v="3"/>
    <x v="3"/>
    <x v="0"/>
    <x v="3"/>
    <n v="14121.93"/>
    <n v="254.19474"/>
    <n v="4"/>
    <n v="56487.72"/>
    <x v="9244"/>
    <n v="1.43"/>
    <n v="2728"/>
    <x v="279"/>
    <x v="8"/>
    <x v="8"/>
    <x v="8"/>
    <x v="3"/>
  </r>
  <r>
    <x v="9249"/>
    <x v="6"/>
    <x v="4"/>
    <x v="6"/>
    <x v="0"/>
    <x v="0"/>
    <n v="14949.55"/>
    <n v="269.09189999999995"/>
    <n v="1"/>
    <n v="14949.55"/>
    <x v="9245"/>
    <n v="1.1200000000000001"/>
    <n v="1682"/>
    <x v="46"/>
    <x v="0"/>
    <x v="0"/>
    <x v="0"/>
    <x v="25"/>
  </r>
  <r>
    <x v="9250"/>
    <x v="3"/>
    <x v="3"/>
    <x v="3"/>
    <x v="0"/>
    <x v="4"/>
    <n v="6559.05"/>
    <n v="118.0629"/>
    <n v="4"/>
    <n v="26236.2"/>
    <x v="9246"/>
    <n v="2.56"/>
    <n v="2763"/>
    <x v="284"/>
    <x v="2"/>
    <x v="2"/>
    <x v="2"/>
    <x v="30"/>
  </r>
  <r>
    <x v="9251"/>
    <x v="1"/>
    <x v="1"/>
    <x v="1"/>
    <x v="0"/>
    <x v="0"/>
    <n v="1643.32"/>
    <n v="29.579759999999997"/>
    <n v="2"/>
    <n v="3286.64"/>
    <x v="9247"/>
    <n v="1.67"/>
    <n v="4859"/>
    <x v="3"/>
    <x v="3"/>
    <x v="3"/>
    <x v="3"/>
    <x v="3"/>
  </r>
  <r>
    <x v="9252"/>
    <x v="2"/>
    <x v="2"/>
    <x v="2"/>
    <x v="2"/>
    <x v="0"/>
    <n v="8783.4599999999991"/>
    <n v="158.10227999999998"/>
    <n v="4"/>
    <n v="35133.839999999997"/>
    <x v="9248"/>
    <n v="2.58"/>
    <n v="1284"/>
    <x v="75"/>
    <x v="1"/>
    <x v="1"/>
    <x v="1"/>
    <x v="17"/>
  </r>
  <r>
    <x v="9253"/>
    <x v="3"/>
    <x v="3"/>
    <x v="3"/>
    <x v="0"/>
    <x v="2"/>
    <n v="7298.15"/>
    <n v="131.36669999999998"/>
    <n v="2"/>
    <n v="14596.3"/>
    <x v="9249"/>
    <n v="3.66"/>
    <n v="1602"/>
    <x v="189"/>
    <x v="11"/>
    <x v="11"/>
    <x v="11"/>
    <x v="9"/>
  </r>
  <r>
    <x v="9254"/>
    <x v="0"/>
    <x v="0"/>
    <x v="0"/>
    <x v="0"/>
    <x v="0"/>
    <n v="6121.53"/>
    <n v="110.18753999999998"/>
    <n v="1"/>
    <n v="6121.53"/>
    <x v="9250"/>
    <n v="1.65"/>
    <n v="3491"/>
    <x v="25"/>
    <x v="6"/>
    <x v="6"/>
    <x v="6"/>
    <x v="6"/>
  </r>
  <r>
    <x v="9255"/>
    <x v="4"/>
    <x v="0"/>
    <x v="4"/>
    <x v="2"/>
    <x v="3"/>
    <n v="11327.89"/>
    <n v="203.90201999999996"/>
    <n v="3"/>
    <n v="33983.67"/>
    <x v="9251"/>
    <n v="4.12"/>
    <n v="4414"/>
    <x v="177"/>
    <x v="8"/>
    <x v="8"/>
    <x v="8"/>
    <x v="20"/>
  </r>
  <r>
    <x v="9256"/>
    <x v="5"/>
    <x v="1"/>
    <x v="5"/>
    <x v="1"/>
    <x v="5"/>
    <n v="8248.74"/>
    <n v="148.47731999999999"/>
    <n v="3"/>
    <n v="24746.22"/>
    <x v="9252"/>
    <n v="4.76"/>
    <n v="835"/>
    <x v="75"/>
    <x v="1"/>
    <x v="1"/>
    <x v="1"/>
    <x v="17"/>
  </r>
  <r>
    <x v="9257"/>
    <x v="4"/>
    <x v="0"/>
    <x v="4"/>
    <x v="2"/>
    <x v="4"/>
    <n v="4635.22"/>
    <n v="83.433959999999999"/>
    <n v="1"/>
    <n v="4635.22"/>
    <x v="9253"/>
    <n v="4.9800000000000004"/>
    <n v="247"/>
    <x v="254"/>
    <x v="11"/>
    <x v="11"/>
    <x v="11"/>
    <x v="27"/>
  </r>
  <r>
    <x v="9258"/>
    <x v="0"/>
    <x v="0"/>
    <x v="0"/>
    <x v="1"/>
    <x v="3"/>
    <n v="17880.77"/>
    <n v="321.85386"/>
    <n v="5"/>
    <n v="89403.85"/>
    <x v="9254"/>
    <n v="4.58"/>
    <n v="3511"/>
    <x v="133"/>
    <x v="10"/>
    <x v="10"/>
    <x v="10"/>
    <x v="29"/>
  </r>
  <r>
    <x v="9259"/>
    <x v="4"/>
    <x v="0"/>
    <x v="4"/>
    <x v="1"/>
    <x v="1"/>
    <n v="4533.2"/>
    <n v="81.597599999999986"/>
    <n v="2"/>
    <n v="9066.4"/>
    <x v="9255"/>
    <n v="4.24"/>
    <n v="2423"/>
    <x v="338"/>
    <x v="6"/>
    <x v="6"/>
    <x v="6"/>
    <x v="2"/>
  </r>
  <r>
    <x v="9260"/>
    <x v="1"/>
    <x v="1"/>
    <x v="1"/>
    <x v="0"/>
    <x v="5"/>
    <n v="10221.66"/>
    <n v="183.98987999999997"/>
    <n v="3"/>
    <n v="30664.98"/>
    <x v="9256"/>
    <n v="2.1"/>
    <n v="1651"/>
    <x v="169"/>
    <x v="10"/>
    <x v="10"/>
    <x v="10"/>
    <x v="19"/>
  </r>
  <r>
    <x v="9261"/>
    <x v="5"/>
    <x v="1"/>
    <x v="5"/>
    <x v="2"/>
    <x v="2"/>
    <n v="17216.38"/>
    <n v="309.89483999999999"/>
    <n v="2"/>
    <n v="34432.76"/>
    <x v="9257"/>
    <n v="3.55"/>
    <n v="4546"/>
    <x v="131"/>
    <x v="11"/>
    <x v="11"/>
    <x v="11"/>
    <x v="2"/>
  </r>
  <r>
    <x v="9262"/>
    <x v="6"/>
    <x v="4"/>
    <x v="6"/>
    <x v="1"/>
    <x v="2"/>
    <n v="14693.54"/>
    <n v="264.48372000000001"/>
    <n v="4"/>
    <n v="58774.16"/>
    <x v="9258"/>
    <n v="2.58"/>
    <n v="3420"/>
    <x v="119"/>
    <x v="10"/>
    <x v="10"/>
    <x v="10"/>
    <x v="18"/>
  </r>
  <r>
    <x v="9263"/>
    <x v="9"/>
    <x v="1"/>
    <x v="9"/>
    <x v="1"/>
    <x v="2"/>
    <n v="8678.7900000000009"/>
    <n v="156.21822"/>
    <n v="5"/>
    <n v="43393.95"/>
    <x v="9259"/>
    <n v="2.96"/>
    <n v="3963"/>
    <x v="194"/>
    <x v="2"/>
    <x v="2"/>
    <x v="2"/>
    <x v="29"/>
  </r>
  <r>
    <x v="9264"/>
    <x v="1"/>
    <x v="1"/>
    <x v="1"/>
    <x v="2"/>
    <x v="3"/>
    <n v="14795.54"/>
    <n v="266.31972000000002"/>
    <n v="2"/>
    <n v="29591.08"/>
    <x v="9260"/>
    <n v="2.4"/>
    <n v="3955"/>
    <x v="235"/>
    <x v="1"/>
    <x v="1"/>
    <x v="1"/>
    <x v="26"/>
  </r>
  <r>
    <x v="9265"/>
    <x v="6"/>
    <x v="4"/>
    <x v="6"/>
    <x v="1"/>
    <x v="3"/>
    <n v="11468.03"/>
    <n v="206.42454000000001"/>
    <n v="3"/>
    <n v="34404.089999999997"/>
    <x v="9261"/>
    <n v="2.4500000000000002"/>
    <n v="2719"/>
    <x v="324"/>
    <x v="5"/>
    <x v="5"/>
    <x v="5"/>
    <x v="2"/>
  </r>
  <r>
    <x v="9266"/>
    <x v="9"/>
    <x v="1"/>
    <x v="9"/>
    <x v="0"/>
    <x v="2"/>
    <n v="3535.17"/>
    <n v="63.633059999999993"/>
    <n v="3"/>
    <n v="10605.51"/>
    <x v="9262"/>
    <n v="4.76"/>
    <n v="706"/>
    <x v="200"/>
    <x v="2"/>
    <x v="2"/>
    <x v="2"/>
    <x v="19"/>
  </r>
  <r>
    <x v="9267"/>
    <x v="9"/>
    <x v="1"/>
    <x v="9"/>
    <x v="2"/>
    <x v="0"/>
    <n v="7683.53"/>
    <n v="138.30354"/>
    <n v="3"/>
    <n v="23050.59"/>
    <x v="9263"/>
    <n v="2.59"/>
    <n v="3065"/>
    <x v="23"/>
    <x v="6"/>
    <x v="6"/>
    <x v="6"/>
    <x v="17"/>
  </r>
  <r>
    <x v="9268"/>
    <x v="1"/>
    <x v="1"/>
    <x v="1"/>
    <x v="1"/>
    <x v="0"/>
    <n v="4591.08"/>
    <n v="82.639439999999993"/>
    <n v="3"/>
    <n v="13773.24"/>
    <x v="9264"/>
    <n v="2.8"/>
    <n v="322"/>
    <x v="303"/>
    <x v="0"/>
    <x v="0"/>
    <x v="0"/>
    <x v="24"/>
  </r>
  <r>
    <x v="9269"/>
    <x v="0"/>
    <x v="0"/>
    <x v="0"/>
    <x v="0"/>
    <x v="5"/>
    <n v="3859.11"/>
    <n v="69.463979999999992"/>
    <n v="5"/>
    <n v="19295.55"/>
    <x v="9265"/>
    <n v="2.76"/>
    <n v="2574"/>
    <x v="65"/>
    <x v="6"/>
    <x v="6"/>
    <x v="6"/>
    <x v="22"/>
  </r>
  <r>
    <x v="9270"/>
    <x v="4"/>
    <x v="0"/>
    <x v="4"/>
    <x v="1"/>
    <x v="0"/>
    <n v="7510.67"/>
    <n v="135.19206"/>
    <n v="2"/>
    <n v="15021.34"/>
    <x v="9266"/>
    <n v="1.1299999999999999"/>
    <n v="533"/>
    <x v="235"/>
    <x v="1"/>
    <x v="1"/>
    <x v="1"/>
    <x v="26"/>
  </r>
  <r>
    <x v="9271"/>
    <x v="8"/>
    <x v="3"/>
    <x v="8"/>
    <x v="1"/>
    <x v="2"/>
    <n v="9409.8799999999992"/>
    <n v="169.37783999999996"/>
    <n v="1"/>
    <n v="9409.8799999999992"/>
    <x v="9267"/>
    <n v="3.87"/>
    <n v="3753"/>
    <x v="167"/>
    <x v="8"/>
    <x v="8"/>
    <x v="8"/>
    <x v="21"/>
  </r>
  <r>
    <x v="9272"/>
    <x v="1"/>
    <x v="1"/>
    <x v="1"/>
    <x v="2"/>
    <x v="1"/>
    <n v="14761.62"/>
    <n v="265.70916"/>
    <n v="2"/>
    <n v="29523.24"/>
    <x v="9268"/>
    <n v="3.49"/>
    <n v="1476"/>
    <x v="54"/>
    <x v="0"/>
    <x v="0"/>
    <x v="0"/>
    <x v="7"/>
  </r>
  <r>
    <x v="9273"/>
    <x v="5"/>
    <x v="1"/>
    <x v="5"/>
    <x v="0"/>
    <x v="0"/>
    <n v="17216.169999999998"/>
    <n v="309.89105999999992"/>
    <n v="5"/>
    <n v="86080.85"/>
    <x v="9269"/>
    <n v="4.33"/>
    <n v="3246"/>
    <x v="203"/>
    <x v="5"/>
    <x v="5"/>
    <x v="5"/>
    <x v="6"/>
  </r>
  <r>
    <x v="9274"/>
    <x v="2"/>
    <x v="2"/>
    <x v="2"/>
    <x v="2"/>
    <x v="0"/>
    <n v="6166.18"/>
    <n v="110.99123999999999"/>
    <n v="2"/>
    <n v="12332.36"/>
    <x v="9270"/>
    <n v="5"/>
    <n v="4312"/>
    <x v="69"/>
    <x v="0"/>
    <x v="0"/>
    <x v="0"/>
    <x v="20"/>
  </r>
  <r>
    <x v="9275"/>
    <x v="2"/>
    <x v="2"/>
    <x v="2"/>
    <x v="2"/>
    <x v="5"/>
    <n v="9314.83"/>
    <n v="167.66693999999998"/>
    <n v="1"/>
    <n v="9314.83"/>
    <x v="9271"/>
    <n v="1.03"/>
    <n v="285"/>
    <x v="142"/>
    <x v="8"/>
    <x v="8"/>
    <x v="8"/>
    <x v="30"/>
  </r>
  <r>
    <x v="9276"/>
    <x v="6"/>
    <x v="4"/>
    <x v="6"/>
    <x v="2"/>
    <x v="2"/>
    <n v="3638.21"/>
    <n v="65.487780000000001"/>
    <n v="5"/>
    <n v="18191.05"/>
    <x v="9272"/>
    <n v="1.1399999999999999"/>
    <n v="719"/>
    <x v="88"/>
    <x v="7"/>
    <x v="7"/>
    <x v="7"/>
    <x v="23"/>
  </r>
  <r>
    <x v="9277"/>
    <x v="1"/>
    <x v="1"/>
    <x v="1"/>
    <x v="0"/>
    <x v="5"/>
    <n v="10782.77"/>
    <n v="194.08985999999999"/>
    <n v="3"/>
    <n v="32348.31"/>
    <x v="9273"/>
    <n v="3.15"/>
    <n v="4662"/>
    <x v="314"/>
    <x v="10"/>
    <x v="10"/>
    <x v="10"/>
    <x v="26"/>
  </r>
  <r>
    <x v="9278"/>
    <x v="7"/>
    <x v="0"/>
    <x v="7"/>
    <x v="2"/>
    <x v="0"/>
    <n v="11558.17"/>
    <n v="208.04705999999999"/>
    <n v="3"/>
    <n v="34674.51"/>
    <x v="9274"/>
    <n v="2.92"/>
    <n v="2688"/>
    <x v="69"/>
    <x v="0"/>
    <x v="0"/>
    <x v="0"/>
    <x v="20"/>
  </r>
  <r>
    <x v="9279"/>
    <x v="6"/>
    <x v="4"/>
    <x v="6"/>
    <x v="0"/>
    <x v="4"/>
    <n v="3251.16"/>
    <n v="58.520879999999991"/>
    <n v="3"/>
    <n v="9753.48"/>
    <x v="9275"/>
    <n v="2.72"/>
    <n v="3171"/>
    <x v="211"/>
    <x v="2"/>
    <x v="2"/>
    <x v="2"/>
    <x v="14"/>
  </r>
  <r>
    <x v="9280"/>
    <x v="3"/>
    <x v="3"/>
    <x v="3"/>
    <x v="2"/>
    <x v="2"/>
    <n v="18994.97"/>
    <n v="341.90945999999997"/>
    <n v="4"/>
    <n v="75979.88"/>
    <x v="9276"/>
    <n v="3.54"/>
    <n v="1095"/>
    <x v="162"/>
    <x v="0"/>
    <x v="0"/>
    <x v="0"/>
    <x v="14"/>
  </r>
  <r>
    <x v="9281"/>
    <x v="5"/>
    <x v="1"/>
    <x v="5"/>
    <x v="2"/>
    <x v="0"/>
    <n v="13524.1"/>
    <n v="243.43379999999999"/>
    <n v="4"/>
    <n v="54096.4"/>
    <x v="9277"/>
    <n v="2.29"/>
    <n v="371"/>
    <x v="216"/>
    <x v="11"/>
    <x v="11"/>
    <x v="11"/>
    <x v="29"/>
  </r>
  <r>
    <x v="9282"/>
    <x v="1"/>
    <x v="1"/>
    <x v="1"/>
    <x v="2"/>
    <x v="1"/>
    <n v="12262.28"/>
    <n v="220.72103999999999"/>
    <n v="1"/>
    <n v="12262.28"/>
    <x v="9278"/>
    <n v="1.2"/>
    <n v="254"/>
    <x v="263"/>
    <x v="1"/>
    <x v="1"/>
    <x v="1"/>
    <x v="20"/>
  </r>
  <r>
    <x v="9283"/>
    <x v="5"/>
    <x v="1"/>
    <x v="5"/>
    <x v="1"/>
    <x v="0"/>
    <n v="6721.76"/>
    <n v="120.99167999999999"/>
    <n v="5"/>
    <n v="33608.800000000003"/>
    <x v="9279"/>
    <n v="1.1000000000000001"/>
    <n v="1827"/>
    <x v="72"/>
    <x v="11"/>
    <x v="11"/>
    <x v="11"/>
    <x v="20"/>
  </r>
  <r>
    <x v="9284"/>
    <x v="4"/>
    <x v="0"/>
    <x v="4"/>
    <x v="1"/>
    <x v="2"/>
    <n v="18873.05"/>
    <n v="339.71489999999994"/>
    <n v="4"/>
    <n v="75492.2"/>
    <x v="9280"/>
    <n v="2.87"/>
    <n v="2342"/>
    <x v="350"/>
    <x v="6"/>
    <x v="6"/>
    <x v="6"/>
    <x v="14"/>
  </r>
  <r>
    <x v="9285"/>
    <x v="8"/>
    <x v="3"/>
    <x v="8"/>
    <x v="0"/>
    <x v="5"/>
    <n v="2968.98"/>
    <n v="53.44164"/>
    <n v="5"/>
    <n v="14844.9"/>
    <x v="9281"/>
    <n v="3.3"/>
    <n v="4317"/>
    <x v="9"/>
    <x v="5"/>
    <x v="5"/>
    <x v="5"/>
    <x v="9"/>
  </r>
  <r>
    <x v="9286"/>
    <x v="6"/>
    <x v="4"/>
    <x v="6"/>
    <x v="0"/>
    <x v="1"/>
    <n v="278.99"/>
    <n v="5.02182"/>
    <n v="4"/>
    <n v="1115.96"/>
    <x v="9282"/>
    <n v="1.85"/>
    <n v="1877"/>
    <x v="22"/>
    <x v="8"/>
    <x v="8"/>
    <x v="8"/>
    <x v="17"/>
  </r>
  <r>
    <x v="9287"/>
    <x v="4"/>
    <x v="0"/>
    <x v="4"/>
    <x v="0"/>
    <x v="3"/>
    <n v="11636.48"/>
    <n v="209.45663999999996"/>
    <n v="2"/>
    <n v="23272.959999999999"/>
    <x v="9283"/>
    <n v="1.1399999999999999"/>
    <n v="1172"/>
    <x v="165"/>
    <x v="7"/>
    <x v="7"/>
    <x v="7"/>
    <x v="21"/>
  </r>
  <r>
    <x v="9288"/>
    <x v="2"/>
    <x v="2"/>
    <x v="2"/>
    <x v="2"/>
    <x v="5"/>
    <n v="6534.57"/>
    <n v="117.62225999999998"/>
    <n v="3"/>
    <n v="19603.71"/>
    <x v="9284"/>
    <n v="1.1200000000000001"/>
    <n v="3956"/>
    <x v="220"/>
    <x v="4"/>
    <x v="4"/>
    <x v="4"/>
    <x v="12"/>
  </r>
  <r>
    <x v="9289"/>
    <x v="7"/>
    <x v="0"/>
    <x v="7"/>
    <x v="0"/>
    <x v="1"/>
    <n v="9436.8799999999992"/>
    <n v="169.86383999999998"/>
    <n v="5"/>
    <n v="47184.4"/>
    <x v="9285"/>
    <n v="1.86"/>
    <n v="4656"/>
    <x v="218"/>
    <x v="11"/>
    <x v="11"/>
    <x v="11"/>
    <x v="10"/>
  </r>
  <r>
    <x v="9290"/>
    <x v="8"/>
    <x v="3"/>
    <x v="8"/>
    <x v="0"/>
    <x v="1"/>
    <n v="10977.06"/>
    <n v="197.58707999999999"/>
    <n v="1"/>
    <n v="10977.06"/>
    <x v="9286"/>
    <n v="1.24"/>
    <n v="2074"/>
    <x v="309"/>
    <x v="1"/>
    <x v="1"/>
    <x v="1"/>
    <x v="24"/>
  </r>
  <r>
    <x v="9291"/>
    <x v="3"/>
    <x v="3"/>
    <x v="3"/>
    <x v="1"/>
    <x v="3"/>
    <n v="15325.03"/>
    <n v="275.85053999999997"/>
    <n v="4"/>
    <n v="61300.12"/>
    <x v="9287"/>
    <n v="2.5"/>
    <n v="3977"/>
    <x v="285"/>
    <x v="9"/>
    <x v="9"/>
    <x v="9"/>
    <x v="10"/>
  </r>
  <r>
    <x v="9292"/>
    <x v="4"/>
    <x v="0"/>
    <x v="4"/>
    <x v="1"/>
    <x v="2"/>
    <n v="1496.91"/>
    <n v="26.944379999999999"/>
    <n v="1"/>
    <n v="1496.91"/>
    <x v="9288"/>
    <n v="3.82"/>
    <n v="4381"/>
    <x v="119"/>
    <x v="10"/>
    <x v="10"/>
    <x v="10"/>
    <x v="18"/>
  </r>
  <r>
    <x v="9293"/>
    <x v="7"/>
    <x v="0"/>
    <x v="7"/>
    <x v="2"/>
    <x v="5"/>
    <n v="17208.64"/>
    <n v="309.75551999999999"/>
    <n v="1"/>
    <n v="17208.64"/>
    <x v="9289"/>
    <n v="3.39"/>
    <n v="289"/>
    <x v="224"/>
    <x v="1"/>
    <x v="1"/>
    <x v="1"/>
    <x v="22"/>
  </r>
  <r>
    <x v="9294"/>
    <x v="1"/>
    <x v="1"/>
    <x v="1"/>
    <x v="1"/>
    <x v="4"/>
    <n v="10138.040000000001"/>
    <n v="182.48472000000001"/>
    <n v="1"/>
    <n v="10138.040000000001"/>
    <x v="9290"/>
    <n v="3.72"/>
    <n v="453"/>
    <x v="4"/>
    <x v="4"/>
    <x v="4"/>
    <x v="4"/>
    <x v="4"/>
  </r>
  <r>
    <x v="9295"/>
    <x v="2"/>
    <x v="2"/>
    <x v="2"/>
    <x v="2"/>
    <x v="0"/>
    <n v="16585.41"/>
    <n v="298.53737999999998"/>
    <n v="1"/>
    <n v="16585.41"/>
    <x v="9291"/>
    <n v="2.3199999999999998"/>
    <n v="1488"/>
    <x v="45"/>
    <x v="0"/>
    <x v="0"/>
    <x v="0"/>
    <x v="15"/>
  </r>
  <r>
    <x v="9296"/>
    <x v="4"/>
    <x v="0"/>
    <x v="4"/>
    <x v="0"/>
    <x v="2"/>
    <n v="6961.12"/>
    <n v="125.30015999999999"/>
    <n v="5"/>
    <n v="34805.599999999999"/>
    <x v="9292"/>
    <n v="4.05"/>
    <n v="4183"/>
    <x v="170"/>
    <x v="9"/>
    <x v="9"/>
    <x v="9"/>
    <x v="23"/>
  </r>
  <r>
    <x v="9297"/>
    <x v="4"/>
    <x v="0"/>
    <x v="4"/>
    <x v="0"/>
    <x v="4"/>
    <n v="17145.87"/>
    <n v="308.62565999999998"/>
    <n v="4"/>
    <n v="68583.48"/>
    <x v="9293"/>
    <n v="4.5"/>
    <n v="3978"/>
    <x v="274"/>
    <x v="5"/>
    <x v="5"/>
    <x v="5"/>
    <x v="7"/>
  </r>
  <r>
    <x v="9298"/>
    <x v="3"/>
    <x v="3"/>
    <x v="3"/>
    <x v="2"/>
    <x v="2"/>
    <n v="358.51"/>
    <n v="6.4531799999999997"/>
    <n v="5"/>
    <n v="1792.55"/>
    <x v="9294"/>
    <n v="1.52"/>
    <n v="1550"/>
    <x v="265"/>
    <x v="6"/>
    <x v="6"/>
    <x v="6"/>
    <x v="28"/>
  </r>
  <r>
    <x v="9299"/>
    <x v="8"/>
    <x v="3"/>
    <x v="8"/>
    <x v="0"/>
    <x v="3"/>
    <n v="637.32000000000005"/>
    <n v="11.47176"/>
    <n v="1"/>
    <n v="637.32000000000005"/>
    <x v="9295"/>
    <n v="4.12"/>
    <n v="4999"/>
    <x v="147"/>
    <x v="4"/>
    <x v="4"/>
    <x v="4"/>
    <x v="23"/>
  </r>
  <r>
    <x v="9300"/>
    <x v="1"/>
    <x v="1"/>
    <x v="1"/>
    <x v="0"/>
    <x v="0"/>
    <n v="2389.8200000000002"/>
    <n v="43.016759999999998"/>
    <n v="1"/>
    <n v="2389.8200000000002"/>
    <x v="9296"/>
    <n v="4.66"/>
    <n v="3492"/>
    <x v="55"/>
    <x v="5"/>
    <x v="5"/>
    <x v="5"/>
    <x v="26"/>
  </r>
  <r>
    <x v="9301"/>
    <x v="8"/>
    <x v="3"/>
    <x v="8"/>
    <x v="2"/>
    <x v="1"/>
    <n v="248.66"/>
    <n v="4.4758799999999992"/>
    <n v="1"/>
    <n v="248.66"/>
    <x v="9297"/>
    <n v="4.3499999999999996"/>
    <n v="755"/>
    <x v="139"/>
    <x v="5"/>
    <x v="5"/>
    <x v="5"/>
    <x v="11"/>
  </r>
  <r>
    <x v="9302"/>
    <x v="1"/>
    <x v="1"/>
    <x v="1"/>
    <x v="0"/>
    <x v="2"/>
    <n v="19022.830000000002"/>
    <n v="342.41093999999998"/>
    <n v="1"/>
    <n v="19022.830000000002"/>
    <x v="9298"/>
    <n v="3.74"/>
    <n v="4438"/>
    <x v="87"/>
    <x v="11"/>
    <x v="11"/>
    <x v="11"/>
    <x v="5"/>
  </r>
  <r>
    <x v="9303"/>
    <x v="0"/>
    <x v="0"/>
    <x v="0"/>
    <x v="1"/>
    <x v="5"/>
    <n v="11648.3"/>
    <n v="209.66939999999997"/>
    <n v="2"/>
    <n v="23296.6"/>
    <x v="9299"/>
    <n v="2.83"/>
    <n v="3257"/>
    <x v="159"/>
    <x v="7"/>
    <x v="7"/>
    <x v="7"/>
    <x v="19"/>
  </r>
  <r>
    <x v="9304"/>
    <x v="0"/>
    <x v="0"/>
    <x v="0"/>
    <x v="2"/>
    <x v="2"/>
    <n v="10603.16"/>
    <n v="190.85687999999999"/>
    <n v="2"/>
    <n v="21206.32"/>
    <x v="9300"/>
    <n v="2.77"/>
    <n v="4257"/>
    <x v="35"/>
    <x v="5"/>
    <x v="5"/>
    <x v="5"/>
    <x v="21"/>
  </r>
  <r>
    <x v="9305"/>
    <x v="5"/>
    <x v="1"/>
    <x v="5"/>
    <x v="0"/>
    <x v="2"/>
    <n v="9465.1200000000008"/>
    <n v="170.37216000000001"/>
    <n v="5"/>
    <n v="47325.599999999999"/>
    <x v="9301"/>
    <n v="4.99"/>
    <n v="3022"/>
    <x v="59"/>
    <x v="6"/>
    <x v="6"/>
    <x v="6"/>
    <x v="20"/>
  </r>
  <r>
    <x v="9306"/>
    <x v="9"/>
    <x v="1"/>
    <x v="9"/>
    <x v="0"/>
    <x v="2"/>
    <n v="11850.98"/>
    <n v="213.31763999999998"/>
    <n v="2"/>
    <n v="23701.96"/>
    <x v="9302"/>
    <n v="1.6"/>
    <n v="3163"/>
    <x v="217"/>
    <x v="10"/>
    <x v="10"/>
    <x v="10"/>
    <x v="22"/>
  </r>
  <r>
    <x v="9307"/>
    <x v="9"/>
    <x v="1"/>
    <x v="9"/>
    <x v="1"/>
    <x v="2"/>
    <n v="2290.9"/>
    <n v="41.236199999999997"/>
    <n v="4"/>
    <n v="9163.6"/>
    <x v="9303"/>
    <n v="2.91"/>
    <n v="2739"/>
    <x v="223"/>
    <x v="2"/>
    <x v="2"/>
    <x v="2"/>
    <x v="16"/>
  </r>
  <r>
    <x v="9308"/>
    <x v="3"/>
    <x v="3"/>
    <x v="3"/>
    <x v="0"/>
    <x v="0"/>
    <n v="12694.59"/>
    <n v="228.50261999999998"/>
    <n v="3"/>
    <n v="38083.769999999997"/>
    <x v="9304"/>
    <n v="3.14"/>
    <n v="60"/>
    <x v="285"/>
    <x v="9"/>
    <x v="9"/>
    <x v="9"/>
    <x v="10"/>
  </r>
  <r>
    <x v="9309"/>
    <x v="2"/>
    <x v="2"/>
    <x v="2"/>
    <x v="1"/>
    <x v="4"/>
    <n v="14739.06"/>
    <n v="265.30307999999997"/>
    <n v="2"/>
    <n v="29478.12"/>
    <x v="9305"/>
    <n v="4"/>
    <n v="209"/>
    <x v="135"/>
    <x v="9"/>
    <x v="9"/>
    <x v="9"/>
    <x v="24"/>
  </r>
  <r>
    <x v="9310"/>
    <x v="8"/>
    <x v="3"/>
    <x v="8"/>
    <x v="2"/>
    <x v="5"/>
    <n v="10078.51"/>
    <n v="181.41317999999998"/>
    <n v="5"/>
    <n v="50392.55"/>
    <x v="9306"/>
    <n v="1.73"/>
    <n v="463"/>
    <x v="285"/>
    <x v="9"/>
    <x v="9"/>
    <x v="9"/>
    <x v="10"/>
  </r>
  <r>
    <x v="9311"/>
    <x v="6"/>
    <x v="4"/>
    <x v="6"/>
    <x v="0"/>
    <x v="1"/>
    <n v="8109.28"/>
    <n v="145.96704"/>
    <n v="3"/>
    <n v="24327.84"/>
    <x v="9307"/>
    <n v="3.81"/>
    <n v="2029"/>
    <x v="357"/>
    <x v="9"/>
    <x v="9"/>
    <x v="9"/>
    <x v="4"/>
  </r>
  <r>
    <x v="9312"/>
    <x v="9"/>
    <x v="1"/>
    <x v="9"/>
    <x v="1"/>
    <x v="4"/>
    <n v="17947.400000000001"/>
    <n v="323.0532"/>
    <n v="2"/>
    <n v="35894.800000000003"/>
    <x v="9308"/>
    <n v="1.63"/>
    <n v="3624"/>
    <x v="334"/>
    <x v="0"/>
    <x v="0"/>
    <x v="0"/>
    <x v="16"/>
  </r>
  <r>
    <x v="9313"/>
    <x v="7"/>
    <x v="0"/>
    <x v="7"/>
    <x v="1"/>
    <x v="0"/>
    <n v="19228.25"/>
    <n v="346.10849999999999"/>
    <n v="4"/>
    <n v="76913"/>
    <x v="9309"/>
    <n v="2.5099999999999998"/>
    <n v="3477"/>
    <x v="152"/>
    <x v="3"/>
    <x v="3"/>
    <x v="3"/>
    <x v="30"/>
  </r>
  <r>
    <x v="9314"/>
    <x v="5"/>
    <x v="1"/>
    <x v="5"/>
    <x v="0"/>
    <x v="5"/>
    <n v="9030.92"/>
    <n v="162.55655999999999"/>
    <n v="3"/>
    <n v="27092.76"/>
    <x v="9310"/>
    <n v="2.96"/>
    <n v="3677"/>
    <x v="216"/>
    <x v="11"/>
    <x v="11"/>
    <x v="11"/>
    <x v="29"/>
  </r>
  <r>
    <x v="9315"/>
    <x v="1"/>
    <x v="1"/>
    <x v="1"/>
    <x v="0"/>
    <x v="0"/>
    <n v="6166.65"/>
    <n v="110.99969999999999"/>
    <n v="3"/>
    <n v="18499.95"/>
    <x v="9311"/>
    <n v="3.62"/>
    <n v="4909"/>
    <x v="260"/>
    <x v="4"/>
    <x v="4"/>
    <x v="4"/>
    <x v="1"/>
  </r>
  <r>
    <x v="9316"/>
    <x v="6"/>
    <x v="4"/>
    <x v="6"/>
    <x v="1"/>
    <x v="0"/>
    <n v="10583.45"/>
    <n v="190.50210000000001"/>
    <n v="4"/>
    <n v="42333.8"/>
    <x v="9312"/>
    <n v="1.29"/>
    <n v="2154"/>
    <x v="235"/>
    <x v="1"/>
    <x v="1"/>
    <x v="1"/>
    <x v="26"/>
  </r>
  <r>
    <x v="9317"/>
    <x v="2"/>
    <x v="2"/>
    <x v="2"/>
    <x v="0"/>
    <x v="5"/>
    <n v="13155.72"/>
    <n v="236.80295999999996"/>
    <n v="5"/>
    <n v="65778.600000000006"/>
    <x v="9313"/>
    <n v="2.79"/>
    <n v="3329"/>
    <x v="266"/>
    <x v="10"/>
    <x v="10"/>
    <x v="10"/>
    <x v="24"/>
  </r>
  <r>
    <x v="9318"/>
    <x v="0"/>
    <x v="0"/>
    <x v="0"/>
    <x v="0"/>
    <x v="4"/>
    <n v="12974.19"/>
    <n v="233.53541999999999"/>
    <n v="2"/>
    <n v="25948.38"/>
    <x v="9314"/>
    <n v="2.65"/>
    <n v="1174"/>
    <x v="261"/>
    <x v="7"/>
    <x v="7"/>
    <x v="7"/>
    <x v="29"/>
  </r>
  <r>
    <x v="9319"/>
    <x v="5"/>
    <x v="1"/>
    <x v="5"/>
    <x v="1"/>
    <x v="2"/>
    <n v="1445.66"/>
    <n v="26.021879999999999"/>
    <n v="1"/>
    <n v="1445.66"/>
    <x v="9315"/>
    <n v="4.8099999999999996"/>
    <n v="3894"/>
    <x v="21"/>
    <x v="6"/>
    <x v="6"/>
    <x v="6"/>
    <x v="5"/>
  </r>
  <r>
    <x v="9320"/>
    <x v="8"/>
    <x v="3"/>
    <x v="8"/>
    <x v="0"/>
    <x v="0"/>
    <n v="14571.07"/>
    <n v="262.27925999999997"/>
    <n v="1"/>
    <n v="14571.07"/>
    <x v="9316"/>
    <n v="1.95"/>
    <n v="3517"/>
    <x v="313"/>
    <x v="4"/>
    <x v="4"/>
    <x v="4"/>
    <x v="26"/>
  </r>
  <r>
    <x v="9321"/>
    <x v="1"/>
    <x v="1"/>
    <x v="1"/>
    <x v="2"/>
    <x v="2"/>
    <n v="12144.52"/>
    <n v="218.60136"/>
    <n v="1"/>
    <n v="12144.52"/>
    <x v="9317"/>
    <n v="3.7"/>
    <n v="2654"/>
    <x v="333"/>
    <x v="8"/>
    <x v="8"/>
    <x v="8"/>
    <x v="26"/>
  </r>
  <r>
    <x v="9322"/>
    <x v="2"/>
    <x v="2"/>
    <x v="2"/>
    <x v="0"/>
    <x v="0"/>
    <n v="8206.64"/>
    <n v="147.71951999999999"/>
    <n v="1"/>
    <n v="8206.64"/>
    <x v="9318"/>
    <n v="2.84"/>
    <n v="3705"/>
    <x v="270"/>
    <x v="9"/>
    <x v="9"/>
    <x v="9"/>
    <x v="26"/>
  </r>
  <r>
    <x v="9323"/>
    <x v="3"/>
    <x v="3"/>
    <x v="3"/>
    <x v="1"/>
    <x v="4"/>
    <n v="17428.73"/>
    <n v="313.71713999999997"/>
    <n v="4"/>
    <n v="69714.92"/>
    <x v="9319"/>
    <n v="1.41"/>
    <n v="2135"/>
    <x v="228"/>
    <x v="3"/>
    <x v="3"/>
    <x v="3"/>
    <x v="8"/>
  </r>
  <r>
    <x v="9324"/>
    <x v="6"/>
    <x v="4"/>
    <x v="6"/>
    <x v="1"/>
    <x v="4"/>
    <n v="2606.77"/>
    <n v="46.921859999999995"/>
    <n v="3"/>
    <n v="7820.31"/>
    <x v="9320"/>
    <n v="4.18"/>
    <n v="4927"/>
    <x v="282"/>
    <x v="8"/>
    <x v="8"/>
    <x v="8"/>
    <x v="18"/>
  </r>
  <r>
    <x v="9325"/>
    <x v="4"/>
    <x v="0"/>
    <x v="4"/>
    <x v="0"/>
    <x v="4"/>
    <n v="4472.29"/>
    <n v="80.501219999999989"/>
    <n v="4"/>
    <n v="17889.16"/>
    <x v="9321"/>
    <n v="1.31"/>
    <n v="3969"/>
    <x v="327"/>
    <x v="4"/>
    <x v="4"/>
    <x v="4"/>
    <x v="5"/>
  </r>
  <r>
    <x v="9326"/>
    <x v="2"/>
    <x v="2"/>
    <x v="2"/>
    <x v="1"/>
    <x v="3"/>
    <n v="6699.86"/>
    <n v="120.59747999999999"/>
    <n v="5"/>
    <n v="33499.300000000003"/>
    <x v="9322"/>
    <n v="3.71"/>
    <n v="707"/>
    <x v="303"/>
    <x v="0"/>
    <x v="0"/>
    <x v="0"/>
    <x v="24"/>
  </r>
  <r>
    <x v="9327"/>
    <x v="2"/>
    <x v="2"/>
    <x v="2"/>
    <x v="2"/>
    <x v="1"/>
    <n v="13363.09"/>
    <n v="240.53561999999999"/>
    <n v="3"/>
    <n v="40089.269999999997"/>
    <x v="9323"/>
    <n v="1.85"/>
    <n v="4222"/>
    <x v="158"/>
    <x v="8"/>
    <x v="8"/>
    <x v="8"/>
    <x v="1"/>
  </r>
  <r>
    <x v="9328"/>
    <x v="7"/>
    <x v="0"/>
    <x v="7"/>
    <x v="0"/>
    <x v="0"/>
    <n v="4534.2299999999996"/>
    <n v="81.616139999999987"/>
    <n v="4"/>
    <n v="18136.919999999998"/>
    <x v="9324"/>
    <n v="1.96"/>
    <n v="1009"/>
    <x v="4"/>
    <x v="4"/>
    <x v="4"/>
    <x v="4"/>
    <x v="4"/>
  </r>
  <r>
    <x v="9329"/>
    <x v="7"/>
    <x v="0"/>
    <x v="7"/>
    <x v="1"/>
    <x v="4"/>
    <n v="15356.23"/>
    <n v="276.41213999999997"/>
    <n v="3"/>
    <n v="46068.69"/>
    <x v="9325"/>
    <n v="2.9"/>
    <n v="3961"/>
    <x v="59"/>
    <x v="6"/>
    <x v="6"/>
    <x v="6"/>
    <x v="20"/>
  </r>
  <r>
    <x v="9330"/>
    <x v="2"/>
    <x v="2"/>
    <x v="2"/>
    <x v="1"/>
    <x v="4"/>
    <n v="15443.23"/>
    <n v="277.97814"/>
    <n v="4"/>
    <n v="61772.92"/>
    <x v="9326"/>
    <n v="1.91"/>
    <n v="784"/>
    <x v="351"/>
    <x v="11"/>
    <x v="11"/>
    <x v="11"/>
    <x v="3"/>
  </r>
  <r>
    <x v="9331"/>
    <x v="4"/>
    <x v="0"/>
    <x v="4"/>
    <x v="2"/>
    <x v="4"/>
    <n v="11367.1"/>
    <n v="204.6078"/>
    <n v="3"/>
    <n v="34101.300000000003"/>
    <x v="9327"/>
    <n v="3.44"/>
    <n v="422"/>
    <x v="214"/>
    <x v="10"/>
    <x v="10"/>
    <x v="10"/>
    <x v="27"/>
  </r>
  <r>
    <x v="9332"/>
    <x v="6"/>
    <x v="4"/>
    <x v="6"/>
    <x v="0"/>
    <x v="3"/>
    <n v="18276.490000000002"/>
    <n v="328.97682000000003"/>
    <n v="2"/>
    <n v="36552.980000000003"/>
    <x v="9328"/>
    <n v="4.63"/>
    <n v="3279"/>
    <x v="265"/>
    <x v="6"/>
    <x v="6"/>
    <x v="6"/>
    <x v="28"/>
  </r>
  <r>
    <x v="9333"/>
    <x v="8"/>
    <x v="3"/>
    <x v="8"/>
    <x v="0"/>
    <x v="1"/>
    <n v="6870.56"/>
    <n v="123.67008"/>
    <n v="3"/>
    <n v="20611.68"/>
    <x v="9329"/>
    <n v="2.4700000000000002"/>
    <n v="1715"/>
    <x v="204"/>
    <x v="11"/>
    <x v="11"/>
    <x v="11"/>
    <x v="18"/>
  </r>
  <r>
    <x v="9334"/>
    <x v="8"/>
    <x v="3"/>
    <x v="8"/>
    <x v="0"/>
    <x v="3"/>
    <n v="7554.08"/>
    <n v="135.97343999999998"/>
    <n v="2"/>
    <n v="15108.16"/>
    <x v="9330"/>
    <n v="2.42"/>
    <n v="3028"/>
    <x v="205"/>
    <x v="1"/>
    <x v="1"/>
    <x v="1"/>
    <x v="27"/>
  </r>
  <r>
    <x v="9335"/>
    <x v="8"/>
    <x v="3"/>
    <x v="8"/>
    <x v="2"/>
    <x v="3"/>
    <n v="5911.2"/>
    <n v="106.40159999999999"/>
    <n v="4"/>
    <n v="23644.799999999999"/>
    <x v="9331"/>
    <n v="1.79"/>
    <n v="868"/>
    <x v="294"/>
    <x v="7"/>
    <x v="7"/>
    <x v="7"/>
    <x v="22"/>
  </r>
  <r>
    <x v="9336"/>
    <x v="6"/>
    <x v="4"/>
    <x v="6"/>
    <x v="2"/>
    <x v="4"/>
    <n v="4815.7700000000004"/>
    <n v="86.683859999999996"/>
    <n v="5"/>
    <n v="24078.85"/>
    <x v="9332"/>
    <n v="1.88"/>
    <n v="226"/>
    <x v="141"/>
    <x v="0"/>
    <x v="0"/>
    <x v="0"/>
    <x v="27"/>
  </r>
  <r>
    <x v="9337"/>
    <x v="3"/>
    <x v="3"/>
    <x v="3"/>
    <x v="1"/>
    <x v="0"/>
    <n v="4809.45"/>
    <n v="86.570099999999996"/>
    <n v="4"/>
    <n v="19237.8"/>
    <x v="9333"/>
    <n v="4.72"/>
    <n v="3817"/>
    <x v="128"/>
    <x v="3"/>
    <x v="3"/>
    <x v="3"/>
    <x v="29"/>
  </r>
  <r>
    <x v="9338"/>
    <x v="5"/>
    <x v="1"/>
    <x v="5"/>
    <x v="1"/>
    <x v="4"/>
    <n v="17611.11"/>
    <n v="316.99997999999999"/>
    <n v="3"/>
    <n v="52833.33"/>
    <x v="9334"/>
    <n v="2.81"/>
    <n v="2431"/>
    <x v="17"/>
    <x v="9"/>
    <x v="9"/>
    <x v="9"/>
    <x v="14"/>
  </r>
  <r>
    <x v="9339"/>
    <x v="1"/>
    <x v="1"/>
    <x v="1"/>
    <x v="2"/>
    <x v="1"/>
    <n v="1953.52"/>
    <n v="35.163359999999997"/>
    <n v="1"/>
    <n v="1953.52"/>
    <x v="9335"/>
    <n v="2.5099999999999998"/>
    <n v="4216"/>
    <x v="337"/>
    <x v="9"/>
    <x v="9"/>
    <x v="9"/>
    <x v="17"/>
  </r>
  <r>
    <x v="9340"/>
    <x v="7"/>
    <x v="0"/>
    <x v="7"/>
    <x v="0"/>
    <x v="3"/>
    <n v="1839.64"/>
    <n v="33.113520000000001"/>
    <n v="5"/>
    <n v="9198.2000000000007"/>
    <x v="9336"/>
    <n v="3.49"/>
    <n v="2900"/>
    <x v="329"/>
    <x v="6"/>
    <x v="6"/>
    <x v="6"/>
    <x v="4"/>
  </r>
  <r>
    <x v="9341"/>
    <x v="2"/>
    <x v="2"/>
    <x v="2"/>
    <x v="0"/>
    <x v="1"/>
    <n v="3076.31"/>
    <n v="55.373579999999997"/>
    <n v="3"/>
    <n v="9228.93"/>
    <x v="9337"/>
    <n v="4.34"/>
    <n v="1930"/>
    <x v="200"/>
    <x v="2"/>
    <x v="2"/>
    <x v="2"/>
    <x v="19"/>
  </r>
  <r>
    <x v="9342"/>
    <x v="0"/>
    <x v="0"/>
    <x v="0"/>
    <x v="0"/>
    <x v="3"/>
    <n v="5219.05"/>
    <n v="93.942899999999995"/>
    <n v="1"/>
    <n v="5219.05"/>
    <x v="9338"/>
    <n v="1.44"/>
    <n v="1017"/>
    <x v="255"/>
    <x v="7"/>
    <x v="7"/>
    <x v="7"/>
    <x v="3"/>
  </r>
  <r>
    <x v="9343"/>
    <x v="2"/>
    <x v="2"/>
    <x v="2"/>
    <x v="2"/>
    <x v="3"/>
    <n v="11709.73"/>
    <n v="210.77513999999996"/>
    <n v="2"/>
    <n v="23419.46"/>
    <x v="9339"/>
    <n v="3.29"/>
    <n v="64"/>
    <x v="236"/>
    <x v="4"/>
    <x v="4"/>
    <x v="4"/>
    <x v="2"/>
  </r>
  <r>
    <x v="9344"/>
    <x v="3"/>
    <x v="3"/>
    <x v="3"/>
    <x v="0"/>
    <x v="4"/>
    <n v="16593.16"/>
    <n v="298.67687999999998"/>
    <n v="1"/>
    <n v="16593.16"/>
    <x v="9340"/>
    <n v="2.9"/>
    <n v="1453"/>
    <x v="351"/>
    <x v="11"/>
    <x v="11"/>
    <x v="11"/>
    <x v="3"/>
  </r>
  <r>
    <x v="9345"/>
    <x v="1"/>
    <x v="1"/>
    <x v="1"/>
    <x v="2"/>
    <x v="5"/>
    <n v="684.37"/>
    <n v="12.318659999999999"/>
    <n v="2"/>
    <n v="1368.74"/>
    <x v="9341"/>
    <n v="2.94"/>
    <n v="505"/>
    <x v="110"/>
    <x v="8"/>
    <x v="8"/>
    <x v="8"/>
    <x v="10"/>
  </r>
  <r>
    <x v="9346"/>
    <x v="5"/>
    <x v="1"/>
    <x v="5"/>
    <x v="2"/>
    <x v="4"/>
    <n v="15467.45"/>
    <n v="278.41410000000002"/>
    <n v="4"/>
    <n v="61869.8"/>
    <x v="9342"/>
    <n v="4.6100000000000003"/>
    <n v="206"/>
    <x v="325"/>
    <x v="0"/>
    <x v="0"/>
    <x v="0"/>
    <x v="22"/>
  </r>
  <r>
    <x v="9347"/>
    <x v="4"/>
    <x v="0"/>
    <x v="4"/>
    <x v="1"/>
    <x v="4"/>
    <n v="2207.9899999999998"/>
    <n v="39.743819999999992"/>
    <n v="5"/>
    <n v="11039.95"/>
    <x v="9343"/>
    <n v="4.1500000000000004"/>
    <n v="230"/>
    <x v="235"/>
    <x v="1"/>
    <x v="1"/>
    <x v="1"/>
    <x v="26"/>
  </r>
  <r>
    <x v="9348"/>
    <x v="9"/>
    <x v="1"/>
    <x v="9"/>
    <x v="0"/>
    <x v="2"/>
    <n v="13482.89"/>
    <n v="242.69201999999999"/>
    <n v="4"/>
    <n v="53931.56"/>
    <x v="9344"/>
    <n v="1.06"/>
    <n v="4912"/>
    <x v="25"/>
    <x v="6"/>
    <x v="6"/>
    <x v="6"/>
    <x v="6"/>
  </r>
  <r>
    <x v="9349"/>
    <x v="5"/>
    <x v="1"/>
    <x v="5"/>
    <x v="0"/>
    <x v="2"/>
    <n v="8683.34"/>
    <n v="156.30011999999999"/>
    <n v="4"/>
    <n v="34733.360000000001"/>
    <x v="9345"/>
    <n v="2.42"/>
    <n v="4431"/>
    <x v="78"/>
    <x v="0"/>
    <x v="0"/>
    <x v="0"/>
    <x v="12"/>
  </r>
  <r>
    <x v="9350"/>
    <x v="0"/>
    <x v="0"/>
    <x v="0"/>
    <x v="0"/>
    <x v="1"/>
    <n v="11100.54"/>
    <n v="199.80972"/>
    <n v="1"/>
    <n v="11100.54"/>
    <x v="9346"/>
    <n v="2.37"/>
    <n v="3793"/>
    <x v="44"/>
    <x v="3"/>
    <x v="3"/>
    <x v="3"/>
    <x v="15"/>
  </r>
  <r>
    <x v="9351"/>
    <x v="8"/>
    <x v="3"/>
    <x v="8"/>
    <x v="1"/>
    <x v="3"/>
    <n v="12961.95"/>
    <n v="233.3151"/>
    <n v="3"/>
    <n v="38885.85"/>
    <x v="9347"/>
    <n v="2.08"/>
    <n v="3740"/>
    <x v="154"/>
    <x v="2"/>
    <x v="2"/>
    <x v="2"/>
    <x v="15"/>
  </r>
  <r>
    <x v="9352"/>
    <x v="2"/>
    <x v="2"/>
    <x v="2"/>
    <x v="1"/>
    <x v="3"/>
    <n v="1263.31"/>
    <n v="22.739579999999997"/>
    <n v="3"/>
    <n v="3789.93"/>
    <x v="9348"/>
    <n v="1.1599999999999999"/>
    <n v="3660"/>
    <x v="16"/>
    <x v="2"/>
    <x v="2"/>
    <x v="2"/>
    <x v="12"/>
  </r>
  <r>
    <x v="9353"/>
    <x v="7"/>
    <x v="0"/>
    <x v="7"/>
    <x v="2"/>
    <x v="5"/>
    <n v="18490.95"/>
    <n v="332.83709999999996"/>
    <n v="2"/>
    <n v="36981.9"/>
    <x v="9349"/>
    <n v="2.5099999999999998"/>
    <n v="4820"/>
    <x v="126"/>
    <x v="5"/>
    <x v="5"/>
    <x v="5"/>
    <x v="24"/>
  </r>
  <r>
    <x v="9354"/>
    <x v="1"/>
    <x v="1"/>
    <x v="1"/>
    <x v="2"/>
    <x v="5"/>
    <n v="16130"/>
    <n v="290.33999999999997"/>
    <n v="2"/>
    <n v="32260"/>
    <x v="9350"/>
    <n v="3.49"/>
    <n v="366"/>
    <x v="204"/>
    <x v="11"/>
    <x v="11"/>
    <x v="11"/>
    <x v="18"/>
  </r>
  <r>
    <x v="9355"/>
    <x v="4"/>
    <x v="0"/>
    <x v="4"/>
    <x v="1"/>
    <x v="2"/>
    <n v="13104.85"/>
    <n v="235.88729999999998"/>
    <n v="2"/>
    <n v="26209.7"/>
    <x v="9351"/>
    <n v="4.7"/>
    <n v="3993"/>
    <x v="105"/>
    <x v="7"/>
    <x v="7"/>
    <x v="7"/>
    <x v="17"/>
  </r>
  <r>
    <x v="9356"/>
    <x v="7"/>
    <x v="0"/>
    <x v="7"/>
    <x v="2"/>
    <x v="5"/>
    <n v="8924.83"/>
    <n v="160.64694"/>
    <n v="4"/>
    <n v="35699.32"/>
    <x v="9352"/>
    <n v="1.76"/>
    <n v="291"/>
    <x v="266"/>
    <x v="10"/>
    <x v="10"/>
    <x v="10"/>
    <x v="24"/>
  </r>
  <r>
    <x v="9357"/>
    <x v="9"/>
    <x v="1"/>
    <x v="9"/>
    <x v="0"/>
    <x v="5"/>
    <n v="4042.74"/>
    <n v="72.769319999999993"/>
    <n v="5"/>
    <n v="20213.7"/>
    <x v="9353"/>
    <n v="2.65"/>
    <n v="3376"/>
    <x v="195"/>
    <x v="1"/>
    <x v="1"/>
    <x v="1"/>
    <x v="18"/>
  </r>
  <r>
    <x v="9358"/>
    <x v="0"/>
    <x v="0"/>
    <x v="0"/>
    <x v="2"/>
    <x v="1"/>
    <n v="9726.07"/>
    <n v="175.06925999999999"/>
    <n v="1"/>
    <n v="9726.07"/>
    <x v="9354"/>
    <n v="1.98"/>
    <n v="2716"/>
    <x v="236"/>
    <x v="4"/>
    <x v="4"/>
    <x v="4"/>
    <x v="2"/>
  </r>
  <r>
    <x v="9359"/>
    <x v="1"/>
    <x v="1"/>
    <x v="1"/>
    <x v="1"/>
    <x v="0"/>
    <n v="13714.29"/>
    <n v="246.85721999999998"/>
    <n v="3"/>
    <n v="41142.870000000003"/>
    <x v="9355"/>
    <n v="3.81"/>
    <n v="1364"/>
    <x v="262"/>
    <x v="11"/>
    <x v="11"/>
    <x v="11"/>
    <x v="26"/>
  </r>
  <r>
    <x v="9360"/>
    <x v="9"/>
    <x v="1"/>
    <x v="9"/>
    <x v="1"/>
    <x v="5"/>
    <n v="12238.14"/>
    <n v="220.28651999999997"/>
    <n v="4"/>
    <n v="48952.56"/>
    <x v="9356"/>
    <n v="4.93"/>
    <n v="3764"/>
    <x v="146"/>
    <x v="4"/>
    <x v="4"/>
    <x v="4"/>
    <x v="28"/>
  </r>
  <r>
    <x v="9361"/>
    <x v="2"/>
    <x v="2"/>
    <x v="2"/>
    <x v="2"/>
    <x v="3"/>
    <n v="6812.63"/>
    <n v="122.62733999999999"/>
    <n v="3"/>
    <n v="20437.89"/>
    <x v="9357"/>
    <n v="1.66"/>
    <n v="1128"/>
    <x v="24"/>
    <x v="4"/>
    <x v="4"/>
    <x v="4"/>
    <x v="18"/>
  </r>
  <r>
    <x v="9362"/>
    <x v="7"/>
    <x v="0"/>
    <x v="7"/>
    <x v="1"/>
    <x v="4"/>
    <n v="9848.7900000000009"/>
    <n v="177.27822"/>
    <n v="2"/>
    <n v="19697.580000000002"/>
    <x v="9358"/>
    <n v="1.54"/>
    <n v="2164"/>
    <x v="88"/>
    <x v="7"/>
    <x v="7"/>
    <x v="7"/>
    <x v="23"/>
  </r>
  <r>
    <x v="9363"/>
    <x v="9"/>
    <x v="1"/>
    <x v="9"/>
    <x v="0"/>
    <x v="3"/>
    <n v="15626.07"/>
    <n v="281.26925999999997"/>
    <n v="5"/>
    <n v="78130.350000000006"/>
    <x v="9359"/>
    <n v="1.44"/>
    <n v="4863"/>
    <x v="262"/>
    <x v="11"/>
    <x v="11"/>
    <x v="11"/>
    <x v="26"/>
  </r>
  <r>
    <x v="9364"/>
    <x v="0"/>
    <x v="0"/>
    <x v="0"/>
    <x v="2"/>
    <x v="1"/>
    <n v="16993.95"/>
    <n v="305.89109999999999"/>
    <n v="2"/>
    <n v="33987.9"/>
    <x v="9360"/>
    <n v="4.9400000000000004"/>
    <n v="4385"/>
    <x v="4"/>
    <x v="4"/>
    <x v="4"/>
    <x v="4"/>
    <x v="4"/>
  </r>
  <r>
    <x v="9365"/>
    <x v="0"/>
    <x v="0"/>
    <x v="0"/>
    <x v="1"/>
    <x v="5"/>
    <n v="1647.17"/>
    <n v="29.649059999999999"/>
    <n v="5"/>
    <n v="8235.85"/>
    <x v="9361"/>
    <n v="4.29"/>
    <n v="378"/>
    <x v="152"/>
    <x v="3"/>
    <x v="3"/>
    <x v="3"/>
    <x v="30"/>
  </r>
  <r>
    <x v="9366"/>
    <x v="6"/>
    <x v="4"/>
    <x v="6"/>
    <x v="0"/>
    <x v="5"/>
    <n v="13407.23"/>
    <n v="241.33013999999997"/>
    <n v="2"/>
    <n v="26814.46"/>
    <x v="9362"/>
    <n v="2.72"/>
    <n v="563"/>
    <x v="199"/>
    <x v="9"/>
    <x v="9"/>
    <x v="9"/>
    <x v="8"/>
  </r>
  <r>
    <x v="9367"/>
    <x v="9"/>
    <x v="1"/>
    <x v="9"/>
    <x v="2"/>
    <x v="2"/>
    <n v="13706.02"/>
    <n v="246.70836"/>
    <n v="1"/>
    <n v="13706.02"/>
    <x v="9363"/>
    <n v="1.19"/>
    <n v="2480"/>
    <x v="231"/>
    <x v="1"/>
    <x v="1"/>
    <x v="1"/>
    <x v="8"/>
  </r>
  <r>
    <x v="9368"/>
    <x v="2"/>
    <x v="2"/>
    <x v="2"/>
    <x v="1"/>
    <x v="2"/>
    <n v="3393.12"/>
    <n v="61.076159999999994"/>
    <n v="5"/>
    <n v="16965.599999999999"/>
    <x v="9364"/>
    <n v="1.27"/>
    <n v="1280"/>
    <x v="79"/>
    <x v="11"/>
    <x v="11"/>
    <x v="11"/>
    <x v="4"/>
  </r>
  <r>
    <x v="9369"/>
    <x v="7"/>
    <x v="0"/>
    <x v="7"/>
    <x v="1"/>
    <x v="1"/>
    <n v="16508.009999999998"/>
    <n v="297.14417999999995"/>
    <n v="5"/>
    <n v="82540.05"/>
    <x v="9365"/>
    <n v="2.41"/>
    <n v="951"/>
    <x v="319"/>
    <x v="3"/>
    <x v="3"/>
    <x v="3"/>
    <x v="14"/>
  </r>
  <r>
    <x v="9370"/>
    <x v="6"/>
    <x v="4"/>
    <x v="6"/>
    <x v="0"/>
    <x v="3"/>
    <n v="15278.81"/>
    <n v="275.01857999999999"/>
    <n v="5"/>
    <n v="76394.05"/>
    <x v="9366"/>
    <n v="2.64"/>
    <n v="1889"/>
    <x v="168"/>
    <x v="11"/>
    <x v="11"/>
    <x v="11"/>
    <x v="30"/>
  </r>
  <r>
    <x v="9371"/>
    <x v="4"/>
    <x v="0"/>
    <x v="4"/>
    <x v="0"/>
    <x v="3"/>
    <n v="8736.0300000000007"/>
    <n v="157.24853999999999"/>
    <n v="2"/>
    <n v="17472.060000000001"/>
    <x v="9367"/>
    <n v="4.6900000000000004"/>
    <n v="472"/>
    <x v="66"/>
    <x v="10"/>
    <x v="10"/>
    <x v="10"/>
    <x v="2"/>
  </r>
  <r>
    <x v="9372"/>
    <x v="7"/>
    <x v="0"/>
    <x v="7"/>
    <x v="0"/>
    <x v="5"/>
    <n v="17986.97"/>
    <n v="323.76546000000002"/>
    <n v="4"/>
    <n v="71947.88"/>
    <x v="9368"/>
    <n v="3.43"/>
    <n v="2314"/>
    <x v="148"/>
    <x v="2"/>
    <x v="2"/>
    <x v="2"/>
    <x v="6"/>
  </r>
  <r>
    <x v="9373"/>
    <x v="8"/>
    <x v="3"/>
    <x v="8"/>
    <x v="0"/>
    <x v="4"/>
    <n v="1951.71"/>
    <n v="35.130780000000001"/>
    <n v="2"/>
    <n v="3903.42"/>
    <x v="9369"/>
    <n v="3.37"/>
    <n v="1067"/>
    <x v="21"/>
    <x v="6"/>
    <x v="6"/>
    <x v="6"/>
    <x v="5"/>
  </r>
  <r>
    <x v="9374"/>
    <x v="7"/>
    <x v="0"/>
    <x v="7"/>
    <x v="0"/>
    <x v="0"/>
    <n v="5143.25"/>
    <n v="92.578499999999991"/>
    <n v="3"/>
    <n v="15429.75"/>
    <x v="9370"/>
    <n v="1.54"/>
    <n v="3243"/>
    <x v="165"/>
    <x v="7"/>
    <x v="7"/>
    <x v="7"/>
    <x v="21"/>
  </r>
  <r>
    <x v="9375"/>
    <x v="9"/>
    <x v="1"/>
    <x v="9"/>
    <x v="0"/>
    <x v="5"/>
    <n v="7985.88"/>
    <n v="143.74583999999999"/>
    <n v="1"/>
    <n v="7985.88"/>
    <x v="9371"/>
    <n v="3.57"/>
    <n v="2372"/>
    <x v="312"/>
    <x v="4"/>
    <x v="4"/>
    <x v="4"/>
    <x v="22"/>
  </r>
  <r>
    <x v="9376"/>
    <x v="6"/>
    <x v="4"/>
    <x v="6"/>
    <x v="0"/>
    <x v="4"/>
    <n v="2880.18"/>
    <n v="51.843239999999994"/>
    <n v="1"/>
    <n v="2880.18"/>
    <x v="9372"/>
    <n v="3.54"/>
    <n v="4770"/>
    <x v="47"/>
    <x v="2"/>
    <x v="2"/>
    <x v="2"/>
    <x v="26"/>
  </r>
  <r>
    <x v="9377"/>
    <x v="5"/>
    <x v="1"/>
    <x v="5"/>
    <x v="2"/>
    <x v="2"/>
    <n v="5970.85"/>
    <n v="107.4753"/>
    <n v="3"/>
    <n v="17912.55"/>
    <x v="9373"/>
    <n v="1.05"/>
    <n v="4449"/>
    <x v="315"/>
    <x v="10"/>
    <x v="10"/>
    <x v="10"/>
    <x v="3"/>
  </r>
  <r>
    <x v="9378"/>
    <x v="2"/>
    <x v="2"/>
    <x v="2"/>
    <x v="0"/>
    <x v="2"/>
    <n v="3468.03"/>
    <n v="62.42454"/>
    <n v="3"/>
    <n v="10404.09"/>
    <x v="9374"/>
    <n v="2.6"/>
    <n v="4083"/>
    <x v="142"/>
    <x v="8"/>
    <x v="8"/>
    <x v="8"/>
    <x v="30"/>
  </r>
  <r>
    <x v="9379"/>
    <x v="5"/>
    <x v="1"/>
    <x v="5"/>
    <x v="0"/>
    <x v="0"/>
    <n v="9806.65"/>
    <n v="176.51969999999997"/>
    <n v="1"/>
    <n v="9806.65"/>
    <x v="9375"/>
    <n v="2.78"/>
    <n v="4943"/>
    <x v="234"/>
    <x v="1"/>
    <x v="1"/>
    <x v="1"/>
    <x v="6"/>
  </r>
  <r>
    <x v="9380"/>
    <x v="9"/>
    <x v="1"/>
    <x v="9"/>
    <x v="0"/>
    <x v="3"/>
    <n v="9699.44"/>
    <n v="174.58992000000001"/>
    <n v="4"/>
    <n v="38797.760000000002"/>
    <x v="9376"/>
    <n v="2.2400000000000002"/>
    <n v="4514"/>
    <x v="154"/>
    <x v="2"/>
    <x v="2"/>
    <x v="2"/>
    <x v="15"/>
  </r>
  <r>
    <x v="9381"/>
    <x v="7"/>
    <x v="0"/>
    <x v="7"/>
    <x v="0"/>
    <x v="5"/>
    <n v="17624.97"/>
    <n v="317.24946"/>
    <n v="5"/>
    <n v="88124.85"/>
    <x v="9377"/>
    <n v="4.34"/>
    <n v="1022"/>
    <x v="296"/>
    <x v="0"/>
    <x v="0"/>
    <x v="0"/>
    <x v="17"/>
  </r>
  <r>
    <x v="9382"/>
    <x v="5"/>
    <x v="1"/>
    <x v="5"/>
    <x v="2"/>
    <x v="0"/>
    <n v="7817.77"/>
    <n v="140.71986000000001"/>
    <n v="5"/>
    <n v="39088.85"/>
    <x v="9378"/>
    <n v="1.56"/>
    <n v="1869"/>
    <x v="172"/>
    <x v="0"/>
    <x v="0"/>
    <x v="0"/>
    <x v="23"/>
  </r>
  <r>
    <x v="9383"/>
    <x v="3"/>
    <x v="3"/>
    <x v="3"/>
    <x v="0"/>
    <x v="0"/>
    <n v="14111.72"/>
    <n v="254.01095999999998"/>
    <n v="1"/>
    <n v="14111.72"/>
    <x v="9379"/>
    <n v="3.27"/>
    <n v="2155"/>
    <x v="186"/>
    <x v="1"/>
    <x v="1"/>
    <x v="1"/>
    <x v="4"/>
  </r>
  <r>
    <x v="9384"/>
    <x v="5"/>
    <x v="1"/>
    <x v="5"/>
    <x v="0"/>
    <x v="1"/>
    <n v="18126.310000000001"/>
    <n v="326.27357999999998"/>
    <n v="5"/>
    <n v="90631.55"/>
    <x v="9380"/>
    <n v="2.72"/>
    <n v="3360"/>
    <x v="204"/>
    <x v="11"/>
    <x v="11"/>
    <x v="11"/>
    <x v="18"/>
  </r>
  <r>
    <x v="9385"/>
    <x v="3"/>
    <x v="3"/>
    <x v="3"/>
    <x v="1"/>
    <x v="0"/>
    <n v="9893.19"/>
    <n v="178.07741999999999"/>
    <n v="3"/>
    <n v="29679.57"/>
    <x v="9381"/>
    <n v="3.8"/>
    <n v="333"/>
    <x v="126"/>
    <x v="5"/>
    <x v="5"/>
    <x v="5"/>
    <x v="24"/>
  </r>
  <r>
    <x v="9386"/>
    <x v="7"/>
    <x v="0"/>
    <x v="7"/>
    <x v="1"/>
    <x v="4"/>
    <n v="6397.96"/>
    <n v="115.16327999999999"/>
    <n v="1"/>
    <n v="6397.96"/>
    <x v="9382"/>
    <n v="1.97"/>
    <n v="3341"/>
    <x v="119"/>
    <x v="10"/>
    <x v="10"/>
    <x v="10"/>
    <x v="18"/>
  </r>
  <r>
    <x v="9387"/>
    <x v="9"/>
    <x v="1"/>
    <x v="9"/>
    <x v="2"/>
    <x v="3"/>
    <n v="14845.94"/>
    <n v="267.22692000000001"/>
    <n v="2"/>
    <n v="29691.88"/>
    <x v="9383"/>
    <n v="4.8499999999999996"/>
    <n v="615"/>
    <x v="155"/>
    <x v="2"/>
    <x v="2"/>
    <x v="2"/>
    <x v="3"/>
  </r>
  <r>
    <x v="9388"/>
    <x v="2"/>
    <x v="2"/>
    <x v="2"/>
    <x v="0"/>
    <x v="0"/>
    <n v="6029.42"/>
    <n v="108.52955999999999"/>
    <n v="3"/>
    <n v="18088.259999999998"/>
    <x v="9384"/>
    <n v="1.99"/>
    <n v="439"/>
    <x v="346"/>
    <x v="9"/>
    <x v="9"/>
    <x v="9"/>
    <x v="12"/>
  </r>
  <r>
    <x v="9389"/>
    <x v="2"/>
    <x v="2"/>
    <x v="2"/>
    <x v="1"/>
    <x v="5"/>
    <n v="6507.42"/>
    <n v="117.13355999999999"/>
    <n v="2"/>
    <n v="13014.84"/>
    <x v="9385"/>
    <n v="4.05"/>
    <n v="484"/>
    <x v="260"/>
    <x v="4"/>
    <x v="4"/>
    <x v="4"/>
    <x v="1"/>
  </r>
  <r>
    <x v="9390"/>
    <x v="5"/>
    <x v="1"/>
    <x v="5"/>
    <x v="1"/>
    <x v="3"/>
    <n v="11983.55"/>
    <n v="215.70389999999998"/>
    <n v="2"/>
    <n v="23967.1"/>
    <x v="9386"/>
    <n v="4.78"/>
    <n v="4508"/>
    <x v="294"/>
    <x v="7"/>
    <x v="7"/>
    <x v="7"/>
    <x v="22"/>
  </r>
  <r>
    <x v="9391"/>
    <x v="8"/>
    <x v="3"/>
    <x v="8"/>
    <x v="0"/>
    <x v="3"/>
    <n v="8336.36"/>
    <n v="150.05448000000001"/>
    <n v="4"/>
    <n v="33345.440000000002"/>
    <x v="9387"/>
    <n v="1.56"/>
    <n v="4927"/>
    <x v="271"/>
    <x v="6"/>
    <x v="6"/>
    <x v="6"/>
    <x v="26"/>
  </r>
  <r>
    <x v="9392"/>
    <x v="8"/>
    <x v="3"/>
    <x v="8"/>
    <x v="2"/>
    <x v="5"/>
    <n v="8327.01"/>
    <n v="149.88618"/>
    <n v="5"/>
    <n v="41635.050000000003"/>
    <x v="9388"/>
    <n v="2.8"/>
    <n v="4004"/>
    <x v="251"/>
    <x v="4"/>
    <x v="4"/>
    <x v="4"/>
    <x v="15"/>
  </r>
  <r>
    <x v="9393"/>
    <x v="0"/>
    <x v="0"/>
    <x v="0"/>
    <x v="0"/>
    <x v="1"/>
    <n v="3192.83"/>
    <n v="57.470939999999992"/>
    <n v="1"/>
    <n v="3192.83"/>
    <x v="9389"/>
    <n v="3"/>
    <n v="2225"/>
    <x v="174"/>
    <x v="1"/>
    <x v="1"/>
    <x v="1"/>
    <x v="19"/>
  </r>
  <r>
    <x v="9394"/>
    <x v="3"/>
    <x v="3"/>
    <x v="3"/>
    <x v="1"/>
    <x v="3"/>
    <n v="8349.5400000000009"/>
    <n v="150.29172"/>
    <n v="2"/>
    <n v="16699.080000000002"/>
    <x v="9390"/>
    <n v="4.6399999999999997"/>
    <n v="1092"/>
    <x v="237"/>
    <x v="4"/>
    <x v="4"/>
    <x v="4"/>
    <x v="17"/>
  </r>
  <r>
    <x v="9395"/>
    <x v="5"/>
    <x v="1"/>
    <x v="5"/>
    <x v="0"/>
    <x v="5"/>
    <n v="4093.47"/>
    <n v="73.682459999999992"/>
    <n v="1"/>
    <n v="4093.47"/>
    <x v="9391"/>
    <n v="1.31"/>
    <n v="3116"/>
    <x v="127"/>
    <x v="6"/>
    <x v="6"/>
    <x v="6"/>
    <x v="0"/>
  </r>
  <r>
    <x v="9396"/>
    <x v="6"/>
    <x v="4"/>
    <x v="6"/>
    <x v="2"/>
    <x v="0"/>
    <n v="9690.92"/>
    <n v="174.43655999999999"/>
    <n v="5"/>
    <n v="48454.6"/>
    <x v="9392"/>
    <n v="2.86"/>
    <n v="5000"/>
    <x v="116"/>
    <x v="3"/>
    <x v="3"/>
    <x v="3"/>
    <x v="17"/>
  </r>
  <r>
    <x v="9397"/>
    <x v="7"/>
    <x v="0"/>
    <x v="7"/>
    <x v="0"/>
    <x v="0"/>
    <n v="16899.21"/>
    <n v="304.18577999999997"/>
    <n v="1"/>
    <n v="16899.21"/>
    <x v="9393"/>
    <n v="2.92"/>
    <n v="4615"/>
    <x v="212"/>
    <x v="10"/>
    <x v="10"/>
    <x v="10"/>
    <x v="20"/>
  </r>
  <r>
    <x v="9398"/>
    <x v="4"/>
    <x v="0"/>
    <x v="4"/>
    <x v="2"/>
    <x v="3"/>
    <n v="5446.68"/>
    <n v="98.040239999999997"/>
    <n v="5"/>
    <n v="27233.4"/>
    <x v="9394"/>
    <n v="3.18"/>
    <n v="860"/>
    <x v="233"/>
    <x v="0"/>
    <x v="0"/>
    <x v="0"/>
    <x v="11"/>
  </r>
  <r>
    <x v="9399"/>
    <x v="8"/>
    <x v="3"/>
    <x v="8"/>
    <x v="0"/>
    <x v="0"/>
    <n v="1839.69"/>
    <n v="33.114419999999996"/>
    <n v="4"/>
    <n v="7358.76"/>
    <x v="9395"/>
    <n v="4.62"/>
    <n v="757"/>
    <x v="329"/>
    <x v="6"/>
    <x v="6"/>
    <x v="6"/>
    <x v="4"/>
  </r>
  <r>
    <x v="9400"/>
    <x v="6"/>
    <x v="4"/>
    <x v="6"/>
    <x v="0"/>
    <x v="0"/>
    <n v="8509.19"/>
    <n v="153.16542000000001"/>
    <n v="4"/>
    <n v="34036.76"/>
    <x v="9396"/>
    <n v="1.93"/>
    <n v="863"/>
    <x v="166"/>
    <x v="0"/>
    <x v="0"/>
    <x v="0"/>
    <x v="10"/>
  </r>
  <r>
    <x v="9401"/>
    <x v="3"/>
    <x v="3"/>
    <x v="3"/>
    <x v="1"/>
    <x v="2"/>
    <n v="12000.27"/>
    <n v="216.00485999999998"/>
    <n v="1"/>
    <n v="12000.27"/>
    <x v="9397"/>
    <n v="3.05"/>
    <n v="1813"/>
    <x v="96"/>
    <x v="1"/>
    <x v="1"/>
    <x v="1"/>
    <x v="10"/>
  </r>
  <r>
    <x v="9402"/>
    <x v="8"/>
    <x v="3"/>
    <x v="8"/>
    <x v="2"/>
    <x v="5"/>
    <n v="18544.14"/>
    <n v="333.79451999999998"/>
    <n v="2"/>
    <n v="37088.28"/>
    <x v="9398"/>
    <n v="2.96"/>
    <n v="1721"/>
    <x v="124"/>
    <x v="11"/>
    <x v="11"/>
    <x v="11"/>
    <x v="24"/>
  </r>
  <r>
    <x v="9403"/>
    <x v="6"/>
    <x v="4"/>
    <x v="6"/>
    <x v="0"/>
    <x v="3"/>
    <n v="8843.16"/>
    <n v="159.17687999999998"/>
    <n v="1"/>
    <n v="8843.16"/>
    <x v="9399"/>
    <n v="4.6399999999999997"/>
    <n v="2692"/>
    <x v="9"/>
    <x v="5"/>
    <x v="5"/>
    <x v="5"/>
    <x v="9"/>
  </r>
  <r>
    <x v="9404"/>
    <x v="9"/>
    <x v="1"/>
    <x v="9"/>
    <x v="2"/>
    <x v="0"/>
    <n v="4554.03"/>
    <n v="81.972539999999995"/>
    <n v="3"/>
    <n v="13662.09"/>
    <x v="9400"/>
    <n v="3.54"/>
    <n v="2488"/>
    <x v="129"/>
    <x v="7"/>
    <x v="7"/>
    <x v="7"/>
    <x v="25"/>
  </r>
  <r>
    <x v="9405"/>
    <x v="3"/>
    <x v="3"/>
    <x v="3"/>
    <x v="1"/>
    <x v="1"/>
    <n v="4847.26"/>
    <n v="87.250680000000003"/>
    <n v="1"/>
    <n v="4847.26"/>
    <x v="9401"/>
    <n v="4.2300000000000004"/>
    <n v="4720"/>
    <x v="152"/>
    <x v="3"/>
    <x v="3"/>
    <x v="3"/>
    <x v="30"/>
  </r>
  <r>
    <x v="9406"/>
    <x v="3"/>
    <x v="3"/>
    <x v="3"/>
    <x v="0"/>
    <x v="1"/>
    <n v="16984.47"/>
    <n v="305.72046"/>
    <n v="5"/>
    <n v="84922.35"/>
    <x v="9402"/>
    <n v="2.77"/>
    <n v="4845"/>
    <x v="51"/>
    <x v="8"/>
    <x v="8"/>
    <x v="8"/>
    <x v="12"/>
  </r>
  <r>
    <x v="9407"/>
    <x v="7"/>
    <x v="0"/>
    <x v="7"/>
    <x v="1"/>
    <x v="2"/>
    <n v="15721.63"/>
    <n v="282.98933999999997"/>
    <n v="5"/>
    <n v="78608.149999999994"/>
    <x v="9403"/>
    <n v="2.87"/>
    <n v="844"/>
    <x v="276"/>
    <x v="5"/>
    <x v="5"/>
    <x v="5"/>
    <x v="4"/>
  </r>
  <r>
    <x v="9408"/>
    <x v="2"/>
    <x v="2"/>
    <x v="2"/>
    <x v="1"/>
    <x v="0"/>
    <n v="11656.79"/>
    <n v="209.82221999999999"/>
    <n v="5"/>
    <n v="58283.95"/>
    <x v="9404"/>
    <n v="3.51"/>
    <n v="1117"/>
    <x v="109"/>
    <x v="11"/>
    <x v="11"/>
    <x v="11"/>
    <x v="11"/>
  </r>
  <r>
    <x v="9409"/>
    <x v="5"/>
    <x v="1"/>
    <x v="5"/>
    <x v="1"/>
    <x v="1"/>
    <n v="5367.42"/>
    <n v="96.613559999999993"/>
    <n v="2"/>
    <n v="10734.84"/>
    <x v="9405"/>
    <n v="2.99"/>
    <n v="3902"/>
    <x v="282"/>
    <x v="8"/>
    <x v="8"/>
    <x v="8"/>
    <x v="18"/>
  </r>
  <r>
    <x v="9410"/>
    <x v="2"/>
    <x v="2"/>
    <x v="2"/>
    <x v="0"/>
    <x v="3"/>
    <n v="9373.33"/>
    <n v="168.71993999999998"/>
    <n v="3"/>
    <n v="28119.99"/>
    <x v="9406"/>
    <n v="2.04"/>
    <n v="4612"/>
    <x v="245"/>
    <x v="0"/>
    <x v="0"/>
    <x v="0"/>
    <x v="18"/>
  </r>
  <r>
    <x v="9411"/>
    <x v="9"/>
    <x v="1"/>
    <x v="9"/>
    <x v="2"/>
    <x v="0"/>
    <n v="8066.19"/>
    <n v="145.19141999999999"/>
    <n v="4"/>
    <n v="32264.76"/>
    <x v="9407"/>
    <n v="1.63"/>
    <n v="3407"/>
    <x v="6"/>
    <x v="3"/>
    <x v="3"/>
    <x v="3"/>
    <x v="6"/>
  </r>
  <r>
    <x v="9412"/>
    <x v="5"/>
    <x v="1"/>
    <x v="5"/>
    <x v="2"/>
    <x v="0"/>
    <n v="5350.46"/>
    <n v="96.308279999999996"/>
    <n v="5"/>
    <n v="26752.3"/>
    <x v="9408"/>
    <n v="4.9000000000000004"/>
    <n v="232"/>
    <x v="179"/>
    <x v="6"/>
    <x v="6"/>
    <x v="6"/>
    <x v="18"/>
  </r>
  <r>
    <x v="9413"/>
    <x v="1"/>
    <x v="1"/>
    <x v="1"/>
    <x v="2"/>
    <x v="4"/>
    <n v="6111.76"/>
    <n v="110.01168"/>
    <n v="5"/>
    <n v="30558.799999999999"/>
    <x v="9409"/>
    <n v="2.2200000000000002"/>
    <n v="209"/>
    <x v="142"/>
    <x v="8"/>
    <x v="8"/>
    <x v="8"/>
    <x v="30"/>
  </r>
  <r>
    <x v="9414"/>
    <x v="4"/>
    <x v="0"/>
    <x v="4"/>
    <x v="2"/>
    <x v="2"/>
    <n v="8710.67"/>
    <n v="156.79205999999999"/>
    <n v="5"/>
    <n v="43553.35"/>
    <x v="9410"/>
    <n v="3.02"/>
    <n v="4939"/>
    <x v="33"/>
    <x v="0"/>
    <x v="0"/>
    <x v="0"/>
    <x v="9"/>
  </r>
  <r>
    <x v="9415"/>
    <x v="0"/>
    <x v="0"/>
    <x v="0"/>
    <x v="0"/>
    <x v="4"/>
    <n v="19953.62"/>
    <n v="359.16515999999996"/>
    <n v="1"/>
    <n v="19953.62"/>
    <x v="9411"/>
    <n v="2.64"/>
    <n v="3391"/>
    <x v="277"/>
    <x v="7"/>
    <x v="7"/>
    <x v="7"/>
    <x v="28"/>
  </r>
  <r>
    <x v="9416"/>
    <x v="8"/>
    <x v="3"/>
    <x v="8"/>
    <x v="2"/>
    <x v="3"/>
    <n v="14731.35"/>
    <n v="265.16429999999997"/>
    <n v="1"/>
    <n v="14731.35"/>
    <x v="9412"/>
    <n v="4.29"/>
    <n v="2576"/>
    <x v="129"/>
    <x v="7"/>
    <x v="7"/>
    <x v="7"/>
    <x v="25"/>
  </r>
  <r>
    <x v="9417"/>
    <x v="2"/>
    <x v="2"/>
    <x v="2"/>
    <x v="0"/>
    <x v="5"/>
    <n v="4112.4399999999996"/>
    <n v="74.02391999999999"/>
    <n v="5"/>
    <n v="20562.2"/>
    <x v="9413"/>
    <n v="4.17"/>
    <n v="2190"/>
    <x v="186"/>
    <x v="1"/>
    <x v="1"/>
    <x v="1"/>
    <x v="4"/>
  </r>
  <r>
    <x v="9418"/>
    <x v="3"/>
    <x v="3"/>
    <x v="3"/>
    <x v="2"/>
    <x v="3"/>
    <n v="9743.85"/>
    <n v="175.38929999999999"/>
    <n v="3"/>
    <n v="29231.55"/>
    <x v="9414"/>
    <n v="2.19"/>
    <n v="2021"/>
    <x v="103"/>
    <x v="10"/>
    <x v="10"/>
    <x v="10"/>
    <x v="14"/>
  </r>
  <r>
    <x v="9419"/>
    <x v="2"/>
    <x v="2"/>
    <x v="2"/>
    <x v="2"/>
    <x v="0"/>
    <n v="18434.75"/>
    <n v="331.82549999999998"/>
    <n v="4"/>
    <n v="73739"/>
    <x v="9415"/>
    <n v="3.39"/>
    <n v="4536"/>
    <x v="23"/>
    <x v="6"/>
    <x v="6"/>
    <x v="6"/>
    <x v="17"/>
  </r>
  <r>
    <x v="9420"/>
    <x v="6"/>
    <x v="4"/>
    <x v="6"/>
    <x v="0"/>
    <x v="1"/>
    <n v="3368.52"/>
    <n v="60.633359999999996"/>
    <n v="2"/>
    <n v="6737.04"/>
    <x v="9416"/>
    <n v="1.26"/>
    <n v="153"/>
    <x v="28"/>
    <x v="7"/>
    <x v="7"/>
    <x v="7"/>
    <x v="5"/>
  </r>
  <r>
    <x v="9421"/>
    <x v="6"/>
    <x v="4"/>
    <x v="6"/>
    <x v="2"/>
    <x v="3"/>
    <n v="14945.22"/>
    <n v="269.01395999999994"/>
    <n v="5"/>
    <n v="74726.100000000006"/>
    <x v="9417"/>
    <n v="4.6100000000000003"/>
    <n v="1341"/>
    <x v="325"/>
    <x v="0"/>
    <x v="0"/>
    <x v="0"/>
    <x v="22"/>
  </r>
  <r>
    <x v="9422"/>
    <x v="9"/>
    <x v="1"/>
    <x v="9"/>
    <x v="0"/>
    <x v="4"/>
    <n v="12803.13"/>
    <n v="230.45633999999995"/>
    <n v="2"/>
    <n v="25606.26"/>
    <x v="9418"/>
    <n v="4.4400000000000004"/>
    <n v="1806"/>
    <x v="178"/>
    <x v="8"/>
    <x v="8"/>
    <x v="8"/>
    <x v="5"/>
  </r>
  <r>
    <x v="9423"/>
    <x v="7"/>
    <x v="0"/>
    <x v="7"/>
    <x v="1"/>
    <x v="5"/>
    <n v="4885.92"/>
    <n v="87.946559999999991"/>
    <n v="3"/>
    <n v="14657.76"/>
    <x v="9419"/>
    <n v="1.69"/>
    <n v="1269"/>
    <x v="195"/>
    <x v="1"/>
    <x v="1"/>
    <x v="1"/>
    <x v="18"/>
  </r>
  <r>
    <x v="9424"/>
    <x v="9"/>
    <x v="1"/>
    <x v="9"/>
    <x v="1"/>
    <x v="2"/>
    <n v="13766.23"/>
    <n v="247.79213999999996"/>
    <n v="1"/>
    <n v="13766.23"/>
    <x v="9420"/>
    <n v="4.67"/>
    <n v="2657"/>
    <x v="7"/>
    <x v="6"/>
    <x v="6"/>
    <x v="6"/>
    <x v="7"/>
  </r>
  <r>
    <x v="9425"/>
    <x v="7"/>
    <x v="0"/>
    <x v="7"/>
    <x v="0"/>
    <x v="3"/>
    <n v="16827.7"/>
    <n v="302.89859999999999"/>
    <n v="1"/>
    <n v="16827.7"/>
    <x v="9421"/>
    <n v="3.31"/>
    <n v="4670"/>
    <x v="10"/>
    <x v="4"/>
    <x v="4"/>
    <x v="4"/>
    <x v="10"/>
  </r>
  <r>
    <x v="9426"/>
    <x v="1"/>
    <x v="1"/>
    <x v="1"/>
    <x v="2"/>
    <x v="2"/>
    <n v="15501.4"/>
    <n v="279.02519999999998"/>
    <n v="4"/>
    <n v="62005.599999999999"/>
    <x v="9422"/>
    <n v="3.89"/>
    <n v="3265"/>
    <x v="280"/>
    <x v="11"/>
    <x v="11"/>
    <x v="11"/>
    <x v="7"/>
  </r>
  <r>
    <x v="9427"/>
    <x v="7"/>
    <x v="0"/>
    <x v="7"/>
    <x v="0"/>
    <x v="4"/>
    <n v="19380.95"/>
    <n v="348.8571"/>
    <n v="2"/>
    <n v="38761.9"/>
    <x v="9423"/>
    <n v="4.6500000000000004"/>
    <n v="1216"/>
    <x v="317"/>
    <x v="9"/>
    <x v="9"/>
    <x v="9"/>
    <x v="11"/>
  </r>
  <r>
    <x v="9428"/>
    <x v="4"/>
    <x v="0"/>
    <x v="4"/>
    <x v="0"/>
    <x v="4"/>
    <n v="18103.2"/>
    <n v="325.85759999999999"/>
    <n v="4"/>
    <n v="72412.800000000003"/>
    <x v="9424"/>
    <n v="2.97"/>
    <n v="2152"/>
    <x v="229"/>
    <x v="2"/>
    <x v="2"/>
    <x v="2"/>
    <x v="22"/>
  </r>
  <r>
    <x v="9429"/>
    <x v="7"/>
    <x v="0"/>
    <x v="7"/>
    <x v="2"/>
    <x v="1"/>
    <n v="5900.28"/>
    <n v="106.20503999999998"/>
    <n v="2"/>
    <n v="11800.56"/>
    <x v="9425"/>
    <n v="1.28"/>
    <n v="4449"/>
    <x v="154"/>
    <x v="2"/>
    <x v="2"/>
    <x v="2"/>
    <x v="15"/>
  </r>
  <r>
    <x v="9430"/>
    <x v="6"/>
    <x v="4"/>
    <x v="6"/>
    <x v="1"/>
    <x v="4"/>
    <n v="6501.82"/>
    <n v="117.03275999999998"/>
    <n v="5"/>
    <n v="32509.1"/>
    <x v="9426"/>
    <n v="2.79"/>
    <n v="19"/>
    <x v="257"/>
    <x v="7"/>
    <x v="7"/>
    <x v="7"/>
    <x v="30"/>
  </r>
  <r>
    <x v="9431"/>
    <x v="6"/>
    <x v="4"/>
    <x v="6"/>
    <x v="1"/>
    <x v="3"/>
    <n v="1204.1500000000001"/>
    <n v="21.674700000000001"/>
    <n v="2"/>
    <n v="2408.3000000000002"/>
    <x v="9427"/>
    <n v="1.89"/>
    <n v="3990"/>
    <x v="5"/>
    <x v="5"/>
    <x v="5"/>
    <x v="5"/>
    <x v="5"/>
  </r>
  <r>
    <x v="9432"/>
    <x v="7"/>
    <x v="0"/>
    <x v="7"/>
    <x v="2"/>
    <x v="0"/>
    <n v="1685.23"/>
    <n v="30.334139999999998"/>
    <n v="2"/>
    <n v="3370.46"/>
    <x v="9428"/>
    <n v="3.54"/>
    <n v="2662"/>
    <x v="289"/>
    <x v="3"/>
    <x v="3"/>
    <x v="3"/>
    <x v="23"/>
  </r>
  <r>
    <x v="9433"/>
    <x v="4"/>
    <x v="0"/>
    <x v="4"/>
    <x v="0"/>
    <x v="1"/>
    <n v="10937.01"/>
    <n v="196.86617999999999"/>
    <n v="3"/>
    <n v="32811.03"/>
    <x v="9429"/>
    <n v="1.79"/>
    <n v="2107"/>
    <x v="114"/>
    <x v="3"/>
    <x v="3"/>
    <x v="3"/>
    <x v="28"/>
  </r>
  <r>
    <x v="9434"/>
    <x v="5"/>
    <x v="1"/>
    <x v="5"/>
    <x v="0"/>
    <x v="1"/>
    <n v="12252.02"/>
    <n v="220.53636"/>
    <n v="3"/>
    <n v="36756.06"/>
    <x v="9430"/>
    <n v="3.19"/>
    <n v="471"/>
    <x v="67"/>
    <x v="11"/>
    <x v="11"/>
    <x v="11"/>
    <x v="25"/>
  </r>
  <r>
    <x v="9435"/>
    <x v="3"/>
    <x v="3"/>
    <x v="3"/>
    <x v="2"/>
    <x v="1"/>
    <n v="7867.33"/>
    <n v="141.61193999999998"/>
    <n v="2"/>
    <n v="15734.66"/>
    <x v="9431"/>
    <n v="1.1399999999999999"/>
    <n v="4990"/>
    <x v="11"/>
    <x v="2"/>
    <x v="2"/>
    <x v="2"/>
    <x v="11"/>
  </r>
  <r>
    <x v="9436"/>
    <x v="8"/>
    <x v="3"/>
    <x v="8"/>
    <x v="1"/>
    <x v="5"/>
    <n v="7429.6"/>
    <n v="133.7328"/>
    <n v="3"/>
    <n v="22288.799999999999"/>
    <x v="9432"/>
    <n v="4.1100000000000003"/>
    <n v="2260"/>
    <x v="13"/>
    <x v="8"/>
    <x v="8"/>
    <x v="8"/>
    <x v="13"/>
  </r>
  <r>
    <x v="9437"/>
    <x v="5"/>
    <x v="1"/>
    <x v="5"/>
    <x v="0"/>
    <x v="5"/>
    <n v="16741.099999999999"/>
    <n v="301.33979999999997"/>
    <n v="2"/>
    <n v="33482.199999999997"/>
    <x v="9433"/>
    <n v="4.8099999999999996"/>
    <n v="3864"/>
    <x v="281"/>
    <x v="1"/>
    <x v="1"/>
    <x v="1"/>
    <x v="13"/>
  </r>
  <r>
    <x v="9438"/>
    <x v="6"/>
    <x v="4"/>
    <x v="6"/>
    <x v="2"/>
    <x v="1"/>
    <n v="2992.13"/>
    <n v="53.858339999999998"/>
    <n v="5"/>
    <n v="14960.65"/>
    <x v="9434"/>
    <n v="3.93"/>
    <n v="4620"/>
    <x v="66"/>
    <x v="10"/>
    <x v="10"/>
    <x v="10"/>
    <x v="2"/>
  </r>
  <r>
    <x v="9439"/>
    <x v="2"/>
    <x v="2"/>
    <x v="2"/>
    <x v="2"/>
    <x v="4"/>
    <n v="8058.2"/>
    <n v="145.04759999999999"/>
    <n v="1"/>
    <n v="8058.2"/>
    <x v="9435"/>
    <n v="3.73"/>
    <n v="2392"/>
    <x v="225"/>
    <x v="5"/>
    <x v="5"/>
    <x v="5"/>
    <x v="14"/>
  </r>
  <r>
    <x v="9440"/>
    <x v="7"/>
    <x v="0"/>
    <x v="7"/>
    <x v="2"/>
    <x v="3"/>
    <n v="6228.81"/>
    <n v="112.11857999999999"/>
    <n v="3"/>
    <n v="18686.43"/>
    <x v="9436"/>
    <n v="1.64"/>
    <n v="161"/>
    <x v="209"/>
    <x v="7"/>
    <x v="7"/>
    <x v="7"/>
    <x v="13"/>
  </r>
  <r>
    <x v="9441"/>
    <x v="0"/>
    <x v="0"/>
    <x v="0"/>
    <x v="0"/>
    <x v="1"/>
    <n v="3251.36"/>
    <n v="58.524479999999997"/>
    <n v="3"/>
    <n v="9754.08"/>
    <x v="9437"/>
    <n v="2.2799999999999998"/>
    <n v="300"/>
    <x v="208"/>
    <x v="0"/>
    <x v="0"/>
    <x v="0"/>
    <x v="26"/>
  </r>
  <r>
    <x v="9442"/>
    <x v="8"/>
    <x v="3"/>
    <x v="8"/>
    <x v="0"/>
    <x v="0"/>
    <n v="1207.68"/>
    <n v="21.738240000000001"/>
    <n v="1"/>
    <n v="1207.68"/>
    <x v="9438"/>
    <n v="3.65"/>
    <n v="261"/>
    <x v="35"/>
    <x v="5"/>
    <x v="5"/>
    <x v="5"/>
    <x v="21"/>
  </r>
  <r>
    <x v="9443"/>
    <x v="1"/>
    <x v="1"/>
    <x v="1"/>
    <x v="0"/>
    <x v="4"/>
    <n v="604.55999999999995"/>
    <n v="10.882079999999998"/>
    <n v="3"/>
    <n v="1813.68"/>
    <x v="9439"/>
    <n v="3.7"/>
    <n v="1447"/>
    <x v="210"/>
    <x v="9"/>
    <x v="9"/>
    <x v="9"/>
    <x v="0"/>
  </r>
  <r>
    <x v="9444"/>
    <x v="4"/>
    <x v="0"/>
    <x v="4"/>
    <x v="1"/>
    <x v="1"/>
    <n v="15153.94"/>
    <n v="272.77091999999999"/>
    <n v="4"/>
    <n v="60615.76"/>
    <x v="9440"/>
    <n v="4.0199999999999996"/>
    <n v="2782"/>
    <x v="317"/>
    <x v="9"/>
    <x v="9"/>
    <x v="9"/>
    <x v="11"/>
  </r>
  <r>
    <x v="9445"/>
    <x v="2"/>
    <x v="2"/>
    <x v="2"/>
    <x v="2"/>
    <x v="0"/>
    <n v="18342.29"/>
    <n v="330.16122000000001"/>
    <n v="2"/>
    <n v="36684.58"/>
    <x v="9441"/>
    <n v="4.5999999999999996"/>
    <n v="4390"/>
    <x v="60"/>
    <x v="4"/>
    <x v="4"/>
    <x v="4"/>
    <x v="9"/>
  </r>
  <r>
    <x v="9446"/>
    <x v="6"/>
    <x v="4"/>
    <x v="6"/>
    <x v="1"/>
    <x v="0"/>
    <n v="16388.669999999998"/>
    <n v="294.99605999999994"/>
    <n v="2"/>
    <n v="32777.339999999997"/>
    <x v="9442"/>
    <n v="2.4900000000000002"/>
    <n v="2816"/>
    <x v="129"/>
    <x v="7"/>
    <x v="7"/>
    <x v="7"/>
    <x v="25"/>
  </r>
  <r>
    <x v="9447"/>
    <x v="6"/>
    <x v="4"/>
    <x v="6"/>
    <x v="0"/>
    <x v="5"/>
    <n v="9828.48"/>
    <n v="176.91263999999998"/>
    <n v="2"/>
    <n v="19656.96"/>
    <x v="9443"/>
    <n v="2.78"/>
    <n v="2500"/>
    <x v="299"/>
    <x v="0"/>
    <x v="0"/>
    <x v="0"/>
    <x v="13"/>
  </r>
  <r>
    <x v="9448"/>
    <x v="3"/>
    <x v="3"/>
    <x v="3"/>
    <x v="2"/>
    <x v="4"/>
    <n v="9656.09"/>
    <n v="173.80962"/>
    <n v="4"/>
    <n v="38624.36"/>
    <x v="9444"/>
    <n v="4.7300000000000004"/>
    <n v="2266"/>
    <x v="287"/>
    <x v="6"/>
    <x v="6"/>
    <x v="6"/>
    <x v="12"/>
  </r>
  <r>
    <x v="9449"/>
    <x v="2"/>
    <x v="2"/>
    <x v="2"/>
    <x v="2"/>
    <x v="5"/>
    <n v="2058.33"/>
    <n v="37.049939999999999"/>
    <n v="5"/>
    <n v="10291.65"/>
    <x v="9445"/>
    <n v="1.02"/>
    <n v="4756"/>
    <x v="176"/>
    <x v="6"/>
    <x v="6"/>
    <x v="6"/>
    <x v="9"/>
  </r>
  <r>
    <x v="9450"/>
    <x v="5"/>
    <x v="1"/>
    <x v="5"/>
    <x v="1"/>
    <x v="3"/>
    <n v="19104.87"/>
    <n v="343.88765999999998"/>
    <n v="5"/>
    <n v="95524.35"/>
    <x v="9446"/>
    <n v="4.32"/>
    <n v="164"/>
    <x v="308"/>
    <x v="11"/>
    <x v="11"/>
    <x v="11"/>
    <x v="8"/>
  </r>
  <r>
    <x v="9451"/>
    <x v="1"/>
    <x v="1"/>
    <x v="1"/>
    <x v="1"/>
    <x v="2"/>
    <n v="4581.67"/>
    <n v="82.470059999999989"/>
    <n v="2"/>
    <n v="9163.34"/>
    <x v="9447"/>
    <n v="2.2200000000000002"/>
    <n v="1399"/>
    <x v="205"/>
    <x v="1"/>
    <x v="1"/>
    <x v="1"/>
    <x v="27"/>
  </r>
  <r>
    <x v="9452"/>
    <x v="7"/>
    <x v="0"/>
    <x v="7"/>
    <x v="2"/>
    <x v="4"/>
    <n v="655.09"/>
    <n v="11.79162"/>
    <n v="1"/>
    <n v="655.09"/>
    <x v="9448"/>
    <n v="1.06"/>
    <n v="984"/>
    <x v="183"/>
    <x v="11"/>
    <x v="11"/>
    <x v="11"/>
    <x v="14"/>
  </r>
  <r>
    <x v="9453"/>
    <x v="7"/>
    <x v="0"/>
    <x v="7"/>
    <x v="2"/>
    <x v="2"/>
    <n v="5156.29"/>
    <n v="92.813219999999987"/>
    <n v="5"/>
    <n v="25781.45"/>
    <x v="9449"/>
    <n v="3.89"/>
    <n v="634"/>
    <x v="166"/>
    <x v="0"/>
    <x v="0"/>
    <x v="0"/>
    <x v="10"/>
  </r>
  <r>
    <x v="9454"/>
    <x v="0"/>
    <x v="0"/>
    <x v="0"/>
    <x v="0"/>
    <x v="4"/>
    <n v="10990.04"/>
    <n v="197.82071999999999"/>
    <n v="3"/>
    <n v="32970.120000000003"/>
    <x v="9450"/>
    <n v="3.89"/>
    <n v="1924"/>
    <x v="102"/>
    <x v="3"/>
    <x v="3"/>
    <x v="3"/>
    <x v="26"/>
  </r>
  <r>
    <x v="9455"/>
    <x v="2"/>
    <x v="2"/>
    <x v="2"/>
    <x v="0"/>
    <x v="0"/>
    <n v="560.45000000000005"/>
    <n v="10.088100000000001"/>
    <n v="3"/>
    <n v="1681.35"/>
    <x v="9451"/>
    <n v="1.94"/>
    <n v="2436"/>
    <x v="45"/>
    <x v="0"/>
    <x v="0"/>
    <x v="0"/>
    <x v="15"/>
  </r>
  <r>
    <x v="9456"/>
    <x v="7"/>
    <x v="0"/>
    <x v="7"/>
    <x v="2"/>
    <x v="0"/>
    <n v="17630.28"/>
    <n v="317.34503999999998"/>
    <n v="3"/>
    <n v="52890.84"/>
    <x v="9452"/>
    <n v="3.22"/>
    <n v="1418"/>
    <x v="249"/>
    <x v="10"/>
    <x v="10"/>
    <x v="10"/>
    <x v="30"/>
  </r>
  <r>
    <x v="9457"/>
    <x v="0"/>
    <x v="0"/>
    <x v="0"/>
    <x v="0"/>
    <x v="1"/>
    <n v="5349.09"/>
    <n v="96.283619999999999"/>
    <n v="4"/>
    <n v="21396.36"/>
    <x v="9453"/>
    <n v="4.34"/>
    <n v="1516"/>
    <x v="82"/>
    <x v="7"/>
    <x v="7"/>
    <x v="7"/>
    <x v="4"/>
  </r>
  <r>
    <x v="9458"/>
    <x v="9"/>
    <x v="1"/>
    <x v="9"/>
    <x v="0"/>
    <x v="5"/>
    <n v="9740.3799999999992"/>
    <n v="175.32683999999998"/>
    <n v="5"/>
    <n v="48701.9"/>
    <x v="9454"/>
    <n v="2"/>
    <n v="1089"/>
    <x v="9"/>
    <x v="5"/>
    <x v="5"/>
    <x v="5"/>
    <x v="9"/>
  </r>
  <r>
    <x v="9459"/>
    <x v="8"/>
    <x v="3"/>
    <x v="8"/>
    <x v="1"/>
    <x v="0"/>
    <n v="16952.54"/>
    <n v="305.14571999999998"/>
    <n v="2"/>
    <n v="33905.08"/>
    <x v="9455"/>
    <n v="1.25"/>
    <n v="3718"/>
    <x v="298"/>
    <x v="2"/>
    <x v="2"/>
    <x v="2"/>
    <x v="0"/>
  </r>
  <r>
    <x v="9460"/>
    <x v="9"/>
    <x v="1"/>
    <x v="9"/>
    <x v="2"/>
    <x v="0"/>
    <n v="3467.31"/>
    <n v="62.411579999999994"/>
    <n v="5"/>
    <n v="17336.55"/>
    <x v="9456"/>
    <n v="2.72"/>
    <n v="2390"/>
    <x v="171"/>
    <x v="5"/>
    <x v="5"/>
    <x v="5"/>
    <x v="23"/>
  </r>
  <r>
    <x v="9461"/>
    <x v="3"/>
    <x v="3"/>
    <x v="3"/>
    <x v="1"/>
    <x v="4"/>
    <n v="1165.72"/>
    <n v="20.982959999999999"/>
    <n v="3"/>
    <n v="3497.16"/>
    <x v="9457"/>
    <n v="4.0199999999999996"/>
    <n v="2331"/>
    <x v="140"/>
    <x v="1"/>
    <x v="1"/>
    <x v="1"/>
    <x v="23"/>
  </r>
  <r>
    <x v="9462"/>
    <x v="6"/>
    <x v="4"/>
    <x v="6"/>
    <x v="0"/>
    <x v="2"/>
    <n v="9610.56"/>
    <n v="172.99007999999998"/>
    <n v="1"/>
    <n v="9610.56"/>
    <x v="9458"/>
    <n v="4.88"/>
    <n v="2821"/>
    <x v="241"/>
    <x v="9"/>
    <x v="9"/>
    <x v="9"/>
    <x v="18"/>
  </r>
  <r>
    <x v="9463"/>
    <x v="8"/>
    <x v="3"/>
    <x v="8"/>
    <x v="2"/>
    <x v="1"/>
    <n v="10499.56"/>
    <n v="188.99207999999999"/>
    <n v="5"/>
    <n v="52497.8"/>
    <x v="9459"/>
    <n v="4.79"/>
    <n v="248"/>
    <x v="278"/>
    <x v="6"/>
    <x v="6"/>
    <x v="6"/>
    <x v="1"/>
  </r>
  <r>
    <x v="9464"/>
    <x v="7"/>
    <x v="0"/>
    <x v="7"/>
    <x v="0"/>
    <x v="4"/>
    <n v="16956.900000000001"/>
    <n v="305.2242"/>
    <n v="2"/>
    <n v="33913.800000000003"/>
    <x v="9460"/>
    <n v="3.89"/>
    <n v="1634"/>
    <x v="348"/>
    <x v="9"/>
    <x v="9"/>
    <x v="9"/>
    <x v="22"/>
  </r>
  <r>
    <x v="9465"/>
    <x v="3"/>
    <x v="3"/>
    <x v="3"/>
    <x v="2"/>
    <x v="2"/>
    <n v="15381.87"/>
    <n v="276.87365999999997"/>
    <n v="2"/>
    <n v="30763.74"/>
    <x v="9461"/>
    <n v="4.5199999999999996"/>
    <n v="1394"/>
    <x v="251"/>
    <x v="4"/>
    <x v="4"/>
    <x v="4"/>
    <x v="15"/>
  </r>
  <r>
    <x v="9466"/>
    <x v="5"/>
    <x v="1"/>
    <x v="5"/>
    <x v="2"/>
    <x v="3"/>
    <n v="7840.03"/>
    <n v="141.12053999999998"/>
    <n v="2"/>
    <n v="15680.06"/>
    <x v="9462"/>
    <n v="2.17"/>
    <n v="2047"/>
    <x v="248"/>
    <x v="1"/>
    <x v="1"/>
    <x v="1"/>
    <x v="7"/>
  </r>
  <r>
    <x v="9467"/>
    <x v="3"/>
    <x v="3"/>
    <x v="3"/>
    <x v="1"/>
    <x v="0"/>
    <n v="18870.57"/>
    <n v="339.67025999999998"/>
    <n v="1"/>
    <n v="18870.57"/>
    <x v="9463"/>
    <n v="2.0499999999999998"/>
    <n v="4651"/>
    <x v="322"/>
    <x v="5"/>
    <x v="5"/>
    <x v="5"/>
    <x v="15"/>
  </r>
  <r>
    <x v="9468"/>
    <x v="5"/>
    <x v="1"/>
    <x v="5"/>
    <x v="1"/>
    <x v="5"/>
    <n v="18078.5"/>
    <n v="325.41299999999995"/>
    <n v="4"/>
    <n v="72314"/>
    <x v="9464"/>
    <n v="1.49"/>
    <n v="545"/>
    <x v="148"/>
    <x v="2"/>
    <x v="2"/>
    <x v="2"/>
    <x v="6"/>
  </r>
  <r>
    <x v="9469"/>
    <x v="4"/>
    <x v="0"/>
    <x v="4"/>
    <x v="1"/>
    <x v="1"/>
    <n v="16835.39"/>
    <n v="303.03701999999998"/>
    <n v="4"/>
    <n v="67341.56"/>
    <x v="9465"/>
    <n v="4.17"/>
    <n v="3571"/>
    <x v="296"/>
    <x v="0"/>
    <x v="0"/>
    <x v="0"/>
    <x v="17"/>
  </r>
  <r>
    <x v="9470"/>
    <x v="2"/>
    <x v="2"/>
    <x v="2"/>
    <x v="2"/>
    <x v="3"/>
    <n v="6749.07"/>
    <n v="121.48325999999999"/>
    <n v="2"/>
    <n v="13498.14"/>
    <x v="9466"/>
    <n v="2.75"/>
    <n v="1373"/>
    <x v="106"/>
    <x v="3"/>
    <x v="3"/>
    <x v="3"/>
    <x v="1"/>
  </r>
  <r>
    <x v="9471"/>
    <x v="0"/>
    <x v="0"/>
    <x v="0"/>
    <x v="0"/>
    <x v="3"/>
    <n v="18659.89"/>
    <n v="335.87801999999999"/>
    <n v="1"/>
    <n v="18659.89"/>
    <x v="9467"/>
    <n v="2.83"/>
    <n v="1867"/>
    <x v="73"/>
    <x v="4"/>
    <x v="4"/>
    <x v="4"/>
    <x v="0"/>
  </r>
  <r>
    <x v="9472"/>
    <x v="6"/>
    <x v="4"/>
    <x v="6"/>
    <x v="2"/>
    <x v="1"/>
    <n v="13028.97"/>
    <n v="234.52145999999996"/>
    <n v="1"/>
    <n v="13028.97"/>
    <x v="9468"/>
    <n v="3.63"/>
    <n v="2793"/>
    <x v="163"/>
    <x v="3"/>
    <x v="3"/>
    <x v="3"/>
    <x v="25"/>
  </r>
  <r>
    <x v="9473"/>
    <x v="9"/>
    <x v="1"/>
    <x v="9"/>
    <x v="1"/>
    <x v="1"/>
    <n v="14968.14"/>
    <n v="269.42651999999998"/>
    <n v="2"/>
    <n v="29936.28"/>
    <x v="9469"/>
    <n v="1.66"/>
    <n v="3828"/>
    <x v="48"/>
    <x v="6"/>
    <x v="6"/>
    <x v="6"/>
    <x v="27"/>
  </r>
  <r>
    <x v="9474"/>
    <x v="2"/>
    <x v="2"/>
    <x v="2"/>
    <x v="0"/>
    <x v="3"/>
    <n v="4937.7299999999996"/>
    <n v="88.879139999999992"/>
    <n v="1"/>
    <n v="4937.7299999999996"/>
    <x v="9470"/>
    <n v="3.72"/>
    <n v="4495"/>
    <x v="234"/>
    <x v="1"/>
    <x v="1"/>
    <x v="1"/>
    <x v="6"/>
  </r>
  <r>
    <x v="9475"/>
    <x v="9"/>
    <x v="1"/>
    <x v="9"/>
    <x v="1"/>
    <x v="5"/>
    <n v="14831.79"/>
    <n v="266.97221999999999"/>
    <n v="1"/>
    <n v="14831.79"/>
    <x v="3777"/>
    <n v="2.08"/>
    <n v="2410"/>
    <x v="213"/>
    <x v="3"/>
    <x v="3"/>
    <x v="3"/>
    <x v="12"/>
  </r>
  <r>
    <x v="9476"/>
    <x v="2"/>
    <x v="2"/>
    <x v="2"/>
    <x v="0"/>
    <x v="5"/>
    <n v="19071.11"/>
    <n v="343.27997999999997"/>
    <n v="2"/>
    <n v="38142.22"/>
    <x v="9471"/>
    <n v="1.39"/>
    <n v="729"/>
    <x v="305"/>
    <x v="3"/>
    <x v="3"/>
    <x v="3"/>
    <x v="19"/>
  </r>
  <r>
    <x v="9477"/>
    <x v="3"/>
    <x v="3"/>
    <x v="3"/>
    <x v="0"/>
    <x v="0"/>
    <n v="19550.3"/>
    <n v="351.90539999999999"/>
    <n v="1"/>
    <n v="19550.3"/>
    <x v="9472"/>
    <n v="4.91"/>
    <n v="2976"/>
    <x v="168"/>
    <x v="11"/>
    <x v="11"/>
    <x v="11"/>
    <x v="30"/>
  </r>
  <r>
    <x v="9478"/>
    <x v="3"/>
    <x v="3"/>
    <x v="3"/>
    <x v="0"/>
    <x v="0"/>
    <n v="2435.34"/>
    <n v="43.836120000000001"/>
    <n v="3"/>
    <n v="7306.02"/>
    <x v="9473"/>
    <n v="4.5"/>
    <n v="3814"/>
    <x v="71"/>
    <x v="3"/>
    <x v="3"/>
    <x v="3"/>
    <x v="11"/>
  </r>
  <r>
    <x v="9479"/>
    <x v="5"/>
    <x v="1"/>
    <x v="5"/>
    <x v="2"/>
    <x v="4"/>
    <n v="5284.23"/>
    <n v="95.116139999999987"/>
    <n v="1"/>
    <n v="5284.23"/>
    <x v="9474"/>
    <n v="2.59"/>
    <n v="2077"/>
    <x v="18"/>
    <x v="6"/>
    <x v="6"/>
    <x v="6"/>
    <x v="15"/>
  </r>
  <r>
    <x v="9480"/>
    <x v="9"/>
    <x v="1"/>
    <x v="9"/>
    <x v="2"/>
    <x v="3"/>
    <n v="14349.58"/>
    <n v="258.29244"/>
    <n v="5"/>
    <n v="71747.899999999994"/>
    <x v="9475"/>
    <n v="1.29"/>
    <n v="152"/>
    <x v="241"/>
    <x v="9"/>
    <x v="9"/>
    <x v="9"/>
    <x v="18"/>
  </r>
  <r>
    <x v="9481"/>
    <x v="5"/>
    <x v="1"/>
    <x v="5"/>
    <x v="0"/>
    <x v="0"/>
    <n v="11046.42"/>
    <n v="198.83555999999999"/>
    <n v="2"/>
    <n v="22092.84"/>
    <x v="9476"/>
    <n v="1.1100000000000001"/>
    <n v="4367"/>
    <x v="0"/>
    <x v="0"/>
    <x v="0"/>
    <x v="0"/>
    <x v="0"/>
  </r>
  <r>
    <x v="9482"/>
    <x v="6"/>
    <x v="4"/>
    <x v="6"/>
    <x v="0"/>
    <x v="3"/>
    <n v="14551.33"/>
    <n v="261.92393999999996"/>
    <n v="5"/>
    <n v="72756.649999999994"/>
    <x v="9477"/>
    <n v="3.94"/>
    <n v="4736"/>
    <x v="247"/>
    <x v="3"/>
    <x v="3"/>
    <x v="3"/>
    <x v="20"/>
  </r>
  <r>
    <x v="9483"/>
    <x v="0"/>
    <x v="0"/>
    <x v="0"/>
    <x v="0"/>
    <x v="1"/>
    <n v="12552.98"/>
    <n v="225.95363999999998"/>
    <n v="5"/>
    <n v="62764.9"/>
    <x v="9478"/>
    <n v="4.74"/>
    <n v="1141"/>
    <x v="67"/>
    <x v="11"/>
    <x v="11"/>
    <x v="11"/>
    <x v="25"/>
  </r>
  <r>
    <x v="9484"/>
    <x v="7"/>
    <x v="0"/>
    <x v="7"/>
    <x v="1"/>
    <x v="0"/>
    <n v="5100.1099999999997"/>
    <n v="91.801979999999986"/>
    <n v="5"/>
    <n v="25500.55"/>
    <x v="9479"/>
    <n v="4.7300000000000004"/>
    <n v="4186"/>
    <x v="20"/>
    <x v="1"/>
    <x v="1"/>
    <x v="1"/>
    <x v="5"/>
  </r>
  <r>
    <x v="9485"/>
    <x v="5"/>
    <x v="1"/>
    <x v="5"/>
    <x v="2"/>
    <x v="0"/>
    <n v="9445.32"/>
    <n v="170.01575999999997"/>
    <n v="5"/>
    <n v="47226.6"/>
    <x v="9480"/>
    <n v="1.1299999999999999"/>
    <n v="132"/>
    <x v="337"/>
    <x v="9"/>
    <x v="9"/>
    <x v="9"/>
    <x v="17"/>
  </r>
  <r>
    <x v="9486"/>
    <x v="4"/>
    <x v="0"/>
    <x v="4"/>
    <x v="2"/>
    <x v="5"/>
    <n v="2477.08"/>
    <n v="44.587439999999994"/>
    <n v="2"/>
    <n v="4954.16"/>
    <x v="9481"/>
    <n v="4.7699999999999996"/>
    <n v="3913"/>
    <x v="56"/>
    <x v="10"/>
    <x v="10"/>
    <x v="10"/>
    <x v="23"/>
  </r>
  <r>
    <x v="9487"/>
    <x v="6"/>
    <x v="4"/>
    <x v="6"/>
    <x v="1"/>
    <x v="5"/>
    <n v="14381.06"/>
    <n v="258.85907999999995"/>
    <n v="2"/>
    <n v="28762.12"/>
    <x v="9482"/>
    <n v="4.78"/>
    <n v="3356"/>
    <x v="115"/>
    <x v="2"/>
    <x v="2"/>
    <x v="2"/>
    <x v="7"/>
  </r>
  <r>
    <x v="9488"/>
    <x v="1"/>
    <x v="1"/>
    <x v="1"/>
    <x v="1"/>
    <x v="0"/>
    <n v="11327.19"/>
    <n v="203.88942"/>
    <n v="1"/>
    <n v="11327.19"/>
    <x v="9483"/>
    <n v="3.49"/>
    <n v="4606"/>
    <x v="63"/>
    <x v="9"/>
    <x v="9"/>
    <x v="9"/>
    <x v="6"/>
  </r>
  <r>
    <x v="9489"/>
    <x v="2"/>
    <x v="2"/>
    <x v="2"/>
    <x v="1"/>
    <x v="0"/>
    <n v="1564.85"/>
    <n v="28.167299999999997"/>
    <n v="3"/>
    <n v="4694.55"/>
    <x v="9484"/>
    <n v="3.87"/>
    <n v="2455"/>
    <x v="30"/>
    <x v="5"/>
    <x v="5"/>
    <x v="5"/>
    <x v="17"/>
  </r>
  <r>
    <x v="9490"/>
    <x v="2"/>
    <x v="2"/>
    <x v="2"/>
    <x v="1"/>
    <x v="1"/>
    <n v="7837.05"/>
    <n v="141.0669"/>
    <n v="5"/>
    <n v="39185.25"/>
    <x v="9485"/>
    <n v="1.02"/>
    <n v="3915"/>
    <x v="136"/>
    <x v="0"/>
    <x v="0"/>
    <x v="0"/>
    <x v="30"/>
  </r>
  <r>
    <x v="9491"/>
    <x v="2"/>
    <x v="2"/>
    <x v="2"/>
    <x v="0"/>
    <x v="0"/>
    <n v="7497.77"/>
    <n v="134.95985999999999"/>
    <n v="5"/>
    <n v="37488.85"/>
    <x v="9486"/>
    <n v="4.0199999999999996"/>
    <n v="3966"/>
    <x v="21"/>
    <x v="6"/>
    <x v="6"/>
    <x v="6"/>
    <x v="5"/>
  </r>
  <r>
    <x v="9492"/>
    <x v="9"/>
    <x v="1"/>
    <x v="9"/>
    <x v="0"/>
    <x v="0"/>
    <n v="17409.759999999998"/>
    <n v="313.37567999999993"/>
    <n v="4"/>
    <n v="69639.039999999994"/>
    <x v="9487"/>
    <n v="2.19"/>
    <n v="2421"/>
    <x v="232"/>
    <x v="6"/>
    <x v="6"/>
    <x v="6"/>
    <x v="25"/>
  </r>
  <r>
    <x v="9493"/>
    <x v="2"/>
    <x v="2"/>
    <x v="2"/>
    <x v="1"/>
    <x v="4"/>
    <n v="11883.65"/>
    <n v="213.90569999999997"/>
    <n v="2"/>
    <n v="23767.3"/>
    <x v="9488"/>
    <n v="2.17"/>
    <n v="4370"/>
    <x v="322"/>
    <x v="5"/>
    <x v="5"/>
    <x v="5"/>
    <x v="15"/>
  </r>
  <r>
    <x v="9494"/>
    <x v="6"/>
    <x v="4"/>
    <x v="6"/>
    <x v="2"/>
    <x v="0"/>
    <n v="10362.209999999999"/>
    <n v="186.51977999999997"/>
    <n v="4"/>
    <n v="41448.839999999997"/>
    <x v="9489"/>
    <n v="1.83"/>
    <n v="856"/>
    <x v="114"/>
    <x v="3"/>
    <x v="3"/>
    <x v="3"/>
    <x v="28"/>
  </r>
  <r>
    <x v="9495"/>
    <x v="3"/>
    <x v="3"/>
    <x v="3"/>
    <x v="2"/>
    <x v="0"/>
    <n v="4810.3599999999997"/>
    <n v="86.586479999999995"/>
    <n v="1"/>
    <n v="4810.3599999999997"/>
    <x v="9490"/>
    <n v="4.51"/>
    <n v="1059"/>
    <x v="320"/>
    <x v="10"/>
    <x v="10"/>
    <x v="10"/>
    <x v="5"/>
  </r>
  <r>
    <x v="9496"/>
    <x v="1"/>
    <x v="1"/>
    <x v="1"/>
    <x v="0"/>
    <x v="0"/>
    <n v="14866.84"/>
    <n v="267.60311999999999"/>
    <n v="2"/>
    <n v="29733.68"/>
    <x v="9491"/>
    <n v="3.64"/>
    <n v="4244"/>
    <x v="142"/>
    <x v="8"/>
    <x v="8"/>
    <x v="8"/>
    <x v="30"/>
  </r>
  <r>
    <x v="9497"/>
    <x v="0"/>
    <x v="0"/>
    <x v="0"/>
    <x v="2"/>
    <x v="3"/>
    <n v="9398.85"/>
    <n v="169.17929999999998"/>
    <n v="2"/>
    <n v="18797.7"/>
    <x v="9492"/>
    <n v="2.48"/>
    <n v="2987"/>
    <x v="330"/>
    <x v="2"/>
    <x v="2"/>
    <x v="2"/>
    <x v="18"/>
  </r>
  <r>
    <x v="9498"/>
    <x v="5"/>
    <x v="1"/>
    <x v="5"/>
    <x v="1"/>
    <x v="1"/>
    <n v="14831.47"/>
    <n v="266.96645999999998"/>
    <n v="5"/>
    <n v="74157.350000000006"/>
    <x v="9493"/>
    <n v="3.58"/>
    <n v="272"/>
    <x v="311"/>
    <x v="5"/>
    <x v="5"/>
    <x v="5"/>
    <x v="25"/>
  </r>
  <r>
    <x v="9499"/>
    <x v="3"/>
    <x v="3"/>
    <x v="3"/>
    <x v="1"/>
    <x v="4"/>
    <n v="6607.18"/>
    <n v="118.92923999999999"/>
    <n v="2"/>
    <n v="13214.36"/>
    <x v="9494"/>
    <n v="2.2999999999999998"/>
    <n v="2036"/>
    <x v="20"/>
    <x v="1"/>
    <x v="1"/>
    <x v="1"/>
    <x v="5"/>
  </r>
  <r>
    <x v="9500"/>
    <x v="2"/>
    <x v="2"/>
    <x v="2"/>
    <x v="1"/>
    <x v="1"/>
    <n v="12153.04"/>
    <n v="218.75471999999999"/>
    <n v="3"/>
    <n v="36459.120000000003"/>
    <x v="9495"/>
    <n v="3.62"/>
    <n v="2723"/>
    <x v="246"/>
    <x v="10"/>
    <x v="10"/>
    <x v="10"/>
    <x v="12"/>
  </r>
  <r>
    <x v="9501"/>
    <x v="3"/>
    <x v="3"/>
    <x v="3"/>
    <x v="1"/>
    <x v="5"/>
    <n v="12115.71"/>
    <n v="218.08277999999996"/>
    <n v="4"/>
    <n v="48462.84"/>
    <x v="9496"/>
    <n v="3.64"/>
    <n v="1677"/>
    <x v="30"/>
    <x v="5"/>
    <x v="5"/>
    <x v="5"/>
    <x v="17"/>
  </r>
  <r>
    <x v="9502"/>
    <x v="9"/>
    <x v="1"/>
    <x v="9"/>
    <x v="0"/>
    <x v="1"/>
    <n v="2178.19"/>
    <n v="39.207419999999999"/>
    <n v="1"/>
    <n v="2178.19"/>
    <x v="9497"/>
    <n v="1.81"/>
    <n v="3016"/>
    <x v="204"/>
    <x v="11"/>
    <x v="11"/>
    <x v="11"/>
    <x v="18"/>
  </r>
  <r>
    <x v="9503"/>
    <x v="0"/>
    <x v="0"/>
    <x v="0"/>
    <x v="0"/>
    <x v="2"/>
    <n v="17070.71"/>
    <n v="307.27277999999995"/>
    <n v="1"/>
    <n v="17070.71"/>
    <x v="9498"/>
    <n v="1.53"/>
    <n v="1283"/>
    <x v="7"/>
    <x v="6"/>
    <x v="6"/>
    <x v="6"/>
    <x v="7"/>
  </r>
  <r>
    <x v="9504"/>
    <x v="1"/>
    <x v="1"/>
    <x v="1"/>
    <x v="2"/>
    <x v="1"/>
    <n v="19520.48"/>
    <n v="351.36863999999997"/>
    <n v="2"/>
    <n v="39040.959999999999"/>
    <x v="9499"/>
    <n v="4.59"/>
    <n v="1513"/>
    <x v="208"/>
    <x v="0"/>
    <x v="0"/>
    <x v="0"/>
    <x v="26"/>
  </r>
  <r>
    <x v="9505"/>
    <x v="6"/>
    <x v="4"/>
    <x v="6"/>
    <x v="2"/>
    <x v="4"/>
    <n v="12498.86"/>
    <n v="224.97948"/>
    <n v="3"/>
    <n v="37496.58"/>
    <x v="9500"/>
    <n v="1.79"/>
    <n v="2024"/>
    <x v="157"/>
    <x v="7"/>
    <x v="7"/>
    <x v="7"/>
    <x v="9"/>
  </r>
  <r>
    <x v="9506"/>
    <x v="3"/>
    <x v="3"/>
    <x v="3"/>
    <x v="0"/>
    <x v="0"/>
    <n v="2794.38"/>
    <n v="50.298839999999998"/>
    <n v="2"/>
    <n v="5588.76"/>
    <x v="9501"/>
    <n v="4.21"/>
    <n v="1307"/>
    <x v="38"/>
    <x v="10"/>
    <x v="10"/>
    <x v="10"/>
    <x v="15"/>
  </r>
  <r>
    <x v="9507"/>
    <x v="0"/>
    <x v="0"/>
    <x v="0"/>
    <x v="2"/>
    <x v="2"/>
    <n v="4994.38"/>
    <n v="89.898839999999993"/>
    <n v="4"/>
    <n v="19977.52"/>
    <x v="9502"/>
    <n v="4.25"/>
    <n v="1409"/>
    <x v="241"/>
    <x v="9"/>
    <x v="9"/>
    <x v="9"/>
    <x v="18"/>
  </r>
  <r>
    <x v="9508"/>
    <x v="2"/>
    <x v="2"/>
    <x v="2"/>
    <x v="0"/>
    <x v="1"/>
    <n v="10019.17"/>
    <n v="180.34505999999999"/>
    <n v="4"/>
    <n v="40076.68"/>
    <x v="9503"/>
    <n v="1.86"/>
    <n v="356"/>
    <x v="17"/>
    <x v="9"/>
    <x v="9"/>
    <x v="9"/>
    <x v="14"/>
  </r>
  <r>
    <x v="9509"/>
    <x v="1"/>
    <x v="1"/>
    <x v="1"/>
    <x v="2"/>
    <x v="4"/>
    <n v="5684.69"/>
    <n v="102.32441999999999"/>
    <n v="4"/>
    <n v="22738.76"/>
    <x v="9504"/>
    <n v="4.07"/>
    <n v="930"/>
    <x v="75"/>
    <x v="1"/>
    <x v="1"/>
    <x v="1"/>
    <x v="17"/>
  </r>
  <r>
    <x v="9510"/>
    <x v="9"/>
    <x v="1"/>
    <x v="9"/>
    <x v="0"/>
    <x v="5"/>
    <n v="218.74"/>
    <n v="3.9373199999999997"/>
    <n v="2"/>
    <n v="437.48"/>
    <x v="9505"/>
    <n v="2.46"/>
    <n v="1622"/>
    <x v="48"/>
    <x v="6"/>
    <x v="6"/>
    <x v="6"/>
    <x v="27"/>
  </r>
  <r>
    <x v="9511"/>
    <x v="6"/>
    <x v="4"/>
    <x v="6"/>
    <x v="1"/>
    <x v="4"/>
    <n v="5321.3"/>
    <n v="95.7834"/>
    <n v="1"/>
    <n v="5321.3"/>
    <x v="9506"/>
    <n v="3.45"/>
    <n v="4830"/>
    <x v="57"/>
    <x v="2"/>
    <x v="2"/>
    <x v="2"/>
    <x v="21"/>
  </r>
  <r>
    <x v="9512"/>
    <x v="3"/>
    <x v="3"/>
    <x v="3"/>
    <x v="0"/>
    <x v="0"/>
    <n v="19215.93"/>
    <n v="345.88673999999997"/>
    <n v="4"/>
    <n v="76863.72"/>
    <x v="9507"/>
    <n v="2.76"/>
    <n v="2744"/>
    <x v="173"/>
    <x v="5"/>
    <x v="5"/>
    <x v="5"/>
    <x v="3"/>
  </r>
  <r>
    <x v="9513"/>
    <x v="2"/>
    <x v="2"/>
    <x v="2"/>
    <x v="2"/>
    <x v="4"/>
    <n v="10797.8"/>
    <n v="194.36039999999997"/>
    <n v="2"/>
    <n v="21595.599999999999"/>
    <x v="9508"/>
    <n v="3.37"/>
    <n v="567"/>
    <x v="198"/>
    <x v="9"/>
    <x v="9"/>
    <x v="9"/>
    <x v="3"/>
  </r>
  <r>
    <x v="9514"/>
    <x v="9"/>
    <x v="1"/>
    <x v="9"/>
    <x v="1"/>
    <x v="4"/>
    <n v="5406.58"/>
    <n v="97.318439999999995"/>
    <n v="1"/>
    <n v="5406.58"/>
    <x v="9509"/>
    <n v="1.63"/>
    <n v="2174"/>
    <x v="184"/>
    <x v="10"/>
    <x v="10"/>
    <x v="10"/>
    <x v="10"/>
  </r>
  <r>
    <x v="9515"/>
    <x v="0"/>
    <x v="0"/>
    <x v="0"/>
    <x v="0"/>
    <x v="5"/>
    <n v="1725.89"/>
    <n v="31.066019999999998"/>
    <n v="5"/>
    <n v="8629.4500000000007"/>
    <x v="9510"/>
    <n v="4.8099999999999996"/>
    <n v="4522"/>
    <x v="153"/>
    <x v="10"/>
    <x v="10"/>
    <x v="10"/>
    <x v="13"/>
  </r>
  <r>
    <x v="9516"/>
    <x v="6"/>
    <x v="4"/>
    <x v="6"/>
    <x v="2"/>
    <x v="1"/>
    <n v="13599.76"/>
    <n v="244.79567999999998"/>
    <n v="5"/>
    <n v="67998.8"/>
    <x v="9511"/>
    <n v="1.79"/>
    <n v="2713"/>
    <x v="206"/>
    <x v="6"/>
    <x v="6"/>
    <x v="6"/>
    <x v="3"/>
  </r>
  <r>
    <x v="9517"/>
    <x v="6"/>
    <x v="4"/>
    <x v="6"/>
    <x v="1"/>
    <x v="1"/>
    <n v="5688.29"/>
    <n v="102.38921999999999"/>
    <n v="2"/>
    <n v="11376.58"/>
    <x v="9512"/>
    <n v="3.92"/>
    <n v="685"/>
    <x v="156"/>
    <x v="10"/>
    <x v="10"/>
    <x v="10"/>
    <x v="8"/>
  </r>
  <r>
    <x v="9518"/>
    <x v="2"/>
    <x v="2"/>
    <x v="2"/>
    <x v="0"/>
    <x v="2"/>
    <n v="243.68"/>
    <n v="4.3862399999999999"/>
    <n v="2"/>
    <n v="487.36"/>
    <x v="9513"/>
    <n v="1.91"/>
    <n v="3042"/>
    <x v="296"/>
    <x v="0"/>
    <x v="0"/>
    <x v="0"/>
    <x v="17"/>
  </r>
  <r>
    <x v="9519"/>
    <x v="6"/>
    <x v="4"/>
    <x v="6"/>
    <x v="1"/>
    <x v="0"/>
    <n v="17692.8"/>
    <n v="318.47039999999998"/>
    <n v="5"/>
    <n v="88464"/>
    <x v="9514"/>
    <n v="2.68"/>
    <n v="4688"/>
    <x v="49"/>
    <x v="9"/>
    <x v="9"/>
    <x v="9"/>
    <x v="19"/>
  </r>
  <r>
    <x v="9520"/>
    <x v="5"/>
    <x v="1"/>
    <x v="5"/>
    <x v="2"/>
    <x v="3"/>
    <n v="11894.85"/>
    <n v="214.10729999999998"/>
    <n v="2"/>
    <n v="23789.7"/>
    <x v="9515"/>
    <n v="2.54"/>
    <n v="2190"/>
    <x v="211"/>
    <x v="2"/>
    <x v="2"/>
    <x v="2"/>
    <x v="14"/>
  </r>
  <r>
    <x v="9521"/>
    <x v="2"/>
    <x v="2"/>
    <x v="2"/>
    <x v="2"/>
    <x v="5"/>
    <n v="9327.14"/>
    <n v="167.88851999999997"/>
    <n v="2"/>
    <n v="18654.28"/>
    <x v="9516"/>
    <n v="4.84"/>
    <n v="910"/>
    <x v="156"/>
    <x v="10"/>
    <x v="10"/>
    <x v="10"/>
    <x v="8"/>
  </r>
  <r>
    <x v="9522"/>
    <x v="0"/>
    <x v="0"/>
    <x v="0"/>
    <x v="0"/>
    <x v="4"/>
    <n v="15666.73"/>
    <n v="282.00113999999996"/>
    <n v="5"/>
    <n v="78333.649999999994"/>
    <x v="9517"/>
    <n v="1.28"/>
    <n v="371"/>
    <x v="133"/>
    <x v="10"/>
    <x v="10"/>
    <x v="10"/>
    <x v="29"/>
  </r>
  <r>
    <x v="9523"/>
    <x v="7"/>
    <x v="0"/>
    <x v="7"/>
    <x v="1"/>
    <x v="4"/>
    <n v="18130.099999999999"/>
    <n v="326.34179999999992"/>
    <n v="4"/>
    <n v="72520.399999999994"/>
    <x v="9518"/>
    <n v="2.58"/>
    <n v="3708"/>
    <x v="223"/>
    <x v="2"/>
    <x v="2"/>
    <x v="2"/>
    <x v="16"/>
  </r>
  <r>
    <x v="9524"/>
    <x v="6"/>
    <x v="4"/>
    <x v="6"/>
    <x v="2"/>
    <x v="2"/>
    <n v="12634.11"/>
    <n v="227.41397999999998"/>
    <n v="1"/>
    <n v="12634.11"/>
    <x v="9519"/>
    <n v="2.6"/>
    <n v="2613"/>
    <x v="53"/>
    <x v="4"/>
    <x v="4"/>
    <x v="4"/>
    <x v="21"/>
  </r>
  <r>
    <x v="9525"/>
    <x v="4"/>
    <x v="0"/>
    <x v="4"/>
    <x v="1"/>
    <x v="1"/>
    <n v="11076.46"/>
    <n v="199.37627999999998"/>
    <n v="2"/>
    <n v="22152.92"/>
    <x v="9520"/>
    <n v="3.72"/>
    <n v="367"/>
    <x v="71"/>
    <x v="3"/>
    <x v="3"/>
    <x v="3"/>
    <x v="11"/>
  </r>
  <r>
    <x v="9526"/>
    <x v="8"/>
    <x v="3"/>
    <x v="8"/>
    <x v="2"/>
    <x v="5"/>
    <n v="14721.07"/>
    <n v="264.97925999999995"/>
    <n v="3"/>
    <n v="44163.21"/>
    <x v="9521"/>
    <n v="3.67"/>
    <n v="3329"/>
    <x v="132"/>
    <x v="6"/>
    <x v="6"/>
    <x v="6"/>
    <x v="8"/>
  </r>
  <r>
    <x v="9527"/>
    <x v="7"/>
    <x v="0"/>
    <x v="7"/>
    <x v="2"/>
    <x v="5"/>
    <n v="3739.64"/>
    <n v="67.313519999999997"/>
    <n v="3"/>
    <n v="11218.92"/>
    <x v="9522"/>
    <n v="1.21"/>
    <n v="1638"/>
    <x v="309"/>
    <x v="1"/>
    <x v="1"/>
    <x v="1"/>
    <x v="24"/>
  </r>
  <r>
    <x v="9528"/>
    <x v="7"/>
    <x v="0"/>
    <x v="7"/>
    <x v="0"/>
    <x v="3"/>
    <n v="14297.57"/>
    <n v="257.35625999999996"/>
    <n v="3"/>
    <n v="42892.71"/>
    <x v="9523"/>
    <n v="3.21"/>
    <n v="1600"/>
    <x v="93"/>
    <x v="7"/>
    <x v="7"/>
    <x v="7"/>
    <x v="26"/>
  </r>
  <r>
    <x v="9529"/>
    <x v="9"/>
    <x v="1"/>
    <x v="9"/>
    <x v="2"/>
    <x v="5"/>
    <n v="12114.14"/>
    <n v="218.05451999999997"/>
    <n v="1"/>
    <n v="12114.14"/>
    <x v="9524"/>
    <n v="1.62"/>
    <n v="4662"/>
    <x v="5"/>
    <x v="5"/>
    <x v="5"/>
    <x v="5"/>
    <x v="5"/>
  </r>
  <r>
    <x v="9530"/>
    <x v="6"/>
    <x v="4"/>
    <x v="6"/>
    <x v="1"/>
    <x v="5"/>
    <n v="10482.27"/>
    <n v="188.68086"/>
    <n v="3"/>
    <n v="31446.81"/>
    <x v="9525"/>
    <n v="4.17"/>
    <n v="2022"/>
    <x v="76"/>
    <x v="8"/>
    <x v="8"/>
    <x v="8"/>
    <x v="14"/>
  </r>
  <r>
    <x v="9531"/>
    <x v="3"/>
    <x v="3"/>
    <x v="3"/>
    <x v="2"/>
    <x v="5"/>
    <n v="2505.06"/>
    <n v="45.091079999999998"/>
    <n v="3"/>
    <n v="7515.18"/>
    <x v="9526"/>
    <n v="3.49"/>
    <n v="1586"/>
    <x v="215"/>
    <x v="6"/>
    <x v="6"/>
    <x v="6"/>
    <x v="11"/>
  </r>
  <r>
    <x v="9532"/>
    <x v="2"/>
    <x v="2"/>
    <x v="2"/>
    <x v="2"/>
    <x v="1"/>
    <n v="977.62"/>
    <n v="17.597159999999999"/>
    <n v="4"/>
    <n v="3910.48"/>
    <x v="9527"/>
    <n v="1.46"/>
    <n v="4952"/>
    <x v="354"/>
    <x v="6"/>
    <x v="6"/>
    <x v="6"/>
    <x v="16"/>
  </r>
  <r>
    <x v="9533"/>
    <x v="5"/>
    <x v="1"/>
    <x v="5"/>
    <x v="2"/>
    <x v="1"/>
    <n v="14780.57"/>
    <n v="266.05025999999998"/>
    <n v="2"/>
    <n v="29561.14"/>
    <x v="9528"/>
    <n v="1.56"/>
    <n v="3072"/>
    <x v="264"/>
    <x v="1"/>
    <x v="1"/>
    <x v="1"/>
    <x v="9"/>
  </r>
  <r>
    <x v="9534"/>
    <x v="1"/>
    <x v="1"/>
    <x v="1"/>
    <x v="0"/>
    <x v="2"/>
    <n v="2441.36"/>
    <n v="43.944479999999999"/>
    <n v="4"/>
    <n v="9765.44"/>
    <x v="9529"/>
    <n v="1.93"/>
    <n v="1010"/>
    <x v="114"/>
    <x v="3"/>
    <x v="3"/>
    <x v="3"/>
    <x v="28"/>
  </r>
  <r>
    <x v="9535"/>
    <x v="9"/>
    <x v="1"/>
    <x v="9"/>
    <x v="1"/>
    <x v="1"/>
    <n v="9271.3700000000008"/>
    <n v="166.88466"/>
    <n v="3"/>
    <n v="27814.11"/>
    <x v="9530"/>
    <n v="1.17"/>
    <n v="3852"/>
    <x v="167"/>
    <x v="8"/>
    <x v="8"/>
    <x v="8"/>
    <x v="21"/>
  </r>
  <r>
    <x v="9536"/>
    <x v="4"/>
    <x v="0"/>
    <x v="4"/>
    <x v="2"/>
    <x v="1"/>
    <n v="14899.34"/>
    <n v="268.18811999999997"/>
    <n v="1"/>
    <n v="14899.34"/>
    <x v="9531"/>
    <n v="1.85"/>
    <n v="700"/>
    <x v="153"/>
    <x v="10"/>
    <x v="10"/>
    <x v="10"/>
    <x v="13"/>
  </r>
  <r>
    <x v="9537"/>
    <x v="0"/>
    <x v="0"/>
    <x v="0"/>
    <x v="0"/>
    <x v="4"/>
    <n v="13269.41"/>
    <n v="238.84937999999997"/>
    <n v="5"/>
    <n v="66347.05"/>
    <x v="9532"/>
    <n v="4.03"/>
    <n v="2033"/>
    <x v="26"/>
    <x v="2"/>
    <x v="2"/>
    <x v="2"/>
    <x v="9"/>
  </r>
  <r>
    <x v="9538"/>
    <x v="9"/>
    <x v="1"/>
    <x v="9"/>
    <x v="1"/>
    <x v="1"/>
    <n v="6171.91"/>
    <n v="111.09437999999999"/>
    <n v="2"/>
    <n v="12343.82"/>
    <x v="9533"/>
    <n v="3.71"/>
    <n v="4037"/>
    <x v="289"/>
    <x v="3"/>
    <x v="3"/>
    <x v="3"/>
    <x v="23"/>
  </r>
  <r>
    <x v="9539"/>
    <x v="3"/>
    <x v="3"/>
    <x v="3"/>
    <x v="0"/>
    <x v="4"/>
    <n v="9596.61"/>
    <n v="172.73898"/>
    <n v="3"/>
    <n v="28789.83"/>
    <x v="9534"/>
    <n v="4.17"/>
    <n v="681"/>
    <x v="98"/>
    <x v="8"/>
    <x v="8"/>
    <x v="8"/>
    <x v="19"/>
  </r>
  <r>
    <x v="9540"/>
    <x v="1"/>
    <x v="1"/>
    <x v="1"/>
    <x v="1"/>
    <x v="2"/>
    <n v="8387.7000000000007"/>
    <n v="150.9786"/>
    <n v="3"/>
    <n v="25163.1"/>
    <x v="9535"/>
    <n v="1.43"/>
    <n v="2937"/>
    <x v="290"/>
    <x v="3"/>
    <x v="3"/>
    <x v="3"/>
    <x v="16"/>
  </r>
  <r>
    <x v="9541"/>
    <x v="3"/>
    <x v="3"/>
    <x v="3"/>
    <x v="2"/>
    <x v="5"/>
    <n v="16429.89"/>
    <n v="295.73801999999995"/>
    <n v="5"/>
    <n v="82149.45"/>
    <x v="9536"/>
    <n v="2"/>
    <n v="4204"/>
    <x v="44"/>
    <x v="3"/>
    <x v="3"/>
    <x v="3"/>
    <x v="15"/>
  </r>
  <r>
    <x v="9542"/>
    <x v="1"/>
    <x v="1"/>
    <x v="1"/>
    <x v="2"/>
    <x v="4"/>
    <n v="6275.42"/>
    <n v="112.95755999999999"/>
    <n v="1"/>
    <n v="6275.42"/>
    <x v="9537"/>
    <n v="4"/>
    <n v="4320"/>
    <x v="307"/>
    <x v="2"/>
    <x v="2"/>
    <x v="2"/>
    <x v="10"/>
  </r>
  <r>
    <x v="9543"/>
    <x v="0"/>
    <x v="0"/>
    <x v="0"/>
    <x v="2"/>
    <x v="2"/>
    <n v="8667.9"/>
    <n v="156.02219999999997"/>
    <n v="1"/>
    <n v="8667.9"/>
    <x v="9538"/>
    <n v="4.3600000000000003"/>
    <n v="2714"/>
    <x v="179"/>
    <x v="6"/>
    <x v="6"/>
    <x v="6"/>
    <x v="18"/>
  </r>
  <r>
    <x v="9544"/>
    <x v="4"/>
    <x v="0"/>
    <x v="4"/>
    <x v="0"/>
    <x v="3"/>
    <n v="6712.17"/>
    <n v="120.81905999999999"/>
    <n v="2"/>
    <n v="13424.34"/>
    <x v="9539"/>
    <n v="4.3899999999999997"/>
    <n v="329"/>
    <x v="338"/>
    <x v="6"/>
    <x v="6"/>
    <x v="6"/>
    <x v="2"/>
  </r>
  <r>
    <x v="9545"/>
    <x v="5"/>
    <x v="1"/>
    <x v="5"/>
    <x v="1"/>
    <x v="3"/>
    <n v="6799.69"/>
    <n v="122.39441999999998"/>
    <n v="4"/>
    <n v="27198.76"/>
    <x v="9540"/>
    <n v="4.63"/>
    <n v="2808"/>
    <x v="22"/>
    <x v="8"/>
    <x v="8"/>
    <x v="8"/>
    <x v="17"/>
  </r>
  <r>
    <x v="9546"/>
    <x v="0"/>
    <x v="0"/>
    <x v="0"/>
    <x v="0"/>
    <x v="5"/>
    <n v="16632.02"/>
    <n v="299.37635999999998"/>
    <n v="2"/>
    <n v="33264.04"/>
    <x v="9541"/>
    <n v="2.3199999999999998"/>
    <n v="4692"/>
    <x v="208"/>
    <x v="0"/>
    <x v="0"/>
    <x v="0"/>
    <x v="26"/>
  </r>
  <r>
    <x v="9547"/>
    <x v="1"/>
    <x v="1"/>
    <x v="1"/>
    <x v="0"/>
    <x v="0"/>
    <n v="11932.67"/>
    <n v="214.78805999999997"/>
    <n v="2"/>
    <n v="23865.34"/>
    <x v="9542"/>
    <n v="3.81"/>
    <n v="4790"/>
    <x v="290"/>
    <x v="3"/>
    <x v="3"/>
    <x v="3"/>
    <x v="16"/>
  </r>
  <r>
    <x v="9548"/>
    <x v="6"/>
    <x v="4"/>
    <x v="6"/>
    <x v="1"/>
    <x v="5"/>
    <n v="2656.18"/>
    <n v="47.811239999999991"/>
    <n v="4"/>
    <n v="10624.72"/>
    <x v="9543"/>
    <n v="3.73"/>
    <n v="2518"/>
    <x v="297"/>
    <x v="7"/>
    <x v="7"/>
    <x v="7"/>
    <x v="0"/>
  </r>
  <r>
    <x v="9549"/>
    <x v="0"/>
    <x v="0"/>
    <x v="0"/>
    <x v="2"/>
    <x v="4"/>
    <n v="2910.59"/>
    <n v="52.390619999999998"/>
    <n v="1"/>
    <n v="2910.59"/>
    <x v="9544"/>
    <n v="1.99"/>
    <n v="3951"/>
    <x v="32"/>
    <x v="7"/>
    <x v="7"/>
    <x v="7"/>
    <x v="18"/>
  </r>
  <r>
    <x v="9550"/>
    <x v="9"/>
    <x v="1"/>
    <x v="9"/>
    <x v="0"/>
    <x v="0"/>
    <n v="2519.89"/>
    <n v="45.358019999999996"/>
    <n v="1"/>
    <n v="2519.89"/>
    <x v="9545"/>
    <n v="3.5"/>
    <n v="207"/>
    <x v="118"/>
    <x v="7"/>
    <x v="7"/>
    <x v="7"/>
    <x v="10"/>
  </r>
  <r>
    <x v="9551"/>
    <x v="7"/>
    <x v="0"/>
    <x v="7"/>
    <x v="0"/>
    <x v="5"/>
    <n v="10267.41"/>
    <n v="184.81338"/>
    <n v="1"/>
    <n v="10267.41"/>
    <x v="9546"/>
    <n v="2.0099999999999998"/>
    <n v="3508"/>
    <x v="278"/>
    <x v="6"/>
    <x v="6"/>
    <x v="6"/>
    <x v="1"/>
  </r>
  <r>
    <x v="9552"/>
    <x v="6"/>
    <x v="4"/>
    <x v="6"/>
    <x v="0"/>
    <x v="5"/>
    <n v="15439.86"/>
    <n v="277.91748000000001"/>
    <n v="5"/>
    <n v="77199.3"/>
    <x v="9547"/>
    <n v="1.04"/>
    <n v="1279"/>
    <x v="162"/>
    <x v="0"/>
    <x v="0"/>
    <x v="0"/>
    <x v="14"/>
  </r>
  <r>
    <x v="9553"/>
    <x v="9"/>
    <x v="1"/>
    <x v="9"/>
    <x v="1"/>
    <x v="4"/>
    <n v="13740"/>
    <n v="247.32"/>
    <n v="5"/>
    <n v="68700"/>
    <x v="9548"/>
    <n v="2.91"/>
    <n v="109"/>
    <x v="17"/>
    <x v="9"/>
    <x v="9"/>
    <x v="9"/>
    <x v="14"/>
  </r>
  <r>
    <x v="9554"/>
    <x v="7"/>
    <x v="0"/>
    <x v="7"/>
    <x v="1"/>
    <x v="1"/>
    <n v="6030.72"/>
    <n v="108.55296"/>
    <n v="1"/>
    <n v="6030.72"/>
    <x v="9549"/>
    <n v="3.38"/>
    <n v="4976"/>
    <x v="326"/>
    <x v="10"/>
    <x v="10"/>
    <x v="10"/>
    <x v="7"/>
  </r>
  <r>
    <x v="9555"/>
    <x v="3"/>
    <x v="3"/>
    <x v="3"/>
    <x v="1"/>
    <x v="4"/>
    <n v="11428.39"/>
    <n v="205.71101999999996"/>
    <n v="3"/>
    <n v="34285.17"/>
    <x v="9550"/>
    <n v="4.3099999999999996"/>
    <n v="2778"/>
    <x v="83"/>
    <x v="8"/>
    <x v="8"/>
    <x v="8"/>
    <x v="28"/>
  </r>
  <r>
    <x v="9556"/>
    <x v="6"/>
    <x v="4"/>
    <x v="6"/>
    <x v="1"/>
    <x v="1"/>
    <n v="16228.57"/>
    <n v="292.11425999999994"/>
    <n v="4"/>
    <n v="64914.28"/>
    <x v="9551"/>
    <n v="2.81"/>
    <n v="2726"/>
    <x v="300"/>
    <x v="4"/>
    <x v="4"/>
    <x v="4"/>
    <x v="13"/>
  </r>
  <r>
    <x v="9557"/>
    <x v="7"/>
    <x v="0"/>
    <x v="7"/>
    <x v="1"/>
    <x v="3"/>
    <n v="3165.12"/>
    <n v="56.972159999999995"/>
    <n v="1"/>
    <n v="3165.12"/>
    <x v="9552"/>
    <n v="4.8499999999999996"/>
    <n v="727"/>
    <x v="272"/>
    <x v="7"/>
    <x v="7"/>
    <x v="7"/>
    <x v="24"/>
  </r>
  <r>
    <x v="9558"/>
    <x v="4"/>
    <x v="0"/>
    <x v="4"/>
    <x v="1"/>
    <x v="4"/>
    <n v="13305.52"/>
    <n v="239.49936"/>
    <n v="1"/>
    <n v="13305.52"/>
    <x v="9553"/>
    <n v="1.44"/>
    <n v="3977"/>
    <x v="146"/>
    <x v="4"/>
    <x v="4"/>
    <x v="4"/>
    <x v="28"/>
  </r>
  <r>
    <x v="9559"/>
    <x v="7"/>
    <x v="0"/>
    <x v="7"/>
    <x v="1"/>
    <x v="1"/>
    <n v="15170.14"/>
    <n v="273.06251999999995"/>
    <n v="3"/>
    <n v="45510.42"/>
    <x v="9554"/>
    <n v="4.07"/>
    <n v="320"/>
    <x v="347"/>
    <x v="1"/>
    <x v="1"/>
    <x v="1"/>
    <x v="3"/>
  </r>
  <r>
    <x v="9560"/>
    <x v="0"/>
    <x v="0"/>
    <x v="0"/>
    <x v="0"/>
    <x v="5"/>
    <n v="10533.6"/>
    <n v="189.60479999999998"/>
    <n v="5"/>
    <n v="52668"/>
    <x v="9555"/>
    <n v="2.48"/>
    <n v="4325"/>
    <x v="244"/>
    <x v="3"/>
    <x v="3"/>
    <x v="3"/>
    <x v="22"/>
  </r>
  <r>
    <x v="9561"/>
    <x v="1"/>
    <x v="1"/>
    <x v="1"/>
    <x v="1"/>
    <x v="2"/>
    <n v="13188.32"/>
    <n v="237.38975999999997"/>
    <n v="2"/>
    <n v="26376.639999999999"/>
    <x v="9556"/>
    <n v="4.22"/>
    <n v="2684"/>
    <x v="264"/>
    <x v="1"/>
    <x v="1"/>
    <x v="1"/>
    <x v="9"/>
  </r>
  <r>
    <x v="9562"/>
    <x v="8"/>
    <x v="3"/>
    <x v="8"/>
    <x v="1"/>
    <x v="2"/>
    <n v="1101.83"/>
    <n v="19.832939999999997"/>
    <n v="1"/>
    <n v="1101.83"/>
    <x v="9557"/>
    <n v="5"/>
    <n v="4261"/>
    <x v="51"/>
    <x v="8"/>
    <x v="8"/>
    <x v="8"/>
    <x v="12"/>
  </r>
  <r>
    <x v="9563"/>
    <x v="8"/>
    <x v="3"/>
    <x v="8"/>
    <x v="1"/>
    <x v="4"/>
    <n v="3590.33"/>
    <n v="64.62594"/>
    <n v="5"/>
    <n v="17951.650000000001"/>
    <x v="9558"/>
    <n v="4.46"/>
    <n v="4177"/>
    <x v="124"/>
    <x v="11"/>
    <x v="11"/>
    <x v="11"/>
    <x v="24"/>
  </r>
  <r>
    <x v="9564"/>
    <x v="4"/>
    <x v="0"/>
    <x v="4"/>
    <x v="0"/>
    <x v="1"/>
    <n v="18141.82"/>
    <n v="326.55275999999998"/>
    <n v="5"/>
    <n v="90709.1"/>
    <x v="9559"/>
    <n v="1.66"/>
    <n v="4483"/>
    <x v="49"/>
    <x v="9"/>
    <x v="9"/>
    <x v="9"/>
    <x v="19"/>
  </r>
  <r>
    <x v="9565"/>
    <x v="6"/>
    <x v="4"/>
    <x v="6"/>
    <x v="2"/>
    <x v="4"/>
    <n v="19072.490000000002"/>
    <n v="343.30482000000001"/>
    <n v="5"/>
    <n v="95362.45"/>
    <x v="9560"/>
    <n v="3.71"/>
    <n v="4643"/>
    <x v="88"/>
    <x v="7"/>
    <x v="7"/>
    <x v="7"/>
    <x v="23"/>
  </r>
  <r>
    <x v="9566"/>
    <x v="1"/>
    <x v="1"/>
    <x v="1"/>
    <x v="1"/>
    <x v="4"/>
    <n v="13080.53"/>
    <n v="235.44953999999998"/>
    <n v="4"/>
    <n v="52322.12"/>
    <x v="9561"/>
    <n v="1.82"/>
    <n v="170"/>
    <x v="121"/>
    <x v="8"/>
    <x v="8"/>
    <x v="8"/>
    <x v="27"/>
  </r>
  <r>
    <x v="9567"/>
    <x v="3"/>
    <x v="3"/>
    <x v="3"/>
    <x v="0"/>
    <x v="5"/>
    <n v="10687.26"/>
    <n v="192.37067999999999"/>
    <n v="2"/>
    <n v="21374.52"/>
    <x v="9562"/>
    <n v="2.57"/>
    <n v="4316"/>
    <x v="65"/>
    <x v="6"/>
    <x v="6"/>
    <x v="6"/>
    <x v="22"/>
  </r>
  <r>
    <x v="9568"/>
    <x v="9"/>
    <x v="1"/>
    <x v="9"/>
    <x v="1"/>
    <x v="3"/>
    <n v="13315.15"/>
    <n v="239.67269999999996"/>
    <n v="1"/>
    <n v="13315.15"/>
    <x v="9563"/>
    <n v="4.5"/>
    <n v="4215"/>
    <x v="285"/>
    <x v="9"/>
    <x v="9"/>
    <x v="9"/>
    <x v="10"/>
  </r>
  <r>
    <x v="9569"/>
    <x v="7"/>
    <x v="0"/>
    <x v="7"/>
    <x v="2"/>
    <x v="0"/>
    <n v="10014.700000000001"/>
    <n v="180.2646"/>
    <n v="5"/>
    <n v="50073.5"/>
    <x v="9564"/>
    <n v="4.5999999999999996"/>
    <n v="4568"/>
    <x v="21"/>
    <x v="6"/>
    <x v="6"/>
    <x v="6"/>
    <x v="5"/>
  </r>
  <r>
    <x v="9570"/>
    <x v="0"/>
    <x v="0"/>
    <x v="0"/>
    <x v="2"/>
    <x v="2"/>
    <n v="1389.99"/>
    <n v="25.019819999999999"/>
    <n v="1"/>
    <n v="1389.99"/>
    <x v="9565"/>
    <n v="1.67"/>
    <n v="4871"/>
    <x v="135"/>
    <x v="9"/>
    <x v="9"/>
    <x v="9"/>
    <x v="24"/>
  </r>
  <r>
    <x v="9571"/>
    <x v="3"/>
    <x v="3"/>
    <x v="3"/>
    <x v="2"/>
    <x v="5"/>
    <n v="11270.31"/>
    <n v="202.86557999999997"/>
    <n v="3"/>
    <n v="33810.93"/>
    <x v="9566"/>
    <n v="1.35"/>
    <n v="4897"/>
    <x v="234"/>
    <x v="1"/>
    <x v="1"/>
    <x v="1"/>
    <x v="6"/>
  </r>
  <r>
    <x v="9572"/>
    <x v="1"/>
    <x v="1"/>
    <x v="1"/>
    <x v="1"/>
    <x v="5"/>
    <n v="841.22"/>
    <n v="15.141959999999999"/>
    <n v="2"/>
    <n v="1682.44"/>
    <x v="9567"/>
    <n v="1.1299999999999999"/>
    <n v="1443"/>
    <x v="48"/>
    <x v="6"/>
    <x v="6"/>
    <x v="6"/>
    <x v="27"/>
  </r>
  <r>
    <x v="9573"/>
    <x v="7"/>
    <x v="0"/>
    <x v="7"/>
    <x v="0"/>
    <x v="3"/>
    <n v="2665.59"/>
    <n v="47.980620000000002"/>
    <n v="3"/>
    <n v="7996.77"/>
    <x v="9568"/>
    <n v="2.48"/>
    <n v="2446"/>
    <x v="69"/>
    <x v="0"/>
    <x v="0"/>
    <x v="0"/>
    <x v="20"/>
  </r>
  <r>
    <x v="9574"/>
    <x v="2"/>
    <x v="2"/>
    <x v="2"/>
    <x v="0"/>
    <x v="5"/>
    <n v="19009.3"/>
    <n v="342.16739999999999"/>
    <n v="3"/>
    <n v="57027.9"/>
    <x v="9569"/>
    <n v="2.88"/>
    <n v="953"/>
    <x v="318"/>
    <x v="4"/>
    <x v="4"/>
    <x v="4"/>
    <x v="27"/>
  </r>
  <r>
    <x v="9575"/>
    <x v="9"/>
    <x v="1"/>
    <x v="9"/>
    <x v="1"/>
    <x v="4"/>
    <n v="18296.150000000001"/>
    <n v="329.33069999999998"/>
    <n v="1"/>
    <n v="18296.150000000001"/>
    <x v="9570"/>
    <n v="1.9"/>
    <n v="1222"/>
    <x v="248"/>
    <x v="1"/>
    <x v="1"/>
    <x v="1"/>
    <x v="7"/>
  </r>
  <r>
    <x v="9576"/>
    <x v="4"/>
    <x v="0"/>
    <x v="4"/>
    <x v="1"/>
    <x v="4"/>
    <n v="13531.32"/>
    <n v="243.56375999999997"/>
    <n v="2"/>
    <n v="27062.639999999999"/>
    <x v="9571"/>
    <n v="4.7699999999999996"/>
    <n v="3337"/>
    <x v="193"/>
    <x v="7"/>
    <x v="7"/>
    <x v="7"/>
    <x v="2"/>
  </r>
  <r>
    <x v="9577"/>
    <x v="1"/>
    <x v="1"/>
    <x v="1"/>
    <x v="2"/>
    <x v="1"/>
    <n v="18895.03"/>
    <n v="340.11053999999996"/>
    <n v="2"/>
    <n v="37790.06"/>
    <x v="9572"/>
    <n v="4.7"/>
    <n v="558"/>
    <x v="41"/>
    <x v="6"/>
    <x v="6"/>
    <x v="6"/>
    <x v="19"/>
  </r>
  <r>
    <x v="9578"/>
    <x v="4"/>
    <x v="0"/>
    <x v="4"/>
    <x v="2"/>
    <x v="2"/>
    <n v="15039"/>
    <n v="270.702"/>
    <n v="4"/>
    <n v="60156"/>
    <x v="9573"/>
    <n v="3.38"/>
    <n v="2845"/>
    <x v="62"/>
    <x v="2"/>
    <x v="2"/>
    <x v="2"/>
    <x v="13"/>
  </r>
  <r>
    <x v="9579"/>
    <x v="3"/>
    <x v="3"/>
    <x v="3"/>
    <x v="2"/>
    <x v="3"/>
    <n v="11891.61"/>
    <n v="214.04898"/>
    <n v="5"/>
    <n v="59458.05"/>
    <x v="9574"/>
    <n v="2.4300000000000002"/>
    <n v="1669"/>
    <x v="73"/>
    <x v="4"/>
    <x v="4"/>
    <x v="4"/>
    <x v="0"/>
  </r>
  <r>
    <x v="9580"/>
    <x v="8"/>
    <x v="3"/>
    <x v="8"/>
    <x v="1"/>
    <x v="3"/>
    <n v="4928.7700000000004"/>
    <n v="88.717860000000002"/>
    <n v="1"/>
    <n v="4928.7700000000004"/>
    <x v="9575"/>
    <n v="2.73"/>
    <n v="639"/>
    <x v="265"/>
    <x v="6"/>
    <x v="6"/>
    <x v="6"/>
    <x v="28"/>
  </r>
  <r>
    <x v="9581"/>
    <x v="9"/>
    <x v="1"/>
    <x v="9"/>
    <x v="0"/>
    <x v="2"/>
    <n v="16549.05"/>
    <n v="297.88289999999995"/>
    <n v="2"/>
    <n v="33098.1"/>
    <x v="9576"/>
    <n v="1.89"/>
    <n v="2838"/>
    <x v="311"/>
    <x v="5"/>
    <x v="5"/>
    <x v="5"/>
    <x v="25"/>
  </r>
  <r>
    <x v="9582"/>
    <x v="8"/>
    <x v="3"/>
    <x v="8"/>
    <x v="2"/>
    <x v="3"/>
    <n v="6061.44"/>
    <n v="109.10591999999998"/>
    <n v="5"/>
    <n v="30307.200000000001"/>
    <x v="9577"/>
    <n v="1.1000000000000001"/>
    <n v="264"/>
    <x v="133"/>
    <x v="10"/>
    <x v="10"/>
    <x v="10"/>
    <x v="29"/>
  </r>
  <r>
    <x v="9583"/>
    <x v="4"/>
    <x v="0"/>
    <x v="4"/>
    <x v="0"/>
    <x v="1"/>
    <n v="228.76"/>
    <n v="4.1176799999999991"/>
    <n v="1"/>
    <n v="228.76"/>
    <x v="9578"/>
    <n v="4.0999999999999996"/>
    <n v="4803"/>
    <x v="328"/>
    <x v="7"/>
    <x v="7"/>
    <x v="7"/>
    <x v="27"/>
  </r>
  <r>
    <x v="9584"/>
    <x v="9"/>
    <x v="1"/>
    <x v="9"/>
    <x v="2"/>
    <x v="1"/>
    <n v="17693.87"/>
    <n v="318.48965999999996"/>
    <n v="5"/>
    <n v="88469.35"/>
    <x v="9579"/>
    <n v="2.97"/>
    <n v="2093"/>
    <x v="166"/>
    <x v="0"/>
    <x v="0"/>
    <x v="0"/>
    <x v="10"/>
  </r>
  <r>
    <x v="9585"/>
    <x v="4"/>
    <x v="0"/>
    <x v="4"/>
    <x v="2"/>
    <x v="4"/>
    <n v="17968.099999999999"/>
    <n v="323.42579999999992"/>
    <n v="1"/>
    <n v="17968.099999999999"/>
    <x v="9580"/>
    <n v="4.57"/>
    <n v="3735"/>
    <x v="281"/>
    <x v="1"/>
    <x v="1"/>
    <x v="1"/>
    <x v="13"/>
  </r>
  <r>
    <x v="9586"/>
    <x v="0"/>
    <x v="0"/>
    <x v="0"/>
    <x v="1"/>
    <x v="1"/>
    <n v="11853.92"/>
    <n v="213.37055999999998"/>
    <n v="5"/>
    <n v="59269.599999999999"/>
    <x v="9581"/>
    <n v="3.26"/>
    <n v="4726"/>
    <x v="203"/>
    <x v="5"/>
    <x v="5"/>
    <x v="5"/>
    <x v="6"/>
  </r>
  <r>
    <x v="9587"/>
    <x v="0"/>
    <x v="0"/>
    <x v="0"/>
    <x v="1"/>
    <x v="0"/>
    <n v="17697.75"/>
    <n v="318.55949999999996"/>
    <n v="4"/>
    <n v="70791"/>
    <x v="9582"/>
    <n v="4.16"/>
    <n v="4942"/>
    <x v="34"/>
    <x v="8"/>
    <x v="8"/>
    <x v="8"/>
    <x v="9"/>
  </r>
  <r>
    <x v="9588"/>
    <x v="7"/>
    <x v="0"/>
    <x v="7"/>
    <x v="2"/>
    <x v="3"/>
    <n v="1850.98"/>
    <n v="33.317639999999997"/>
    <n v="5"/>
    <n v="9254.9"/>
    <x v="9583"/>
    <n v="1.23"/>
    <n v="2241"/>
    <x v="175"/>
    <x v="3"/>
    <x v="3"/>
    <x v="3"/>
    <x v="9"/>
  </r>
  <r>
    <x v="9589"/>
    <x v="9"/>
    <x v="1"/>
    <x v="9"/>
    <x v="1"/>
    <x v="0"/>
    <n v="14765.18"/>
    <n v="265.77323999999999"/>
    <n v="5"/>
    <n v="73825.899999999994"/>
    <x v="9584"/>
    <n v="3.02"/>
    <n v="4135"/>
    <x v="326"/>
    <x v="10"/>
    <x v="10"/>
    <x v="10"/>
    <x v="7"/>
  </r>
  <r>
    <x v="9590"/>
    <x v="7"/>
    <x v="0"/>
    <x v="7"/>
    <x v="1"/>
    <x v="5"/>
    <n v="7047.71"/>
    <n v="126.85878"/>
    <n v="3"/>
    <n v="21143.13"/>
    <x v="9585"/>
    <n v="2.25"/>
    <n v="941"/>
    <x v="208"/>
    <x v="0"/>
    <x v="0"/>
    <x v="0"/>
    <x v="26"/>
  </r>
  <r>
    <x v="9591"/>
    <x v="1"/>
    <x v="1"/>
    <x v="1"/>
    <x v="1"/>
    <x v="0"/>
    <n v="9223.4699999999993"/>
    <n v="166.02245999999997"/>
    <n v="3"/>
    <n v="27670.41"/>
    <x v="9586"/>
    <n v="4.53"/>
    <n v="2298"/>
    <x v="62"/>
    <x v="2"/>
    <x v="2"/>
    <x v="2"/>
    <x v="13"/>
  </r>
  <r>
    <x v="9592"/>
    <x v="9"/>
    <x v="1"/>
    <x v="9"/>
    <x v="2"/>
    <x v="1"/>
    <n v="5369.38"/>
    <n v="96.648839999999993"/>
    <n v="5"/>
    <n v="26846.9"/>
    <x v="9587"/>
    <n v="4.7300000000000004"/>
    <n v="942"/>
    <x v="88"/>
    <x v="7"/>
    <x v="7"/>
    <x v="7"/>
    <x v="23"/>
  </r>
  <r>
    <x v="9593"/>
    <x v="6"/>
    <x v="4"/>
    <x v="6"/>
    <x v="2"/>
    <x v="5"/>
    <n v="10703.37"/>
    <n v="192.66066000000001"/>
    <n v="1"/>
    <n v="10703.37"/>
    <x v="9588"/>
    <n v="2.2400000000000002"/>
    <n v="2275"/>
    <x v="76"/>
    <x v="8"/>
    <x v="8"/>
    <x v="8"/>
    <x v="14"/>
  </r>
  <r>
    <x v="9594"/>
    <x v="4"/>
    <x v="0"/>
    <x v="4"/>
    <x v="1"/>
    <x v="4"/>
    <n v="4913.18"/>
    <n v="88.437240000000003"/>
    <n v="5"/>
    <n v="24565.9"/>
    <x v="9589"/>
    <n v="1.47"/>
    <n v="3279"/>
    <x v="4"/>
    <x v="4"/>
    <x v="4"/>
    <x v="4"/>
    <x v="4"/>
  </r>
  <r>
    <x v="9595"/>
    <x v="9"/>
    <x v="1"/>
    <x v="9"/>
    <x v="2"/>
    <x v="0"/>
    <n v="15437.78"/>
    <n v="277.88004000000001"/>
    <n v="4"/>
    <n v="61751.12"/>
    <x v="9590"/>
    <n v="4.43"/>
    <n v="4737"/>
    <x v="110"/>
    <x v="8"/>
    <x v="8"/>
    <x v="8"/>
    <x v="10"/>
  </r>
  <r>
    <x v="9596"/>
    <x v="1"/>
    <x v="1"/>
    <x v="1"/>
    <x v="0"/>
    <x v="2"/>
    <n v="3152.74"/>
    <n v="56.74931999999999"/>
    <n v="3"/>
    <n v="9458.2199999999993"/>
    <x v="9591"/>
    <n v="2"/>
    <n v="2466"/>
    <x v="136"/>
    <x v="0"/>
    <x v="0"/>
    <x v="0"/>
    <x v="30"/>
  </r>
  <r>
    <x v="9597"/>
    <x v="6"/>
    <x v="4"/>
    <x v="6"/>
    <x v="1"/>
    <x v="1"/>
    <n v="8155.19"/>
    <n v="146.79341999999997"/>
    <n v="3"/>
    <n v="24465.57"/>
    <x v="9592"/>
    <n v="2.58"/>
    <n v="3981"/>
    <x v="330"/>
    <x v="2"/>
    <x v="2"/>
    <x v="2"/>
    <x v="18"/>
  </r>
  <r>
    <x v="9598"/>
    <x v="1"/>
    <x v="1"/>
    <x v="1"/>
    <x v="2"/>
    <x v="5"/>
    <n v="12778.75"/>
    <n v="230.01749999999998"/>
    <n v="5"/>
    <n v="63893.75"/>
    <x v="9593"/>
    <n v="1.34"/>
    <n v="1007"/>
    <x v="230"/>
    <x v="7"/>
    <x v="7"/>
    <x v="7"/>
    <x v="8"/>
  </r>
  <r>
    <x v="9599"/>
    <x v="1"/>
    <x v="1"/>
    <x v="1"/>
    <x v="1"/>
    <x v="2"/>
    <n v="13664.96"/>
    <n v="245.96927999999997"/>
    <n v="5"/>
    <n v="68324.800000000003"/>
    <x v="9594"/>
    <n v="3.64"/>
    <n v="2261"/>
    <x v="349"/>
    <x v="9"/>
    <x v="9"/>
    <x v="9"/>
    <x v="15"/>
  </r>
  <r>
    <x v="9600"/>
    <x v="1"/>
    <x v="1"/>
    <x v="1"/>
    <x v="0"/>
    <x v="3"/>
    <n v="3926.6"/>
    <n v="70.678799999999995"/>
    <n v="3"/>
    <n v="11779.8"/>
    <x v="9595"/>
    <n v="1.65"/>
    <n v="1916"/>
    <x v="178"/>
    <x v="8"/>
    <x v="8"/>
    <x v="8"/>
    <x v="5"/>
  </r>
  <r>
    <x v="9601"/>
    <x v="9"/>
    <x v="1"/>
    <x v="9"/>
    <x v="2"/>
    <x v="0"/>
    <n v="6733.59"/>
    <n v="121.20461999999999"/>
    <n v="1"/>
    <n v="6733.59"/>
    <x v="9596"/>
    <n v="4.07"/>
    <n v="1667"/>
    <x v="205"/>
    <x v="1"/>
    <x v="1"/>
    <x v="1"/>
    <x v="27"/>
  </r>
  <r>
    <x v="9602"/>
    <x v="8"/>
    <x v="3"/>
    <x v="8"/>
    <x v="1"/>
    <x v="4"/>
    <n v="3471.48"/>
    <n v="62.486639999999994"/>
    <n v="1"/>
    <n v="3471.48"/>
    <x v="9597"/>
    <n v="2.89"/>
    <n v="2527"/>
    <x v="339"/>
    <x v="11"/>
    <x v="11"/>
    <x v="11"/>
    <x v="12"/>
  </r>
  <r>
    <x v="9603"/>
    <x v="9"/>
    <x v="1"/>
    <x v="9"/>
    <x v="1"/>
    <x v="0"/>
    <n v="14898.05"/>
    <n v="268.16489999999999"/>
    <n v="3"/>
    <n v="44694.15"/>
    <x v="9598"/>
    <n v="4.79"/>
    <n v="316"/>
    <x v="222"/>
    <x v="9"/>
    <x v="9"/>
    <x v="9"/>
    <x v="13"/>
  </r>
  <r>
    <x v="9604"/>
    <x v="0"/>
    <x v="0"/>
    <x v="0"/>
    <x v="0"/>
    <x v="4"/>
    <n v="13620.13"/>
    <n v="245.16233999999997"/>
    <n v="2"/>
    <n v="27240.26"/>
    <x v="9599"/>
    <n v="1.29"/>
    <n v="1144"/>
    <x v="24"/>
    <x v="4"/>
    <x v="4"/>
    <x v="4"/>
    <x v="18"/>
  </r>
  <r>
    <x v="9605"/>
    <x v="9"/>
    <x v="1"/>
    <x v="9"/>
    <x v="2"/>
    <x v="2"/>
    <n v="7454.88"/>
    <n v="134.18783999999999"/>
    <n v="2"/>
    <n v="14909.76"/>
    <x v="9600"/>
    <n v="3.42"/>
    <n v="2393"/>
    <x v="311"/>
    <x v="5"/>
    <x v="5"/>
    <x v="5"/>
    <x v="25"/>
  </r>
  <r>
    <x v="9606"/>
    <x v="6"/>
    <x v="4"/>
    <x v="6"/>
    <x v="0"/>
    <x v="0"/>
    <n v="13157.32"/>
    <n v="236.83175999999997"/>
    <n v="5"/>
    <n v="65786.600000000006"/>
    <x v="9601"/>
    <n v="1.65"/>
    <n v="3472"/>
    <x v="13"/>
    <x v="8"/>
    <x v="8"/>
    <x v="8"/>
    <x v="13"/>
  </r>
  <r>
    <x v="9607"/>
    <x v="1"/>
    <x v="1"/>
    <x v="1"/>
    <x v="1"/>
    <x v="4"/>
    <n v="10604.89"/>
    <n v="190.88801999999998"/>
    <n v="1"/>
    <n v="10604.89"/>
    <x v="9602"/>
    <n v="2.95"/>
    <n v="4425"/>
    <x v="18"/>
    <x v="6"/>
    <x v="6"/>
    <x v="6"/>
    <x v="15"/>
  </r>
  <r>
    <x v="9608"/>
    <x v="3"/>
    <x v="3"/>
    <x v="3"/>
    <x v="1"/>
    <x v="2"/>
    <n v="3962.23"/>
    <n v="71.320139999999995"/>
    <n v="1"/>
    <n v="3962.23"/>
    <x v="9603"/>
    <n v="1.99"/>
    <n v="1560"/>
    <x v="305"/>
    <x v="3"/>
    <x v="3"/>
    <x v="3"/>
    <x v="19"/>
  </r>
  <r>
    <x v="9609"/>
    <x v="4"/>
    <x v="0"/>
    <x v="4"/>
    <x v="2"/>
    <x v="0"/>
    <n v="15899.06"/>
    <n v="286.18307999999996"/>
    <n v="2"/>
    <n v="31798.12"/>
    <x v="9604"/>
    <n v="2.54"/>
    <n v="641"/>
    <x v="218"/>
    <x v="11"/>
    <x v="11"/>
    <x v="11"/>
    <x v="10"/>
  </r>
  <r>
    <x v="9610"/>
    <x v="4"/>
    <x v="0"/>
    <x v="4"/>
    <x v="1"/>
    <x v="3"/>
    <n v="12304.82"/>
    <n v="221.48675999999998"/>
    <n v="2"/>
    <n v="24609.64"/>
    <x v="9605"/>
    <n v="1.05"/>
    <n v="2027"/>
    <x v="199"/>
    <x v="9"/>
    <x v="9"/>
    <x v="9"/>
    <x v="8"/>
  </r>
  <r>
    <x v="9611"/>
    <x v="0"/>
    <x v="0"/>
    <x v="0"/>
    <x v="1"/>
    <x v="1"/>
    <n v="3800.13"/>
    <n v="68.402339999999995"/>
    <n v="5"/>
    <n v="19000.650000000001"/>
    <x v="9606"/>
    <n v="3.5"/>
    <n v="3485"/>
    <x v="69"/>
    <x v="0"/>
    <x v="0"/>
    <x v="0"/>
    <x v="20"/>
  </r>
  <r>
    <x v="9612"/>
    <x v="8"/>
    <x v="3"/>
    <x v="8"/>
    <x v="1"/>
    <x v="4"/>
    <n v="6921.11"/>
    <n v="124.57997999999998"/>
    <n v="4"/>
    <n v="27684.44"/>
    <x v="9607"/>
    <n v="3.81"/>
    <n v="1713"/>
    <x v="52"/>
    <x v="3"/>
    <x v="3"/>
    <x v="3"/>
    <x v="24"/>
  </r>
  <r>
    <x v="9613"/>
    <x v="5"/>
    <x v="1"/>
    <x v="5"/>
    <x v="2"/>
    <x v="1"/>
    <n v="15924.76"/>
    <n v="286.64567999999997"/>
    <n v="1"/>
    <n v="15924.76"/>
    <x v="9608"/>
    <n v="1.18"/>
    <n v="3045"/>
    <x v="68"/>
    <x v="2"/>
    <x v="2"/>
    <x v="2"/>
    <x v="1"/>
  </r>
  <r>
    <x v="9614"/>
    <x v="0"/>
    <x v="0"/>
    <x v="0"/>
    <x v="2"/>
    <x v="4"/>
    <n v="15088.81"/>
    <n v="271.59857999999997"/>
    <n v="3"/>
    <n v="45266.43"/>
    <x v="9609"/>
    <n v="3.01"/>
    <n v="1856"/>
    <x v="5"/>
    <x v="5"/>
    <x v="5"/>
    <x v="5"/>
    <x v="5"/>
  </r>
  <r>
    <x v="9615"/>
    <x v="7"/>
    <x v="0"/>
    <x v="7"/>
    <x v="2"/>
    <x v="1"/>
    <n v="15648.35"/>
    <n v="281.6703"/>
    <n v="3"/>
    <n v="46945.05"/>
    <x v="9610"/>
    <n v="2.73"/>
    <n v="4064"/>
    <x v="180"/>
    <x v="10"/>
    <x v="10"/>
    <x v="10"/>
    <x v="17"/>
  </r>
  <r>
    <x v="9616"/>
    <x v="8"/>
    <x v="3"/>
    <x v="8"/>
    <x v="0"/>
    <x v="3"/>
    <n v="10402.790000000001"/>
    <n v="187.25022000000001"/>
    <n v="2"/>
    <n v="20805.580000000002"/>
    <x v="9611"/>
    <n v="3.61"/>
    <n v="2114"/>
    <x v="325"/>
    <x v="0"/>
    <x v="0"/>
    <x v="0"/>
    <x v="22"/>
  </r>
  <r>
    <x v="9617"/>
    <x v="0"/>
    <x v="0"/>
    <x v="0"/>
    <x v="1"/>
    <x v="5"/>
    <n v="7368.61"/>
    <n v="132.63497999999998"/>
    <n v="2"/>
    <n v="14737.22"/>
    <x v="9612"/>
    <n v="3.69"/>
    <n v="4809"/>
    <x v="348"/>
    <x v="9"/>
    <x v="9"/>
    <x v="9"/>
    <x v="22"/>
  </r>
  <r>
    <x v="9618"/>
    <x v="6"/>
    <x v="4"/>
    <x v="6"/>
    <x v="0"/>
    <x v="5"/>
    <n v="14332.57"/>
    <n v="257.98625999999996"/>
    <n v="2"/>
    <n v="28665.14"/>
    <x v="9613"/>
    <n v="2.78"/>
    <n v="4198"/>
    <x v="28"/>
    <x v="7"/>
    <x v="7"/>
    <x v="7"/>
    <x v="5"/>
  </r>
  <r>
    <x v="9619"/>
    <x v="0"/>
    <x v="0"/>
    <x v="0"/>
    <x v="2"/>
    <x v="0"/>
    <n v="14948.99"/>
    <n v="269.08181999999999"/>
    <n v="3"/>
    <n v="44846.97"/>
    <x v="9614"/>
    <n v="3.7"/>
    <n v="3170"/>
    <x v="323"/>
    <x v="1"/>
    <x v="1"/>
    <x v="1"/>
    <x v="16"/>
  </r>
  <r>
    <x v="9620"/>
    <x v="0"/>
    <x v="0"/>
    <x v="0"/>
    <x v="2"/>
    <x v="1"/>
    <n v="15437.04"/>
    <n v="277.86671999999999"/>
    <n v="3"/>
    <n v="46311.12"/>
    <x v="9615"/>
    <n v="1.38"/>
    <n v="2799"/>
    <x v="267"/>
    <x v="2"/>
    <x v="2"/>
    <x v="2"/>
    <x v="23"/>
  </r>
  <r>
    <x v="9621"/>
    <x v="0"/>
    <x v="0"/>
    <x v="0"/>
    <x v="0"/>
    <x v="0"/>
    <n v="1771.25"/>
    <n v="31.882499999999997"/>
    <n v="2"/>
    <n v="3542.5"/>
    <x v="9616"/>
    <n v="2.2999999999999998"/>
    <n v="1756"/>
    <x v="119"/>
    <x v="10"/>
    <x v="10"/>
    <x v="10"/>
    <x v="18"/>
  </r>
  <r>
    <x v="9622"/>
    <x v="7"/>
    <x v="0"/>
    <x v="7"/>
    <x v="0"/>
    <x v="2"/>
    <n v="2945.29"/>
    <n v="53.015219999999992"/>
    <n v="3"/>
    <n v="8835.8700000000008"/>
    <x v="9617"/>
    <n v="1.52"/>
    <n v="4932"/>
    <x v="60"/>
    <x v="4"/>
    <x v="4"/>
    <x v="4"/>
    <x v="9"/>
  </r>
  <r>
    <x v="9623"/>
    <x v="9"/>
    <x v="1"/>
    <x v="9"/>
    <x v="1"/>
    <x v="0"/>
    <n v="14235.98"/>
    <n v="256.24763999999999"/>
    <n v="1"/>
    <n v="14235.98"/>
    <x v="9618"/>
    <n v="1.24"/>
    <n v="810"/>
    <x v="243"/>
    <x v="5"/>
    <x v="5"/>
    <x v="5"/>
    <x v="27"/>
  </r>
  <r>
    <x v="9624"/>
    <x v="1"/>
    <x v="1"/>
    <x v="1"/>
    <x v="0"/>
    <x v="1"/>
    <n v="14337.03"/>
    <n v="258.06653999999997"/>
    <n v="1"/>
    <n v="14337.03"/>
    <x v="9619"/>
    <n v="1.67"/>
    <n v="1396"/>
    <x v="55"/>
    <x v="5"/>
    <x v="5"/>
    <x v="5"/>
    <x v="26"/>
  </r>
  <r>
    <x v="9625"/>
    <x v="2"/>
    <x v="2"/>
    <x v="2"/>
    <x v="1"/>
    <x v="4"/>
    <n v="2235.8200000000002"/>
    <n v="40.244759999999999"/>
    <n v="1"/>
    <n v="2235.8200000000002"/>
    <x v="9620"/>
    <n v="2.59"/>
    <n v="4800"/>
    <x v="115"/>
    <x v="2"/>
    <x v="2"/>
    <x v="2"/>
    <x v="7"/>
  </r>
  <r>
    <x v="9626"/>
    <x v="2"/>
    <x v="2"/>
    <x v="2"/>
    <x v="1"/>
    <x v="4"/>
    <n v="17952.900000000001"/>
    <n v="323.15219999999999"/>
    <n v="3"/>
    <n v="53858.7"/>
    <x v="9621"/>
    <n v="1.2"/>
    <n v="858"/>
    <x v="298"/>
    <x v="2"/>
    <x v="2"/>
    <x v="2"/>
    <x v="0"/>
  </r>
  <r>
    <x v="9627"/>
    <x v="2"/>
    <x v="2"/>
    <x v="2"/>
    <x v="2"/>
    <x v="5"/>
    <n v="425.48"/>
    <n v="7.6586400000000001"/>
    <n v="5"/>
    <n v="2127.4"/>
    <x v="9622"/>
    <n v="2.4300000000000002"/>
    <n v="348"/>
    <x v="12"/>
    <x v="7"/>
    <x v="7"/>
    <x v="7"/>
    <x v="12"/>
  </r>
  <r>
    <x v="9628"/>
    <x v="1"/>
    <x v="1"/>
    <x v="1"/>
    <x v="0"/>
    <x v="1"/>
    <n v="14764.39"/>
    <n v="265.75901999999996"/>
    <n v="2"/>
    <n v="29528.78"/>
    <x v="9623"/>
    <n v="2.4700000000000002"/>
    <n v="2210"/>
    <x v="17"/>
    <x v="9"/>
    <x v="9"/>
    <x v="9"/>
    <x v="14"/>
  </r>
  <r>
    <x v="9629"/>
    <x v="6"/>
    <x v="4"/>
    <x v="6"/>
    <x v="0"/>
    <x v="5"/>
    <n v="16903.55"/>
    <n v="304.26389999999998"/>
    <n v="3"/>
    <n v="50710.65"/>
    <x v="9624"/>
    <n v="1.71"/>
    <n v="4482"/>
    <x v="63"/>
    <x v="9"/>
    <x v="9"/>
    <x v="9"/>
    <x v="6"/>
  </r>
  <r>
    <x v="9630"/>
    <x v="9"/>
    <x v="1"/>
    <x v="9"/>
    <x v="2"/>
    <x v="2"/>
    <n v="10181.67"/>
    <n v="183.27006"/>
    <n v="5"/>
    <n v="50908.35"/>
    <x v="9625"/>
    <n v="2.85"/>
    <n v="4597"/>
    <x v="344"/>
    <x v="7"/>
    <x v="7"/>
    <x v="7"/>
    <x v="14"/>
  </r>
  <r>
    <x v="9631"/>
    <x v="7"/>
    <x v="0"/>
    <x v="7"/>
    <x v="1"/>
    <x v="2"/>
    <n v="14445.46"/>
    <n v="260.01827999999995"/>
    <n v="2"/>
    <n v="28890.92"/>
    <x v="9626"/>
    <n v="4.22"/>
    <n v="2488"/>
    <x v="336"/>
    <x v="7"/>
    <x v="7"/>
    <x v="7"/>
    <x v="15"/>
  </r>
  <r>
    <x v="9632"/>
    <x v="9"/>
    <x v="1"/>
    <x v="9"/>
    <x v="2"/>
    <x v="0"/>
    <n v="8087.12"/>
    <n v="145.56815999999998"/>
    <n v="1"/>
    <n v="8087.12"/>
    <x v="9627"/>
    <n v="1.29"/>
    <n v="3452"/>
    <x v="349"/>
    <x v="9"/>
    <x v="9"/>
    <x v="9"/>
    <x v="15"/>
  </r>
  <r>
    <x v="9633"/>
    <x v="5"/>
    <x v="1"/>
    <x v="5"/>
    <x v="1"/>
    <x v="2"/>
    <n v="11547.41"/>
    <n v="207.85337999999999"/>
    <n v="1"/>
    <n v="11547.41"/>
    <x v="9628"/>
    <n v="1.34"/>
    <n v="648"/>
    <x v="104"/>
    <x v="0"/>
    <x v="0"/>
    <x v="0"/>
    <x v="2"/>
  </r>
  <r>
    <x v="9634"/>
    <x v="2"/>
    <x v="2"/>
    <x v="2"/>
    <x v="0"/>
    <x v="5"/>
    <n v="3101.49"/>
    <n v="55.826819999999991"/>
    <n v="2"/>
    <n v="6202.98"/>
    <x v="9629"/>
    <n v="1.89"/>
    <n v="4598"/>
    <x v="68"/>
    <x v="2"/>
    <x v="2"/>
    <x v="2"/>
    <x v="1"/>
  </r>
  <r>
    <x v="9635"/>
    <x v="2"/>
    <x v="2"/>
    <x v="2"/>
    <x v="2"/>
    <x v="4"/>
    <n v="13997.46"/>
    <n v="251.95427999999995"/>
    <n v="5"/>
    <n v="69987.3"/>
    <x v="9630"/>
    <n v="4.16"/>
    <n v="2920"/>
    <x v="337"/>
    <x v="9"/>
    <x v="9"/>
    <x v="9"/>
    <x v="17"/>
  </r>
  <r>
    <x v="9636"/>
    <x v="3"/>
    <x v="3"/>
    <x v="3"/>
    <x v="2"/>
    <x v="0"/>
    <n v="8559.74"/>
    <n v="154.07531999999998"/>
    <n v="3"/>
    <n v="25679.22"/>
    <x v="9631"/>
    <n v="5"/>
    <n v="2251"/>
    <x v="7"/>
    <x v="6"/>
    <x v="6"/>
    <x v="6"/>
    <x v="7"/>
  </r>
  <r>
    <x v="9637"/>
    <x v="6"/>
    <x v="4"/>
    <x v="6"/>
    <x v="0"/>
    <x v="5"/>
    <n v="19829.34"/>
    <n v="356.92811999999998"/>
    <n v="2"/>
    <n v="39658.68"/>
    <x v="9632"/>
    <n v="1.1499999999999999"/>
    <n v="3052"/>
    <x v="354"/>
    <x v="6"/>
    <x v="6"/>
    <x v="6"/>
    <x v="16"/>
  </r>
  <r>
    <x v="9638"/>
    <x v="4"/>
    <x v="0"/>
    <x v="4"/>
    <x v="0"/>
    <x v="3"/>
    <n v="9807.75"/>
    <n v="176.53949999999998"/>
    <n v="3"/>
    <n v="29423.25"/>
    <x v="9633"/>
    <n v="1.72"/>
    <n v="956"/>
    <x v="44"/>
    <x v="3"/>
    <x v="3"/>
    <x v="3"/>
    <x v="15"/>
  </r>
  <r>
    <x v="9639"/>
    <x v="0"/>
    <x v="0"/>
    <x v="0"/>
    <x v="1"/>
    <x v="1"/>
    <n v="15646.63"/>
    <n v="281.63933999999995"/>
    <n v="1"/>
    <n v="15646.63"/>
    <x v="9634"/>
    <n v="1.06"/>
    <n v="1560"/>
    <x v="258"/>
    <x v="10"/>
    <x v="10"/>
    <x v="10"/>
    <x v="4"/>
  </r>
  <r>
    <x v="9640"/>
    <x v="0"/>
    <x v="0"/>
    <x v="0"/>
    <x v="0"/>
    <x v="3"/>
    <n v="13722.74"/>
    <n v="247.00931999999997"/>
    <n v="1"/>
    <n v="13722.74"/>
    <x v="9635"/>
    <n v="1.1100000000000001"/>
    <n v="3155"/>
    <x v="337"/>
    <x v="9"/>
    <x v="9"/>
    <x v="9"/>
    <x v="17"/>
  </r>
  <r>
    <x v="9641"/>
    <x v="2"/>
    <x v="2"/>
    <x v="2"/>
    <x v="2"/>
    <x v="2"/>
    <n v="6818.06"/>
    <n v="122.72507999999999"/>
    <n v="1"/>
    <n v="6818.06"/>
    <x v="9636"/>
    <n v="2.27"/>
    <n v="2401"/>
    <x v="250"/>
    <x v="3"/>
    <x v="3"/>
    <x v="3"/>
    <x v="27"/>
  </r>
  <r>
    <x v="9642"/>
    <x v="0"/>
    <x v="0"/>
    <x v="0"/>
    <x v="2"/>
    <x v="2"/>
    <n v="18786.28"/>
    <n v="338.15303999999998"/>
    <n v="2"/>
    <n v="37572.559999999998"/>
    <x v="9637"/>
    <n v="1.05"/>
    <n v="554"/>
    <x v="284"/>
    <x v="2"/>
    <x v="2"/>
    <x v="2"/>
    <x v="30"/>
  </r>
  <r>
    <x v="9643"/>
    <x v="2"/>
    <x v="2"/>
    <x v="2"/>
    <x v="1"/>
    <x v="0"/>
    <n v="6468.39"/>
    <n v="116.43102"/>
    <n v="2"/>
    <n v="12936.78"/>
    <x v="9638"/>
    <n v="4.2699999999999996"/>
    <n v="2283"/>
    <x v="134"/>
    <x v="8"/>
    <x v="8"/>
    <x v="8"/>
    <x v="23"/>
  </r>
  <r>
    <x v="9644"/>
    <x v="4"/>
    <x v="0"/>
    <x v="4"/>
    <x v="0"/>
    <x v="5"/>
    <n v="16483.93"/>
    <n v="296.71073999999999"/>
    <n v="5"/>
    <n v="82419.649999999994"/>
    <x v="9639"/>
    <n v="4.16"/>
    <n v="4760"/>
    <x v="108"/>
    <x v="4"/>
    <x v="4"/>
    <x v="4"/>
    <x v="24"/>
  </r>
  <r>
    <x v="9645"/>
    <x v="3"/>
    <x v="3"/>
    <x v="3"/>
    <x v="2"/>
    <x v="1"/>
    <n v="15081.4"/>
    <n v="271.46519999999998"/>
    <n v="3"/>
    <n v="45244.2"/>
    <x v="9640"/>
    <n v="4.47"/>
    <n v="267"/>
    <x v="266"/>
    <x v="10"/>
    <x v="10"/>
    <x v="10"/>
    <x v="24"/>
  </r>
  <r>
    <x v="9646"/>
    <x v="4"/>
    <x v="0"/>
    <x v="4"/>
    <x v="1"/>
    <x v="0"/>
    <n v="3767.63"/>
    <n v="67.817340000000002"/>
    <n v="2"/>
    <n v="7535.26"/>
    <x v="9641"/>
    <n v="2.98"/>
    <n v="260"/>
    <x v="152"/>
    <x v="3"/>
    <x v="3"/>
    <x v="3"/>
    <x v="30"/>
  </r>
  <r>
    <x v="9647"/>
    <x v="5"/>
    <x v="1"/>
    <x v="5"/>
    <x v="2"/>
    <x v="1"/>
    <n v="15359.32"/>
    <n v="276.46776"/>
    <n v="4"/>
    <n v="61437.279999999999"/>
    <x v="9642"/>
    <n v="3.58"/>
    <n v="497"/>
    <x v="281"/>
    <x v="1"/>
    <x v="1"/>
    <x v="1"/>
    <x v="13"/>
  </r>
  <r>
    <x v="9648"/>
    <x v="1"/>
    <x v="1"/>
    <x v="1"/>
    <x v="0"/>
    <x v="4"/>
    <n v="4884.2"/>
    <n v="87.915599999999984"/>
    <n v="1"/>
    <n v="4884.2"/>
    <x v="9643"/>
    <n v="2.68"/>
    <n v="340"/>
    <x v="71"/>
    <x v="3"/>
    <x v="3"/>
    <x v="3"/>
    <x v="11"/>
  </r>
  <r>
    <x v="9649"/>
    <x v="9"/>
    <x v="1"/>
    <x v="9"/>
    <x v="2"/>
    <x v="1"/>
    <n v="5117.2"/>
    <n v="92.109599999999986"/>
    <n v="2"/>
    <n v="10234.4"/>
    <x v="9644"/>
    <n v="2.54"/>
    <n v="731"/>
    <x v="15"/>
    <x v="4"/>
    <x v="4"/>
    <x v="4"/>
    <x v="6"/>
  </r>
  <r>
    <x v="9650"/>
    <x v="5"/>
    <x v="1"/>
    <x v="5"/>
    <x v="2"/>
    <x v="0"/>
    <n v="3658.32"/>
    <n v="65.849760000000003"/>
    <n v="4"/>
    <n v="14633.28"/>
    <x v="9645"/>
    <n v="3.56"/>
    <n v="973"/>
    <x v="294"/>
    <x v="7"/>
    <x v="7"/>
    <x v="7"/>
    <x v="22"/>
  </r>
  <r>
    <x v="9651"/>
    <x v="8"/>
    <x v="3"/>
    <x v="8"/>
    <x v="1"/>
    <x v="5"/>
    <n v="652.73"/>
    <n v="11.749139999999999"/>
    <n v="1"/>
    <n v="652.73"/>
    <x v="9646"/>
    <n v="4.13"/>
    <n v="2733"/>
    <x v="157"/>
    <x v="7"/>
    <x v="7"/>
    <x v="7"/>
    <x v="9"/>
  </r>
  <r>
    <x v="9652"/>
    <x v="7"/>
    <x v="0"/>
    <x v="7"/>
    <x v="0"/>
    <x v="3"/>
    <n v="7095.87"/>
    <n v="127.72565999999999"/>
    <n v="4"/>
    <n v="28383.48"/>
    <x v="9647"/>
    <n v="3.38"/>
    <n v="1080"/>
    <x v="86"/>
    <x v="5"/>
    <x v="5"/>
    <x v="5"/>
    <x v="22"/>
  </r>
  <r>
    <x v="9653"/>
    <x v="4"/>
    <x v="0"/>
    <x v="4"/>
    <x v="1"/>
    <x v="4"/>
    <n v="12296.84"/>
    <n v="221.34312"/>
    <n v="4"/>
    <n v="49187.360000000001"/>
    <x v="9648"/>
    <n v="1.27"/>
    <n v="1978"/>
    <x v="53"/>
    <x v="4"/>
    <x v="4"/>
    <x v="4"/>
    <x v="21"/>
  </r>
  <r>
    <x v="9654"/>
    <x v="8"/>
    <x v="3"/>
    <x v="8"/>
    <x v="2"/>
    <x v="5"/>
    <n v="7073.47"/>
    <n v="127.32245999999999"/>
    <n v="1"/>
    <n v="7073.47"/>
    <x v="9649"/>
    <n v="4.08"/>
    <n v="3135"/>
    <x v="219"/>
    <x v="0"/>
    <x v="0"/>
    <x v="0"/>
    <x v="4"/>
  </r>
  <r>
    <x v="9655"/>
    <x v="4"/>
    <x v="0"/>
    <x v="4"/>
    <x v="1"/>
    <x v="3"/>
    <n v="11130.41"/>
    <n v="200.34737999999999"/>
    <n v="3"/>
    <n v="33391.230000000003"/>
    <x v="9650"/>
    <n v="3.54"/>
    <n v="4336"/>
    <x v="241"/>
    <x v="9"/>
    <x v="9"/>
    <x v="9"/>
    <x v="18"/>
  </r>
  <r>
    <x v="9656"/>
    <x v="1"/>
    <x v="1"/>
    <x v="1"/>
    <x v="0"/>
    <x v="4"/>
    <n v="18526.919999999998"/>
    <n v="333.48455999999993"/>
    <n v="2"/>
    <n v="37053.839999999997"/>
    <x v="9651"/>
    <n v="4.7"/>
    <n v="3632"/>
    <x v="157"/>
    <x v="7"/>
    <x v="7"/>
    <x v="7"/>
    <x v="9"/>
  </r>
  <r>
    <x v="9657"/>
    <x v="1"/>
    <x v="1"/>
    <x v="1"/>
    <x v="2"/>
    <x v="5"/>
    <n v="17907.849999999999"/>
    <n v="322.34129999999993"/>
    <n v="2"/>
    <n v="35815.699999999997"/>
    <x v="9652"/>
    <n v="2.56"/>
    <n v="1501"/>
    <x v="209"/>
    <x v="7"/>
    <x v="7"/>
    <x v="7"/>
    <x v="13"/>
  </r>
  <r>
    <x v="9658"/>
    <x v="6"/>
    <x v="4"/>
    <x v="6"/>
    <x v="2"/>
    <x v="2"/>
    <n v="13283.08"/>
    <n v="239.09543999999997"/>
    <n v="2"/>
    <n v="26566.16"/>
    <x v="9653"/>
    <n v="3.12"/>
    <n v="3092"/>
    <x v="171"/>
    <x v="5"/>
    <x v="5"/>
    <x v="5"/>
    <x v="23"/>
  </r>
  <r>
    <x v="9659"/>
    <x v="0"/>
    <x v="0"/>
    <x v="0"/>
    <x v="0"/>
    <x v="0"/>
    <n v="8565.59"/>
    <n v="154.18062"/>
    <n v="2"/>
    <n v="17131.18"/>
    <x v="9654"/>
    <n v="3.13"/>
    <n v="1992"/>
    <x v="54"/>
    <x v="0"/>
    <x v="0"/>
    <x v="0"/>
    <x v="7"/>
  </r>
  <r>
    <x v="9660"/>
    <x v="6"/>
    <x v="4"/>
    <x v="6"/>
    <x v="2"/>
    <x v="2"/>
    <n v="9382.2000000000007"/>
    <n v="168.87960000000001"/>
    <n v="5"/>
    <n v="46911"/>
    <x v="9655"/>
    <n v="3.39"/>
    <n v="4228"/>
    <x v="277"/>
    <x v="7"/>
    <x v="7"/>
    <x v="7"/>
    <x v="28"/>
  </r>
  <r>
    <x v="9661"/>
    <x v="6"/>
    <x v="4"/>
    <x v="6"/>
    <x v="1"/>
    <x v="0"/>
    <n v="10017.91"/>
    <n v="180.32237999999998"/>
    <n v="5"/>
    <n v="50089.55"/>
    <x v="9656"/>
    <n v="3.8"/>
    <n v="4773"/>
    <x v="111"/>
    <x v="6"/>
    <x v="6"/>
    <x v="6"/>
    <x v="13"/>
  </r>
  <r>
    <x v="9662"/>
    <x v="0"/>
    <x v="0"/>
    <x v="0"/>
    <x v="1"/>
    <x v="5"/>
    <n v="7619.65"/>
    <n v="137.15369999999999"/>
    <n v="3"/>
    <n v="22858.95"/>
    <x v="9657"/>
    <n v="1.78"/>
    <n v="1619"/>
    <x v="55"/>
    <x v="5"/>
    <x v="5"/>
    <x v="5"/>
    <x v="26"/>
  </r>
  <r>
    <x v="9663"/>
    <x v="8"/>
    <x v="3"/>
    <x v="8"/>
    <x v="1"/>
    <x v="0"/>
    <n v="19180.54"/>
    <n v="345.24971999999997"/>
    <n v="4"/>
    <n v="76722.16"/>
    <x v="9658"/>
    <n v="3.35"/>
    <n v="1438"/>
    <x v="73"/>
    <x v="4"/>
    <x v="4"/>
    <x v="4"/>
    <x v="0"/>
  </r>
  <r>
    <x v="9664"/>
    <x v="1"/>
    <x v="1"/>
    <x v="1"/>
    <x v="0"/>
    <x v="4"/>
    <n v="18883.14"/>
    <n v="339.89651999999995"/>
    <n v="3"/>
    <n v="56649.42"/>
    <x v="9659"/>
    <n v="4.55"/>
    <n v="4300"/>
    <x v="207"/>
    <x v="9"/>
    <x v="9"/>
    <x v="9"/>
    <x v="21"/>
  </r>
  <r>
    <x v="9665"/>
    <x v="0"/>
    <x v="0"/>
    <x v="0"/>
    <x v="1"/>
    <x v="4"/>
    <n v="13001.86"/>
    <n v="234.03348"/>
    <n v="3"/>
    <n v="39005.58"/>
    <x v="9660"/>
    <n v="2.59"/>
    <n v="297"/>
    <x v="101"/>
    <x v="2"/>
    <x v="2"/>
    <x v="2"/>
    <x v="4"/>
  </r>
  <r>
    <x v="9666"/>
    <x v="2"/>
    <x v="2"/>
    <x v="2"/>
    <x v="1"/>
    <x v="2"/>
    <n v="1834.72"/>
    <n v="33.02496"/>
    <n v="2"/>
    <n v="3669.44"/>
    <x v="9661"/>
    <n v="2.4300000000000002"/>
    <n v="4772"/>
    <x v="25"/>
    <x v="6"/>
    <x v="6"/>
    <x v="6"/>
    <x v="6"/>
  </r>
  <r>
    <x v="9667"/>
    <x v="4"/>
    <x v="0"/>
    <x v="4"/>
    <x v="1"/>
    <x v="1"/>
    <n v="13361.1"/>
    <n v="240.49979999999999"/>
    <n v="5"/>
    <n v="66805.5"/>
    <x v="9662"/>
    <n v="1.47"/>
    <n v="516"/>
    <x v="286"/>
    <x v="5"/>
    <x v="5"/>
    <x v="5"/>
    <x v="10"/>
  </r>
  <r>
    <x v="9668"/>
    <x v="9"/>
    <x v="1"/>
    <x v="9"/>
    <x v="0"/>
    <x v="4"/>
    <n v="6513.35"/>
    <n v="117.24029999999999"/>
    <n v="5"/>
    <n v="32566.75"/>
    <x v="9663"/>
    <n v="1.1100000000000001"/>
    <n v="3885"/>
    <x v="254"/>
    <x v="11"/>
    <x v="11"/>
    <x v="11"/>
    <x v="27"/>
  </r>
  <r>
    <x v="9669"/>
    <x v="8"/>
    <x v="3"/>
    <x v="8"/>
    <x v="2"/>
    <x v="2"/>
    <n v="6787.07"/>
    <n v="122.16725999999998"/>
    <n v="5"/>
    <n v="33935.35"/>
    <x v="9664"/>
    <n v="2.0099999999999998"/>
    <n v="1827"/>
    <x v="360"/>
    <x v="4"/>
    <x v="4"/>
    <x v="4"/>
    <x v="11"/>
  </r>
  <r>
    <x v="9670"/>
    <x v="4"/>
    <x v="0"/>
    <x v="4"/>
    <x v="1"/>
    <x v="0"/>
    <n v="14548.24"/>
    <n v="261.86831999999998"/>
    <n v="4"/>
    <n v="58192.959999999999"/>
    <x v="9665"/>
    <n v="1.1299999999999999"/>
    <n v="4591"/>
    <x v="82"/>
    <x v="7"/>
    <x v="7"/>
    <x v="7"/>
    <x v="4"/>
  </r>
  <r>
    <x v="9671"/>
    <x v="3"/>
    <x v="3"/>
    <x v="3"/>
    <x v="0"/>
    <x v="1"/>
    <n v="5493.31"/>
    <n v="98.879580000000004"/>
    <n v="5"/>
    <n v="27466.55"/>
    <x v="9666"/>
    <n v="1.69"/>
    <n v="2197"/>
    <x v="105"/>
    <x v="7"/>
    <x v="7"/>
    <x v="7"/>
    <x v="17"/>
  </r>
  <r>
    <x v="9672"/>
    <x v="5"/>
    <x v="1"/>
    <x v="5"/>
    <x v="0"/>
    <x v="3"/>
    <n v="8194.3700000000008"/>
    <n v="147.49866"/>
    <n v="1"/>
    <n v="8194.3700000000008"/>
    <x v="9667"/>
    <n v="4.99"/>
    <n v="2287"/>
    <x v="260"/>
    <x v="4"/>
    <x v="4"/>
    <x v="4"/>
    <x v="1"/>
  </r>
  <r>
    <x v="9673"/>
    <x v="6"/>
    <x v="4"/>
    <x v="6"/>
    <x v="0"/>
    <x v="4"/>
    <n v="14397.08"/>
    <n v="259.14743999999996"/>
    <n v="5"/>
    <n v="71985.399999999994"/>
    <x v="9668"/>
    <n v="1.28"/>
    <n v="4950"/>
    <x v="266"/>
    <x v="10"/>
    <x v="10"/>
    <x v="10"/>
    <x v="24"/>
  </r>
  <r>
    <x v="9674"/>
    <x v="0"/>
    <x v="0"/>
    <x v="0"/>
    <x v="2"/>
    <x v="5"/>
    <n v="9855.2999999999993"/>
    <n v="177.39539999999997"/>
    <n v="5"/>
    <n v="49276.5"/>
    <x v="9669"/>
    <n v="2.89"/>
    <n v="2899"/>
    <x v="299"/>
    <x v="0"/>
    <x v="0"/>
    <x v="0"/>
    <x v="13"/>
  </r>
  <r>
    <x v="9675"/>
    <x v="7"/>
    <x v="0"/>
    <x v="7"/>
    <x v="0"/>
    <x v="5"/>
    <n v="14718.78"/>
    <n v="264.93804"/>
    <n v="2"/>
    <n v="29437.56"/>
    <x v="9670"/>
    <n v="4.99"/>
    <n v="220"/>
    <x v="257"/>
    <x v="7"/>
    <x v="7"/>
    <x v="7"/>
    <x v="30"/>
  </r>
  <r>
    <x v="9676"/>
    <x v="9"/>
    <x v="1"/>
    <x v="9"/>
    <x v="1"/>
    <x v="4"/>
    <n v="9155.77"/>
    <n v="164.80385999999999"/>
    <n v="2"/>
    <n v="18311.54"/>
    <x v="9671"/>
    <n v="3.06"/>
    <n v="3903"/>
    <x v="212"/>
    <x v="10"/>
    <x v="10"/>
    <x v="10"/>
    <x v="20"/>
  </r>
  <r>
    <x v="9677"/>
    <x v="2"/>
    <x v="2"/>
    <x v="2"/>
    <x v="2"/>
    <x v="1"/>
    <n v="6450.81"/>
    <n v="116.11458"/>
    <n v="5"/>
    <n v="32254.05"/>
    <x v="9672"/>
    <n v="3.81"/>
    <n v="1699"/>
    <x v="152"/>
    <x v="3"/>
    <x v="3"/>
    <x v="3"/>
    <x v="30"/>
  </r>
  <r>
    <x v="9678"/>
    <x v="0"/>
    <x v="0"/>
    <x v="0"/>
    <x v="2"/>
    <x v="4"/>
    <n v="17716.560000000001"/>
    <n v="318.89807999999999"/>
    <n v="1"/>
    <n v="17716.560000000001"/>
    <x v="9673"/>
    <n v="3.9"/>
    <n v="4176"/>
    <x v="223"/>
    <x v="2"/>
    <x v="2"/>
    <x v="2"/>
    <x v="16"/>
  </r>
  <r>
    <x v="9679"/>
    <x v="3"/>
    <x v="3"/>
    <x v="3"/>
    <x v="2"/>
    <x v="2"/>
    <n v="12153.08"/>
    <n v="218.75543999999999"/>
    <n v="2"/>
    <n v="24306.16"/>
    <x v="9674"/>
    <n v="3.35"/>
    <n v="4274"/>
    <x v="256"/>
    <x v="3"/>
    <x v="3"/>
    <x v="3"/>
    <x v="7"/>
  </r>
  <r>
    <x v="9680"/>
    <x v="5"/>
    <x v="1"/>
    <x v="5"/>
    <x v="1"/>
    <x v="0"/>
    <n v="1496.77"/>
    <n v="26.941859999999998"/>
    <n v="2"/>
    <n v="2993.54"/>
    <x v="9675"/>
    <n v="1.54"/>
    <n v="3241"/>
    <x v="253"/>
    <x v="6"/>
    <x v="6"/>
    <x v="6"/>
    <x v="10"/>
  </r>
  <r>
    <x v="9681"/>
    <x v="5"/>
    <x v="1"/>
    <x v="5"/>
    <x v="0"/>
    <x v="0"/>
    <n v="9024.67"/>
    <n v="162.44405999999998"/>
    <n v="1"/>
    <n v="9024.67"/>
    <x v="9676"/>
    <n v="3.3"/>
    <n v="4999"/>
    <x v="4"/>
    <x v="4"/>
    <x v="4"/>
    <x v="4"/>
    <x v="4"/>
  </r>
  <r>
    <x v="9682"/>
    <x v="3"/>
    <x v="3"/>
    <x v="3"/>
    <x v="0"/>
    <x v="5"/>
    <n v="12748.33"/>
    <n v="229.46993999999998"/>
    <n v="4"/>
    <n v="50993.32"/>
    <x v="9677"/>
    <n v="4.21"/>
    <n v="1804"/>
    <x v="12"/>
    <x v="7"/>
    <x v="7"/>
    <x v="7"/>
    <x v="12"/>
  </r>
  <r>
    <x v="9683"/>
    <x v="9"/>
    <x v="1"/>
    <x v="9"/>
    <x v="0"/>
    <x v="4"/>
    <n v="2113.88"/>
    <n v="38.049839999999996"/>
    <n v="3"/>
    <n v="6341.64"/>
    <x v="9678"/>
    <n v="1.44"/>
    <n v="39"/>
    <x v="179"/>
    <x v="6"/>
    <x v="6"/>
    <x v="6"/>
    <x v="18"/>
  </r>
  <r>
    <x v="9684"/>
    <x v="0"/>
    <x v="0"/>
    <x v="0"/>
    <x v="2"/>
    <x v="0"/>
    <n v="3327.87"/>
    <n v="59.901659999999993"/>
    <n v="1"/>
    <n v="3327.87"/>
    <x v="9679"/>
    <n v="2.14"/>
    <n v="4151"/>
    <x v="316"/>
    <x v="6"/>
    <x v="6"/>
    <x v="6"/>
    <x v="29"/>
  </r>
  <r>
    <x v="9685"/>
    <x v="6"/>
    <x v="4"/>
    <x v="6"/>
    <x v="1"/>
    <x v="4"/>
    <n v="19026.28"/>
    <n v="342.47303999999997"/>
    <n v="2"/>
    <n v="38052.559999999998"/>
    <x v="9680"/>
    <n v="2.88"/>
    <n v="228"/>
    <x v="161"/>
    <x v="10"/>
    <x v="10"/>
    <x v="10"/>
    <x v="1"/>
  </r>
  <r>
    <x v="9686"/>
    <x v="0"/>
    <x v="0"/>
    <x v="0"/>
    <x v="2"/>
    <x v="3"/>
    <n v="13824.45"/>
    <n v="248.84010000000001"/>
    <n v="2"/>
    <n v="27648.9"/>
    <x v="9681"/>
    <n v="1.06"/>
    <n v="1094"/>
    <x v="4"/>
    <x v="4"/>
    <x v="4"/>
    <x v="4"/>
    <x v="4"/>
  </r>
  <r>
    <x v="9687"/>
    <x v="8"/>
    <x v="3"/>
    <x v="8"/>
    <x v="0"/>
    <x v="1"/>
    <n v="715.8"/>
    <n v="12.884399999999998"/>
    <n v="3"/>
    <n v="2147.4"/>
    <x v="9682"/>
    <n v="3.44"/>
    <n v="2233"/>
    <x v="90"/>
    <x v="8"/>
    <x v="8"/>
    <x v="8"/>
    <x v="25"/>
  </r>
  <r>
    <x v="9688"/>
    <x v="2"/>
    <x v="2"/>
    <x v="2"/>
    <x v="1"/>
    <x v="4"/>
    <n v="19331.23"/>
    <n v="347.96213999999998"/>
    <n v="5"/>
    <n v="96656.15"/>
    <x v="9683"/>
    <n v="1.29"/>
    <n v="2616"/>
    <x v="307"/>
    <x v="2"/>
    <x v="2"/>
    <x v="2"/>
    <x v="10"/>
  </r>
  <r>
    <x v="9689"/>
    <x v="9"/>
    <x v="1"/>
    <x v="9"/>
    <x v="1"/>
    <x v="0"/>
    <n v="14935.65"/>
    <n v="268.84169999999995"/>
    <n v="1"/>
    <n v="14935.65"/>
    <x v="9684"/>
    <n v="3.45"/>
    <n v="4804"/>
    <x v="42"/>
    <x v="11"/>
    <x v="11"/>
    <x v="11"/>
    <x v="23"/>
  </r>
  <r>
    <x v="9690"/>
    <x v="9"/>
    <x v="1"/>
    <x v="9"/>
    <x v="2"/>
    <x v="3"/>
    <n v="4912.21"/>
    <n v="88.419779999999989"/>
    <n v="4"/>
    <n v="19648.84"/>
    <x v="9685"/>
    <n v="3.86"/>
    <n v="2770"/>
    <x v="344"/>
    <x v="7"/>
    <x v="7"/>
    <x v="7"/>
    <x v="14"/>
  </r>
  <r>
    <x v="9691"/>
    <x v="2"/>
    <x v="2"/>
    <x v="2"/>
    <x v="0"/>
    <x v="3"/>
    <n v="10278.35"/>
    <n v="185.0103"/>
    <n v="3"/>
    <n v="30835.05"/>
    <x v="9686"/>
    <n v="1.32"/>
    <n v="4712"/>
    <x v="217"/>
    <x v="10"/>
    <x v="10"/>
    <x v="10"/>
    <x v="22"/>
  </r>
  <r>
    <x v="9692"/>
    <x v="9"/>
    <x v="1"/>
    <x v="9"/>
    <x v="0"/>
    <x v="2"/>
    <n v="14445.13"/>
    <n v="260.01233999999994"/>
    <n v="3"/>
    <n v="43335.39"/>
    <x v="9687"/>
    <n v="2.4"/>
    <n v="3067"/>
    <x v="352"/>
    <x v="3"/>
    <x v="3"/>
    <x v="3"/>
    <x v="2"/>
  </r>
  <r>
    <x v="9693"/>
    <x v="8"/>
    <x v="3"/>
    <x v="8"/>
    <x v="2"/>
    <x v="4"/>
    <n v="8143.24"/>
    <n v="146.57831999999999"/>
    <n v="4"/>
    <n v="32572.959999999999"/>
    <x v="9688"/>
    <n v="2.91"/>
    <n v="1947"/>
    <x v="349"/>
    <x v="9"/>
    <x v="9"/>
    <x v="9"/>
    <x v="15"/>
  </r>
  <r>
    <x v="9694"/>
    <x v="0"/>
    <x v="0"/>
    <x v="0"/>
    <x v="1"/>
    <x v="5"/>
    <n v="9019.59"/>
    <n v="162.35262"/>
    <n v="2"/>
    <n v="18039.18"/>
    <x v="9689"/>
    <n v="1.36"/>
    <n v="584"/>
    <x v="20"/>
    <x v="1"/>
    <x v="1"/>
    <x v="1"/>
    <x v="5"/>
  </r>
  <r>
    <x v="9695"/>
    <x v="5"/>
    <x v="1"/>
    <x v="5"/>
    <x v="2"/>
    <x v="5"/>
    <n v="6933.57"/>
    <n v="124.80425999999999"/>
    <n v="1"/>
    <n v="6933.57"/>
    <x v="9690"/>
    <n v="2.54"/>
    <n v="4635"/>
    <x v="242"/>
    <x v="6"/>
    <x v="6"/>
    <x v="6"/>
    <x v="30"/>
  </r>
  <r>
    <x v="9696"/>
    <x v="5"/>
    <x v="1"/>
    <x v="5"/>
    <x v="1"/>
    <x v="3"/>
    <n v="5308.36"/>
    <n v="95.550479999999993"/>
    <n v="5"/>
    <n v="26541.8"/>
    <x v="9691"/>
    <n v="2.71"/>
    <n v="3764"/>
    <x v="158"/>
    <x v="8"/>
    <x v="8"/>
    <x v="8"/>
    <x v="1"/>
  </r>
  <r>
    <x v="9697"/>
    <x v="6"/>
    <x v="4"/>
    <x v="6"/>
    <x v="0"/>
    <x v="3"/>
    <n v="5882.86"/>
    <n v="105.89147999999999"/>
    <n v="2"/>
    <n v="11765.72"/>
    <x v="9692"/>
    <n v="2.5299999999999998"/>
    <n v="1673"/>
    <x v="280"/>
    <x v="11"/>
    <x v="11"/>
    <x v="11"/>
    <x v="7"/>
  </r>
  <r>
    <x v="9698"/>
    <x v="3"/>
    <x v="3"/>
    <x v="3"/>
    <x v="2"/>
    <x v="1"/>
    <n v="13011.96"/>
    <n v="234.21527999999998"/>
    <n v="1"/>
    <n v="13011.96"/>
    <x v="9693"/>
    <n v="2.97"/>
    <n v="2208"/>
    <x v="222"/>
    <x v="9"/>
    <x v="9"/>
    <x v="9"/>
    <x v="13"/>
  </r>
  <r>
    <x v="9699"/>
    <x v="3"/>
    <x v="3"/>
    <x v="3"/>
    <x v="1"/>
    <x v="3"/>
    <n v="10181.69"/>
    <n v="183.27042"/>
    <n v="4"/>
    <n v="40726.76"/>
    <x v="9694"/>
    <n v="3.56"/>
    <n v="614"/>
    <x v="273"/>
    <x v="11"/>
    <x v="11"/>
    <x v="11"/>
    <x v="16"/>
  </r>
  <r>
    <x v="9700"/>
    <x v="1"/>
    <x v="1"/>
    <x v="1"/>
    <x v="2"/>
    <x v="4"/>
    <n v="2135.75"/>
    <n v="38.4435"/>
    <n v="5"/>
    <n v="10678.75"/>
    <x v="9695"/>
    <n v="3.51"/>
    <n v="145"/>
    <x v="282"/>
    <x v="8"/>
    <x v="8"/>
    <x v="8"/>
    <x v="18"/>
  </r>
  <r>
    <x v="9701"/>
    <x v="6"/>
    <x v="4"/>
    <x v="6"/>
    <x v="2"/>
    <x v="5"/>
    <n v="9877.0400000000009"/>
    <n v="177.78672"/>
    <n v="1"/>
    <n v="9877.0400000000009"/>
    <x v="9696"/>
    <n v="2.71"/>
    <n v="3023"/>
    <x v="321"/>
    <x v="5"/>
    <x v="5"/>
    <x v="5"/>
    <x v="30"/>
  </r>
  <r>
    <x v="9702"/>
    <x v="5"/>
    <x v="1"/>
    <x v="5"/>
    <x v="2"/>
    <x v="5"/>
    <n v="15961.92"/>
    <n v="287.31455999999997"/>
    <n v="2"/>
    <n v="31923.84"/>
    <x v="9697"/>
    <n v="2.38"/>
    <n v="1546"/>
    <x v="182"/>
    <x v="9"/>
    <x v="9"/>
    <x v="9"/>
    <x v="30"/>
  </r>
  <r>
    <x v="9703"/>
    <x v="6"/>
    <x v="4"/>
    <x v="6"/>
    <x v="2"/>
    <x v="5"/>
    <n v="7894.27"/>
    <n v="142.09685999999999"/>
    <n v="4"/>
    <n v="31577.08"/>
    <x v="9698"/>
    <n v="2.86"/>
    <n v="823"/>
    <x v="327"/>
    <x v="4"/>
    <x v="4"/>
    <x v="4"/>
    <x v="5"/>
  </r>
  <r>
    <x v="9704"/>
    <x v="1"/>
    <x v="1"/>
    <x v="1"/>
    <x v="1"/>
    <x v="2"/>
    <n v="7946.87"/>
    <n v="143.04365999999999"/>
    <n v="3"/>
    <n v="23840.61"/>
    <x v="9699"/>
    <n v="2.8"/>
    <n v="1656"/>
    <x v="44"/>
    <x v="3"/>
    <x v="3"/>
    <x v="3"/>
    <x v="15"/>
  </r>
  <r>
    <x v="9705"/>
    <x v="5"/>
    <x v="1"/>
    <x v="5"/>
    <x v="0"/>
    <x v="5"/>
    <n v="14443.34"/>
    <n v="259.98012"/>
    <n v="4"/>
    <n v="57773.36"/>
    <x v="9700"/>
    <n v="1.75"/>
    <n v="4459"/>
    <x v="155"/>
    <x v="2"/>
    <x v="2"/>
    <x v="2"/>
    <x v="3"/>
  </r>
  <r>
    <x v="9706"/>
    <x v="3"/>
    <x v="3"/>
    <x v="3"/>
    <x v="2"/>
    <x v="1"/>
    <n v="9703.6299999999992"/>
    <n v="174.66533999999999"/>
    <n v="2"/>
    <n v="19407.259999999998"/>
    <x v="9701"/>
    <n v="1.72"/>
    <n v="4912"/>
    <x v="309"/>
    <x v="1"/>
    <x v="1"/>
    <x v="1"/>
    <x v="24"/>
  </r>
  <r>
    <x v="9707"/>
    <x v="2"/>
    <x v="2"/>
    <x v="2"/>
    <x v="1"/>
    <x v="2"/>
    <n v="12532.71"/>
    <n v="225.58877999999996"/>
    <n v="5"/>
    <n v="62663.55"/>
    <x v="9702"/>
    <n v="4.07"/>
    <n v="3204"/>
    <x v="76"/>
    <x v="8"/>
    <x v="8"/>
    <x v="8"/>
    <x v="14"/>
  </r>
  <r>
    <x v="9708"/>
    <x v="1"/>
    <x v="1"/>
    <x v="1"/>
    <x v="1"/>
    <x v="1"/>
    <n v="13665.75"/>
    <n v="245.98349999999999"/>
    <n v="3"/>
    <n v="40997.25"/>
    <x v="9703"/>
    <n v="1.93"/>
    <n v="3380"/>
    <x v="268"/>
    <x v="4"/>
    <x v="4"/>
    <x v="4"/>
    <x v="20"/>
  </r>
  <r>
    <x v="9709"/>
    <x v="6"/>
    <x v="4"/>
    <x v="6"/>
    <x v="1"/>
    <x v="1"/>
    <n v="3525.83"/>
    <n v="63.464939999999991"/>
    <n v="1"/>
    <n v="3525.83"/>
    <x v="9704"/>
    <n v="1.72"/>
    <n v="3329"/>
    <x v="85"/>
    <x v="11"/>
    <x v="11"/>
    <x v="11"/>
    <x v="19"/>
  </r>
  <r>
    <x v="9710"/>
    <x v="9"/>
    <x v="1"/>
    <x v="9"/>
    <x v="1"/>
    <x v="3"/>
    <n v="5656.57"/>
    <n v="101.81825999999998"/>
    <n v="3"/>
    <n v="16969.71"/>
    <x v="9705"/>
    <n v="1.29"/>
    <n v="3098"/>
    <x v="180"/>
    <x v="10"/>
    <x v="10"/>
    <x v="10"/>
    <x v="17"/>
  </r>
  <r>
    <x v="9711"/>
    <x v="2"/>
    <x v="2"/>
    <x v="2"/>
    <x v="0"/>
    <x v="1"/>
    <n v="3751.04"/>
    <n v="67.518719999999988"/>
    <n v="4"/>
    <n v="15004.16"/>
    <x v="9706"/>
    <n v="2.23"/>
    <n v="3807"/>
    <x v="238"/>
    <x v="1"/>
    <x v="1"/>
    <x v="1"/>
    <x v="14"/>
  </r>
  <r>
    <x v="9712"/>
    <x v="7"/>
    <x v="0"/>
    <x v="7"/>
    <x v="0"/>
    <x v="0"/>
    <n v="5141.3500000000004"/>
    <n v="92.544299999999993"/>
    <n v="1"/>
    <n v="5141.3500000000004"/>
    <x v="9707"/>
    <n v="3.52"/>
    <n v="1767"/>
    <x v="234"/>
    <x v="1"/>
    <x v="1"/>
    <x v="1"/>
    <x v="6"/>
  </r>
  <r>
    <x v="9713"/>
    <x v="0"/>
    <x v="0"/>
    <x v="0"/>
    <x v="0"/>
    <x v="0"/>
    <n v="5026.6499999999996"/>
    <n v="90.47969999999998"/>
    <n v="2"/>
    <n v="10053.299999999999"/>
    <x v="9708"/>
    <n v="3.24"/>
    <n v="195"/>
    <x v="91"/>
    <x v="8"/>
    <x v="8"/>
    <x v="8"/>
    <x v="8"/>
  </r>
  <r>
    <x v="9714"/>
    <x v="4"/>
    <x v="0"/>
    <x v="4"/>
    <x v="0"/>
    <x v="1"/>
    <n v="5409.99"/>
    <n v="97.379819999999995"/>
    <n v="5"/>
    <n v="27049.95"/>
    <x v="9709"/>
    <n v="4.5999999999999996"/>
    <n v="1545"/>
    <x v="176"/>
    <x v="6"/>
    <x v="6"/>
    <x v="6"/>
    <x v="9"/>
  </r>
  <r>
    <x v="9715"/>
    <x v="1"/>
    <x v="1"/>
    <x v="1"/>
    <x v="0"/>
    <x v="3"/>
    <n v="10756.5"/>
    <n v="193.61699999999999"/>
    <n v="5"/>
    <n v="53782.5"/>
    <x v="9710"/>
    <n v="3.68"/>
    <n v="529"/>
    <x v="135"/>
    <x v="9"/>
    <x v="9"/>
    <x v="9"/>
    <x v="24"/>
  </r>
  <r>
    <x v="9716"/>
    <x v="3"/>
    <x v="3"/>
    <x v="3"/>
    <x v="1"/>
    <x v="0"/>
    <n v="13276.23"/>
    <n v="238.97213999999997"/>
    <n v="5"/>
    <n v="66381.149999999994"/>
    <x v="9711"/>
    <n v="2.46"/>
    <n v="3344"/>
    <x v="162"/>
    <x v="0"/>
    <x v="0"/>
    <x v="0"/>
    <x v="14"/>
  </r>
  <r>
    <x v="9717"/>
    <x v="6"/>
    <x v="4"/>
    <x v="6"/>
    <x v="2"/>
    <x v="1"/>
    <n v="14953.09"/>
    <n v="269.15562"/>
    <n v="4"/>
    <n v="59812.36"/>
    <x v="9712"/>
    <n v="2.02"/>
    <n v="3198"/>
    <x v="55"/>
    <x v="5"/>
    <x v="5"/>
    <x v="5"/>
    <x v="26"/>
  </r>
  <r>
    <x v="9718"/>
    <x v="7"/>
    <x v="0"/>
    <x v="7"/>
    <x v="1"/>
    <x v="4"/>
    <n v="17100.830000000002"/>
    <n v="307.81494000000004"/>
    <n v="3"/>
    <n v="51302.49"/>
    <x v="9713"/>
    <n v="1.33"/>
    <n v="2566"/>
    <x v="292"/>
    <x v="8"/>
    <x v="8"/>
    <x v="8"/>
    <x v="22"/>
  </r>
  <r>
    <x v="9719"/>
    <x v="8"/>
    <x v="3"/>
    <x v="8"/>
    <x v="1"/>
    <x v="1"/>
    <n v="14070.55"/>
    <n v="253.26989999999998"/>
    <n v="3"/>
    <n v="42211.65"/>
    <x v="9714"/>
    <n v="1.21"/>
    <n v="1651"/>
    <x v="166"/>
    <x v="0"/>
    <x v="0"/>
    <x v="0"/>
    <x v="10"/>
  </r>
  <r>
    <x v="9720"/>
    <x v="1"/>
    <x v="1"/>
    <x v="1"/>
    <x v="2"/>
    <x v="1"/>
    <n v="8207.0499999999993"/>
    <n v="147.72689999999997"/>
    <n v="3"/>
    <n v="24621.15"/>
    <x v="9715"/>
    <n v="3.55"/>
    <n v="613"/>
    <x v="263"/>
    <x v="1"/>
    <x v="1"/>
    <x v="1"/>
    <x v="20"/>
  </r>
  <r>
    <x v="9721"/>
    <x v="6"/>
    <x v="4"/>
    <x v="6"/>
    <x v="0"/>
    <x v="1"/>
    <n v="3666.02"/>
    <n v="65.98836"/>
    <n v="5"/>
    <n v="18330.099999999999"/>
    <x v="9716"/>
    <n v="1.33"/>
    <n v="4411"/>
    <x v="142"/>
    <x v="8"/>
    <x v="8"/>
    <x v="8"/>
    <x v="30"/>
  </r>
  <r>
    <x v="9722"/>
    <x v="4"/>
    <x v="0"/>
    <x v="4"/>
    <x v="1"/>
    <x v="0"/>
    <n v="19487.8"/>
    <n v="350.78039999999999"/>
    <n v="5"/>
    <n v="97439"/>
    <x v="9717"/>
    <n v="4.09"/>
    <n v="4015"/>
    <x v="184"/>
    <x v="10"/>
    <x v="10"/>
    <x v="10"/>
    <x v="10"/>
  </r>
  <r>
    <x v="9723"/>
    <x v="4"/>
    <x v="0"/>
    <x v="4"/>
    <x v="0"/>
    <x v="2"/>
    <n v="11011.93"/>
    <n v="198.21473999999998"/>
    <n v="4"/>
    <n v="44047.72"/>
    <x v="9718"/>
    <n v="4.71"/>
    <n v="3082"/>
    <x v="296"/>
    <x v="0"/>
    <x v="0"/>
    <x v="0"/>
    <x v="17"/>
  </r>
  <r>
    <x v="9724"/>
    <x v="9"/>
    <x v="1"/>
    <x v="9"/>
    <x v="1"/>
    <x v="3"/>
    <n v="10762.5"/>
    <n v="193.72499999999999"/>
    <n v="4"/>
    <n v="43050"/>
    <x v="9719"/>
    <n v="2.19"/>
    <n v="1012"/>
    <x v="13"/>
    <x v="8"/>
    <x v="8"/>
    <x v="8"/>
    <x v="13"/>
  </r>
  <r>
    <x v="9725"/>
    <x v="5"/>
    <x v="1"/>
    <x v="5"/>
    <x v="0"/>
    <x v="5"/>
    <n v="15843.5"/>
    <n v="285.18299999999999"/>
    <n v="2"/>
    <n v="31687"/>
    <x v="9720"/>
    <n v="1.95"/>
    <n v="4434"/>
    <x v="267"/>
    <x v="2"/>
    <x v="2"/>
    <x v="2"/>
    <x v="23"/>
  </r>
  <r>
    <x v="9726"/>
    <x v="1"/>
    <x v="1"/>
    <x v="1"/>
    <x v="1"/>
    <x v="3"/>
    <n v="7685.89"/>
    <n v="138.34601999999998"/>
    <n v="2"/>
    <n v="15371.78"/>
    <x v="9721"/>
    <n v="3.39"/>
    <n v="3466"/>
    <x v="291"/>
    <x v="1"/>
    <x v="1"/>
    <x v="1"/>
    <x v="21"/>
  </r>
  <r>
    <x v="9727"/>
    <x v="4"/>
    <x v="0"/>
    <x v="4"/>
    <x v="2"/>
    <x v="2"/>
    <n v="17574.150000000001"/>
    <n v="316.3347"/>
    <n v="5"/>
    <n v="87870.75"/>
    <x v="9722"/>
    <n v="4.24"/>
    <n v="2547"/>
    <x v="205"/>
    <x v="1"/>
    <x v="1"/>
    <x v="1"/>
    <x v="27"/>
  </r>
  <r>
    <x v="9728"/>
    <x v="5"/>
    <x v="1"/>
    <x v="5"/>
    <x v="2"/>
    <x v="1"/>
    <n v="3008.7"/>
    <n v="54.15659999999999"/>
    <n v="4"/>
    <n v="12034.8"/>
    <x v="9723"/>
    <n v="2.5"/>
    <n v="4036"/>
    <x v="135"/>
    <x v="9"/>
    <x v="9"/>
    <x v="9"/>
    <x v="24"/>
  </r>
  <r>
    <x v="9729"/>
    <x v="8"/>
    <x v="3"/>
    <x v="8"/>
    <x v="2"/>
    <x v="0"/>
    <n v="15548.62"/>
    <n v="279.87515999999999"/>
    <n v="4"/>
    <n v="62194.48"/>
    <x v="9724"/>
    <n v="4.8899999999999997"/>
    <n v="635"/>
    <x v="145"/>
    <x v="7"/>
    <x v="7"/>
    <x v="7"/>
    <x v="20"/>
  </r>
  <r>
    <x v="9730"/>
    <x v="3"/>
    <x v="3"/>
    <x v="3"/>
    <x v="0"/>
    <x v="5"/>
    <n v="15211.02"/>
    <n v="273.79836"/>
    <n v="1"/>
    <n v="15211.02"/>
    <x v="9725"/>
    <n v="2.1800000000000002"/>
    <n v="3641"/>
    <x v="135"/>
    <x v="9"/>
    <x v="9"/>
    <x v="9"/>
    <x v="24"/>
  </r>
  <r>
    <x v="9731"/>
    <x v="3"/>
    <x v="3"/>
    <x v="3"/>
    <x v="0"/>
    <x v="1"/>
    <n v="6371.91"/>
    <n v="114.69438"/>
    <n v="5"/>
    <n v="31859.55"/>
    <x v="9726"/>
    <n v="2.06"/>
    <n v="4556"/>
    <x v="295"/>
    <x v="7"/>
    <x v="7"/>
    <x v="7"/>
    <x v="6"/>
  </r>
  <r>
    <x v="9732"/>
    <x v="2"/>
    <x v="2"/>
    <x v="2"/>
    <x v="2"/>
    <x v="3"/>
    <n v="13458.23"/>
    <n v="242.24813999999998"/>
    <n v="2"/>
    <n v="26916.46"/>
    <x v="9727"/>
    <n v="1.41"/>
    <n v="903"/>
    <x v="0"/>
    <x v="0"/>
    <x v="0"/>
    <x v="0"/>
    <x v="0"/>
  </r>
  <r>
    <x v="9733"/>
    <x v="8"/>
    <x v="3"/>
    <x v="8"/>
    <x v="0"/>
    <x v="2"/>
    <n v="2089.9499999999998"/>
    <n v="37.619099999999996"/>
    <n v="5"/>
    <n v="10449.75"/>
    <x v="9728"/>
    <n v="1.02"/>
    <n v="988"/>
    <x v="190"/>
    <x v="5"/>
    <x v="5"/>
    <x v="5"/>
    <x v="20"/>
  </r>
  <r>
    <x v="9734"/>
    <x v="4"/>
    <x v="0"/>
    <x v="4"/>
    <x v="1"/>
    <x v="0"/>
    <n v="5932.31"/>
    <n v="106.78158000000001"/>
    <n v="3"/>
    <n v="17796.93"/>
    <x v="9729"/>
    <n v="1.07"/>
    <n v="4615"/>
    <x v="283"/>
    <x v="0"/>
    <x v="0"/>
    <x v="0"/>
    <x v="3"/>
  </r>
  <r>
    <x v="9735"/>
    <x v="1"/>
    <x v="1"/>
    <x v="1"/>
    <x v="0"/>
    <x v="1"/>
    <n v="4126.7"/>
    <n v="74.280599999999993"/>
    <n v="4"/>
    <n v="16506.8"/>
    <x v="9730"/>
    <n v="4.45"/>
    <n v="783"/>
    <x v="87"/>
    <x v="11"/>
    <x v="11"/>
    <x v="11"/>
    <x v="5"/>
  </r>
  <r>
    <x v="9736"/>
    <x v="1"/>
    <x v="1"/>
    <x v="1"/>
    <x v="0"/>
    <x v="5"/>
    <n v="8516.6299999999992"/>
    <n v="153.29933999999997"/>
    <n v="3"/>
    <n v="25549.89"/>
    <x v="9731"/>
    <n v="2.86"/>
    <n v="4054"/>
    <x v="280"/>
    <x v="11"/>
    <x v="11"/>
    <x v="11"/>
    <x v="7"/>
  </r>
  <r>
    <x v="9737"/>
    <x v="4"/>
    <x v="0"/>
    <x v="4"/>
    <x v="1"/>
    <x v="2"/>
    <n v="18589.89"/>
    <n v="334.61801999999994"/>
    <n v="5"/>
    <n v="92949.45"/>
    <x v="9732"/>
    <n v="2.06"/>
    <n v="1110"/>
    <x v="163"/>
    <x v="3"/>
    <x v="3"/>
    <x v="3"/>
    <x v="25"/>
  </r>
  <r>
    <x v="9738"/>
    <x v="1"/>
    <x v="1"/>
    <x v="1"/>
    <x v="2"/>
    <x v="3"/>
    <n v="14546.63"/>
    <n v="261.83933999999999"/>
    <n v="2"/>
    <n v="29093.26"/>
    <x v="9733"/>
    <n v="1.54"/>
    <n v="1699"/>
    <x v="236"/>
    <x v="4"/>
    <x v="4"/>
    <x v="4"/>
    <x v="2"/>
  </r>
  <r>
    <x v="9739"/>
    <x v="1"/>
    <x v="1"/>
    <x v="1"/>
    <x v="2"/>
    <x v="2"/>
    <n v="11393.72"/>
    <n v="205.08695999999998"/>
    <n v="1"/>
    <n v="11393.72"/>
    <x v="9734"/>
    <n v="1.35"/>
    <n v="3080"/>
    <x v="306"/>
    <x v="1"/>
    <x v="1"/>
    <x v="1"/>
    <x v="0"/>
  </r>
  <r>
    <x v="9740"/>
    <x v="4"/>
    <x v="0"/>
    <x v="4"/>
    <x v="0"/>
    <x v="4"/>
    <n v="13644.82"/>
    <n v="245.60675999999998"/>
    <n v="2"/>
    <n v="27289.64"/>
    <x v="9735"/>
    <n v="3.39"/>
    <n v="2545"/>
    <x v="325"/>
    <x v="0"/>
    <x v="0"/>
    <x v="0"/>
    <x v="22"/>
  </r>
  <r>
    <x v="9741"/>
    <x v="1"/>
    <x v="1"/>
    <x v="1"/>
    <x v="1"/>
    <x v="1"/>
    <n v="973.38"/>
    <n v="17.52084"/>
    <n v="3"/>
    <n v="2920.14"/>
    <x v="9736"/>
    <n v="1.9"/>
    <n v="3193"/>
    <x v="206"/>
    <x v="6"/>
    <x v="6"/>
    <x v="6"/>
    <x v="3"/>
  </r>
  <r>
    <x v="9742"/>
    <x v="9"/>
    <x v="1"/>
    <x v="9"/>
    <x v="2"/>
    <x v="3"/>
    <n v="5006.29"/>
    <n v="90.113219999999998"/>
    <n v="5"/>
    <n v="25031.45"/>
    <x v="9737"/>
    <n v="2.4900000000000002"/>
    <n v="4192"/>
    <x v="124"/>
    <x v="11"/>
    <x v="11"/>
    <x v="11"/>
    <x v="24"/>
  </r>
  <r>
    <x v="9743"/>
    <x v="4"/>
    <x v="0"/>
    <x v="4"/>
    <x v="1"/>
    <x v="4"/>
    <n v="9548.0400000000009"/>
    <n v="171.86472000000001"/>
    <n v="2"/>
    <n v="19096.080000000002"/>
    <x v="9738"/>
    <n v="3.43"/>
    <n v="4382"/>
    <x v="75"/>
    <x v="1"/>
    <x v="1"/>
    <x v="1"/>
    <x v="17"/>
  </r>
  <r>
    <x v="9744"/>
    <x v="7"/>
    <x v="0"/>
    <x v="7"/>
    <x v="1"/>
    <x v="3"/>
    <n v="14969.99"/>
    <n v="269.45981999999998"/>
    <n v="5"/>
    <n v="74849.95"/>
    <x v="9739"/>
    <n v="2.0099999999999998"/>
    <n v="615"/>
    <x v="9"/>
    <x v="5"/>
    <x v="5"/>
    <x v="5"/>
    <x v="9"/>
  </r>
  <r>
    <x v="9745"/>
    <x v="2"/>
    <x v="2"/>
    <x v="2"/>
    <x v="2"/>
    <x v="5"/>
    <n v="16998.95"/>
    <n v="305.98109999999997"/>
    <n v="3"/>
    <n v="50996.85"/>
    <x v="9740"/>
    <n v="4.8600000000000003"/>
    <n v="907"/>
    <x v="215"/>
    <x v="6"/>
    <x v="6"/>
    <x v="6"/>
    <x v="11"/>
  </r>
  <r>
    <x v="9746"/>
    <x v="9"/>
    <x v="1"/>
    <x v="9"/>
    <x v="2"/>
    <x v="4"/>
    <n v="18173.759999999998"/>
    <n v="327.12767999999994"/>
    <n v="2"/>
    <n v="36347.519999999997"/>
    <x v="9741"/>
    <n v="3.35"/>
    <n v="2569"/>
    <x v="349"/>
    <x v="9"/>
    <x v="9"/>
    <x v="9"/>
    <x v="15"/>
  </r>
  <r>
    <x v="9747"/>
    <x v="6"/>
    <x v="4"/>
    <x v="6"/>
    <x v="1"/>
    <x v="5"/>
    <n v="14254.27"/>
    <n v="256.57686000000001"/>
    <n v="2"/>
    <n v="28508.54"/>
    <x v="9742"/>
    <n v="3.69"/>
    <n v="3810"/>
    <x v="88"/>
    <x v="7"/>
    <x v="7"/>
    <x v="7"/>
    <x v="23"/>
  </r>
  <r>
    <x v="9748"/>
    <x v="9"/>
    <x v="1"/>
    <x v="9"/>
    <x v="1"/>
    <x v="2"/>
    <n v="17609.189999999999"/>
    <n v="316.96541999999994"/>
    <n v="1"/>
    <n v="17609.189999999999"/>
    <x v="9743"/>
    <n v="3.2"/>
    <n v="586"/>
    <x v="22"/>
    <x v="8"/>
    <x v="8"/>
    <x v="8"/>
    <x v="17"/>
  </r>
  <r>
    <x v="9749"/>
    <x v="4"/>
    <x v="0"/>
    <x v="4"/>
    <x v="0"/>
    <x v="0"/>
    <n v="10607.98"/>
    <n v="190.94363999999999"/>
    <n v="2"/>
    <n v="21215.96"/>
    <x v="9744"/>
    <n v="4.03"/>
    <n v="2369"/>
    <x v="248"/>
    <x v="1"/>
    <x v="1"/>
    <x v="1"/>
    <x v="7"/>
  </r>
  <r>
    <x v="9750"/>
    <x v="1"/>
    <x v="1"/>
    <x v="1"/>
    <x v="0"/>
    <x v="2"/>
    <n v="16636.25"/>
    <n v="299.45249999999999"/>
    <n v="3"/>
    <n v="49908.75"/>
    <x v="9745"/>
    <n v="2.77"/>
    <n v="1238"/>
    <x v="272"/>
    <x v="7"/>
    <x v="7"/>
    <x v="7"/>
    <x v="24"/>
  </r>
  <r>
    <x v="9751"/>
    <x v="7"/>
    <x v="0"/>
    <x v="7"/>
    <x v="0"/>
    <x v="5"/>
    <n v="15407.4"/>
    <n v="277.33319999999998"/>
    <n v="3"/>
    <n v="46222.2"/>
    <x v="9746"/>
    <n v="3.2"/>
    <n v="3673"/>
    <x v="132"/>
    <x v="6"/>
    <x v="6"/>
    <x v="6"/>
    <x v="8"/>
  </r>
  <r>
    <x v="9752"/>
    <x v="2"/>
    <x v="2"/>
    <x v="2"/>
    <x v="2"/>
    <x v="2"/>
    <n v="5034.53"/>
    <n v="90.621539999999982"/>
    <n v="3"/>
    <n v="15103.59"/>
    <x v="9747"/>
    <n v="4.1500000000000004"/>
    <n v="1696"/>
    <x v="182"/>
    <x v="9"/>
    <x v="9"/>
    <x v="9"/>
    <x v="30"/>
  </r>
  <r>
    <x v="9753"/>
    <x v="2"/>
    <x v="2"/>
    <x v="2"/>
    <x v="1"/>
    <x v="0"/>
    <n v="13803"/>
    <n v="248.45399999999998"/>
    <n v="5"/>
    <n v="69015"/>
    <x v="9748"/>
    <n v="2.17"/>
    <n v="375"/>
    <x v="312"/>
    <x v="4"/>
    <x v="4"/>
    <x v="4"/>
    <x v="22"/>
  </r>
  <r>
    <x v="9754"/>
    <x v="2"/>
    <x v="2"/>
    <x v="2"/>
    <x v="1"/>
    <x v="3"/>
    <n v="2840"/>
    <n v="51.12"/>
    <n v="4"/>
    <n v="11360"/>
    <x v="9749"/>
    <n v="4.53"/>
    <n v="194"/>
    <x v="218"/>
    <x v="11"/>
    <x v="11"/>
    <x v="11"/>
    <x v="10"/>
  </r>
  <r>
    <x v="9755"/>
    <x v="1"/>
    <x v="1"/>
    <x v="1"/>
    <x v="1"/>
    <x v="4"/>
    <n v="7070.53"/>
    <n v="127.26953999999999"/>
    <n v="4"/>
    <n v="28282.12"/>
    <x v="9750"/>
    <n v="4.6399999999999997"/>
    <n v="2589"/>
    <x v="266"/>
    <x v="10"/>
    <x v="10"/>
    <x v="10"/>
    <x v="24"/>
  </r>
  <r>
    <x v="9756"/>
    <x v="6"/>
    <x v="4"/>
    <x v="6"/>
    <x v="2"/>
    <x v="3"/>
    <n v="16401.5"/>
    <n v="295.22699999999998"/>
    <n v="1"/>
    <n v="16401.5"/>
    <x v="9751"/>
    <n v="4.62"/>
    <n v="2859"/>
    <x v="251"/>
    <x v="4"/>
    <x v="4"/>
    <x v="4"/>
    <x v="15"/>
  </r>
  <r>
    <x v="9757"/>
    <x v="8"/>
    <x v="3"/>
    <x v="8"/>
    <x v="0"/>
    <x v="3"/>
    <n v="17364.13"/>
    <n v="312.55433999999997"/>
    <n v="2"/>
    <n v="34728.26"/>
    <x v="9752"/>
    <n v="4.34"/>
    <n v="4619"/>
    <x v="0"/>
    <x v="0"/>
    <x v="0"/>
    <x v="0"/>
    <x v="0"/>
  </r>
  <r>
    <x v="9758"/>
    <x v="5"/>
    <x v="1"/>
    <x v="5"/>
    <x v="1"/>
    <x v="4"/>
    <n v="2173.4499999999998"/>
    <n v="39.122099999999996"/>
    <n v="5"/>
    <n v="10867.25"/>
    <x v="9753"/>
    <n v="3.52"/>
    <n v="4819"/>
    <x v="168"/>
    <x v="11"/>
    <x v="11"/>
    <x v="11"/>
    <x v="30"/>
  </r>
  <r>
    <x v="9759"/>
    <x v="2"/>
    <x v="2"/>
    <x v="2"/>
    <x v="0"/>
    <x v="4"/>
    <n v="4721.74"/>
    <n v="84.991319999999988"/>
    <n v="2"/>
    <n v="9443.48"/>
    <x v="9754"/>
    <n v="2"/>
    <n v="3506"/>
    <x v="101"/>
    <x v="2"/>
    <x v="2"/>
    <x v="2"/>
    <x v="4"/>
  </r>
  <r>
    <x v="9760"/>
    <x v="0"/>
    <x v="0"/>
    <x v="0"/>
    <x v="2"/>
    <x v="1"/>
    <n v="10578.73"/>
    <n v="190.41713999999999"/>
    <n v="2"/>
    <n v="21157.46"/>
    <x v="9755"/>
    <n v="2.68"/>
    <n v="1690"/>
    <x v="255"/>
    <x v="7"/>
    <x v="7"/>
    <x v="7"/>
    <x v="3"/>
  </r>
  <r>
    <x v="9761"/>
    <x v="6"/>
    <x v="4"/>
    <x v="6"/>
    <x v="1"/>
    <x v="1"/>
    <n v="18515.3"/>
    <n v="333.27539999999993"/>
    <n v="5"/>
    <n v="92576.5"/>
    <x v="9756"/>
    <n v="3.53"/>
    <n v="1586"/>
    <x v="337"/>
    <x v="9"/>
    <x v="9"/>
    <x v="9"/>
    <x v="17"/>
  </r>
  <r>
    <x v="9762"/>
    <x v="6"/>
    <x v="4"/>
    <x v="6"/>
    <x v="0"/>
    <x v="2"/>
    <n v="7585.38"/>
    <n v="136.53683999999998"/>
    <n v="4"/>
    <n v="30341.52"/>
    <x v="9757"/>
    <n v="2.46"/>
    <n v="3577"/>
    <x v="348"/>
    <x v="9"/>
    <x v="9"/>
    <x v="9"/>
    <x v="22"/>
  </r>
  <r>
    <x v="9763"/>
    <x v="9"/>
    <x v="1"/>
    <x v="9"/>
    <x v="2"/>
    <x v="1"/>
    <n v="4791.49"/>
    <n v="86.246819999999985"/>
    <n v="1"/>
    <n v="4791.49"/>
    <x v="9758"/>
    <n v="1.84"/>
    <n v="1477"/>
    <x v="292"/>
    <x v="8"/>
    <x v="8"/>
    <x v="8"/>
    <x v="22"/>
  </r>
  <r>
    <x v="9764"/>
    <x v="4"/>
    <x v="0"/>
    <x v="4"/>
    <x v="2"/>
    <x v="0"/>
    <n v="10486.64"/>
    <n v="188.75951999999998"/>
    <n v="4"/>
    <n v="41946.559999999998"/>
    <x v="9759"/>
    <n v="2.8"/>
    <n v="2797"/>
    <x v="318"/>
    <x v="4"/>
    <x v="4"/>
    <x v="4"/>
    <x v="27"/>
  </r>
  <r>
    <x v="9765"/>
    <x v="9"/>
    <x v="1"/>
    <x v="9"/>
    <x v="0"/>
    <x v="3"/>
    <n v="12204.59"/>
    <n v="219.68261999999999"/>
    <n v="1"/>
    <n v="12204.59"/>
    <x v="9760"/>
    <n v="2.04"/>
    <n v="690"/>
    <x v="6"/>
    <x v="3"/>
    <x v="3"/>
    <x v="3"/>
    <x v="6"/>
  </r>
  <r>
    <x v="9766"/>
    <x v="2"/>
    <x v="2"/>
    <x v="2"/>
    <x v="1"/>
    <x v="5"/>
    <n v="12219.14"/>
    <n v="219.94451999999998"/>
    <n v="4"/>
    <n v="48876.56"/>
    <x v="9761"/>
    <n v="3.11"/>
    <n v="1329"/>
    <x v="184"/>
    <x v="10"/>
    <x v="10"/>
    <x v="10"/>
    <x v="10"/>
  </r>
  <r>
    <x v="9767"/>
    <x v="5"/>
    <x v="1"/>
    <x v="5"/>
    <x v="1"/>
    <x v="1"/>
    <n v="2575.61"/>
    <n v="46.360979999999998"/>
    <n v="4"/>
    <n v="10302.44"/>
    <x v="9762"/>
    <n v="1.37"/>
    <n v="775"/>
    <x v="152"/>
    <x v="3"/>
    <x v="3"/>
    <x v="3"/>
    <x v="30"/>
  </r>
  <r>
    <x v="9768"/>
    <x v="0"/>
    <x v="0"/>
    <x v="0"/>
    <x v="0"/>
    <x v="4"/>
    <n v="2942.35"/>
    <n v="52.962299999999992"/>
    <n v="2"/>
    <n v="5884.7"/>
    <x v="9763"/>
    <n v="1.34"/>
    <n v="4314"/>
    <x v="167"/>
    <x v="8"/>
    <x v="8"/>
    <x v="8"/>
    <x v="21"/>
  </r>
  <r>
    <x v="9769"/>
    <x v="1"/>
    <x v="1"/>
    <x v="1"/>
    <x v="0"/>
    <x v="3"/>
    <n v="12917.79"/>
    <n v="232.52021999999999"/>
    <n v="5"/>
    <n v="64588.95"/>
    <x v="9764"/>
    <n v="3.81"/>
    <n v="495"/>
    <x v="191"/>
    <x v="1"/>
    <x v="1"/>
    <x v="1"/>
    <x v="30"/>
  </r>
  <r>
    <x v="9770"/>
    <x v="8"/>
    <x v="3"/>
    <x v="8"/>
    <x v="2"/>
    <x v="3"/>
    <n v="7422.8"/>
    <n v="133.6104"/>
    <n v="4"/>
    <n v="29691.200000000001"/>
    <x v="9765"/>
    <n v="3.51"/>
    <n v="101"/>
    <x v="350"/>
    <x v="6"/>
    <x v="6"/>
    <x v="6"/>
    <x v="14"/>
  </r>
  <r>
    <x v="9771"/>
    <x v="7"/>
    <x v="0"/>
    <x v="7"/>
    <x v="1"/>
    <x v="1"/>
    <n v="1788.47"/>
    <n v="32.192459999999997"/>
    <n v="2"/>
    <n v="3576.94"/>
    <x v="9766"/>
    <n v="3.87"/>
    <n v="799"/>
    <x v="282"/>
    <x v="8"/>
    <x v="8"/>
    <x v="8"/>
    <x v="18"/>
  </r>
  <r>
    <x v="9772"/>
    <x v="1"/>
    <x v="1"/>
    <x v="1"/>
    <x v="0"/>
    <x v="0"/>
    <n v="9894.7900000000009"/>
    <n v="178.10622000000001"/>
    <n v="4"/>
    <n v="39579.160000000003"/>
    <x v="9767"/>
    <n v="3.31"/>
    <n v="636"/>
    <x v="218"/>
    <x v="11"/>
    <x v="11"/>
    <x v="11"/>
    <x v="10"/>
  </r>
  <r>
    <x v="9773"/>
    <x v="1"/>
    <x v="1"/>
    <x v="1"/>
    <x v="2"/>
    <x v="0"/>
    <n v="13207.49"/>
    <n v="237.73481999999998"/>
    <n v="5"/>
    <n v="66037.45"/>
    <x v="9768"/>
    <n v="4.9000000000000004"/>
    <n v="803"/>
    <x v="118"/>
    <x v="7"/>
    <x v="7"/>
    <x v="7"/>
    <x v="10"/>
  </r>
  <r>
    <x v="9774"/>
    <x v="0"/>
    <x v="0"/>
    <x v="0"/>
    <x v="0"/>
    <x v="1"/>
    <n v="14153.43"/>
    <n v="254.76173999999997"/>
    <n v="3"/>
    <n v="42460.29"/>
    <x v="9769"/>
    <n v="1.08"/>
    <n v="3093"/>
    <x v="248"/>
    <x v="1"/>
    <x v="1"/>
    <x v="1"/>
    <x v="7"/>
  </r>
  <r>
    <x v="9775"/>
    <x v="4"/>
    <x v="0"/>
    <x v="4"/>
    <x v="0"/>
    <x v="1"/>
    <n v="6689.41"/>
    <n v="120.40937999999998"/>
    <n v="1"/>
    <n v="6689.41"/>
    <x v="9770"/>
    <n v="4.33"/>
    <n v="552"/>
    <x v="178"/>
    <x v="8"/>
    <x v="8"/>
    <x v="8"/>
    <x v="5"/>
  </r>
  <r>
    <x v="9776"/>
    <x v="1"/>
    <x v="1"/>
    <x v="1"/>
    <x v="2"/>
    <x v="0"/>
    <n v="10826.15"/>
    <n v="194.87069999999997"/>
    <n v="2"/>
    <n v="21652.3"/>
    <x v="9771"/>
    <n v="2.0299999999999998"/>
    <n v="3235"/>
    <x v="84"/>
    <x v="10"/>
    <x v="10"/>
    <x v="10"/>
    <x v="9"/>
  </r>
  <r>
    <x v="9777"/>
    <x v="6"/>
    <x v="4"/>
    <x v="6"/>
    <x v="2"/>
    <x v="4"/>
    <n v="4803.1099999999997"/>
    <n v="86.455979999999983"/>
    <n v="5"/>
    <n v="24015.55"/>
    <x v="9772"/>
    <n v="4.04"/>
    <n v="2635"/>
    <x v="346"/>
    <x v="9"/>
    <x v="9"/>
    <x v="9"/>
    <x v="12"/>
  </r>
  <r>
    <x v="9778"/>
    <x v="2"/>
    <x v="2"/>
    <x v="2"/>
    <x v="0"/>
    <x v="0"/>
    <n v="10911.57"/>
    <n v="196.40825999999998"/>
    <n v="2"/>
    <n v="21823.14"/>
    <x v="9773"/>
    <n v="3.28"/>
    <n v="2826"/>
    <x v="258"/>
    <x v="10"/>
    <x v="10"/>
    <x v="10"/>
    <x v="4"/>
  </r>
  <r>
    <x v="9779"/>
    <x v="6"/>
    <x v="4"/>
    <x v="6"/>
    <x v="0"/>
    <x v="5"/>
    <n v="15546.44"/>
    <n v="279.83591999999999"/>
    <n v="1"/>
    <n v="15546.44"/>
    <x v="9774"/>
    <n v="1.08"/>
    <n v="1835"/>
    <x v="10"/>
    <x v="4"/>
    <x v="4"/>
    <x v="4"/>
    <x v="10"/>
  </r>
  <r>
    <x v="9780"/>
    <x v="8"/>
    <x v="3"/>
    <x v="8"/>
    <x v="1"/>
    <x v="4"/>
    <n v="1390.92"/>
    <n v="25.036559999999998"/>
    <n v="5"/>
    <n v="6954.6"/>
    <x v="9775"/>
    <n v="4.6900000000000004"/>
    <n v="4193"/>
    <x v="264"/>
    <x v="1"/>
    <x v="1"/>
    <x v="1"/>
    <x v="9"/>
  </r>
  <r>
    <x v="9781"/>
    <x v="5"/>
    <x v="1"/>
    <x v="5"/>
    <x v="1"/>
    <x v="1"/>
    <n v="2812.26"/>
    <n v="50.62068"/>
    <n v="5"/>
    <n v="14061.3"/>
    <x v="9776"/>
    <n v="3.2"/>
    <n v="1666"/>
    <x v="241"/>
    <x v="9"/>
    <x v="9"/>
    <x v="9"/>
    <x v="18"/>
  </r>
  <r>
    <x v="9782"/>
    <x v="5"/>
    <x v="1"/>
    <x v="5"/>
    <x v="1"/>
    <x v="5"/>
    <n v="9595.68"/>
    <n v="172.72224"/>
    <n v="3"/>
    <n v="28787.040000000001"/>
    <x v="9777"/>
    <n v="2.09"/>
    <n v="3904"/>
    <x v="63"/>
    <x v="9"/>
    <x v="9"/>
    <x v="9"/>
    <x v="6"/>
  </r>
  <r>
    <x v="9783"/>
    <x v="8"/>
    <x v="3"/>
    <x v="8"/>
    <x v="0"/>
    <x v="2"/>
    <n v="18469.38"/>
    <n v="332.44884000000002"/>
    <n v="4"/>
    <n v="73877.52"/>
    <x v="9778"/>
    <n v="1.38"/>
    <n v="4003"/>
    <x v="328"/>
    <x v="7"/>
    <x v="7"/>
    <x v="7"/>
    <x v="27"/>
  </r>
  <r>
    <x v="9784"/>
    <x v="2"/>
    <x v="2"/>
    <x v="2"/>
    <x v="0"/>
    <x v="3"/>
    <n v="14599.31"/>
    <n v="262.78757999999999"/>
    <n v="5"/>
    <n v="72996.55"/>
    <x v="9779"/>
    <n v="3.33"/>
    <n v="3431"/>
    <x v="235"/>
    <x v="1"/>
    <x v="1"/>
    <x v="1"/>
    <x v="26"/>
  </r>
  <r>
    <x v="9785"/>
    <x v="8"/>
    <x v="3"/>
    <x v="8"/>
    <x v="1"/>
    <x v="3"/>
    <n v="11651.41"/>
    <n v="209.72537999999997"/>
    <n v="5"/>
    <n v="58257.05"/>
    <x v="9780"/>
    <n v="2.85"/>
    <n v="3998"/>
    <x v="96"/>
    <x v="1"/>
    <x v="1"/>
    <x v="1"/>
    <x v="10"/>
  </r>
  <r>
    <x v="9786"/>
    <x v="0"/>
    <x v="0"/>
    <x v="0"/>
    <x v="0"/>
    <x v="0"/>
    <n v="5570.15"/>
    <n v="100.26269999999998"/>
    <n v="5"/>
    <n v="27850.75"/>
    <x v="9781"/>
    <n v="2.68"/>
    <n v="4497"/>
    <x v="108"/>
    <x v="4"/>
    <x v="4"/>
    <x v="4"/>
    <x v="24"/>
  </r>
  <r>
    <x v="9787"/>
    <x v="9"/>
    <x v="1"/>
    <x v="9"/>
    <x v="2"/>
    <x v="1"/>
    <n v="13709.01"/>
    <n v="246.76217999999997"/>
    <n v="4"/>
    <n v="54836.04"/>
    <x v="9782"/>
    <n v="4.91"/>
    <n v="338"/>
    <x v="46"/>
    <x v="0"/>
    <x v="0"/>
    <x v="0"/>
    <x v="25"/>
  </r>
  <r>
    <x v="9788"/>
    <x v="9"/>
    <x v="1"/>
    <x v="9"/>
    <x v="0"/>
    <x v="2"/>
    <n v="6208.96"/>
    <n v="111.76128"/>
    <n v="1"/>
    <n v="6208.96"/>
    <x v="9783"/>
    <n v="4.34"/>
    <n v="2122"/>
    <x v="98"/>
    <x v="8"/>
    <x v="8"/>
    <x v="8"/>
    <x v="19"/>
  </r>
  <r>
    <x v="9789"/>
    <x v="2"/>
    <x v="2"/>
    <x v="2"/>
    <x v="2"/>
    <x v="2"/>
    <n v="3806.3"/>
    <n v="68.513400000000004"/>
    <n v="1"/>
    <n v="3806.3"/>
    <x v="9784"/>
    <n v="4.1500000000000004"/>
    <n v="3639"/>
    <x v="166"/>
    <x v="0"/>
    <x v="0"/>
    <x v="0"/>
    <x v="10"/>
  </r>
  <r>
    <x v="9790"/>
    <x v="0"/>
    <x v="0"/>
    <x v="0"/>
    <x v="0"/>
    <x v="3"/>
    <n v="1263.05"/>
    <n v="22.734899999999996"/>
    <n v="2"/>
    <n v="2526.1"/>
    <x v="9785"/>
    <n v="4.5599999999999996"/>
    <n v="4260"/>
    <x v="48"/>
    <x v="6"/>
    <x v="6"/>
    <x v="6"/>
    <x v="27"/>
  </r>
  <r>
    <x v="9791"/>
    <x v="9"/>
    <x v="1"/>
    <x v="9"/>
    <x v="2"/>
    <x v="1"/>
    <n v="1108.01"/>
    <n v="19.944179999999999"/>
    <n v="1"/>
    <n v="1108.01"/>
    <x v="9786"/>
    <n v="1.35"/>
    <n v="186"/>
    <x v="157"/>
    <x v="7"/>
    <x v="7"/>
    <x v="7"/>
    <x v="9"/>
  </r>
  <r>
    <x v="9792"/>
    <x v="4"/>
    <x v="0"/>
    <x v="4"/>
    <x v="0"/>
    <x v="0"/>
    <n v="2092.34"/>
    <n v="37.662120000000002"/>
    <n v="3"/>
    <n v="6277.02"/>
    <x v="9787"/>
    <n v="4"/>
    <n v="1127"/>
    <x v="207"/>
    <x v="9"/>
    <x v="9"/>
    <x v="9"/>
    <x v="21"/>
  </r>
  <r>
    <x v="9793"/>
    <x v="9"/>
    <x v="1"/>
    <x v="9"/>
    <x v="0"/>
    <x v="2"/>
    <n v="19708.71"/>
    <n v="354.75677999999994"/>
    <n v="3"/>
    <n v="59126.13"/>
    <x v="9788"/>
    <n v="3.68"/>
    <n v="1020"/>
    <x v="97"/>
    <x v="0"/>
    <x v="0"/>
    <x v="0"/>
    <x v="28"/>
  </r>
  <r>
    <x v="9794"/>
    <x v="1"/>
    <x v="1"/>
    <x v="1"/>
    <x v="1"/>
    <x v="1"/>
    <n v="865.94"/>
    <n v="15.586919999999999"/>
    <n v="3"/>
    <n v="2597.8200000000002"/>
    <x v="9789"/>
    <n v="1.37"/>
    <n v="1077"/>
    <x v="265"/>
    <x v="6"/>
    <x v="6"/>
    <x v="6"/>
    <x v="28"/>
  </r>
  <r>
    <x v="9795"/>
    <x v="4"/>
    <x v="0"/>
    <x v="4"/>
    <x v="1"/>
    <x v="1"/>
    <n v="15845.84"/>
    <n v="285.22512"/>
    <n v="2"/>
    <n v="31691.68"/>
    <x v="9790"/>
    <n v="2.3199999999999998"/>
    <n v="4262"/>
    <x v="1"/>
    <x v="1"/>
    <x v="1"/>
    <x v="1"/>
    <x v="1"/>
  </r>
  <r>
    <x v="9796"/>
    <x v="3"/>
    <x v="3"/>
    <x v="3"/>
    <x v="0"/>
    <x v="2"/>
    <n v="15997.99"/>
    <n v="287.96382"/>
    <n v="4"/>
    <n v="63991.96"/>
    <x v="9791"/>
    <n v="2.2999999999999998"/>
    <n v="3159"/>
    <x v="340"/>
    <x v="3"/>
    <x v="3"/>
    <x v="3"/>
    <x v="13"/>
  </r>
  <r>
    <x v="9797"/>
    <x v="5"/>
    <x v="1"/>
    <x v="5"/>
    <x v="2"/>
    <x v="2"/>
    <n v="15847.06"/>
    <n v="285.24707999999998"/>
    <n v="4"/>
    <n v="63388.24"/>
    <x v="9792"/>
    <n v="4.5"/>
    <n v="4839"/>
    <x v="100"/>
    <x v="11"/>
    <x v="11"/>
    <x v="11"/>
    <x v="17"/>
  </r>
  <r>
    <x v="9798"/>
    <x v="9"/>
    <x v="1"/>
    <x v="9"/>
    <x v="1"/>
    <x v="4"/>
    <n v="9518.9"/>
    <n v="171.34019999999998"/>
    <n v="4"/>
    <n v="38075.599999999999"/>
    <x v="9793"/>
    <n v="4.51"/>
    <n v="2661"/>
    <x v="14"/>
    <x v="3"/>
    <x v="3"/>
    <x v="3"/>
    <x v="0"/>
  </r>
  <r>
    <x v="9799"/>
    <x v="8"/>
    <x v="3"/>
    <x v="8"/>
    <x v="0"/>
    <x v="3"/>
    <n v="12530.64"/>
    <n v="225.55151999999998"/>
    <n v="5"/>
    <n v="62653.2"/>
    <x v="9794"/>
    <n v="1.74"/>
    <n v="656"/>
    <x v="143"/>
    <x v="8"/>
    <x v="8"/>
    <x v="8"/>
    <x v="7"/>
  </r>
  <r>
    <x v="9800"/>
    <x v="5"/>
    <x v="1"/>
    <x v="5"/>
    <x v="1"/>
    <x v="0"/>
    <n v="2094.81"/>
    <n v="37.706579999999995"/>
    <n v="2"/>
    <n v="4189.62"/>
    <x v="9795"/>
    <n v="2.21"/>
    <n v="859"/>
    <x v="157"/>
    <x v="7"/>
    <x v="7"/>
    <x v="7"/>
    <x v="9"/>
  </r>
  <r>
    <x v="9801"/>
    <x v="4"/>
    <x v="0"/>
    <x v="4"/>
    <x v="2"/>
    <x v="4"/>
    <n v="7083.82"/>
    <n v="127.50875999999998"/>
    <n v="1"/>
    <n v="7083.82"/>
    <x v="9796"/>
    <n v="4.66"/>
    <n v="1685"/>
    <x v="194"/>
    <x v="2"/>
    <x v="2"/>
    <x v="2"/>
    <x v="29"/>
  </r>
  <r>
    <x v="9802"/>
    <x v="3"/>
    <x v="3"/>
    <x v="3"/>
    <x v="0"/>
    <x v="5"/>
    <n v="2844.99"/>
    <n v="51.209819999999993"/>
    <n v="2"/>
    <n v="5689.98"/>
    <x v="9797"/>
    <n v="3.01"/>
    <n v="1665"/>
    <x v="150"/>
    <x v="8"/>
    <x v="8"/>
    <x v="8"/>
    <x v="6"/>
  </r>
  <r>
    <x v="9803"/>
    <x v="3"/>
    <x v="3"/>
    <x v="3"/>
    <x v="1"/>
    <x v="3"/>
    <n v="8197.2800000000007"/>
    <n v="147.55104"/>
    <n v="3"/>
    <n v="24591.84"/>
    <x v="9798"/>
    <n v="3.26"/>
    <n v="4846"/>
    <x v="123"/>
    <x v="8"/>
    <x v="8"/>
    <x v="8"/>
    <x v="15"/>
  </r>
  <r>
    <x v="9804"/>
    <x v="5"/>
    <x v="1"/>
    <x v="5"/>
    <x v="1"/>
    <x v="0"/>
    <n v="18957.740000000002"/>
    <n v="341.23932000000002"/>
    <n v="2"/>
    <n v="37915.480000000003"/>
    <x v="9799"/>
    <n v="2.14"/>
    <n v="4262"/>
    <x v="85"/>
    <x v="11"/>
    <x v="11"/>
    <x v="11"/>
    <x v="19"/>
  </r>
  <r>
    <x v="9805"/>
    <x v="5"/>
    <x v="1"/>
    <x v="5"/>
    <x v="1"/>
    <x v="0"/>
    <n v="7935.18"/>
    <n v="142.83323999999999"/>
    <n v="4"/>
    <n v="31740.720000000001"/>
    <x v="9800"/>
    <n v="3.23"/>
    <n v="4885"/>
    <x v="337"/>
    <x v="9"/>
    <x v="9"/>
    <x v="9"/>
    <x v="17"/>
  </r>
  <r>
    <x v="9806"/>
    <x v="1"/>
    <x v="1"/>
    <x v="1"/>
    <x v="2"/>
    <x v="4"/>
    <n v="9453.93"/>
    <n v="170.17074"/>
    <n v="4"/>
    <n v="37815.72"/>
    <x v="9801"/>
    <n v="4.8099999999999996"/>
    <n v="3063"/>
    <x v="38"/>
    <x v="10"/>
    <x v="10"/>
    <x v="10"/>
    <x v="15"/>
  </r>
  <r>
    <x v="9807"/>
    <x v="0"/>
    <x v="0"/>
    <x v="0"/>
    <x v="0"/>
    <x v="4"/>
    <n v="8180.12"/>
    <n v="147.24215999999998"/>
    <n v="2"/>
    <n v="16360.24"/>
    <x v="9802"/>
    <n v="1.34"/>
    <n v="1773"/>
    <x v="49"/>
    <x v="9"/>
    <x v="9"/>
    <x v="9"/>
    <x v="19"/>
  </r>
  <r>
    <x v="9808"/>
    <x v="7"/>
    <x v="0"/>
    <x v="7"/>
    <x v="0"/>
    <x v="4"/>
    <n v="4060.96"/>
    <n v="73.097279999999998"/>
    <n v="4"/>
    <n v="16243.84"/>
    <x v="9803"/>
    <n v="3.21"/>
    <n v="3652"/>
    <x v="297"/>
    <x v="7"/>
    <x v="7"/>
    <x v="7"/>
    <x v="0"/>
  </r>
  <r>
    <x v="9809"/>
    <x v="5"/>
    <x v="1"/>
    <x v="5"/>
    <x v="1"/>
    <x v="3"/>
    <n v="6228.39"/>
    <n v="112.11102"/>
    <n v="1"/>
    <n v="6228.39"/>
    <x v="9804"/>
    <n v="3.04"/>
    <n v="400"/>
    <x v="246"/>
    <x v="10"/>
    <x v="10"/>
    <x v="10"/>
    <x v="12"/>
  </r>
  <r>
    <x v="9810"/>
    <x v="4"/>
    <x v="0"/>
    <x v="4"/>
    <x v="1"/>
    <x v="4"/>
    <n v="529.42999999999995"/>
    <n v="9.5297399999999985"/>
    <n v="1"/>
    <n v="529.42999999999995"/>
    <x v="9805"/>
    <n v="1.5"/>
    <n v="2842"/>
    <x v="253"/>
    <x v="6"/>
    <x v="6"/>
    <x v="6"/>
    <x v="10"/>
  </r>
  <r>
    <x v="9811"/>
    <x v="3"/>
    <x v="3"/>
    <x v="3"/>
    <x v="0"/>
    <x v="5"/>
    <n v="13692.61"/>
    <n v="246.46697999999998"/>
    <n v="2"/>
    <n v="27385.22"/>
    <x v="9806"/>
    <n v="3.15"/>
    <n v="2081"/>
    <x v="215"/>
    <x v="6"/>
    <x v="6"/>
    <x v="6"/>
    <x v="11"/>
  </r>
  <r>
    <x v="9812"/>
    <x v="0"/>
    <x v="0"/>
    <x v="0"/>
    <x v="2"/>
    <x v="1"/>
    <n v="13493.33"/>
    <n v="242.87993999999998"/>
    <n v="5"/>
    <n v="67466.649999999994"/>
    <x v="9807"/>
    <n v="4.16"/>
    <n v="1629"/>
    <x v="249"/>
    <x v="10"/>
    <x v="10"/>
    <x v="10"/>
    <x v="30"/>
  </r>
  <r>
    <x v="9813"/>
    <x v="0"/>
    <x v="0"/>
    <x v="0"/>
    <x v="1"/>
    <x v="1"/>
    <n v="1950.36"/>
    <n v="35.106479999999998"/>
    <n v="2"/>
    <n v="3900.72"/>
    <x v="9808"/>
    <n v="2.57"/>
    <n v="311"/>
    <x v="135"/>
    <x v="9"/>
    <x v="9"/>
    <x v="9"/>
    <x v="24"/>
  </r>
  <r>
    <x v="9814"/>
    <x v="8"/>
    <x v="3"/>
    <x v="8"/>
    <x v="2"/>
    <x v="3"/>
    <n v="11166.77"/>
    <n v="201.00185999999999"/>
    <n v="2"/>
    <n v="22333.54"/>
    <x v="9809"/>
    <n v="3.77"/>
    <n v="3286"/>
    <x v="192"/>
    <x v="1"/>
    <x v="1"/>
    <x v="1"/>
    <x v="28"/>
  </r>
  <r>
    <x v="9815"/>
    <x v="1"/>
    <x v="1"/>
    <x v="1"/>
    <x v="2"/>
    <x v="1"/>
    <n v="9799.51"/>
    <n v="176.39117999999999"/>
    <n v="4"/>
    <n v="39198.04"/>
    <x v="9810"/>
    <n v="2.7"/>
    <n v="2052"/>
    <x v="301"/>
    <x v="8"/>
    <x v="8"/>
    <x v="8"/>
    <x v="16"/>
  </r>
  <r>
    <x v="9816"/>
    <x v="7"/>
    <x v="0"/>
    <x v="7"/>
    <x v="1"/>
    <x v="5"/>
    <n v="703.42"/>
    <n v="12.661559999999998"/>
    <n v="4"/>
    <n v="2813.68"/>
    <x v="9811"/>
    <n v="3.01"/>
    <n v="3917"/>
    <x v="213"/>
    <x v="3"/>
    <x v="3"/>
    <x v="3"/>
    <x v="12"/>
  </r>
  <r>
    <x v="9817"/>
    <x v="7"/>
    <x v="0"/>
    <x v="7"/>
    <x v="2"/>
    <x v="2"/>
    <n v="19749.990000000002"/>
    <n v="355.49982"/>
    <n v="2"/>
    <n v="39499.980000000003"/>
    <x v="9812"/>
    <n v="4.0599999999999996"/>
    <n v="2129"/>
    <x v="271"/>
    <x v="6"/>
    <x v="6"/>
    <x v="6"/>
    <x v="26"/>
  </r>
  <r>
    <x v="9818"/>
    <x v="3"/>
    <x v="3"/>
    <x v="3"/>
    <x v="2"/>
    <x v="1"/>
    <n v="17822.34"/>
    <n v="320.80212"/>
    <n v="3"/>
    <n v="53467.02"/>
    <x v="9813"/>
    <n v="1.58"/>
    <n v="18"/>
    <x v="172"/>
    <x v="0"/>
    <x v="0"/>
    <x v="0"/>
    <x v="23"/>
  </r>
  <r>
    <x v="9819"/>
    <x v="1"/>
    <x v="1"/>
    <x v="1"/>
    <x v="1"/>
    <x v="5"/>
    <n v="6528.66"/>
    <n v="117.51587999999998"/>
    <n v="4"/>
    <n v="26114.639999999999"/>
    <x v="9814"/>
    <n v="2.46"/>
    <n v="4806"/>
    <x v="62"/>
    <x v="2"/>
    <x v="2"/>
    <x v="2"/>
    <x v="13"/>
  </r>
  <r>
    <x v="9820"/>
    <x v="9"/>
    <x v="1"/>
    <x v="9"/>
    <x v="1"/>
    <x v="5"/>
    <n v="13467.71"/>
    <n v="242.41877999999997"/>
    <n v="2"/>
    <n v="26935.42"/>
    <x v="9815"/>
    <n v="2.17"/>
    <n v="3967"/>
    <x v="165"/>
    <x v="7"/>
    <x v="7"/>
    <x v="7"/>
    <x v="21"/>
  </r>
  <r>
    <x v="9821"/>
    <x v="5"/>
    <x v="1"/>
    <x v="5"/>
    <x v="2"/>
    <x v="4"/>
    <n v="5174.57"/>
    <n v="93.142259999999993"/>
    <n v="5"/>
    <n v="25872.85"/>
    <x v="9816"/>
    <n v="2.04"/>
    <n v="2640"/>
    <x v="194"/>
    <x v="2"/>
    <x v="2"/>
    <x v="2"/>
    <x v="29"/>
  </r>
  <r>
    <x v="9822"/>
    <x v="0"/>
    <x v="0"/>
    <x v="0"/>
    <x v="1"/>
    <x v="4"/>
    <n v="2486.2399999999998"/>
    <n v="44.75231999999999"/>
    <n v="4"/>
    <n v="9944.9599999999991"/>
    <x v="9817"/>
    <n v="4.6399999999999997"/>
    <n v="3627"/>
    <x v="59"/>
    <x v="6"/>
    <x v="6"/>
    <x v="6"/>
    <x v="20"/>
  </r>
  <r>
    <x v="9823"/>
    <x v="6"/>
    <x v="4"/>
    <x v="6"/>
    <x v="0"/>
    <x v="4"/>
    <n v="10809.75"/>
    <n v="194.57549999999998"/>
    <n v="4"/>
    <n v="43239"/>
    <x v="9818"/>
    <n v="2.72"/>
    <n v="3580"/>
    <x v="359"/>
    <x v="4"/>
    <x v="4"/>
    <x v="4"/>
    <x v="19"/>
  </r>
  <r>
    <x v="9824"/>
    <x v="7"/>
    <x v="0"/>
    <x v="7"/>
    <x v="1"/>
    <x v="2"/>
    <n v="10383.219999999999"/>
    <n v="186.89795999999998"/>
    <n v="4"/>
    <n v="41532.879999999997"/>
    <x v="9819"/>
    <n v="4.74"/>
    <n v="4319"/>
    <x v="16"/>
    <x v="2"/>
    <x v="2"/>
    <x v="2"/>
    <x v="12"/>
  </r>
  <r>
    <x v="9825"/>
    <x v="7"/>
    <x v="0"/>
    <x v="7"/>
    <x v="1"/>
    <x v="1"/>
    <n v="16268.93"/>
    <n v="292.84073999999998"/>
    <n v="5"/>
    <n v="81344.649999999994"/>
    <x v="9820"/>
    <n v="4.55"/>
    <n v="2825"/>
    <x v="20"/>
    <x v="1"/>
    <x v="1"/>
    <x v="1"/>
    <x v="5"/>
  </r>
  <r>
    <x v="9826"/>
    <x v="3"/>
    <x v="3"/>
    <x v="3"/>
    <x v="2"/>
    <x v="5"/>
    <n v="16841.29"/>
    <n v="303.14321999999999"/>
    <n v="2"/>
    <n v="33682.58"/>
    <x v="9821"/>
    <n v="1.38"/>
    <n v="1967"/>
    <x v="83"/>
    <x v="8"/>
    <x v="8"/>
    <x v="8"/>
    <x v="28"/>
  </r>
  <r>
    <x v="9827"/>
    <x v="7"/>
    <x v="0"/>
    <x v="7"/>
    <x v="0"/>
    <x v="0"/>
    <n v="1564.52"/>
    <n v="28.161359999999998"/>
    <n v="4"/>
    <n v="6258.08"/>
    <x v="9822"/>
    <n v="4.1399999999999997"/>
    <n v="2248"/>
    <x v="299"/>
    <x v="0"/>
    <x v="0"/>
    <x v="0"/>
    <x v="13"/>
  </r>
  <r>
    <x v="9828"/>
    <x v="9"/>
    <x v="1"/>
    <x v="9"/>
    <x v="0"/>
    <x v="2"/>
    <n v="1451.18"/>
    <n v="26.12124"/>
    <n v="5"/>
    <n v="7255.9"/>
    <x v="9823"/>
    <n v="3.36"/>
    <n v="1217"/>
    <x v="321"/>
    <x v="5"/>
    <x v="5"/>
    <x v="5"/>
    <x v="30"/>
  </r>
  <r>
    <x v="9829"/>
    <x v="9"/>
    <x v="1"/>
    <x v="9"/>
    <x v="1"/>
    <x v="1"/>
    <n v="9702.49"/>
    <n v="174.64481999999998"/>
    <n v="3"/>
    <n v="29107.47"/>
    <x v="9824"/>
    <n v="3.56"/>
    <n v="3374"/>
    <x v="84"/>
    <x v="10"/>
    <x v="10"/>
    <x v="10"/>
    <x v="9"/>
  </r>
  <r>
    <x v="9830"/>
    <x v="2"/>
    <x v="2"/>
    <x v="2"/>
    <x v="0"/>
    <x v="1"/>
    <n v="12999.89"/>
    <n v="233.99801999999997"/>
    <n v="1"/>
    <n v="12999.89"/>
    <x v="9825"/>
    <n v="1.0900000000000001"/>
    <n v="1142"/>
    <x v="92"/>
    <x v="5"/>
    <x v="5"/>
    <x v="5"/>
    <x v="1"/>
  </r>
  <r>
    <x v="9831"/>
    <x v="3"/>
    <x v="3"/>
    <x v="3"/>
    <x v="1"/>
    <x v="0"/>
    <n v="13521.29"/>
    <n v="243.38321999999999"/>
    <n v="5"/>
    <n v="67606.45"/>
    <x v="9826"/>
    <n v="3.23"/>
    <n v="3954"/>
    <x v="42"/>
    <x v="11"/>
    <x v="11"/>
    <x v="11"/>
    <x v="23"/>
  </r>
  <r>
    <x v="9832"/>
    <x v="3"/>
    <x v="3"/>
    <x v="3"/>
    <x v="2"/>
    <x v="0"/>
    <n v="5980.26"/>
    <n v="107.64467999999999"/>
    <n v="1"/>
    <n v="5980.26"/>
    <x v="9827"/>
    <n v="2.68"/>
    <n v="823"/>
    <x v="209"/>
    <x v="7"/>
    <x v="7"/>
    <x v="7"/>
    <x v="13"/>
  </r>
  <r>
    <x v="9833"/>
    <x v="5"/>
    <x v="1"/>
    <x v="5"/>
    <x v="2"/>
    <x v="2"/>
    <n v="1592.96"/>
    <n v="28.673279999999998"/>
    <n v="4"/>
    <n v="6371.84"/>
    <x v="9828"/>
    <n v="2.0499999999999998"/>
    <n v="4545"/>
    <x v="16"/>
    <x v="2"/>
    <x v="2"/>
    <x v="2"/>
    <x v="12"/>
  </r>
  <r>
    <x v="9834"/>
    <x v="8"/>
    <x v="3"/>
    <x v="8"/>
    <x v="1"/>
    <x v="3"/>
    <n v="5383.93"/>
    <n v="96.910740000000004"/>
    <n v="4"/>
    <n v="21535.72"/>
    <x v="9829"/>
    <n v="2.4500000000000002"/>
    <n v="1664"/>
    <x v="155"/>
    <x v="2"/>
    <x v="2"/>
    <x v="2"/>
    <x v="3"/>
  </r>
  <r>
    <x v="9835"/>
    <x v="4"/>
    <x v="0"/>
    <x v="4"/>
    <x v="2"/>
    <x v="2"/>
    <n v="17759.75"/>
    <n v="319.6755"/>
    <n v="5"/>
    <n v="88798.75"/>
    <x v="9830"/>
    <n v="3.89"/>
    <n v="1807"/>
    <x v="339"/>
    <x v="11"/>
    <x v="11"/>
    <x v="11"/>
    <x v="12"/>
  </r>
  <r>
    <x v="9836"/>
    <x v="2"/>
    <x v="2"/>
    <x v="2"/>
    <x v="1"/>
    <x v="3"/>
    <n v="17966.060000000001"/>
    <n v="323.38907999999998"/>
    <n v="3"/>
    <n v="53898.18"/>
    <x v="9831"/>
    <n v="2.17"/>
    <n v="1627"/>
    <x v="314"/>
    <x v="10"/>
    <x v="10"/>
    <x v="10"/>
    <x v="26"/>
  </r>
  <r>
    <x v="9837"/>
    <x v="7"/>
    <x v="0"/>
    <x v="7"/>
    <x v="0"/>
    <x v="1"/>
    <n v="2903.79"/>
    <n v="52.268219999999992"/>
    <n v="4"/>
    <n v="11615.16"/>
    <x v="9832"/>
    <n v="2.39"/>
    <n v="386"/>
    <x v="79"/>
    <x v="11"/>
    <x v="11"/>
    <x v="11"/>
    <x v="4"/>
  </r>
  <r>
    <x v="9838"/>
    <x v="5"/>
    <x v="1"/>
    <x v="5"/>
    <x v="1"/>
    <x v="0"/>
    <n v="9938.73"/>
    <n v="178.89713999999998"/>
    <n v="4"/>
    <n v="39754.92"/>
    <x v="9833"/>
    <n v="1.95"/>
    <n v="3928"/>
    <x v="68"/>
    <x v="2"/>
    <x v="2"/>
    <x v="2"/>
    <x v="1"/>
  </r>
  <r>
    <x v="9839"/>
    <x v="2"/>
    <x v="2"/>
    <x v="2"/>
    <x v="2"/>
    <x v="3"/>
    <n v="15445.33"/>
    <n v="278.01594"/>
    <n v="5"/>
    <n v="77226.649999999994"/>
    <x v="9834"/>
    <n v="2.09"/>
    <n v="1472"/>
    <x v="101"/>
    <x v="2"/>
    <x v="2"/>
    <x v="2"/>
    <x v="4"/>
  </r>
  <r>
    <x v="9840"/>
    <x v="2"/>
    <x v="2"/>
    <x v="2"/>
    <x v="1"/>
    <x v="4"/>
    <n v="7059.48"/>
    <n v="127.07063999999998"/>
    <n v="4"/>
    <n v="28237.919999999998"/>
    <x v="9835"/>
    <n v="2.9"/>
    <n v="1984"/>
    <x v="296"/>
    <x v="0"/>
    <x v="0"/>
    <x v="0"/>
    <x v="17"/>
  </r>
  <r>
    <x v="9841"/>
    <x v="6"/>
    <x v="4"/>
    <x v="6"/>
    <x v="2"/>
    <x v="4"/>
    <n v="8368.5"/>
    <n v="150.63299999999998"/>
    <n v="3"/>
    <n v="25105.5"/>
    <x v="9836"/>
    <n v="3.55"/>
    <n v="4611"/>
    <x v="270"/>
    <x v="9"/>
    <x v="9"/>
    <x v="9"/>
    <x v="26"/>
  </r>
  <r>
    <x v="9842"/>
    <x v="5"/>
    <x v="1"/>
    <x v="5"/>
    <x v="2"/>
    <x v="1"/>
    <n v="773.85"/>
    <n v="13.9293"/>
    <n v="4"/>
    <n v="3095.4"/>
    <x v="9837"/>
    <n v="4.5199999999999996"/>
    <n v="2525"/>
    <x v="277"/>
    <x v="7"/>
    <x v="7"/>
    <x v="7"/>
    <x v="28"/>
  </r>
  <r>
    <x v="9843"/>
    <x v="0"/>
    <x v="0"/>
    <x v="0"/>
    <x v="0"/>
    <x v="2"/>
    <n v="11025.6"/>
    <n v="198.46079999999998"/>
    <n v="1"/>
    <n v="11025.6"/>
    <x v="9838"/>
    <n v="1.58"/>
    <n v="1498"/>
    <x v="111"/>
    <x v="6"/>
    <x v="6"/>
    <x v="6"/>
    <x v="13"/>
  </r>
  <r>
    <x v="9844"/>
    <x v="4"/>
    <x v="0"/>
    <x v="4"/>
    <x v="1"/>
    <x v="5"/>
    <n v="5139.0200000000004"/>
    <n v="92.502359999999996"/>
    <n v="2"/>
    <n v="10278.040000000001"/>
    <x v="9839"/>
    <n v="2.48"/>
    <n v="440"/>
    <x v="314"/>
    <x v="10"/>
    <x v="10"/>
    <x v="10"/>
    <x v="26"/>
  </r>
  <r>
    <x v="9845"/>
    <x v="9"/>
    <x v="1"/>
    <x v="9"/>
    <x v="2"/>
    <x v="5"/>
    <n v="9288.44"/>
    <n v="167.19192000000001"/>
    <n v="5"/>
    <n v="46442.2"/>
    <x v="9840"/>
    <n v="3.96"/>
    <n v="2870"/>
    <x v="182"/>
    <x v="9"/>
    <x v="9"/>
    <x v="9"/>
    <x v="30"/>
  </r>
  <r>
    <x v="9846"/>
    <x v="8"/>
    <x v="3"/>
    <x v="8"/>
    <x v="0"/>
    <x v="4"/>
    <n v="16616.63"/>
    <n v="299.09933999999998"/>
    <n v="3"/>
    <n v="49849.89"/>
    <x v="9841"/>
    <n v="1.49"/>
    <n v="3837"/>
    <x v="58"/>
    <x v="10"/>
    <x v="10"/>
    <x v="10"/>
    <x v="21"/>
  </r>
  <r>
    <x v="9847"/>
    <x v="0"/>
    <x v="0"/>
    <x v="0"/>
    <x v="1"/>
    <x v="0"/>
    <n v="12965.49"/>
    <n v="233.37881999999999"/>
    <n v="1"/>
    <n v="12965.49"/>
    <x v="9842"/>
    <n v="4.54"/>
    <n v="2181"/>
    <x v="300"/>
    <x v="4"/>
    <x v="4"/>
    <x v="4"/>
    <x v="13"/>
  </r>
  <r>
    <x v="9848"/>
    <x v="6"/>
    <x v="4"/>
    <x v="6"/>
    <x v="0"/>
    <x v="2"/>
    <n v="13688.35"/>
    <n v="246.3903"/>
    <n v="4"/>
    <n v="54753.4"/>
    <x v="9843"/>
    <n v="2.92"/>
    <n v="427"/>
    <x v="259"/>
    <x v="4"/>
    <x v="4"/>
    <x v="4"/>
    <x v="30"/>
  </r>
  <r>
    <x v="9849"/>
    <x v="6"/>
    <x v="4"/>
    <x v="6"/>
    <x v="2"/>
    <x v="0"/>
    <n v="8374.25"/>
    <n v="150.73649999999998"/>
    <n v="4"/>
    <n v="33497"/>
    <x v="9844"/>
    <n v="2.79"/>
    <n v="3515"/>
    <x v="247"/>
    <x v="3"/>
    <x v="3"/>
    <x v="3"/>
    <x v="20"/>
  </r>
  <r>
    <x v="9850"/>
    <x v="9"/>
    <x v="1"/>
    <x v="9"/>
    <x v="2"/>
    <x v="0"/>
    <n v="18561.11"/>
    <n v="334.09997999999996"/>
    <n v="5"/>
    <n v="92805.55"/>
    <x v="9845"/>
    <n v="4.88"/>
    <n v="1531"/>
    <x v="254"/>
    <x v="11"/>
    <x v="11"/>
    <x v="11"/>
    <x v="27"/>
  </r>
  <r>
    <x v="9851"/>
    <x v="0"/>
    <x v="0"/>
    <x v="0"/>
    <x v="0"/>
    <x v="3"/>
    <n v="13763.24"/>
    <n v="247.73831999999999"/>
    <n v="3"/>
    <n v="41289.72"/>
    <x v="9846"/>
    <n v="1.5"/>
    <n v="4249"/>
    <x v="57"/>
    <x v="2"/>
    <x v="2"/>
    <x v="2"/>
    <x v="21"/>
  </r>
  <r>
    <x v="9852"/>
    <x v="3"/>
    <x v="3"/>
    <x v="3"/>
    <x v="0"/>
    <x v="5"/>
    <n v="16316.57"/>
    <n v="293.69825999999995"/>
    <n v="4"/>
    <n v="65266.28"/>
    <x v="9847"/>
    <n v="1.53"/>
    <n v="1746"/>
    <x v="251"/>
    <x v="4"/>
    <x v="4"/>
    <x v="4"/>
    <x v="15"/>
  </r>
  <r>
    <x v="9853"/>
    <x v="0"/>
    <x v="0"/>
    <x v="0"/>
    <x v="0"/>
    <x v="5"/>
    <n v="2490.66"/>
    <n v="44.831879999999991"/>
    <n v="5"/>
    <n v="12453.3"/>
    <x v="9848"/>
    <n v="3.16"/>
    <n v="64"/>
    <x v="4"/>
    <x v="4"/>
    <x v="4"/>
    <x v="4"/>
    <x v="4"/>
  </r>
  <r>
    <x v="9854"/>
    <x v="5"/>
    <x v="1"/>
    <x v="5"/>
    <x v="0"/>
    <x v="1"/>
    <n v="9303.52"/>
    <n v="167.46335999999999"/>
    <n v="1"/>
    <n v="9303.52"/>
    <x v="9849"/>
    <n v="3.55"/>
    <n v="1887"/>
    <x v="204"/>
    <x v="11"/>
    <x v="11"/>
    <x v="11"/>
    <x v="18"/>
  </r>
  <r>
    <x v="9855"/>
    <x v="1"/>
    <x v="1"/>
    <x v="1"/>
    <x v="1"/>
    <x v="0"/>
    <n v="5774.96"/>
    <n v="103.94927999999999"/>
    <n v="2"/>
    <n v="11549.92"/>
    <x v="9850"/>
    <n v="4.47"/>
    <n v="1877"/>
    <x v="207"/>
    <x v="9"/>
    <x v="9"/>
    <x v="9"/>
    <x v="21"/>
  </r>
  <r>
    <x v="9856"/>
    <x v="2"/>
    <x v="2"/>
    <x v="2"/>
    <x v="2"/>
    <x v="3"/>
    <n v="4576.67"/>
    <n v="82.38006"/>
    <n v="5"/>
    <n v="22883.35"/>
    <x v="9851"/>
    <n v="1.54"/>
    <n v="4315"/>
    <x v="150"/>
    <x v="8"/>
    <x v="8"/>
    <x v="8"/>
    <x v="6"/>
  </r>
  <r>
    <x v="9857"/>
    <x v="8"/>
    <x v="3"/>
    <x v="8"/>
    <x v="2"/>
    <x v="5"/>
    <n v="6518"/>
    <n v="117.324"/>
    <n v="2"/>
    <n v="13036"/>
    <x v="9852"/>
    <n v="3.82"/>
    <n v="4603"/>
    <x v="317"/>
    <x v="9"/>
    <x v="9"/>
    <x v="9"/>
    <x v="11"/>
  </r>
  <r>
    <x v="9858"/>
    <x v="2"/>
    <x v="2"/>
    <x v="2"/>
    <x v="0"/>
    <x v="3"/>
    <n v="10202.219999999999"/>
    <n v="183.63995999999997"/>
    <n v="2"/>
    <n v="20404.439999999999"/>
    <x v="9853"/>
    <n v="2.4"/>
    <n v="4896"/>
    <x v="178"/>
    <x v="8"/>
    <x v="8"/>
    <x v="8"/>
    <x v="5"/>
  </r>
  <r>
    <x v="9859"/>
    <x v="4"/>
    <x v="0"/>
    <x v="4"/>
    <x v="2"/>
    <x v="0"/>
    <n v="15532.32"/>
    <n v="279.58175999999997"/>
    <n v="4"/>
    <n v="62129.279999999999"/>
    <x v="9854"/>
    <n v="4.05"/>
    <n v="2167"/>
    <x v="49"/>
    <x v="9"/>
    <x v="9"/>
    <x v="9"/>
    <x v="19"/>
  </r>
  <r>
    <x v="9860"/>
    <x v="1"/>
    <x v="1"/>
    <x v="1"/>
    <x v="2"/>
    <x v="3"/>
    <n v="2779.82"/>
    <n v="50.036760000000001"/>
    <n v="1"/>
    <n v="2779.82"/>
    <x v="9855"/>
    <n v="2.68"/>
    <n v="8"/>
    <x v="78"/>
    <x v="0"/>
    <x v="0"/>
    <x v="0"/>
    <x v="12"/>
  </r>
  <r>
    <x v="9861"/>
    <x v="7"/>
    <x v="0"/>
    <x v="7"/>
    <x v="1"/>
    <x v="2"/>
    <n v="16143.5"/>
    <n v="290.58299999999997"/>
    <n v="2"/>
    <n v="32287"/>
    <x v="9856"/>
    <n v="2.4500000000000002"/>
    <n v="3551"/>
    <x v="68"/>
    <x v="2"/>
    <x v="2"/>
    <x v="2"/>
    <x v="1"/>
  </r>
  <r>
    <x v="9862"/>
    <x v="7"/>
    <x v="0"/>
    <x v="7"/>
    <x v="1"/>
    <x v="0"/>
    <n v="13250.75"/>
    <n v="238.51349999999999"/>
    <n v="2"/>
    <n v="26501.5"/>
    <x v="9857"/>
    <n v="1.73"/>
    <n v="872"/>
    <x v="7"/>
    <x v="6"/>
    <x v="6"/>
    <x v="6"/>
    <x v="7"/>
  </r>
  <r>
    <x v="9863"/>
    <x v="9"/>
    <x v="1"/>
    <x v="9"/>
    <x v="2"/>
    <x v="2"/>
    <n v="19334.95"/>
    <n v="348.02909999999997"/>
    <n v="4"/>
    <n v="77339.8"/>
    <x v="9858"/>
    <n v="3.1"/>
    <n v="4554"/>
    <x v="34"/>
    <x v="8"/>
    <x v="8"/>
    <x v="8"/>
    <x v="9"/>
  </r>
  <r>
    <x v="9864"/>
    <x v="5"/>
    <x v="1"/>
    <x v="5"/>
    <x v="2"/>
    <x v="3"/>
    <n v="6728.72"/>
    <n v="121.11695999999999"/>
    <n v="5"/>
    <n v="33643.599999999999"/>
    <x v="9859"/>
    <n v="1.31"/>
    <n v="4740"/>
    <x v="195"/>
    <x v="1"/>
    <x v="1"/>
    <x v="1"/>
    <x v="18"/>
  </r>
  <r>
    <x v="9865"/>
    <x v="0"/>
    <x v="0"/>
    <x v="0"/>
    <x v="1"/>
    <x v="1"/>
    <n v="15233.78"/>
    <n v="274.20803999999998"/>
    <n v="1"/>
    <n v="15233.78"/>
    <x v="9860"/>
    <n v="4.0199999999999996"/>
    <n v="4962"/>
    <x v="235"/>
    <x v="1"/>
    <x v="1"/>
    <x v="1"/>
    <x v="26"/>
  </r>
  <r>
    <x v="9866"/>
    <x v="9"/>
    <x v="1"/>
    <x v="9"/>
    <x v="1"/>
    <x v="5"/>
    <n v="9838.57"/>
    <n v="177.09425999999999"/>
    <n v="5"/>
    <n v="49192.85"/>
    <x v="9861"/>
    <n v="4.79"/>
    <n v="4732"/>
    <x v="88"/>
    <x v="7"/>
    <x v="7"/>
    <x v="7"/>
    <x v="23"/>
  </r>
  <r>
    <x v="9867"/>
    <x v="6"/>
    <x v="4"/>
    <x v="6"/>
    <x v="1"/>
    <x v="3"/>
    <n v="16693.05"/>
    <n v="300.47489999999999"/>
    <n v="5"/>
    <n v="83465.25"/>
    <x v="9862"/>
    <n v="2.87"/>
    <n v="785"/>
    <x v="292"/>
    <x v="8"/>
    <x v="8"/>
    <x v="8"/>
    <x v="22"/>
  </r>
  <r>
    <x v="9868"/>
    <x v="4"/>
    <x v="0"/>
    <x v="4"/>
    <x v="1"/>
    <x v="3"/>
    <n v="18629.05"/>
    <n v="335.32289999999995"/>
    <n v="1"/>
    <n v="18629.05"/>
    <x v="9863"/>
    <n v="2.02"/>
    <n v="3814"/>
    <x v="358"/>
    <x v="11"/>
    <x v="11"/>
    <x v="11"/>
    <x v="21"/>
  </r>
  <r>
    <x v="9869"/>
    <x v="7"/>
    <x v="0"/>
    <x v="7"/>
    <x v="1"/>
    <x v="5"/>
    <n v="15833.39"/>
    <n v="285.00101999999998"/>
    <n v="5"/>
    <n v="79166.95"/>
    <x v="9864"/>
    <n v="1.42"/>
    <n v="3153"/>
    <x v="319"/>
    <x v="3"/>
    <x v="3"/>
    <x v="3"/>
    <x v="14"/>
  </r>
  <r>
    <x v="9870"/>
    <x v="1"/>
    <x v="1"/>
    <x v="1"/>
    <x v="0"/>
    <x v="2"/>
    <n v="16867.97"/>
    <n v="303.62346000000002"/>
    <n v="2"/>
    <n v="33735.94"/>
    <x v="9865"/>
    <n v="1.67"/>
    <n v="2016"/>
    <x v="136"/>
    <x v="0"/>
    <x v="0"/>
    <x v="0"/>
    <x v="30"/>
  </r>
  <r>
    <x v="9871"/>
    <x v="3"/>
    <x v="3"/>
    <x v="3"/>
    <x v="2"/>
    <x v="2"/>
    <n v="19456.560000000001"/>
    <n v="350.21807999999999"/>
    <n v="3"/>
    <n v="58369.68"/>
    <x v="9866"/>
    <n v="4.8600000000000003"/>
    <n v="3453"/>
    <x v="257"/>
    <x v="7"/>
    <x v="7"/>
    <x v="7"/>
    <x v="30"/>
  </r>
  <r>
    <x v="9872"/>
    <x v="1"/>
    <x v="1"/>
    <x v="1"/>
    <x v="2"/>
    <x v="3"/>
    <n v="18086.09"/>
    <n v="325.54962"/>
    <n v="4"/>
    <n v="72344.36"/>
    <x v="9867"/>
    <n v="3.83"/>
    <n v="4291"/>
    <x v="121"/>
    <x v="8"/>
    <x v="8"/>
    <x v="8"/>
    <x v="27"/>
  </r>
  <r>
    <x v="9873"/>
    <x v="3"/>
    <x v="3"/>
    <x v="3"/>
    <x v="1"/>
    <x v="0"/>
    <n v="2297.1"/>
    <n v="41.347799999999992"/>
    <n v="4"/>
    <n v="9188.4"/>
    <x v="9868"/>
    <n v="2.5499999999999998"/>
    <n v="4944"/>
    <x v="188"/>
    <x v="11"/>
    <x v="11"/>
    <x v="11"/>
    <x v="1"/>
  </r>
  <r>
    <x v="9874"/>
    <x v="2"/>
    <x v="2"/>
    <x v="2"/>
    <x v="0"/>
    <x v="5"/>
    <n v="8500.77"/>
    <n v="153.01385999999999"/>
    <n v="4"/>
    <n v="34003.08"/>
    <x v="9869"/>
    <n v="1.99"/>
    <n v="777"/>
    <x v="97"/>
    <x v="0"/>
    <x v="0"/>
    <x v="0"/>
    <x v="28"/>
  </r>
  <r>
    <x v="9875"/>
    <x v="3"/>
    <x v="3"/>
    <x v="3"/>
    <x v="1"/>
    <x v="5"/>
    <n v="3315.93"/>
    <n v="59.686739999999993"/>
    <n v="1"/>
    <n v="3315.93"/>
    <x v="9870"/>
    <n v="4.8600000000000003"/>
    <n v="4198"/>
    <x v="25"/>
    <x v="6"/>
    <x v="6"/>
    <x v="6"/>
    <x v="6"/>
  </r>
  <r>
    <x v="9876"/>
    <x v="8"/>
    <x v="3"/>
    <x v="8"/>
    <x v="1"/>
    <x v="1"/>
    <n v="19486.349999999999"/>
    <n v="350.75429999999994"/>
    <n v="2"/>
    <n v="38972.699999999997"/>
    <x v="9871"/>
    <n v="4.0599999999999996"/>
    <n v="4771"/>
    <x v="149"/>
    <x v="6"/>
    <x v="6"/>
    <x v="6"/>
    <x v="21"/>
  </r>
  <r>
    <x v="9877"/>
    <x v="8"/>
    <x v="3"/>
    <x v="8"/>
    <x v="2"/>
    <x v="3"/>
    <n v="16712.61"/>
    <n v="300.82697999999999"/>
    <n v="3"/>
    <n v="50137.83"/>
    <x v="9872"/>
    <n v="4.24"/>
    <n v="673"/>
    <x v="344"/>
    <x v="7"/>
    <x v="7"/>
    <x v="7"/>
    <x v="14"/>
  </r>
  <r>
    <x v="9878"/>
    <x v="8"/>
    <x v="3"/>
    <x v="8"/>
    <x v="2"/>
    <x v="5"/>
    <n v="11164.14"/>
    <n v="200.95451999999997"/>
    <n v="3"/>
    <n v="33492.42"/>
    <x v="9873"/>
    <n v="1.5"/>
    <n v="1395"/>
    <x v="347"/>
    <x v="1"/>
    <x v="1"/>
    <x v="1"/>
    <x v="3"/>
  </r>
  <r>
    <x v="9879"/>
    <x v="1"/>
    <x v="1"/>
    <x v="1"/>
    <x v="2"/>
    <x v="4"/>
    <n v="16090.58"/>
    <n v="289.63043999999996"/>
    <n v="2"/>
    <n v="32181.16"/>
    <x v="9874"/>
    <n v="3.2"/>
    <n v="731"/>
    <x v="267"/>
    <x v="2"/>
    <x v="2"/>
    <x v="2"/>
    <x v="23"/>
  </r>
  <r>
    <x v="9880"/>
    <x v="3"/>
    <x v="3"/>
    <x v="3"/>
    <x v="2"/>
    <x v="2"/>
    <n v="16498.34"/>
    <n v="296.97012000000001"/>
    <n v="4"/>
    <n v="65993.36"/>
    <x v="9875"/>
    <n v="1.1399999999999999"/>
    <n v="1325"/>
    <x v="50"/>
    <x v="11"/>
    <x v="11"/>
    <x v="11"/>
    <x v="28"/>
  </r>
  <r>
    <x v="9881"/>
    <x v="6"/>
    <x v="4"/>
    <x v="6"/>
    <x v="2"/>
    <x v="4"/>
    <n v="6496.7"/>
    <n v="116.94059999999999"/>
    <n v="5"/>
    <n v="32483.5"/>
    <x v="9876"/>
    <n v="2.97"/>
    <n v="2969"/>
    <x v="140"/>
    <x v="1"/>
    <x v="1"/>
    <x v="1"/>
    <x v="23"/>
  </r>
  <r>
    <x v="9882"/>
    <x v="0"/>
    <x v="0"/>
    <x v="0"/>
    <x v="2"/>
    <x v="2"/>
    <n v="17823.93"/>
    <n v="320.83073999999999"/>
    <n v="4"/>
    <n v="71295.72"/>
    <x v="9877"/>
    <n v="3.46"/>
    <n v="728"/>
    <x v="58"/>
    <x v="10"/>
    <x v="10"/>
    <x v="10"/>
    <x v="21"/>
  </r>
  <r>
    <x v="9883"/>
    <x v="5"/>
    <x v="1"/>
    <x v="5"/>
    <x v="0"/>
    <x v="4"/>
    <n v="18999.66"/>
    <n v="341.99387999999999"/>
    <n v="2"/>
    <n v="37999.32"/>
    <x v="9878"/>
    <n v="2.5099999999999998"/>
    <n v="227"/>
    <x v="126"/>
    <x v="5"/>
    <x v="5"/>
    <x v="5"/>
    <x v="24"/>
  </r>
  <r>
    <x v="9884"/>
    <x v="9"/>
    <x v="1"/>
    <x v="9"/>
    <x v="2"/>
    <x v="2"/>
    <n v="16206.25"/>
    <n v="291.71249999999998"/>
    <n v="2"/>
    <n v="32412.5"/>
    <x v="9879"/>
    <n v="3.99"/>
    <n v="1024"/>
    <x v="239"/>
    <x v="5"/>
    <x v="5"/>
    <x v="5"/>
    <x v="16"/>
  </r>
  <r>
    <x v="9885"/>
    <x v="9"/>
    <x v="1"/>
    <x v="9"/>
    <x v="2"/>
    <x v="1"/>
    <n v="13210.46"/>
    <n v="237.78827999999996"/>
    <n v="1"/>
    <n v="13210.46"/>
    <x v="9880"/>
    <n v="1.83"/>
    <n v="1155"/>
    <x v="253"/>
    <x v="6"/>
    <x v="6"/>
    <x v="6"/>
    <x v="10"/>
  </r>
  <r>
    <x v="9886"/>
    <x v="1"/>
    <x v="1"/>
    <x v="1"/>
    <x v="1"/>
    <x v="1"/>
    <n v="14234.4"/>
    <n v="256.2192"/>
    <n v="5"/>
    <n v="71172"/>
    <x v="9881"/>
    <n v="2.5"/>
    <n v="4133"/>
    <x v="166"/>
    <x v="0"/>
    <x v="0"/>
    <x v="0"/>
    <x v="10"/>
  </r>
  <r>
    <x v="9887"/>
    <x v="2"/>
    <x v="2"/>
    <x v="2"/>
    <x v="0"/>
    <x v="4"/>
    <n v="13853.77"/>
    <n v="249.36785999999998"/>
    <n v="5"/>
    <n v="69268.850000000006"/>
    <x v="9882"/>
    <n v="1"/>
    <n v="374"/>
    <x v="3"/>
    <x v="3"/>
    <x v="3"/>
    <x v="3"/>
    <x v="3"/>
  </r>
  <r>
    <x v="9888"/>
    <x v="3"/>
    <x v="3"/>
    <x v="3"/>
    <x v="1"/>
    <x v="4"/>
    <n v="10314.540000000001"/>
    <n v="185.66172"/>
    <n v="4"/>
    <n v="41258.160000000003"/>
    <x v="9883"/>
    <n v="3.93"/>
    <n v="4045"/>
    <x v="68"/>
    <x v="2"/>
    <x v="2"/>
    <x v="2"/>
    <x v="1"/>
  </r>
  <r>
    <x v="9889"/>
    <x v="5"/>
    <x v="1"/>
    <x v="5"/>
    <x v="0"/>
    <x v="5"/>
    <n v="9153"/>
    <n v="164.75399999999999"/>
    <n v="2"/>
    <n v="18306"/>
    <x v="9884"/>
    <n v="3.87"/>
    <n v="2912"/>
    <x v="51"/>
    <x v="8"/>
    <x v="8"/>
    <x v="8"/>
    <x v="12"/>
  </r>
  <r>
    <x v="9890"/>
    <x v="4"/>
    <x v="0"/>
    <x v="4"/>
    <x v="1"/>
    <x v="3"/>
    <n v="8764.33"/>
    <n v="157.75793999999999"/>
    <n v="2"/>
    <n v="17528.66"/>
    <x v="9885"/>
    <n v="3.92"/>
    <n v="3240"/>
    <x v="90"/>
    <x v="8"/>
    <x v="8"/>
    <x v="8"/>
    <x v="25"/>
  </r>
  <r>
    <x v="9891"/>
    <x v="5"/>
    <x v="1"/>
    <x v="5"/>
    <x v="0"/>
    <x v="3"/>
    <n v="2502.3000000000002"/>
    <n v="45.041400000000003"/>
    <n v="4"/>
    <n v="10009.200000000001"/>
    <x v="9886"/>
    <n v="4.74"/>
    <n v="808"/>
    <x v="149"/>
    <x v="6"/>
    <x v="6"/>
    <x v="6"/>
    <x v="21"/>
  </r>
  <r>
    <x v="9892"/>
    <x v="0"/>
    <x v="0"/>
    <x v="0"/>
    <x v="1"/>
    <x v="1"/>
    <n v="1469.08"/>
    <n v="26.443439999999995"/>
    <n v="2"/>
    <n v="2938.16"/>
    <x v="9887"/>
    <n v="4.84"/>
    <n v="1353"/>
    <x v="72"/>
    <x v="11"/>
    <x v="11"/>
    <x v="11"/>
    <x v="20"/>
  </r>
  <r>
    <x v="9893"/>
    <x v="5"/>
    <x v="1"/>
    <x v="5"/>
    <x v="1"/>
    <x v="4"/>
    <n v="12143.47"/>
    <n v="218.58245999999997"/>
    <n v="1"/>
    <n v="12143.47"/>
    <x v="9888"/>
    <n v="4.28"/>
    <n v="1806"/>
    <x v="181"/>
    <x v="4"/>
    <x v="4"/>
    <x v="4"/>
    <x v="25"/>
  </r>
  <r>
    <x v="9894"/>
    <x v="6"/>
    <x v="4"/>
    <x v="6"/>
    <x v="2"/>
    <x v="3"/>
    <n v="1916.72"/>
    <n v="34.500959999999999"/>
    <n v="1"/>
    <n v="1916.72"/>
    <x v="9889"/>
    <n v="1.58"/>
    <n v="2920"/>
    <x v="277"/>
    <x v="7"/>
    <x v="7"/>
    <x v="7"/>
    <x v="28"/>
  </r>
  <r>
    <x v="9895"/>
    <x v="5"/>
    <x v="1"/>
    <x v="5"/>
    <x v="1"/>
    <x v="1"/>
    <n v="12446.39"/>
    <n v="224.03501999999997"/>
    <n v="4"/>
    <n v="49785.56"/>
    <x v="9890"/>
    <n v="4.26"/>
    <n v="583"/>
    <x v="230"/>
    <x v="7"/>
    <x v="7"/>
    <x v="7"/>
    <x v="8"/>
  </r>
  <r>
    <x v="9896"/>
    <x v="2"/>
    <x v="2"/>
    <x v="2"/>
    <x v="0"/>
    <x v="5"/>
    <n v="3010.61"/>
    <n v="54.190979999999996"/>
    <n v="3"/>
    <n v="9031.83"/>
    <x v="9891"/>
    <n v="1.44"/>
    <n v="475"/>
    <x v="17"/>
    <x v="9"/>
    <x v="9"/>
    <x v="9"/>
    <x v="14"/>
  </r>
  <r>
    <x v="9897"/>
    <x v="4"/>
    <x v="0"/>
    <x v="4"/>
    <x v="2"/>
    <x v="2"/>
    <n v="11842.32"/>
    <n v="213.16175999999999"/>
    <n v="5"/>
    <n v="59211.6"/>
    <x v="9892"/>
    <n v="2.91"/>
    <n v="1055"/>
    <x v="105"/>
    <x v="7"/>
    <x v="7"/>
    <x v="7"/>
    <x v="17"/>
  </r>
  <r>
    <x v="9898"/>
    <x v="0"/>
    <x v="0"/>
    <x v="0"/>
    <x v="1"/>
    <x v="3"/>
    <n v="2873.19"/>
    <n v="51.717419999999997"/>
    <n v="3"/>
    <n v="8619.57"/>
    <x v="9893"/>
    <n v="4.4400000000000004"/>
    <n v="2182"/>
    <x v="55"/>
    <x v="5"/>
    <x v="5"/>
    <x v="5"/>
    <x v="26"/>
  </r>
  <r>
    <x v="9899"/>
    <x v="6"/>
    <x v="4"/>
    <x v="6"/>
    <x v="2"/>
    <x v="4"/>
    <n v="19265.82"/>
    <n v="346.78475999999995"/>
    <n v="1"/>
    <n v="19265.82"/>
    <x v="9894"/>
    <n v="2.8"/>
    <n v="1318"/>
    <x v="47"/>
    <x v="2"/>
    <x v="2"/>
    <x v="2"/>
    <x v="26"/>
  </r>
  <r>
    <x v="9900"/>
    <x v="3"/>
    <x v="3"/>
    <x v="3"/>
    <x v="0"/>
    <x v="5"/>
    <n v="2207.0700000000002"/>
    <n v="39.727260000000001"/>
    <n v="3"/>
    <n v="6621.21"/>
    <x v="9895"/>
    <n v="2.21"/>
    <n v="1313"/>
    <x v="278"/>
    <x v="6"/>
    <x v="6"/>
    <x v="6"/>
    <x v="1"/>
  </r>
  <r>
    <x v="9901"/>
    <x v="6"/>
    <x v="4"/>
    <x v="6"/>
    <x v="2"/>
    <x v="0"/>
    <n v="8937.8700000000008"/>
    <n v="160.88166000000001"/>
    <n v="3"/>
    <n v="26813.61"/>
    <x v="9896"/>
    <n v="4.54"/>
    <n v="1443"/>
    <x v="324"/>
    <x v="5"/>
    <x v="5"/>
    <x v="5"/>
    <x v="2"/>
  </r>
  <r>
    <x v="9902"/>
    <x v="1"/>
    <x v="1"/>
    <x v="1"/>
    <x v="1"/>
    <x v="0"/>
    <n v="18458.62"/>
    <n v="332.25515999999993"/>
    <n v="5"/>
    <n v="92293.1"/>
    <x v="9897"/>
    <n v="1.54"/>
    <n v="3763"/>
    <x v="23"/>
    <x v="6"/>
    <x v="6"/>
    <x v="6"/>
    <x v="17"/>
  </r>
  <r>
    <x v="9903"/>
    <x v="1"/>
    <x v="1"/>
    <x v="1"/>
    <x v="2"/>
    <x v="1"/>
    <n v="12764.65"/>
    <n v="229.76369999999997"/>
    <n v="4"/>
    <n v="51058.6"/>
    <x v="9898"/>
    <n v="1.31"/>
    <n v="591"/>
    <x v="259"/>
    <x v="4"/>
    <x v="4"/>
    <x v="4"/>
    <x v="30"/>
  </r>
  <r>
    <x v="9904"/>
    <x v="2"/>
    <x v="2"/>
    <x v="2"/>
    <x v="2"/>
    <x v="5"/>
    <n v="19615.84"/>
    <n v="353.08511999999996"/>
    <n v="1"/>
    <n v="19615.84"/>
    <x v="9899"/>
    <n v="2.59"/>
    <n v="3735"/>
    <x v="164"/>
    <x v="8"/>
    <x v="8"/>
    <x v="8"/>
    <x v="0"/>
  </r>
  <r>
    <x v="9905"/>
    <x v="3"/>
    <x v="3"/>
    <x v="3"/>
    <x v="1"/>
    <x v="0"/>
    <n v="8917.09"/>
    <n v="160.50762"/>
    <n v="1"/>
    <n v="8917.09"/>
    <x v="9900"/>
    <n v="1.82"/>
    <n v="1411"/>
    <x v="334"/>
    <x v="0"/>
    <x v="0"/>
    <x v="0"/>
    <x v="16"/>
  </r>
  <r>
    <x v="9906"/>
    <x v="5"/>
    <x v="1"/>
    <x v="5"/>
    <x v="1"/>
    <x v="3"/>
    <n v="13676.95"/>
    <n v="246.18510000000001"/>
    <n v="1"/>
    <n v="13676.95"/>
    <x v="9901"/>
    <n v="2.0299999999999998"/>
    <n v="83"/>
    <x v="102"/>
    <x v="3"/>
    <x v="3"/>
    <x v="3"/>
    <x v="26"/>
  </r>
  <r>
    <x v="9907"/>
    <x v="6"/>
    <x v="4"/>
    <x v="6"/>
    <x v="2"/>
    <x v="2"/>
    <n v="11839.7"/>
    <n v="213.1146"/>
    <n v="4"/>
    <n v="47358.8"/>
    <x v="9902"/>
    <n v="3.56"/>
    <n v="2145"/>
    <x v="201"/>
    <x v="2"/>
    <x v="2"/>
    <x v="2"/>
    <x v="8"/>
  </r>
  <r>
    <x v="9908"/>
    <x v="9"/>
    <x v="1"/>
    <x v="9"/>
    <x v="0"/>
    <x v="5"/>
    <n v="6270.02"/>
    <n v="112.86036"/>
    <n v="2"/>
    <n v="12540.04"/>
    <x v="9903"/>
    <n v="4.66"/>
    <n v="3426"/>
    <x v="69"/>
    <x v="0"/>
    <x v="0"/>
    <x v="0"/>
    <x v="20"/>
  </r>
  <r>
    <x v="9909"/>
    <x v="4"/>
    <x v="0"/>
    <x v="4"/>
    <x v="2"/>
    <x v="4"/>
    <n v="14600.75"/>
    <n v="262.81349999999998"/>
    <n v="1"/>
    <n v="14600.75"/>
    <x v="9904"/>
    <n v="3.16"/>
    <n v="3156"/>
    <x v="164"/>
    <x v="8"/>
    <x v="8"/>
    <x v="8"/>
    <x v="0"/>
  </r>
  <r>
    <x v="9910"/>
    <x v="1"/>
    <x v="1"/>
    <x v="1"/>
    <x v="1"/>
    <x v="0"/>
    <n v="19243.07"/>
    <n v="346.37525999999997"/>
    <n v="1"/>
    <n v="19243.07"/>
    <x v="9905"/>
    <n v="2.64"/>
    <n v="2367"/>
    <x v="323"/>
    <x v="1"/>
    <x v="1"/>
    <x v="1"/>
    <x v="16"/>
  </r>
  <r>
    <x v="9911"/>
    <x v="8"/>
    <x v="3"/>
    <x v="8"/>
    <x v="1"/>
    <x v="0"/>
    <n v="189.94"/>
    <n v="3.4189199999999995"/>
    <n v="2"/>
    <n v="379.88"/>
    <x v="9906"/>
    <n v="4.76"/>
    <n v="1259"/>
    <x v="113"/>
    <x v="8"/>
    <x v="8"/>
    <x v="8"/>
    <x v="4"/>
  </r>
  <r>
    <x v="9912"/>
    <x v="0"/>
    <x v="0"/>
    <x v="0"/>
    <x v="2"/>
    <x v="5"/>
    <n v="8290.82"/>
    <n v="149.23475999999999"/>
    <n v="1"/>
    <n v="8290.82"/>
    <x v="9907"/>
    <n v="3.71"/>
    <n v="1614"/>
    <x v="188"/>
    <x v="11"/>
    <x v="11"/>
    <x v="11"/>
    <x v="1"/>
  </r>
  <r>
    <x v="9913"/>
    <x v="9"/>
    <x v="1"/>
    <x v="9"/>
    <x v="0"/>
    <x v="1"/>
    <n v="8172.75"/>
    <n v="147.1095"/>
    <n v="2"/>
    <n v="16345.5"/>
    <x v="9908"/>
    <n v="1.26"/>
    <n v="553"/>
    <x v="127"/>
    <x v="6"/>
    <x v="6"/>
    <x v="6"/>
    <x v="0"/>
  </r>
  <r>
    <x v="9914"/>
    <x v="5"/>
    <x v="1"/>
    <x v="5"/>
    <x v="0"/>
    <x v="0"/>
    <n v="6732.88"/>
    <n v="121.19184"/>
    <n v="3"/>
    <n v="20198.64"/>
    <x v="9909"/>
    <n v="4.13"/>
    <n v="2973"/>
    <x v="192"/>
    <x v="1"/>
    <x v="1"/>
    <x v="1"/>
    <x v="28"/>
  </r>
  <r>
    <x v="9915"/>
    <x v="5"/>
    <x v="1"/>
    <x v="5"/>
    <x v="0"/>
    <x v="2"/>
    <n v="9625.17"/>
    <n v="173.25305999999998"/>
    <n v="1"/>
    <n v="9625.17"/>
    <x v="9910"/>
    <n v="4.18"/>
    <n v="3334"/>
    <x v="88"/>
    <x v="7"/>
    <x v="7"/>
    <x v="7"/>
    <x v="23"/>
  </r>
  <r>
    <x v="9916"/>
    <x v="6"/>
    <x v="4"/>
    <x v="6"/>
    <x v="1"/>
    <x v="5"/>
    <n v="1688.09"/>
    <n v="30.385619999999996"/>
    <n v="5"/>
    <n v="8440.4500000000007"/>
    <x v="9911"/>
    <n v="3.57"/>
    <n v="2032"/>
    <x v="96"/>
    <x v="1"/>
    <x v="1"/>
    <x v="1"/>
    <x v="10"/>
  </r>
  <r>
    <x v="9917"/>
    <x v="8"/>
    <x v="3"/>
    <x v="8"/>
    <x v="2"/>
    <x v="1"/>
    <n v="15140.13"/>
    <n v="272.52233999999999"/>
    <n v="5"/>
    <n v="75700.649999999994"/>
    <x v="9912"/>
    <n v="1.77"/>
    <n v="4305"/>
    <x v="266"/>
    <x v="10"/>
    <x v="10"/>
    <x v="10"/>
    <x v="24"/>
  </r>
  <r>
    <x v="9918"/>
    <x v="2"/>
    <x v="2"/>
    <x v="2"/>
    <x v="0"/>
    <x v="5"/>
    <n v="15596.57"/>
    <n v="280.73825999999997"/>
    <n v="1"/>
    <n v="15596.57"/>
    <x v="9913"/>
    <n v="4.6900000000000004"/>
    <n v="4065"/>
    <x v="249"/>
    <x v="10"/>
    <x v="10"/>
    <x v="10"/>
    <x v="30"/>
  </r>
  <r>
    <x v="9919"/>
    <x v="8"/>
    <x v="3"/>
    <x v="8"/>
    <x v="1"/>
    <x v="5"/>
    <n v="15759.45"/>
    <n v="283.67009999999999"/>
    <n v="5"/>
    <n v="78797.25"/>
    <x v="9914"/>
    <n v="2.0299999999999998"/>
    <n v="3049"/>
    <x v="46"/>
    <x v="0"/>
    <x v="0"/>
    <x v="0"/>
    <x v="25"/>
  </r>
  <r>
    <x v="9920"/>
    <x v="2"/>
    <x v="2"/>
    <x v="2"/>
    <x v="2"/>
    <x v="0"/>
    <n v="1520.65"/>
    <n v="27.371700000000001"/>
    <n v="5"/>
    <n v="7603.25"/>
    <x v="9915"/>
    <n v="3.98"/>
    <n v="1646"/>
    <x v="138"/>
    <x v="0"/>
    <x v="0"/>
    <x v="0"/>
    <x v="8"/>
  </r>
  <r>
    <x v="9921"/>
    <x v="2"/>
    <x v="2"/>
    <x v="2"/>
    <x v="1"/>
    <x v="2"/>
    <n v="16466.75"/>
    <n v="296.4015"/>
    <n v="2"/>
    <n v="32933.5"/>
    <x v="9916"/>
    <n v="3.16"/>
    <n v="3021"/>
    <x v="264"/>
    <x v="1"/>
    <x v="1"/>
    <x v="1"/>
    <x v="9"/>
  </r>
  <r>
    <x v="9922"/>
    <x v="0"/>
    <x v="0"/>
    <x v="0"/>
    <x v="1"/>
    <x v="1"/>
    <n v="7067.25"/>
    <n v="127.2105"/>
    <n v="3"/>
    <n v="21201.75"/>
    <x v="9917"/>
    <n v="1.8"/>
    <n v="2142"/>
    <x v="68"/>
    <x v="2"/>
    <x v="2"/>
    <x v="2"/>
    <x v="1"/>
  </r>
  <r>
    <x v="9923"/>
    <x v="2"/>
    <x v="2"/>
    <x v="2"/>
    <x v="2"/>
    <x v="4"/>
    <n v="2522.7399999999998"/>
    <n v="45.409319999999994"/>
    <n v="5"/>
    <n v="12613.7"/>
    <x v="9918"/>
    <n v="1.36"/>
    <n v="4441"/>
    <x v="321"/>
    <x v="5"/>
    <x v="5"/>
    <x v="5"/>
    <x v="30"/>
  </r>
  <r>
    <x v="9924"/>
    <x v="3"/>
    <x v="3"/>
    <x v="3"/>
    <x v="2"/>
    <x v="0"/>
    <n v="3999.39"/>
    <n v="71.989019999999996"/>
    <n v="1"/>
    <n v="3999.39"/>
    <x v="9919"/>
    <n v="1.34"/>
    <n v="4367"/>
    <x v="132"/>
    <x v="6"/>
    <x v="6"/>
    <x v="6"/>
    <x v="8"/>
  </r>
  <r>
    <x v="9925"/>
    <x v="5"/>
    <x v="1"/>
    <x v="5"/>
    <x v="2"/>
    <x v="2"/>
    <n v="12686.18"/>
    <n v="228.35123999999999"/>
    <n v="1"/>
    <n v="12686.18"/>
    <x v="9920"/>
    <n v="1.73"/>
    <n v="412"/>
    <x v="281"/>
    <x v="1"/>
    <x v="1"/>
    <x v="1"/>
    <x v="13"/>
  </r>
  <r>
    <x v="9926"/>
    <x v="7"/>
    <x v="0"/>
    <x v="7"/>
    <x v="2"/>
    <x v="0"/>
    <n v="14618"/>
    <n v="263.12399999999997"/>
    <n v="1"/>
    <n v="14618"/>
    <x v="9921"/>
    <n v="4.75"/>
    <n v="942"/>
    <x v="132"/>
    <x v="6"/>
    <x v="6"/>
    <x v="6"/>
    <x v="8"/>
  </r>
  <r>
    <x v="9927"/>
    <x v="6"/>
    <x v="4"/>
    <x v="6"/>
    <x v="1"/>
    <x v="1"/>
    <n v="6338.95"/>
    <n v="114.10109999999999"/>
    <n v="1"/>
    <n v="6338.95"/>
    <x v="9922"/>
    <n v="3.51"/>
    <n v="642"/>
    <x v="164"/>
    <x v="8"/>
    <x v="8"/>
    <x v="8"/>
    <x v="0"/>
  </r>
  <r>
    <x v="9928"/>
    <x v="0"/>
    <x v="0"/>
    <x v="0"/>
    <x v="1"/>
    <x v="0"/>
    <n v="10830.94"/>
    <n v="194.95692"/>
    <n v="5"/>
    <n v="54154.7"/>
    <x v="9923"/>
    <n v="3.7"/>
    <n v="1228"/>
    <x v="138"/>
    <x v="0"/>
    <x v="0"/>
    <x v="0"/>
    <x v="8"/>
  </r>
  <r>
    <x v="9929"/>
    <x v="6"/>
    <x v="4"/>
    <x v="6"/>
    <x v="1"/>
    <x v="5"/>
    <n v="11127.34"/>
    <n v="200.29211999999998"/>
    <n v="4"/>
    <n v="44509.36"/>
    <x v="9924"/>
    <n v="4.57"/>
    <n v="4530"/>
    <x v="24"/>
    <x v="4"/>
    <x v="4"/>
    <x v="4"/>
    <x v="18"/>
  </r>
  <r>
    <x v="9930"/>
    <x v="1"/>
    <x v="1"/>
    <x v="1"/>
    <x v="2"/>
    <x v="5"/>
    <n v="4799.51"/>
    <n v="86.391179999999991"/>
    <n v="4"/>
    <n v="19198.04"/>
    <x v="9925"/>
    <n v="1.8"/>
    <n v="4838"/>
    <x v="245"/>
    <x v="0"/>
    <x v="0"/>
    <x v="0"/>
    <x v="18"/>
  </r>
  <r>
    <x v="9931"/>
    <x v="3"/>
    <x v="3"/>
    <x v="3"/>
    <x v="0"/>
    <x v="1"/>
    <n v="5425.98"/>
    <n v="97.667639999999992"/>
    <n v="1"/>
    <n v="5425.98"/>
    <x v="9926"/>
    <n v="3.06"/>
    <n v="3098"/>
    <x v="255"/>
    <x v="7"/>
    <x v="7"/>
    <x v="7"/>
    <x v="3"/>
  </r>
  <r>
    <x v="9932"/>
    <x v="8"/>
    <x v="3"/>
    <x v="8"/>
    <x v="1"/>
    <x v="0"/>
    <n v="4141.3500000000004"/>
    <n v="74.544300000000007"/>
    <n v="3"/>
    <n v="12424.05"/>
    <x v="9927"/>
    <n v="3.1"/>
    <n v="4346"/>
    <x v="127"/>
    <x v="6"/>
    <x v="6"/>
    <x v="6"/>
    <x v="0"/>
  </r>
  <r>
    <x v="9933"/>
    <x v="5"/>
    <x v="1"/>
    <x v="5"/>
    <x v="2"/>
    <x v="0"/>
    <n v="798.03"/>
    <n v="14.364539999999998"/>
    <n v="1"/>
    <n v="798.03"/>
    <x v="9928"/>
    <n v="4.41"/>
    <n v="4429"/>
    <x v="240"/>
    <x v="2"/>
    <x v="2"/>
    <x v="2"/>
    <x v="28"/>
  </r>
  <r>
    <x v="9934"/>
    <x v="0"/>
    <x v="0"/>
    <x v="0"/>
    <x v="2"/>
    <x v="1"/>
    <n v="1763.31"/>
    <n v="31.739579999999997"/>
    <n v="2"/>
    <n v="3526.62"/>
    <x v="9929"/>
    <n v="4.71"/>
    <n v="3492"/>
    <x v="297"/>
    <x v="7"/>
    <x v="7"/>
    <x v="7"/>
    <x v="0"/>
  </r>
  <r>
    <x v="9935"/>
    <x v="4"/>
    <x v="0"/>
    <x v="4"/>
    <x v="0"/>
    <x v="2"/>
    <n v="2704.57"/>
    <n v="48.682259999999999"/>
    <n v="2"/>
    <n v="5409.14"/>
    <x v="9930"/>
    <n v="2.93"/>
    <n v="3966"/>
    <x v="337"/>
    <x v="9"/>
    <x v="9"/>
    <x v="9"/>
    <x v="17"/>
  </r>
  <r>
    <x v="9936"/>
    <x v="4"/>
    <x v="0"/>
    <x v="4"/>
    <x v="0"/>
    <x v="3"/>
    <n v="14798.24"/>
    <n v="266.36831999999998"/>
    <n v="2"/>
    <n v="29596.48"/>
    <x v="9931"/>
    <n v="2.42"/>
    <n v="465"/>
    <x v="284"/>
    <x v="2"/>
    <x v="2"/>
    <x v="2"/>
    <x v="30"/>
  </r>
  <r>
    <x v="9937"/>
    <x v="6"/>
    <x v="4"/>
    <x v="6"/>
    <x v="1"/>
    <x v="1"/>
    <n v="8704.75"/>
    <n v="156.68549999999999"/>
    <n v="2"/>
    <n v="17409.5"/>
    <x v="9932"/>
    <n v="4.96"/>
    <n v="4258"/>
    <x v="1"/>
    <x v="1"/>
    <x v="1"/>
    <x v="1"/>
    <x v="1"/>
  </r>
  <r>
    <x v="9938"/>
    <x v="7"/>
    <x v="0"/>
    <x v="7"/>
    <x v="1"/>
    <x v="2"/>
    <n v="2194.6"/>
    <n v="39.502799999999993"/>
    <n v="2"/>
    <n v="4389.2"/>
    <x v="9933"/>
    <n v="3.21"/>
    <n v="3000"/>
    <x v="136"/>
    <x v="0"/>
    <x v="0"/>
    <x v="0"/>
    <x v="30"/>
  </r>
  <r>
    <x v="9939"/>
    <x v="9"/>
    <x v="1"/>
    <x v="9"/>
    <x v="2"/>
    <x v="4"/>
    <n v="5801.74"/>
    <n v="104.43131999999999"/>
    <n v="4"/>
    <n v="23206.959999999999"/>
    <x v="9934"/>
    <n v="1.04"/>
    <n v="2530"/>
    <x v="237"/>
    <x v="4"/>
    <x v="4"/>
    <x v="4"/>
    <x v="17"/>
  </r>
  <r>
    <x v="9940"/>
    <x v="1"/>
    <x v="1"/>
    <x v="1"/>
    <x v="2"/>
    <x v="4"/>
    <n v="14666.76"/>
    <n v="264.00167999999996"/>
    <n v="5"/>
    <n v="73333.8"/>
    <x v="9935"/>
    <n v="4.24"/>
    <n v="568"/>
    <x v="200"/>
    <x v="2"/>
    <x v="2"/>
    <x v="2"/>
    <x v="19"/>
  </r>
  <r>
    <x v="9941"/>
    <x v="5"/>
    <x v="1"/>
    <x v="5"/>
    <x v="2"/>
    <x v="2"/>
    <n v="16669.830000000002"/>
    <n v="300.05694"/>
    <n v="1"/>
    <n v="16669.830000000002"/>
    <x v="9936"/>
    <n v="1.86"/>
    <n v="877"/>
    <x v="100"/>
    <x v="11"/>
    <x v="11"/>
    <x v="11"/>
    <x v="17"/>
  </r>
  <r>
    <x v="9942"/>
    <x v="0"/>
    <x v="0"/>
    <x v="0"/>
    <x v="0"/>
    <x v="5"/>
    <n v="1138.45"/>
    <n v="20.492100000000001"/>
    <n v="5"/>
    <n v="5692.25"/>
    <x v="9937"/>
    <n v="3.87"/>
    <n v="3180"/>
    <x v="264"/>
    <x v="1"/>
    <x v="1"/>
    <x v="1"/>
    <x v="9"/>
  </r>
  <r>
    <x v="9943"/>
    <x v="5"/>
    <x v="1"/>
    <x v="5"/>
    <x v="2"/>
    <x v="1"/>
    <n v="13030.3"/>
    <n v="234.54539999999997"/>
    <n v="1"/>
    <n v="13030.3"/>
    <x v="9938"/>
    <n v="4.8600000000000003"/>
    <n v="3066"/>
    <x v="18"/>
    <x v="6"/>
    <x v="6"/>
    <x v="6"/>
    <x v="15"/>
  </r>
  <r>
    <x v="9944"/>
    <x v="8"/>
    <x v="3"/>
    <x v="8"/>
    <x v="2"/>
    <x v="5"/>
    <n v="14527.25"/>
    <n v="261.4905"/>
    <n v="5"/>
    <n v="72636.25"/>
    <x v="9939"/>
    <n v="1.71"/>
    <n v="1831"/>
    <x v="103"/>
    <x v="10"/>
    <x v="10"/>
    <x v="10"/>
    <x v="14"/>
  </r>
  <r>
    <x v="9945"/>
    <x v="6"/>
    <x v="4"/>
    <x v="6"/>
    <x v="2"/>
    <x v="2"/>
    <n v="566.67999999999995"/>
    <n v="10.200239999999999"/>
    <n v="2"/>
    <n v="1133.3599999999999"/>
    <x v="9940"/>
    <n v="3.08"/>
    <n v="1293"/>
    <x v="157"/>
    <x v="7"/>
    <x v="7"/>
    <x v="7"/>
    <x v="9"/>
  </r>
  <r>
    <x v="9946"/>
    <x v="4"/>
    <x v="0"/>
    <x v="4"/>
    <x v="1"/>
    <x v="5"/>
    <n v="12398.1"/>
    <n v="223.16579999999999"/>
    <n v="2"/>
    <n v="24796.2"/>
    <x v="9941"/>
    <n v="4.42"/>
    <n v="1999"/>
    <x v="0"/>
    <x v="0"/>
    <x v="0"/>
    <x v="0"/>
    <x v="0"/>
  </r>
  <r>
    <x v="9947"/>
    <x v="2"/>
    <x v="2"/>
    <x v="2"/>
    <x v="2"/>
    <x v="5"/>
    <n v="12297.88"/>
    <n v="221.36183999999997"/>
    <n v="2"/>
    <n v="24595.759999999998"/>
    <x v="9942"/>
    <n v="4.7"/>
    <n v="1008"/>
    <x v="244"/>
    <x v="3"/>
    <x v="3"/>
    <x v="3"/>
    <x v="22"/>
  </r>
  <r>
    <x v="9948"/>
    <x v="7"/>
    <x v="0"/>
    <x v="7"/>
    <x v="2"/>
    <x v="2"/>
    <n v="1762.73"/>
    <n v="31.729139999999997"/>
    <n v="2"/>
    <n v="3525.46"/>
    <x v="9943"/>
    <n v="4.01"/>
    <n v="3076"/>
    <x v="304"/>
    <x v="10"/>
    <x v="10"/>
    <x v="10"/>
    <x v="0"/>
  </r>
  <r>
    <x v="9949"/>
    <x v="5"/>
    <x v="1"/>
    <x v="5"/>
    <x v="1"/>
    <x v="3"/>
    <n v="3559.77"/>
    <n v="64.075859999999992"/>
    <n v="1"/>
    <n v="3559.77"/>
    <x v="9944"/>
    <n v="3.24"/>
    <n v="299"/>
    <x v="137"/>
    <x v="7"/>
    <x v="7"/>
    <x v="7"/>
    <x v="16"/>
  </r>
  <r>
    <x v="9950"/>
    <x v="8"/>
    <x v="3"/>
    <x v="8"/>
    <x v="0"/>
    <x v="0"/>
    <n v="12511.19"/>
    <n v="225.20141999999998"/>
    <n v="5"/>
    <n v="62555.95"/>
    <x v="9945"/>
    <n v="2.31"/>
    <n v="4214"/>
    <x v="231"/>
    <x v="1"/>
    <x v="1"/>
    <x v="1"/>
    <x v="8"/>
  </r>
  <r>
    <x v="9951"/>
    <x v="8"/>
    <x v="3"/>
    <x v="8"/>
    <x v="0"/>
    <x v="4"/>
    <n v="10031.07"/>
    <n v="180.55925999999999"/>
    <n v="1"/>
    <n v="10031.07"/>
    <x v="9946"/>
    <n v="2.85"/>
    <n v="228"/>
    <x v="258"/>
    <x v="10"/>
    <x v="10"/>
    <x v="10"/>
    <x v="4"/>
  </r>
  <r>
    <x v="9952"/>
    <x v="3"/>
    <x v="3"/>
    <x v="3"/>
    <x v="1"/>
    <x v="3"/>
    <n v="16274.49"/>
    <n v="292.94081999999997"/>
    <n v="5"/>
    <n v="81372.45"/>
    <x v="9947"/>
    <n v="3.4"/>
    <n v="4934"/>
    <x v="109"/>
    <x v="11"/>
    <x v="11"/>
    <x v="11"/>
    <x v="11"/>
  </r>
  <r>
    <x v="9953"/>
    <x v="4"/>
    <x v="0"/>
    <x v="4"/>
    <x v="1"/>
    <x v="0"/>
    <n v="5275.5"/>
    <n v="94.958999999999989"/>
    <n v="5"/>
    <n v="26377.5"/>
    <x v="9948"/>
    <n v="4.9400000000000004"/>
    <n v="4329"/>
    <x v="349"/>
    <x v="9"/>
    <x v="9"/>
    <x v="9"/>
    <x v="15"/>
  </r>
  <r>
    <x v="9954"/>
    <x v="7"/>
    <x v="0"/>
    <x v="7"/>
    <x v="2"/>
    <x v="3"/>
    <n v="9192.68"/>
    <n v="165.46823999999998"/>
    <n v="4"/>
    <n v="36770.720000000001"/>
    <x v="9949"/>
    <n v="2.93"/>
    <n v="4002"/>
    <x v="134"/>
    <x v="8"/>
    <x v="8"/>
    <x v="8"/>
    <x v="23"/>
  </r>
  <r>
    <x v="9955"/>
    <x v="8"/>
    <x v="3"/>
    <x v="8"/>
    <x v="0"/>
    <x v="1"/>
    <n v="17221.77"/>
    <n v="309.99185999999997"/>
    <n v="4"/>
    <n v="68887.08"/>
    <x v="9950"/>
    <n v="1.69"/>
    <n v="2022"/>
    <x v="5"/>
    <x v="5"/>
    <x v="5"/>
    <x v="5"/>
    <x v="5"/>
  </r>
  <r>
    <x v="9956"/>
    <x v="7"/>
    <x v="0"/>
    <x v="7"/>
    <x v="0"/>
    <x v="3"/>
    <n v="9182.09"/>
    <n v="165.27761999999998"/>
    <n v="4"/>
    <n v="36728.36"/>
    <x v="9951"/>
    <n v="2.52"/>
    <n v="3144"/>
    <x v="360"/>
    <x v="4"/>
    <x v="4"/>
    <x v="4"/>
    <x v="11"/>
  </r>
  <r>
    <x v="9957"/>
    <x v="0"/>
    <x v="0"/>
    <x v="0"/>
    <x v="1"/>
    <x v="3"/>
    <n v="14539.16"/>
    <n v="261.70488"/>
    <n v="1"/>
    <n v="14539.16"/>
    <x v="9952"/>
    <n v="4.41"/>
    <n v="428"/>
    <x v="37"/>
    <x v="5"/>
    <x v="5"/>
    <x v="5"/>
    <x v="18"/>
  </r>
  <r>
    <x v="9958"/>
    <x v="4"/>
    <x v="0"/>
    <x v="4"/>
    <x v="2"/>
    <x v="0"/>
    <n v="12926.83"/>
    <n v="232.68293999999997"/>
    <n v="2"/>
    <n v="25853.66"/>
    <x v="9953"/>
    <n v="4.2"/>
    <n v="1780"/>
    <x v="112"/>
    <x v="9"/>
    <x v="9"/>
    <x v="9"/>
    <x v="16"/>
  </r>
  <r>
    <x v="9959"/>
    <x v="3"/>
    <x v="3"/>
    <x v="3"/>
    <x v="0"/>
    <x v="2"/>
    <n v="10516.66"/>
    <n v="189.29987999999997"/>
    <n v="4"/>
    <n v="42066.64"/>
    <x v="9954"/>
    <n v="2.4300000000000002"/>
    <n v="2724"/>
    <x v="69"/>
    <x v="0"/>
    <x v="0"/>
    <x v="0"/>
    <x v="20"/>
  </r>
  <r>
    <x v="9960"/>
    <x v="6"/>
    <x v="4"/>
    <x v="6"/>
    <x v="2"/>
    <x v="1"/>
    <n v="176.52"/>
    <n v="3.1773599999999997"/>
    <n v="2"/>
    <n v="353.04"/>
    <x v="9955"/>
    <n v="4.59"/>
    <n v="1723"/>
    <x v="108"/>
    <x v="4"/>
    <x v="4"/>
    <x v="4"/>
    <x v="24"/>
  </r>
  <r>
    <x v="9961"/>
    <x v="8"/>
    <x v="3"/>
    <x v="8"/>
    <x v="2"/>
    <x v="0"/>
    <n v="8098.57"/>
    <n v="145.77425999999997"/>
    <n v="5"/>
    <n v="40492.85"/>
    <x v="9956"/>
    <n v="1.39"/>
    <n v="3412"/>
    <x v="216"/>
    <x v="11"/>
    <x v="11"/>
    <x v="11"/>
    <x v="29"/>
  </r>
  <r>
    <x v="9962"/>
    <x v="4"/>
    <x v="0"/>
    <x v="4"/>
    <x v="1"/>
    <x v="1"/>
    <n v="8979.41"/>
    <n v="161.62938"/>
    <n v="5"/>
    <n v="44897.05"/>
    <x v="9957"/>
    <n v="1.18"/>
    <n v="494"/>
    <x v="353"/>
    <x v="11"/>
    <x v="11"/>
    <x v="11"/>
    <x v="0"/>
  </r>
  <r>
    <x v="9963"/>
    <x v="8"/>
    <x v="3"/>
    <x v="8"/>
    <x v="0"/>
    <x v="5"/>
    <n v="12125.25"/>
    <n v="218.25449999999998"/>
    <n v="4"/>
    <n v="48501"/>
    <x v="9958"/>
    <n v="3.88"/>
    <n v="250"/>
    <x v="332"/>
    <x v="5"/>
    <x v="5"/>
    <x v="5"/>
    <x v="28"/>
  </r>
  <r>
    <x v="9964"/>
    <x v="2"/>
    <x v="2"/>
    <x v="2"/>
    <x v="1"/>
    <x v="4"/>
    <n v="18513.150000000001"/>
    <n v="333.23669999999998"/>
    <n v="1"/>
    <n v="18513.150000000001"/>
    <x v="9959"/>
    <n v="1.28"/>
    <n v="4718"/>
    <x v="122"/>
    <x v="7"/>
    <x v="7"/>
    <x v="7"/>
    <x v="1"/>
  </r>
  <r>
    <x v="9965"/>
    <x v="7"/>
    <x v="0"/>
    <x v="7"/>
    <x v="0"/>
    <x v="0"/>
    <n v="6134.45"/>
    <n v="110.42009999999999"/>
    <n v="2"/>
    <n v="12268.9"/>
    <x v="9960"/>
    <n v="4.62"/>
    <n v="4834"/>
    <x v="146"/>
    <x v="4"/>
    <x v="4"/>
    <x v="4"/>
    <x v="28"/>
  </r>
  <r>
    <x v="9966"/>
    <x v="3"/>
    <x v="3"/>
    <x v="3"/>
    <x v="2"/>
    <x v="2"/>
    <n v="3420.82"/>
    <n v="61.574759999999998"/>
    <n v="3"/>
    <n v="10262.459999999999"/>
    <x v="9961"/>
    <n v="3.61"/>
    <n v="1563"/>
    <x v="275"/>
    <x v="2"/>
    <x v="2"/>
    <x v="2"/>
    <x v="27"/>
  </r>
  <r>
    <x v="9967"/>
    <x v="7"/>
    <x v="0"/>
    <x v="7"/>
    <x v="1"/>
    <x v="0"/>
    <n v="13164.66"/>
    <n v="236.96387999999999"/>
    <n v="2"/>
    <n v="26329.32"/>
    <x v="9962"/>
    <n v="3.65"/>
    <n v="3378"/>
    <x v="288"/>
    <x v="4"/>
    <x v="4"/>
    <x v="4"/>
    <x v="14"/>
  </r>
  <r>
    <x v="9968"/>
    <x v="8"/>
    <x v="3"/>
    <x v="8"/>
    <x v="1"/>
    <x v="0"/>
    <n v="17620.82"/>
    <n v="317.17475999999999"/>
    <n v="4"/>
    <n v="70483.28"/>
    <x v="9963"/>
    <n v="2.4900000000000002"/>
    <n v="3124"/>
    <x v="132"/>
    <x v="6"/>
    <x v="6"/>
    <x v="6"/>
    <x v="8"/>
  </r>
  <r>
    <x v="9969"/>
    <x v="0"/>
    <x v="0"/>
    <x v="0"/>
    <x v="2"/>
    <x v="0"/>
    <n v="5693.84"/>
    <n v="102.48912"/>
    <n v="2"/>
    <n v="11387.68"/>
    <x v="9964"/>
    <n v="4.2300000000000004"/>
    <n v="1106"/>
    <x v="290"/>
    <x v="3"/>
    <x v="3"/>
    <x v="3"/>
    <x v="16"/>
  </r>
  <r>
    <x v="9970"/>
    <x v="4"/>
    <x v="0"/>
    <x v="4"/>
    <x v="0"/>
    <x v="1"/>
    <n v="18829.330000000002"/>
    <n v="338.92793999999998"/>
    <n v="2"/>
    <n v="37658.660000000003"/>
    <x v="9965"/>
    <n v="4.1900000000000004"/>
    <n v="4472"/>
    <x v="76"/>
    <x v="8"/>
    <x v="8"/>
    <x v="8"/>
    <x v="14"/>
  </r>
  <r>
    <x v="9971"/>
    <x v="3"/>
    <x v="3"/>
    <x v="3"/>
    <x v="1"/>
    <x v="5"/>
    <n v="18338.2"/>
    <n v="330.08760000000001"/>
    <n v="3"/>
    <n v="55014.6"/>
    <x v="9966"/>
    <n v="4.67"/>
    <n v="1445"/>
    <x v="74"/>
    <x v="0"/>
    <x v="0"/>
    <x v="0"/>
    <x v="1"/>
  </r>
  <r>
    <x v="9972"/>
    <x v="6"/>
    <x v="4"/>
    <x v="6"/>
    <x v="0"/>
    <x v="3"/>
    <n v="982.26"/>
    <n v="17.680679999999999"/>
    <n v="1"/>
    <n v="982.26"/>
    <x v="9967"/>
    <n v="1.75"/>
    <n v="4638"/>
    <x v="76"/>
    <x v="8"/>
    <x v="8"/>
    <x v="8"/>
    <x v="14"/>
  </r>
  <r>
    <x v="9973"/>
    <x v="0"/>
    <x v="0"/>
    <x v="0"/>
    <x v="0"/>
    <x v="4"/>
    <n v="12778.33"/>
    <n v="230.00993999999997"/>
    <n v="3"/>
    <n v="38334.99"/>
    <x v="9968"/>
    <n v="1.75"/>
    <n v="1252"/>
    <x v="187"/>
    <x v="3"/>
    <x v="3"/>
    <x v="3"/>
    <x v="21"/>
  </r>
  <r>
    <x v="9974"/>
    <x v="2"/>
    <x v="2"/>
    <x v="2"/>
    <x v="2"/>
    <x v="1"/>
    <n v="6865.56"/>
    <n v="123.58008"/>
    <n v="1"/>
    <n v="6865.56"/>
    <x v="9969"/>
    <n v="2.77"/>
    <n v="2092"/>
    <x v="276"/>
    <x v="5"/>
    <x v="5"/>
    <x v="5"/>
    <x v="4"/>
  </r>
  <r>
    <x v="9975"/>
    <x v="2"/>
    <x v="2"/>
    <x v="2"/>
    <x v="0"/>
    <x v="3"/>
    <n v="4203.17"/>
    <n v="75.657060000000001"/>
    <n v="3"/>
    <n v="12609.51"/>
    <x v="9970"/>
    <n v="3.46"/>
    <n v="3765"/>
    <x v="181"/>
    <x v="4"/>
    <x v="4"/>
    <x v="4"/>
    <x v="25"/>
  </r>
  <r>
    <x v="9976"/>
    <x v="0"/>
    <x v="0"/>
    <x v="0"/>
    <x v="0"/>
    <x v="1"/>
    <n v="1136.8599999999999"/>
    <n v="20.463479999999997"/>
    <n v="3"/>
    <n v="3410.58"/>
    <x v="9971"/>
    <n v="4.0999999999999996"/>
    <n v="839"/>
    <x v="220"/>
    <x v="4"/>
    <x v="4"/>
    <x v="4"/>
    <x v="12"/>
  </r>
  <r>
    <x v="9977"/>
    <x v="4"/>
    <x v="0"/>
    <x v="4"/>
    <x v="2"/>
    <x v="0"/>
    <n v="2675.05"/>
    <n v="48.1509"/>
    <n v="1"/>
    <n v="2675.05"/>
    <x v="9972"/>
    <n v="4.28"/>
    <n v="3215"/>
    <x v="74"/>
    <x v="0"/>
    <x v="0"/>
    <x v="0"/>
    <x v="1"/>
  </r>
  <r>
    <x v="9978"/>
    <x v="7"/>
    <x v="0"/>
    <x v="7"/>
    <x v="2"/>
    <x v="0"/>
    <n v="3850.47"/>
    <n v="69.308459999999997"/>
    <n v="1"/>
    <n v="3850.47"/>
    <x v="9973"/>
    <n v="2.78"/>
    <n v="3581"/>
    <x v="260"/>
    <x v="4"/>
    <x v="4"/>
    <x v="4"/>
    <x v="1"/>
  </r>
  <r>
    <x v="9979"/>
    <x v="6"/>
    <x v="4"/>
    <x v="6"/>
    <x v="0"/>
    <x v="5"/>
    <n v="10315.049999999999"/>
    <n v="185.67089999999996"/>
    <n v="1"/>
    <n v="10315.049999999999"/>
    <x v="9974"/>
    <n v="1.89"/>
    <n v="479"/>
    <x v="34"/>
    <x v="8"/>
    <x v="8"/>
    <x v="8"/>
    <x v="9"/>
  </r>
  <r>
    <x v="9980"/>
    <x v="1"/>
    <x v="1"/>
    <x v="1"/>
    <x v="2"/>
    <x v="3"/>
    <n v="15257.93"/>
    <n v="274.64274"/>
    <n v="5"/>
    <n v="76289.649999999994"/>
    <x v="9975"/>
    <n v="3.67"/>
    <n v="2131"/>
    <x v="4"/>
    <x v="4"/>
    <x v="4"/>
    <x v="4"/>
    <x v="4"/>
  </r>
  <r>
    <x v="9981"/>
    <x v="4"/>
    <x v="0"/>
    <x v="4"/>
    <x v="1"/>
    <x v="3"/>
    <n v="12830.85"/>
    <n v="230.95529999999999"/>
    <n v="2"/>
    <n v="25661.7"/>
    <x v="9976"/>
    <n v="4.8899999999999997"/>
    <n v="698"/>
    <x v="271"/>
    <x v="6"/>
    <x v="6"/>
    <x v="6"/>
    <x v="26"/>
  </r>
  <r>
    <x v="9982"/>
    <x v="5"/>
    <x v="1"/>
    <x v="5"/>
    <x v="2"/>
    <x v="3"/>
    <n v="6093.55"/>
    <n v="109.68389999999999"/>
    <n v="4"/>
    <n v="24374.2"/>
    <x v="9977"/>
    <n v="1.54"/>
    <n v="3604"/>
    <x v="276"/>
    <x v="5"/>
    <x v="5"/>
    <x v="5"/>
    <x v="4"/>
  </r>
  <r>
    <x v="9983"/>
    <x v="8"/>
    <x v="3"/>
    <x v="8"/>
    <x v="2"/>
    <x v="1"/>
    <n v="7339.72"/>
    <n v="132.11496"/>
    <n v="5"/>
    <n v="36698.6"/>
    <x v="9978"/>
    <n v="1.82"/>
    <n v="3518"/>
    <x v="73"/>
    <x v="4"/>
    <x v="4"/>
    <x v="4"/>
    <x v="0"/>
  </r>
  <r>
    <x v="9984"/>
    <x v="9"/>
    <x v="1"/>
    <x v="9"/>
    <x v="0"/>
    <x v="3"/>
    <n v="15847.46"/>
    <n v="285.25427999999994"/>
    <n v="5"/>
    <n v="79237.3"/>
    <x v="9979"/>
    <n v="2.5099999999999998"/>
    <n v="4700"/>
    <x v="22"/>
    <x v="8"/>
    <x v="8"/>
    <x v="8"/>
    <x v="17"/>
  </r>
  <r>
    <x v="9985"/>
    <x v="4"/>
    <x v="0"/>
    <x v="4"/>
    <x v="0"/>
    <x v="0"/>
    <n v="15329.04"/>
    <n v="275.92271999999997"/>
    <n v="5"/>
    <n v="76645.2"/>
    <x v="9980"/>
    <n v="3.87"/>
    <n v="15"/>
    <x v="280"/>
    <x v="11"/>
    <x v="11"/>
    <x v="11"/>
    <x v="7"/>
  </r>
  <r>
    <x v="9986"/>
    <x v="0"/>
    <x v="0"/>
    <x v="0"/>
    <x v="0"/>
    <x v="3"/>
    <n v="18415.53"/>
    <n v="331.47953999999993"/>
    <n v="1"/>
    <n v="18415.53"/>
    <x v="9981"/>
    <n v="2.0099999999999998"/>
    <n v="2446"/>
    <x v="287"/>
    <x v="6"/>
    <x v="6"/>
    <x v="6"/>
    <x v="12"/>
  </r>
  <r>
    <x v="9987"/>
    <x v="1"/>
    <x v="1"/>
    <x v="1"/>
    <x v="2"/>
    <x v="2"/>
    <n v="17139.830000000002"/>
    <n v="308.51694000000003"/>
    <n v="2"/>
    <n v="34279.660000000003"/>
    <x v="9982"/>
    <n v="2.37"/>
    <n v="920"/>
    <x v="205"/>
    <x v="1"/>
    <x v="1"/>
    <x v="1"/>
    <x v="27"/>
  </r>
  <r>
    <x v="9988"/>
    <x v="8"/>
    <x v="3"/>
    <x v="8"/>
    <x v="2"/>
    <x v="5"/>
    <n v="9093.51"/>
    <n v="163.68317999999999"/>
    <n v="5"/>
    <n v="45467.55"/>
    <x v="9983"/>
    <n v="4.08"/>
    <n v="4273"/>
    <x v="208"/>
    <x v="0"/>
    <x v="0"/>
    <x v="0"/>
    <x v="26"/>
  </r>
  <r>
    <x v="9989"/>
    <x v="2"/>
    <x v="2"/>
    <x v="2"/>
    <x v="2"/>
    <x v="2"/>
    <n v="6882.22"/>
    <n v="123.87996"/>
    <n v="5"/>
    <n v="34411.1"/>
    <x v="9984"/>
    <n v="3.13"/>
    <n v="2771"/>
    <x v="328"/>
    <x v="7"/>
    <x v="7"/>
    <x v="7"/>
    <x v="27"/>
  </r>
  <r>
    <x v="9990"/>
    <x v="0"/>
    <x v="0"/>
    <x v="0"/>
    <x v="0"/>
    <x v="2"/>
    <n v="3397.33"/>
    <n v="61.151939999999996"/>
    <n v="4"/>
    <n v="13589.32"/>
    <x v="9985"/>
    <n v="1.37"/>
    <n v="370"/>
    <x v="313"/>
    <x v="4"/>
    <x v="4"/>
    <x v="4"/>
    <x v="26"/>
  </r>
  <r>
    <x v="9991"/>
    <x v="4"/>
    <x v="0"/>
    <x v="4"/>
    <x v="1"/>
    <x v="1"/>
    <n v="5108.58"/>
    <n v="91.954439999999991"/>
    <n v="5"/>
    <n v="25542.9"/>
    <x v="9986"/>
    <n v="4.13"/>
    <n v="1586"/>
    <x v="126"/>
    <x v="5"/>
    <x v="5"/>
    <x v="5"/>
    <x v="24"/>
  </r>
  <r>
    <x v="9992"/>
    <x v="1"/>
    <x v="1"/>
    <x v="1"/>
    <x v="1"/>
    <x v="0"/>
    <n v="12745.76"/>
    <n v="229.42367999999999"/>
    <n v="3"/>
    <n v="38237.279999999999"/>
    <x v="9987"/>
    <n v="3.09"/>
    <n v="785"/>
    <x v="191"/>
    <x v="1"/>
    <x v="1"/>
    <x v="1"/>
    <x v="30"/>
  </r>
  <r>
    <x v="9993"/>
    <x v="4"/>
    <x v="0"/>
    <x v="4"/>
    <x v="0"/>
    <x v="2"/>
    <n v="19530.95"/>
    <n v="351.55709999999999"/>
    <n v="4"/>
    <n v="78123.8"/>
    <x v="9988"/>
    <n v="4.34"/>
    <n v="4356"/>
    <x v="333"/>
    <x v="8"/>
    <x v="8"/>
    <x v="8"/>
    <x v="26"/>
  </r>
  <r>
    <x v="9994"/>
    <x v="9"/>
    <x v="1"/>
    <x v="9"/>
    <x v="1"/>
    <x v="0"/>
    <n v="6384.43"/>
    <n v="114.91973999999999"/>
    <n v="3"/>
    <n v="19153.29"/>
    <x v="9989"/>
    <n v="3.04"/>
    <n v="2551"/>
    <x v="229"/>
    <x v="2"/>
    <x v="2"/>
    <x v="2"/>
    <x v="22"/>
  </r>
  <r>
    <x v="9995"/>
    <x v="3"/>
    <x v="3"/>
    <x v="3"/>
    <x v="1"/>
    <x v="4"/>
    <n v="3571.93"/>
    <n v="64.29473999999999"/>
    <n v="1"/>
    <n v="3571.93"/>
    <x v="9990"/>
    <n v="1.05"/>
    <n v="2154"/>
    <x v="201"/>
    <x v="2"/>
    <x v="2"/>
    <x v="2"/>
    <x v="8"/>
  </r>
  <r>
    <x v="9996"/>
    <x v="9"/>
    <x v="1"/>
    <x v="9"/>
    <x v="0"/>
    <x v="0"/>
    <n v="2974.55"/>
    <n v="53.541899999999998"/>
    <n v="4"/>
    <n v="11898.2"/>
    <x v="9991"/>
    <n v="2.6"/>
    <n v="1796"/>
    <x v="104"/>
    <x v="0"/>
    <x v="0"/>
    <x v="0"/>
    <x v="2"/>
  </r>
  <r>
    <x v="9997"/>
    <x v="9"/>
    <x v="1"/>
    <x v="9"/>
    <x v="2"/>
    <x v="4"/>
    <n v="8646.2000000000007"/>
    <n v="155.63159999999999"/>
    <n v="1"/>
    <n v="8646.2000000000007"/>
    <x v="9992"/>
    <n v="3.2"/>
    <n v="4001"/>
    <x v="42"/>
    <x v="11"/>
    <x v="11"/>
    <x v="11"/>
    <x v="23"/>
  </r>
  <r>
    <x v="9998"/>
    <x v="5"/>
    <x v="1"/>
    <x v="5"/>
    <x v="2"/>
    <x v="4"/>
    <n v="4960.53"/>
    <n v="89.289539999999988"/>
    <n v="4"/>
    <n v="19842.12"/>
    <x v="9993"/>
    <n v="3.42"/>
    <n v="685"/>
    <x v="34"/>
    <x v="8"/>
    <x v="8"/>
    <x v="8"/>
    <x v="9"/>
  </r>
  <r>
    <x v="9999"/>
    <x v="2"/>
    <x v="2"/>
    <x v="2"/>
    <x v="1"/>
    <x v="2"/>
    <n v="13811.49"/>
    <n v="248.60681999999997"/>
    <n v="5"/>
    <n v="69057.45"/>
    <x v="9994"/>
    <n v="2.84"/>
    <n v="488"/>
    <x v="77"/>
    <x v="6"/>
    <x v="6"/>
    <x v="6"/>
    <x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2FB153-94B6-495E-A8FD-CC1FEA413B5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2:N13" firstHeaderRow="1" firstDataRow="1" firstDataCol="1"/>
  <pivotFields count="18">
    <pivotField showAll="0"/>
    <pivotField showAll="0"/>
    <pivotField showAll="0">
      <items count="6">
        <item x="2"/>
        <item x="3"/>
        <item x="0"/>
        <item x="1"/>
        <item x="4"/>
        <item t="default"/>
      </items>
    </pivotField>
    <pivotField axis="axisRow" showAll="0">
      <items count="11">
        <item x="9"/>
        <item x="4"/>
        <item x="8"/>
        <item x="6"/>
        <item x="5"/>
        <item x="3"/>
        <item x="2"/>
        <item x="1"/>
        <item x="0"/>
        <item x="7"/>
        <item t="default"/>
      </items>
    </pivotField>
    <pivotField showAll="0">
      <items count="4">
        <item x="2"/>
        <item x="1"/>
        <item x="0"/>
        <item t="default"/>
      </items>
    </pivotField>
    <pivotField showAll="0"/>
    <pivotField numFmtId="2" showAll="0"/>
    <pivotField numFmtId="2" showAll="0"/>
    <pivotField dataField="1" showAll="0"/>
    <pivotField showAll="0"/>
    <pivotField numFmtId="2" showAll="0"/>
    <pivotField showAll="0"/>
    <pivotField showAll="0"/>
    <pivotField numFmtId="14" showAll="0"/>
    <pivotField showAll="0"/>
    <pivotField showAll="0"/>
    <pivotField showAll="0">
      <items count="13">
        <item x="6"/>
        <item x="4"/>
        <item x="10"/>
        <item x="8"/>
        <item x="2"/>
        <item x="1"/>
        <item x="3"/>
        <item x="7"/>
        <item x="5"/>
        <item x="11"/>
        <item x="0"/>
        <item x="9"/>
        <item t="default"/>
      </items>
    </pivotField>
    <pivotField showAll="0"/>
  </pivotFields>
  <rowFields count="1">
    <field x="3"/>
  </rowFields>
  <rowItems count="11">
    <i>
      <x/>
    </i>
    <i>
      <x v="1"/>
    </i>
    <i>
      <x v="2"/>
    </i>
    <i>
      <x v="3"/>
    </i>
    <i>
      <x v="4"/>
    </i>
    <i>
      <x v="5"/>
    </i>
    <i>
      <x v="6"/>
    </i>
    <i>
      <x v="7"/>
    </i>
    <i>
      <x v="8"/>
    </i>
    <i>
      <x v="9"/>
    </i>
    <i t="grand">
      <x/>
    </i>
  </rowItems>
  <colItems count="1">
    <i/>
  </colItems>
  <dataFields count="1">
    <dataField name="Sum of Quantity" fld="8"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5B7EEF-DA03-4B3A-9B22-DA1B9446E49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16:J23" firstHeaderRow="1" firstDataRow="1" firstDataCol="1"/>
  <pivotFields count="18">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showAll="0">
      <items count="6">
        <item x="2"/>
        <item x="3"/>
        <item x="0"/>
        <item x="1"/>
        <item x="4"/>
        <item t="default"/>
      </items>
    </pivotField>
    <pivotField showAll="0"/>
    <pivotField showAll="0">
      <items count="4">
        <item x="2"/>
        <item x="1"/>
        <item x="0"/>
        <item t="default"/>
      </items>
    </pivotField>
    <pivotField axis="axisRow" showAll="0">
      <items count="7">
        <item x="1"/>
        <item x="0"/>
        <item x="2"/>
        <item x="3"/>
        <item x="5"/>
        <item x="4"/>
        <item t="default"/>
      </items>
    </pivotField>
    <pivotField numFmtId="2" showAll="0"/>
    <pivotField numFmtId="2" showAll="0"/>
    <pivotField showAll="0"/>
    <pivotField showAll="0"/>
    <pivotField numFmtId="2" showAll="0"/>
    <pivotField showAll="0"/>
    <pivotField showAll="0"/>
    <pivotField numFmtId="14" showAll="0"/>
    <pivotField showAll="0"/>
    <pivotField showAll="0"/>
    <pivotField showAll="0">
      <items count="13">
        <item x="6"/>
        <item x="4"/>
        <item x="10"/>
        <item x="8"/>
        <item x="2"/>
        <item x="1"/>
        <item x="3"/>
        <item x="7"/>
        <item x="5"/>
        <item x="11"/>
        <item x="0"/>
        <item x="9"/>
        <item t="default"/>
      </items>
    </pivotField>
    <pivotField showAll="0"/>
  </pivotFields>
  <rowFields count="1">
    <field x="5"/>
  </rowFields>
  <rowItems count="7">
    <i>
      <x/>
    </i>
    <i>
      <x v="1"/>
    </i>
    <i>
      <x v="2"/>
    </i>
    <i>
      <x v="3"/>
    </i>
    <i>
      <x v="4"/>
    </i>
    <i>
      <x v="5"/>
    </i>
    <i t="grand">
      <x/>
    </i>
  </rowItems>
  <colItems count="1">
    <i/>
  </colItems>
  <dataFields count="1">
    <dataField name="Count of OrderID"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443ACF-588C-40F7-9AB4-DC14E5FBBD0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27:F28" firstHeaderRow="1" firstDataRow="1" firstDataCol="0"/>
  <pivotFields count="18">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showAll="0">
      <items count="6">
        <item x="2"/>
        <item x="3"/>
        <item x="0"/>
        <item x="1"/>
        <item x="4"/>
        <item t="default"/>
      </items>
    </pivotField>
    <pivotField showAll="0"/>
    <pivotField showAll="0">
      <items count="4">
        <item x="2"/>
        <item x="1"/>
        <item x="0"/>
        <item t="default"/>
      </items>
    </pivotField>
    <pivotField showAll="0"/>
    <pivotField numFmtId="2" showAll="0"/>
    <pivotField numFmtId="2" showAll="0"/>
    <pivotField showAll="0"/>
    <pivotField showAll="0"/>
    <pivotField numFmtId="2" showAll="0"/>
    <pivotField showAll="0"/>
    <pivotField showAll="0"/>
    <pivotField numFmtId="14" showAll="0"/>
    <pivotField showAll="0"/>
    <pivotField showAll="0"/>
    <pivotField showAll="0">
      <items count="13">
        <item x="6"/>
        <item x="4"/>
        <item x="10"/>
        <item x="8"/>
        <item x="2"/>
        <item x="1"/>
        <item x="3"/>
        <item x="7"/>
        <item x="5"/>
        <item x="11"/>
        <item x="0"/>
        <item x="9"/>
        <item t="default"/>
      </items>
    </pivotField>
    <pivotField showAll="0"/>
  </pivotFields>
  <rowItems count="1">
    <i/>
  </rowItems>
  <colItems count="1">
    <i/>
  </colItems>
  <dataFields count="1">
    <dataField name="Orders" fld="0" subtotal="count" baseField="0" baseItem="0"/>
  </dataFields>
  <formats count="2">
    <format dxfId="15">
      <pivotArea outline="0" collapsedLevelsAreSubtotals="1" fieldPosition="0"/>
    </format>
    <format dxfId="16">
      <pivotArea dataOnly="0" labelOnly="1" outline="0" axis="axisValues"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E98AE1-186A-496E-9D11-3606010F9AA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27:E28" firstHeaderRow="1" firstDataRow="1" firstDataCol="0"/>
  <pivotFields count="18">
    <pivotField showAll="0"/>
    <pivotField showAll="0"/>
    <pivotField showAll="0">
      <items count="6">
        <item x="2"/>
        <item x="3"/>
        <item x="0"/>
        <item x="1"/>
        <item x="4"/>
        <item t="default"/>
      </items>
    </pivotField>
    <pivotField showAll="0"/>
    <pivotField showAll="0">
      <items count="4">
        <item x="2"/>
        <item x="1"/>
        <item x="0"/>
        <item t="default"/>
      </items>
    </pivotField>
    <pivotField showAll="0"/>
    <pivotField numFmtId="2" showAll="0"/>
    <pivotField numFmtId="2" showAll="0"/>
    <pivotField showAll="0"/>
    <pivotField showAll="0"/>
    <pivotField dataField="1" numFmtId="2" showAll="0"/>
    <pivotField showAll="0"/>
    <pivotField showAll="0"/>
    <pivotField numFmtId="14" showAll="0"/>
    <pivotField showAll="0"/>
    <pivotField showAll="0"/>
    <pivotField showAll="0">
      <items count="13">
        <item x="6"/>
        <item x="4"/>
        <item x="10"/>
        <item x="8"/>
        <item x="2"/>
        <item x="1"/>
        <item x="3"/>
        <item x="7"/>
        <item x="5"/>
        <item x="11"/>
        <item x="0"/>
        <item x="9"/>
        <item t="default"/>
      </items>
    </pivotField>
    <pivotField showAll="0"/>
  </pivotFields>
  <rowItems count="1">
    <i/>
  </rowItems>
  <colItems count="1">
    <i/>
  </colItems>
  <dataFields count="1">
    <dataField name="Total Revenue" fld="10" baseField="0" baseItem="0" numFmtId="2"/>
  </dataFields>
  <formats count="2">
    <format dxfId="13">
      <pivotArea outline="0" collapsedLevelsAreSubtotals="1" fieldPosition="0"/>
    </format>
    <format dxfId="14">
      <pivotArea dataOnly="0" labelOnly="1" outline="0" axis="axisValues" fieldPosition="0"/>
    </format>
  </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D8BDCD-B303-4DC9-B21C-FCD1004231A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B8" firstHeaderRow="1" firstDataRow="1" firstDataCol="1"/>
  <pivotFields count="18">
    <pivotField showAll="0"/>
    <pivotField showAll="0"/>
    <pivotField axis="axisRow" showAll="0">
      <items count="6">
        <item x="2"/>
        <item x="3"/>
        <item x="0"/>
        <item x="1"/>
        <item x="4"/>
        <item t="default"/>
      </items>
    </pivotField>
    <pivotField showAll="0"/>
    <pivotField showAll="0">
      <items count="4">
        <item x="2"/>
        <item x="1"/>
        <item x="0"/>
        <item t="default"/>
      </items>
    </pivotField>
    <pivotField showAll="0"/>
    <pivotField numFmtId="2" showAll="0"/>
    <pivotField numFmtId="2" showAll="0"/>
    <pivotField showAll="0"/>
    <pivotField showAll="0"/>
    <pivotField dataField="1" numFmtId="2" showAll="0"/>
    <pivotField showAll="0"/>
    <pivotField showAll="0"/>
    <pivotField numFmtId="14" showAll="0"/>
    <pivotField showAll="0"/>
    <pivotField showAll="0"/>
    <pivotField showAll="0">
      <items count="13">
        <item x="6"/>
        <item x="4"/>
        <item x="10"/>
        <item x="8"/>
        <item x="2"/>
        <item x="1"/>
        <item x="3"/>
        <item x="7"/>
        <item x="5"/>
        <item x="11"/>
        <item x="0"/>
        <item x="9"/>
        <item t="default"/>
      </items>
    </pivotField>
    <pivotField showAll="0"/>
  </pivotFields>
  <rowFields count="1">
    <field x="2"/>
  </rowFields>
  <rowItems count="6">
    <i>
      <x/>
    </i>
    <i>
      <x v="1"/>
    </i>
    <i>
      <x v="2"/>
    </i>
    <i>
      <x v="3"/>
    </i>
    <i>
      <x v="4"/>
    </i>
    <i t="grand">
      <x/>
    </i>
  </rowItems>
  <colItems count="1">
    <i/>
  </colItems>
  <dataFields count="1">
    <dataField name="Sum of TotalAmountEuro" fld="10" baseField="0" baseItem="0" numFmtId="2"/>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775DE9-BF76-4A74-9AC8-E7A4E45C676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B21" firstHeaderRow="1" firstDataRow="1" firstDataCol="1"/>
  <pivotFields count="18">
    <pivotField showAll="0"/>
    <pivotField showAll="0"/>
    <pivotField showAll="0">
      <items count="6">
        <item x="2"/>
        <item x="3"/>
        <item x="0"/>
        <item x="1"/>
        <item x="4"/>
        <item t="default"/>
      </items>
    </pivotField>
    <pivotField showAll="0"/>
    <pivotField axis="axisRow" showAll="0">
      <items count="4">
        <item x="2"/>
        <item x="1"/>
        <item x="0"/>
        <item t="default"/>
      </items>
    </pivotField>
    <pivotField showAll="0"/>
    <pivotField numFmtId="2" showAll="0"/>
    <pivotField numFmtId="2" showAll="0"/>
    <pivotField showAll="0"/>
    <pivotField showAll="0"/>
    <pivotField dataField="1" numFmtId="2" showAll="0"/>
    <pivotField showAll="0"/>
    <pivotField showAll="0"/>
    <pivotField numFmtId="14" showAll="0"/>
    <pivotField showAll="0"/>
    <pivotField showAll="0"/>
    <pivotField showAll="0">
      <items count="13">
        <item x="6"/>
        <item x="4"/>
        <item x="10"/>
        <item x="8"/>
        <item x="2"/>
        <item x="1"/>
        <item x="3"/>
        <item x="7"/>
        <item x="5"/>
        <item x="11"/>
        <item x="0"/>
        <item x="9"/>
        <item t="default"/>
      </items>
    </pivotField>
    <pivotField showAll="0"/>
  </pivotFields>
  <rowFields count="1">
    <field x="4"/>
  </rowFields>
  <rowItems count="4">
    <i>
      <x/>
    </i>
    <i>
      <x v="1"/>
    </i>
    <i>
      <x v="2"/>
    </i>
    <i t="grand">
      <x/>
    </i>
  </rowItems>
  <colItems count="1">
    <i/>
  </colItems>
  <dataFields count="1">
    <dataField name="Sum of TotalAmountEuro" fld="10" baseField="0" baseItem="0" numFmtId="2"/>
  </dataField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DDD137-9C57-496D-88AF-A707BC0D6F9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27:G28" firstHeaderRow="1" firstDataRow="1" firstDataCol="0"/>
  <pivotFields count="18">
    <pivotField showAll="0"/>
    <pivotField showAll="0"/>
    <pivotField showAll="0">
      <items count="6">
        <item x="2"/>
        <item x="3"/>
        <item x="0"/>
        <item x="1"/>
        <item x="4"/>
        <item t="default"/>
      </items>
    </pivotField>
    <pivotField showAll="0"/>
    <pivotField showAll="0">
      <items count="4">
        <item x="2"/>
        <item x="1"/>
        <item x="0"/>
        <item t="default"/>
      </items>
    </pivotField>
    <pivotField showAll="0"/>
    <pivotField numFmtId="2" showAll="0"/>
    <pivotField numFmtId="2" showAll="0"/>
    <pivotField showAll="0"/>
    <pivotField showAll="0"/>
    <pivotField dataField="1" numFmtId="2" showAll="0"/>
    <pivotField showAll="0"/>
    <pivotField showAll="0"/>
    <pivotField numFmtId="14" showAll="0"/>
    <pivotField showAll="0"/>
    <pivotField showAll="0"/>
    <pivotField showAll="0">
      <items count="13">
        <item x="6"/>
        <item x="4"/>
        <item x="10"/>
        <item x="8"/>
        <item x="2"/>
        <item x="1"/>
        <item x="3"/>
        <item x="7"/>
        <item x="5"/>
        <item x="11"/>
        <item x="0"/>
        <item x="9"/>
        <item t="default"/>
      </items>
    </pivotField>
    <pivotField showAll="0"/>
  </pivotFields>
  <rowItems count="1">
    <i/>
  </rowItems>
  <colItems count="1">
    <i/>
  </colItems>
  <dataFields count="1">
    <dataField name="Average Order" fld="10" subtotal="average" baseField="0" baseItem="0" numFmtId="2"/>
  </dataFields>
  <formats count="1">
    <format dxfId="12">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11B762F-8AED-46DA-9C57-16DDD61940D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30:E31" firstHeaderRow="1" firstDataRow="1" firstDataCol="0"/>
  <pivotFields count="18">
    <pivotField showAll="0"/>
    <pivotField showAll="0"/>
    <pivotField showAll="0">
      <items count="6">
        <item x="2"/>
        <item x="3"/>
        <item x="0"/>
        <item x="1"/>
        <item x="4"/>
        <item t="default"/>
      </items>
    </pivotField>
    <pivotField showAll="0"/>
    <pivotField showAll="0">
      <items count="4">
        <item x="2"/>
        <item x="1"/>
        <item x="0"/>
        <item t="default"/>
      </items>
    </pivotField>
    <pivotField showAll="0"/>
    <pivotField numFmtId="2" showAll="0"/>
    <pivotField numFmtId="2" showAll="0"/>
    <pivotField showAll="0"/>
    <pivotField showAll="0"/>
    <pivotField numFmtId="2" showAll="0"/>
    <pivotField dataField="1" showAll="0"/>
    <pivotField showAll="0"/>
    <pivotField numFmtId="14" showAll="0"/>
    <pivotField showAll="0"/>
    <pivotField showAll="0"/>
    <pivotField showAll="0">
      <items count="13">
        <item x="6"/>
        <item x="4"/>
        <item x="10"/>
        <item x="8"/>
        <item x="2"/>
        <item x="1"/>
        <item x="3"/>
        <item x="7"/>
        <item x="5"/>
        <item x="11"/>
        <item x="0"/>
        <item x="9"/>
        <item t="default"/>
      </items>
    </pivotField>
    <pivotField showAll="0"/>
  </pivotFields>
  <rowItems count="1">
    <i/>
  </rowItems>
  <colItems count="1">
    <i/>
  </colItems>
  <dataFields count="1">
    <dataField name="Average of Rating" fld="11" subtotal="average" baseField="2" baseItem="0"/>
  </dataFields>
  <formats count="6">
    <format dxfId="6">
      <pivotArea type="all" dataOnly="0" outline="0" fieldPosition="0"/>
    </format>
    <format dxfId="7">
      <pivotArea dataOnly="0" labelOnly="1" outline="0" axis="axisValues" fieldPosition="0"/>
    </format>
    <format dxfId="8">
      <pivotArea outline="0" collapsedLevelsAreSubtotals="1" fieldPosition="0"/>
    </format>
    <format dxfId="9">
      <pivotArea type="all" dataOnly="0" outline="0" fieldPosition="0"/>
    </format>
    <format dxfId="10">
      <pivotArea outline="0" collapsedLevelsAreSubtotals="1" fieldPosition="0"/>
    </format>
    <format dxfId="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32F3C11-A643-494D-A7DA-4F23B4677EB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30:F31" firstHeaderRow="1" firstDataRow="1" firstDataCol="0"/>
  <pivotFields count="18">
    <pivotField showAll="0"/>
    <pivotField showAll="0"/>
    <pivotField showAll="0">
      <items count="6">
        <item x="2"/>
        <item x="3"/>
        <item x="0"/>
        <item x="1"/>
        <item x="4"/>
        <item t="default"/>
      </items>
    </pivotField>
    <pivotField showAll="0"/>
    <pivotField showAll="0">
      <items count="4">
        <item x="2"/>
        <item x="1"/>
        <item x="0"/>
        <item t="default"/>
      </items>
    </pivotField>
    <pivotField showAll="0"/>
    <pivotField numFmtId="2" showAll="0"/>
    <pivotField numFmtId="2" showAll="0"/>
    <pivotField showAll="0"/>
    <pivotField showAll="0"/>
    <pivotField numFmtId="2" showAll="0"/>
    <pivotField showAll="0"/>
    <pivotField dataField="1" showAll="0"/>
    <pivotField numFmtId="14" showAll="0"/>
    <pivotField showAll="0"/>
    <pivotField showAll="0"/>
    <pivotField showAll="0">
      <items count="13">
        <item x="6"/>
        <item x="4"/>
        <item x="10"/>
        <item x="8"/>
        <item x="2"/>
        <item x="1"/>
        <item x="3"/>
        <item x="7"/>
        <item x="5"/>
        <item x="11"/>
        <item x="0"/>
        <item x="9"/>
        <item t="default"/>
      </items>
    </pivotField>
    <pivotField showAll="0"/>
  </pivotFields>
  <rowItems count="1">
    <i/>
  </rowItems>
  <colItems count="1">
    <i/>
  </colItems>
  <dataFields count="1">
    <dataField name="Sum of Reviews" fld="12" baseField="0" baseItem="0"/>
  </dataFields>
  <formats count="6">
    <format dxfId="0">
      <pivotArea type="all" dataOnly="0" outline="0" fieldPosition="0"/>
    </format>
    <format dxfId="1">
      <pivotArea dataOnly="0" labelOnly="1" outline="0" axis="axisValues" fieldPosition="0"/>
    </format>
    <format dxfId="2">
      <pivotArea outline="0" collapsedLevelsAreSubtotals="1" fieldPosition="0"/>
    </format>
    <format dxfId="3">
      <pivotArea type="all" dataOnly="0" outline="0" fieldPosition="0"/>
    </format>
    <format dxfId="4">
      <pivotArea outline="0" collapsedLevelsAreSubtotals="1" fieldPosition="0"/>
    </format>
    <format dxfId="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24F6B01-2EAF-4740-AF0C-16F255E370C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2:F15" firstHeaderRow="1" firstDataRow="1" firstDataCol="1"/>
  <pivotFields count="18">
    <pivotField showAll="0"/>
    <pivotField showAll="0"/>
    <pivotField showAll="0">
      <items count="6">
        <item x="2"/>
        <item x="3"/>
        <item x="0"/>
        <item x="1"/>
        <item x="4"/>
        <item t="default"/>
      </items>
    </pivotField>
    <pivotField showAll="0"/>
    <pivotField showAll="0">
      <items count="4">
        <item x="2"/>
        <item x="1"/>
        <item x="0"/>
        <item t="default"/>
      </items>
    </pivotField>
    <pivotField showAll="0"/>
    <pivotField numFmtId="2" showAll="0"/>
    <pivotField numFmtId="2" showAll="0"/>
    <pivotField showAll="0"/>
    <pivotField showAll="0"/>
    <pivotField dataField="1" numFmtId="2" showAll="0"/>
    <pivotField showAll="0"/>
    <pivotField showAll="0"/>
    <pivotField numFmtId="14" showAll="0"/>
    <pivotField showAll="0"/>
    <pivotField showAll="0"/>
    <pivotField axis="axisRow" showAll="0">
      <items count="13">
        <item x="6"/>
        <item x="4"/>
        <item x="10"/>
        <item x="8"/>
        <item x="2"/>
        <item x="1"/>
        <item x="3"/>
        <item x="7"/>
        <item x="5"/>
        <item x="11"/>
        <item x="0"/>
        <item x="9"/>
        <item t="default"/>
      </items>
    </pivotField>
    <pivotField showAll="0"/>
  </pivotFields>
  <rowFields count="1">
    <field x="16"/>
  </rowFields>
  <rowItems count="13">
    <i>
      <x/>
    </i>
    <i>
      <x v="1"/>
    </i>
    <i>
      <x v="2"/>
    </i>
    <i>
      <x v="3"/>
    </i>
    <i>
      <x v="4"/>
    </i>
    <i>
      <x v="5"/>
    </i>
    <i>
      <x v="6"/>
    </i>
    <i>
      <x v="7"/>
    </i>
    <i>
      <x v="8"/>
    </i>
    <i>
      <x v="9"/>
    </i>
    <i>
      <x v="10"/>
    </i>
    <i>
      <x v="11"/>
    </i>
    <i t="grand">
      <x/>
    </i>
  </rowItems>
  <colItems count="1">
    <i/>
  </colItems>
  <dataFields count="1">
    <dataField name="Sum of TotalAmountEuro" fld="10" baseField="0" baseItem="0" numFmtId="2"/>
  </dataFields>
  <chartFormats count="1">
    <chartFormat chart="5" format="2"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DA2D246-B318-4E8F-BE73-6F5E9259F31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J8" firstHeaderRow="1" firstDataRow="1" firstDataCol="1"/>
  <pivotFields count="18">
    <pivotField showAll="0"/>
    <pivotField showAll="0"/>
    <pivotField axis="axisRow" showAll="0">
      <items count="6">
        <item x="2"/>
        <item x="3"/>
        <item x="0"/>
        <item x="1"/>
        <item x="4"/>
        <item t="default"/>
      </items>
    </pivotField>
    <pivotField showAll="0"/>
    <pivotField showAll="0">
      <items count="4">
        <item x="2"/>
        <item x="1"/>
        <item x="0"/>
        <item t="default"/>
      </items>
    </pivotField>
    <pivotField showAll="0"/>
    <pivotField numFmtId="2" showAll="0"/>
    <pivotField numFmtId="2" showAll="0"/>
    <pivotField showAll="0"/>
    <pivotField showAll="0"/>
    <pivotField numFmtId="2" showAll="0"/>
    <pivotField dataField="1" showAll="0"/>
    <pivotField showAll="0"/>
    <pivotField numFmtId="14" showAll="0"/>
    <pivotField showAll="0"/>
    <pivotField showAll="0"/>
    <pivotField showAll="0">
      <items count="13">
        <item x="6"/>
        <item x="4"/>
        <item x="10"/>
        <item x="8"/>
        <item x="2"/>
        <item x="1"/>
        <item x="3"/>
        <item x="7"/>
        <item x="5"/>
        <item x="11"/>
        <item x="0"/>
        <item x="9"/>
        <item t="default"/>
      </items>
    </pivotField>
    <pivotField showAll="0"/>
  </pivotFields>
  <rowFields count="1">
    <field x="2"/>
  </rowFields>
  <rowItems count="6">
    <i>
      <x/>
    </i>
    <i>
      <x v="1"/>
    </i>
    <i>
      <x v="2"/>
    </i>
    <i>
      <x v="3"/>
    </i>
    <i>
      <x v="4"/>
    </i>
    <i t="grand">
      <x/>
    </i>
  </rowItems>
  <colItems count="1">
    <i/>
  </colItems>
  <dataFields count="1">
    <dataField name="Average of Rating" fld="11" subtotal="average" baseField="2"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C58525C-83AA-47A5-BA80-12ECC5E3F75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E2:F34" firstHeaderRow="1" firstDataRow="1" firstDataCol="1"/>
  <pivotFields count="18">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showAll="0">
      <items count="6">
        <item x="2"/>
        <item x="3"/>
        <item x="0"/>
        <item x="1"/>
        <item x="4"/>
        <item t="default"/>
      </items>
    </pivotField>
    <pivotField showAll="0"/>
    <pivotField showAll="0">
      <items count="4">
        <item x="2"/>
        <item x="1"/>
        <item x="0"/>
        <item t="default"/>
      </items>
    </pivotField>
    <pivotField showAll="0"/>
    <pivotField numFmtId="2" showAll="0"/>
    <pivotField numFmtId="2" showAll="0"/>
    <pivotField showAll="0"/>
    <pivotField showAll="0"/>
    <pivotField numFmtId="2" showAll="0"/>
    <pivotField showAll="0"/>
    <pivotField showAll="0"/>
    <pivotField numFmtId="14" showAll="0"/>
    <pivotField showAll="0"/>
    <pivotField showAll="0"/>
    <pivotField showAll="0">
      <items count="13">
        <item x="6"/>
        <item x="4"/>
        <item x="10"/>
        <item x="8"/>
        <item x="2"/>
        <item x="1"/>
        <item x="3"/>
        <item x="7"/>
        <item x="5"/>
        <item x="11"/>
        <item x="0"/>
        <item x="9"/>
        <item t="default"/>
      </items>
    </pivotField>
    <pivotField axis="axisRow" showAll="0">
      <items count="32">
        <item x="28"/>
        <item x="6"/>
        <item x="24"/>
        <item x="20"/>
        <item x="21"/>
        <item x="13"/>
        <item x="17"/>
        <item x="18"/>
        <item x="12"/>
        <item x="26"/>
        <item x="0"/>
        <item x="16"/>
        <item x="27"/>
        <item x="30"/>
        <item x="23"/>
        <item x="22"/>
        <item x="14"/>
        <item x="11"/>
        <item x="4"/>
        <item x="10"/>
        <item x="8"/>
        <item x="1"/>
        <item x="19"/>
        <item x="15"/>
        <item x="3"/>
        <item x="9"/>
        <item x="2"/>
        <item x="5"/>
        <item x="25"/>
        <item x="7"/>
        <item x="29"/>
        <item t="default"/>
      </items>
    </pivotField>
  </pivotFields>
  <rowFields count="1">
    <field x="17"/>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OrderID" fld="0" subtotal="count" baseField="17" baseItem="0"/>
  </dataFields>
  <chartFormats count="2">
    <chartFormat chart="16" format="3"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52F09A4-03CF-49AB-B584-90BECDD1218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B2:C34" firstHeaderRow="1" firstDataRow="1" firstDataCol="1"/>
  <pivotFields count="18">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showAll="0">
      <items count="6">
        <item x="2"/>
        <item x="3"/>
        <item x="0"/>
        <item x="1"/>
        <item x="4"/>
        <item t="default"/>
      </items>
    </pivotField>
    <pivotField showAll="0"/>
    <pivotField showAll="0">
      <items count="4">
        <item x="2"/>
        <item x="1"/>
        <item x="0"/>
        <item t="default"/>
      </items>
    </pivotField>
    <pivotField showAll="0"/>
    <pivotField numFmtId="2" showAll="0"/>
    <pivotField numFmtId="2" showAll="0"/>
    <pivotField showAll="0"/>
    <pivotField showAll="0"/>
    <pivotField dataField="1" numFmtId="2" showAll="0">
      <items count="9996">
        <item x="276"/>
        <item x="4495"/>
        <item x="8536"/>
        <item x="3641"/>
        <item x="1274"/>
        <item x="4145"/>
        <item x="7360"/>
        <item x="8612"/>
        <item x="2834"/>
        <item x="472"/>
        <item x="4824"/>
        <item x="8928"/>
        <item x="483"/>
        <item x="2978"/>
        <item x="7566"/>
        <item x="9578"/>
        <item x="9297"/>
        <item x="2577"/>
        <item x="6110"/>
        <item x="6048"/>
        <item x="7894"/>
        <item x="7847"/>
        <item x="7806"/>
        <item x="4811"/>
        <item x="920"/>
        <item x="3196"/>
        <item x="4845"/>
        <item x="8535"/>
        <item x="2693"/>
        <item x="2998"/>
        <item x="4333"/>
        <item x="1356"/>
        <item x="9955"/>
        <item x="7126"/>
        <item x="2605"/>
        <item x="1678"/>
        <item x="8927"/>
        <item x="4968"/>
        <item x="9906"/>
        <item x="6000"/>
        <item x="4024"/>
        <item x="3026"/>
        <item x="9505"/>
        <item x="1931"/>
        <item x="6882"/>
        <item x="8104"/>
        <item x="4523"/>
        <item x="3493"/>
        <item x="8709"/>
        <item x="6551"/>
        <item x="4657"/>
        <item x="6977"/>
        <item x="8794"/>
        <item x="7905"/>
        <item x="6423"/>
        <item x="9513"/>
        <item x="7959"/>
        <item x="1615"/>
        <item x="3312"/>
        <item x="2864"/>
        <item x="8799"/>
        <item x="5731"/>
        <item x="9805"/>
        <item x="8916"/>
        <item x="329"/>
        <item x="3810"/>
        <item x="5394"/>
        <item x="112"/>
        <item x="3585"/>
        <item x="2223"/>
        <item x="2029"/>
        <item x="2520"/>
        <item x="6317"/>
        <item x="4492"/>
        <item x="6986"/>
        <item x="7578"/>
        <item x="1013"/>
        <item x="7489"/>
        <item x="8265"/>
        <item x="8766"/>
        <item x="2731"/>
        <item x="9206"/>
        <item x="8637"/>
        <item x="5160"/>
        <item x="1855"/>
        <item x="8682"/>
        <item x="4079"/>
        <item x="6288"/>
        <item x="9295"/>
        <item x="6645"/>
        <item x="506"/>
        <item x="2883"/>
        <item x="5251"/>
        <item x="726"/>
        <item x="4553"/>
        <item x="9646"/>
        <item x="9448"/>
        <item x="3081"/>
        <item x="5421"/>
        <item x="7937"/>
        <item x="7042"/>
        <item x="8398"/>
        <item x="3217"/>
        <item x="5117"/>
        <item x="6545"/>
        <item x="9070"/>
        <item x="4496"/>
        <item x="6753"/>
        <item x="5083"/>
        <item x="3086"/>
        <item x="7012"/>
        <item x="4256"/>
        <item x="7715"/>
        <item x="5246"/>
        <item x="3888"/>
        <item x="7698"/>
        <item x="5679"/>
        <item x="7484"/>
        <item x="9928"/>
        <item x="5112"/>
        <item x="5407"/>
        <item x="3143"/>
        <item x="6237"/>
        <item x="7086"/>
        <item x="2010"/>
        <item x="2907"/>
        <item x="2488"/>
        <item x="5894"/>
        <item x="1902"/>
        <item x="5778"/>
        <item x="9179"/>
        <item x="67"/>
        <item x="8012"/>
        <item x="3841"/>
        <item x="6112"/>
        <item x="1614"/>
        <item x="11"/>
        <item x="1392"/>
        <item x="1579"/>
        <item x="5234"/>
        <item x="4787"/>
        <item x="5911"/>
        <item x="1218"/>
        <item x="7168"/>
        <item x="5476"/>
        <item x="5890"/>
        <item x="6830"/>
        <item x="811"/>
        <item x="2237"/>
        <item x="6957"/>
        <item x="5862"/>
        <item x="3914"/>
        <item x="1825"/>
        <item x="5656"/>
        <item x="9967"/>
        <item x="8452"/>
        <item x="8269"/>
        <item x="3067"/>
        <item x="7026"/>
        <item x="753"/>
        <item x="4296"/>
        <item x="5541"/>
        <item x="2239"/>
        <item x="6702"/>
        <item x="3928"/>
        <item x="2013"/>
        <item x="2573"/>
        <item x="2193"/>
        <item x="5502"/>
        <item x="8139"/>
        <item x="1431"/>
        <item x="8206"/>
        <item x="551"/>
        <item x="2444"/>
        <item x="7356"/>
        <item x="96"/>
        <item x="5073"/>
        <item x="7504"/>
        <item x="8163"/>
        <item x="9557"/>
        <item x="4354"/>
        <item x="9786"/>
        <item x="7589"/>
        <item x="9282"/>
        <item x="3360"/>
        <item x="1209"/>
        <item x="7648"/>
        <item x="369"/>
        <item x="149"/>
        <item x="2782"/>
        <item x="7585"/>
        <item x="2774"/>
        <item x="9940"/>
        <item x="8439"/>
        <item x="5799"/>
        <item x="3490"/>
        <item x="2005"/>
        <item x="8937"/>
        <item x="3574"/>
        <item x="5538"/>
        <item x="4883"/>
        <item x="1490"/>
        <item x="1449"/>
        <item x="9103"/>
        <item x="3008"/>
        <item x="3843"/>
        <item x="8961"/>
        <item x="3804"/>
        <item x="8836"/>
        <item x="8468"/>
        <item x="1866"/>
        <item x="9438"/>
        <item x="7326"/>
        <item x="2481"/>
        <item x="5412"/>
        <item x="4799"/>
        <item x="7007"/>
        <item x="1829"/>
        <item x="9163"/>
        <item x="4143"/>
        <item x="1023"/>
        <item x="6225"/>
        <item x="5242"/>
        <item x="6480"/>
        <item x="3441"/>
        <item x="5543"/>
        <item x="2740"/>
        <item x="4839"/>
        <item x="7124"/>
        <item x="7910"/>
        <item x="8446"/>
        <item x="7680"/>
        <item x="6303"/>
        <item x="4538"/>
        <item x="1104"/>
        <item x="6130"/>
        <item x="6693"/>
        <item x="2726"/>
        <item x="9124"/>
        <item x="7346"/>
        <item x="5302"/>
        <item x="6263"/>
        <item x="1881"/>
        <item x="2974"/>
        <item x="9341"/>
        <item x="6631"/>
        <item x="7674"/>
        <item x="111"/>
        <item x="4457"/>
        <item x="9565"/>
        <item x="8506"/>
        <item x="3265"/>
        <item x="3372"/>
        <item x="1967"/>
        <item x="2151"/>
        <item x="2489"/>
        <item x="3233"/>
        <item x="5174"/>
        <item x="3542"/>
        <item x="1839"/>
        <item x="2697"/>
        <item x="349"/>
        <item x="9315"/>
        <item x="4797"/>
        <item x="8070"/>
        <item x="5231"/>
        <item x="507"/>
        <item x="2665"/>
        <item x="2690"/>
        <item x="5222"/>
        <item x="8120"/>
        <item x="9288"/>
        <item x="6071"/>
        <item x="51"/>
        <item x="2509"/>
        <item x="1095"/>
        <item x="3202"/>
        <item x="405"/>
        <item x="7307"/>
        <item x="1470"/>
        <item x="2832"/>
        <item x="3642"/>
        <item x="7785"/>
        <item x="9007"/>
        <item x="8090"/>
        <item x="4847"/>
        <item x="3489"/>
        <item x="1008"/>
        <item x="7005"/>
        <item x="4411"/>
        <item x="5880"/>
        <item x="4728"/>
        <item x="1297"/>
        <item x="157"/>
        <item x="6097"/>
        <item x="1649"/>
        <item x="810"/>
        <item x="1056"/>
        <item x="2659"/>
        <item x="3361"/>
        <item x="6907"/>
        <item x="2747"/>
        <item x="5629"/>
        <item x="729"/>
        <item x="9451"/>
        <item x="1267"/>
        <item x="9567"/>
        <item x="7668"/>
        <item x="1141"/>
        <item x="2852"/>
        <item x="9091"/>
        <item x="4454"/>
        <item x="1060"/>
        <item x="3029"/>
        <item x="2586"/>
        <item x="1648"/>
        <item x="6228"/>
        <item x="7564"/>
        <item x="3603"/>
        <item x="2996"/>
        <item x="8765"/>
        <item x="4588"/>
        <item x="5793"/>
        <item x="2113"/>
        <item x="1176"/>
        <item x="5356"/>
        <item x="7774"/>
        <item x="4488"/>
        <item x="2808"/>
        <item x="6897"/>
        <item x="6203"/>
        <item x="3936"/>
        <item x="9294"/>
        <item x="9439"/>
        <item x="2867"/>
        <item x="467"/>
        <item x="3072"/>
        <item x="5718"/>
        <item x="8171"/>
        <item x="3616"/>
        <item x="649"/>
        <item x="6562"/>
        <item x="2957"/>
        <item x="1869"/>
        <item x="1771"/>
        <item x="5951"/>
        <item x="3694"/>
        <item x="7232"/>
        <item x="1980"/>
        <item x="4468"/>
        <item x="7880"/>
        <item x="1790"/>
        <item x="2533"/>
        <item x="4455"/>
        <item x="5667"/>
        <item x="6650"/>
        <item x="528"/>
        <item x="2513"/>
        <item x="9056"/>
        <item x="2548"/>
        <item x="9889"/>
        <item x="8125"/>
        <item x="4962"/>
        <item x="1803"/>
        <item x="9084"/>
        <item x="9335"/>
        <item x="6563"/>
        <item x="4646"/>
        <item x="7470"/>
        <item x="7275"/>
        <item x="8615"/>
        <item x="7178"/>
        <item x="7253"/>
        <item x="637"/>
        <item x="8556"/>
        <item x="7451"/>
        <item x="3167"/>
        <item x="7077"/>
        <item x="6329"/>
        <item x="9081"/>
        <item x="190"/>
        <item x="6076"/>
        <item x="8121"/>
        <item x="8659"/>
        <item x="1136"/>
        <item x="7311"/>
        <item x="3970"/>
        <item x="7102"/>
        <item x="3991"/>
        <item x="66"/>
        <item x="6549"/>
        <item x="1746"/>
        <item x="8133"/>
        <item x="7530"/>
        <item x="5054"/>
        <item x="7247"/>
        <item x="1566"/>
        <item x="2145"/>
        <item x="3446"/>
        <item x="8215"/>
        <item x="1153"/>
        <item x="2569"/>
        <item x="2707"/>
        <item x="87"/>
        <item x="7444"/>
        <item x="5786"/>
        <item x="4348"/>
        <item x="5496"/>
        <item x="141"/>
        <item x="9622"/>
        <item x="7068"/>
        <item x="8222"/>
        <item x="5178"/>
        <item x="1541"/>
        <item x="6851"/>
        <item x="2157"/>
        <item x="8930"/>
        <item x="7872"/>
        <item x="858"/>
        <item x="6969"/>
        <item x="9682"/>
        <item x="5084"/>
        <item x="4687"/>
        <item x="7731"/>
        <item x="334"/>
        <item x="9039"/>
        <item x="9497"/>
        <item x="4667"/>
        <item x="3443"/>
        <item x="5634"/>
        <item x="2554"/>
        <item x="1682"/>
        <item x="3465"/>
        <item x="3557"/>
        <item x="5312"/>
        <item x="3065"/>
        <item x="3821"/>
        <item x="9620"/>
        <item x="8756"/>
        <item x="7550"/>
        <item x="5927"/>
        <item x="5058"/>
        <item x="936"/>
        <item x="4973"/>
        <item x="1068"/>
        <item x="5672"/>
        <item x="7685"/>
        <item x="9019"/>
        <item x="5785"/>
        <item x="2987"/>
        <item x="7145"/>
        <item x="8032"/>
        <item x="1925"/>
        <item x="1661"/>
        <item x="567"/>
        <item x="4753"/>
        <item x="1664"/>
        <item x="6108"/>
        <item x="4912"/>
        <item x="1286"/>
        <item x="1680"/>
        <item x="126"/>
        <item x="6113"/>
        <item x="7036"/>
        <item x="5761"/>
        <item x="1920"/>
        <item x="9296"/>
        <item x="6465"/>
        <item x="7696"/>
        <item x="2628"/>
        <item x="9427"/>
        <item x="5913"/>
        <item x="5078"/>
        <item x="3464"/>
        <item x="5345"/>
        <item x="7889"/>
        <item x="277"/>
        <item x="8886"/>
        <item x="4282"/>
        <item x="7916"/>
        <item x="3788"/>
        <item x="7803"/>
        <item x="7085"/>
        <item x="2002"/>
        <item x="470"/>
        <item x="5093"/>
        <item x="1813"/>
        <item x="8732"/>
        <item x="5503"/>
        <item x="9097"/>
        <item x="8372"/>
        <item x="1549"/>
        <item x="8641"/>
        <item x="5116"/>
        <item x="3430"/>
        <item x="1975"/>
        <item x="4113"/>
        <item x="4167"/>
        <item x="972"/>
        <item x="398"/>
        <item x="4896"/>
        <item x="7860"/>
        <item x="2190"/>
        <item x="2916"/>
        <item x="7350"/>
        <item x="8301"/>
        <item x="6253"/>
        <item x="916"/>
        <item x="5402"/>
        <item x="966"/>
        <item x="3503"/>
        <item x="855"/>
        <item x="6519"/>
        <item x="9545"/>
        <item x="1671"/>
        <item x="9785"/>
        <item x="3803"/>
        <item x="585"/>
        <item x="3398"/>
        <item x="3630"/>
        <item x="5770"/>
        <item x="8755"/>
        <item x="8"/>
        <item x="1467"/>
        <item x="5994"/>
        <item x="5102"/>
        <item x="2453"/>
        <item x="362"/>
        <item x="3645"/>
        <item x="4669"/>
        <item x="8403"/>
        <item x="5047"/>
        <item x="3903"/>
        <item x="7175"/>
        <item x="2089"/>
        <item x="9789"/>
        <item x="9211"/>
        <item x="2955"/>
        <item x="92"/>
        <item x="3283"/>
        <item x="5151"/>
        <item x="851"/>
        <item x="1675"/>
        <item x="3135"/>
        <item x="1842"/>
        <item x="2469"/>
        <item x="3959"/>
        <item x="3607"/>
        <item x="9972"/>
        <item x="3999"/>
        <item x="2638"/>
        <item x="1317"/>
        <item x="7417"/>
        <item x="5546"/>
        <item x="8274"/>
        <item x="8371"/>
        <item x="3822"/>
        <item x="2141"/>
        <item x="5148"/>
        <item x="3797"/>
        <item x="2504"/>
        <item x="983"/>
        <item x="4533"/>
        <item x="3128"/>
        <item x="4085"/>
        <item x="1652"/>
        <item x="2526"/>
        <item x="6488"/>
        <item x="1922"/>
        <item x="1450"/>
        <item x="7629"/>
        <item x="4022"/>
        <item x="6958"/>
        <item x="9855"/>
        <item x="5818"/>
        <item x="925"/>
        <item x="1784"/>
        <item x="6701"/>
        <item x="8203"/>
        <item x="5978"/>
        <item x="1303"/>
        <item x="6975"/>
        <item x="490"/>
        <item x="9811"/>
        <item x="8182"/>
        <item x="229"/>
        <item x="6294"/>
        <item x="8210"/>
        <item x="1819"/>
        <item x="8150"/>
        <item x="2802"/>
        <item x="361"/>
        <item x="3625"/>
        <item x="2253"/>
        <item x="9372"/>
        <item x="5888"/>
        <item x="1721"/>
        <item x="2339"/>
        <item x="2106"/>
        <item x="3998"/>
        <item x="1260"/>
        <item x="8892"/>
        <item x="593"/>
        <item x="3002"/>
        <item x="9544"/>
        <item x="9736"/>
        <item x="4329"/>
        <item x="3935"/>
        <item x="2433"/>
        <item x="3832"/>
        <item x="9887"/>
        <item x="2014"/>
        <item x="5821"/>
        <item x="547"/>
        <item x="6981"/>
        <item x="4048"/>
        <item x="783"/>
        <item x="2878"/>
        <item x="9018"/>
        <item x="4932"/>
        <item x="3066"/>
        <item x="9675"/>
        <item x="7216"/>
        <item x="5678"/>
        <item x="2348"/>
        <item x="7617"/>
        <item x="3023"/>
        <item x="5329"/>
        <item x="773"/>
        <item x="7152"/>
        <item x="6616"/>
        <item x="5371"/>
        <item x="5243"/>
        <item x="2729"/>
        <item x="4719"/>
        <item x="4107"/>
        <item x="5485"/>
        <item x="5497"/>
        <item x="1716"/>
        <item x="6028"/>
        <item x="3467"/>
        <item x="8989"/>
        <item x="3115"/>
        <item x="8252"/>
        <item x="6722"/>
        <item x="1758"/>
        <item x="243"/>
        <item x="9837"/>
        <item x="1670"/>
        <item x="693"/>
        <item x="8767"/>
        <item x="5317"/>
        <item x="3476"/>
        <item x="4229"/>
        <item x="4101"/>
        <item x="2582"/>
        <item x="5567"/>
        <item x="6804"/>
        <item x="5855"/>
        <item x="706"/>
        <item x="6163"/>
        <item x="3640"/>
        <item x="7441"/>
        <item x="2663"/>
        <item x="7678"/>
        <item x="7238"/>
        <item x="6250"/>
        <item x="2541"/>
        <item x="9076"/>
        <item x="9552"/>
        <item x="9151"/>
        <item x="4303"/>
        <item x="7704"/>
        <item x="6557"/>
        <item x="9389"/>
        <item x="740"/>
        <item x="284"/>
        <item x="8513"/>
        <item x="6460"/>
        <item x="8010"/>
        <item x="2936"/>
        <item x="4802"/>
        <item x="6456"/>
        <item x="9106"/>
        <item x="338"/>
        <item x="2674"/>
        <item x="6378"/>
        <item x="1040"/>
        <item x="7821"/>
        <item x="9192"/>
        <item x="426"/>
        <item x="7079"/>
        <item x="9247"/>
        <item x="383"/>
        <item x="8071"/>
        <item x="7666"/>
        <item x="8619"/>
        <item x="9870"/>
        <item x="8469"/>
        <item x="5214"/>
        <item x="5377"/>
        <item x="1142"/>
        <item x="6788"/>
        <item x="9679"/>
        <item x="3444"/>
        <item x="8908"/>
        <item x="3185"/>
        <item x="1265"/>
        <item x="6128"/>
        <item x="3516"/>
        <item x="3529"/>
        <item x="6862"/>
        <item x="29"/>
        <item x="9428"/>
        <item x="7064"/>
        <item x="4638"/>
        <item x="5334"/>
        <item x="4823"/>
        <item x="8599"/>
        <item x="4651"/>
        <item x="9214"/>
        <item x="9971"/>
        <item x="8402"/>
        <item x="5218"/>
        <item x="7903"/>
        <item x="3501"/>
        <item x="3134"/>
        <item x="5587"/>
        <item x="8677"/>
        <item x="8143"/>
        <item x="3799"/>
        <item x="5457"/>
        <item x="6833"/>
        <item x="7963"/>
        <item x="1107"/>
        <item x="7976"/>
        <item x="6938"/>
        <item x="3271"/>
        <item x="9597"/>
        <item x="5037"/>
        <item x="792"/>
        <item x="4335"/>
        <item x="1062"/>
        <item x="9457"/>
        <item x="4587"/>
        <item x="7622"/>
        <item x="2429"/>
        <item x="5768"/>
        <item x="2988"/>
        <item x="7447"/>
        <item x="4011"/>
        <item x="1486"/>
        <item x="8549"/>
        <item x="9943"/>
        <item x="9704"/>
        <item x="9929"/>
        <item x="6587"/>
        <item x="312"/>
        <item x="8763"/>
        <item x="8736"/>
        <item x="9616"/>
        <item x="6630"/>
        <item x="3329"/>
        <item x="7681"/>
        <item x="9152"/>
        <item x="9944"/>
        <item x="4860"/>
        <item x="3884"/>
        <item x="9990"/>
        <item x="6125"/>
        <item x="9766"/>
        <item x="6463"/>
        <item x="6047"/>
        <item x="353"/>
        <item x="8057"/>
        <item x="8691"/>
        <item x="8730"/>
        <item x="9001"/>
        <item x="6614"/>
        <item x="5136"/>
        <item x="9109"/>
        <item x="2986"/>
        <item x="1962"/>
        <item x="22"/>
        <item x="800"/>
        <item x="3018"/>
        <item x="6822"/>
        <item x="8582"/>
        <item x="8462"/>
        <item x="3017"/>
        <item x="6807"/>
        <item x="2898"/>
        <item x="6586"/>
        <item x="1334"/>
        <item x="1613"/>
        <item x="3"/>
        <item x="183"/>
        <item x="9661"/>
        <item x="7358"/>
        <item x="473"/>
        <item x="2547"/>
        <item x="7448"/>
        <item x="4382"/>
        <item x="7896"/>
        <item x="990"/>
        <item x="447"/>
        <item x="5805"/>
        <item x="6841"/>
        <item x="4461"/>
        <item x="5819"/>
        <item x="6802"/>
        <item x="6381"/>
        <item x="3828"/>
        <item x="8082"/>
        <item x="7401"/>
        <item x="1741"/>
        <item x="7475"/>
        <item x="1873"/>
        <item x="4285"/>
        <item x="7971"/>
        <item x="2295"/>
        <item x="2097"/>
        <item x="6737"/>
        <item x="5144"/>
        <item x="9348"/>
        <item x="4271"/>
        <item x="9784"/>
        <item x="2919"/>
        <item x="8667"/>
        <item x="1658"/>
        <item x="5225"/>
        <item x="381"/>
        <item x="8901"/>
        <item x="6950"/>
        <item x="8366"/>
        <item x="8006"/>
        <item x="9973"/>
        <item x="8701"/>
        <item x="3932"/>
        <item x="834"/>
        <item x="8261"/>
        <item x="4570"/>
        <item x="7420"/>
        <item x="2705"/>
        <item x="2650"/>
        <item x="2480"/>
        <item x="7469"/>
        <item x="9808"/>
        <item x="9369"/>
        <item x="8300"/>
        <item x="9527"/>
        <item x="1021"/>
        <item x="1402"/>
        <item x="1299"/>
        <item x="7021"/>
        <item x="513"/>
        <item x="6438"/>
        <item x="5001"/>
        <item x="8621"/>
        <item x="8341"/>
        <item x="5133"/>
        <item x="7929"/>
        <item x="643"/>
        <item x="5166"/>
        <item x="739"/>
        <item x="4502"/>
        <item x="3549"/>
        <item x="974"/>
        <item x="2212"/>
        <item x="9603"/>
        <item x="8308"/>
        <item x="5036"/>
        <item x="3163"/>
        <item x="550"/>
        <item x="8410"/>
        <item x="2717"/>
        <item x="5637"/>
        <item x="4001"/>
        <item x="9919"/>
        <item x="7841"/>
        <item x="6704"/>
        <item x="2493"/>
        <item x="1960"/>
        <item x="6561"/>
        <item x="449"/>
        <item x="8962"/>
        <item x="7524"/>
        <item x="1619"/>
        <item x="4936"/>
        <item x="6446"/>
        <item x="760"/>
        <item x="3052"/>
        <item x="6799"/>
        <item x="7066"/>
        <item x="9098"/>
        <item x="7631"/>
        <item x="152"/>
        <item x="2196"/>
        <item x="9391"/>
        <item x="5235"/>
        <item x="4979"/>
        <item x="7128"/>
        <item x="5308"/>
        <item x="2515"/>
        <item x="7490"/>
        <item x="918"/>
        <item x="4607"/>
        <item x="7852"/>
        <item x="1802"/>
        <item x="1512"/>
        <item x="3174"/>
        <item x="7069"/>
        <item x="7156"/>
        <item x="4680"/>
        <item x="163"/>
        <item x="606"/>
        <item x="5795"/>
        <item x="801"/>
        <item x="5990"/>
        <item x="4989"/>
        <item x="9795"/>
        <item x="7888"/>
        <item x="6038"/>
        <item x="2447"/>
        <item x="6291"/>
        <item x="6725"/>
        <item x="5820"/>
        <item x="3323"/>
        <item x="3536"/>
        <item x="5446"/>
        <item x="3617"/>
        <item x="4350"/>
        <item x="8744"/>
        <item x="8038"/>
        <item x="4142"/>
        <item x="5176"/>
        <item x="1968"/>
        <item x="4421"/>
        <item x="4083"/>
        <item x="884"/>
        <item x="816"/>
        <item x="5642"/>
        <item x="909"/>
        <item x="7373"/>
        <item x="7710"/>
        <item x="1894"/>
        <item x="6059"/>
        <item x="7630"/>
        <item x="3474"/>
        <item x="5254"/>
        <item x="1514"/>
        <item x="7431"/>
        <item x="4016"/>
        <item x="8647"/>
        <item x="8442"/>
        <item x="7277"/>
        <item x="1878"/>
        <item x="437"/>
        <item x="659"/>
        <item x="2342"/>
        <item x="4786"/>
        <item x="1089"/>
        <item x="6849"/>
        <item x="4956"/>
        <item x="2367"/>
        <item x="4884"/>
        <item x="9933"/>
        <item x="7024"/>
        <item x="7794"/>
        <item x="2363"/>
        <item x="8181"/>
        <item x="7220"/>
        <item x="1408"/>
        <item x="2647"/>
        <item x="294"/>
        <item x="5525"/>
        <item x="8551"/>
        <item x="4693"/>
        <item x="6943"/>
        <item x="6211"/>
        <item x="7891"/>
        <item x="240"/>
        <item x="3140"/>
        <item x="6105"/>
        <item x="3321"/>
        <item x="2636"/>
        <item x="930"/>
        <item x="3521"/>
        <item x="6431"/>
        <item x="7867"/>
        <item x="2762"/>
        <item x="864"/>
        <item x="1672"/>
        <item x="5985"/>
        <item x="2293"/>
        <item x="518"/>
        <item x="2817"/>
        <item x="242"/>
        <item x="184"/>
        <item x="2881"/>
        <item x="4453"/>
        <item x="1796"/>
        <item x="7870"/>
        <item x="6340"/>
        <item x="6384"/>
        <item x="1381"/>
        <item x="8646"/>
        <item x="5658"/>
        <item x="1726"/>
        <item x="8825"/>
        <item x="3429"/>
        <item x="540"/>
        <item x="770"/>
        <item x="6401"/>
        <item x="7955"/>
        <item x="120"/>
        <item x="4850"/>
        <item x="4530"/>
        <item x="6667"/>
        <item x="6736"/>
        <item x="6035"/>
        <item x="485"/>
        <item x="5651"/>
        <item x="4696"/>
        <item x="5505"/>
        <item x="4597"/>
        <item x="6569"/>
        <item x="3838"/>
        <item x="9253"/>
        <item x="2695"/>
        <item x="6651"/>
        <item x="2770"/>
        <item x="2934"/>
        <item x="931"/>
        <item x="4748"/>
        <item x="4524"/>
        <item x="7799"/>
        <item x="314"/>
        <item x="7751"/>
        <item x="6046"/>
        <item x="778"/>
        <item x="9484"/>
        <item x="6853"/>
        <item x="8360"/>
        <item x="8530"/>
        <item x="4729"/>
        <item x="1322"/>
        <item x="2067"/>
        <item x="3766"/>
        <item x="7934"/>
        <item x="8018"/>
        <item x="486"/>
        <item x="6337"/>
        <item x="2742"/>
        <item x="5734"/>
        <item x="5652"/>
        <item x="5248"/>
        <item x="1495"/>
        <item x="1940"/>
        <item x="3993"/>
        <item x="5627"/>
        <item x="8188"/>
        <item x="2935"/>
        <item x="6440"/>
        <item x="208"/>
        <item x="591"/>
        <item x="5352"/>
        <item x="3512"/>
        <item x="4559"/>
        <item x="3130"/>
        <item x="9758"/>
        <item x="2527"/>
        <item x="7720"/>
        <item x="8328"/>
        <item x="9490"/>
        <item x="7062"/>
        <item x="5916"/>
        <item x="3171"/>
        <item x="6968"/>
        <item x="2080"/>
        <item x="9401"/>
        <item x="4934"/>
        <item x="6546"/>
        <item x="844"/>
        <item x="4911"/>
        <item x="658"/>
        <item x="9643"/>
        <item x="3158"/>
        <item x="3272"/>
        <item x="3815"/>
        <item x="1911"/>
        <item x="7637"/>
        <item x="7965"/>
        <item x="981"/>
        <item x="2615"/>
        <item x="3637"/>
        <item x="6207"/>
        <item x="2294"/>
        <item x="6284"/>
        <item x="8471"/>
        <item x="746"/>
        <item x="1271"/>
        <item x="2506"/>
        <item x="3793"/>
        <item x="9575"/>
        <item x="8228"/>
        <item x="9470"/>
        <item x="193"/>
        <item x="536"/>
        <item x="5812"/>
        <item x="9481"/>
        <item x="3850"/>
        <item x="3792"/>
        <item x="5506"/>
        <item x="3618"/>
        <item x="5279"/>
        <item x="2360"/>
        <item x="5164"/>
        <item x="9197"/>
        <item x="3615"/>
        <item x="6940"/>
        <item x="4345"/>
        <item x="6352"/>
        <item x="4175"/>
        <item x="89"/>
        <item x="5085"/>
        <item x="6749"/>
        <item x="2836"/>
        <item x="7313"/>
        <item x="5957"/>
        <item x="7588"/>
        <item x="5204"/>
        <item x="2939"/>
        <item x="2281"/>
        <item x="2904"/>
        <item x="6908"/>
        <item x="2675"/>
        <item x="2473"/>
        <item x="1558"/>
        <item x="839"/>
        <item x="1568"/>
        <item x="9020"/>
        <item x="4127"/>
        <item x="5736"/>
        <item x="4110"/>
        <item x="3761"/>
        <item x="1091"/>
        <item x="478"/>
        <item x="3083"/>
        <item x="4395"/>
        <item x="9707"/>
        <item x="6706"/>
        <item x="3439"/>
        <item x="6206"/>
        <item x="8085"/>
        <item x="3734"/>
        <item x="3714"/>
        <item x="5012"/>
        <item x="7862"/>
        <item x="7693"/>
        <item x="7398"/>
        <item x="2474"/>
        <item x="8464"/>
        <item x="3709"/>
        <item x="7442"/>
        <item x="3595"/>
        <item x="9338"/>
        <item x="3386"/>
        <item x="5090"/>
        <item x="4155"/>
        <item x="8467"/>
        <item x="2131"/>
        <item x="2993"/>
        <item x="7529"/>
        <item x="4537"/>
        <item x="8144"/>
        <item x="5618"/>
        <item x="3132"/>
        <item x="5382"/>
        <item x="5572"/>
        <item x="2656"/>
        <item x="594"/>
        <item x="9474"/>
        <item x="6955"/>
        <item x="3110"/>
        <item x="3508"/>
        <item x="8723"/>
        <item x="5184"/>
        <item x="2119"/>
        <item x="6045"/>
        <item x="6906"/>
        <item x="9506"/>
        <item x="5750"/>
        <item x="3808"/>
        <item x="2220"/>
        <item x="3225"/>
        <item x="7721"/>
        <item x="9196"/>
        <item x="4647"/>
        <item x="7399"/>
        <item x="771"/>
        <item x="2676"/>
        <item x="1105"/>
        <item x="5941"/>
        <item x="6608"/>
        <item x="9509"/>
        <item x="1036"/>
        <item x="9930"/>
        <item x="3359"/>
        <item x="9926"/>
        <item x="4098"/>
        <item x="7775"/>
        <item x="2313"/>
        <item x="4456"/>
        <item x="5925"/>
        <item x="3880"/>
        <item x="1858"/>
        <item x="3149"/>
        <item x="4308"/>
        <item x="9158"/>
        <item x="3090"/>
        <item x="973"/>
        <item x="3798"/>
        <item x="8329"/>
        <item x="2714"/>
        <item x="3097"/>
        <item x="7098"/>
        <item x="2858"/>
        <item x="6473"/>
        <item x="4931"/>
        <item x="1337"/>
        <item x="3010"/>
        <item x="3148"/>
        <item x="5046"/>
        <item x="4251"/>
        <item x="3675"/>
        <item x="814"/>
        <item x="750"/>
        <item x="102"/>
        <item x="8858"/>
        <item x="6998"/>
        <item x="6087"/>
        <item x="8352"/>
        <item x="2391"/>
        <item x="3027"/>
        <item x="4566"/>
        <item x="9501"/>
        <item x="156"/>
        <item x="3755"/>
        <item x="3858"/>
        <item x="5575"/>
        <item x="8764"/>
        <item x="2979"/>
        <item x="5784"/>
        <item x="8623"/>
        <item x="2254"/>
        <item x="3468"/>
        <item x="6333"/>
        <item x="8000"/>
        <item x="69"/>
        <item x="7058"/>
        <item x="2494"/>
        <item x="4806"/>
        <item x="8904"/>
        <item x="4529"/>
        <item x="6508"/>
        <item x="3091"/>
        <item x="9165"/>
        <item x="9797"/>
        <item x="8004"/>
        <item x="9937"/>
        <item x="2835"/>
        <item x="7615"/>
        <item x="5296"/>
        <item x="9094"/>
        <item x="2678"/>
        <item x="6287"/>
        <item x="6164"/>
        <item x="4000"/>
        <item x="5379"/>
        <item x="8342"/>
        <item x="3806"/>
        <item x="8933"/>
        <item x="4343"/>
        <item x="4351"/>
        <item x="1200"/>
        <item x="7365"/>
        <item x="870"/>
        <item x="1556"/>
        <item x="1343"/>
        <item x="8240"/>
        <item x="3967"/>
        <item x="2206"/>
        <item x="230"/>
        <item x="3506"/>
        <item x="3902"/>
        <item x="4097"/>
        <item x="5910"/>
        <item x="4040"/>
        <item x="3987"/>
        <item x="5986"/>
        <item x="3373"/>
        <item x="7519"/>
        <item x="3475"/>
        <item x="1415"/>
        <item x="5123"/>
        <item x="8391"/>
        <item x="7756"/>
        <item x="6671"/>
        <item x="2491"/>
        <item x="7032"/>
        <item x="6868"/>
        <item x="3905"/>
        <item x="8577"/>
        <item x="4132"/>
        <item x="2823"/>
        <item x="6304"/>
        <item x="913"/>
        <item x="7542"/>
        <item x="4494"/>
        <item x="4903"/>
        <item x="9763"/>
        <item x="8472"/>
        <item x="2044"/>
        <item x="4994"/>
        <item x="8031"/>
        <item x="58"/>
        <item x="6355"/>
        <item x="6407"/>
        <item x="9004"/>
        <item x="211"/>
        <item x="3647"/>
        <item x="9108"/>
        <item x="6622"/>
        <item x="4732"/>
        <item x="7714"/>
        <item x="9827"/>
        <item x="3753"/>
        <item x="4187"/>
        <item x="8289"/>
        <item x="8207"/>
        <item x="2685"/>
        <item x="3030"/>
        <item x="7160"/>
        <item x="9050"/>
        <item x="9176"/>
        <item x="4310"/>
        <item x="5685"/>
        <item x="881"/>
        <item x="2320"/>
        <item x="6720"/>
        <item x="1344"/>
        <item x="8422"/>
        <item x="3485"/>
        <item x="2608"/>
        <item x="9549"/>
        <item x="3874"/>
        <item x="6264"/>
        <item x="889"/>
        <item x="4792"/>
        <item x="2203"/>
        <item x="5128"/>
        <item x="5859"/>
        <item x="6023"/>
        <item x="6806"/>
        <item x="7746"/>
        <item x="3356"/>
        <item x="7562"/>
        <item x="6901"/>
        <item x="7282"/>
        <item x="6506"/>
        <item x="6474"/>
        <item x="2448"/>
        <item x="3994"/>
        <item x="9250"/>
        <item x="8899"/>
        <item x="1258"/>
        <item x="8835"/>
        <item x="5915"/>
        <item x="1733"/>
        <item x="3365"/>
        <item x="4624"/>
        <item x="1814"/>
        <item x="2604"/>
        <item x="6573"/>
        <item x="2633"/>
        <item x="8293"/>
        <item x="8772"/>
        <item x="8193"/>
        <item x="8673"/>
        <item x="5055"/>
        <item x="4467"/>
        <item x="1114"/>
        <item x="1438"/>
        <item x="1483"/>
        <item x="8651"/>
        <item x="4225"/>
        <item x="9629"/>
        <item x="1835"/>
        <item x="9783"/>
        <item x="94"/>
        <item x="3956"/>
        <item x="653"/>
        <item x="9804"/>
        <item x="5181"/>
        <item x="5337"/>
        <item x="1882"/>
        <item x="9822"/>
        <item x="6576"/>
        <item x="7638"/>
        <item x="9537"/>
        <item x="85"/>
        <item x="9787"/>
        <item x="9145"/>
        <item x="7580"/>
        <item x="2456"/>
        <item x="8541"/>
        <item x="4868"/>
        <item x="9030"/>
        <item x="226"/>
        <item x="9922"/>
        <item x="8362"/>
        <item x="9678"/>
        <item x="6361"/>
        <item x="3436"/>
        <item x="1891"/>
        <item x="4045"/>
        <item x="9828"/>
        <item x="4798"/>
        <item x="3098"/>
        <item x="2244"/>
        <item x="9382"/>
        <item x="195"/>
        <item x="4735"/>
        <item x="6434"/>
        <item x="1452"/>
        <item x="907"/>
        <item x="371"/>
        <item x="1963"/>
        <item x="4592"/>
        <item x="8416"/>
        <item x="4560"/>
        <item x="3573"/>
        <item x="2943"/>
        <item x="2977"/>
        <item x="6565"/>
        <item x="5492"/>
        <item x="7750"/>
        <item x="2267"/>
        <item x="6728"/>
        <item x="2341"/>
        <item x="8092"/>
        <item x="3631"/>
        <item x="8508"/>
        <item x="8700"/>
        <item x="3322"/>
        <item x="3951"/>
        <item x="5104"/>
        <item x="2825"/>
        <item x="8299"/>
        <item x="1938"/>
        <item x="4916"/>
        <item x="9006"/>
        <item x="7377"/>
        <item x="735"/>
        <item x="6265"/>
        <item x="4433"/>
        <item x="3519"/>
        <item x="3670"/>
        <item x="1644"/>
        <item x="4800"/>
        <item x="616"/>
        <item x="7200"/>
        <item x="2451"/>
        <item x="5189"/>
        <item x="2222"/>
        <item x="4257"/>
        <item x="8080"/>
        <item x="5263"/>
        <item x="9895"/>
        <item x="1697"/>
        <item x="475"/>
        <item x="3510"/>
        <item x="7712"/>
        <item x="5586"/>
        <item x="7316"/>
        <item x="5532"/>
        <item x="6075"/>
        <item x="8435"/>
        <item x="8321"/>
        <item x="4958"/>
        <item x="9770"/>
        <item x="2137"/>
        <item x="7764"/>
        <item x="9137"/>
        <item x="232"/>
        <item x="464"/>
        <item x="4927"/>
        <item x="3095"/>
        <item x="5406"/>
        <item x="1516"/>
        <item x="4150"/>
        <item x="1506"/>
        <item x="9596"/>
        <item x="538"/>
        <item x="9416"/>
        <item x="8689"/>
        <item x="4713"/>
        <item x="8807"/>
        <item x="2112"/>
        <item x="5936"/>
        <item x="1692"/>
        <item x="57"/>
        <item x="189"/>
        <item x="6268"/>
        <item x="3623"/>
        <item x="9168"/>
        <item x="4228"/>
        <item x="4237"/>
        <item x="932"/>
        <item x="9636"/>
        <item x="5143"/>
        <item x="3537"/>
        <item x="8481"/>
        <item x="1199"/>
        <item x="8950"/>
        <item x="537"/>
        <item x="3298"/>
        <item x="2940"/>
        <item x="5711"/>
        <item x="4975"/>
        <item x="5004"/>
        <item x="8958"/>
        <item x="5386"/>
        <item x="4117"/>
        <item x="9969"/>
        <item x="2184"/>
        <item x="2743"/>
        <item x="4384"/>
        <item x="786"/>
        <item x="3278"/>
        <item x="669"/>
        <item x="1702"/>
        <item x="4714"/>
        <item x="5816"/>
        <item x="9690"/>
        <item x="8013"/>
        <item x="5120"/>
        <item x="4878"/>
        <item x="2092"/>
        <item x="9775"/>
        <item x="6409"/>
        <item x="6846"/>
        <item x="5490"/>
        <item x="5579"/>
        <item x="4380"/>
        <item x="4422"/>
        <item x="799"/>
        <item x="281"/>
        <item x="3325"/>
        <item x="4148"/>
        <item x="2308"/>
        <item x="611"/>
        <item x="2208"/>
        <item x="3288"/>
        <item x="9114"/>
        <item x="392"/>
        <item x="5631"/>
        <item x="8980"/>
        <item x="5419"/>
        <item x="9649"/>
        <item x="1254"/>
        <item x="4925"/>
        <item x="339"/>
        <item x="9243"/>
        <item x="9796"/>
        <item x="6455"/>
        <item x="1760"/>
        <item x="8175"/>
        <item x="3005"/>
        <item x="7613"/>
        <item x="3502"/>
        <item x="4186"/>
        <item x="133"/>
        <item x="8358"/>
        <item x="1880"/>
        <item x="5507"/>
        <item x="2228"/>
        <item x="4414"/>
        <item x="186"/>
        <item x="3864"/>
        <item x="4448"/>
        <item x="6022"/>
        <item x="2818"/>
        <item x="3310"/>
        <item x="1872"/>
        <item x="6740"/>
        <item x="2326"/>
        <item x="641"/>
        <item x="6131"/>
        <item x="247"/>
        <item x="6062"/>
        <item x="1488"/>
        <item x="5380"/>
        <item x="7508"/>
        <item x="5995"/>
        <item x="7031"/>
        <item x="2063"/>
        <item x="7999"/>
        <item x="6462"/>
        <item x="2240"/>
        <item x="6648"/>
        <item x="5847"/>
        <item x="509"/>
        <item x="5580"/>
        <item x="4534"/>
        <item x="9823"/>
        <item x="5856"/>
        <item x="3099"/>
        <item x="8548"/>
        <item x="9216"/>
        <item x="7993"/>
        <item x="8455"/>
        <item x="4819"/>
        <item x="9473"/>
        <item x="7931"/>
        <item x="7518"/>
        <item x="8383"/>
        <item x="1426"/>
        <item x="9395"/>
        <item x="8840"/>
        <item x="5439"/>
        <item x="8351"/>
        <item x="6024"/>
        <item x="4288"/>
        <item x="1329"/>
        <item x="988"/>
        <item x="6074"/>
        <item x="7378"/>
        <item x="935"/>
        <item x="4904"/>
        <item x="1186"/>
        <item x="8096"/>
        <item x="561"/>
        <item x="7473"/>
        <item x="3622"/>
        <item x="5216"/>
        <item x="6323"/>
        <item x="4073"/>
        <item x="3320"/>
        <item x="2016"/>
        <item x="7093"/>
        <item x="1117"/>
        <item x="8029"/>
        <item x="3258"/>
        <item x="7087"/>
        <item x="4572"/>
        <item x="4301"/>
        <item x="1725"/>
        <item x="9526"/>
        <item x="1135"/>
        <item x="4394"/>
        <item x="31"/>
        <item x="6224"/>
        <item x="1594"/>
        <item x="1051"/>
        <item x="9641"/>
        <item x="2333"/>
        <item x="4463"/>
        <item x="6584"/>
        <item x="4081"/>
        <item x="3044"/>
        <item x="4336"/>
        <item x="3492"/>
        <item x="8713"/>
        <item x="2468"/>
        <item x="8532"/>
        <item x="1617"/>
        <item x="4438"/>
        <item x="1198"/>
        <item x="7759"/>
        <item x="976"/>
        <item x="3918"/>
        <item x="4759"/>
        <item x="9915"/>
        <item x="9222"/>
        <item x="5064"/>
        <item x="1834"/>
        <item x="5106"/>
        <item x="4482"/>
        <item x="946"/>
        <item x="7203"/>
        <item x="9090"/>
        <item x="525"/>
        <item x="2788"/>
        <item x="2518"/>
        <item x="8184"/>
        <item x="5299"/>
        <item x="7425"/>
        <item x="1191"/>
        <item x="6914"/>
        <item x="4855"/>
        <item x="2579"/>
        <item x="1428"/>
        <item x="2045"/>
        <item x="1441"/>
        <item x="788"/>
        <item x="8458"/>
        <item x="5866"/>
        <item x="5663"/>
        <item x="8160"/>
        <item x="2207"/>
        <item x="3820"/>
        <item x="3447"/>
        <item x="4214"/>
        <item x="4995"/>
        <item x="5813"/>
        <item x="2142"/>
        <item x="3137"/>
        <item x="3765"/>
        <item x="6245"/>
        <item x="4886"/>
        <item x="4236"/>
        <item x="4392"/>
        <item x="822"/>
        <item x="1183"/>
        <item x="5350"/>
        <item x="8114"/>
        <item x="8310"/>
        <item x="2318"/>
        <item x="3729"/>
        <item x="7723"/>
        <item x="9320"/>
        <item x="8417"/>
        <item x="7439"/>
        <item x="7878"/>
        <item x="2739"/>
        <item x="2975"/>
        <item x="1907"/>
        <item x="5038"/>
        <item x="6282"/>
        <item x="4449"/>
        <item x="8813"/>
        <item x="4064"/>
        <item x="6145"/>
        <item x="7344"/>
        <item x="59"/>
        <item x="1500"/>
        <item x="2976"/>
        <item x="1686"/>
        <item x="5440"/>
        <item x="2401"/>
        <item x="8846"/>
        <item x="4368"/>
        <item x="8821"/>
        <item x="8554"/>
        <item x="7884"/>
        <item x="6792"/>
        <item x="5954"/>
        <item x="3693"/>
        <item x="4939"/>
        <item x="1786"/>
        <item x="5027"/>
        <item x="2759"/>
        <item x="9371"/>
        <item x="6327"/>
        <item x="9568"/>
        <item x="8288"/>
        <item x="7925"/>
        <item x="1696"/>
        <item x="5612"/>
        <item x="154"/>
        <item x="1152"/>
        <item x="6300"/>
        <item x="91"/>
        <item x="3326"/>
        <item x="5194"/>
        <item x="5997"/>
        <item x="7299"/>
        <item x="5984"/>
        <item x="5370"/>
        <item x="3424"/>
        <item x="3576"/>
        <item x="2564"/>
        <item x="9435"/>
        <item x="3601"/>
        <item x="893"/>
        <item x="7787"/>
        <item x="7873"/>
        <item x="2256"/>
        <item x="2910"/>
        <item x="9627"/>
        <item x="1977"/>
        <item x="1763"/>
        <item x="7370"/>
        <item x="622"/>
        <item x="1782"/>
        <item x="4564"/>
        <item x="108"/>
        <item x="326"/>
        <item x="2945"/>
        <item x="5343"/>
        <item x="7243"/>
        <item x="9127"/>
        <item x="6995"/>
        <item x="1809"/>
        <item x="8921"/>
        <item x="687"/>
        <item x="4947"/>
        <item x="9667"/>
        <item x="8268"/>
        <item x="9318"/>
        <item x="2517"/>
        <item x="6617"/>
        <item x="9361"/>
        <item x="107"/>
        <item x="5129"/>
        <item x="8170"/>
        <item x="6979"/>
        <item x="2966"/>
        <item x="3087"/>
        <item x="1864"/>
        <item x="4769"/>
        <item x="113"/>
        <item x="5648"/>
        <item x="688"/>
        <item x="710"/>
        <item x="9907"/>
        <item x="5989"/>
        <item x="4609"/>
        <item x="6135"/>
        <item x="2198"/>
        <item x="3988"/>
        <item x="7813"/>
        <item x="1102"/>
        <item x="2135"/>
        <item x="320"/>
        <item x="3598"/>
        <item x="1551"/>
        <item x="7509"/>
        <item x="1548"/>
        <item x="6010"/>
        <item x="894"/>
        <item x="5033"/>
        <item x="1409"/>
        <item x="4002"/>
        <item x="1326"/>
        <item x="4771"/>
        <item x="8888"/>
        <item x="6923"/>
        <item x="455"/>
        <item x="9083"/>
        <item x="6912"/>
        <item x="1037"/>
        <item x="1072"/>
        <item x="6489"/>
        <item x="389"/>
        <item x="6659"/>
        <item x="1477"/>
        <item x="4600"/>
        <item x="6174"/>
        <item x="6598"/>
        <item x="9911"/>
        <item x="7642"/>
        <item x="3250"/>
        <item x="3301"/>
        <item x="2800"/>
        <item x="246"/>
        <item x="5529"/>
        <item x="675"/>
        <item x="352"/>
        <item x="7890"/>
        <item x="6609"/>
        <item x="4037"/>
        <item x="5802"/>
        <item x="7831"/>
        <item x="2795"/>
        <item x="3331"/>
        <item x="7923"/>
        <item x="1120"/>
        <item x="74"/>
        <item x="7132"/>
        <item x="2700"/>
        <item x="2567"/>
        <item x="7040"/>
        <item x="9077"/>
        <item x="1417"/>
        <item x="3894"/>
        <item x="5436"/>
        <item x="5684"/>
        <item x="2914"/>
        <item x="5330"/>
        <item x="3535"/>
        <item x="2572"/>
        <item x="7060"/>
        <item x="1734"/>
        <item x="3871"/>
        <item x="1576"/>
        <item x="6192"/>
        <item x="7830"/>
        <item x="2937"/>
        <item x="9893"/>
        <item x="169"/>
        <item x="5659"/>
        <item x="6527"/>
        <item x="9510"/>
        <item x="2970"/>
        <item x="8373"/>
        <item x="4297"/>
        <item x="4720"/>
        <item x="9992"/>
        <item x="3507"/>
        <item x="1366"/>
        <item x="3405"/>
        <item x="2846"/>
        <item x="275"/>
        <item x="2233"/>
        <item x="9538"/>
        <item x="2971"/>
        <item x="5688"/>
        <item x="772"/>
        <item x="4889"/>
        <item x="1637"/>
        <item x="8856"/>
        <item x="5239"/>
        <item x="216"/>
        <item x="3259"/>
        <item x="4907"/>
        <item x="655"/>
        <item x="173"/>
        <item x="6779"/>
        <item x="5010"/>
        <item x="2311"/>
        <item x="9117"/>
        <item x="6255"/>
        <item x="8226"/>
        <item x="6272"/>
        <item x="741"/>
        <item x="6366"/>
        <item x="8220"/>
        <item x="8625"/>
        <item x="1373"/>
        <item x="5354"/>
        <item x="487"/>
        <item x="6603"/>
        <item x="5578"/>
        <item x="7185"/>
        <item x="343"/>
        <item x="6578"/>
        <item x="4039"/>
        <item x="1623"/>
        <item x="7177"/>
        <item x="7739"/>
        <item x="9617"/>
        <item x="6458"/>
        <item x="4332"/>
        <item x="9399"/>
        <item x="49"/>
        <item x="9120"/>
        <item x="4373"/>
        <item x="7006"/>
        <item x="2507"/>
        <item x="3157"/>
        <item x="6764"/>
        <item x="4595"/>
        <item x="3318"/>
        <item x="3211"/>
        <item x="5256"/>
        <item x="2123"/>
        <item x="543"/>
        <item x="8862"/>
        <item x="1535"/>
        <item x="3996"/>
        <item x="7165"/>
        <item x="5433"/>
        <item x="9900"/>
        <item x="4917"/>
        <item x="5041"/>
        <item x="1679"/>
        <item x="4372"/>
        <item x="6283"/>
        <item x="2177"/>
        <item x="8568"/>
        <item x="6375"/>
        <item x="7970"/>
        <item x="6419"/>
        <item x="7941"/>
        <item x="8875"/>
        <item x="3963"/>
        <item x="4423"/>
        <item x="1210"/>
        <item x="639"/>
        <item x="5463"/>
        <item x="8155"/>
        <item x="7330"/>
        <item x="4509"/>
        <item x="956"/>
        <item x="4177"/>
        <item x="1197"/>
        <item x="1743"/>
        <item x="7895"/>
        <item x="5764"/>
        <item x="6162"/>
        <item x="4976"/>
        <item x="7755"/>
        <item x="9676"/>
        <item x="7707"/>
        <item x="4435"/>
        <item x="9891"/>
        <item x="4606"/>
        <item x="6626"/>
        <item x="1824"/>
        <item x="3369"/>
        <item x="8039"/>
        <item x="7180"/>
        <item x="7487"/>
        <item x="3494"/>
        <item x="3570"/>
        <item x="8043"/>
        <item x="3941"/>
        <item x="8830"/>
        <item x="3176"/>
        <item x="9255"/>
        <item x="6391"/>
        <item x="8178"/>
        <item x="3546"/>
        <item x="8211"/>
        <item x="6597"/>
        <item x="532"/>
        <item x="4244"/>
        <item x="7871"/>
        <item x="7697"/>
        <item x="3006"/>
        <item x="8994"/>
        <item x="4662"/>
        <item x="8074"/>
        <item x="4991"/>
        <item x="4284"/>
        <item x="4921"/>
        <item x="3883"/>
        <item x="8130"/>
        <item x="6707"/>
        <item x="5870"/>
        <item x="1090"/>
        <item x="583"/>
        <item x="7506"/>
        <item x="8853"/>
        <item x="2502"/>
        <item x="5827"/>
        <item x="2056"/>
        <item x="3791"/>
        <item x="6368"/>
        <item x="9447"/>
        <item x="9303"/>
        <item x="3531"/>
        <item x="9868"/>
        <item x="7015"/>
        <item x="9336"/>
        <item x="4169"/>
        <item x="2037"/>
        <item x="7474"/>
        <item x="1311"/>
        <item x="4241"/>
        <item x="2072"/>
        <item x="9337"/>
        <item x="8819"/>
        <item x="435"/>
        <item x="2380"/>
        <item x="2373"/>
        <item x="4815"/>
        <item x="488"/>
        <item x="244"/>
        <item x="9583"/>
        <item x="3896"/>
        <item x="5836"/>
        <item x="6057"/>
        <item x="4915"/>
        <item x="2334"/>
        <item x="8199"/>
        <item x="3092"/>
        <item x="2205"/>
        <item x="579"/>
        <item x="9849"/>
        <item x="9271"/>
        <item x="8626"/>
        <item x="3660"/>
        <item x="2887"/>
        <item x="873"/>
        <item x="3525"/>
        <item x="701"/>
        <item x="8273"/>
        <item x="6592"/>
        <item x="5245"/>
        <item x="2538"/>
        <item x="4698"/>
        <item x="5976"/>
        <item x="7557"/>
        <item x="7879"/>
        <item x="7814"/>
        <item x="3515"/>
        <item x="7523"/>
        <item x="566"/>
        <item x="725"/>
        <item x="5871"/>
        <item x="3901"/>
        <item x="6492"/>
        <item x="9267"/>
        <item x="5220"/>
        <item x="1116"/>
        <item x="5545"/>
        <item x="2856"/>
        <item x="1406"/>
        <item x="4552"/>
        <item x="9096"/>
        <item x="627"/>
        <item x="4051"/>
        <item x="9754"/>
        <item x="6766"/>
        <item x="3407"/>
        <item x="950"/>
        <item x="1642"/>
        <item x="5408"/>
        <item x="9591"/>
        <item x="4648"/>
        <item x="8616"/>
        <item x="4906"/>
        <item x="2525"/>
        <item x="1350"/>
        <item x="440"/>
        <item x="2406"/>
        <item x="8538"/>
        <item x="8945"/>
        <item x="2160"/>
        <item x="458"/>
        <item x="5647"/>
        <item x="1622"/>
        <item x="3159"/>
        <item x="5527"/>
        <item x="100"/>
        <item x="6311"/>
        <item x="8520"/>
        <item x="1295"/>
        <item x="6335"/>
        <item x="2756"/>
        <item x="5844"/>
        <item x="1510"/>
        <item x="3057"/>
        <item x="9458"/>
        <item x="7148"/>
        <item x="652"/>
        <item x="6945"/>
        <item x="2132"/>
        <item x="5993"/>
        <item x="9910"/>
        <item x="1229"/>
        <item x="6518"/>
        <item x="7989"/>
        <item x="6533"/>
        <item x="340"/>
        <item x="2483"/>
        <item x="3126"/>
        <item x="3053"/>
        <item x="8941"/>
        <item x="3152"/>
        <item x="7882"/>
        <item x="9195"/>
        <item x="3943"/>
        <item x="3121"/>
        <item x="5926"/>
        <item x="9046"/>
        <item x="1610"/>
        <item x="1298"/>
        <item x="8919"/>
        <item x="927"/>
        <item x="206"/>
        <item x="9354"/>
        <item x="6098"/>
        <item x="1230"/>
        <item x="6924"/>
        <item x="7661"/>
        <item x="3186"/>
        <item x="9275"/>
        <item x="9437"/>
        <item x="2687"/>
        <item x="9529"/>
        <item x="7939"/>
        <item x="8515"/>
        <item x="5845"/>
        <item x="8493"/>
        <item x="3579"/>
        <item x="1589"/>
        <item x="5591"/>
        <item x="2645"/>
        <item x="1144"/>
        <item x="941"/>
        <item x="6589"/>
        <item x="9375"/>
        <item x="5092"/>
        <item x="7619"/>
        <item x="2463"/>
        <item x="912"/>
        <item x="6530"/>
        <item x="5213"/>
        <item x="3705"/>
        <item x="3153"/>
        <item x="6555"/>
        <item x="5779"/>
        <item x="4997"/>
        <item x="9696"/>
        <item x="755"/>
        <item x="4418"/>
        <item x="5006"/>
        <item x="4974"/>
        <item x="9028"/>
        <item x="4021"/>
        <item x="5147"/>
        <item x="4475"/>
        <item x="1164"/>
        <item x="6286"/>
        <item x="5048"/>
        <item x="1846"/>
        <item x="1122"/>
        <item x="9817"/>
        <item x="697"/>
        <item x="382"/>
        <item x="8089"/>
        <item x="3419"/>
        <item x="4344"/>
        <item x="5695"/>
        <item x="4869"/>
        <item x="9189"/>
        <item x="3739"/>
        <item x="9886"/>
        <item x="8999"/>
        <item x="2312"/>
        <item x="8476"/>
        <item x="3313"/>
        <item x="2576"/>
        <item x="9946"/>
        <item x="2498"/>
        <item x="872"/>
        <item x="9708"/>
        <item x="8771"/>
        <item x="121"/>
        <item x="817"/>
        <item x="2905"/>
        <item x="9069"/>
        <item x="3839"/>
        <item x="7962"/>
        <item x="678"/>
        <item x="984"/>
        <item x="3238"/>
        <item x="4574"/>
        <item x="529"/>
        <item x="219"/>
        <item x="8951"/>
        <item x="9160"/>
        <item x="2376"/>
        <item x="303"/>
        <item x="2007"/>
        <item x="4158"/>
        <item x="324"/>
        <item x="9290"/>
        <item x="3913"/>
        <item x="7430"/>
        <item x="8558"/>
        <item x="6415"/>
        <item x="1655"/>
        <item x="7257"/>
        <item x="6143"/>
        <item x="9000"/>
        <item x="4034"/>
        <item x="6762"/>
        <item x="1817"/>
        <item x="2626"/>
        <item x="8859"/>
        <item x="1038"/>
        <item x="2255"/>
        <item x="8456"/>
        <item x="3960"/>
        <item x="7364"/>
        <item x="4088"/>
        <item x="9644"/>
        <item x="7510"/>
        <item x="1924"/>
        <item x="8894"/>
        <item x="7246"/>
        <item x="500"/>
        <item x="9961"/>
        <item x="5675"/>
        <item x="6080"/>
        <item x="9546"/>
        <item x="2247"/>
        <item x="6690"/>
        <item x="9839"/>
        <item x="46"/>
        <item x="6747"/>
        <item x="10"/>
        <item x="2345"/>
        <item x="4580"/>
        <item x="3646"/>
        <item x="9445"/>
        <item x="9762"/>
        <item x="5562"/>
        <item x="4558"/>
        <item x="9170"/>
        <item x="9974"/>
        <item x="6891"/>
        <item x="6664"/>
        <item x="2366"/>
        <item x="124"/>
        <item x="7051"/>
        <item x="4086"/>
        <item x="8898"/>
        <item x="3177"/>
        <item x="6453"/>
        <item x="7437"/>
        <item x="4705"/>
        <item x="7494"/>
        <item x="4762"/>
        <item x="6824"/>
        <item x="6837"/>
        <item x="6172"/>
        <item x="712"/>
        <item x="8842"/>
        <item x="3610"/>
        <item x="7019"/>
        <item x="9374"/>
        <item x="423"/>
        <item x="3205"/>
        <item x="5570"/>
        <item x="7039"/>
        <item x="1012"/>
        <item x="4"/>
        <item x="8650"/>
        <item x="2385"/>
        <item x="4274"/>
        <item x="1821"/>
        <item x="2952"/>
        <item x="5057"/>
        <item x="9728"/>
        <item x="1208"/>
        <item x="1906"/>
        <item x="8325"/>
        <item x="7538"/>
        <item x="5336"/>
        <item x="1347"/>
        <item x="8843"/>
        <item x="282"/>
        <item x="5589"/>
        <item x="6915"/>
        <item x="8715"/>
        <item x="4594"/>
        <item x="599"/>
        <item x="4908"/>
        <item x="4315"/>
        <item x="951"/>
        <item x="7298"/>
        <item x="8494"/>
        <item x="2884"/>
        <item x="3934"/>
        <item x="7133"/>
        <item x="1173"/>
        <item x="6751"/>
        <item x="8781"/>
        <item x="8444"/>
        <item x="305"/>
        <item x="4371"/>
        <item x="5882"/>
        <item x="6966"/>
        <item x="2411"/>
        <item x="8007"/>
        <item x="5014"/>
        <item x="1870"/>
        <item x="3466"/>
        <item x="5564"/>
        <item x="4804"/>
        <item x="8091"/>
        <item x="9602"/>
        <item x="9262"/>
        <item x="2188"/>
        <item x="6731"/>
        <item x="6750"/>
        <item x="4129"/>
        <item x="2588"/>
        <item x="1765"/>
        <item x="9543"/>
        <item x="4149"/>
        <item x="114"/>
        <item x="8294"/>
        <item x="749"/>
        <item x="1485"/>
        <item x="4367"/>
        <item x="7700"/>
        <item x="8192"/>
        <item x="2309"/>
        <item x="9695"/>
        <item x="3031"/>
        <item x="3912"/>
        <item x="5414"/>
        <item x="6385"/>
        <item x="9588"/>
        <item x="2165"/>
        <item x="8161"/>
        <item x="3562"/>
        <item x="5223"/>
        <item x="1681"/>
        <item x="8131"/>
        <item x="428"/>
        <item x="2426"/>
        <item x="9155"/>
        <item x="1843"/>
        <item x="9405"/>
        <item x="4741"/>
        <item x="6085"/>
        <item x="5713"/>
        <item x="1845"/>
        <item x="7952"/>
        <item x="7196"/>
        <item x="6713"/>
        <item x="1342"/>
        <item x="6168"/>
        <item x="7593"/>
        <item x="5886"/>
        <item x="3732"/>
        <item x="1113"/>
        <item x="4413"/>
        <item x="7324"/>
        <item x="7412"/>
        <item x="2262"/>
        <item x="4094"/>
        <item x="724"/>
        <item x="4827"/>
        <item x="3169"/>
        <item x="7106"/>
        <item x="4671"/>
        <item x="7136"/>
        <item x="4622"/>
        <item x="5655"/>
        <item x="7045"/>
        <item x="2900"/>
        <item x="6656"/>
        <item x="9753"/>
        <item x="985"/>
        <item x="333"/>
        <item x="5418"/>
        <item x="8111"/>
        <item x="4898"/>
        <item x="910"/>
        <item x="4703"/>
        <item x="595"/>
        <item x="7495"/>
        <item x="684"/>
        <item x="947"/>
        <item x="8247"/>
        <item x="2715"/>
        <item x="6073"/>
        <item x="1863"/>
        <item x="1223"/>
        <item x="6685"/>
        <item x="3955"/>
        <item x="5028"/>
        <item x="3277"/>
        <item x="2781"/>
        <item x="1593"/>
        <item x="899"/>
        <item x="7665"/>
        <item x="8180"/>
        <item x="7462"/>
        <item x="888"/>
        <item x="4536"/>
        <item x="3651"/>
        <item x="4650"/>
        <item x="9286"/>
        <item x="7033"/>
        <item x="6055"/>
        <item x="2018"/>
        <item x="387"/>
        <item x="1291"/>
        <item x="7956"/>
        <item x="2061"/>
        <item x="1616"/>
        <item x="8635"/>
        <item x="4562"/>
        <item x="5396"/>
        <item x="9838"/>
        <item x="5409"/>
        <item x="6676"/>
        <item x="3863"/>
        <item x="4685"/>
        <item x="6934"/>
        <item x="9343"/>
        <item x="6504"/>
        <item x="5192"/>
        <item x="8931"/>
        <item x="6583"/>
        <item x="8413"/>
        <item x="8949"/>
        <item x="6247"/>
        <item x="3897"/>
        <item x="7171"/>
        <item x="5375"/>
        <item x="4951"/>
        <item x="8440"/>
        <item x="2128"/>
        <item x="2464"/>
        <item x="450"/>
        <item x="1628"/>
        <item x="9346"/>
        <item x="5498"/>
        <item x="1429"/>
        <item x="8185"/>
        <item x="495"/>
        <item x="8648"/>
        <item x="6669"/>
        <item x="3351"/>
        <item x="7421"/>
        <item x="5096"/>
        <item x="3930"/>
        <item x="1833"/>
        <item x="3069"/>
        <item x="215"/>
        <item x="6173"/>
        <item x="3774"/>
        <item x="164"/>
        <item x="4707"/>
        <item x="2869"/>
        <item x="4721"/>
        <item x="6138"/>
        <item x="6776"/>
        <item x="3129"/>
        <item x="9522"/>
        <item x="7118"/>
        <item x="1109"/>
        <item x="7284"/>
        <item x="5431"/>
        <item x="469"/>
        <item x="4393"/>
        <item x="7653"/>
        <item x="9128"/>
        <item x="8140"/>
        <item x="3782"/>
        <item x="5423"/>
        <item x="451"/>
        <item x="8045"/>
        <item x="8770"/>
        <item x="1263"/>
        <item x="1666"/>
        <item x="7892"/>
        <item x="8970"/>
        <item x="6861"/>
        <item x="3730"/>
        <item x="7254"/>
        <item x="207"/>
        <item x="7798"/>
        <item x="5645"/>
        <item x="1482"/>
        <item x="2921"/>
        <item x="9483"/>
        <item x="8500"/>
        <item x="3400"/>
        <item x="8750"/>
        <item x="6191"/>
        <item x="181"/>
        <item x="9159"/>
        <item x="1047"/>
        <item x="9749"/>
        <item x="8154"/>
        <item x="4009"/>
        <item x="9512"/>
        <item x="1014"/>
        <item x="8829"/>
        <item x="803"/>
        <item x="9241"/>
        <item x="6342"/>
        <item x="9964"/>
        <item x="7729"/>
        <item x="1204"/>
        <item x="9734"/>
        <item x="7159"/>
        <item x="4106"/>
        <item x="430"/>
        <item x="5378"/>
        <item x="8775"/>
        <item x="1854"/>
        <item x="978"/>
        <item x="5517"/>
        <item x="573"/>
        <item x="4503"/>
        <item x="3289"/>
        <item x="6730"/>
        <item x="5262"/>
        <item x="7796"/>
        <item x="7947"/>
        <item x="5258"/>
        <item x="162"/>
        <item x="3944"/>
        <item x="4569"/>
        <item x="7304"/>
        <item x="794"/>
        <item x="3908"/>
        <item x="8266"/>
        <item x="1336"/>
        <item x="5454"/>
        <item x="2980"/>
        <item x="2435"/>
        <item x="481"/>
        <item x="4673"/>
        <item x="709"/>
        <item x="2972"/>
        <item x="1400"/>
        <item x="1016"/>
        <item x="8198"/>
        <item x="3050"/>
        <item x="476"/>
        <item x="3449"/>
        <item x="5887"/>
        <item x="7193"/>
        <item x="3213"/>
        <item x="6526"/>
        <item x="6705"/>
        <item x="9628"/>
        <item x="9850"/>
        <item x="5683"/>
        <item x="6178"/>
        <item x="7514"/>
        <item x="4966"/>
        <item x="4230"/>
        <item x="8512"/>
        <item x="6393"/>
        <item x="9832"/>
        <item x="5411"/>
        <item x="7078"/>
        <item x="7063"/>
        <item x="698"/>
        <item x="8117"/>
        <item x="3859"/>
        <item x="9185"/>
        <item x="2355"/>
        <item x="3654"/>
        <item x="7877"/>
        <item x="3668"/>
        <item x="3183"/>
        <item x="6471"/>
        <item x="1185"/>
        <item x="2133"/>
        <item x="4006"/>
        <item x="4152"/>
        <item x="9071"/>
        <item x="8633"/>
        <item x="6182"/>
        <item x="6390"/>
        <item x="8702"/>
        <item x="8816"/>
        <item x="7404"/>
        <item x="2287"/>
        <item x="2066"/>
        <item x="6484"/>
        <item x="7985"/>
        <item x="6357"/>
        <item x="3823"/>
        <item x="8522"/>
        <item x="4074"/>
        <item x="5756"/>
        <item x="1912"/>
        <item x="6760"/>
        <item x="4522"/>
        <item x="4825"/>
        <item x="4948"/>
        <item x="3423"/>
        <item x="7990"/>
        <item x="1706"/>
        <item x="7290"/>
        <item x="9692"/>
        <item x="2210"/>
        <item x="3865"/>
        <item x="7072"/>
        <item x="8660"/>
        <item x="9595"/>
        <item x="253"/>
        <item x="4338"/>
        <item x="8295"/>
        <item x="9425"/>
        <item x="9240"/>
        <item x="8232"/>
        <item x="4220"/>
        <item x="4656"/>
        <item x="5025"/>
        <item x="1919"/>
        <item x="5854"/>
        <item x="7625"/>
        <item x="7594"/>
        <item x="6496"/>
        <item x="250"/>
        <item x="6312"/>
        <item x="1720"/>
        <item x="7829"/>
        <item x="8142"/>
        <item x="8028"/>
        <item x="1712"/>
        <item x="3333"/>
        <item x="7761"/>
        <item x="2248"/>
        <item x="2769"/>
        <item x="6346"/>
        <item x="9991"/>
        <item x="586"/>
        <item x="7595"/>
        <item x="4420"/>
        <item x="5315"/>
        <item x="8318"/>
        <item x="1944"/>
        <item x="7287"/>
        <item x="876"/>
        <item x="7532"/>
        <item x="3656"/>
        <item x="4688"/>
        <item x="7570"/>
        <item x="672"/>
        <item x="3172"/>
        <item x="8201"/>
        <item x="8642"/>
        <item x="4734"/>
        <item x="8860"/>
        <item x="9149"/>
        <item x="6784"/>
        <item x="5509"/>
        <item x="170"/>
        <item x="278"/>
        <item x="7565"/>
        <item x="7023"/>
        <item x="8834"/>
        <item x="6126"/>
        <item x="9397"/>
        <item x="1654"/>
        <item x="5417"/>
        <item x="8867"/>
        <item x="2815"/>
        <item x="7164"/>
        <item x="4291"/>
        <item x="9723"/>
        <item x="2630"/>
        <item x="2307"/>
        <item x="462"/>
        <item x="1749"/>
        <item x="4157"/>
        <item x="2658"/>
        <item x="9093"/>
        <item x="2053"/>
        <item x="3390"/>
        <item x="3919"/>
        <item x="1189"/>
        <item x="911"/>
        <item x="8747"/>
        <item x="906"/>
        <item x="8084"/>
        <item x="3824"/>
        <item x="6430"/>
        <item x="8516"/>
        <item x="6392"/>
        <item x="2553"/>
        <item x="1148"/>
        <item x="1015"/>
        <item x="9524"/>
        <item x="711"/>
        <item x="8244"/>
        <item x="6687"/>
        <item x="835"/>
        <item x="9888"/>
        <item x="9317"/>
        <item x="9190"/>
        <item x="2265"/>
        <item x="445"/>
        <item x="1126"/>
        <item x="1501"/>
        <item x="2052"/>
        <item x="1504"/>
        <item x="6739"/>
        <item x="3524"/>
        <item x="6067"/>
        <item x="7597"/>
        <item x="6987"/>
        <item x="2583"/>
        <item x="7837"/>
        <item x="1713"/>
        <item x="9760"/>
        <item x="5669"/>
        <item x="5895"/>
        <item x="9017"/>
        <item x="8588"/>
        <item x="3181"/>
        <item x="3973"/>
        <item x="8934"/>
        <item x="7676"/>
        <item x="3626"/>
        <item x="596"/>
        <item x="8710"/>
        <item x="5843"/>
        <item x="9278"/>
        <item x="3613"/>
        <item x="9960"/>
        <item x="829"/>
        <item x="6049"/>
        <item x="8613"/>
        <item x="5676"/>
        <item x="8069"/>
        <item x="4754"/>
        <item x="6520"/>
        <item x="885"/>
        <item x="1361"/>
        <item x="2269"/>
        <item x="2680"/>
        <item x="9270"/>
        <item x="8654"/>
        <item x="2030"/>
        <item x="9533"/>
        <item x="3305"/>
        <item x="5661"/>
        <item x="143"/>
        <item x="3740"/>
        <item x="6646"/>
        <item x="7130"/>
        <item x="3224"/>
        <item x="5206"/>
        <item x="1287"/>
        <item x="570"/>
        <item x="3722"/>
        <item x="5393"/>
        <item x="5771"/>
        <item x="4474"/>
        <item x="1908"/>
        <item x="9927"/>
        <item x="1456"/>
        <item x="1128"/>
        <item x="4765"/>
        <item x="6297"/>
        <item x="7456"/>
        <item x="9848"/>
        <item x="648"/>
        <item x="3182"/>
        <item x="5740"/>
        <item x="8774"/>
        <item x="1464"/>
        <item x="6611"/>
        <item x="3612"/>
        <item x="6167"/>
        <item x="1468"/>
        <item x="499"/>
        <item x="3582"/>
        <item x="7493"/>
        <item x="995"/>
        <item x="4304"/>
        <item x="95"/>
        <item x="5720"/>
        <item x="8915"/>
        <item x="3389"/>
        <item x="9903"/>
        <item x="5868"/>
        <item x="8638"/>
        <item x="5364"/>
        <item x="5893"/>
        <item x="3123"/>
        <item x="393"/>
        <item x="4190"/>
        <item x="2083"/>
        <item x="4954"/>
        <item x="2225"/>
        <item x="6420"/>
        <item x="1465"/>
        <item x="9970"/>
        <item x="6552"/>
        <item x="9918"/>
        <item x="8451"/>
        <item x="3769"/>
        <item x="6878"/>
        <item x="7213"/>
        <item x="2192"/>
        <item x="6718"/>
        <item x="7865"/>
        <item x="7467"/>
        <item x="9519"/>
        <item x="6005"/>
        <item x="5000"/>
        <item x="9144"/>
        <item x="4639"/>
        <item x="5369"/>
        <item x="8187"/>
        <item x="6990"/>
        <item x="589"/>
        <item x="9920"/>
        <item x="4784"/>
        <item x="7626"/>
        <item x="4173"/>
        <item x="2446"/>
        <item x="3593"/>
        <item x="8427"/>
        <item x="2231"/>
        <item x="1097"/>
        <item x="6161"/>
        <item x="6936"/>
        <item x="7507"/>
        <item x="7914"/>
        <item x="1578"/>
        <item x="6729"/>
        <item x="212"/>
        <item x="8447"/>
        <item x="9126"/>
        <item x="8815"/>
        <item x="4654"/>
        <item x="8851"/>
        <item x="1752"/>
        <item x="1053"/>
        <item x="279"/>
        <item x="1290"/>
        <item x="8751"/>
        <item x="8546"/>
        <item x="8748"/>
        <item x="1508"/>
        <item x="9154"/>
        <item x="4809"/>
        <item x="3862"/>
        <item x="4072"/>
        <item x="987"/>
        <item x="745"/>
        <item x="6866"/>
        <item x="7551"/>
        <item x="6783"/>
        <item x="272"/>
        <item x="6411"/>
        <item x="2042"/>
        <item x="3262"/>
        <item x="4218"/>
        <item x="8059"/>
        <item x="2191"/>
        <item x="1427"/>
        <item x="5244"/>
        <item x="3270"/>
        <item x="5355"/>
        <item x="3480"/>
        <item x="8389"/>
        <item x="6782"/>
        <item x="7856"/>
        <item x="5811"/>
        <item x="2423"/>
        <item x="2329"/>
        <item x="7342"/>
        <item x="6146"/>
        <item x="1405"/>
        <item x="3689"/>
        <item x="1876"/>
        <item x="4033"/>
        <item x="7968"/>
        <item x="9638"/>
        <item x="6715"/>
        <item x="1918"/>
        <item x="117"/>
        <item x="3254"/>
        <item x="9842"/>
        <item x="7472"/>
        <item x="8711"/>
        <item x="4497"/>
        <item x="7424"/>
        <item x="6025"/>
        <item x="3454"/>
        <item x="9825"/>
        <item x="9111"/>
        <item x="9693"/>
        <item x="9385"/>
        <item x="9468"/>
        <item x="9938"/>
        <item x="9852"/>
        <item x="6982"/>
        <item x="5173"/>
        <item x="9235"/>
        <item x="4162"/>
        <item x="8213"/>
        <item x="3374"/>
        <item x="9068"/>
        <item x="5838"/>
        <item x="9208"/>
        <item x="4353"/>
        <item x="1951"/>
        <item x="3715"/>
        <item x="7231"/>
        <item x="7310"/>
        <item x="8696"/>
        <item x="6309"/>
        <item x="6808"/>
        <item x="3051"/>
        <item x="3284"/>
        <item x="98"/>
        <item x="1997"/>
        <item x="5257"/>
        <item x="8968"/>
        <item x="3453"/>
        <item x="7663"/>
        <item x="6775"/>
        <item x="8119"/>
        <item x="3666"/>
        <item x="1588"/>
        <item x="654"/>
        <item x="968"/>
        <item x="7318"/>
        <item x="2337"/>
        <item x="8861"/>
        <item x="841"/>
        <item x="6365"/>
        <item x="6524"/>
        <item x="9232"/>
        <item x="7125"/>
        <item x="6316"/>
        <item x="2589"/>
        <item x="4119"/>
        <item x="4980"/>
        <item x="7688"/>
        <item x="982"/>
        <item x="1082"/>
        <item x="5671"/>
        <item x="9880"/>
        <item x="6437"/>
        <item x="9494"/>
        <item x="2829"/>
        <item x="7227"/>
        <item x="4397"/>
        <item x="921"/>
        <item x="1352"/>
        <item x="8312"/>
        <item x="5095"/>
        <item x="7292"/>
        <item x="4568"/>
        <item x="4370"/>
        <item x="674"/>
        <item x="7229"/>
        <item x="1639"/>
        <item x="5974"/>
        <item x="4909"/>
        <item x="6399"/>
        <item x="5777"/>
        <item x="2004"/>
        <item x="1"/>
        <item x="9553"/>
        <item x="9563"/>
        <item x="2500"/>
        <item x="7541"/>
        <item x="5780"/>
        <item x="1213"/>
        <item x="2084"/>
        <item x="8005"/>
        <item x="3746"/>
        <item x="386"/>
        <item x="7115"/>
        <item x="3946"/>
        <item x="9180"/>
        <item x="3968"/>
        <item x="8854"/>
        <item x="1543"/>
        <item x="1990"/>
        <item x="9539"/>
        <item x="3568"/>
        <item x="5638"/>
        <item x="7300"/>
        <item x="4219"/>
        <item x="714"/>
        <item x="5682"/>
        <item x="5674"/>
        <item x="837"/>
        <item x="1936"/>
        <item x="9466"/>
        <item x="7349"/>
        <item x="5467"/>
        <item x="6204"/>
        <item x="2622"/>
        <item x="2644"/>
        <item x="5101"/>
        <item x="5470"/>
        <item x="7863"/>
        <item x="234"/>
        <item x="3041"/>
        <item x="7644"/>
        <item x="5499"/>
        <item x="136"/>
        <item x="75"/>
        <item x="2623"/>
        <item x="5832"/>
        <item x="5420"/>
        <item x="796"/>
        <item x="9011"/>
        <item x="3397"/>
        <item x="4053"/>
        <item x="9985"/>
        <item x="6540"/>
        <item x="1930"/>
        <item x="1555"/>
        <item x="5597"/>
        <item x="6605"/>
        <item x="2760"/>
        <item x="4255"/>
        <item x="9212"/>
        <item x="8478"/>
        <item x="8395"/>
        <item x="3376"/>
        <item x="1933"/>
        <item x="3198"/>
        <item x="3024"/>
        <item x="8824"/>
        <item x="9400"/>
        <item x="4711"/>
        <item x="5921"/>
        <item x="9901"/>
        <item x="5236"/>
        <item x="241"/>
        <item x="5403"/>
        <item x="2419"/>
        <item x="3334"/>
        <item x="7202"/>
        <item x="1700"/>
        <item x="9363"/>
        <item x="1653"/>
        <item x="7576"/>
        <item x="5307"/>
        <item x="6153"/>
        <item x="9635"/>
        <item x="2592"/>
        <item x="7418"/>
        <item x="5937"/>
        <item x="6093"/>
        <item x="3596"/>
        <item x="9420"/>
        <item x="5053"/>
        <item x="2178"/>
        <item x="9264"/>
        <item x="9199"/>
        <item x="8224"/>
        <item x="5468"/>
        <item x="8592"/>
        <item x="4198"/>
        <item x="1736"/>
        <item x="3200"/>
        <item x="8966"/>
        <item x="797"/>
        <item x="3983"/>
        <item x="6962"/>
        <item x="498"/>
        <item x="5465"/>
        <item x="3311"/>
        <item x="5908"/>
        <item x="6469"/>
        <item x="6246"/>
        <item x="6712"/>
        <item x="8443"/>
        <item x="8401"/>
        <item x="4441"/>
        <item x="8167"/>
        <item x="5744"/>
        <item x="2712"/>
        <item x="3977"/>
        <item x="6499"/>
        <item x="2028"/>
        <item x="2930"/>
        <item x="1365"/>
        <item x="5287"/>
        <item x="8044"/>
        <item x="3826"/>
        <item x="396"/>
        <item x="8912"/>
        <item x="8054"/>
        <item x="1205"/>
        <item x="3178"/>
        <item x="7137"/>
        <item x="7596"/>
        <item x="6541"/>
        <item x="2282"/>
        <item x="3488"/>
        <item x="5521"/>
        <item x="7219"/>
        <item x="3813"/>
        <item x="9148"/>
        <item x="597"/>
        <item x="4684"/>
        <item x="3292"/>
        <item x="704"/>
        <item x="5290"/>
        <item x="7722"/>
        <item x="3754"/>
        <item x="6119"/>
        <item x="2081"/>
        <item x="6582"/>
        <item x="6939"/>
        <item x="4178"/>
        <item x="5755"/>
        <item x="8445"/>
        <item x="2969"/>
        <item x="8762"/>
        <item x="4565"/>
        <item x="4159"/>
        <item x="1080"/>
        <item x="1202"/>
        <item x="7820"/>
        <item x="1583"/>
        <item x="4381"/>
        <item x="9776"/>
        <item x="6854"/>
        <item x="8808"/>
        <item x="4950"/>
        <item x="3221"/>
        <item x="6539"/>
        <item x="4983"/>
        <item x="638"/>
        <item x="3602"/>
        <item x="5897"/>
        <item x="4018"/>
        <item x="4763"/>
        <item x="3364"/>
        <item x="8023"/>
        <item x="4030"/>
        <item x="7088"/>
        <item x="4477"/>
        <item x="9379"/>
        <item x="3819"/>
        <item x="8585"/>
        <item x="8674"/>
        <item x="1511"/>
        <item x="8753"/>
        <item x="1041"/>
        <item x="6697"/>
        <item x="1266"/>
        <item x="4780"/>
        <item x="3058"/>
        <item x="8525"/>
        <item x="3308"/>
        <item x="7635"/>
        <item x="6258"/>
        <item x="3677"/>
        <item x="7369"/>
        <item x="3253"/>
        <item x="642"/>
        <item x="4193"/>
        <item x="2853"/>
        <item x="2703"/>
        <item x="7811"/>
        <item x="4120"/>
        <item x="1487"/>
        <item x="3710"/>
        <item x="9618"/>
        <item x="5023"/>
        <item x="6495"/>
        <item x="4610"/>
        <item x="3307"/>
        <item x="2531"/>
        <item x="1957"/>
        <item x="2580"/>
        <item x="5075"/>
        <item x="7027"/>
        <item x="4738"/>
        <item x="1232"/>
        <item x="7189"/>
        <item x="7767"/>
        <item x="2706"/>
        <item x="3434"/>
        <item x="7997"/>
        <item x="5950"/>
        <item x="1544"/>
        <item x="3860"/>
        <item x="3119"/>
        <item x="4407"/>
        <item x="2639"/>
        <item x="8485"/>
        <item x="9619"/>
        <item x="2801"/>
        <item x="4873"/>
        <item x="2859"/>
        <item x="9153"/>
        <item x="5400"/>
        <item x="7858"/>
        <item x="7692"/>
        <item x="1783"/>
        <item x="8345"/>
        <item x="845"/>
        <item x="5703"/>
        <item x="6516"/>
        <item x="3539"/>
        <item x="8800"/>
        <item x="8040"/>
        <item x="6532"/>
        <item x="7135"/>
        <item x="1225"/>
        <item x="5867"/>
        <item x="6678"/>
        <item x="8457"/>
        <item x="4483"/>
        <item x="4122"/>
        <item x="8392"/>
        <item x="8208"/>
        <item x="5699"/>
        <item x="385"/>
        <item x="6624"/>
        <item x="1993"/>
        <item x="1351"/>
        <item x="9034"/>
        <item x="9027"/>
        <item x="8990"/>
        <item x="3280"/>
        <item x="8164"/>
        <item x="6593"/>
        <item x="9952"/>
        <item x="2374"/>
        <item x="493"/>
        <item x="4544"/>
        <item x="4758"/>
        <item x="8460"/>
        <item x="9316"/>
        <item x="691"/>
        <item x="1112"/>
        <item x="4822"/>
        <item x="9249"/>
        <item x="2434"/>
        <item x="289"/>
        <item x="9904"/>
        <item x="3784"/>
        <item x="1146"/>
        <item x="9921"/>
        <item x="8309"/>
        <item x="9645"/>
        <item x="6542"/>
        <item x="7702"/>
        <item x="1759"/>
        <item x="3552"/>
        <item x="1252"/>
        <item x="9419"/>
        <item x="7499"/>
        <item x="436"/>
        <item x="2478"/>
        <item x="3945"/>
        <item x="6727"/>
        <item x="6789"/>
        <item x="8544"/>
        <item x="6345"/>
        <item x="4644"/>
        <item x="1867"/>
        <item x="7303"/>
        <item x="3887"/>
        <item x="681"/>
        <item x="5124"/>
        <item x="6781"/>
        <item x="3937"/>
        <item x="5438"/>
        <item x="4408"/>
        <item x="7853"/>
        <item x="1324"/>
        <item x="9412"/>
        <item x="1559"/>
        <item x="7071"/>
        <item x="6856"/>
        <item x="9612"/>
        <item x="1999"/>
        <item x="1871"/>
        <item x="3911"/>
        <item x="5633"/>
        <item x="7402"/>
        <item x="6141"/>
        <item x="8683"/>
        <item x="3064"/>
        <item x="8757"/>
        <item x="35"/>
        <item x="24"/>
        <item x="2546"/>
        <item x="3772"/>
        <item x="8777"/>
        <item x="1750"/>
        <item x="201"/>
        <item x="1806"/>
        <item x="5725"/>
        <item x="7740"/>
        <item x="3777"/>
        <item x="1364"/>
        <item x="6635"/>
        <item x="9281"/>
        <item x="7110"/>
        <item x="1562"/>
        <item x="3933"/>
        <item x="2163"/>
        <item x="7845"/>
        <item x="3621"/>
        <item x="6198"/>
        <item x="8789"/>
        <item x="3965"/>
        <item x="5270"/>
        <item x="2771"/>
        <item x="6691"/>
        <item x="5829"/>
        <item x="52"/>
        <item x="5115"/>
        <item x="2021"/>
        <item x="9531"/>
        <item x="3545"/>
        <item x="9600"/>
        <item x="3691"/>
        <item x="7122"/>
        <item x="4258"/>
        <item x="9684"/>
        <item x="4425"/>
        <item x="9245"/>
        <item x="2960"/>
        <item x="8580"/>
        <item x="9434"/>
        <item x="8433"/>
        <item x="3873"/>
        <item x="2303"/>
        <item x="4731"/>
        <item x="2321"/>
        <item x="2780"/>
        <item x="7988"/>
        <item x="4469"/>
        <item x="9706"/>
        <item x="235"/>
        <item x="923"/>
        <item x="2654"/>
        <item x="5931"/>
        <item x="4216"/>
        <item x="1995"/>
        <item x="4330"/>
        <item x="6787"/>
        <item x="148"/>
        <item x="2565"/>
        <item x="9266"/>
        <item x="8350"/>
        <item x="4194"/>
        <item x="8404"/>
        <item x="7883"/>
        <item x="3957"/>
        <item x="131"/>
        <item x="3021"/>
        <item x="7426"/>
        <item x="5644"/>
        <item x="8734"/>
        <item x="6537"/>
        <item x="3728"/>
        <item x="1448"/>
        <item x="7503"/>
        <item x="5209"/>
        <item x="1372"/>
        <item x="6925"/>
        <item x="9747"/>
        <item x="6800"/>
        <item x="9330"/>
        <item x="3371"/>
        <item x="6132"/>
        <item x="316"/>
        <item x="5935"/>
        <item x="6217"/>
        <item x="4937"/>
        <item x="7709"/>
        <item x="2640"/>
        <item x="8487"/>
        <item x="5342"/>
        <item x="9177"/>
        <item x="1385"/>
        <item x="6269"/>
        <item x="4204"/>
        <item x="4863"/>
        <item x="6771"/>
        <item x="3012"/>
        <item x="8135"/>
        <item x="7181"/>
        <item x="8248"/>
        <item x="3151"/>
        <item x="1687"/>
        <item x="2154"/>
        <item x="2472"/>
        <item x="7476"/>
        <item x="182"/>
        <item x="5341"/>
        <item x="8885"/>
        <item x="8668"/>
        <item x="256"/>
        <item x="7964"/>
        <item x="178"/>
        <item x="9725"/>
        <item x="6266"/>
        <item x="364"/>
        <item x="5963"/>
        <item x="348"/>
        <item x="1694"/>
        <item x="9860"/>
        <item x="5560"/>
        <item x="4681"/>
        <item x="2885"/>
        <item x="3445"/>
        <item x="5748"/>
        <item x="1791"/>
        <item x="401"/>
        <item x="6218"/>
        <item x="245"/>
        <item x="862"/>
        <item x="213"/>
        <item x="8030"/>
        <item x="1823"/>
        <item x="8932"/>
        <item x="287"/>
        <item x="4069"/>
        <item x="5323"/>
        <item x="6927"/>
        <item x="1991"/>
        <item x="3457"/>
        <item x="5049"/>
        <item x="2461"/>
        <item x="5157"/>
        <item x="6122"/>
        <item x="2075"/>
        <item x="8521"/>
        <item x="9138"/>
        <item x="5924"/>
        <item x="6642"/>
        <item x="4265"/>
        <item x="7319"/>
        <item x="6104"/>
        <item x="5450"/>
        <item x="3228"/>
        <item x="2168"/>
        <item x="105"/>
        <item x="2457"/>
        <item x="2997"/>
        <item x="9721"/>
        <item x="3104"/>
        <item x="4444"/>
        <item x="2302"/>
        <item x="2827"/>
        <item x="2632"/>
        <item x="6944"/>
        <item x="7869"/>
        <item x="3566"/>
        <item x="4231"/>
        <item x="8353"/>
        <item x="6699"/>
        <item x="9119"/>
        <item x="9370"/>
        <item x="2095"/>
        <item x="4347"/>
        <item x="2660"/>
        <item x="8448"/>
        <item x="6567"/>
        <item x="4697"/>
        <item x="7949"/>
        <item x="1319"/>
        <item x="5240"/>
        <item x="5259"/>
        <item x="3450"/>
        <item x="8276"/>
        <item x="3306"/>
        <item x="6980"/>
        <item x="9104"/>
        <item x="1055"/>
        <item x="7283"/>
        <item x="5828"/>
        <item x="9774"/>
        <item x="4324"/>
        <item x="2728"/>
        <item x="1770"/>
        <item x="8322"/>
        <item x="4727"/>
        <item x="4328"/>
        <item x="2865"/>
        <item x="4876"/>
        <item x="5743"/>
        <item x="7569"/>
        <item x="6056"/>
        <item x="1853"/>
        <item x="8258"/>
        <item x="9913"/>
        <item x="7677"/>
        <item x="3068"/>
        <item x="50"/>
        <item x="7427"/>
        <item x="1180"/>
        <item x="6027"/>
        <item x="4341"/>
        <item x="5344"/>
        <item x="1929"/>
        <item x="9224"/>
        <item x="9634"/>
        <item x="5526"/>
        <item x="2598"/>
        <item x="2181"/>
        <item x="1206"/>
        <item x="1231"/>
        <item x="9462"/>
        <item x="4305"/>
        <item x="766"/>
        <item x="3748"/>
        <item x="4641"/>
        <item x="8559"/>
        <item x="7186"/>
        <item x="2826"/>
        <item x="3609"/>
        <item x="9210"/>
        <item x="4517"/>
        <item x="9431"/>
        <item x="1026"/>
        <item x="1676"/>
        <item x="3406"/>
        <item x="1519"/>
        <item x="8134"/>
        <item x="5909"/>
        <item x="945"/>
        <item x="4062"/>
        <item x="8233"/>
        <item x="4289"/>
        <item x="4515"/>
        <item x="7038"/>
        <item x="7323"/>
        <item x="2232"/>
        <item x="4760"/>
        <item x="623"/>
        <item x="3555"/>
        <item x="4767"/>
        <item x="297"/>
        <item x="7924"/>
        <item x="6101"/>
        <item x="4375"/>
        <item x="2011"/>
        <item x="742"/>
        <item x="5792"/>
        <item x="1201"/>
        <item x="9205"/>
        <item x="7987"/>
        <item x="80"/>
        <item x="7055"/>
        <item x="7288"/>
        <item x="8346"/>
        <item x="994"/>
        <item x="72"/>
        <item x="4830"/>
        <item x="2655"/>
        <item x="1154"/>
        <item x="2754"/>
        <item x="3836"/>
        <item x="5732"/>
        <item x="6188"/>
        <item x="7546"/>
        <item x="8419"/>
        <item x="4480"/>
        <item x="7741"/>
        <item x="6992"/>
        <item x="5486"/>
        <item x="7325"/>
        <item x="3591"/>
        <item x="1982"/>
        <item x="1503"/>
        <item x="5348"/>
        <item x="5132"/>
        <item x="9608"/>
        <item x="8630"/>
        <item x="2764"/>
        <item x="7899"/>
        <item x="5310"/>
        <item x="1027"/>
        <item x="3921"/>
        <item x="7345"/>
        <item x="4043"/>
        <item x="1705"/>
        <item x="1895"/>
        <item x="3216"/>
        <item x="8393"/>
        <item x="2027"/>
        <item x="3872"/>
        <item x="7100"/>
        <item x="6109"/>
        <item x="8940"/>
        <item x="730"/>
        <item x="1565"/>
        <item x="4892"/>
        <item x="2263"/>
        <item x="6885"/>
        <item x="1877"/>
        <item x="5322"/>
        <item x="4118"/>
        <item x="1773"/>
        <item x="8166"/>
        <item x="5729"/>
        <item x="7832"/>
        <item x="3916"/>
        <item x="354"/>
        <item x="4374"/>
        <item x="8880"/>
        <item x="4005"/>
        <item x="7996"/>
        <item x="9166"/>
        <item x="1529"/>
        <item x="4848"/>
        <item x="4593"/>
        <item x="8882"/>
        <item x="6785"/>
        <item x="6325"/>
        <item x="3451"/>
        <item x="1269"/>
        <item x="1321"/>
        <item x="6486"/>
        <item x="4583"/>
        <item x="8797"/>
        <item x="604"/>
        <item x="7120"/>
        <item x="2499"/>
        <item x="7146"/>
        <item x="1111"/>
        <item x="7195"/>
        <item x="5008"/>
        <item x="6426"/>
        <item x="747"/>
        <item x="4339"/>
        <item x="6821"/>
        <item x="6452"/>
        <item x="5368"/>
        <item x="1221"/>
        <item x="9803"/>
        <item x="3226"/>
        <item x="2166"/>
        <item x="5320"/>
        <item x="7621"/>
        <item x="661"/>
        <item x="2370"/>
        <item x="168"/>
        <item x="0"/>
        <item x="8695"/>
        <item x="2590"/>
        <item x="690"/>
        <item x="4581"/>
        <item x="830"/>
        <item x="4087"/>
        <item x="6696"/>
        <item x="969"/>
        <item x="971"/>
        <item x="307"/>
        <item x="5376"/>
        <item x="4930"/>
        <item x="9908"/>
        <item x="9012"/>
        <item x="3144"/>
        <item x="7428"/>
        <item x="5534"/>
        <item x="9802"/>
        <item x="1017"/>
        <item x="8503"/>
        <item x="8902"/>
        <item x="4080"/>
        <item x="8409"/>
        <item x="6893"/>
        <item x="7724"/>
        <item x="2487"/>
        <item x="6497"/>
        <item x="9005"/>
        <item x="6447"/>
        <item x="6657"/>
        <item x="9751"/>
        <item x="4223"/>
        <item x="460"/>
        <item x="8906"/>
        <item x="8796"/>
        <item x="1401"/>
        <item x="775"/>
        <item x="7950"/>
        <item x="647"/>
        <item x="1852"/>
        <item x="5149"/>
        <item x="2127"/>
        <item x="3517"/>
        <item x="6763"/>
        <item x="6668"/>
        <item x="4176"/>
        <item x="1447"/>
        <item x="55"/>
        <item x="8219"/>
        <item x="9730"/>
        <item x="3569"/>
        <item x="1564"/>
        <item x="5810"/>
        <item x="2025"/>
        <item x="3737"/>
        <item x="6490"/>
        <item x="6376"/>
        <item x="3900"/>
        <item x="3854"/>
        <item x="6810"/>
        <item x="8704"/>
        <item x="8826"/>
        <item x="9291"/>
        <item x="2813"/>
        <item x="9340"/>
        <item x="4287"/>
        <item x="4944"/>
        <item x="413"/>
        <item x="8523"/>
        <item x="9227"/>
        <item x="2746"/>
        <item x="1278"/>
        <item x="5539"/>
        <item x="3420"/>
        <item x="2689"/>
        <item x="9936"/>
        <item x="1650"/>
        <item x="1332"/>
        <item x="8729"/>
        <item x="2209"/>
        <item x="902"/>
        <item x="9390"/>
        <item x="359"/>
        <item x="6271"/>
        <item x="357"/>
        <item x="1458"/>
        <item x="3120"/>
        <item x="6070"/>
        <item x="8064"/>
        <item x="9121"/>
        <item x="7294"/>
        <item x="3352"/>
        <item x="843"/>
        <item x="2310"/>
        <item x="613"/>
        <item x="1330"/>
        <item x="4891"/>
        <item x="1215"/>
        <item x="2897"/>
        <item x="720"/>
        <item x="7478"/>
        <item x="3696"/>
        <item x="2610"/>
        <item x="6899"/>
        <item x="4969"/>
        <item x="874"/>
        <item x="6498"/>
        <item x="5039"/>
        <item x="5702"/>
        <item x="7075"/>
        <item x="1820"/>
        <item x="9421"/>
        <item x="7563"/>
        <item x="4715"/>
        <item x="5556"/>
        <item x="3107"/>
        <item x="358"/>
        <item x="626"/>
        <item x="4246"/>
        <item x="1522"/>
        <item x="165"/>
        <item x="8474"/>
        <item x="8848"/>
        <item x="7435"/>
        <item x="6370"/>
        <item x="2286"/>
        <item x="5798"/>
        <item x="2393"/>
        <item x="9393"/>
        <item x="6932"/>
        <item x="598"/>
        <item x="2550"/>
        <item x="3528"/>
        <item x="1331"/>
        <item x="6150"/>
        <item x="7804"/>
        <item x="8514"/>
        <item x="1859"/>
        <item x="6296"/>
        <item x="5255"/>
        <item x="6811"/>
        <item x="9364"/>
        <item x="9705"/>
        <item x="576"/>
        <item x="2146"/>
        <item x="8505"/>
        <item x="1020"/>
        <item x="6013"/>
        <item x="8197"/>
        <item x="6566"/>
        <item x="5602"/>
        <item x="2035"/>
        <item x="1874"/>
        <item x="8959"/>
        <item x="937"/>
        <item x="530"/>
        <item x="6121"/>
        <item x="2347"/>
        <item x="5011"/>
        <item x="9498"/>
        <item x="4273"/>
        <item x="8470"/>
        <item x="8282"/>
        <item x="44"/>
        <item x="564"/>
        <item x="4751"/>
        <item x="3056"/>
        <item x="3558"/>
        <item x="1010"/>
        <item x="261"/>
        <item x="3111"/>
        <item x="2047"/>
        <item x="7183"/>
        <item x="1792"/>
        <item x="5603"/>
        <item x="9654"/>
        <item x="3796"/>
        <item x="1166"/>
        <item x="4551"/>
        <item x="4501"/>
        <item x="1368"/>
        <item x="609"/>
        <item x="7938"/>
        <item x="3984"/>
        <item x="2578"/>
        <item x="3076"/>
        <item x="9289"/>
        <item x="5512"/>
        <item x="8903"/>
        <item x="3554"/>
        <item x="1070"/>
        <item x="8574"/>
        <item x="5953"/>
        <item x="4901"/>
        <item x="8034"/>
        <item x="2417"/>
        <item x="7273"/>
        <item x="2270"/>
        <item x="2403"/>
        <item x="4849"/>
        <item x="7228"/>
        <item x="7974"/>
        <item x="7210"/>
        <item x="8050"/>
        <item x="7161"/>
        <item x="3245"/>
        <item x="5363"/>
        <item x="8964"/>
        <item x="6815"/>
        <item x="2613"/>
        <item x="3266"/>
        <item x="5960"/>
        <item x="7500"/>
        <item x="942"/>
        <item x="8884"/>
        <item x="9013"/>
        <item x="9456"/>
        <item x="5410"/>
        <item x="3411"/>
        <item x="4535"/>
        <item x="7328"/>
        <item x="6900"/>
        <item x="1085"/>
        <item x="7440"/>
        <item x="5212"/>
        <item x="1437"/>
        <item x="3246"/>
        <item x="7306"/>
        <item x="9092"/>
        <item x="996"/>
        <item x="3309"/>
        <item x="9932"/>
        <item x="5480"/>
        <item x="7261"/>
        <item x="2173"/>
        <item x="142"/>
        <item x="4874"/>
        <item x="8286"/>
        <item x="3638"/>
        <item x="2841"/>
        <item x="9115"/>
        <item x="7797"/>
        <item x="1307"/>
        <item x="8136"/>
        <item x="4378"/>
        <item x="7793"/>
        <item x="2216"/>
        <item x="9367"/>
        <item x="7815"/>
        <item x="147"/>
        <item x="8864"/>
        <item x="875"/>
        <item x="5863"/>
        <item x="9885"/>
        <item x="8388"/>
        <item x="5449"/>
        <item x="4694"/>
        <item x="1444"/>
        <item x="3282"/>
        <item x="2575"/>
        <item x="2642"/>
        <item x="2888"/>
        <item x="5405"/>
        <item x="6670"/>
        <item x="7340"/>
        <item x="7605"/>
        <item x="2791"/>
        <item x="8838"/>
        <item x="5309"/>
        <item x="9743"/>
        <item x="8296"/>
        <item x="6761"/>
        <item x="5427"/>
        <item x="5326"/>
        <item x="7209"/>
        <item x="5458"/>
        <item x="2497"/>
        <item x="7855"/>
        <item x="16"/>
        <item x="1177"/>
        <item x="2828"/>
        <item x="4659"/>
        <item x="1534"/>
        <item x="3367"/>
        <item x="6959"/>
        <item x="9132"/>
        <item x="7459"/>
        <item x="4442"/>
        <item x="520"/>
        <item x="4922"/>
        <item x="1505"/>
        <item x="8284"/>
        <item x="4267"/>
        <item x="5335"/>
        <item x="8280"/>
        <item x="4952"/>
        <item x="1525"/>
        <item x="12"/>
        <item x="2719"/>
        <item x="9673"/>
        <item x="1747"/>
        <item x="3014"/>
        <item x="205"/>
        <item x="2736"/>
        <item x="7429"/>
        <item x="5211"/>
        <item x="7394"/>
        <item x="6798"/>
        <item x="849"/>
        <item x="5878"/>
        <item x="4676"/>
        <item x="2051"/>
        <item x="2026"/>
        <item x="4854"/>
        <item x="3671"/>
        <item x="9729"/>
        <item x="6694"/>
        <item x="4464"/>
        <item x="5752"/>
        <item x="8076"/>
        <item x="8241"/>
        <item x="210"/>
        <item x="4695"/>
        <item x="3795"/>
        <item x="5943"/>
        <item x="1921"/>
        <item x="6052"/>
        <item x="6528"/>
        <item x="1061"/>
        <item x="3404"/>
        <item x="1275"/>
        <item x="6082"/>
        <item x="4247"/>
        <item x="19"/>
        <item x="342"/>
        <item x="3458"/>
        <item x="7501"/>
        <item x="5662"/>
        <item x="8782"/>
        <item x="8077"/>
        <item x="9321"/>
        <item x="7419"/>
        <item x="3046"/>
        <item x="4766"/>
        <item x="2704"/>
        <item x="9373"/>
        <item x="7480"/>
        <item x="5031"/>
        <item x="8177"/>
        <item x="8900"/>
        <item x="944"/>
        <item x="2236"/>
        <item x="4430"/>
        <item x="9558"/>
        <item x="9580"/>
        <item x="2733"/>
        <item x="7013"/>
        <item x="1939"/>
        <item x="818"/>
        <item x="4476"/>
        <item x="8539"/>
        <item x="5170"/>
        <item x="1462"/>
        <item x="5835"/>
        <item x="300"/>
        <item x="375"/>
        <item x="5842"/>
        <item x="9689"/>
        <item x="5205"/>
        <item x="5892"/>
        <item x="2299"/>
        <item x="1084"/>
        <item x="2755"/>
        <item x="4612"/>
        <item x="4493"/>
        <item x="1049"/>
        <item x="7876"/>
        <item x="1626"/>
        <item x="9384"/>
        <item x="2283"/>
        <item x="7998"/>
        <item x="5489"/>
        <item x="4777"/>
        <item x="5949"/>
        <item x="3145"/>
        <item x="6602"/>
        <item x="9324"/>
        <item x="6803"/>
        <item x="7687"/>
        <item x="479"/>
        <item x="7457"/>
        <item x="5266"/>
        <item x="6674"/>
        <item x="5434"/>
        <item x="5973"/>
        <item x="4881"/>
        <item x="5281"/>
        <item x="2107"/>
        <item x="7338"/>
        <item x="2290"/>
        <item x="3433"/>
        <item x="574"/>
        <item x="6754"/>
        <item x="3805"/>
        <item x="9272"/>
        <item x="4403"/>
        <item x="5314"/>
        <item x="2108"/>
        <item x="9082"/>
        <item x="6791"/>
        <item x="4093"/>
        <item x="3747"/>
        <item x="1011"/>
        <item x="3116"/>
        <item x="8394"/>
        <item x="702"/>
        <item x="2667"/>
        <item x="5542"/>
        <item x="2032"/>
        <item x="7612"/>
        <item x="8768"/>
        <item x="970"/>
        <item x="3653"/>
        <item x="1730"/>
        <item x="5076"/>
        <item x="9023"/>
        <item x="4897"/>
        <item x="4504"/>
        <item x="53"/>
        <item x="4012"/>
        <item x="7336"/>
        <item x="264"/>
        <item x="9570"/>
        <item x="2412"/>
        <item x="9884"/>
        <item x="9671"/>
        <item x="8146"/>
        <item x="8778"/>
        <item x="3399"/>
        <item x="5387"/>
        <item x="4546"/>
        <item x="2840"/>
        <item x="2085"/>
        <item x="9716"/>
        <item x="7657"/>
        <item x="3209"/>
        <item x="2144"/>
        <item x="557"/>
        <item x="2364"/>
        <item x="4179"/>
        <item x="631"/>
        <item x="5080"/>
        <item x="4842"/>
        <item x="6377"/>
        <item x="5021"/>
        <item x="5694"/>
        <item x="556"/>
        <item x="6903"/>
        <item x="6711"/>
        <item x="3139"/>
        <item x="8636"/>
        <item x="2046"/>
        <item x="6008"/>
        <item x="33"/>
        <item x="1119"/>
        <item x="3620"/>
        <item x="9981"/>
        <item x="8956"/>
        <item x="8788"/>
        <item x="3431"/>
        <item x="9231"/>
        <item x="6572"/>
        <item x="6449"/>
        <item x="3042"/>
        <item x="3972"/>
        <item x="8190"/>
        <item x="7482"/>
        <item x="2388"/>
        <item x="9220"/>
        <item x="6124"/>
        <item x="6965"/>
        <item x="1785"/>
        <item x="9311"/>
        <item x="2775"/>
        <item x="1064"/>
        <item x="9959"/>
        <item x="6305"/>
        <item x="4584"/>
        <item x="283"/>
        <item x="7206"/>
        <item x="6929"/>
        <item x="6877"/>
        <item x="6279"/>
        <item x="5831"/>
        <item x="7187"/>
        <item x="9226"/>
        <item x="4953"/>
        <item x="2982"/>
        <item x="8405"/>
        <item x="5801"/>
        <item x="2894"/>
        <item x="6843"/>
        <item x="5762"/>
        <item x="2161"/>
        <item x="8869"/>
        <item x="8407"/>
        <item x="1118"/>
        <item x="9863"/>
        <item x="2033"/>
        <item x="878"/>
        <item x="5153"/>
        <item x="1728"/>
        <item x="4201"/>
        <item x="3567"/>
        <item x="3909"/>
        <item x="9516"/>
        <item x="847"/>
        <item x="3025"/>
        <item x="2664"/>
        <item x="9467"/>
        <item x="3664"/>
        <item x="2224"/>
        <item x="4794"/>
        <item x="7397"/>
        <item x="7502"/>
        <item x="9436"/>
        <item x="7204"/>
        <item x="9049"/>
        <item x="318"/>
        <item x="9142"/>
        <item x="620"/>
        <item x="6505"/>
        <item x="1994"/>
        <item x="172"/>
        <item x="5200"/>
        <item x="3634"/>
        <item x="3239"/>
        <item x="751"/>
        <item x="5531"/>
        <item x="5619"/>
        <item x="5224"/>
        <item x="5186"/>
        <item x="5381"/>
        <item x="3045"/>
        <item x="1305"/>
        <item x="3244"/>
        <item x="3844"/>
        <item x="4571"/>
        <item x="5790"/>
        <item x="8159"/>
        <item x="9492"/>
        <item x="3920"/>
        <item x="6179"/>
        <item x="5333"/>
        <item x="8047"/>
        <item x="306"/>
        <item x="2090"/>
        <item x="7362"/>
        <item x="8731"/>
        <item x="8287"/>
        <item x="2716"/>
        <item x="4007"/>
        <item x="97"/>
        <item x="6251"/>
        <item x="6343"/>
        <item x="431"/>
        <item x="2595"/>
        <item x="7285"/>
        <item x="9463"/>
        <item x="6817"/>
        <item x="4263"/>
        <item x="1665"/>
        <item x="8681"/>
        <item x="3384"/>
        <item x="5472"/>
        <item x="7682"/>
        <item x="8967"/>
        <item x="2773"/>
        <item x="8591"/>
        <item x="7383"/>
        <item x="4427"/>
        <item x="2169"/>
        <item x="8712"/>
        <item x="3047"/>
        <item x="3807"/>
        <item x="4543"/>
        <item x="7188"/>
        <item x="6137"/>
        <item x="4277"/>
        <item x="8414"/>
        <item x="1226"/>
        <item x="9"/>
        <item x="8692"/>
        <item x="6210"/>
        <item x="5636"/>
        <item x="9606"/>
        <item x="3370"/>
        <item x="5311"/>
        <item x="4185"/>
        <item x="559"/>
        <item x="4046"/>
        <item x="9298"/>
        <item x="8943"/>
        <item x="280"/>
        <item x="6058"/>
        <item x="128"/>
        <item x="5691"/>
        <item x="7606"/>
        <item x="7414"/>
        <item x="7208"/>
        <item x="4709"/>
        <item x="8260"/>
        <item x="6205"/>
        <item x="4181"/>
        <item x="8779"/>
        <item x="5759"/>
        <item x="5565"/>
        <item x="5841"/>
        <item x="8685"/>
        <item x="9738"/>
        <item x="615"/>
        <item x="8832"/>
        <item x="4470"/>
        <item x="5294"/>
        <item x="367"/>
        <item x="2946"/>
        <item x="4601"/>
        <item x="1669"/>
        <item x="5289"/>
        <item x="1346"/>
        <item x="842"/>
        <item x="8009"/>
        <item x="249"/>
        <item x="5665"/>
        <item x="6044"/>
        <item x="83"/>
        <item x="774"/>
        <item x="295"/>
        <item x="7302"/>
        <item x="429"/>
        <item x="9989"/>
        <item x="3655"/>
        <item x="317"/>
        <item x="2357"/>
        <item x="1489"/>
        <item x="332"/>
        <item x="8628"/>
        <item x="3581"/>
        <item x="9156"/>
        <item x="9925"/>
        <item x="777"/>
        <item x="336"/>
        <item x="6086"/>
        <item x="8249"/>
        <item x="852"/>
        <item x="2158"/>
        <item x="9333"/>
        <item x="4405"/>
        <item x="3197"/>
        <item x="8604"/>
        <item x="7664"/>
        <item x="1699"/>
        <item x="9905"/>
        <item x="7400"/>
        <item x="4967"/>
        <item x="3915"/>
        <item x="4506"/>
        <item x="3088"/>
        <item x="9894"/>
        <item x="6367"/>
        <item x="4540"/>
        <item x="1081"/>
        <item x="7367"/>
        <item x="7235"/>
        <item x="1318"/>
        <item x="7450"/>
        <item x="9265"/>
        <item x="7577"/>
        <item x="6615"/>
        <item x="8148"/>
        <item x="6034"/>
        <item x="7052"/>
        <item x="8281"/>
        <item x="3028"/>
        <item x="7505"/>
        <item x="2484"/>
        <item x="7498"/>
        <item x="1624"/>
        <item x="8432"/>
        <item x="6189"/>
        <item x="8262"/>
        <item x="7090"/>
        <item x="1609"/>
        <item x="8560"/>
        <item x="7334"/>
        <item x="9701"/>
        <item x="3811"/>
        <item x="5404"/>
        <item x="1132"/>
        <item x="6515"/>
        <item x="1454"/>
        <item x="252"/>
        <item x="2844"/>
        <item x="7276"/>
        <item x="3195"/>
        <item x="2542"/>
        <item x="8196"/>
        <item x="5094"/>
        <item x="1954"/>
        <item x="7405"/>
        <item x="7083"/>
        <item x="5108"/>
        <item x="4479"/>
        <item x="8518"/>
        <item x="3523"/>
        <item x="754"/>
        <item x="1888"/>
        <item x="4717"/>
        <item x="6553"/>
        <item x="1523"/>
        <item x="1131"/>
        <item x="6639"/>
        <item x="7107"/>
        <item x="9472"/>
        <item x="1156"/>
        <item x="7222"/>
        <item x="4555"/>
        <item x="8841"/>
        <item x="6681"/>
        <item x="2594"/>
        <item x="82"/>
        <item x="7735"/>
        <item x="299"/>
        <item x="7699"/>
        <item x="3189"/>
        <item x="8264"/>
        <item x="8589"/>
        <item x="9147"/>
        <item x="9284"/>
        <item x="5062"/>
        <item x="7574"/>
        <item x="3982"/>
        <item x="900"/>
        <item x="9899"/>
        <item x="6369"/>
        <item x="8855"/>
        <item x="27"/>
        <item x="8425"/>
        <item x="1547"/>
        <item x="4140"/>
        <item x="5794"/>
        <item x="1479"/>
        <item x="5769"/>
        <item x="6869"/>
        <item x="8380"/>
        <item x="9685"/>
        <item x="6816"/>
        <item x="9443"/>
        <item x="8806"/>
        <item x="9080"/>
        <item x="580"/>
        <item x="7218"/>
        <item x="6442"/>
        <item x="8571"/>
        <item x="4510"/>
        <item x="1494"/>
        <item x="2378"/>
        <item x="9358"/>
        <item x="6459"/>
        <item x="6814"/>
        <item x="866"/>
        <item x="1883"/>
        <item x="3658"/>
        <item x="1002"/>
        <item x="6531"/>
        <item x="3063"/>
        <item x="5063"/>
        <item x="3776"/>
        <item x="497"/>
        <item x="2327"/>
        <item x="30"/>
        <item x="7943"/>
        <item x="3929"/>
        <item x="5934"/>
        <item x="7779"/>
        <item x="3304"/>
        <item x="192"/>
        <item x="4531"/>
        <item x="2911"/>
        <item x="8987"/>
        <item x="1459"/>
        <item x="4831"/>
        <item x="2381"/>
        <item x="9105"/>
        <item x="6358"/>
        <item x="146"/>
        <item x="9146"/>
        <item x="4561"/>
        <item x="6686"/>
        <item x="8138"/>
        <item x="1222"/>
        <item x="9993"/>
        <item x="7423"/>
        <item x="723"/>
        <item x="5238"/>
        <item x="7375"/>
        <item x="6208"/>
        <item x="3543"/>
        <item x="248"/>
        <item x="2390"/>
        <item x="6536"/>
        <item x="6708"/>
        <item x="6887"/>
        <item x="5079"/>
        <item x="5513"/>
        <item x="1905"/>
        <item x="5620"/>
        <item x="8033"/>
        <item x="4249"/>
        <item x="2798"/>
        <item x="4691"/>
        <item x="7539"/>
        <item x="7525"/>
        <item x="5864"/>
        <item x="9411"/>
        <item x="6774"/>
        <item x="562"/>
        <item x="1075"/>
        <item x="6902"/>
        <item x="4971"/>
        <item x="9502"/>
        <item x="452"/>
        <item x="7669"/>
        <item x="5145"/>
        <item x="1087"/>
        <item x="2670"/>
        <item x="2413"/>
        <item x="2560"/>
        <item x="1333"/>
        <item x="5714"/>
        <item x="7691"/>
        <item x="636"/>
        <item x="3375"/>
        <item x="1683"/>
        <item x="915"/>
        <item x="4026"/>
        <item x="2291"/>
        <item x="4782"/>
        <item x="5179"/>
        <item x="8231"/>
        <item x="1255"/>
        <item x="1590"/>
        <item x="463"/>
        <item x="8680"/>
        <item x="1897"/>
        <item x="9008"/>
        <item x="5118"/>
        <item x="8062"/>
        <item x="7269"/>
        <item x="503"/>
        <item x="8557"/>
        <item x="9909"/>
        <item x="2440"/>
        <item x="9353"/>
        <item x="5632"/>
        <item x="5098"/>
        <item x="5998"/>
        <item x="2475"/>
        <item x="7656"/>
        <item x="1632"/>
        <item x="840"/>
        <item x="1656"/>
        <item x="3825"/>
        <item x="3563"/>
        <item x="2292"/>
        <item x="958"/>
        <item x="315"/>
        <item x="2510"/>
        <item x="1651"/>
        <item x="1735"/>
        <item x="1780"/>
        <item x="4960"/>
        <item x="7568"/>
        <item x="5390"/>
        <item x="7485"/>
        <item x="1054"/>
        <item x="9853"/>
        <item x="3427"/>
        <item x="3402"/>
        <item x="7778"/>
        <item x="9357"/>
        <item x="1533"/>
        <item x="1472"/>
        <item x="6372"/>
        <item x="1695"/>
        <item x="9067"/>
        <item x="7041"/>
        <item x="5783"/>
        <item x="2415"/>
        <item x="3718"/>
        <item x="5617"/>
        <item x="3274"/>
        <item x="9413"/>
        <item x="4440"/>
        <item x="1772"/>
        <item x="9225"/>
        <item x="1170"/>
        <item x="9329"/>
        <item x="696"/>
        <item x="6031"/>
        <item x="2136"/>
        <item x="8364"/>
        <item x="5577"/>
        <item x="7044"/>
        <item x="6152"/>
        <item x="3723"/>
        <item x="7658"/>
        <item x="4266"/>
        <item x="6374"/>
        <item x="2816"/>
        <item x="5424"/>
        <item x="9237"/>
        <item x="7245"/>
        <item x="5415"/>
        <item x="4316"/>
        <item x="5508"/>
        <item x="6570"/>
        <item x="2777"/>
        <item x="9611"/>
        <item x="2870"/>
        <item x="7149"/>
        <item x="446"/>
        <item x="8271"/>
        <item x="5593"/>
        <item x="1690"/>
        <item x="5649"/>
        <item x="3910"/>
        <item x="3514"/>
        <item x="4156"/>
        <item x="2392"/>
        <item x="922"/>
        <item x="145"/>
        <item x="5275"/>
        <item x="1909"/>
        <item x="6213"/>
        <item x="8569"/>
        <item x="6212"/>
        <item x="8361"/>
        <item x="6441"/>
        <item x="6183"/>
        <item x="8785"/>
        <item x="8115"/>
        <item x="1390"/>
        <item x="5325"/>
        <item x="2761"/>
        <item x="8883"/>
        <item x="3249"/>
        <item x="1359"/>
        <item x="65"/>
        <item x="8889"/>
        <item x="7610"/>
        <item x="8323"/>
        <item x="8307"/>
        <item x="7199"/>
        <item x="6470"/>
        <item x="6550"/>
        <item x="8431"/>
        <item x="3062"/>
        <item x="9585"/>
        <item x="1972"/>
        <item x="7842"/>
        <item x="9755"/>
        <item x="6684"/>
        <item x="6867"/>
        <item x="5029"/>
        <item x="9917"/>
        <item x="9300"/>
        <item x="9744"/>
        <item x="2847"/>
        <item x="3039"/>
        <item x="8285"/>
        <item x="6757"/>
        <item x="4611"/>
        <item x="1382"/>
        <item x="3426"/>
        <item x="4856"/>
        <item x="5700"/>
        <item x="1901"/>
        <item x="2000"/>
        <item x="602"/>
        <item x="2043"/>
        <item x="4041"/>
        <item x="2226"/>
        <item x="3345"/>
        <item x="6633"/>
        <item x="2958"/>
        <item x="465"/>
        <item x="8561"/>
        <item x="8665"/>
        <item x="5429"/>
        <item x="7170"/>
        <item x="2924"/>
        <item x="3473"/>
        <item x="897"/>
        <item x="9562"/>
        <item x="6643"/>
        <item x="8235"/>
        <item x="9453"/>
        <item x="1147"/>
        <item x="6922"/>
        <item x="4789"/>
        <item x="6051"/>
        <item x="267"/>
        <item x="2130"/>
        <item x="9829"/>
        <item x="5193"/>
        <item x="8597"/>
        <item x="5264"/>
        <item x="619"/>
        <item x="8027"/>
        <item x="5134"/>
        <item x="6623"/>
        <item x="3745"/>
        <item x="3368"/>
        <item x="5857"/>
        <item x="4428"/>
        <item x="6517"/>
        <item x="4542"/>
        <item x="9508"/>
        <item x="7468"/>
        <item x="1742"/>
        <item x="373"/>
        <item x="3778"/>
        <item x="1140"/>
        <item x="4099"/>
        <item x="9771"/>
        <item x="4716"/>
        <item x="5530"/>
        <item x="7904"/>
        <item x="5520"/>
        <item x="2621"/>
        <item x="5286"/>
        <item x="7312"/>
        <item x="4686"/>
        <item x="5582"/>
        <item x="3750"/>
        <item x="805"/>
        <item x="4616"/>
        <item x="8314"/>
        <item x="4352"/>
        <item x="5622"/>
        <item x="8311"/>
        <item x="2017"/>
        <item x="7266"/>
        <item x="139"/>
        <item x="5065"/>
        <item x="1239"/>
        <item x="9009"/>
        <item x="1124"/>
        <item x="713"/>
        <item x="9773"/>
        <item x="6928"/>
        <item x="3904"/>
        <item x="3173"/>
        <item x="296"/>
        <item x="2442"/>
        <item x="6015"/>
        <item x="1546"/>
        <item x="185"/>
        <item x="3054"/>
        <item x="2122"/>
        <item x="6726"/>
        <item x="4416"/>
        <item x="2809"/>
        <item x="3401"/>
        <item x="6036"/>
        <item x="1374"/>
        <item x="4512"/>
        <item x="2068"/>
        <item x="4154"/>
        <item x="4212"/>
        <item x="7354"/>
        <item x="4004"/>
        <item x="2661"/>
        <item x="6673"/>
        <item x="2967"/>
        <item x="8504"/>
        <item x="577"/>
        <item x="5707"/>
        <item x="6953"/>
        <item x="301"/>
        <item x="3733"/>
        <item x="5362"/>
        <item x="8783"/>
        <item x="9476"/>
        <item x="3781"/>
        <item x="7848"/>
        <item x="6581"/>
        <item x="3070"/>
        <item x="4323"/>
        <item x="2280"/>
        <item x="967"/>
        <item x="9239"/>
        <item x="3109"/>
        <item x="3924"/>
        <item x="6680"/>
        <item x="9520"/>
        <item x="8355"/>
        <item x="6088"/>
        <item x="8670"/>
        <item x="8581"/>
        <item x="5210"/>
        <item x="4783"/>
        <item x="6522"/>
        <item x="1497"/>
        <item x="4941"/>
        <item x="1389"/>
        <item x="2845"/>
        <item x="5962"/>
        <item x="6331"/>
        <item x="9432"/>
        <item x="7801"/>
        <item x="4432"/>
        <item x="3206"/>
        <item x="9809"/>
        <item x="5455"/>
        <item x="7025"/>
        <item x="5113"/>
        <item x="3082"/>
        <item x="8105"/>
        <item x="5944"/>
        <item x="8272"/>
        <item x="7861"/>
        <item x="4870"/>
        <item x="5295"/>
        <item x="9191"/>
        <item x="8347"/>
        <item x="7960"/>
        <item x="6014"/>
        <item x="3471"/>
        <item x="4608"/>
        <item x="4672"/>
        <item x="8397"/>
        <item x="6952"/>
        <item x="6115"/>
        <item x="5135"/>
        <item x="7049"/>
        <item x="8631"/>
        <item x="7600"/>
        <item x="7604"/>
        <item x="8041"/>
        <item x="5806"/>
        <item x="4618"/>
        <item x="2785"/>
        <item x="5020"/>
        <item x="3665"/>
        <item x="7104"/>
        <item x="8545"/>
        <item x="5052"/>
        <item x="3036"/>
        <item x="3879"/>
        <item x="558"/>
        <item x="8684"/>
        <item x="5471"/>
        <item x="8572"/>
        <item x="8578"/>
        <item x="1240"/>
        <item x="109"/>
        <item x="6002"/>
        <item x="8981"/>
        <item x="397"/>
        <item x="5677"/>
        <item x="2346"/>
        <item x="9504"/>
        <item x="4429"/>
        <item x="2091"/>
        <item x="5313"/>
        <item x="1301"/>
        <item x="4817"/>
        <item x="1729"/>
        <item x="6042"/>
        <item x="7784"/>
        <item x="4619"/>
        <item x="1425"/>
        <item x="4578"/>
        <item x="9657"/>
        <item x="1348"/>
        <item x="1212"/>
        <item x="2599"/>
        <item x="9851"/>
        <item x="6410"/>
        <item x="3113"/>
        <item x="5680"/>
        <item x="625"/>
        <item x="3410"/>
        <item x="6383"/>
        <item x="3553"/>
        <item x="5185"/>
        <item x="6140"/>
        <item x="5875"/>
        <item x="9042"/>
        <item x="9116"/>
        <item x="2024"/>
        <item x="9072"/>
        <item x="7780"/>
        <item x="3394"/>
        <item x="812"/>
        <item x="8992"/>
        <item x="6129"/>
        <item x="7747"/>
        <item x="9263"/>
        <item x="8459"/>
        <item x="6580"/>
        <item x="8622"/>
        <item x="7386"/>
        <item x="8254"/>
        <item x="5293"/>
        <item x="3979"/>
        <item x="8370"/>
        <item x="2088"/>
        <item x="2530"/>
        <item x="2534"/>
        <item x="9172"/>
        <item x="9934"/>
        <item x="2855"/>
        <item x="5060"/>
        <item x="3583"/>
        <item x="6443"/>
        <item x="2039"/>
        <item x="6619"/>
        <item x="6030"/>
        <item x="1599"/>
        <item x="7554"/>
        <item x="9283"/>
        <item x="8649"/>
        <item x="516"/>
        <item x="4272"/>
        <item x="9299"/>
        <item x="8016"/>
        <item x="4055"/>
        <item x="6094"/>
        <item x="3619"/>
        <item x="4163"/>
        <item x="6091"/>
        <item x="5781"/>
        <item x="3033"/>
        <item x="2040"/>
        <item x="9339"/>
        <item x="3751"/>
        <item x="1480"/>
        <item x="9061"/>
        <item x="5879"/>
        <item x="1635"/>
        <item x="8298"/>
        <item x="2790"/>
        <item x="3801"/>
        <item x="7736"/>
        <item x="1974"/>
        <item x="5374"/>
        <item x="6111"/>
        <item x="2668"/>
        <item x="2868"/>
        <item x="8726"/>
        <item x="1604"/>
        <item x="2227"/>
        <item x="7123"/>
        <item x="721"/>
        <item x="5917"/>
        <item x="8697"/>
        <item x="2984"/>
        <item x="6742"/>
        <item x="9331"/>
        <item x="7255"/>
        <item x="6235"/>
        <item x="288"/>
        <item x="7743"/>
        <item x="6847"/>
        <item x="9140"/>
        <item x="9040"/>
        <item x="9302"/>
        <item x="6090"/>
        <item x="356"/>
        <item x="1006"/>
        <item x="2336"/>
        <item x="6445"/>
        <item x="2118"/>
        <item x="2182"/>
        <item x="9236"/>
        <item x="6339"/>
        <item x="9488"/>
        <item x="2354"/>
        <item x="1766"/>
        <item x="3540"/>
        <item x="9515"/>
        <item x="345"/>
        <item x="2698"/>
        <item x="5515"/>
        <item x="8991"/>
        <item x="1281"/>
        <item x="8107"/>
        <item x="394"/>
        <item x="7897"/>
        <item x="1976"/>
        <item x="7154"/>
        <item x="8483"/>
        <item x="3001"/>
        <item x="9699"/>
        <item x="8480"/>
        <item x="4722"/>
        <item x="7655"/>
        <item x="9542"/>
        <item x="2379"/>
        <item x="6818"/>
        <item x="1981"/>
        <item x="2657"/>
        <item x="6805"/>
        <item x="7194"/>
        <item x="9386"/>
        <item x="3269"/>
        <item x="2266"/>
        <item x="4507"/>
        <item x="6663"/>
        <item x="5814"/>
        <item x="5968"/>
        <item x="5817"/>
        <item x="9772"/>
        <item x="7817"/>
        <item x="9228"/>
        <item x="4737"/>
        <item x="9234"/>
        <item x="1363"/>
        <item x="8377"/>
        <item x="7121"/>
        <item x="365"/>
        <item x="9332"/>
        <item x="2079"/>
        <item x="239"/>
        <item x="7567"/>
        <item x="5298"/>
        <item x="4153"/>
        <item x="8658"/>
        <item x="8784"/>
        <item x="5190"/>
        <item x="6941"/>
        <item x="6009"/>
        <item x="4196"/>
        <item x="28"/>
        <item x="8733"/>
        <item x="4458"/>
        <item x="4398"/>
        <item x="347"/>
        <item x="3575"/>
        <item x="9202"/>
        <item x="7717"/>
        <item x="3875"/>
        <item x="1092"/>
        <item x="3074"/>
        <item x="9674"/>
        <item x="1157"/>
        <item x="2889"/>
        <item x="5724"/>
        <item x="9307"/>
        <item x="3303"/>
        <item x="5087"/>
        <item x="7155"/>
        <item x="9977"/>
        <item x="4366"/>
        <item x="2744"/>
        <item x="1360"/>
        <item x="4988"/>
        <item x="1276"/>
        <item x="524"/>
        <item x="5425"/>
        <item x="1451"/>
        <item x="1625"/>
        <item x="7571"/>
        <item x="7908"/>
        <item x="3837"/>
        <item x="8454"/>
        <item x="1035"/>
        <item x="9592"/>
        <item x="8290"/>
        <item x="6230"/>
        <item x="779"/>
        <item x="5735"/>
        <item x="1900"/>
        <item x="5848"/>
        <item x="2843"/>
        <item x="1517"/>
        <item x="1856"/>
        <item x="415"/>
        <item x="9136"/>
        <item x="4013"/>
        <item x="1328"/>
        <item x="9589"/>
        <item x="9798"/>
        <item x="6989"/>
        <item x="9942"/>
        <item x="2666"/>
        <item x="3156"/>
        <item x="9605"/>
        <item x="9715"/>
        <item x="9045"/>
        <item x="4436"/>
        <item x="7732"/>
        <item x="4772"/>
        <item x="5574"/>
        <item x="903"/>
        <item x="680"/>
        <item x="2359"/>
        <item x="8304"/>
        <item x="9252"/>
        <item x="1024"/>
        <item x="6879"/>
        <item x="2057"/>
        <item x="1264"/>
        <item x="2268"/>
        <item x="3878"/>
        <item x="6883"/>
        <item x="9941"/>
        <item x="5815"/>
        <item x="1942"/>
        <item x="1125"/>
        <item x="6139"/>
        <item x="1261"/>
        <item x="2669"/>
        <item x="366"/>
        <item x="2679"/>
        <item x="5912"/>
        <item x="6064"/>
        <item x="7347"/>
        <item x="8567"/>
        <item x="3297"/>
        <item x="5628"/>
        <item x="8297"/>
        <item x="9125"/>
        <item x="5760"/>
        <item x="2522"/>
        <item x="4880"/>
        <item x="5758"/>
        <item x="9737"/>
        <item x="9169"/>
        <item x="2009"/>
        <item x="8897"/>
        <item x="7948"/>
        <item x="7488"/>
        <item x="1203"/>
        <item x="1432"/>
        <item x="8741"/>
        <item x="9836"/>
        <item x="802"/>
        <item x="7048"/>
        <item x="7513"/>
        <item x="8876"/>
        <item x="1499"/>
        <item x="7983"/>
        <item x="2421"/>
        <item x="6039"/>
        <item x="3377"/>
        <item x="9535"/>
        <item x="9207"/>
        <item x="8773"/>
        <item x="199"/>
        <item x="118"/>
        <item x="1777"/>
        <item x="7881"/>
        <item x="7753"/>
        <item x="8918"/>
        <item x="8122"/>
        <item x="2619"/>
        <item x="8112"/>
        <item x="5074"/>
        <item x="4061"/>
        <item x="1520"/>
        <item x="6767"/>
        <item x="5435"/>
        <item x="999"/>
        <item x="3073"/>
        <item x="1050"/>
        <item x="7745"/>
        <item x="2720"/>
        <item x="4586"/>
        <item x="7479"/>
        <item x="61"/>
        <item x="2031"/>
        <item x="5464"/>
        <item x="8922"/>
        <item x="496"/>
        <item x="7781"/>
        <item x="8052"/>
        <item x="4095"/>
        <item x="7659"/>
        <item x="1445"/>
        <item x="6870"/>
        <item x="2495"/>
        <item x="6302"/>
        <item x="3899"/>
        <item x="6876"/>
        <item x="8914"/>
        <item x="1723"/>
        <item x="7926"/>
        <item x="7176"/>
        <item x="1739"/>
        <item x="9213"/>
        <item x="2985"/>
        <item x="8708"/>
        <item x="8640"/>
        <item x="9073"/>
        <item x="3125"/>
        <item x="9479"/>
        <item x="1965"/>
        <item x="8995"/>
        <item x="6661"/>
        <item x="9031"/>
        <item x="7471"/>
        <item x="6795"/>
        <item x="9986"/>
        <item x="8055"/>
        <item x="9731"/>
        <item x="765"/>
        <item x="2724"/>
        <item x="3234"/>
        <item x="9088"/>
        <item x="3077"/>
        <item x="5040"/>
        <item x="2353"/>
        <item x="9418"/>
        <item x="4630"/>
        <item x="9242"/>
        <item x="895"/>
        <item x="2908"/>
        <item x="6835"/>
        <item x="9976"/>
        <item x="676"/>
        <item x="9631"/>
        <item x="2603"/>
        <item x="761"/>
        <item x="867"/>
        <item x="3847"/>
        <item x="7103"/>
        <item x="4964"/>
        <item x="4342"/>
        <item x="9449"/>
        <item x="4020"/>
        <item x="5689"/>
        <item x="3061"/>
        <item x="5100"/>
        <item x="8058"/>
        <item x="5385"/>
        <item x="6812"/>
        <item x="3659"/>
        <item x="3079"/>
        <item x="9953"/>
        <item x="1001"/>
        <item x="6232"/>
        <item x="9816"/>
        <item x="2100"/>
        <item x="8097"/>
        <item x="2175"/>
        <item x="6534"/>
        <item x="8895"/>
        <item x="7455"/>
        <item x="1714"/>
        <item x="715"/>
        <item x="2876"/>
        <item x="4857"/>
        <item x="8844"/>
        <item x="4136"/>
        <item x="9314"/>
        <item x="6769"/>
        <item x="5555"/>
        <item x="8874"/>
        <item x="4596"/>
        <item x="5722"/>
        <item x="8833"/>
        <item x="6809"/>
        <item x="6373"/>
        <item x="3685"/>
        <item x="6201"/>
        <item x="2627"/>
        <item x="3571"/>
        <item x="5961"/>
        <item x="8543"/>
        <item x="7184"/>
        <item x="5373"/>
        <item x="3460"/>
        <item x="9814"/>
        <item x="5550"/>
        <item x="6594"/>
        <item x="6461"/>
        <item x="7651"/>
        <item x="7270"/>
        <item x="752"/>
        <item x="8566"/>
        <item x="2219"/>
        <item x="504"/>
        <item x="6688"/>
        <item x="1540"/>
        <item x="4525"/>
        <item x="4666"/>
        <item x="9026"/>
        <item x="7725"/>
        <item x="7991"/>
        <item x="1094"/>
        <item x="5066"/>
        <item x="9351"/>
        <item x="3469"/>
        <item x="1413"/>
        <item x="2874"/>
        <item x="4203"/>
        <item x="9246"/>
        <item x="5904"/>
        <item x="2886"/>
        <item x="2956"/>
        <item x="9962"/>
        <item x="9181"/>
        <item x="7142"/>
        <item x="5384"/>
        <item x="9556"/>
        <item x="9948"/>
        <item x="1691"/>
        <item x="8363"/>
        <item x="7264"/>
        <item x="2071"/>
        <item x="6194"/>
        <item x="7531"/>
        <item x="9184"/>
        <item x="6919"/>
        <item x="2306"/>
        <item x="4877"/>
        <item x="4386"/>
        <item x="155"/>
        <item x="4554"/>
        <item x="9857"/>
        <item x="4313"/>
        <item x="8152"/>
        <item x="2387"/>
        <item x="4485"/>
        <item x="9691"/>
        <item x="7641"/>
        <item x="6177"/>
        <item x="4935"/>
        <item x="9653"/>
        <item x="7836"/>
        <item x="2918"/>
        <item x="2787"/>
        <item x="3588"/>
        <item x="2909"/>
        <item x="8675"/>
        <item x="151"/>
        <item x="2989"/>
        <item x="7351"/>
        <item x="2"/>
        <item x="5413"/>
        <item x="6293"/>
        <item x="960"/>
        <item x="4168"/>
        <item x="5399"/>
        <item x="70"/>
        <item x="6855"/>
        <item x="3688"/>
        <item x="4389"/>
        <item x="9408"/>
        <item x="412"/>
        <item x="1310"/>
        <item x="93"/>
        <item x="4365"/>
        <item x="217"/>
        <item x="3684"/>
        <item x="8801"/>
        <item x="7236"/>
        <item x="1955"/>
        <item x="2289"/>
        <item x="2352"/>
        <item x="1789"/>
        <item x="2585"/>
        <item x="9896"/>
        <item x="9362"/>
        <item x="8491"/>
        <item x="7667"/>
        <item x="5252"/>
        <item x="9587"/>
        <item x="8552"/>
        <item x="3020"/>
        <item x="1509"/>
        <item x="313"/>
        <item x="7483"/>
        <item x="38"/>
        <item x="2466"/>
        <item x="1550"/>
        <item x="6429"/>
        <item x="2991"/>
        <item x="9727"/>
        <item x="434"/>
        <item x="4602"/>
        <item x="1220"/>
        <item x="2305"/>
        <item x="7368"/>
        <item x="8179"/>
        <item x="9815"/>
        <item x="2187"/>
        <item x="7628"/>
        <item x="8664"/>
        <item x="7327"/>
        <item x="438"/>
        <item x="2584"/>
        <item x="904"/>
        <item x="4775"/>
        <item x="7686"/>
        <item x="1560"/>
        <item x="5668"/>
        <item x="5303"/>
        <item x="9075"/>
        <item x="2607"/>
        <item x="6363"/>
        <item x="9709"/>
        <item x="9571"/>
        <item x="6482"/>
        <item x="8026"/>
        <item x="4761"/>
        <item x="9310"/>
        <item x="6724"/>
        <item x="2058"/>
        <item x="2065"/>
        <item x="6231"/>
        <item x="6765"/>
        <item x="2821"/>
        <item x="4450"/>
        <item x="2338"/>
        <item x="7790"/>
        <item x="1292"/>
        <item x="6285"/>
        <item x="8663"/>
        <item x="9540"/>
        <item x="3830"/>
        <item x="5121"/>
        <item x="1244"/>
        <item x="3499"/>
        <item x="5228"/>
        <item x="9394"/>
        <item x="9599"/>
        <item x="7119"/>
        <item x="9735"/>
        <item x="2750"/>
        <item x="167"/>
        <item x="3150"/>
        <item x="6439"/>
        <item x="5278"/>
        <item x="3038"/>
        <item x="1270"/>
        <item x="3926"/>
        <item x="1992"/>
        <item x="6735"/>
        <item x="2877"/>
        <item x="9806"/>
        <item x="3852"/>
        <item x="8326"/>
        <item x="7234"/>
        <item x="86"/>
        <item x="1724"/>
        <item x="6120"/>
        <item x="9666"/>
        <item x="8955"/>
        <item x="3438"/>
        <item x="519"/>
        <item x="4750"/>
        <item x="4781"/>
        <item x="8839"/>
        <item x="5522"/>
        <item x="892"/>
        <item x="8109"/>
        <item x="6348"/>
        <item x="8703"/>
        <item x="959"/>
        <item x="502"/>
        <item x="6514"/>
        <item x="3007"/>
        <item x="4283"/>
        <item x="9035"/>
        <item x="1627"/>
        <item x="4744"/>
        <item x="8313"/>
        <item x="2041"/>
        <item x="8873"/>
        <item x="5261"/>
        <item x="8465"/>
        <item x="8986"/>
        <item x="9681"/>
        <item x="8594"/>
        <item x="3019"/>
        <item x="9586"/>
        <item x="9087"/>
        <item x="7259"/>
        <item x="1545"/>
        <item x="9607"/>
        <item x="2796"/>
        <item x="8317"/>
        <item x="836"/>
        <item x="2875"/>
        <item x="4298"/>
        <item x="8725"/>
        <item x="8141"/>
        <item x="6408"/>
        <item x="9221"/>
        <item x="5615"/>
        <item x="41"/>
        <item x="1138"/>
        <item x="3687"/>
        <item x="7984"/>
        <item x="7917"/>
        <item x="6117"/>
        <item x="2944"/>
        <item x="6289"/>
        <item x="2427"/>
        <item x="269"/>
        <item x="3332"/>
        <item x="9530"/>
        <item x="5970"/>
        <item x="4396"/>
        <item x="5852"/>
        <item x="582"/>
        <item x="8093"/>
        <item x="9112"/>
        <item x="9781"/>
        <item x="8863"/>
        <item x="18"/>
        <item x="826"/>
        <item x="6359"/>
        <item x="8251"/>
        <item x="391"/>
        <item x="2734"/>
        <item x="1685"/>
        <item x="8575"/>
        <item x="7516"/>
        <item x="1641"/>
        <item x="928"/>
        <item x="8315"/>
        <item x="4899"/>
        <item x="4532"/>
        <item x="4940"/>
        <item x="7587"/>
        <item x="7527"/>
        <item x="571"/>
        <item x="2751"/>
        <item x="5271"/>
        <item x="6050"/>
        <item x="4905"/>
        <item x="6425"/>
        <item x="8488"/>
        <item x="5474"/>
        <item x="2552"/>
        <item x="8607"/>
        <item x="5051"/>
        <item x="5775"/>
        <item x="4222"/>
        <item x="9406"/>
        <item x="3649"/>
        <item x="791"/>
        <item x="3366"/>
        <item x="8236"/>
        <item x="9037"/>
        <item x="6096"/>
        <item x="7097"/>
        <item x="8870"/>
        <item x="568"/>
        <item x="5462"/>
        <item x="311"/>
        <item x="7258"/>
        <item x="1076"/>
        <item x="4466"/>
        <item x="5285"/>
        <item x="2738"/>
        <item x="9835"/>
        <item x="4410"/>
        <item x="7341"/>
        <item x="9750"/>
        <item x="4835"/>
        <item x="4311"/>
        <item x="4778"/>
        <item x="4661"/>
        <item x="5664"/>
        <item x="4419"/>
        <item x="793"/>
        <item x="3597"/>
        <item x="5158"/>
        <item x="8078"/>
        <item x="9647"/>
        <item x="7646"/>
        <item x="459"/>
        <item x="2259"/>
        <item x="7174"/>
        <item x="7091"/>
        <item x="7380"/>
        <item x="2300"/>
        <item x="2086"/>
        <item x="6330"/>
        <item x="8239"/>
        <item x="4660"/>
        <item x="420"/>
        <item x="4065"/>
        <item x="9742"/>
        <item x="6026"/>
        <item x="9022"/>
        <item x="2861"/>
        <item x="8381"/>
        <item x="187"/>
        <item x="4489"/>
        <item x="2356"/>
        <item x="8811"/>
        <item x="2620"/>
        <item x="4465"/>
        <item x="1435"/>
        <item x="6509"/>
        <item x="5621"/>
        <item x="3853"/>
        <item x="1914"/>
        <item x="3840"/>
        <item x="9613"/>
        <item x="2350"/>
        <item x="2602"/>
        <item x="6273"/>
        <item x="4379"/>
        <item x="8687"/>
        <item x="664"/>
        <item x="4788"/>
        <item x="8065"/>
        <item x="7559"/>
        <item x="780"/>
        <item x="1245"/>
        <item x="505"/>
        <item x="3256"/>
        <item x="6276"/>
        <item x="9482"/>
        <item x="1841"/>
        <item x="7112"/>
        <item x="1088"/>
        <item x="4401"/>
        <item x="9777"/>
        <item x="9534"/>
        <item x="806"/>
        <item x="411"/>
        <item x="6947"/>
        <item x="6744"/>
        <item x="1552"/>
        <item x="274"/>
        <item x="7679"/>
        <item x="4387"/>
        <item x="7117"/>
        <item x="5955"/>
        <item x="9626"/>
        <item x="8147"/>
        <item x="8094"/>
        <item x="7411"/>
        <item x="7382"/>
        <item x="5198"/>
        <item x="2455"/>
        <item x="4682"/>
        <item x="5089"/>
        <item x="2873"/>
        <item x="8611"/>
        <item x="2349"/>
        <item x="268"/>
        <item x="9053"/>
        <item x="1674"/>
        <item x="3939"/>
        <item x="4292"/>
        <item x="512"/>
        <item x="4879"/>
        <item x="8438"/>
        <item x="2215"/>
        <item x="4736"/>
        <item x="3676"/>
        <item x="6772"/>
        <item x="5706"/>
        <item x="5361"/>
        <item x="8108"/>
        <item x="1521"/>
        <item x="5727"/>
        <item x="9733"/>
        <item x="9824"/>
        <item x="1187"/>
        <item x="461"/>
        <item x="5772"/>
        <item x="6466"/>
        <item x="4170"/>
        <item x="6710"/>
        <item x="2995"/>
        <item x="7449"/>
        <item x="8802"/>
        <item x="5099"/>
        <item x="8534"/>
        <item x="8072"/>
        <item x="9141"/>
        <item x="1440"/>
        <item x="4862"/>
        <item x="5701"/>
        <item x="9414"/>
        <item x="6187"/>
        <item x="6886"/>
        <item x="7372"/>
        <item x="7016"/>
        <item x="5422"/>
        <item x="355"/>
        <item x="2471"/>
        <item x="5899"/>
        <item x="2408"/>
        <item x="6507"/>
        <item x="919"/>
        <item x="7214"/>
        <item x="3633"/>
        <item x="8537"/>
        <item x="4837"/>
        <item x="5162"/>
        <item x="3059"/>
        <item x="2514"/>
        <item x="5168"/>
        <item x="856"/>
        <item x="4404"/>
        <item x="8798"/>
        <item x="6144"/>
        <item x="9633"/>
        <item x="9670"/>
        <item x="319"/>
        <item x="3818"/>
        <item x="7649"/>
        <item x="8593"/>
        <item x="6889"/>
        <item x="2804"/>
        <item x="9305"/>
        <item x="7650"/>
        <item x="3692"/>
        <item x="4629"/>
        <item x="9268"/>
        <item x="9623"/>
        <item x="3491"/>
        <item x="8550"/>
        <item x="8553"/>
        <item x="9528"/>
        <item x="8463"/>
        <item x="798"/>
        <item x="2317"/>
        <item x="9260"/>
        <item x="9931"/>
        <item x="7607"/>
        <item x="8618"/>
        <item x="3703"/>
        <item x="2953"/>
        <item x="5967"/>
        <item x="7844"/>
        <item x="4084"/>
        <item x="2596"/>
        <item x="8531"/>
        <item x="4755"/>
        <item x="7131"/>
        <item x="8490"/>
        <item x="3541"/>
        <item x="4998"/>
        <item x="9381"/>
        <item x="7192"/>
        <item x="8632"/>
        <item x="4327"/>
        <item x="9765"/>
        <item x="8303"/>
        <item x="9383"/>
        <item x="8907"/>
        <item x="8332"/>
        <item x="1043"/>
        <item x="5918"/>
        <item x="9491"/>
        <item x="7608"/>
        <item x="7980"/>
        <item x="4579"/>
        <item x="422"/>
        <item x="4103"/>
        <item x="4388"/>
        <item x="2648"/>
        <item x="5269"/>
        <item x="1638"/>
        <item x="7392"/>
        <item x="6909"/>
        <item x="4068"/>
        <item x="6637"/>
        <item x="5372"/>
        <item x="3459"/>
        <item x="6216"/>
        <item x="4105"/>
        <item x="2831"/>
        <item x="218"/>
        <item x="7432"/>
        <item x="991"/>
        <item x="9167"/>
        <item x="1801"/>
        <item x="2111"/>
        <item x="833"/>
        <item x="8790"/>
        <item x="8246"/>
        <item x="4017"/>
        <item x="5776"/>
        <item x="9469"/>
        <item x="6948"/>
        <item x="1058"/>
        <item x="350"/>
        <item x="8707"/>
        <item x="6196"/>
        <item x="6894"/>
        <item x="2249"/>
        <item x="1422"/>
        <item x="5277"/>
        <item x="4575"/>
        <item x="3417"/>
        <item x="3530"/>
        <item x="2059"/>
        <item x="9047"/>
        <item x="5510"/>
        <item x="3752"/>
        <item x="4286"/>
        <item x="5624"/>
        <item x="3663"/>
        <item x="539"/>
        <item x="8960"/>
        <item x="4015"/>
        <item x="2093"/>
        <item x="2629"/>
        <item x="7552"/>
        <item x="8868"/>
        <item x="1277"/>
        <item x="3771"/>
        <item x="7201"/>
        <item x="4828"/>
        <item x="79"/>
        <item x="7105"/>
        <item x="388"/>
        <item x="3500"/>
        <item x="5601"/>
        <item x="1698"/>
        <item x="9577"/>
        <item x="5670"/>
        <item x="9757"/>
        <item x="2125"/>
        <item x="1214"/>
        <item x="3102"/>
        <item x="850"/>
        <item x="7018"/>
        <item x="6649"/>
        <item x="4626"/>
        <item x="1831"/>
        <item x="2933"/>
        <item x="4807"/>
        <item x="8132"/>
        <item x="6181"/>
        <item x="4049"/>
        <item x="6060"/>
        <item x="5981"/>
        <item x="368"/>
        <item x="370"/>
        <item x="8256"/>
        <item x="1181"/>
        <item x="2048"/>
        <item x="3948"/>
        <item x="1937"/>
        <item x="3898"/>
        <item x="5268"/>
        <item x="6588"/>
        <item x="1621"/>
        <item x="3461"/>
        <item x="2069"/>
        <item x="9409"/>
        <item x="3834"/>
        <item x="77"/>
        <item x="1983"/>
        <item x="2276"/>
        <item x="5922"/>
        <item x="7250"/>
        <item x="8754"/>
        <item x="3251"/>
        <item x="7497"/>
        <item x="4803"/>
        <item x="9256"/>
        <item x="5109"/>
        <item x="1407"/>
        <item x="5540"/>
        <item x="1502"/>
        <item x="4447"/>
        <item x="8227"/>
        <item x="1339"/>
        <item x="608"/>
        <item x="1323"/>
        <item x="2261"/>
        <item x="1794"/>
        <item x="3789"/>
        <item x="3106"/>
        <item x="748"/>
        <item x="9461"/>
        <item x="5494"/>
        <item x="1580"/>
        <item x="2641"/>
        <item x="2428"/>
        <item x="9686"/>
        <item x="5604"/>
        <item x="7317"/>
        <item x="6478"/>
        <item x="3011"/>
        <item x="3154"/>
        <item x="656"/>
        <item x="4364"/>
        <item x="756"/>
        <item x="3335"/>
        <item x="8610"/>
        <item x="4254"/>
        <item x="4757"/>
        <item x="1386"/>
        <item x="372"/>
        <item x="3440"/>
        <item x="6864"/>
        <item x="5282"/>
        <item x="4197"/>
        <item x="3644"/>
        <item x="8965"/>
        <item x="6053"/>
        <item x="5232"/>
        <item x="4668"/>
        <item x="2566"/>
        <item x="5482"/>
        <item x="5319"/>
        <item x="1296"/>
        <item x="1098"/>
        <item x="1377"/>
        <item x="1463"/>
        <item x="2149"/>
        <item x="6209"/>
        <item x="716"/>
        <item x="7190"/>
        <item x="7001"/>
        <item x="1196"/>
        <item x="4677"/>
        <item x="2189"/>
        <item x="3695"/>
        <item x="6451"/>
        <item x="3742"/>
        <item x="1570"/>
        <item x="2983"/>
        <item x="6858"/>
        <item x="6935"/>
        <item x="2038"/>
        <item x="4556"/>
        <item x="1162"/>
        <item x="8926"/>
        <item x="6349"/>
        <item x="3927"/>
        <item x="71"/>
        <item x="4790"/>
        <item x="1709"/>
        <item x="3704"/>
        <item x="5929"/>
        <item x="1284"/>
        <item x="2482"/>
        <item x="2503"/>
        <item x="2508"/>
        <item x="4275"/>
        <item x="980"/>
        <item x="1643"/>
        <item x="2450"/>
        <item x="7738"/>
        <item x="5359"/>
        <item x="737"/>
        <item x="4400"/>
        <item x="8066"/>
        <item x="7639"/>
        <item x="3315"/>
        <item x="1137"/>
        <item x="8283"/>
        <item x="6911"/>
        <item x="1009"/>
        <item x="3179"/>
        <item x="9525"/>
        <item x="3346"/>
        <item x="6500"/>
        <item x="2012"/>
        <item x="3513"/>
        <item x="4248"/>
        <item x="384"/>
        <item x="266"/>
        <item x="6881"/>
        <item x="3699"/>
        <item x="73"/>
        <item x="9051"/>
        <item x="7795"/>
        <item x="137"/>
        <item x="1539"/>
        <item x="5091"/>
        <item x="3627"/>
        <item x="4264"/>
        <item x="9698"/>
        <item x="8913"/>
        <item x="8643"/>
        <item x="5566"/>
        <item x="5478"/>
        <item x="8528"/>
        <item x="2691"/>
        <item x="1928"/>
        <item x="3587"/>
        <item x="1596"/>
        <item x="3833"/>
        <item x="2682"/>
        <item x="7591"/>
        <item x="1498"/>
        <item x="6006"/>
        <item x="9720"/>
        <item x="5872"/>
        <item x="4965"/>
        <item x="9790"/>
        <item x="7381"/>
        <item x="1106"/>
        <item x="8760"/>
        <item x="8183"/>
        <item x="3416"/>
        <item x="8728"/>
        <item x="2797"/>
        <item x="1591"/>
        <item x="7415"/>
        <item x="9800"/>
        <item x="5197"/>
        <item x="5061"/>
        <item x="8602"/>
        <item x="8993"/>
        <item x="7967"/>
        <item x="8173"/>
        <item x="5971"/>
        <item x="5125"/>
        <item x="9604"/>
        <item x="1249"/>
        <item x="6535"/>
        <item x="3379"/>
        <item x="8110"/>
        <item x="6332"/>
        <item x="2519"/>
        <item x="9198"/>
        <item x="743"/>
        <item x="9726"/>
        <item x="501"/>
        <item x="1538"/>
        <item x="5928"/>
        <item x="3220"/>
        <item x="6193"/>
        <item x="2938"/>
        <item x="8123"/>
        <item x="9697"/>
        <item x="6485"/>
        <item x="6494"/>
        <item x="2931"/>
        <item x="1424"/>
        <item x="8973"/>
        <item x="6215"/>
        <item x="8217"/>
        <item x="5803"/>
        <item x="1439"/>
        <item x="5237"/>
        <item x="3227"/>
        <item x="2906"/>
        <item x="6100"/>
        <item x="8576"/>
        <item x="106"/>
        <item x="1042"/>
        <item x="3764"/>
        <item x="4439"/>
        <item x="4701"/>
        <item x="4484"/>
        <item x="6790"/>
        <item x="2872"/>
        <item x="7147"/>
        <item x="1631"/>
        <item x="4637"/>
        <item x="4924"/>
        <item x="8399"/>
        <item x="2054"/>
        <item x="8209"/>
        <item x="9143"/>
        <item x="9874"/>
        <item x="8605"/>
        <item x="2524"/>
        <item x="1527"/>
        <item x="3548"/>
        <item x="3690"/>
        <item x="7477"/>
        <item x="7534"/>
        <item x="2460"/>
        <item x="1629"/>
        <item x="8891"/>
        <item x="6839"/>
        <item x="4636"/>
        <item x="8609"/>
        <item x="9672"/>
        <item x="7242"/>
        <item x="997"/>
        <item x="9350"/>
        <item x="3526"/>
        <item x="9407"/>
        <item x="8194"/>
        <item x="5163"/>
        <item x="9856"/>
        <item x="4322"/>
        <item x="953"/>
        <item x="5022"/>
        <item x="7141"/>
        <item x="3338"/>
        <item x="8428"/>
        <item x="3452"/>
        <item x="2963"/>
        <item x="3678"/>
        <item x="9273"/>
        <item x="3949"/>
        <item x="2643"/>
        <item x="5528"/>
        <item x="975"/>
        <item x="1677"/>
        <item x="4513"/>
        <item x="1436"/>
        <item x="9879"/>
        <item x="2078"/>
        <item x="828"/>
        <item x="4746"/>
        <item x="8739"/>
        <item x="2574"/>
        <item x="6700"/>
        <item x="7977"/>
        <item x="1885"/>
        <item x="9876"/>
        <item x="3279"/>
        <item x="9426"/>
        <item x="6136"/>
        <item x="5754"/>
        <item x="8720"/>
        <item x="3893"/>
        <item x="6666"/>
        <item x="5177"/>
        <item x="9663"/>
        <item x="9688"/>
        <item x="7822"/>
        <item x="6077"/>
        <item x="4318"/>
        <item x="5996"/>
        <item x="5105"/>
        <item x="1618"/>
        <item x="5119"/>
        <item x="4708"/>
        <item x="7237"/>
        <item x="5156"/>
        <item x="2134"/>
        <item x="1367"/>
        <item x="3448"/>
        <item x="9074"/>
        <item x="4955"/>
        <item x="351"/>
        <item x="4987"/>
        <item x="1611"/>
        <item x="4773"/>
        <item x="508"/>
        <item x="4232"/>
        <item x="5015"/>
        <item x="7599"/>
        <item x="6654"/>
        <item x="6714"/>
        <item x="1727"/>
        <item x="4563"/>
        <item x="8946"/>
        <item x="2871"/>
        <item x="6857"/>
        <item x="6321"/>
        <item x="5571"/>
        <item x="1175"/>
        <item x="9442"/>
        <item x="3324"/>
        <item x="1711"/>
        <item x="6226"/>
        <item x="3395"/>
        <item x="9429"/>
        <item x="7828"/>
        <item x="7262"/>
        <item x="6229"/>
        <item x="5942"/>
        <item x="7391"/>
        <item x="5389"/>
        <item x="6418"/>
        <item x="9002"/>
        <item x="8053"/>
        <item x="6020"/>
        <item x="1793"/>
        <item x="9916"/>
        <item x="8151"/>
        <item x="8769"/>
        <item x="8278"/>
        <item x="3403"/>
        <item x="1603"/>
        <item x="5837"/>
        <item x="6344"/>
        <item x="9450"/>
        <item x="1379"/>
        <item x="1630"/>
        <item x="4183"/>
        <item x="717"/>
        <item x="5609"/>
        <item x="7673"/>
        <item x="5306"/>
        <item x="5321"/>
        <item x="3212"/>
        <item x="6859"/>
        <item x="3604"/>
        <item x="1358"/>
        <item x="7434"/>
        <item x="3985"/>
        <item x="9576"/>
        <item x="2218"/>
        <item x="3295"/>
        <item x="2121"/>
        <item x="3721"/>
        <item x="200"/>
        <item x="4402"/>
        <item x="4812"/>
        <item x="5141"/>
        <item x="1383"/>
        <item x="3456"/>
        <item x="3561"/>
        <item x="7003"/>
        <item x="1600"/>
        <item x="2260"/>
        <item x="8037"/>
        <item x="4003"/>
        <item x="9541"/>
        <item x="1066"/>
        <item x="8803"/>
        <item x="5274"/>
        <item x="769"/>
        <item x="8126"/>
        <item x="5175"/>
        <item x="468"/>
        <item x="6503"/>
        <item x="8103"/>
        <item x="6662"/>
        <item x="9387"/>
        <item x="400"/>
        <item x="7579"/>
        <item x="6404"/>
        <item x="8137"/>
        <item x="7465"/>
        <item x="9650"/>
        <item x="6219"/>
        <item x="8253"/>
        <item x="7464"/>
        <item x="3661"/>
        <item x="9065"/>
        <item x="2242"/>
        <item x="1561"/>
        <item x="2523"/>
        <item x="1039"/>
        <item x="9433"/>
        <item x="7716"/>
        <item x="9873"/>
        <item x="9844"/>
        <item x="9322"/>
        <item x="7396"/>
        <item x="5789"/>
        <item x="6099"/>
        <item x="7825"/>
        <item x="125"/>
        <item x="4678"/>
        <item x="8102"/>
        <item x="8655"/>
        <item x="9279"/>
        <item x="5088"/>
        <item x="708"/>
        <item x="6262"/>
        <item x="4985"/>
        <item x="718"/>
        <item x="3851"/>
        <item x="1569"/>
        <item x="7818"/>
        <item x="9859"/>
        <item x="7163"/>
        <item x="1886"/>
        <item x="4478"/>
        <item x="7309"/>
        <item x="8436"/>
        <item x="9821"/>
        <item x="8686"/>
        <item x="1778"/>
        <item x="6956"/>
        <item x="8608"/>
        <item x="3165"/>
        <item x="9865"/>
        <item x="660"/>
        <item x="7911"/>
        <item x="5253"/>
        <item x="7885"/>
        <item x="3922"/>
        <item x="3188"/>
        <item x="1848"/>
        <item x="5696"/>
        <item x="9566"/>
        <item x="5201"/>
        <item x="3040"/>
        <item x="310"/>
        <item x="1892"/>
        <item x="5807"/>
        <item x="7623"/>
        <item x="9089"/>
        <item x="6978"/>
        <item x="6512"/>
        <item x="4814"/>
        <item x="1416"/>
        <item x="9455"/>
        <item x="9460"/>
        <item x="4490"/>
        <item x="4623"/>
        <item x="9664"/>
        <item x="5606"/>
        <item x="8306"/>
        <item x="6865"/>
        <item x="5920"/>
        <item x="9016"/>
        <item x="8805"/>
        <item x="9251"/>
        <item x="2752"/>
        <item x="9360"/>
        <item x="4818"/>
        <item x="9869"/>
        <item x="1764"/>
        <item x="3551"/>
        <item x="1074"/>
        <item x="9396"/>
        <item x="1476"/>
        <item x="8327"/>
        <item x="123"/>
        <item x="871"/>
        <item x="2120"/>
        <item x="6341"/>
        <item x="9327"/>
        <item x="9029"/>
        <item x="9064"/>
        <item x="1378"/>
        <item x="477"/>
        <item x="880"/>
        <item x="6457"/>
        <item x="4262"/>
        <item x="4861"/>
        <item x="4665"/>
        <item x="592"/>
        <item x="7942"/>
        <item x="7792"/>
        <item x="7520"/>
        <item x="5923"/>
        <item x="7807"/>
        <item x="3495"/>
        <item x="8716"/>
        <item x="179"/>
        <item x="9982"/>
        <item x="9550"/>
        <item x="2882"/>
        <item x="6723"/>
        <item x="787"/>
        <item x="3242"/>
        <item x="7267"/>
        <item x="7762"/>
        <item x="6625"/>
        <item x="4567"/>
        <item x="9261"/>
        <item x="9984"/>
        <item x="4067"/>
        <item x="202"/>
        <item x="231"/>
        <item x="6644"/>
        <item x="1915"/>
        <item x="9257"/>
        <item x="4356"/>
        <item x="1419"/>
        <item x="6971"/>
        <item x="2994"/>
        <item x="7416"/>
        <item x="4756"/>
        <item x="1585"/>
        <item x="738"/>
        <item x="1461"/>
        <item x="7713"/>
        <item x="6435"/>
        <item x="2301"/>
        <item x="9171"/>
        <item x="8719"/>
        <item x="7670"/>
        <item x="2325"/>
        <item x="293"/>
        <item x="2540"/>
        <item x="1748"/>
        <item x="679"/>
        <item x="5834"/>
        <item x="9274"/>
        <item x="4752"/>
        <item x="8786"/>
        <item x="1832"/>
        <item x="132"/>
        <item x="5563"/>
        <item x="1103"/>
        <item x="2558"/>
        <item x="908"/>
        <item x="6834"/>
        <item x="9752"/>
        <item x="2383"/>
        <item x="9345"/>
        <item x="7834"/>
        <item x="4745"/>
        <item x="6190"/>
        <item x="6472"/>
        <item x="1798"/>
        <item x="9292"/>
        <item x="4383"/>
        <item x="8022"/>
        <item x="4141"/>
        <item x="3138"/>
        <item x="6758"/>
        <item x="8917"/>
        <item x="510"/>
        <item x="3349"/>
        <item x="6199"/>
        <item x="7211"/>
        <item x="2462"/>
        <item x="5903"/>
        <item x="6984"/>
        <item x="8698"/>
        <item x="9085"/>
        <item x="1707"/>
        <item x="5221"/>
        <item x="3339"/>
        <item x="2008"/>
        <item x="3347"/>
        <item x="2973"/>
        <item x="5276"/>
        <item x="8420"/>
        <item x="4245"/>
        <item x="3958"/>
        <item x="9123"/>
        <item x="8759"/>
        <item x="1327"/>
        <item x="6011"/>
        <item x="5823"/>
        <item x="4134"/>
        <item x="3348"/>
        <item x="6601"/>
        <item x="7647"/>
        <item x="5584"/>
        <item x="3078"/>
        <item x="7975"/>
        <item x="4184"/>
        <item x="7305"/>
        <item x="6921"/>
        <item x="8386"/>
        <item x="8176"/>
        <item x="8849"/>
        <item x="9248"/>
        <item x="2562"/>
        <item x="1067"/>
        <item x="2805"/>
        <item x="5959"/>
        <item x="8601"/>
        <item x="6476"/>
        <item x="665"/>
        <item x="4764"/>
        <item x="940"/>
        <item x="5569"/>
        <item x="3947"/>
        <item x="6942"/>
        <item x="7898"/>
        <item x="2528"/>
        <item x="5730"/>
        <item x="7291"/>
        <item x="2410"/>
        <item x="5003"/>
        <item x="6033"/>
        <item x="7221"/>
        <item x="3201"/>
        <item x="5726"/>
        <item x="7662"/>
        <item x="6334"/>
        <item x="546"/>
        <item x="188"/>
        <item x="4165"/>
        <item x="6634"/>
        <item x="628"/>
        <item x="2230"/>
        <item x="5002"/>
        <item x="2741"/>
        <item x="3241"/>
        <item x="2730"/>
        <item x="4993"/>
        <item x="6860"/>
        <item x="3907"/>
        <item x="3131"/>
        <item x="194"/>
        <item x="3870"/>
        <item x="1108"/>
        <item x="6394"/>
        <item x="7226"/>
        <item x="2959"/>
        <item x="7536"/>
        <item x="6267"/>
        <item x="3667"/>
        <item x="2696"/>
        <item x="8872"/>
        <item x="8606"/>
        <item x="784"/>
        <item x="2820"/>
        <item x="4124"/>
        <item x="3538"/>
        <item x="736"/>
        <item x="115"/>
        <item x="4306"/>
        <item x="6"/>
        <item x="7157"/>
        <item x="3652"/>
        <item x="4070"/>
        <item x="1149"/>
        <item x="7140"/>
        <item x="2195"/>
        <item x="302"/>
        <item x="3981"/>
        <item x="8857"/>
        <item x="5428"/>
        <item x="5288"/>
        <item x="5473"/>
        <item x="1369"/>
        <item x="9352"/>
        <item x="5183"/>
        <item x="692"/>
        <item x="2278"/>
        <item x="8507"/>
        <item x="2722"/>
        <item x="8369"/>
        <item x="7636"/>
        <item x="9652"/>
        <item x="8758"/>
        <item x="3636"/>
        <item x="5005"/>
        <item x="572"/>
        <item x="630"/>
        <item x="8737"/>
        <item x="5349"/>
        <item x="5889"/>
        <item x="4649"/>
        <item x="7840"/>
        <item x="9308"/>
        <item x="6738"/>
        <item x="670"/>
        <item x="4793"/>
        <item x="4528"/>
        <item x="1797"/>
        <item x="3296"/>
        <item x="7981"/>
        <item x="237"/>
        <item x="9024"/>
        <item x="2920"/>
        <item x="8666"/>
        <item x="7809"/>
        <item x="1000"/>
        <item x="5825"/>
        <item x="3890"/>
        <item x="238"/>
        <item x="707"/>
        <item x="4115"/>
        <item x="5283"/>
        <item x="2544"/>
        <item x="6621"/>
        <item x="1751"/>
        <item x="7143"/>
        <item x="5988"/>
        <item x="7545"/>
        <item x="601"/>
        <item x="7772"/>
        <item x="2512"/>
        <item x="1475"/>
        <item x="1862"/>
        <item x="4640"/>
        <item x="2459"/>
        <item x="7611"/>
        <item x="1633"/>
        <item x="7598"/>
        <item x="6037"/>
        <item x="7139"/>
        <item x="3380"/>
        <item x="2811"/>
        <item x="6041"/>
        <item x="7089"/>
        <item x="2152"/>
        <item x="4188"/>
        <item x="887"/>
        <item x="5751"/>
        <item x="5172"/>
        <item x="7760"/>
        <item x="5625"/>
        <item x="1554"/>
        <item x="5697"/>
        <item x="5059"/>
        <item x="3412"/>
        <item x="2587"/>
        <item x="6221"/>
        <item x="2778"/>
        <item x="6590"/>
        <item x="3816"/>
        <item x="3290"/>
        <item x="8344"/>
        <item x="4498"/>
        <item x="2516"/>
        <item x="7933"/>
        <item x="4851"/>
        <item x="6949"/>
        <item x="48"/>
        <item x="1143"/>
        <item x="9741"/>
        <item x="5523"/>
        <item x="1227"/>
        <item x="5873"/>
        <item x="7549"/>
        <item x="6261"/>
        <item x="3592"/>
        <item x="5739"/>
        <item x="1133"/>
        <item x="421"/>
        <item x="1018"/>
        <item x="7918"/>
        <item x="7111"/>
        <item x="4417"/>
        <item x="9060"/>
        <item x="9495"/>
        <item x="1178"/>
        <item x="2272"/>
        <item x="255"/>
        <item x="6652"/>
        <item x="1353"/>
        <item x="5712"/>
        <item x="8727"/>
        <item x="1605"/>
        <item x="5332"/>
        <item x="1898"/>
        <item x="6873"/>
        <item x="3180"/>
        <item x="1057"/>
        <item x="6613"/>
        <item x="8717"/>
        <item x="8396"/>
        <item x="9328"/>
        <item x="8291"/>
        <item x="1211"/>
        <item x="1607"/>
        <item x="3285"/>
        <item x="7788"/>
        <item x="1953"/>
        <item x="544"/>
        <item x="9113"/>
        <item x="5226"/>
        <item x="5401"/>
        <item x="5982"/>
        <item x="6554"/>
        <item x="1172"/>
        <item x="6828"/>
        <item x="228"/>
        <item x="5328"/>
        <item x="8015"/>
        <item x="3357"/>
        <item x="3160"/>
        <item x="5557"/>
        <item x="1828"/>
        <item x="7940"/>
        <item x="6066"/>
        <item x="417"/>
        <item x="5885"/>
        <item x="9441"/>
        <item x="6156"/>
        <item x="1250"/>
        <item x="9978"/>
        <item x="8234"/>
        <item x="6574"/>
        <item x="4144"/>
        <item x="9951"/>
        <item x="861"/>
        <item x="1818"/>
        <item x="6786"/>
        <item x="6432"/>
        <item x="9430"/>
        <item x="6756"/>
        <item x="9949"/>
        <item x="285"/>
        <item x="3382"/>
        <item x="7590"/>
        <item x="456"/>
        <item x="8320"/>
        <item x="7251"/>
        <item x="1182"/>
        <item x="4518"/>
        <item x="5705"/>
        <item x="3757"/>
        <item x="3166"/>
        <item x="3215"/>
        <item x="7901"/>
        <item x="4172"/>
        <item x="5504"/>
        <item x="2631"/>
        <item x="64"/>
        <item x="406"/>
        <item x="7816"/>
        <item x="3657"/>
        <item x="8172"/>
        <item x="9349"/>
        <item x="4111"/>
        <item x="5901"/>
        <item x="4885"/>
        <item x="4643"/>
        <item x="7301"/>
        <item x="8035"/>
        <item x="9651"/>
        <item x="6040"/>
        <item x="214"/>
        <item x="8466"/>
        <item x="9398"/>
        <item x="4653"/>
        <item x="4689"/>
        <item x="5945"/>
        <item x="9038"/>
        <item x="2505"/>
        <item x="7308"/>
        <item x="8263"/>
        <item x="2618"/>
        <item x="933"/>
        <item x="686"/>
        <item x="7029"/>
        <item x="3316"/>
        <item x="1375"/>
        <item x="7660"/>
        <item x="3378"/>
        <item x="3190"/>
        <item x="3783"/>
        <item x="7957"/>
        <item x="7409"/>
        <item x="63"/>
        <item x="4749"/>
        <item x="309"/>
        <item x="2686"/>
        <item x="8357"/>
        <item x="37"/>
        <item x="2992"/>
        <item x="8501"/>
        <item x="7835"/>
        <item x="1708"/>
        <item x="4126"/>
        <item x="7376"/>
        <item x="759"/>
        <item x="2099"/>
        <item x="6403"/>
        <item x="5391"/>
        <item x="8063"/>
        <item x="1689"/>
        <item x="3291"/>
        <item x="8367"/>
        <item x="8699"/>
        <item x="7773"/>
        <item x="5111"/>
        <item x="9486"/>
        <item x="9500"/>
        <item x="7992"/>
        <item x="2964"/>
        <item x="8746"/>
        <item x="8336"/>
        <item x="9157"/>
        <item x="2284"/>
        <item x="2555"/>
        <item x="1768"/>
        <item x="9637"/>
        <item x="6682"/>
        <item x="5666"/>
        <item x="863"/>
        <item x="3749"/>
        <item x="4151"/>
        <item x="1956"/>
        <item x="1948"/>
        <item x="1657"/>
        <item x="3462"/>
        <item x="6610"/>
        <item x="5964"/>
        <item x="3487"/>
        <item x="4527"/>
        <item x="4938"/>
        <item x="7172"/>
        <item x="9965"/>
        <item x="5746"/>
        <item x="8049"/>
        <item x="517"/>
        <item x="820"/>
        <item x="7584"/>
        <item x="5139"/>
        <item x="6479"/>
        <item x="5987"/>
        <item x="7366"/>
        <item x="4808"/>
        <item x="4664"/>
        <item x="9086"/>
        <item x="363"/>
        <item x="5217"/>
        <item x="2416"/>
        <item x="3856"/>
        <item x="4984"/>
        <item x="804"/>
        <item x="5773"/>
        <item x="2273"/>
        <item x="1857"/>
        <item x="9572"/>
        <item x="9801"/>
        <item x="1779"/>
        <item x="1996"/>
        <item x="6061"/>
        <item x="9014"/>
        <item x="5940"/>
        <item x="1979"/>
        <item x="2539"/>
        <item x="4358"/>
        <item x="9799"/>
        <item x="8270"/>
        <item x="8740"/>
        <item x="8743"/>
        <item x="4519"/>
        <item x="5585"/>
        <item x="7922"/>
        <item x="3252"/>
        <item x="2926"/>
        <item x="8814"/>
        <item x="7217"/>
        <item x="9878"/>
        <item x="7893"/>
        <item x="7805"/>
        <item x="1150"/>
        <item x="3738"/>
        <item x="3247"/>
        <item x="1667"/>
        <item x="782"/>
        <item x="6607"/>
        <item x="36"/>
        <item x="3961"/>
        <item x="9680"/>
        <item x="7886"/>
        <item x="9793"/>
        <item x="9304"/>
        <item x="8565"/>
        <item x="2789"/>
        <item x="1973"/>
        <item x="6963"/>
        <item x="4362"/>
        <item x="8216"/>
        <item x="8742"/>
        <item x="1964"/>
        <item x="2126"/>
        <item x="9471"/>
        <item x="7205"/>
        <item x="6748"/>
        <item x="4699"/>
        <item x="1731"/>
        <item x="6107"/>
        <item x="6256"/>
        <item x="1910"/>
        <item x="4634"/>
        <item x="3527"/>
        <item x="9987"/>
        <item x="5853"/>
        <item x="1005"/>
        <item x="4044"/>
        <item x="1293"/>
        <item x="6397"/>
        <item x="122"/>
        <item x="9052"/>
        <item x="2399"/>
        <item x="8890"/>
        <item x="5719"/>
        <item x="6653"/>
        <item x="9968"/>
        <item x="6004"/>
        <item x="6568"/>
        <item x="3990"/>
        <item x="1335"/>
        <item x="6043"/>
        <item x="3463"/>
        <item x="6248"/>
        <item x="8238"/>
        <item x="3193"/>
        <item x="4326"/>
        <item x="8387"/>
        <item x="8923"/>
        <item x="2398"/>
        <item x="9033"/>
        <item x="395"/>
        <item x="2839"/>
        <item x="8661"/>
        <item x="7694"/>
        <item x="9118"/>
        <item x="1769"/>
        <item x="5709"/>
        <item x="1887"/>
        <item x="5180"/>
        <item x="1530"/>
        <item x="325"/>
        <item x="5614"/>
        <item x="2470"/>
        <item x="4434"/>
        <item x="2794"/>
        <item x="6406"/>
        <item x="4128"/>
        <item x="1357"/>
        <item x="7169"/>
        <item x="4918"/>
        <item x="5738"/>
        <item x="9444"/>
        <item x="331"/>
        <item x="6794"/>
        <item x="6159"/>
        <item x="4206"/>
        <item x="6926"/>
        <item x="2073"/>
        <item x="9079"/>
        <item x="7050"/>
        <item x="2162"/>
        <item x="2581"/>
        <item x="1693"/>
        <item x="1219"/>
        <item x="6695"/>
        <item x="7359"/>
        <item x="1916"/>
        <item x="667"/>
        <item x="9423"/>
        <item x="2570"/>
        <item x="8051"/>
        <item x="3681"/>
        <item x="482"/>
        <item x="9376"/>
        <item x="7191"/>
        <item x="5932"/>
        <item x="5195"/>
        <item x="2529"/>
        <item x="4233"/>
        <item x="1572"/>
        <item x="20"/>
        <item x="9347"/>
        <item x="8694"/>
        <item x="6543"/>
        <item x="2757"/>
        <item x="8690"/>
        <item x="60"/>
        <item x="5024"/>
        <item x="3004"/>
        <item x="8486"/>
        <item x="4278"/>
        <item x="5900"/>
        <item x="7907"/>
        <item x="9871"/>
        <item x="4029"/>
        <item x="9660"/>
        <item x="645"/>
        <item x="7808"/>
        <item x="2684"/>
        <item x="68"/>
        <item x="9499"/>
        <item x="1810"/>
        <item x="3845"/>
        <item x="8075"/>
        <item x="3849"/>
        <item x="2116"/>
        <item x="9378"/>
        <item x="7672"/>
        <item x="7654"/>
        <item x="1194"/>
        <item x="6985"/>
        <item x="8014"/>
        <item x="8976"/>
        <item x="9485"/>
        <item x="6641"/>
        <item x="4871"/>
        <item x="3089"/>
        <item x="2441"/>
        <item x="9810"/>
        <item x="2344"/>
        <item x="831"/>
        <item x="8953"/>
        <item x="5933"/>
        <item x="4796"/>
        <item x="7"/>
        <item x="993"/>
        <item x="2890"/>
        <item x="7719"/>
        <item x="6595"/>
        <item x="4821"/>
        <item x="7061"/>
        <item x="6481"/>
        <item x="2708"/>
        <item x="4412"/>
        <item x="8584"/>
        <item x="4576"/>
        <item x="1376"/>
        <item x="7802"/>
        <item x="8100"/>
        <item x="581"/>
        <item x="1941"/>
        <item x="8024"/>
        <item x="8250"/>
        <item x="8324"/>
        <item x="2418"/>
        <item x="6387"/>
        <item x="5535"/>
        <item x="9100"/>
        <item x="9186"/>
        <item x="9162"/>
        <item x="2235"/>
        <item x="9812"/>
        <item x="4508"/>
        <item x="2942"/>
        <item x="7517"/>
        <item x="1273"/>
        <item x="2768"/>
        <item x="8156"/>
        <item x="7726"/>
        <item x="9767"/>
        <item x="1195"/>
        <item x="6920"/>
        <item x="5552"/>
        <item x="4363"/>
        <item x="5043"/>
        <item x="5219"/>
        <item x="3136"/>
        <item x="3876"/>
        <item x="9135"/>
        <item x="1420"/>
        <item x="939"/>
        <item x="8499"/>
        <item x="9632"/>
        <item x="2171"/>
        <item x="3141"/>
        <item x="2568"/>
        <item x="7864"/>
        <item x="17"/>
        <item x="957"/>
        <item x="9833"/>
        <item x="5977"/>
        <item x="6946"/>
        <item x="2138"/>
        <item x="6523"/>
        <item x="6579"/>
        <item x="1744"/>
        <item x="7866"/>
        <item x="5611"/>
        <item x="5146"/>
        <item x="1069"/>
        <item x="1188"/>
        <item x="7921"/>
        <item x="4075"/>
        <item x="7944"/>
        <item x="2612"/>
        <item x="9130"/>
        <item x="8408"/>
        <item x="6007"/>
        <item x="4516"/>
        <item x="8242"/>
        <item x="1474"/>
        <item x="5018"/>
        <item x="1531"/>
        <item x="5919"/>
        <item x="7966"/>
        <item x="979"/>
        <item x="3835"/>
        <item x="523"/>
        <item x="6778"/>
        <item x="7973"/>
        <item x="8406"/>
        <item x="3210"/>
        <item x="8511"/>
        <item x="8305"/>
        <item x="5500"/>
        <item x="6845"/>
        <item x="4733"/>
        <item x="3363"/>
        <item x="9503"/>
        <item x="9323"/>
        <item x="5339"/>
        <item x="8676"/>
        <item x="5747"/>
        <item x="3483"/>
        <item x="5142"/>
        <item x="3231"/>
        <item x="2405"/>
        <item x="3906"/>
        <item x="6556"/>
        <item x="3711"/>
        <item x="257"/>
        <item x="3343"/>
        <item x="534"/>
        <item x="4740"/>
        <item x="7074"/>
        <item x="129"/>
        <item x="1300"/>
        <item x="2879"/>
        <item x="5229"/>
        <item x="6259"/>
        <item x="4317"/>
        <item x="3580"/>
        <item x="5559"/>
        <item x="7601"/>
        <item x="5767"/>
        <item x="5958"/>
        <item x="1934"/>
        <item x="8793"/>
        <item x="8547"/>
        <item x="7548"/>
        <item x="9956"/>
        <item x="4615"/>
        <item x="8189"/>
        <item x="8008"/>
        <item x="3255"/>
        <item x="6318"/>
        <item x="6398"/>
        <item x="9193"/>
        <item x="43"/>
        <item x="4221"/>
        <item x="8984"/>
        <item x="646"/>
        <item x="5167"/>
        <item x="2277"/>
        <item x="8453"/>
        <item x="6577"/>
        <item x="6732"/>
        <item x="3717"/>
        <item x="9694"/>
        <item x="2721"/>
        <item x="3342"/>
        <item x="6755"/>
        <item x="6596"/>
        <item x="6239"/>
        <item x="8983"/>
        <item x="7320"/>
        <item x="1145"/>
        <item x="4852"/>
        <item x="7771"/>
        <item x="1612"/>
        <item x="4261"/>
        <item x="9078"/>
        <item x="1988"/>
        <item x="8527"/>
        <item x="3974"/>
        <item x="378"/>
        <item x="110"/>
        <item x="8925"/>
        <item x="8529"/>
        <item x="2186"/>
        <item x="8947"/>
        <item x="9703"/>
        <item x="6252"/>
        <item x="584"/>
        <item x="5249"/>
        <item x="8877"/>
        <item x="8124"/>
        <item x="2285"/>
        <item x="5072"/>
        <item x="2322"/>
        <item x="5191"/>
        <item x="6019"/>
        <item x="9355"/>
        <item x="7875"/>
        <item x="8020"/>
        <item x="1571"/>
        <item x="3093"/>
        <item x="6021"/>
        <item x="6913"/>
        <item x="2713"/>
        <item x="7540"/>
        <item x="9883"/>
        <item x="1228"/>
        <item x="7703"/>
        <item x="7000"/>
        <item x="9846"/>
        <item x="3214"/>
        <item x="3302"/>
        <item x="8620"/>
        <item x="7080"/>
        <item x="2496"/>
        <item x="4023"/>
        <item x="298"/>
        <item x="4042"/>
        <item x="9010"/>
        <item x="7701"/>
        <item x="3013"/>
        <item x="807"/>
        <item x="8223"/>
        <item x="2561"/>
        <item x="6433"/>
        <item x="9489"/>
        <item x="3868"/>
        <item x="439"/>
        <item x="140"/>
        <item x="2901"/>
        <item x="7768"/>
        <item x="9819"/>
        <item x="1262"/>
        <item x="3971"/>
        <item x="6405"/>
        <item x="4125"/>
        <item x="1998"/>
        <item x="5891"/>
        <item x="2701"/>
        <item x="7928"/>
        <item x="8243"/>
        <item x="1473"/>
        <item x="5581"/>
        <item x="7633"/>
        <item x="1945"/>
        <item x="3802"/>
        <item x="1970"/>
        <item x="4702"/>
        <item x="9388"/>
        <item x="549"/>
        <item x="1457"/>
        <item x="2830"/>
        <item x="8972"/>
        <item x="3940"/>
        <item x="6675"/>
        <item x="5992"/>
        <item x="4747"/>
        <item x="1268"/>
        <item x="1341"/>
        <item x="527"/>
        <item x="5938"/>
        <item x="4217"/>
        <item x="1969"/>
        <item x="2593"/>
        <item x="8277"/>
        <item x="3191"/>
        <item x="809"/>
        <item x="4063"/>
        <item x="3680"/>
        <item x="6054"/>
        <item x="5653"/>
        <item x="6571"/>
        <item x="9759"/>
        <item x="8526"/>
        <item x="3989"/>
        <item x="5511"/>
        <item x="323"/>
        <item x="7293"/>
        <item x="4135"/>
        <item x="341"/>
        <item x="4631"/>
        <item x="9954"/>
        <item x="7322"/>
        <item x="1217"/>
        <item x="6796"/>
        <item x="4813"/>
        <item x="5453"/>
        <item x="4259"/>
        <item x="521"/>
        <item x="2928"/>
        <item x="515"/>
        <item x="7994"/>
        <item x="588"/>
        <item x="7357"/>
        <item x="9714"/>
        <item x="2022"/>
        <item x="3484"/>
        <item x="1861"/>
        <item x="5896"/>
        <item x="4066"/>
        <item x="7819"/>
        <item x="6468"/>
        <item x="8671"/>
        <item x="6148"/>
        <item x="5804"/>
        <item x="4054"/>
        <item x="8056"/>
        <item x="4826"/>
        <item x="9312"/>
        <item x="6967"/>
        <item x="6308"/>
        <item x="6964"/>
        <item x="2368"/>
        <item x="1159"/>
        <item x="5640"/>
        <item x="6777"/>
        <item x="6171"/>
        <item x="2443"/>
        <item x="6185"/>
        <item x="2185"/>
        <item x="6636"/>
        <item x="4109"/>
        <item x="3409"/>
        <item x="8415"/>
        <item x="9769"/>
        <item x="5639"/>
        <item x="2490"/>
        <item x="2651"/>
        <item x="6628"/>
        <item x="3809"/>
        <item x="4692"/>
        <item x="5280"/>
        <item x="5881"/>
        <item x="1586"/>
        <item x="8705"/>
        <item x="7906"/>
        <item x="869"/>
        <item x="3578"/>
        <item x="1620"/>
        <item x="879"/>
        <item x="1913"/>
        <item x="3208"/>
        <item x="7454"/>
        <item x="6604"/>
        <item x="5127"/>
        <item x="2932"/>
        <item x="8379"/>
        <item x="7838"/>
        <item x="7363"/>
        <item x="624"/>
        <item x="1904"/>
        <item x="3428"/>
        <item x="4599"/>
        <item x="9066"/>
        <item x="8693"/>
        <item x="1767"/>
        <item x="4990"/>
        <item x="8376"/>
        <item x="2241"/>
        <item x="3103"/>
        <item x="8257"/>
        <item x="9523"/>
        <item x="5484"/>
        <item x="2229"/>
        <item x="2164"/>
        <item x="4557"/>
        <item x="3105"/>
        <item x="8330"/>
        <item x="4294"/>
        <item x="633"/>
        <item x="7849"/>
        <item x="5114"/>
        <item x="7752"/>
        <item x="2006"/>
        <item x="7011"/>
        <item x="2369"/>
        <item x="9719"/>
        <item x="223"/>
        <item x="1755"/>
        <item x="6180"/>
        <item x="4452"/>
        <item x="1235"/>
        <item x="448"/>
        <item x="4888"/>
        <item x="7466"/>
        <item x="5077"/>
        <item x="2296"/>
        <item x="4742"/>
        <item x="4307"/>
        <item x="2211"/>
        <item x="9818"/>
        <item x="180"/>
        <item x="1387"/>
        <item x="2437"/>
        <item x="603"/>
        <item x="3673"/>
        <item x="7602"/>
        <item x="9687"/>
        <item x="2614"/>
        <item x="6464"/>
        <item x="2252"/>
        <item x="7233"/>
        <item x="4768"/>
        <item x="1167"/>
        <item x="453"/>
        <item x="732"/>
        <item x="4057"/>
        <item x="9259"/>
        <item x="8245"/>
        <item x="2234"/>
        <item x="4409"/>
        <item x="2140"/>
        <item x="6386"/>
        <item x="2824"/>
        <item x="4238"/>
        <item x="5250"/>
        <item x="2625"/>
        <item x="7385"/>
        <item x="8426"/>
        <item x="5687"/>
        <item x="8098"/>
        <item x="9410"/>
        <item x="8542"/>
        <item x="8679"/>
        <item x="1776"/>
        <item x="5592"/>
        <item x="3161"/>
        <item x="4471"/>
        <item x="6558"/>
        <item x="3300"/>
        <item x="3199"/>
        <item x="9187"/>
        <item x="7212"/>
        <item x="2735"/>
        <item x="7946"/>
        <item x="1966"/>
        <item x="8384"/>
        <item x="2148"/>
        <item x="7256"/>
        <item x="7511"/>
        <item x="9215"/>
        <item x="5692"/>
        <item x="1865"/>
        <item x="2101"/>
        <item x="3895"/>
        <item x="4390"/>
        <item x="8624"/>
        <item x="7935"/>
        <item x="7109"/>
        <item x="8338"/>
        <item x="6106"/>
        <item x="7352"/>
        <item x="6157"/>
        <item x="4060"/>
        <item x="9718"/>
        <item x="569"/>
        <item x="3997"/>
        <item x="7387"/>
        <item x="1781"/>
        <item x="6254"/>
        <item x="2854"/>
        <item x="34"/>
        <item x="7280"/>
        <item x="7339"/>
        <item x="8157"/>
        <item x="9521"/>
        <item x="7108"/>
        <item x="2711"/>
        <item x="6257"/>
        <item x="3966"/>
        <item x="7850"/>
        <item x="6149"/>
        <item x="1795"/>
        <item x="4500"/>
        <item x="6819"/>
        <item x="2662"/>
        <item x="8957"/>
        <item x="5203"/>
        <item x="8003"/>
        <item x="5681"/>
        <item x="8292"/>
        <item x="2109"/>
        <item x="414"/>
        <item x="8852"/>
        <item x="5227"/>
        <item x="6970"/>
        <item x="9043"/>
        <item x="5042"/>
        <item x="1601"/>
        <item x="1660"/>
        <item x="3786"/>
        <item x="3425"/>
        <item x="6328"/>
        <item x="1668"/>
        <item x="263"/>
        <item x="8935"/>
        <item x="8482"/>
        <item x="7791"/>
        <item x="9219"/>
        <item x="5690"/>
        <item x="9924"/>
        <item x="7002"/>
        <item x="1542"/>
        <item x="2264"/>
        <item x="3700"/>
        <item x="8337"/>
        <item x="4207"/>
        <item x="1129"/>
        <item x="4252"/>
        <item x="9598"/>
        <item x="4844"/>
        <item x="3218"/>
        <item x="3814"/>
        <item x="4582"/>
        <item x="3608"/>
        <item x="8477"/>
        <item x="2194"/>
        <item x="480"/>
        <item x="683"/>
        <item x="6487"/>
        <item x="578"/>
        <item x="2180"/>
        <item x="4133"/>
        <item x="6127"/>
        <item x="3207"/>
        <item x="9614"/>
        <item x="6118"/>
        <item x="9957"/>
        <item x="934"/>
        <item x="84"/>
        <item x="3293"/>
        <item x="6996"/>
        <item x="5710"/>
        <item x="7084"/>
        <item x="3532"/>
        <item x="7800"/>
        <item x="209"/>
        <item x="1019"/>
        <item x="1640"/>
        <item x="258"/>
        <item x="3520"/>
        <item x="4215"/>
        <item x="7054"/>
        <item x="6371"/>
        <item x="7198"/>
        <item x="6502"/>
        <item x="2949"/>
        <item x="673"/>
        <item x="8519"/>
        <item x="9204"/>
        <item x="4459"/>
        <item x="5304"/>
        <item x="4487"/>
        <item x="9640"/>
        <item x="8088"/>
        <item x="4724"/>
        <item x="9609"/>
        <item x="2340"/>
        <item x="2727"/>
        <item x="4785"/>
        <item x="171"/>
        <item x="3867"/>
        <item x="1052"/>
        <item x="3192"/>
        <item x="7533"/>
        <item x="8411"/>
        <item x="5898"/>
        <item x="3281"/>
        <item x="4545"/>
        <item x="9983"/>
        <item x="9554"/>
        <item x="4359"/>
        <item x="4900"/>
        <item x="5456"/>
        <item x="8656"/>
        <item x="848"/>
        <item x="4340"/>
        <item x="7281"/>
        <item x="224"/>
        <item x="2810"/>
        <item x="2020"/>
        <item x="8348"/>
        <item x="6260"/>
        <item x="2833"/>
        <item x="4281"/>
        <item x="4645"/>
        <item x="8936"/>
        <item x="1573"/>
        <item x="7004"/>
        <item x="6564"/>
        <item x="321"/>
        <item x="2414"/>
        <item x="6350"/>
        <item x="2314"/>
        <item x="2104"/>
        <item x="6689"/>
        <item x="4090"/>
        <item x="5161"/>
        <item x="2445"/>
        <item x="4076"/>
        <item x="7162"/>
        <item x="2866"/>
        <item x="8429"/>
        <item x="9325"/>
        <item x="3731"/>
        <item x="4195"/>
        <item x="4320"/>
        <item x="1338"/>
        <item x="8418"/>
        <item x="8866"/>
        <item x="1740"/>
        <item x="3923"/>
        <item x="1312"/>
        <item x="5616"/>
        <item x="4314"/>
        <item x="197"/>
        <item x="896"/>
        <item x="4078"/>
        <item x="4161"/>
        <item x="9746"/>
        <item x="4377"/>
        <item x="4290"/>
        <item x="3478"/>
        <item x="1754"/>
        <item x="7047"/>
        <item x="4725"/>
        <item x="6875"/>
        <item x="360"/>
        <item x="9615"/>
        <item x="3848"/>
        <item x="5797"/>
        <item x="7248"/>
        <item x="6227"/>
        <item x="1121"/>
        <item x="5301"/>
        <item x="4431"/>
        <item x="4121"/>
        <item x="7053"/>
        <item x="2776"/>
        <item x="9840"/>
        <item x="8745"/>
        <item x="6319"/>
        <item x="5430"/>
        <item x="4082"/>
        <item x="1022"/>
        <item x="4801"/>
        <item x="2396"/>
        <item x="7826"/>
        <item x="3358"/>
        <item x="390"/>
        <item x="236"/>
        <item x="1161"/>
        <item x="4867"/>
        <item x="8988"/>
        <item x="5466"/>
        <item x="1715"/>
        <item x="416"/>
        <item x="1515"/>
        <item x="8939"/>
        <item x="644"/>
        <item x="2049"/>
        <item x="6933"/>
        <item x="1989"/>
        <item x="6326"/>
        <item x="3719"/>
        <item x="3767"/>
        <item x="3022"/>
        <item x="853"/>
        <item x="5199"/>
        <item x="265"/>
        <item x="6275"/>
        <item x="4451"/>
        <item x="5969"/>
        <item x="8002"/>
        <item x="4577"/>
        <item x="6647"/>
        <item x="2748"/>
        <item x="8339"/>
        <item x="5930"/>
        <item x="9655"/>
        <item x="3800"/>
        <item x="731"/>
        <item x="9610"/>
        <item x="5159"/>
        <item x="5533"/>
        <item x="7010"/>
        <item x="2683"/>
        <item x="6236"/>
        <item x="5763"/>
        <item x="8952"/>
        <item x="327"/>
        <item x="6510"/>
        <item x="6175"/>
        <item x="1370"/>
        <item x="6600"/>
        <item x="5126"/>
        <item x="4096"/>
        <item x="7491"/>
        <item x="9285"/>
        <item x="5103"/>
        <item x="1958"/>
        <item x="3780"/>
        <item x="9480"/>
        <item x="7114"/>
        <item x="5009"/>
        <item x="7343"/>
        <item x="6852"/>
        <item x="6068"/>
        <item x="2912"/>
        <item x="5753"/>
        <item x="7927"/>
        <item x="2556"/>
        <item x="9301"/>
        <item x="2671"/>
        <item x="4160"/>
        <item x="7528"/>
        <item x="8845"/>
        <item x="8887"/>
        <item x="9902"/>
        <item x="1380"/>
        <item x="1315"/>
        <item x="5595"/>
        <item x="7561"/>
        <item x="3243"/>
        <item x="6428"/>
        <item x="380"/>
        <item x="8191"/>
        <item x="204"/>
        <item x="963"/>
        <item x="8174"/>
        <item x="2477"/>
        <item x="3648"/>
        <item x="3779"/>
        <item x="1893"/>
        <item x="4791"/>
        <item x="857"/>
        <item x="2425"/>
        <item x="3624"/>
        <item x="2990"/>
        <item x="986"/>
        <item x="5554"/>
        <item x="8595"/>
        <item x="5050"/>
        <item x="8042"/>
        <item x="7388"/>
        <item x="6993"/>
        <item x="2371"/>
        <item x="9101"/>
        <item x="2692"/>
        <item x="4302"/>
        <item x="3969"/>
        <item x="1762"/>
        <item x="5442"/>
        <item x="1663"/>
        <item x="4319"/>
        <item x="7215"/>
        <item x="2407"/>
        <item x="7166"/>
        <item x="6493"/>
        <item x="6709"/>
        <item x="8653"/>
        <item x="8977"/>
        <item x="5765"/>
        <item x="8644"/>
        <item x="7492"/>
        <item x="2074"/>
        <item x="2767"/>
        <item x="8979"/>
        <item x="1849"/>
        <item x="4859"/>
        <item x="6079"/>
        <item x="399"/>
        <item x="1034"/>
        <item x="4632"/>
        <item x="5357"/>
        <item x="4957"/>
        <item x="1396"/>
        <item x="4253"/>
        <item x="6356"/>
        <item x="2571"/>
        <item x="7912"/>
        <item x="7765"/>
        <item x="2848"/>
        <item x="2600"/>
        <item x="3267"/>
        <item x="1294"/>
        <item x="1031"/>
        <item x="1718"/>
        <item x="2925"/>
        <item x="2361"/>
        <item x="2792"/>
        <item x="5850"/>
        <item x="2297"/>
        <item x="1065"/>
        <item x="1079"/>
        <item x="1946"/>
        <item x="9392"/>
        <item x="9496"/>
        <item x="7113"/>
        <item x="3686"/>
        <item x="9958"/>
        <item x="7632"/>
        <item x="5641"/>
        <item x="21"/>
        <item x="3560"/>
        <item x="466"/>
        <item x="3414"/>
        <item x="6916"/>
        <item x="8437"/>
        <item x="5715"/>
        <item x="4192"/>
        <item x="2799"/>
        <item x="2147"/>
        <item x="4399"/>
        <item x="4360"/>
        <item x="8331"/>
        <item x="6301"/>
        <item x="7331"/>
        <item x="1507"/>
        <item x="5383"/>
        <item x="4872"/>
        <item x="5208"/>
        <item x="9454"/>
        <item x="1251"/>
        <item x="2766"/>
        <item x="3550"/>
        <item x="4893"/>
        <item x="6413"/>
        <item x="3344"/>
        <item x="7711"/>
        <item x="5272"/>
        <item x="159"/>
        <item x="4978"/>
        <item x="6599"/>
        <item x="7197"/>
        <item x="484"/>
        <item x="1987"/>
        <item x="7389"/>
        <item x="9761"/>
        <item x="3264"/>
        <item x="4270"/>
        <item x="8985"/>
        <item x="9032"/>
        <item x="4139"/>
        <item x="5358"/>
        <item x="8718"/>
        <item x="4059"/>
        <item x="6831"/>
        <item x="9356"/>
        <item x="3048"/>
        <item x="7094"/>
        <item x="560"/>
        <item x="5630"/>
        <item x="6307"/>
        <item x="8627"/>
        <item x="1608"/>
        <item x="1414"/>
        <item x="6134"/>
        <item x="3594"/>
        <item x="292"/>
        <item x="1241"/>
        <item x="9110"/>
        <item x="1761"/>
        <item x="1807"/>
        <item x="7900"/>
        <item x="1340"/>
        <item x="6249"/>
        <item x="9648"/>
        <item x="5840"/>
        <item x="9861"/>
        <item x="3268"/>
        <item x="2557"/>
        <item x="8356"/>
        <item x="2279"/>
        <item x="8302"/>
        <item x="9669"/>
        <item x="4710"/>
        <item x="3355"/>
        <item x="9036"/>
        <item x="671"/>
        <item x="2176"/>
        <item x="166"/>
        <item x="4445"/>
        <item x="6972"/>
        <item x="5305"/>
        <item x="4100"/>
        <item x="9133"/>
        <item x="3877"/>
        <item x="3147"/>
        <item x="4858"/>
        <item x="5491"/>
        <item x="6003"/>
        <item x="943"/>
        <item x="7182"/>
        <item x="7770"/>
        <item x="9218"/>
        <item x="1753"/>
        <item x="45"/>
        <item x="4166"/>
        <item x="2064"/>
        <item x="6362"/>
        <item x="5766"/>
        <item x="6347"/>
        <item x="3882"/>
        <item x="8969"/>
        <item x="1004"/>
        <item x="7620"/>
        <item x="1423"/>
        <item x="795"/>
        <item x="9890"/>
        <item x="8368"/>
        <item x="790"/>
        <item x="8533"/>
        <item x="5241"/>
        <item x="2117"/>
        <item x="9841"/>
        <item x="2543"/>
        <item x="6202"/>
        <item x="6414"/>
        <item x="7643"/>
        <item x="553"/>
        <item x="5292"/>
        <item x="8820"/>
        <item x="9745"/>
        <item x="7833"/>
        <item x="444"/>
        <item x="6165"/>
        <item x="511"/>
        <item x="8492"/>
        <item x="9048"/>
        <item x="3544"/>
        <item x="700"/>
        <item x="813"/>
        <item x="54"/>
        <item x="7823"/>
        <item x="695"/>
        <item x="7443"/>
        <item x="6895"/>
        <item x="9564"/>
        <item x="9656"/>
        <item x="9872"/>
        <item x="5477"/>
        <item x="6450"/>
        <item x="554"/>
        <item x="8721"/>
        <item x="6306"/>
        <item x="3829"/>
        <item x="5536"/>
        <item x="8375"/>
        <item x="4355"/>
        <item x="1606"/>
        <item x="6585"/>
        <item x="3768"/>
        <item x="4114"/>
        <item x="7355"/>
        <item x="3114"/>
        <item x="6904"/>
        <item x="8212"/>
        <item x="2155"/>
        <item x="6820"/>
        <item x="7624"/>
        <item x="9306"/>
        <item x="4019"/>
        <item x="9194"/>
        <item x="3763"/>
        <item x="7101"/>
        <item x="4104"/>
        <item x="4548"/>
        <item x="4235"/>
        <item x="4704"/>
        <item x="3432"/>
        <item x="8340"/>
        <item x="6548"/>
        <item x="3917"/>
        <item x="8942"/>
        <item x="3701"/>
        <item x="8617"/>
        <item x="3287"/>
        <item x="728"/>
        <item x="8087"/>
        <item x="1028"/>
        <item x="1959"/>
        <item x="7706"/>
        <item x="9624"/>
        <item x="3635"/>
        <item x="3706"/>
        <item x="6871"/>
        <item x="8583"/>
        <item x="1248"/>
        <item x="7986"/>
        <item x="4130"/>
        <item x="8118"/>
        <item x="5537"/>
        <item x="5635"/>
        <item x="8586"/>
        <item x="4415"/>
        <item x="8555"/>
        <item x="5884"/>
        <item x="1316"/>
        <item x="3743"/>
        <item x="1030"/>
        <item x="1808"/>
        <item x="2070"/>
        <item x="9625"/>
        <item x="600"/>
        <item x="5548"/>
        <item x="989"/>
        <item x="6951"/>
        <item x="6888"/>
        <item x="7766"/>
        <item x="5822"/>
        <item x="3986"/>
        <item x="1099"/>
        <item x="9677"/>
        <item x="9740"/>
        <item x="7945"/>
        <item x="1513"/>
        <item x="2649"/>
        <item x="9898"/>
        <item x="6475"/>
        <item x="2902"/>
        <item x="7887"/>
        <item x="1478"/>
        <item x="5069"/>
        <item x="4829"/>
        <item x="5360"/>
        <item x="3009"/>
        <item x="322"/>
        <item x="7786"/>
        <item x="1096"/>
        <item x="1584"/>
        <item x="176"/>
        <item x="3043"/>
        <item x="7095"/>
        <item x="8335"/>
        <item x="3049"/>
        <item x="6402"/>
        <item x="3812"/>
        <item x="2950"/>
        <item x="23"/>
        <item x="8510"/>
        <item x="9713"/>
        <item x="1434"/>
        <item x="76"/>
        <item x="7972"/>
        <item x="3950"/>
        <item x="3387"/>
        <item x="8229"/>
        <item x="7134"/>
        <item x="7271"/>
        <item x="1646"/>
        <item x="5516"/>
        <item x="4325"/>
        <item x="5495"/>
        <item x="42"/>
        <item x="9188"/>
        <item x="4604"/>
        <item x="4585"/>
        <item x="7158"/>
        <item x="5154"/>
        <item x="5573"/>
        <item x="2150"/>
        <item x="6716"/>
        <item x="2431"/>
        <item x="8804"/>
        <item x="2174"/>
        <item x="4633"/>
        <item x="2851"/>
        <item x="3590"/>
        <item x="6559"/>
        <item x="3600"/>
        <item x="7056"/>
        <item x="7603"/>
        <item x="838"/>
        <item x="1574"/>
        <item x="7463"/>
        <item x="8562"/>
        <item x="3236"/>
        <item x="5086"/>
        <item x="7782"/>
        <item x="7082"/>
        <item x="5452"/>
        <item x="3831"/>
        <item x="6243"/>
        <item x="1847"/>
        <item x="6001"/>
        <item x="929"/>
        <item x="5966"/>
        <item x="5626"/>
        <item x="575"/>
        <item x="7207"/>
        <item x="6012"/>
        <item x="629"/>
        <item x="5839"/>
        <item x="6768"/>
        <item x="8359"/>
        <item x="8083"/>
        <item x="6632"/>
        <item x="8068"/>
        <item x="3341"/>
        <item x="6703"/>
        <item x="1253"/>
        <item x="6396"/>
        <item x="3299"/>
        <item x="2102"/>
        <item x="3037"/>
        <item x="7173"/>
        <item x="3396"/>
        <item x="9561"/>
        <item x="5443"/>
        <item x="3586"/>
        <item x="3421"/>
        <item x="7224"/>
        <item x="1165"/>
        <item x="1947"/>
        <item x="5660"/>
        <item x="7127"/>
        <item x="5914"/>
        <item x="7995"/>
        <item x="4836"/>
        <item x="9459"/>
        <item x="6683"/>
        <item x="4473"/>
        <item x="3127"/>
        <item x="5646"/>
        <item x="5979"/>
        <item x="8036"/>
        <item x="4146"/>
        <item x="254"/>
        <item x="640"/>
        <item x="9555"/>
        <item x="8204"/>
        <item x="404"/>
        <item x="3482"/>
        <item x="6154"/>
        <item x="5518"/>
        <item x="1388"/>
        <item x="764"/>
        <item x="7279"/>
        <item x="7067"/>
        <item x="2954"/>
        <item x="9334"/>
        <item x="5605"/>
        <item x="6089"/>
        <item x="8963"/>
        <item x="7272"/>
        <item x="4853"/>
        <item x="1710"/>
        <item x="1815"/>
        <item x="9452"/>
        <item x="424"/>
        <item x="3547"/>
        <item x="1032"/>
        <item x="227"/>
        <item x="5067"/>
        <item x="7936"/>
        <item x="7969"/>
        <item x="6917"/>
        <item x="8879"/>
        <item x="3229"/>
        <item x="432"/>
        <item x="5445"/>
        <item x="8502"/>
        <item x="1978"/>
        <item x="7393"/>
        <item x="6618"/>
        <item x="1345"/>
        <item x="5826"/>
        <item x="7296"/>
        <item x="6638"/>
        <item x="4443"/>
        <item x="8145"/>
        <item x="2110"/>
        <item x="5447"/>
        <item x="6999"/>
        <item x="2420"/>
        <item x="3096"/>
        <item x="3101"/>
        <item x="9174"/>
        <item x="81"/>
        <item x="663"/>
        <item x="4706"/>
        <item x="5327"/>
        <item x="7537"/>
        <item x="3112"/>
        <item x="9813"/>
        <item x="8978"/>
        <item x="3263"/>
        <item x="5547"/>
        <item x="2765"/>
        <item x="6467"/>
        <item x="2358"/>
        <item x="6388"/>
        <item x="5140"/>
        <item x="4486"/>
        <item x="1889"/>
        <item x="337"/>
        <item x="4077"/>
        <item x="4726"/>
        <item x="5035"/>
        <item x="1917"/>
        <item x="3383"/>
        <item x="9710"/>
        <item x="8255"/>
        <item x="2397"/>
        <item x="6270"/>
        <item x="418"/>
        <item x="9621"/>
        <item x="1722"/>
        <item x="7406"/>
        <item x="7481"/>
        <item x="9831"/>
        <item x="4058"/>
        <item x="9344"/>
        <item x="6241"/>
        <item x="533"/>
        <item x="4293"/>
        <item x="5791"/>
        <item x="6421"/>
        <item x="6797"/>
        <item x="8214"/>
        <item x="7915"/>
        <item x="3124"/>
        <item x="9277"/>
        <item x="7230"/>
        <item x="819"/>
        <item x="8354"/>
        <item x="5590"/>
        <item x="9923"/>
        <item x="2023"/>
        <item x="1304"/>
        <item x="62"/>
        <item x="2699"/>
        <item x="251"/>
        <item x="6983"/>
        <item x="7249"/>
        <item x="9233"/>
        <item x="4526"/>
        <item x="1354"/>
        <item x="6065"/>
        <item x="2895"/>
        <item x="6234"/>
        <item x="5877"/>
        <item x="4945"/>
        <item x="2591"/>
        <item x="4112"/>
        <item x="9183"/>
        <item x="1325"/>
        <item x="6095"/>
        <item x="2961"/>
        <item x="6274"/>
        <item x="8497"/>
        <item x="2922"/>
        <item x="886"/>
        <item x="6698"/>
        <item x="7575"/>
        <item x="2857"/>
        <item x="4209"/>
        <item x="2947"/>
        <item x="7413"/>
        <item x="5704"/>
        <item x="5869"/>
        <item x="3953"/>
        <item x="9843"/>
        <item x="6295"/>
        <item x="127"/>
        <item x="2772"/>
        <item x="785"/>
        <item x="6176"/>
        <item x="6961"/>
        <item x="9782"/>
        <item x="6525"/>
        <item x="1403"/>
        <item x="135"/>
        <item x="7144"/>
        <item x="6719"/>
        <item x="3413"/>
        <item x="4690"/>
        <item x="8787"/>
        <item x="9107"/>
        <item x="222"/>
        <item x="1279"/>
        <item x="2221"/>
        <item x="9966"/>
        <item x="1289"/>
        <item x="5846"/>
        <item x="8974"/>
        <item x="2316"/>
        <item x="5558"/>
        <item x="3381"/>
        <item x="2634"/>
        <item x="1837"/>
        <item x="5395"/>
        <item x="1163"/>
        <item x="1491"/>
        <item x="4674"/>
        <item x="6197"/>
        <item x="6544"/>
        <item x="6351"/>
        <item x="3481"/>
        <item x="4035"/>
        <item x="1582"/>
        <item x="2915"/>
        <item x="1868"/>
        <item x="758"/>
        <item x="4089"/>
        <item x="4031"/>
        <item x="3713"/>
        <item x="6151"/>
        <item x="1216"/>
        <item x="8450"/>
        <item x="514"/>
        <item x="2745"/>
        <item x="6380"/>
        <item x="4234"/>
        <item x="8752"/>
        <item x="4730"/>
        <item x="9131"/>
        <item x="7581"/>
        <item x="6658"/>
        <item x="4805"/>
        <item x="7909"/>
        <item x="8837"/>
        <item x="4369"/>
        <item x="5607"/>
        <item x="694"/>
        <item x="8998"/>
        <item x="4843"/>
        <item x="4036"/>
        <item x="4300"/>
        <item x="119"/>
        <item x="5432"/>
        <item x="2197"/>
        <item x="677"/>
        <item x="7452"/>
        <item x="1943"/>
        <item x="5187"/>
        <item x="4895"/>
        <item x="1184"/>
        <item x="3204"/>
        <item x="3720"/>
        <item x="727"/>
        <item x="8645"/>
        <item x="4171"/>
        <item x="3995"/>
        <item x="5588"/>
        <item x="1774"/>
        <item x="6848"/>
        <item x="5737"/>
        <item x="8822"/>
        <item x="160"/>
        <item x="4625"/>
        <item x="6078"/>
        <item x="2758"/>
        <item x="5980"/>
        <item x="3509"/>
        <item x="4832"/>
        <item x="104"/>
        <item x="7410"/>
        <item x="612"/>
        <item x="1471"/>
        <item x="1899"/>
        <item x="409"/>
        <item x="4929"/>
        <item x="1949"/>
        <item x="6102"/>
        <item x="776"/>
        <item x="5947"/>
        <item x="2124"/>
        <item x="5501"/>
        <item x="1234"/>
        <item x="657"/>
        <item x="8706"/>
        <item x="7314"/>
        <item x="7953"/>
        <item x="7395"/>
        <item x="5045"/>
        <item x="3170"/>
        <item x="7436"/>
        <item x="7592"/>
        <item x="8662"/>
        <item x="3055"/>
        <item x="6832"/>
        <item x="3650"/>
        <item x="1236"/>
        <item x="4276"/>
        <item x="2737"/>
        <item x="4280"/>
        <item x="4025"/>
        <item x="7486"/>
        <item x="6629"/>
        <item x="2257"/>
        <item x="3222"/>
        <item x="474"/>
        <item x="7769"/>
        <item x="4549"/>
        <item x="3639"/>
        <item x="9244"/>
        <item x="5324"/>
        <item x="2076"/>
        <item x="4260"/>
        <item x="2143"/>
        <item x="8738"/>
        <item x="4349"/>
        <item x="3353"/>
        <item x="419"/>
        <item x="304"/>
        <item x="5939"/>
        <item x="2271"/>
        <item x="9659"/>
        <item x="2803"/>
        <item x="90"/>
        <item x="3855"/>
        <item x="2511"/>
        <item x="4914"/>
        <item x="9175"/>
        <item x="6244"/>
        <item x="6813"/>
        <item x="3408"/>
        <item x="7634"/>
        <item x="3980"/>
        <item x="1563"/>
        <item x="3892"/>
        <item x="4462"/>
        <item x="7919"/>
        <item x="3992"/>
        <item x="1320"/>
        <item x="1745"/>
        <item x="8158"/>
        <item x="6142"/>
        <item x="961"/>
        <item x="1935"/>
        <item x="1394"/>
        <item x="9569"/>
        <item x="8165"/>
        <item x="827"/>
        <item x="1704"/>
        <item x="1397"/>
        <item x="4208"/>
        <item x="9062"/>
        <item x="3866"/>
        <item x="6278"/>
        <item x="9238"/>
        <item x="2330"/>
        <item x="1029"/>
        <item x="2402"/>
        <item x="4346"/>
        <item x="6240"/>
        <item x="7384"/>
        <item x="4239"/>
        <item x="2050"/>
        <item x="2436"/>
        <item x="7076"/>
        <item x="2343"/>
        <item x="1645"/>
        <item x="563"/>
        <item x="5905"/>
        <item x="3736"/>
        <item x="3762"/>
        <item x="2238"/>
        <item x="4056"/>
        <item x="7240"/>
        <item x="5247"/>
        <item x="1110"/>
        <item x="3194"/>
        <item x="9178"/>
        <item x="3697"/>
        <item x="7705"/>
        <item x="2153"/>
        <item x="7403"/>
        <item x="4102"/>
        <item x="8484"/>
        <item x="7954"/>
        <item x="1130"/>
        <item x="6823"/>
        <item x="6560"/>
        <item x="7295"/>
        <item x="2159"/>
        <item x="965"/>
        <item x="2672"/>
        <item x="9095"/>
        <item x="491"/>
        <item x="8205"/>
        <item x="8563"/>
        <item x="4472"/>
        <item x="4279"/>
        <item x="4770"/>
        <item x="9700"/>
        <item x="8524"/>
        <item x="2351"/>
        <item x="3741"/>
        <item x="4309"/>
        <item x="6292"/>
        <item x="47"/>
        <item x="5340"/>
        <item x="5519"/>
        <item x="5788"/>
        <item x="5999"/>
        <item x="2962"/>
        <item x="6454"/>
        <item x="2653"/>
        <item x="8081"/>
        <item x="7572"/>
        <item x="1496"/>
        <item x="5809"/>
        <item x="8365"/>
        <item x="4511"/>
        <item x="4269"/>
        <item x="6974"/>
        <item x="7244"/>
        <item x="7560"/>
        <item x="2968"/>
        <item x="9122"/>
        <item x="552"/>
        <item x="9665"/>
        <item x="610"/>
        <item x="1302"/>
        <item x="5138"/>
        <item x="9780"/>
        <item x="1371"/>
        <item x="494"/>
        <item x="8910"/>
        <item x="9404"/>
        <item x="3759"/>
        <item x="7902"/>
        <item x="6721"/>
        <item x="5514"/>
        <item x="9866"/>
        <item x="1581"/>
        <item x="198"/>
        <item x="2999"/>
        <item x="4972"/>
        <item x="2725"/>
        <item x="7982"/>
        <item x="4621"/>
        <item x="6379"/>
        <item x="891"/>
        <item x="1757"/>
        <item x="26"/>
        <item x="7445"/>
        <item x="2432"/>
        <item x="7059"/>
        <item x="5865"/>
        <item x="3726"/>
        <item x="6890"/>
        <item x="4963"/>
        <item x="5487"/>
        <item x="7008"/>
        <item x="2880"/>
        <item x="8776"/>
        <item x="8657"/>
        <item x="4679"/>
        <item x="5081"/>
        <item x="2452"/>
        <item x="7727"/>
        <item x="1673"/>
        <item x="5260"/>
        <item x="6200"/>
        <item x="4865"/>
        <item x="1045"/>
        <item x="9258"/>
        <item x="4816"/>
        <item x="1025"/>
        <item x="7009"/>
        <item x="781"/>
        <item x="4573"/>
        <item x="2893"/>
        <item x="3589"/>
        <item x="88"/>
        <item x="2115"/>
        <item x="441"/>
        <item x="3770"/>
        <item x="8061"/>
        <item x="8598"/>
        <item x="1285"/>
        <item x="443"/>
        <item x="8168"/>
        <item x="2753"/>
        <item x="3275"/>
        <item x="1433"/>
        <item x="3232"/>
        <item x="1139"/>
        <item x="5983"/>
        <item x="8434"/>
        <item x="1288"/>
        <item x="1280"/>
        <item x="3330"/>
        <item x="9788"/>
        <item x="3327"/>
        <item x="733"/>
        <item x="6538"/>
        <item x="4091"/>
        <item x="8423"/>
        <item x="3035"/>
        <item x="7553"/>
        <item x="8275"/>
        <item x="9892"/>
        <item x="3846"/>
        <item x="7695"/>
        <item x="9581"/>
        <item x="3976"/>
        <item x="2105"/>
        <item x="2850"/>
        <item x="3175"/>
        <item x="4505"/>
        <item x="3629"/>
        <item x="4376"/>
        <item x="6160"/>
        <item x="1875"/>
        <item x="1756"/>
        <item x="2324"/>
        <item x="8349"/>
        <item x="4321"/>
        <item x="5030"/>
        <item x="8948"/>
        <item x="954"/>
        <item x="962"/>
        <item x="9574"/>
        <item x="6477"/>
        <item x="3565"/>
        <item x="3978"/>
        <item x="4590"/>
        <item x="2537"/>
        <item x="7689"/>
        <item x="5716"/>
        <item x="374"/>
        <item x="8669"/>
        <item x="8614"/>
        <item x="5267"/>
        <item x="8517"/>
        <item x="2597"/>
        <item x="719"/>
        <item x="8714"/>
        <item x="3628"/>
        <item x="9161"/>
        <item x="7092"/>
        <item x="1207"/>
        <item x="5493"/>
        <item x="7239"/>
        <item x="260"/>
        <item x="4658"/>
        <item x="5437"/>
        <item x="2394"/>
        <item x="8831"/>
        <item x="9712"/>
        <item x="410"/>
        <item x="1282"/>
        <item x="7645"/>
        <item x="2454"/>
        <item x="335"/>
        <item x="808"/>
        <item x="489"/>
        <item x="2430"/>
        <item x="3605"/>
        <item x="6353"/>
        <item x="3472"/>
        <item x="952"/>
        <item x="1923"/>
        <item x="3415"/>
        <item x="4894"/>
        <item x="2467"/>
        <item x="3606"/>
        <item x="8129"/>
        <item x="3498"/>
        <item x="2170"/>
        <item x="1238"/>
        <item x="5331"/>
        <item x="9573"/>
        <item x="5717"/>
        <item x="5965"/>
        <item x="6930"/>
        <item x="5488"/>
        <item x="1418"/>
        <item x="4875"/>
        <item x="2386"/>
        <item x="2245"/>
        <item x="7733"/>
        <item x="6850"/>
        <item x="6741"/>
        <item x="3000"/>
        <item x="4589"/>
        <item x="7812"/>
        <item x="8878"/>
        <item x="9440"/>
        <item x="8812"/>
        <item x="7690"/>
        <item x="7783"/>
        <item x="2156"/>
        <item x="4598"/>
        <item x="7361"/>
        <item x="768"/>
        <item x="4986"/>
        <item x="1411"/>
        <item x="4226"/>
        <item x="1410"/>
        <item x="4652"/>
        <item x="4243"/>
        <item x="9173"/>
        <item x="6620"/>
        <item x="618"/>
        <item x="3886"/>
        <item x="5441"/>
        <item x="1524"/>
        <item x="9102"/>
        <item x="5346"/>
        <item x="3235"/>
        <item x="5787"/>
        <item x="8095"/>
        <item x="545"/>
        <item x="9230"/>
        <item x="3885"/>
        <item x="3727"/>
        <item x="6382"/>
        <item x="7777"/>
        <item x="7958"/>
        <item x="6448"/>
        <item x="3708"/>
        <item x="2094"/>
        <item x="2521"/>
        <item x="1844"/>
        <item x="3787"/>
        <item x="344"/>
        <item x="1595"/>
        <item x="3003"/>
        <item x="5568"/>
        <item x="9287"/>
        <item x="220"/>
        <item x="1247"/>
        <item x="8809"/>
        <item x="4491"/>
        <item x="3817"/>
        <item x="9134"/>
        <item x="9642"/>
        <item x="2927"/>
        <item x="1391"/>
        <item x="5338"/>
        <item x="8153"/>
        <item x="2404"/>
        <item x="130"/>
        <item x="5833"/>
        <item x="4613"/>
        <item x="8489"/>
        <item x="7512"/>
        <item x="144"/>
        <item x="9590"/>
        <item x="632"/>
        <item x="9326"/>
        <item x="2806"/>
        <item x="565"/>
        <item x="815"/>
        <item x="9342"/>
        <item x="3785"/>
        <item x="5796"/>
        <item x="9422"/>
        <item x="7371"/>
        <item x="6874"/>
        <item x="6338"/>
        <item x="5598"/>
        <item x="5623"/>
        <item x="2616"/>
        <item x="3497"/>
        <item x="9854"/>
        <item x="4981"/>
        <item x="6954"/>
        <item x="9724"/>
        <item x="4240"/>
        <item x="5230"/>
        <item x="6827"/>
        <item x="6084"/>
        <item x="377"/>
        <item x="8086"/>
        <item x="7453"/>
        <item x="3511"/>
        <item x="2377"/>
        <item x="6793"/>
        <item x="6238"/>
        <item x="3611"/>
        <item x="1830"/>
        <item x="1048"/>
        <item x="6395"/>
        <item x="668"/>
        <item x="7335"/>
        <item x="924"/>
        <item x="6016"/>
        <item x="5956"/>
        <item x="3314"/>
        <item x="9945"/>
        <item x="4499"/>
        <item x="7920"/>
        <item x="6547"/>
        <item x="4833"/>
        <item x="9794"/>
        <item x="9702"/>
        <item x="8149"/>
        <item x="4617"/>
        <item x="3564"/>
        <item x="6220"/>
        <item x="9478"/>
        <item x="101"/>
        <item x="5851"/>
        <item x="4385"/>
        <item x="1827"/>
        <item x="3142"/>
        <item x="5551"/>
        <item x="8473"/>
        <item x="5874"/>
        <item x="6315"/>
        <item x="8498"/>
        <item x="1602"/>
        <item x="4295"/>
        <item x="2458"/>
        <item x="3118"/>
        <item x="7274"/>
        <item x="32"/>
        <item x="5946"/>
        <item x="1840"/>
        <item x="4718"/>
        <item x="5693"/>
        <item x="4182"/>
        <item x="689"/>
        <item x="824"/>
        <item x="9792"/>
        <item x="2077"/>
        <item x="2913"/>
        <item x="3442"/>
        <item x="8850"/>
        <item x="1093"/>
        <item x="6336"/>
        <item x="4999"/>
        <item x="6299"/>
        <item x="3724"/>
        <item x="8378"/>
        <item x="6863"/>
        <item x="5610"/>
        <item x="2465"/>
        <item x="7433"/>
        <item x="5068"/>
        <item x="9099"/>
        <item x="8067"/>
        <item x="5202"/>
        <item x="5643"/>
        <item x="8334"/>
        <item x="8817"/>
        <item x="6018"/>
        <item x="5858"/>
        <item x="4331"/>
        <item x="9593"/>
        <item x="2929"/>
        <item x="9203"/>
        <item x="1717"/>
        <item x="5016"/>
        <item x="1430"/>
        <item x="9791"/>
        <item x="346"/>
        <item x="2948"/>
        <item x="1903"/>
        <item x="1732"/>
        <item x="308"/>
        <item x="2213"/>
        <item x="548"/>
        <item x="4092"/>
        <item x="4108"/>
        <item x="376"/>
        <item x="6166"/>
        <item x="4920"/>
        <item x="8570"/>
        <item x="5757"/>
        <item x="4846"/>
        <item x="6416"/>
        <item x="5723"/>
        <item x="5782"/>
        <item x="5044"/>
        <item x="9139"/>
        <item x="4426"/>
        <item x="6092"/>
        <item x="9764"/>
        <item x="5366"/>
        <item x="39"/>
        <item x="1224"/>
        <item x="4834"/>
        <item x="8871"/>
        <item x="955"/>
        <item x="6155"/>
        <item x="4028"/>
        <item x="6422"/>
        <item x="5013"/>
        <item x="1701"/>
        <item x="2055"/>
        <item x="8865"/>
        <item x="9551"/>
        <item x="1134"/>
        <item x="949"/>
        <item x="6017"/>
        <item x="6444"/>
        <item x="1961"/>
        <item x="4603"/>
        <item x="2677"/>
        <item x="5608"/>
        <item x="7014"/>
        <item x="1493"/>
        <item x="7522"/>
        <item x="2274"/>
        <item x="1986"/>
        <item x="5392"/>
        <item x="3455"/>
        <item x="1446"/>
        <item x="6029"/>
        <item x="9044"/>
        <item x="9847"/>
        <item x="2251"/>
        <item x="8795"/>
        <item x="5017"/>
        <item x="860"/>
        <item x="3669"/>
        <item x="2087"/>
        <item x="1971"/>
        <item x="233"/>
        <item x="3319"/>
        <item x="8780"/>
        <item x="3518"/>
        <item x="4391"/>
        <item x="5745"/>
        <item x="4027"/>
        <item x="1412"/>
        <item x="7616"/>
        <item x="7932"/>
        <item x="2060"/>
        <item x="7057"/>
        <item x="4642"/>
        <item x="8333"/>
        <item x="3168"/>
        <item x="3891"/>
        <item x="6918"/>
        <item x="3794"/>
        <item x="9054"/>
        <item x="8749"/>
        <item x="9313"/>
        <item x="9601"/>
        <item x="7329"/>
        <item x="7289"/>
        <item x="4437"/>
        <item x="3504"/>
        <item x="8761"/>
        <item x="7555"/>
        <item x="9875"/>
        <item x="9768"/>
        <item x="4838"/>
        <item x="8461"/>
        <item x="2422"/>
        <item x="153"/>
        <item x="2082"/>
        <item x="2786"/>
        <item x="4776"/>
        <item x="2328"/>
        <item x="8019"/>
        <item x="4795"/>
        <item x="5388"/>
        <item x="138"/>
        <item x="7374"/>
        <item x="6324"/>
        <item x="9532"/>
        <item x="3486"/>
        <item x="9711"/>
        <item x="7556"/>
        <item x="4008"/>
        <item x="1083"/>
        <item x="9003"/>
        <item x="3388"/>
        <item x="7286"/>
        <item x="1851"/>
        <item x="379"/>
        <item x="2372"/>
        <item x="3034"/>
        <item x="2814"/>
        <item x="992"/>
        <item x="6692"/>
        <item x="7857"/>
        <item x="7321"/>
        <item x="9662"/>
        <item x="531"/>
        <item x="1306"/>
        <item x="3773"/>
        <item x="1071"/>
        <item x="789"/>
        <item x="3760"/>
        <item x="7043"/>
        <item x="877"/>
        <item x="4242"/>
        <item x="5207"/>
        <item x="4959"/>
        <item x="1059"/>
        <item x="6991"/>
        <item x="1044"/>
        <item x="977"/>
        <item x="8672"/>
        <item x="7151"/>
        <item x="6529"/>
        <item x="4739"/>
        <item x="1308"/>
        <item x="402"/>
        <item x="8634"/>
        <item x="3248"/>
        <item x="2763"/>
        <item x="7017"/>
        <item x="2849"/>
        <item x="3479"/>
        <item x="2362"/>
        <item x="4910"/>
        <item x="9465"/>
        <item x="7763"/>
        <item x="1812"/>
        <item x="9807"/>
        <item x="1421"/>
        <item x="1362"/>
        <item x="8688"/>
        <item x="8169"/>
        <item x="1788"/>
        <item x="5365"/>
        <item x="9826"/>
        <item x="7096"/>
        <item x="3219"/>
        <item x="2382"/>
        <item x="2096"/>
        <item x="8267"/>
        <item x="7438"/>
        <item x="6436"/>
        <item x="7070"/>
        <item x="9063"/>
        <item x="8590"/>
        <item x="2601"/>
        <item x="6872"/>
        <item x="7034"/>
        <item x="9511"/>
        <item x="6116"/>
        <item x="4123"/>
        <item x="2965"/>
        <item x="7627"/>
        <item x="271"/>
        <item x="6988"/>
        <item x="6310"/>
        <item x="4996"/>
        <item x="8911"/>
        <item x="2179"/>
        <item x="2214"/>
        <item x="5273"/>
        <item x="6733"/>
        <item x="9594"/>
        <item x="926"/>
        <item x="6081"/>
        <item x="1283"/>
        <item x="2710"/>
        <item x="5800"/>
        <item x="4774"/>
        <item x="5948"/>
        <item x="3775"/>
        <item x="6910"/>
        <item x="5265"/>
        <item x="4052"/>
        <item x="4147"/>
        <item x="3276"/>
        <item x="5952"/>
        <item x="3237"/>
        <item x="1775"/>
        <item x="3155"/>
        <item x="4840"/>
        <item x="7868"/>
        <item x="9293"/>
        <item x="3758"/>
        <item x="6575"/>
        <item x="8259"/>
        <item x="4605"/>
        <item x="6960"/>
        <item x="9548"/>
        <item x="286"/>
        <item x="1233"/>
        <item x="7671"/>
        <item x="2319"/>
        <item x="2892"/>
        <item x="2288"/>
        <item x="5196"/>
        <item x="9950"/>
        <item x="3857"/>
        <item x="8792"/>
        <item x="5233"/>
        <item x="7609"/>
        <item x="9748"/>
        <item x="7081"/>
        <item x="1826"/>
        <item x="8896"/>
        <item x="9994"/>
        <item x="2624"/>
        <item x="1811"/>
        <item x="5721"/>
        <item x="6147"/>
        <item x="1800"/>
        <item x="3683"/>
        <item x="4337"/>
        <item x="6752"/>
        <item x="734"/>
        <item x="5972"/>
        <item x="832"/>
        <item x="9882"/>
        <item x="2611"/>
        <item x="7683"/>
        <item x="1985"/>
        <item x="5561"/>
        <item x="1484"/>
        <item x="3223"/>
        <item x="4541"/>
        <item x="1926"/>
        <item x="3496"/>
        <item x="763"/>
        <item x="5849"/>
        <item x="7558"/>
        <item x="5594"/>
        <item x="5152"/>
        <item x="6424"/>
        <item x="9487"/>
        <item x="7824"/>
        <item x="8893"/>
        <item x="1395"/>
        <item x="9319"/>
        <item x="7718"/>
        <item x="290"/>
        <item x="2001"/>
        <item x="3100"/>
        <item x="605"/>
        <item x="905"/>
        <item x="4014"/>
        <item x="3842"/>
        <item x="2015"/>
        <item x="9630"/>
        <item x="3827"/>
        <item x="4902"/>
        <item x="7353"/>
        <item x="4268"/>
        <item x="3108"/>
        <item x="1528"/>
        <item x="7708"/>
        <item x="8230"/>
        <item x="8073"/>
        <item x="8048"/>
        <item x="621"/>
        <item x="6591"/>
        <item x="8025"/>
        <item x="7547"/>
        <item x="762"/>
        <item x="40"/>
        <item x="2779"/>
        <item x="8735"/>
        <item x="6072"/>
        <item x="6242"/>
        <item x="4712"/>
        <item x="7749"/>
        <item x="7789"/>
        <item x="7978"/>
        <item x="9963"/>
        <item x="8385"/>
        <item x="1086"/>
        <item x="6222"/>
        <item x="7099"/>
        <item x="865"/>
        <item x="3534"/>
        <item x="3162"/>
        <item x="4299"/>
        <item x="9582"/>
        <item x="3392"/>
        <item x="8195"/>
        <item x="5708"/>
        <item x="2891"/>
        <item x="6400"/>
        <item x="3393"/>
        <item x="6677"/>
        <item x="225"/>
        <item x="1309"/>
        <item x="1719"/>
        <item x="1659"/>
        <item x="4131"/>
        <item x="3391"/>
        <item x="4137"/>
        <item x="7496"/>
        <item x="6501"/>
        <item x="6780"/>
        <item x="5650"/>
        <item x="8382"/>
        <item x="9881"/>
        <item x="7573"/>
        <item x="2688"/>
        <item x="2784"/>
        <item x="9877"/>
        <item x="7543"/>
        <item x="2536"/>
        <item x="7379"/>
        <item x="6184"/>
        <item x="7265"/>
        <item x="5728"/>
        <item x="4205"/>
        <item x="2694"/>
        <item x="262"/>
        <item x="5774"/>
        <item x="6277"/>
        <item x="883"/>
        <item x="9058"/>
        <item x="14"/>
        <item x="3790"/>
        <item x="685"/>
        <item x="4946"/>
        <item x="9475"/>
        <item x="6133"/>
        <item x="7675"/>
        <item x="3187"/>
        <item x="1174"/>
        <item x="1587"/>
        <item x="1190"/>
        <item x="7951"/>
        <item x="2034"/>
        <item x="1575"/>
        <item x="9368"/>
        <item x="7408"/>
        <item x="407"/>
        <item x="9668"/>
        <item x="5097"/>
        <item x="1879"/>
        <item x="699"/>
        <item x="3556"/>
        <item x="8202"/>
        <item x="5007"/>
        <item x="7225"/>
        <item x="4926"/>
        <item x="1399"/>
        <item x="9464"/>
        <item x="9867"/>
        <item x="526"/>
        <item x="9424"/>
        <item x="7223"/>
        <item x="9518"/>
        <item x="7515"/>
        <item x="7839"/>
        <item x="2609"/>
        <item x="650"/>
        <item x="662"/>
        <item x="5549"/>
        <item x="7618"/>
        <item x="8847"/>
        <item x="9939"/>
        <item x="5673"/>
        <item x="4627"/>
        <item x="457"/>
        <item x="9477"/>
        <item x="403"/>
        <item x="1259"/>
        <item x="6322"/>
        <item x="175"/>
        <item x="8421"/>
        <item x="2606"/>
        <item x="5397"/>
        <item x="6298"/>
        <item x="3230"/>
        <item x="6427"/>
        <item x="8218"/>
        <item x="9779"/>
        <item x="6063"/>
        <item x="1481"/>
        <item x="6032"/>
        <item x="6759"/>
        <item x="5741"/>
        <item x="3889"/>
        <item x="6801"/>
        <item x="221"/>
        <item x="3744"/>
        <item x="3975"/>
        <item x="6627"/>
        <item x="7652"/>
        <item x="2783"/>
        <item x="8495"/>
        <item x="8099"/>
        <item x="868"/>
        <item x="9935"/>
        <item x="3522"/>
        <item x="767"/>
        <item x="4683"/>
        <item x="8017"/>
        <item x="1532"/>
        <item x="3869"/>
        <item x="1984"/>
        <item x="2842"/>
        <item x="5698"/>
        <item x="8587"/>
        <item x="1636"/>
        <item x="9150"/>
        <item x="1246"/>
        <item x="5082"/>
        <item x="3735"/>
        <item x="9415"/>
        <item x="2375"/>
        <item x="1518"/>
        <item x="542"/>
        <item x="3533"/>
        <item x="9584"/>
        <item x="4675"/>
        <item x="1127"/>
        <item x="9778"/>
        <item x="3071"/>
        <item x="4164"/>
        <item x="5215"/>
        <item x="1469"/>
        <item x="8579"/>
        <item x="4961"/>
        <item x="2003"/>
        <item x="9217"/>
        <item x="7037"/>
        <item x="8127"/>
        <item x="4174"/>
        <item x="2732"/>
        <item x="8997"/>
        <item x="7348"/>
        <item x="9493"/>
        <item x="9021"/>
        <item x="9223"/>
        <item x="7315"/>
        <item x="1553"/>
        <item x="5861"/>
        <item x="8390"/>
        <item x="6280"/>
        <item x="3133"/>
        <item x="5600"/>
        <item x="3340"/>
        <item x="6521"/>
        <item x="5883"/>
        <item x="5461"/>
        <item x="6898"/>
        <item x="1688"/>
        <item x="8186"/>
        <item x="6880"/>
        <item x="5426"/>
        <item x="3336"/>
        <item x="7458"/>
        <item x="6186"/>
        <item x="2439"/>
        <item x="7422"/>
        <item x="1349"/>
        <item x="3672"/>
        <item x="7260"/>
        <item x="6842"/>
        <item x="8441"/>
        <item x="2258"/>
        <item x="1453"/>
        <item x="9417"/>
        <item x="3337"/>
        <item x="4211"/>
        <item x="3682"/>
        <item x="1168"/>
        <item x="9201"/>
        <item x="9739"/>
        <item x="1192"/>
        <item x="2409"/>
        <item x="8975"/>
        <item x="2365"/>
        <item x="6214"/>
        <item x="7843"/>
        <item x="4620"/>
        <item x="4138"/>
        <item x="161"/>
        <item x="3954"/>
        <item x="3643"/>
        <item x="3016"/>
        <item x="8237"/>
        <item x="2718"/>
        <item x="1634"/>
        <item x="5182"/>
        <item x="3712"/>
        <item x="4361"/>
        <item x="3707"/>
        <item x="492"/>
        <item x="587"/>
        <item x="9280"/>
        <item x="5347"/>
        <item x="427"/>
        <item x="4866"/>
        <item x="5459"/>
        <item x="1567"/>
        <item x="4700"/>
        <item x="8924"/>
        <item x="9912"/>
        <item x="4520"/>
        <item x="617"/>
        <item x="8920"/>
        <item x="6844"/>
        <item x="4357"/>
        <item x="7744"/>
        <item x="4992"/>
        <item x="3164"/>
        <item x="7446"/>
        <item x="666"/>
        <item x="1952"/>
        <item x="2837"/>
        <item x="433"/>
        <item x="5107"/>
        <item x="1404"/>
        <item x="454"/>
        <item x="9276"/>
        <item x="5907"/>
        <item x="5596"/>
        <item x="1007"/>
        <item x="4943"/>
        <item x="7728"/>
        <item x="2129"/>
        <item x="4514"/>
        <item x="8496"/>
        <item x="1884"/>
        <item x="2167"/>
        <item x="7065"/>
        <item x="3952"/>
        <item x="1822"/>
        <item x="9975"/>
        <item x="2635"/>
        <item x="5544"/>
        <item x="1537"/>
        <item x="9366"/>
        <item x="8938"/>
        <item x="7116"/>
        <item x="4200"/>
        <item x="6103"/>
        <item x="2400"/>
        <item x="6491"/>
        <item x="2941"/>
        <item x="898"/>
        <item x="2315"/>
        <item x="8430"/>
        <item x="9980"/>
        <item x="2395"/>
        <item x="8046"/>
        <item x="7028"/>
        <item x="938"/>
        <item x="9658"/>
        <item x="5991"/>
        <item x="5284"/>
        <item x="174"/>
        <item x="9507"/>
        <item x="9309"/>
        <item x="3702"/>
        <item x="7758"/>
        <item x="7544"/>
        <item x="1033"/>
        <item x="1155"/>
        <item x="3060"/>
        <item x="6743"/>
        <item x="2217"/>
        <item x="5830"/>
        <item x="9547"/>
        <item x="9229"/>
        <item x="757"/>
        <item x="9834"/>
        <item x="651"/>
        <item x="6838"/>
        <item x="1838"/>
        <item x="4547"/>
        <item x="4779"/>
        <item x="8540"/>
        <item x="2807"/>
        <item x="9858"/>
        <item x="7073"/>
        <item x="8929"/>
        <item x="1151"/>
        <item x="6655"/>
        <item x="4224"/>
        <item x="177"/>
        <item x="3861"/>
        <item x="8079"/>
        <item x="330"/>
        <item x="1684"/>
        <item x="821"/>
        <item x="3925"/>
        <item x="5297"/>
        <item x="4743"/>
        <item x="7737"/>
        <item x="5070"/>
        <item x="1738"/>
        <item x="3094"/>
        <item x="3632"/>
        <item x="6679"/>
        <item x="5122"/>
        <item x="4933"/>
        <item x="2062"/>
        <item x="5291"/>
        <item x="1850"/>
        <item x="3584"/>
        <item x="5318"/>
        <item x="5071"/>
        <item x="2098"/>
        <item x="6896"/>
        <item x="5451"/>
        <item x="8475"/>
        <item x="4191"/>
        <item x="5316"/>
        <item x="541"/>
        <item x="3477"/>
        <item x="5469"/>
        <item x="5444"/>
        <item x="6158"/>
        <item x="1526"/>
        <item x="9200"/>
        <item x="5824"/>
        <item x="9988"/>
        <item x="9359"/>
        <item x="9209"/>
        <item x="1662"/>
        <item x="6389"/>
        <item x="4942"/>
        <item x="6320"/>
        <item x="5475"/>
        <item x="4882"/>
        <item x="9164"/>
        <item x="9517"/>
        <item x="3240"/>
        <item x="7153"/>
        <item x="1703"/>
        <item x="2812"/>
        <item x="5300"/>
        <item x="1256"/>
        <item x="2199"/>
        <item x="9403"/>
        <item x="2981"/>
        <item x="1577"/>
        <item x="1816"/>
        <item x="8509"/>
        <item x="2862"/>
        <item x="7742"/>
        <item x="3080"/>
        <item x="8374"/>
        <item x="5130"/>
        <item x="1314"/>
        <item x="9914"/>
        <item x="6884"/>
        <item x="150"/>
        <item x="823"/>
        <item x="2646"/>
        <item x="705"/>
        <item x="6734"/>
        <item x="6223"/>
        <item x="4670"/>
        <item x="607"/>
        <item x="4334"/>
        <item x="9015"/>
        <item x="7827"/>
        <item x="5654"/>
        <item x="15"/>
        <item x="6412"/>
        <item x="6836"/>
        <item x="8954"/>
        <item x="7167"/>
        <item x="7859"/>
        <item x="8011"/>
        <item x="9864"/>
        <item x="2486"/>
        <item x="846"/>
        <item x="1003"/>
        <item x="9979"/>
        <item x="7734"/>
        <item x="1179"/>
        <item x="7150"/>
        <item x="2551"/>
        <item x="7022"/>
        <item x="13"/>
        <item x="3599"/>
        <item x="4189"/>
        <item x="1193"/>
        <item x="5155"/>
        <item x="5460"/>
        <item x="3725"/>
        <item x="2793"/>
        <item x="25"/>
        <item x="1077"/>
        <item x="4614"/>
        <item x="7640"/>
        <item x="8629"/>
        <item x="6281"/>
        <item x="1804"/>
        <item x="5479"/>
        <item x="2335"/>
        <item x="1158"/>
        <item x="6169"/>
        <item x="1737"/>
        <item x="7020"/>
        <item x="7263"/>
        <item x="8113"/>
        <item x="3756"/>
        <item x="722"/>
        <item x="8652"/>
        <item x="6829"/>
        <item x="7129"/>
        <item x="6825"/>
        <item x="8221"/>
        <item x="6937"/>
        <item x="8905"/>
        <item x="7526"/>
        <item x="6994"/>
        <item x="8279"/>
        <item x="2917"/>
        <item x="8678"/>
        <item x="7461"/>
        <item x="5749"/>
        <item x="8573"/>
        <item x="3385"/>
        <item x="8319"/>
        <item x="8225"/>
        <item x="8116"/>
        <item x="917"/>
        <item x="7241"/>
        <item x="3698"/>
        <item x="6826"/>
        <item x="6931"/>
        <item x="4723"/>
        <item x="2204"/>
        <item x="6354"/>
        <item x="1257"/>
        <item x="6640"/>
        <item x="7460"/>
        <item x="4047"/>
        <item x="8810"/>
        <item x="3674"/>
        <item x="5034"/>
        <item x="9820"/>
        <item x="9947"/>
        <item x="8971"/>
        <item x="2298"/>
        <item x="1046"/>
        <item x="6606"/>
        <item x="8060"/>
        <item x="7179"/>
        <item x="1243"/>
        <item x="3614"/>
        <item x="4663"/>
        <item x="9536"/>
        <item x="882"/>
        <item x="3294"/>
        <item x="3662"/>
        <item x="3505"/>
        <item x="7582"/>
        <item x="9639"/>
        <item x="8639"/>
        <item x="6660"/>
        <item x="2250"/>
        <item x="9365"/>
        <item x="4071"/>
        <item x="1460"/>
        <item x="5353"/>
        <item x="8400"/>
        <item x="1063"/>
        <item x="5351"/>
        <item x="7297"/>
        <item x="5481"/>
        <item x="191"/>
        <item x="1836"/>
        <item x="8200"/>
        <item x="7268"/>
        <item x="5524"/>
        <item x="1592"/>
        <item x="1927"/>
        <item x="3470"/>
        <item x="408"/>
        <item x="8722"/>
        <item x="9862"/>
        <item x="3962"/>
        <item x="5131"/>
        <item x="5165"/>
        <item x="8162"/>
        <item x="7961"/>
        <item x="6314"/>
        <item x="8600"/>
        <item x="8479"/>
        <item x="8101"/>
        <item x="5583"/>
        <item x="8412"/>
        <item x="5056"/>
        <item x="1078"/>
        <item x="4635"/>
        <item x="3422"/>
        <item x="6364"/>
        <item x="7930"/>
        <item x="1896"/>
        <item x="2384"/>
        <item x="6976"/>
        <item x="8596"/>
        <item x="2709"/>
        <item x="4250"/>
        <item x="2535"/>
        <item x="4655"/>
        <item x="6997"/>
        <item x="1455"/>
        <item x="291"/>
        <item x="8996"/>
        <item x="7854"/>
        <item x="4202"/>
        <item x="9025"/>
        <item x="9402"/>
        <item x="6770"/>
        <item x="634"/>
        <item x="4032"/>
        <item x="6290"/>
        <item x="6973"/>
        <item x="5599"/>
        <item x="2822"/>
        <item x="8909"/>
        <item x="5416"/>
        <item x="6417"/>
        <item x="825"/>
        <item x="425"/>
        <item x="2183"/>
        <item x="6773"/>
        <item x="7874"/>
        <item x="3286"/>
        <item x="5742"/>
        <item x="7846"/>
        <item x="4213"/>
        <item x="1100"/>
        <item x="3075"/>
        <item x="998"/>
        <item x="4913"/>
        <item x="901"/>
        <item x="9269"/>
        <item x="7535"/>
        <item x="1536"/>
        <item x="1647"/>
        <item x="3881"/>
        <item x="8424"/>
        <item x="2424"/>
        <item x="2200"/>
        <item x="3931"/>
        <item x="7684"/>
        <item x="7138"/>
        <item x="5367"/>
        <item x="914"/>
        <item x="4977"/>
        <item x="1242"/>
        <item x="3261"/>
        <item x="4539"/>
        <item x="471"/>
        <item x="535"/>
        <item x="4210"/>
        <item x="2479"/>
        <item x="1860"/>
        <item x="7252"/>
        <item x="3572"/>
        <item x="7748"/>
        <item x="4406"/>
        <item x="4050"/>
        <item x="2201"/>
        <item x="4116"/>
        <item x="6123"/>
        <item x="3964"/>
        <item x="8944"/>
        <item x="3117"/>
        <item x="5975"/>
        <item x="270"/>
        <item x="2243"/>
        <item x="2923"/>
        <item x="9722"/>
        <item x="7030"/>
        <item x="9041"/>
        <item x="1123"/>
        <item x="4199"/>
        <item x="203"/>
        <item x="3084"/>
        <item x="7046"/>
        <item x="9377"/>
        <item x="6746"/>
        <item x="3435"/>
        <item x="99"/>
        <item x="273"/>
        <item x="3354"/>
        <item x="1598"/>
        <item x="9514"/>
        <item x="9579"/>
        <item x="590"/>
        <item x="2838"/>
        <item x="2863"/>
        <item x="7730"/>
        <item x="1171"/>
        <item x="4460"/>
        <item x="1115"/>
        <item x="9830"/>
        <item x="7332"/>
        <item x="2545"/>
        <item x="2323"/>
        <item x="2673"/>
        <item x="703"/>
        <item x="4591"/>
        <item x="2202"/>
        <item x="6672"/>
        <item x="6905"/>
        <item x="4970"/>
        <item x="134"/>
        <item x="4446"/>
        <item x="8828"/>
        <item x="9254"/>
        <item x="7776"/>
        <item x="8564"/>
        <item x="5860"/>
        <item x="2819"/>
        <item x="8106"/>
        <item x="5686"/>
        <item x="2681"/>
        <item x="328"/>
        <item x="3679"/>
        <item x="5019"/>
        <item x="2492"/>
        <item x="6195"/>
        <item x="6892"/>
        <item x="3085"/>
        <item x="7333"/>
        <item x="1313"/>
        <item x="4038"/>
        <item x="2702"/>
        <item x="1492"/>
        <item x="2896"/>
        <item x="1393"/>
        <item x="2036"/>
        <item x="635"/>
        <item x="5553"/>
        <item x="259"/>
        <item x="5906"/>
        <item x="5150"/>
        <item x="9380"/>
        <item x="2389"/>
        <item x="9559"/>
        <item x="3437"/>
        <item x="744"/>
        <item x="4919"/>
        <item x="614"/>
        <item x="5576"/>
        <item x="5188"/>
        <item x="7337"/>
        <item x="9059"/>
        <item x="1890"/>
        <item x="2485"/>
        <item x="116"/>
        <item x="2275"/>
        <item x="6360"/>
        <item x="1557"/>
        <item x="7754"/>
        <item x="2723"/>
        <item x="948"/>
        <item x="6233"/>
        <item x="2563"/>
        <item x="5657"/>
        <item x="964"/>
        <item x="3273"/>
        <item x="2114"/>
        <item x="5876"/>
        <item x="2103"/>
        <item x="522"/>
        <item x="8982"/>
        <item x="3328"/>
        <item x="2476"/>
        <item x="1805"/>
        <item x="3418"/>
        <item x="8128"/>
        <item x="8449"/>
        <item x="5902"/>
        <item x="4923"/>
        <item x="3716"/>
        <item x="1950"/>
        <item x="5171"/>
        <item x="2449"/>
        <item x="1932"/>
        <item x="9897"/>
        <item x="5733"/>
        <item x="5448"/>
        <item x="5169"/>
        <item x="6069"/>
        <item x="8603"/>
        <item x="7390"/>
        <item x="9756"/>
        <item x="2438"/>
        <item x="8823"/>
        <item x="4887"/>
        <item x="9845"/>
        <item x="4982"/>
        <item x="2501"/>
        <item x="2246"/>
        <item x="2652"/>
        <item x="9732"/>
        <item x="7913"/>
        <item x="2860"/>
        <item x="2304"/>
        <item x="8316"/>
        <item x="1466"/>
        <item x="8001"/>
        <item x="5398"/>
        <item x="4227"/>
        <item x="682"/>
        <item x="2549"/>
        <item x="1160"/>
        <item x="2903"/>
        <item x="4928"/>
        <item x="7810"/>
        <item x="158"/>
        <item x="3122"/>
        <item x="5026"/>
        <item x="6170"/>
        <item x="2559"/>
        <item x="8827"/>
        <item x="859"/>
        <item x="1272"/>
        <item x="1237"/>
        <item x="2139"/>
        <item x="3015"/>
        <item x="6114"/>
        <item x="2951"/>
        <item x="5613"/>
        <item x="4820"/>
        <item x="1787"/>
        <item x="1597"/>
        <item x="555"/>
        <item x="1799"/>
        <item x="8021"/>
        <item x="7851"/>
        <item x="3184"/>
        <item x="7035"/>
        <item x="103"/>
        <item x="2331"/>
        <item x="2749"/>
        <item x="9560"/>
        <item x="6511"/>
        <item x="78"/>
        <item x="6313"/>
        <item x="9446"/>
        <item x="9182"/>
        <item x="3559"/>
        <item x="6513"/>
        <item x="3146"/>
        <item x="3938"/>
        <item x="6083"/>
        <item x="3032"/>
        <item x="2019"/>
        <item x="1442"/>
        <item x="4521"/>
        <item x="9055"/>
        <item x="7278"/>
        <item x="4628"/>
        <item x="3942"/>
        <item x="2172"/>
        <item x="1398"/>
        <item x="9683"/>
        <item x="3350"/>
        <item x="4010"/>
        <item x="7979"/>
        <item x="3260"/>
        <item x="8724"/>
        <item x="1101"/>
        <item x="8881"/>
        <item x="1355"/>
        <item x="8791"/>
        <item x="1443"/>
        <item x="5032"/>
        <item x="3577"/>
        <item x="2617"/>
        <item x="7586"/>
        <item x="5483"/>
        <item x="9717"/>
        <item x="6483"/>
        <item x="7521"/>
        <item x="6717"/>
        <item x="1169"/>
        <item x="4890"/>
        <item x="6840"/>
        <item x="2332"/>
        <item x="4312"/>
        <item x="2899"/>
        <item x="4949"/>
        <item x="9057"/>
        <item x="1073"/>
        <item x="6612"/>
        <item x="7407"/>
        <item x="4424"/>
        <item x="4180"/>
        <item x="890"/>
        <item x="2637"/>
        <item x="854"/>
        <item x="5110"/>
        <item x="6665"/>
        <item x="3257"/>
        <item x="7614"/>
        <item x="4550"/>
        <item x="4481"/>
        <item x="3317"/>
        <item x="5808"/>
        <item x="56"/>
        <item x="4841"/>
        <item x="4864"/>
        <item x="4810"/>
        <item x="9129"/>
        <item x="5137"/>
        <item x="196"/>
        <item x="5"/>
        <item x="6745"/>
        <item x="7757"/>
        <item x="2532"/>
        <item x="3203"/>
        <item x="3362"/>
        <item x="8818"/>
        <item x="442"/>
        <item x="1384"/>
        <item x="7583"/>
        <item x="8343"/>
        <item t="default"/>
      </items>
    </pivotField>
    <pivotField showAll="0"/>
    <pivotField showAll="0"/>
    <pivotField numFmtId="14" showAll="0"/>
    <pivotField showAll="0">
      <items count="13">
        <item x="6"/>
        <item x="4"/>
        <item x="10"/>
        <item x="8"/>
        <item x="2"/>
        <item x="1"/>
        <item x="3"/>
        <item x="7"/>
        <item x="5"/>
        <item x="11"/>
        <item x="0"/>
        <item x="9"/>
        <item t="default"/>
      </items>
    </pivotField>
    <pivotField showAll="0"/>
    <pivotField showAll="0">
      <items count="13">
        <item x="6"/>
        <item x="4"/>
        <item x="10"/>
        <item x="8"/>
        <item x="2"/>
        <item x="1"/>
        <item x="3"/>
        <item x="7"/>
        <item x="5"/>
        <item x="11"/>
        <item x="0"/>
        <item x="9"/>
        <item t="default"/>
      </items>
    </pivotField>
    <pivotField axis="axisRow" showAll="0">
      <items count="32">
        <item x="28"/>
        <item x="6"/>
        <item x="24"/>
        <item x="20"/>
        <item x="21"/>
        <item x="13"/>
        <item x="17"/>
        <item x="18"/>
        <item x="12"/>
        <item x="26"/>
        <item x="0"/>
        <item x="16"/>
        <item x="27"/>
        <item x="30"/>
        <item x="23"/>
        <item x="22"/>
        <item x="14"/>
        <item x="11"/>
        <item x="4"/>
        <item x="10"/>
        <item x="8"/>
        <item x="1"/>
        <item x="19"/>
        <item x="15"/>
        <item x="3"/>
        <item x="9"/>
        <item x="2"/>
        <item x="5"/>
        <item x="25"/>
        <item x="7"/>
        <item x="29"/>
        <item t="default"/>
      </items>
    </pivotField>
  </pivotFields>
  <rowFields count="1">
    <field x="17"/>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TotalAmountEuro" fld="10" baseField="0" baseItem="0" numFmtId="2"/>
  </dataFields>
  <chartFormats count="3">
    <chartFormat chart="12" format="5"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7CC3560-759F-4DD6-BB0F-17626B27FC18}"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P2:Q34" firstHeaderRow="1" firstDataRow="1" firstDataCol="1"/>
  <pivotFields count="18">
    <pivotField showAll="0"/>
    <pivotField showAll="0"/>
    <pivotField showAll="0">
      <items count="6">
        <item x="2"/>
        <item x="3"/>
        <item x="0"/>
        <item x="1"/>
        <item x="4"/>
        <item t="default"/>
      </items>
    </pivotField>
    <pivotField showAll="0">
      <items count="11">
        <item x="9"/>
        <item x="4"/>
        <item x="8"/>
        <item x="6"/>
        <item x="5"/>
        <item x="3"/>
        <item x="2"/>
        <item x="1"/>
        <item x="0"/>
        <item x="7"/>
        <item t="default"/>
      </items>
    </pivotField>
    <pivotField showAll="0">
      <items count="4">
        <item x="2"/>
        <item x="1"/>
        <item x="0"/>
        <item t="default"/>
      </items>
    </pivotField>
    <pivotField showAll="0"/>
    <pivotField numFmtId="2" showAll="0"/>
    <pivotField numFmtId="2" showAll="0"/>
    <pivotField showAll="0"/>
    <pivotField showAll="0"/>
    <pivotField dataField="1" numFmtId="2" showAll="0"/>
    <pivotField showAll="0"/>
    <pivotField showAll="0"/>
    <pivotField numFmtId="14" showAll="0"/>
    <pivotField showAll="0"/>
    <pivotField showAll="0"/>
    <pivotField showAll="0">
      <items count="13">
        <item x="6"/>
        <item x="4"/>
        <item x="10"/>
        <item x="8"/>
        <item x="2"/>
        <item x="1"/>
        <item x="3"/>
        <item x="7"/>
        <item x="5"/>
        <item x="11"/>
        <item x="0"/>
        <item x="9"/>
        <item t="default"/>
      </items>
    </pivotField>
    <pivotField axis="axisRow" showAll="0">
      <items count="32">
        <item x="28"/>
        <item x="6"/>
        <item x="24"/>
        <item x="20"/>
        <item x="21"/>
        <item x="13"/>
        <item x="17"/>
        <item x="18"/>
        <item x="12"/>
        <item x="26"/>
        <item x="0"/>
        <item x="16"/>
        <item x="27"/>
        <item x="30"/>
        <item x="23"/>
        <item x="22"/>
        <item x="14"/>
        <item x="11"/>
        <item x="4"/>
        <item x="10"/>
        <item x="8"/>
        <item x="1"/>
        <item x="19"/>
        <item x="15"/>
        <item x="3"/>
        <item x="9"/>
        <item x="2"/>
        <item x="5"/>
        <item x="25"/>
        <item x="7"/>
        <item x="29"/>
        <item t="default"/>
      </items>
    </pivotField>
  </pivotFields>
  <rowFields count="1">
    <field x="17"/>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TotalAmountEuro" fld="10" subtotal="average" baseField="0" baseItem="0" numFmtId="2"/>
  </dataFields>
  <chartFormats count="2">
    <chartFormat chart="6"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28861BD-312F-46B7-A44E-C89B3501E54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4:B5" firstHeaderRow="1" firstDataRow="1" firstDataCol="0"/>
  <pivotFields count="18">
    <pivotField showAll="0"/>
    <pivotField showAll="0"/>
    <pivotField showAll="0">
      <items count="6">
        <item x="2"/>
        <item x="3"/>
        <item x="0"/>
        <item x="1"/>
        <item x="4"/>
        <item t="default"/>
      </items>
    </pivotField>
    <pivotField showAll="0"/>
    <pivotField showAll="0">
      <items count="4">
        <item x="2"/>
        <item x="1"/>
        <item x="0"/>
        <item t="default"/>
      </items>
    </pivotField>
    <pivotField showAll="0"/>
    <pivotField numFmtId="2" showAll="0"/>
    <pivotField numFmtId="2" showAll="0"/>
    <pivotField showAll="0"/>
    <pivotField showAll="0"/>
    <pivotField dataField="1" numFmtId="2" showAll="0"/>
    <pivotField showAll="0"/>
    <pivotField showAll="0"/>
    <pivotField numFmtId="14" showAll="0"/>
    <pivotField showAll="0"/>
    <pivotField showAll="0"/>
    <pivotField showAll="0">
      <items count="13">
        <item x="6"/>
        <item x="4"/>
        <item x="10"/>
        <item x="8"/>
        <item x="2"/>
        <item x="1"/>
        <item x="3"/>
        <item x="7"/>
        <item x="5"/>
        <item x="11"/>
        <item x="0"/>
        <item x="9"/>
        <item t="default"/>
      </items>
    </pivotField>
    <pivotField showAll="0"/>
  </pivotFields>
  <rowItems count="1">
    <i/>
  </rowItems>
  <colItems count="1">
    <i/>
  </colItems>
  <dataFields count="1">
    <dataField name="Total Revenue" fld="10" baseField="0" baseItem="0" numFmtId="2"/>
  </dataFields>
  <formats count="10">
    <format dxfId="41">
      <pivotArea dataOnly="0" labelOnly="1" outline="0" axis="axisValues" fieldPosition="0"/>
    </format>
    <format dxfId="40">
      <pivotArea dataOnly="0" labelOnly="1" outline="0" axis="axisValues" fieldPosition="0"/>
    </format>
    <format dxfId="39">
      <pivotArea type="all" dataOnly="0" outline="0" fieldPosition="0"/>
    </format>
    <format dxfId="38">
      <pivotArea dataOnly="0" labelOnly="1" outline="0" axis="axisValues" fieldPosition="0"/>
    </format>
    <format dxfId="37">
      <pivotArea dataOnly="0" labelOnly="1" outline="0" axis="axisValues" fieldPosition="0"/>
    </format>
    <format dxfId="36">
      <pivotArea outline="0" collapsedLevelsAreSubtotals="1" fieldPosition="0"/>
    </format>
    <format dxfId="35">
      <pivotArea outline="0" collapsedLevelsAreSubtotals="1" fieldPosition="0"/>
    </format>
    <format dxfId="34">
      <pivotArea type="all" dataOnly="0" outline="0" fieldPosition="0"/>
    </format>
    <format dxfId="33">
      <pivotArea outline="0" collapsedLevelsAreSubtotals="1" fieldPosition="0"/>
    </format>
    <format dxfId="32">
      <pivotArea dataOnly="0" labelOnly="1" outline="0" axis="axisValues" fieldPosition="0"/>
    </format>
  </formats>
  <pivotTableStyleInfo name="PivotStyleDark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CC3FD2C-734C-4AF9-9254-E87E758A1E7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4:N5" firstHeaderRow="1" firstDataRow="1" firstDataCol="0"/>
  <pivotFields count="18">
    <pivotField showAll="0"/>
    <pivotField showAll="0"/>
    <pivotField showAll="0">
      <items count="6">
        <item x="2"/>
        <item x="3"/>
        <item x="0"/>
        <item x="1"/>
        <item x="4"/>
        <item t="default"/>
      </items>
    </pivotField>
    <pivotField showAll="0"/>
    <pivotField showAll="0">
      <items count="4">
        <item x="2"/>
        <item x="1"/>
        <item x="0"/>
        <item t="default"/>
      </items>
    </pivotField>
    <pivotField showAll="0"/>
    <pivotField numFmtId="2" showAll="0"/>
    <pivotField numFmtId="2" showAll="0"/>
    <pivotField showAll="0"/>
    <pivotField showAll="0"/>
    <pivotField numFmtId="2" showAll="0"/>
    <pivotField showAll="0"/>
    <pivotField dataField="1" showAll="0"/>
    <pivotField numFmtId="14" showAll="0"/>
    <pivotField showAll="0"/>
    <pivotField showAll="0"/>
    <pivotField showAll="0">
      <items count="13">
        <item x="6"/>
        <item x="4"/>
        <item x="10"/>
        <item x="8"/>
        <item x="2"/>
        <item x="1"/>
        <item x="3"/>
        <item x="7"/>
        <item x="5"/>
        <item x="11"/>
        <item x="0"/>
        <item x="9"/>
        <item t="default"/>
      </items>
    </pivotField>
    <pivotField showAll="0"/>
  </pivotFields>
  <rowItems count="1">
    <i/>
  </rowItems>
  <colItems count="1">
    <i/>
  </colItems>
  <dataFields count="1">
    <dataField name="Total Reviews" fld="12" baseField="0" baseItem="0" numFmtId="1"/>
  </dataFields>
  <formats count="13">
    <format dxfId="54">
      <pivotArea type="all" dataOnly="0" outline="0" fieldPosition="0"/>
    </format>
    <format dxfId="53">
      <pivotArea dataOnly="0" labelOnly="1" outline="0" axis="axisValues" fieldPosition="0"/>
    </format>
    <format dxfId="52">
      <pivotArea outline="0" collapsedLevelsAreSubtotals="1" fieldPosition="0"/>
    </format>
    <format dxfId="51">
      <pivotArea type="all" dataOnly="0" outline="0" fieldPosition="0"/>
    </format>
    <format dxfId="50">
      <pivotArea outline="0" collapsedLevelsAreSubtotals="1" fieldPosition="0"/>
    </format>
    <format dxfId="49">
      <pivotArea dataOnly="0" labelOnly="1" outline="0" axis="axisValues" fieldPosition="0"/>
    </format>
    <format dxfId="48">
      <pivotArea dataOnly="0" labelOnly="1" outline="0" axis="axisValues" fieldPosition="0"/>
    </format>
    <format dxfId="47">
      <pivotArea outline="0" collapsedLevelsAreSubtotals="1" fieldPosition="0"/>
    </format>
    <format dxfId="46">
      <pivotArea outline="0" collapsedLevelsAreSubtotals="1" fieldPosition="0"/>
    </format>
    <format dxfId="45">
      <pivotArea type="all" dataOnly="0" outline="0" fieldPosition="0"/>
    </format>
    <format dxfId="44">
      <pivotArea outline="0" collapsedLevelsAreSubtotals="1" fieldPosition="0"/>
    </format>
    <format dxfId="43">
      <pivotArea dataOnly="0" labelOnly="1" outline="0" axis="axisValues" fieldPosition="0"/>
    </format>
    <format dxfId="42">
      <pivotArea outline="0" collapsedLevelsAreSubtotals="1" fieldPosition="0"/>
    </format>
  </formats>
  <pivotTableStyleInfo name="PivotStyleDark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3254F14-EC45-46F6-ACB9-E787434C565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4:K5" firstHeaderRow="1" firstDataRow="1" firstDataCol="0"/>
  <pivotFields count="18">
    <pivotField showAll="0"/>
    <pivotField showAll="0"/>
    <pivotField showAll="0">
      <items count="6">
        <item x="2"/>
        <item x="3"/>
        <item x="0"/>
        <item x="1"/>
        <item x="4"/>
        <item t="default"/>
      </items>
    </pivotField>
    <pivotField showAll="0"/>
    <pivotField showAll="0">
      <items count="4">
        <item x="2"/>
        <item x="1"/>
        <item x="0"/>
        <item t="default"/>
      </items>
    </pivotField>
    <pivotField showAll="0"/>
    <pivotField numFmtId="2" showAll="0"/>
    <pivotField numFmtId="2" showAll="0"/>
    <pivotField showAll="0"/>
    <pivotField showAll="0"/>
    <pivotField numFmtId="2" showAll="0"/>
    <pivotField dataField="1" showAll="0"/>
    <pivotField showAll="0"/>
    <pivotField numFmtId="14" showAll="0"/>
    <pivotField showAll="0"/>
    <pivotField showAll="0"/>
    <pivotField showAll="0">
      <items count="13">
        <item x="6"/>
        <item x="4"/>
        <item x="10"/>
        <item x="8"/>
        <item x="2"/>
        <item x="1"/>
        <item x="3"/>
        <item x="7"/>
        <item x="5"/>
        <item x="11"/>
        <item x="0"/>
        <item x="9"/>
        <item t="default"/>
      </items>
    </pivotField>
    <pivotField showAll="0"/>
  </pivotFields>
  <rowItems count="1">
    <i/>
  </rowItems>
  <colItems count="1">
    <i/>
  </colItems>
  <dataFields count="1">
    <dataField name="Average of Rating" fld="11" subtotal="average" baseField="2" baseItem="0" numFmtId="2"/>
  </dataFields>
  <formats count="12">
    <format dxfId="66">
      <pivotArea type="all" dataOnly="0" outline="0" fieldPosition="0"/>
    </format>
    <format dxfId="65">
      <pivotArea dataOnly="0" labelOnly="1" outline="0" axis="axisValues" fieldPosition="0"/>
    </format>
    <format dxfId="64">
      <pivotArea outline="0" collapsedLevelsAreSubtotals="1" fieldPosition="0"/>
    </format>
    <format dxfId="63">
      <pivotArea type="all" dataOnly="0" outline="0" fieldPosition="0"/>
    </format>
    <format dxfId="62">
      <pivotArea outline="0" collapsedLevelsAreSubtotals="1" fieldPosition="0"/>
    </format>
    <format dxfId="61">
      <pivotArea dataOnly="0" labelOnly="1" outline="0" axis="axisValues" fieldPosition="0"/>
    </format>
    <format dxfId="60">
      <pivotArea dataOnly="0" labelOnly="1" outline="0" axis="axisValues" fieldPosition="0"/>
    </format>
    <format dxfId="59">
      <pivotArea outline="0" collapsedLevelsAreSubtotals="1" fieldPosition="0"/>
    </format>
    <format dxfId="58">
      <pivotArea type="all" dataOnly="0" outline="0" fieldPosition="0"/>
    </format>
    <format dxfId="57">
      <pivotArea outline="0" collapsedLevelsAreSubtotals="1" fieldPosition="0"/>
    </format>
    <format dxfId="56">
      <pivotArea dataOnly="0" labelOnly="1" outline="0" axis="axisValues" fieldPosition="0"/>
    </format>
    <format dxfId="55">
      <pivotArea outline="0" collapsedLevelsAreSubtotals="1" fieldPosition="0"/>
    </format>
  </formats>
  <pivotTableStyleInfo name="PivotStyleDark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2795433-F3FD-4117-9EA6-60B74E57E75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4:H5" firstHeaderRow="1" firstDataRow="1" firstDataCol="0"/>
  <pivotFields count="18">
    <pivotField showAll="0"/>
    <pivotField showAll="0"/>
    <pivotField showAll="0">
      <items count="6">
        <item x="2"/>
        <item x="3"/>
        <item x="0"/>
        <item x="1"/>
        <item x="4"/>
        <item t="default"/>
      </items>
    </pivotField>
    <pivotField showAll="0"/>
    <pivotField showAll="0">
      <items count="4">
        <item x="2"/>
        <item x="1"/>
        <item x="0"/>
        <item t="default"/>
      </items>
    </pivotField>
    <pivotField showAll="0"/>
    <pivotField numFmtId="2" showAll="0"/>
    <pivotField numFmtId="2" showAll="0"/>
    <pivotField showAll="0"/>
    <pivotField showAll="0"/>
    <pivotField dataField="1" numFmtId="2" showAll="0"/>
    <pivotField showAll="0"/>
    <pivotField showAll="0"/>
    <pivotField numFmtId="14" showAll="0"/>
    <pivotField showAll="0"/>
    <pivotField showAll="0"/>
    <pivotField showAll="0">
      <items count="13">
        <item x="6"/>
        <item x="4"/>
        <item x="10"/>
        <item x="8"/>
        <item x="2"/>
        <item x="1"/>
        <item x="3"/>
        <item x="7"/>
        <item x="5"/>
        <item x="11"/>
        <item x="0"/>
        <item x="9"/>
        <item t="default"/>
      </items>
    </pivotField>
    <pivotField showAll="0"/>
  </pivotFields>
  <rowItems count="1">
    <i/>
  </rowItems>
  <colItems count="1">
    <i/>
  </colItems>
  <dataFields count="1">
    <dataField name="Average Order Value" fld="10" subtotal="average" baseField="0" baseItem="0" numFmtId="2"/>
  </dataFields>
  <formats count="8">
    <format dxfId="74">
      <pivotArea outline="0" collapsedLevelsAreSubtotals="1" fieldPosition="0"/>
    </format>
    <format dxfId="73">
      <pivotArea dataOnly="0" labelOnly="1" outline="0" axis="axisValues" fieldPosition="0"/>
    </format>
    <format dxfId="72">
      <pivotArea dataOnly="0" labelOnly="1" outline="0" axis="axisValues" fieldPosition="0"/>
    </format>
    <format dxfId="71">
      <pivotArea outline="0" collapsedLevelsAreSubtotals="1" fieldPosition="0"/>
    </format>
    <format dxfId="70">
      <pivotArea outline="0" collapsedLevelsAreSubtotals="1" fieldPosition="0"/>
    </format>
    <format dxfId="69">
      <pivotArea type="all" dataOnly="0" outline="0" fieldPosition="0"/>
    </format>
    <format dxfId="68">
      <pivotArea outline="0" collapsedLevelsAreSubtotals="1" fieldPosition="0"/>
    </format>
    <format dxfId="67">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Dark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0DB37FC-25DF-4DC2-B747-00C4B3ACB02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4:E5" firstHeaderRow="1" firstDataRow="1" firstDataCol="0"/>
  <pivotFields count="18">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showAll="0">
      <items count="6">
        <item x="2"/>
        <item x="3"/>
        <item x="0"/>
        <item x="1"/>
        <item x="4"/>
        <item t="default"/>
      </items>
    </pivotField>
    <pivotField showAll="0"/>
    <pivotField showAll="0">
      <items count="4">
        <item x="2"/>
        <item x="1"/>
        <item x="0"/>
        <item t="default"/>
      </items>
    </pivotField>
    <pivotField showAll="0"/>
    <pivotField numFmtId="2" showAll="0"/>
    <pivotField numFmtId="2" showAll="0"/>
    <pivotField showAll="0"/>
    <pivotField showAll="0"/>
    <pivotField numFmtId="2" showAll="0"/>
    <pivotField showAll="0"/>
    <pivotField showAll="0"/>
    <pivotField numFmtId="14" showAll="0"/>
    <pivotField showAll="0"/>
    <pivotField showAll="0"/>
    <pivotField showAll="0">
      <items count="13">
        <item x="6"/>
        <item x="4"/>
        <item x="10"/>
        <item x="8"/>
        <item x="2"/>
        <item x="1"/>
        <item x="3"/>
        <item x="7"/>
        <item x="5"/>
        <item x="11"/>
        <item x="0"/>
        <item x="9"/>
        <item t="default"/>
      </items>
    </pivotField>
    <pivotField showAll="0"/>
  </pivotFields>
  <rowItems count="1">
    <i/>
  </rowItems>
  <colItems count="1">
    <i/>
  </colItems>
  <dataFields count="1">
    <dataField name="Orders" fld="0" subtotal="count" baseField="0" baseItem="0"/>
  </dataFields>
  <formats count="8">
    <format dxfId="82">
      <pivotArea outline="0" collapsedLevelsAreSubtotals="1" fieldPosition="0"/>
    </format>
    <format dxfId="81">
      <pivotArea dataOnly="0" labelOnly="1" outline="0" axis="axisValues" fieldPosition="0"/>
    </format>
    <format dxfId="80">
      <pivotArea dataOnly="0" labelOnly="1" outline="0" axis="axisValues" fieldPosition="0"/>
    </format>
    <format dxfId="79">
      <pivotArea outline="0" collapsedLevelsAreSubtotals="1" fieldPosition="0"/>
    </format>
    <format dxfId="78">
      <pivotArea outline="0" collapsedLevelsAreSubtotals="1" fieldPosition="0"/>
    </format>
    <format dxfId="77">
      <pivotArea type="all" dataOnly="0" outline="0" fieldPosition="0"/>
    </format>
    <format dxfId="76">
      <pivotArea outline="0" collapsedLevelsAreSubtotals="1" fieldPosition="0"/>
    </format>
    <format dxfId="75">
      <pivotArea dataOnly="0" labelOnly="1" outline="0" axis="axisValues" fieldPosition="0"/>
    </format>
  </formats>
  <pivotTableStyleInfo name="PivotStyleDark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8C365F7E-3D23-443B-8A94-48F92D87E7ED}" sourceName="Month_Name">
  <pivotTables>
    <pivotTable tabId="2" name="PivotTable1"/>
    <pivotTable tabId="2" name="PivotTable2"/>
    <pivotTable tabId="2" name="PivotTable3"/>
    <pivotTable tabId="2" name="PivotTable4"/>
    <pivotTable tabId="2" name="PivotTable6"/>
    <pivotTable tabId="2" name="PivotTable7"/>
    <pivotTable tabId="2" name="PivotTable8"/>
    <pivotTable tabId="2" name="PivotTable9"/>
    <pivotTable tabId="2" name="PivotTable10"/>
    <pivotTable tabId="2" name="PivotTable11"/>
    <pivotTable tabId="2" name="PivotTable12"/>
    <pivotTable tabId="11" name="PivotTable3"/>
    <pivotTable tabId="11" name="PivotTable4"/>
    <pivotTable tabId="11" name="PivotTable5"/>
    <pivotTable tabId="11" name="PivotTable6"/>
    <pivotTable tabId="11" name="PivotTable7"/>
    <pivotTable tabId="12" name="PivotTable5"/>
    <pivotTable tabId="12" name="PivotTable13"/>
    <pivotTable tabId="12" name="PivotTable17"/>
  </pivotTables>
  <data>
    <tabular pivotCacheId="1755391997">
      <items count="12">
        <i x="6" s="1"/>
        <i x="4" s="1"/>
        <i x="10" s="1"/>
        <i x="8" s="1"/>
        <i x="2" s="1"/>
        <i x="1" s="1"/>
        <i x="3" s="1"/>
        <i x="7" s="1"/>
        <i x="5" s="1"/>
        <i x="11" s="1"/>
        <i x="0"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D5A5F41B-091D-48B9-8C10-428070FC233D}" sourceName="Platform">
  <pivotTables>
    <pivotTable tabId="2" name="PivotTable1"/>
    <pivotTable tabId="2" name="PivotTable2"/>
    <pivotTable tabId="2" name="PivotTable3"/>
    <pivotTable tabId="2" name="PivotTable4"/>
    <pivotTable tabId="2" name="PivotTable6"/>
    <pivotTable tabId="2" name="PivotTable7"/>
    <pivotTable tabId="2" name="PivotTable8"/>
    <pivotTable tabId="2" name="PivotTable9"/>
    <pivotTable tabId="2" name="PivotTable10"/>
    <pivotTable tabId="2" name="PivotTable11"/>
    <pivotTable tabId="2" name="PivotTable12"/>
    <pivotTable tabId="11" name="PivotTable3"/>
    <pivotTable tabId="11" name="PivotTable4"/>
    <pivotTable tabId="11" name="PivotTable5"/>
    <pivotTable tabId="11" name="PivotTable6"/>
    <pivotTable tabId="11" name="PivotTable7"/>
    <pivotTable tabId="12" name="PivotTable5"/>
    <pivotTable tabId="12" name="PivotTable13"/>
    <pivotTable tabId="12" name="PivotTable17"/>
  </pivotTables>
  <data>
    <tabular pivotCacheId="175539199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2C5EA59-B923-4795-A4C1-A012019E5466}" sourceName="Category">
  <pivotTables>
    <pivotTable tabId="2" name="PivotTable1"/>
    <pivotTable tabId="2" name="PivotTable2"/>
    <pivotTable tabId="2" name="PivotTable3"/>
    <pivotTable tabId="2" name="PivotTable4"/>
    <pivotTable tabId="2" name="PivotTable6"/>
    <pivotTable tabId="2" name="PivotTable7"/>
    <pivotTable tabId="2" name="PivotTable8"/>
    <pivotTable tabId="2" name="PivotTable9"/>
    <pivotTable tabId="2" name="PivotTable10"/>
    <pivotTable tabId="2" name="PivotTable11"/>
    <pivotTable tabId="2" name="PivotTable12"/>
    <pivotTable tabId="11" name="PivotTable3"/>
    <pivotTable tabId="11" name="PivotTable4"/>
    <pivotTable tabId="11" name="PivotTable5"/>
    <pivotTable tabId="11" name="PivotTable6"/>
    <pivotTable tabId="11" name="PivotTable7"/>
    <pivotTable tabId="12" name="PivotTable5"/>
    <pivotTable tabId="12" name="PivotTable13"/>
    <pivotTable tabId="12" name="PivotTable17"/>
  </pivotTables>
  <data>
    <tabular pivotCacheId="1755391997">
      <items count="5">
        <i x="2" s="1"/>
        <i x="3" s="1"/>
        <i x="0"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_Name" xr10:uid="{244B6B03-96E7-4A94-8137-76856112EBDE}" cache="Slicer_Month_Name" caption="Month_Name" rowHeight="234950"/>
  <slicer name="Platform" xr10:uid="{60C11BC8-3BD4-4835-9198-9B72C0AFC6D4}" cache="Slicer_Platform" caption="Platform" rowHeight="234950"/>
  <slicer name="Category" xr10:uid="{B84CEC60-0A37-451E-ACCA-5B5FBBFA083C}"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BC3C8B-0BB3-44D7-B884-F90589DE5AEC}" name="Table1" displayName="Table1" ref="A1:R10001" totalsRowShown="0" headerRowDxfId="31" dataDxfId="30" tableBorderDxfId="29">
  <autoFilter ref="A1:R10001" xr:uid="{72BC3C8B-0BB3-44D7-B884-F90589DE5AEC}"/>
  <tableColumns count="18">
    <tableColumn id="1" xr3:uid="{4EDF5421-5B71-4CFC-922F-74087C9EFC72}" name="OrderID"/>
    <tableColumn id="2" xr3:uid="{44347FBB-EA9E-4611-99AD-C814EBBB13E5}" name="Product"/>
    <tableColumn id="3" xr3:uid="{36482644-BA04-45A9-AEF0-16233085D5F7}" name="Category"/>
    <tableColumn id="4" xr3:uid="{9BDB92C4-E3E6-4F5C-B203-10D160CA9E64}" name="Brand"/>
    <tableColumn id="5" xr3:uid="{A9E43109-5DB3-4E31-BAAD-2421E6FE1F9B}" name="Platform"/>
    <tableColumn id="6" xr3:uid="{D5863A5B-BE6B-4ED0-AB86-1FA36BAEB3EE}" name="City"/>
    <tableColumn id="7" xr3:uid="{B64EC9C5-C4B8-46A9-B230-D0F0712E0EAE}" name="Price_EgpPound" dataDxfId="28"/>
    <tableColumn id="8" xr3:uid="{E779794F-33BD-4DD8-B163-30584BE69483}" name="Price_Euro" dataDxfId="27">
      <calculatedColumnFormula>G2*0.018</calculatedColumnFormula>
    </tableColumn>
    <tableColumn id="9" xr3:uid="{ED1184E1-68A8-411C-A36D-8F029F9A914A}" name="Quantity" dataDxfId="26"/>
    <tableColumn id="10" xr3:uid="{47480B05-53C0-4CE7-A0C0-7F06005D8BC4}" name="TotalAmountEgp" dataDxfId="25"/>
    <tableColumn id="11" xr3:uid="{9B9E8E65-E212-4824-8A3A-F40D0845F41A}" name="TotalAmountEuro" dataDxfId="24">
      <calculatedColumnFormula>H2*I2</calculatedColumnFormula>
    </tableColumn>
    <tableColumn id="12" xr3:uid="{A61868E8-2BD1-4C2F-A5A5-B62F8B73CCE3}" name="Rating" dataDxfId="23"/>
    <tableColumn id="13" xr3:uid="{5E213230-4535-406A-A562-5AF3B7B1CA5E}" name="Reviews" dataDxfId="22"/>
    <tableColumn id="14" xr3:uid="{D70EBFA3-6554-42A0-82A2-35F00395FB83}" name="OrderDate" dataDxfId="21"/>
    <tableColumn id="15" xr3:uid="{1584BD04-87D3-4730-B285-0524A1316CA6}" name="Date" dataDxfId="20">
      <calculatedColumnFormula>TEXT(N2,"yyyy-mm")</calculatedColumnFormula>
    </tableColumn>
    <tableColumn id="16" xr3:uid="{B12EB17F-D90A-48A6-BCEB-76C1CDF8FCE9}" name="Month" dataDxfId="19">
      <calculatedColumnFormula>TEXT(N2,"mm")</calculatedColumnFormula>
    </tableColumn>
    <tableColumn id="17" xr3:uid="{3DDA9BFF-5D97-433D-9C3D-7C429C8B867A}" name="Month_Name" dataDxfId="18">
      <calculatedColumnFormula>TEXT(DATE(2024,P2,1),"mmmm")</calculatedColumnFormula>
    </tableColumn>
    <tableColumn id="18" xr3:uid="{A0838941-7BE9-4869-8FC3-522560A462D0}" name="Day" dataDxfId="17">
      <calculatedColumnFormula>TEXT(N2,"dd")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7.xml"/><Relationship Id="rId7" Type="http://schemas.microsoft.com/office/2007/relationships/slicer" Target="../slicers/slicer1.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drawing" Target="../drawings/drawing3.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2E36E-86F9-46F8-8A1B-C210496AF89E}">
  <dimension ref="A1:X10001"/>
  <sheetViews>
    <sheetView workbookViewId="0">
      <selection activeCell="H20" sqref="H20"/>
    </sheetView>
  </sheetViews>
  <sheetFormatPr defaultRowHeight="14.4" x14ac:dyDescent="0.3"/>
  <cols>
    <col min="1" max="1" width="11.44140625" customWidth="1"/>
    <col min="2" max="2" width="19.33203125" bestFit="1" customWidth="1"/>
    <col min="3" max="3" width="12.33203125" customWidth="1"/>
    <col min="4" max="4" width="9.109375" customWidth="1"/>
    <col min="5" max="5" width="12.109375" customWidth="1"/>
    <col min="6" max="6" width="10.21875" bestFit="1" customWidth="1"/>
    <col min="7" max="7" width="19.88671875" style="5" hidden="1" customWidth="1"/>
    <col min="8" max="8" width="14.21875" style="5" customWidth="1"/>
    <col min="9" max="9" width="12.21875" style="6" customWidth="1"/>
    <col min="10" max="10" width="20.5546875" style="6" hidden="1" customWidth="1"/>
    <col min="11" max="11" width="21.5546875" style="6" customWidth="1"/>
    <col min="12" max="12" width="9.6640625" style="7" customWidth="1"/>
    <col min="13" max="13" width="11.77734375" style="7" customWidth="1"/>
    <col min="14" max="14" width="14.21875" style="4" customWidth="1"/>
    <col min="15" max="15" width="8.77734375" style="4" customWidth="1"/>
    <col min="16" max="16" width="10" style="4" customWidth="1"/>
    <col min="17" max="17" width="17.5546875" style="4" customWidth="1"/>
    <col min="18" max="18" width="15.77734375" style="4" customWidth="1"/>
    <col min="19" max="19" width="15.77734375" customWidth="1"/>
    <col min="20" max="20" width="22.88671875" bestFit="1" customWidth="1"/>
    <col min="21" max="21" width="22.88671875" customWidth="1"/>
    <col min="22" max="22" width="15.77734375" customWidth="1"/>
    <col min="23" max="23" width="13.44140625" bestFit="1" customWidth="1"/>
    <col min="24" max="24" width="19.6640625" bestFit="1" customWidth="1"/>
  </cols>
  <sheetData>
    <row r="1" spans="1:24" s="35" customFormat="1" ht="18" x14ac:dyDescent="0.35">
      <c r="A1" s="31" t="s">
        <v>0</v>
      </c>
      <c r="B1" s="31" t="s">
        <v>1</v>
      </c>
      <c r="C1" s="31" t="s">
        <v>2</v>
      </c>
      <c r="D1" s="31" t="s">
        <v>3</v>
      </c>
      <c r="E1" s="31" t="s">
        <v>4</v>
      </c>
      <c r="F1" s="31" t="s">
        <v>5</v>
      </c>
      <c r="G1" s="32" t="s">
        <v>10051</v>
      </c>
      <c r="H1" s="32" t="s">
        <v>10052</v>
      </c>
      <c r="I1" s="33" t="s">
        <v>6</v>
      </c>
      <c r="J1" s="33" t="s">
        <v>10053</v>
      </c>
      <c r="K1" s="33" t="s">
        <v>10054</v>
      </c>
      <c r="L1" s="33" t="s">
        <v>7</v>
      </c>
      <c r="M1" s="33" t="s">
        <v>8</v>
      </c>
      <c r="N1" s="33" t="s">
        <v>9</v>
      </c>
      <c r="O1" s="33" t="s">
        <v>10047</v>
      </c>
      <c r="P1" s="33" t="s">
        <v>10048</v>
      </c>
      <c r="Q1" s="33" t="s">
        <v>10049</v>
      </c>
      <c r="R1" s="34" t="s">
        <v>10050</v>
      </c>
      <c r="S1" s="31"/>
      <c r="T1" s="31"/>
      <c r="U1" s="31"/>
      <c r="V1" s="31"/>
      <c r="W1" s="31" t="s">
        <v>10044</v>
      </c>
      <c r="X1" s="31" t="s">
        <v>10045</v>
      </c>
    </row>
    <row r="2" spans="1:24" ht="15.6" x14ac:dyDescent="0.3">
      <c r="A2" t="s">
        <v>10</v>
      </c>
      <c r="B2" t="s">
        <v>11</v>
      </c>
      <c r="C2" t="s">
        <v>12</v>
      </c>
      <c r="D2" t="s">
        <v>13</v>
      </c>
      <c r="E2" t="s">
        <v>14</v>
      </c>
      <c r="F2" t="s">
        <v>15</v>
      </c>
      <c r="G2" s="5">
        <v>16284.02</v>
      </c>
      <c r="H2" s="5">
        <f>G2*0.018</f>
        <v>293.11235999999997</v>
      </c>
      <c r="I2" s="6">
        <v>1</v>
      </c>
      <c r="J2" s="6">
        <v>16284.02</v>
      </c>
      <c r="K2" s="5">
        <f>H2*I2</f>
        <v>293.11235999999997</v>
      </c>
      <c r="L2" s="7">
        <v>1.39</v>
      </c>
      <c r="M2" s="7">
        <v>1684</v>
      </c>
      <c r="N2" s="3">
        <v>45607</v>
      </c>
      <c r="O2" s="4" t="str">
        <f>TEXT(N2,"yyyy-mm")</f>
        <v>2024-11</v>
      </c>
      <c r="P2" s="4" t="str">
        <f>TEXT(N2,"mm")</f>
        <v>11</v>
      </c>
      <c r="Q2" s="4" t="str">
        <f>TEXT(DATE(2024,P2,1),"mmmm")</f>
        <v>November</v>
      </c>
      <c r="R2" s="30" t="str">
        <f>TEXT(N2,"dd")</f>
        <v>11</v>
      </c>
      <c r="T2" s="10" t="s">
        <v>10055</v>
      </c>
      <c r="U2" s="10" t="s">
        <v>10059</v>
      </c>
      <c r="W2" t="str">
        <f>IF(G2*I2=J2,"ok","notok")</f>
        <v>ok</v>
      </c>
      <c r="X2">
        <f>COUNTIF(W2:W10001,"ok")</f>
        <v>10000</v>
      </c>
    </row>
    <row r="3" spans="1:24" x14ac:dyDescent="0.3">
      <c r="A3" t="s">
        <v>16</v>
      </c>
      <c r="B3" t="s">
        <v>17</v>
      </c>
      <c r="C3" t="s">
        <v>18</v>
      </c>
      <c r="D3" t="s">
        <v>19</v>
      </c>
      <c r="E3" t="s">
        <v>20</v>
      </c>
      <c r="F3" t="s">
        <v>21</v>
      </c>
      <c r="G3" s="5">
        <v>6645.2</v>
      </c>
      <c r="H3" s="5">
        <f t="shared" ref="H3:H66" si="0">G3*0.018</f>
        <v>119.61359999999999</v>
      </c>
      <c r="I3" s="6">
        <v>2</v>
      </c>
      <c r="J3" s="6">
        <v>13290.4</v>
      </c>
      <c r="K3" s="5">
        <f t="shared" ref="K3:K66" si="1">H3*I3</f>
        <v>239.22719999999998</v>
      </c>
      <c r="L3" s="7">
        <v>2.56</v>
      </c>
      <c r="M3" s="7">
        <v>3604</v>
      </c>
      <c r="N3" s="3">
        <v>45465</v>
      </c>
      <c r="O3" s="4" t="str">
        <f t="shared" ref="O3:O66" si="2">TEXT(N3,"yyyy-mm")</f>
        <v>2024-06</v>
      </c>
      <c r="P3" s="4" t="str">
        <f t="shared" ref="P3:P66" si="3">TEXT(N3,"mm")</f>
        <v>06</v>
      </c>
      <c r="Q3" s="4" t="str">
        <f t="shared" ref="Q3:Q66" si="4">TEXT(DATE(2024,P3,1),"mmmm")</f>
        <v>June</v>
      </c>
      <c r="R3" s="30" t="str">
        <f t="shared" ref="R3:R66" si="5">TEXT(N3,"dd")</f>
        <v>22</v>
      </c>
      <c r="T3" s="11">
        <f>AVERAGE(K2:K10001)</f>
        <v>543.59230390199957</v>
      </c>
      <c r="U3" s="11">
        <f>SUM(K2:K10001)</f>
        <v>5435923.0390199954</v>
      </c>
      <c r="W3" t="str">
        <f t="shared" ref="W3:W66" si="6">IF(G3*I3=J3,"ok","False")</f>
        <v>ok</v>
      </c>
    </row>
    <row r="4" spans="1:24" ht="15.6" x14ac:dyDescent="0.3">
      <c r="A4" t="s">
        <v>22</v>
      </c>
      <c r="B4" t="s">
        <v>23</v>
      </c>
      <c r="C4" t="s">
        <v>24</v>
      </c>
      <c r="D4" t="s">
        <v>25</v>
      </c>
      <c r="E4" t="s">
        <v>20</v>
      </c>
      <c r="F4" t="s">
        <v>26</v>
      </c>
      <c r="G4" s="5">
        <v>8882.92</v>
      </c>
      <c r="H4" s="5">
        <f t="shared" si="0"/>
        <v>159.89256</v>
      </c>
      <c r="I4" s="6">
        <v>3</v>
      </c>
      <c r="J4" s="6">
        <v>26648.76</v>
      </c>
      <c r="K4" s="5">
        <f t="shared" si="1"/>
        <v>479.67768000000001</v>
      </c>
      <c r="L4" s="7">
        <v>4.9800000000000004</v>
      </c>
      <c r="M4" s="7">
        <v>1257</v>
      </c>
      <c r="N4" s="3">
        <v>45439</v>
      </c>
      <c r="O4" s="4" t="str">
        <f t="shared" si="2"/>
        <v>2024-05</v>
      </c>
      <c r="P4" s="4" t="str">
        <f t="shared" si="3"/>
        <v>05</v>
      </c>
      <c r="Q4" s="4" t="str">
        <f t="shared" si="4"/>
        <v>May</v>
      </c>
      <c r="R4" s="30" t="str">
        <f t="shared" si="5"/>
        <v>27</v>
      </c>
      <c r="W4" t="str">
        <f t="shared" si="6"/>
        <v>ok</v>
      </c>
      <c r="X4" s="2" t="s">
        <v>10046</v>
      </c>
    </row>
    <row r="5" spans="1:24" ht="15.6" x14ac:dyDescent="0.3">
      <c r="A5" t="s">
        <v>27</v>
      </c>
      <c r="B5" t="s">
        <v>28</v>
      </c>
      <c r="C5" t="s">
        <v>29</v>
      </c>
      <c r="D5" t="s">
        <v>30</v>
      </c>
      <c r="E5" t="s">
        <v>14</v>
      </c>
      <c r="F5" t="s">
        <v>31</v>
      </c>
      <c r="G5" s="5">
        <v>3665.44</v>
      </c>
      <c r="H5" s="5">
        <f t="shared" si="0"/>
        <v>65.977919999999997</v>
      </c>
      <c r="I5" s="6">
        <v>1</v>
      </c>
      <c r="J5" s="6">
        <v>3665.44</v>
      </c>
      <c r="K5" s="5">
        <f t="shared" si="1"/>
        <v>65.977919999999997</v>
      </c>
      <c r="L5" s="7">
        <v>1.44</v>
      </c>
      <c r="M5" s="7">
        <v>662</v>
      </c>
      <c r="N5" s="3">
        <v>45498</v>
      </c>
      <c r="O5" s="4" t="str">
        <f t="shared" si="2"/>
        <v>2024-07</v>
      </c>
      <c r="P5" s="4" t="str">
        <f t="shared" si="3"/>
        <v>07</v>
      </c>
      <c r="Q5" s="4" t="str">
        <f t="shared" si="4"/>
        <v>July</v>
      </c>
      <c r="R5" s="30" t="str">
        <f t="shared" si="5"/>
        <v>25</v>
      </c>
      <c r="T5" s="108" t="s">
        <v>10056</v>
      </c>
      <c r="U5" s="108"/>
      <c r="V5" s="14" t="s">
        <v>10058</v>
      </c>
      <c r="W5" t="str">
        <f t="shared" si="6"/>
        <v>ok</v>
      </c>
      <c r="X5">
        <f>COUNTBLANK(A1:N10001)</f>
        <v>0</v>
      </c>
    </row>
    <row r="6" spans="1:24" x14ac:dyDescent="0.3">
      <c r="A6" t="s">
        <v>32</v>
      </c>
      <c r="B6" t="s">
        <v>33</v>
      </c>
      <c r="C6" t="s">
        <v>12</v>
      </c>
      <c r="D6" t="s">
        <v>34</v>
      </c>
      <c r="E6" t="s">
        <v>14</v>
      </c>
      <c r="F6" t="s">
        <v>26</v>
      </c>
      <c r="G6" s="5">
        <v>5210.37</v>
      </c>
      <c r="H6" s="5">
        <f t="shared" si="0"/>
        <v>93.786659999999998</v>
      </c>
      <c r="I6" s="6">
        <v>2</v>
      </c>
      <c r="J6" s="6">
        <v>10420.74</v>
      </c>
      <c r="K6" s="5">
        <f t="shared" si="1"/>
        <v>187.57332</v>
      </c>
      <c r="L6" s="7">
        <v>3.73</v>
      </c>
      <c r="M6" s="7">
        <v>2424</v>
      </c>
      <c r="N6" s="3">
        <v>45341</v>
      </c>
      <c r="O6" s="4" t="str">
        <f t="shared" si="2"/>
        <v>2024-02</v>
      </c>
      <c r="P6" s="4" t="str">
        <f t="shared" si="3"/>
        <v>02</v>
      </c>
      <c r="Q6" s="4" t="str">
        <f t="shared" si="4"/>
        <v>February</v>
      </c>
      <c r="R6" s="30" t="str">
        <f t="shared" si="5"/>
        <v>19</v>
      </c>
      <c r="T6" s="15" t="s">
        <v>12</v>
      </c>
      <c r="U6" s="16">
        <f>SUMIF(C2:C10001,"Electronics",K2:K10001)</f>
        <v>1661889.3078600022</v>
      </c>
      <c r="V6" s="12">
        <f>COUNTIF(C2:C10001,"Electronics")</f>
        <v>3028</v>
      </c>
      <c r="W6" t="str">
        <f t="shared" si="6"/>
        <v>ok</v>
      </c>
    </row>
    <row r="7" spans="1:24" x14ac:dyDescent="0.3">
      <c r="A7" t="s">
        <v>35</v>
      </c>
      <c r="B7" t="s">
        <v>36</v>
      </c>
      <c r="C7" t="s">
        <v>18</v>
      </c>
      <c r="D7" t="s">
        <v>37</v>
      </c>
      <c r="E7" t="s">
        <v>14</v>
      </c>
      <c r="F7" t="s">
        <v>38</v>
      </c>
      <c r="G7" s="5">
        <v>19869.86</v>
      </c>
      <c r="H7" s="5">
        <f t="shared" si="0"/>
        <v>357.65747999999996</v>
      </c>
      <c r="I7" s="6">
        <v>5</v>
      </c>
      <c r="J7" s="6">
        <v>99349.3</v>
      </c>
      <c r="K7" s="5">
        <f t="shared" si="1"/>
        <v>1788.2873999999997</v>
      </c>
      <c r="L7" s="7">
        <v>3.91</v>
      </c>
      <c r="M7" s="7">
        <v>2154</v>
      </c>
      <c r="N7" s="3">
        <v>45563</v>
      </c>
      <c r="O7" s="4" t="str">
        <f t="shared" si="2"/>
        <v>2024-09</v>
      </c>
      <c r="P7" s="4" t="str">
        <f t="shared" si="3"/>
        <v>09</v>
      </c>
      <c r="Q7" s="4" t="str">
        <f t="shared" si="4"/>
        <v>September</v>
      </c>
      <c r="R7" s="30" t="str">
        <f t="shared" si="5"/>
        <v>28</v>
      </c>
      <c r="T7" s="15" t="s">
        <v>18</v>
      </c>
      <c r="U7" s="16">
        <f>SUMIF(C2:C10001,"Fashion",K2:K10001)</f>
        <v>1647074.8751400004</v>
      </c>
      <c r="V7" s="12">
        <f>COUNTIF(C2:C10002,"Fashion")</f>
        <v>2970</v>
      </c>
      <c r="W7" t="str">
        <f t="shared" si="6"/>
        <v>ok</v>
      </c>
    </row>
    <row r="8" spans="1:24" x14ac:dyDescent="0.3">
      <c r="A8" t="s">
        <v>39</v>
      </c>
      <c r="B8" t="s">
        <v>36</v>
      </c>
      <c r="C8" t="s">
        <v>18</v>
      </c>
      <c r="D8" t="s">
        <v>37</v>
      </c>
      <c r="E8" t="s">
        <v>14</v>
      </c>
      <c r="F8" t="s">
        <v>26</v>
      </c>
      <c r="G8" s="5">
        <v>17796.11</v>
      </c>
      <c r="H8" s="5">
        <f t="shared" si="0"/>
        <v>320.32997999999998</v>
      </c>
      <c r="I8" s="6">
        <v>2</v>
      </c>
      <c r="J8" s="6">
        <v>35592.22</v>
      </c>
      <c r="K8" s="5">
        <f t="shared" si="1"/>
        <v>640.65995999999996</v>
      </c>
      <c r="L8" s="7">
        <v>4.18</v>
      </c>
      <c r="M8" s="7">
        <v>4309</v>
      </c>
      <c r="N8" s="3">
        <v>45475</v>
      </c>
      <c r="O8" s="4" t="str">
        <f t="shared" si="2"/>
        <v>2024-07</v>
      </c>
      <c r="P8" s="4" t="str">
        <f t="shared" si="3"/>
        <v>07</v>
      </c>
      <c r="Q8" s="4" t="str">
        <f t="shared" si="4"/>
        <v>July</v>
      </c>
      <c r="R8" s="30" t="str">
        <f t="shared" si="5"/>
        <v>02</v>
      </c>
      <c r="T8" s="15" t="s">
        <v>24</v>
      </c>
      <c r="U8" s="16">
        <f>SUMIF(C2:C10001,"Accessories",K2:K10001)</f>
        <v>525617.4623400002</v>
      </c>
      <c r="V8" s="12">
        <f>COUNTIF(C2:C10003,"Accessories")</f>
        <v>1029</v>
      </c>
      <c r="W8" t="str">
        <f t="shared" si="6"/>
        <v>ok</v>
      </c>
    </row>
    <row r="9" spans="1:24" x14ac:dyDescent="0.3">
      <c r="A9" t="s">
        <v>40</v>
      </c>
      <c r="B9" t="s">
        <v>41</v>
      </c>
      <c r="C9" t="s">
        <v>42</v>
      </c>
      <c r="D9" t="s">
        <v>43</v>
      </c>
      <c r="E9" t="s">
        <v>14</v>
      </c>
      <c r="F9" t="s">
        <v>26</v>
      </c>
      <c r="G9" s="5">
        <v>13081.14</v>
      </c>
      <c r="H9" s="5">
        <f t="shared" si="0"/>
        <v>235.46051999999997</v>
      </c>
      <c r="I9" s="6">
        <v>3</v>
      </c>
      <c r="J9" s="6">
        <v>39243.42</v>
      </c>
      <c r="K9" s="5">
        <f t="shared" si="1"/>
        <v>706.38155999999992</v>
      </c>
      <c r="L9" s="7">
        <v>2.98</v>
      </c>
      <c r="M9" s="7">
        <v>3504</v>
      </c>
      <c r="N9" s="3">
        <v>45321</v>
      </c>
      <c r="O9" s="4" t="str">
        <f t="shared" si="2"/>
        <v>2024-01</v>
      </c>
      <c r="P9" s="4" t="str">
        <f t="shared" si="3"/>
        <v>01</v>
      </c>
      <c r="Q9" s="4" t="str">
        <f t="shared" si="4"/>
        <v>January</v>
      </c>
      <c r="R9" s="30" t="str">
        <f t="shared" si="5"/>
        <v>30</v>
      </c>
      <c r="T9" s="15" t="s">
        <v>29</v>
      </c>
      <c r="U9" s="16">
        <f>SUMIF(C2:C10001,"Computers",K2:K10001)</f>
        <v>1035773.9560799972</v>
      </c>
      <c r="V9" s="12">
        <f>COUNTIF(C2:C10004,"Computers")</f>
        <v>1953</v>
      </c>
      <c r="W9" t="str">
        <f t="shared" si="6"/>
        <v>ok</v>
      </c>
    </row>
    <row r="10" spans="1:24" x14ac:dyDescent="0.3">
      <c r="A10" t="s">
        <v>44</v>
      </c>
      <c r="B10" t="s">
        <v>36</v>
      </c>
      <c r="C10" t="s">
        <v>18</v>
      </c>
      <c r="D10" t="s">
        <v>37</v>
      </c>
      <c r="E10" t="s">
        <v>45</v>
      </c>
      <c r="F10" t="s">
        <v>31</v>
      </c>
      <c r="G10" s="5">
        <v>510.3</v>
      </c>
      <c r="H10" s="5">
        <f t="shared" si="0"/>
        <v>9.1853999999999996</v>
      </c>
      <c r="I10" s="6">
        <v>5</v>
      </c>
      <c r="J10" s="6">
        <v>2551.5</v>
      </c>
      <c r="K10" s="5">
        <f t="shared" si="1"/>
        <v>45.927</v>
      </c>
      <c r="L10" s="7">
        <v>1.17</v>
      </c>
      <c r="M10" s="7">
        <v>178</v>
      </c>
      <c r="N10" s="3">
        <v>45556</v>
      </c>
      <c r="O10" s="4" t="str">
        <f t="shared" si="2"/>
        <v>2024-09</v>
      </c>
      <c r="P10" s="4" t="str">
        <f t="shared" si="3"/>
        <v>09</v>
      </c>
      <c r="Q10" s="4" t="str">
        <f t="shared" si="4"/>
        <v>September</v>
      </c>
      <c r="R10" s="30" t="str">
        <f t="shared" si="5"/>
        <v>21</v>
      </c>
      <c r="T10" s="15" t="s">
        <v>42</v>
      </c>
      <c r="U10" s="16">
        <f>SUMIF(C2:C10001,"Wearables",K2:K10001)</f>
        <v>565567.43759999925</v>
      </c>
      <c r="V10" s="12">
        <f>COUNTIF(C2:C10005,"Wearables")</f>
        <v>1020</v>
      </c>
      <c r="W10" t="str">
        <f t="shared" si="6"/>
        <v>ok</v>
      </c>
    </row>
    <row r="11" spans="1:24" x14ac:dyDescent="0.3">
      <c r="A11" t="s">
        <v>46</v>
      </c>
      <c r="B11" t="s">
        <v>47</v>
      </c>
      <c r="C11" t="s">
        <v>12</v>
      </c>
      <c r="D11" t="s">
        <v>48</v>
      </c>
      <c r="E11" t="s">
        <v>20</v>
      </c>
      <c r="F11" t="s">
        <v>38</v>
      </c>
      <c r="G11" s="5">
        <v>6326.57</v>
      </c>
      <c r="H11" s="5">
        <f t="shared" si="0"/>
        <v>113.87825999999998</v>
      </c>
      <c r="I11" s="6">
        <v>3</v>
      </c>
      <c r="J11" s="6">
        <v>18979.71</v>
      </c>
      <c r="K11" s="5">
        <f t="shared" si="1"/>
        <v>341.63477999999998</v>
      </c>
      <c r="L11" s="7">
        <v>2.0499999999999998</v>
      </c>
      <c r="M11" s="7">
        <v>4589</v>
      </c>
      <c r="N11" s="3">
        <v>45561</v>
      </c>
      <c r="O11" s="4" t="str">
        <f t="shared" si="2"/>
        <v>2024-09</v>
      </c>
      <c r="P11" s="4" t="str">
        <f t="shared" si="3"/>
        <v>09</v>
      </c>
      <c r="Q11" s="4" t="str">
        <f t="shared" si="4"/>
        <v>September</v>
      </c>
      <c r="R11" s="30" t="str">
        <f t="shared" si="5"/>
        <v>26</v>
      </c>
      <c r="U11" s="1">
        <f>SUM(U6:U10)</f>
        <v>5435923.0390199991</v>
      </c>
      <c r="V11" s="13">
        <f>SUM(V6:V10)</f>
        <v>10000</v>
      </c>
      <c r="W11" t="str">
        <f t="shared" si="6"/>
        <v>ok</v>
      </c>
    </row>
    <row r="12" spans="1:24" ht="15.6" x14ac:dyDescent="0.3">
      <c r="A12" t="s">
        <v>49</v>
      </c>
      <c r="B12" t="s">
        <v>11</v>
      </c>
      <c r="C12" t="s">
        <v>12</v>
      </c>
      <c r="D12" t="s">
        <v>13</v>
      </c>
      <c r="E12" t="s">
        <v>20</v>
      </c>
      <c r="F12" t="s">
        <v>38</v>
      </c>
      <c r="G12" s="5">
        <v>10283.51</v>
      </c>
      <c r="H12" s="5">
        <f t="shared" si="0"/>
        <v>185.10317999999998</v>
      </c>
      <c r="I12" s="6">
        <v>1</v>
      </c>
      <c r="J12" s="6">
        <v>10283.51</v>
      </c>
      <c r="K12" s="5">
        <f t="shared" si="1"/>
        <v>185.10317999999998</v>
      </c>
      <c r="L12" s="7">
        <v>3.05</v>
      </c>
      <c r="M12" s="7">
        <v>4702</v>
      </c>
      <c r="N12" s="3">
        <v>45342</v>
      </c>
      <c r="O12" s="4" t="str">
        <f t="shared" si="2"/>
        <v>2024-02</v>
      </c>
      <c r="P12" s="4" t="str">
        <f t="shared" si="3"/>
        <v>02</v>
      </c>
      <c r="Q12" s="4" t="str">
        <f t="shared" si="4"/>
        <v>February</v>
      </c>
      <c r="R12" s="30" t="str">
        <f t="shared" si="5"/>
        <v>20</v>
      </c>
      <c r="T12" s="108" t="s">
        <v>10057</v>
      </c>
      <c r="U12" s="108"/>
      <c r="W12" t="str">
        <f t="shared" si="6"/>
        <v>ok</v>
      </c>
    </row>
    <row r="13" spans="1:24" x14ac:dyDescent="0.3">
      <c r="A13" t="s">
        <v>50</v>
      </c>
      <c r="B13" t="s">
        <v>51</v>
      </c>
      <c r="C13" t="s">
        <v>29</v>
      </c>
      <c r="D13" t="s">
        <v>52</v>
      </c>
      <c r="E13" t="s">
        <v>20</v>
      </c>
      <c r="F13" t="s">
        <v>26</v>
      </c>
      <c r="G13" s="5">
        <v>451.79</v>
      </c>
      <c r="H13" s="5">
        <f t="shared" si="0"/>
        <v>8.1322200000000002</v>
      </c>
      <c r="I13" s="6">
        <v>2</v>
      </c>
      <c r="J13" s="6">
        <v>903.58</v>
      </c>
      <c r="K13" s="5">
        <f t="shared" si="1"/>
        <v>16.26444</v>
      </c>
      <c r="L13" s="7">
        <v>4.28</v>
      </c>
      <c r="M13" s="7">
        <v>618</v>
      </c>
      <c r="N13" s="3">
        <v>45430</v>
      </c>
      <c r="O13" s="4" t="str">
        <f t="shared" si="2"/>
        <v>2024-05</v>
      </c>
      <c r="P13" s="4" t="str">
        <f t="shared" si="3"/>
        <v>05</v>
      </c>
      <c r="Q13" s="4" t="str">
        <f t="shared" si="4"/>
        <v>May</v>
      </c>
      <c r="R13" s="30" t="str">
        <f t="shared" si="5"/>
        <v>18</v>
      </c>
      <c r="T13" s="17" t="s">
        <v>14</v>
      </c>
      <c r="U13" s="18">
        <f ca="1">SUMIF(E2:E10001,"Souq",K2:K1001)</f>
        <v>1834577.5883400033</v>
      </c>
      <c r="V13" s="1"/>
      <c r="W13" t="str">
        <f t="shared" si="6"/>
        <v>ok</v>
      </c>
    </row>
    <row r="14" spans="1:24" x14ac:dyDescent="0.3">
      <c r="A14" t="s">
        <v>53</v>
      </c>
      <c r="B14" t="s">
        <v>28</v>
      </c>
      <c r="C14" t="s">
        <v>29</v>
      </c>
      <c r="D14" t="s">
        <v>30</v>
      </c>
      <c r="E14" t="s">
        <v>14</v>
      </c>
      <c r="F14" t="s">
        <v>31</v>
      </c>
      <c r="G14" s="5">
        <v>5904.49</v>
      </c>
      <c r="H14" s="5">
        <f t="shared" si="0"/>
        <v>106.28081999999999</v>
      </c>
      <c r="I14" s="6">
        <v>3</v>
      </c>
      <c r="J14" s="6">
        <v>17713.47</v>
      </c>
      <c r="K14" s="5">
        <f t="shared" si="1"/>
        <v>318.84245999999996</v>
      </c>
      <c r="L14" s="7">
        <v>2.6</v>
      </c>
      <c r="M14" s="7">
        <v>1215</v>
      </c>
      <c r="N14" s="3">
        <v>45513</v>
      </c>
      <c r="O14" s="4" t="str">
        <f t="shared" si="2"/>
        <v>2024-08</v>
      </c>
      <c r="P14" s="4" t="str">
        <f t="shared" si="3"/>
        <v>08</v>
      </c>
      <c r="Q14" s="4" t="str">
        <f t="shared" si="4"/>
        <v>August</v>
      </c>
      <c r="R14" s="30" t="str">
        <f t="shared" si="5"/>
        <v>09</v>
      </c>
      <c r="T14" s="17" t="s">
        <v>45</v>
      </c>
      <c r="U14" s="18">
        <f ca="1">SUMIF(E2:E10001,"Amazon",K2:K1001)</f>
        <v>1770798.1456800001</v>
      </c>
      <c r="W14" t="str">
        <f t="shared" si="6"/>
        <v>ok</v>
      </c>
    </row>
    <row r="15" spans="1:24" x14ac:dyDescent="0.3">
      <c r="A15" t="s">
        <v>54</v>
      </c>
      <c r="B15" t="s">
        <v>28</v>
      </c>
      <c r="C15" t="s">
        <v>29</v>
      </c>
      <c r="D15" t="s">
        <v>30</v>
      </c>
      <c r="E15" t="s">
        <v>20</v>
      </c>
      <c r="F15" t="s">
        <v>31</v>
      </c>
      <c r="G15" s="5">
        <v>19853.189999999999</v>
      </c>
      <c r="H15" s="5">
        <f t="shared" si="0"/>
        <v>357.35741999999993</v>
      </c>
      <c r="I15" s="6">
        <v>4</v>
      </c>
      <c r="J15" s="6">
        <v>79412.759999999995</v>
      </c>
      <c r="K15" s="5">
        <f t="shared" si="1"/>
        <v>1429.4296799999997</v>
      </c>
      <c r="L15" s="7">
        <v>3.46</v>
      </c>
      <c r="M15" s="7">
        <v>2143</v>
      </c>
      <c r="N15" s="3">
        <v>45388</v>
      </c>
      <c r="O15" s="4" t="str">
        <f t="shared" si="2"/>
        <v>2024-04</v>
      </c>
      <c r="P15" s="4" t="str">
        <f t="shared" si="3"/>
        <v>04</v>
      </c>
      <c r="Q15" s="4" t="str">
        <f t="shared" si="4"/>
        <v>April</v>
      </c>
      <c r="R15" s="30" t="str">
        <f t="shared" si="5"/>
        <v>06</v>
      </c>
      <c r="T15" s="17" t="s">
        <v>20</v>
      </c>
      <c r="U15" s="18">
        <f ca="1">SUMIF(E2:E10001,"Jumia",K2:K1001)</f>
        <v>1830547.3050000011</v>
      </c>
      <c r="W15" t="str">
        <f t="shared" si="6"/>
        <v>ok</v>
      </c>
    </row>
    <row r="16" spans="1:24" x14ac:dyDescent="0.3">
      <c r="A16" t="s">
        <v>55</v>
      </c>
      <c r="B16" t="s">
        <v>28</v>
      </c>
      <c r="C16" t="s">
        <v>29</v>
      </c>
      <c r="D16" t="s">
        <v>30</v>
      </c>
      <c r="E16" t="s">
        <v>20</v>
      </c>
      <c r="F16" t="s">
        <v>21</v>
      </c>
      <c r="G16" s="5">
        <v>17920.82</v>
      </c>
      <c r="H16" s="5">
        <f t="shared" si="0"/>
        <v>322.57475999999997</v>
      </c>
      <c r="I16" s="6">
        <v>4</v>
      </c>
      <c r="J16" s="6">
        <v>71683.28</v>
      </c>
      <c r="K16" s="5">
        <f t="shared" si="1"/>
        <v>1290.2990399999999</v>
      </c>
      <c r="L16" s="7">
        <v>4.84</v>
      </c>
      <c r="M16" s="7">
        <v>2166</v>
      </c>
      <c r="N16" s="3">
        <v>45484</v>
      </c>
      <c r="O16" s="4" t="str">
        <f t="shared" si="2"/>
        <v>2024-07</v>
      </c>
      <c r="P16" s="4" t="str">
        <f t="shared" si="3"/>
        <v>07</v>
      </c>
      <c r="Q16" s="4" t="str">
        <f t="shared" si="4"/>
        <v>July</v>
      </c>
      <c r="R16" s="30" t="str">
        <f t="shared" si="5"/>
        <v>11</v>
      </c>
      <c r="U16" s="1">
        <f ca="1">SUM(U13:U15)</f>
        <v>5435923.0390200038</v>
      </c>
      <c r="W16" t="str">
        <f t="shared" si="6"/>
        <v>ok</v>
      </c>
    </row>
    <row r="17" spans="1:23" ht="15.6" x14ac:dyDescent="0.3">
      <c r="A17" t="s">
        <v>56</v>
      </c>
      <c r="B17" t="s">
        <v>47</v>
      </c>
      <c r="C17" t="s">
        <v>12</v>
      </c>
      <c r="D17" t="s">
        <v>48</v>
      </c>
      <c r="E17" t="s">
        <v>45</v>
      </c>
      <c r="F17" t="s">
        <v>15</v>
      </c>
      <c r="G17" s="5">
        <v>15802.27</v>
      </c>
      <c r="H17" s="5">
        <f t="shared" si="0"/>
        <v>284.44085999999999</v>
      </c>
      <c r="I17" s="6">
        <v>5</v>
      </c>
      <c r="J17" s="6">
        <v>79011.350000000006</v>
      </c>
      <c r="K17" s="5">
        <f t="shared" si="1"/>
        <v>1422.2042999999999</v>
      </c>
      <c r="L17" s="7">
        <v>1.75</v>
      </c>
      <c r="M17" s="7">
        <v>1853</v>
      </c>
      <c r="N17" s="3">
        <v>45324</v>
      </c>
      <c r="O17" s="4" t="str">
        <f t="shared" si="2"/>
        <v>2024-02</v>
      </c>
      <c r="P17" s="4" t="str">
        <f t="shared" si="3"/>
        <v>02</v>
      </c>
      <c r="Q17" s="4" t="str">
        <f t="shared" si="4"/>
        <v>February</v>
      </c>
      <c r="R17" s="30" t="str">
        <f t="shared" si="5"/>
        <v>02</v>
      </c>
      <c r="T17" s="10" t="s">
        <v>10094</v>
      </c>
      <c r="U17" s="9"/>
      <c r="W17" t="str">
        <f t="shared" si="6"/>
        <v>ok</v>
      </c>
    </row>
    <row r="18" spans="1:23" x14ac:dyDescent="0.3">
      <c r="A18" t="s">
        <v>57</v>
      </c>
      <c r="B18" t="s">
        <v>11</v>
      </c>
      <c r="C18" t="s">
        <v>12</v>
      </c>
      <c r="D18" t="s">
        <v>13</v>
      </c>
      <c r="E18" t="s">
        <v>14</v>
      </c>
      <c r="F18" t="s">
        <v>21</v>
      </c>
      <c r="G18" s="5">
        <v>3529.77</v>
      </c>
      <c r="H18" s="5">
        <f t="shared" si="0"/>
        <v>63.535859999999992</v>
      </c>
      <c r="I18" s="6">
        <v>5</v>
      </c>
      <c r="J18" s="6">
        <v>17648.849999999999</v>
      </c>
      <c r="K18" s="5">
        <f t="shared" si="1"/>
        <v>317.67929999999996</v>
      </c>
      <c r="L18" s="7">
        <v>2.06</v>
      </c>
      <c r="M18" s="7">
        <v>717</v>
      </c>
      <c r="N18" s="3">
        <v>45421</v>
      </c>
      <c r="O18" s="4" t="str">
        <f t="shared" si="2"/>
        <v>2024-05</v>
      </c>
      <c r="P18" s="4" t="str">
        <f t="shared" si="3"/>
        <v>05</v>
      </c>
      <c r="Q18" s="4" t="str">
        <f t="shared" si="4"/>
        <v>May</v>
      </c>
      <c r="R18" s="30" t="str">
        <f t="shared" si="5"/>
        <v>09</v>
      </c>
      <c r="T18" s="29">
        <f>AVERAGE(L2:L10001)</f>
        <v>3.0055920000000076</v>
      </c>
      <c r="W18" t="str">
        <f t="shared" si="6"/>
        <v>ok</v>
      </c>
    </row>
    <row r="19" spans="1:23" x14ac:dyDescent="0.3">
      <c r="A19" t="s">
        <v>58</v>
      </c>
      <c r="B19" t="s">
        <v>51</v>
      </c>
      <c r="C19" t="s">
        <v>29</v>
      </c>
      <c r="D19" t="s">
        <v>52</v>
      </c>
      <c r="E19" t="s">
        <v>45</v>
      </c>
      <c r="F19" t="s">
        <v>15</v>
      </c>
      <c r="G19" s="5">
        <v>13247.77</v>
      </c>
      <c r="H19" s="5">
        <f t="shared" si="0"/>
        <v>238.45985999999999</v>
      </c>
      <c r="I19" s="6">
        <v>3</v>
      </c>
      <c r="J19" s="6">
        <v>39743.31</v>
      </c>
      <c r="K19" s="5">
        <f t="shared" si="1"/>
        <v>715.37958000000003</v>
      </c>
      <c r="L19" s="7">
        <v>3.86</v>
      </c>
      <c r="M19" s="7">
        <v>4403</v>
      </c>
      <c r="N19" s="3">
        <v>45643</v>
      </c>
      <c r="O19" s="4" t="str">
        <f t="shared" si="2"/>
        <v>2024-12</v>
      </c>
      <c r="P19" s="4" t="str">
        <f t="shared" si="3"/>
        <v>12</v>
      </c>
      <c r="Q19" s="4" t="str">
        <f t="shared" si="4"/>
        <v>December</v>
      </c>
      <c r="R19" s="30" t="str">
        <f t="shared" si="5"/>
        <v>17</v>
      </c>
      <c r="U19" s="1"/>
      <c r="W19" t="str">
        <f t="shared" si="6"/>
        <v>ok</v>
      </c>
    </row>
    <row r="20" spans="1:23" x14ac:dyDescent="0.3">
      <c r="A20" t="s">
        <v>59</v>
      </c>
      <c r="B20" t="s">
        <v>33</v>
      </c>
      <c r="C20" t="s">
        <v>12</v>
      </c>
      <c r="D20" t="s">
        <v>34</v>
      </c>
      <c r="E20" t="s">
        <v>45</v>
      </c>
      <c r="F20" t="s">
        <v>60</v>
      </c>
      <c r="G20" s="5">
        <v>13936.49</v>
      </c>
      <c r="H20" s="5">
        <f t="shared" si="0"/>
        <v>250.85681999999997</v>
      </c>
      <c r="I20" s="6">
        <v>2</v>
      </c>
      <c r="J20" s="6">
        <v>27872.98</v>
      </c>
      <c r="K20" s="5">
        <f t="shared" si="1"/>
        <v>501.71363999999994</v>
      </c>
      <c r="L20" s="7">
        <v>1.42</v>
      </c>
      <c r="M20" s="7">
        <v>153</v>
      </c>
      <c r="N20" s="3">
        <v>45315</v>
      </c>
      <c r="O20" s="4" t="str">
        <f t="shared" si="2"/>
        <v>2024-01</v>
      </c>
      <c r="P20" s="4" t="str">
        <f t="shared" si="3"/>
        <v>01</v>
      </c>
      <c r="Q20" s="4" t="str">
        <f t="shared" si="4"/>
        <v>January</v>
      </c>
      <c r="R20" s="30" t="str">
        <f t="shared" si="5"/>
        <v>24</v>
      </c>
      <c r="U20" s="1"/>
      <c r="W20" t="str">
        <f t="shared" si="6"/>
        <v>ok</v>
      </c>
    </row>
    <row r="21" spans="1:23" x14ac:dyDescent="0.3">
      <c r="A21" t="s">
        <v>61</v>
      </c>
      <c r="B21" t="s">
        <v>36</v>
      </c>
      <c r="C21" t="s">
        <v>18</v>
      </c>
      <c r="D21" t="s">
        <v>37</v>
      </c>
      <c r="E21" t="s">
        <v>14</v>
      </c>
      <c r="F21" t="s">
        <v>15</v>
      </c>
      <c r="G21" s="5">
        <v>5953.25</v>
      </c>
      <c r="H21" s="5">
        <f t="shared" si="0"/>
        <v>107.15849999999999</v>
      </c>
      <c r="I21" s="6">
        <v>3</v>
      </c>
      <c r="J21" s="6">
        <v>17859.75</v>
      </c>
      <c r="K21" s="5">
        <f t="shared" si="1"/>
        <v>321.47549999999995</v>
      </c>
      <c r="L21" s="7">
        <v>1.99</v>
      </c>
      <c r="M21" s="7">
        <v>3079</v>
      </c>
      <c r="N21" s="3">
        <v>45363</v>
      </c>
      <c r="O21" s="4" t="str">
        <f t="shared" si="2"/>
        <v>2024-03</v>
      </c>
      <c r="P21" s="4" t="str">
        <f t="shared" si="3"/>
        <v>03</v>
      </c>
      <c r="Q21" s="4" t="str">
        <f t="shared" si="4"/>
        <v>March</v>
      </c>
      <c r="R21" s="30" t="str">
        <f t="shared" si="5"/>
        <v>12</v>
      </c>
      <c r="W21" t="str">
        <f t="shared" si="6"/>
        <v>ok</v>
      </c>
    </row>
    <row r="22" spans="1:23" x14ac:dyDescent="0.3">
      <c r="A22" t="s">
        <v>62</v>
      </c>
      <c r="B22" t="s">
        <v>63</v>
      </c>
      <c r="C22" t="s">
        <v>18</v>
      </c>
      <c r="D22" t="s">
        <v>64</v>
      </c>
      <c r="E22" t="s">
        <v>45</v>
      </c>
      <c r="F22" t="s">
        <v>31</v>
      </c>
      <c r="G22" s="5">
        <v>9716.9500000000007</v>
      </c>
      <c r="H22" s="5">
        <f t="shared" si="0"/>
        <v>174.9051</v>
      </c>
      <c r="I22" s="6">
        <v>4</v>
      </c>
      <c r="J22" s="6">
        <v>38867.800000000003</v>
      </c>
      <c r="K22" s="5">
        <f t="shared" si="1"/>
        <v>699.62040000000002</v>
      </c>
      <c r="L22" s="7">
        <v>1.76</v>
      </c>
      <c r="M22" s="7">
        <v>60</v>
      </c>
      <c r="N22" s="3">
        <v>45471</v>
      </c>
      <c r="O22" s="4" t="str">
        <f t="shared" si="2"/>
        <v>2024-06</v>
      </c>
      <c r="P22" s="4" t="str">
        <f t="shared" si="3"/>
        <v>06</v>
      </c>
      <c r="Q22" s="4" t="str">
        <f t="shared" si="4"/>
        <v>June</v>
      </c>
      <c r="R22" s="30" t="str">
        <f t="shared" si="5"/>
        <v>28</v>
      </c>
      <c r="W22" t="str">
        <f t="shared" si="6"/>
        <v>ok</v>
      </c>
    </row>
    <row r="23" spans="1:23" x14ac:dyDescent="0.3">
      <c r="A23" t="s">
        <v>65</v>
      </c>
      <c r="B23" t="s">
        <v>11</v>
      </c>
      <c r="C23" t="s">
        <v>12</v>
      </c>
      <c r="D23" t="s">
        <v>13</v>
      </c>
      <c r="E23" t="s">
        <v>20</v>
      </c>
      <c r="F23" t="s">
        <v>26</v>
      </c>
      <c r="G23" s="5">
        <v>12134.55</v>
      </c>
      <c r="H23" s="5">
        <f t="shared" si="0"/>
        <v>218.42189999999997</v>
      </c>
      <c r="I23" s="6">
        <v>4</v>
      </c>
      <c r="J23" s="6">
        <v>48538.2</v>
      </c>
      <c r="K23" s="5">
        <f t="shared" si="1"/>
        <v>873.68759999999986</v>
      </c>
      <c r="L23" s="7">
        <v>4.6100000000000003</v>
      </c>
      <c r="M23" s="7">
        <v>2413</v>
      </c>
      <c r="N23" s="3">
        <v>45319</v>
      </c>
      <c r="O23" s="4" t="str">
        <f t="shared" si="2"/>
        <v>2024-01</v>
      </c>
      <c r="P23" s="4" t="str">
        <f t="shared" si="3"/>
        <v>01</v>
      </c>
      <c r="Q23" s="4" t="str">
        <f t="shared" si="4"/>
        <v>January</v>
      </c>
      <c r="R23" s="30" t="str">
        <f t="shared" si="5"/>
        <v>28</v>
      </c>
      <c r="W23" t="str">
        <f t="shared" si="6"/>
        <v>ok</v>
      </c>
    </row>
    <row r="24" spans="1:23" x14ac:dyDescent="0.3">
      <c r="A24" t="s">
        <v>66</v>
      </c>
      <c r="B24" t="s">
        <v>33</v>
      </c>
      <c r="C24" t="s">
        <v>12</v>
      </c>
      <c r="D24" t="s">
        <v>34</v>
      </c>
      <c r="E24" t="s">
        <v>20</v>
      </c>
      <c r="F24" t="s">
        <v>21</v>
      </c>
      <c r="G24" s="5">
        <v>3597.29</v>
      </c>
      <c r="H24" s="5">
        <f t="shared" si="0"/>
        <v>64.751219999999989</v>
      </c>
      <c r="I24" s="6">
        <v>1</v>
      </c>
      <c r="J24" s="6">
        <v>3597.29</v>
      </c>
      <c r="K24" s="5">
        <f t="shared" si="1"/>
        <v>64.751219999999989</v>
      </c>
      <c r="L24" s="7">
        <v>4.63</v>
      </c>
      <c r="M24" s="7">
        <v>2559</v>
      </c>
      <c r="N24" s="3">
        <v>45389</v>
      </c>
      <c r="O24" s="4" t="str">
        <f t="shared" si="2"/>
        <v>2024-04</v>
      </c>
      <c r="P24" s="4" t="str">
        <f t="shared" si="3"/>
        <v>04</v>
      </c>
      <c r="Q24" s="4" t="str">
        <f t="shared" si="4"/>
        <v>April</v>
      </c>
      <c r="R24" s="30" t="str">
        <f t="shared" si="5"/>
        <v>07</v>
      </c>
      <c r="W24" t="str">
        <f t="shared" si="6"/>
        <v>ok</v>
      </c>
    </row>
    <row r="25" spans="1:23" x14ac:dyDescent="0.3">
      <c r="A25" t="s">
        <v>67</v>
      </c>
      <c r="B25" t="s">
        <v>51</v>
      </c>
      <c r="C25" t="s">
        <v>29</v>
      </c>
      <c r="D25" t="s">
        <v>52</v>
      </c>
      <c r="E25" t="s">
        <v>20</v>
      </c>
      <c r="F25" t="s">
        <v>26</v>
      </c>
      <c r="G25" s="5">
        <v>17087.439999999999</v>
      </c>
      <c r="H25" s="5">
        <f t="shared" si="0"/>
        <v>307.57391999999993</v>
      </c>
      <c r="I25" s="6">
        <v>3</v>
      </c>
      <c r="J25" s="6">
        <v>51262.32</v>
      </c>
      <c r="K25" s="5">
        <f t="shared" si="1"/>
        <v>922.72175999999979</v>
      </c>
      <c r="L25" s="7">
        <v>4.75</v>
      </c>
      <c r="M25" s="7">
        <v>2187</v>
      </c>
      <c r="N25" s="3">
        <v>45298</v>
      </c>
      <c r="O25" s="4" t="str">
        <f t="shared" si="2"/>
        <v>2024-01</v>
      </c>
      <c r="P25" s="4" t="str">
        <f t="shared" si="3"/>
        <v>01</v>
      </c>
      <c r="Q25" s="4" t="str">
        <f t="shared" si="4"/>
        <v>January</v>
      </c>
      <c r="R25" s="30" t="str">
        <f t="shared" si="5"/>
        <v>07</v>
      </c>
      <c r="W25" t="str">
        <f t="shared" si="6"/>
        <v>ok</v>
      </c>
    </row>
    <row r="26" spans="1:23" x14ac:dyDescent="0.3">
      <c r="A26" t="s">
        <v>68</v>
      </c>
      <c r="B26" t="s">
        <v>11</v>
      </c>
      <c r="C26" t="s">
        <v>12</v>
      </c>
      <c r="D26" t="s">
        <v>13</v>
      </c>
      <c r="E26" t="s">
        <v>14</v>
      </c>
      <c r="F26" t="s">
        <v>31</v>
      </c>
      <c r="G26" s="5">
        <v>7396.38</v>
      </c>
      <c r="H26" s="5">
        <f t="shared" si="0"/>
        <v>133.13484</v>
      </c>
      <c r="I26" s="6">
        <v>2</v>
      </c>
      <c r="J26" s="6">
        <v>14792.76</v>
      </c>
      <c r="K26" s="5">
        <f t="shared" si="1"/>
        <v>266.26967999999999</v>
      </c>
      <c r="L26" s="7">
        <v>4.34</v>
      </c>
      <c r="M26" s="7">
        <v>1123</v>
      </c>
      <c r="N26" s="3">
        <v>45330</v>
      </c>
      <c r="O26" s="4" t="str">
        <f t="shared" si="2"/>
        <v>2024-02</v>
      </c>
      <c r="P26" s="4" t="str">
        <f t="shared" si="3"/>
        <v>02</v>
      </c>
      <c r="Q26" s="4" t="str">
        <f t="shared" si="4"/>
        <v>February</v>
      </c>
      <c r="R26" s="30" t="str">
        <f t="shared" si="5"/>
        <v>08</v>
      </c>
      <c r="W26" t="str">
        <f t="shared" si="6"/>
        <v>ok</v>
      </c>
    </row>
    <row r="27" spans="1:23" x14ac:dyDescent="0.3">
      <c r="A27" t="s">
        <v>69</v>
      </c>
      <c r="B27" t="s">
        <v>47</v>
      </c>
      <c r="C27" t="s">
        <v>12</v>
      </c>
      <c r="D27" t="s">
        <v>48</v>
      </c>
      <c r="E27" t="s">
        <v>14</v>
      </c>
      <c r="F27" t="s">
        <v>26</v>
      </c>
      <c r="G27" s="5">
        <v>15915.39</v>
      </c>
      <c r="H27" s="5">
        <f t="shared" si="0"/>
        <v>286.47701999999998</v>
      </c>
      <c r="I27" s="6">
        <v>5</v>
      </c>
      <c r="J27" s="6">
        <v>79576.95</v>
      </c>
      <c r="K27" s="5">
        <f t="shared" si="1"/>
        <v>1432.3851</v>
      </c>
      <c r="L27" s="7">
        <v>1.73</v>
      </c>
      <c r="M27" s="7">
        <v>534</v>
      </c>
      <c r="N27" s="3">
        <v>45293</v>
      </c>
      <c r="O27" s="4" t="str">
        <f t="shared" si="2"/>
        <v>2024-01</v>
      </c>
      <c r="P27" s="4" t="str">
        <f t="shared" si="3"/>
        <v>01</v>
      </c>
      <c r="Q27" s="4" t="str">
        <f t="shared" si="4"/>
        <v>January</v>
      </c>
      <c r="R27" s="30" t="str">
        <f t="shared" si="5"/>
        <v>02</v>
      </c>
      <c r="W27" t="str">
        <f t="shared" si="6"/>
        <v>ok</v>
      </c>
    </row>
    <row r="28" spans="1:23" x14ac:dyDescent="0.3">
      <c r="A28" t="s">
        <v>70</v>
      </c>
      <c r="B28" t="s">
        <v>33</v>
      </c>
      <c r="C28" t="s">
        <v>12</v>
      </c>
      <c r="D28" t="s">
        <v>34</v>
      </c>
      <c r="E28" t="s">
        <v>14</v>
      </c>
      <c r="F28" t="s">
        <v>31</v>
      </c>
      <c r="G28" s="5">
        <v>14633.56</v>
      </c>
      <c r="H28" s="5">
        <f t="shared" si="0"/>
        <v>263.40407999999996</v>
      </c>
      <c r="I28" s="6">
        <v>4</v>
      </c>
      <c r="J28" s="6">
        <v>58534.239999999998</v>
      </c>
      <c r="K28" s="5">
        <f t="shared" si="1"/>
        <v>1053.6163199999999</v>
      </c>
      <c r="L28" s="7">
        <v>3</v>
      </c>
      <c r="M28" s="7">
        <v>4444</v>
      </c>
      <c r="N28" s="3">
        <v>45438</v>
      </c>
      <c r="O28" s="4" t="str">
        <f t="shared" si="2"/>
        <v>2024-05</v>
      </c>
      <c r="P28" s="4" t="str">
        <f t="shared" si="3"/>
        <v>05</v>
      </c>
      <c r="Q28" s="4" t="str">
        <f t="shared" si="4"/>
        <v>May</v>
      </c>
      <c r="R28" s="30" t="str">
        <f t="shared" si="5"/>
        <v>26</v>
      </c>
      <c r="W28" t="str">
        <f t="shared" si="6"/>
        <v>ok</v>
      </c>
    </row>
    <row r="29" spans="1:23" x14ac:dyDescent="0.3">
      <c r="A29" t="s">
        <v>71</v>
      </c>
      <c r="B29" t="s">
        <v>28</v>
      </c>
      <c r="C29" t="s">
        <v>29</v>
      </c>
      <c r="D29" t="s">
        <v>30</v>
      </c>
      <c r="E29" t="s">
        <v>14</v>
      </c>
      <c r="F29" t="s">
        <v>60</v>
      </c>
      <c r="G29" s="5">
        <v>19624.3</v>
      </c>
      <c r="H29" s="5">
        <f t="shared" si="0"/>
        <v>353.23739999999998</v>
      </c>
      <c r="I29" s="6">
        <v>1</v>
      </c>
      <c r="J29" s="6">
        <v>19624.3</v>
      </c>
      <c r="K29" s="5">
        <f t="shared" si="1"/>
        <v>353.23739999999998</v>
      </c>
      <c r="L29" s="7">
        <v>4.55</v>
      </c>
      <c r="M29" s="7">
        <v>3542</v>
      </c>
      <c r="N29" s="3">
        <v>45648</v>
      </c>
      <c r="O29" s="4" t="str">
        <f t="shared" si="2"/>
        <v>2024-12</v>
      </c>
      <c r="P29" s="4" t="str">
        <f t="shared" si="3"/>
        <v>12</v>
      </c>
      <c r="Q29" s="4" t="str">
        <f t="shared" si="4"/>
        <v>December</v>
      </c>
      <c r="R29" s="30" t="str">
        <f t="shared" si="5"/>
        <v>22</v>
      </c>
      <c r="W29" t="str">
        <f t="shared" si="6"/>
        <v>ok</v>
      </c>
    </row>
    <row r="30" spans="1:23" x14ac:dyDescent="0.3">
      <c r="A30" t="s">
        <v>72</v>
      </c>
      <c r="B30" t="s">
        <v>23</v>
      </c>
      <c r="C30" t="s">
        <v>24</v>
      </c>
      <c r="D30" t="s">
        <v>25</v>
      </c>
      <c r="E30" t="s">
        <v>45</v>
      </c>
      <c r="F30" t="s">
        <v>60</v>
      </c>
      <c r="G30" s="5">
        <v>12094.71</v>
      </c>
      <c r="H30" s="5">
        <f t="shared" si="0"/>
        <v>217.70477999999997</v>
      </c>
      <c r="I30" s="6">
        <v>2</v>
      </c>
      <c r="J30" s="6">
        <v>24189.42</v>
      </c>
      <c r="K30" s="5">
        <f t="shared" si="1"/>
        <v>435.40955999999994</v>
      </c>
      <c r="L30" s="7">
        <v>3.37</v>
      </c>
      <c r="M30" s="7">
        <v>628</v>
      </c>
      <c r="N30" s="3">
        <v>45532</v>
      </c>
      <c r="O30" s="4" t="str">
        <f t="shared" si="2"/>
        <v>2024-08</v>
      </c>
      <c r="P30" s="4" t="str">
        <f t="shared" si="3"/>
        <v>08</v>
      </c>
      <c r="Q30" s="4" t="str">
        <f t="shared" si="4"/>
        <v>August</v>
      </c>
      <c r="R30" s="30" t="str">
        <f t="shared" si="5"/>
        <v>28</v>
      </c>
      <c r="W30" t="str">
        <f t="shared" si="6"/>
        <v>ok</v>
      </c>
    </row>
    <row r="31" spans="1:23" x14ac:dyDescent="0.3">
      <c r="A31" t="s">
        <v>73</v>
      </c>
      <c r="B31" t="s">
        <v>41</v>
      </c>
      <c r="C31" t="s">
        <v>42</v>
      </c>
      <c r="D31" t="s">
        <v>43</v>
      </c>
      <c r="E31" t="s">
        <v>20</v>
      </c>
      <c r="F31" t="s">
        <v>31</v>
      </c>
      <c r="G31" s="5">
        <v>1682.41</v>
      </c>
      <c r="H31" s="5">
        <f t="shared" si="0"/>
        <v>30.283379999999998</v>
      </c>
      <c r="I31" s="6">
        <v>2</v>
      </c>
      <c r="J31" s="6">
        <v>3364.82</v>
      </c>
      <c r="K31" s="5">
        <f t="shared" si="1"/>
        <v>60.566759999999995</v>
      </c>
      <c r="L31" s="7">
        <v>2.35</v>
      </c>
      <c r="M31" s="7">
        <v>3355</v>
      </c>
      <c r="N31" s="3">
        <v>45558</v>
      </c>
      <c r="O31" s="4" t="str">
        <f t="shared" si="2"/>
        <v>2024-09</v>
      </c>
      <c r="P31" s="4" t="str">
        <f t="shared" si="3"/>
        <v>09</v>
      </c>
      <c r="Q31" s="4" t="str">
        <f t="shared" si="4"/>
        <v>September</v>
      </c>
      <c r="R31" s="30" t="str">
        <f t="shared" si="5"/>
        <v>23</v>
      </c>
      <c r="W31" t="str">
        <f t="shared" si="6"/>
        <v>ok</v>
      </c>
    </row>
    <row r="32" spans="1:23" x14ac:dyDescent="0.3">
      <c r="A32" t="s">
        <v>74</v>
      </c>
      <c r="B32" t="s">
        <v>11</v>
      </c>
      <c r="C32" t="s">
        <v>12</v>
      </c>
      <c r="D32" t="s">
        <v>13</v>
      </c>
      <c r="E32" t="s">
        <v>20</v>
      </c>
      <c r="F32" t="s">
        <v>60</v>
      </c>
      <c r="G32" s="5">
        <v>6584.51</v>
      </c>
      <c r="H32" s="5">
        <f t="shared" si="0"/>
        <v>118.52118</v>
      </c>
      <c r="I32" s="6">
        <v>3</v>
      </c>
      <c r="J32" s="6">
        <v>19753.53</v>
      </c>
      <c r="K32" s="5">
        <f t="shared" si="1"/>
        <v>355.56353999999999</v>
      </c>
      <c r="L32" s="7">
        <v>1.02</v>
      </c>
      <c r="M32" s="7">
        <v>4582</v>
      </c>
      <c r="N32" s="3">
        <v>45542</v>
      </c>
      <c r="O32" s="4" t="str">
        <f t="shared" si="2"/>
        <v>2024-09</v>
      </c>
      <c r="P32" s="4" t="str">
        <f t="shared" si="3"/>
        <v>09</v>
      </c>
      <c r="Q32" s="4" t="str">
        <f t="shared" si="4"/>
        <v>September</v>
      </c>
      <c r="R32" s="30" t="str">
        <f t="shared" si="5"/>
        <v>07</v>
      </c>
      <c r="W32" t="str">
        <f t="shared" si="6"/>
        <v>ok</v>
      </c>
    </row>
    <row r="33" spans="1:23" x14ac:dyDescent="0.3">
      <c r="A33" t="s">
        <v>75</v>
      </c>
      <c r="B33" t="s">
        <v>28</v>
      </c>
      <c r="C33" t="s">
        <v>29</v>
      </c>
      <c r="D33" t="s">
        <v>30</v>
      </c>
      <c r="E33" t="s">
        <v>14</v>
      </c>
      <c r="F33" t="s">
        <v>60</v>
      </c>
      <c r="G33" s="5">
        <v>3760.61</v>
      </c>
      <c r="H33" s="5">
        <f t="shared" si="0"/>
        <v>67.690979999999996</v>
      </c>
      <c r="I33" s="6">
        <v>2</v>
      </c>
      <c r="J33" s="6">
        <v>7521.22</v>
      </c>
      <c r="K33" s="5">
        <f t="shared" si="1"/>
        <v>135.38195999999999</v>
      </c>
      <c r="L33" s="7">
        <v>3.05</v>
      </c>
      <c r="M33" s="7">
        <v>2947</v>
      </c>
      <c r="N33" s="3">
        <v>45416</v>
      </c>
      <c r="O33" s="4" t="str">
        <f t="shared" si="2"/>
        <v>2024-05</v>
      </c>
      <c r="P33" s="4" t="str">
        <f t="shared" si="3"/>
        <v>05</v>
      </c>
      <c r="Q33" s="4" t="str">
        <f t="shared" si="4"/>
        <v>May</v>
      </c>
      <c r="R33" s="30" t="str">
        <f t="shared" si="5"/>
        <v>04</v>
      </c>
      <c r="W33" t="str">
        <f t="shared" si="6"/>
        <v>ok</v>
      </c>
    </row>
    <row r="34" spans="1:23" x14ac:dyDescent="0.3">
      <c r="A34" t="s">
        <v>76</v>
      </c>
      <c r="B34" t="s">
        <v>51</v>
      </c>
      <c r="C34" t="s">
        <v>29</v>
      </c>
      <c r="D34" t="s">
        <v>52</v>
      </c>
      <c r="E34" t="s">
        <v>45</v>
      </c>
      <c r="F34" t="s">
        <v>21</v>
      </c>
      <c r="G34" s="5">
        <v>15781.15</v>
      </c>
      <c r="H34" s="5">
        <f t="shared" si="0"/>
        <v>284.0607</v>
      </c>
      <c r="I34" s="6">
        <v>4</v>
      </c>
      <c r="J34" s="6">
        <v>63124.6</v>
      </c>
      <c r="K34" s="5">
        <f t="shared" si="1"/>
        <v>1136.2428</v>
      </c>
      <c r="L34" s="7">
        <v>2.04</v>
      </c>
      <c r="M34" s="7">
        <v>4325</v>
      </c>
      <c r="N34" s="3">
        <v>45512</v>
      </c>
      <c r="O34" s="4" t="str">
        <f t="shared" si="2"/>
        <v>2024-08</v>
      </c>
      <c r="P34" s="4" t="str">
        <f t="shared" si="3"/>
        <v>08</v>
      </c>
      <c r="Q34" s="4" t="str">
        <f t="shared" si="4"/>
        <v>August</v>
      </c>
      <c r="R34" s="30" t="str">
        <f t="shared" si="5"/>
        <v>08</v>
      </c>
      <c r="W34" t="str">
        <f t="shared" si="6"/>
        <v>ok</v>
      </c>
    </row>
    <row r="35" spans="1:23" x14ac:dyDescent="0.3">
      <c r="A35" t="s">
        <v>77</v>
      </c>
      <c r="B35" t="s">
        <v>63</v>
      </c>
      <c r="C35" t="s">
        <v>18</v>
      </c>
      <c r="D35" t="s">
        <v>64</v>
      </c>
      <c r="E35" t="s">
        <v>14</v>
      </c>
      <c r="F35" t="s">
        <v>21</v>
      </c>
      <c r="G35" s="5">
        <v>9205.93</v>
      </c>
      <c r="H35" s="5">
        <f t="shared" si="0"/>
        <v>165.70674</v>
      </c>
      <c r="I35" s="6">
        <v>2</v>
      </c>
      <c r="J35" s="6">
        <v>18411.86</v>
      </c>
      <c r="K35" s="5">
        <f t="shared" si="1"/>
        <v>331.41347999999999</v>
      </c>
      <c r="L35" s="7">
        <v>1.53</v>
      </c>
      <c r="M35" s="7">
        <v>4684</v>
      </c>
      <c r="N35" s="3">
        <v>45622</v>
      </c>
      <c r="O35" s="4" t="str">
        <f t="shared" si="2"/>
        <v>2024-11</v>
      </c>
      <c r="P35" s="4" t="str">
        <f t="shared" si="3"/>
        <v>11</v>
      </c>
      <c r="Q35" s="4" t="str">
        <f t="shared" si="4"/>
        <v>November</v>
      </c>
      <c r="R35" s="30" t="str">
        <f t="shared" si="5"/>
        <v>26</v>
      </c>
      <c r="W35" t="str">
        <f t="shared" si="6"/>
        <v>ok</v>
      </c>
    </row>
    <row r="36" spans="1:23" x14ac:dyDescent="0.3">
      <c r="A36" t="s">
        <v>78</v>
      </c>
      <c r="B36" t="s">
        <v>63</v>
      </c>
      <c r="C36" t="s">
        <v>18</v>
      </c>
      <c r="D36" t="s">
        <v>64</v>
      </c>
      <c r="E36" t="s">
        <v>14</v>
      </c>
      <c r="F36" t="s">
        <v>38</v>
      </c>
      <c r="G36" s="5">
        <v>8827.9599999999991</v>
      </c>
      <c r="H36" s="5">
        <f t="shared" si="0"/>
        <v>158.90327999999997</v>
      </c>
      <c r="I36" s="6">
        <v>5</v>
      </c>
      <c r="J36" s="6">
        <v>44139.8</v>
      </c>
      <c r="K36" s="5">
        <f t="shared" si="1"/>
        <v>794.51639999999986</v>
      </c>
      <c r="L36" s="7">
        <v>2.2200000000000002</v>
      </c>
      <c r="M36" s="7">
        <v>1653</v>
      </c>
      <c r="N36" s="3">
        <v>45408</v>
      </c>
      <c r="O36" s="4" t="str">
        <f t="shared" si="2"/>
        <v>2024-04</v>
      </c>
      <c r="P36" s="4" t="str">
        <f t="shared" si="3"/>
        <v>04</v>
      </c>
      <c r="Q36" s="4" t="str">
        <f t="shared" si="4"/>
        <v>April</v>
      </c>
      <c r="R36" s="30" t="str">
        <f t="shared" si="5"/>
        <v>26</v>
      </c>
      <c r="W36" t="str">
        <f t="shared" si="6"/>
        <v>ok</v>
      </c>
    </row>
    <row r="37" spans="1:23" x14ac:dyDescent="0.3">
      <c r="A37" t="s">
        <v>79</v>
      </c>
      <c r="B37" t="s">
        <v>33</v>
      </c>
      <c r="C37" t="s">
        <v>12</v>
      </c>
      <c r="D37" t="s">
        <v>34</v>
      </c>
      <c r="E37" t="s">
        <v>14</v>
      </c>
      <c r="F37" t="s">
        <v>26</v>
      </c>
      <c r="G37" s="5">
        <v>3698.12</v>
      </c>
      <c r="H37" s="5">
        <f t="shared" si="0"/>
        <v>66.566159999999996</v>
      </c>
      <c r="I37" s="6">
        <v>4</v>
      </c>
      <c r="J37" s="6">
        <v>14792.48</v>
      </c>
      <c r="K37" s="5">
        <f t="shared" si="1"/>
        <v>266.26463999999999</v>
      </c>
      <c r="L37" s="7">
        <v>4</v>
      </c>
      <c r="M37" s="7">
        <v>4028</v>
      </c>
      <c r="N37" s="3">
        <v>45465</v>
      </c>
      <c r="O37" s="4" t="str">
        <f t="shared" si="2"/>
        <v>2024-06</v>
      </c>
      <c r="P37" s="4" t="str">
        <f t="shared" si="3"/>
        <v>06</v>
      </c>
      <c r="Q37" s="4" t="str">
        <f t="shared" si="4"/>
        <v>June</v>
      </c>
      <c r="R37" s="30" t="str">
        <f t="shared" si="5"/>
        <v>22</v>
      </c>
      <c r="W37" t="str">
        <f t="shared" si="6"/>
        <v>ok</v>
      </c>
    </row>
    <row r="38" spans="1:23" x14ac:dyDescent="0.3">
      <c r="A38" t="s">
        <v>80</v>
      </c>
      <c r="B38" t="s">
        <v>33</v>
      </c>
      <c r="C38" t="s">
        <v>12</v>
      </c>
      <c r="D38" t="s">
        <v>34</v>
      </c>
      <c r="E38" t="s">
        <v>14</v>
      </c>
      <c r="F38" t="s">
        <v>15</v>
      </c>
      <c r="G38" s="5">
        <v>19025.22</v>
      </c>
      <c r="H38" s="5">
        <f t="shared" si="0"/>
        <v>342.45396</v>
      </c>
      <c r="I38" s="6">
        <v>2</v>
      </c>
      <c r="J38" s="6">
        <v>38050.44</v>
      </c>
      <c r="K38" s="5">
        <f t="shared" si="1"/>
        <v>684.90791999999999</v>
      </c>
      <c r="L38" s="7">
        <v>1.07</v>
      </c>
      <c r="M38" s="7">
        <v>2108</v>
      </c>
      <c r="N38" s="3">
        <v>45540</v>
      </c>
      <c r="O38" s="4" t="str">
        <f t="shared" si="2"/>
        <v>2024-09</v>
      </c>
      <c r="P38" s="4" t="str">
        <f t="shared" si="3"/>
        <v>09</v>
      </c>
      <c r="Q38" s="4" t="str">
        <f t="shared" si="4"/>
        <v>September</v>
      </c>
      <c r="R38" s="30" t="str">
        <f t="shared" si="5"/>
        <v>05</v>
      </c>
      <c r="W38" t="str">
        <f t="shared" si="6"/>
        <v>ok</v>
      </c>
    </row>
    <row r="39" spans="1:23" x14ac:dyDescent="0.3">
      <c r="A39" t="s">
        <v>81</v>
      </c>
      <c r="B39" t="s">
        <v>23</v>
      </c>
      <c r="C39" t="s">
        <v>24</v>
      </c>
      <c r="D39" t="s">
        <v>25</v>
      </c>
      <c r="E39" t="s">
        <v>45</v>
      </c>
      <c r="F39" t="s">
        <v>21</v>
      </c>
      <c r="G39" s="5">
        <v>7460.49</v>
      </c>
      <c r="H39" s="5">
        <f t="shared" si="0"/>
        <v>134.28881999999999</v>
      </c>
      <c r="I39" s="6">
        <v>5</v>
      </c>
      <c r="J39" s="6">
        <v>37302.449999999997</v>
      </c>
      <c r="K39" s="5">
        <f t="shared" si="1"/>
        <v>671.44409999999993</v>
      </c>
      <c r="L39" s="7">
        <v>1.76</v>
      </c>
      <c r="M39" s="7">
        <v>967</v>
      </c>
      <c r="N39" s="3">
        <v>45581</v>
      </c>
      <c r="O39" s="4" t="str">
        <f t="shared" si="2"/>
        <v>2024-10</v>
      </c>
      <c r="P39" s="4" t="str">
        <f t="shared" si="3"/>
        <v>10</v>
      </c>
      <c r="Q39" s="4" t="str">
        <f t="shared" si="4"/>
        <v>October</v>
      </c>
      <c r="R39" s="30" t="str">
        <f t="shared" si="5"/>
        <v>16</v>
      </c>
      <c r="W39" t="str">
        <f t="shared" si="6"/>
        <v>ok</v>
      </c>
    </row>
    <row r="40" spans="1:23" x14ac:dyDescent="0.3">
      <c r="A40" t="s">
        <v>82</v>
      </c>
      <c r="B40" t="s">
        <v>51</v>
      </c>
      <c r="C40" t="s">
        <v>29</v>
      </c>
      <c r="D40" t="s">
        <v>52</v>
      </c>
      <c r="E40" t="s">
        <v>20</v>
      </c>
      <c r="F40" t="s">
        <v>31</v>
      </c>
      <c r="G40" s="5">
        <v>8959.0499999999993</v>
      </c>
      <c r="H40" s="5">
        <f t="shared" si="0"/>
        <v>161.26289999999997</v>
      </c>
      <c r="I40" s="6">
        <v>3</v>
      </c>
      <c r="J40" s="6">
        <v>26877.15</v>
      </c>
      <c r="K40" s="5">
        <f t="shared" si="1"/>
        <v>483.78869999999995</v>
      </c>
      <c r="L40" s="7">
        <v>3.54</v>
      </c>
      <c r="M40" s="7">
        <v>3816</v>
      </c>
      <c r="N40" s="3">
        <v>45543</v>
      </c>
      <c r="O40" s="4" t="str">
        <f t="shared" si="2"/>
        <v>2024-09</v>
      </c>
      <c r="P40" s="4" t="str">
        <f t="shared" si="3"/>
        <v>09</v>
      </c>
      <c r="Q40" s="4" t="str">
        <f t="shared" si="4"/>
        <v>September</v>
      </c>
      <c r="R40" s="30" t="str">
        <f t="shared" si="5"/>
        <v>08</v>
      </c>
      <c r="W40" t="str">
        <f t="shared" si="6"/>
        <v>ok</v>
      </c>
    </row>
    <row r="41" spans="1:23" x14ac:dyDescent="0.3">
      <c r="A41" t="s">
        <v>83</v>
      </c>
      <c r="B41" t="s">
        <v>47</v>
      </c>
      <c r="C41" t="s">
        <v>12</v>
      </c>
      <c r="D41" t="s">
        <v>48</v>
      </c>
      <c r="E41" t="s">
        <v>20</v>
      </c>
      <c r="F41" t="s">
        <v>31</v>
      </c>
      <c r="G41" s="5">
        <v>16159.36</v>
      </c>
      <c r="H41" s="5">
        <f t="shared" si="0"/>
        <v>290.86847999999998</v>
      </c>
      <c r="I41" s="6">
        <v>4</v>
      </c>
      <c r="J41" s="6">
        <v>64637.440000000002</v>
      </c>
      <c r="K41" s="5">
        <f t="shared" si="1"/>
        <v>1163.4739199999999</v>
      </c>
      <c r="L41" s="7">
        <v>2.66</v>
      </c>
      <c r="M41" s="7">
        <v>1433</v>
      </c>
      <c r="N41" s="3">
        <v>45375</v>
      </c>
      <c r="O41" s="4" t="str">
        <f t="shared" si="2"/>
        <v>2024-03</v>
      </c>
      <c r="P41" s="4" t="str">
        <f t="shared" si="3"/>
        <v>03</v>
      </c>
      <c r="Q41" s="4" t="str">
        <f t="shared" si="4"/>
        <v>March</v>
      </c>
      <c r="R41" s="30" t="str">
        <f t="shared" si="5"/>
        <v>24</v>
      </c>
      <c r="W41" t="str">
        <f t="shared" si="6"/>
        <v>ok</v>
      </c>
    </row>
    <row r="42" spans="1:23" x14ac:dyDescent="0.3">
      <c r="A42" t="s">
        <v>84</v>
      </c>
      <c r="B42" t="s">
        <v>28</v>
      </c>
      <c r="C42" t="s">
        <v>29</v>
      </c>
      <c r="D42" t="s">
        <v>30</v>
      </c>
      <c r="E42" t="s">
        <v>14</v>
      </c>
      <c r="F42" t="s">
        <v>60</v>
      </c>
      <c r="G42" s="5">
        <v>14053.17</v>
      </c>
      <c r="H42" s="5">
        <f t="shared" si="0"/>
        <v>252.95705999999998</v>
      </c>
      <c r="I42" s="6">
        <v>5</v>
      </c>
      <c r="J42" s="6">
        <v>70265.850000000006</v>
      </c>
      <c r="K42" s="5">
        <f t="shared" si="1"/>
        <v>1264.7853</v>
      </c>
      <c r="L42" s="7">
        <v>2.92</v>
      </c>
      <c r="M42" s="7">
        <v>2252</v>
      </c>
      <c r="N42" s="3">
        <v>45341</v>
      </c>
      <c r="O42" s="4" t="str">
        <f t="shared" si="2"/>
        <v>2024-02</v>
      </c>
      <c r="P42" s="4" t="str">
        <f t="shared" si="3"/>
        <v>02</v>
      </c>
      <c r="Q42" s="4" t="str">
        <f t="shared" si="4"/>
        <v>February</v>
      </c>
      <c r="R42" s="30" t="str">
        <f t="shared" si="5"/>
        <v>19</v>
      </c>
      <c r="W42" t="str">
        <f t="shared" si="6"/>
        <v>ok</v>
      </c>
    </row>
    <row r="43" spans="1:23" x14ac:dyDescent="0.3">
      <c r="A43" t="s">
        <v>85</v>
      </c>
      <c r="B43" t="s">
        <v>51</v>
      </c>
      <c r="C43" t="s">
        <v>29</v>
      </c>
      <c r="D43" t="s">
        <v>52</v>
      </c>
      <c r="E43" t="s">
        <v>45</v>
      </c>
      <c r="F43" t="s">
        <v>26</v>
      </c>
      <c r="G43" s="5">
        <v>5551.93</v>
      </c>
      <c r="H43" s="5">
        <f t="shared" si="0"/>
        <v>99.934739999999991</v>
      </c>
      <c r="I43" s="6">
        <v>5</v>
      </c>
      <c r="J43" s="6">
        <v>27759.65</v>
      </c>
      <c r="K43" s="5">
        <f t="shared" si="1"/>
        <v>499.67369999999994</v>
      </c>
      <c r="L43" s="7">
        <v>3.65</v>
      </c>
      <c r="M43" s="7">
        <v>4041</v>
      </c>
      <c r="N43" s="3">
        <v>45467</v>
      </c>
      <c r="O43" s="4" t="str">
        <f t="shared" si="2"/>
        <v>2024-06</v>
      </c>
      <c r="P43" s="4" t="str">
        <f t="shared" si="3"/>
        <v>06</v>
      </c>
      <c r="Q43" s="4" t="str">
        <f t="shared" si="4"/>
        <v>June</v>
      </c>
      <c r="R43" s="30" t="str">
        <f t="shared" si="5"/>
        <v>24</v>
      </c>
      <c r="W43" t="str">
        <f t="shared" si="6"/>
        <v>ok</v>
      </c>
    </row>
    <row r="44" spans="1:23" x14ac:dyDescent="0.3">
      <c r="A44" t="s">
        <v>86</v>
      </c>
      <c r="B44" t="s">
        <v>47</v>
      </c>
      <c r="C44" t="s">
        <v>12</v>
      </c>
      <c r="D44" t="s">
        <v>48</v>
      </c>
      <c r="E44" t="s">
        <v>14</v>
      </c>
      <c r="F44" t="s">
        <v>31</v>
      </c>
      <c r="G44" s="5">
        <v>12852.91</v>
      </c>
      <c r="H44" s="5">
        <f t="shared" si="0"/>
        <v>231.35237999999998</v>
      </c>
      <c r="I44" s="6">
        <v>4</v>
      </c>
      <c r="J44" s="6">
        <v>51411.64</v>
      </c>
      <c r="K44" s="5">
        <f t="shared" si="1"/>
        <v>925.40951999999993</v>
      </c>
      <c r="L44" s="7">
        <v>1.38</v>
      </c>
      <c r="M44" s="7">
        <v>4551</v>
      </c>
      <c r="N44" s="3">
        <v>45624</v>
      </c>
      <c r="O44" s="4" t="str">
        <f t="shared" si="2"/>
        <v>2024-11</v>
      </c>
      <c r="P44" s="4" t="str">
        <f t="shared" si="3"/>
        <v>11</v>
      </c>
      <c r="Q44" s="4" t="str">
        <f t="shared" si="4"/>
        <v>November</v>
      </c>
      <c r="R44" s="30" t="str">
        <f t="shared" si="5"/>
        <v>28</v>
      </c>
      <c r="W44" t="str">
        <f t="shared" si="6"/>
        <v>ok</v>
      </c>
    </row>
    <row r="45" spans="1:23" x14ac:dyDescent="0.3">
      <c r="A45" t="s">
        <v>87</v>
      </c>
      <c r="B45" t="s">
        <v>17</v>
      </c>
      <c r="C45" t="s">
        <v>18</v>
      </c>
      <c r="D45" t="s">
        <v>19</v>
      </c>
      <c r="E45" t="s">
        <v>14</v>
      </c>
      <c r="F45" t="s">
        <v>15</v>
      </c>
      <c r="G45" s="5">
        <v>8129.36</v>
      </c>
      <c r="H45" s="5">
        <f t="shared" si="0"/>
        <v>146.32847999999998</v>
      </c>
      <c r="I45" s="6">
        <v>5</v>
      </c>
      <c r="J45" s="6">
        <v>40646.800000000003</v>
      </c>
      <c r="K45" s="5">
        <f t="shared" si="1"/>
        <v>731.64239999999995</v>
      </c>
      <c r="L45" s="7">
        <v>4.28</v>
      </c>
      <c r="M45" s="7">
        <v>1636</v>
      </c>
      <c r="N45" s="3">
        <v>45314</v>
      </c>
      <c r="O45" s="4" t="str">
        <f t="shared" si="2"/>
        <v>2024-01</v>
      </c>
      <c r="P45" s="4" t="str">
        <f t="shared" si="3"/>
        <v>01</v>
      </c>
      <c r="Q45" s="4" t="str">
        <f t="shared" si="4"/>
        <v>January</v>
      </c>
      <c r="R45" s="30" t="str">
        <f t="shared" si="5"/>
        <v>23</v>
      </c>
      <c r="W45" t="str">
        <f t="shared" si="6"/>
        <v>ok</v>
      </c>
    </row>
    <row r="46" spans="1:23" x14ac:dyDescent="0.3">
      <c r="A46" t="s">
        <v>88</v>
      </c>
      <c r="B46" t="s">
        <v>33</v>
      </c>
      <c r="C46" t="s">
        <v>12</v>
      </c>
      <c r="D46" t="s">
        <v>34</v>
      </c>
      <c r="E46" t="s">
        <v>20</v>
      </c>
      <c r="F46" t="s">
        <v>26</v>
      </c>
      <c r="G46" s="5">
        <v>8545.16</v>
      </c>
      <c r="H46" s="5">
        <f t="shared" si="0"/>
        <v>153.81287999999998</v>
      </c>
      <c r="I46" s="6">
        <v>2</v>
      </c>
      <c r="J46" s="6">
        <v>17090.32</v>
      </c>
      <c r="K46" s="5">
        <f t="shared" si="1"/>
        <v>307.62575999999996</v>
      </c>
      <c r="L46" s="7">
        <v>1.57</v>
      </c>
      <c r="M46" s="7">
        <v>3430</v>
      </c>
      <c r="N46" s="3">
        <v>45580</v>
      </c>
      <c r="O46" s="4" t="str">
        <f t="shared" si="2"/>
        <v>2024-10</v>
      </c>
      <c r="P46" s="4" t="str">
        <f t="shared" si="3"/>
        <v>10</v>
      </c>
      <c r="Q46" s="4" t="str">
        <f t="shared" si="4"/>
        <v>October</v>
      </c>
      <c r="R46" s="30" t="str">
        <f t="shared" si="5"/>
        <v>15</v>
      </c>
      <c r="W46" t="str">
        <f t="shared" si="6"/>
        <v>ok</v>
      </c>
    </row>
    <row r="47" spans="1:23" x14ac:dyDescent="0.3">
      <c r="A47" t="s">
        <v>89</v>
      </c>
      <c r="B47" t="s">
        <v>17</v>
      </c>
      <c r="C47" t="s">
        <v>18</v>
      </c>
      <c r="D47" t="s">
        <v>19</v>
      </c>
      <c r="E47" t="s">
        <v>20</v>
      </c>
      <c r="F47" t="s">
        <v>31</v>
      </c>
      <c r="G47" s="5">
        <v>12387.97</v>
      </c>
      <c r="H47" s="5">
        <f t="shared" si="0"/>
        <v>222.98345999999998</v>
      </c>
      <c r="I47" s="6">
        <v>4</v>
      </c>
      <c r="J47" s="6">
        <v>49551.88</v>
      </c>
      <c r="K47" s="5">
        <f t="shared" si="1"/>
        <v>891.93383999999992</v>
      </c>
      <c r="L47" s="7">
        <v>2.3199999999999998</v>
      </c>
      <c r="M47" s="7">
        <v>1568</v>
      </c>
      <c r="N47" s="3">
        <v>45294</v>
      </c>
      <c r="O47" s="4" t="str">
        <f t="shared" si="2"/>
        <v>2024-01</v>
      </c>
      <c r="P47" s="4" t="str">
        <f t="shared" si="3"/>
        <v>01</v>
      </c>
      <c r="Q47" s="4" t="str">
        <f t="shared" si="4"/>
        <v>January</v>
      </c>
      <c r="R47" s="30" t="str">
        <f t="shared" si="5"/>
        <v>03</v>
      </c>
      <c r="W47" t="str">
        <f t="shared" si="6"/>
        <v>ok</v>
      </c>
    </row>
    <row r="48" spans="1:23" x14ac:dyDescent="0.3">
      <c r="A48" t="s">
        <v>90</v>
      </c>
      <c r="B48" t="s">
        <v>36</v>
      </c>
      <c r="C48" t="s">
        <v>18</v>
      </c>
      <c r="D48" t="s">
        <v>37</v>
      </c>
      <c r="E48" t="s">
        <v>45</v>
      </c>
      <c r="F48" t="s">
        <v>60</v>
      </c>
      <c r="G48" s="5">
        <v>10278.34</v>
      </c>
      <c r="H48" s="5">
        <f t="shared" si="0"/>
        <v>185.01012</v>
      </c>
      <c r="I48" s="6">
        <v>1</v>
      </c>
      <c r="J48" s="6">
        <v>10278.34</v>
      </c>
      <c r="K48" s="5">
        <f t="shared" si="1"/>
        <v>185.01012</v>
      </c>
      <c r="L48" s="7">
        <v>4.3899999999999997</v>
      </c>
      <c r="M48" s="7">
        <v>3827</v>
      </c>
      <c r="N48" s="3">
        <v>45497</v>
      </c>
      <c r="O48" s="4" t="str">
        <f t="shared" si="2"/>
        <v>2024-07</v>
      </c>
      <c r="P48" s="4" t="str">
        <f t="shared" si="3"/>
        <v>07</v>
      </c>
      <c r="Q48" s="4" t="str">
        <f t="shared" si="4"/>
        <v>July</v>
      </c>
      <c r="R48" s="30" t="str">
        <f t="shared" si="5"/>
        <v>24</v>
      </c>
      <c r="W48" t="str">
        <f t="shared" si="6"/>
        <v>ok</v>
      </c>
    </row>
    <row r="49" spans="1:23" x14ac:dyDescent="0.3">
      <c r="A49" t="s">
        <v>91</v>
      </c>
      <c r="B49" t="s">
        <v>17</v>
      </c>
      <c r="C49" t="s">
        <v>18</v>
      </c>
      <c r="D49" t="s">
        <v>19</v>
      </c>
      <c r="E49" t="s">
        <v>20</v>
      </c>
      <c r="F49" t="s">
        <v>60</v>
      </c>
      <c r="G49" s="5">
        <v>11576.04</v>
      </c>
      <c r="H49" s="5">
        <f t="shared" si="0"/>
        <v>208.36872</v>
      </c>
      <c r="I49" s="6">
        <v>5</v>
      </c>
      <c r="J49" s="6">
        <v>57880.2</v>
      </c>
      <c r="K49" s="5">
        <f t="shared" si="1"/>
        <v>1041.8435999999999</v>
      </c>
      <c r="L49" s="7">
        <v>3.97</v>
      </c>
      <c r="M49" s="7">
        <v>2789</v>
      </c>
      <c r="N49" s="3">
        <v>45620</v>
      </c>
      <c r="O49" s="4" t="str">
        <f t="shared" si="2"/>
        <v>2024-11</v>
      </c>
      <c r="P49" s="4" t="str">
        <f t="shared" si="3"/>
        <v>11</v>
      </c>
      <c r="Q49" s="4" t="str">
        <f t="shared" si="4"/>
        <v>November</v>
      </c>
      <c r="R49" s="30" t="str">
        <f t="shared" si="5"/>
        <v>24</v>
      </c>
      <c r="W49" t="str">
        <f t="shared" si="6"/>
        <v>ok</v>
      </c>
    </row>
    <row r="50" spans="1:23" x14ac:dyDescent="0.3">
      <c r="A50" t="s">
        <v>92</v>
      </c>
      <c r="B50" t="s">
        <v>47</v>
      </c>
      <c r="C50" t="s">
        <v>12</v>
      </c>
      <c r="D50" t="s">
        <v>48</v>
      </c>
      <c r="E50" t="s">
        <v>20</v>
      </c>
      <c r="F50" t="s">
        <v>26</v>
      </c>
      <c r="G50" s="5">
        <v>12112.14</v>
      </c>
      <c r="H50" s="5">
        <f t="shared" si="0"/>
        <v>218.01851999999997</v>
      </c>
      <c r="I50" s="6">
        <v>3</v>
      </c>
      <c r="J50" s="6">
        <v>36336.42</v>
      </c>
      <c r="K50" s="5">
        <f t="shared" si="1"/>
        <v>654.0555599999999</v>
      </c>
      <c r="L50" s="7">
        <v>3.7</v>
      </c>
      <c r="M50" s="7">
        <v>2088</v>
      </c>
      <c r="N50" s="3">
        <v>45625</v>
      </c>
      <c r="O50" s="4" t="str">
        <f t="shared" si="2"/>
        <v>2024-11</v>
      </c>
      <c r="P50" s="4" t="str">
        <f t="shared" si="3"/>
        <v>11</v>
      </c>
      <c r="Q50" s="4" t="str">
        <f t="shared" si="4"/>
        <v>November</v>
      </c>
      <c r="R50" s="30" t="str">
        <f t="shared" si="5"/>
        <v>29</v>
      </c>
      <c r="W50" t="str">
        <f t="shared" si="6"/>
        <v>ok</v>
      </c>
    </row>
    <row r="51" spans="1:23" x14ac:dyDescent="0.3">
      <c r="A51" t="s">
        <v>93</v>
      </c>
      <c r="B51" t="s">
        <v>47</v>
      </c>
      <c r="C51" t="s">
        <v>12</v>
      </c>
      <c r="D51" t="s">
        <v>48</v>
      </c>
      <c r="E51" t="s">
        <v>14</v>
      </c>
      <c r="F51" t="s">
        <v>26</v>
      </c>
      <c r="G51" s="5">
        <v>2211.64</v>
      </c>
      <c r="H51" s="5">
        <f t="shared" si="0"/>
        <v>39.809519999999992</v>
      </c>
      <c r="I51" s="6">
        <v>4</v>
      </c>
      <c r="J51" s="6">
        <v>8846.56</v>
      </c>
      <c r="K51" s="5">
        <f t="shared" si="1"/>
        <v>159.23807999999997</v>
      </c>
      <c r="L51" s="7">
        <v>1.88</v>
      </c>
      <c r="M51" s="7">
        <v>1320</v>
      </c>
      <c r="N51" s="3">
        <v>45422</v>
      </c>
      <c r="O51" s="4" t="str">
        <f t="shared" si="2"/>
        <v>2024-05</v>
      </c>
      <c r="P51" s="4" t="str">
        <f t="shared" si="3"/>
        <v>05</v>
      </c>
      <c r="Q51" s="4" t="str">
        <f t="shared" si="4"/>
        <v>May</v>
      </c>
      <c r="R51" s="30" t="str">
        <f t="shared" si="5"/>
        <v>10</v>
      </c>
      <c r="W51" t="str">
        <f t="shared" si="6"/>
        <v>ok</v>
      </c>
    </row>
    <row r="52" spans="1:23" x14ac:dyDescent="0.3">
      <c r="A52" t="s">
        <v>94</v>
      </c>
      <c r="B52" t="s">
        <v>28</v>
      </c>
      <c r="C52" t="s">
        <v>29</v>
      </c>
      <c r="D52" t="s">
        <v>30</v>
      </c>
      <c r="E52" t="s">
        <v>20</v>
      </c>
      <c r="F52" t="s">
        <v>15</v>
      </c>
      <c r="G52" s="5">
        <v>3124.84</v>
      </c>
      <c r="H52" s="5">
        <f t="shared" si="0"/>
        <v>56.247119999999995</v>
      </c>
      <c r="I52" s="6">
        <v>5</v>
      </c>
      <c r="J52" s="6">
        <v>15624.2</v>
      </c>
      <c r="K52" s="5">
        <f t="shared" si="1"/>
        <v>281.23559999999998</v>
      </c>
      <c r="L52" s="7">
        <v>4.13</v>
      </c>
      <c r="M52" s="7">
        <v>2304</v>
      </c>
      <c r="N52" s="3">
        <v>45304</v>
      </c>
      <c r="O52" s="4" t="str">
        <f t="shared" si="2"/>
        <v>2024-01</v>
      </c>
      <c r="P52" s="4" t="str">
        <f t="shared" si="3"/>
        <v>01</v>
      </c>
      <c r="Q52" s="4" t="str">
        <f t="shared" si="4"/>
        <v>January</v>
      </c>
      <c r="R52" s="30" t="str">
        <f t="shared" si="5"/>
        <v>13</v>
      </c>
      <c r="W52" t="str">
        <f t="shared" si="6"/>
        <v>ok</v>
      </c>
    </row>
    <row r="53" spans="1:23" x14ac:dyDescent="0.3">
      <c r="A53" t="s">
        <v>95</v>
      </c>
      <c r="B53" t="s">
        <v>33</v>
      </c>
      <c r="C53" t="s">
        <v>12</v>
      </c>
      <c r="D53" t="s">
        <v>34</v>
      </c>
      <c r="E53" t="s">
        <v>45</v>
      </c>
      <c r="F53" t="s">
        <v>38</v>
      </c>
      <c r="G53" s="5">
        <v>756.73</v>
      </c>
      <c r="H53" s="5">
        <f t="shared" si="0"/>
        <v>13.621139999999999</v>
      </c>
      <c r="I53" s="6">
        <v>2</v>
      </c>
      <c r="J53" s="6">
        <v>1513.46</v>
      </c>
      <c r="K53" s="5">
        <f t="shared" si="1"/>
        <v>27.242279999999997</v>
      </c>
      <c r="L53" s="7">
        <v>4.57</v>
      </c>
      <c r="M53" s="7">
        <v>3465</v>
      </c>
      <c r="N53" s="3">
        <v>45649</v>
      </c>
      <c r="O53" s="4" t="str">
        <f t="shared" si="2"/>
        <v>2024-12</v>
      </c>
      <c r="P53" s="4" t="str">
        <f t="shared" si="3"/>
        <v>12</v>
      </c>
      <c r="Q53" s="4" t="str">
        <f t="shared" si="4"/>
        <v>December</v>
      </c>
      <c r="R53" s="30" t="str">
        <f t="shared" si="5"/>
        <v>23</v>
      </c>
      <c r="W53" t="str">
        <f t="shared" si="6"/>
        <v>ok</v>
      </c>
    </row>
    <row r="54" spans="1:23" x14ac:dyDescent="0.3">
      <c r="A54" t="s">
        <v>96</v>
      </c>
      <c r="B54" t="s">
        <v>33</v>
      </c>
      <c r="C54" t="s">
        <v>12</v>
      </c>
      <c r="D54" t="s">
        <v>34</v>
      </c>
      <c r="E54" t="s">
        <v>14</v>
      </c>
      <c r="F54" t="s">
        <v>38</v>
      </c>
      <c r="G54" s="5">
        <v>14895.57</v>
      </c>
      <c r="H54" s="5">
        <f t="shared" si="0"/>
        <v>268.12025999999997</v>
      </c>
      <c r="I54" s="6">
        <v>1</v>
      </c>
      <c r="J54" s="6">
        <v>14895.57</v>
      </c>
      <c r="K54" s="5">
        <f t="shared" si="1"/>
        <v>268.12025999999997</v>
      </c>
      <c r="L54" s="7">
        <v>3.73</v>
      </c>
      <c r="M54" s="7">
        <v>4267</v>
      </c>
      <c r="N54" s="3">
        <v>45566</v>
      </c>
      <c r="O54" s="4" t="str">
        <f t="shared" si="2"/>
        <v>2024-10</v>
      </c>
      <c r="P54" s="4" t="str">
        <f t="shared" si="3"/>
        <v>10</v>
      </c>
      <c r="Q54" s="4" t="str">
        <f t="shared" si="4"/>
        <v>October</v>
      </c>
      <c r="R54" s="30" t="str">
        <f t="shared" si="5"/>
        <v>01</v>
      </c>
      <c r="W54" t="str">
        <f t="shared" si="6"/>
        <v>ok</v>
      </c>
    </row>
    <row r="55" spans="1:23" x14ac:dyDescent="0.3">
      <c r="A55" t="s">
        <v>97</v>
      </c>
      <c r="B55" t="s">
        <v>51</v>
      </c>
      <c r="C55" t="s">
        <v>29</v>
      </c>
      <c r="D55" t="s">
        <v>52</v>
      </c>
      <c r="E55" t="s">
        <v>20</v>
      </c>
      <c r="F55" t="s">
        <v>31</v>
      </c>
      <c r="G55" s="5">
        <v>18273.23</v>
      </c>
      <c r="H55" s="5">
        <f t="shared" si="0"/>
        <v>328.91813999999999</v>
      </c>
      <c r="I55" s="6">
        <v>1</v>
      </c>
      <c r="J55" s="6">
        <v>18273.23</v>
      </c>
      <c r="K55" s="5">
        <f t="shared" si="1"/>
        <v>328.91813999999999</v>
      </c>
      <c r="L55" s="7">
        <v>1.46</v>
      </c>
      <c r="M55" s="7">
        <v>1062</v>
      </c>
      <c r="N55" s="3">
        <v>45391</v>
      </c>
      <c r="O55" s="4" t="str">
        <f t="shared" si="2"/>
        <v>2024-04</v>
      </c>
      <c r="P55" s="4" t="str">
        <f t="shared" si="3"/>
        <v>04</v>
      </c>
      <c r="Q55" s="4" t="str">
        <f t="shared" si="4"/>
        <v>April</v>
      </c>
      <c r="R55" s="30" t="str">
        <f t="shared" si="5"/>
        <v>09</v>
      </c>
      <c r="W55" t="str">
        <f t="shared" si="6"/>
        <v>ok</v>
      </c>
    </row>
    <row r="56" spans="1:23" x14ac:dyDescent="0.3">
      <c r="A56" t="s">
        <v>98</v>
      </c>
      <c r="B56" t="s">
        <v>63</v>
      </c>
      <c r="C56" t="s">
        <v>18</v>
      </c>
      <c r="D56" t="s">
        <v>64</v>
      </c>
      <c r="E56" t="s">
        <v>45</v>
      </c>
      <c r="F56" t="s">
        <v>21</v>
      </c>
      <c r="G56" s="5">
        <v>10005.530000000001</v>
      </c>
      <c r="H56" s="5">
        <f t="shared" si="0"/>
        <v>180.09953999999999</v>
      </c>
      <c r="I56" s="6">
        <v>5</v>
      </c>
      <c r="J56" s="6">
        <v>50027.65</v>
      </c>
      <c r="K56" s="5">
        <f t="shared" si="1"/>
        <v>900.4976999999999</v>
      </c>
      <c r="L56" s="7">
        <v>1.1399999999999999</v>
      </c>
      <c r="M56" s="7">
        <v>2537</v>
      </c>
      <c r="N56" s="3">
        <v>45476</v>
      </c>
      <c r="O56" s="4" t="str">
        <f t="shared" si="2"/>
        <v>2024-07</v>
      </c>
      <c r="P56" s="4" t="str">
        <f t="shared" si="3"/>
        <v>07</v>
      </c>
      <c r="Q56" s="4" t="str">
        <f t="shared" si="4"/>
        <v>July</v>
      </c>
      <c r="R56" s="30" t="str">
        <f t="shared" si="5"/>
        <v>03</v>
      </c>
      <c r="W56" t="str">
        <f t="shared" si="6"/>
        <v>ok</v>
      </c>
    </row>
    <row r="57" spans="1:23" x14ac:dyDescent="0.3">
      <c r="A57" t="s">
        <v>99</v>
      </c>
      <c r="B57" t="s">
        <v>28</v>
      </c>
      <c r="C57" t="s">
        <v>29</v>
      </c>
      <c r="D57" t="s">
        <v>30</v>
      </c>
      <c r="E57" t="s">
        <v>45</v>
      </c>
      <c r="F57" t="s">
        <v>21</v>
      </c>
      <c r="G57" s="5">
        <v>4126.25</v>
      </c>
      <c r="H57" s="5">
        <f t="shared" si="0"/>
        <v>74.272499999999994</v>
      </c>
      <c r="I57" s="6">
        <v>4</v>
      </c>
      <c r="J57" s="6">
        <v>16505</v>
      </c>
      <c r="K57" s="5">
        <f t="shared" si="1"/>
        <v>297.08999999999997</v>
      </c>
      <c r="L57" s="7">
        <v>3.27</v>
      </c>
      <c r="M57" s="7">
        <v>1716</v>
      </c>
      <c r="N57" s="3">
        <v>45513</v>
      </c>
      <c r="O57" s="4" t="str">
        <f t="shared" si="2"/>
        <v>2024-08</v>
      </c>
      <c r="P57" s="4" t="str">
        <f t="shared" si="3"/>
        <v>08</v>
      </c>
      <c r="Q57" s="4" t="str">
        <f t="shared" si="4"/>
        <v>August</v>
      </c>
      <c r="R57" s="30" t="str">
        <f t="shared" si="5"/>
        <v>09</v>
      </c>
      <c r="W57" t="str">
        <f t="shared" si="6"/>
        <v>ok</v>
      </c>
    </row>
    <row r="58" spans="1:23" x14ac:dyDescent="0.3">
      <c r="A58" t="s">
        <v>100</v>
      </c>
      <c r="B58" t="s">
        <v>63</v>
      </c>
      <c r="C58" t="s">
        <v>18</v>
      </c>
      <c r="D58" t="s">
        <v>64</v>
      </c>
      <c r="E58" t="s">
        <v>45</v>
      </c>
      <c r="F58" t="s">
        <v>60</v>
      </c>
      <c r="G58" s="5">
        <v>19815.580000000002</v>
      </c>
      <c r="H58" s="5">
        <f t="shared" si="0"/>
        <v>356.68044000000003</v>
      </c>
      <c r="I58" s="6">
        <v>5</v>
      </c>
      <c r="J58" s="6">
        <v>99077.9</v>
      </c>
      <c r="K58" s="5">
        <f t="shared" si="1"/>
        <v>1783.4022000000002</v>
      </c>
      <c r="L58" s="7">
        <v>3.93</v>
      </c>
      <c r="M58" s="7">
        <v>635</v>
      </c>
      <c r="N58" s="3">
        <v>45327</v>
      </c>
      <c r="O58" s="4" t="str">
        <f t="shared" si="2"/>
        <v>2024-02</v>
      </c>
      <c r="P58" s="4" t="str">
        <f t="shared" si="3"/>
        <v>02</v>
      </c>
      <c r="Q58" s="4" t="str">
        <f t="shared" si="4"/>
        <v>February</v>
      </c>
      <c r="R58" s="30" t="str">
        <f t="shared" si="5"/>
        <v>05</v>
      </c>
      <c r="W58" t="str">
        <f t="shared" si="6"/>
        <v>ok</v>
      </c>
    </row>
    <row r="59" spans="1:23" x14ac:dyDescent="0.3">
      <c r="A59" t="s">
        <v>101</v>
      </c>
      <c r="B59" t="s">
        <v>63</v>
      </c>
      <c r="C59" t="s">
        <v>18</v>
      </c>
      <c r="D59" t="s">
        <v>64</v>
      </c>
      <c r="E59" t="s">
        <v>45</v>
      </c>
      <c r="F59" t="s">
        <v>26</v>
      </c>
      <c r="G59" s="5">
        <v>2256.7399999999998</v>
      </c>
      <c r="H59" s="5">
        <f t="shared" si="0"/>
        <v>40.62131999999999</v>
      </c>
      <c r="I59" s="6">
        <v>3</v>
      </c>
      <c r="J59" s="6">
        <v>6770.22</v>
      </c>
      <c r="K59" s="5">
        <f t="shared" si="1"/>
        <v>121.86395999999996</v>
      </c>
      <c r="L59" s="7">
        <v>3.45</v>
      </c>
      <c r="M59" s="7">
        <v>1109</v>
      </c>
      <c r="N59" s="3">
        <v>45438</v>
      </c>
      <c r="O59" s="4" t="str">
        <f t="shared" si="2"/>
        <v>2024-05</v>
      </c>
      <c r="P59" s="4" t="str">
        <f t="shared" si="3"/>
        <v>05</v>
      </c>
      <c r="Q59" s="4" t="str">
        <f t="shared" si="4"/>
        <v>May</v>
      </c>
      <c r="R59" s="30" t="str">
        <f t="shared" si="5"/>
        <v>26</v>
      </c>
      <c r="W59" t="str">
        <f t="shared" si="6"/>
        <v>ok</v>
      </c>
    </row>
    <row r="60" spans="1:23" x14ac:dyDescent="0.3">
      <c r="A60" t="s">
        <v>102</v>
      </c>
      <c r="B60" t="s">
        <v>28</v>
      </c>
      <c r="C60" t="s">
        <v>29</v>
      </c>
      <c r="D60" t="s">
        <v>30</v>
      </c>
      <c r="E60" t="s">
        <v>45</v>
      </c>
      <c r="F60" t="s">
        <v>60</v>
      </c>
      <c r="G60" s="5">
        <v>1482.74</v>
      </c>
      <c r="H60" s="5">
        <f t="shared" si="0"/>
        <v>26.689319999999999</v>
      </c>
      <c r="I60" s="6">
        <v>4</v>
      </c>
      <c r="J60" s="6">
        <v>5930.96</v>
      </c>
      <c r="K60" s="5">
        <f t="shared" si="1"/>
        <v>106.75727999999999</v>
      </c>
      <c r="L60" s="7">
        <v>3.64</v>
      </c>
      <c r="M60" s="7">
        <v>3180</v>
      </c>
      <c r="N60" s="3">
        <v>45475</v>
      </c>
      <c r="O60" s="4" t="str">
        <f t="shared" si="2"/>
        <v>2024-07</v>
      </c>
      <c r="P60" s="4" t="str">
        <f t="shared" si="3"/>
        <v>07</v>
      </c>
      <c r="Q60" s="4" t="str">
        <f t="shared" si="4"/>
        <v>July</v>
      </c>
      <c r="R60" s="30" t="str">
        <f t="shared" si="5"/>
        <v>02</v>
      </c>
      <c r="W60" t="str">
        <f t="shared" si="6"/>
        <v>ok</v>
      </c>
    </row>
    <row r="61" spans="1:23" x14ac:dyDescent="0.3">
      <c r="A61" t="s">
        <v>103</v>
      </c>
      <c r="B61" t="s">
        <v>33</v>
      </c>
      <c r="C61" t="s">
        <v>12</v>
      </c>
      <c r="D61" t="s">
        <v>34</v>
      </c>
      <c r="E61" t="s">
        <v>14</v>
      </c>
      <c r="F61" t="s">
        <v>21</v>
      </c>
      <c r="G61" s="5">
        <v>7877.19</v>
      </c>
      <c r="H61" s="5">
        <f t="shared" si="0"/>
        <v>141.78941999999998</v>
      </c>
      <c r="I61" s="6">
        <v>1</v>
      </c>
      <c r="J61" s="6">
        <v>7877.19</v>
      </c>
      <c r="K61" s="5">
        <f t="shared" si="1"/>
        <v>141.78941999999998</v>
      </c>
      <c r="L61" s="7">
        <v>4.33</v>
      </c>
      <c r="M61" s="7">
        <v>74</v>
      </c>
      <c r="N61" s="3">
        <v>45626</v>
      </c>
      <c r="O61" s="4" t="str">
        <f t="shared" si="2"/>
        <v>2024-11</v>
      </c>
      <c r="P61" s="4" t="str">
        <f t="shared" si="3"/>
        <v>11</v>
      </c>
      <c r="Q61" s="4" t="str">
        <f t="shared" si="4"/>
        <v>November</v>
      </c>
      <c r="R61" s="30" t="str">
        <f t="shared" si="5"/>
        <v>30</v>
      </c>
      <c r="W61" t="str">
        <f t="shared" si="6"/>
        <v>ok</v>
      </c>
    </row>
    <row r="62" spans="1:23" x14ac:dyDescent="0.3">
      <c r="A62" t="s">
        <v>104</v>
      </c>
      <c r="B62" t="s">
        <v>33</v>
      </c>
      <c r="C62" t="s">
        <v>12</v>
      </c>
      <c r="D62" t="s">
        <v>34</v>
      </c>
      <c r="E62" t="s">
        <v>14</v>
      </c>
      <c r="F62" t="s">
        <v>38</v>
      </c>
      <c r="G62" s="5">
        <v>12970.41</v>
      </c>
      <c r="H62" s="5">
        <f t="shared" si="0"/>
        <v>233.46737999999999</v>
      </c>
      <c r="I62" s="6">
        <v>3</v>
      </c>
      <c r="J62" s="6">
        <v>38911.230000000003</v>
      </c>
      <c r="K62" s="5">
        <f t="shared" si="1"/>
        <v>700.40213999999992</v>
      </c>
      <c r="L62" s="7">
        <v>4.71</v>
      </c>
      <c r="M62" s="7">
        <v>382</v>
      </c>
      <c r="N62" s="3">
        <v>45545</v>
      </c>
      <c r="O62" s="4" t="str">
        <f t="shared" si="2"/>
        <v>2024-09</v>
      </c>
      <c r="P62" s="4" t="str">
        <f t="shared" si="3"/>
        <v>09</v>
      </c>
      <c r="Q62" s="4" t="str">
        <f t="shared" si="4"/>
        <v>September</v>
      </c>
      <c r="R62" s="30" t="str">
        <f t="shared" si="5"/>
        <v>10</v>
      </c>
      <c r="W62" t="str">
        <f t="shared" si="6"/>
        <v>ok</v>
      </c>
    </row>
    <row r="63" spans="1:23" x14ac:dyDescent="0.3">
      <c r="A63" t="s">
        <v>105</v>
      </c>
      <c r="B63" t="s">
        <v>47</v>
      </c>
      <c r="C63" t="s">
        <v>12</v>
      </c>
      <c r="D63" t="s">
        <v>48</v>
      </c>
      <c r="E63" t="s">
        <v>20</v>
      </c>
      <c r="F63" t="s">
        <v>26</v>
      </c>
      <c r="G63" s="5">
        <v>12669.24</v>
      </c>
      <c r="H63" s="5">
        <f t="shared" si="0"/>
        <v>228.04631999999998</v>
      </c>
      <c r="I63" s="6">
        <v>2</v>
      </c>
      <c r="J63" s="6">
        <v>25338.48</v>
      </c>
      <c r="K63" s="5">
        <f t="shared" si="1"/>
        <v>456.09263999999996</v>
      </c>
      <c r="L63" s="7">
        <v>1.04</v>
      </c>
      <c r="M63" s="7">
        <v>541</v>
      </c>
      <c r="N63" s="3">
        <v>45366</v>
      </c>
      <c r="O63" s="4" t="str">
        <f t="shared" si="2"/>
        <v>2024-03</v>
      </c>
      <c r="P63" s="4" t="str">
        <f t="shared" si="3"/>
        <v>03</v>
      </c>
      <c r="Q63" s="4" t="str">
        <f t="shared" si="4"/>
        <v>March</v>
      </c>
      <c r="R63" s="30" t="str">
        <f t="shared" si="5"/>
        <v>15</v>
      </c>
      <c r="W63" t="str">
        <f t="shared" si="6"/>
        <v>ok</v>
      </c>
    </row>
    <row r="64" spans="1:23" x14ac:dyDescent="0.3">
      <c r="A64" t="s">
        <v>106</v>
      </c>
      <c r="B64" t="s">
        <v>23</v>
      </c>
      <c r="C64" t="s">
        <v>24</v>
      </c>
      <c r="D64" t="s">
        <v>25</v>
      </c>
      <c r="E64" t="s">
        <v>45</v>
      </c>
      <c r="F64" t="s">
        <v>38</v>
      </c>
      <c r="G64" s="5">
        <v>13550.34</v>
      </c>
      <c r="H64" s="5">
        <f t="shared" si="0"/>
        <v>243.90611999999999</v>
      </c>
      <c r="I64" s="6">
        <v>4</v>
      </c>
      <c r="J64" s="6">
        <v>54201.36</v>
      </c>
      <c r="K64" s="5">
        <f t="shared" si="1"/>
        <v>975.62447999999995</v>
      </c>
      <c r="L64" s="7">
        <v>4.62</v>
      </c>
      <c r="M64" s="7">
        <v>1604</v>
      </c>
      <c r="N64" s="3">
        <v>45417</v>
      </c>
      <c r="O64" s="4" t="str">
        <f t="shared" si="2"/>
        <v>2024-05</v>
      </c>
      <c r="P64" s="4" t="str">
        <f t="shared" si="3"/>
        <v>05</v>
      </c>
      <c r="Q64" s="4" t="str">
        <f t="shared" si="4"/>
        <v>May</v>
      </c>
      <c r="R64" s="30" t="str">
        <f t="shared" si="5"/>
        <v>05</v>
      </c>
      <c r="W64" t="str">
        <f t="shared" si="6"/>
        <v>ok</v>
      </c>
    </row>
    <row r="65" spans="1:23" x14ac:dyDescent="0.3">
      <c r="A65" t="s">
        <v>107</v>
      </c>
      <c r="B65" t="s">
        <v>41</v>
      </c>
      <c r="C65" t="s">
        <v>42</v>
      </c>
      <c r="D65" t="s">
        <v>43</v>
      </c>
      <c r="E65" t="s">
        <v>20</v>
      </c>
      <c r="F65" t="s">
        <v>60</v>
      </c>
      <c r="G65" s="5">
        <v>18610.55</v>
      </c>
      <c r="H65" s="5">
        <f t="shared" si="0"/>
        <v>334.98989999999998</v>
      </c>
      <c r="I65" s="6">
        <v>2</v>
      </c>
      <c r="J65" s="6">
        <v>37221.1</v>
      </c>
      <c r="K65" s="5">
        <f t="shared" si="1"/>
        <v>669.97979999999995</v>
      </c>
      <c r="L65" s="7">
        <v>1.2</v>
      </c>
      <c r="M65" s="7">
        <v>23</v>
      </c>
      <c r="N65" s="3">
        <v>45356</v>
      </c>
      <c r="O65" s="4" t="str">
        <f t="shared" si="2"/>
        <v>2024-03</v>
      </c>
      <c r="P65" s="4" t="str">
        <f t="shared" si="3"/>
        <v>03</v>
      </c>
      <c r="Q65" s="4" t="str">
        <f t="shared" si="4"/>
        <v>March</v>
      </c>
      <c r="R65" s="30" t="str">
        <f t="shared" si="5"/>
        <v>05</v>
      </c>
      <c r="W65" t="str">
        <f t="shared" si="6"/>
        <v>ok</v>
      </c>
    </row>
    <row r="66" spans="1:23" x14ac:dyDescent="0.3">
      <c r="A66" t="s">
        <v>108</v>
      </c>
      <c r="B66" t="s">
        <v>36</v>
      </c>
      <c r="C66" t="s">
        <v>18</v>
      </c>
      <c r="D66" t="s">
        <v>37</v>
      </c>
      <c r="E66" t="s">
        <v>20</v>
      </c>
      <c r="F66" t="s">
        <v>31</v>
      </c>
      <c r="G66" s="5">
        <v>12309.76</v>
      </c>
      <c r="H66" s="5">
        <f t="shared" si="0"/>
        <v>221.57567999999998</v>
      </c>
      <c r="I66" s="6">
        <v>3</v>
      </c>
      <c r="J66" s="6">
        <v>36929.279999999999</v>
      </c>
      <c r="K66" s="5">
        <f t="shared" si="1"/>
        <v>664.72703999999999</v>
      </c>
      <c r="L66" s="7">
        <v>3.85</v>
      </c>
      <c r="M66" s="7">
        <v>3862</v>
      </c>
      <c r="N66" s="3">
        <v>45295</v>
      </c>
      <c r="O66" s="4" t="str">
        <f t="shared" si="2"/>
        <v>2024-01</v>
      </c>
      <c r="P66" s="4" t="str">
        <f t="shared" si="3"/>
        <v>01</v>
      </c>
      <c r="Q66" s="4" t="str">
        <f t="shared" si="4"/>
        <v>January</v>
      </c>
      <c r="R66" s="30" t="str">
        <f t="shared" si="5"/>
        <v>04</v>
      </c>
      <c r="W66" t="str">
        <f t="shared" si="6"/>
        <v>ok</v>
      </c>
    </row>
    <row r="67" spans="1:23" x14ac:dyDescent="0.3">
      <c r="A67" t="s">
        <v>109</v>
      </c>
      <c r="B67" t="s">
        <v>51</v>
      </c>
      <c r="C67" t="s">
        <v>29</v>
      </c>
      <c r="D67" t="s">
        <v>52</v>
      </c>
      <c r="E67" t="s">
        <v>14</v>
      </c>
      <c r="F67" t="s">
        <v>38</v>
      </c>
      <c r="G67" s="5">
        <v>10538.13</v>
      </c>
      <c r="H67" s="5">
        <f t="shared" ref="H67:H130" si="7">G67*0.018</f>
        <v>189.68633999999997</v>
      </c>
      <c r="I67" s="6">
        <v>2</v>
      </c>
      <c r="J67" s="6">
        <v>21076.26</v>
      </c>
      <c r="K67" s="5">
        <f t="shared" ref="K67:K130" si="8">H67*I67</f>
        <v>379.37267999999995</v>
      </c>
      <c r="L67" s="7">
        <v>4.28</v>
      </c>
      <c r="M67" s="7">
        <v>2757</v>
      </c>
      <c r="N67" s="3">
        <v>45348</v>
      </c>
      <c r="O67" s="4" t="str">
        <f t="shared" ref="O67:O130" si="9">TEXT(N67,"yyyy-mm")</f>
        <v>2024-02</v>
      </c>
      <c r="P67" s="4" t="str">
        <f t="shared" ref="P67:P130" si="10">TEXT(N67,"mm")</f>
        <v>02</v>
      </c>
      <c r="Q67" s="4" t="str">
        <f t="shared" ref="Q67:Q130" si="11">TEXT(DATE(2024,P67,1),"mmmm")</f>
        <v>February</v>
      </c>
      <c r="R67" s="30" t="str">
        <f t="shared" ref="R67:R130" si="12">TEXT(N67,"dd")</f>
        <v>26</v>
      </c>
      <c r="W67" t="str">
        <f t="shared" ref="W67:W130" si="13">IF(G67*I67=J67,"ok","False")</f>
        <v>ok</v>
      </c>
    </row>
    <row r="68" spans="1:23" x14ac:dyDescent="0.3">
      <c r="A68" t="s">
        <v>110</v>
      </c>
      <c r="B68" t="s">
        <v>23</v>
      </c>
      <c r="C68" t="s">
        <v>24</v>
      </c>
      <c r="D68" t="s">
        <v>25</v>
      </c>
      <c r="E68" t="s">
        <v>45</v>
      </c>
      <c r="F68" t="s">
        <v>31</v>
      </c>
      <c r="G68" s="5">
        <v>2059.56</v>
      </c>
      <c r="H68" s="5">
        <f t="shared" si="7"/>
        <v>37.07208</v>
      </c>
      <c r="I68" s="6">
        <v>1</v>
      </c>
      <c r="J68" s="6">
        <v>2059.56</v>
      </c>
      <c r="K68" s="5">
        <f t="shared" si="8"/>
        <v>37.07208</v>
      </c>
      <c r="L68" s="7">
        <v>2.2599999999999998</v>
      </c>
      <c r="M68" s="7">
        <v>4608</v>
      </c>
      <c r="N68" s="3">
        <v>45400</v>
      </c>
      <c r="O68" s="4" t="str">
        <f t="shared" si="9"/>
        <v>2024-04</v>
      </c>
      <c r="P68" s="4" t="str">
        <f t="shared" si="10"/>
        <v>04</v>
      </c>
      <c r="Q68" s="4" t="str">
        <f t="shared" si="11"/>
        <v>April</v>
      </c>
      <c r="R68" s="30" t="str">
        <f t="shared" si="12"/>
        <v>18</v>
      </c>
      <c r="W68" t="str">
        <f t="shared" si="13"/>
        <v>ok</v>
      </c>
    </row>
    <row r="69" spans="1:23" x14ac:dyDescent="0.3">
      <c r="A69" t="s">
        <v>111</v>
      </c>
      <c r="B69" t="s">
        <v>63</v>
      </c>
      <c r="C69" t="s">
        <v>18</v>
      </c>
      <c r="D69" t="s">
        <v>64</v>
      </c>
      <c r="E69" t="s">
        <v>45</v>
      </c>
      <c r="F69" t="s">
        <v>38</v>
      </c>
      <c r="G69" s="5">
        <v>867.36</v>
      </c>
      <c r="H69" s="5">
        <f t="shared" si="7"/>
        <v>15.61248</v>
      </c>
      <c r="I69" s="6">
        <v>1</v>
      </c>
      <c r="J69" s="6">
        <v>867.36</v>
      </c>
      <c r="K69" s="5">
        <f t="shared" si="8"/>
        <v>15.61248</v>
      </c>
      <c r="L69" s="7">
        <v>4.51</v>
      </c>
      <c r="M69" s="7">
        <v>1725</v>
      </c>
      <c r="N69" s="3">
        <v>45476</v>
      </c>
      <c r="O69" s="4" t="str">
        <f t="shared" si="9"/>
        <v>2024-07</v>
      </c>
      <c r="P69" s="4" t="str">
        <f t="shared" si="10"/>
        <v>07</v>
      </c>
      <c r="Q69" s="4" t="str">
        <f t="shared" si="11"/>
        <v>July</v>
      </c>
      <c r="R69" s="30" t="str">
        <f t="shared" si="12"/>
        <v>03</v>
      </c>
      <c r="W69" t="str">
        <f t="shared" si="13"/>
        <v>ok</v>
      </c>
    </row>
    <row r="70" spans="1:23" x14ac:dyDescent="0.3">
      <c r="A70" t="s">
        <v>112</v>
      </c>
      <c r="B70" t="s">
        <v>23</v>
      </c>
      <c r="C70" t="s">
        <v>24</v>
      </c>
      <c r="D70" t="s">
        <v>25</v>
      </c>
      <c r="E70" t="s">
        <v>14</v>
      </c>
      <c r="F70" t="s">
        <v>26</v>
      </c>
      <c r="G70" s="5">
        <v>19518.009999999998</v>
      </c>
      <c r="H70" s="5">
        <f t="shared" si="7"/>
        <v>351.32417999999996</v>
      </c>
      <c r="I70" s="6">
        <v>2</v>
      </c>
      <c r="J70" s="6">
        <v>39036.019999999997</v>
      </c>
      <c r="K70" s="5">
        <f t="shared" si="8"/>
        <v>702.64835999999991</v>
      </c>
      <c r="L70" s="7">
        <v>3.57</v>
      </c>
      <c r="M70" s="7">
        <v>4164</v>
      </c>
      <c r="N70" s="3">
        <v>45418</v>
      </c>
      <c r="O70" s="4" t="str">
        <f t="shared" si="9"/>
        <v>2024-05</v>
      </c>
      <c r="P70" s="4" t="str">
        <f t="shared" si="10"/>
        <v>05</v>
      </c>
      <c r="Q70" s="4" t="str">
        <f t="shared" si="11"/>
        <v>May</v>
      </c>
      <c r="R70" s="30" t="str">
        <f t="shared" si="12"/>
        <v>06</v>
      </c>
      <c r="W70" t="str">
        <f t="shared" si="13"/>
        <v>ok</v>
      </c>
    </row>
    <row r="71" spans="1:23" x14ac:dyDescent="0.3">
      <c r="A71" t="s">
        <v>113</v>
      </c>
      <c r="B71" t="s">
        <v>33</v>
      </c>
      <c r="C71" t="s">
        <v>12</v>
      </c>
      <c r="D71" t="s">
        <v>34</v>
      </c>
      <c r="E71" t="s">
        <v>14</v>
      </c>
      <c r="F71" t="s">
        <v>31</v>
      </c>
      <c r="G71" s="5">
        <v>5639.27</v>
      </c>
      <c r="H71" s="5">
        <f t="shared" si="7"/>
        <v>101.50686</v>
      </c>
      <c r="I71" s="6">
        <v>1</v>
      </c>
      <c r="J71" s="6">
        <v>5639.27</v>
      </c>
      <c r="K71" s="5">
        <f t="shared" si="8"/>
        <v>101.50686</v>
      </c>
      <c r="L71" s="7">
        <v>3.45</v>
      </c>
      <c r="M71" s="7">
        <v>2458</v>
      </c>
      <c r="N71" s="3">
        <v>45628</v>
      </c>
      <c r="O71" s="4" t="str">
        <f t="shared" si="9"/>
        <v>2024-12</v>
      </c>
      <c r="P71" s="4" t="str">
        <f t="shared" si="10"/>
        <v>12</v>
      </c>
      <c r="Q71" s="4" t="str">
        <f t="shared" si="11"/>
        <v>December</v>
      </c>
      <c r="R71" s="30" t="str">
        <f t="shared" si="12"/>
        <v>02</v>
      </c>
      <c r="W71" t="str">
        <f t="shared" si="13"/>
        <v>ok</v>
      </c>
    </row>
    <row r="72" spans="1:23" x14ac:dyDescent="0.3">
      <c r="A72" t="s">
        <v>114</v>
      </c>
      <c r="B72" t="s">
        <v>47</v>
      </c>
      <c r="C72" t="s">
        <v>12</v>
      </c>
      <c r="D72" t="s">
        <v>48</v>
      </c>
      <c r="E72" t="s">
        <v>14</v>
      </c>
      <c r="F72" t="s">
        <v>60</v>
      </c>
      <c r="G72" s="5">
        <v>5338.3</v>
      </c>
      <c r="H72" s="5">
        <f t="shared" si="7"/>
        <v>96.089399999999998</v>
      </c>
      <c r="I72" s="6">
        <v>5</v>
      </c>
      <c r="J72" s="6">
        <v>26691.5</v>
      </c>
      <c r="K72" s="5">
        <f t="shared" si="8"/>
        <v>480.447</v>
      </c>
      <c r="L72" s="7">
        <v>2.98</v>
      </c>
      <c r="M72" s="7">
        <v>3744</v>
      </c>
      <c r="N72" s="3">
        <v>45534</v>
      </c>
      <c r="O72" s="4" t="str">
        <f t="shared" si="9"/>
        <v>2024-08</v>
      </c>
      <c r="P72" s="4" t="str">
        <f t="shared" si="10"/>
        <v>08</v>
      </c>
      <c r="Q72" s="4" t="str">
        <f t="shared" si="11"/>
        <v>August</v>
      </c>
      <c r="R72" s="30" t="str">
        <f t="shared" si="12"/>
        <v>30</v>
      </c>
      <c r="W72" t="str">
        <f t="shared" si="13"/>
        <v>ok</v>
      </c>
    </row>
    <row r="73" spans="1:23" x14ac:dyDescent="0.3">
      <c r="A73" t="s">
        <v>115</v>
      </c>
      <c r="B73" t="s">
        <v>51</v>
      </c>
      <c r="C73" t="s">
        <v>29</v>
      </c>
      <c r="D73" t="s">
        <v>52</v>
      </c>
      <c r="E73" t="s">
        <v>45</v>
      </c>
      <c r="F73" t="s">
        <v>31</v>
      </c>
      <c r="G73" s="5">
        <v>15596.39</v>
      </c>
      <c r="H73" s="5">
        <f t="shared" si="7"/>
        <v>280.73501999999996</v>
      </c>
      <c r="I73" s="6">
        <v>2</v>
      </c>
      <c r="J73" s="6">
        <v>31192.78</v>
      </c>
      <c r="K73" s="5">
        <f t="shared" si="8"/>
        <v>561.47003999999993</v>
      </c>
      <c r="L73" s="7">
        <v>4.72</v>
      </c>
      <c r="M73" s="7">
        <v>5000</v>
      </c>
      <c r="N73" s="3">
        <v>45307</v>
      </c>
      <c r="O73" s="4" t="str">
        <f t="shared" si="9"/>
        <v>2024-01</v>
      </c>
      <c r="P73" s="4" t="str">
        <f t="shared" si="10"/>
        <v>01</v>
      </c>
      <c r="Q73" s="4" t="str">
        <f t="shared" si="11"/>
        <v>January</v>
      </c>
      <c r="R73" s="30" t="str">
        <f t="shared" si="12"/>
        <v>16</v>
      </c>
      <c r="W73" t="str">
        <f t="shared" si="13"/>
        <v>ok</v>
      </c>
    </row>
    <row r="74" spans="1:23" x14ac:dyDescent="0.3">
      <c r="A74" t="s">
        <v>116</v>
      </c>
      <c r="B74" t="s">
        <v>17</v>
      </c>
      <c r="C74" t="s">
        <v>18</v>
      </c>
      <c r="D74" t="s">
        <v>19</v>
      </c>
      <c r="E74" t="s">
        <v>20</v>
      </c>
      <c r="F74" t="s">
        <v>15</v>
      </c>
      <c r="G74" s="5">
        <v>3963.43</v>
      </c>
      <c r="H74" s="5">
        <f t="shared" si="7"/>
        <v>71.341739999999987</v>
      </c>
      <c r="I74" s="6">
        <v>4</v>
      </c>
      <c r="J74" s="6">
        <v>15853.72</v>
      </c>
      <c r="K74" s="5">
        <f t="shared" si="8"/>
        <v>285.36695999999995</v>
      </c>
      <c r="L74" s="7">
        <v>1.22</v>
      </c>
      <c r="M74" s="7">
        <v>4677</v>
      </c>
      <c r="N74" s="3">
        <v>45378</v>
      </c>
      <c r="O74" s="4" t="str">
        <f t="shared" si="9"/>
        <v>2024-03</v>
      </c>
      <c r="P74" s="4" t="str">
        <f t="shared" si="10"/>
        <v>03</v>
      </c>
      <c r="Q74" s="4" t="str">
        <f t="shared" si="11"/>
        <v>March</v>
      </c>
      <c r="R74" s="30" t="str">
        <f t="shared" si="12"/>
        <v>27</v>
      </c>
      <c r="W74" t="str">
        <f t="shared" si="13"/>
        <v>ok</v>
      </c>
    </row>
    <row r="75" spans="1:23" x14ac:dyDescent="0.3">
      <c r="A75" t="s">
        <v>117</v>
      </c>
      <c r="B75" t="s">
        <v>11</v>
      </c>
      <c r="C75" t="s">
        <v>12</v>
      </c>
      <c r="D75" t="s">
        <v>13</v>
      </c>
      <c r="E75" t="s">
        <v>45</v>
      </c>
      <c r="F75" t="s">
        <v>31</v>
      </c>
      <c r="G75" s="5">
        <v>7881.58</v>
      </c>
      <c r="H75" s="5">
        <f t="shared" si="7"/>
        <v>141.86843999999999</v>
      </c>
      <c r="I75" s="6">
        <v>4</v>
      </c>
      <c r="J75" s="6">
        <v>31526.32</v>
      </c>
      <c r="K75" s="5">
        <f t="shared" si="8"/>
        <v>567.47375999999997</v>
      </c>
      <c r="L75" s="7">
        <v>3.73</v>
      </c>
      <c r="M75" s="7">
        <v>1747</v>
      </c>
      <c r="N75" s="3">
        <v>45594</v>
      </c>
      <c r="O75" s="4" t="str">
        <f t="shared" si="9"/>
        <v>2024-10</v>
      </c>
      <c r="P75" s="4" t="str">
        <f t="shared" si="10"/>
        <v>10</v>
      </c>
      <c r="Q75" s="4" t="str">
        <f t="shared" si="11"/>
        <v>October</v>
      </c>
      <c r="R75" s="30" t="str">
        <f t="shared" si="12"/>
        <v>29</v>
      </c>
      <c r="W75" t="str">
        <f t="shared" si="13"/>
        <v>ok</v>
      </c>
    </row>
    <row r="76" spans="1:23" x14ac:dyDescent="0.3">
      <c r="A76" t="s">
        <v>118</v>
      </c>
      <c r="B76" t="s">
        <v>63</v>
      </c>
      <c r="C76" t="s">
        <v>18</v>
      </c>
      <c r="D76" t="s">
        <v>64</v>
      </c>
      <c r="E76" t="s">
        <v>45</v>
      </c>
      <c r="F76" t="s">
        <v>15</v>
      </c>
      <c r="G76" s="5">
        <v>8551.18</v>
      </c>
      <c r="H76" s="5">
        <f t="shared" si="7"/>
        <v>153.92123999999998</v>
      </c>
      <c r="I76" s="6">
        <v>1</v>
      </c>
      <c r="J76" s="6">
        <v>8551.18</v>
      </c>
      <c r="K76" s="5">
        <f t="shared" si="8"/>
        <v>153.92123999999998</v>
      </c>
      <c r="L76" s="7">
        <v>4.5599999999999996</v>
      </c>
      <c r="M76" s="7">
        <v>4219</v>
      </c>
      <c r="N76" s="3">
        <v>45434</v>
      </c>
      <c r="O76" s="4" t="str">
        <f t="shared" si="9"/>
        <v>2024-05</v>
      </c>
      <c r="P76" s="4" t="str">
        <f t="shared" si="10"/>
        <v>05</v>
      </c>
      <c r="Q76" s="4" t="str">
        <f t="shared" si="11"/>
        <v>May</v>
      </c>
      <c r="R76" s="30" t="str">
        <f t="shared" si="12"/>
        <v>22</v>
      </c>
      <c r="W76" t="str">
        <f t="shared" si="13"/>
        <v>ok</v>
      </c>
    </row>
    <row r="77" spans="1:23" x14ac:dyDescent="0.3">
      <c r="A77" t="s">
        <v>119</v>
      </c>
      <c r="B77" t="s">
        <v>33</v>
      </c>
      <c r="C77" t="s">
        <v>12</v>
      </c>
      <c r="D77" t="s">
        <v>34</v>
      </c>
      <c r="E77" t="s">
        <v>14</v>
      </c>
      <c r="F77" t="s">
        <v>21</v>
      </c>
      <c r="G77" s="5">
        <v>13558.27</v>
      </c>
      <c r="H77" s="5">
        <f t="shared" si="7"/>
        <v>244.04885999999999</v>
      </c>
      <c r="I77" s="6">
        <v>1</v>
      </c>
      <c r="J77" s="6">
        <v>13558.27</v>
      </c>
      <c r="K77" s="5">
        <f t="shared" si="8"/>
        <v>244.04885999999999</v>
      </c>
      <c r="L77" s="7">
        <v>2.5299999999999998</v>
      </c>
      <c r="M77" s="7">
        <v>931</v>
      </c>
      <c r="N77" s="3">
        <v>45600</v>
      </c>
      <c r="O77" s="4" t="str">
        <f t="shared" si="9"/>
        <v>2024-11</v>
      </c>
      <c r="P77" s="4" t="str">
        <f t="shared" si="10"/>
        <v>11</v>
      </c>
      <c r="Q77" s="4" t="str">
        <f t="shared" si="11"/>
        <v>November</v>
      </c>
      <c r="R77" s="30" t="str">
        <f t="shared" si="12"/>
        <v>04</v>
      </c>
      <c r="W77" t="str">
        <f t="shared" si="13"/>
        <v>ok</v>
      </c>
    </row>
    <row r="78" spans="1:23" x14ac:dyDescent="0.3">
      <c r="A78" t="s">
        <v>120</v>
      </c>
      <c r="B78" t="s">
        <v>17</v>
      </c>
      <c r="C78" t="s">
        <v>18</v>
      </c>
      <c r="D78" t="s">
        <v>19</v>
      </c>
      <c r="E78" t="s">
        <v>14</v>
      </c>
      <c r="F78" t="s">
        <v>31</v>
      </c>
      <c r="G78" s="5">
        <v>17105.39</v>
      </c>
      <c r="H78" s="5">
        <f t="shared" si="7"/>
        <v>307.89701999999994</v>
      </c>
      <c r="I78" s="6">
        <v>3</v>
      </c>
      <c r="J78" s="6">
        <v>51316.17</v>
      </c>
      <c r="K78" s="5">
        <f t="shared" si="8"/>
        <v>923.69105999999988</v>
      </c>
      <c r="L78" s="7">
        <v>2.68</v>
      </c>
      <c r="M78" s="7">
        <v>4192</v>
      </c>
      <c r="N78" s="3">
        <v>45652</v>
      </c>
      <c r="O78" s="4" t="str">
        <f t="shared" si="9"/>
        <v>2024-12</v>
      </c>
      <c r="P78" s="4" t="str">
        <f t="shared" si="10"/>
        <v>12</v>
      </c>
      <c r="Q78" s="4" t="str">
        <f t="shared" si="11"/>
        <v>December</v>
      </c>
      <c r="R78" s="30" t="str">
        <f t="shared" si="12"/>
        <v>26</v>
      </c>
      <c r="W78" t="str">
        <f t="shared" si="13"/>
        <v>ok</v>
      </c>
    </row>
    <row r="79" spans="1:23" x14ac:dyDescent="0.3">
      <c r="A79" t="s">
        <v>121</v>
      </c>
      <c r="B79" t="s">
        <v>41</v>
      </c>
      <c r="C79" t="s">
        <v>42</v>
      </c>
      <c r="D79" t="s">
        <v>43</v>
      </c>
      <c r="E79" t="s">
        <v>45</v>
      </c>
      <c r="F79" t="s">
        <v>26</v>
      </c>
      <c r="G79" s="5">
        <v>15288.47</v>
      </c>
      <c r="H79" s="5">
        <f t="shared" si="7"/>
        <v>275.19245999999998</v>
      </c>
      <c r="I79" s="6">
        <v>2</v>
      </c>
      <c r="J79" s="6">
        <v>30576.94</v>
      </c>
      <c r="K79" s="5">
        <f t="shared" si="8"/>
        <v>550.38491999999997</v>
      </c>
      <c r="L79" s="7">
        <v>4.57</v>
      </c>
      <c r="M79" s="7">
        <v>2309</v>
      </c>
      <c r="N79" s="3">
        <v>45491</v>
      </c>
      <c r="O79" s="4" t="str">
        <f t="shared" si="9"/>
        <v>2024-07</v>
      </c>
      <c r="P79" s="4" t="str">
        <f t="shared" si="10"/>
        <v>07</v>
      </c>
      <c r="Q79" s="4" t="str">
        <f t="shared" si="11"/>
        <v>July</v>
      </c>
      <c r="R79" s="30" t="str">
        <f t="shared" si="12"/>
        <v>18</v>
      </c>
      <c r="W79" t="str">
        <f t="shared" si="13"/>
        <v>ok</v>
      </c>
    </row>
    <row r="80" spans="1:23" x14ac:dyDescent="0.3">
      <c r="A80" t="s">
        <v>122</v>
      </c>
      <c r="B80" t="s">
        <v>47</v>
      </c>
      <c r="C80" t="s">
        <v>12</v>
      </c>
      <c r="D80" t="s">
        <v>48</v>
      </c>
      <c r="E80" t="s">
        <v>14</v>
      </c>
      <c r="F80" t="s">
        <v>15</v>
      </c>
      <c r="G80" s="5">
        <v>19086.5</v>
      </c>
      <c r="H80" s="5">
        <f t="shared" si="7"/>
        <v>343.55699999999996</v>
      </c>
      <c r="I80" s="6">
        <v>5</v>
      </c>
      <c r="J80" s="6">
        <v>95432.5</v>
      </c>
      <c r="K80" s="5">
        <f t="shared" si="8"/>
        <v>1717.7849999999999</v>
      </c>
      <c r="L80" s="7">
        <v>3.75</v>
      </c>
      <c r="M80" s="7">
        <v>4431</v>
      </c>
      <c r="N80" s="3">
        <v>45569</v>
      </c>
      <c r="O80" s="4" t="str">
        <f t="shared" si="9"/>
        <v>2024-10</v>
      </c>
      <c r="P80" s="4" t="str">
        <f t="shared" si="10"/>
        <v>10</v>
      </c>
      <c r="Q80" s="4" t="str">
        <f t="shared" si="11"/>
        <v>October</v>
      </c>
      <c r="R80" s="30" t="str">
        <f t="shared" si="12"/>
        <v>04</v>
      </c>
      <c r="W80" t="str">
        <f t="shared" si="13"/>
        <v>ok</v>
      </c>
    </row>
    <row r="81" spans="1:23" x14ac:dyDescent="0.3">
      <c r="A81" t="s">
        <v>123</v>
      </c>
      <c r="B81" t="s">
        <v>23</v>
      </c>
      <c r="C81" t="s">
        <v>24</v>
      </c>
      <c r="D81" t="s">
        <v>25</v>
      </c>
      <c r="E81" t="s">
        <v>14</v>
      </c>
      <c r="F81" t="s">
        <v>60</v>
      </c>
      <c r="G81" s="5">
        <v>7564.18</v>
      </c>
      <c r="H81" s="5">
        <f t="shared" si="7"/>
        <v>136.15523999999999</v>
      </c>
      <c r="I81" s="6">
        <v>4</v>
      </c>
      <c r="J81" s="6">
        <v>30256.720000000001</v>
      </c>
      <c r="K81" s="5">
        <f t="shared" si="8"/>
        <v>544.62095999999997</v>
      </c>
      <c r="L81" s="7">
        <v>1.79</v>
      </c>
      <c r="M81" s="7">
        <v>445</v>
      </c>
      <c r="N81" s="3">
        <v>45422</v>
      </c>
      <c r="O81" s="4" t="str">
        <f t="shared" si="9"/>
        <v>2024-05</v>
      </c>
      <c r="P81" s="4" t="str">
        <f t="shared" si="10"/>
        <v>05</v>
      </c>
      <c r="Q81" s="4" t="str">
        <f t="shared" si="11"/>
        <v>May</v>
      </c>
      <c r="R81" s="30" t="str">
        <f t="shared" si="12"/>
        <v>10</v>
      </c>
      <c r="W81" t="str">
        <f t="shared" si="13"/>
        <v>ok</v>
      </c>
    </row>
    <row r="82" spans="1:23" x14ac:dyDescent="0.3">
      <c r="A82" t="s">
        <v>124</v>
      </c>
      <c r="B82" t="s">
        <v>17</v>
      </c>
      <c r="C82" t="s">
        <v>18</v>
      </c>
      <c r="D82" t="s">
        <v>19</v>
      </c>
      <c r="E82" t="s">
        <v>14</v>
      </c>
      <c r="F82" t="s">
        <v>21</v>
      </c>
      <c r="G82" s="5">
        <v>7919.88</v>
      </c>
      <c r="H82" s="5">
        <f t="shared" si="7"/>
        <v>142.55784</v>
      </c>
      <c r="I82" s="6">
        <v>2</v>
      </c>
      <c r="J82" s="6">
        <v>15839.76</v>
      </c>
      <c r="K82" s="5">
        <f t="shared" si="8"/>
        <v>285.11568</v>
      </c>
      <c r="L82" s="7">
        <v>3.03</v>
      </c>
      <c r="M82" s="7">
        <v>1652</v>
      </c>
      <c r="N82" s="3">
        <v>45333</v>
      </c>
      <c r="O82" s="4" t="str">
        <f t="shared" si="9"/>
        <v>2024-02</v>
      </c>
      <c r="P82" s="4" t="str">
        <f t="shared" si="10"/>
        <v>02</v>
      </c>
      <c r="Q82" s="4" t="str">
        <f t="shared" si="11"/>
        <v>February</v>
      </c>
      <c r="R82" s="30" t="str">
        <f t="shared" si="12"/>
        <v>11</v>
      </c>
      <c r="W82" t="str">
        <f t="shared" si="13"/>
        <v>ok</v>
      </c>
    </row>
    <row r="83" spans="1:23" x14ac:dyDescent="0.3">
      <c r="A83" t="s">
        <v>125</v>
      </c>
      <c r="B83" t="s">
        <v>63</v>
      </c>
      <c r="C83" t="s">
        <v>18</v>
      </c>
      <c r="D83" t="s">
        <v>64</v>
      </c>
      <c r="E83" t="s">
        <v>14</v>
      </c>
      <c r="F83" t="s">
        <v>60</v>
      </c>
      <c r="G83" s="5">
        <v>17787.919999999998</v>
      </c>
      <c r="H83" s="5">
        <f t="shared" si="7"/>
        <v>320.18255999999997</v>
      </c>
      <c r="I83" s="6">
        <v>3</v>
      </c>
      <c r="J83" s="6">
        <v>53363.76</v>
      </c>
      <c r="K83" s="5">
        <f t="shared" si="8"/>
        <v>960.5476799999999</v>
      </c>
      <c r="L83" s="7">
        <v>4.92</v>
      </c>
      <c r="M83" s="7">
        <v>3648</v>
      </c>
      <c r="N83" s="3">
        <v>45618</v>
      </c>
      <c r="O83" s="4" t="str">
        <f t="shared" si="9"/>
        <v>2024-11</v>
      </c>
      <c r="P83" s="4" t="str">
        <f t="shared" si="10"/>
        <v>11</v>
      </c>
      <c r="Q83" s="4" t="str">
        <f t="shared" si="11"/>
        <v>November</v>
      </c>
      <c r="R83" s="30" t="str">
        <f t="shared" si="12"/>
        <v>22</v>
      </c>
      <c r="W83" t="str">
        <f t="shared" si="13"/>
        <v>ok</v>
      </c>
    </row>
    <row r="84" spans="1:23" x14ac:dyDescent="0.3">
      <c r="A84" t="s">
        <v>126</v>
      </c>
      <c r="B84" t="s">
        <v>41</v>
      </c>
      <c r="C84" t="s">
        <v>42</v>
      </c>
      <c r="D84" t="s">
        <v>43</v>
      </c>
      <c r="E84" t="s">
        <v>45</v>
      </c>
      <c r="F84" t="s">
        <v>60</v>
      </c>
      <c r="G84" s="5">
        <v>4894.12</v>
      </c>
      <c r="H84" s="5">
        <f t="shared" si="7"/>
        <v>88.094159999999988</v>
      </c>
      <c r="I84" s="6">
        <v>4</v>
      </c>
      <c r="J84" s="6">
        <v>19576.48</v>
      </c>
      <c r="K84" s="5">
        <f t="shared" si="8"/>
        <v>352.37663999999995</v>
      </c>
      <c r="L84" s="7">
        <v>1.3</v>
      </c>
      <c r="M84" s="7">
        <v>3235</v>
      </c>
      <c r="N84" s="3">
        <v>45416</v>
      </c>
      <c r="O84" s="4" t="str">
        <f t="shared" si="9"/>
        <v>2024-05</v>
      </c>
      <c r="P84" s="4" t="str">
        <f t="shared" si="10"/>
        <v>05</v>
      </c>
      <c r="Q84" s="4" t="str">
        <f t="shared" si="11"/>
        <v>May</v>
      </c>
      <c r="R84" s="30" t="str">
        <f t="shared" si="12"/>
        <v>04</v>
      </c>
      <c r="W84" t="str">
        <f t="shared" si="13"/>
        <v>ok</v>
      </c>
    </row>
    <row r="85" spans="1:23" x14ac:dyDescent="0.3">
      <c r="A85" t="s">
        <v>127</v>
      </c>
      <c r="B85" t="s">
        <v>36</v>
      </c>
      <c r="C85" t="s">
        <v>18</v>
      </c>
      <c r="D85" t="s">
        <v>37</v>
      </c>
      <c r="E85" t="s">
        <v>20</v>
      </c>
      <c r="F85" t="s">
        <v>26</v>
      </c>
      <c r="G85" s="5">
        <v>9574.8799999999992</v>
      </c>
      <c r="H85" s="5">
        <f t="shared" si="7"/>
        <v>172.34783999999996</v>
      </c>
      <c r="I85" s="6">
        <v>2</v>
      </c>
      <c r="J85" s="6">
        <v>19149.759999999998</v>
      </c>
      <c r="K85" s="5">
        <f t="shared" si="8"/>
        <v>344.69567999999992</v>
      </c>
      <c r="L85" s="7">
        <v>4.5999999999999996</v>
      </c>
      <c r="M85" s="7">
        <v>2288</v>
      </c>
      <c r="N85" s="3">
        <v>45450</v>
      </c>
      <c r="O85" s="4" t="str">
        <f t="shared" si="9"/>
        <v>2024-06</v>
      </c>
      <c r="P85" s="4" t="str">
        <f t="shared" si="10"/>
        <v>06</v>
      </c>
      <c r="Q85" s="4" t="str">
        <f t="shared" si="11"/>
        <v>June</v>
      </c>
      <c r="R85" s="30" t="str">
        <f t="shared" si="12"/>
        <v>07</v>
      </c>
      <c r="W85" t="str">
        <f t="shared" si="13"/>
        <v>ok</v>
      </c>
    </row>
    <row r="86" spans="1:23" x14ac:dyDescent="0.3">
      <c r="A86" t="s">
        <v>128</v>
      </c>
      <c r="B86" t="s">
        <v>36</v>
      </c>
      <c r="C86" t="s">
        <v>18</v>
      </c>
      <c r="D86" t="s">
        <v>37</v>
      </c>
      <c r="E86" t="s">
        <v>14</v>
      </c>
      <c r="F86" t="s">
        <v>31</v>
      </c>
      <c r="G86" s="5">
        <v>11226.5</v>
      </c>
      <c r="H86" s="5">
        <f t="shared" si="7"/>
        <v>202.077</v>
      </c>
      <c r="I86" s="6">
        <v>4</v>
      </c>
      <c r="J86" s="6">
        <v>44906</v>
      </c>
      <c r="K86" s="5">
        <f t="shared" si="8"/>
        <v>808.30799999999999</v>
      </c>
      <c r="L86" s="7">
        <v>3.09</v>
      </c>
      <c r="M86" s="7">
        <v>4662</v>
      </c>
      <c r="N86" s="3">
        <v>45399</v>
      </c>
      <c r="O86" s="4" t="str">
        <f t="shared" si="9"/>
        <v>2024-04</v>
      </c>
      <c r="P86" s="4" t="str">
        <f t="shared" si="10"/>
        <v>04</v>
      </c>
      <c r="Q86" s="4" t="str">
        <f t="shared" si="11"/>
        <v>April</v>
      </c>
      <c r="R86" s="30" t="str">
        <f t="shared" si="12"/>
        <v>17</v>
      </c>
      <c r="W86" t="str">
        <f t="shared" si="13"/>
        <v>ok</v>
      </c>
    </row>
    <row r="87" spans="1:23" x14ac:dyDescent="0.3">
      <c r="A87" t="s">
        <v>129</v>
      </c>
      <c r="B87" t="s">
        <v>63</v>
      </c>
      <c r="C87" t="s">
        <v>18</v>
      </c>
      <c r="D87" t="s">
        <v>64</v>
      </c>
      <c r="E87" t="s">
        <v>20</v>
      </c>
      <c r="F87" t="s">
        <v>26</v>
      </c>
      <c r="G87" s="5">
        <v>1569.06</v>
      </c>
      <c r="H87" s="5">
        <f t="shared" si="7"/>
        <v>28.243079999999996</v>
      </c>
      <c r="I87" s="6">
        <v>4</v>
      </c>
      <c r="J87" s="6">
        <v>6276.24</v>
      </c>
      <c r="K87" s="5">
        <f t="shared" si="8"/>
        <v>112.97231999999998</v>
      </c>
      <c r="L87" s="7">
        <v>4.92</v>
      </c>
      <c r="M87" s="7">
        <v>4342</v>
      </c>
      <c r="N87" s="3">
        <v>45556</v>
      </c>
      <c r="O87" s="4" t="str">
        <f t="shared" si="9"/>
        <v>2024-09</v>
      </c>
      <c r="P87" s="4" t="str">
        <f t="shared" si="10"/>
        <v>09</v>
      </c>
      <c r="Q87" s="4" t="str">
        <f t="shared" si="11"/>
        <v>September</v>
      </c>
      <c r="R87" s="30" t="str">
        <f t="shared" si="12"/>
        <v>21</v>
      </c>
      <c r="W87" t="str">
        <f t="shared" si="13"/>
        <v>ok</v>
      </c>
    </row>
    <row r="88" spans="1:23" x14ac:dyDescent="0.3">
      <c r="A88" t="s">
        <v>130</v>
      </c>
      <c r="B88" t="s">
        <v>33</v>
      </c>
      <c r="C88" t="s">
        <v>12</v>
      </c>
      <c r="D88" t="s">
        <v>34</v>
      </c>
      <c r="E88" t="s">
        <v>45</v>
      </c>
      <c r="F88" t="s">
        <v>60</v>
      </c>
      <c r="G88" s="5">
        <v>5492.13</v>
      </c>
      <c r="H88" s="5">
        <f t="shared" si="7"/>
        <v>98.858339999999998</v>
      </c>
      <c r="I88" s="6">
        <v>5</v>
      </c>
      <c r="J88" s="6">
        <v>27460.65</v>
      </c>
      <c r="K88" s="5">
        <f t="shared" si="8"/>
        <v>494.29169999999999</v>
      </c>
      <c r="L88" s="7">
        <v>4.13</v>
      </c>
      <c r="M88" s="7">
        <v>4175</v>
      </c>
      <c r="N88" s="3">
        <v>45306</v>
      </c>
      <c r="O88" s="4" t="str">
        <f t="shared" si="9"/>
        <v>2024-01</v>
      </c>
      <c r="P88" s="4" t="str">
        <f t="shared" si="10"/>
        <v>01</v>
      </c>
      <c r="Q88" s="4" t="str">
        <f t="shared" si="11"/>
        <v>January</v>
      </c>
      <c r="R88" s="30" t="str">
        <f t="shared" si="12"/>
        <v>15</v>
      </c>
      <c r="W88" t="str">
        <f t="shared" si="13"/>
        <v>ok</v>
      </c>
    </row>
    <row r="89" spans="1:23" x14ac:dyDescent="0.3">
      <c r="A89" t="s">
        <v>131</v>
      </c>
      <c r="B89" t="s">
        <v>47</v>
      </c>
      <c r="C89" t="s">
        <v>12</v>
      </c>
      <c r="D89" t="s">
        <v>48</v>
      </c>
      <c r="E89" t="s">
        <v>45</v>
      </c>
      <c r="F89" t="s">
        <v>15</v>
      </c>
      <c r="G89" s="5">
        <v>1052.6300000000001</v>
      </c>
      <c r="H89" s="5">
        <f t="shared" si="7"/>
        <v>18.947340000000001</v>
      </c>
      <c r="I89" s="6">
        <v>2</v>
      </c>
      <c r="J89" s="6">
        <v>2105.2600000000002</v>
      </c>
      <c r="K89" s="5">
        <f t="shared" si="8"/>
        <v>37.894680000000001</v>
      </c>
      <c r="L89" s="7">
        <v>4.3600000000000003</v>
      </c>
      <c r="M89" s="7">
        <v>499</v>
      </c>
      <c r="N89" s="3">
        <v>45652</v>
      </c>
      <c r="O89" s="4" t="str">
        <f t="shared" si="9"/>
        <v>2024-12</v>
      </c>
      <c r="P89" s="4" t="str">
        <f t="shared" si="10"/>
        <v>12</v>
      </c>
      <c r="Q89" s="4" t="str">
        <f t="shared" si="11"/>
        <v>December</v>
      </c>
      <c r="R89" s="30" t="str">
        <f t="shared" si="12"/>
        <v>26</v>
      </c>
      <c r="W89" t="str">
        <f t="shared" si="13"/>
        <v>ok</v>
      </c>
    </row>
    <row r="90" spans="1:23" x14ac:dyDescent="0.3">
      <c r="A90" t="s">
        <v>132</v>
      </c>
      <c r="B90" t="s">
        <v>41</v>
      </c>
      <c r="C90" t="s">
        <v>42</v>
      </c>
      <c r="D90" t="s">
        <v>43</v>
      </c>
      <c r="E90" t="s">
        <v>20</v>
      </c>
      <c r="F90" t="s">
        <v>15</v>
      </c>
      <c r="G90" s="5">
        <v>14714.58</v>
      </c>
      <c r="H90" s="5">
        <f t="shared" si="7"/>
        <v>264.86243999999999</v>
      </c>
      <c r="I90" s="6">
        <v>4</v>
      </c>
      <c r="J90" s="6">
        <v>58858.32</v>
      </c>
      <c r="K90" s="5">
        <f t="shared" si="8"/>
        <v>1059.44976</v>
      </c>
      <c r="L90" s="7">
        <v>4.21</v>
      </c>
      <c r="M90" s="7">
        <v>9</v>
      </c>
      <c r="N90" s="3">
        <v>45605</v>
      </c>
      <c r="O90" s="4" t="str">
        <f t="shared" si="9"/>
        <v>2024-11</v>
      </c>
      <c r="P90" s="4" t="str">
        <f t="shared" si="10"/>
        <v>11</v>
      </c>
      <c r="Q90" s="4" t="str">
        <f t="shared" si="11"/>
        <v>November</v>
      </c>
      <c r="R90" s="30" t="str">
        <f t="shared" si="12"/>
        <v>09</v>
      </c>
      <c r="W90" t="str">
        <f t="shared" si="13"/>
        <v>ok</v>
      </c>
    </row>
    <row r="91" spans="1:23" x14ac:dyDescent="0.3">
      <c r="A91" t="s">
        <v>133</v>
      </c>
      <c r="B91" t="s">
        <v>11</v>
      </c>
      <c r="C91" t="s">
        <v>12</v>
      </c>
      <c r="D91" t="s">
        <v>13</v>
      </c>
      <c r="E91" t="s">
        <v>14</v>
      </c>
      <c r="F91" t="s">
        <v>26</v>
      </c>
      <c r="G91" s="5">
        <v>5026.21</v>
      </c>
      <c r="H91" s="5">
        <f t="shared" si="7"/>
        <v>90.471779999999995</v>
      </c>
      <c r="I91" s="6">
        <v>1</v>
      </c>
      <c r="J91" s="6">
        <v>5026.21</v>
      </c>
      <c r="K91" s="5">
        <f t="shared" si="8"/>
        <v>90.471779999999995</v>
      </c>
      <c r="L91" s="7">
        <v>3.36</v>
      </c>
      <c r="M91" s="7">
        <v>3909</v>
      </c>
      <c r="N91" s="3">
        <v>45584</v>
      </c>
      <c r="O91" s="4" t="str">
        <f t="shared" si="9"/>
        <v>2024-10</v>
      </c>
      <c r="P91" s="4" t="str">
        <f t="shared" si="10"/>
        <v>10</v>
      </c>
      <c r="Q91" s="4" t="str">
        <f t="shared" si="11"/>
        <v>October</v>
      </c>
      <c r="R91" s="30" t="str">
        <f t="shared" si="12"/>
        <v>19</v>
      </c>
      <c r="W91" t="str">
        <f t="shared" si="13"/>
        <v>ok</v>
      </c>
    </row>
    <row r="92" spans="1:23" x14ac:dyDescent="0.3">
      <c r="A92" t="s">
        <v>134</v>
      </c>
      <c r="B92" t="s">
        <v>51</v>
      </c>
      <c r="C92" t="s">
        <v>29</v>
      </c>
      <c r="D92" t="s">
        <v>52</v>
      </c>
      <c r="E92" t="s">
        <v>14</v>
      </c>
      <c r="F92" t="s">
        <v>15</v>
      </c>
      <c r="G92" s="5">
        <v>14164.14</v>
      </c>
      <c r="H92" s="5">
        <f t="shared" si="7"/>
        <v>254.95451999999997</v>
      </c>
      <c r="I92" s="6">
        <v>4</v>
      </c>
      <c r="J92" s="6">
        <v>56656.56</v>
      </c>
      <c r="K92" s="5">
        <f t="shared" si="8"/>
        <v>1019.8180799999999</v>
      </c>
      <c r="L92" s="7">
        <v>2.0099999999999998</v>
      </c>
      <c r="M92" s="7">
        <v>969</v>
      </c>
      <c r="N92" s="3">
        <v>45470</v>
      </c>
      <c r="O92" s="4" t="str">
        <f t="shared" si="9"/>
        <v>2024-06</v>
      </c>
      <c r="P92" s="4" t="str">
        <f t="shared" si="10"/>
        <v>06</v>
      </c>
      <c r="Q92" s="4" t="str">
        <f t="shared" si="11"/>
        <v>June</v>
      </c>
      <c r="R92" s="30" t="str">
        <f t="shared" si="12"/>
        <v>27</v>
      </c>
      <c r="W92" t="str">
        <f t="shared" si="13"/>
        <v>ok</v>
      </c>
    </row>
    <row r="93" spans="1:23" x14ac:dyDescent="0.3">
      <c r="A93" t="s">
        <v>135</v>
      </c>
      <c r="B93" t="s">
        <v>23</v>
      </c>
      <c r="C93" t="s">
        <v>24</v>
      </c>
      <c r="D93" t="s">
        <v>25</v>
      </c>
      <c r="E93" t="s">
        <v>14</v>
      </c>
      <c r="F93" t="s">
        <v>31</v>
      </c>
      <c r="G93" s="5">
        <v>1603.38</v>
      </c>
      <c r="H93" s="5">
        <f t="shared" si="7"/>
        <v>28.86084</v>
      </c>
      <c r="I93" s="6">
        <v>5</v>
      </c>
      <c r="J93" s="6">
        <v>8016.9</v>
      </c>
      <c r="K93" s="5">
        <f t="shared" si="8"/>
        <v>144.30420000000001</v>
      </c>
      <c r="L93" s="7">
        <v>3.61</v>
      </c>
      <c r="M93" s="7">
        <v>3419</v>
      </c>
      <c r="N93" s="3">
        <v>45567</v>
      </c>
      <c r="O93" s="4" t="str">
        <f t="shared" si="9"/>
        <v>2024-10</v>
      </c>
      <c r="P93" s="4" t="str">
        <f t="shared" si="10"/>
        <v>10</v>
      </c>
      <c r="Q93" s="4" t="str">
        <f t="shared" si="11"/>
        <v>October</v>
      </c>
      <c r="R93" s="30" t="str">
        <f t="shared" si="12"/>
        <v>02</v>
      </c>
      <c r="W93" t="str">
        <f t="shared" si="13"/>
        <v>ok</v>
      </c>
    </row>
    <row r="94" spans="1:23" x14ac:dyDescent="0.3">
      <c r="A94" t="s">
        <v>136</v>
      </c>
      <c r="B94" t="s">
        <v>28</v>
      </c>
      <c r="C94" t="s">
        <v>29</v>
      </c>
      <c r="D94" t="s">
        <v>30</v>
      </c>
      <c r="E94" t="s">
        <v>45</v>
      </c>
      <c r="F94" t="s">
        <v>26</v>
      </c>
      <c r="G94" s="5">
        <v>2604.4</v>
      </c>
      <c r="H94" s="5">
        <f t="shared" si="7"/>
        <v>46.879199999999997</v>
      </c>
      <c r="I94" s="6">
        <v>1</v>
      </c>
      <c r="J94" s="6">
        <v>2604.4</v>
      </c>
      <c r="K94" s="5">
        <f t="shared" si="8"/>
        <v>46.879199999999997</v>
      </c>
      <c r="L94" s="7">
        <v>3.07</v>
      </c>
      <c r="M94" s="7">
        <v>2237</v>
      </c>
      <c r="N94" s="3">
        <v>45523</v>
      </c>
      <c r="O94" s="4" t="str">
        <f t="shared" si="9"/>
        <v>2024-08</v>
      </c>
      <c r="P94" s="4" t="str">
        <f t="shared" si="10"/>
        <v>08</v>
      </c>
      <c r="Q94" s="4" t="str">
        <f t="shared" si="11"/>
        <v>August</v>
      </c>
      <c r="R94" s="30" t="str">
        <f t="shared" si="12"/>
        <v>19</v>
      </c>
      <c r="W94" t="str">
        <f t="shared" si="13"/>
        <v>ok</v>
      </c>
    </row>
    <row r="95" spans="1:23" x14ac:dyDescent="0.3">
      <c r="A95" t="s">
        <v>137</v>
      </c>
      <c r="B95" t="s">
        <v>41</v>
      </c>
      <c r="C95" t="s">
        <v>42</v>
      </c>
      <c r="D95" t="s">
        <v>43</v>
      </c>
      <c r="E95" t="s">
        <v>20</v>
      </c>
      <c r="F95" t="s">
        <v>21</v>
      </c>
      <c r="G95" s="5">
        <v>8923.17</v>
      </c>
      <c r="H95" s="5">
        <f t="shared" si="7"/>
        <v>160.61705999999998</v>
      </c>
      <c r="I95" s="6">
        <v>3</v>
      </c>
      <c r="J95" s="6">
        <v>26769.51</v>
      </c>
      <c r="K95" s="5">
        <f t="shared" si="8"/>
        <v>481.85117999999994</v>
      </c>
      <c r="L95" s="7">
        <v>1.63</v>
      </c>
      <c r="M95" s="7">
        <v>504</v>
      </c>
      <c r="N95" s="3">
        <v>45497</v>
      </c>
      <c r="O95" s="4" t="str">
        <f t="shared" si="9"/>
        <v>2024-07</v>
      </c>
      <c r="P95" s="4" t="str">
        <f t="shared" si="10"/>
        <v>07</v>
      </c>
      <c r="Q95" s="4" t="str">
        <f t="shared" si="11"/>
        <v>July</v>
      </c>
      <c r="R95" s="30" t="str">
        <f t="shared" si="12"/>
        <v>24</v>
      </c>
      <c r="W95" t="str">
        <f t="shared" si="13"/>
        <v>ok</v>
      </c>
    </row>
    <row r="96" spans="1:23" x14ac:dyDescent="0.3">
      <c r="A96" t="s">
        <v>138</v>
      </c>
      <c r="B96" t="s">
        <v>41</v>
      </c>
      <c r="C96" t="s">
        <v>42</v>
      </c>
      <c r="D96" t="s">
        <v>43</v>
      </c>
      <c r="E96" t="s">
        <v>14</v>
      </c>
      <c r="F96" t="s">
        <v>26</v>
      </c>
      <c r="G96" s="5">
        <v>6220.11</v>
      </c>
      <c r="H96" s="5">
        <f t="shared" si="7"/>
        <v>111.96197999999998</v>
      </c>
      <c r="I96" s="6">
        <v>1</v>
      </c>
      <c r="J96" s="6">
        <v>6220.11</v>
      </c>
      <c r="K96" s="5">
        <f t="shared" si="8"/>
        <v>111.96197999999998</v>
      </c>
      <c r="L96" s="7">
        <v>1.76</v>
      </c>
      <c r="M96" s="7">
        <v>1992</v>
      </c>
      <c r="N96" s="3">
        <v>45383</v>
      </c>
      <c r="O96" s="4" t="str">
        <f t="shared" si="9"/>
        <v>2024-04</v>
      </c>
      <c r="P96" s="4" t="str">
        <f t="shared" si="10"/>
        <v>04</v>
      </c>
      <c r="Q96" s="4" t="str">
        <f t="shared" si="11"/>
        <v>April</v>
      </c>
      <c r="R96" s="30" t="str">
        <f t="shared" si="12"/>
        <v>01</v>
      </c>
      <c r="W96" t="str">
        <f t="shared" si="13"/>
        <v>ok</v>
      </c>
    </row>
    <row r="97" spans="1:23" x14ac:dyDescent="0.3">
      <c r="A97" t="s">
        <v>139</v>
      </c>
      <c r="B97" t="s">
        <v>47</v>
      </c>
      <c r="C97" t="s">
        <v>12</v>
      </c>
      <c r="D97" t="s">
        <v>48</v>
      </c>
      <c r="E97" t="s">
        <v>14</v>
      </c>
      <c r="F97" t="s">
        <v>38</v>
      </c>
      <c r="G97" s="5">
        <v>3129.59</v>
      </c>
      <c r="H97" s="5">
        <f t="shared" si="7"/>
        <v>56.332619999999999</v>
      </c>
      <c r="I97" s="6">
        <v>4</v>
      </c>
      <c r="J97" s="6">
        <v>12518.36</v>
      </c>
      <c r="K97" s="5">
        <f t="shared" si="8"/>
        <v>225.33047999999999</v>
      </c>
      <c r="L97" s="7">
        <v>3.73</v>
      </c>
      <c r="M97" s="7">
        <v>741</v>
      </c>
      <c r="N97" s="3">
        <v>45377</v>
      </c>
      <c r="O97" s="4" t="str">
        <f t="shared" si="9"/>
        <v>2024-03</v>
      </c>
      <c r="P97" s="4" t="str">
        <f t="shared" si="10"/>
        <v>03</v>
      </c>
      <c r="Q97" s="4" t="str">
        <f t="shared" si="11"/>
        <v>March</v>
      </c>
      <c r="R97" s="30" t="str">
        <f t="shared" si="12"/>
        <v>26</v>
      </c>
      <c r="W97" t="str">
        <f t="shared" si="13"/>
        <v>ok</v>
      </c>
    </row>
    <row r="98" spans="1:23" x14ac:dyDescent="0.3">
      <c r="A98" t="s">
        <v>140</v>
      </c>
      <c r="B98" t="s">
        <v>11</v>
      </c>
      <c r="C98" t="s">
        <v>12</v>
      </c>
      <c r="D98" t="s">
        <v>13</v>
      </c>
      <c r="E98" t="s">
        <v>45</v>
      </c>
      <c r="F98" t="s">
        <v>60</v>
      </c>
      <c r="G98" s="5">
        <v>358.74</v>
      </c>
      <c r="H98" s="5">
        <f t="shared" si="7"/>
        <v>6.4573199999999993</v>
      </c>
      <c r="I98" s="6">
        <v>3</v>
      </c>
      <c r="J98" s="6">
        <v>1076.22</v>
      </c>
      <c r="K98" s="5">
        <f t="shared" si="8"/>
        <v>19.371959999999998</v>
      </c>
      <c r="L98" s="7">
        <v>1.97</v>
      </c>
      <c r="M98" s="7">
        <v>4382</v>
      </c>
      <c r="N98" s="3">
        <v>45377</v>
      </c>
      <c r="O98" s="4" t="str">
        <f t="shared" si="9"/>
        <v>2024-03</v>
      </c>
      <c r="P98" s="4" t="str">
        <f t="shared" si="10"/>
        <v>03</v>
      </c>
      <c r="Q98" s="4" t="str">
        <f t="shared" si="11"/>
        <v>March</v>
      </c>
      <c r="R98" s="30" t="str">
        <f t="shared" si="12"/>
        <v>26</v>
      </c>
      <c r="W98" t="str">
        <f t="shared" si="13"/>
        <v>ok</v>
      </c>
    </row>
    <row r="99" spans="1:23" x14ac:dyDescent="0.3">
      <c r="A99" t="s">
        <v>141</v>
      </c>
      <c r="B99" t="s">
        <v>11</v>
      </c>
      <c r="C99" t="s">
        <v>12</v>
      </c>
      <c r="D99" t="s">
        <v>13</v>
      </c>
      <c r="E99" t="s">
        <v>14</v>
      </c>
      <c r="F99" t="s">
        <v>60</v>
      </c>
      <c r="G99" s="5">
        <v>18847.29</v>
      </c>
      <c r="H99" s="5">
        <f t="shared" si="7"/>
        <v>339.25121999999999</v>
      </c>
      <c r="I99" s="6">
        <v>1</v>
      </c>
      <c r="J99" s="6">
        <v>18847.29</v>
      </c>
      <c r="K99" s="5">
        <f t="shared" si="8"/>
        <v>339.25121999999999</v>
      </c>
      <c r="L99" s="7">
        <v>2.99</v>
      </c>
      <c r="M99" s="7">
        <v>3252</v>
      </c>
      <c r="N99" s="3">
        <v>45400</v>
      </c>
      <c r="O99" s="4" t="str">
        <f t="shared" si="9"/>
        <v>2024-04</v>
      </c>
      <c r="P99" s="4" t="str">
        <f t="shared" si="10"/>
        <v>04</v>
      </c>
      <c r="Q99" s="4" t="str">
        <f t="shared" si="11"/>
        <v>April</v>
      </c>
      <c r="R99" s="30" t="str">
        <f t="shared" si="12"/>
        <v>18</v>
      </c>
      <c r="W99" t="str">
        <f t="shared" si="13"/>
        <v>ok</v>
      </c>
    </row>
    <row r="100" spans="1:23" x14ac:dyDescent="0.3">
      <c r="A100" t="s">
        <v>142</v>
      </c>
      <c r="B100" t="s">
        <v>41</v>
      </c>
      <c r="C100" t="s">
        <v>42</v>
      </c>
      <c r="D100" t="s">
        <v>43</v>
      </c>
      <c r="E100" t="s">
        <v>14</v>
      </c>
      <c r="F100" t="s">
        <v>31</v>
      </c>
      <c r="G100" s="5">
        <v>6558.5</v>
      </c>
      <c r="H100" s="5">
        <f t="shared" si="7"/>
        <v>118.053</v>
      </c>
      <c r="I100" s="6">
        <v>2</v>
      </c>
      <c r="J100" s="6">
        <v>13117</v>
      </c>
      <c r="K100" s="5">
        <f t="shared" si="8"/>
        <v>236.10599999999999</v>
      </c>
      <c r="L100" s="7">
        <v>1.01</v>
      </c>
      <c r="M100" s="7">
        <v>1446</v>
      </c>
      <c r="N100" s="3">
        <v>45588</v>
      </c>
      <c r="O100" s="4" t="str">
        <f t="shared" si="9"/>
        <v>2024-10</v>
      </c>
      <c r="P100" s="4" t="str">
        <f t="shared" si="10"/>
        <v>10</v>
      </c>
      <c r="Q100" s="4" t="str">
        <f t="shared" si="11"/>
        <v>October</v>
      </c>
      <c r="R100" s="30" t="str">
        <f t="shared" si="12"/>
        <v>23</v>
      </c>
      <c r="W100" t="str">
        <f t="shared" si="13"/>
        <v>ok</v>
      </c>
    </row>
    <row r="101" spans="1:23" x14ac:dyDescent="0.3">
      <c r="A101" t="s">
        <v>143</v>
      </c>
      <c r="B101" t="s">
        <v>36</v>
      </c>
      <c r="C101" t="s">
        <v>18</v>
      </c>
      <c r="D101" t="s">
        <v>37</v>
      </c>
      <c r="E101" t="s">
        <v>14</v>
      </c>
      <c r="F101" t="s">
        <v>26</v>
      </c>
      <c r="G101" s="5">
        <v>17649.86</v>
      </c>
      <c r="H101" s="5">
        <f t="shared" si="7"/>
        <v>317.69747999999998</v>
      </c>
      <c r="I101" s="6">
        <v>5</v>
      </c>
      <c r="J101" s="6">
        <v>88249.3</v>
      </c>
      <c r="K101" s="5">
        <f t="shared" si="8"/>
        <v>1588.4874</v>
      </c>
      <c r="L101" s="7">
        <v>3.88</v>
      </c>
      <c r="M101" s="7">
        <v>1667</v>
      </c>
      <c r="N101" s="3">
        <v>45377</v>
      </c>
      <c r="O101" s="4" t="str">
        <f t="shared" si="9"/>
        <v>2024-03</v>
      </c>
      <c r="P101" s="4" t="str">
        <f t="shared" si="10"/>
        <v>03</v>
      </c>
      <c r="Q101" s="4" t="str">
        <f t="shared" si="11"/>
        <v>March</v>
      </c>
      <c r="R101" s="30" t="str">
        <f t="shared" si="12"/>
        <v>26</v>
      </c>
      <c r="W101" t="str">
        <f t="shared" si="13"/>
        <v>ok</v>
      </c>
    </row>
    <row r="102" spans="1:23" x14ac:dyDescent="0.3">
      <c r="A102" t="s">
        <v>144</v>
      </c>
      <c r="B102" t="s">
        <v>47</v>
      </c>
      <c r="C102" t="s">
        <v>12</v>
      </c>
      <c r="D102" t="s">
        <v>48</v>
      </c>
      <c r="E102" t="s">
        <v>20</v>
      </c>
      <c r="F102" t="s">
        <v>15</v>
      </c>
      <c r="G102" s="5">
        <v>9543.5300000000007</v>
      </c>
      <c r="H102" s="5">
        <f t="shared" si="7"/>
        <v>171.78353999999999</v>
      </c>
      <c r="I102" s="6">
        <v>1</v>
      </c>
      <c r="J102" s="6">
        <v>9543.5300000000007</v>
      </c>
      <c r="K102" s="5">
        <f t="shared" si="8"/>
        <v>171.78353999999999</v>
      </c>
      <c r="L102" s="7">
        <v>1.8</v>
      </c>
      <c r="M102" s="7">
        <v>2183</v>
      </c>
      <c r="N102" s="3">
        <v>45551</v>
      </c>
      <c r="O102" s="4" t="str">
        <f t="shared" si="9"/>
        <v>2024-09</v>
      </c>
      <c r="P102" s="4" t="str">
        <f t="shared" si="10"/>
        <v>09</v>
      </c>
      <c r="Q102" s="4" t="str">
        <f t="shared" si="11"/>
        <v>September</v>
      </c>
      <c r="R102" s="30" t="str">
        <f t="shared" si="12"/>
        <v>16</v>
      </c>
      <c r="W102" t="str">
        <f t="shared" si="13"/>
        <v>ok</v>
      </c>
    </row>
    <row r="103" spans="1:23" x14ac:dyDescent="0.3">
      <c r="A103" t="s">
        <v>145</v>
      </c>
      <c r="B103" t="s">
        <v>63</v>
      </c>
      <c r="C103" t="s">
        <v>18</v>
      </c>
      <c r="D103" t="s">
        <v>64</v>
      </c>
      <c r="E103" t="s">
        <v>14</v>
      </c>
      <c r="F103" t="s">
        <v>15</v>
      </c>
      <c r="G103" s="5">
        <v>12553.72</v>
      </c>
      <c r="H103" s="5">
        <f t="shared" si="7"/>
        <v>225.96695999999997</v>
      </c>
      <c r="I103" s="6">
        <v>5</v>
      </c>
      <c r="J103" s="6">
        <v>62768.6</v>
      </c>
      <c r="K103" s="5">
        <f t="shared" si="8"/>
        <v>1129.8347999999999</v>
      </c>
      <c r="L103" s="7">
        <v>4.03</v>
      </c>
      <c r="M103" s="7">
        <v>3718</v>
      </c>
      <c r="N103" s="3">
        <v>45593</v>
      </c>
      <c r="O103" s="4" t="str">
        <f t="shared" si="9"/>
        <v>2024-10</v>
      </c>
      <c r="P103" s="4" t="str">
        <f t="shared" si="10"/>
        <v>10</v>
      </c>
      <c r="Q103" s="4" t="str">
        <f t="shared" si="11"/>
        <v>October</v>
      </c>
      <c r="R103" s="30" t="str">
        <f t="shared" si="12"/>
        <v>28</v>
      </c>
      <c r="W103" t="str">
        <f t="shared" si="13"/>
        <v>ok</v>
      </c>
    </row>
    <row r="104" spans="1:23" x14ac:dyDescent="0.3">
      <c r="A104" t="s">
        <v>146</v>
      </c>
      <c r="B104" t="s">
        <v>41</v>
      </c>
      <c r="C104" t="s">
        <v>42</v>
      </c>
      <c r="D104" t="s">
        <v>43</v>
      </c>
      <c r="E104" t="s">
        <v>14</v>
      </c>
      <c r="F104" t="s">
        <v>38</v>
      </c>
      <c r="G104" s="5">
        <v>2784.77</v>
      </c>
      <c r="H104" s="5">
        <f t="shared" si="7"/>
        <v>50.125859999999996</v>
      </c>
      <c r="I104" s="6">
        <v>2</v>
      </c>
      <c r="J104" s="6">
        <v>5569.54</v>
      </c>
      <c r="K104" s="5">
        <f t="shared" si="8"/>
        <v>100.25171999999999</v>
      </c>
      <c r="L104" s="7">
        <v>4.92</v>
      </c>
      <c r="M104" s="7">
        <v>3568</v>
      </c>
      <c r="N104" s="3">
        <v>45519</v>
      </c>
      <c r="O104" s="4" t="str">
        <f t="shared" si="9"/>
        <v>2024-08</v>
      </c>
      <c r="P104" s="4" t="str">
        <f t="shared" si="10"/>
        <v>08</v>
      </c>
      <c r="Q104" s="4" t="str">
        <f t="shared" si="11"/>
        <v>August</v>
      </c>
      <c r="R104" s="30" t="str">
        <f t="shared" si="12"/>
        <v>15</v>
      </c>
      <c r="W104" t="str">
        <f t="shared" si="13"/>
        <v>ok</v>
      </c>
    </row>
    <row r="105" spans="1:23" x14ac:dyDescent="0.3">
      <c r="A105" t="s">
        <v>147</v>
      </c>
      <c r="B105" t="s">
        <v>28</v>
      </c>
      <c r="C105" t="s">
        <v>29</v>
      </c>
      <c r="D105" t="s">
        <v>30</v>
      </c>
      <c r="E105" t="s">
        <v>20</v>
      </c>
      <c r="F105" t="s">
        <v>15</v>
      </c>
      <c r="G105" s="5">
        <v>19025.43</v>
      </c>
      <c r="H105" s="5">
        <f t="shared" si="7"/>
        <v>342.45774</v>
      </c>
      <c r="I105" s="6">
        <v>5</v>
      </c>
      <c r="J105" s="6">
        <v>95127.15</v>
      </c>
      <c r="K105" s="5">
        <f t="shared" si="8"/>
        <v>1712.2887000000001</v>
      </c>
      <c r="L105" s="7">
        <v>1.54</v>
      </c>
      <c r="M105" s="7">
        <v>1385</v>
      </c>
      <c r="N105" s="3">
        <v>45618</v>
      </c>
      <c r="O105" s="4" t="str">
        <f t="shared" si="9"/>
        <v>2024-11</v>
      </c>
      <c r="P105" s="4" t="str">
        <f t="shared" si="10"/>
        <v>11</v>
      </c>
      <c r="Q105" s="4" t="str">
        <f t="shared" si="11"/>
        <v>November</v>
      </c>
      <c r="R105" s="30" t="str">
        <f t="shared" si="12"/>
        <v>22</v>
      </c>
      <c r="W105" t="str">
        <f t="shared" si="13"/>
        <v>ok</v>
      </c>
    </row>
    <row r="106" spans="1:23" x14ac:dyDescent="0.3">
      <c r="A106" t="s">
        <v>148</v>
      </c>
      <c r="B106" t="s">
        <v>23</v>
      </c>
      <c r="C106" t="s">
        <v>24</v>
      </c>
      <c r="D106" t="s">
        <v>25</v>
      </c>
      <c r="E106" t="s">
        <v>45</v>
      </c>
      <c r="F106" t="s">
        <v>60</v>
      </c>
      <c r="G106" s="5">
        <v>18642.22</v>
      </c>
      <c r="H106" s="5">
        <f t="shared" si="7"/>
        <v>335.55995999999999</v>
      </c>
      <c r="I106" s="6">
        <v>3</v>
      </c>
      <c r="J106" s="6">
        <v>55926.66</v>
      </c>
      <c r="K106" s="5">
        <f t="shared" si="8"/>
        <v>1006.6798799999999</v>
      </c>
      <c r="L106" s="7">
        <v>4.33</v>
      </c>
      <c r="M106" s="7">
        <v>1641</v>
      </c>
      <c r="N106" s="3">
        <v>45415</v>
      </c>
      <c r="O106" s="4" t="str">
        <f t="shared" si="9"/>
        <v>2024-05</v>
      </c>
      <c r="P106" s="4" t="str">
        <f t="shared" si="10"/>
        <v>05</v>
      </c>
      <c r="Q106" s="4" t="str">
        <f t="shared" si="11"/>
        <v>May</v>
      </c>
      <c r="R106" s="30" t="str">
        <f t="shared" si="12"/>
        <v>03</v>
      </c>
      <c r="W106" t="str">
        <f t="shared" si="13"/>
        <v>ok</v>
      </c>
    </row>
    <row r="107" spans="1:23" x14ac:dyDescent="0.3">
      <c r="A107" t="s">
        <v>149</v>
      </c>
      <c r="B107" t="s">
        <v>23</v>
      </c>
      <c r="C107" t="s">
        <v>24</v>
      </c>
      <c r="D107" t="s">
        <v>25</v>
      </c>
      <c r="E107" t="s">
        <v>45</v>
      </c>
      <c r="F107" t="s">
        <v>26</v>
      </c>
      <c r="G107" s="5">
        <v>15360.28</v>
      </c>
      <c r="H107" s="5">
        <f t="shared" si="7"/>
        <v>276.48503999999997</v>
      </c>
      <c r="I107" s="6">
        <v>1</v>
      </c>
      <c r="J107" s="6">
        <v>15360.28</v>
      </c>
      <c r="K107" s="5">
        <f t="shared" si="8"/>
        <v>276.48503999999997</v>
      </c>
      <c r="L107" s="7">
        <v>2.5099999999999998</v>
      </c>
      <c r="M107" s="7">
        <v>1082</v>
      </c>
      <c r="N107" s="3">
        <v>45411</v>
      </c>
      <c r="O107" s="4" t="str">
        <f t="shared" si="9"/>
        <v>2024-04</v>
      </c>
      <c r="P107" s="4" t="str">
        <f t="shared" si="10"/>
        <v>04</v>
      </c>
      <c r="Q107" s="4" t="str">
        <f t="shared" si="11"/>
        <v>April</v>
      </c>
      <c r="R107" s="30" t="str">
        <f t="shared" si="12"/>
        <v>29</v>
      </c>
      <c r="W107" t="str">
        <f t="shared" si="13"/>
        <v>ok</v>
      </c>
    </row>
    <row r="108" spans="1:23" x14ac:dyDescent="0.3">
      <c r="A108" t="s">
        <v>150</v>
      </c>
      <c r="B108" t="s">
        <v>33</v>
      </c>
      <c r="C108" t="s">
        <v>12</v>
      </c>
      <c r="D108" t="s">
        <v>34</v>
      </c>
      <c r="E108" t="s">
        <v>14</v>
      </c>
      <c r="F108" t="s">
        <v>38</v>
      </c>
      <c r="G108" s="5">
        <v>8008.52</v>
      </c>
      <c r="H108" s="5">
        <f t="shared" si="7"/>
        <v>144.15335999999999</v>
      </c>
      <c r="I108" s="6">
        <v>4</v>
      </c>
      <c r="J108" s="6">
        <v>32034.080000000002</v>
      </c>
      <c r="K108" s="5">
        <f t="shared" si="8"/>
        <v>576.61343999999997</v>
      </c>
      <c r="L108" s="7">
        <v>2.97</v>
      </c>
      <c r="M108" s="7">
        <v>951</v>
      </c>
      <c r="N108" s="3">
        <v>45403</v>
      </c>
      <c r="O108" s="4" t="str">
        <f t="shared" si="9"/>
        <v>2024-04</v>
      </c>
      <c r="P108" s="4" t="str">
        <f t="shared" si="10"/>
        <v>04</v>
      </c>
      <c r="Q108" s="4" t="str">
        <f t="shared" si="11"/>
        <v>April</v>
      </c>
      <c r="R108" s="30" t="str">
        <f t="shared" si="12"/>
        <v>21</v>
      </c>
      <c r="W108" t="str">
        <f t="shared" si="13"/>
        <v>ok</v>
      </c>
    </row>
    <row r="109" spans="1:23" x14ac:dyDescent="0.3">
      <c r="A109" t="s">
        <v>151</v>
      </c>
      <c r="B109" t="s">
        <v>63</v>
      </c>
      <c r="C109" t="s">
        <v>18</v>
      </c>
      <c r="D109" t="s">
        <v>64</v>
      </c>
      <c r="E109" t="s">
        <v>45</v>
      </c>
      <c r="F109" t="s">
        <v>21</v>
      </c>
      <c r="G109" s="5">
        <v>4120.3599999999997</v>
      </c>
      <c r="H109" s="5">
        <f t="shared" si="7"/>
        <v>74.166479999999993</v>
      </c>
      <c r="I109" s="6">
        <v>2</v>
      </c>
      <c r="J109" s="6">
        <v>8240.7199999999993</v>
      </c>
      <c r="K109" s="5">
        <f t="shared" si="8"/>
        <v>148.33295999999999</v>
      </c>
      <c r="L109" s="7">
        <v>3.97</v>
      </c>
      <c r="M109" s="7">
        <v>3836</v>
      </c>
      <c r="N109" s="3">
        <v>45557</v>
      </c>
      <c r="O109" s="4" t="str">
        <f t="shared" si="9"/>
        <v>2024-09</v>
      </c>
      <c r="P109" s="4" t="str">
        <f t="shared" si="10"/>
        <v>09</v>
      </c>
      <c r="Q109" s="4" t="str">
        <f t="shared" si="11"/>
        <v>September</v>
      </c>
      <c r="R109" s="30" t="str">
        <f t="shared" si="12"/>
        <v>22</v>
      </c>
      <c r="W109" t="str">
        <f t="shared" si="13"/>
        <v>ok</v>
      </c>
    </row>
    <row r="110" spans="1:23" x14ac:dyDescent="0.3">
      <c r="A110" t="s">
        <v>152</v>
      </c>
      <c r="B110" t="s">
        <v>11</v>
      </c>
      <c r="C110" t="s">
        <v>12</v>
      </c>
      <c r="D110" t="s">
        <v>13</v>
      </c>
      <c r="E110" t="s">
        <v>14</v>
      </c>
      <c r="F110" t="s">
        <v>15</v>
      </c>
      <c r="G110" s="5">
        <v>8125.12</v>
      </c>
      <c r="H110" s="5">
        <f t="shared" si="7"/>
        <v>146.25215999999998</v>
      </c>
      <c r="I110" s="6">
        <v>1</v>
      </c>
      <c r="J110" s="6">
        <v>8125.12</v>
      </c>
      <c r="K110" s="5">
        <f t="shared" si="8"/>
        <v>146.25215999999998</v>
      </c>
      <c r="L110" s="7">
        <v>1.71</v>
      </c>
      <c r="M110" s="7">
        <v>2684</v>
      </c>
      <c r="N110" s="3">
        <v>45514</v>
      </c>
      <c r="O110" s="4" t="str">
        <f t="shared" si="9"/>
        <v>2024-08</v>
      </c>
      <c r="P110" s="4" t="str">
        <f t="shared" si="10"/>
        <v>08</v>
      </c>
      <c r="Q110" s="4" t="str">
        <f t="shared" si="11"/>
        <v>August</v>
      </c>
      <c r="R110" s="30" t="str">
        <f t="shared" si="12"/>
        <v>10</v>
      </c>
      <c r="W110" t="str">
        <f t="shared" si="13"/>
        <v>ok</v>
      </c>
    </row>
    <row r="111" spans="1:23" x14ac:dyDescent="0.3">
      <c r="A111" t="s">
        <v>153</v>
      </c>
      <c r="B111" t="s">
        <v>28</v>
      </c>
      <c r="C111" t="s">
        <v>29</v>
      </c>
      <c r="D111" t="s">
        <v>30</v>
      </c>
      <c r="E111" t="s">
        <v>14</v>
      </c>
      <c r="F111" t="s">
        <v>60</v>
      </c>
      <c r="G111" s="5">
        <v>7572.32</v>
      </c>
      <c r="H111" s="5">
        <f t="shared" si="7"/>
        <v>136.30175999999997</v>
      </c>
      <c r="I111" s="6">
        <v>3</v>
      </c>
      <c r="J111" s="6">
        <v>22716.959999999999</v>
      </c>
      <c r="K111" s="5">
        <f t="shared" si="8"/>
        <v>408.90527999999995</v>
      </c>
      <c r="L111" s="7">
        <v>3.62</v>
      </c>
      <c r="M111" s="7">
        <v>3468</v>
      </c>
      <c r="N111" s="3">
        <v>45571</v>
      </c>
      <c r="O111" s="4" t="str">
        <f t="shared" si="9"/>
        <v>2024-10</v>
      </c>
      <c r="P111" s="4" t="str">
        <f t="shared" si="10"/>
        <v>10</v>
      </c>
      <c r="Q111" s="4" t="str">
        <f t="shared" si="11"/>
        <v>October</v>
      </c>
      <c r="R111" s="30" t="str">
        <f t="shared" si="12"/>
        <v>06</v>
      </c>
      <c r="W111" t="str">
        <f t="shared" si="13"/>
        <v>ok</v>
      </c>
    </row>
    <row r="112" spans="1:23" x14ac:dyDescent="0.3">
      <c r="A112" t="s">
        <v>154</v>
      </c>
      <c r="B112" t="s">
        <v>33</v>
      </c>
      <c r="C112" t="s">
        <v>12</v>
      </c>
      <c r="D112" t="s">
        <v>34</v>
      </c>
      <c r="E112" t="s">
        <v>45</v>
      </c>
      <c r="F112" t="s">
        <v>15</v>
      </c>
      <c r="G112" s="5">
        <v>8188.88</v>
      </c>
      <c r="H112" s="5">
        <f t="shared" si="7"/>
        <v>147.39983999999998</v>
      </c>
      <c r="I112" s="6">
        <v>5</v>
      </c>
      <c r="J112" s="6">
        <v>40944.400000000001</v>
      </c>
      <c r="K112" s="5">
        <f t="shared" si="8"/>
        <v>736.99919999999997</v>
      </c>
      <c r="L112" s="7">
        <v>3.45</v>
      </c>
      <c r="M112" s="7">
        <v>1119</v>
      </c>
      <c r="N112" s="3">
        <v>45415</v>
      </c>
      <c r="O112" s="4" t="str">
        <f t="shared" si="9"/>
        <v>2024-05</v>
      </c>
      <c r="P112" s="4" t="str">
        <f t="shared" si="10"/>
        <v>05</v>
      </c>
      <c r="Q112" s="4" t="str">
        <f t="shared" si="11"/>
        <v>May</v>
      </c>
      <c r="R112" s="30" t="str">
        <f t="shared" si="12"/>
        <v>03</v>
      </c>
      <c r="W112" t="str">
        <f t="shared" si="13"/>
        <v>ok</v>
      </c>
    </row>
    <row r="113" spans="1:23" x14ac:dyDescent="0.3">
      <c r="A113" t="s">
        <v>155</v>
      </c>
      <c r="B113" t="s">
        <v>47</v>
      </c>
      <c r="C113" t="s">
        <v>12</v>
      </c>
      <c r="D113" t="s">
        <v>48</v>
      </c>
      <c r="E113" t="s">
        <v>14</v>
      </c>
      <c r="F113" t="s">
        <v>15</v>
      </c>
      <c r="G113" s="5">
        <v>459.64</v>
      </c>
      <c r="H113" s="5">
        <f t="shared" si="7"/>
        <v>8.2735199999999995</v>
      </c>
      <c r="I113" s="6">
        <v>3</v>
      </c>
      <c r="J113" s="6">
        <v>1378.92</v>
      </c>
      <c r="K113" s="5">
        <f t="shared" si="8"/>
        <v>24.82056</v>
      </c>
      <c r="L113" s="7">
        <v>3.74</v>
      </c>
      <c r="M113" s="7">
        <v>381</v>
      </c>
      <c r="N113" s="3">
        <v>45626</v>
      </c>
      <c r="O113" s="4" t="str">
        <f t="shared" si="9"/>
        <v>2024-11</v>
      </c>
      <c r="P113" s="4" t="str">
        <f t="shared" si="10"/>
        <v>11</v>
      </c>
      <c r="Q113" s="4" t="str">
        <f t="shared" si="11"/>
        <v>November</v>
      </c>
      <c r="R113" s="30" t="str">
        <f t="shared" si="12"/>
        <v>30</v>
      </c>
      <c r="W113" t="str">
        <f t="shared" si="13"/>
        <v>ok</v>
      </c>
    </row>
    <row r="114" spans="1:23" x14ac:dyDescent="0.3">
      <c r="A114" t="s">
        <v>156</v>
      </c>
      <c r="B114" t="s">
        <v>11</v>
      </c>
      <c r="C114" t="s">
        <v>12</v>
      </c>
      <c r="D114" t="s">
        <v>13</v>
      </c>
      <c r="E114" t="s">
        <v>45</v>
      </c>
      <c r="F114" t="s">
        <v>60</v>
      </c>
      <c r="G114" s="5">
        <v>269.18</v>
      </c>
      <c r="H114" s="5">
        <f t="shared" si="7"/>
        <v>4.8452399999999995</v>
      </c>
      <c r="I114" s="6">
        <v>2</v>
      </c>
      <c r="J114" s="6">
        <v>538.36</v>
      </c>
      <c r="K114" s="5">
        <f t="shared" si="8"/>
        <v>9.6904799999999991</v>
      </c>
      <c r="L114" s="7">
        <v>2.46</v>
      </c>
      <c r="M114" s="7">
        <v>3168</v>
      </c>
      <c r="N114" s="3">
        <v>45380</v>
      </c>
      <c r="O114" s="4" t="str">
        <f t="shared" si="9"/>
        <v>2024-03</v>
      </c>
      <c r="P114" s="4" t="str">
        <f t="shared" si="10"/>
        <v>03</v>
      </c>
      <c r="Q114" s="4" t="str">
        <f t="shared" si="11"/>
        <v>March</v>
      </c>
      <c r="R114" s="30" t="str">
        <f t="shared" si="12"/>
        <v>29</v>
      </c>
      <c r="W114" t="str">
        <f t="shared" si="13"/>
        <v>ok</v>
      </c>
    </row>
    <row r="115" spans="1:23" x14ac:dyDescent="0.3">
      <c r="A115" t="s">
        <v>157</v>
      </c>
      <c r="B115" t="s">
        <v>28</v>
      </c>
      <c r="C115" t="s">
        <v>29</v>
      </c>
      <c r="D115" t="s">
        <v>30</v>
      </c>
      <c r="E115" t="s">
        <v>20</v>
      </c>
      <c r="F115" t="s">
        <v>26</v>
      </c>
      <c r="G115" s="5">
        <v>2071.3200000000002</v>
      </c>
      <c r="H115" s="5">
        <f t="shared" si="7"/>
        <v>37.283760000000001</v>
      </c>
      <c r="I115" s="6">
        <v>4</v>
      </c>
      <c r="J115" s="6">
        <v>8285.2800000000007</v>
      </c>
      <c r="K115" s="5">
        <f t="shared" si="8"/>
        <v>149.13504</v>
      </c>
      <c r="L115" s="7">
        <v>3.9</v>
      </c>
      <c r="M115" s="7">
        <v>4771</v>
      </c>
      <c r="N115" s="3">
        <v>45463</v>
      </c>
      <c r="O115" s="4" t="str">
        <f t="shared" si="9"/>
        <v>2024-06</v>
      </c>
      <c r="P115" s="4" t="str">
        <f t="shared" si="10"/>
        <v>06</v>
      </c>
      <c r="Q115" s="4" t="str">
        <f t="shared" si="11"/>
        <v>June</v>
      </c>
      <c r="R115" s="30" t="str">
        <f t="shared" si="12"/>
        <v>20</v>
      </c>
      <c r="W115" t="str">
        <f t="shared" si="13"/>
        <v>ok</v>
      </c>
    </row>
    <row r="116" spans="1:23" x14ac:dyDescent="0.3">
      <c r="A116" t="s">
        <v>158</v>
      </c>
      <c r="B116" t="s">
        <v>11</v>
      </c>
      <c r="C116" t="s">
        <v>12</v>
      </c>
      <c r="D116" t="s">
        <v>13</v>
      </c>
      <c r="E116" t="s">
        <v>14</v>
      </c>
      <c r="F116" t="s">
        <v>15</v>
      </c>
      <c r="G116" s="5">
        <v>5317.74</v>
      </c>
      <c r="H116" s="5">
        <f t="shared" si="7"/>
        <v>95.719319999999982</v>
      </c>
      <c r="I116" s="6">
        <v>2</v>
      </c>
      <c r="J116" s="6">
        <v>10635.48</v>
      </c>
      <c r="K116" s="5">
        <f t="shared" si="8"/>
        <v>191.43863999999996</v>
      </c>
      <c r="L116" s="7">
        <v>1.87</v>
      </c>
      <c r="M116" s="7">
        <v>1596</v>
      </c>
      <c r="N116" s="3">
        <v>45597</v>
      </c>
      <c r="O116" s="4" t="str">
        <f t="shared" si="9"/>
        <v>2024-11</v>
      </c>
      <c r="P116" s="4" t="str">
        <f t="shared" si="10"/>
        <v>11</v>
      </c>
      <c r="Q116" s="4" t="str">
        <f t="shared" si="11"/>
        <v>November</v>
      </c>
      <c r="R116" s="30" t="str">
        <f t="shared" si="12"/>
        <v>01</v>
      </c>
      <c r="W116" t="str">
        <f t="shared" si="13"/>
        <v>ok</v>
      </c>
    </row>
    <row r="117" spans="1:23" x14ac:dyDescent="0.3">
      <c r="A117" t="s">
        <v>159</v>
      </c>
      <c r="B117" t="s">
        <v>63</v>
      </c>
      <c r="C117" t="s">
        <v>18</v>
      </c>
      <c r="D117" t="s">
        <v>64</v>
      </c>
      <c r="E117" t="s">
        <v>45</v>
      </c>
      <c r="F117" t="s">
        <v>31</v>
      </c>
      <c r="G117" s="5">
        <v>17786.64</v>
      </c>
      <c r="H117" s="5">
        <f t="shared" si="7"/>
        <v>320.15951999999999</v>
      </c>
      <c r="I117" s="6">
        <v>2</v>
      </c>
      <c r="J117" s="6">
        <v>35573.279999999999</v>
      </c>
      <c r="K117" s="5">
        <f t="shared" si="8"/>
        <v>640.31903999999997</v>
      </c>
      <c r="L117" s="7">
        <v>1.94</v>
      </c>
      <c r="M117" s="7">
        <v>3216</v>
      </c>
      <c r="N117" s="3">
        <v>45405</v>
      </c>
      <c r="O117" s="4" t="str">
        <f t="shared" si="9"/>
        <v>2024-04</v>
      </c>
      <c r="P117" s="4" t="str">
        <f t="shared" si="10"/>
        <v>04</v>
      </c>
      <c r="Q117" s="4" t="str">
        <f t="shared" si="11"/>
        <v>April</v>
      </c>
      <c r="R117" s="30" t="str">
        <f t="shared" si="12"/>
        <v>23</v>
      </c>
      <c r="W117" t="str">
        <f t="shared" si="13"/>
        <v>ok</v>
      </c>
    </row>
    <row r="118" spans="1:23" x14ac:dyDescent="0.3">
      <c r="A118" t="s">
        <v>160</v>
      </c>
      <c r="B118" t="s">
        <v>63</v>
      </c>
      <c r="C118" t="s">
        <v>18</v>
      </c>
      <c r="D118" t="s">
        <v>64</v>
      </c>
      <c r="E118" t="s">
        <v>45</v>
      </c>
      <c r="F118" t="s">
        <v>31</v>
      </c>
      <c r="G118" s="5">
        <v>18219.13</v>
      </c>
      <c r="H118" s="5">
        <f t="shared" si="7"/>
        <v>327.94434000000001</v>
      </c>
      <c r="I118" s="6">
        <v>5</v>
      </c>
      <c r="J118" s="6">
        <v>91095.65</v>
      </c>
      <c r="K118" s="5">
        <f t="shared" si="8"/>
        <v>1639.7217000000001</v>
      </c>
      <c r="L118" s="7">
        <v>4.8099999999999996</v>
      </c>
      <c r="M118" s="7">
        <v>390</v>
      </c>
      <c r="N118" s="3">
        <v>45498</v>
      </c>
      <c r="O118" s="4" t="str">
        <f t="shared" si="9"/>
        <v>2024-07</v>
      </c>
      <c r="P118" s="4" t="str">
        <f t="shared" si="10"/>
        <v>07</v>
      </c>
      <c r="Q118" s="4" t="str">
        <f t="shared" si="11"/>
        <v>July</v>
      </c>
      <c r="R118" s="30" t="str">
        <f t="shared" si="12"/>
        <v>25</v>
      </c>
      <c r="W118" t="str">
        <f t="shared" si="13"/>
        <v>ok</v>
      </c>
    </row>
    <row r="119" spans="1:23" x14ac:dyDescent="0.3">
      <c r="A119" t="s">
        <v>161</v>
      </c>
      <c r="B119" t="s">
        <v>51</v>
      </c>
      <c r="C119" t="s">
        <v>29</v>
      </c>
      <c r="D119" t="s">
        <v>52</v>
      </c>
      <c r="E119" t="s">
        <v>20</v>
      </c>
      <c r="F119" t="s">
        <v>31</v>
      </c>
      <c r="G119" s="5">
        <v>12941.86</v>
      </c>
      <c r="H119" s="5">
        <f t="shared" si="7"/>
        <v>232.95347999999998</v>
      </c>
      <c r="I119" s="6">
        <v>1</v>
      </c>
      <c r="J119" s="6">
        <v>12941.86</v>
      </c>
      <c r="K119" s="5">
        <f t="shared" si="8"/>
        <v>232.95347999999998</v>
      </c>
      <c r="L119" s="7">
        <v>2.33</v>
      </c>
      <c r="M119" s="7">
        <v>2527</v>
      </c>
      <c r="N119" s="3">
        <v>45630</v>
      </c>
      <c r="O119" s="4" t="str">
        <f t="shared" si="9"/>
        <v>2024-12</v>
      </c>
      <c r="P119" s="4" t="str">
        <f t="shared" si="10"/>
        <v>12</v>
      </c>
      <c r="Q119" s="4" t="str">
        <f t="shared" si="11"/>
        <v>December</v>
      </c>
      <c r="R119" s="30" t="str">
        <f t="shared" si="12"/>
        <v>04</v>
      </c>
      <c r="W119" t="str">
        <f t="shared" si="13"/>
        <v>ok</v>
      </c>
    </row>
    <row r="120" spans="1:23" x14ac:dyDescent="0.3">
      <c r="A120" t="s">
        <v>162</v>
      </c>
      <c r="B120" t="s">
        <v>23</v>
      </c>
      <c r="C120" t="s">
        <v>24</v>
      </c>
      <c r="D120" t="s">
        <v>25</v>
      </c>
      <c r="E120" t="s">
        <v>14</v>
      </c>
      <c r="F120" t="s">
        <v>60</v>
      </c>
      <c r="G120" s="5">
        <v>8397.24</v>
      </c>
      <c r="H120" s="5">
        <f t="shared" si="7"/>
        <v>151.15031999999999</v>
      </c>
      <c r="I120" s="6">
        <v>3</v>
      </c>
      <c r="J120" s="6">
        <v>25191.72</v>
      </c>
      <c r="K120" s="5">
        <f t="shared" si="8"/>
        <v>453.45096000000001</v>
      </c>
      <c r="L120" s="7">
        <v>4.5999999999999996</v>
      </c>
      <c r="M120" s="7">
        <v>3546</v>
      </c>
      <c r="N120" s="3">
        <v>45572</v>
      </c>
      <c r="O120" s="4" t="str">
        <f t="shared" si="9"/>
        <v>2024-10</v>
      </c>
      <c r="P120" s="4" t="str">
        <f t="shared" si="10"/>
        <v>10</v>
      </c>
      <c r="Q120" s="4" t="str">
        <f t="shared" si="11"/>
        <v>October</v>
      </c>
      <c r="R120" s="30" t="str">
        <f t="shared" si="12"/>
        <v>07</v>
      </c>
      <c r="W120" t="str">
        <f t="shared" si="13"/>
        <v>ok</v>
      </c>
    </row>
    <row r="121" spans="1:23" x14ac:dyDescent="0.3">
      <c r="A121" t="s">
        <v>163</v>
      </c>
      <c r="B121" t="s">
        <v>41</v>
      </c>
      <c r="C121" t="s">
        <v>42</v>
      </c>
      <c r="D121" t="s">
        <v>43</v>
      </c>
      <c r="E121" t="s">
        <v>20</v>
      </c>
      <c r="F121" t="s">
        <v>26</v>
      </c>
      <c r="G121" s="5">
        <v>11119.45</v>
      </c>
      <c r="H121" s="5">
        <f t="shared" si="7"/>
        <v>200.15010000000001</v>
      </c>
      <c r="I121" s="6">
        <v>5</v>
      </c>
      <c r="J121" s="6">
        <v>55597.25</v>
      </c>
      <c r="K121" s="5">
        <f t="shared" si="8"/>
        <v>1000.7505000000001</v>
      </c>
      <c r="L121" s="7">
        <v>2.88</v>
      </c>
      <c r="M121" s="7">
        <v>2220</v>
      </c>
      <c r="N121" s="3">
        <v>45431</v>
      </c>
      <c r="O121" s="4" t="str">
        <f t="shared" si="9"/>
        <v>2024-05</v>
      </c>
      <c r="P121" s="4" t="str">
        <f t="shared" si="10"/>
        <v>05</v>
      </c>
      <c r="Q121" s="4" t="str">
        <f t="shared" si="11"/>
        <v>May</v>
      </c>
      <c r="R121" s="30" t="str">
        <f t="shared" si="12"/>
        <v>19</v>
      </c>
      <c r="W121" t="str">
        <f t="shared" si="13"/>
        <v>ok</v>
      </c>
    </row>
    <row r="122" spans="1:23" x14ac:dyDescent="0.3">
      <c r="A122" t="s">
        <v>164</v>
      </c>
      <c r="B122" t="s">
        <v>51</v>
      </c>
      <c r="C122" t="s">
        <v>29</v>
      </c>
      <c r="D122" t="s">
        <v>52</v>
      </c>
      <c r="E122" t="s">
        <v>14</v>
      </c>
      <c r="F122" t="s">
        <v>60</v>
      </c>
      <c r="G122" s="5">
        <v>912.15</v>
      </c>
      <c r="H122" s="5">
        <f t="shared" si="7"/>
        <v>16.418699999999998</v>
      </c>
      <c r="I122" s="6">
        <v>5</v>
      </c>
      <c r="J122" s="6">
        <v>4560.75</v>
      </c>
      <c r="K122" s="5">
        <f t="shared" si="8"/>
        <v>82.093499999999992</v>
      </c>
      <c r="L122" s="7">
        <v>2.42</v>
      </c>
      <c r="M122" s="7">
        <v>3827</v>
      </c>
      <c r="N122" s="3">
        <v>45483</v>
      </c>
      <c r="O122" s="4" t="str">
        <f t="shared" si="9"/>
        <v>2024-07</v>
      </c>
      <c r="P122" s="4" t="str">
        <f t="shared" si="10"/>
        <v>07</v>
      </c>
      <c r="Q122" s="4" t="str">
        <f t="shared" si="11"/>
        <v>July</v>
      </c>
      <c r="R122" s="30" t="str">
        <f t="shared" si="12"/>
        <v>10</v>
      </c>
      <c r="W122" t="str">
        <f t="shared" si="13"/>
        <v>ok</v>
      </c>
    </row>
    <row r="123" spans="1:23" x14ac:dyDescent="0.3">
      <c r="A123" t="s">
        <v>165</v>
      </c>
      <c r="B123" t="s">
        <v>36</v>
      </c>
      <c r="C123" t="s">
        <v>18</v>
      </c>
      <c r="D123" t="s">
        <v>37</v>
      </c>
      <c r="E123" t="s">
        <v>20</v>
      </c>
      <c r="F123" t="s">
        <v>60</v>
      </c>
      <c r="G123" s="5">
        <v>3352.72</v>
      </c>
      <c r="H123" s="5">
        <f t="shared" si="7"/>
        <v>60.348959999999991</v>
      </c>
      <c r="I123" s="6">
        <v>3</v>
      </c>
      <c r="J123" s="6">
        <v>10058.16</v>
      </c>
      <c r="K123" s="5">
        <f t="shared" si="8"/>
        <v>181.04687999999999</v>
      </c>
      <c r="L123" s="7">
        <v>1.47</v>
      </c>
      <c r="M123" s="7">
        <v>698</v>
      </c>
      <c r="N123" s="3">
        <v>45368</v>
      </c>
      <c r="O123" s="4" t="str">
        <f t="shared" si="9"/>
        <v>2024-03</v>
      </c>
      <c r="P123" s="4" t="str">
        <f t="shared" si="10"/>
        <v>03</v>
      </c>
      <c r="Q123" s="4" t="str">
        <f t="shared" si="11"/>
        <v>March</v>
      </c>
      <c r="R123" s="30" t="str">
        <f t="shared" si="12"/>
        <v>17</v>
      </c>
      <c r="W123" t="str">
        <f t="shared" si="13"/>
        <v>ok</v>
      </c>
    </row>
    <row r="124" spans="1:23" x14ac:dyDescent="0.3">
      <c r="A124" t="s">
        <v>166</v>
      </c>
      <c r="B124" t="s">
        <v>28</v>
      </c>
      <c r="C124" t="s">
        <v>29</v>
      </c>
      <c r="D124" t="s">
        <v>30</v>
      </c>
      <c r="E124" t="s">
        <v>14</v>
      </c>
      <c r="F124" t="s">
        <v>15</v>
      </c>
      <c r="G124" s="5">
        <v>9574.2099999999991</v>
      </c>
      <c r="H124" s="5">
        <f t="shared" si="7"/>
        <v>172.33577999999997</v>
      </c>
      <c r="I124" s="6">
        <v>4</v>
      </c>
      <c r="J124" s="6">
        <v>38296.839999999997</v>
      </c>
      <c r="K124" s="5">
        <f t="shared" si="8"/>
        <v>689.34311999999989</v>
      </c>
      <c r="L124" s="7">
        <v>4.99</v>
      </c>
      <c r="M124" s="7">
        <v>1678</v>
      </c>
      <c r="N124" s="3">
        <v>45623</v>
      </c>
      <c r="O124" s="4" t="str">
        <f t="shared" si="9"/>
        <v>2024-11</v>
      </c>
      <c r="P124" s="4" t="str">
        <f t="shared" si="10"/>
        <v>11</v>
      </c>
      <c r="Q124" s="4" t="str">
        <f t="shared" si="11"/>
        <v>November</v>
      </c>
      <c r="R124" s="30" t="str">
        <f t="shared" si="12"/>
        <v>27</v>
      </c>
      <c r="W124" t="str">
        <f t="shared" si="13"/>
        <v>ok</v>
      </c>
    </row>
    <row r="125" spans="1:23" x14ac:dyDescent="0.3">
      <c r="A125" t="s">
        <v>167</v>
      </c>
      <c r="B125" t="s">
        <v>17</v>
      </c>
      <c r="C125" t="s">
        <v>18</v>
      </c>
      <c r="D125" t="s">
        <v>19</v>
      </c>
      <c r="E125" t="s">
        <v>14</v>
      </c>
      <c r="F125" t="s">
        <v>60</v>
      </c>
      <c r="G125" s="5">
        <v>17035.28</v>
      </c>
      <c r="H125" s="5">
        <f t="shared" si="7"/>
        <v>306.63503999999995</v>
      </c>
      <c r="I125" s="6">
        <v>2</v>
      </c>
      <c r="J125" s="6">
        <v>34070.559999999998</v>
      </c>
      <c r="K125" s="5">
        <f t="shared" si="8"/>
        <v>613.27007999999989</v>
      </c>
      <c r="L125" s="7">
        <v>4.6399999999999997</v>
      </c>
      <c r="M125" s="7">
        <v>571</v>
      </c>
      <c r="N125" s="3">
        <v>45511</v>
      </c>
      <c r="O125" s="4" t="str">
        <f t="shared" si="9"/>
        <v>2024-08</v>
      </c>
      <c r="P125" s="4" t="str">
        <f t="shared" si="10"/>
        <v>08</v>
      </c>
      <c r="Q125" s="4" t="str">
        <f t="shared" si="11"/>
        <v>August</v>
      </c>
      <c r="R125" s="30" t="str">
        <f t="shared" si="12"/>
        <v>07</v>
      </c>
      <c r="W125" t="str">
        <f t="shared" si="13"/>
        <v>ok</v>
      </c>
    </row>
    <row r="126" spans="1:23" x14ac:dyDescent="0.3">
      <c r="A126" t="s">
        <v>168</v>
      </c>
      <c r="B126" t="s">
        <v>17</v>
      </c>
      <c r="C126" t="s">
        <v>18</v>
      </c>
      <c r="D126" t="s">
        <v>19</v>
      </c>
      <c r="E126" t="s">
        <v>45</v>
      </c>
      <c r="F126" t="s">
        <v>26</v>
      </c>
      <c r="G126" s="5">
        <v>2582.44</v>
      </c>
      <c r="H126" s="5">
        <f t="shared" si="7"/>
        <v>46.483919999999998</v>
      </c>
      <c r="I126" s="6">
        <v>4</v>
      </c>
      <c r="J126" s="6">
        <v>10329.76</v>
      </c>
      <c r="K126" s="5">
        <f t="shared" si="8"/>
        <v>185.93567999999999</v>
      </c>
      <c r="L126" s="7">
        <v>3.82</v>
      </c>
      <c r="M126" s="7">
        <v>4296</v>
      </c>
      <c r="N126" s="3">
        <v>45543</v>
      </c>
      <c r="O126" s="4" t="str">
        <f t="shared" si="9"/>
        <v>2024-09</v>
      </c>
      <c r="P126" s="4" t="str">
        <f t="shared" si="10"/>
        <v>09</v>
      </c>
      <c r="Q126" s="4" t="str">
        <f t="shared" si="11"/>
        <v>September</v>
      </c>
      <c r="R126" s="30" t="str">
        <f t="shared" si="12"/>
        <v>08</v>
      </c>
      <c r="W126" t="str">
        <f t="shared" si="13"/>
        <v>ok</v>
      </c>
    </row>
    <row r="127" spans="1:23" x14ac:dyDescent="0.3">
      <c r="A127" t="s">
        <v>169</v>
      </c>
      <c r="B127" t="s">
        <v>23</v>
      </c>
      <c r="C127" t="s">
        <v>24</v>
      </c>
      <c r="D127" t="s">
        <v>25</v>
      </c>
      <c r="E127" t="s">
        <v>45</v>
      </c>
      <c r="F127" t="s">
        <v>26</v>
      </c>
      <c r="G127" s="5">
        <v>16774.22</v>
      </c>
      <c r="H127" s="5">
        <f t="shared" si="7"/>
        <v>301.93596000000002</v>
      </c>
      <c r="I127" s="6">
        <v>2</v>
      </c>
      <c r="J127" s="6">
        <v>33548.44</v>
      </c>
      <c r="K127" s="5">
        <f t="shared" si="8"/>
        <v>603.87192000000005</v>
      </c>
      <c r="L127" s="7">
        <v>4.8499999999999996</v>
      </c>
      <c r="M127" s="7">
        <v>766</v>
      </c>
      <c r="N127" s="3">
        <v>45405</v>
      </c>
      <c r="O127" s="4" t="str">
        <f t="shared" si="9"/>
        <v>2024-04</v>
      </c>
      <c r="P127" s="4" t="str">
        <f t="shared" si="10"/>
        <v>04</v>
      </c>
      <c r="Q127" s="4" t="str">
        <f t="shared" si="11"/>
        <v>April</v>
      </c>
      <c r="R127" s="30" t="str">
        <f t="shared" si="12"/>
        <v>23</v>
      </c>
      <c r="W127" t="str">
        <f t="shared" si="13"/>
        <v>ok</v>
      </c>
    </row>
    <row r="128" spans="1:23" x14ac:dyDescent="0.3">
      <c r="A128" t="s">
        <v>170</v>
      </c>
      <c r="B128" t="s">
        <v>63</v>
      </c>
      <c r="C128" t="s">
        <v>18</v>
      </c>
      <c r="D128" t="s">
        <v>64</v>
      </c>
      <c r="E128" t="s">
        <v>20</v>
      </c>
      <c r="F128" t="s">
        <v>15</v>
      </c>
      <c r="G128" s="5">
        <v>1178.25</v>
      </c>
      <c r="H128" s="5">
        <f t="shared" si="7"/>
        <v>21.208499999999997</v>
      </c>
      <c r="I128" s="6">
        <v>2</v>
      </c>
      <c r="J128" s="6">
        <v>2356.5</v>
      </c>
      <c r="K128" s="5">
        <f t="shared" si="8"/>
        <v>42.416999999999994</v>
      </c>
      <c r="L128" s="7">
        <v>2.2400000000000002</v>
      </c>
      <c r="M128" s="7">
        <v>4167</v>
      </c>
      <c r="N128" s="3">
        <v>45572</v>
      </c>
      <c r="O128" s="4" t="str">
        <f t="shared" si="9"/>
        <v>2024-10</v>
      </c>
      <c r="P128" s="4" t="str">
        <f t="shared" si="10"/>
        <v>10</v>
      </c>
      <c r="Q128" s="4" t="str">
        <f t="shared" si="11"/>
        <v>October</v>
      </c>
      <c r="R128" s="30" t="str">
        <f t="shared" si="12"/>
        <v>07</v>
      </c>
      <c r="W128" t="str">
        <f t="shared" si="13"/>
        <v>ok</v>
      </c>
    </row>
    <row r="129" spans="1:23" x14ac:dyDescent="0.3">
      <c r="A129" t="s">
        <v>171</v>
      </c>
      <c r="B129" t="s">
        <v>28</v>
      </c>
      <c r="C129" t="s">
        <v>29</v>
      </c>
      <c r="D129" t="s">
        <v>30</v>
      </c>
      <c r="E129" t="s">
        <v>14</v>
      </c>
      <c r="F129" t="s">
        <v>38</v>
      </c>
      <c r="G129" s="5">
        <v>10953.53</v>
      </c>
      <c r="H129" s="5">
        <f t="shared" si="7"/>
        <v>197.16353999999998</v>
      </c>
      <c r="I129" s="6">
        <v>5</v>
      </c>
      <c r="J129" s="6">
        <v>54767.65</v>
      </c>
      <c r="K129" s="5">
        <f t="shared" si="8"/>
        <v>985.81769999999995</v>
      </c>
      <c r="L129" s="7">
        <v>1.78</v>
      </c>
      <c r="M129" s="7">
        <v>3621</v>
      </c>
      <c r="N129" s="3">
        <v>45495</v>
      </c>
      <c r="O129" s="4" t="str">
        <f t="shared" si="9"/>
        <v>2024-07</v>
      </c>
      <c r="P129" s="4" t="str">
        <f t="shared" si="10"/>
        <v>07</v>
      </c>
      <c r="Q129" s="4" t="str">
        <f t="shared" si="11"/>
        <v>July</v>
      </c>
      <c r="R129" s="30" t="str">
        <f t="shared" si="12"/>
        <v>22</v>
      </c>
      <c r="W129" t="str">
        <f t="shared" si="13"/>
        <v>ok</v>
      </c>
    </row>
    <row r="130" spans="1:23" x14ac:dyDescent="0.3">
      <c r="A130" t="s">
        <v>172</v>
      </c>
      <c r="B130" t="s">
        <v>47</v>
      </c>
      <c r="C130" t="s">
        <v>12</v>
      </c>
      <c r="D130" t="s">
        <v>48</v>
      </c>
      <c r="E130" t="s">
        <v>14</v>
      </c>
      <c r="F130" t="s">
        <v>21</v>
      </c>
      <c r="G130" s="5">
        <v>9516.2099999999991</v>
      </c>
      <c r="H130" s="5">
        <f t="shared" si="7"/>
        <v>171.29177999999996</v>
      </c>
      <c r="I130" s="6">
        <v>2</v>
      </c>
      <c r="J130" s="6">
        <v>19032.419999999998</v>
      </c>
      <c r="K130" s="5">
        <f t="shared" si="8"/>
        <v>342.58355999999992</v>
      </c>
      <c r="L130" s="7">
        <v>3.89</v>
      </c>
      <c r="M130" s="7">
        <v>229</v>
      </c>
      <c r="N130" s="3">
        <v>45352</v>
      </c>
      <c r="O130" s="4" t="str">
        <f t="shared" si="9"/>
        <v>2024-03</v>
      </c>
      <c r="P130" s="4" t="str">
        <f t="shared" si="10"/>
        <v>03</v>
      </c>
      <c r="Q130" s="4" t="str">
        <f t="shared" si="11"/>
        <v>March</v>
      </c>
      <c r="R130" s="30" t="str">
        <f t="shared" si="12"/>
        <v>01</v>
      </c>
      <c r="W130" t="str">
        <f t="shared" si="13"/>
        <v>ok</v>
      </c>
    </row>
    <row r="131" spans="1:23" x14ac:dyDescent="0.3">
      <c r="A131" t="s">
        <v>173</v>
      </c>
      <c r="B131" t="s">
        <v>47</v>
      </c>
      <c r="C131" t="s">
        <v>12</v>
      </c>
      <c r="D131" t="s">
        <v>48</v>
      </c>
      <c r="E131" t="s">
        <v>14</v>
      </c>
      <c r="F131" t="s">
        <v>26</v>
      </c>
      <c r="G131" s="5">
        <v>10082.76</v>
      </c>
      <c r="H131" s="5">
        <f t="shared" ref="H131:H194" si="14">G131*0.018</f>
        <v>181.48967999999999</v>
      </c>
      <c r="I131" s="6">
        <v>4</v>
      </c>
      <c r="J131" s="6">
        <v>40331.040000000001</v>
      </c>
      <c r="K131" s="5">
        <f t="shared" ref="K131:K194" si="15">H131*I131</f>
        <v>725.95871999999997</v>
      </c>
      <c r="L131" s="7">
        <v>3.53</v>
      </c>
      <c r="M131" s="7">
        <v>3577</v>
      </c>
      <c r="N131" s="3">
        <v>45325</v>
      </c>
      <c r="O131" s="4" t="str">
        <f t="shared" ref="O131:O194" si="16">TEXT(N131,"yyyy-mm")</f>
        <v>2024-02</v>
      </c>
      <c r="P131" s="4" t="str">
        <f t="shared" ref="P131:P194" si="17">TEXT(N131,"mm")</f>
        <v>02</v>
      </c>
      <c r="Q131" s="4" t="str">
        <f t="shared" ref="Q131:Q194" si="18">TEXT(DATE(2024,P131,1),"mmmm")</f>
        <v>February</v>
      </c>
      <c r="R131" s="30" t="str">
        <f t="shared" ref="R131:R194" si="19">TEXT(N131,"dd")</f>
        <v>03</v>
      </c>
      <c r="W131" t="str">
        <f t="shared" ref="W131:W194" si="20">IF(G131*I131=J131,"ok","False")</f>
        <v>ok</v>
      </c>
    </row>
    <row r="132" spans="1:23" x14ac:dyDescent="0.3">
      <c r="A132" t="s">
        <v>174</v>
      </c>
      <c r="B132" t="s">
        <v>51</v>
      </c>
      <c r="C132" t="s">
        <v>29</v>
      </c>
      <c r="D132" t="s">
        <v>52</v>
      </c>
      <c r="E132" t="s">
        <v>14</v>
      </c>
      <c r="F132" t="s">
        <v>38</v>
      </c>
      <c r="G132" s="5">
        <v>15389.49</v>
      </c>
      <c r="H132" s="5">
        <f t="shared" si="14"/>
        <v>277.01081999999997</v>
      </c>
      <c r="I132" s="6">
        <v>4</v>
      </c>
      <c r="J132" s="6">
        <v>61557.96</v>
      </c>
      <c r="K132" s="5">
        <f t="shared" si="15"/>
        <v>1108.0432799999999</v>
      </c>
      <c r="L132" s="7">
        <v>4.71</v>
      </c>
      <c r="M132" s="7">
        <v>225</v>
      </c>
      <c r="N132" s="3">
        <v>45314</v>
      </c>
      <c r="O132" s="4" t="str">
        <f t="shared" si="16"/>
        <v>2024-01</v>
      </c>
      <c r="P132" s="4" t="str">
        <f t="shared" si="17"/>
        <v>01</v>
      </c>
      <c r="Q132" s="4" t="str">
        <f t="shared" si="18"/>
        <v>January</v>
      </c>
      <c r="R132" s="30" t="str">
        <f t="shared" si="19"/>
        <v>23</v>
      </c>
      <c r="W132" t="str">
        <f t="shared" si="20"/>
        <v>ok</v>
      </c>
    </row>
    <row r="133" spans="1:23" x14ac:dyDescent="0.3">
      <c r="A133" t="s">
        <v>175</v>
      </c>
      <c r="B133" t="s">
        <v>28</v>
      </c>
      <c r="C133" t="s">
        <v>29</v>
      </c>
      <c r="D133" t="s">
        <v>30</v>
      </c>
      <c r="E133" t="s">
        <v>14</v>
      </c>
      <c r="F133" t="s">
        <v>60</v>
      </c>
      <c r="G133" s="5">
        <v>15054.63</v>
      </c>
      <c r="H133" s="5">
        <f t="shared" si="14"/>
        <v>270.98333999999994</v>
      </c>
      <c r="I133" s="6">
        <v>1</v>
      </c>
      <c r="J133" s="6">
        <v>15054.63</v>
      </c>
      <c r="K133" s="5">
        <f t="shared" si="15"/>
        <v>270.98333999999994</v>
      </c>
      <c r="L133" s="7">
        <v>2.29</v>
      </c>
      <c r="M133" s="7">
        <v>212</v>
      </c>
      <c r="N133" s="3">
        <v>45583</v>
      </c>
      <c r="O133" s="4" t="str">
        <f t="shared" si="16"/>
        <v>2024-10</v>
      </c>
      <c r="P133" s="4" t="str">
        <f t="shared" si="17"/>
        <v>10</v>
      </c>
      <c r="Q133" s="4" t="str">
        <f t="shared" si="18"/>
        <v>October</v>
      </c>
      <c r="R133" s="30" t="str">
        <f t="shared" si="19"/>
        <v>18</v>
      </c>
      <c r="W133" t="str">
        <f t="shared" si="20"/>
        <v>ok</v>
      </c>
    </row>
    <row r="134" spans="1:23" x14ac:dyDescent="0.3">
      <c r="A134" t="s">
        <v>176</v>
      </c>
      <c r="B134" t="s">
        <v>63</v>
      </c>
      <c r="C134" t="s">
        <v>18</v>
      </c>
      <c r="D134" t="s">
        <v>64</v>
      </c>
      <c r="E134" t="s">
        <v>14</v>
      </c>
      <c r="F134" t="s">
        <v>21</v>
      </c>
      <c r="G134" s="5">
        <v>17344.22</v>
      </c>
      <c r="H134" s="5">
        <f t="shared" si="14"/>
        <v>312.19596000000001</v>
      </c>
      <c r="I134" s="6">
        <v>2</v>
      </c>
      <c r="J134" s="6">
        <v>34688.44</v>
      </c>
      <c r="K134" s="5">
        <f t="shared" si="15"/>
        <v>624.39192000000003</v>
      </c>
      <c r="L134" s="7">
        <v>4.5</v>
      </c>
      <c r="M134" s="7">
        <v>4390</v>
      </c>
      <c r="N134" s="3">
        <v>45402</v>
      </c>
      <c r="O134" s="4" t="str">
        <f t="shared" si="16"/>
        <v>2024-04</v>
      </c>
      <c r="P134" s="4" t="str">
        <f t="shared" si="17"/>
        <v>04</v>
      </c>
      <c r="Q134" s="4" t="str">
        <f t="shared" si="18"/>
        <v>April</v>
      </c>
      <c r="R134" s="30" t="str">
        <f t="shared" si="19"/>
        <v>20</v>
      </c>
      <c r="W134" t="str">
        <f t="shared" si="20"/>
        <v>ok</v>
      </c>
    </row>
    <row r="135" spans="1:23" x14ac:dyDescent="0.3">
      <c r="A135" t="s">
        <v>177</v>
      </c>
      <c r="B135" t="s">
        <v>63</v>
      </c>
      <c r="C135" t="s">
        <v>18</v>
      </c>
      <c r="D135" t="s">
        <v>64</v>
      </c>
      <c r="E135" t="s">
        <v>14</v>
      </c>
      <c r="F135" t="s">
        <v>21</v>
      </c>
      <c r="G135" s="5">
        <v>3563.05</v>
      </c>
      <c r="H135" s="5">
        <f t="shared" si="14"/>
        <v>64.134900000000002</v>
      </c>
      <c r="I135" s="6">
        <v>2</v>
      </c>
      <c r="J135" s="6">
        <v>7126.1</v>
      </c>
      <c r="K135" s="5">
        <f t="shared" si="15"/>
        <v>128.2698</v>
      </c>
      <c r="L135" s="7">
        <v>4.6399999999999997</v>
      </c>
      <c r="M135" s="7">
        <v>2442</v>
      </c>
      <c r="N135" s="3">
        <v>45297</v>
      </c>
      <c r="O135" s="4" t="str">
        <f t="shared" si="16"/>
        <v>2024-01</v>
      </c>
      <c r="P135" s="4" t="str">
        <f t="shared" si="17"/>
        <v>01</v>
      </c>
      <c r="Q135" s="4" t="str">
        <f t="shared" si="18"/>
        <v>January</v>
      </c>
      <c r="R135" s="30" t="str">
        <f t="shared" si="19"/>
        <v>06</v>
      </c>
      <c r="W135" t="str">
        <f t="shared" si="20"/>
        <v>ok</v>
      </c>
    </row>
    <row r="136" spans="1:23" x14ac:dyDescent="0.3">
      <c r="A136" t="s">
        <v>178</v>
      </c>
      <c r="B136" t="s">
        <v>63</v>
      </c>
      <c r="C136" t="s">
        <v>18</v>
      </c>
      <c r="D136" t="s">
        <v>64</v>
      </c>
      <c r="E136" t="s">
        <v>20</v>
      </c>
      <c r="F136" t="s">
        <v>31</v>
      </c>
      <c r="G136" s="5">
        <v>17832.84</v>
      </c>
      <c r="H136" s="5">
        <f t="shared" si="14"/>
        <v>320.99111999999997</v>
      </c>
      <c r="I136" s="6">
        <v>5</v>
      </c>
      <c r="J136" s="6">
        <v>89164.2</v>
      </c>
      <c r="K136" s="5">
        <f t="shared" si="15"/>
        <v>1604.9555999999998</v>
      </c>
      <c r="L136" s="7">
        <v>3.86</v>
      </c>
      <c r="M136" s="7">
        <v>596</v>
      </c>
      <c r="N136" s="3">
        <v>45638</v>
      </c>
      <c r="O136" s="4" t="str">
        <f t="shared" si="16"/>
        <v>2024-12</v>
      </c>
      <c r="P136" s="4" t="str">
        <f t="shared" si="17"/>
        <v>12</v>
      </c>
      <c r="Q136" s="4" t="str">
        <f t="shared" si="18"/>
        <v>December</v>
      </c>
      <c r="R136" s="30" t="str">
        <f t="shared" si="19"/>
        <v>12</v>
      </c>
      <c r="W136" t="str">
        <f t="shared" si="20"/>
        <v>ok</v>
      </c>
    </row>
    <row r="137" spans="1:23" x14ac:dyDescent="0.3">
      <c r="A137" t="s">
        <v>179</v>
      </c>
      <c r="B137" t="s">
        <v>28</v>
      </c>
      <c r="C137" t="s">
        <v>29</v>
      </c>
      <c r="D137" t="s">
        <v>30</v>
      </c>
      <c r="E137" t="s">
        <v>45</v>
      </c>
      <c r="F137" t="s">
        <v>38</v>
      </c>
      <c r="G137" s="5">
        <v>18294.37</v>
      </c>
      <c r="H137" s="5">
        <f t="shared" si="14"/>
        <v>329.29865999999998</v>
      </c>
      <c r="I137" s="6">
        <v>3</v>
      </c>
      <c r="J137" s="6">
        <v>54883.11</v>
      </c>
      <c r="K137" s="5">
        <f t="shared" si="15"/>
        <v>987.89598000000001</v>
      </c>
      <c r="L137" s="7">
        <v>4.54</v>
      </c>
      <c r="M137" s="7">
        <v>4734</v>
      </c>
      <c r="N137" s="3">
        <v>45401</v>
      </c>
      <c r="O137" s="4" t="str">
        <f t="shared" si="16"/>
        <v>2024-04</v>
      </c>
      <c r="P137" s="4" t="str">
        <f t="shared" si="17"/>
        <v>04</v>
      </c>
      <c r="Q137" s="4" t="str">
        <f t="shared" si="18"/>
        <v>April</v>
      </c>
      <c r="R137" s="30" t="str">
        <f t="shared" si="19"/>
        <v>19</v>
      </c>
      <c r="W137" t="str">
        <f t="shared" si="20"/>
        <v>ok</v>
      </c>
    </row>
    <row r="138" spans="1:23" x14ac:dyDescent="0.3">
      <c r="A138" t="s">
        <v>180</v>
      </c>
      <c r="B138" t="s">
        <v>28</v>
      </c>
      <c r="C138" t="s">
        <v>29</v>
      </c>
      <c r="D138" t="s">
        <v>30</v>
      </c>
      <c r="E138" t="s">
        <v>20</v>
      </c>
      <c r="F138" t="s">
        <v>38</v>
      </c>
      <c r="G138" s="5">
        <v>13555.2</v>
      </c>
      <c r="H138" s="5">
        <f t="shared" si="14"/>
        <v>243.99359999999999</v>
      </c>
      <c r="I138" s="6">
        <v>1</v>
      </c>
      <c r="J138" s="6">
        <v>13555.2</v>
      </c>
      <c r="K138" s="5">
        <f t="shared" si="15"/>
        <v>243.99359999999999</v>
      </c>
      <c r="L138" s="7">
        <v>4.33</v>
      </c>
      <c r="M138" s="7">
        <v>4809</v>
      </c>
      <c r="N138" s="3">
        <v>45474</v>
      </c>
      <c r="O138" s="4" t="str">
        <f t="shared" si="16"/>
        <v>2024-07</v>
      </c>
      <c r="P138" s="4" t="str">
        <f t="shared" si="17"/>
        <v>07</v>
      </c>
      <c r="Q138" s="4" t="str">
        <f t="shared" si="18"/>
        <v>July</v>
      </c>
      <c r="R138" s="30" t="str">
        <f t="shared" si="19"/>
        <v>01</v>
      </c>
      <c r="W138" t="str">
        <f t="shared" si="20"/>
        <v>ok</v>
      </c>
    </row>
    <row r="139" spans="1:23" x14ac:dyDescent="0.3">
      <c r="A139" t="s">
        <v>181</v>
      </c>
      <c r="B139" t="s">
        <v>11</v>
      </c>
      <c r="C139" t="s">
        <v>12</v>
      </c>
      <c r="D139" t="s">
        <v>13</v>
      </c>
      <c r="E139" t="s">
        <v>20</v>
      </c>
      <c r="F139" t="s">
        <v>31</v>
      </c>
      <c r="G139" s="5">
        <v>10513.34</v>
      </c>
      <c r="H139" s="5">
        <f t="shared" si="14"/>
        <v>189.24011999999999</v>
      </c>
      <c r="I139" s="6">
        <v>3</v>
      </c>
      <c r="J139" s="6">
        <v>31540.02</v>
      </c>
      <c r="K139" s="5">
        <f t="shared" si="15"/>
        <v>567.72036000000003</v>
      </c>
      <c r="L139" s="7">
        <v>3.89</v>
      </c>
      <c r="M139" s="7">
        <v>3265</v>
      </c>
      <c r="N139" s="3">
        <v>45442</v>
      </c>
      <c r="O139" s="4" t="str">
        <f t="shared" si="16"/>
        <v>2024-05</v>
      </c>
      <c r="P139" s="4" t="str">
        <f t="shared" si="17"/>
        <v>05</v>
      </c>
      <c r="Q139" s="4" t="str">
        <f t="shared" si="18"/>
        <v>May</v>
      </c>
      <c r="R139" s="30" t="str">
        <f t="shared" si="19"/>
        <v>30</v>
      </c>
      <c r="W139" t="str">
        <f t="shared" si="20"/>
        <v>ok</v>
      </c>
    </row>
    <row r="140" spans="1:23" x14ac:dyDescent="0.3">
      <c r="A140" t="s">
        <v>182</v>
      </c>
      <c r="B140" t="s">
        <v>23</v>
      </c>
      <c r="C140" t="s">
        <v>24</v>
      </c>
      <c r="D140" t="s">
        <v>25</v>
      </c>
      <c r="E140" t="s">
        <v>20</v>
      </c>
      <c r="F140" t="s">
        <v>60</v>
      </c>
      <c r="G140" s="5">
        <v>16569.599999999999</v>
      </c>
      <c r="H140" s="5">
        <f t="shared" si="14"/>
        <v>298.25279999999998</v>
      </c>
      <c r="I140" s="6">
        <v>4</v>
      </c>
      <c r="J140" s="6">
        <v>66278.399999999994</v>
      </c>
      <c r="K140" s="5">
        <f t="shared" si="15"/>
        <v>1193.0111999999999</v>
      </c>
      <c r="L140" s="7">
        <v>3.71</v>
      </c>
      <c r="M140" s="7">
        <v>1008</v>
      </c>
      <c r="N140" s="3">
        <v>45403</v>
      </c>
      <c r="O140" s="4" t="str">
        <f t="shared" si="16"/>
        <v>2024-04</v>
      </c>
      <c r="P140" s="4" t="str">
        <f t="shared" si="17"/>
        <v>04</v>
      </c>
      <c r="Q140" s="4" t="str">
        <f t="shared" si="18"/>
        <v>April</v>
      </c>
      <c r="R140" s="30" t="str">
        <f t="shared" si="19"/>
        <v>21</v>
      </c>
      <c r="W140" t="str">
        <f t="shared" si="20"/>
        <v>ok</v>
      </c>
    </row>
    <row r="141" spans="1:23" x14ac:dyDescent="0.3">
      <c r="A141" t="s">
        <v>183</v>
      </c>
      <c r="B141" t="s">
        <v>33</v>
      </c>
      <c r="C141" t="s">
        <v>12</v>
      </c>
      <c r="D141" t="s">
        <v>34</v>
      </c>
      <c r="E141" t="s">
        <v>20</v>
      </c>
      <c r="F141" t="s">
        <v>60</v>
      </c>
      <c r="G141" s="5">
        <v>4358.05</v>
      </c>
      <c r="H141" s="5">
        <f t="shared" si="14"/>
        <v>78.444900000000004</v>
      </c>
      <c r="I141" s="6">
        <v>5</v>
      </c>
      <c r="J141" s="6">
        <v>21790.25</v>
      </c>
      <c r="K141" s="5">
        <f t="shared" si="15"/>
        <v>392.22450000000003</v>
      </c>
      <c r="L141" s="7">
        <v>1.38</v>
      </c>
      <c r="M141" s="7">
        <v>1933</v>
      </c>
      <c r="N141" s="3">
        <v>45480</v>
      </c>
      <c r="O141" s="4" t="str">
        <f t="shared" si="16"/>
        <v>2024-07</v>
      </c>
      <c r="P141" s="4" t="str">
        <f t="shared" si="17"/>
        <v>07</v>
      </c>
      <c r="Q141" s="4" t="str">
        <f t="shared" si="18"/>
        <v>July</v>
      </c>
      <c r="R141" s="30" t="str">
        <f t="shared" si="19"/>
        <v>07</v>
      </c>
      <c r="W141" t="str">
        <f t="shared" si="20"/>
        <v>ok</v>
      </c>
    </row>
    <row r="142" spans="1:23" x14ac:dyDescent="0.3">
      <c r="A142" t="s">
        <v>184</v>
      </c>
      <c r="B142" t="s">
        <v>47</v>
      </c>
      <c r="C142" t="s">
        <v>12</v>
      </c>
      <c r="D142" t="s">
        <v>48</v>
      </c>
      <c r="E142" t="s">
        <v>20</v>
      </c>
      <c r="F142" t="s">
        <v>21</v>
      </c>
      <c r="G142" s="5">
        <v>10373.700000000001</v>
      </c>
      <c r="H142" s="5">
        <f t="shared" si="14"/>
        <v>186.72659999999999</v>
      </c>
      <c r="I142" s="6">
        <v>4</v>
      </c>
      <c r="J142" s="6">
        <v>41494.800000000003</v>
      </c>
      <c r="K142" s="5">
        <f t="shared" si="15"/>
        <v>746.90639999999996</v>
      </c>
      <c r="L142" s="7">
        <v>4.74</v>
      </c>
      <c r="M142" s="7">
        <v>1044</v>
      </c>
      <c r="N142" s="3">
        <v>45481</v>
      </c>
      <c r="O142" s="4" t="str">
        <f t="shared" si="16"/>
        <v>2024-07</v>
      </c>
      <c r="P142" s="4" t="str">
        <f t="shared" si="17"/>
        <v>07</v>
      </c>
      <c r="Q142" s="4" t="str">
        <f t="shared" si="18"/>
        <v>July</v>
      </c>
      <c r="R142" s="30" t="str">
        <f t="shared" si="19"/>
        <v>08</v>
      </c>
      <c r="W142" t="str">
        <f t="shared" si="20"/>
        <v>ok</v>
      </c>
    </row>
    <row r="143" spans="1:23" x14ac:dyDescent="0.3">
      <c r="A143" t="s">
        <v>185</v>
      </c>
      <c r="B143" t="s">
        <v>23</v>
      </c>
      <c r="C143" t="s">
        <v>24</v>
      </c>
      <c r="D143" t="s">
        <v>25</v>
      </c>
      <c r="E143" t="s">
        <v>14</v>
      </c>
      <c r="F143" t="s">
        <v>21</v>
      </c>
      <c r="G143" s="5">
        <v>425.23</v>
      </c>
      <c r="H143" s="5">
        <f t="shared" si="14"/>
        <v>7.6541399999999999</v>
      </c>
      <c r="I143" s="6">
        <v>5</v>
      </c>
      <c r="J143" s="6">
        <v>2126.15</v>
      </c>
      <c r="K143" s="5">
        <f t="shared" si="15"/>
        <v>38.270699999999998</v>
      </c>
      <c r="L143" s="7">
        <v>3.1</v>
      </c>
      <c r="M143" s="7">
        <v>2441</v>
      </c>
      <c r="N143" s="3">
        <v>45524</v>
      </c>
      <c r="O143" s="4" t="str">
        <f t="shared" si="16"/>
        <v>2024-08</v>
      </c>
      <c r="P143" s="4" t="str">
        <f t="shared" si="17"/>
        <v>08</v>
      </c>
      <c r="Q143" s="4" t="str">
        <f t="shared" si="18"/>
        <v>August</v>
      </c>
      <c r="R143" s="30" t="str">
        <f t="shared" si="19"/>
        <v>20</v>
      </c>
      <c r="W143" t="str">
        <f t="shared" si="20"/>
        <v>ok</v>
      </c>
    </row>
    <row r="144" spans="1:23" x14ac:dyDescent="0.3">
      <c r="A144" t="s">
        <v>186</v>
      </c>
      <c r="B144" t="s">
        <v>23</v>
      </c>
      <c r="C144" t="s">
        <v>24</v>
      </c>
      <c r="D144" t="s">
        <v>25</v>
      </c>
      <c r="E144" t="s">
        <v>14</v>
      </c>
      <c r="F144" t="s">
        <v>31</v>
      </c>
      <c r="G144" s="5">
        <v>8713.4599999999991</v>
      </c>
      <c r="H144" s="5">
        <f t="shared" si="14"/>
        <v>156.84227999999996</v>
      </c>
      <c r="I144" s="6">
        <v>2</v>
      </c>
      <c r="J144" s="6">
        <v>17426.919999999998</v>
      </c>
      <c r="K144" s="5">
        <f t="shared" si="15"/>
        <v>313.68455999999992</v>
      </c>
      <c r="L144" s="7">
        <v>1.2</v>
      </c>
      <c r="M144" s="7">
        <v>209</v>
      </c>
      <c r="N144" s="3">
        <v>45359</v>
      </c>
      <c r="O144" s="4" t="str">
        <f t="shared" si="16"/>
        <v>2024-03</v>
      </c>
      <c r="P144" s="4" t="str">
        <f t="shared" si="17"/>
        <v>03</v>
      </c>
      <c r="Q144" s="4" t="str">
        <f t="shared" si="18"/>
        <v>March</v>
      </c>
      <c r="R144" s="30" t="str">
        <f t="shared" si="19"/>
        <v>08</v>
      </c>
      <c r="W144" t="str">
        <f t="shared" si="20"/>
        <v>ok</v>
      </c>
    </row>
    <row r="145" spans="1:23" x14ac:dyDescent="0.3">
      <c r="A145" t="s">
        <v>187</v>
      </c>
      <c r="B145" t="s">
        <v>47</v>
      </c>
      <c r="C145" t="s">
        <v>12</v>
      </c>
      <c r="D145" t="s">
        <v>48</v>
      </c>
      <c r="E145" t="s">
        <v>20</v>
      </c>
      <c r="F145" t="s">
        <v>21</v>
      </c>
      <c r="G145" s="5">
        <v>3092.83</v>
      </c>
      <c r="H145" s="5">
        <f t="shared" si="14"/>
        <v>55.670939999999995</v>
      </c>
      <c r="I145" s="6">
        <v>4</v>
      </c>
      <c r="J145" s="6">
        <v>12371.32</v>
      </c>
      <c r="K145" s="5">
        <f t="shared" si="15"/>
        <v>222.68375999999998</v>
      </c>
      <c r="L145" s="7">
        <v>4.71</v>
      </c>
      <c r="M145" s="7">
        <v>3811</v>
      </c>
      <c r="N145" s="3">
        <v>45422</v>
      </c>
      <c r="O145" s="4" t="str">
        <f t="shared" si="16"/>
        <v>2024-05</v>
      </c>
      <c r="P145" s="4" t="str">
        <f t="shared" si="17"/>
        <v>05</v>
      </c>
      <c r="Q145" s="4" t="str">
        <f t="shared" si="18"/>
        <v>May</v>
      </c>
      <c r="R145" s="30" t="str">
        <f t="shared" si="19"/>
        <v>10</v>
      </c>
      <c r="W145" t="str">
        <f t="shared" si="20"/>
        <v>ok</v>
      </c>
    </row>
    <row r="146" spans="1:23" x14ac:dyDescent="0.3">
      <c r="A146" t="s">
        <v>188</v>
      </c>
      <c r="B146" t="s">
        <v>23</v>
      </c>
      <c r="C146" t="s">
        <v>24</v>
      </c>
      <c r="D146" t="s">
        <v>25</v>
      </c>
      <c r="E146" t="s">
        <v>20</v>
      </c>
      <c r="F146" t="s">
        <v>26</v>
      </c>
      <c r="G146" s="5">
        <v>15434.38</v>
      </c>
      <c r="H146" s="5">
        <f t="shared" si="14"/>
        <v>277.81883999999997</v>
      </c>
      <c r="I146" s="6">
        <v>4</v>
      </c>
      <c r="J146" s="6">
        <v>61737.52</v>
      </c>
      <c r="K146" s="5">
        <f t="shared" si="15"/>
        <v>1111.2753599999999</v>
      </c>
      <c r="L146" s="7">
        <v>4.47</v>
      </c>
      <c r="M146" s="7">
        <v>4246</v>
      </c>
      <c r="N146" s="3">
        <v>45492</v>
      </c>
      <c r="O146" s="4" t="str">
        <f t="shared" si="16"/>
        <v>2024-07</v>
      </c>
      <c r="P146" s="4" t="str">
        <f t="shared" si="17"/>
        <v>07</v>
      </c>
      <c r="Q146" s="4" t="str">
        <f t="shared" si="18"/>
        <v>July</v>
      </c>
      <c r="R146" s="30" t="str">
        <f t="shared" si="19"/>
        <v>19</v>
      </c>
      <c r="W146" t="str">
        <f t="shared" si="20"/>
        <v>ok</v>
      </c>
    </row>
    <row r="147" spans="1:23" x14ac:dyDescent="0.3">
      <c r="A147" t="s">
        <v>189</v>
      </c>
      <c r="B147" t="s">
        <v>51</v>
      </c>
      <c r="C147" t="s">
        <v>29</v>
      </c>
      <c r="D147" t="s">
        <v>52</v>
      </c>
      <c r="E147" t="s">
        <v>45</v>
      </c>
      <c r="F147" t="s">
        <v>60</v>
      </c>
      <c r="G147" s="5">
        <v>6983.31</v>
      </c>
      <c r="H147" s="5">
        <f t="shared" si="14"/>
        <v>125.69958</v>
      </c>
      <c r="I147" s="6">
        <v>3</v>
      </c>
      <c r="J147" s="6">
        <v>20949.93</v>
      </c>
      <c r="K147" s="5">
        <f t="shared" si="15"/>
        <v>377.09874000000002</v>
      </c>
      <c r="L147" s="7">
        <v>1.23</v>
      </c>
      <c r="M147" s="7">
        <v>1500</v>
      </c>
      <c r="N147" s="3">
        <v>45395</v>
      </c>
      <c r="O147" s="4" t="str">
        <f t="shared" si="16"/>
        <v>2024-04</v>
      </c>
      <c r="P147" s="4" t="str">
        <f t="shared" si="17"/>
        <v>04</v>
      </c>
      <c r="Q147" s="4" t="str">
        <f t="shared" si="18"/>
        <v>April</v>
      </c>
      <c r="R147" s="30" t="str">
        <f t="shared" si="19"/>
        <v>13</v>
      </c>
      <c r="W147" t="str">
        <f t="shared" si="20"/>
        <v>ok</v>
      </c>
    </row>
    <row r="148" spans="1:23" x14ac:dyDescent="0.3">
      <c r="A148" t="s">
        <v>190</v>
      </c>
      <c r="B148" t="s">
        <v>36</v>
      </c>
      <c r="C148" t="s">
        <v>18</v>
      </c>
      <c r="D148" t="s">
        <v>37</v>
      </c>
      <c r="E148" t="s">
        <v>20</v>
      </c>
      <c r="F148" t="s">
        <v>60</v>
      </c>
      <c r="G148" s="5">
        <v>3964.13</v>
      </c>
      <c r="H148" s="5">
        <f t="shared" si="14"/>
        <v>71.354339999999993</v>
      </c>
      <c r="I148" s="6">
        <v>5</v>
      </c>
      <c r="J148" s="6">
        <v>19820.650000000001</v>
      </c>
      <c r="K148" s="5">
        <f t="shared" si="15"/>
        <v>356.77169999999995</v>
      </c>
      <c r="L148" s="7">
        <v>2.95</v>
      </c>
      <c r="M148" s="7">
        <v>758</v>
      </c>
      <c r="N148" s="3">
        <v>45402</v>
      </c>
      <c r="O148" s="4" t="str">
        <f t="shared" si="16"/>
        <v>2024-04</v>
      </c>
      <c r="P148" s="4" t="str">
        <f t="shared" si="17"/>
        <v>04</v>
      </c>
      <c r="Q148" s="4" t="str">
        <f t="shared" si="18"/>
        <v>April</v>
      </c>
      <c r="R148" s="30" t="str">
        <f t="shared" si="19"/>
        <v>20</v>
      </c>
      <c r="W148" t="str">
        <f t="shared" si="20"/>
        <v>ok</v>
      </c>
    </row>
    <row r="149" spans="1:23" x14ac:dyDescent="0.3">
      <c r="A149" t="s">
        <v>191</v>
      </c>
      <c r="B149" t="s">
        <v>23</v>
      </c>
      <c r="C149" t="s">
        <v>24</v>
      </c>
      <c r="D149" t="s">
        <v>25</v>
      </c>
      <c r="E149" t="s">
        <v>14</v>
      </c>
      <c r="F149" t="s">
        <v>31</v>
      </c>
      <c r="G149" s="5">
        <v>5830.08</v>
      </c>
      <c r="H149" s="5">
        <f t="shared" si="14"/>
        <v>104.94143999999999</v>
      </c>
      <c r="I149" s="6">
        <v>3</v>
      </c>
      <c r="J149" s="6">
        <v>17490.240000000002</v>
      </c>
      <c r="K149" s="5">
        <f t="shared" si="15"/>
        <v>314.82431999999994</v>
      </c>
      <c r="L149" s="7">
        <v>2.25</v>
      </c>
      <c r="M149" s="7">
        <v>31</v>
      </c>
      <c r="N149" s="3">
        <v>45399</v>
      </c>
      <c r="O149" s="4" t="str">
        <f t="shared" si="16"/>
        <v>2024-04</v>
      </c>
      <c r="P149" s="4" t="str">
        <f t="shared" si="17"/>
        <v>04</v>
      </c>
      <c r="Q149" s="4" t="str">
        <f t="shared" si="18"/>
        <v>April</v>
      </c>
      <c r="R149" s="30" t="str">
        <f t="shared" si="19"/>
        <v>17</v>
      </c>
      <c r="W149" t="str">
        <f t="shared" si="20"/>
        <v>ok</v>
      </c>
    </row>
    <row r="150" spans="1:23" x14ac:dyDescent="0.3">
      <c r="A150" t="s">
        <v>192</v>
      </c>
      <c r="B150" t="s">
        <v>47</v>
      </c>
      <c r="C150" t="s">
        <v>12</v>
      </c>
      <c r="D150" t="s">
        <v>48</v>
      </c>
      <c r="E150" t="s">
        <v>14</v>
      </c>
      <c r="F150" t="s">
        <v>15</v>
      </c>
      <c r="G150" s="5">
        <v>15019.37</v>
      </c>
      <c r="H150" s="5">
        <f t="shared" si="14"/>
        <v>270.34866</v>
      </c>
      <c r="I150" s="6">
        <v>1</v>
      </c>
      <c r="J150" s="6">
        <v>15019.37</v>
      </c>
      <c r="K150" s="5">
        <f t="shared" si="15"/>
        <v>270.34866</v>
      </c>
      <c r="L150" s="7">
        <v>4.7</v>
      </c>
      <c r="M150" s="7">
        <v>757</v>
      </c>
      <c r="N150" s="3">
        <v>45526</v>
      </c>
      <c r="O150" s="4" t="str">
        <f t="shared" si="16"/>
        <v>2024-08</v>
      </c>
      <c r="P150" s="4" t="str">
        <f t="shared" si="17"/>
        <v>08</v>
      </c>
      <c r="Q150" s="4" t="str">
        <f t="shared" si="18"/>
        <v>August</v>
      </c>
      <c r="R150" s="30" t="str">
        <f t="shared" si="19"/>
        <v>22</v>
      </c>
      <c r="W150" t="str">
        <f t="shared" si="20"/>
        <v>ok</v>
      </c>
    </row>
    <row r="151" spans="1:23" x14ac:dyDescent="0.3">
      <c r="A151" t="s">
        <v>193</v>
      </c>
      <c r="B151" t="s">
        <v>11</v>
      </c>
      <c r="C151" t="s">
        <v>12</v>
      </c>
      <c r="D151" t="s">
        <v>13</v>
      </c>
      <c r="E151" t="s">
        <v>14</v>
      </c>
      <c r="F151" t="s">
        <v>60</v>
      </c>
      <c r="G151" s="5">
        <v>1128.05</v>
      </c>
      <c r="H151" s="5">
        <f t="shared" si="14"/>
        <v>20.304899999999996</v>
      </c>
      <c r="I151" s="6">
        <v>1</v>
      </c>
      <c r="J151" s="6">
        <v>1128.05</v>
      </c>
      <c r="K151" s="5">
        <f t="shared" si="15"/>
        <v>20.304899999999996</v>
      </c>
      <c r="L151" s="7">
        <v>4.59</v>
      </c>
      <c r="M151" s="7">
        <v>213</v>
      </c>
      <c r="N151" s="3">
        <v>45406</v>
      </c>
      <c r="O151" s="4" t="str">
        <f t="shared" si="16"/>
        <v>2024-04</v>
      </c>
      <c r="P151" s="4" t="str">
        <f t="shared" si="17"/>
        <v>04</v>
      </c>
      <c r="Q151" s="4" t="str">
        <f t="shared" si="18"/>
        <v>April</v>
      </c>
      <c r="R151" s="30" t="str">
        <f t="shared" si="19"/>
        <v>24</v>
      </c>
      <c r="W151" t="str">
        <f t="shared" si="20"/>
        <v>ok</v>
      </c>
    </row>
    <row r="152" spans="1:23" x14ac:dyDescent="0.3">
      <c r="A152" t="s">
        <v>194</v>
      </c>
      <c r="B152" t="s">
        <v>28</v>
      </c>
      <c r="C152" t="s">
        <v>29</v>
      </c>
      <c r="D152" t="s">
        <v>30</v>
      </c>
      <c r="E152" t="s">
        <v>14</v>
      </c>
      <c r="F152" t="s">
        <v>26</v>
      </c>
      <c r="G152" s="5">
        <v>19703.54</v>
      </c>
      <c r="H152" s="5">
        <f t="shared" si="14"/>
        <v>354.66372000000001</v>
      </c>
      <c r="I152" s="6">
        <v>4</v>
      </c>
      <c r="J152" s="6">
        <v>78814.16</v>
      </c>
      <c r="K152" s="5">
        <f t="shared" si="15"/>
        <v>1418.65488</v>
      </c>
      <c r="L152" s="7">
        <v>3.27</v>
      </c>
      <c r="M152" s="7">
        <v>4255</v>
      </c>
      <c r="N152" s="3">
        <v>45568</v>
      </c>
      <c r="O152" s="4" t="str">
        <f t="shared" si="16"/>
        <v>2024-10</v>
      </c>
      <c r="P152" s="4" t="str">
        <f t="shared" si="17"/>
        <v>10</v>
      </c>
      <c r="Q152" s="4" t="str">
        <f t="shared" si="18"/>
        <v>October</v>
      </c>
      <c r="R152" s="30" t="str">
        <f t="shared" si="19"/>
        <v>03</v>
      </c>
      <c r="W152" t="str">
        <f t="shared" si="20"/>
        <v>ok</v>
      </c>
    </row>
    <row r="153" spans="1:23" x14ac:dyDescent="0.3">
      <c r="A153" t="s">
        <v>195</v>
      </c>
      <c r="B153" t="s">
        <v>63</v>
      </c>
      <c r="C153" t="s">
        <v>18</v>
      </c>
      <c r="D153" t="s">
        <v>64</v>
      </c>
      <c r="E153" t="s">
        <v>20</v>
      </c>
      <c r="F153" t="s">
        <v>21</v>
      </c>
      <c r="G153" s="5">
        <v>6654.77</v>
      </c>
      <c r="H153" s="5">
        <f t="shared" si="14"/>
        <v>119.78586</v>
      </c>
      <c r="I153" s="6">
        <v>4</v>
      </c>
      <c r="J153" s="6">
        <v>26619.08</v>
      </c>
      <c r="K153" s="5">
        <f t="shared" si="15"/>
        <v>479.14344</v>
      </c>
      <c r="L153" s="7">
        <v>4.62</v>
      </c>
      <c r="M153" s="7">
        <v>766</v>
      </c>
      <c r="N153" s="3">
        <v>45419</v>
      </c>
      <c r="O153" s="4" t="str">
        <f t="shared" si="16"/>
        <v>2024-05</v>
      </c>
      <c r="P153" s="4" t="str">
        <f t="shared" si="17"/>
        <v>05</v>
      </c>
      <c r="Q153" s="4" t="str">
        <f t="shared" si="18"/>
        <v>May</v>
      </c>
      <c r="R153" s="30" t="str">
        <f t="shared" si="19"/>
        <v>07</v>
      </c>
      <c r="W153" t="str">
        <f t="shared" si="20"/>
        <v>ok</v>
      </c>
    </row>
    <row r="154" spans="1:23" x14ac:dyDescent="0.3">
      <c r="A154" t="s">
        <v>196</v>
      </c>
      <c r="B154" t="s">
        <v>63</v>
      </c>
      <c r="C154" t="s">
        <v>18</v>
      </c>
      <c r="D154" t="s">
        <v>64</v>
      </c>
      <c r="E154" t="s">
        <v>20</v>
      </c>
      <c r="F154" t="s">
        <v>26</v>
      </c>
      <c r="G154" s="5">
        <v>4081.63</v>
      </c>
      <c r="H154" s="5">
        <f t="shared" si="14"/>
        <v>73.469340000000003</v>
      </c>
      <c r="I154" s="6">
        <v>1</v>
      </c>
      <c r="J154" s="6">
        <v>4081.63</v>
      </c>
      <c r="K154" s="5">
        <f t="shared" si="15"/>
        <v>73.469340000000003</v>
      </c>
      <c r="L154" s="7">
        <v>4.3600000000000003</v>
      </c>
      <c r="M154" s="7">
        <v>1562</v>
      </c>
      <c r="N154" s="3">
        <v>45538</v>
      </c>
      <c r="O154" s="4" t="str">
        <f t="shared" si="16"/>
        <v>2024-09</v>
      </c>
      <c r="P154" s="4" t="str">
        <f t="shared" si="17"/>
        <v>09</v>
      </c>
      <c r="Q154" s="4" t="str">
        <f t="shared" si="18"/>
        <v>September</v>
      </c>
      <c r="R154" s="30" t="str">
        <f t="shared" si="19"/>
        <v>03</v>
      </c>
      <c r="W154" t="str">
        <f t="shared" si="20"/>
        <v>ok</v>
      </c>
    </row>
    <row r="155" spans="1:23" x14ac:dyDescent="0.3">
      <c r="A155" t="s">
        <v>197</v>
      </c>
      <c r="B155" t="s">
        <v>63</v>
      </c>
      <c r="C155" t="s">
        <v>18</v>
      </c>
      <c r="D155" t="s">
        <v>64</v>
      </c>
      <c r="E155" t="s">
        <v>45</v>
      </c>
      <c r="F155" t="s">
        <v>26</v>
      </c>
      <c r="G155" s="5">
        <v>13224.65</v>
      </c>
      <c r="H155" s="5">
        <f t="shared" si="14"/>
        <v>238.04369999999997</v>
      </c>
      <c r="I155" s="6">
        <v>5</v>
      </c>
      <c r="J155" s="6">
        <v>66123.25</v>
      </c>
      <c r="K155" s="5">
        <f t="shared" si="15"/>
        <v>1190.2184999999999</v>
      </c>
      <c r="L155" s="7">
        <v>3.82</v>
      </c>
      <c r="M155" s="7">
        <v>4050</v>
      </c>
      <c r="N155" s="3">
        <v>45463</v>
      </c>
      <c r="O155" s="4" t="str">
        <f t="shared" si="16"/>
        <v>2024-06</v>
      </c>
      <c r="P155" s="4" t="str">
        <f t="shared" si="17"/>
        <v>06</v>
      </c>
      <c r="Q155" s="4" t="str">
        <f t="shared" si="18"/>
        <v>June</v>
      </c>
      <c r="R155" s="30" t="str">
        <f t="shared" si="19"/>
        <v>20</v>
      </c>
      <c r="W155" t="str">
        <f t="shared" si="20"/>
        <v>ok</v>
      </c>
    </row>
    <row r="156" spans="1:23" x14ac:dyDescent="0.3">
      <c r="A156" t="s">
        <v>198</v>
      </c>
      <c r="B156" t="s">
        <v>23</v>
      </c>
      <c r="C156" t="s">
        <v>24</v>
      </c>
      <c r="D156" t="s">
        <v>25</v>
      </c>
      <c r="E156" t="s">
        <v>20</v>
      </c>
      <c r="F156" t="s">
        <v>31</v>
      </c>
      <c r="G156" s="5">
        <v>4003.94</v>
      </c>
      <c r="H156" s="5">
        <f t="shared" si="14"/>
        <v>72.070920000000001</v>
      </c>
      <c r="I156" s="6">
        <v>2</v>
      </c>
      <c r="J156" s="6">
        <v>8007.88</v>
      </c>
      <c r="K156" s="5">
        <f t="shared" si="15"/>
        <v>144.14184</v>
      </c>
      <c r="L156" s="7">
        <v>4.16</v>
      </c>
      <c r="M156" s="7">
        <v>3565</v>
      </c>
      <c r="N156" s="3">
        <v>45302</v>
      </c>
      <c r="O156" s="4" t="str">
        <f t="shared" si="16"/>
        <v>2024-01</v>
      </c>
      <c r="P156" s="4" t="str">
        <f t="shared" si="17"/>
        <v>01</v>
      </c>
      <c r="Q156" s="4" t="str">
        <f t="shared" si="18"/>
        <v>January</v>
      </c>
      <c r="R156" s="30" t="str">
        <f t="shared" si="19"/>
        <v>11</v>
      </c>
      <c r="W156" t="str">
        <f t="shared" si="20"/>
        <v>ok</v>
      </c>
    </row>
    <row r="157" spans="1:23" x14ac:dyDescent="0.3">
      <c r="A157" t="s">
        <v>199</v>
      </c>
      <c r="B157" t="s">
        <v>11</v>
      </c>
      <c r="C157" t="s">
        <v>12</v>
      </c>
      <c r="D157" t="s">
        <v>13</v>
      </c>
      <c r="E157" t="s">
        <v>20</v>
      </c>
      <c r="F157" t="s">
        <v>15</v>
      </c>
      <c r="G157" s="5">
        <v>13243.22</v>
      </c>
      <c r="H157" s="5">
        <f t="shared" si="14"/>
        <v>238.37795999999997</v>
      </c>
      <c r="I157" s="6">
        <v>2</v>
      </c>
      <c r="J157" s="6">
        <v>26486.44</v>
      </c>
      <c r="K157" s="5">
        <f t="shared" si="15"/>
        <v>476.75591999999995</v>
      </c>
      <c r="L157" s="7">
        <v>3.4</v>
      </c>
      <c r="M157" s="7">
        <v>3233</v>
      </c>
      <c r="N157" s="3">
        <v>45307</v>
      </c>
      <c r="O157" s="4" t="str">
        <f t="shared" si="16"/>
        <v>2024-01</v>
      </c>
      <c r="P157" s="4" t="str">
        <f t="shared" si="17"/>
        <v>01</v>
      </c>
      <c r="Q157" s="4" t="str">
        <f t="shared" si="18"/>
        <v>January</v>
      </c>
      <c r="R157" s="30" t="str">
        <f t="shared" si="19"/>
        <v>16</v>
      </c>
      <c r="W157" t="str">
        <f t="shared" si="20"/>
        <v>ok</v>
      </c>
    </row>
    <row r="158" spans="1:23" x14ac:dyDescent="0.3">
      <c r="A158" t="s">
        <v>200</v>
      </c>
      <c r="B158" t="s">
        <v>11</v>
      </c>
      <c r="C158" t="s">
        <v>12</v>
      </c>
      <c r="D158" t="s">
        <v>13</v>
      </c>
      <c r="E158" t="s">
        <v>20</v>
      </c>
      <c r="F158" t="s">
        <v>38</v>
      </c>
      <c r="G158" s="5">
        <v>5594.32</v>
      </c>
      <c r="H158" s="5">
        <f t="shared" si="14"/>
        <v>100.69775999999999</v>
      </c>
      <c r="I158" s="6">
        <v>1</v>
      </c>
      <c r="J158" s="6">
        <v>5594.32</v>
      </c>
      <c r="K158" s="5">
        <f t="shared" si="15"/>
        <v>100.69775999999999</v>
      </c>
      <c r="L158" s="7">
        <v>2.3199999999999998</v>
      </c>
      <c r="M158" s="7">
        <v>1537</v>
      </c>
      <c r="N158" s="3">
        <v>45504</v>
      </c>
      <c r="O158" s="4" t="str">
        <f t="shared" si="16"/>
        <v>2024-07</v>
      </c>
      <c r="P158" s="4" t="str">
        <f t="shared" si="17"/>
        <v>07</v>
      </c>
      <c r="Q158" s="4" t="str">
        <f t="shared" si="18"/>
        <v>July</v>
      </c>
      <c r="R158" s="30" t="str">
        <f t="shared" si="19"/>
        <v>31</v>
      </c>
      <c r="W158" t="str">
        <f t="shared" si="20"/>
        <v>ok</v>
      </c>
    </row>
    <row r="159" spans="1:23" x14ac:dyDescent="0.3">
      <c r="A159" t="s">
        <v>201</v>
      </c>
      <c r="B159" t="s">
        <v>36</v>
      </c>
      <c r="C159" t="s">
        <v>18</v>
      </c>
      <c r="D159" t="s">
        <v>37</v>
      </c>
      <c r="E159" t="s">
        <v>14</v>
      </c>
      <c r="F159" t="s">
        <v>26</v>
      </c>
      <c r="G159" s="5">
        <v>816.2</v>
      </c>
      <c r="H159" s="5">
        <f t="shared" si="14"/>
        <v>14.691599999999999</v>
      </c>
      <c r="I159" s="6">
        <v>2</v>
      </c>
      <c r="J159" s="6">
        <v>1632.4</v>
      </c>
      <c r="K159" s="5">
        <f t="shared" si="15"/>
        <v>29.383199999999999</v>
      </c>
      <c r="L159" s="7">
        <v>4.54</v>
      </c>
      <c r="M159" s="7">
        <v>3541</v>
      </c>
      <c r="N159" s="3">
        <v>45533</v>
      </c>
      <c r="O159" s="4" t="str">
        <f t="shared" si="16"/>
        <v>2024-08</v>
      </c>
      <c r="P159" s="4" t="str">
        <f t="shared" si="17"/>
        <v>08</v>
      </c>
      <c r="Q159" s="4" t="str">
        <f t="shared" si="18"/>
        <v>August</v>
      </c>
      <c r="R159" s="30" t="str">
        <f t="shared" si="19"/>
        <v>29</v>
      </c>
      <c r="W159" t="str">
        <f t="shared" si="20"/>
        <v>ok</v>
      </c>
    </row>
    <row r="160" spans="1:23" x14ac:dyDescent="0.3">
      <c r="A160" t="s">
        <v>202</v>
      </c>
      <c r="B160" t="s">
        <v>47</v>
      </c>
      <c r="C160" t="s">
        <v>12</v>
      </c>
      <c r="D160" t="s">
        <v>48</v>
      </c>
      <c r="E160" t="s">
        <v>14</v>
      </c>
      <c r="F160" t="s">
        <v>26</v>
      </c>
      <c r="G160" s="5">
        <v>18802.41</v>
      </c>
      <c r="H160" s="5">
        <f t="shared" si="14"/>
        <v>338.44337999999999</v>
      </c>
      <c r="I160" s="6">
        <v>5</v>
      </c>
      <c r="J160" s="6">
        <v>94012.05</v>
      </c>
      <c r="K160" s="5">
        <f t="shared" si="15"/>
        <v>1692.2168999999999</v>
      </c>
      <c r="L160" s="7">
        <v>4.49</v>
      </c>
      <c r="M160" s="7">
        <v>1979</v>
      </c>
      <c r="N160" s="3">
        <v>45628</v>
      </c>
      <c r="O160" s="4" t="str">
        <f t="shared" si="16"/>
        <v>2024-12</v>
      </c>
      <c r="P160" s="4" t="str">
        <f t="shared" si="17"/>
        <v>12</v>
      </c>
      <c r="Q160" s="4" t="str">
        <f t="shared" si="18"/>
        <v>December</v>
      </c>
      <c r="R160" s="30" t="str">
        <f t="shared" si="19"/>
        <v>02</v>
      </c>
      <c r="W160" t="str">
        <f t="shared" si="20"/>
        <v>ok</v>
      </c>
    </row>
    <row r="161" spans="1:23" x14ac:dyDescent="0.3">
      <c r="A161" t="s">
        <v>203</v>
      </c>
      <c r="B161" t="s">
        <v>28</v>
      </c>
      <c r="C161" t="s">
        <v>29</v>
      </c>
      <c r="D161" t="s">
        <v>30</v>
      </c>
      <c r="E161" t="s">
        <v>20</v>
      </c>
      <c r="F161" t="s">
        <v>31</v>
      </c>
      <c r="G161" s="5">
        <v>9759.3799999999992</v>
      </c>
      <c r="H161" s="5">
        <f t="shared" si="14"/>
        <v>175.66883999999996</v>
      </c>
      <c r="I161" s="6">
        <v>5</v>
      </c>
      <c r="J161" s="6">
        <v>48796.9</v>
      </c>
      <c r="K161" s="5">
        <f t="shared" si="15"/>
        <v>878.34419999999977</v>
      </c>
      <c r="L161" s="7">
        <v>2.1</v>
      </c>
      <c r="M161" s="7">
        <v>1765</v>
      </c>
      <c r="N161" s="3">
        <v>45534</v>
      </c>
      <c r="O161" s="4" t="str">
        <f t="shared" si="16"/>
        <v>2024-08</v>
      </c>
      <c r="P161" s="4" t="str">
        <f t="shared" si="17"/>
        <v>08</v>
      </c>
      <c r="Q161" s="4" t="str">
        <f t="shared" si="18"/>
        <v>August</v>
      </c>
      <c r="R161" s="30" t="str">
        <f t="shared" si="19"/>
        <v>30</v>
      </c>
      <c r="W161" t="str">
        <f t="shared" si="20"/>
        <v>ok</v>
      </c>
    </row>
    <row r="162" spans="1:23" x14ac:dyDescent="0.3">
      <c r="A162" t="s">
        <v>204</v>
      </c>
      <c r="B162" t="s">
        <v>11</v>
      </c>
      <c r="C162" t="s">
        <v>12</v>
      </c>
      <c r="D162" t="s">
        <v>13</v>
      </c>
      <c r="E162" t="s">
        <v>20</v>
      </c>
      <c r="F162" t="s">
        <v>31</v>
      </c>
      <c r="G162" s="5">
        <v>11172.49</v>
      </c>
      <c r="H162" s="5">
        <f t="shared" si="14"/>
        <v>201.10481999999999</v>
      </c>
      <c r="I162" s="6">
        <v>5</v>
      </c>
      <c r="J162" s="6">
        <v>55862.45</v>
      </c>
      <c r="K162" s="5">
        <f t="shared" si="15"/>
        <v>1005.5241</v>
      </c>
      <c r="L162" s="7">
        <v>4.38</v>
      </c>
      <c r="M162" s="7">
        <v>4830</v>
      </c>
      <c r="N162" s="3">
        <v>45471</v>
      </c>
      <c r="O162" s="4" t="str">
        <f t="shared" si="16"/>
        <v>2024-06</v>
      </c>
      <c r="P162" s="4" t="str">
        <f t="shared" si="17"/>
        <v>06</v>
      </c>
      <c r="Q162" s="4" t="str">
        <f t="shared" si="18"/>
        <v>June</v>
      </c>
      <c r="R162" s="30" t="str">
        <f t="shared" si="19"/>
        <v>28</v>
      </c>
      <c r="W162" t="str">
        <f t="shared" si="20"/>
        <v>ok</v>
      </c>
    </row>
    <row r="163" spans="1:23" x14ac:dyDescent="0.3">
      <c r="A163" t="s">
        <v>205</v>
      </c>
      <c r="B163" t="s">
        <v>51</v>
      </c>
      <c r="C163" t="s">
        <v>29</v>
      </c>
      <c r="D163" t="s">
        <v>52</v>
      </c>
      <c r="E163" t="s">
        <v>45</v>
      </c>
      <c r="F163" t="s">
        <v>21</v>
      </c>
      <c r="G163" s="5">
        <v>18763.55</v>
      </c>
      <c r="H163" s="5">
        <f t="shared" si="14"/>
        <v>337.74389999999994</v>
      </c>
      <c r="I163" s="6">
        <v>4</v>
      </c>
      <c r="J163" s="6">
        <v>75054.2</v>
      </c>
      <c r="K163" s="5">
        <f t="shared" si="15"/>
        <v>1350.9755999999998</v>
      </c>
      <c r="L163" s="7">
        <v>3.58</v>
      </c>
      <c r="M163" s="7">
        <v>808</v>
      </c>
      <c r="N163" s="3">
        <v>45334</v>
      </c>
      <c r="O163" s="4" t="str">
        <f t="shared" si="16"/>
        <v>2024-02</v>
      </c>
      <c r="P163" s="4" t="str">
        <f t="shared" si="17"/>
        <v>02</v>
      </c>
      <c r="Q163" s="4" t="str">
        <f t="shared" si="18"/>
        <v>February</v>
      </c>
      <c r="R163" s="30" t="str">
        <f t="shared" si="19"/>
        <v>12</v>
      </c>
      <c r="W163" t="str">
        <f t="shared" si="20"/>
        <v>ok</v>
      </c>
    </row>
    <row r="164" spans="1:23" x14ac:dyDescent="0.3">
      <c r="A164" t="s">
        <v>206</v>
      </c>
      <c r="B164" t="s">
        <v>41</v>
      </c>
      <c r="C164" t="s">
        <v>42</v>
      </c>
      <c r="D164" t="s">
        <v>43</v>
      </c>
      <c r="E164" t="s">
        <v>20</v>
      </c>
      <c r="F164" t="s">
        <v>15</v>
      </c>
      <c r="G164" s="5">
        <v>3815.32</v>
      </c>
      <c r="H164" s="5">
        <f t="shared" si="14"/>
        <v>68.675759999999997</v>
      </c>
      <c r="I164" s="6">
        <v>3</v>
      </c>
      <c r="J164" s="6">
        <v>11445.96</v>
      </c>
      <c r="K164" s="5">
        <f t="shared" si="15"/>
        <v>206.02727999999999</v>
      </c>
      <c r="L164" s="7">
        <v>3.34</v>
      </c>
      <c r="M164" s="7">
        <v>1954</v>
      </c>
      <c r="N164" s="3">
        <v>45592</v>
      </c>
      <c r="O164" s="4" t="str">
        <f t="shared" si="16"/>
        <v>2024-10</v>
      </c>
      <c r="P164" s="4" t="str">
        <f t="shared" si="17"/>
        <v>10</v>
      </c>
      <c r="Q164" s="4" t="str">
        <f t="shared" si="18"/>
        <v>October</v>
      </c>
      <c r="R164" s="30" t="str">
        <f t="shared" si="19"/>
        <v>27</v>
      </c>
      <c r="W164" t="str">
        <f t="shared" si="20"/>
        <v>ok</v>
      </c>
    </row>
    <row r="165" spans="1:23" x14ac:dyDescent="0.3">
      <c r="A165" t="s">
        <v>207</v>
      </c>
      <c r="B165" t="s">
        <v>11</v>
      </c>
      <c r="C165" t="s">
        <v>12</v>
      </c>
      <c r="D165" t="s">
        <v>13</v>
      </c>
      <c r="E165" t="s">
        <v>45</v>
      </c>
      <c r="F165" t="s">
        <v>31</v>
      </c>
      <c r="G165" s="5">
        <v>4144.58</v>
      </c>
      <c r="H165" s="5">
        <f t="shared" si="14"/>
        <v>74.602439999999987</v>
      </c>
      <c r="I165" s="6">
        <v>1</v>
      </c>
      <c r="J165" s="6">
        <v>4144.58</v>
      </c>
      <c r="K165" s="5">
        <f t="shared" si="15"/>
        <v>74.602439999999987</v>
      </c>
      <c r="L165" s="7">
        <v>3.97</v>
      </c>
      <c r="M165" s="7">
        <v>4557</v>
      </c>
      <c r="N165" s="3">
        <v>45524</v>
      </c>
      <c r="O165" s="4" t="str">
        <f t="shared" si="16"/>
        <v>2024-08</v>
      </c>
      <c r="P165" s="4" t="str">
        <f t="shared" si="17"/>
        <v>08</v>
      </c>
      <c r="Q165" s="4" t="str">
        <f t="shared" si="18"/>
        <v>August</v>
      </c>
      <c r="R165" s="30" t="str">
        <f t="shared" si="19"/>
        <v>20</v>
      </c>
      <c r="W165" t="str">
        <f t="shared" si="20"/>
        <v>ok</v>
      </c>
    </row>
    <row r="166" spans="1:23" x14ac:dyDescent="0.3">
      <c r="A166" t="s">
        <v>208</v>
      </c>
      <c r="B166" t="s">
        <v>51</v>
      </c>
      <c r="C166" t="s">
        <v>29</v>
      </c>
      <c r="D166" t="s">
        <v>52</v>
      </c>
      <c r="E166" t="s">
        <v>14</v>
      </c>
      <c r="F166" t="s">
        <v>38</v>
      </c>
      <c r="G166" s="5">
        <v>5591.69</v>
      </c>
      <c r="H166" s="5">
        <f t="shared" si="14"/>
        <v>100.65041999999998</v>
      </c>
      <c r="I166" s="6">
        <v>2</v>
      </c>
      <c r="J166" s="6">
        <v>11183.38</v>
      </c>
      <c r="K166" s="5">
        <f t="shared" si="15"/>
        <v>201.30083999999997</v>
      </c>
      <c r="L166" s="7">
        <v>2.58</v>
      </c>
      <c r="M166" s="7">
        <v>4293</v>
      </c>
      <c r="N166" s="3">
        <v>45312</v>
      </c>
      <c r="O166" s="4" t="str">
        <f t="shared" si="16"/>
        <v>2024-01</v>
      </c>
      <c r="P166" s="4" t="str">
        <f t="shared" si="17"/>
        <v>01</v>
      </c>
      <c r="Q166" s="4" t="str">
        <f t="shared" si="18"/>
        <v>January</v>
      </c>
      <c r="R166" s="30" t="str">
        <f t="shared" si="19"/>
        <v>21</v>
      </c>
      <c r="W166" t="str">
        <f t="shared" si="20"/>
        <v>ok</v>
      </c>
    </row>
    <row r="167" spans="1:23" x14ac:dyDescent="0.3">
      <c r="A167" t="s">
        <v>209</v>
      </c>
      <c r="B167" t="s">
        <v>33</v>
      </c>
      <c r="C167" t="s">
        <v>12</v>
      </c>
      <c r="D167" t="s">
        <v>34</v>
      </c>
      <c r="E167" t="s">
        <v>14</v>
      </c>
      <c r="F167" t="s">
        <v>60</v>
      </c>
      <c r="G167" s="5">
        <v>16855.68</v>
      </c>
      <c r="H167" s="5">
        <f t="shared" si="14"/>
        <v>303.40224000000001</v>
      </c>
      <c r="I167" s="6">
        <v>1</v>
      </c>
      <c r="J167" s="6">
        <v>16855.68</v>
      </c>
      <c r="K167" s="5">
        <f t="shared" si="15"/>
        <v>303.40224000000001</v>
      </c>
      <c r="L167" s="7">
        <v>2.59</v>
      </c>
      <c r="M167" s="7">
        <v>1749</v>
      </c>
      <c r="N167" s="3">
        <v>45382</v>
      </c>
      <c r="O167" s="4" t="str">
        <f t="shared" si="16"/>
        <v>2024-03</v>
      </c>
      <c r="P167" s="4" t="str">
        <f t="shared" si="17"/>
        <v>03</v>
      </c>
      <c r="Q167" s="4" t="str">
        <f t="shared" si="18"/>
        <v>March</v>
      </c>
      <c r="R167" s="30" t="str">
        <f t="shared" si="19"/>
        <v>31</v>
      </c>
      <c r="W167" t="str">
        <f t="shared" si="20"/>
        <v>ok</v>
      </c>
    </row>
    <row r="168" spans="1:23" x14ac:dyDescent="0.3">
      <c r="A168" t="s">
        <v>210</v>
      </c>
      <c r="B168" t="s">
        <v>23</v>
      </c>
      <c r="C168" t="s">
        <v>24</v>
      </c>
      <c r="D168" t="s">
        <v>25</v>
      </c>
      <c r="E168" t="s">
        <v>45</v>
      </c>
      <c r="F168" t="s">
        <v>38</v>
      </c>
      <c r="G168" s="5">
        <v>9869.5300000000007</v>
      </c>
      <c r="H168" s="5">
        <f t="shared" si="14"/>
        <v>177.65154000000001</v>
      </c>
      <c r="I168" s="6">
        <v>5</v>
      </c>
      <c r="J168" s="6">
        <v>49347.65</v>
      </c>
      <c r="K168" s="5">
        <f t="shared" si="15"/>
        <v>888.25770000000011</v>
      </c>
      <c r="L168" s="7">
        <v>4.2699999999999996</v>
      </c>
      <c r="M168" s="7">
        <v>79</v>
      </c>
      <c r="N168" s="3">
        <v>45397</v>
      </c>
      <c r="O168" s="4" t="str">
        <f t="shared" si="16"/>
        <v>2024-04</v>
      </c>
      <c r="P168" s="4" t="str">
        <f t="shared" si="17"/>
        <v>04</v>
      </c>
      <c r="Q168" s="4" t="str">
        <f t="shared" si="18"/>
        <v>April</v>
      </c>
      <c r="R168" s="30" t="str">
        <f t="shared" si="19"/>
        <v>15</v>
      </c>
      <c r="W168" t="str">
        <f t="shared" si="20"/>
        <v>ok</v>
      </c>
    </row>
    <row r="169" spans="1:23" x14ac:dyDescent="0.3">
      <c r="A169" t="s">
        <v>211</v>
      </c>
      <c r="B169" t="s">
        <v>11</v>
      </c>
      <c r="C169" t="s">
        <v>12</v>
      </c>
      <c r="D169" t="s">
        <v>13</v>
      </c>
      <c r="E169" t="s">
        <v>20</v>
      </c>
      <c r="F169" t="s">
        <v>31</v>
      </c>
      <c r="G169" s="5">
        <v>13646.15</v>
      </c>
      <c r="H169" s="5">
        <f t="shared" si="14"/>
        <v>245.63069999999996</v>
      </c>
      <c r="I169" s="6">
        <v>2</v>
      </c>
      <c r="J169" s="6">
        <v>27292.3</v>
      </c>
      <c r="K169" s="5">
        <f t="shared" si="15"/>
        <v>491.26139999999992</v>
      </c>
      <c r="L169" s="7">
        <v>4.24</v>
      </c>
      <c r="M169" s="7">
        <v>2638</v>
      </c>
      <c r="N169" s="3">
        <v>45629</v>
      </c>
      <c r="O169" s="4" t="str">
        <f t="shared" si="16"/>
        <v>2024-12</v>
      </c>
      <c r="P169" s="4" t="str">
        <f t="shared" si="17"/>
        <v>12</v>
      </c>
      <c r="Q169" s="4" t="str">
        <f t="shared" si="18"/>
        <v>December</v>
      </c>
      <c r="R169" s="30" t="str">
        <f t="shared" si="19"/>
        <v>03</v>
      </c>
      <c r="W169" t="str">
        <f t="shared" si="20"/>
        <v>ok</v>
      </c>
    </row>
    <row r="170" spans="1:23" x14ac:dyDescent="0.3">
      <c r="A170" t="s">
        <v>212</v>
      </c>
      <c r="B170" t="s">
        <v>17</v>
      </c>
      <c r="C170" t="s">
        <v>18</v>
      </c>
      <c r="D170" t="s">
        <v>19</v>
      </c>
      <c r="E170" t="s">
        <v>20</v>
      </c>
      <c r="F170" t="s">
        <v>21</v>
      </c>
      <c r="G170" s="5">
        <v>8140.53</v>
      </c>
      <c r="H170" s="5">
        <f t="shared" si="14"/>
        <v>146.52954</v>
      </c>
      <c r="I170" s="6">
        <v>2</v>
      </c>
      <c r="J170" s="6">
        <v>16281.06</v>
      </c>
      <c r="K170" s="5">
        <f t="shared" si="15"/>
        <v>293.05907999999999</v>
      </c>
      <c r="L170" s="7">
        <v>2.31</v>
      </c>
      <c r="M170" s="7">
        <v>3972</v>
      </c>
      <c r="N170" s="3">
        <v>45610</v>
      </c>
      <c r="O170" s="4" t="str">
        <f t="shared" si="16"/>
        <v>2024-11</v>
      </c>
      <c r="P170" s="4" t="str">
        <f t="shared" si="17"/>
        <v>11</v>
      </c>
      <c r="Q170" s="4" t="str">
        <f t="shared" si="18"/>
        <v>November</v>
      </c>
      <c r="R170" s="30" t="str">
        <f t="shared" si="19"/>
        <v>14</v>
      </c>
      <c r="W170" t="str">
        <f t="shared" si="20"/>
        <v>ok</v>
      </c>
    </row>
    <row r="171" spans="1:23" x14ac:dyDescent="0.3">
      <c r="A171" t="s">
        <v>213</v>
      </c>
      <c r="B171" t="s">
        <v>17</v>
      </c>
      <c r="C171" t="s">
        <v>18</v>
      </c>
      <c r="D171" t="s">
        <v>19</v>
      </c>
      <c r="E171" t="s">
        <v>45</v>
      </c>
      <c r="F171" t="s">
        <v>26</v>
      </c>
      <c r="G171" s="5">
        <v>4310.63</v>
      </c>
      <c r="H171" s="5">
        <f t="shared" si="14"/>
        <v>77.591340000000002</v>
      </c>
      <c r="I171" s="6">
        <v>2</v>
      </c>
      <c r="J171" s="6">
        <v>8621.26</v>
      </c>
      <c r="K171" s="5">
        <f t="shared" si="15"/>
        <v>155.18268</v>
      </c>
      <c r="L171" s="7">
        <v>1.78</v>
      </c>
      <c r="M171" s="7">
        <v>3311</v>
      </c>
      <c r="N171" s="3">
        <v>45626</v>
      </c>
      <c r="O171" s="4" t="str">
        <f t="shared" si="16"/>
        <v>2024-11</v>
      </c>
      <c r="P171" s="4" t="str">
        <f t="shared" si="17"/>
        <v>11</v>
      </c>
      <c r="Q171" s="4" t="str">
        <f t="shared" si="18"/>
        <v>November</v>
      </c>
      <c r="R171" s="30" t="str">
        <f t="shared" si="19"/>
        <v>30</v>
      </c>
      <c r="W171" t="str">
        <f t="shared" si="20"/>
        <v>ok</v>
      </c>
    </row>
    <row r="172" spans="1:23" x14ac:dyDescent="0.3">
      <c r="A172" t="s">
        <v>214</v>
      </c>
      <c r="B172" t="s">
        <v>17</v>
      </c>
      <c r="C172" t="s">
        <v>18</v>
      </c>
      <c r="D172" t="s">
        <v>19</v>
      </c>
      <c r="E172" t="s">
        <v>20</v>
      </c>
      <c r="F172" t="s">
        <v>21</v>
      </c>
      <c r="G172" s="5">
        <v>11982.84</v>
      </c>
      <c r="H172" s="5">
        <f t="shared" si="14"/>
        <v>215.69111999999998</v>
      </c>
      <c r="I172" s="6">
        <v>1</v>
      </c>
      <c r="J172" s="6">
        <v>11982.84</v>
      </c>
      <c r="K172" s="5">
        <f t="shared" si="15"/>
        <v>215.69111999999998</v>
      </c>
      <c r="L172" s="7">
        <v>2.99</v>
      </c>
      <c r="M172" s="7">
        <v>2887</v>
      </c>
      <c r="N172" s="3">
        <v>45516</v>
      </c>
      <c r="O172" s="4" t="str">
        <f t="shared" si="16"/>
        <v>2024-08</v>
      </c>
      <c r="P172" s="4" t="str">
        <f t="shared" si="17"/>
        <v>08</v>
      </c>
      <c r="Q172" s="4" t="str">
        <f t="shared" si="18"/>
        <v>August</v>
      </c>
      <c r="R172" s="30" t="str">
        <f t="shared" si="19"/>
        <v>12</v>
      </c>
      <c r="W172" t="str">
        <f t="shared" si="20"/>
        <v>ok</v>
      </c>
    </row>
    <row r="173" spans="1:23" x14ac:dyDescent="0.3">
      <c r="A173" t="s">
        <v>215</v>
      </c>
      <c r="B173" t="s">
        <v>41</v>
      </c>
      <c r="C173" t="s">
        <v>42</v>
      </c>
      <c r="D173" t="s">
        <v>43</v>
      </c>
      <c r="E173" t="s">
        <v>45</v>
      </c>
      <c r="F173" t="s">
        <v>21</v>
      </c>
      <c r="G173" s="5">
        <v>9065.42</v>
      </c>
      <c r="H173" s="5">
        <f t="shared" si="14"/>
        <v>163.17756</v>
      </c>
      <c r="I173" s="6">
        <v>5</v>
      </c>
      <c r="J173" s="6">
        <v>45327.1</v>
      </c>
      <c r="K173" s="5">
        <f t="shared" si="15"/>
        <v>815.88779999999997</v>
      </c>
      <c r="L173" s="7">
        <v>3.98</v>
      </c>
      <c r="M173" s="7">
        <v>2575</v>
      </c>
      <c r="N173" s="3">
        <v>45617</v>
      </c>
      <c r="O173" s="4" t="str">
        <f t="shared" si="16"/>
        <v>2024-11</v>
      </c>
      <c r="P173" s="4" t="str">
        <f t="shared" si="17"/>
        <v>11</v>
      </c>
      <c r="Q173" s="4" t="str">
        <f t="shared" si="18"/>
        <v>November</v>
      </c>
      <c r="R173" s="30" t="str">
        <f t="shared" si="19"/>
        <v>21</v>
      </c>
      <c r="W173" t="str">
        <f t="shared" si="20"/>
        <v>ok</v>
      </c>
    </row>
    <row r="174" spans="1:23" x14ac:dyDescent="0.3">
      <c r="A174" t="s">
        <v>216</v>
      </c>
      <c r="B174" t="s">
        <v>23</v>
      </c>
      <c r="C174" t="s">
        <v>24</v>
      </c>
      <c r="D174" t="s">
        <v>25</v>
      </c>
      <c r="E174" t="s">
        <v>45</v>
      </c>
      <c r="F174" t="s">
        <v>31</v>
      </c>
      <c r="G174" s="5">
        <v>18705.82</v>
      </c>
      <c r="H174" s="5">
        <f t="shared" si="14"/>
        <v>336.70475999999996</v>
      </c>
      <c r="I174" s="6">
        <v>1</v>
      </c>
      <c r="J174" s="6">
        <v>18705.82</v>
      </c>
      <c r="K174" s="5">
        <f t="shared" si="15"/>
        <v>336.70475999999996</v>
      </c>
      <c r="L174" s="7">
        <v>1.9</v>
      </c>
      <c r="M174" s="7">
        <v>4321</v>
      </c>
      <c r="N174" s="3">
        <v>45327</v>
      </c>
      <c r="O174" s="4" t="str">
        <f t="shared" si="16"/>
        <v>2024-02</v>
      </c>
      <c r="P174" s="4" t="str">
        <f t="shared" si="17"/>
        <v>02</v>
      </c>
      <c r="Q174" s="4" t="str">
        <f t="shared" si="18"/>
        <v>February</v>
      </c>
      <c r="R174" s="30" t="str">
        <f t="shared" si="19"/>
        <v>05</v>
      </c>
      <c r="W174" t="str">
        <f t="shared" si="20"/>
        <v>ok</v>
      </c>
    </row>
    <row r="175" spans="1:23" x14ac:dyDescent="0.3">
      <c r="A175" t="s">
        <v>217</v>
      </c>
      <c r="B175" t="s">
        <v>33</v>
      </c>
      <c r="C175" t="s">
        <v>12</v>
      </c>
      <c r="D175" t="s">
        <v>34</v>
      </c>
      <c r="E175" t="s">
        <v>14</v>
      </c>
      <c r="F175" t="s">
        <v>38</v>
      </c>
      <c r="G175" s="5">
        <v>2903.55</v>
      </c>
      <c r="H175" s="5">
        <f t="shared" si="14"/>
        <v>52.2639</v>
      </c>
      <c r="I175" s="6">
        <v>3</v>
      </c>
      <c r="J175" s="6">
        <v>8710.65</v>
      </c>
      <c r="K175" s="5">
        <f t="shared" si="15"/>
        <v>156.79169999999999</v>
      </c>
      <c r="L175" s="7">
        <v>1.03</v>
      </c>
      <c r="M175" s="7">
        <v>1132</v>
      </c>
      <c r="N175" s="3">
        <v>45553</v>
      </c>
      <c r="O175" s="4" t="str">
        <f t="shared" si="16"/>
        <v>2024-09</v>
      </c>
      <c r="P175" s="4" t="str">
        <f t="shared" si="17"/>
        <v>09</v>
      </c>
      <c r="Q175" s="4" t="str">
        <f t="shared" si="18"/>
        <v>September</v>
      </c>
      <c r="R175" s="30" t="str">
        <f t="shared" si="19"/>
        <v>18</v>
      </c>
      <c r="W175" t="str">
        <f t="shared" si="20"/>
        <v>ok</v>
      </c>
    </row>
    <row r="176" spans="1:23" x14ac:dyDescent="0.3">
      <c r="A176" t="s">
        <v>218</v>
      </c>
      <c r="B176" t="s">
        <v>17</v>
      </c>
      <c r="C176" t="s">
        <v>18</v>
      </c>
      <c r="D176" t="s">
        <v>19</v>
      </c>
      <c r="E176" t="s">
        <v>14</v>
      </c>
      <c r="F176" t="s">
        <v>26</v>
      </c>
      <c r="G176" s="5">
        <v>19212.240000000002</v>
      </c>
      <c r="H176" s="5">
        <f t="shared" si="14"/>
        <v>345.82031999999998</v>
      </c>
      <c r="I176" s="6">
        <v>4</v>
      </c>
      <c r="J176" s="6">
        <v>76848.960000000006</v>
      </c>
      <c r="K176" s="5">
        <f t="shared" si="15"/>
        <v>1383.2812799999999</v>
      </c>
      <c r="L176" s="7">
        <v>3.82</v>
      </c>
      <c r="M176" s="7">
        <v>3515</v>
      </c>
      <c r="N176" s="3">
        <v>45442</v>
      </c>
      <c r="O176" s="4" t="str">
        <f t="shared" si="16"/>
        <v>2024-05</v>
      </c>
      <c r="P176" s="4" t="str">
        <f t="shared" si="17"/>
        <v>05</v>
      </c>
      <c r="Q176" s="4" t="str">
        <f t="shared" si="18"/>
        <v>May</v>
      </c>
      <c r="R176" s="30" t="str">
        <f t="shared" si="19"/>
        <v>30</v>
      </c>
      <c r="W176" t="str">
        <f t="shared" si="20"/>
        <v>ok</v>
      </c>
    </row>
    <row r="177" spans="1:23" x14ac:dyDescent="0.3">
      <c r="A177" t="s">
        <v>219</v>
      </c>
      <c r="B177" t="s">
        <v>36</v>
      </c>
      <c r="C177" t="s">
        <v>18</v>
      </c>
      <c r="D177" t="s">
        <v>37</v>
      </c>
      <c r="E177" t="s">
        <v>45</v>
      </c>
      <c r="F177" t="s">
        <v>26</v>
      </c>
      <c r="G177" s="5">
        <v>14572.72</v>
      </c>
      <c r="H177" s="5">
        <f t="shared" si="14"/>
        <v>262.30895999999996</v>
      </c>
      <c r="I177" s="6">
        <v>5</v>
      </c>
      <c r="J177" s="6">
        <v>72863.600000000006</v>
      </c>
      <c r="K177" s="5">
        <f t="shared" si="15"/>
        <v>1311.5447999999997</v>
      </c>
      <c r="L177" s="7">
        <v>1</v>
      </c>
      <c r="M177" s="7">
        <v>398</v>
      </c>
      <c r="N177" s="3">
        <v>45458</v>
      </c>
      <c r="O177" s="4" t="str">
        <f t="shared" si="16"/>
        <v>2024-06</v>
      </c>
      <c r="P177" s="4" t="str">
        <f t="shared" si="17"/>
        <v>06</v>
      </c>
      <c r="Q177" s="4" t="str">
        <f t="shared" si="18"/>
        <v>June</v>
      </c>
      <c r="R177" s="30" t="str">
        <f t="shared" si="19"/>
        <v>15</v>
      </c>
      <c r="W177" t="str">
        <f t="shared" si="20"/>
        <v>ok</v>
      </c>
    </row>
    <row r="178" spans="1:23" x14ac:dyDescent="0.3">
      <c r="A178" t="s">
        <v>220</v>
      </c>
      <c r="B178" t="s">
        <v>28</v>
      </c>
      <c r="C178" t="s">
        <v>29</v>
      </c>
      <c r="D178" t="s">
        <v>30</v>
      </c>
      <c r="E178" t="s">
        <v>20</v>
      </c>
      <c r="F178" t="s">
        <v>60</v>
      </c>
      <c r="G178" s="5">
        <v>17068.37</v>
      </c>
      <c r="H178" s="5">
        <f t="shared" si="14"/>
        <v>307.23065999999994</v>
      </c>
      <c r="I178" s="6">
        <v>3</v>
      </c>
      <c r="J178" s="6">
        <v>51205.11</v>
      </c>
      <c r="K178" s="5">
        <f t="shared" si="15"/>
        <v>921.69197999999983</v>
      </c>
      <c r="L178" s="7">
        <v>4.4000000000000004</v>
      </c>
      <c r="M178" s="7">
        <v>4481</v>
      </c>
      <c r="N178" s="3">
        <v>45416</v>
      </c>
      <c r="O178" s="4" t="str">
        <f t="shared" si="16"/>
        <v>2024-05</v>
      </c>
      <c r="P178" s="4" t="str">
        <f t="shared" si="17"/>
        <v>05</v>
      </c>
      <c r="Q178" s="4" t="str">
        <f t="shared" si="18"/>
        <v>May</v>
      </c>
      <c r="R178" s="30" t="str">
        <f t="shared" si="19"/>
        <v>04</v>
      </c>
      <c r="W178" t="str">
        <f t="shared" si="20"/>
        <v>ok</v>
      </c>
    </row>
    <row r="179" spans="1:23" x14ac:dyDescent="0.3">
      <c r="A179" t="s">
        <v>221</v>
      </c>
      <c r="B179" t="s">
        <v>33</v>
      </c>
      <c r="C179" t="s">
        <v>12</v>
      </c>
      <c r="D179" t="s">
        <v>34</v>
      </c>
      <c r="E179" t="s">
        <v>14</v>
      </c>
      <c r="F179" t="s">
        <v>15</v>
      </c>
      <c r="G179" s="5">
        <v>15494.89</v>
      </c>
      <c r="H179" s="5">
        <f t="shared" si="14"/>
        <v>278.90801999999996</v>
      </c>
      <c r="I179" s="6">
        <v>5</v>
      </c>
      <c r="J179" s="6">
        <v>77474.45</v>
      </c>
      <c r="K179" s="5">
        <f t="shared" si="15"/>
        <v>1394.5400999999997</v>
      </c>
      <c r="L179" s="7">
        <v>3.92</v>
      </c>
      <c r="M179" s="7">
        <v>216</v>
      </c>
      <c r="N179" s="3">
        <v>45609</v>
      </c>
      <c r="O179" s="4" t="str">
        <f t="shared" si="16"/>
        <v>2024-11</v>
      </c>
      <c r="P179" s="4" t="str">
        <f t="shared" si="17"/>
        <v>11</v>
      </c>
      <c r="Q179" s="4" t="str">
        <f t="shared" si="18"/>
        <v>November</v>
      </c>
      <c r="R179" s="30" t="str">
        <f t="shared" si="19"/>
        <v>13</v>
      </c>
      <c r="W179" t="str">
        <f t="shared" si="20"/>
        <v>ok</v>
      </c>
    </row>
    <row r="180" spans="1:23" x14ac:dyDescent="0.3">
      <c r="A180" t="s">
        <v>222</v>
      </c>
      <c r="B180" t="s">
        <v>36</v>
      </c>
      <c r="C180" t="s">
        <v>18</v>
      </c>
      <c r="D180" t="s">
        <v>37</v>
      </c>
      <c r="E180" t="s">
        <v>45</v>
      </c>
      <c r="F180" t="s">
        <v>15</v>
      </c>
      <c r="G180" s="5">
        <v>15204.36</v>
      </c>
      <c r="H180" s="5">
        <f t="shared" si="14"/>
        <v>273.67847999999998</v>
      </c>
      <c r="I180" s="6">
        <v>1</v>
      </c>
      <c r="J180" s="6">
        <v>15204.36</v>
      </c>
      <c r="K180" s="5">
        <f t="shared" si="15"/>
        <v>273.67847999999998</v>
      </c>
      <c r="L180" s="7">
        <v>4.68</v>
      </c>
      <c r="M180" s="7">
        <v>1259</v>
      </c>
      <c r="N180" s="3">
        <v>45563</v>
      </c>
      <c r="O180" s="4" t="str">
        <f t="shared" si="16"/>
        <v>2024-09</v>
      </c>
      <c r="P180" s="4" t="str">
        <f t="shared" si="17"/>
        <v>09</v>
      </c>
      <c r="Q180" s="4" t="str">
        <f t="shared" si="18"/>
        <v>September</v>
      </c>
      <c r="R180" s="30" t="str">
        <f t="shared" si="19"/>
        <v>28</v>
      </c>
      <c r="W180" t="str">
        <f t="shared" si="20"/>
        <v>ok</v>
      </c>
    </row>
    <row r="181" spans="1:23" x14ac:dyDescent="0.3">
      <c r="A181" t="s">
        <v>223</v>
      </c>
      <c r="B181" t="s">
        <v>36</v>
      </c>
      <c r="C181" t="s">
        <v>18</v>
      </c>
      <c r="D181" t="s">
        <v>37</v>
      </c>
      <c r="E181" t="s">
        <v>20</v>
      </c>
      <c r="F181" t="s">
        <v>15</v>
      </c>
      <c r="G181" s="5">
        <v>11422.05</v>
      </c>
      <c r="H181" s="5">
        <f t="shared" si="14"/>
        <v>205.59689999999998</v>
      </c>
      <c r="I181" s="6">
        <v>3</v>
      </c>
      <c r="J181" s="6">
        <v>34266.15</v>
      </c>
      <c r="K181" s="5">
        <f t="shared" si="15"/>
        <v>616.7906999999999</v>
      </c>
      <c r="L181" s="7">
        <v>2.29</v>
      </c>
      <c r="M181" s="7">
        <v>2750</v>
      </c>
      <c r="N181" s="3">
        <v>45396</v>
      </c>
      <c r="O181" s="4" t="str">
        <f t="shared" si="16"/>
        <v>2024-04</v>
      </c>
      <c r="P181" s="4" t="str">
        <f t="shared" si="17"/>
        <v>04</v>
      </c>
      <c r="Q181" s="4" t="str">
        <f t="shared" si="18"/>
        <v>April</v>
      </c>
      <c r="R181" s="30" t="str">
        <f t="shared" si="19"/>
        <v>14</v>
      </c>
      <c r="W181" t="str">
        <f t="shared" si="20"/>
        <v>ok</v>
      </c>
    </row>
    <row r="182" spans="1:23" x14ac:dyDescent="0.3">
      <c r="A182" t="s">
        <v>224</v>
      </c>
      <c r="B182" t="s">
        <v>36</v>
      </c>
      <c r="C182" t="s">
        <v>18</v>
      </c>
      <c r="D182" t="s">
        <v>37</v>
      </c>
      <c r="E182" t="s">
        <v>45</v>
      </c>
      <c r="F182" t="s">
        <v>26</v>
      </c>
      <c r="G182" s="5">
        <v>10811.24</v>
      </c>
      <c r="H182" s="5">
        <f t="shared" si="14"/>
        <v>194.60231999999999</v>
      </c>
      <c r="I182" s="6">
        <v>4</v>
      </c>
      <c r="J182" s="6">
        <v>43244.959999999999</v>
      </c>
      <c r="K182" s="5">
        <f t="shared" si="15"/>
        <v>778.40927999999997</v>
      </c>
      <c r="L182" s="7">
        <v>2.2599999999999998</v>
      </c>
      <c r="M182" s="7">
        <v>2671</v>
      </c>
      <c r="N182" s="3">
        <v>45412</v>
      </c>
      <c r="O182" s="4" t="str">
        <f t="shared" si="16"/>
        <v>2024-04</v>
      </c>
      <c r="P182" s="4" t="str">
        <f t="shared" si="17"/>
        <v>04</v>
      </c>
      <c r="Q182" s="4" t="str">
        <f t="shared" si="18"/>
        <v>April</v>
      </c>
      <c r="R182" s="30" t="str">
        <f t="shared" si="19"/>
        <v>30</v>
      </c>
      <c r="W182" t="str">
        <f t="shared" si="20"/>
        <v>ok</v>
      </c>
    </row>
    <row r="183" spans="1:23" x14ac:dyDescent="0.3">
      <c r="A183" t="s">
        <v>225</v>
      </c>
      <c r="B183" t="s">
        <v>63</v>
      </c>
      <c r="C183" t="s">
        <v>18</v>
      </c>
      <c r="D183" t="s">
        <v>64</v>
      </c>
      <c r="E183" t="s">
        <v>14</v>
      </c>
      <c r="F183" t="s">
        <v>38</v>
      </c>
      <c r="G183" s="5">
        <v>3783.73</v>
      </c>
      <c r="H183" s="5">
        <f t="shared" si="14"/>
        <v>68.107140000000001</v>
      </c>
      <c r="I183" s="6">
        <v>3</v>
      </c>
      <c r="J183" s="6">
        <v>11351.19</v>
      </c>
      <c r="K183" s="5">
        <f t="shared" si="15"/>
        <v>204.32141999999999</v>
      </c>
      <c r="L183" s="7">
        <v>4.21</v>
      </c>
      <c r="M183" s="7">
        <v>1064</v>
      </c>
      <c r="N183" s="3">
        <v>45471</v>
      </c>
      <c r="O183" s="4" t="str">
        <f t="shared" si="16"/>
        <v>2024-06</v>
      </c>
      <c r="P183" s="4" t="str">
        <f t="shared" si="17"/>
        <v>06</v>
      </c>
      <c r="Q183" s="4" t="str">
        <f t="shared" si="18"/>
        <v>June</v>
      </c>
      <c r="R183" s="30" t="str">
        <f t="shared" si="19"/>
        <v>28</v>
      </c>
      <c r="W183" t="str">
        <f t="shared" si="20"/>
        <v>ok</v>
      </c>
    </row>
    <row r="184" spans="1:23" x14ac:dyDescent="0.3">
      <c r="A184" t="s">
        <v>226</v>
      </c>
      <c r="B184" t="s">
        <v>17</v>
      </c>
      <c r="C184" t="s">
        <v>18</v>
      </c>
      <c r="D184" t="s">
        <v>19</v>
      </c>
      <c r="E184" t="s">
        <v>45</v>
      </c>
      <c r="F184" t="s">
        <v>38</v>
      </c>
      <c r="G184" s="5">
        <v>5063.71</v>
      </c>
      <c r="H184" s="5">
        <f t="shared" si="14"/>
        <v>91.146779999999993</v>
      </c>
      <c r="I184" s="6">
        <v>3</v>
      </c>
      <c r="J184" s="6">
        <v>15191.13</v>
      </c>
      <c r="K184" s="5">
        <f t="shared" si="15"/>
        <v>273.44033999999999</v>
      </c>
      <c r="L184" s="7">
        <v>4.32</v>
      </c>
      <c r="M184" s="7">
        <v>62</v>
      </c>
      <c r="N184" s="3">
        <v>45541</v>
      </c>
      <c r="O184" s="4" t="str">
        <f t="shared" si="16"/>
        <v>2024-09</v>
      </c>
      <c r="P184" s="4" t="str">
        <f t="shared" si="17"/>
        <v>09</v>
      </c>
      <c r="Q184" s="4" t="str">
        <f t="shared" si="18"/>
        <v>September</v>
      </c>
      <c r="R184" s="30" t="str">
        <f t="shared" si="19"/>
        <v>06</v>
      </c>
      <c r="W184" t="str">
        <f t="shared" si="20"/>
        <v>ok</v>
      </c>
    </row>
    <row r="185" spans="1:23" x14ac:dyDescent="0.3">
      <c r="A185" t="s">
        <v>227</v>
      </c>
      <c r="B185" t="s">
        <v>47</v>
      </c>
      <c r="C185" t="s">
        <v>12</v>
      </c>
      <c r="D185" t="s">
        <v>48</v>
      </c>
      <c r="E185" t="s">
        <v>20</v>
      </c>
      <c r="F185" t="s">
        <v>21</v>
      </c>
      <c r="G185" s="5">
        <v>3667.22</v>
      </c>
      <c r="H185" s="5">
        <f t="shared" si="14"/>
        <v>66.009959999999992</v>
      </c>
      <c r="I185" s="6">
        <v>1</v>
      </c>
      <c r="J185" s="6">
        <v>3667.22</v>
      </c>
      <c r="K185" s="5">
        <f t="shared" si="15"/>
        <v>66.009959999999992</v>
      </c>
      <c r="L185" s="7">
        <v>1.95</v>
      </c>
      <c r="M185" s="7">
        <v>4730</v>
      </c>
      <c r="N185" s="3">
        <v>45508</v>
      </c>
      <c r="O185" s="4" t="str">
        <f t="shared" si="16"/>
        <v>2024-08</v>
      </c>
      <c r="P185" s="4" t="str">
        <f t="shared" si="17"/>
        <v>08</v>
      </c>
      <c r="Q185" s="4" t="str">
        <f t="shared" si="18"/>
        <v>August</v>
      </c>
      <c r="R185" s="30" t="str">
        <f t="shared" si="19"/>
        <v>04</v>
      </c>
      <c r="W185" t="str">
        <f t="shared" si="20"/>
        <v>ok</v>
      </c>
    </row>
    <row r="186" spans="1:23" x14ac:dyDescent="0.3">
      <c r="A186" t="s">
        <v>228</v>
      </c>
      <c r="B186" t="s">
        <v>47</v>
      </c>
      <c r="C186" t="s">
        <v>12</v>
      </c>
      <c r="D186" t="s">
        <v>48</v>
      </c>
      <c r="E186" t="s">
        <v>14</v>
      </c>
      <c r="F186" t="s">
        <v>60</v>
      </c>
      <c r="G186" s="5">
        <v>4520.58</v>
      </c>
      <c r="H186" s="5">
        <f t="shared" si="14"/>
        <v>81.370439999999988</v>
      </c>
      <c r="I186" s="6">
        <v>1</v>
      </c>
      <c r="J186" s="6">
        <v>4520.58</v>
      </c>
      <c r="K186" s="5">
        <f t="shared" si="15"/>
        <v>81.370439999999988</v>
      </c>
      <c r="L186" s="7">
        <v>1.99</v>
      </c>
      <c r="M186" s="7">
        <v>2854</v>
      </c>
      <c r="N186" s="3">
        <v>45323</v>
      </c>
      <c r="O186" s="4" t="str">
        <f t="shared" si="16"/>
        <v>2024-02</v>
      </c>
      <c r="P186" s="4" t="str">
        <f t="shared" si="17"/>
        <v>02</v>
      </c>
      <c r="Q186" s="4" t="str">
        <f t="shared" si="18"/>
        <v>February</v>
      </c>
      <c r="R186" s="30" t="str">
        <f t="shared" si="19"/>
        <v>01</v>
      </c>
      <c r="W186" t="str">
        <f t="shared" si="20"/>
        <v>ok</v>
      </c>
    </row>
    <row r="187" spans="1:23" x14ac:dyDescent="0.3">
      <c r="A187" t="s">
        <v>229</v>
      </c>
      <c r="B187" t="s">
        <v>28</v>
      </c>
      <c r="C187" t="s">
        <v>29</v>
      </c>
      <c r="D187" t="s">
        <v>30</v>
      </c>
      <c r="E187" t="s">
        <v>45</v>
      </c>
      <c r="F187" t="s">
        <v>60</v>
      </c>
      <c r="G187" s="5">
        <v>10944.66</v>
      </c>
      <c r="H187" s="5">
        <f t="shared" si="14"/>
        <v>197.00387999999998</v>
      </c>
      <c r="I187" s="6">
        <v>2</v>
      </c>
      <c r="J187" s="6">
        <v>21889.32</v>
      </c>
      <c r="K187" s="5">
        <f t="shared" si="15"/>
        <v>394.00775999999996</v>
      </c>
      <c r="L187" s="7">
        <v>3.32</v>
      </c>
      <c r="M187" s="7">
        <v>3404</v>
      </c>
      <c r="N187" s="3">
        <v>45542</v>
      </c>
      <c r="O187" s="4" t="str">
        <f t="shared" si="16"/>
        <v>2024-09</v>
      </c>
      <c r="P187" s="4" t="str">
        <f t="shared" si="17"/>
        <v>09</v>
      </c>
      <c r="Q187" s="4" t="str">
        <f t="shared" si="18"/>
        <v>September</v>
      </c>
      <c r="R187" s="30" t="str">
        <f t="shared" si="19"/>
        <v>07</v>
      </c>
      <c r="W187" t="str">
        <f t="shared" si="20"/>
        <v>ok</v>
      </c>
    </row>
    <row r="188" spans="1:23" x14ac:dyDescent="0.3">
      <c r="A188" t="s">
        <v>230</v>
      </c>
      <c r="B188" t="s">
        <v>33</v>
      </c>
      <c r="C188" t="s">
        <v>12</v>
      </c>
      <c r="D188" t="s">
        <v>34</v>
      </c>
      <c r="E188" t="s">
        <v>20</v>
      </c>
      <c r="F188" t="s">
        <v>38</v>
      </c>
      <c r="G188" s="5">
        <v>7164.15</v>
      </c>
      <c r="H188" s="5">
        <f t="shared" si="14"/>
        <v>128.95469999999997</v>
      </c>
      <c r="I188" s="6">
        <v>1</v>
      </c>
      <c r="J188" s="6">
        <v>7164.15</v>
      </c>
      <c r="K188" s="5">
        <f t="shared" si="15"/>
        <v>128.95469999999997</v>
      </c>
      <c r="L188" s="7">
        <v>3.64</v>
      </c>
      <c r="M188" s="7">
        <v>1774</v>
      </c>
      <c r="N188" s="3">
        <v>45581</v>
      </c>
      <c r="O188" s="4" t="str">
        <f t="shared" si="16"/>
        <v>2024-10</v>
      </c>
      <c r="P188" s="4" t="str">
        <f t="shared" si="17"/>
        <v>10</v>
      </c>
      <c r="Q188" s="4" t="str">
        <f t="shared" si="18"/>
        <v>October</v>
      </c>
      <c r="R188" s="30" t="str">
        <f t="shared" si="19"/>
        <v>16</v>
      </c>
      <c r="W188" t="str">
        <f t="shared" si="20"/>
        <v>ok</v>
      </c>
    </row>
    <row r="189" spans="1:23" x14ac:dyDescent="0.3">
      <c r="A189" t="s">
        <v>231</v>
      </c>
      <c r="B189" t="s">
        <v>11</v>
      </c>
      <c r="C189" t="s">
        <v>12</v>
      </c>
      <c r="D189" t="s">
        <v>13</v>
      </c>
      <c r="E189" t="s">
        <v>45</v>
      </c>
      <c r="F189" t="s">
        <v>31</v>
      </c>
      <c r="G189" s="5">
        <v>7141.58</v>
      </c>
      <c r="H189" s="5">
        <f t="shared" si="14"/>
        <v>128.54844</v>
      </c>
      <c r="I189" s="6">
        <v>4</v>
      </c>
      <c r="J189" s="6">
        <v>28566.32</v>
      </c>
      <c r="K189" s="5">
        <f t="shared" si="15"/>
        <v>514.19376</v>
      </c>
      <c r="L189" s="7">
        <v>3.64</v>
      </c>
      <c r="M189" s="7">
        <v>2773</v>
      </c>
      <c r="N189" s="3">
        <v>45396</v>
      </c>
      <c r="O189" s="4" t="str">
        <f t="shared" si="16"/>
        <v>2024-04</v>
      </c>
      <c r="P189" s="4" t="str">
        <f t="shared" si="17"/>
        <v>04</v>
      </c>
      <c r="Q189" s="4" t="str">
        <f t="shared" si="18"/>
        <v>April</v>
      </c>
      <c r="R189" s="30" t="str">
        <f t="shared" si="19"/>
        <v>14</v>
      </c>
      <c r="W189" t="str">
        <f t="shared" si="20"/>
        <v>ok</v>
      </c>
    </row>
    <row r="190" spans="1:23" x14ac:dyDescent="0.3">
      <c r="A190" t="s">
        <v>232</v>
      </c>
      <c r="B190" t="s">
        <v>23</v>
      </c>
      <c r="C190" t="s">
        <v>24</v>
      </c>
      <c r="D190" t="s">
        <v>25</v>
      </c>
      <c r="E190" t="s">
        <v>14</v>
      </c>
      <c r="F190" t="s">
        <v>21</v>
      </c>
      <c r="G190" s="5">
        <v>7070.15</v>
      </c>
      <c r="H190" s="5">
        <f t="shared" si="14"/>
        <v>127.26269999999998</v>
      </c>
      <c r="I190" s="6">
        <v>5</v>
      </c>
      <c r="J190" s="6">
        <v>35350.75</v>
      </c>
      <c r="K190" s="5">
        <f t="shared" si="15"/>
        <v>636.31349999999986</v>
      </c>
      <c r="L190" s="7">
        <v>3.65</v>
      </c>
      <c r="M190" s="7">
        <v>2089</v>
      </c>
      <c r="N190" s="3">
        <v>45337</v>
      </c>
      <c r="O190" s="4" t="str">
        <f t="shared" si="16"/>
        <v>2024-02</v>
      </c>
      <c r="P190" s="4" t="str">
        <f t="shared" si="17"/>
        <v>02</v>
      </c>
      <c r="Q190" s="4" t="str">
        <f t="shared" si="18"/>
        <v>February</v>
      </c>
      <c r="R190" s="30" t="str">
        <f t="shared" si="19"/>
        <v>15</v>
      </c>
      <c r="W190" t="str">
        <f t="shared" si="20"/>
        <v>ok</v>
      </c>
    </row>
    <row r="191" spans="1:23" x14ac:dyDescent="0.3">
      <c r="A191" t="s">
        <v>233</v>
      </c>
      <c r="B191" t="s">
        <v>11</v>
      </c>
      <c r="C191" t="s">
        <v>12</v>
      </c>
      <c r="D191" t="s">
        <v>13</v>
      </c>
      <c r="E191" t="s">
        <v>45</v>
      </c>
      <c r="F191" t="s">
        <v>60</v>
      </c>
      <c r="G191" s="5">
        <v>2258.04</v>
      </c>
      <c r="H191" s="5">
        <f t="shared" si="14"/>
        <v>40.64472</v>
      </c>
      <c r="I191" s="6">
        <v>3</v>
      </c>
      <c r="J191" s="6">
        <v>6774.12</v>
      </c>
      <c r="K191" s="5">
        <f t="shared" si="15"/>
        <v>121.93415999999999</v>
      </c>
      <c r="L191" s="7">
        <v>4.03</v>
      </c>
      <c r="M191" s="7">
        <v>3749</v>
      </c>
      <c r="N191" s="3">
        <v>45414</v>
      </c>
      <c r="O191" s="4" t="str">
        <f t="shared" si="16"/>
        <v>2024-05</v>
      </c>
      <c r="P191" s="4" t="str">
        <f t="shared" si="17"/>
        <v>05</v>
      </c>
      <c r="Q191" s="4" t="str">
        <f t="shared" si="18"/>
        <v>May</v>
      </c>
      <c r="R191" s="30" t="str">
        <f t="shared" si="19"/>
        <v>02</v>
      </c>
      <c r="W191" t="str">
        <f t="shared" si="20"/>
        <v>ok</v>
      </c>
    </row>
    <row r="192" spans="1:23" x14ac:dyDescent="0.3">
      <c r="A192" t="s">
        <v>234</v>
      </c>
      <c r="B192" t="s">
        <v>63</v>
      </c>
      <c r="C192" t="s">
        <v>18</v>
      </c>
      <c r="D192" t="s">
        <v>64</v>
      </c>
      <c r="E192" t="s">
        <v>14</v>
      </c>
      <c r="F192" t="s">
        <v>21</v>
      </c>
      <c r="G192" s="5">
        <v>1018</v>
      </c>
      <c r="H192" s="5">
        <f t="shared" si="14"/>
        <v>18.323999999999998</v>
      </c>
      <c r="I192" s="6">
        <v>2</v>
      </c>
      <c r="J192" s="6">
        <v>2036</v>
      </c>
      <c r="K192" s="5">
        <f t="shared" si="15"/>
        <v>36.647999999999996</v>
      </c>
      <c r="L192" s="7">
        <v>2.69</v>
      </c>
      <c r="M192" s="7">
        <v>598</v>
      </c>
      <c r="N192" s="3">
        <v>45296</v>
      </c>
      <c r="O192" s="4" t="str">
        <f t="shared" si="16"/>
        <v>2024-01</v>
      </c>
      <c r="P192" s="4" t="str">
        <f t="shared" si="17"/>
        <v>01</v>
      </c>
      <c r="Q192" s="4" t="str">
        <f t="shared" si="18"/>
        <v>January</v>
      </c>
      <c r="R192" s="30" t="str">
        <f t="shared" si="19"/>
        <v>05</v>
      </c>
      <c r="W192" t="str">
        <f t="shared" si="20"/>
        <v>ok</v>
      </c>
    </row>
    <row r="193" spans="1:23" x14ac:dyDescent="0.3">
      <c r="A193" t="s">
        <v>235</v>
      </c>
      <c r="B193" t="s">
        <v>63</v>
      </c>
      <c r="C193" t="s">
        <v>18</v>
      </c>
      <c r="D193" t="s">
        <v>64</v>
      </c>
      <c r="E193" t="s">
        <v>20</v>
      </c>
      <c r="F193" t="s">
        <v>21</v>
      </c>
      <c r="G193" s="5">
        <v>16575.349999999999</v>
      </c>
      <c r="H193" s="5">
        <f t="shared" si="14"/>
        <v>298.35629999999998</v>
      </c>
      <c r="I193" s="6">
        <v>5</v>
      </c>
      <c r="J193" s="6">
        <v>82876.75</v>
      </c>
      <c r="K193" s="5">
        <f t="shared" si="15"/>
        <v>1491.7814999999998</v>
      </c>
      <c r="L193" s="7">
        <v>4.4800000000000004</v>
      </c>
      <c r="M193" s="7">
        <v>372</v>
      </c>
      <c r="N193" s="3">
        <v>45384</v>
      </c>
      <c r="O193" s="4" t="str">
        <f t="shared" si="16"/>
        <v>2024-04</v>
      </c>
      <c r="P193" s="4" t="str">
        <f t="shared" si="17"/>
        <v>04</v>
      </c>
      <c r="Q193" s="4" t="str">
        <f t="shared" si="18"/>
        <v>April</v>
      </c>
      <c r="R193" s="30" t="str">
        <f t="shared" si="19"/>
        <v>02</v>
      </c>
      <c r="W193" t="str">
        <f t="shared" si="20"/>
        <v>ok</v>
      </c>
    </row>
    <row r="194" spans="1:23" x14ac:dyDescent="0.3">
      <c r="A194" t="s">
        <v>236</v>
      </c>
      <c r="B194" t="s">
        <v>23</v>
      </c>
      <c r="C194" t="s">
        <v>24</v>
      </c>
      <c r="D194" t="s">
        <v>25</v>
      </c>
      <c r="E194" t="s">
        <v>14</v>
      </c>
      <c r="F194" t="s">
        <v>21</v>
      </c>
      <c r="G194" s="5">
        <v>19772.849999999999</v>
      </c>
      <c r="H194" s="5">
        <f t="shared" si="14"/>
        <v>355.91129999999993</v>
      </c>
      <c r="I194" s="6">
        <v>1</v>
      </c>
      <c r="J194" s="6">
        <v>19772.849999999999</v>
      </c>
      <c r="K194" s="5">
        <f t="shared" si="15"/>
        <v>355.91129999999993</v>
      </c>
      <c r="L194" s="7">
        <v>1.1599999999999999</v>
      </c>
      <c r="M194" s="7">
        <v>3234</v>
      </c>
      <c r="N194" s="3">
        <v>45369</v>
      </c>
      <c r="O194" s="4" t="str">
        <f t="shared" si="16"/>
        <v>2024-03</v>
      </c>
      <c r="P194" s="4" t="str">
        <f t="shared" si="17"/>
        <v>03</v>
      </c>
      <c r="Q194" s="4" t="str">
        <f t="shared" si="18"/>
        <v>March</v>
      </c>
      <c r="R194" s="30" t="str">
        <f t="shared" si="19"/>
        <v>18</v>
      </c>
      <c r="W194" t="str">
        <f t="shared" si="20"/>
        <v>ok</v>
      </c>
    </row>
    <row r="195" spans="1:23" x14ac:dyDescent="0.3">
      <c r="A195" t="s">
        <v>237</v>
      </c>
      <c r="B195" t="s">
        <v>51</v>
      </c>
      <c r="C195" t="s">
        <v>29</v>
      </c>
      <c r="D195" t="s">
        <v>52</v>
      </c>
      <c r="E195" t="s">
        <v>14</v>
      </c>
      <c r="F195" t="s">
        <v>31</v>
      </c>
      <c r="G195" s="5">
        <v>4941.8100000000004</v>
      </c>
      <c r="H195" s="5">
        <f t="shared" ref="H195:H258" si="21">G195*0.018</f>
        <v>88.952579999999998</v>
      </c>
      <c r="I195" s="6">
        <v>1</v>
      </c>
      <c r="J195" s="6">
        <v>4941.8100000000004</v>
      </c>
      <c r="K195" s="5">
        <f t="shared" ref="K195:K258" si="22">H195*I195</f>
        <v>88.952579999999998</v>
      </c>
      <c r="L195" s="7">
        <v>2.88</v>
      </c>
      <c r="M195" s="7">
        <v>1214</v>
      </c>
      <c r="N195" s="3">
        <v>45487</v>
      </c>
      <c r="O195" s="4" t="str">
        <f t="shared" ref="O195:O258" si="23">TEXT(N195,"yyyy-mm")</f>
        <v>2024-07</v>
      </c>
      <c r="P195" s="4" t="str">
        <f t="shared" ref="P195:P258" si="24">TEXT(N195,"mm")</f>
        <v>07</v>
      </c>
      <c r="Q195" s="4" t="str">
        <f t="shared" ref="Q195:Q258" si="25">TEXT(DATE(2024,P195,1),"mmmm")</f>
        <v>July</v>
      </c>
      <c r="R195" s="30" t="str">
        <f t="shared" ref="R195:R258" si="26">TEXT(N195,"dd")</f>
        <v>14</v>
      </c>
      <c r="W195" t="str">
        <f t="shared" ref="W195:W258" si="27">IF(G195*I195=J195,"ok","False")</f>
        <v>ok</v>
      </c>
    </row>
    <row r="196" spans="1:23" x14ac:dyDescent="0.3">
      <c r="A196" t="s">
        <v>238</v>
      </c>
      <c r="B196" t="s">
        <v>36</v>
      </c>
      <c r="C196" t="s">
        <v>18</v>
      </c>
      <c r="D196" t="s">
        <v>37</v>
      </c>
      <c r="E196" t="s">
        <v>14</v>
      </c>
      <c r="F196" t="s">
        <v>26</v>
      </c>
      <c r="G196" s="5">
        <v>11811.63</v>
      </c>
      <c r="H196" s="5">
        <f t="shared" si="21"/>
        <v>212.60933999999997</v>
      </c>
      <c r="I196" s="6">
        <v>3</v>
      </c>
      <c r="J196" s="6">
        <v>35434.89</v>
      </c>
      <c r="K196" s="5">
        <f t="shared" si="22"/>
        <v>637.82801999999992</v>
      </c>
      <c r="L196" s="7">
        <v>4.88</v>
      </c>
      <c r="M196" s="7">
        <v>3698</v>
      </c>
      <c r="N196" s="3">
        <v>45314</v>
      </c>
      <c r="O196" s="4" t="str">
        <f t="shared" si="23"/>
        <v>2024-01</v>
      </c>
      <c r="P196" s="4" t="str">
        <f t="shared" si="24"/>
        <v>01</v>
      </c>
      <c r="Q196" s="4" t="str">
        <f t="shared" si="25"/>
        <v>January</v>
      </c>
      <c r="R196" s="30" t="str">
        <f t="shared" si="26"/>
        <v>23</v>
      </c>
      <c r="W196" t="str">
        <f t="shared" si="27"/>
        <v>ok</v>
      </c>
    </row>
    <row r="197" spans="1:23" x14ac:dyDescent="0.3">
      <c r="A197" t="s">
        <v>239</v>
      </c>
      <c r="B197" t="s">
        <v>41</v>
      </c>
      <c r="C197" t="s">
        <v>42</v>
      </c>
      <c r="D197" t="s">
        <v>43</v>
      </c>
      <c r="E197" t="s">
        <v>45</v>
      </c>
      <c r="F197" t="s">
        <v>26</v>
      </c>
      <c r="G197" s="5">
        <v>6402.17</v>
      </c>
      <c r="H197" s="5">
        <f t="shared" si="21"/>
        <v>115.23905999999999</v>
      </c>
      <c r="I197" s="6">
        <v>1</v>
      </c>
      <c r="J197" s="6">
        <v>6402.17</v>
      </c>
      <c r="K197" s="5">
        <f t="shared" si="22"/>
        <v>115.23905999999999</v>
      </c>
      <c r="L197" s="7">
        <v>4.9800000000000004</v>
      </c>
      <c r="M197" s="7">
        <v>2247</v>
      </c>
      <c r="N197" s="3">
        <v>45357</v>
      </c>
      <c r="O197" s="4" t="str">
        <f t="shared" si="23"/>
        <v>2024-03</v>
      </c>
      <c r="P197" s="4" t="str">
        <f t="shared" si="24"/>
        <v>03</v>
      </c>
      <c r="Q197" s="4" t="str">
        <f t="shared" si="25"/>
        <v>March</v>
      </c>
      <c r="R197" s="30" t="str">
        <f t="shared" si="26"/>
        <v>06</v>
      </c>
      <c r="W197" t="str">
        <f t="shared" si="27"/>
        <v>ok</v>
      </c>
    </row>
    <row r="198" spans="1:23" x14ac:dyDescent="0.3">
      <c r="A198" t="s">
        <v>240</v>
      </c>
      <c r="B198" t="s">
        <v>41</v>
      </c>
      <c r="C198" t="s">
        <v>42</v>
      </c>
      <c r="D198" t="s">
        <v>43</v>
      </c>
      <c r="E198" t="s">
        <v>20</v>
      </c>
      <c r="F198" t="s">
        <v>15</v>
      </c>
      <c r="G198" s="5">
        <v>19852.759999999998</v>
      </c>
      <c r="H198" s="5">
        <f t="shared" si="21"/>
        <v>357.34967999999992</v>
      </c>
      <c r="I198" s="6">
        <v>5</v>
      </c>
      <c r="J198" s="6">
        <v>99263.8</v>
      </c>
      <c r="K198" s="5">
        <f t="shared" si="22"/>
        <v>1786.7483999999995</v>
      </c>
      <c r="L198" s="7">
        <v>2.21</v>
      </c>
      <c r="M198" s="7">
        <v>1341</v>
      </c>
      <c r="N198" s="3">
        <v>45629</v>
      </c>
      <c r="O198" s="4" t="str">
        <f t="shared" si="23"/>
        <v>2024-12</v>
      </c>
      <c r="P198" s="4" t="str">
        <f t="shared" si="24"/>
        <v>12</v>
      </c>
      <c r="Q198" s="4" t="str">
        <f t="shared" si="25"/>
        <v>December</v>
      </c>
      <c r="R198" s="30" t="str">
        <f t="shared" si="26"/>
        <v>03</v>
      </c>
      <c r="W198" t="str">
        <f t="shared" si="27"/>
        <v>ok</v>
      </c>
    </row>
    <row r="199" spans="1:23" x14ac:dyDescent="0.3">
      <c r="A199" t="s">
        <v>241</v>
      </c>
      <c r="B199" t="s">
        <v>36</v>
      </c>
      <c r="C199" t="s">
        <v>18</v>
      </c>
      <c r="D199" t="s">
        <v>37</v>
      </c>
      <c r="E199" t="s">
        <v>20</v>
      </c>
      <c r="F199" t="s">
        <v>26</v>
      </c>
      <c r="G199" s="5">
        <v>11547.96</v>
      </c>
      <c r="H199" s="5">
        <f t="shared" si="21"/>
        <v>207.86327999999997</v>
      </c>
      <c r="I199" s="6">
        <v>4</v>
      </c>
      <c r="J199" s="6">
        <v>46191.839999999997</v>
      </c>
      <c r="K199" s="5">
        <f t="shared" si="22"/>
        <v>831.4531199999999</v>
      </c>
      <c r="L199" s="7">
        <v>2.2400000000000002</v>
      </c>
      <c r="M199" s="7">
        <v>1394</v>
      </c>
      <c r="N199" s="3">
        <v>45401</v>
      </c>
      <c r="O199" s="4" t="str">
        <f t="shared" si="23"/>
        <v>2024-04</v>
      </c>
      <c r="P199" s="4" t="str">
        <f t="shared" si="24"/>
        <v>04</v>
      </c>
      <c r="Q199" s="4" t="str">
        <f t="shared" si="25"/>
        <v>April</v>
      </c>
      <c r="R199" s="30" t="str">
        <f t="shared" si="26"/>
        <v>19</v>
      </c>
      <c r="W199" t="str">
        <f t="shared" si="27"/>
        <v>ok</v>
      </c>
    </row>
    <row r="200" spans="1:23" x14ac:dyDescent="0.3">
      <c r="A200" t="s">
        <v>242</v>
      </c>
      <c r="B200" t="s">
        <v>47</v>
      </c>
      <c r="C200" t="s">
        <v>12</v>
      </c>
      <c r="D200" t="s">
        <v>48</v>
      </c>
      <c r="E200" t="s">
        <v>45</v>
      </c>
      <c r="F200" t="s">
        <v>60</v>
      </c>
      <c r="G200" s="5">
        <v>11678.62</v>
      </c>
      <c r="H200" s="5">
        <f t="shared" si="21"/>
        <v>210.21516</v>
      </c>
      <c r="I200" s="6">
        <v>5</v>
      </c>
      <c r="J200" s="6">
        <v>58393.1</v>
      </c>
      <c r="K200" s="5">
        <f t="shared" si="22"/>
        <v>1051.0758000000001</v>
      </c>
      <c r="L200" s="7">
        <v>2.79</v>
      </c>
      <c r="M200" s="7">
        <v>160</v>
      </c>
      <c r="N200" s="3">
        <v>45401</v>
      </c>
      <c r="O200" s="4" t="str">
        <f t="shared" si="23"/>
        <v>2024-04</v>
      </c>
      <c r="P200" s="4" t="str">
        <f t="shared" si="24"/>
        <v>04</v>
      </c>
      <c r="Q200" s="4" t="str">
        <f t="shared" si="25"/>
        <v>April</v>
      </c>
      <c r="R200" s="30" t="str">
        <f t="shared" si="26"/>
        <v>19</v>
      </c>
      <c r="W200" t="str">
        <f t="shared" si="27"/>
        <v>ok</v>
      </c>
    </row>
    <row r="201" spans="1:23" x14ac:dyDescent="0.3">
      <c r="A201" t="s">
        <v>243</v>
      </c>
      <c r="B201" t="s">
        <v>23</v>
      </c>
      <c r="C201" t="s">
        <v>24</v>
      </c>
      <c r="D201" t="s">
        <v>25</v>
      </c>
      <c r="E201" t="s">
        <v>45</v>
      </c>
      <c r="F201" t="s">
        <v>15</v>
      </c>
      <c r="G201" s="5">
        <v>12591.67</v>
      </c>
      <c r="H201" s="5">
        <f t="shared" si="21"/>
        <v>226.65006</v>
      </c>
      <c r="I201" s="6">
        <v>2</v>
      </c>
      <c r="J201" s="6">
        <v>25183.34</v>
      </c>
      <c r="K201" s="5">
        <f t="shared" si="22"/>
        <v>453.30011999999999</v>
      </c>
      <c r="L201" s="7">
        <v>1.32</v>
      </c>
      <c r="M201" s="7">
        <v>655</v>
      </c>
      <c r="N201" s="3">
        <v>45436</v>
      </c>
      <c r="O201" s="4" t="str">
        <f t="shared" si="23"/>
        <v>2024-05</v>
      </c>
      <c r="P201" s="4" t="str">
        <f t="shared" si="24"/>
        <v>05</v>
      </c>
      <c r="Q201" s="4" t="str">
        <f t="shared" si="25"/>
        <v>May</v>
      </c>
      <c r="R201" s="30" t="str">
        <f t="shared" si="26"/>
        <v>24</v>
      </c>
      <c r="W201" t="str">
        <f t="shared" si="27"/>
        <v>ok</v>
      </c>
    </row>
    <row r="202" spans="1:23" x14ac:dyDescent="0.3">
      <c r="A202" t="s">
        <v>244</v>
      </c>
      <c r="B202" t="s">
        <v>11</v>
      </c>
      <c r="C202" t="s">
        <v>12</v>
      </c>
      <c r="D202" t="s">
        <v>13</v>
      </c>
      <c r="E202" t="s">
        <v>20</v>
      </c>
      <c r="F202" t="s">
        <v>38</v>
      </c>
      <c r="G202" s="5">
        <v>16574.13</v>
      </c>
      <c r="H202" s="5">
        <f t="shared" si="21"/>
        <v>298.33434</v>
      </c>
      <c r="I202" s="6">
        <v>2</v>
      </c>
      <c r="J202" s="6">
        <v>33148.26</v>
      </c>
      <c r="K202" s="5">
        <f t="shared" si="22"/>
        <v>596.66867999999999</v>
      </c>
      <c r="L202" s="7">
        <v>1.26</v>
      </c>
      <c r="M202" s="7">
        <v>3641</v>
      </c>
      <c r="N202" s="3">
        <v>45551</v>
      </c>
      <c r="O202" s="4" t="str">
        <f t="shared" si="23"/>
        <v>2024-09</v>
      </c>
      <c r="P202" s="4" t="str">
        <f t="shared" si="24"/>
        <v>09</v>
      </c>
      <c r="Q202" s="4" t="str">
        <f t="shared" si="25"/>
        <v>September</v>
      </c>
      <c r="R202" s="30" t="str">
        <f t="shared" si="26"/>
        <v>16</v>
      </c>
      <c r="W202" t="str">
        <f t="shared" si="27"/>
        <v>ok</v>
      </c>
    </row>
    <row r="203" spans="1:23" x14ac:dyDescent="0.3">
      <c r="A203" t="s">
        <v>245</v>
      </c>
      <c r="B203" t="s">
        <v>36</v>
      </c>
      <c r="C203" t="s">
        <v>18</v>
      </c>
      <c r="D203" t="s">
        <v>37</v>
      </c>
      <c r="E203" t="s">
        <v>20</v>
      </c>
      <c r="F203" t="s">
        <v>21</v>
      </c>
      <c r="G203" s="5">
        <v>14808.65</v>
      </c>
      <c r="H203" s="5">
        <f t="shared" si="21"/>
        <v>266.5557</v>
      </c>
      <c r="I203" s="6">
        <v>1</v>
      </c>
      <c r="J203" s="6">
        <v>14808.65</v>
      </c>
      <c r="K203" s="5">
        <f t="shared" si="22"/>
        <v>266.5557</v>
      </c>
      <c r="L203" s="7">
        <v>4.92</v>
      </c>
      <c r="M203" s="7">
        <v>1511</v>
      </c>
      <c r="N203" s="3">
        <v>45648</v>
      </c>
      <c r="O203" s="4" t="str">
        <f t="shared" si="23"/>
        <v>2024-12</v>
      </c>
      <c r="P203" s="4" t="str">
        <f t="shared" si="24"/>
        <v>12</v>
      </c>
      <c r="Q203" s="4" t="str">
        <f t="shared" si="25"/>
        <v>December</v>
      </c>
      <c r="R203" s="30" t="str">
        <f t="shared" si="26"/>
        <v>22</v>
      </c>
      <c r="W203" t="str">
        <f t="shared" si="27"/>
        <v>ok</v>
      </c>
    </row>
    <row r="204" spans="1:23" x14ac:dyDescent="0.3">
      <c r="A204" t="s">
        <v>246</v>
      </c>
      <c r="B204" t="s">
        <v>28</v>
      </c>
      <c r="C204" t="s">
        <v>29</v>
      </c>
      <c r="D204" t="s">
        <v>30</v>
      </c>
      <c r="E204" t="s">
        <v>14</v>
      </c>
      <c r="F204" t="s">
        <v>31</v>
      </c>
      <c r="G204" s="5">
        <v>6882.75</v>
      </c>
      <c r="H204" s="5">
        <f t="shared" si="21"/>
        <v>123.88949999999998</v>
      </c>
      <c r="I204" s="6">
        <v>5</v>
      </c>
      <c r="J204" s="6">
        <v>34413.75</v>
      </c>
      <c r="K204" s="5">
        <f t="shared" si="22"/>
        <v>619.44749999999988</v>
      </c>
      <c r="L204" s="7">
        <v>3.7</v>
      </c>
      <c r="M204" s="7">
        <v>4073</v>
      </c>
      <c r="N204" s="3">
        <v>45437</v>
      </c>
      <c r="O204" s="4" t="str">
        <f t="shared" si="23"/>
        <v>2024-05</v>
      </c>
      <c r="P204" s="4" t="str">
        <f t="shared" si="24"/>
        <v>05</v>
      </c>
      <c r="Q204" s="4" t="str">
        <f t="shared" si="25"/>
        <v>May</v>
      </c>
      <c r="R204" s="30" t="str">
        <f t="shared" si="26"/>
        <v>25</v>
      </c>
      <c r="W204" t="str">
        <f t="shared" si="27"/>
        <v>ok</v>
      </c>
    </row>
    <row r="205" spans="1:23" x14ac:dyDescent="0.3">
      <c r="A205" t="s">
        <v>247</v>
      </c>
      <c r="B205" t="s">
        <v>41</v>
      </c>
      <c r="C205" t="s">
        <v>42</v>
      </c>
      <c r="D205" t="s">
        <v>43</v>
      </c>
      <c r="E205" t="s">
        <v>20</v>
      </c>
      <c r="F205" t="s">
        <v>31</v>
      </c>
      <c r="G205" s="5">
        <v>17609.55</v>
      </c>
      <c r="H205" s="5">
        <f t="shared" si="21"/>
        <v>316.97189999999995</v>
      </c>
      <c r="I205" s="6">
        <v>5</v>
      </c>
      <c r="J205" s="6">
        <v>88047.75</v>
      </c>
      <c r="K205" s="5">
        <f t="shared" si="22"/>
        <v>1584.8594999999998</v>
      </c>
      <c r="L205" s="7">
        <v>4.76</v>
      </c>
      <c r="M205" s="7">
        <v>1162</v>
      </c>
      <c r="N205" s="3">
        <v>45330</v>
      </c>
      <c r="O205" s="4" t="str">
        <f t="shared" si="23"/>
        <v>2024-02</v>
      </c>
      <c r="P205" s="4" t="str">
        <f t="shared" si="24"/>
        <v>02</v>
      </c>
      <c r="Q205" s="4" t="str">
        <f t="shared" si="25"/>
        <v>February</v>
      </c>
      <c r="R205" s="30" t="str">
        <f t="shared" si="26"/>
        <v>08</v>
      </c>
      <c r="W205" t="str">
        <f t="shared" si="27"/>
        <v>ok</v>
      </c>
    </row>
    <row r="206" spans="1:23" x14ac:dyDescent="0.3">
      <c r="A206" t="s">
        <v>248</v>
      </c>
      <c r="B206" t="s">
        <v>33</v>
      </c>
      <c r="C206" t="s">
        <v>12</v>
      </c>
      <c r="D206" t="s">
        <v>34</v>
      </c>
      <c r="E206" t="s">
        <v>14</v>
      </c>
      <c r="F206" t="s">
        <v>21</v>
      </c>
      <c r="G206" s="5">
        <v>15832.54</v>
      </c>
      <c r="H206" s="5">
        <f t="shared" si="21"/>
        <v>284.98572000000001</v>
      </c>
      <c r="I206" s="6">
        <v>3</v>
      </c>
      <c r="J206" s="6">
        <v>47497.62</v>
      </c>
      <c r="K206" s="5">
        <f t="shared" si="22"/>
        <v>854.95716000000004</v>
      </c>
      <c r="L206" s="7">
        <v>4.91</v>
      </c>
      <c r="M206" s="7">
        <v>3753</v>
      </c>
      <c r="N206" s="3">
        <v>45372</v>
      </c>
      <c r="O206" s="4" t="str">
        <f t="shared" si="23"/>
        <v>2024-03</v>
      </c>
      <c r="P206" s="4" t="str">
        <f t="shared" si="24"/>
        <v>03</v>
      </c>
      <c r="Q206" s="4" t="str">
        <f t="shared" si="25"/>
        <v>March</v>
      </c>
      <c r="R206" s="30" t="str">
        <f t="shared" si="26"/>
        <v>21</v>
      </c>
      <c r="W206" t="str">
        <f t="shared" si="27"/>
        <v>ok</v>
      </c>
    </row>
    <row r="207" spans="1:23" x14ac:dyDescent="0.3">
      <c r="A207" t="s">
        <v>249</v>
      </c>
      <c r="B207" t="s">
        <v>51</v>
      </c>
      <c r="C207" t="s">
        <v>29</v>
      </c>
      <c r="D207" t="s">
        <v>52</v>
      </c>
      <c r="E207" t="s">
        <v>20</v>
      </c>
      <c r="F207" t="s">
        <v>26</v>
      </c>
      <c r="G207" s="5">
        <v>5920.8</v>
      </c>
      <c r="H207" s="5">
        <f t="shared" si="21"/>
        <v>106.5744</v>
      </c>
      <c r="I207" s="6">
        <v>3</v>
      </c>
      <c r="J207" s="6">
        <v>17762.400000000001</v>
      </c>
      <c r="K207" s="5">
        <f t="shared" si="22"/>
        <v>319.72320000000002</v>
      </c>
      <c r="L207" s="7">
        <v>4.1399999999999997</v>
      </c>
      <c r="M207" s="7">
        <v>3065</v>
      </c>
      <c r="N207" s="3">
        <v>45321</v>
      </c>
      <c r="O207" s="4" t="str">
        <f t="shared" si="23"/>
        <v>2024-01</v>
      </c>
      <c r="P207" s="4" t="str">
        <f t="shared" si="24"/>
        <v>01</v>
      </c>
      <c r="Q207" s="4" t="str">
        <f t="shared" si="25"/>
        <v>January</v>
      </c>
      <c r="R207" s="30" t="str">
        <f t="shared" si="26"/>
        <v>30</v>
      </c>
      <c r="W207" t="str">
        <f t="shared" si="27"/>
        <v>ok</v>
      </c>
    </row>
    <row r="208" spans="1:23" x14ac:dyDescent="0.3">
      <c r="A208" t="s">
        <v>250</v>
      </c>
      <c r="B208" t="s">
        <v>23</v>
      </c>
      <c r="C208" t="s">
        <v>24</v>
      </c>
      <c r="D208" t="s">
        <v>25</v>
      </c>
      <c r="E208" t="s">
        <v>14</v>
      </c>
      <c r="F208" t="s">
        <v>60</v>
      </c>
      <c r="G208" s="5">
        <v>9725.77</v>
      </c>
      <c r="H208" s="5">
        <f t="shared" si="21"/>
        <v>175.06386000000001</v>
      </c>
      <c r="I208" s="6">
        <v>1</v>
      </c>
      <c r="J208" s="6">
        <v>9725.77</v>
      </c>
      <c r="K208" s="5">
        <f t="shared" si="22"/>
        <v>175.06386000000001</v>
      </c>
      <c r="L208" s="7">
        <v>4.9000000000000004</v>
      </c>
      <c r="M208" s="7">
        <v>2431</v>
      </c>
      <c r="N208" s="3">
        <v>45530</v>
      </c>
      <c r="O208" s="4" t="str">
        <f t="shared" si="23"/>
        <v>2024-08</v>
      </c>
      <c r="P208" s="4" t="str">
        <f t="shared" si="24"/>
        <v>08</v>
      </c>
      <c r="Q208" s="4" t="str">
        <f t="shared" si="25"/>
        <v>August</v>
      </c>
      <c r="R208" s="30" t="str">
        <f t="shared" si="26"/>
        <v>26</v>
      </c>
      <c r="W208" t="str">
        <f t="shared" si="27"/>
        <v>ok</v>
      </c>
    </row>
    <row r="209" spans="1:23" x14ac:dyDescent="0.3">
      <c r="A209" t="s">
        <v>251</v>
      </c>
      <c r="B209" t="s">
        <v>23</v>
      </c>
      <c r="C209" t="s">
        <v>24</v>
      </c>
      <c r="D209" t="s">
        <v>25</v>
      </c>
      <c r="E209" t="s">
        <v>45</v>
      </c>
      <c r="F209" t="s">
        <v>15</v>
      </c>
      <c r="G209" s="5">
        <v>11305.18</v>
      </c>
      <c r="H209" s="5">
        <f t="shared" si="21"/>
        <v>203.49323999999999</v>
      </c>
      <c r="I209" s="6">
        <v>1</v>
      </c>
      <c r="J209" s="6">
        <v>11305.18</v>
      </c>
      <c r="K209" s="5">
        <f t="shared" si="22"/>
        <v>203.49323999999999</v>
      </c>
      <c r="L209" s="7">
        <v>4.7300000000000004</v>
      </c>
      <c r="M209" s="7">
        <v>3975</v>
      </c>
      <c r="N209" s="3">
        <v>45404</v>
      </c>
      <c r="O209" s="4" t="str">
        <f t="shared" si="23"/>
        <v>2024-04</v>
      </c>
      <c r="P209" s="4" t="str">
        <f t="shared" si="24"/>
        <v>04</v>
      </c>
      <c r="Q209" s="4" t="str">
        <f t="shared" si="25"/>
        <v>April</v>
      </c>
      <c r="R209" s="30" t="str">
        <f t="shared" si="26"/>
        <v>22</v>
      </c>
      <c r="W209" t="str">
        <f t="shared" si="27"/>
        <v>ok</v>
      </c>
    </row>
    <row r="210" spans="1:23" x14ac:dyDescent="0.3">
      <c r="A210" t="s">
        <v>252</v>
      </c>
      <c r="B210" t="s">
        <v>51</v>
      </c>
      <c r="C210" t="s">
        <v>29</v>
      </c>
      <c r="D210" t="s">
        <v>52</v>
      </c>
      <c r="E210" t="s">
        <v>20</v>
      </c>
      <c r="F210" t="s">
        <v>31</v>
      </c>
      <c r="G210" s="5">
        <v>4760.8599999999997</v>
      </c>
      <c r="H210" s="5">
        <f t="shared" si="21"/>
        <v>85.695479999999989</v>
      </c>
      <c r="I210" s="6">
        <v>1</v>
      </c>
      <c r="J210" s="6">
        <v>4760.8599999999997</v>
      </c>
      <c r="K210" s="5">
        <f t="shared" si="22"/>
        <v>85.695479999999989</v>
      </c>
      <c r="L210" s="7">
        <v>1.01</v>
      </c>
      <c r="M210" s="7">
        <v>2717</v>
      </c>
      <c r="N210" s="3">
        <v>45323</v>
      </c>
      <c r="O210" s="4" t="str">
        <f t="shared" si="23"/>
        <v>2024-02</v>
      </c>
      <c r="P210" s="4" t="str">
        <f t="shared" si="24"/>
        <v>02</v>
      </c>
      <c r="Q210" s="4" t="str">
        <f t="shared" si="25"/>
        <v>February</v>
      </c>
      <c r="R210" s="30" t="str">
        <f t="shared" si="26"/>
        <v>01</v>
      </c>
      <c r="W210" t="str">
        <f t="shared" si="27"/>
        <v>ok</v>
      </c>
    </row>
    <row r="211" spans="1:23" x14ac:dyDescent="0.3">
      <c r="A211" t="s">
        <v>253</v>
      </c>
      <c r="B211" t="s">
        <v>41</v>
      </c>
      <c r="C211" t="s">
        <v>42</v>
      </c>
      <c r="D211" t="s">
        <v>43</v>
      </c>
      <c r="E211" t="s">
        <v>20</v>
      </c>
      <c r="F211" t="s">
        <v>31</v>
      </c>
      <c r="G211" s="5">
        <v>11259.08</v>
      </c>
      <c r="H211" s="5">
        <f t="shared" si="21"/>
        <v>202.66343999999998</v>
      </c>
      <c r="I211" s="6">
        <v>4</v>
      </c>
      <c r="J211" s="6">
        <v>45036.32</v>
      </c>
      <c r="K211" s="5">
        <f t="shared" si="22"/>
        <v>810.65375999999992</v>
      </c>
      <c r="L211" s="7">
        <v>4.3499999999999996</v>
      </c>
      <c r="M211" s="7">
        <v>925</v>
      </c>
      <c r="N211" s="3">
        <v>45412</v>
      </c>
      <c r="O211" s="4" t="str">
        <f t="shared" si="23"/>
        <v>2024-04</v>
      </c>
      <c r="P211" s="4" t="str">
        <f t="shared" si="24"/>
        <v>04</v>
      </c>
      <c r="Q211" s="4" t="str">
        <f t="shared" si="25"/>
        <v>April</v>
      </c>
      <c r="R211" s="30" t="str">
        <f t="shared" si="26"/>
        <v>30</v>
      </c>
      <c r="W211" t="str">
        <f t="shared" si="27"/>
        <v>ok</v>
      </c>
    </row>
    <row r="212" spans="1:23" x14ac:dyDescent="0.3">
      <c r="A212" t="s">
        <v>254</v>
      </c>
      <c r="B212" t="s">
        <v>41</v>
      </c>
      <c r="C212" t="s">
        <v>42</v>
      </c>
      <c r="D212" t="s">
        <v>43</v>
      </c>
      <c r="E212" t="s">
        <v>45</v>
      </c>
      <c r="F212" t="s">
        <v>15</v>
      </c>
      <c r="G212" s="5">
        <v>17811.95</v>
      </c>
      <c r="H212" s="5">
        <f t="shared" si="21"/>
        <v>320.61509999999998</v>
      </c>
      <c r="I212" s="6">
        <v>1</v>
      </c>
      <c r="J212" s="6">
        <v>17811.95</v>
      </c>
      <c r="K212" s="5">
        <f t="shared" si="22"/>
        <v>320.61509999999998</v>
      </c>
      <c r="L212" s="7">
        <v>4.7</v>
      </c>
      <c r="M212" s="7">
        <v>2682</v>
      </c>
      <c r="N212" s="3">
        <v>45304</v>
      </c>
      <c r="O212" s="4" t="str">
        <f t="shared" si="23"/>
        <v>2024-01</v>
      </c>
      <c r="P212" s="4" t="str">
        <f t="shared" si="24"/>
        <v>01</v>
      </c>
      <c r="Q212" s="4" t="str">
        <f t="shared" si="25"/>
        <v>January</v>
      </c>
      <c r="R212" s="30" t="str">
        <f t="shared" si="26"/>
        <v>13</v>
      </c>
      <c r="W212" t="str">
        <f t="shared" si="27"/>
        <v>ok</v>
      </c>
    </row>
    <row r="213" spans="1:23" x14ac:dyDescent="0.3">
      <c r="A213" t="s">
        <v>255</v>
      </c>
      <c r="B213" t="s">
        <v>17</v>
      </c>
      <c r="C213" t="s">
        <v>18</v>
      </c>
      <c r="D213" t="s">
        <v>19</v>
      </c>
      <c r="E213" t="s">
        <v>45</v>
      </c>
      <c r="F213" t="s">
        <v>38</v>
      </c>
      <c r="G213" s="5">
        <v>5956.97</v>
      </c>
      <c r="H213" s="5">
        <f t="shared" si="21"/>
        <v>107.22546</v>
      </c>
      <c r="I213" s="6">
        <v>1</v>
      </c>
      <c r="J213" s="6">
        <v>5956.97</v>
      </c>
      <c r="K213" s="5">
        <f t="shared" si="22"/>
        <v>107.22546</v>
      </c>
      <c r="L213" s="7">
        <v>4.18</v>
      </c>
      <c r="M213" s="7">
        <v>4905</v>
      </c>
      <c r="N213" s="3">
        <v>45561</v>
      </c>
      <c r="O213" s="4" t="str">
        <f t="shared" si="23"/>
        <v>2024-09</v>
      </c>
      <c r="P213" s="4" t="str">
        <f t="shared" si="24"/>
        <v>09</v>
      </c>
      <c r="Q213" s="4" t="str">
        <f t="shared" si="25"/>
        <v>September</v>
      </c>
      <c r="R213" s="30" t="str">
        <f t="shared" si="26"/>
        <v>26</v>
      </c>
      <c r="W213" t="str">
        <f t="shared" si="27"/>
        <v>ok</v>
      </c>
    </row>
    <row r="214" spans="1:23" x14ac:dyDescent="0.3">
      <c r="A214" t="s">
        <v>256</v>
      </c>
      <c r="B214" t="s">
        <v>17</v>
      </c>
      <c r="C214" t="s">
        <v>18</v>
      </c>
      <c r="D214" t="s">
        <v>19</v>
      </c>
      <c r="E214" t="s">
        <v>14</v>
      </c>
      <c r="F214" t="s">
        <v>31</v>
      </c>
      <c r="G214" s="5">
        <v>2547.77</v>
      </c>
      <c r="H214" s="5">
        <f t="shared" si="21"/>
        <v>45.859859999999998</v>
      </c>
      <c r="I214" s="6">
        <v>5</v>
      </c>
      <c r="J214" s="6">
        <v>12738.85</v>
      </c>
      <c r="K214" s="5">
        <f t="shared" si="22"/>
        <v>229.29929999999999</v>
      </c>
      <c r="L214" s="7">
        <v>1.38</v>
      </c>
      <c r="M214" s="7">
        <v>4752</v>
      </c>
      <c r="N214" s="3">
        <v>45524</v>
      </c>
      <c r="O214" s="4" t="str">
        <f t="shared" si="23"/>
        <v>2024-08</v>
      </c>
      <c r="P214" s="4" t="str">
        <f t="shared" si="24"/>
        <v>08</v>
      </c>
      <c r="Q214" s="4" t="str">
        <f t="shared" si="25"/>
        <v>August</v>
      </c>
      <c r="R214" s="30" t="str">
        <f t="shared" si="26"/>
        <v>20</v>
      </c>
      <c r="W214" t="str">
        <f t="shared" si="27"/>
        <v>ok</v>
      </c>
    </row>
    <row r="215" spans="1:23" x14ac:dyDescent="0.3">
      <c r="A215" t="s">
        <v>257</v>
      </c>
      <c r="B215" t="s">
        <v>33</v>
      </c>
      <c r="C215" t="s">
        <v>12</v>
      </c>
      <c r="D215" t="s">
        <v>34</v>
      </c>
      <c r="E215" t="s">
        <v>14</v>
      </c>
      <c r="F215" t="s">
        <v>21</v>
      </c>
      <c r="G215" s="5">
        <v>15258.29</v>
      </c>
      <c r="H215" s="5">
        <f t="shared" si="21"/>
        <v>274.64922000000001</v>
      </c>
      <c r="I215" s="6">
        <v>1</v>
      </c>
      <c r="J215" s="6">
        <v>15258.29</v>
      </c>
      <c r="K215" s="5">
        <f t="shared" si="22"/>
        <v>274.64922000000001</v>
      </c>
      <c r="L215" s="7">
        <v>3.74</v>
      </c>
      <c r="M215" s="7">
        <v>2427</v>
      </c>
      <c r="N215" s="3">
        <v>45527</v>
      </c>
      <c r="O215" s="4" t="str">
        <f t="shared" si="23"/>
        <v>2024-08</v>
      </c>
      <c r="P215" s="4" t="str">
        <f t="shared" si="24"/>
        <v>08</v>
      </c>
      <c r="Q215" s="4" t="str">
        <f t="shared" si="25"/>
        <v>August</v>
      </c>
      <c r="R215" s="30" t="str">
        <f t="shared" si="26"/>
        <v>23</v>
      </c>
      <c r="W215" t="str">
        <f t="shared" si="27"/>
        <v>ok</v>
      </c>
    </row>
    <row r="216" spans="1:23" x14ac:dyDescent="0.3">
      <c r="A216" t="s">
        <v>258</v>
      </c>
      <c r="B216" t="s">
        <v>11</v>
      </c>
      <c r="C216" t="s">
        <v>12</v>
      </c>
      <c r="D216" t="s">
        <v>13</v>
      </c>
      <c r="E216" t="s">
        <v>20</v>
      </c>
      <c r="F216" t="s">
        <v>31</v>
      </c>
      <c r="G216" s="5">
        <v>12359.28</v>
      </c>
      <c r="H216" s="5">
        <f t="shared" si="21"/>
        <v>222.46704</v>
      </c>
      <c r="I216" s="6">
        <v>3</v>
      </c>
      <c r="J216" s="6">
        <v>37077.839999999997</v>
      </c>
      <c r="K216" s="5">
        <f t="shared" si="22"/>
        <v>667.40111999999999</v>
      </c>
      <c r="L216" s="7">
        <v>3.74</v>
      </c>
      <c r="M216" s="7">
        <v>1841</v>
      </c>
      <c r="N216" s="3">
        <v>45629</v>
      </c>
      <c r="O216" s="4" t="str">
        <f t="shared" si="23"/>
        <v>2024-12</v>
      </c>
      <c r="P216" s="4" t="str">
        <f t="shared" si="24"/>
        <v>12</v>
      </c>
      <c r="Q216" s="4" t="str">
        <f t="shared" si="25"/>
        <v>December</v>
      </c>
      <c r="R216" s="30" t="str">
        <f t="shared" si="26"/>
        <v>03</v>
      </c>
      <c r="W216" t="str">
        <f t="shared" si="27"/>
        <v>ok</v>
      </c>
    </row>
    <row r="217" spans="1:23" x14ac:dyDescent="0.3">
      <c r="A217" t="s">
        <v>259</v>
      </c>
      <c r="B217" t="s">
        <v>47</v>
      </c>
      <c r="C217" t="s">
        <v>12</v>
      </c>
      <c r="D217" t="s">
        <v>48</v>
      </c>
      <c r="E217" t="s">
        <v>14</v>
      </c>
      <c r="F217" t="s">
        <v>26</v>
      </c>
      <c r="G217" s="5">
        <v>3720.33</v>
      </c>
      <c r="H217" s="5">
        <f t="shared" si="21"/>
        <v>66.965939999999989</v>
      </c>
      <c r="I217" s="6">
        <v>3</v>
      </c>
      <c r="J217" s="6">
        <v>11160.99</v>
      </c>
      <c r="K217" s="5">
        <f t="shared" si="22"/>
        <v>200.89781999999997</v>
      </c>
      <c r="L217" s="7">
        <v>3.96</v>
      </c>
      <c r="M217" s="7">
        <v>4609</v>
      </c>
      <c r="N217" s="3">
        <v>45544</v>
      </c>
      <c r="O217" s="4" t="str">
        <f t="shared" si="23"/>
        <v>2024-09</v>
      </c>
      <c r="P217" s="4" t="str">
        <f t="shared" si="24"/>
        <v>09</v>
      </c>
      <c r="Q217" s="4" t="str">
        <f t="shared" si="25"/>
        <v>September</v>
      </c>
      <c r="R217" s="30" t="str">
        <f t="shared" si="26"/>
        <v>09</v>
      </c>
      <c r="W217" t="str">
        <f t="shared" si="27"/>
        <v>ok</v>
      </c>
    </row>
    <row r="218" spans="1:23" x14ac:dyDescent="0.3">
      <c r="A218" t="s">
        <v>260</v>
      </c>
      <c r="B218" t="s">
        <v>47</v>
      </c>
      <c r="C218" t="s">
        <v>12</v>
      </c>
      <c r="D218" t="s">
        <v>48</v>
      </c>
      <c r="E218" t="s">
        <v>45</v>
      </c>
      <c r="F218" t="s">
        <v>26</v>
      </c>
      <c r="G218" s="5">
        <v>1741.6</v>
      </c>
      <c r="H218" s="5">
        <f t="shared" si="21"/>
        <v>31.348799999999997</v>
      </c>
      <c r="I218" s="6">
        <v>5</v>
      </c>
      <c r="J218" s="6">
        <v>8708</v>
      </c>
      <c r="K218" s="5">
        <f t="shared" si="22"/>
        <v>156.74399999999997</v>
      </c>
      <c r="L218" s="7">
        <v>4.7300000000000004</v>
      </c>
      <c r="M218" s="7">
        <v>3626</v>
      </c>
      <c r="N218" s="3">
        <v>45417</v>
      </c>
      <c r="O218" s="4" t="str">
        <f t="shared" si="23"/>
        <v>2024-05</v>
      </c>
      <c r="P218" s="4" t="str">
        <f t="shared" si="24"/>
        <v>05</v>
      </c>
      <c r="Q218" s="4" t="str">
        <f t="shared" si="25"/>
        <v>May</v>
      </c>
      <c r="R218" s="30" t="str">
        <f t="shared" si="26"/>
        <v>05</v>
      </c>
      <c r="W218" t="str">
        <f t="shared" si="27"/>
        <v>ok</v>
      </c>
    </row>
    <row r="219" spans="1:23" x14ac:dyDescent="0.3">
      <c r="A219" t="s">
        <v>261</v>
      </c>
      <c r="B219" t="s">
        <v>33</v>
      </c>
      <c r="C219" t="s">
        <v>12</v>
      </c>
      <c r="D219" t="s">
        <v>34</v>
      </c>
      <c r="E219" t="s">
        <v>14</v>
      </c>
      <c r="F219" t="s">
        <v>15</v>
      </c>
      <c r="G219" s="5">
        <v>13390.76</v>
      </c>
      <c r="H219" s="5">
        <f t="shared" si="21"/>
        <v>241.03367999999998</v>
      </c>
      <c r="I219" s="6">
        <v>2</v>
      </c>
      <c r="J219" s="6">
        <v>26781.52</v>
      </c>
      <c r="K219" s="5">
        <f t="shared" si="22"/>
        <v>482.06735999999995</v>
      </c>
      <c r="L219" s="7">
        <v>3.15</v>
      </c>
      <c r="M219" s="7">
        <v>4892</v>
      </c>
      <c r="N219" s="3">
        <v>45373</v>
      </c>
      <c r="O219" s="4" t="str">
        <f t="shared" si="23"/>
        <v>2024-03</v>
      </c>
      <c r="P219" s="4" t="str">
        <f t="shared" si="24"/>
        <v>03</v>
      </c>
      <c r="Q219" s="4" t="str">
        <f t="shared" si="25"/>
        <v>March</v>
      </c>
      <c r="R219" s="30" t="str">
        <f t="shared" si="26"/>
        <v>22</v>
      </c>
      <c r="W219" t="str">
        <f t="shared" si="27"/>
        <v>ok</v>
      </c>
    </row>
    <row r="220" spans="1:23" x14ac:dyDescent="0.3">
      <c r="A220" t="s">
        <v>262</v>
      </c>
      <c r="B220" t="s">
        <v>28</v>
      </c>
      <c r="C220" t="s">
        <v>29</v>
      </c>
      <c r="D220" t="s">
        <v>30</v>
      </c>
      <c r="E220" t="s">
        <v>14</v>
      </c>
      <c r="F220" t="s">
        <v>60</v>
      </c>
      <c r="G220" s="5">
        <v>9957.25</v>
      </c>
      <c r="H220" s="5">
        <f t="shared" si="21"/>
        <v>179.23049999999998</v>
      </c>
      <c r="I220" s="6">
        <v>3</v>
      </c>
      <c r="J220" s="6">
        <v>29871.75</v>
      </c>
      <c r="K220" s="5">
        <f t="shared" si="22"/>
        <v>537.69149999999991</v>
      </c>
      <c r="L220" s="7">
        <v>3.33</v>
      </c>
      <c r="M220" s="7">
        <v>581</v>
      </c>
      <c r="N220" s="3">
        <v>45623</v>
      </c>
      <c r="O220" s="4" t="str">
        <f t="shared" si="23"/>
        <v>2024-11</v>
      </c>
      <c r="P220" s="4" t="str">
        <f t="shared" si="24"/>
        <v>11</v>
      </c>
      <c r="Q220" s="4" t="str">
        <f t="shared" si="25"/>
        <v>November</v>
      </c>
      <c r="R220" s="30" t="str">
        <f t="shared" si="26"/>
        <v>27</v>
      </c>
      <c r="W220" t="str">
        <f t="shared" si="27"/>
        <v>ok</v>
      </c>
    </row>
    <row r="221" spans="1:23" x14ac:dyDescent="0.3">
      <c r="A221" t="s">
        <v>263</v>
      </c>
      <c r="B221" t="s">
        <v>41</v>
      </c>
      <c r="C221" t="s">
        <v>42</v>
      </c>
      <c r="D221" t="s">
        <v>43</v>
      </c>
      <c r="E221" t="s">
        <v>45</v>
      </c>
      <c r="F221" t="s">
        <v>31</v>
      </c>
      <c r="G221" s="5">
        <v>3373.56</v>
      </c>
      <c r="H221" s="5">
        <f t="shared" si="21"/>
        <v>60.724079999999994</v>
      </c>
      <c r="I221" s="6">
        <v>3</v>
      </c>
      <c r="J221" s="6">
        <v>10120.68</v>
      </c>
      <c r="K221" s="5">
        <f t="shared" si="22"/>
        <v>182.17223999999999</v>
      </c>
      <c r="L221" s="7">
        <v>1.64</v>
      </c>
      <c r="M221" s="7">
        <v>2431</v>
      </c>
      <c r="N221" s="3">
        <v>45495</v>
      </c>
      <c r="O221" s="4" t="str">
        <f t="shared" si="23"/>
        <v>2024-07</v>
      </c>
      <c r="P221" s="4" t="str">
        <f t="shared" si="24"/>
        <v>07</v>
      </c>
      <c r="Q221" s="4" t="str">
        <f t="shared" si="25"/>
        <v>July</v>
      </c>
      <c r="R221" s="30" t="str">
        <f t="shared" si="26"/>
        <v>22</v>
      </c>
      <c r="W221" t="str">
        <f t="shared" si="27"/>
        <v>ok</v>
      </c>
    </row>
    <row r="222" spans="1:23" x14ac:dyDescent="0.3">
      <c r="A222" t="s">
        <v>264</v>
      </c>
      <c r="B222" t="s">
        <v>41</v>
      </c>
      <c r="C222" t="s">
        <v>42</v>
      </c>
      <c r="D222" t="s">
        <v>43</v>
      </c>
      <c r="E222" t="s">
        <v>45</v>
      </c>
      <c r="F222" t="s">
        <v>38</v>
      </c>
      <c r="G222" s="5">
        <v>15325.33</v>
      </c>
      <c r="H222" s="5">
        <f t="shared" si="21"/>
        <v>275.85593999999998</v>
      </c>
      <c r="I222" s="6">
        <v>4</v>
      </c>
      <c r="J222" s="6">
        <v>61301.32</v>
      </c>
      <c r="K222" s="5">
        <f t="shared" si="22"/>
        <v>1103.4237599999999</v>
      </c>
      <c r="L222" s="7">
        <v>4.4800000000000004</v>
      </c>
      <c r="M222" s="7">
        <v>437</v>
      </c>
      <c r="N222" s="3">
        <v>45484</v>
      </c>
      <c r="O222" s="4" t="str">
        <f t="shared" si="23"/>
        <v>2024-07</v>
      </c>
      <c r="P222" s="4" t="str">
        <f t="shared" si="24"/>
        <v>07</v>
      </c>
      <c r="Q222" s="4" t="str">
        <f t="shared" si="25"/>
        <v>July</v>
      </c>
      <c r="R222" s="30" t="str">
        <f t="shared" si="26"/>
        <v>11</v>
      </c>
      <c r="W222" t="str">
        <f t="shared" si="27"/>
        <v>ok</v>
      </c>
    </row>
    <row r="223" spans="1:23" x14ac:dyDescent="0.3">
      <c r="A223" t="s">
        <v>265</v>
      </c>
      <c r="B223" t="s">
        <v>33</v>
      </c>
      <c r="C223" t="s">
        <v>12</v>
      </c>
      <c r="D223" t="s">
        <v>34</v>
      </c>
      <c r="E223" t="s">
        <v>45</v>
      </c>
      <c r="F223" t="s">
        <v>21</v>
      </c>
      <c r="G223" s="5">
        <v>14632.09</v>
      </c>
      <c r="H223" s="5">
        <f t="shared" si="21"/>
        <v>263.37761999999998</v>
      </c>
      <c r="I223" s="6">
        <v>5</v>
      </c>
      <c r="J223" s="6">
        <v>73160.45</v>
      </c>
      <c r="K223" s="5">
        <f t="shared" si="22"/>
        <v>1316.8880999999999</v>
      </c>
      <c r="L223" s="7">
        <v>3.65</v>
      </c>
      <c r="M223" s="7">
        <v>3614</v>
      </c>
      <c r="N223" s="3">
        <v>45613</v>
      </c>
      <c r="O223" s="4" t="str">
        <f t="shared" si="23"/>
        <v>2024-11</v>
      </c>
      <c r="P223" s="4" t="str">
        <f t="shared" si="24"/>
        <v>11</v>
      </c>
      <c r="Q223" s="4" t="str">
        <f t="shared" si="25"/>
        <v>November</v>
      </c>
      <c r="R223" s="30" t="str">
        <f t="shared" si="26"/>
        <v>17</v>
      </c>
      <c r="W223" t="str">
        <f t="shared" si="27"/>
        <v>ok</v>
      </c>
    </row>
    <row r="224" spans="1:23" x14ac:dyDescent="0.3">
      <c r="A224" t="s">
        <v>266</v>
      </c>
      <c r="B224" t="s">
        <v>23</v>
      </c>
      <c r="C224" t="s">
        <v>24</v>
      </c>
      <c r="D224" t="s">
        <v>25</v>
      </c>
      <c r="E224" t="s">
        <v>45</v>
      </c>
      <c r="F224" t="s">
        <v>60</v>
      </c>
      <c r="G224" s="5">
        <v>18331.509999999998</v>
      </c>
      <c r="H224" s="5">
        <f t="shared" si="21"/>
        <v>329.96717999999993</v>
      </c>
      <c r="I224" s="6">
        <v>3</v>
      </c>
      <c r="J224" s="6">
        <v>54994.53</v>
      </c>
      <c r="K224" s="5">
        <f t="shared" si="22"/>
        <v>989.90153999999984</v>
      </c>
      <c r="L224" s="7">
        <v>1.1000000000000001</v>
      </c>
      <c r="M224" s="7">
        <v>3047</v>
      </c>
      <c r="N224" s="3">
        <v>45523</v>
      </c>
      <c r="O224" s="4" t="str">
        <f t="shared" si="23"/>
        <v>2024-08</v>
      </c>
      <c r="P224" s="4" t="str">
        <f t="shared" si="24"/>
        <v>08</v>
      </c>
      <c r="Q224" s="4" t="str">
        <f t="shared" si="25"/>
        <v>August</v>
      </c>
      <c r="R224" s="30" t="str">
        <f t="shared" si="26"/>
        <v>19</v>
      </c>
      <c r="W224" t="str">
        <f t="shared" si="27"/>
        <v>ok</v>
      </c>
    </row>
    <row r="225" spans="1:23" x14ac:dyDescent="0.3">
      <c r="A225" t="s">
        <v>267</v>
      </c>
      <c r="B225" t="s">
        <v>23</v>
      </c>
      <c r="C225" t="s">
        <v>24</v>
      </c>
      <c r="D225" t="s">
        <v>25</v>
      </c>
      <c r="E225" t="s">
        <v>20</v>
      </c>
      <c r="F225" t="s">
        <v>26</v>
      </c>
      <c r="G225" s="5">
        <v>8611.48</v>
      </c>
      <c r="H225" s="5">
        <f t="shared" si="21"/>
        <v>155.00663999999998</v>
      </c>
      <c r="I225" s="6">
        <v>5</v>
      </c>
      <c r="J225" s="6">
        <v>43057.4</v>
      </c>
      <c r="K225" s="5">
        <f t="shared" si="22"/>
        <v>775.03319999999985</v>
      </c>
      <c r="L225" s="7">
        <v>2.35</v>
      </c>
      <c r="M225" s="7">
        <v>1234</v>
      </c>
      <c r="N225" s="3">
        <v>45580</v>
      </c>
      <c r="O225" s="4" t="str">
        <f t="shared" si="23"/>
        <v>2024-10</v>
      </c>
      <c r="P225" s="4" t="str">
        <f t="shared" si="24"/>
        <v>10</v>
      </c>
      <c r="Q225" s="4" t="str">
        <f t="shared" si="25"/>
        <v>October</v>
      </c>
      <c r="R225" s="30" t="str">
        <f t="shared" si="26"/>
        <v>15</v>
      </c>
      <c r="W225" t="str">
        <f t="shared" si="27"/>
        <v>ok</v>
      </c>
    </row>
    <row r="226" spans="1:23" x14ac:dyDescent="0.3">
      <c r="A226" t="s">
        <v>268</v>
      </c>
      <c r="B226" t="s">
        <v>33</v>
      </c>
      <c r="C226" t="s">
        <v>12</v>
      </c>
      <c r="D226" t="s">
        <v>34</v>
      </c>
      <c r="E226" t="s">
        <v>14</v>
      </c>
      <c r="F226" t="s">
        <v>26</v>
      </c>
      <c r="G226" s="5">
        <v>9120.2800000000007</v>
      </c>
      <c r="H226" s="5">
        <f t="shared" si="21"/>
        <v>164.16504</v>
      </c>
      <c r="I226" s="6">
        <v>5</v>
      </c>
      <c r="J226" s="6">
        <v>45601.4</v>
      </c>
      <c r="K226" s="5">
        <f t="shared" si="22"/>
        <v>820.8252</v>
      </c>
      <c r="L226" s="7">
        <v>3.49</v>
      </c>
      <c r="M226" s="7">
        <v>3953</v>
      </c>
      <c r="N226" s="3">
        <v>45502</v>
      </c>
      <c r="O226" s="4" t="str">
        <f t="shared" si="23"/>
        <v>2024-07</v>
      </c>
      <c r="P226" s="4" t="str">
        <f t="shared" si="24"/>
        <v>07</v>
      </c>
      <c r="Q226" s="4" t="str">
        <f t="shared" si="25"/>
        <v>July</v>
      </c>
      <c r="R226" s="30" t="str">
        <f t="shared" si="26"/>
        <v>29</v>
      </c>
      <c r="W226" t="str">
        <f t="shared" si="27"/>
        <v>ok</v>
      </c>
    </row>
    <row r="227" spans="1:23" x14ac:dyDescent="0.3">
      <c r="A227" t="s">
        <v>269</v>
      </c>
      <c r="B227" t="s">
        <v>41</v>
      </c>
      <c r="C227" t="s">
        <v>42</v>
      </c>
      <c r="D227" t="s">
        <v>43</v>
      </c>
      <c r="E227" t="s">
        <v>20</v>
      </c>
      <c r="F227" t="s">
        <v>31</v>
      </c>
      <c r="G227" s="5">
        <v>17738.689999999999</v>
      </c>
      <c r="H227" s="5">
        <f t="shared" si="21"/>
        <v>319.29641999999996</v>
      </c>
      <c r="I227" s="6">
        <v>4</v>
      </c>
      <c r="J227" s="6">
        <v>70954.759999999995</v>
      </c>
      <c r="K227" s="5">
        <f t="shared" si="22"/>
        <v>1277.1856799999998</v>
      </c>
      <c r="L227" s="7">
        <v>4.67</v>
      </c>
      <c r="M227" s="7">
        <v>2465</v>
      </c>
      <c r="N227" s="3">
        <v>45393</v>
      </c>
      <c r="O227" s="4" t="str">
        <f t="shared" si="23"/>
        <v>2024-04</v>
      </c>
      <c r="P227" s="4" t="str">
        <f t="shared" si="24"/>
        <v>04</v>
      </c>
      <c r="Q227" s="4" t="str">
        <f t="shared" si="25"/>
        <v>April</v>
      </c>
      <c r="R227" s="30" t="str">
        <f t="shared" si="26"/>
        <v>11</v>
      </c>
      <c r="W227" t="str">
        <f t="shared" si="27"/>
        <v>ok</v>
      </c>
    </row>
    <row r="228" spans="1:23" x14ac:dyDescent="0.3">
      <c r="A228" t="s">
        <v>270</v>
      </c>
      <c r="B228" t="s">
        <v>63</v>
      </c>
      <c r="C228" t="s">
        <v>18</v>
      </c>
      <c r="D228" t="s">
        <v>64</v>
      </c>
      <c r="E228" t="s">
        <v>14</v>
      </c>
      <c r="F228" t="s">
        <v>26</v>
      </c>
      <c r="G228" s="5">
        <v>6336.78</v>
      </c>
      <c r="H228" s="5">
        <f t="shared" si="21"/>
        <v>114.06203999999998</v>
      </c>
      <c r="I228" s="6">
        <v>1</v>
      </c>
      <c r="J228" s="6">
        <v>6336.78</v>
      </c>
      <c r="K228" s="5">
        <f t="shared" si="22"/>
        <v>114.06203999999998</v>
      </c>
      <c r="L228" s="7">
        <v>3.8</v>
      </c>
      <c r="M228" s="7">
        <v>364</v>
      </c>
      <c r="N228" s="3">
        <v>45509</v>
      </c>
      <c r="O228" s="4" t="str">
        <f t="shared" si="23"/>
        <v>2024-08</v>
      </c>
      <c r="P228" s="4" t="str">
        <f t="shared" si="24"/>
        <v>08</v>
      </c>
      <c r="Q228" s="4" t="str">
        <f t="shared" si="25"/>
        <v>August</v>
      </c>
      <c r="R228" s="30" t="str">
        <f t="shared" si="26"/>
        <v>05</v>
      </c>
      <c r="W228" t="str">
        <f t="shared" si="27"/>
        <v>ok</v>
      </c>
    </row>
    <row r="229" spans="1:23" x14ac:dyDescent="0.3">
      <c r="A229" t="s">
        <v>271</v>
      </c>
      <c r="B229" t="s">
        <v>33</v>
      </c>
      <c r="C229" t="s">
        <v>12</v>
      </c>
      <c r="D229" t="s">
        <v>34</v>
      </c>
      <c r="E229" t="s">
        <v>20</v>
      </c>
      <c r="F229" t="s">
        <v>21</v>
      </c>
      <c r="G229" s="5">
        <v>17652.060000000001</v>
      </c>
      <c r="H229" s="5">
        <f t="shared" si="21"/>
        <v>317.73707999999999</v>
      </c>
      <c r="I229" s="6">
        <v>3</v>
      </c>
      <c r="J229" s="6">
        <v>52956.18</v>
      </c>
      <c r="K229" s="5">
        <f t="shared" si="22"/>
        <v>953.21123999999998</v>
      </c>
      <c r="L229" s="7">
        <v>1.06</v>
      </c>
      <c r="M229" s="7">
        <v>4460</v>
      </c>
      <c r="N229" s="3">
        <v>45356</v>
      </c>
      <c r="O229" s="4" t="str">
        <f t="shared" si="23"/>
        <v>2024-03</v>
      </c>
      <c r="P229" s="4" t="str">
        <f t="shared" si="24"/>
        <v>03</v>
      </c>
      <c r="Q229" s="4" t="str">
        <f t="shared" si="25"/>
        <v>March</v>
      </c>
      <c r="R229" s="30" t="str">
        <f t="shared" si="26"/>
        <v>05</v>
      </c>
      <c r="W229" t="str">
        <f t="shared" si="27"/>
        <v>ok</v>
      </c>
    </row>
    <row r="230" spans="1:23" x14ac:dyDescent="0.3">
      <c r="A230" t="s">
        <v>272</v>
      </c>
      <c r="B230" t="s">
        <v>11</v>
      </c>
      <c r="C230" t="s">
        <v>12</v>
      </c>
      <c r="D230" t="s">
        <v>13</v>
      </c>
      <c r="E230" t="s">
        <v>20</v>
      </c>
      <c r="F230" t="s">
        <v>38</v>
      </c>
      <c r="G230" s="5">
        <v>9154</v>
      </c>
      <c r="H230" s="5">
        <f t="shared" si="21"/>
        <v>164.77199999999999</v>
      </c>
      <c r="I230" s="6">
        <v>4</v>
      </c>
      <c r="J230" s="6">
        <v>36616</v>
      </c>
      <c r="K230" s="5">
        <f t="shared" si="22"/>
        <v>659.08799999999997</v>
      </c>
      <c r="L230" s="7">
        <v>4.79</v>
      </c>
      <c r="M230" s="7">
        <v>1745</v>
      </c>
      <c r="N230" s="3">
        <v>45438</v>
      </c>
      <c r="O230" s="4" t="str">
        <f t="shared" si="23"/>
        <v>2024-05</v>
      </c>
      <c r="P230" s="4" t="str">
        <f t="shared" si="24"/>
        <v>05</v>
      </c>
      <c r="Q230" s="4" t="str">
        <f t="shared" si="25"/>
        <v>May</v>
      </c>
      <c r="R230" s="30" t="str">
        <f t="shared" si="26"/>
        <v>26</v>
      </c>
      <c r="W230" t="str">
        <f t="shared" si="27"/>
        <v>ok</v>
      </c>
    </row>
    <row r="231" spans="1:23" x14ac:dyDescent="0.3">
      <c r="A231" t="s">
        <v>273</v>
      </c>
      <c r="B231" t="s">
        <v>47</v>
      </c>
      <c r="C231" t="s">
        <v>12</v>
      </c>
      <c r="D231" t="s">
        <v>48</v>
      </c>
      <c r="E231" t="s">
        <v>14</v>
      </c>
      <c r="F231" t="s">
        <v>60</v>
      </c>
      <c r="G231" s="5">
        <v>1408.94</v>
      </c>
      <c r="H231" s="5">
        <f t="shared" si="21"/>
        <v>25.36092</v>
      </c>
      <c r="I231" s="6">
        <v>2</v>
      </c>
      <c r="J231" s="6">
        <v>2817.88</v>
      </c>
      <c r="K231" s="5">
        <f t="shared" si="22"/>
        <v>50.72184</v>
      </c>
      <c r="L231" s="7">
        <v>3.65</v>
      </c>
      <c r="M231" s="7">
        <v>3784</v>
      </c>
      <c r="N231" s="3">
        <v>45616</v>
      </c>
      <c r="O231" s="4" t="str">
        <f t="shared" si="23"/>
        <v>2024-11</v>
      </c>
      <c r="P231" s="4" t="str">
        <f t="shared" si="24"/>
        <v>11</v>
      </c>
      <c r="Q231" s="4" t="str">
        <f t="shared" si="25"/>
        <v>November</v>
      </c>
      <c r="R231" s="30" t="str">
        <f t="shared" si="26"/>
        <v>20</v>
      </c>
      <c r="W231" t="str">
        <f t="shared" si="27"/>
        <v>ok</v>
      </c>
    </row>
    <row r="232" spans="1:23" x14ac:dyDescent="0.3">
      <c r="A232" t="s">
        <v>274</v>
      </c>
      <c r="B232" t="s">
        <v>11</v>
      </c>
      <c r="C232" t="s">
        <v>12</v>
      </c>
      <c r="D232" t="s">
        <v>13</v>
      </c>
      <c r="E232" t="s">
        <v>45</v>
      </c>
      <c r="F232" t="s">
        <v>31</v>
      </c>
      <c r="G232" s="5">
        <v>5782.53</v>
      </c>
      <c r="H232" s="5">
        <f t="shared" si="21"/>
        <v>104.08553999999999</v>
      </c>
      <c r="I232" s="6">
        <v>1</v>
      </c>
      <c r="J232" s="6">
        <v>5782.53</v>
      </c>
      <c r="K232" s="5">
        <f t="shared" si="22"/>
        <v>104.08553999999999</v>
      </c>
      <c r="L232" s="7">
        <v>2.85</v>
      </c>
      <c r="M232" s="7">
        <v>3476</v>
      </c>
      <c r="N232" s="3">
        <v>45293</v>
      </c>
      <c r="O232" s="4" t="str">
        <f t="shared" si="23"/>
        <v>2024-01</v>
      </c>
      <c r="P232" s="4" t="str">
        <f t="shared" si="24"/>
        <v>01</v>
      </c>
      <c r="Q232" s="4" t="str">
        <f t="shared" si="25"/>
        <v>January</v>
      </c>
      <c r="R232" s="30" t="str">
        <f t="shared" si="26"/>
        <v>02</v>
      </c>
      <c r="W232" t="str">
        <f t="shared" si="27"/>
        <v>ok</v>
      </c>
    </row>
    <row r="233" spans="1:23" x14ac:dyDescent="0.3">
      <c r="A233" t="s">
        <v>275</v>
      </c>
      <c r="B233" t="s">
        <v>63</v>
      </c>
      <c r="C233" t="s">
        <v>18</v>
      </c>
      <c r="D233" t="s">
        <v>64</v>
      </c>
      <c r="E233" t="s">
        <v>20</v>
      </c>
      <c r="F233" t="s">
        <v>38</v>
      </c>
      <c r="G233" s="5">
        <v>17208.740000000002</v>
      </c>
      <c r="H233" s="5">
        <f t="shared" si="21"/>
        <v>309.75731999999999</v>
      </c>
      <c r="I233" s="6">
        <v>2</v>
      </c>
      <c r="J233" s="6">
        <v>34417.480000000003</v>
      </c>
      <c r="K233" s="5">
        <f t="shared" si="22"/>
        <v>619.51463999999999</v>
      </c>
      <c r="L233" s="7">
        <v>1.29</v>
      </c>
      <c r="M233" s="7">
        <v>1399</v>
      </c>
      <c r="N233" s="3">
        <v>45293</v>
      </c>
      <c r="O233" s="4" t="str">
        <f t="shared" si="23"/>
        <v>2024-01</v>
      </c>
      <c r="P233" s="4" t="str">
        <f t="shared" si="24"/>
        <v>01</v>
      </c>
      <c r="Q233" s="4" t="str">
        <f t="shared" si="25"/>
        <v>January</v>
      </c>
      <c r="R233" s="30" t="str">
        <f t="shared" si="26"/>
        <v>02</v>
      </c>
      <c r="W233" t="str">
        <f t="shared" si="27"/>
        <v>ok</v>
      </c>
    </row>
    <row r="234" spans="1:23" x14ac:dyDescent="0.3">
      <c r="A234" t="s">
        <v>276</v>
      </c>
      <c r="B234" t="s">
        <v>23</v>
      </c>
      <c r="C234" t="s">
        <v>24</v>
      </c>
      <c r="D234" t="s">
        <v>25</v>
      </c>
      <c r="E234" t="s">
        <v>20</v>
      </c>
      <c r="F234" t="s">
        <v>31</v>
      </c>
      <c r="G234" s="5">
        <v>3348.83</v>
      </c>
      <c r="H234" s="5">
        <f t="shared" si="21"/>
        <v>60.278939999999992</v>
      </c>
      <c r="I234" s="6">
        <v>2</v>
      </c>
      <c r="J234" s="6">
        <v>6697.66</v>
      </c>
      <c r="K234" s="5">
        <f t="shared" si="22"/>
        <v>120.55787999999998</v>
      </c>
      <c r="L234" s="7">
        <v>4.78</v>
      </c>
      <c r="M234" s="7">
        <v>2796</v>
      </c>
      <c r="N234" s="3">
        <v>45387</v>
      </c>
      <c r="O234" s="4" t="str">
        <f t="shared" si="23"/>
        <v>2024-04</v>
      </c>
      <c r="P234" s="4" t="str">
        <f t="shared" si="24"/>
        <v>04</v>
      </c>
      <c r="Q234" s="4" t="str">
        <f t="shared" si="25"/>
        <v>April</v>
      </c>
      <c r="R234" s="30" t="str">
        <f t="shared" si="26"/>
        <v>05</v>
      </c>
      <c r="W234" t="str">
        <f t="shared" si="27"/>
        <v>ok</v>
      </c>
    </row>
    <row r="235" spans="1:23" x14ac:dyDescent="0.3">
      <c r="A235" t="s">
        <v>277</v>
      </c>
      <c r="B235" t="s">
        <v>51</v>
      </c>
      <c r="C235" t="s">
        <v>29</v>
      </c>
      <c r="D235" t="s">
        <v>52</v>
      </c>
      <c r="E235" t="s">
        <v>20</v>
      </c>
      <c r="F235" t="s">
        <v>38</v>
      </c>
      <c r="G235" s="5">
        <v>16348.42</v>
      </c>
      <c r="H235" s="5">
        <f t="shared" si="21"/>
        <v>294.27155999999997</v>
      </c>
      <c r="I235" s="6">
        <v>4</v>
      </c>
      <c r="J235" s="6">
        <v>65393.68</v>
      </c>
      <c r="K235" s="5">
        <f t="shared" si="22"/>
        <v>1177.0862399999999</v>
      </c>
      <c r="L235" s="7">
        <v>3.96</v>
      </c>
      <c r="M235" s="7">
        <v>3973</v>
      </c>
      <c r="N235" s="3">
        <v>45579</v>
      </c>
      <c r="O235" s="4" t="str">
        <f t="shared" si="23"/>
        <v>2024-10</v>
      </c>
      <c r="P235" s="4" t="str">
        <f t="shared" si="24"/>
        <v>10</v>
      </c>
      <c r="Q235" s="4" t="str">
        <f t="shared" si="25"/>
        <v>October</v>
      </c>
      <c r="R235" s="30" t="str">
        <f t="shared" si="26"/>
        <v>14</v>
      </c>
      <c r="W235" t="str">
        <f t="shared" si="27"/>
        <v>ok</v>
      </c>
    </row>
    <row r="236" spans="1:23" x14ac:dyDescent="0.3">
      <c r="A236" t="s">
        <v>278</v>
      </c>
      <c r="B236" t="s">
        <v>23</v>
      </c>
      <c r="C236" t="s">
        <v>24</v>
      </c>
      <c r="D236" t="s">
        <v>25</v>
      </c>
      <c r="E236" t="s">
        <v>45</v>
      </c>
      <c r="F236" t="s">
        <v>38</v>
      </c>
      <c r="G236" s="5">
        <v>3383.51</v>
      </c>
      <c r="H236" s="5">
        <f t="shared" si="21"/>
        <v>60.903179999999999</v>
      </c>
      <c r="I236" s="6">
        <v>4</v>
      </c>
      <c r="J236" s="6">
        <v>13534.04</v>
      </c>
      <c r="K236" s="5">
        <f t="shared" si="22"/>
        <v>243.61272</v>
      </c>
      <c r="L236" s="7">
        <v>3.5</v>
      </c>
      <c r="M236" s="7">
        <v>4453</v>
      </c>
      <c r="N236" s="3">
        <v>45397</v>
      </c>
      <c r="O236" s="4" t="str">
        <f t="shared" si="23"/>
        <v>2024-04</v>
      </c>
      <c r="P236" s="4" t="str">
        <f t="shared" si="24"/>
        <v>04</v>
      </c>
      <c r="Q236" s="4" t="str">
        <f t="shared" si="25"/>
        <v>April</v>
      </c>
      <c r="R236" s="30" t="str">
        <f t="shared" si="26"/>
        <v>15</v>
      </c>
      <c r="W236" t="str">
        <f t="shared" si="27"/>
        <v>ok</v>
      </c>
    </row>
    <row r="237" spans="1:23" x14ac:dyDescent="0.3">
      <c r="A237" t="s">
        <v>279</v>
      </c>
      <c r="B237" t="s">
        <v>33</v>
      </c>
      <c r="C237" t="s">
        <v>12</v>
      </c>
      <c r="D237" t="s">
        <v>34</v>
      </c>
      <c r="E237" t="s">
        <v>20</v>
      </c>
      <c r="F237" t="s">
        <v>15</v>
      </c>
      <c r="G237" s="5">
        <v>7502.69</v>
      </c>
      <c r="H237" s="5">
        <f t="shared" si="21"/>
        <v>135.04841999999999</v>
      </c>
      <c r="I237" s="6">
        <v>2</v>
      </c>
      <c r="J237" s="6">
        <v>15005.38</v>
      </c>
      <c r="K237" s="5">
        <f t="shared" si="22"/>
        <v>270.09683999999999</v>
      </c>
      <c r="L237" s="7">
        <v>1.06</v>
      </c>
      <c r="M237" s="7">
        <v>1212</v>
      </c>
      <c r="N237" s="3">
        <v>45375</v>
      </c>
      <c r="O237" s="4" t="str">
        <f t="shared" si="23"/>
        <v>2024-03</v>
      </c>
      <c r="P237" s="4" t="str">
        <f t="shared" si="24"/>
        <v>03</v>
      </c>
      <c r="Q237" s="4" t="str">
        <f t="shared" si="25"/>
        <v>March</v>
      </c>
      <c r="R237" s="30" t="str">
        <f t="shared" si="26"/>
        <v>24</v>
      </c>
      <c r="W237" t="str">
        <f t="shared" si="27"/>
        <v>ok</v>
      </c>
    </row>
    <row r="238" spans="1:23" x14ac:dyDescent="0.3">
      <c r="A238" t="s">
        <v>280</v>
      </c>
      <c r="B238" t="s">
        <v>28</v>
      </c>
      <c r="C238" t="s">
        <v>29</v>
      </c>
      <c r="D238" t="s">
        <v>30</v>
      </c>
      <c r="E238" t="s">
        <v>45</v>
      </c>
      <c r="F238" t="s">
        <v>21</v>
      </c>
      <c r="G238" s="5">
        <v>9309.31</v>
      </c>
      <c r="H238" s="5">
        <f t="shared" si="21"/>
        <v>167.56757999999996</v>
      </c>
      <c r="I238" s="6">
        <v>5</v>
      </c>
      <c r="J238" s="6">
        <v>46546.55</v>
      </c>
      <c r="K238" s="5">
        <f t="shared" si="22"/>
        <v>837.83789999999976</v>
      </c>
      <c r="L238" s="7">
        <v>4.97</v>
      </c>
      <c r="M238" s="7">
        <v>2390</v>
      </c>
      <c r="N238" s="3">
        <v>45374</v>
      </c>
      <c r="O238" s="4" t="str">
        <f t="shared" si="23"/>
        <v>2024-03</v>
      </c>
      <c r="P238" s="4" t="str">
        <f t="shared" si="24"/>
        <v>03</v>
      </c>
      <c r="Q238" s="4" t="str">
        <f t="shared" si="25"/>
        <v>March</v>
      </c>
      <c r="R238" s="30" t="str">
        <f t="shared" si="26"/>
        <v>23</v>
      </c>
      <c r="W238" t="str">
        <f t="shared" si="27"/>
        <v>ok</v>
      </c>
    </row>
    <row r="239" spans="1:23" x14ac:dyDescent="0.3">
      <c r="A239" t="s">
        <v>281</v>
      </c>
      <c r="B239" t="s">
        <v>28</v>
      </c>
      <c r="C239" t="s">
        <v>29</v>
      </c>
      <c r="D239" t="s">
        <v>30</v>
      </c>
      <c r="E239" t="s">
        <v>14</v>
      </c>
      <c r="F239" t="s">
        <v>38</v>
      </c>
      <c r="G239" s="5">
        <v>7187.55</v>
      </c>
      <c r="H239" s="5">
        <f t="shared" si="21"/>
        <v>129.3759</v>
      </c>
      <c r="I239" s="6">
        <v>5</v>
      </c>
      <c r="J239" s="6">
        <v>35937.75</v>
      </c>
      <c r="K239" s="5">
        <f t="shared" si="22"/>
        <v>646.87950000000001</v>
      </c>
      <c r="L239" s="7">
        <v>2.09</v>
      </c>
      <c r="M239" s="7">
        <v>3397</v>
      </c>
      <c r="N239" s="3">
        <v>45641</v>
      </c>
      <c r="O239" s="4" t="str">
        <f t="shared" si="23"/>
        <v>2024-12</v>
      </c>
      <c r="P239" s="4" t="str">
        <f t="shared" si="24"/>
        <v>12</v>
      </c>
      <c r="Q239" s="4" t="str">
        <f t="shared" si="25"/>
        <v>December</v>
      </c>
      <c r="R239" s="30" t="str">
        <f t="shared" si="26"/>
        <v>15</v>
      </c>
      <c r="W239" t="str">
        <f t="shared" si="27"/>
        <v>ok</v>
      </c>
    </row>
    <row r="240" spans="1:23" x14ac:dyDescent="0.3">
      <c r="A240" t="s">
        <v>282</v>
      </c>
      <c r="B240" t="s">
        <v>23</v>
      </c>
      <c r="C240" t="s">
        <v>24</v>
      </c>
      <c r="D240" t="s">
        <v>25</v>
      </c>
      <c r="E240" t="s">
        <v>20</v>
      </c>
      <c r="F240" t="s">
        <v>60</v>
      </c>
      <c r="G240" s="5">
        <v>11996.17</v>
      </c>
      <c r="H240" s="5">
        <f t="shared" si="21"/>
        <v>215.93105999999997</v>
      </c>
      <c r="I240" s="6">
        <v>3</v>
      </c>
      <c r="J240" s="6">
        <v>35988.51</v>
      </c>
      <c r="K240" s="5">
        <f t="shared" si="22"/>
        <v>647.79317999999989</v>
      </c>
      <c r="L240" s="7">
        <v>3.75</v>
      </c>
      <c r="M240" s="7">
        <v>2725</v>
      </c>
      <c r="N240" s="3">
        <v>45550</v>
      </c>
      <c r="O240" s="4" t="str">
        <f t="shared" si="23"/>
        <v>2024-09</v>
      </c>
      <c r="P240" s="4" t="str">
        <f t="shared" si="24"/>
        <v>09</v>
      </c>
      <c r="Q240" s="4" t="str">
        <f t="shared" si="25"/>
        <v>September</v>
      </c>
      <c r="R240" s="30" t="str">
        <f t="shared" si="26"/>
        <v>15</v>
      </c>
      <c r="W240" t="str">
        <f t="shared" si="27"/>
        <v>ok</v>
      </c>
    </row>
    <row r="241" spans="1:23" x14ac:dyDescent="0.3">
      <c r="A241" t="s">
        <v>283</v>
      </c>
      <c r="B241" t="s">
        <v>11</v>
      </c>
      <c r="C241" t="s">
        <v>12</v>
      </c>
      <c r="D241" t="s">
        <v>13</v>
      </c>
      <c r="E241" t="s">
        <v>45</v>
      </c>
      <c r="F241" t="s">
        <v>15</v>
      </c>
      <c r="G241" s="5">
        <v>12041.72</v>
      </c>
      <c r="H241" s="5">
        <f t="shared" si="21"/>
        <v>216.75095999999996</v>
      </c>
      <c r="I241" s="6">
        <v>2</v>
      </c>
      <c r="J241" s="6">
        <v>24083.439999999999</v>
      </c>
      <c r="K241" s="5">
        <f t="shared" si="22"/>
        <v>433.50191999999993</v>
      </c>
      <c r="L241" s="7">
        <v>4.45</v>
      </c>
      <c r="M241" s="7">
        <v>1597</v>
      </c>
      <c r="N241" s="3">
        <v>45558</v>
      </c>
      <c r="O241" s="4" t="str">
        <f t="shared" si="23"/>
        <v>2024-09</v>
      </c>
      <c r="P241" s="4" t="str">
        <f t="shared" si="24"/>
        <v>09</v>
      </c>
      <c r="Q241" s="4" t="str">
        <f t="shared" si="25"/>
        <v>September</v>
      </c>
      <c r="R241" s="30" t="str">
        <f t="shared" si="26"/>
        <v>23</v>
      </c>
      <c r="W241" t="str">
        <f t="shared" si="27"/>
        <v>ok</v>
      </c>
    </row>
    <row r="242" spans="1:23" x14ac:dyDescent="0.3">
      <c r="A242" t="s">
        <v>284</v>
      </c>
      <c r="B242" t="s">
        <v>51</v>
      </c>
      <c r="C242" t="s">
        <v>29</v>
      </c>
      <c r="D242" t="s">
        <v>52</v>
      </c>
      <c r="E242" t="s">
        <v>14</v>
      </c>
      <c r="F242" t="s">
        <v>60</v>
      </c>
      <c r="G242" s="5">
        <v>2227.34</v>
      </c>
      <c r="H242" s="5">
        <f t="shared" si="21"/>
        <v>40.092120000000001</v>
      </c>
      <c r="I242" s="6">
        <v>2</v>
      </c>
      <c r="J242" s="6">
        <v>4454.68</v>
      </c>
      <c r="K242" s="5">
        <f t="shared" si="22"/>
        <v>80.184240000000003</v>
      </c>
      <c r="L242" s="7">
        <v>4.75</v>
      </c>
      <c r="M242" s="7">
        <v>1649</v>
      </c>
      <c r="N242" s="3">
        <v>45643</v>
      </c>
      <c r="O242" s="4" t="str">
        <f t="shared" si="23"/>
        <v>2024-12</v>
      </c>
      <c r="P242" s="4" t="str">
        <f t="shared" si="24"/>
        <v>12</v>
      </c>
      <c r="Q242" s="4" t="str">
        <f t="shared" si="25"/>
        <v>December</v>
      </c>
      <c r="R242" s="30" t="str">
        <f t="shared" si="26"/>
        <v>17</v>
      </c>
      <c r="W242" t="str">
        <f t="shared" si="27"/>
        <v>ok</v>
      </c>
    </row>
    <row r="243" spans="1:23" x14ac:dyDescent="0.3">
      <c r="A243" t="s">
        <v>285</v>
      </c>
      <c r="B243" t="s">
        <v>11</v>
      </c>
      <c r="C243" t="s">
        <v>12</v>
      </c>
      <c r="D243" t="s">
        <v>13</v>
      </c>
      <c r="E243" t="s">
        <v>20</v>
      </c>
      <c r="F243" t="s">
        <v>60</v>
      </c>
      <c r="G243" s="5">
        <v>13692.53</v>
      </c>
      <c r="H243" s="5">
        <f t="shared" si="21"/>
        <v>246.46554</v>
      </c>
      <c r="I243" s="6">
        <v>1</v>
      </c>
      <c r="J243" s="6">
        <v>13692.53</v>
      </c>
      <c r="K243" s="5">
        <f t="shared" si="22"/>
        <v>246.46554</v>
      </c>
      <c r="L243" s="7">
        <v>4.45</v>
      </c>
      <c r="M243" s="7">
        <v>2301</v>
      </c>
      <c r="N243" s="3">
        <v>45611</v>
      </c>
      <c r="O243" s="4" t="str">
        <f t="shared" si="23"/>
        <v>2024-11</v>
      </c>
      <c r="P243" s="4" t="str">
        <f t="shared" si="24"/>
        <v>11</v>
      </c>
      <c r="Q243" s="4" t="str">
        <f t="shared" si="25"/>
        <v>November</v>
      </c>
      <c r="R243" s="30" t="str">
        <f t="shared" si="26"/>
        <v>15</v>
      </c>
      <c r="W243" t="str">
        <f t="shared" si="27"/>
        <v>ok</v>
      </c>
    </row>
    <row r="244" spans="1:23" x14ac:dyDescent="0.3">
      <c r="A244" t="s">
        <v>286</v>
      </c>
      <c r="B244" t="s">
        <v>51</v>
      </c>
      <c r="C244" t="s">
        <v>29</v>
      </c>
      <c r="D244" t="s">
        <v>52</v>
      </c>
      <c r="E244" t="s">
        <v>20</v>
      </c>
      <c r="F244" t="s">
        <v>15</v>
      </c>
      <c r="G244" s="5">
        <v>2258.84</v>
      </c>
      <c r="H244" s="5">
        <f t="shared" si="21"/>
        <v>40.659120000000001</v>
      </c>
      <c r="I244" s="6">
        <v>2</v>
      </c>
      <c r="J244" s="6">
        <v>4517.68</v>
      </c>
      <c r="K244" s="5">
        <f t="shared" si="22"/>
        <v>81.318240000000003</v>
      </c>
      <c r="L244" s="7">
        <v>2.2400000000000002</v>
      </c>
      <c r="M244" s="7">
        <v>4867</v>
      </c>
      <c r="N244" s="3">
        <v>45430</v>
      </c>
      <c r="O244" s="4" t="str">
        <f t="shared" si="23"/>
        <v>2024-05</v>
      </c>
      <c r="P244" s="4" t="str">
        <f t="shared" si="24"/>
        <v>05</v>
      </c>
      <c r="Q244" s="4" t="str">
        <f t="shared" si="25"/>
        <v>May</v>
      </c>
      <c r="R244" s="30" t="str">
        <f t="shared" si="26"/>
        <v>18</v>
      </c>
      <c r="W244" t="str">
        <f t="shared" si="27"/>
        <v>ok</v>
      </c>
    </row>
    <row r="245" spans="1:23" x14ac:dyDescent="0.3">
      <c r="A245" t="s">
        <v>287</v>
      </c>
      <c r="B245" t="s">
        <v>36</v>
      </c>
      <c r="C245" t="s">
        <v>18</v>
      </c>
      <c r="D245" t="s">
        <v>37</v>
      </c>
      <c r="E245" t="s">
        <v>45</v>
      </c>
      <c r="F245" t="s">
        <v>26</v>
      </c>
      <c r="G245" s="5">
        <v>619.04</v>
      </c>
      <c r="H245" s="5">
        <f t="shared" si="21"/>
        <v>11.142719999999999</v>
      </c>
      <c r="I245" s="6">
        <v>5</v>
      </c>
      <c r="J245" s="6">
        <v>3095.2</v>
      </c>
      <c r="K245" s="5">
        <f t="shared" si="22"/>
        <v>55.713599999999992</v>
      </c>
      <c r="L245" s="7">
        <v>1.52</v>
      </c>
      <c r="M245" s="7">
        <v>359</v>
      </c>
      <c r="N245" s="3">
        <v>45560</v>
      </c>
      <c r="O245" s="4" t="str">
        <f t="shared" si="23"/>
        <v>2024-09</v>
      </c>
      <c r="P245" s="4" t="str">
        <f t="shared" si="24"/>
        <v>09</v>
      </c>
      <c r="Q245" s="4" t="str">
        <f t="shared" si="25"/>
        <v>September</v>
      </c>
      <c r="R245" s="30" t="str">
        <f t="shared" si="26"/>
        <v>25</v>
      </c>
      <c r="W245" t="str">
        <f t="shared" si="27"/>
        <v>ok</v>
      </c>
    </row>
    <row r="246" spans="1:23" x14ac:dyDescent="0.3">
      <c r="A246" t="s">
        <v>288</v>
      </c>
      <c r="B246" t="s">
        <v>36</v>
      </c>
      <c r="C246" t="s">
        <v>18</v>
      </c>
      <c r="D246" t="s">
        <v>37</v>
      </c>
      <c r="E246" t="s">
        <v>20</v>
      </c>
      <c r="F246" t="s">
        <v>15</v>
      </c>
      <c r="G246" s="5">
        <v>9249.34</v>
      </c>
      <c r="H246" s="5">
        <f t="shared" si="21"/>
        <v>166.48811999999998</v>
      </c>
      <c r="I246" s="6">
        <v>1</v>
      </c>
      <c r="J246" s="6">
        <v>9249.34</v>
      </c>
      <c r="K246" s="5">
        <f t="shared" si="22"/>
        <v>166.48811999999998</v>
      </c>
      <c r="L246" s="7">
        <v>2.76</v>
      </c>
      <c r="M246" s="7">
        <v>3530</v>
      </c>
      <c r="N246" s="3">
        <v>45607</v>
      </c>
      <c r="O246" s="4" t="str">
        <f t="shared" si="23"/>
        <v>2024-11</v>
      </c>
      <c r="P246" s="4" t="str">
        <f t="shared" si="24"/>
        <v>11</v>
      </c>
      <c r="Q246" s="4" t="str">
        <f t="shared" si="25"/>
        <v>November</v>
      </c>
      <c r="R246" s="30" t="str">
        <f t="shared" si="26"/>
        <v>11</v>
      </c>
      <c r="W246" t="str">
        <f t="shared" si="27"/>
        <v>ok</v>
      </c>
    </row>
    <row r="247" spans="1:23" x14ac:dyDescent="0.3">
      <c r="A247" t="s">
        <v>289</v>
      </c>
      <c r="B247" t="s">
        <v>63</v>
      </c>
      <c r="C247" t="s">
        <v>18</v>
      </c>
      <c r="D247" t="s">
        <v>64</v>
      </c>
      <c r="E247" t="s">
        <v>45</v>
      </c>
      <c r="F247" t="s">
        <v>60</v>
      </c>
      <c r="G247" s="5">
        <v>3051.34</v>
      </c>
      <c r="H247" s="5">
        <f t="shared" si="21"/>
        <v>54.924119999999995</v>
      </c>
      <c r="I247" s="6">
        <v>5</v>
      </c>
      <c r="J247" s="6">
        <v>15256.7</v>
      </c>
      <c r="K247" s="5">
        <f t="shared" si="22"/>
        <v>274.62059999999997</v>
      </c>
      <c r="L247" s="7">
        <v>3.78</v>
      </c>
      <c r="M247" s="7">
        <v>2073</v>
      </c>
      <c r="N247" s="3">
        <v>45466</v>
      </c>
      <c r="O247" s="4" t="str">
        <f t="shared" si="23"/>
        <v>2024-06</v>
      </c>
      <c r="P247" s="4" t="str">
        <f t="shared" si="24"/>
        <v>06</v>
      </c>
      <c r="Q247" s="4" t="str">
        <f t="shared" si="25"/>
        <v>June</v>
      </c>
      <c r="R247" s="30" t="str">
        <f t="shared" si="26"/>
        <v>23</v>
      </c>
      <c r="W247" t="str">
        <f t="shared" si="27"/>
        <v>ok</v>
      </c>
    </row>
    <row r="248" spans="1:23" x14ac:dyDescent="0.3">
      <c r="A248" t="s">
        <v>290</v>
      </c>
      <c r="B248" t="s">
        <v>51</v>
      </c>
      <c r="C248" t="s">
        <v>29</v>
      </c>
      <c r="D248" t="s">
        <v>52</v>
      </c>
      <c r="E248" t="s">
        <v>20</v>
      </c>
      <c r="F248" t="s">
        <v>31</v>
      </c>
      <c r="G248" s="5">
        <v>8458.06</v>
      </c>
      <c r="H248" s="5">
        <f t="shared" si="21"/>
        <v>152.24507999999997</v>
      </c>
      <c r="I248" s="6">
        <v>1</v>
      </c>
      <c r="J248" s="6">
        <v>8458.06</v>
      </c>
      <c r="K248" s="5">
        <f t="shared" si="22"/>
        <v>152.24507999999997</v>
      </c>
      <c r="L248" s="7">
        <v>2.34</v>
      </c>
      <c r="M248" s="7">
        <v>137</v>
      </c>
      <c r="N248" s="3">
        <v>45499</v>
      </c>
      <c r="O248" s="4" t="str">
        <f t="shared" si="23"/>
        <v>2024-07</v>
      </c>
      <c r="P248" s="4" t="str">
        <f t="shared" si="24"/>
        <v>07</v>
      </c>
      <c r="Q248" s="4" t="str">
        <f t="shared" si="25"/>
        <v>July</v>
      </c>
      <c r="R248" s="30" t="str">
        <f t="shared" si="26"/>
        <v>26</v>
      </c>
      <c r="W248" t="str">
        <f t="shared" si="27"/>
        <v>ok</v>
      </c>
    </row>
    <row r="249" spans="1:23" x14ac:dyDescent="0.3">
      <c r="A249" t="s">
        <v>291</v>
      </c>
      <c r="B249" t="s">
        <v>51</v>
      </c>
      <c r="C249" t="s">
        <v>29</v>
      </c>
      <c r="D249" t="s">
        <v>52</v>
      </c>
      <c r="E249" t="s">
        <v>14</v>
      </c>
      <c r="F249" t="s">
        <v>26</v>
      </c>
      <c r="G249" s="5">
        <v>7200.36</v>
      </c>
      <c r="H249" s="5">
        <f t="shared" si="21"/>
        <v>129.60647999999998</v>
      </c>
      <c r="I249" s="6">
        <v>1</v>
      </c>
      <c r="J249" s="6">
        <v>7200.36</v>
      </c>
      <c r="K249" s="5">
        <f t="shared" si="22"/>
        <v>129.60647999999998</v>
      </c>
      <c r="L249" s="7">
        <v>2.56</v>
      </c>
      <c r="M249" s="7">
        <v>3382</v>
      </c>
      <c r="N249" s="3">
        <v>45317</v>
      </c>
      <c r="O249" s="4" t="str">
        <f t="shared" si="23"/>
        <v>2024-01</v>
      </c>
      <c r="P249" s="4" t="str">
        <f t="shared" si="24"/>
        <v>01</v>
      </c>
      <c r="Q249" s="4" t="str">
        <f t="shared" si="25"/>
        <v>January</v>
      </c>
      <c r="R249" s="30" t="str">
        <f t="shared" si="26"/>
        <v>26</v>
      </c>
      <c r="W249" t="str">
        <f t="shared" si="27"/>
        <v>ok</v>
      </c>
    </row>
    <row r="250" spans="1:23" x14ac:dyDescent="0.3">
      <c r="A250" t="s">
        <v>292</v>
      </c>
      <c r="B250" t="s">
        <v>33</v>
      </c>
      <c r="C250" t="s">
        <v>12</v>
      </c>
      <c r="D250" t="s">
        <v>34</v>
      </c>
      <c r="E250" t="s">
        <v>20</v>
      </c>
      <c r="F250" t="s">
        <v>15</v>
      </c>
      <c r="G250" s="5">
        <v>9932.89</v>
      </c>
      <c r="H250" s="5">
        <f t="shared" si="21"/>
        <v>178.79201999999998</v>
      </c>
      <c r="I250" s="6">
        <v>2</v>
      </c>
      <c r="J250" s="6">
        <v>19865.78</v>
      </c>
      <c r="K250" s="5">
        <f t="shared" si="22"/>
        <v>357.58403999999996</v>
      </c>
      <c r="L250" s="7">
        <v>1.97</v>
      </c>
      <c r="M250" s="7">
        <v>3953</v>
      </c>
      <c r="N250" s="3">
        <v>45617</v>
      </c>
      <c r="O250" s="4" t="str">
        <f t="shared" si="23"/>
        <v>2024-11</v>
      </c>
      <c r="P250" s="4" t="str">
        <f t="shared" si="24"/>
        <v>11</v>
      </c>
      <c r="Q250" s="4" t="str">
        <f t="shared" si="25"/>
        <v>November</v>
      </c>
      <c r="R250" s="30" t="str">
        <f t="shared" si="26"/>
        <v>21</v>
      </c>
      <c r="W250" t="str">
        <f t="shared" si="27"/>
        <v>ok</v>
      </c>
    </row>
    <row r="251" spans="1:23" x14ac:dyDescent="0.3">
      <c r="A251" t="s">
        <v>293</v>
      </c>
      <c r="B251" t="s">
        <v>33</v>
      </c>
      <c r="C251" t="s">
        <v>12</v>
      </c>
      <c r="D251" t="s">
        <v>34</v>
      </c>
      <c r="E251" t="s">
        <v>45</v>
      </c>
      <c r="F251" t="s">
        <v>26</v>
      </c>
      <c r="G251" s="5">
        <v>19134.64</v>
      </c>
      <c r="H251" s="5">
        <f t="shared" si="21"/>
        <v>344.42351999999994</v>
      </c>
      <c r="I251" s="6">
        <v>1</v>
      </c>
      <c r="J251" s="6">
        <v>19134.64</v>
      </c>
      <c r="K251" s="5">
        <f t="shared" si="22"/>
        <v>344.42351999999994</v>
      </c>
      <c r="L251" s="7">
        <v>4.4800000000000004</v>
      </c>
      <c r="M251" s="7">
        <v>2275</v>
      </c>
      <c r="N251" s="3">
        <v>45422</v>
      </c>
      <c r="O251" s="4" t="str">
        <f t="shared" si="23"/>
        <v>2024-05</v>
      </c>
      <c r="P251" s="4" t="str">
        <f t="shared" si="24"/>
        <v>05</v>
      </c>
      <c r="Q251" s="4" t="str">
        <f t="shared" si="25"/>
        <v>May</v>
      </c>
      <c r="R251" s="30" t="str">
        <f t="shared" si="26"/>
        <v>10</v>
      </c>
      <c r="W251" t="str">
        <f t="shared" si="27"/>
        <v>ok</v>
      </c>
    </row>
    <row r="252" spans="1:23" x14ac:dyDescent="0.3">
      <c r="A252" t="s">
        <v>294</v>
      </c>
      <c r="B252" t="s">
        <v>23</v>
      </c>
      <c r="C252" t="s">
        <v>24</v>
      </c>
      <c r="D252" t="s">
        <v>25</v>
      </c>
      <c r="E252" t="s">
        <v>45</v>
      </c>
      <c r="F252" t="s">
        <v>15</v>
      </c>
      <c r="G252" s="5">
        <v>3948.53</v>
      </c>
      <c r="H252" s="5">
        <f t="shared" si="21"/>
        <v>71.073539999999994</v>
      </c>
      <c r="I252" s="6">
        <v>3</v>
      </c>
      <c r="J252" s="6">
        <v>11845.59</v>
      </c>
      <c r="K252" s="5">
        <f t="shared" si="22"/>
        <v>213.22062</v>
      </c>
      <c r="L252" s="7">
        <v>4.47</v>
      </c>
      <c r="M252" s="7">
        <v>4176</v>
      </c>
      <c r="N252" s="3">
        <v>45386</v>
      </c>
      <c r="O252" s="4" t="str">
        <f t="shared" si="23"/>
        <v>2024-04</v>
      </c>
      <c r="P252" s="4" t="str">
        <f t="shared" si="24"/>
        <v>04</v>
      </c>
      <c r="Q252" s="4" t="str">
        <f t="shared" si="25"/>
        <v>April</v>
      </c>
      <c r="R252" s="30" t="str">
        <f t="shared" si="26"/>
        <v>04</v>
      </c>
      <c r="W252" t="str">
        <f t="shared" si="27"/>
        <v>ok</v>
      </c>
    </row>
    <row r="253" spans="1:23" x14ac:dyDescent="0.3">
      <c r="A253" t="s">
        <v>295</v>
      </c>
      <c r="B253" t="s">
        <v>41</v>
      </c>
      <c r="C253" t="s">
        <v>42</v>
      </c>
      <c r="D253" t="s">
        <v>43</v>
      </c>
      <c r="E253" t="s">
        <v>20</v>
      </c>
      <c r="F253" t="s">
        <v>15</v>
      </c>
      <c r="G253" s="5">
        <v>10842.37</v>
      </c>
      <c r="H253" s="5">
        <f t="shared" si="21"/>
        <v>195.16265999999999</v>
      </c>
      <c r="I253" s="6">
        <v>5</v>
      </c>
      <c r="J253" s="6">
        <v>54211.85</v>
      </c>
      <c r="K253" s="5">
        <f t="shared" si="22"/>
        <v>975.81329999999991</v>
      </c>
      <c r="L253" s="7">
        <v>1.28</v>
      </c>
      <c r="M253" s="7">
        <v>4287</v>
      </c>
      <c r="N253" s="3">
        <v>45630</v>
      </c>
      <c r="O253" s="4" t="str">
        <f t="shared" si="23"/>
        <v>2024-12</v>
      </c>
      <c r="P253" s="4" t="str">
        <f t="shared" si="24"/>
        <v>12</v>
      </c>
      <c r="Q253" s="4" t="str">
        <f t="shared" si="25"/>
        <v>December</v>
      </c>
      <c r="R253" s="30" t="str">
        <f t="shared" si="26"/>
        <v>04</v>
      </c>
      <c r="W253" t="str">
        <f t="shared" si="27"/>
        <v>ok</v>
      </c>
    </row>
    <row r="254" spans="1:23" x14ac:dyDescent="0.3">
      <c r="A254" t="s">
        <v>296</v>
      </c>
      <c r="B254" t="s">
        <v>41</v>
      </c>
      <c r="C254" t="s">
        <v>42</v>
      </c>
      <c r="D254" t="s">
        <v>43</v>
      </c>
      <c r="E254" t="s">
        <v>45</v>
      </c>
      <c r="F254" t="s">
        <v>60</v>
      </c>
      <c r="G254" s="5">
        <v>4860.08</v>
      </c>
      <c r="H254" s="5">
        <f t="shared" si="21"/>
        <v>87.481439999999992</v>
      </c>
      <c r="I254" s="6">
        <v>4</v>
      </c>
      <c r="J254" s="6">
        <v>19440.32</v>
      </c>
      <c r="K254" s="5">
        <f t="shared" si="22"/>
        <v>349.92575999999997</v>
      </c>
      <c r="L254" s="7">
        <v>1.19</v>
      </c>
      <c r="M254" s="7">
        <v>1105</v>
      </c>
      <c r="N254" s="3">
        <v>45538</v>
      </c>
      <c r="O254" s="4" t="str">
        <f t="shared" si="23"/>
        <v>2024-09</v>
      </c>
      <c r="P254" s="4" t="str">
        <f t="shared" si="24"/>
        <v>09</v>
      </c>
      <c r="Q254" s="4" t="str">
        <f t="shared" si="25"/>
        <v>September</v>
      </c>
      <c r="R254" s="30" t="str">
        <f t="shared" si="26"/>
        <v>03</v>
      </c>
      <c r="W254" t="str">
        <f t="shared" si="27"/>
        <v>ok</v>
      </c>
    </row>
    <row r="255" spans="1:23" x14ac:dyDescent="0.3">
      <c r="A255" t="s">
        <v>297</v>
      </c>
      <c r="B255" t="s">
        <v>36</v>
      </c>
      <c r="C255" t="s">
        <v>18</v>
      </c>
      <c r="D255" t="s">
        <v>37</v>
      </c>
      <c r="E255" t="s">
        <v>45</v>
      </c>
      <c r="F255" t="s">
        <v>21</v>
      </c>
      <c r="G255" s="5">
        <v>3928.58</v>
      </c>
      <c r="H255" s="5">
        <f t="shared" si="21"/>
        <v>70.714439999999996</v>
      </c>
      <c r="I255" s="6">
        <v>3</v>
      </c>
      <c r="J255" s="6">
        <v>11785.74</v>
      </c>
      <c r="K255" s="5">
        <f t="shared" si="22"/>
        <v>212.14331999999999</v>
      </c>
      <c r="L255" s="7">
        <v>3.17</v>
      </c>
      <c r="M255" s="7">
        <v>3350</v>
      </c>
      <c r="N255" s="3">
        <v>45458</v>
      </c>
      <c r="O255" s="4" t="str">
        <f t="shared" si="23"/>
        <v>2024-06</v>
      </c>
      <c r="P255" s="4" t="str">
        <f t="shared" si="24"/>
        <v>06</v>
      </c>
      <c r="Q255" s="4" t="str">
        <f t="shared" si="25"/>
        <v>June</v>
      </c>
      <c r="R255" s="30" t="str">
        <f t="shared" si="26"/>
        <v>15</v>
      </c>
      <c r="W255" t="str">
        <f t="shared" si="27"/>
        <v>ok</v>
      </c>
    </row>
    <row r="256" spans="1:23" x14ac:dyDescent="0.3">
      <c r="A256" t="s">
        <v>298</v>
      </c>
      <c r="B256" t="s">
        <v>23</v>
      </c>
      <c r="C256" t="s">
        <v>24</v>
      </c>
      <c r="D256" t="s">
        <v>25</v>
      </c>
      <c r="E256" t="s">
        <v>20</v>
      </c>
      <c r="F256" t="s">
        <v>21</v>
      </c>
      <c r="G256" s="5">
        <v>10531.86</v>
      </c>
      <c r="H256" s="5">
        <f t="shared" si="21"/>
        <v>189.57347999999999</v>
      </c>
      <c r="I256" s="6">
        <v>5</v>
      </c>
      <c r="J256" s="6">
        <v>52659.3</v>
      </c>
      <c r="K256" s="5">
        <f t="shared" si="22"/>
        <v>947.86739999999998</v>
      </c>
      <c r="L256" s="7">
        <v>2.0299999999999998</v>
      </c>
      <c r="M256" s="7">
        <v>4340</v>
      </c>
      <c r="N256" s="3">
        <v>45623</v>
      </c>
      <c r="O256" s="4" t="str">
        <f t="shared" si="23"/>
        <v>2024-11</v>
      </c>
      <c r="P256" s="4" t="str">
        <f t="shared" si="24"/>
        <v>11</v>
      </c>
      <c r="Q256" s="4" t="str">
        <f t="shared" si="25"/>
        <v>November</v>
      </c>
      <c r="R256" s="30" t="str">
        <f t="shared" si="26"/>
        <v>27</v>
      </c>
      <c r="W256" t="str">
        <f t="shared" si="27"/>
        <v>ok</v>
      </c>
    </row>
    <row r="257" spans="1:23" x14ac:dyDescent="0.3">
      <c r="A257" t="s">
        <v>299</v>
      </c>
      <c r="B257" t="s">
        <v>47</v>
      </c>
      <c r="C257" t="s">
        <v>12</v>
      </c>
      <c r="D257" t="s">
        <v>48</v>
      </c>
      <c r="E257" t="s">
        <v>14</v>
      </c>
      <c r="F257" t="s">
        <v>38</v>
      </c>
      <c r="G257" s="5">
        <v>18234.36</v>
      </c>
      <c r="H257" s="5">
        <f t="shared" si="21"/>
        <v>328.21848</v>
      </c>
      <c r="I257" s="6">
        <v>2</v>
      </c>
      <c r="J257" s="6">
        <v>36468.720000000001</v>
      </c>
      <c r="K257" s="5">
        <f t="shared" si="22"/>
        <v>656.43696</v>
      </c>
      <c r="L257" s="7">
        <v>4.8600000000000003</v>
      </c>
      <c r="M257" s="7">
        <v>3768</v>
      </c>
      <c r="N257" s="3">
        <v>45487</v>
      </c>
      <c r="O257" s="4" t="str">
        <f t="shared" si="23"/>
        <v>2024-07</v>
      </c>
      <c r="P257" s="4" t="str">
        <f t="shared" si="24"/>
        <v>07</v>
      </c>
      <c r="Q257" s="4" t="str">
        <f t="shared" si="25"/>
        <v>July</v>
      </c>
      <c r="R257" s="30" t="str">
        <f t="shared" si="26"/>
        <v>14</v>
      </c>
      <c r="W257" t="str">
        <f t="shared" si="27"/>
        <v>ok</v>
      </c>
    </row>
    <row r="258" spans="1:23" x14ac:dyDescent="0.3">
      <c r="A258" t="s">
        <v>300</v>
      </c>
      <c r="B258" t="s">
        <v>28</v>
      </c>
      <c r="C258" t="s">
        <v>29</v>
      </c>
      <c r="D258" t="s">
        <v>30</v>
      </c>
      <c r="E258" t="s">
        <v>20</v>
      </c>
      <c r="F258" t="s">
        <v>21</v>
      </c>
      <c r="G258" s="5">
        <v>3800.17</v>
      </c>
      <c r="H258" s="5">
        <f t="shared" si="21"/>
        <v>68.403059999999996</v>
      </c>
      <c r="I258" s="6">
        <v>4</v>
      </c>
      <c r="J258" s="6">
        <v>15200.68</v>
      </c>
      <c r="K258" s="5">
        <f t="shared" si="22"/>
        <v>273.61223999999999</v>
      </c>
      <c r="L258" s="7">
        <v>4.2300000000000004</v>
      </c>
      <c r="M258" s="7">
        <v>1325</v>
      </c>
      <c r="N258" s="3">
        <v>45504</v>
      </c>
      <c r="O258" s="4" t="str">
        <f t="shared" si="23"/>
        <v>2024-07</v>
      </c>
      <c r="P258" s="4" t="str">
        <f t="shared" si="24"/>
        <v>07</v>
      </c>
      <c r="Q258" s="4" t="str">
        <f t="shared" si="25"/>
        <v>July</v>
      </c>
      <c r="R258" s="30" t="str">
        <f t="shared" si="26"/>
        <v>31</v>
      </c>
      <c r="W258" t="str">
        <f t="shared" si="27"/>
        <v>ok</v>
      </c>
    </row>
    <row r="259" spans="1:23" x14ac:dyDescent="0.3">
      <c r="A259" t="s">
        <v>301</v>
      </c>
      <c r="B259" t="s">
        <v>41</v>
      </c>
      <c r="C259" t="s">
        <v>42</v>
      </c>
      <c r="D259" t="s">
        <v>43</v>
      </c>
      <c r="E259" t="s">
        <v>45</v>
      </c>
      <c r="F259" t="s">
        <v>21</v>
      </c>
      <c r="G259" s="5">
        <v>13409.13</v>
      </c>
      <c r="H259" s="5">
        <f t="shared" ref="H259:H322" si="28">G259*0.018</f>
        <v>241.36433999999997</v>
      </c>
      <c r="I259" s="6">
        <v>3</v>
      </c>
      <c r="J259" s="6">
        <v>40227.39</v>
      </c>
      <c r="K259" s="5">
        <f t="shared" ref="K259:K322" si="29">H259*I259</f>
        <v>724.09301999999991</v>
      </c>
      <c r="L259" s="7">
        <v>1.86</v>
      </c>
      <c r="M259" s="7">
        <v>1168</v>
      </c>
      <c r="N259" s="3">
        <v>45410</v>
      </c>
      <c r="O259" s="4" t="str">
        <f t="shared" ref="O259:O322" si="30">TEXT(N259,"yyyy-mm")</f>
        <v>2024-04</v>
      </c>
      <c r="P259" s="4" t="str">
        <f t="shared" ref="P259:P322" si="31">TEXT(N259,"mm")</f>
        <v>04</v>
      </c>
      <c r="Q259" s="4" t="str">
        <f t="shared" ref="Q259:Q322" si="32">TEXT(DATE(2024,P259,1),"mmmm")</f>
        <v>April</v>
      </c>
      <c r="R259" s="30" t="str">
        <f t="shared" ref="R259:R322" si="33">TEXT(N259,"dd")</f>
        <v>28</v>
      </c>
      <c r="W259" t="str">
        <f t="shared" ref="W259:W322" si="34">IF(G259*I259=J259,"ok","False")</f>
        <v>ok</v>
      </c>
    </row>
    <row r="260" spans="1:23" x14ac:dyDescent="0.3">
      <c r="A260" t="s">
        <v>302</v>
      </c>
      <c r="B260" t="s">
        <v>11</v>
      </c>
      <c r="C260" t="s">
        <v>12</v>
      </c>
      <c r="D260" t="s">
        <v>13</v>
      </c>
      <c r="E260" t="s">
        <v>14</v>
      </c>
      <c r="F260" t="s">
        <v>38</v>
      </c>
      <c r="G260" s="5">
        <v>9011.19</v>
      </c>
      <c r="H260" s="5">
        <f t="shared" si="28"/>
        <v>162.20141999999998</v>
      </c>
      <c r="I260" s="6">
        <v>5</v>
      </c>
      <c r="J260" s="6">
        <v>45055.95</v>
      </c>
      <c r="K260" s="5">
        <f t="shared" si="29"/>
        <v>811.00709999999992</v>
      </c>
      <c r="L260" s="7">
        <v>1.99</v>
      </c>
      <c r="M260" s="7">
        <v>838</v>
      </c>
      <c r="N260" s="3">
        <v>45516</v>
      </c>
      <c r="O260" s="4" t="str">
        <f t="shared" si="30"/>
        <v>2024-08</v>
      </c>
      <c r="P260" s="4" t="str">
        <f t="shared" si="31"/>
        <v>08</v>
      </c>
      <c r="Q260" s="4" t="str">
        <f t="shared" si="32"/>
        <v>August</v>
      </c>
      <c r="R260" s="30" t="str">
        <f t="shared" si="33"/>
        <v>12</v>
      </c>
      <c r="W260" t="str">
        <f t="shared" si="34"/>
        <v>ok</v>
      </c>
    </row>
    <row r="261" spans="1:23" x14ac:dyDescent="0.3">
      <c r="A261" t="s">
        <v>303</v>
      </c>
      <c r="B261" t="s">
        <v>36</v>
      </c>
      <c r="C261" t="s">
        <v>18</v>
      </c>
      <c r="D261" t="s">
        <v>37</v>
      </c>
      <c r="E261" t="s">
        <v>20</v>
      </c>
      <c r="F261" t="s">
        <v>31</v>
      </c>
      <c r="G261" s="5">
        <v>18094.91</v>
      </c>
      <c r="H261" s="5">
        <f t="shared" si="28"/>
        <v>325.70837999999998</v>
      </c>
      <c r="I261" s="6">
        <v>5</v>
      </c>
      <c r="J261" s="6">
        <v>90474.55</v>
      </c>
      <c r="K261" s="5">
        <f t="shared" si="29"/>
        <v>1628.5418999999999</v>
      </c>
      <c r="L261" s="7">
        <v>2.62</v>
      </c>
      <c r="M261" s="7">
        <v>2659</v>
      </c>
      <c r="N261" s="3">
        <v>45523</v>
      </c>
      <c r="O261" s="4" t="str">
        <f t="shared" si="30"/>
        <v>2024-08</v>
      </c>
      <c r="P261" s="4" t="str">
        <f t="shared" si="31"/>
        <v>08</v>
      </c>
      <c r="Q261" s="4" t="str">
        <f t="shared" si="32"/>
        <v>August</v>
      </c>
      <c r="R261" s="30" t="str">
        <f t="shared" si="33"/>
        <v>19</v>
      </c>
      <c r="W261" t="str">
        <f t="shared" si="34"/>
        <v>ok</v>
      </c>
    </row>
    <row r="262" spans="1:23" x14ac:dyDescent="0.3">
      <c r="A262" t="s">
        <v>304</v>
      </c>
      <c r="B262" t="s">
        <v>51</v>
      </c>
      <c r="C262" t="s">
        <v>29</v>
      </c>
      <c r="D262" t="s">
        <v>52</v>
      </c>
      <c r="E262" t="s">
        <v>45</v>
      </c>
      <c r="F262" t="s">
        <v>38</v>
      </c>
      <c r="G262" s="5">
        <v>19923.16</v>
      </c>
      <c r="H262" s="5">
        <f t="shared" si="28"/>
        <v>358.61687999999998</v>
      </c>
      <c r="I262" s="6">
        <v>3</v>
      </c>
      <c r="J262" s="6">
        <v>59769.48</v>
      </c>
      <c r="K262" s="5">
        <f t="shared" si="29"/>
        <v>1075.8506399999999</v>
      </c>
      <c r="L262" s="7">
        <v>1.56</v>
      </c>
      <c r="M262" s="7">
        <v>2230</v>
      </c>
      <c r="N262" s="3">
        <v>45480</v>
      </c>
      <c r="O262" s="4" t="str">
        <f t="shared" si="30"/>
        <v>2024-07</v>
      </c>
      <c r="P262" s="4" t="str">
        <f t="shared" si="31"/>
        <v>07</v>
      </c>
      <c r="Q262" s="4" t="str">
        <f t="shared" si="32"/>
        <v>July</v>
      </c>
      <c r="R262" s="30" t="str">
        <f t="shared" si="33"/>
        <v>07</v>
      </c>
      <c r="W262" t="str">
        <f t="shared" si="34"/>
        <v>ok</v>
      </c>
    </row>
    <row r="263" spans="1:23" x14ac:dyDescent="0.3">
      <c r="A263" t="s">
        <v>305</v>
      </c>
      <c r="B263" t="s">
        <v>36</v>
      </c>
      <c r="C263" t="s">
        <v>18</v>
      </c>
      <c r="D263" t="s">
        <v>37</v>
      </c>
      <c r="E263" t="s">
        <v>45</v>
      </c>
      <c r="F263" t="s">
        <v>15</v>
      </c>
      <c r="G263" s="5">
        <v>17113.45</v>
      </c>
      <c r="H263" s="5">
        <f t="shared" si="28"/>
        <v>308.0421</v>
      </c>
      <c r="I263" s="6">
        <v>1</v>
      </c>
      <c r="J263" s="6">
        <v>17113.45</v>
      </c>
      <c r="K263" s="5">
        <f t="shared" si="29"/>
        <v>308.0421</v>
      </c>
      <c r="L263" s="7">
        <v>1.58</v>
      </c>
      <c r="M263" s="7">
        <v>139</v>
      </c>
      <c r="N263" s="3">
        <v>45516</v>
      </c>
      <c r="O263" s="4" t="str">
        <f t="shared" si="30"/>
        <v>2024-08</v>
      </c>
      <c r="P263" s="4" t="str">
        <f t="shared" si="31"/>
        <v>08</v>
      </c>
      <c r="Q263" s="4" t="str">
        <f t="shared" si="32"/>
        <v>August</v>
      </c>
      <c r="R263" s="30" t="str">
        <f t="shared" si="33"/>
        <v>12</v>
      </c>
      <c r="W263" t="str">
        <f t="shared" si="34"/>
        <v>ok</v>
      </c>
    </row>
    <row r="264" spans="1:23" x14ac:dyDescent="0.3">
      <c r="A264" t="s">
        <v>306</v>
      </c>
      <c r="B264" t="s">
        <v>17</v>
      </c>
      <c r="C264" t="s">
        <v>18</v>
      </c>
      <c r="D264" t="s">
        <v>19</v>
      </c>
      <c r="E264" t="s">
        <v>20</v>
      </c>
      <c r="F264" t="s">
        <v>60</v>
      </c>
      <c r="G264" s="5">
        <v>14313.63</v>
      </c>
      <c r="H264" s="5">
        <f t="shared" si="28"/>
        <v>257.64533999999998</v>
      </c>
      <c r="I264" s="6">
        <v>5</v>
      </c>
      <c r="J264" s="6">
        <v>71568.149999999994</v>
      </c>
      <c r="K264" s="5">
        <f t="shared" si="29"/>
        <v>1288.2266999999999</v>
      </c>
      <c r="L264" s="7">
        <v>4.75</v>
      </c>
      <c r="M264" s="7">
        <v>3722</v>
      </c>
      <c r="N264" s="3">
        <v>45299</v>
      </c>
      <c r="O264" s="4" t="str">
        <f t="shared" si="30"/>
        <v>2024-01</v>
      </c>
      <c r="P264" s="4" t="str">
        <f t="shared" si="31"/>
        <v>01</v>
      </c>
      <c r="Q264" s="4" t="str">
        <f t="shared" si="32"/>
        <v>January</v>
      </c>
      <c r="R264" s="30" t="str">
        <f t="shared" si="33"/>
        <v>08</v>
      </c>
      <c r="W264" t="str">
        <f t="shared" si="34"/>
        <v>ok</v>
      </c>
    </row>
    <row r="265" spans="1:23" x14ac:dyDescent="0.3">
      <c r="A265" t="s">
        <v>307</v>
      </c>
      <c r="B265" t="s">
        <v>17</v>
      </c>
      <c r="C265" t="s">
        <v>18</v>
      </c>
      <c r="D265" t="s">
        <v>19</v>
      </c>
      <c r="E265" t="s">
        <v>20</v>
      </c>
      <c r="F265" t="s">
        <v>26</v>
      </c>
      <c r="G265" s="5">
        <v>14809.18</v>
      </c>
      <c r="H265" s="5">
        <f t="shared" si="28"/>
        <v>266.56523999999996</v>
      </c>
      <c r="I265" s="6">
        <v>3</v>
      </c>
      <c r="J265" s="6">
        <v>44427.54</v>
      </c>
      <c r="K265" s="5">
        <f t="shared" si="29"/>
        <v>799.69571999999994</v>
      </c>
      <c r="L265" s="7">
        <v>3.18</v>
      </c>
      <c r="M265" s="7">
        <v>4774</v>
      </c>
      <c r="N265" s="3">
        <v>45358</v>
      </c>
      <c r="O265" s="4" t="str">
        <f t="shared" si="30"/>
        <v>2024-03</v>
      </c>
      <c r="P265" s="4" t="str">
        <f t="shared" si="31"/>
        <v>03</v>
      </c>
      <c r="Q265" s="4" t="str">
        <f t="shared" si="32"/>
        <v>March</v>
      </c>
      <c r="R265" s="30" t="str">
        <f t="shared" si="33"/>
        <v>07</v>
      </c>
      <c r="W265" t="str">
        <f t="shared" si="34"/>
        <v>ok</v>
      </c>
    </row>
    <row r="266" spans="1:23" x14ac:dyDescent="0.3">
      <c r="A266" t="s">
        <v>308</v>
      </c>
      <c r="B266" t="s">
        <v>23</v>
      </c>
      <c r="C266" t="s">
        <v>24</v>
      </c>
      <c r="D266" t="s">
        <v>25</v>
      </c>
      <c r="E266" t="s">
        <v>20</v>
      </c>
      <c r="F266" t="s">
        <v>26</v>
      </c>
      <c r="G266" s="5">
        <v>18290.169999999998</v>
      </c>
      <c r="H266" s="5">
        <f t="shared" si="28"/>
        <v>329.22305999999992</v>
      </c>
      <c r="I266" s="6">
        <v>1</v>
      </c>
      <c r="J266" s="6">
        <v>18290.169999999998</v>
      </c>
      <c r="K266" s="5">
        <f t="shared" si="29"/>
        <v>329.22305999999992</v>
      </c>
      <c r="L266" s="7">
        <v>3.98</v>
      </c>
      <c r="M266" s="7">
        <v>1961</v>
      </c>
      <c r="N266" s="3">
        <v>45351</v>
      </c>
      <c r="O266" s="4" t="str">
        <f t="shared" si="30"/>
        <v>2024-02</v>
      </c>
      <c r="P266" s="4" t="str">
        <f t="shared" si="31"/>
        <v>02</v>
      </c>
      <c r="Q266" s="4" t="str">
        <f t="shared" si="32"/>
        <v>February</v>
      </c>
      <c r="R266" s="30" t="str">
        <f t="shared" si="33"/>
        <v>29</v>
      </c>
      <c r="W266" t="str">
        <f t="shared" si="34"/>
        <v>ok</v>
      </c>
    </row>
    <row r="267" spans="1:23" x14ac:dyDescent="0.3">
      <c r="A267" t="s">
        <v>309</v>
      </c>
      <c r="B267" t="s">
        <v>23</v>
      </c>
      <c r="C267" t="s">
        <v>24</v>
      </c>
      <c r="D267" t="s">
        <v>25</v>
      </c>
      <c r="E267" t="s">
        <v>45</v>
      </c>
      <c r="F267" t="s">
        <v>21</v>
      </c>
      <c r="G267" s="5">
        <v>15588.91</v>
      </c>
      <c r="H267" s="5">
        <f t="shared" si="28"/>
        <v>280.60037999999997</v>
      </c>
      <c r="I267" s="6">
        <v>3</v>
      </c>
      <c r="J267" s="6">
        <v>46766.73</v>
      </c>
      <c r="K267" s="5">
        <f t="shared" si="29"/>
        <v>841.80113999999992</v>
      </c>
      <c r="L267" s="7">
        <v>4.37</v>
      </c>
      <c r="M267" s="7">
        <v>4727</v>
      </c>
      <c r="N267" s="3">
        <v>45648</v>
      </c>
      <c r="O267" s="4" t="str">
        <f t="shared" si="30"/>
        <v>2024-12</v>
      </c>
      <c r="P267" s="4" t="str">
        <f t="shared" si="31"/>
        <v>12</v>
      </c>
      <c r="Q267" s="4" t="str">
        <f t="shared" si="32"/>
        <v>December</v>
      </c>
      <c r="R267" s="30" t="str">
        <f t="shared" si="33"/>
        <v>22</v>
      </c>
      <c r="W267" t="str">
        <f t="shared" si="34"/>
        <v>ok</v>
      </c>
    </row>
    <row r="268" spans="1:23" x14ac:dyDescent="0.3">
      <c r="A268" t="s">
        <v>310</v>
      </c>
      <c r="B268" t="s">
        <v>63</v>
      </c>
      <c r="C268" t="s">
        <v>18</v>
      </c>
      <c r="D268" t="s">
        <v>64</v>
      </c>
      <c r="E268" t="s">
        <v>20</v>
      </c>
      <c r="F268" t="s">
        <v>31</v>
      </c>
      <c r="G268" s="5">
        <v>10506.9</v>
      </c>
      <c r="H268" s="5">
        <f t="shared" si="28"/>
        <v>189.12419999999997</v>
      </c>
      <c r="I268" s="6">
        <v>3</v>
      </c>
      <c r="J268" s="6">
        <v>31520.7</v>
      </c>
      <c r="K268" s="5">
        <f t="shared" si="29"/>
        <v>567.37259999999992</v>
      </c>
      <c r="L268" s="7">
        <v>1.29</v>
      </c>
      <c r="M268" s="7">
        <v>115</v>
      </c>
      <c r="N268" s="3">
        <v>45640</v>
      </c>
      <c r="O268" s="4" t="str">
        <f t="shared" si="30"/>
        <v>2024-12</v>
      </c>
      <c r="P268" s="4" t="str">
        <f t="shared" si="31"/>
        <v>12</v>
      </c>
      <c r="Q268" s="4" t="str">
        <f t="shared" si="32"/>
        <v>December</v>
      </c>
      <c r="R268" s="30" t="str">
        <f t="shared" si="33"/>
        <v>14</v>
      </c>
      <c r="W268" t="str">
        <f t="shared" si="34"/>
        <v>ok</v>
      </c>
    </row>
    <row r="269" spans="1:23" x14ac:dyDescent="0.3">
      <c r="A269" t="s">
        <v>311</v>
      </c>
      <c r="B269" t="s">
        <v>23</v>
      </c>
      <c r="C269" t="s">
        <v>24</v>
      </c>
      <c r="D269" t="s">
        <v>25</v>
      </c>
      <c r="E269" t="s">
        <v>14</v>
      </c>
      <c r="F269" t="s">
        <v>21</v>
      </c>
      <c r="G269" s="5">
        <v>10753.1</v>
      </c>
      <c r="H269" s="5">
        <f t="shared" si="28"/>
        <v>193.5558</v>
      </c>
      <c r="I269" s="6">
        <v>2</v>
      </c>
      <c r="J269" s="6">
        <v>21506.2</v>
      </c>
      <c r="K269" s="5">
        <f t="shared" si="29"/>
        <v>387.11160000000001</v>
      </c>
      <c r="L269" s="7">
        <v>2.63</v>
      </c>
      <c r="M269" s="7">
        <v>1840</v>
      </c>
      <c r="N269" s="3">
        <v>45374</v>
      </c>
      <c r="O269" s="4" t="str">
        <f t="shared" si="30"/>
        <v>2024-03</v>
      </c>
      <c r="P269" s="4" t="str">
        <f t="shared" si="31"/>
        <v>03</v>
      </c>
      <c r="Q269" s="4" t="str">
        <f t="shared" si="32"/>
        <v>March</v>
      </c>
      <c r="R269" s="30" t="str">
        <f t="shared" si="33"/>
        <v>23</v>
      </c>
      <c r="W269" t="str">
        <f t="shared" si="34"/>
        <v>ok</v>
      </c>
    </row>
    <row r="270" spans="1:23" x14ac:dyDescent="0.3">
      <c r="A270" t="s">
        <v>312</v>
      </c>
      <c r="B270" t="s">
        <v>51</v>
      </c>
      <c r="C270" t="s">
        <v>29</v>
      </c>
      <c r="D270" t="s">
        <v>52</v>
      </c>
      <c r="E270" t="s">
        <v>14</v>
      </c>
      <c r="F270" t="s">
        <v>60</v>
      </c>
      <c r="G270" s="5">
        <v>7238.02</v>
      </c>
      <c r="H270" s="5">
        <f t="shared" si="28"/>
        <v>130.28435999999999</v>
      </c>
      <c r="I270" s="6">
        <v>4</v>
      </c>
      <c r="J270" s="6">
        <v>28952.080000000002</v>
      </c>
      <c r="K270" s="5">
        <f t="shared" si="29"/>
        <v>521.13743999999997</v>
      </c>
      <c r="L270" s="7">
        <v>2.56</v>
      </c>
      <c r="M270" s="7">
        <v>2061</v>
      </c>
      <c r="N270" s="3">
        <v>45582</v>
      </c>
      <c r="O270" s="4" t="str">
        <f t="shared" si="30"/>
        <v>2024-10</v>
      </c>
      <c r="P270" s="4" t="str">
        <f t="shared" si="31"/>
        <v>10</v>
      </c>
      <c r="Q270" s="4" t="str">
        <f t="shared" si="32"/>
        <v>October</v>
      </c>
      <c r="R270" s="30" t="str">
        <f t="shared" si="33"/>
        <v>17</v>
      </c>
      <c r="W270" t="str">
        <f t="shared" si="34"/>
        <v>ok</v>
      </c>
    </row>
    <row r="271" spans="1:23" x14ac:dyDescent="0.3">
      <c r="A271" t="s">
        <v>313</v>
      </c>
      <c r="B271" t="s">
        <v>47</v>
      </c>
      <c r="C271" t="s">
        <v>12</v>
      </c>
      <c r="D271" t="s">
        <v>48</v>
      </c>
      <c r="E271" t="s">
        <v>45</v>
      </c>
      <c r="F271" t="s">
        <v>26</v>
      </c>
      <c r="G271" s="5">
        <v>9267.52</v>
      </c>
      <c r="H271" s="5">
        <f t="shared" si="28"/>
        <v>166.81536</v>
      </c>
      <c r="I271" s="6">
        <v>3</v>
      </c>
      <c r="J271" s="6">
        <v>27802.560000000001</v>
      </c>
      <c r="K271" s="5">
        <f t="shared" si="29"/>
        <v>500.44607999999999</v>
      </c>
      <c r="L271" s="7">
        <v>1.89</v>
      </c>
      <c r="M271" s="7">
        <v>857</v>
      </c>
      <c r="N271" s="3">
        <v>45293</v>
      </c>
      <c r="O271" s="4" t="str">
        <f t="shared" si="30"/>
        <v>2024-01</v>
      </c>
      <c r="P271" s="4" t="str">
        <f t="shared" si="31"/>
        <v>01</v>
      </c>
      <c r="Q271" s="4" t="str">
        <f t="shared" si="32"/>
        <v>January</v>
      </c>
      <c r="R271" s="30" t="str">
        <f t="shared" si="33"/>
        <v>02</v>
      </c>
      <c r="W271" t="str">
        <f t="shared" si="34"/>
        <v>ok</v>
      </c>
    </row>
    <row r="272" spans="1:23" x14ac:dyDescent="0.3">
      <c r="A272" t="s">
        <v>314</v>
      </c>
      <c r="B272" t="s">
        <v>47</v>
      </c>
      <c r="C272" t="s">
        <v>12</v>
      </c>
      <c r="D272" t="s">
        <v>48</v>
      </c>
      <c r="E272" t="s">
        <v>20</v>
      </c>
      <c r="F272" t="s">
        <v>21</v>
      </c>
      <c r="G272" s="5">
        <v>17521.48</v>
      </c>
      <c r="H272" s="5">
        <f t="shared" si="28"/>
        <v>315.38663999999994</v>
      </c>
      <c r="I272" s="6">
        <v>5</v>
      </c>
      <c r="J272" s="6">
        <v>87607.4</v>
      </c>
      <c r="K272" s="5">
        <f t="shared" si="29"/>
        <v>1576.9331999999997</v>
      </c>
      <c r="L272" s="7">
        <v>2.68</v>
      </c>
      <c r="M272" s="7">
        <v>1968</v>
      </c>
      <c r="N272" s="3">
        <v>45371</v>
      </c>
      <c r="O272" s="4" t="str">
        <f t="shared" si="30"/>
        <v>2024-03</v>
      </c>
      <c r="P272" s="4" t="str">
        <f t="shared" si="31"/>
        <v>03</v>
      </c>
      <c r="Q272" s="4" t="str">
        <f t="shared" si="32"/>
        <v>March</v>
      </c>
      <c r="R272" s="30" t="str">
        <f t="shared" si="33"/>
        <v>20</v>
      </c>
      <c r="W272" t="str">
        <f t="shared" si="34"/>
        <v>ok</v>
      </c>
    </row>
    <row r="273" spans="1:23" x14ac:dyDescent="0.3">
      <c r="A273" t="s">
        <v>315</v>
      </c>
      <c r="B273" t="s">
        <v>11</v>
      </c>
      <c r="C273" t="s">
        <v>12</v>
      </c>
      <c r="D273" t="s">
        <v>13</v>
      </c>
      <c r="E273" t="s">
        <v>20</v>
      </c>
      <c r="F273" t="s">
        <v>21</v>
      </c>
      <c r="G273" s="5">
        <v>17023.759999999998</v>
      </c>
      <c r="H273" s="5">
        <f t="shared" si="28"/>
        <v>306.42767999999995</v>
      </c>
      <c r="I273" s="6">
        <v>4</v>
      </c>
      <c r="J273" s="6">
        <v>68095.039999999994</v>
      </c>
      <c r="K273" s="5">
        <f t="shared" si="29"/>
        <v>1225.7107199999998</v>
      </c>
      <c r="L273" s="7">
        <v>3.65</v>
      </c>
      <c r="M273" s="7">
        <v>2343</v>
      </c>
      <c r="N273" s="3">
        <v>45598</v>
      </c>
      <c r="O273" s="4" t="str">
        <f t="shared" si="30"/>
        <v>2024-11</v>
      </c>
      <c r="P273" s="4" t="str">
        <f t="shared" si="31"/>
        <v>11</v>
      </c>
      <c r="Q273" s="4" t="str">
        <f t="shared" si="32"/>
        <v>November</v>
      </c>
      <c r="R273" s="30" t="str">
        <f t="shared" si="33"/>
        <v>02</v>
      </c>
      <c r="W273" t="str">
        <f t="shared" si="34"/>
        <v>ok</v>
      </c>
    </row>
    <row r="274" spans="1:23" x14ac:dyDescent="0.3">
      <c r="A274" t="s">
        <v>316</v>
      </c>
      <c r="B274" t="s">
        <v>28</v>
      </c>
      <c r="C274" t="s">
        <v>29</v>
      </c>
      <c r="D274" t="s">
        <v>30</v>
      </c>
      <c r="E274" t="s">
        <v>20</v>
      </c>
      <c r="F274" t="s">
        <v>26</v>
      </c>
      <c r="G274" s="5">
        <v>12853.49</v>
      </c>
      <c r="H274" s="5">
        <f t="shared" si="28"/>
        <v>231.36281999999997</v>
      </c>
      <c r="I274" s="6">
        <v>1</v>
      </c>
      <c r="J274" s="6">
        <v>12853.49</v>
      </c>
      <c r="K274" s="5">
        <f t="shared" si="29"/>
        <v>231.36281999999997</v>
      </c>
      <c r="L274" s="7">
        <v>1.25</v>
      </c>
      <c r="M274" s="7">
        <v>2056</v>
      </c>
      <c r="N274" s="3">
        <v>45462</v>
      </c>
      <c r="O274" s="4" t="str">
        <f t="shared" si="30"/>
        <v>2024-06</v>
      </c>
      <c r="P274" s="4" t="str">
        <f t="shared" si="31"/>
        <v>06</v>
      </c>
      <c r="Q274" s="4" t="str">
        <f t="shared" si="32"/>
        <v>June</v>
      </c>
      <c r="R274" s="30" t="str">
        <f t="shared" si="33"/>
        <v>19</v>
      </c>
      <c r="W274" t="str">
        <f t="shared" si="34"/>
        <v>ok</v>
      </c>
    </row>
    <row r="275" spans="1:23" x14ac:dyDescent="0.3">
      <c r="A275" t="s">
        <v>317</v>
      </c>
      <c r="B275" t="s">
        <v>17</v>
      </c>
      <c r="C275" t="s">
        <v>18</v>
      </c>
      <c r="D275" t="s">
        <v>19</v>
      </c>
      <c r="E275" t="s">
        <v>45</v>
      </c>
      <c r="F275" t="s">
        <v>60</v>
      </c>
      <c r="G275" s="5">
        <v>17660.77</v>
      </c>
      <c r="H275" s="5">
        <f t="shared" si="28"/>
        <v>317.89385999999996</v>
      </c>
      <c r="I275" s="6">
        <v>5</v>
      </c>
      <c r="J275" s="6">
        <v>88303.85</v>
      </c>
      <c r="K275" s="5">
        <f t="shared" si="29"/>
        <v>1589.4692999999997</v>
      </c>
      <c r="L275" s="7">
        <v>4.04</v>
      </c>
      <c r="M275" s="7">
        <v>3836</v>
      </c>
      <c r="N275" s="3">
        <v>45402</v>
      </c>
      <c r="O275" s="4" t="str">
        <f t="shared" si="30"/>
        <v>2024-04</v>
      </c>
      <c r="P275" s="4" t="str">
        <f t="shared" si="31"/>
        <v>04</v>
      </c>
      <c r="Q275" s="4" t="str">
        <f t="shared" si="32"/>
        <v>April</v>
      </c>
      <c r="R275" s="30" t="str">
        <f t="shared" si="33"/>
        <v>20</v>
      </c>
      <c r="W275" t="str">
        <f t="shared" si="34"/>
        <v>ok</v>
      </c>
    </row>
    <row r="276" spans="1:23" x14ac:dyDescent="0.3">
      <c r="A276" t="s">
        <v>318</v>
      </c>
      <c r="B276" t="s">
        <v>47</v>
      </c>
      <c r="C276" t="s">
        <v>12</v>
      </c>
      <c r="D276" t="s">
        <v>48</v>
      </c>
      <c r="E276" t="s">
        <v>45</v>
      </c>
      <c r="F276" t="s">
        <v>38</v>
      </c>
      <c r="G276" s="5">
        <v>9607.4500000000007</v>
      </c>
      <c r="H276" s="5">
        <f t="shared" si="28"/>
        <v>172.9341</v>
      </c>
      <c r="I276" s="6">
        <v>3</v>
      </c>
      <c r="J276" s="6">
        <v>28822.35</v>
      </c>
      <c r="K276" s="5">
        <f t="shared" si="29"/>
        <v>518.80230000000006</v>
      </c>
      <c r="L276" s="7">
        <v>1.53</v>
      </c>
      <c r="M276" s="7">
        <v>2115</v>
      </c>
      <c r="N276" s="3">
        <v>45478</v>
      </c>
      <c r="O276" s="4" t="str">
        <f t="shared" si="30"/>
        <v>2024-07</v>
      </c>
      <c r="P276" s="4" t="str">
        <f t="shared" si="31"/>
        <v>07</v>
      </c>
      <c r="Q276" s="4" t="str">
        <f t="shared" si="32"/>
        <v>July</v>
      </c>
      <c r="R276" s="30" t="str">
        <f t="shared" si="33"/>
        <v>05</v>
      </c>
      <c r="W276" t="str">
        <f t="shared" si="34"/>
        <v>ok</v>
      </c>
    </row>
    <row r="277" spans="1:23" x14ac:dyDescent="0.3">
      <c r="A277" t="s">
        <v>319</v>
      </c>
      <c r="B277" t="s">
        <v>11</v>
      </c>
      <c r="C277" t="s">
        <v>12</v>
      </c>
      <c r="D277" t="s">
        <v>13</v>
      </c>
      <c r="E277" t="s">
        <v>20</v>
      </c>
      <c r="F277" t="s">
        <v>38</v>
      </c>
      <c r="G277" s="5">
        <v>8661.86</v>
      </c>
      <c r="H277" s="5">
        <f t="shared" si="28"/>
        <v>155.91347999999999</v>
      </c>
      <c r="I277" s="6">
        <v>1</v>
      </c>
      <c r="J277" s="6">
        <v>8661.86</v>
      </c>
      <c r="K277" s="5">
        <f t="shared" si="29"/>
        <v>155.91347999999999</v>
      </c>
      <c r="L277" s="7">
        <v>3.95</v>
      </c>
      <c r="M277" s="7">
        <v>4134</v>
      </c>
      <c r="N277" s="3">
        <v>45474</v>
      </c>
      <c r="O277" s="4" t="str">
        <f t="shared" si="30"/>
        <v>2024-07</v>
      </c>
      <c r="P277" s="4" t="str">
        <f t="shared" si="31"/>
        <v>07</v>
      </c>
      <c r="Q277" s="4" t="str">
        <f t="shared" si="32"/>
        <v>July</v>
      </c>
      <c r="R277" s="30" t="str">
        <f t="shared" si="33"/>
        <v>01</v>
      </c>
      <c r="W277" t="str">
        <f t="shared" si="34"/>
        <v>ok</v>
      </c>
    </row>
    <row r="278" spans="1:23" x14ac:dyDescent="0.3">
      <c r="A278" t="s">
        <v>320</v>
      </c>
      <c r="B278" t="s">
        <v>51</v>
      </c>
      <c r="C278" t="s">
        <v>29</v>
      </c>
      <c r="D278" t="s">
        <v>52</v>
      </c>
      <c r="E278" t="s">
        <v>14</v>
      </c>
      <c r="F278" t="s">
        <v>26</v>
      </c>
      <c r="G278" s="5">
        <v>113.55</v>
      </c>
      <c r="H278" s="5">
        <f t="shared" si="28"/>
        <v>2.0438999999999998</v>
      </c>
      <c r="I278" s="6">
        <v>1</v>
      </c>
      <c r="J278" s="6">
        <v>113.55</v>
      </c>
      <c r="K278" s="5">
        <f t="shared" si="29"/>
        <v>2.0438999999999998</v>
      </c>
      <c r="L278" s="7">
        <v>1.88</v>
      </c>
      <c r="M278" s="7">
        <v>4056</v>
      </c>
      <c r="N278" s="3">
        <v>45523</v>
      </c>
      <c r="O278" s="4" t="str">
        <f t="shared" si="30"/>
        <v>2024-08</v>
      </c>
      <c r="P278" s="4" t="str">
        <f t="shared" si="31"/>
        <v>08</v>
      </c>
      <c r="Q278" s="4" t="str">
        <f t="shared" si="32"/>
        <v>August</v>
      </c>
      <c r="R278" s="30" t="str">
        <f t="shared" si="33"/>
        <v>19</v>
      </c>
      <c r="W278" t="str">
        <f t="shared" si="34"/>
        <v>ok</v>
      </c>
    </row>
    <row r="279" spans="1:23" x14ac:dyDescent="0.3">
      <c r="A279" t="s">
        <v>321</v>
      </c>
      <c r="B279" t="s">
        <v>33</v>
      </c>
      <c r="C279" t="s">
        <v>12</v>
      </c>
      <c r="D279" t="s">
        <v>34</v>
      </c>
      <c r="E279" t="s">
        <v>20</v>
      </c>
      <c r="F279" t="s">
        <v>15</v>
      </c>
      <c r="G279" s="5">
        <v>806.86</v>
      </c>
      <c r="H279" s="5">
        <f t="shared" si="28"/>
        <v>14.523479999999999</v>
      </c>
      <c r="I279" s="6">
        <v>3</v>
      </c>
      <c r="J279" s="6">
        <v>2420.58</v>
      </c>
      <c r="K279" s="5">
        <f t="shared" si="29"/>
        <v>43.570439999999998</v>
      </c>
      <c r="L279" s="7">
        <v>1.97</v>
      </c>
      <c r="M279" s="7">
        <v>1734</v>
      </c>
      <c r="N279" s="3">
        <v>45587</v>
      </c>
      <c r="O279" s="4" t="str">
        <f t="shared" si="30"/>
        <v>2024-10</v>
      </c>
      <c r="P279" s="4" t="str">
        <f t="shared" si="31"/>
        <v>10</v>
      </c>
      <c r="Q279" s="4" t="str">
        <f t="shared" si="32"/>
        <v>October</v>
      </c>
      <c r="R279" s="30" t="str">
        <f t="shared" si="33"/>
        <v>22</v>
      </c>
      <c r="W279" t="str">
        <f t="shared" si="34"/>
        <v>ok</v>
      </c>
    </row>
    <row r="280" spans="1:23" x14ac:dyDescent="0.3">
      <c r="A280" t="s">
        <v>322</v>
      </c>
      <c r="B280" t="s">
        <v>28</v>
      </c>
      <c r="C280" t="s">
        <v>29</v>
      </c>
      <c r="D280" t="s">
        <v>30</v>
      </c>
      <c r="E280" t="s">
        <v>20</v>
      </c>
      <c r="F280" t="s">
        <v>38</v>
      </c>
      <c r="G280" s="5">
        <v>3995.12</v>
      </c>
      <c r="H280" s="5">
        <f t="shared" si="28"/>
        <v>71.912159999999986</v>
      </c>
      <c r="I280" s="6">
        <v>3</v>
      </c>
      <c r="J280" s="6">
        <v>11985.36</v>
      </c>
      <c r="K280" s="5">
        <f t="shared" si="29"/>
        <v>215.73647999999997</v>
      </c>
      <c r="L280" s="7">
        <v>4.08</v>
      </c>
      <c r="M280" s="7">
        <v>968</v>
      </c>
      <c r="N280" s="3">
        <v>45402</v>
      </c>
      <c r="O280" s="4" t="str">
        <f t="shared" si="30"/>
        <v>2024-04</v>
      </c>
      <c r="P280" s="4" t="str">
        <f t="shared" si="31"/>
        <v>04</v>
      </c>
      <c r="Q280" s="4" t="str">
        <f t="shared" si="32"/>
        <v>April</v>
      </c>
      <c r="R280" s="30" t="str">
        <f t="shared" si="33"/>
        <v>20</v>
      </c>
      <c r="W280" t="str">
        <f t="shared" si="34"/>
        <v>ok</v>
      </c>
    </row>
    <row r="281" spans="1:23" x14ac:dyDescent="0.3">
      <c r="A281" t="s">
        <v>323</v>
      </c>
      <c r="B281" t="s">
        <v>23</v>
      </c>
      <c r="C281" t="s">
        <v>24</v>
      </c>
      <c r="D281" t="s">
        <v>25</v>
      </c>
      <c r="E281" t="s">
        <v>20</v>
      </c>
      <c r="F281" t="s">
        <v>26</v>
      </c>
      <c r="G281" s="5">
        <v>12784.54</v>
      </c>
      <c r="H281" s="5">
        <f t="shared" si="28"/>
        <v>230.12172000000001</v>
      </c>
      <c r="I281" s="6">
        <v>1</v>
      </c>
      <c r="J281" s="6">
        <v>12784.54</v>
      </c>
      <c r="K281" s="5">
        <f t="shared" si="29"/>
        <v>230.12172000000001</v>
      </c>
      <c r="L281" s="7">
        <v>2.66</v>
      </c>
      <c r="M281" s="7">
        <v>2954</v>
      </c>
      <c r="N281" s="3">
        <v>45307</v>
      </c>
      <c r="O281" s="4" t="str">
        <f t="shared" si="30"/>
        <v>2024-01</v>
      </c>
      <c r="P281" s="4" t="str">
        <f t="shared" si="31"/>
        <v>01</v>
      </c>
      <c r="Q281" s="4" t="str">
        <f t="shared" si="32"/>
        <v>January</v>
      </c>
      <c r="R281" s="30" t="str">
        <f t="shared" si="33"/>
        <v>16</v>
      </c>
      <c r="W281" t="str">
        <f t="shared" si="34"/>
        <v>ok</v>
      </c>
    </row>
    <row r="282" spans="1:23" x14ac:dyDescent="0.3">
      <c r="A282" t="s">
        <v>324</v>
      </c>
      <c r="B282" t="s">
        <v>11</v>
      </c>
      <c r="C282" t="s">
        <v>12</v>
      </c>
      <c r="D282" t="s">
        <v>13</v>
      </c>
      <c r="E282" t="s">
        <v>20</v>
      </c>
      <c r="F282" t="s">
        <v>21</v>
      </c>
      <c r="G282" s="5">
        <v>9514.76</v>
      </c>
      <c r="H282" s="5">
        <f t="shared" si="28"/>
        <v>171.26568</v>
      </c>
      <c r="I282" s="6">
        <v>2</v>
      </c>
      <c r="J282" s="6">
        <v>19029.52</v>
      </c>
      <c r="K282" s="5">
        <f t="shared" si="29"/>
        <v>342.53136000000001</v>
      </c>
      <c r="L282" s="7">
        <v>1.22</v>
      </c>
      <c r="M282" s="7">
        <v>2449</v>
      </c>
      <c r="N282" s="3">
        <v>45319</v>
      </c>
      <c r="O282" s="4" t="str">
        <f t="shared" si="30"/>
        <v>2024-01</v>
      </c>
      <c r="P282" s="4" t="str">
        <f t="shared" si="31"/>
        <v>01</v>
      </c>
      <c r="Q282" s="4" t="str">
        <f t="shared" si="32"/>
        <v>January</v>
      </c>
      <c r="R282" s="30" t="str">
        <f t="shared" si="33"/>
        <v>28</v>
      </c>
      <c r="W282" t="str">
        <f t="shared" si="34"/>
        <v>ok</v>
      </c>
    </row>
    <row r="283" spans="1:23" x14ac:dyDescent="0.3">
      <c r="A283" t="s">
        <v>325</v>
      </c>
      <c r="B283" t="s">
        <v>11</v>
      </c>
      <c r="C283" t="s">
        <v>12</v>
      </c>
      <c r="D283" t="s">
        <v>13</v>
      </c>
      <c r="E283" t="s">
        <v>20</v>
      </c>
      <c r="F283" t="s">
        <v>21</v>
      </c>
      <c r="G283" s="5">
        <v>2334.8000000000002</v>
      </c>
      <c r="H283" s="5">
        <f t="shared" si="28"/>
        <v>42.026400000000002</v>
      </c>
      <c r="I283" s="6">
        <v>3</v>
      </c>
      <c r="J283" s="6">
        <v>7004.4</v>
      </c>
      <c r="K283" s="5">
        <f t="shared" si="29"/>
        <v>126.07920000000001</v>
      </c>
      <c r="L283" s="7">
        <v>2.0099999999999998</v>
      </c>
      <c r="M283" s="7">
        <v>3101</v>
      </c>
      <c r="N283" s="3">
        <v>45624</v>
      </c>
      <c r="O283" s="4" t="str">
        <f t="shared" si="30"/>
        <v>2024-11</v>
      </c>
      <c r="P283" s="4" t="str">
        <f t="shared" si="31"/>
        <v>11</v>
      </c>
      <c r="Q283" s="4" t="str">
        <f t="shared" si="32"/>
        <v>November</v>
      </c>
      <c r="R283" s="30" t="str">
        <f t="shared" si="33"/>
        <v>28</v>
      </c>
      <c r="W283" t="str">
        <f t="shared" si="34"/>
        <v>ok</v>
      </c>
    </row>
    <row r="284" spans="1:23" x14ac:dyDescent="0.3">
      <c r="A284" t="s">
        <v>326</v>
      </c>
      <c r="B284" t="s">
        <v>41</v>
      </c>
      <c r="C284" t="s">
        <v>42</v>
      </c>
      <c r="D284" t="s">
        <v>43</v>
      </c>
      <c r="E284" t="s">
        <v>45</v>
      </c>
      <c r="F284" t="s">
        <v>38</v>
      </c>
      <c r="G284" s="5">
        <v>2094.9699999999998</v>
      </c>
      <c r="H284" s="5">
        <f t="shared" si="28"/>
        <v>37.709459999999993</v>
      </c>
      <c r="I284" s="6">
        <v>5</v>
      </c>
      <c r="J284" s="6">
        <v>10474.85</v>
      </c>
      <c r="K284" s="5">
        <f t="shared" si="29"/>
        <v>188.54729999999995</v>
      </c>
      <c r="L284" s="7">
        <v>2.63</v>
      </c>
      <c r="M284" s="7">
        <v>4115</v>
      </c>
      <c r="N284" s="3">
        <v>45312</v>
      </c>
      <c r="O284" s="4" t="str">
        <f t="shared" si="30"/>
        <v>2024-01</v>
      </c>
      <c r="P284" s="4" t="str">
        <f t="shared" si="31"/>
        <v>01</v>
      </c>
      <c r="Q284" s="4" t="str">
        <f t="shared" si="32"/>
        <v>January</v>
      </c>
      <c r="R284" s="30" t="str">
        <f t="shared" si="33"/>
        <v>21</v>
      </c>
      <c r="W284" t="str">
        <f t="shared" si="34"/>
        <v>ok</v>
      </c>
    </row>
    <row r="285" spans="1:23" x14ac:dyDescent="0.3">
      <c r="A285" t="s">
        <v>327</v>
      </c>
      <c r="B285" t="s">
        <v>23</v>
      </c>
      <c r="C285" t="s">
        <v>24</v>
      </c>
      <c r="D285" t="s">
        <v>25</v>
      </c>
      <c r="E285" t="s">
        <v>45</v>
      </c>
      <c r="F285" t="s">
        <v>15</v>
      </c>
      <c r="G285" s="5">
        <v>18524.830000000002</v>
      </c>
      <c r="H285" s="5">
        <f t="shared" si="28"/>
        <v>333.44693999999998</v>
      </c>
      <c r="I285" s="6">
        <v>1</v>
      </c>
      <c r="J285" s="6">
        <v>18524.830000000002</v>
      </c>
      <c r="K285" s="5">
        <f t="shared" si="29"/>
        <v>333.44693999999998</v>
      </c>
      <c r="L285" s="7">
        <v>3.55</v>
      </c>
      <c r="M285" s="7">
        <v>3852</v>
      </c>
      <c r="N285" s="3">
        <v>45523</v>
      </c>
      <c r="O285" s="4" t="str">
        <f t="shared" si="30"/>
        <v>2024-08</v>
      </c>
      <c r="P285" s="4" t="str">
        <f t="shared" si="31"/>
        <v>08</v>
      </c>
      <c r="Q285" s="4" t="str">
        <f t="shared" si="32"/>
        <v>August</v>
      </c>
      <c r="R285" s="30" t="str">
        <f t="shared" si="33"/>
        <v>19</v>
      </c>
      <c r="W285" t="str">
        <f t="shared" si="34"/>
        <v>ok</v>
      </c>
    </row>
    <row r="286" spans="1:23" x14ac:dyDescent="0.3">
      <c r="A286" t="s">
        <v>328</v>
      </c>
      <c r="B286" t="s">
        <v>28</v>
      </c>
      <c r="C286" t="s">
        <v>29</v>
      </c>
      <c r="D286" t="s">
        <v>30</v>
      </c>
      <c r="E286" t="s">
        <v>20</v>
      </c>
      <c r="F286" t="s">
        <v>38</v>
      </c>
      <c r="G286" s="5">
        <v>3214.88</v>
      </c>
      <c r="H286" s="5">
        <f t="shared" si="28"/>
        <v>57.867840000000001</v>
      </c>
      <c r="I286" s="6">
        <v>1</v>
      </c>
      <c r="J286" s="6">
        <v>3214.88</v>
      </c>
      <c r="K286" s="5">
        <f t="shared" si="29"/>
        <v>57.867840000000001</v>
      </c>
      <c r="L286" s="7">
        <v>1.41</v>
      </c>
      <c r="M286" s="7">
        <v>2487</v>
      </c>
      <c r="N286" s="3">
        <v>45591</v>
      </c>
      <c r="O286" s="4" t="str">
        <f t="shared" si="30"/>
        <v>2024-10</v>
      </c>
      <c r="P286" s="4" t="str">
        <f t="shared" si="31"/>
        <v>10</v>
      </c>
      <c r="Q286" s="4" t="str">
        <f t="shared" si="32"/>
        <v>October</v>
      </c>
      <c r="R286" s="30" t="str">
        <f t="shared" si="33"/>
        <v>26</v>
      </c>
      <c r="W286" t="str">
        <f t="shared" si="34"/>
        <v>ok</v>
      </c>
    </row>
    <row r="287" spans="1:23" x14ac:dyDescent="0.3">
      <c r="A287" t="s">
        <v>329</v>
      </c>
      <c r="B287" t="s">
        <v>33</v>
      </c>
      <c r="C287" t="s">
        <v>12</v>
      </c>
      <c r="D287" t="s">
        <v>34</v>
      </c>
      <c r="E287" t="s">
        <v>14</v>
      </c>
      <c r="F287" t="s">
        <v>15</v>
      </c>
      <c r="G287" s="5">
        <v>12262.74</v>
      </c>
      <c r="H287" s="5">
        <f t="shared" si="28"/>
        <v>220.72931999999997</v>
      </c>
      <c r="I287" s="6">
        <v>3</v>
      </c>
      <c r="J287" s="6">
        <v>36788.22</v>
      </c>
      <c r="K287" s="5">
        <f t="shared" si="29"/>
        <v>662.18795999999998</v>
      </c>
      <c r="L287" s="7">
        <v>4.03</v>
      </c>
      <c r="M287" s="7">
        <v>1379</v>
      </c>
      <c r="N287" s="3">
        <v>45539</v>
      </c>
      <c r="O287" s="4" t="str">
        <f t="shared" si="30"/>
        <v>2024-09</v>
      </c>
      <c r="P287" s="4" t="str">
        <f t="shared" si="31"/>
        <v>09</v>
      </c>
      <c r="Q287" s="4" t="str">
        <f t="shared" si="32"/>
        <v>September</v>
      </c>
      <c r="R287" s="30" t="str">
        <f t="shared" si="33"/>
        <v>04</v>
      </c>
      <c r="W287" t="str">
        <f t="shared" si="34"/>
        <v>ok</v>
      </c>
    </row>
    <row r="288" spans="1:23" x14ac:dyDescent="0.3">
      <c r="A288" t="s">
        <v>330</v>
      </c>
      <c r="B288" t="s">
        <v>11</v>
      </c>
      <c r="C288" t="s">
        <v>12</v>
      </c>
      <c r="D288" t="s">
        <v>13</v>
      </c>
      <c r="E288" t="s">
        <v>14</v>
      </c>
      <c r="F288" t="s">
        <v>15</v>
      </c>
      <c r="G288" s="5">
        <v>17175.560000000001</v>
      </c>
      <c r="H288" s="5">
        <f t="shared" si="28"/>
        <v>309.16007999999999</v>
      </c>
      <c r="I288" s="6">
        <v>4</v>
      </c>
      <c r="J288" s="6">
        <v>68702.240000000005</v>
      </c>
      <c r="K288" s="5">
        <f t="shared" si="29"/>
        <v>1236.64032</v>
      </c>
      <c r="L288" s="7">
        <v>2.04</v>
      </c>
      <c r="M288" s="7">
        <v>3230</v>
      </c>
      <c r="N288" s="3">
        <v>45563</v>
      </c>
      <c r="O288" s="4" t="str">
        <f t="shared" si="30"/>
        <v>2024-09</v>
      </c>
      <c r="P288" s="4" t="str">
        <f t="shared" si="31"/>
        <v>09</v>
      </c>
      <c r="Q288" s="4" t="str">
        <f t="shared" si="32"/>
        <v>September</v>
      </c>
      <c r="R288" s="30" t="str">
        <f t="shared" si="33"/>
        <v>28</v>
      </c>
      <c r="W288" t="str">
        <f t="shared" si="34"/>
        <v>ok</v>
      </c>
    </row>
    <row r="289" spans="1:23" x14ac:dyDescent="0.3">
      <c r="A289" t="s">
        <v>331</v>
      </c>
      <c r="B289" t="s">
        <v>28</v>
      </c>
      <c r="C289" t="s">
        <v>29</v>
      </c>
      <c r="D289" t="s">
        <v>30</v>
      </c>
      <c r="E289" t="s">
        <v>45</v>
      </c>
      <c r="F289" t="s">
        <v>15</v>
      </c>
      <c r="G289" s="5">
        <v>3819.06</v>
      </c>
      <c r="H289" s="5">
        <f t="shared" si="28"/>
        <v>68.743079999999992</v>
      </c>
      <c r="I289" s="6">
        <v>4</v>
      </c>
      <c r="J289" s="6">
        <v>15276.24</v>
      </c>
      <c r="K289" s="5">
        <f t="shared" si="29"/>
        <v>274.97231999999997</v>
      </c>
      <c r="L289" s="7">
        <v>4.41</v>
      </c>
      <c r="M289" s="7">
        <v>565</v>
      </c>
      <c r="N289" s="3">
        <v>45580</v>
      </c>
      <c r="O289" s="4" t="str">
        <f t="shared" si="30"/>
        <v>2024-10</v>
      </c>
      <c r="P289" s="4" t="str">
        <f t="shared" si="31"/>
        <v>10</v>
      </c>
      <c r="Q289" s="4" t="str">
        <f t="shared" si="32"/>
        <v>October</v>
      </c>
      <c r="R289" s="30" t="str">
        <f t="shared" si="33"/>
        <v>15</v>
      </c>
      <c r="W289" t="str">
        <f t="shared" si="34"/>
        <v>ok</v>
      </c>
    </row>
    <row r="290" spans="1:23" x14ac:dyDescent="0.3">
      <c r="A290" t="s">
        <v>332</v>
      </c>
      <c r="B290" t="s">
        <v>47</v>
      </c>
      <c r="C290" t="s">
        <v>12</v>
      </c>
      <c r="D290" t="s">
        <v>48</v>
      </c>
      <c r="E290" t="s">
        <v>20</v>
      </c>
      <c r="F290" t="s">
        <v>31</v>
      </c>
      <c r="G290" s="5">
        <v>11829.61</v>
      </c>
      <c r="H290" s="5">
        <f t="shared" si="28"/>
        <v>212.93297999999999</v>
      </c>
      <c r="I290" s="6">
        <v>2</v>
      </c>
      <c r="J290" s="6">
        <v>23659.22</v>
      </c>
      <c r="K290" s="5">
        <f t="shared" si="29"/>
        <v>425.86595999999997</v>
      </c>
      <c r="L290" s="7">
        <v>2.85</v>
      </c>
      <c r="M290" s="7">
        <v>4174</v>
      </c>
      <c r="N290" s="3">
        <v>45457</v>
      </c>
      <c r="O290" s="4" t="str">
        <f t="shared" si="30"/>
        <v>2024-06</v>
      </c>
      <c r="P290" s="4" t="str">
        <f t="shared" si="31"/>
        <v>06</v>
      </c>
      <c r="Q290" s="4" t="str">
        <f t="shared" si="32"/>
        <v>June</v>
      </c>
      <c r="R290" s="30" t="str">
        <f t="shared" si="33"/>
        <v>14</v>
      </c>
      <c r="W290" t="str">
        <f t="shared" si="34"/>
        <v>ok</v>
      </c>
    </row>
    <row r="291" spans="1:23" x14ac:dyDescent="0.3">
      <c r="A291" t="s">
        <v>333</v>
      </c>
      <c r="B291" t="s">
        <v>47</v>
      </c>
      <c r="C291" t="s">
        <v>12</v>
      </c>
      <c r="D291" t="s">
        <v>48</v>
      </c>
      <c r="E291" t="s">
        <v>45</v>
      </c>
      <c r="F291" t="s">
        <v>60</v>
      </c>
      <c r="G291" s="5">
        <v>14598.17</v>
      </c>
      <c r="H291" s="5">
        <f t="shared" si="28"/>
        <v>262.76705999999996</v>
      </c>
      <c r="I291" s="6">
        <v>1</v>
      </c>
      <c r="J291" s="6">
        <v>14598.17</v>
      </c>
      <c r="K291" s="5">
        <f t="shared" si="29"/>
        <v>262.76705999999996</v>
      </c>
      <c r="L291" s="7">
        <v>2.94</v>
      </c>
      <c r="M291" s="7">
        <v>4204</v>
      </c>
      <c r="N291" s="3">
        <v>45444</v>
      </c>
      <c r="O291" s="4" t="str">
        <f t="shared" si="30"/>
        <v>2024-06</v>
      </c>
      <c r="P291" s="4" t="str">
        <f t="shared" si="31"/>
        <v>06</v>
      </c>
      <c r="Q291" s="4" t="str">
        <f t="shared" si="32"/>
        <v>June</v>
      </c>
      <c r="R291" s="30" t="str">
        <f t="shared" si="33"/>
        <v>01</v>
      </c>
      <c r="W291" t="str">
        <f t="shared" si="34"/>
        <v>ok</v>
      </c>
    </row>
    <row r="292" spans="1:23" x14ac:dyDescent="0.3">
      <c r="A292" t="s">
        <v>334</v>
      </c>
      <c r="B292" t="s">
        <v>33</v>
      </c>
      <c r="C292" t="s">
        <v>12</v>
      </c>
      <c r="D292" t="s">
        <v>34</v>
      </c>
      <c r="E292" t="s">
        <v>45</v>
      </c>
      <c r="F292" t="s">
        <v>26</v>
      </c>
      <c r="G292" s="5">
        <v>13950.41</v>
      </c>
      <c r="H292" s="5">
        <f t="shared" si="28"/>
        <v>251.10737999999998</v>
      </c>
      <c r="I292" s="6">
        <v>5</v>
      </c>
      <c r="J292" s="6">
        <v>69752.05</v>
      </c>
      <c r="K292" s="5">
        <f t="shared" si="29"/>
        <v>1255.5368999999998</v>
      </c>
      <c r="L292" s="7">
        <v>2.98</v>
      </c>
      <c r="M292" s="7">
        <v>2554</v>
      </c>
      <c r="N292" s="3">
        <v>45499</v>
      </c>
      <c r="O292" s="4" t="str">
        <f t="shared" si="30"/>
        <v>2024-07</v>
      </c>
      <c r="P292" s="4" t="str">
        <f t="shared" si="31"/>
        <v>07</v>
      </c>
      <c r="Q292" s="4" t="str">
        <f t="shared" si="32"/>
        <v>July</v>
      </c>
      <c r="R292" s="30" t="str">
        <f t="shared" si="33"/>
        <v>26</v>
      </c>
      <c r="W292" t="str">
        <f t="shared" si="34"/>
        <v>ok</v>
      </c>
    </row>
    <row r="293" spans="1:23" x14ac:dyDescent="0.3">
      <c r="A293" t="s">
        <v>335</v>
      </c>
      <c r="B293" t="s">
        <v>33</v>
      </c>
      <c r="C293" t="s">
        <v>12</v>
      </c>
      <c r="D293" t="s">
        <v>34</v>
      </c>
      <c r="E293" t="s">
        <v>14</v>
      </c>
      <c r="F293" t="s">
        <v>38</v>
      </c>
      <c r="G293" s="5">
        <v>16949.919999999998</v>
      </c>
      <c r="H293" s="5">
        <f t="shared" si="28"/>
        <v>305.09855999999996</v>
      </c>
      <c r="I293" s="6">
        <v>5</v>
      </c>
      <c r="J293" s="6">
        <v>84749.6</v>
      </c>
      <c r="K293" s="5">
        <f t="shared" si="29"/>
        <v>1525.4927999999998</v>
      </c>
      <c r="L293" s="7">
        <v>4.6100000000000003</v>
      </c>
      <c r="M293" s="7">
        <v>89</v>
      </c>
      <c r="N293" s="3">
        <v>45531</v>
      </c>
      <c r="O293" s="4" t="str">
        <f t="shared" si="30"/>
        <v>2024-08</v>
      </c>
      <c r="P293" s="4" t="str">
        <f t="shared" si="31"/>
        <v>08</v>
      </c>
      <c r="Q293" s="4" t="str">
        <f t="shared" si="32"/>
        <v>August</v>
      </c>
      <c r="R293" s="30" t="str">
        <f t="shared" si="33"/>
        <v>27</v>
      </c>
      <c r="W293" t="str">
        <f t="shared" si="34"/>
        <v>ok</v>
      </c>
    </row>
    <row r="294" spans="1:23" x14ac:dyDescent="0.3">
      <c r="A294" t="s">
        <v>336</v>
      </c>
      <c r="B294" t="s">
        <v>28</v>
      </c>
      <c r="C294" t="s">
        <v>29</v>
      </c>
      <c r="D294" t="s">
        <v>30</v>
      </c>
      <c r="E294" t="s">
        <v>20</v>
      </c>
      <c r="F294" t="s">
        <v>15</v>
      </c>
      <c r="G294" s="5">
        <v>12267.61</v>
      </c>
      <c r="H294" s="5">
        <f t="shared" si="28"/>
        <v>220.81698</v>
      </c>
      <c r="I294" s="6">
        <v>4</v>
      </c>
      <c r="J294" s="6">
        <v>49070.44</v>
      </c>
      <c r="K294" s="5">
        <f t="shared" si="29"/>
        <v>883.26792</v>
      </c>
      <c r="L294" s="7">
        <v>3.28</v>
      </c>
      <c r="M294" s="7">
        <v>4273</v>
      </c>
      <c r="N294" s="3">
        <v>45443</v>
      </c>
      <c r="O294" s="4" t="str">
        <f t="shared" si="30"/>
        <v>2024-05</v>
      </c>
      <c r="P294" s="4" t="str">
        <f t="shared" si="31"/>
        <v>05</v>
      </c>
      <c r="Q294" s="4" t="str">
        <f t="shared" si="32"/>
        <v>May</v>
      </c>
      <c r="R294" s="30" t="str">
        <f t="shared" si="33"/>
        <v>31</v>
      </c>
      <c r="W294" t="str">
        <f t="shared" si="34"/>
        <v>ok</v>
      </c>
    </row>
    <row r="295" spans="1:23" x14ac:dyDescent="0.3">
      <c r="A295" t="s">
        <v>337</v>
      </c>
      <c r="B295" t="s">
        <v>11</v>
      </c>
      <c r="C295" t="s">
        <v>12</v>
      </c>
      <c r="D295" t="s">
        <v>13</v>
      </c>
      <c r="E295" t="s">
        <v>45</v>
      </c>
      <c r="F295" t="s">
        <v>60</v>
      </c>
      <c r="G295" s="5">
        <v>11541.02</v>
      </c>
      <c r="H295" s="5">
        <f t="shared" si="28"/>
        <v>207.73836</v>
      </c>
      <c r="I295" s="6">
        <v>3</v>
      </c>
      <c r="J295" s="6">
        <v>34623.06</v>
      </c>
      <c r="K295" s="5">
        <f t="shared" si="29"/>
        <v>623.21507999999994</v>
      </c>
      <c r="L295" s="7">
        <v>3.28</v>
      </c>
      <c r="M295" s="7">
        <v>2623</v>
      </c>
      <c r="N295" s="3">
        <v>45401</v>
      </c>
      <c r="O295" s="4" t="str">
        <f t="shared" si="30"/>
        <v>2024-04</v>
      </c>
      <c r="P295" s="4" t="str">
        <f t="shared" si="31"/>
        <v>04</v>
      </c>
      <c r="Q295" s="4" t="str">
        <f t="shared" si="32"/>
        <v>April</v>
      </c>
      <c r="R295" s="30" t="str">
        <f t="shared" si="33"/>
        <v>19</v>
      </c>
      <c r="W295" t="str">
        <f t="shared" si="34"/>
        <v>ok</v>
      </c>
    </row>
    <row r="296" spans="1:23" x14ac:dyDescent="0.3">
      <c r="A296" t="s">
        <v>338</v>
      </c>
      <c r="B296" t="s">
        <v>33</v>
      </c>
      <c r="C296" t="s">
        <v>12</v>
      </c>
      <c r="D296" t="s">
        <v>34</v>
      </c>
      <c r="E296" t="s">
        <v>20</v>
      </c>
      <c r="F296" t="s">
        <v>38</v>
      </c>
      <c r="G296" s="5">
        <v>1473.5</v>
      </c>
      <c r="H296" s="5">
        <f t="shared" si="28"/>
        <v>26.523</v>
      </c>
      <c r="I296" s="6">
        <v>3</v>
      </c>
      <c r="J296" s="6">
        <v>4420.5</v>
      </c>
      <c r="K296" s="5">
        <f t="shared" si="29"/>
        <v>79.569000000000003</v>
      </c>
      <c r="L296" s="7">
        <v>3.05</v>
      </c>
      <c r="M296" s="7">
        <v>3929</v>
      </c>
      <c r="N296" s="3">
        <v>45337</v>
      </c>
      <c r="O296" s="4" t="str">
        <f t="shared" si="30"/>
        <v>2024-02</v>
      </c>
      <c r="P296" s="4" t="str">
        <f t="shared" si="31"/>
        <v>02</v>
      </c>
      <c r="Q296" s="4" t="str">
        <f t="shared" si="32"/>
        <v>February</v>
      </c>
      <c r="R296" s="30" t="str">
        <f t="shared" si="33"/>
        <v>15</v>
      </c>
      <c r="W296" t="str">
        <f t="shared" si="34"/>
        <v>ok</v>
      </c>
    </row>
    <row r="297" spans="1:23" x14ac:dyDescent="0.3">
      <c r="A297" t="s">
        <v>339</v>
      </c>
      <c r="B297" t="s">
        <v>11</v>
      </c>
      <c r="C297" t="s">
        <v>12</v>
      </c>
      <c r="D297" t="s">
        <v>13</v>
      </c>
      <c r="E297" t="s">
        <v>45</v>
      </c>
      <c r="F297" t="s">
        <v>26</v>
      </c>
      <c r="G297" s="5">
        <v>3830.2</v>
      </c>
      <c r="H297" s="5">
        <f t="shared" si="28"/>
        <v>68.943599999999989</v>
      </c>
      <c r="I297" s="6">
        <v>5</v>
      </c>
      <c r="J297" s="6">
        <v>19151</v>
      </c>
      <c r="K297" s="5">
        <f t="shared" si="29"/>
        <v>344.71799999999996</v>
      </c>
      <c r="L297" s="7">
        <v>4.51</v>
      </c>
      <c r="M297" s="7">
        <v>3395</v>
      </c>
      <c r="N297" s="3">
        <v>45451</v>
      </c>
      <c r="O297" s="4" t="str">
        <f t="shared" si="30"/>
        <v>2024-06</v>
      </c>
      <c r="P297" s="4" t="str">
        <f t="shared" si="31"/>
        <v>06</v>
      </c>
      <c r="Q297" s="4" t="str">
        <f t="shared" si="32"/>
        <v>June</v>
      </c>
      <c r="R297" s="30" t="str">
        <f t="shared" si="33"/>
        <v>08</v>
      </c>
      <c r="W297" t="str">
        <f t="shared" si="34"/>
        <v>ok</v>
      </c>
    </row>
    <row r="298" spans="1:23" x14ac:dyDescent="0.3">
      <c r="A298" t="s">
        <v>340</v>
      </c>
      <c r="B298" t="s">
        <v>36</v>
      </c>
      <c r="C298" t="s">
        <v>18</v>
      </c>
      <c r="D298" t="s">
        <v>37</v>
      </c>
      <c r="E298" t="s">
        <v>45</v>
      </c>
      <c r="F298" t="s">
        <v>31</v>
      </c>
      <c r="G298" s="5">
        <v>10934.94</v>
      </c>
      <c r="H298" s="5">
        <f t="shared" si="28"/>
        <v>196.82891999999998</v>
      </c>
      <c r="I298" s="6">
        <v>2</v>
      </c>
      <c r="J298" s="6">
        <v>21869.88</v>
      </c>
      <c r="K298" s="5">
        <f t="shared" si="29"/>
        <v>393.65783999999996</v>
      </c>
      <c r="L298" s="7">
        <v>1.18</v>
      </c>
      <c r="M298" s="7">
        <v>1245</v>
      </c>
      <c r="N298" s="3">
        <v>45499</v>
      </c>
      <c r="O298" s="4" t="str">
        <f t="shared" si="30"/>
        <v>2024-07</v>
      </c>
      <c r="P298" s="4" t="str">
        <f t="shared" si="31"/>
        <v>07</v>
      </c>
      <c r="Q298" s="4" t="str">
        <f t="shared" si="32"/>
        <v>July</v>
      </c>
      <c r="R298" s="30" t="str">
        <f t="shared" si="33"/>
        <v>26</v>
      </c>
      <c r="W298" t="str">
        <f t="shared" si="34"/>
        <v>ok</v>
      </c>
    </row>
    <row r="299" spans="1:23" x14ac:dyDescent="0.3">
      <c r="A299" t="s">
        <v>341</v>
      </c>
      <c r="B299" t="s">
        <v>63</v>
      </c>
      <c r="C299" t="s">
        <v>18</v>
      </c>
      <c r="D299" t="s">
        <v>64</v>
      </c>
      <c r="E299" t="s">
        <v>14</v>
      </c>
      <c r="F299" t="s">
        <v>38</v>
      </c>
      <c r="G299" s="5">
        <v>3951.31</v>
      </c>
      <c r="H299" s="5">
        <f t="shared" si="28"/>
        <v>71.12357999999999</v>
      </c>
      <c r="I299" s="6">
        <v>4</v>
      </c>
      <c r="J299" s="6">
        <v>15805.24</v>
      </c>
      <c r="K299" s="5">
        <f t="shared" si="29"/>
        <v>284.49431999999996</v>
      </c>
      <c r="L299" s="7">
        <v>2.8</v>
      </c>
      <c r="M299" s="7">
        <v>1560</v>
      </c>
      <c r="N299" s="3">
        <v>45514</v>
      </c>
      <c r="O299" s="4" t="str">
        <f t="shared" si="30"/>
        <v>2024-08</v>
      </c>
      <c r="P299" s="4" t="str">
        <f t="shared" si="31"/>
        <v>08</v>
      </c>
      <c r="Q299" s="4" t="str">
        <f t="shared" si="32"/>
        <v>August</v>
      </c>
      <c r="R299" s="30" t="str">
        <f t="shared" si="33"/>
        <v>10</v>
      </c>
      <c r="W299" t="str">
        <f t="shared" si="34"/>
        <v>ok</v>
      </c>
    </row>
    <row r="300" spans="1:23" x14ac:dyDescent="0.3">
      <c r="A300" t="s">
        <v>342</v>
      </c>
      <c r="B300" t="s">
        <v>36</v>
      </c>
      <c r="C300" t="s">
        <v>18</v>
      </c>
      <c r="D300" t="s">
        <v>37</v>
      </c>
      <c r="E300" t="s">
        <v>20</v>
      </c>
      <c r="F300" t="s">
        <v>21</v>
      </c>
      <c r="G300" s="5">
        <v>13794.76</v>
      </c>
      <c r="H300" s="5">
        <f t="shared" si="28"/>
        <v>248.30568</v>
      </c>
      <c r="I300" s="6">
        <v>3</v>
      </c>
      <c r="J300" s="6">
        <v>41384.28</v>
      </c>
      <c r="K300" s="5">
        <f t="shared" si="29"/>
        <v>744.91704000000004</v>
      </c>
      <c r="L300" s="7">
        <v>3.48</v>
      </c>
      <c r="M300" s="7">
        <v>769</v>
      </c>
      <c r="N300" s="3">
        <v>45461</v>
      </c>
      <c r="O300" s="4" t="str">
        <f t="shared" si="30"/>
        <v>2024-06</v>
      </c>
      <c r="P300" s="4" t="str">
        <f t="shared" si="31"/>
        <v>06</v>
      </c>
      <c r="Q300" s="4" t="str">
        <f t="shared" si="32"/>
        <v>June</v>
      </c>
      <c r="R300" s="30" t="str">
        <f t="shared" si="33"/>
        <v>18</v>
      </c>
      <c r="W300" t="str">
        <f t="shared" si="34"/>
        <v>ok</v>
      </c>
    </row>
    <row r="301" spans="1:23" x14ac:dyDescent="0.3">
      <c r="A301" t="s">
        <v>343</v>
      </c>
      <c r="B301" t="s">
        <v>33</v>
      </c>
      <c r="C301" t="s">
        <v>12</v>
      </c>
      <c r="D301" t="s">
        <v>34</v>
      </c>
      <c r="E301" t="s">
        <v>14</v>
      </c>
      <c r="F301" t="s">
        <v>31</v>
      </c>
      <c r="G301" s="5">
        <v>9791.67</v>
      </c>
      <c r="H301" s="5">
        <f t="shared" si="28"/>
        <v>176.25005999999999</v>
      </c>
      <c r="I301" s="6">
        <v>2</v>
      </c>
      <c r="J301" s="6">
        <v>19583.34</v>
      </c>
      <c r="K301" s="5">
        <f t="shared" si="29"/>
        <v>352.50011999999998</v>
      </c>
      <c r="L301" s="7">
        <v>2.69</v>
      </c>
      <c r="M301" s="7">
        <v>2379</v>
      </c>
      <c r="N301" s="3">
        <v>45297</v>
      </c>
      <c r="O301" s="4" t="str">
        <f t="shared" si="30"/>
        <v>2024-01</v>
      </c>
      <c r="P301" s="4" t="str">
        <f t="shared" si="31"/>
        <v>01</v>
      </c>
      <c r="Q301" s="4" t="str">
        <f t="shared" si="32"/>
        <v>January</v>
      </c>
      <c r="R301" s="30" t="str">
        <f t="shared" si="33"/>
        <v>06</v>
      </c>
      <c r="W301" t="str">
        <f t="shared" si="34"/>
        <v>ok</v>
      </c>
    </row>
    <row r="302" spans="1:23" x14ac:dyDescent="0.3">
      <c r="A302" t="s">
        <v>344</v>
      </c>
      <c r="B302" t="s">
        <v>51</v>
      </c>
      <c r="C302" t="s">
        <v>29</v>
      </c>
      <c r="D302" t="s">
        <v>52</v>
      </c>
      <c r="E302" t="s">
        <v>14</v>
      </c>
      <c r="F302" t="s">
        <v>38</v>
      </c>
      <c r="G302" s="5">
        <v>18013.14</v>
      </c>
      <c r="H302" s="5">
        <f t="shared" si="28"/>
        <v>324.23651999999998</v>
      </c>
      <c r="I302" s="6">
        <v>1</v>
      </c>
      <c r="J302" s="6">
        <v>18013.14</v>
      </c>
      <c r="K302" s="5">
        <f t="shared" si="29"/>
        <v>324.23651999999998</v>
      </c>
      <c r="L302" s="7">
        <v>2.71</v>
      </c>
      <c r="M302" s="7">
        <v>2275</v>
      </c>
      <c r="N302" s="3">
        <v>45624</v>
      </c>
      <c r="O302" s="4" t="str">
        <f t="shared" si="30"/>
        <v>2024-11</v>
      </c>
      <c r="P302" s="4" t="str">
        <f t="shared" si="31"/>
        <v>11</v>
      </c>
      <c r="Q302" s="4" t="str">
        <f t="shared" si="32"/>
        <v>November</v>
      </c>
      <c r="R302" s="30" t="str">
        <f t="shared" si="33"/>
        <v>28</v>
      </c>
      <c r="W302" t="str">
        <f t="shared" si="34"/>
        <v>ok</v>
      </c>
    </row>
    <row r="303" spans="1:23" x14ac:dyDescent="0.3">
      <c r="A303" t="s">
        <v>345</v>
      </c>
      <c r="B303" t="s">
        <v>33</v>
      </c>
      <c r="C303" t="s">
        <v>12</v>
      </c>
      <c r="D303" t="s">
        <v>34</v>
      </c>
      <c r="E303" t="s">
        <v>20</v>
      </c>
      <c r="F303" t="s">
        <v>31</v>
      </c>
      <c r="G303" s="5">
        <v>4411.57</v>
      </c>
      <c r="H303" s="5">
        <f t="shared" si="28"/>
        <v>79.408259999999984</v>
      </c>
      <c r="I303" s="6">
        <v>5</v>
      </c>
      <c r="J303" s="6">
        <v>22057.85</v>
      </c>
      <c r="K303" s="5">
        <f t="shared" si="29"/>
        <v>397.04129999999992</v>
      </c>
      <c r="L303" s="7">
        <v>3.83</v>
      </c>
      <c r="M303" s="7">
        <v>1159</v>
      </c>
      <c r="N303" s="3">
        <v>45616</v>
      </c>
      <c r="O303" s="4" t="str">
        <f t="shared" si="30"/>
        <v>2024-11</v>
      </c>
      <c r="P303" s="4" t="str">
        <f t="shared" si="31"/>
        <v>11</v>
      </c>
      <c r="Q303" s="4" t="str">
        <f t="shared" si="32"/>
        <v>November</v>
      </c>
      <c r="R303" s="30" t="str">
        <f t="shared" si="33"/>
        <v>20</v>
      </c>
      <c r="W303" t="str">
        <f t="shared" si="34"/>
        <v>ok</v>
      </c>
    </row>
    <row r="304" spans="1:23" x14ac:dyDescent="0.3">
      <c r="A304" t="s">
        <v>346</v>
      </c>
      <c r="B304" t="s">
        <v>23</v>
      </c>
      <c r="C304" t="s">
        <v>24</v>
      </c>
      <c r="D304" t="s">
        <v>25</v>
      </c>
      <c r="E304" t="s">
        <v>45</v>
      </c>
      <c r="F304" t="s">
        <v>15</v>
      </c>
      <c r="G304" s="5">
        <v>11879.15</v>
      </c>
      <c r="H304" s="5">
        <f t="shared" si="28"/>
        <v>213.82469999999998</v>
      </c>
      <c r="I304" s="6">
        <v>3</v>
      </c>
      <c r="J304" s="6">
        <v>35637.449999999997</v>
      </c>
      <c r="K304" s="5">
        <f t="shared" si="29"/>
        <v>641.47409999999991</v>
      </c>
      <c r="L304" s="7">
        <v>2.97</v>
      </c>
      <c r="M304" s="7">
        <v>1211</v>
      </c>
      <c r="N304" s="3">
        <v>45472</v>
      </c>
      <c r="O304" s="4" t="str">
        <f t="shared" si="30"/>
        <v>2024-06</v>
      </c>
      <c r="P304" s="4" t="str">
        <f t="shared" si="31"/>
        <v>06</v>
      </c>
      <c r="Q304" s="4" t="str">
        <f t="shared" si="32"/>
        <v>June</v>
      </c>
      <c r="R304" s="30" t="str">
        <f t="shared" si="33"/>
        <v>29</v>
      </c>
      <c r="W304" t="str">
        <f t="shared" si="34"/>
        <v>ok</v>
      </c>
    </row>
    <row r="305" spans="1:23" x14ac:dyDescent="0.3">
      <c r="A305" t="s">
        <v>347</v>
      </c>
      <c r="B305" t="s">
        <v>51</v>
      </c>
      <c r="C305" t="s">
        <v>29</v>
      </c>
      <c r="D305" t="s">
        <v>52</v>
      </c>
      <c r="E305" t="s">
        <v>20</v>
      </c>
      <c r="F305" t="s">
        <v>38</v>
      </c>
      <c r="G305" s="5">
        <v>10134.299999999999</v>
      </c>
      <c r="H305" s="5">
        <f t="shared" si="28"/>
        <v>182.41739999999999</v>
      </c>
      <c r="I305" s="6">
        <v>1</v>
      </c>
      <c r="J305" s="6">
        <v>10134.299999999999</v>
      </c>
      <c r="K305" s="5">
        <f t="shared" si="29"/>
        <v>182.41739999999999</v>
      </c>
      <c r="L305" s="7">
        <v>2.52</v>
      </c>
      <c r="M305" s="7">
        <v>1212</v>
      </c>
      <c r="N305" s="3">
        <v>45415</v>
      </c>
      <c r="O305" s="4" t="str">
        <f t="shared" si="30"/>
        <v>2024-05</v>
      </c>
      <c r="P305" s="4" t="str">
        <f t="shared" si="31"/>
        <v>05</v>
      </c>
      <c r="Q305" s="4" t="str">
        <f t="shared" si="32"/>
        <v>May</v>
      </c>
      <c r="R305" s="30" t="str">
        <f t="shared" si="33"/>
        <v>03</v>
      </c>
      <c r="W305" t="str">
        <f t="shared" si="34"/>
        <v>ok</v>
      </c>
    </row>
    <row r="306" spans="1:23" x14ac:dyDescent="0.3">
      <c r="A306" t="s">
        <v>348</v>
      </c>
      <c r="B306" t="s">
        <v>17</v>
      </c>
      <c r="C306" t="s">
        <v>18</v>
      </c>
      <c r="D306" t="s">
        <v>19</v>
      </c>
      <c r="E306" t="s">
        <v>14</v>
      </c>
      <c r="F306" t="s">
        <v>60</v>
      </c>
      <c r="G306" s="5">
        <v>11319.16</v>
      </c>
      <c r="H306" s="5">
        <f t="shared" si="28"/>
        <v>203.74487999999999</v>
      </c>
      <c r="I306" s="6">
        <v>5</v>
      </c>
      <c r="J306" s="6">
        <v>56595.8</v>
      </c>
      <c r="K306" s="5">
        <f t="shared" si="29"/>
        <v>1018.7243999999999</v>
      </c>
      <c r="L306" s="7">
        <v>1.74</v>
      </c>
      <c r="M306" s="7">
        <v>4506</v>
      </c>
      <c r="N306" s="3">
        <v>45406</v>
      </c>
      <c r="O306" s="4" t="str">
        <f t="shared" si="30"/>
        <v>2024-04</v>
      </c>
      <c r="P306" s="4" t="str">
        <f t="shared" si="31"/>
        <v>04</v>
      </c>
      <c r="Q306" s="4" t="str">
        <f t="shared" si="32"/>
        <v>April</v>
      </c>
      <c r="R306" s="30" t="str">
        <f t="shared" si="33"/>
        <v>24</v>
      </c>
      <c r="W306" t="str">
        <f t="shared" si="34"/>
        <v>ok</v>
      </c>
    </row>
    <row r="307" spans="1:23" x14ac:dyDescent="0.3">
      <c r="A307" t="s">
        <v>349</v>
      </c>
      <c r="B307" t="s">
        <v>63</v>
      </c>
      <c r="C307" t="s">
        <v>18</v>
      </c>
      <c r="D307" t="s">
        <v>64</v>
      </c>
      <c r="E307" t="s">
        <v>20</v>
      </c>
      <c r="F307" t="s">
        <v>38</v>
      </c>
      <c r="G307" s="5">
        <v>10554.4</v>
      </c>
      <c r="H307" s="5">
        <f t="shared" si="28"/>
        <v>189.97919999999999</v>
      </c>
      <c r="I307" s="6">
        <v>1</v>
      </c>
      <c r="J307" s="6">
        <v>10554.4</v>
      </c>
      <c r="K307" s="5">
        <f t="shared" si="29"/>
        <v>189.97919999999999</v>
      </c>
      <c r="L307" s="7">
        <v>3.67</v>
      </c>
      <c r="M307" s="7">
        <v>3020</v>
      </c>
      <c r="N307" s="3">
        <v>45463</v>
      </c>
      <c r="O307" s="4" t="str">
        <f t="shared" si="30"/>
        <v>2024-06</v>
      </c>
      <c r="P307" s="4" t="str">
        <f t="shared" si="31"/>
        <v>06</v>
      </c>
      <c r="Q307" s="4" t="str">
        <f t="shared" si="32"/>
        <v>June</v>
      </c>
      <c r="R307" s="30" t="str">
        <f t="shared" si="33"/>
        <v>20</v>
      </c>
      <c r="W307" t="str">
        <f t="shared" si="34"/>
        <v>ok</v>
      </c>
    </row>
    <row r="308" spans="1:23" x14ac:dyDescent="0.3">
      <c r="A308" t="s">
        <v>350</v>
      </c>
      <c r="B308" t="s">
        <v>41</v>
      </c>
      <c r="C308" t="s">
        <v>42</v>
      </c>
      <c r="D308" t="s">
        <v>43</v>
      </c>
      <c r="E308" t="s">
        <v>20</v>
      </c>
      <c r="F308" t="s">
        <v>21</v>
      </c>
      <c r="G308" s="5">
        <v>6270.53</v>
      </c>
      <c r="H308" s="5">
        <f t="shared" si="28"/>
        <v>112.86953999999999</v>
      </c>
      <c r="I308" s="6">
        <v>3</v>
      </c>
      <c r="J308" s="6">
        <v>18811.59</v>
      </c>
      <c r="K308" s="5">
        <f t="shared" si="29"/>
        <v>338.60861999999997</v>
      </c>
      <c r="L308" s="7">
        <v>2.36</v>
      </c>
      <c r="M308" s="7">
        <v>4692</v>
      </c>
      <c r="N308" s="3">
        <v>45643</v>
      </c>
      <c r="O308" s="4" t="str">
        <f t="shared" si="30"/>
        <v>2024-12</v>
      </c>
      <c r="P308" s="4" t="str">
        <f t="shared" si="31"/>
        <v>12</v>
      </c>
      <c r="Q308" s="4" t="str">
        <f t="shared" si="32"/>
        <v>December</v>
      </c>
      <c r="R308" s="30" t="str">
        <f t="shared" si="33"/>
        <v>17</v>
      </c>
      <c r="W308" t="str">
        <f t="shared" si="34"/>
        <v>ok</v>
      </c>
    </row>
    <row r="309" spans="1:23" x14ac:dyDescent="0.3">
      <c r="A309" t="s">
        <v>351</v>
      </c>
      <c r="B309" t="s">
        <v>51</v>
      </c>
      <c r="C309" t="s">
        <v>29</v>
      </c>
      <c r="D309" t="s">
        <v>52</v>
      </c>
      <c r="E309" t="s">
        <v>45</v>
      </c>
      <c r="F309" t="s">
        <v>60</v>
      </c>
      <c r="G309" s="5">
        <v>5446.73</v>
      </c>
      <c r="H309" s="5">
        <f t="shared" si="28"/>
        <v>98.041139999999984</v>
      </c>
      <c r="I309" s="6">
        <v>3</v>
      </c>
      <c r="J309" s="6">
        <v>16340.19</v>
      </c>
      <c r="K309" s="5">
        <f t="shared" si="29"/>
        <v>294.12341999999995</v>
      </c>
      <c r="L309" s="7">
        <v>1.7</v>
      </c>
      <c r="M309" s="7">
        <v>2104</v>
      </c>
      <c r="N309" s="3">
        <v>45651</v>
      </c>
      <c r="O309" s="4" t="str">
        <f t="shared" si="30"/>
        <v>2024-12</v>
      </c>
      <c r="P309" s="4" t="str">
        <f t="shared" si="31"/>
        <v>12</v>
      </c>
      <c r="Q309" s="4" t="str">
        <f t="shared" si="32"/>
        <v>December</v>
      </c>
      <c r="R309" s="30" t="str">
        <f t="shared" si="33"/>
        <v>25</v>
      </c>
      <c r="W309" t="str">
        <f t="shared" si="34"/>
        <v>ok</v>
      </c>
    </row>
    <row r="310" spans="1:23" x14ac:dyDescent="0.3">
      <c r="A310" t="s">
        <v>352</v>
      </c>
      <c r="B310" t="s">
        <v>11</v>
      </c>
      <c r="C310" t="s">
        <v>12</v>
      </c>
      <c r="D310" t="s">
        <v>13</v>
      </c>
      <c r="E310" t="s">
        <v>20</v>
      </c>
      <c r="F310" t="s">
        <v>26</v>
      </c>
      <c r="G310" s="5">
        <v>16012.01</v>
      </c>
      <c r="H310" s="5">
        <f t="shared" si="28"/>
        <v>288.21618000000001</v>
      </c>
      <c r="I310" s="6">
        <v>4</v>
      </c>
      <c r="J310" s="6">
        <v>64048.04</v>
      </c>
      <c r="K310" s="5">
        <f t="shared" si="29"/>
        <v>1152.86472</v>
      </c>
      <c r="L310" s="7">
        <v>3.26</v>
      </c>
      <c r="M310" s="7">
        <v>3027</v>
      </c>
      <c r="N310" s="3">
        <v>45647</v>
      </c>
      <c r="O310" s="4" t="str">
        <f t="shared" si="30"/>
        <v>2024-12</v>
      </c>
      <c r="P310" s="4" t="str">
        <f t="shared" si="31"/>
        <v>12</v>
      </c>
      <c r="Q310" s="4" t="str">
        <f t="shared" si="32"/>
        <v>December</v>
      </c>
      <c r="R310" s="30" t="str">
        <f t="shared" si="33"/>
        <v>21</v>
      </c>
      <c r="W310" t="str">
        <f t="shared" si="34"/>
        <v>ok</v>
      </c>
    </row>
    <row r="311" spans="1:23" x14ac:dyDescent="0.3">
      <c r="A311" t="s">
        <v>353</v>
      </c>
      <c r="B311" t="s">
        <v>41</v>
      </c>
      <c r="C311" t="s">
        <v>42</v>
      </c>
      <c r="D311" t="s">
        <v>43</v>
      </c>
      <c r="E311" t="s">
        <v>45</v>
      </c>
      <c r="F311" t="s">
        <v>26</v>
      </c>
      <c r="G311" s="5">
        <v>7448.45</v>
      </c>
      <c r="H311" s="5">
        <f t="shared" si="28"/>
        <v>134.07209999999998</v>
      </c>
      <c r="I311" s="6">
        <v>5</v>
      </c>
      <c r="J311" s="6">
        <v>37242.25</v>
      </c>
      <c r="K311" s="5">
        <f t="shared" si="29"/>
        <v>670.36049999999989</v>
      </c>
      <c r="L311" s="7">
        <v>4.4400000000000004</v>
      </c>
      <c r="M311" s="7">
        <v>4746</v>
      </c>
      <c r="N311" s="3">
        <v>45435</v>
      </c>
      <c r="O311" s="4" t="str">
        <f t="shared" si="30"/>
        <v>2024-05</v>
      </c>
      <c r="P311" s="4" t="str">
        <f t="shared" si="31"/>
        <v>05</v>
      </c>
      <c r="Q311" s="4" t="str">
        <f t="shared" si="32"/>
        <v>May</v>
      </c>
      <c r="R311" s="30" t="str">
        <f t="shared" si="33"/>
        <v>23</v>
      </c>
      <c r="W311" t="str">
        <f t="shared" si="34"/>
        <v>ok</v>
      </c>
    </row>
    <row r="312" spans="1:23" x14ac:dyDescent="0.3">
      <c r="A312" t="s">
        <v>354</v>
      </c>
      <c r="B312" t="s">
        <v>36</v>
      </c>
      <c r="C312" t="s">
        <v>18</v>
      </c>
      <c r="D312" t="s">
        <v>37</v>
      </c>
      <c r="E312" t="s">
        <v>20</v>
      </c>
      <c r="F312" t="s">
        <v>60</v>
      </c>
      <c r="G312" s="5">
        <v>16909.71</v>
      </c>
      <c r="H312" s="5">
        <f t="shared" si="28"/>
        <v>304.37477999999999</v>
      </c>
      <c r="I312" s="6">
        <v>2</v>
      </c>
      <c r="J312" s="6">
        <v>33819.42</v>
      </c>
      <c r="K312" s="5">
        <f t="shared" si="29"/>
        <v>608.74955999999997</v>
      </c>
      <c r="L312" s="7">
        <v>3.93</v>
      </c>
      <c r="M312" s="7">
        <v>34</v>
      </c>
      <c r="N312" s="3">
        <v>45433</v>
      </c>
      <c r="O312" s="4" t="str">
        <f t="shared" si="30"/>
        <v>2024-05</v>
      </c>
      <c r="P312" s="4" t="str">
        <f t="shared" si="31"/>
        <v>05</v>
      </c>
      <c r="Q312" s="4" t="str">
        <f t="shared" si="32"/>
        <v>May</v>
      </c>
      <c r="R312" s="30" t="str">
        <f t="shared" si="33"/>
        <v>21</v>
      </c>
      <c r="W312" t="str">
        <f t="shared" si="34"/>
        <v>ok</v>
      </c>
    </row>
    <row r="313" spans="1:23" x14ac:dyDescent="0.3">
      <c r="A313" t="s">
        <v>355</v>
      </c>
      <c r="B313" t="s">
        <v>28</v>
      </c>
      <c r="C313" t="s">
        <v>29</v>
      </c>
      <c r="D313" t="s">
        <v>30</v>
      </c>
      <c r="E313" t="s">
        <v>14</v>
      </c>
      <c r="F313" t="s">
        <v>31</v>
      </c>
      <c r="G313" s="5">
        <v>9408.66</v>
      </c>
      <c r="H313" s="5">
        <f t="shared" si="28"/>
        <v>169.35587999999998</v>
      </c>
      <c r="I313" s="6">
        <v>3</v>
      </c>
      <c r="J313" s="6">
        <v>28225.98</v>
      </c>
      <c r="K313" s="5">
        <f t="shared" si="29"/>
        <v>508.06763999999998</v>
      </c>
      <c r="L313" s="7">
        <v>1.91</v>
      </c>
      <c r="M313" s="7">
        <v>566</v>
      </c>
      <c r="N313" s="3">
        <v>45639</v>
      </c>
      <c r="O313" s="4" t="str">
        <f t="shared" si="30"/>
        <v>2024-12</v>
      </c>
      <c r="P313" s="4" t="str">
        <f t="shared" si="31"/>
        <v>12</v>
      </c>
      <c r="Q313" s="4" t="str">
        <f t="shared" si="32"/>
        <v>December</v>
      </c>
      <c r="R313" s="30" t="str">
        <f t="shared" si="33"/>
        <v>13</v>
      </c>
      <c r="W313" t="str">
        <f t="shared" si="34"/>
        <v>ok</v>
      </c>
    </row>
    <row r="314" spans="1:23" x14ac:dyDescent="0.3">
      <c r="A314" t="s">
        <v>356</v>
      </c>
      <c r="B314" t="s">
        <v>33</v>
      </c>
      <c r="C314" t="s">
        <v>12</v>
      </c>
      <c r="D314" t="s">
        <v>34</v>
      </c>
      <c r="E314" t="s">
        <v>45</v>
      </c>
      <c r="F314" t="s">
        <v>21</v>
      </c>
      <c r="G314" s="5">
        <v>3529.62</v>
      </c>
      <c r="H314" s="5">
        <f t="shared" si="28"/>
        <v>63.533159999999995</v>
      </c>
      <c r="I314" s="6">
        <v>1</v>
      </c>
      <c r="J314" s="6">
        <v>3529.62</v>
      </c>
      <c r="K314" s="5">
        <f t="shared" si="29"/>
        <v>63.533159999999995</v>
      </c>
      <c r="L314" s="7">
        <v>3.73</v>
      </c>
      <c r="M314" s="7">
        <v>804</v>
      </c>
      <c r="N314" s="3">
        <v>45537</v>
      </c>
      <c r="O314" s="4" t="str">
        <f t="shared" si="30"/>
        <v>2024-09</v>
      </c>
      <c r="P314" s="4" t="str">
        <f t="shared" si="31"/>
        <v>09</v>
      </c>
      <c r="Q314" s="4" t="str">
        <f t="shared" si="32"/>
        <v>September</v>
      </c>
      <c r="R314" s="30" t="str">
        <f t="shared" si="33"/>
        <v>02</v>
      </c>
      <c r="W314" t="str">
        <f t="shared" si="34"/>
        <v>ok</v>
      </c>
    </row>
    <row r="315" spans="1:23" x14ac:dyDescent="0.3">
      <c r="A315" t="s">
        <v>357</v>
      </c>
      <c r="B315" t="s">
        <v>23</v>
      </c>
      <c r="C315" t="s">
        <v>24</v>
      </c>
      <c r="D315" t="s">
        <v>25</v>
      </c>
      <c r="E315" t="s">
        <v>20</v>
      </c>
      <c r="F315" t="s">
        <v>15</v>
      </c>
      <c r="G315" s="5">
        <v>13429.1</v>
      </c>
      <c r="H315" s="5">
        <f t="shared" si="28"/>
        <v>241.72379999999998</v>
      </c>
      <c r="I315" s="6">
        <v>2</v>
      </c>
      <c r="J315" s="6">
        <v>26858.2</v>
      </c>
      <c r="K315" s="5">
        <f t="shared" si="29"/>
        <v>483.44759999999997</v>
      </c>
      <c r="L315" s="7">
        <v>2.86</v>
      </c>
      <c r="M315" s="7">
        <v>3290</v>
      </c>
      <c r="N315" s="3">
        <v>45556</v>
      </c>
      <c r="O315" s="4" t="str">
        <f t="shared" si="30"/>
        <v>2024-09</v>
      </c>
      <c r="P315" s="4" t="str">
        <f t="shared" si="31"/>
        <v>09</v>
      </c>
      <c r="Q315" s="4" t="str">
        <f t="shared" si="32"/>
        <v>September</v>
      </c>
      <c r="R315" s="30" t="str">
        <f t="shared" si="33"/>
        <v>21</v>
      </c>
      <c r="W315" t="str">
        <f t="shared" si="34"/>
        <v>ok</v>
      </c>
    </row>
    <row r="316" spans="1:23" x14ac:dyDescent="0.3">
      <c r="A316" t="s">
        <v>358</v>
      </c>
      <c r="B316" t="s">
        <v>33</v>
      </c>
      <c r="C316" t="s">
        <v>12</v>
      </c>
      <c r="D316" t="s">
        <v>34</v>
      </c>
      <c r="E316" t="s">
        <v>20</v>
      </c>
      <c r="F316" t="s">
        <v>26</v>
      </c>
      <c r="G316" s="5">
        <v>4688.59</v>
      </c>
      <c r="H316" s="5">
        <f t="shared" si="28"/>
        <v>84.394620000000003</v>
      </c>
      <c r="I316" s="6">
        <v>1</v>
      </c>
      <c r="J316" s="6">
        <v>4688.59</v>
      </c>
      <c r="K316" s="5">
        <f t="shared" si="29"/>
        <v>84.394620000000003</v>
      </c>
      <c r="L316" s="7">
        <v>3.67</v>
      </c>
      <c r="M316" s="7">
        <v>3258</v>
      </c>
      <c r="N316" s="3">
        <v>45487</v>
      </c>
      <c r="O316" s="4" t="str">
        <f t="shared" si="30"/>
        <v>2024-07</v>
      </c>
      <c r="P316" s="4" t="str">
        <f t="shared" si="31"/>
        <v>07</v>
      </c>
      <c r="Q316" s="4" t="str">
        <f t="shared" si="32"/>
        <v>July</v>
      </c>
      <c r="R316" s="30" t="str">
        <f t="shared" si="33"/>
        <v>14</v>
      </c>
      <c r="W316" t="str">
        <f t="shared" si="34"/>
        <v>ok</v>
      </c>
    </row>
    <row r="317" spans="1:23" x14ac:dyDescent="0.3">
      <c r="A317" t="s">
        <v>359</v>
      </c>
      <c r="B317" t="s">
        <v>28</v>
      </c>
      <c r="C317" t="s">
        <v>29</v>
      </c>
      <c r="D317" t="s">
        <v>30</v>
      </c>
      <c r="E317" t="s">
        <v>20</v>
      </c>
      <c r="F317" t="s">
        <v>60</v>
      </c>
      <c r="G317" s="5">
        <v>10150.9</v>
      </c>
      <c r="H317" s="5">
        <f t="shared" si="28"/>
        <v>182.71619999999999</v>
      </c>
      <c r="I317" s="6">
        <v>2</v>
      </c>
      <c r="J317" s="6">
        <v>20301.8</v>
      </c>
      <c r="K317" s="5">
        <f t="shared" si="29"/>
        <v>365.43239999999997</v>
      </c>
      <c r="L317" s="7">
        <v>4.45</v>
      </c>
      <c r="M317" s="7">
        <v>1184</v>
      </c>
      <c r="N317" s="3">
        <v>45573</v>
      </c>
      <c r="O317" s="4" t="str">
        <f t="shared" si="30"/>
        <v>2024-10</v>
      </c>
      <c r="P317" s="4" t="str">
        <f t="shared" si="31"/>
        <v>10</v>
      </c>
      <c r="Q317" s="4" t="str">
        <f t="shared" si="32"/>
        <v>October</v>
      </c>
      <c r="R317" s="30" t="str">
        <f t="shared" si="33"/>
        <v>08</v>
      </c>
      <c r="W317" t="str">
        <f t="shared" si="34"/>
        <v>ok</v>
      </c>
    </row>
    <row r="318" spans="1:23" x14ac:dyDescent="0.3">
      <c r="A318" t="s">
        <v>360</v>
      </c>
      <c r="B318" t="s">
        <v>36</v>
      </c>
      <c r="C318" t="s">
        <v>18</v>
      </c>
      <c r="D318" t="s">
        <v>37</v>
      </c>
      <c r="E318" t="s">
        <v>45</v>
      </c>
      <c r="F318" t="s">
        <v>38</v>
      </c>
      <c r="G318" s="5">
        <v>3778.65</v>
      </c>
      <c r="H318" s="5">
        <f t="shared" si="28"/>
        <v>68.015699999999995</v>
      </c>
      <c r="I318" s="6">
        <v>4</v>
      </c>
      <c r="J318" s="6">
        <v>15114.6</v>
      </c>
      <c r="K318" s="5">
        <f t="shared" si="29"/>
        <v>272.06279999999998</v>
      </c>
      <c r="L318" s="7">
        <v>3.12</v>
      </c>
      <c r="M318" s="7">
        <v>445</v>
      </c>
      <c r="N318" s="3">
        <v>45580</v>
      </c>
      <c r="O318" s="4" t="str">
        <f t="shared" si="30"/>
        <v>2024-10</v>
      </c>
      <c r="P318" s="4" t="str">
        <f t="shared" si="31"/>
        <v>10</v>
      </c>
      <c r="Q318" s="4" t="str">
        <f t="shared" si="32"/>
        <v>October</v>
      </c>
      <c r="R318" s="30" t="str">
        <f t="shared" si="33"/>
        <v>15</v>
      </c>
      <c r="W318" t="str">
        <f t="shared" si="34"/>
        <v>ok</v>
      </c>
    </row>
    <row r="319" spans="1:23" x14ac:dyDescent="0.3">
      <c r="A319" t="s">
        <v>361</v>
      </c>
      <c r="B319" t="s">
        <v>28</v>
      </c>
      <c r="C319" t="s">
        <v>29</v>
      </c>
      <c r="D319" t="s">
        <v>30</v>
      </c>
      <c r="E319" t="s">
        <v>20</v>
      </c>
      <c r="F319" t="s">
        <v>60</v>
      </c>
      <c r="G319" s="5">
        <v>19158.310000000001</v>
      </c>
      <c r="H319" s="5">
        <f t="shared" si="28"/>
        <v>344.84958</v>
      </c>
      <c r="I319" s="6">
        <v>1</v>
      </c>
      <c r="J319" s="6">
        <v>19158.310000000001</v>
      </c>
      <c r="K319" s="5">
        <f t="shared" si="29"/>
        <v>344.84958</v>
      </c>
      <c r="L319" s="7">
        <v>2.4300000000000002</v>
      </c>
      <c r="M319" s="7">
        <v>4628</v>
      </c>
      <c r="N319" s="3">
        <v>45560</v>
      </c>
      <c r="O319" s="4" t="str">
        <f t="shared" si="30"/>
        <v>2024-09</v>
      </c>
      <c r="P319" s="4" t="str">
        <f t="shared" si="31"/>
        <v>09</v>
      </c>
      <c r="Q319" s="4" t="str">
        <f t="shared" si="32"/>
        <v>September</v>
      </c>
      <c r="R319" s="30" t="str">
        <f t="shared" si="33"/>
        <v>25</v>
      </c>
      <c r="W319" t="str">
        <f t="shared" si="34"/>
        <v>ok</v>
      </c>
    </row>
    <row r="320" spans="1:23" x14ac:dyDescent="0.3">
      <c r="A320" t="s">
        <v>362</v>
      </c>
      <c r="B320" t="s">
        <v>28</v>
      </c>
      <c r="C320" t="s">
        <v>29</v>
      </c>
      <c r="D320" t="s">
        <v>30</v>
      </c>
      <c r="E320" t="s">
        <v>45</v>
      </c>
      <c r="F320" t="s">
        <v>31</v>
      </c>
      <c r="G320" s="5">
        <v>18693.849999999999</v>
      </c>
      <c r="H320" s="5">
        <f t="shared" si="28"/>
        <v>336.48929999999996</v>
      </c>
      <c r="I320" s="6">
        <v>1</v>
      </c>
      <c r="J320" s="6">
        <v>18693.849999999999</v>
      </c>
      <c r="K320" s="5">
        <f t="shared" si="29"/>
        <v>336.48929999999996</v>
      </c>
      <c r="L320" s="7">
        <v>1.3</v>
      </c>
      <c r="M320" s="7">
        <v>3828</v>
      </c>
      <c r="N320" s="3">
        <v>45456</v>
      </c>
      <c r="O320" s="4" t="str">
        <f t="shared" si="30"/>
        <v>2024-06</v>
      </c>
      <c r="P320" s="4" t="str">
        <f t="shared" si="31"/>
        <v>06</v>
      </c>
      <c r="Q320" s="4" t="str">
        <f t="shared" si="32"/>
        <v>June</v>
      </c>
      <c r="R320" s="30" t="str">
        <f t="shared" si="33"/>
        <v>13</v>
      </c>
      <c r="W320" t="str">
        <f t="shared" si="34"/>
        <v>ok</v>
      </c>
    </row>
    <row r="321" spans="1:23" x14ac:dyDescent="0.3">
      <c r="A321" t="s">
        <v>363</v>
      </c>
      <c r="B321" t="s">
        <v>47</v>
      </c>
      <c r="C321" t="s">
        <v>12</v>
      </c>
      <c r="D321" t="s">
        <v>48</v>
      </c>
      <c r="E321" t="s">
        <v>14</v>
      </c>
      <c r="F321" t="s">
        <v>26</v>
      </c>
      <c r="G321" s="5">
        <v>7361.8</v>
      </c>
      <c r="H321" s="5">
        <f t="shared" si="28"/>
        <v>132.51239999999999</v>
      </c>
      <c r="I321" s="6">
        <v>4</v>
      </c>
      <c r="J321" s="6">
        <v>29447.200000000001</v>
      </c>
      <c r="K321" s="5">
        <f t="shared" si="29"/>
        <v>530.04959999999994</v>
      </c>
      <c r="L321" s="7">
        <v>3</v>
      </c>
      <c r="M321" s="7">
        <v>4779</v>
      </c>
      <c r="N321" s="3">
        <v>45316</v>
      </c>
      <c r="O321" s="4" t="str">
        <f t="shared" si="30"/>
        <v>2024-01</v>
      </c>
      <c r="P321" s="4" t="str">
        <f t="shared" si="31"/>
        <v>01</v>
      </c>
      <c r="Q321" s="4" t="str">
        <f t="shared" si="32"/>
        <v>January</v>
      </c>
      <c r="R321" s="30" t="str">
        <f t="shared" si="33"/>
        <v>25</v>
      </c>
      <c r="W321" t="str">
        <f t="shared" si="34"/>
        <v>ok</v>
      </c>
    </row>
    <row r="322" spans="1:23" x14ac:dyDescent="0.3">
      <c r="A322" t="s">
        <v>364</v>
      </c>
      <c r="B322" t="s">
        <v>51</v>
      </c>
      <c r="C322" t="s">
        <v>29</v>
      </c>
      <c r="D322" t="s">
        <v>52</v>
      </c>
      <c r="E322" t="s">
        <v>20</v>
      </c>
      <c r="F322" t="s">
        <v>26</v>
      </c>
      <c r="G322" s="5">
        <v>8305.08</v>
      </c>
      <c r="H322" s="5">
        <f t="shared" si="28"/>
        <v>149.49143999999998</v>
      </c>
      <c r="I322" s="6">
        <v>1</v>
      </c>
      <c r="J322" s="6">
        <v>8305.08</v>
      </c>
      <c r="K322" s="5">
        <f t="shared" si="29"/>
        <v>149.49143999999998</v>
      </c>
      <c r="L322" s="7">
        <v>4.8</v>
      </c>
      <c r="M322" s="7">
        <v>982</v>
      </c>
      <c r="N322" s="3">
        <v>45631</v>
      </c>
      <c r="O322" s="4" t="str">
        <f t="shared" si="30"/>
        <v>2024-12</v>
      </c>
      <c r="P322" s="4" t="str">
        <f t="shared" si="31"/>
        <v>12</v>
      </c>
      <c r="Q322" s="4" t="str">
        <f t="shared" si="32"/>
        <v>December</v>
      </c>
      <c r="R322" s="30" t="str">
        <f t="shared" si="33"/>
        <v>05</v>
      </c>
      <c r="W322" t="str">
        <f t="shared" si="34"/>
        <v>ok</v>
      </c>
    </row>
    <row r="323" spans="1:23" x14ac:dyDescent="0.3">
      <c r="A323" t="s">
        <v>365</v>
      </c>
      <c r="B323" t="s">
        <v>17</v>
      </c>
      <c r="C323" t="s">
        <v>18</v>
      </c>
      <c r="D323" t="s">
        <v>19</v>
      </c>
      <c r="E323" t="s">
        <v>20</v>
      </c>
      <c r="F323" t="s">
        <v>60</v>
      </c>
      <c r="G323" s="5">
        <v>11441.73</v>
      </c>
      <c r="H323" s="5">
        <f t="shared" ref="H323:H386" si="35">G323*0.018</f>
        <v>205.95113999999998</v>
      </c>
      <c r="I323" s="6">
        <v>4</v>
      </c>
      <c r="J323" s="6">
        <v>45766.92</v>
      </c>
      <c r="K323" s="5">
        <f t="shared" ref="K323:K386" si="36">H323*I323</f>
        <v>823.80455999999992</v>
      </c>
      <c r="L323" s="7">
        <v>3.26</v>
      </c>
      <c r="M323" s="7">
        <v>23</v>
      </c>
      <c r="N323" s="3">
        <v>45556</v>
      </c>
      <c r="O323" s="4" t="str">
        <f t="shared" ref="O323:O386" si="37">TEXT(N323,"yyyy-mm")</f>
        <v>2024-09</v>
      </c>
      <c r="P323" s="4" t="str">
        <f t="shared" ref="P323:P386" si="38">TEXT(N323,"mm")</f>
        <v>09</v>
      </c>
      <c r="Q323" s="4" t="str">
        <f t="shared" ref="Q323:Q386" si="39">TEXT(DATE(2024,P323,1),"mmmm")</f>
        <v>September</v>
      </c>
      <c r="R323" s="30" t="str">
        <f t="shared" ref="R323:R386" si="40">TEXT(N323,"dd")</f>
        <v>21</v>
      </c>
      <c r="W323" t="str">
        <f t="shared" ref="W323:W386" si="41">IF(G323*I323=J323,"ok","False")</f>
        <v>ok</v>
      </c>
    </row>
    <row r="324" spans="1:23" x14ac:dyDescent="0.3">
      <c r="A324" t="s">
        <v>366</v>
      </c>
      <c r="B324" t="s">
        <v>63</v>
      </c>
      <c r="C324" t="s">
        <v>18</v>
      </c>
      <c r="D324" t="s">
        <v>64</v>
      </c>
      <c r="E324" t="s">
        <v>45</v>
      </c>
      <c r="F324" t="s">
        <v>21</v>
      </c>
      <c r="G324" s="5">
        <v>10229.26</v>
      </c>
      <c r="H324" s="5">
        <f t="shared" si="35"/>
        <v>184.12667999999999</v>
      </c>
      <c r="I324" s="6">
        <v>5</v>
      </c>
      <c r="J324" s="6">
        <v>51146.3</v>
      </c>
      <c r="K324" s="5">
        <f t="shared" si="36"/>
        <v>920.63339999999994</v>
      </c>
      <c r="L324" s="7">
        <v>4.25</v>
      </c>
      <c r="M324" s="7">
        <v>2798</v>
      </c>
      <c r="N324" s="3">
        <v>45297</v>
      </c>
      <c r="O324" s="4" t="str">
        <f t="shared" si="37"/>
        <v>2024-01</v>
      </c>
      <c r="P324" s="4" t="str">
        <f t="shared" si="38"/>
        <v>01</v>
      </c>
      <c r="Q324" s="4" t="str">
        <f t="shared" si="39"/>
        <v>January</v>
      </c>
      <c r="R324" s="30" t="str">
        <f t="shared" si="40"/>
        <v>06</v>
      </c>
      <c r="W324" t="str">
        <f t="shared" si="41"/>
        <v>ok</v>
      </c>
    </row>
    <row r="325" spans="1:23" x14ac:dyDescent="0.3">
      <c r="A325" t="s">
        <v>367</v>
      </c>
      <c r="B325" t="s">
        <v>63</v>
      </c>
      <c r="C325" t="s">
        <v>18</v>
      </c>
      <c r="D325" t="s">
        <v>64</v>
      </c>
      <c r="E325" t="s">
        <v>45</v>
      </c>
      <c r="F325" t="s">
        <v>31</v>
      </c>
      <c r="G325" s="5">
        <v>8400.8700000000008</v>
      </c>
      <c r="H325" s="5">
        <f t="shared" si="35"/>
        <v>151.21566000000001</v>
      </c>
      <c r="I325" s="6">
        <v>5</v>
      </c>
      <c r="J325" s="6">
        <v>42004.35</v>
      </c>
      <c r="K325" s="5">
        <f t="shared" si="36"/>
        <v>756.07830000000013</v>
      </c>
      <c r="L325" s="7">
        <v>1.77</v>
      </c>
      <c r="M325" s="7">
        <v>4425</v>
      </c>
      <c r="N325" s="3">
        <v>45631</v>
      </c>
      <c r="O325" s="4" t="str">
        <f t="shared" si="37"/>
        <v>2024-12</v>
      </c>
      <c r="P325" s="4" t="str">
        <f t="shared" si="38"/>
        <v>12</v>
      </c>
      <c r="Q325" s="4" t="str">
        <f t="shared" si="39"/>
        <v>December</v>
      </c>
      <c r="R325" s="30" t="str">
        <f t="shared" si="40"/>
        <v>05</v>
      </c>
      <c r="W325" t="str">
        <f t="shared" si="41"/>
        <v>ok</v>
      </c>
    </row>
    <row r="326" spans="1:23" x14ac:dyDescent="0.3">
      <c r="A326" t="s">
        <v>368</v>
      </c>
      <c r="B326" t="s">
        <v>41</v>
      </c>
      <c r="C326" t="s">
        <v>42</v>
      </c>
      <c r="D326" t="s">
        <v>43</v>
      </c>
      <c r="E326" t="s">
        <v>45</v>
      </c>
      <c r="F326" t="s">
        <v>60</v>
      </c>
      <c r="G326" s="5">
        <v>10137.11</v>
      </c>
      <c r="H326" s="5">
        <f t="shared" si="35"/>
        <v>182.46797999999998</v>
      </c>
      <c r="I326" s="6">
        <v>1</v>
      </c>
      <c r="J326" s="6">
        <v>10137.11</v>
      </c>
      <c r="K326" s="5">
        <f t="shared" si="36"/>
        <v>182.46797999999998</v>
      </c>
      <c r="L326" s="7">
        <v>1.81</v>
      </c>
      <c r="M326" s="7">
        <v>2640</v>
      </c>
      <c r="N326" s="3">
        <v>45470</v>
      </c>
      <c r="O326" s="4" t="str">
        <f t="shared" si="37"/>
        <v>2024-06</v>
      </c>
      <c r="P326" s="4" t="str">
        <f t="shared" si="38"/>
        <v>06</v>
      </c>
      <c r="Q326" s="4" t="str">
        <f t="shared" si="39"/>
        <v>June</v>
      </c>
      <c r="R326" s="30" t="str">
        <f t="shared" si="40"/>
        <v>27</v>
      </c>
      <c r="W326" t="str">
        <f t="shared" si="41"/>
        <v>ok</v>
      </c>
    </row>
    <row r="327" spans="1:23" x14ac:dyDescent="0.3">
      <c r="A327" t="s">
        <v>369</v>
      </c>
      <c r="B327" t="s">
        <v>41</v>
      </c>
      <c r="C327" t="s">
        <v>42</v>
      </c>
      <c r="D327" t="s">
        <v>43</v>
      </c>
      <c r="E327" t="s">
        <v>14</v>
      </c>
      <c r="F327" t="s">
        <v>38</v>
      </c>
      <c r="G327" s="5">
        <v>9632.51</v>
      </c>
      <c r="H327" s="5">
        <f t="shared" si="35"/>
        <v>173.38517999999999</v>
      </c>
      <c r="I327" s="6">
        <v>4</v>
      </c>
      <c r="J327" s="6">
        <v>38530.04</v>
      </c>
      <c r="K327" s="5">
        <f t="shared" si="36"/>
        <v>693.54071999999996</v>
      </c>
      <c r="L327" s="7">
        <v>3.95</v>
      </c>
      <c r="M327" s="7">
        <v>4259</v>
      </c>
      <c r="N327" s="3">
        <v>45319</v>
      </c>
      <c r="O327" s="4" t="str">
        <f t="shared" si="37"/>
        <v>2024-01</v>
      </c>
      <c r="P327" s="4" t="str">
        <f t="shared" si="38"/>
        <v>01</v>
      </c>
      <c r="Q327" s="4" t="str">
        <f t="shared" si="39"/>
        <v>January</v>
      </c>
      <c r="R327" s="30" t="str">
        <f t="shared" si="40"/>
        <v>28</v>
      </c>
      <c r="W327" t="str">
        <f t="shared" si="41"/>
        <v>ok</v>
      </c>
    </row>
    <row r="328" spans="1:23" x14ac:dyDescent="0.3">
      <c r="A328" t="s">
        <v>370</v>
      </c>
      <c r="B328" t="s">
        <v>11</v>
      </c>
      <c r="C328" t="s">
        <v>12</v>
      </c>
      <c r="D328" t="s">
        <v>13</v>
      </c>
      <c r="E328" t="s">
        <v>45</v>
      </c>
      <c r="F328" t="s">
        <v>21</v>
      </c>
      <c r="G328" s="5">
        <v>2032.29</v>
      </c>
      <c r="H328" s="5">
        <f t="shared" si="35"/>
        <v>36.581219999999995</v>
      </c>
      <c r="I328" s="6">
        <v>4</v>
      </c>
      <c r="J328" s="6">
        <v>8129.16</v>
      </c>
      <c r="K328" s="5">
        <f t="shared" si="36"/>
        <v>146.32487999999998</v>
      </c>
      <c r="L328" s="7">
        <v>2.94</v>
      </c>
      <c r="M328" s="7">
        <v>2834</v>
      </c>
      <c r="N328" s="3">
        <v>45606</v>
      </c>
      <c r="O328" s="4" t="str">
        <f t="shared" si="37"/>
        <v>2024-11</v>
      </c>
      <c r="P328" s="4" t="str">
        <f t="shared" si="38"/>
        <v>11</v>
      </c>
      <c r="Q328" s="4" t="str">
        <f t="shared" si="39"/>
        <v>November</v>
      </c>
      <c r="R328" s="30" t="str">
        <f t="shared" si="40"/>
        <v>10</v>
      </c>
      <c r="W328" t="str">
        <f t="shared" si="41"/>
        <v>ok</v>
      </c>
    </row>
    <row r="329" spans="1:23" x14ac:dyDescent="0.3">
      <c r="A329" t="s">
        <v>371</v>
      </c>
      <c r="B329" t="s">
        <v>28</v>
      </c>
      <c r="C329" t="s">
        <v>29</v>
      </c>
      <c r="D329" t="s">
        <v>30</v>
      </c>
      <c r="E329" t="s">
        <v>14</v>
      </c>
      <c r="F329" t="s">
        <v>15</v>
      </c>
      <c r="G329" s="5">
        <v>9412.4500000000007</v>
      </c>
      <c r="H329" s="5">
        <f t="shared" si="35"/>
        <v>169.42410000000001</v>
      </c>
      <c r="I329" s="6">
        <v>5</v>
      </c>
      <c r="J329" s="6">
        <v>47062.25</v>
      </c>
      <c r="K329" s="5">
        <f t="shared" si="36"/>
        <v>847.12049999999999</v>
      </c>
      <c r="L329" s="7">
        <v>2.54</v>
      </c>
      <c r="M329" s="7">
        <v>2003</v>
      </c>
      <c r="N329" s="3">
        <v>45412</v>
      </c>
      <c r="O329" s="4" t="str">
        <f t="shared" si="37"/>
        <v>2024-04</v>
      </c>
      <c r="P329" s="4" t="str">
        <f t="shared" si="38"/>
        <v>04</v>
      </c>
      <c r="Q329" s="4" t="str">
        <f t="shared" si="39"/>
        <v>April</v>
      </c>
      <c r="R329" s="30" t="str">
        <f t="shared" si="40"/>
        <v>30</v>
      </c>
      <c r="W329" t="str">
        <f t="shared" si="41"/>
        <v>ok</v>
      </c>
    </row>
    <row r="330" spans="1:23" x14ac:dyDescent="0.3">
      <c r="A330" t="s">
        <v>372</v>
      </c>
      <c r="B330" t="s">
        <v>47</v>
      </c>
      <c r="C330" t="s">
        <v>12</v>
      </c>
      <c r="D330" t="s">
        <v>48</v>
      </c>
      <c r="E330" t="s">
        <v>20</v>
      </c>
      <c r="F330" t="s">
        <v>60</v>
      </c>
      <c r="G330" s="5">
        <v>17969.12</v>
      </c>
      <c r="H330" s="5">
        <f t="shared" si="35"/>
        <v>323.44415999999995</v>
      </c>
      <c r="I330" s="6">
        <v>5</v>
      </c>
      <c r="J330" s="6">
        <v>89845.6</v>
      </c>
      <c r="K330" s="5">
        <f t="shared" si="36"/>
        <v>1617.2207999999998</v>
      </c>
      <c r="L330" s="7">
        <v>2.46</v>
      </c>
      <c r="M330" s="7">
        <v>2693</v>
      </c>
      <c r="N330" s="3">
        <v>45510</v>
      </c>
      <c r="O330" s="4" t="str">
        <f t="shared" si="37"/>
        <v>2024-08</v>
      </c>
      <c r="P330" s="4" t="str">
        <f t="shared" si="38"/>
        <v>08</v>
      </c>
      <c r="Q330" s="4" t="str">
        <f t="shared" si="39"/>
        <v>August</v>
      </c>
      <c r="R330" s="30" t="str">
        <f t="shared" si="40"/>
        <v>06</v>
      </c>
      <c r="W330" t="str">
        <f t="shared" si="41"/>
        <v>ok</v>
      </c>
    </row>
    <row r="331" spans="1:23" x14ac:dyDescent="0.3">
      <c r="A331" t="s">
        <v>373</v>
      </c>
      <c r="B331" t="s">
        <v>17</v>
      </c>
      <c r="C331" t="s">
        <v>18</v>
      </c>
      <c r="D331" t="s">
        <v>19</v>
      </c>
      <c r="E331" t="s">
        <v>45</v>
      </c>
      <c r="F331" t="s">
        <v>38</v>
      </c>
      <c r="G331" s="5">
        <v>133.61000000000001</v>
      </c>
      <c r="H331" s="5">
        <f t="shared" si="35"/>
        <v>2.4049800000000001</v>
      </c>
      <c r="I331" s="6">
        <v>4</v>
      </c>
      <c r="J331" s="6">
        <v>534.44000000000005</v>
      </c>
      <c r="K331" s="5">
        <f t="shared" si="36"/>
        <v>9.6199200000000005</v>
      </c>
      <c r="L331" s="7">
        <v>4.1100000000000003</v>
      </c>
      <c r="M331" s="7">
        <v>4880</v>
      </c>
      <c r="N331" s="3">
        <v>45532</v>
      </c>
      <c r="O331" s="4" t="str">
        <f t="shared" si="37"/>
        <v>2024-08</v>
      </c>
      <c r="P331" s="4" t="str">
        <f t="shared" si="38"/>
        <v>08</v>
      </c>
      <c r="Q331" s="4" t="str">
        <f t="shared" si="39"/>
        <v>August</v>
      </c>
      <c r="R331" s="30" t="str">
        <f t="shared" si="40"/>
        <v>28</v>
      </c>
      <c r="W331" t="str">
        <f t="shared" si="41"/>
        <v>ok</v>
      </c>
    </row>
    <row r="332" spans="1:23" x14ac:dyDescent="0.3">
      <c r="A332" t="s">
        <v>374</v>
      </c>
      <c r="B332" t="s">
        <v>28</v>
      </c>
      <c r="C332" t="s">
        <v>29</v>
      </c>
      <c r="D332" t="s">
        <v>30</v>
      </c>
      <c r="E332" t="s">
        <v>14</v>
      </c>
      <c r="F332" t="s">
        <v>31</v>
      </c>
      <c r="G332" s="5">
        <v>19376.72</v>
      </c>
      <c r="H332" s="5">
        <f t="shared" si="35"/>
        <v>348.78095999999999</v>
      </c>
      <c r="I332" s="6">
        <v>4</v>
      </c>
      <c r="J332" s="6">
        <v>77506.880000000005</v>
      </c>
      <c r="K332" s="5">
        <f t="shared" si="36"/>
        <v>1395.12384</v>
      </c>
      <c r="L332" s="7">
        <v>3.81</v>
      </c>
      <c r="M332" s="7">
        <v>1959</v>
      </c>
      <c r="N332" s="3">
        <v>45573</v>
      </c>
      <c r="O332" s="4" t="str">
        <f t="shared" si="37"/>
        <v>2024-10</v>
      </c>
      <c r="P332" s="4" t="str">
        <f t="shared" si="38"/>
        <v>10</v>
      </c>
      <c r="Q332" s="4" t="str">
        <f t="shared" si="39"/>
        <v>October</v>
      </c>
      <c r="R332" s="30" t="str">
        <f t="shared" si="40"/>
        <v>08</v>
      </c>
      <c r="W332" t="str">
        <f t="shared" si="41"/>
        <v>ok</v>
      </c>
    </row>
    <row r="333" spans="1:23" x14ac:dyDescent="0.3">
      <c r="A333" t="s">
        <v>375</v>
      </c>
      <c r="B333" t="s">
        <v>63</v>
      </c>
      <c r="C333" t="s">
        <v>18</v>
      </c>
      <c r="D333" t="s">
        <v>64</v>
      </c>
      <c r="E333" t="s">
        <v>45</v>
      </c>
      <c r="F333" t="s">
        <v>21</v>
      </c>
      <c r="G333" s="5">
        <v>7726.28</v>
      </c>
      <c r="H333" s="5">
        <f t="shared" si="35"/>
        <v>139.07303999999999</v>
      </c>
      <c r="I333" s="6">
        <v>5</v>
      </c>
      <c r="J333" s="6">
        <v>38631.4</v>
      </c>
      <c r="K333" s="5">
        <f t="shared" si="36"/>
        <v>695.36519999999996</v>
      </c>
      <c r="L333" s="7">
        <v>4.83</v>
      </c>
      <c r="M333" s="7">
        <v>4291</v>
      </c>
      <c r="N333" s="3">
        <v>45637</v>
      </c>
      <c r="O333" s="4" t="str">
        <f t="shared" si="37"/>
        <v>2024-12</v>
      </c>
      <c r="P333" s="4" t="str">
        <f t="shared" si="38"/>
        <v>12</v>
      </c>
      <c r="Q333" s="4" t="str">
        <f t="shared" si="39"/>
        <v>December</v>
      </c>
      <c r="R333" s="30" t="str">
        <f t="shared" si="40"/>
        <v>11</v>
      </c>
      <c r="W333" t="str">
        <f t="shared" si="41"/>
        <v>ok</v>
      </c>
    </row>
    <row r="334" spans="1:23" x14ac:dyDescent="0.3">
      <c r="A334" t="s">
        <v>376</v>
      </c>
      <c r="B334" t="s">
        <v>33</v>
      </c>
      <c r="C334" t="s">
        <v>12</v>
      </c>
      <c r="D334" t="s">
        <v>34</v>
      </c>
      <c r="E334" t="s">
        <v>14</v>
      </c>
      <c r="F334" t="s">
        <v>60</v>
      </c>
      <c r="G334" s="5">
        <v>6392.7</v>
      </c>
      <c r="H334" s="5">
        <f t="shared" si="35"/>
        <v>115.06859999999999</v>
      </c>
      <c r="I334" s="6">
        <v>3</v>
      </c>
      <c r="J334" s="6">
        <v>19178.099999999999</v>
      </c>
      <c r="K334" s="5">
        <f t="shared" si="36"/>
        <v>345.20579999999995</v>
      </c>
      <c r="L334" s="7">
        <v>1.1599999999999999</v>
      </c>
      <c r="M334" s="7">
        <v>612</v>
      </c>
      <c r="N334" s="3">
        <v>45523</v>
      </c>
      <c r="O334" s="4" t="str">
        <f t="shared" si="37"/>
        <v>2024-08</v>
      </c>
      <c r="P334" s="4" t="str">
        <f t="shared" si="38"/>
        <v>08</v>
      </c>
      <c r="Q334" s="4" t="str">
        <f t="shared" si="39"/>
        <v>August</v>
      </c>
      <c r="R334" s="30" t="str">
        <f t="shared" si="40"/>
        <v>19</v>
      </c>
      <c r="W334" t="str">
        <f t="shared" si="41"/>
        <v>ok</v>
      </c>
    </row>
    <row r="335" spans="1:23" x14ac:dyDescent="0.3">
      <c r="A335" t="s">
        <v>377</v>
      </c>
      <c r="B335" t="s">
        <v>28</v>
      </c>
      <c r="C335" t="s">
        <v>29</v>
      </c>
      <c r="D335" t="s">
        <v>30</v>
      </c>
      <c r="E335" t="s">
        <v>45</v>
      </c>
      <c r="F335" t="s">
        <v>26</v>
      </c>
      <c r="G335" s="5">
        <v>10870.25</v>
      </c>
      <c r="H335" s="5">
        <f t="shared" si="35"/>
        <v>195.66449999999998</v>
      </c>
      <c r="I335" s="6">
        <v>1</v>
      </c>
      <c r="J335" s="6">
        <v>10870.25</v>
      </c>
      <c r="K335" s="5">
        <f t="shared" si="36"/>
        <v>195.66449999999998</v>
      </c>
      <c r="L335" s="7">
        <v>4.03</v>
      </c>
      <c r="M335" s="7">
        <v>2306</v>
      </c>
      <c r="N335" s="3">
        <v>45429</v>
      </c>
      <c r="O335" s="4" t="str">
        <f t="shared" si="37"/>
        <v>2024-05</v>
      </c>
      <c r="P335" s="4" t="str">
        <f t="shared" si="38"/>
        <v>05</v>
      </c>
      <c r="Q335" s="4" t="str">
        <f t="shared" si="39"/>
        <v>May</v>
      </c>
      <c r="R335" s="30" t="str">
        <f t="shared" si="40"/>
        <v>17</v>
      </c>
      <c r="W335" t="str">
        <f t="shared" si="41"/>
        <v>ok</v>
      </c>
    </row>
    <row r="336" spans="1:23" x14ac:dyDescent="0.3">
      <c r="A336" t="s">
        <v>378</v>
      </c>
      <c r="B336" t="s">
        <v>47</v>
      </c>
      <c r="C336" t="s">
        <v>12</v>
      </c>
      <c r="D336" t="s">
        <v>48</v>
      </c>
      <c r="E336" t="s">
        <v>14</v>
      </c>
      <c r="F336" t="s">
        <v>60</v>
      </c>
      <c r="G336" s="5">
        <v>719.86</v>
      </c>
      <c r="H336" s="5">
        <f t="shared" si="35"/>
        <v>12.957479999999999</v>
      </c>
      <c r="I336" s="6">
        <v>3</v>
      </c>
      <c r="J336" s="6">
        <v>2159.58</v>
      </c>
      <c r="K336" s="5">
        <f t="shared" si="36"/>
        <v>38.872439999999997</v>
      </c>
      <c r="L336" s="7">
        <v>2.7</v>
      </c>
      <c r="M336" s="7">
        <v>3585</v>
      </c>
      <c r="N336" s="3">
        <v>45542</v>
      </c>
      <c r="O336" s="4" t="str">
        <f t="shared" si="37"/>
        <v>2024-09</v>
      </c>
      <c r="P336" s="4" t="str">
        <f t="shared" si="38"/>
        <v>09</v>
      </c>
      <c r="Q336" s="4" t="str">
        <f t="shared" si="39"/>
        <v>September</v>
      </c>
      <c r="R336" s="30" t="str">
        <f t="shared" si="40"/>
        <v>07</v>
      </c>
      <c r="W336" t="str">
        <f t="shared" si="41"/>
        <v>ok</v>
      </c>
    </row>
    <row r="337" spans="1:23" x14ac:dyDescent="0.3">
      <c r="A337" t="s">
        <v>379</v>
      </c>
      <c r="B337" t="s">
        <v>17</v>
      </c>
      <c r="C337" t="s">
        <v>18</v>
      </c>
      <c r="D337" t="s">
        <v>19</v>
      </c>
      <c r="E337" t="s">
        <v>20</v>
      </c>
      <c r="F337" t="s">
        <v>26</v>
      </c>
      <c r="G337" s="5">
        <v>11970.89</v>
      </c>
      <c r="H337" s="5">
        <f t="shared" si="35"/>
        <v>215.47601999999998</v>
      </c>
      <c r="I337" s="6">
        <v>5</v>
      </c>
      <c r="J337" s="6">
        <v>59854.45</v>
      </c>
      <c r="K337" s="5">
        <f t="shared" si="36"/>
        <v>1077.3800999999999</v>
      </c>
      <c r="L337" s="7">
        <v>2.04</v>
      </c>
      <c r="M337" s="7">
        <v>1682</v>
      </c>
      <c r="N337" s="3">
        <v>45492</v>
      </c>
      <c r="O337" s="4" t="str">
        <f t="shared" si="37"/>
        <v>2024-07</v>
      </c>
      <c r="P337" s="4" t="str">
        <f t="shared" si="38"/>
        <v>07</v>
      </c>
      <c r="Q337" s="4" t="str">
        <f t="shared" si="39"/>
        <v>July</v>
      </c>
      <c r="R337" s="30" t="str">
        <f t="shared" si="40"/>
        <v>19</v>
      </c>
      <c r="W337" t="str">
        <f t="shared" si="41"/>
        <v>ok</v>
      </c>
    </row>
    <row r="338" spans="1:23" x14ac:dyDescent="0.3">
      <c r="A338" t="s">
        <v>380</v>
      </c>
      <c r="B338" t="s">
        <v>11</v>
      </c>
      <c r="C338" t="s">
        <v>12</v>
      </c>
      <c r="D338" t="s">
        <v>13</v>
      </c>
      <c r="E338" t="s">
        <v>20</v>
      </c>
      <c r="F338" t="s">
        <v>60</v>
      </c>
      <c r="G338" s="5">
        <v>19211.38</v>
      </c>
      <c r="H338" s="5">
        <f t="shared" si="35"/>
        <v>345.80484000000001</v>
      </c>
      <c r="I338" s="6">
        <v>1</v>
      </c>
      <c r="J338" s="6">
        <v>19211.38</v>
      </c>
      <c r="K338" s="5">
        <f t="shared" si="36"/>
        <v>345.80484000000001</v>
      </c>
      <c r="L338" s="7">
        <v>1.84</v>
      </c>
      <c r="M338" s="7">
        <v>981</v>
      </c>
      <c r="N338" s="3">
        <v>45436</v>
      </c>
      <c r="O338" s="4" t="str">
        <f t="shared" si="37"/>
        <v>2024-05</v>
      </c>
      <c r="P338" s="4" t="str">
        <f t="shared" si="38"/>
        <v>05</v>
      </c>
      <c r="Q338" s="4" t="str">
        <f t="shared" si="39"/>
        <v>May</v>
      </c>
      <c r="R338" s="30" t="str">
        <f t="shared" si="40"/>
        <v>24</v>
      </c>
      <c r="W338" t="str">
        <f t="shared" si="41"/>
        <v>ok</v>
      </c>
    </row>
    <row r="339" spans="1:23" x14ac:dyDescent="0.3">
      <c r="A339" t="s">
        <v>381</v>
      </c>
      <c r="B339" t="s">
        <v>47</v>
      </c>
      <c r="C339" t="s">
        <v>12</v>
      </c>
      <c r="D339" t="s">
        <v>48</v>
      </c>
      <c r="E339" t="s">
        <v>14</v>
      </c>
      <c r="F339" t="s">
        <v>31</v>
      </c>
      <c r="G339" s="5">
        <v>17880.400000000001</v>
      </c>
      <c r="H339" s="5">
        <f t="shared" si="35"/>
        <v>321.84719999999999</v>
      </c>
      <c r="I339" s="6">
        <v>3</v>
      </c>
      <c r="J339" s="6">
        <v>53641.2</v>
      </c>
      <c r="K339" s="5">
        <f t="shared" si="36"/>
        <v>965.54160000000002</v>
      </c>
      <c r="L339" s="7">
        <v>3.91</v>
      </c>
      <c r="M339" s="7">
        <v>2780</v>
      </c>
      <c r="N339" s="3">
        <v>45550</v>
      </c>
      <c r="O339" s="4" t="str">
        <f t="shared" si="37"/>
        <v>2024-09</v>
      </c>
      <c r="P339" s="4" t="str">
        <f t="shared" si="38"/>
        <v>09</v>
      </c>
      <c r="Q339" s="4" t="str">
        <f t="shared" si="39"/>
        <v>September</v>
      </c>
      <c r="R339" s="30" t="str">
        <f t="shared" si="40"/>
        <v>15</v>
      </c>
      <c r="W339" t="str">
        <f t="shared" si="41"/>
        <v>ok</v>
      </c>
    </row>
    <row r="340" spans="1:23" x14ac:dyDescent="0.3">
      <c r="A340" t="s">
        <v>382</v>
      </c>
      <c r="B340" t="s">
        <v>28</v>
      </c>
      <c r="C340" t="s">
        <v>29</v>
      </c>
      <c r="D340" t="s">
        <v>30</v>
      </c>
      <c r="E340" t="s">
        <v>14</v>
      </c>
      <c r="F340" t="s">
        <v>21</v>
      </c>
      <c r="G340" s="5">
        <v>1621.88</v>
      </c>
      <c r="H340" s="5">
        <f t="shared" si="35"/>
        <v>29.193839999999998</v>
      </c>
      <c r="I340" s="6">
        <v>2</v>
      </c>
      <c r="J340" s="6">
        <v>3243.76</v>
      </c>
      <c r="K340" s="5">
        <f t="shared" si="36"/>
        <v>58.387679999999996</v>
      </c>
      <c r="L340" s="7">
        <v>4.76</v>
      </c>
      <c r="M340" s="7">
        <v>2400</v>
      </c>
      <c r="N340" s="3">
        <v>45355</v>
      </c>
      <c r="O340" s="4" t="str">
        <f t="shared" si="37"/>
        <v>2024-03</v>
      </c>
      <c r="P340" s="4" t="str">
        <f t="shared" si="38"/>
        <v>03</v>
      </c>
      <c r="Q340" s="4" t="str">
        <f t="shared" si="39"/>
        <v>March</v>
      </c>
      <c r="R340" s="30" t="str">
        <f t="shared" si="40"/>
        <v>04</v>
      </c>
      <c r="W340" t="str">
        <f t="shared" si="41"/>
        <v>ok</v>
      </c>
    </row>
    <row r="341" spans="1:23" x14ac:dyDescent="0.3">
      <c r="A341" t="s">
        <v>383</v>
      </c>
      <c r="B341" t="s">
        <v>41</v>
      </c>
      <c r="C341" t="s">
        <v>42</v>
      </c>
      <c r="D341" t="s">
        <v>43</v>
      </c>
      <c r="E341" t="s">
        <v>14</v>
      </c>
      <c r="F341" t="s">
        <v>15</v>
      </c>
      <c r="G341" s="5">
        <v>3540.22</v>
      </c>
      <c r="H341" s="5">
        <f t="shared" si="35"/>
        <v>63.723959999999991</v>
      </c>
      <c r="I341" s="6">
        <v>2</v>
      </c>
      <c r="J341" s="6">
        <v>7080.44</v>
      </c>
      <c r="K341" s="5">
        <f t="shared" si="36"/>
        <v>127.44791999999998</v>
      </c>
      <c r="L341" s="7">
        <v>2.56</v>
      </c>
      <c r="M341" s="7">
        <v>4071</v>
      </c>
      <c r="N341" s="3">
        <v>45404</v>
      </c>
      <c r="O341" s="4" t="str">
        <f t="shared" si="37"/>
        <v>2024-04</v>
      </c>
      <c r="P341" s="4" t="str">
        <f t="shared" si="38"/>
        <v>04</v>
      </c>
      <c r="Q341" s="4" t="str">
        <f t="shared" si="39"/>
        <v>April</v>
      </c>
      <c r="R341" s="30" t="str">
        <f t="shared" si="40"/>
        <v>22</v>
      </c>
      <c r="W341" t="str">
        <f t="shared" si="41"/>
        <v>ok</v>
      </c>
    </row>
    <row r="342" spans="1:23" x14ac:dyDescent="0.3">
      <c r="A342" t="s">
        <v>384</v>
      </c>
      <c r="B342" t="s">
        <v>28</v>
      </c>
      <c r="C342" t="s">
        <v>29</v>
      </c>
      <c r="D342" t="s">
        <v>30</v>
      </c>
      <c r="E342" t="s">
        <v>20</v>
      </c>
      <c r="F342" t="s">
        <v>26</v>
      </c>
      <c r="G342" s="5">
        <v>1931.82</v>
      </c>
      <c r="H342" s="5">
        <f t="shared" si="35"/>
        <v>34.772759999999998</v>
      </c>
      <c r="I342" s="6">
        <v>5</v>
      </c>
      <c r="J342" s="6">
        <v>9659.1</v>
      </c>
      <c r="K342" s="5">
        <f t="shared" si="36"/>
        <v>173.8638</v>
      </c>
      <c r="L342" s="7">
        <v>1.01</v>
      </c>
      <c r="M342" s="7">
        <v>2536</v>
      </c>
      <c r="N342" s="3">
        <v>45638</v>
      </c>
      <c r="O342" s="4" t="str">
        <f t="shared" si="37"/>
        <v>2024-12</v>
      </c>
      <c r="P342" s="4" t="str">
        <f t="shared" si="38"/>
        <v>12</v>
      </c>
      <c r="Q342" s="4" t="str">
        <f t="shared" si="39"/>
        <v>December</v>
      </c>
      <c r="R342" s="30" t="str">
        <f t="shared" si="40"/>
        <v>12</v>
      </c>
      <c r="W342" t="str">
        <f t="shared" si="41"/>
        <v>ok</v>
      </c>
    </row>
    <row r="343" spans="1:23" x14ac:dyDescent="0.3">
      <c r="A343" t="s">
        <v>385</v>
      </c>
      <c r="B343" t="s">
        <v>33</v>
      </c>
      <c r="C343" t="s">
        <v>12</v>
      </c>
      <c r="D343" t="s">
        <v>34</v>
      </c>
      <c r="E343" t="s">
        <v>45</v>
      </c>
      <c r="F343" t="s">
        <v>60</v>
      </c>
      <c r="G343" s="5">
        <v>14010.82</v>
      </c>
      <c r="H343" s="5">
        <f t="shared" si="35"/>
        <v>252.19475999999997</v>
      </c>
      <c r="I343" s="6">
        <v>3</v>
      </c>
      <c r="J343" s="6">
        <v>42032.46</v>
      </c>
      <c r="K343" s="5">
        <f t="shared" si="36"/>
        <v>756.58427999999992</v>
      </c>
      <c r="L343" s="7">
        <v>3.11</v>
      </c>
      <c r="M343" s="7">
        <v>1062</v>
      </c>
      <c r="N343" s="3">
        <v>45482</v>
      </c>
      <c r="O343" s="4" t="str">
        <f t="shared" si="37"/>
        <v>2024-07</v>
      </c>
      <c r="P343" s="4" t="str">
        <f t="shared" si="38"/>
        <v>07</v>
      </c>
      <c r="Q343" s="4" t="str">
        <f t="shared" si="39"/>
        <v>July</v>
      </c>
      <c r="R343" s="30" t="str">
        <f t="shared" si="40"/>
        <v>09</v>
      </c>
      <c r="W343" t="str">
        <f t="shared" si="41"/>
        <v>ok</v>
      </c>
    </row>
    <row r="344" spans="1:23" x14ac:dyDescent="0.3">
      <c r="A344" t="s">
        <v>386</v>
      </c>
      <c r="B344" t="s">
        <v>63</v>
      </c>
      <c r="C344" t="s">
        <v>18</v>
      </c>
      <c r="D344" t="s">
        <v>64</v>
      </c>
      <c r="E344" t="s">
        <v>14</v>
      </c>
      <c r="F344" t="s">
        <v>60</v>
      </c>
      <c r="G344" s="5">
        <v>17861.400000000001</v>
      </c>
      <c r="H344" s="5">
        <f t="shared" si="35"/>
        <v>321.5052</v>
      </c>
      <c r="I344" s="6">
        <v>1</v>
      </c>
      <c r="J344" s="6">
        <v>17861.400000000001</v>
      </c>
      <c r="K344" s="5">
        <f t="shared" si="36"/>
        <v>321.5052</v>
      </c>
      <c r="L344" s="7">
        <v>3.27</v>
      </c>
      <c r="M344" s="7">
        <v>4855</v>
      </c>
      <c r="N344" s="3">
        <v>45333</v>
      </c>
      <c r="O344" s="4" t="str">
        <f t="shared" si="37"/>
        <v>2024-02</v>
      </c>
      <c r="P344" s="4" t="str">
        <f t="shared" si="38"/>
        <v>02</v>
      </c>
      <c r="Q344" s="4" t="str">
        <f t="shared" si="39"/>
        <v>February</v>
      </c>
      <c r="R344" s="30" t="str">
        <f t="shared" si="40"/>
        <v>11</v>
      </c>
      <c r="W344" t="str">
        <f t="shared" si="41"/>
        <v>ok</v>
      </c>
    </row>
    <row r="345" spans="1:23" x14ac:dyDescent="0.3">
      <c r="A345" t="s">
        <v>387</v>
      </c>
      <c r="B345" t="s">
        <v>63</v>
      </c>
      <c r="C345" t="s">
        <v>18</v>
      </c>
      <c r="D345" t="s">
        <v>64</v>
      </c>
      <c r="E345" t="s">
        <v>20</v>
      </c>
      <c r="F345" t="s">
        <v>38</v>
      </c>
      <c r="G345" s="5">
        <v>8788.27</v>
      </c>
      <c r="H345" s="5">
        <f t="shared" si="35"/>
        <v>158.18886000000001</v>
      </c>
      <c r="I345" s="6">
        <v>1</v>
      </c>
      <c r="J345" s="6">
        <v>8788.27</v>
      </c>
      <c r="K345" s="5">
        <f t="shared" si="36"/>
        <v>158.18886000000001</v>
      </c>
      <c r="L345" s="7">
        <v>4.95</v>
      </c>
      <c r="M345" s="7">
        <v>2954</v>
      </c>
      <c r="N345" s="3">
        <v>45497</v>
      </c>
      <c r="O345" s="4" t="str">
        <f t="shared" si="37"/>
        <v>2024-07</v>
      </c>
      <c r="P345" s="4" t="str">
        <f t="shared" si="38"/>
        <v>07</v>
      </c>
      <c r="Q345" s="4" t="str">
        <f t="shared" si="39"/>
        <v>July</v>
      </c>
      <c r="R345" s="30" t="str">
        <f t="shared" si="40"/>
        <v>24</v>
      </c>
      <c r="W345" t="str">
        <f t="shared" si="41"/>
        <v>ok</v>
      </c>
    </row>
    <row r="346" spans="1:23" x14ac:dyDescent="0.3">
      <c r="A346" t="s">
        <v>388</v>
      </c>
      <c r="B346" t="s">
        <v>47</v>
      </c>
      <c r="C346" t="s">
        <v>12</v>
      </c>
      <c r="D346" t="s">
        <v>48</v>
      </c>
      <c r="E346" t="s">
        <v>14</v>
      </c>
      <c r="F346" t="s">
        <v>60</v>
      </c>
      <c r="G346" s="5">
        <v>12241.4</v>
      </c>
      <c r="H346" s="5">
        <f t="shared" si="35"/>
        <v>220.34519999999998</v>
      </c>
      <c r="I346" s="6">
        <v>5</v>
      </c>
      <c r="J346" s="6">
        <v>61207</v>
      </c>
      <c r="K346" s="5">
        <f t="shared" si="36"/>
        <v>1101.7259999999999</v>
      </c>
      <c r="L346" s="7">
        <v>2.86</v>
      </c>
      <c r="M346" s="7">
        <v>1482</v>
      </c>
      <c r="N346" s="3">
        <v>45364</v>
      </c>
      <c r="O346" s="4" t="str">
        <f t="shared" si="37"/>
        <v>2024-03</v>
      </c>
      <c r="P346" s="4" t="str">
        <f t="shared" si="38"/>
        <v>03</v>
      </c>
      <c r="Q346" s="4" t="str">
        <f t="shared" si="39"/>
        <v>March</v>
      </c>
      <c r="R346" s="30" t="str">
        <f t="shared" si="40"/>
        <v>13</v>
      </c>
      <c r="W346" t="str">
        <f t="shared" si="41"/>
        <v>ok</v>
      </c>
    </row>
    <row r="347" spans="1:23" x14ac:dyDescent="0.3">
      <c r="A347" t="s">
        <v>389</v>
      </c>
      <c r="B347" t="s">
        <v>28</v>
      </c>
      <c r="C347" t="s">
        <v>29</v>
      </c>
      <c r="D347" t="s">
        <v>30</v>
      </c>
      <c r="E347" t="s">
        <v>14</v>
      </c>
      <c r="F347" t="s">
        <v>38</v>
      </c>
      <c r="G347" s="5">
        <v>4758.87</v>
      </c>
      <c r="H347" s="5">
        <f t="shared" si="35"/>
        <v>85.659659999999988</v>
      </c>
      <c r="I347" s="6">
        <v>5</v>
      </c>
      <c r="J347" s="6">
        <v>23794.35</v>
      </c>
      <c r="K347" s="5">
        <f t="shared" si="36"/>
        <v>428.29829999999993</v>
      </c>
      <c r="L347" s="7">
        <v>4.62</v>
      </c>
      <c r="M347" s="7">
        <v>2275</v>
      </c>
      <c r="N347" s="3">
        <v>45309</v>
      </c>
      <c r="O347" s="4" t="str">
        <f t="shared" si="37"/>
        <v>2024-01</v>
      </c>
      <c r="P347" s="4" t="str">
        <f t="shared" si="38"/>
        <v>01</v>
      </c>
      <c r="Q347" s="4" t="str">
        <f t="shared" si="39"/>
        <v>January</v>
      </c>
      <c r="R347" s="30" t="str">
        <f t="shared" si="40"/>
        <v>18</v>
      </c>
      <c r="W347" t="str">
        <f t="shared" si="41"/>
        <v>ok</v>
      </c>
    </row>
    <row r="348" spans="1:23" x14ac:dyDescent="0.3">
      <c r="A348" t="s">
        <v>390</v>
      </c>
      <c r="B348" t="s">
        <v>36</v>
      </c>
      <c r="C348" t="s">
        <v>18</v>
      </c>
      <c r="D348" t="s">
        <v>37</v>
      </c>
      <c r="E348" t="s">
        <v>20</v>
      </c>
      <c r="F348" t="s">
        <v>31</v>
      </c>
      <c r="G348" s="5">
        <v>12801.38</v>
      </c>
      <c r="H348" s="5">
        <f t="shared" si="35"/>
        <v>230.42483999999996</v>
      </c>
      <c r="I348" s="6">
        <v>5</v>
      </c>
      <c r="J348" s="6">
        <v>64006.9</v>
      </c>
      <c r="K348" s="5">
        <f t="shared" si="36"/>
        <v>1152.1241999999997</v>
      </c>
      <c r="L348" s="7">
        <v>1.24</v>
      </c>
      <c r="M348" s="7">
        <v>1899</v>
      </c>
      <c r="N348" s="3">
        <v>45504</v>
      </c>
      <c r="O348" s="4" t="str">
        <f t="shared" si="37"/>
        <v>2024-07</v>
      </c>
      <c r="P348" s="4" t="str">
        <f t="shared" si="38"/>
        <v>07</v>
      </c>
      <c r="Q348" s="4" t="str">
        <f t="shared" si="39"/>
        <v>July</v>
      </c>
      <c r="R348" s="30" t="str">
        <f t="shared" si="40"/>
        <v>31</v>
      </c>
      <c r="W348" t="str">
        <f t="shared" si="41"/>
        <v>ok</v>
      </c>
    </row>
    <row r="349" spans="1:23" x14ac:dyDescent="0.3">
      <c r="A349" t="s">
        <v>391</v>
      </c>
      <c r="B349" t="s">
        <v>28</v>
      </c>
      <c r="C349" t="s">
        <v>29</v>
      </c>
      <c r="D349" t="s">
        <v>30</v>
      </c>
      <c r="E349" t="s">
        <v>20</v>
      </c>
      <c r="F349" t="s">
        <v>38</v>
      </c>
      <c r="G349" s="5">
        <v>6050.3</v>
      </c>
      <c r="H349" s="5">
        <f t="shared" si="35"/>
        <v>108.9054</v>
      </c>
      <c r="I349" s="6">
        <v>4</v>
      </c>
      <c r="J349" s="6">
        <v>24201.200000000001</v>
      </c>
      <c r="K349" s="5">
        <f t="shared" si="36"/>
        <v>435.6216</v>
      </c>
      <c r="L349" s="7">
        <v>4.3899999999999997</v>
      </c>
      <c r="M349" s="7">
        <v>2845</v>
      </c>
      <c r="N349" s="3">
        <v>45596</v>
      </c>
      <c r="O349" s="4" t="str">
        <f t="shared" si="37"/>
        <v>2024-10</v>
      </c>
      <c r="P349" s="4" t="str">
        <f t="shared" si="38"/>
        <v>10</v>
      </c>
      <c r="Q349" s="4" t="str">
        <f t="shared" si="39"/>
        <v>October</v>
      </c>
      <c r="R349" s="30" t="str">
        <f t="shared" si="40"/>
        <v>31</v>
      </c>
      <c r="W349" t="str">
        <f t="shared" si="41"/>
        <v>ok</v>
      </c>
    </row>
    <row r="350" spans="1:23" x14ac:dyDescent="0.3">
      <c r="A350" t="s">
        <v>392</v>
      </c>
      <c r="B350" t="s">
        <v>51</v>
      </c>
      <c r="C350" t="s">
        <v>29</v>
      </c>
      <c r="D350" t="s">
        <v>52</v>
      </c>
      <c r="E350" t="s">
        <v>45</v>
      </c>
      <c r="F350" t="s">
        <v>38</v>
      </c>
      <c r="G350" s="5">
        <v>5074.08</v>
      </c>
      <c r="H350" s="5">
        <f t="shared" si="35"/>
        <v>91.333439999999996</v>
      </c>
      <c r="I350" s="6">
        <v>3</v>
      </c>
      <c r="J350" s="6">
        <v>15222.24</v>
      </c>
      <c r="K350" s="5">
        <f t="shared" si="36"/>
        <v>274.00031999999999</v>
      </c>
      <c r="L350" s="7">
        <v>4.2</v>
      </c>
      <c r="M350" s="7">
        <v>4400</v>
      </c>
      <c r="N350" s="3">
        <v>45495</v>
      </c>
      <c r="O350" s="4" t="str">
        <f t="shared" si="37"/>
        <v>2024-07</v>
      </c>
      <c r="P350" s="4" t="str">
        <f t="shared" si="38"/>
        <v>07</v>
      </c>
      <c r="Q350" s="4" t="str">
        <f t="shared" si="39"/>
        <v>July</v>
      </c>
      <c r="R350" s="30" t="str">
        <f t="shared" si="40"/>
        <v>22</v>
      </c>
      <c r="W350" t="str">
        <f t="shared" si="41"/>
        <v>ok</v>
      </c>
    </row>
    <row r="351" spans="1:23" x14ac:dyDescent="0.3">
      <c r="A351" t="s">
        <v>393</v>
      </c>
      <c r="B351" t="s">
        <v>17</v>
      </c>
      <c r="C351" t="s">
        <v>18</v>
      </c>
      <c r="D351" t="s">
        <v>19</v>
      </c>
      <c r="E351" t="s">
        <v>45</v>
      </c>
      <c r="F351" t="s">
        <v>38</v>
      </c>
      <c r="G351" s="5">
        <v>288.68</v>
      </c>
      <c r="H351" s="5">
        <f t="shared" si="35"/>
        <v>5.1962399999999995</v>
      </c>
      <c r="I351" s="6">
        <v>5</v>
      </c>
      <c r="J351" s="6">
        <v>1443.4</v>
      </c>
      <c r="K351" s="5">
        <f t="shared" si="36"/>
        <v>25.981199999999998</v>
      </c>
      <c r="L351" s="7">
        <v>3.01</v>
      </c>
      <c r="M351" s="7">
        <v>3544</v>
      </c>
      <c r="N351" s="3">
        <v>45610</v>
      </c>
      <c r="O351" s="4" t="str">
        <f t="shared" si="37"/>
        <v>2024-11</v>
      </c>
      <c r="P351" s="4" t="str">
        <f t="shared" si="38"/>
        <v>11</v>
      </c>
      <c r="Q351" s="4" t="str">
        <f t="shared" si="39"/>
        <v>November</v>
      </c>
      <c r="R351" s="30" t="str">
        <f t="shared" si="40"/>
        <v>14</v>
      </c>
      <c r="W351" t="str">
        <f t="shared" si="41"/>
        <v>ok</v>
      </c>
    </row>
    <row r="352" spans="1:23" x14ac:dyDescent="0.3">
      <c r="A352" t="s">
        <v>394</v>
      </c>
      <c r="B352" t="s">
        <v>17</v>
      </c>
      <c r="C352" t="s">
        <v>18</v>
      </c>
      <c r="D352" t="s">
        <v>19</v>
      </c>
      <c r="E352" t="s">
        <v>14</v>
      </c>
      <c r="F352" t="s">
        <v>26</v>
      </c>
      <c r="G352" s="5">
        <v>15002.43</v>
      </c>
      <c r="H352" s="5">
        <f t="shared" si="35"/>
        <v>270.04373999999996</v>
      </c>
      <c r="I352" s="6">
        <v>2</v>
      </c>
      <c r="J352" s="6">
        <v>30004.86</v>
      </c>
      <c r="K352" s="5">
        <f t="shared" si="36"/>
        <v>540.08747999999991</v>
      </c>
      <c r="L352" s="7">
        <v>1.01</v>
      </c>
      <c r="M352" s="7">
        <v>2726</v>
      </c>
      <c r="N352" s="3">
        <v>45640</v>
      </c>
      <c r="O352" s="4" t="str">
        <f t="shared" si="37"/>
        <v>2024-12</v>
      </c>
      <c r="P352" s="4" t="str">
        <f t="shared" si="38"/>
        <v>12</v>
      </c>
      <c r="Q352" s="4" t="str">
        <f t="shared" si="39"/>
        <v>December</v>
      </c>
      <c r="R352" s="30" t="str">
        <f t="shared" si="40"/>
        <v>14</v>
      </c>
      <c r="W352" t="str">
        <f t="shared" si="41"/>
        <v>ok</v>
      </c>
    </row>
    <row r="353" spans="1:23" x14ac:dyDescent="0.3">
      <c r="A353" t="s">
        <v>395</v>
      </c>
      <c r="B353" t="s">
        <v>47</v>
      </c>
      <c r="C353" t="s">
        <v>12</v>
      </c>
      <c r="D353" t="s">
        <v>48</v>
      </c>
      <c r="E353" t="s">
        <v>20</v>
      </c>
      <c r="F353" t="s">
        <v>21</v>
      </c>
      <c r="G353" s="5">
        <v>10887.28</v>
      </c>
      <c r="H353" s="5">
        <f t="shared" si="35"/>
        <v>195.97103999999999</v>
      </c>
      <c r="I353" s="6">
        <v>3</v>
      </c>
      <c r="J353" s="6">
        <v>32661.84</v>
      </c>
      <c r="K353" s="5">
        <f t="shared" si="36"/>
        <v>587.91311999999994</v>
      </c>
      <c r="L353" s="7">
        <v>1.94</v>
      </c>
      <c r="M353" s="7">
        <v>2106</v>
      </c>
      <c r="N353" s="3">
        <v>45367</v>
      </c>
      <c r="O353" s="4" t="str">
        <f t="shared" si="37"/>
        <v>2024-03</v>
      </c>
      <c r="P353" s="4" t="str">
        <f t="shared" si="38"/>
        <v>03</v>
      </c>
      <c r="Q353" s="4" t="str">
        <f t="shared" si="39"/>
        <v>March</v>
      </c>
      <c r="R353" s="30" t="str">
        <f t="shared" si="40"/>
        <v>16</v>
      </c>
      <c r="W353" t="str">
        <f t="shared" si="41"/>
        <v>ok</v>
      </c>
    </row>
    <row r="354" spans="1:23" x14ac:dyDescent="0.3">
      <c r="A354" t="s">
        <v>396</v>
      </c>
      <c r="B354" t="s">
        <v>23</v>
      </c>
      <c r="C354" t="s">
        <v>24</v>
      </c>
      <c r="D354" t="s">
        <v>25</v>
      </c>
      <c r="E354" t="s">
        <v>45</v>
      </c>
      <c r="F354" t="s">
        <v>60</v>
      </c>
      <c r="G354" s="5">
        <v>4235.07</v>
      </c>
      <c r="H354" s="5">
        <f t="shared" si="35"/>
        <v>76.231259999999992</v>
      </c>
      <c r="I354" s="6">
        <v>2</v>
      </c>
      <c r="J354" s="6">
        <v>8470.14</v>
      </c>
      <c r="K354" s="5">
        <f t="shared" si="36"/>
        <v>152.46251999999998</v>
      </c>
      <c r="L354" s="7">
        <v>2.25</v>
      </c>
      <c r="M354" s="7">
        <v>1490</v>
      </c>
      <c r="N354" s="3">
        <v>45358</v>
      </c>
      <c r="O354" s="4" t="str">
        <f t="shared" si="37"/>
        <v>2024-03</v>
      </c>
      <c r="P354" s="4" t="str">
        <f t="shared" si="38"/>
        <v>03</v>
      </c>
      <c r="Q354" s="4" t="str">
        <f t="shared" si="39"/>
        <v>March</v>
      </c>
      <c r="R354" s="30" t="str">
        <f t="shared" si="40"/>
        <v>07</v>
      </c>
      <c r="W354" t="str">
        <f t="shared" si="41"/>
        <v>ok</v>
      </c>
    </row>
    <row r="355" spans="1:23" x14ac:dyDescent="0.3">
      <c r="A355" t="s">
        <v>397</v>
      </c>
      <c r="B355" t="s">
        <v>47</v>
      </c>
      <c r="C355" t="s">
        <v>12</v>
      </c>
      <c r="D355" t="s">
        <v>48</v>
      </c>
      <c r="E355" t="s">
        <v>14</v>
      </c>
      <c r="F355" t="s">
        <v>31</v>
      </c>
      <c r="G355" s="5">
        <v>3578.64</v>
      </c>
      <c r="H355" s="5">
        <f t="shared" si="35"/>
        <v>64.415519999999987</v>
      </c>
      <c r="I355" s="6">
        <v>1</v>
      </c>
      <c r="J355" s="6">
        <v>3578.64</v>
      </c>
      <c r="K355" s="5">
        <f t="shared" si="36"/>
        <v>64.415519999999987</v>
      </c>
      <c r="L355" s="7">
        <v>3.79</v>
      </c>
      <c r="M355" s="7">
        <v>4990</v>
      </c>
      <c r="N355" s="3">
        <v>45585</v>
      </c>
      <c r="O355" s="4" t="str">
        <f t="shared" si="37"/>
        <v>2024-10</v>
      </c>
      <c r="P355" s="4" t="str">
        <f t="shared" si="38"/>
        <v>10</v>
      </c>
      <c r="Q355" s="4" t="str">
        <f t="shared" si="39"/>
        <v>October</v>
      </c>
      <c r="R355" s="30" t="str">
        <f t="shared" si="40"/>
        <v>20</v>
      </c>
      <c r="W355" t="str">
        <f t="shared" si="41"/>
        <v>ok</v>
      </c>
    </row>
    <row r="356" spans="1:23" x14ac:dyDescent="0.3">
      <c r="A356" t="s">
        <v>398</v>
      </c>
      <c r="B356" t="s">
        <v>36</v>
      </c>
      <c r="C356" t="s">
        <v>18</v>
      </c>
      <c r="D356" t="s">
        <v>37</v>
      </c>
      <c r="E356" t="s">
        <v>45</v>
      </c>
      <c r="F356" t="s">
        <v>31</v>
      </c>
      <c r="G356" s="5">
        <v>16066.49</v>
      </c>
      <c r="H356" s="5">
        <f t="shared" si="35"/>
        <v>289.19682</v>
      </c>
      <c r="I356" s="6">
        <v>1</v>
      </c>
      <c r="J356" s="6">
        <v>16066.49</v>
      </c>
      <c r="K356" s="5">
        <f t="shared" si="36"/>
        <v>289.19682</v>
      </c>
      <c r="L356" s="7">
        <v>1.59</v>
      </c>
      <c r="M356" s="7">
        <v>3606</v>
      </c>
      <c r="N356" s="3">
        <v>45618</v>
      </c>
      <c r="O356" s="4" t="str">
        <f t="shared" si="37"/>
        <v>2024-11</v>
      </c>
      <c r="P356" s="4" t="str">
        <f t="shared" si="38"/>
        <v>11</v>
      </c>
      <c r="Q356" s="4" t="str">
        <f t="shared" si="39"/>
        <v>November</v>
      </c>
      <c r="R356" s="30" t="str">
        <f t="shared" si="40"/>
        <v>22</v>
      </c>
      <c r="W356" t="str">
        <f t="shared" si="41"/>
        <v>ok</v>
      </c>
    </row>
    <row r="357" spans="1:23" x14ac:dyDescent="0.3">
      <c r="A357" t="s">
        <v>399</v>
      </c>
      <c r="B357" t="s">
        <v>17</v>
      </c>
      <c r="C357" t="s">
        <v>18</v>
      </c>
      <c r="D357" t="s">
        <v>19</v>
      </c>
      <c r="E357" t="s">
        <v>20</v>
      </c>
      <c r="F357" t="s">
        <v>60</v>
      </c>
      <c r="G357" s="5">
        <v>14637.57</v>
      </c>
      <c r="H357" s="5">
        <f t="shared" si="35"/>
        <v>263.47625999999997</v>
      </c>
      <c r="I357" s="6">
        <v>2</v>
      </c>
      <c r="J357" s="6">
        <v>29275.14</v>
      </c>
      <c r="K357" s="5">
        <f t="shared" si="36"/>
        <v>526.95251999999994</v>
      </c>
      <c r="L357" s="7">
        <v>2.87</v>
      </c>
      <c r="M357" s="7">
        <v>1058</v>
      </c>
      <c r="N357" s="3">
        <v>45363</v>
      </c>
      <c r="O357" s="4" t="str">
        <f t="shared" si="37"/>
        <v>2024-03</v>
      </c>
      <c r="P357" s="4" t="str">
        <f t="shared" si="38"/>
        <v>03</v>
      </c>
      <c r="Q357" s="4" t="str">
        <f t="shared" si="39"/>
        <v>March</v>
      </c>
      <c r="R357" s="30" t="str">
        <f t="shared" si="40"/>
        <v>12</v>
      </c>
      <c r="W357" t="str">
        <f t="shared" si="41"/>
        <v>ok</v>
      </c>
    </row>
    <row r="358" spans="1:23" x14ac:dyDescent="0.3">
      <c r="A358" t="s">
        <v>400</v>
      </c>
      <c r="B358" t="s">
        <v>23</v>
      </c>
      <c r="C358" t="s">
        <v>24</v>
      </c>
      <c r="D358" t="s">
        <v>25</v>
      </c>
      <c r="E358" t="s">
        <v>20</v>
      </c>
      <c r="F358" t="s">
        <v>38</v>
      </c>
      <c r="G358" s="5">
        <v>11857.65</v>
      </c>
      <c r="H358" s="5">
        <f t="shared" si="35"/>
        <v>213.43769999999998</v>
      </c>
      <c r="I358" s="6">
        <v>2</v>
      </c>
      <c r="J358" s="6">
        <v>23715.3</v>
      </c>
      <c r="K358" s="5">
        <f t="shared" si="36"/>
        <v>426.87539999999996</v>
      </c>
      <c r="L358" s="7">
        <v>1.19</v>
      </c>
      <c r="M358" s="7">
        <v>3818</v>
      </c>
      <c r="N358" s="3">
        <v>45615</v>
      </c>
      <c r="O358" s="4" t="str">
        <f t="shared" si="37"/>
        <v>2024-11</v>
      </c>
      <c r="P358" s="4" t="str">
        <f t="shared" si="38"/>
        <v>11</v>
      </c>
      <c r="Q358" s="4" t="str">
        <f t="shared" si="39"/>
        <v>November</v>
      </c>
      <c r="R358" s="30" t="str">
        <f t="shared" si="40"/>
        <v>19</v>
      </c>
      <c r="W358" t="str">
        <f t="shared" si="41"/>
        <v>ok</v>
      </c>
    </row>
    <row r="359" spans="1:23" x14ac:dyDescent="0.3">
      <c r="A359" t="s">
        <v>401</v>
      </c>
      <c r="B359" t="s">
        <v>51</v>
      </c>
      <c r="C359" t="s">
        <v>29</v>
      </c>
      <c r="D359" t="s">
        <v>52</v>
      </c>
      <c r="E359" t="s">
        <v>20</v>
      </c>
      <c r="F359" t="s">
        <v>31</v>
      </c>
      <c r="G359" s="5">
        <v>16708.48</v>
      </c>
      <c r="H359" s="5">
        <f t="shared" si="35"/>
        <v>300.75263999999999</v>
      </c>
      <c r="I359" s="6">
        <v>1</v>
      </c>
      <c r="J359" s="6">
        <v>16708.48</v>
      </c>
      <c r="K359" s="5">
        <f t="shared" si="36"/>
        <v>300.75263999999999</v>
      </c>
      <c r="L359" s="7">
        <v>2.16</v>
      </c>
      <c r="M359" s="7">
        <v>283</v>
      </c>
      <c r="N359" s="3">
        <v>45342</v>
      </c>
      <c r="O359" s="4" t="str">
        <f t="shared" si="37"/>
        <v>2024-02</v>
      </c>
      <c r="P359" s="4" t="str">
        <f t="shared" si="38"/>
        <v>02</v>
      </c>
      <c r="Q359" s="4" t="str">
        <f t="shared" si="39"/>
        <v>February</v>
      </c>
      <c r="R359" s="30" t="str">
        <f t="shared" si="40"/>
        <v>20</v>
      </c>
      <c r="W359" t="str">
        <f t="shared" si="41"/>
        <v>ok</v>
      </c>
    </row>
    <row r="360" spans="1:23" x14ac:dyDescent="0.3">
      <c r="A360" t="s">
        <v>402</v>
      </c>
      <c r="B360" t="s">
        <v>17</v>
      </c>
      <c r="C360" t="s">
        <v>18</v>
      </c>
      <c r="D360" t="s">
        <v>19</v>
      </c>
      <c r="E360" t="s">
        <v>14</v>
      </c>
      <c r="F360" t="s">
        <v>15</v>
      </c>
      <c r="G360" s="5">
        <v>16846.13</v>
      </c>
      <c r="H360" s="5">
        <f t="shared" si="35"/>
        <v>303.23034000000001</v>
      </c>
      <c r="I360" s="6">
        <v>1</v>
      </c>
      <c r="J360" s="6">
        <v>16846.13</v>
      </c>
      <c r="K360" s="5">
        <f t="shared" si="36"/>
        <v>303.23034000000001</v>
      </c>
      <c r="L360" s="7">
        <v>1.82</v>
      </c>
      <c r="M360" s="7">
        <v>422</v>
      </c>
      <c r="N360" s="3">
        <v>45600</v>
      </c>
      <c r="O360" s="4" t="str">
        <f t="shared" si="37"/>
        <v>2024-11</v>
      </c>
      <c r="P360" s="4" t="str">
        <f t="shared" si="38"/>
        <v>11</v>
      </c>
      <c r="Q360" s="4" t="str">
        <f t="shared" si="39"/>
        <v>November</v>
      </c>
      <c r="R360" s="30" t="str">
        <f t="shared" si="40"/>
        <v>04</v>
      </c>
      <c r="W360" t="str">
        <f t="shared" si="41"/>
        <v>ok</v>
      </c>
    </row>
    <row r="361" spans="1:23" x14ac:dyDescent="0.3">
      <c r="A361" t="s">
        <v>403</v>
      </c>
      <c r="B361" t="s">
        <v>51</v>
      </c>
      <c r="C361" t="s">
        <v>29</v>
      </c>
      <c r="D361" t="s">
        <v>52</v>
      </c>
      <c r="E361" t="s">
        <v>14</v>
      </c>
      <c r="F361" t="s">
        <v>15</v>
      </c>
      <c r="G361" s="5">
        <v>16702.13</v>
      </c>
      <c r="H361" s="5">
        <f t="shared" si="35"/>
        <v>300.63833999999997</v>
      </c>
      <c r="I361" s="6">
        <v>1</v>
      </c>
      <c r="J361" s="6">
        <v>16702.13</v>
      </c>
      <c r="K361" s="5">
        <f t="shared" si="36"/>
        <v>300.63833999999997</v>
      </c>
      <c r="L361" s="7">
        <v>4.99</v>
      </c>
      <c r="M361" s="7">
        <v>4462</v>
      </c>
      <c r="N361" s="3">
        <v>45458</v>
      </c>
      <c r="O361" s="4" t="str">
        <f t="shared" si="37"/>
        <v>2024-06</v>
      </c>
      <c r="P361" s="4" t="str">
        <f t="shared" si="38"/>
        <v>06</v>
      </c>
      <c r="Q361" s="4" t="str">
        <f t="shared" si="39"/>
        <v>June</v>
      </c>
      <c r="R361" s="30" t="str">
        <f t="shared" si="40"/>
        <v>15</v>
      </c>
      <c r="W361" t="str">
        <f t="shared" si="41"/>
        <v>ok</v>
      </c>
    </row>
    <row r="362" spans="1:23" x14ac:dyDescent="0.3">
      <c r="A362" t="s">
        <v>404</v>
      </c>
      <c r="B362" t="s">
        <v>47</v>
      </c>
      <c r="C362" t="s">
        <v>12</v>
      </c>
      <c r="D362" t="s">
        <v>48</v>
      </c>
      <c r="E362" t="s">
        <v>20</v>
      </c>
      <c r="F362" t="s">
        <v>60</v>
      </c>
      <c r="G362" s="5">
        <v>15436.65</v>
      </c>
      <c r="H362" s="5">
        <f t="shared" si="35"/>
        <v>277.85969999999998</v>
      </c>
      <c r="I362" s="6">
        <v>3</v>
      </c>
      <c r="J362" s="6">
        <v>46309.95</v>
      </c>
      <c r="K362" s="5">
        <f t="shared" si="36"/>
        <v>833.57909999999993</v>
      </c>
      <c r="L362" s="7">
        <v>4.29</v>
      </c>
      <c r="M362" s="7">
        <v>3693</v>
      </c>
      <c r="N362" s="3">
        <v>45430</v>
      </c>
      <c r="O362" s="4" t="str">
        <f t="shared" si="37"/>
        <v>2024-05</v>
      </c>
      <c r="P362" s="4" t="str">
        <f t="shared" si="38"/>
        <v>05</v>
      </c>
      <c r="Q362" s="4" t="str">
        <f t="shared" si="39"/>
        <v>May</v>
      </c>
      <c r="R362" s="30" t="str">
        <f t="shared" si="40"/>
        <v>18</v>
      </c>
      <c r="W362" t="str">
        <f t="shared" si="41"/>
        <v>ok</v>
      </c>
    </row>
    <row r="363" spans="1:23" x14ac:dyDescent="0.3">
      <c r="A363" t="s">
        <v>405</v>
      </c>
      <c r="B363" t="s">
        <v>51</v>
      </c>
      <c r="C363" t="s">
        <v>29</v>
      </c>
      <c r="D363" t="s">
        <v>52</v>
      </c>
      <c r="E363" t="s">
        <v>14</v>
      </c>
      <c r="F363" t="s">
        <v>60</v>
      </c>
      <c r="G363" s="5">
        <v>2853.64</v>
      </c>
      <c r="H363" s="5">
        <f t="shared" si="35"/>
        <v>51.365519999999997</v>
      </c>
      <c r="I363" s="6">
        <v>1</v>
      </c>
      <c r="J363" s="6">
        <v>2853.64</v>
      </c>
      <c r="K363" s="5">
        <f t="shared" si="36"/>
        <v>51.365519999999997</v>
      </c>
      <c r="L363" s="7">
        <v>3.88</v>
      </c>
      <c r="M363" s="7">
        <v>662</v>
      </c>
      <c r="N363" s="3">
        <v>45504</v>
      </c>
      <c r="O363" s="4" t="str">
        <f t="shared" si="37"/>
        <v>2024-07</v>
      </c>
      <c r="P363" s="4" t="str">
        <f t="shared" si="38"/>
        <v>07</v>
      </c>
      <c r="Q363" s="4" t="str">
        <f t="shared" si="39"/>
        <v>July</v>
      </c>
      <c r="R363" s="30" t="str">
        <f t="shared" si="40"/>
        <v>31</v>
      </c>
      <c r="W363" t="str">
        <f t="shared" si="41"/>
        <v>ok</v>
      </c>
    </row>
    <row r="364" spans="1:23" x14ac:dyDescent="0.3">
      <c r="A364" t="s">
        <v>406</v>
      </c>
      <c r="B364" t="s">
        <v>33</v>
      </c>
      <c r="C364" t="s">
        <v>12</v>
      </c>
      <c r="D364" t="s">
        <v>34</v>
      </c>
      <c r="E364" t="s">
        <v>14</v>
      </c>
      <c r="F364" t="s">
        <v>15</v>
      </c>
      <c r="G364" s="5">
        <v>640.66999999999996</v>
      </c>
      <c r="H364" s="5">
        <f t="shared" si="35"/>
        <v>11.532059999999998</v>
      </c>
      <c r="I364" s="6">
        <v>4</v>
      </c>
      <c r="J364" s="6">
        <v>2562.6799999999998</v>
      </c>
      <c r="K364" s="5">
        <f t="shared" si="36"/>
        <v>46.128239999999991</v>
      </c>
      <c r="L364" s="7">
        <v>3.92</v>
      </c>
      <c r="M364" s="7">
        <v>2689</v>
      </c>
      <c r="N364" s="3">
        <v>45331</v>
      </c>
      <c r="O364" s="4" t="str">
        <f t="shared" si="37"/>
        <v>2024-02</v>
      </c>
      <c r="P364" s="4" t="str">
        <f t="shared" si="38"/>
        <v>02</v>
      </c>
      <c r="Q364" s="4" t="str">
        <f t="shared" si="39"/>
        <v>February</v>
      </c>
      <c r="R364" s="30" t="str">
        <f t="shared" si="40"/>
        <v>09</v>
      </c>
      <c r="W364" t="str">
        <f t="shared" si="41"/>
        <v>ok</v>
      </c>
    </row>
    <row r="365" spans="1:23" x14ac:dyDescent="0.3">
      <c r="A365" t="s">
        <v>407</v>
      </c>
      <c r="B365" t="s">
        <v>23</v>
      </c>
      <c r="C365" t="s">
        <v>24</v>
      </c>
      <c r="D365" t="s">
        <v>25</v>
      </c>
      <c r="E365" t="s">
        <v>20</v>
      </c>
      <c r="F365" t="s">
        <v>60</v>
      </c>
      <c r="G365" s="5">
        <v>18851.650000000001</v>
      </c>
      <c r="H365" s="5">
        <f t="shared" si="35"/>
        <v>339.3297</v>
      </c>
      <c r="I365" s="6">
        <v>2</v>
      </c>
      <c r="J365" s="6">
        <v>37703.300000000003</v>
      </c>
      <c r="K365" s="5">
        <f t="shared" si="36"/>
        <v>678.65940000000001</v>
      </c>
      <c r="L365" s="7">
        <v>2.81</v>
      </c>
      <c r="M365" s="7">
        <v>296</v>
      </c>
      <c r="N365" s="3">
        <v>45522</v>
      </c>
      <c r="O365" s="4" t="str">
        <f t="shared" si="37"/>
        <v>2024-08</v>
      </c>
      <c r="P365" s="4" t="str">
        <f t="shared" si="38"/>
        <v>08</v>
      </c>
      <c r="Q365" s="4" t="str">
        <f t="shared" si="39"/>
        <v>August</v>
      </c>
      <c r="R365" s="30" t="str">
        <f t="shared" si="40"/>
        <v>18</v>
      </c>
      <c r="W365" t="str">
        <f t="shared" si="41"/>
        <v>ok</v>
      </c>
    </row>
    <row r="366" spans="1:23" x14ac:dyDescent="0.3">
      <c r="A366" t="s">
        <v>408</v>
      </c>
      <c r="B366" t="s">
        <v>17</v>
      </c>
      <c r="C366" t="s">
        <v>18</v>
      </c>
      <c r="D366" t="s">
        <v>19</v>
      </c>
      <c r="E366" t="s">
        <v>14</v>
      </c>
      <c r="F366" t="s">
        <v>31</v>
      </c>
      <c r="G366" s="5">
        <v>3043.11</v>
      </c>
      <c r="H366" s="5">
        <f t="shared" si="35"/>
        <v>54.775979999999997</v>
      </c>
      <c r="I366" s="6">
        <v>5</v>
      </c>
      <c r="J366" s="6">
        <v>15215.55</v>
      </c>
      <c r="K366" s="5">
        <f t="shared" si="36"/>
        <v>273.87989999999996</v>
      </c>
      <c r="L366" s="7">
        <v>4.54</v>
      </c>
      <c r="M366" s="7">
        <v>4548</v>
      </c>
      <c r="N366" s="3">
        <v>45545</v>
      </c>
      <c r="O366" s="4" t="str">
        <f t="shared" si="37"/>
        <v>2024-09</v>
      </c>
      <c r="P366" s="4" t="str">
        <f t="shared" si="38"/>
        <v>09</v>
      </c>
      <c r="Q366" s="4" t="str">
        <f t="shared" si="39"/>
        <v>September</v>
      </c>
      <c r="R366" s="30" t="str">
        <f t="shared" si="40"/>
        <v>10</v>
      </c>
      <c r="W366" t="str">
        <f t="shared" si="41"/>
        <v>ok</v>
      </c>
    </row>
    <row r="367" spans="1:23" x14ac:dyDescent="0.3">
      <c r="A367" t="s">
        <v>409</v>
      </c>
      <c r="B367" t="s">
        <v>63</v>
      </c>
      <c r="C367" t="s">
        <v>18</v>
      </c>
      <c r="D367" t="s">
        <v>64</v>
      </c>
      <c r="E367" t="s">
        <v>20</v>
      </c>
      <c r="F367" t="s">
        <v>31</v>
      </c>
      <c r="G367" s="5">
        <v>8023.96</v>
      </c>
      <c r="H367" s="5">
        <f t="shared" si="35"/>
        <v>144.43127999999999</v>
      </c>
      <c r="I367" s="6">
        <v>3</v>
      </c>
      <c r="J367" s="6">
        <v>24071.88</v>
      </c>
      <c r="K367" s="5">
        <f t="shared" si="36"/>
        <v>433.29383999999993</v>
      </c>
      <c r="L367" s="7">
        <v>4.88</v>
      </c>
      <c r="M367" s="7">
        <v>3526</v>
      </c>
      <c r="N367" s="3">
        <v>45632</v>
      </c>
      <c r="O367" s="4" t="str">
        <f t="shared" si="37"/>
        <v>2024-12</v>
      </c>
      <c r="P367" s="4" t="str">
        <f t="shared" si="38"/>
        <v>12</v>
      </c>
      <c r="Q367" s="4" t="str">
        <f t="shared" si="39"/>
        <v>December</v>
      </c>
      <c r="R367" s="30" t="str">
        <f t="shared" si="40"/>
        <v>06</v>
      </c>
      <c r="W367" t="str">
        <f t="shared" si="41"/>
        <v>ok</v>
      </c>
    </row>
    <row r="368" spans="1:23" x14ac:dyDescent="0.3">
      <c r="A368" t="s">
        <v>410</v>
      </c>
      <c r="B368" t="s">
        <v>51</v>
      </c>
      <c r="C368" t="s">
        <v>29</v>
      </c>
      <c r="D368" t="s">
        <v>52</v>
      </c>
      <c r="E368" t="s">
        <v>14</v>
      </c>
      <c r="F368" t="s">
        <v>15</v>
      </c>
      <c r="G368" s="5">
        <v>6225.82</v>
      </c>
      <c r="H368" s="5">
        <f t="shared" si="35"/>
        <v>112.06475999999999</v>
      </c>
      <c r="I368" s="6">
        <v>4</v>
      </c>
      <c r="J368" s="6">
        <v>24903.279999999999</v>
      </c>
      <c r="K368" s="5">
        <f t="shared" si="36"/>
        <v>448.25903999999997</v>
      </c>
      <c r="L368" s="7">
        <v>2.27</v>
      </c>
      <c r="M368" s="7">
        <v>3665</v>
      </c>
      <c r="N368" s="3">
        <v>45424</v>
      </c>
      <c r="O368" s="4" t="str">
        <f t="shared" si="37"/>
        <v>2024-05</v>
      </c>
      <c r="P368" s="4" t="str">
        <f t="shared" si="38"/>
        <v>05</v>
      </c>
      <c r="Q368" s="4" t="str">
        <f t="shared" si="39"/>
        <v>May</v>
      </c>
      <c r="R368" s="30" t="str">
        <f t="shared" si="40"/>
        <v>12</v>
      </c>
      <c r="W368" t="str">
        <f t="shared" si="41"/>
        <v>ok</v>
      </c>
    </row>
    <row r="369" spans="1:23" x14ac:dyDescent="0.3">
      <c r="A369" t="s">
        <v>411</v>
      </c>
      <c r="B369" t="s">
        <v>17</v>
      </c>
      <c r="C369" t="s">
        <v>18</v>
      </c>
      <c r="D369" t="s">
        <v>19</v>
      </c>
      <c r="E369" t="s">
        <v>20</v>
      </c>
      <c r="F369" t="s">
        <v>15</v>
      </c>
      <c r="G369" s="5">
        <v>6370.33</v>
      </c>
      <c r="H369" s="5">
        <f t="shared" si="35"/>
        <v>114.66593999999999</v>
      </c>
      <c r="I369" s="6">
        <v>3</v>
      </c>
      <c r="J369" s="6">
        <v>19110.990000000002</v>
      </c>
      <c r="K369" s="5">
        <f t="shared" si="36"/>
        <v>343.99781999999999</v>
      </c>
      <c r="L369" s="7">
        <v>1.85</v>
      </c>
      <c r="M369" s="7">
        <v>763</v>
      </c>
      <c r="N369" s="3">
        <v>45314</v>
      </c>
      <c r="O369" s="4" t="str">
        <f t="shared" si="37"/>
        <v>2024-01</v>
      </c>
      <c r="P369" s="4" t="str">
        <f t="shared" si="38"/>
        <v>01</v>
      </c>
      <c r="Q369" s="4" t="str">
        <f t="shared" si="39"/>
        <v>January</v>
      </c>
      <c r="R369" s="30" t="str">
        <f t="shared" si="40"/>
        <v>23</v>
      </c>
      <c r="W369" t="str">
        <f t="shared" si="41"/>
        <v>ok</v>
      </c>
    </row>
    <row r="370" spans="1:23" x14ac:dyDescent="0.3">
      <c r="A370" t="s">
        <v>412</v>
      </c>
      <c r="B370" t="s">
        <v>17</v>
      </c>
      <c r="C370" t="s">
        <v>18</v>
      </c>
      <c r="D370" t="s">
        <v>19</v>
      </c>
      <c r="E370" t="s">
        <v>20</v>
      </c>
      <c r="F370" t="s">
        <v>38</v>
      </c>
      <c r="G370" s="5">
        <v>10164.69</v>
      </c>
      <c r="H370" s="5">
        <f t="shared" si="35"/>
        <v>182.96441999999999</v>
      </c>
      <c r="I370" s="6">
        <v>3</v>
      </c>
      <c r="J370" s="6">
        <v>30494.07</v>
      </c>
      <c r="K370" s="5">
        <f t="shared" si="36"/>
        <v>548.89325999999994</v>
      </c>
      <c r="L370" s="7">
        <v>3.92</v>
      </c>
      <c r="M370" s="7">
        <v>3059</v>
      </c>
      <c r="N370" s="3">
        <v>45459</v>
      </c>
      <c r="O370" s="4" t="str">
        <f t="shared" si="37"/>
        <v>2024-06</v>
      </c>
      <c r="P370" s="4" t="str">
        <f t="shared" si="38"/>
        <v>06</v>
      </c>
      <c r="Q370" s="4" t="str">
        <f t="shared" si="39"/>
        <v>June</v>
      </c>
      <c r="R370" s="30" t="str">
        <f t="shared" si="40"/>
        <v>16</v>
      </c>
      <c r="W370" t="str">
        <f t="shared" si="41"/>
        <v>ok</v>
      </c>
    </row>
    <row r="371" spans="1:23" x14ac:dyDescent="0.3">
      <c r="A371" t="s">
        <v>413</v>
      </c>
      <c r="B371" t="s">
        <v>33</v>
      </c>
      <c r="C371" t="s">
        <v>12</v>
      </c>
      <c r="D371" t="s">
        <v>34</v>
      </c>
      <c r="E371" t="s">
        <v>14</v>
      </c>
      <c r="F371" t="s">
        <v>26</v>
      </c>
      <c r="G371" s="5">
        <v>225.46</v>
      </c>
      <c r="H371" s="5">
        <f t="shared" si="35"/>
        <v>4.0582799999999999</v>
      </c>
      <c r="I371" s="6">
        <v>5</v>
      </c>
      <c r="J371" s="6">
        <v>1127.3</v>
      </c>
      <c r="K371" s="5">
        <f t="shared" si="36"/>
        <v>20.291399999999999</v>
      </c>
      <c r="L371" s="7">
        <v>1.98</v>
      </c>
      <c r="M371" s="7">
        <v>2748</v>
      </c>
      <c r="N371" s="3">
        <v>45294</v>
      </c>
      <c r="O371" s="4" t="str">
        <f t="shared" si="37"/>
        <v>2024-01</v>
      </c>
      <c r="P371" s="4" t="str">
        <f t="shared" si="38"/>
        <v>01</v>
      </c>
      <c r="Q371" s="4" t="str">
        <f t="shared" si="39"/>
        <v>January</v>
      </c>
      <c r="R371" s="30" t="str">
        <f t="shared" si="40"/>
        <v>03</v>
      </c>
      <c r="W371" t="str">
        <f t="shared" si="41"/>
        <v>ok</v>
      </c>
    </row>
    <row r="372" spans="1:23" x14ac:dyDescent="0.3">
      <c r="A372" t="s">
        <v>414</v>
      </c>
      <c r="B372" t="s">
        <v>23</v>
      </c>
      <c r="C372" t="s">
        <v>24</v>
      </c>
      <c r="D372" t="s">
        <v>25</v>
      </c>
      <c r="E372" t="s">
        <v>14</v>
      </c>
      <c r="F372" t="s">
        <v>15</v>
      </c>
      <c r="G372" s="5">
        <v>10165.120000000001</v>
      </c>
      <c r="H372" s="5">
        <f t="shared" si="35"/>
        <v>182.97216</v>
      </c>
      <c r="I372" s="6">
        <v>3</v>
      </c>
      <c r="J372" s="6">
        <v>30495.360000000001</v>
      </c>
      <c r="K372" s="5">
        <f t="shared" si="36"/>
        <v>548.91647999999998</v>
      </c>
      <c r="L372" s="7">
        <v>3</v>
      </c>
      <c r="M372" s="7">
        <v>2255</v>
      </c>
      <c r="N372" s="3">
        <v>45516</v>
      </c>
      <c r="O372" s="4" t="str">
        <f t="shared" si="37"/>
        <v>2024-08</v>
      </c>
      <c r="P372" s="4" t="str">
        <f t="shared" si="38"/>
        <v>08</v>
      </c>
      <c r="Q372" s="4" t="str">
        <f t="shared" si="39"/>
        <v>August</v>
      </c>
      <c r="R372" s="30" t="str">
        <f t="shared" si="40"/>
        <v>12</v>
      </c>
      <c r="W372" t="str">
        <f t="shared" si="41"/>
        <v>ok</v>
      </c>
    </row>
    <row r="373" spans="1:23" x14ac:dyDescent="0.3">
      <c r="A373" t="s">
        <v>415</v>
      </c>
      <c r="B373" t="s">
        <v>23</v>
      </c>
      <c r="C373" t="s">
        <v>24</v>
      </c>
      <c r="D373" t="s">
        <v>25</v>
      </c>
      <c r="E373" t="s">
        <v>45</v>
      </c>
      <c r="F373" t="s">
        <v>15</v>
      </c>
      <c r="G373" s="5">
        <v>6436.71</v>
      </c>
      <c r="H373" s="5">
        <f t="shared" si="35"/>
        <v>115.86077999999999</v>
      </c>
      <c r="I373" s="6">
        <v>1</v>
      </c>
      <c r="J373" s="6">
        <v>6436.71</v>
      </c>
      <c r="K373" s="5">
        <f t="shared" si="36"/>
        <v>115.86077999999999</v>
      </c>
      <c r="L373" s="7">
        <v>4.6500000000000004</v>
      </c>
      <c r="M373" s="7">
        <v>240</v>
      </c>
      <c r="N373" s="3">
        <v>45552</v>
      </c>
      <c r="O373" s="4" t="str">
        <f t="shared" si="37"/>
        <v>2024-09</v>
      </c>
      <c r="P373" s="4" t="str">
        <f t="shared" si="38"/>
        <v>09</v>
      </c>
      <c r="Q373" s="4" t="str">
        <f t="shared" si="39"/>
        <v>September</v>
      </c>
      <c r="R373" s="30" t="str">
        <f t="shared" si="40"/>
        <v>17</v>
      </c>
      <c r="W373" t="str">
        <f t="shared" si="41"/>
        <v>ok</v>
      </c>
    </row>
    <row r="374" spans="1:23" x14ac:dyDescent="0.3">
      <c r="A374" t="s">
        <v>416</v>
      </c>
      <c r="B374" t="s">
        <v>63</v>
      </c>
      <c r="C374" t="s">
        <v>18</v>
      </c>
      <c r="D374" t="s">
        <v>64</v>
      </c>
      <c r="E374" t="s">
        <v>45</v>
      </c>
      <c r="F374" t="s">
        <v>15</v>
      </c>
      <c r="G374" s="5">
        <v>15476.55</v>
      </c>
      <c r="H374" s="5">
        <f t="shared" si="35"/>
        <v>278.57789999999994</v>
      </c>
      <c r="I374" s="6">
        <v>2</v>
      </c>
      <c r="J374" s="6">
        <v>30953.1</v>
      </c>
      <c r="K374" s="5">
        <f t="shared" si="36"/>
        <v>557.15579999999989</v>
      </c>
      <c r="L374" s="7">
        <v>1.21</v>
      </c>
      <c r="M374" s="7">
        <v>4025</v>
      </c>
      <c r="N374" s="3">
        <v>45513</v>
      </c>
      <c r="O374" s="4" t="str">
        <f t="shared" si="37"/>
        <v>2024-08</v>
      </c>
      <c r="P374" s="4" t="str">
        <f t="shared" si="38"/>
        <v>08</v>
      </c>
      <c r="Q374" s="4" t="str">
        <f t="shared" si="39"/>
        <v>August</v>
      </c>
      <c r="R374" s="30" t="str">
        <f t="shared" si="40"/>
        <v>09</v>
      </c>
      <c r="W374" t="str">
        <f t="shared" si="41"/>
        <v>ok</v>
      </c>
    </row>
    <row r="375" spans="1:23" x14ac:dyDescent="0.3">
      <c r="A375" t="s">
        <v>417</v>
      </c>
      <c r="B375" t="s">
        <v>36</v>
      </c>
      <c r="C375" t="s">
        <v>18</v>
      </c>
      <c r="D375" t="s">
        <v>37</v>
      </c>
      <c r="E375" t="s">
        <v>20</v>
      </c>
      <c r="F375" t="s">
        <v>15</v>
      </c>
      <c r="G375" s="5">
        <v>10811.37</v>
      </c>
      <c r="H375" s="5">
        <f t="shared" si="35"/>
        <v>194.60466</v>
      </c>
      <c r="I375" s="6">
        <v>2</v>
      </c>
      <c r="J375" s="6">
        <v>21622.74</v>
      </c>
      <c r="K375" s="5">
        <f t="shared" si="36"/>
        <v>389.20931999999999</v>
      </c>
      <c r="L375" s="7">
        <v>4.0599999999999996</v>
      </c>
      <c r="M375" s="7">
        <v>3723</v>
      </c>
      <c r="N375" s="3">
        <v>45347</v>
      </c>
      <c r="O375" s="4" t="str">
        <f t="shared" si="37"/>
        <v>2024-02</v>
      </c>
      <c r="P375" s="4" t="str">
        <f t="shared" si="38"/>
        <v>02</v>
      </c>
      <c r="Q375" s="4" t="str">
        <f t="shared" si="39"/>
        <v>February</v>
      </c>
      <c r="R375" s="30" t="str">
        <f t="shared" si="40"/>
        <v>25</v>
      </c>
      <c r="W375" t="str">
        <f t="shared" si="41"/>
        <v>ok</v>
      </c>
    </row>
    <row r="376" spans="1:23" x14ac:dyDescent="0.3">
      <c r="A376" t="s">
        <v>418</v>
      </c>
      <c r="B376" t="s">
        <v>47</v>
      </c>
      <c r="C376" t="s">
        <v>12</v>
      </c>
      <c r="D376" t="s">
        <v>48</v>
      </c>
      <c r="E376" t="s">
        <v>14</v>
      </c>
      <c r="F376" t="s">
        <v>31</v>
      </c>
      <c r="G376" s="5">
        <v>11911.3</v>
      </c>
      <c r="H376" s="5">
        <f t="shared" si="35"/>
        <v>214.40339999999998</v>
      </c>
      <c r="I376" s="6">
        <v>5</v>
      </c>
      <c r="J376" s="6">
        <v>59556.5</v>
      </c>
      <c r="K376" s="5">
        <f t="shared" si="36"/>
        <v>1072.0169999999998</v>
      </c>
      <c r="L376" s="7">
        <v>4.37</v>
      </c>
      <c r="M376" s="7">
        <v>458</v>
      </c>
      <c r="N376" s="3">
        <v>45330</v>
      </c>
      <c r="O376" s="4" t="str">
        <f t="shared" si="37"/>
        <v>2024-02</v>
      </c>
      <c r="P376" s="4" t="str">
        <f t="shared" si="38"/>
        <v>02</v>
      </c>
      <c r="Q376" s="4" t="str">
        <f t="shared" si="39"/>
        <v>February</v>
      </c>
      <c r="R376" s="30" t="str">
        <f t="shared" si="40"/>
        <v>08</v>
      </c>
      <c r="W376" t="str">
        <f t="shared" si="41"/>
        <v>ok</v>
      </c>
    </row>
    <row r="377" spans="1:23" x14ac:dyDescent="0.3">
      <c r="A377" t="s">
        <v>419</v>
      </c>
      <c r="B377" t="s">
        <v>28</v>
      </c>
      <c r="C377" t="s">
        <v>29</v>
      </c>
      <c r="D377" t="s">
        <v>30</v>
      </c>
      <c r="E377" t="s">
        <v>45</v>
      </c>
      <c r="F377" t="s">
        <v>21</v>
      </c>
      <c r="G377" s="5">
        <v>9015.9699999999993</v>
      </c>
      <c r="H377" s="5">
        <f t="shared" si="35"/>
        <v>162.28745999999998</v>
      </c>
      <c r="I377" s="6">
        <v>2</v>
      </c>
      <c r="J377" s="6">
        <v>18031.939999999999</v>
      </c>
      <c r="K377" s="5">
        <f t="shared" si="36"/>
        <v>324.57491999999996</v>
      </c>
      <c r="L377" s="7">
        <v>1.38</v>
      </c>
      <c r="M377" s="7">
        <v>1076</v>
      </c>
      <c r="N377" s="3">
        <v>45546</v>
      </c>
      <c r="O377" s="4" t="str">
        <f t="shared" si="37"/>
        <v>2024-09</v>
      </c>
      <c r="P377" s="4" t="str">
        <f t="shared" si="38"/>
        <v>09</v>
      </c>
      <c r="Q377" s="4" t="str">
        <f t="shared" si="39"/>
        <v>September</v>
      </c>
      <c r="R377" s="30" t="str">
        <f t="shared" si="40"/>
        <v>11</v>
      </c>
      <c r="W377" t="str">
        <f t="shared" si="41"/>
        <v>ok</v>
      </c>
    </row>
    <row r="378" spans="1:23" x14ac:dyDescent="0.3">
      <c r="A378" t="s">
        <v>420</v>
      </c>
      <c r="B378" t="s">
        <v>28</v>
      </c>
      <c r="C378" t="s">
        <v>29</v>
      </c>
      <c r="D378" t="s">
        <v>30</v>
      </c>
      <c r="E378" t="s">
        <v>14</v>
      </c>
      <c r="F378" t="s">
        <v>38</v>
      </c>
      <c r="G378" s="5">
        <v>16066.23</v>
      </c>
      <c r="H378" s="5">
        <f t="shared" si="35"/>
        <v>289.19213999999999</v>
      </c>
      <c r="I378" s="6">
        <v>4</v>
      </c>
      <c r="J378" s="6">
        <v>64264.92</v>
      </c>
      <c r="K378" s="5">
        <f t="shared" si="36"/>
        <v>1156.76856</v>
      </c>
      <c r="L378" s="7">
        <v>3.88</v>
      </c>
      <c r="M378" s="7">
        <v>215</v>
      </c>
      <c r="N378" s="3">
        <v>45613</v>
      </c>
      <c r="O378" s="4" t="str">
        <f t="shared" si="37"/>
        <v>2024-11</v>
      </c>
      <c r="P378" s="4" t="str">
        <f t="shared" si="38"/>
        <v>11</v>
      </c>
      <c r="Q378" s="4" t="str">
        <f t="shared" si="39"/>
        <v>November</v>
      </c>
      <c r="R378" s="30" t="str">
        <f t="shared" si="40"/>
        <v>17</v>
      </c>
      <c r="W378" t="str">
        <f t="shared" si="41"/>
        <v>ok</v>
      </c>
    </row>
    <row r="379" spans="1:23" x14ac:dyDescent="0.3">
      <c r="A379" t="s">
        <v>421</v>
      </c>
      <c r="B379" t="s">
        <v>17</v>
      </c>
      <c r="C379" t="s">
        <v>18</v>
      </c>
      <c r="D379" t="s">
        <v>19</v>
      </c>
      <c r="E379" t="s">
        <v>20</v>
      </c>
      <c r="F379" t="s">
        <v>26</v>
      </c>
      <c r="G379" s="5">
        <v>15573.22</v>
      </c>
      <c r="H379" s="5">
        <f t="shared" si="35"/>
        <v>280.31795999999997</v>
      </c>
      <c r="I379" s="6">
        <v>4</v>
      </c>
      <c r="J379" s="6">
        <v>62292.88</v>
      </c>
      <c r="K379" s="5">
        <f t="shared" si="36"/>
        <v>1121.2718399999999</v>
      </c>
      <c r="L379" s="7">
        <v>2.62</v>
      </c>
      <c r="M379" s="7">
        <v>3644</v>
      </c>
      <c r="N379" s="3">
        <v>45494</v>
      </c>
      <c r="O379" s="4" t="str">
        <f t="shared" si="37"/>
        <v>2024-07</v>
      </c>
      <c r="P379" s="4" t="str">
        <f t="shared" si="38"/>
        <v>07</v>
      </c>
      <c r="Q379" s="4" t="str">
        <f t="shared" si="39"/>
        <v>July</v>
      </c>
      <c r="R379" s="30" t="str">
        <f t="shared" si="40"/>
        <v>21</v>
      </c>
      <c r="W379" t="str">
        <f t="shared" si="41"/>
        <v>ok</v>
      </c>
    </row>
    <row r="380" spans="1:23" x14ac:dyDescent="0.3">
      <c r="A380" t="s">
        <v>422</v>
      </c>
      <c r="B380" t="s">
        <v>36</v>
      </c>
      <c r="C380" t="s">
        <v>18</v>
      </c>
      <c r="D380" t="s">
        <v>37</v>
      </c>
      <c r="E380" t="s">
        <v>20</v>
      </c>
      <c r="F380" t="s">
        <v>15</v>
      </c>
      <c r="G380" s="5">
        <v>13641.94</v>
      </c>
      <c r="H380" s="5">
        <f t="shared" si="35"/>
        <v>245.55491999999998</v>
      </c>
      <c r="I380" s="6">
        <v>3</v>
      </c>
      <c r="J380" s="6">
        <v>40925.82</v>
      </c>
      <c r="K380" s="5">
        <f t="shared" si="36"/>
        <v>736.66475999999989</v>
      </c>
      <c r="L380" s="7">
        <v>2.14</v>
      </c>
      <c r="M380" s="7">
        <v>2610</v>
      </c>
      <c r="N380" s="3">
        <v>45512</v>
      </c>
      <c r="O380" s="4" t="str">
        <f t="shared" si="37"/>
        <v>2024-08</v>
      </c>
      <c r="P380" s="4" t="str">
        <f t="shared" si="38"/>
        <v>08</v>
      </c>
      <c r="Q380" s="4" t="str">
        <f t="shared" si="39"/>
        <v>August</v>
      </c>
      <c r="R380" s="30" t="str">
        <f t="shared" si="40"/>
        <v>08</v>
      </c>
      <c r="W380" t="str">
        <f t="shared" si="41"/>
        <v>ok</v>
      </c>
    </row>
    <row r="381" spans="1:23" x14ac:dyDescent="0.3">
      <c r="A381" t="s">
        <v>423</v>
      </c>
      <c r="B381" t="s">
        <v>28</v>
      </c>
      <c r="C381" t="s">
        <v>29</v>
      </c>
      <c r="D381" t="s">
        <v>30</v>
      </c>
      <c r="E381" t="s">
        <v>14</v>
      </c>
      <c r="F381" t="s">
        <v>60</v>
      </c>
      <c r="G381" s="5">
        <v>16654.91</v>
      </c>
      <c r="H381" s="5">
        <f t="shared" si="35"/>
        <v>299.78837999999996</v>
      </c>
      <c r="I381" s="6">
        <v>4</v>
      </c>
      <c r="J381" s="6">
        <v>66619.64</v>
      </c>
      <c r="K381" s="5">
        <f t="shared" si="36"/>
        <v>1199.1535199999998</v>
      </c>
      <c r="L381" s="7">
        <v>2.2200000000000002</v>
      </c>
      <c r="M381" s="7">
        <v>1359</v>
      </c>
      <c r="N381" s="3">
        <v>45551</v>
      </c>
      <c r="O381" s="4" t="str">
        <f t="shared" si="37"/>
        <v>2024-09</v>
      </c>
      <c r="P381" s="4" t="str">
        <f t="shared" si="38"/>
        <v>09</v>
      </c>
      <c r="Q381" s="4" t="str">
        <f t="shared" si="39"/>
        <v>September</v>
      </c>
      <c r="R381" s="30" t="str">
        <f t="shared" si="40"/>
        <v>16</v>
      </c>
      <c r="W381" t="str">
        <f t="shared" si="41"/>
        <v>ok</v>
      </c>
    </row>
    <row r="382" spans="1:23" x14ac:dyDescent="0.3">
      <c r="A382" t="s">
        <v>424</v>
      </c>
      <c r="B382" t="s">
        <v>23</v>
      </c>
      <c r="C382" t="s">
        <v>24</v>
      </c>
      <c r="D382" t="s">
        <v>25</v>
      </c>
      <c r="E382" t="s">
        <v>45</v>
      </c>
      <c r="F382" t="s">
        <v>15</v>
      </c>
      <c r="G382" s="5">
        <v>11868.86</v>
      </c>
      <c r="H382" s="5">
        <f t="shared" si="35"/>
        <v>213.63947999999999</v>
      </c>
      <c r="I382" s="6">
        <v>4</v>
      </c>
      <c r="J382" s="6">
        <v>47475.44</v>
      </c>
      <c r="K382" s="5">
        <f t="shared" si="36"/>
        <v>854.55791999999997</v>
      </c>
      <c r="L382" s="7">
        <v>3.25</v>
      </c>
      <c r="M382" s="7">
        <v>4088</v>
      </c>
      <c r="N382" s="3">
        <v>45594</v>
      </c>
      <c r="O382" s="4" t="str">
        <f t="shared" si="37"/>
        <v>2024-10</v>
      </c>
      <c r="P382" s="4" t="str">
        <f t="shared" si="38"/>
        <v>10</v>
      </c>
      <c r="Q382" s="4" t="str">
        <f t="shared" si="39"/>
        <v>October</v>
      </c>
      <c r="R382" s="30" t="str">
        <f t="shared" si="40"/>
        <v>29</v>
      </c>
      <c r="W382" t="str">
        <f t="shared" si="41"/>
        <v>ok</v>
      </c>
    </row>
    <row r="383" spans="1:23" x14ac:dyDescent="0.3">
      <c r="A383" t="s">
        <v>425</v>
      </c>
      <c r="B383" t="s">
        <v>17</v>
      </c>
      <c r="C383" t="s">
        <v>18</v>
      </c>
      <c r="D383" t="s">
        <v>19</v>
      </c>
      <c r="E383" t="s">
        <v>14</v>
      </c>
      <c r="F383" t="s">
        <v>21</v>
      </c>
      <c r="G383" s="5">
        <v>3831.68</v>
      </c>
      <c r="H383" s="5">
        <f t="shared" si="35"/>
        <v>68.97023999999999</v>
      </c>
      <c r="I383" s="6">
        <v>1</v>
      </c>
      <c r="J383" s="6">
        <v>3831.68</v>
      </c>
      <c r="K383" s="5">
        <f t="shared" si="36"/>
        <v>68.97023999999999</v>
      </c>
      <c r="L383" s="7">
        <v>2.4300000000000002</v>
      </c>
      <c r="M383" s="7">
        <v>89</v>
      </c>
      <c r="N383" s="3">
        <v>45524</v>
      </c>
      <c r="O383" s="4" t="str">
        <f t="shared" si="37"/>
        <v>2024-08</v>
      </c>
      <c r="P383" s="4" t="str">
        <f t="shared" si="38"/>
        <v>08</v>
      </c>
      <c r="Q383" s="4" t="str">
        <f t="shared" si="39"/>
        <v>August</v>
      </c>
      <c r="R383" s="30" t="str">
        <f t="shared" si="40"/>
        <v>20</v>
      </c>
      <c r="W383" t="str">
        <f t="shared" si="41"/>
        <v>ok</v>
      </c>
    </row>
    <row r="384" spans="1:23" x14ac:dyDescent="0.3">
      <c r="A384" t="s">
        <v>426</v>
      </c>
      <c r="B384" t="s">
        <v>47</v>
      </c>
      <c r="C384" t="s">
        <v>12</v>
      </c>
      <c r="D384" t="s">
        <v>48</v>
      </c>
      <c r="E384" t="s">
        <v>14</v>
      </c>
      <c r="F384" t="s">
        <v>31</v>
      </c>
      <c r="G384" s="5">
        <v>9957.56</v>
      </c>
      <c r="H384" s="5">
        <f t="shared" si="35"/>
        <v>179.23607999999999</v>
      </c>
      <c r="I384" s="6">
        <v>1</v>
      </c>
      <c r="J384" s="6">
        <v>9957.56</v>
      </c>
      <c r="K384" s="5">
        <f t="shared" si="36"/>
        <v>179.23607999999999</v>
      </c>
      <c r="L384" s="7">
        <v>1.6</v>
      </c>
      <c r="M384" s="7">
        <v>1201</v>
      </c>
      <c r="N384" s="3">
        <v>45541</v>
      </c>
      <c r="O384" s="4" t="str">
        <f t="shared" si="37"/>
        <v>2024-09</v>
      </c>
      <c r="P384" s="4" t="str">
        <f t="shared" si="38"/>
        <v>09</v>
      </c>
      <c r="Q384" s="4" t="str">
        <f t="shared" si="39"/>
        <v>September</v>
      </c>
      <c r="R384" s="30" t="str">
        <f t="shared" si="40"/>
        <v>06</v>
      </c>
      <c r="W384" t="str">
        <f t="shared" si="41"/>
        <v>ok</v>
      </c>
    </row>
    <row r="385" spans="1:23" x14ac:dyDescent="0.3">
      <c r="A385" t="s">
        <v>427</v>
      </c>
      <c r="B385" t="s">
        <v>36</v>
      </c>
      <c r="C385" t="s">
        <v>18</v>
      </c>
      <c r="D385" t="s">
        <v>37</v>
      </c>
      <c r="E385" t="s">
        <v>14</v>
      </c>
      <c r="F385" t="s">
        <v>15</v>
      </c>
      <c r="G385" s="5">
        <v>3286.82</v>
      </c>
      <c r="H385" s="5">
        <f t="shared" si="35"/>
        <v>59.162759999999999</v>
      </c>
      <c r="I385" s="6">
        <v>1</v>
      </c>
      <c r="J385" s="6">
        <v>3286.82</v>
      </c>
      <c r="K385" s="5">
        <f t="shared" si="36"/>
        <v>59.162759999999999</v>
      </c>
      <c r="L385" s="7">
        <v>4.7699999999999996</v>
      </c>
      <c r="M385" s="7">
        <v>4088</v>
      </c>
      <c r="N385" s="3">
        <v>45428</v>
      </c>
      <c r="O385" s="4" t="str">
        <f t="shared" si="37"/>
        <v>2024-05</v>
      </c>
      <c r="P385" s="4" t="str">
        <f t="shared" si="38"/>
        <v>05</v>
      </c>
      <c r="Q385" s="4" t="str">
        <f t="shared" si="39"/>
        <v>May</v>
      </c>
      <c r="R385" s="30" t="str">
        <f t="shared" si="40"/>
        <v>16</v>
      </c>
      <c r="W385" t="str">
        <f t="shared" si="41"/>
        <v>ok</v>
      </c>
    </row>
    <row r="386" spans="1:23" x14ac:dyDescent="0.3">
      <c r="A386" t="s">
        <v>428</v>
      </c>
      <c r="B386" t="s">
        <v>41</v>
      </c>
      <c r="C386" t="s">
        <v>42</v>
      </c>
      <c r="D386" t="s">
        <v>43</v>
      </c>
      <c r="E386" t="s">
        <v>45</v>
      </c>
      <c r="F386" t="s">
        <v>26</v>
      </c>
      <c r="G386" s="5">
        <v>15743.97</v>
      </c>
      <c r="H386" s="5">
        <f t="shared" si="35"/>
        <v>283.39146</v>
      </c>
      <c r="I386" s="6">
        <v>2</v>
      </c>
      <c r="J386" s="6">
        <v>31487.94</v>
      </c>
      <c r="K386" s="5">
        <f t="shared" si="36"/>
        <v>566.78291999999999</v>
      </c>
      <c r="L386" s="7">
        <v>3.11</v>
      </c>
      <c r="M386" s="7">
        <v>3719</v>
      </c>
      <c r="N386" s="3">
        <v>45442</v>
      </c>
      <c r="O386" s="4" t="str">
        <f t="shared" si="37"/>
        <v>2024-05</v>
      </c>
      <c r="P386" s="4" t="str">
        <f t="shared" si="38"/>
        <v>05</v>
      </c>
      <c r="Q386" s="4" t="str">
        <f t="shared" si="39"/>
        <v>May</v>
      </c>
      <c r="R386" s="30" t="str">
        <f t="shared" si="40"/>
        <v>30</v>
      </c>
      <c r="W386" t="str">
        <f t="shared" si="41"/>
        <v>ok</v>
      </c>
    </row>
    <row r="387" spans="1:23" x14ac:dyDescent="0.3">
      <c r="A387" t="s">
        <v>429</v>
      </c>
      <c r="B387" t="s">
        <v>63</v>
      </c>
      <c r="C387" t="s">
        <v>18</v>
      </c>
      <c r="D387" t="s">
        <v>64</v>
      </c>
      <c r="E387" t="s">
        <v>14</v>
      </c>
      <c r="F387" t="s">
        <v>15</v>
      </c>
      <c r="G387" s="5">
        <v>2897.69</v>
      </c>
      <c r="H387" s="5">
        <f t="shared" ref="H387:H450" si="42">G387*0.018</f>
        <v>52.15842</v>
      </c>
      <c r="I387" s="6">
        <v>5</v>
      </c>
      <c r="J387" s="6">
        <v>14488.45</v>
      </c>
      <c r="K387" s="5">
        <f t="shared" ref="K387:K450" si="43">H387*I387</f>
        <v>260.7921</v>
      </c>
      <c r="L387" s="7">
        <v>3.89</v>
      </c>
      <c r="M387" s="7">
        <v>3265</v>
      </c>
      <c r="N387" s="3">
        <v>45587</v>
      </c>
      <c r="O387" s="4" t="str">
        <f t="shared" ref="O387:O450" si="44">TEXT(N387,"yyyy-mm")</f>
        <v>2024-10</v>
      </c>
      <c r="P387" s="4" t="str">
        <f t="shared" ref="P387:P450" si="45">TEXT(N387,"mm")</f>
        <v>10</v>
      </c>
      <c r="Q387" s="4" t="str">
        <f t="shared" ref="Q387:Q450" si="46">TEXT(DATE(2024,P387,1),"mmmm")</f>
        <v>October</v>
      </c>
      <c r="R387" s="30" t="str">
        <f t="shared" ref="R387:R450" si="47">TEXT(N387,"dd")</f>
        <v>22</v>
      </c>
      <c r="W387" t="str">
        <f t="shared" ref="W387:W450" si="48">IF(G387*I387=J387,"ok","False")</f>
        <v>ok</v>
      </c>
    </row>
    <row r="388" spans="1:23" x14ac:dyDescent="0.3">
      <c r="A388" t="s">
        <v>430</v>
      </c>
      <c r="B388" t="s">
        <v>36</v>
      </c>
      <c r="C388" t="s">
        <v>18</v>
      </c>
      <c r="D388" t="s">
        <v>37</v>
      </c>
      <c r="E388" t="s">
        <v>14</v>
      </c>
      <c r="F388" t="s">
        <v>26</v>
      </c>
      <c r="G388" s="5">
        <v>3343.36</v>
      </c>
      <c r="H388" s="5">
        <f t="shared" si="42"/>
        <v>60.180479999999996</v>
      </c>
      <c r="I388" s="6">
        <v>4</v>
      </c>
      <c r="J388" s="6">
        <v>13373.44</v>
      </c>
      <c r="K388" s="5">
        <f t="shared" si="43"/>
        <v>240.72191999999998</v>
      </c>
      <c r="L388" s="7">
        <v>2.87</v>
      </c>
      <c r="M388" s="7">
        <v>3743</v>
      </c>
      <c r="N388" s="3">
        <v>45378</v>
      </c>
      <c r="O388" s="4" t="str">
        <f t="shared" si="44"/>
        <v>2024-03</v>
      </c>
      <c r="P388" s="4" t="str">
        <f t="shared" si="45"/>
        <v>03</v>
      </c>
      <c r="Q388" s="4" t="str">
        <f t="shared" si="46"/>
        <v>March</v>
      </c>
      <c r="R388" s="30" t="str">
        <f t="shared" si="47"/>
        <v>27</v>
      </c>
      <c r="W388" t="str">
        <f t="shared" si="48"/>
        <v>ok</v>
      </c>
    </row>
    <row r="389" spans="1:23" x14ac:dyDescent="0.3">
      <c r="A389" t="s">
        <v>431</v>
      </c>
      <c r="B389" t="s">
        <v>23</v>
      </c>
      <c r="C389" t="s">
        <v>24</v>
      </c>
      <c r="D389" t="s">
        <v>25</v>
      </c>
      <c r="E389" t="s">
        <v>20</v>
      </c>
      <c r="F389" t="s">
        <v>21</v>
      </c>
      <c r="G389" s="5">
        <v>10992.72</v>
      </c>
      <c r="H389" s="5">
        <f t="shared" si="42"/>
        <v>197.86895999999999</v>
      </c>
      <c r="I389" s="6">
        <v>1</v>
      </c>
      <c r="J389" s="6">
        <v>10992.72</v>
      </c>
      <c r="K389" s="5">
        <f t="shared" si="43"/>
        <v>197.86895999999999</v>
      </c>
      <c r="L389" s="7">
        <v>3.41</v>
      </c>
      <c r="M389" s="7">
        <v>735</v>
      </c>
      <c r="N389" s="3">
        <v>45429</v>
      </c>
      <c r="O389" s="4" t="str">
        <f t="shared" si="44"/>
        <v>2024-05</v>
      </c>
      <c r="P389" s="4" t="str">
        <f t="shared" si="45"/>
        <v>05</v>
      </c>
      <c r="Q389" s="4" t="str">
        <f t="shared" si="46"/>
        <v>May</v>
      </c>
      <c r="R389" s="30" t="str">
        <f t="shared" si="47"/>
        <v>17</v>
      </c>
      <c r="W389" t="str">
        <f t="shared" si="48"/>
        <v>ok</v>
      </c>
    </row>
    <row r="390" spans="1:23" x14ac:dyDescent="0.3">
      <c r="A390" t="s">
        <v>432</v>
      </c>
      <c r="B390" t="s">
        <v>47</v>
      </c>
      <c r="C390" t="s">
        <v>12</v>
      </c>
      <c r="D390" t="s">
        <v>48</v>
      </c>
      <c r="E390" t="s">
        <v>14</v>
      </c>
      <c r="F390" t="s">
        <v>38</v>
      </c>
      <c r="G390" s="5">
        <v>15133.89</v>
      </c>
      <c r="H390" s="5">
        <f t="shared" si="42"/>
        <v>272.41001999999997</v>
      </c>
      <c r="I390" s="6">
        <v>2</v>
      </c>
      <c r="J390" s="6">
        <v>30267.78</v>
      </c>
      <c r="K390" s="5">
        <f t="shared" si="43"/>
        <v>544.82003999999995</v>
      </c>
      <c r="L390" s="7">
        <v>1.62</v>
      </c>
      <c r="M390" s="7">
        <v>2818</v>
      </c>
      <c r="N390" s="3">
        <v>45525</v>
      </c>
      <c r="O390" s="4" t="str">
        <f t="shared" si="44"/>
        <v>2024-08</v>
      </c>
      <c r="P390" s="4" t="str">
        <f t="shared" si="45"/>
        <v>08</v>
      </c>
      <c r="Q390" s="4" t="str">
        <f t="shared" si="46"/>
        <v>August</v>
      </c>
      <c r="R390" s="30" t="str">
        <f t="shared" si="47"/>
        <v>21</v>
      </c>
      <c r="W390" t="str">
        <f t="shared" si="48"/>
        <v>ok</v>
      </c>
    </row>
    <row r="391" spans="1:23" x14ac:dyDescent="0.3">
      <c r="A391" t="s">
        <v>433</v>
      </c>
      <c r="B391" t="s">
        <v>36</v>
      </c>
      <c r="C391" t="s">
        <v>18</v>
      </c>
      <c r="D391" t="s">
        <v>37</v>
      </c>
      <c r="E391" t="s">
        <v>20</v>
      </c>
      <c r="F391" t="s">
        <v>21</v>
      </c>
      <c r="G391" s="5">
        <v>8409.42</v>
      </c>
      <c r="H391" s="5">
        <f t="shared" si="42"/>
        <v>151.36955999999998</v>
      </c>
      <c r="I391" s="6">
        <v>1</v>
      </c>
      <c r="J391" s="6">
        <v>8409.42</v>
      </c>
      <c r="K391" s="5">
        <f t="shared" si="43"/>
        <v>151.36955999999998</v>
      </c>
      <c r="L391" s="7">
        <v>4.59</v>
      </c>
      <c r="M391" s="7">
        <v>973</v>
      </c>
      <c r="N391" s="3">
        <v>45466</v>
      </c>
      <c r="O391" s="4" t="str">
        <f t="shared" si="44"/>
        <v>2024-06</v>
      </c>
      <c r="P391" s="4" t="str">
        <f t="shared" si="45"/>
        <v>06</v>
      </c>
      <c r="Q391" s="4" t="str">
        <f t="shared" si="46"/>
        <v>June</v>
      </c>
      <c r="R391" s="30" t="str">
        <f t="shared" si="47"/>
        <v>23</v>
      </c>
      <c r="W391" t="str">
        <f t="shared" si="48"/>
        <v>ok</v>
      </c>
    </row>
    <row r="392" spans="1:23" x14ac:dyDescent="0.3">
      <c r="A392" t="s">
        <v>434</v>
      </c>
      <c r="B392" t="s">
        <v>41</v>
      </c>
      <c r="C392" t="s">
        <v>42</v>
      </c>
      <c r="D392" t="s">
        <v>43</v>
      </c>
      <c r="E392" t="s">
        <v>14</v>
      </c>
      <c r="F392" t="s">
        <v>26</v>
      </c>
      <c r="G392" s="5">
        <v>15515.07</v>
      </c>
      <c r="H392" s="5">
        <f t="shared" si="42"/>
        <v>279.27125999999998</v>
      </c>
      <c r="I392" s="6">
        <v>3</v>
      </c>
      <c r="J392" s="6">
        <v>46545.21</v>
      </c>
      <c r="K392" s="5">
        <f t="shared" si="43"/>
        <v>837.81377999999995</v>
      </c>
      <c r="L392" s="7">
        <v>2.69</v>
      </c>
      <c r="M392" s="7">
        <v>1168</v>
      </c>
      <c r="N392" s="3">
        <v>45464</v>
      </c>
      <c r="O392" s="4" t="str">
        <f t="shared" si="44"/>
        <v>2024-06</v>
      </c>
      <c r="P392" s="4" t="str">
        <f t="shared" si="45"/>
        <v>06</v>
      </c>
      <c r="Q392" s="4" t="str">
        <f t="shared" si="46"/>
        <v>June</v>
      </c>
      <c r="R392" s="30" t="str">
        <f t="shared" si="47"/>
        <v>21</v>
      </c>
      <c r="W392" t="str">
        <f t="shared" si="48"/>
        <v>ok</v>
      </c>
    </row>
    <row r="393" spans="1:23" x14ac:dyDescent="0.3">
      <c r="A393" t="s">
        <v>435</v>
      </c>
      <c r="B393" t="s">
        <v>63</v>
      </c>
      <c r="C393" t="s">
        <v>18</v>
      </c>
      <c r="D393" t="s">
        <v>64</v>
      </c>
      <c r="E393" t="s">
        <v>20</v>
      </c>
      <c r="F393" t="s">
        <v>38</v>
      </c>
      <c r="G393" s="5">
        <v>13957.88</v>
      </c>
      <c r="H393" s="5">
        <f t="shared" si="42"/>
        <v>251.24183999999997</v>
      </c>
      <c r="I393" s="6">
        <v>2</v>
      </c>
      <c r="J393" s="6">
        <v>27915.759999999998</v>
      </c>
      <c r="K393" s="5">
        <f t="shared" si="43"/>
        <v>502.48367999999994</v>
      </c>
      <c r="L393" s="7">
        <v>4.7699999999999996</v>
      </c>
      <c r="M393" s="7">
        <v>4921</v>
      </c>
      <c r="N393" s="3">
        <v>45369</v>
      </c>
      <c r="O393" s="4" t="str">
        <f t="shared" si="44"/>
        <v>2024-03</v>
      </c>
      <c r="P393" s="4" t="str">
        <f t="shared" si="45"/>
        <v>03</v>
      </c>
      <c r="Q393" s="4" t="str">
        <f t="shared" si="46"/>
        <v>March</v>
      </c>
      <c r="R393" s="30" t="str">
        <f t="shared" si="47"/>
        <v>18</v>
      </c>
      <c r="W393" t="str">
        <f t="shared" si="48"/>
        <v>ok</v>
      </c>
    </row>
    <row r="394" spans="1:23" x14ac:dyDescent="0.3">
      <c r="A394" t="s">
        <v>436</v>
      </c>
      <c r="B394" t="s">
        <v>28</v>
      </c>
      <c r="C394" t="s">
        <v>29</v>
      </c>
      <c r="D394" t="s">
        <v>30</v>
      </c>
      <c r="E394" t="s">
        <v>20</v>
      </c>
      <c r="F394" t="s">
        <v>60</v>
      </c>
      <c r="G394" s="5">
        <v>7052.52</v>
      </c>
      <c r="H394" s="5">
        <f t="shared" si="42"/>
        <v>126.94535999999999</v>
      </c>
      <c r="I394" s="6">
        <v>1</v>
      </c>
      <c r="J394" s="6">
        <v>7052.52</v>
      </c>
      <c r="K394" s="5">
        <f t="shared" si="43"/>
        <v>126.94535999999999</v>
      </c>
      <c r="L394" s="7">
        <v>1.81</v>
      </c>
      <c r="M394" s="7">
        <v>356</v>
      </c>
      <c r="N394" s="3">
        <v>45320</v>
      </c>
      <c r="O394" s="4" t="str">
        <f t="shared" si="44"/>
        <v>2024-01</v>
      </c>
      <c r="P394" s="4" t="str">
        <f t="shared" si="45"/>
        <v>01</v>
      </c>
      <c r="Q394" s="4" t="str">
        <f t="shared" si="46"/>
        <v>January</v>
      </c>
      <c r="R394" s="30" t="str">
        <f t="shared" si="47"/>
        <v>29</v>
      </c>
      <c r="W394" t="str">
        <f t="shared" si="48"/>
        <v>ok</v>
      </c>
    </row>
    <row r="395" spans="1:23" x14ac:dyDescent="0.3">
      <c r="A395" t="s">
        <v>437</v>
      </c>
      <c r="B395" t="s">
        <v>47</v>
      </c>
      <c r="C395" t="s">
        <v>12</v>
      </c>
      <c r="D395" t="s">
        <v>48</v>
      </c>
      <c r="E395" t="s">
        <v>20</v>
      </c>
      <c r="F395" t="s">
        <v>15</v>
      </c>
      <c r="G395" s="5">
        <v>12575.83</v>
      </c>
      <c r="H395" s="5">
        <f t="shared" si="42"/>
        <v>226.36493999999999</v>
      </c>
      <c r="I395" s="6">
        <v>1</v>
      </c>
      <c r="J395" s="6">
        <v>12575.83</v>
      </c>
      <c r="K395" s="5">
        <f t="shared" si="43"/>
        <v>226.36493999999999</v>
      </c>
      <c r="L395" s="7">
        <v>2.72</v>
      </c>
      <c r="M395" s="7">
        <v>1145</v>
      </c>
      <c r="N395" s="3">
        <v>45296</v>
      </c>
      <c r="O395" s="4" t="str">
        <f t="shared" si="44"/>
        <v>2024-01</v>
      </c>
      <c r="P395" s="4" t="str">
        <f t="shared" si="45"/>
        <v>01</v>
      </c>
      <c r="Q395" s="4" t="str">
        <f t="shared" si="46"/>
        <v>January</v>
      </c>
      <c r="R395" s="30" t="str">
        <f t="shared" si="47"/>
        <v>05</v>
      </c>
      <c r="W395" t="str">
        <f t="shared" si="48"/>
        <v>ok</v>
      </c>
    </row>
    <row r="396" spans="1:23" x14ac:dyDescent="0.3">
      <c r="A396" t="s">
        <v>438</v>
      </c>
      <c r="B396" t="s">
        <v>36</v>
      </c>
      <c r="C396" t="s">
        <v>18</v>
      </c>
      <c r="D396" t="s">
        <v>37</v>
      </c>
      <c r="E396" t="s">
        <v>14</v>
      </c>
      <c r="F396" t="s">
        <v>31</v>
      </c>
      <c r="G396" s="5">
        <v>5953.35</v>
      </c>
      <c r="H396" s="5">
        <f t="shared" si="42"/>
        <v>107.16029999999999</v>
      </c>
      <c r="I396" s="6">
        <v>4</v>
      </c>
      <c r="J396" s="6">
        <v>23813.4</v>
      </c>
      <c r="K396" s="5">
        <f t="shared" si="43"/>
        <v>428.64119999999997</v>
      </c>
      <c r="L396" s="7">
        <v>2.44</v>
      </c>
      <c r="M396" s="7">
        <v>2682</v>
      </c>
      <c r="N396" s="3">
        <v>45614</v>
      </c>
      <c r="O396" s="4" t="str">
        <f t="shared" si="44"/>
        <v>2024-11</v>
      </c>
      <c r="P396" s="4" t="str">
        <f t="shared" si="45"/>
        <v>11</v>
      </c>
      <c r="Q396" s="4" t="str">
        <f t="shared" si="46"/>
        <v>November</v>
      </c>
      <c r="R396" s="30" t="str">
        <f t="shared" si="47"/>
        <v>18</v>
      </c>
      <c r="W396" t="str">
        <f t="shared" si="48"/>
        <v>ok</v>
      </c>
    </row>
    <row r="397" spans="1:23" x14ac:dyDescent="0.3">
      <c r="A397" t="s">
        <v>439</v>
      </c>
      <c r="B397" t="s">
        <v>63</v>
      </c>
      <c r="C397" t="s">
        <v>18</v>
      </c>
      <c r="D397" t="s">
        <v>64</v>
      </c>
      <c r="E397" t="s">
        <v>14</v>
      </c>
      <c r="F397" t="s">
        <v>38</v>
      </c>
      <c r="G397" s="5">
        <v>19232.259999999998</v>
      </c>
      <c r="H397" s="5">
        <f t="shared" si="42"/>
        <v>346.18067999999994</v>
      </c>
      <c r="I397" s="6">
        <v>2</v>
      </c>
      <c r="J397" s="6">
        <v>38464.519999999997</v>
      </c>
      <c r="K397" s="5">
        <f t="shared" si="43"/>
        <v>692.36135999999988</v>
      </c>
      <c r="L397" s="7">
        <v>2.97</v>
      </c>
      <c r="M397" s="7">
        <v>2571</v>
      </c>
      <c r="N397" s="3">
        <v>45358</v>
      </c>
      <c r="O397" s="4" t="str">
        <f t="shared" si="44"/>
        <v>2024-03</v>
      </c>
      <c r="P397" s="4" t="str">
        <f t="shared" si="45"/>
        <v>03</v>
      </c>
      <c r="Q397" s="4" t="str">
        <f t="shared" si="46"/>
        <v>March</v>
      </c>
      <c r="R397" s="30" t="str">
        <f t="shared" si="47"/>
        <v>07</v>
      </c>
      <c r="W397" t="str">
        <f t="shared" si="48"/>
        <v>ok</v>
      </c>
    </row>
    <row r="398" spans="1:23" x14ac:dyDescent="0.3">
      <c r="A398" t="s">
        <v>440</v>
      </c>
      <c r="B398" t="s">
        <v>23</v>
      </c>
      <c r="C398" t="s">
        <v>24</v>
      </c>
      <c r="D398" t="s">
        <v>25</v>
      </c>
      <c r="E398" t="s">
        <v>20</v>
      </c>
      <c r="F398" t="s">
        <v>26</v>
      </c>
      <c r="G398" s="5">
        <v>3475.06</v>
      </c>
      <c r="H398" s="5">
        <f t="shared" si="42"/>
        <v>62.551079999999992</v>
      </c>
      <c r="I398" s="6">
        <v>4</v>
      </c>
      <c r="J398" s="6">
        <v>13900.24</v>
      </c>
      <c r="K398" s="5">
        <f t="shared" si="43"/>
        <v>250.20431999999997</v>
      </c>
      <c r="L398" s="7">
        <v>2.25</v>
      </c>
      <c r="M398" s="7">
        <v>4089</v>
      </c>
      <c r="N398" s="3">
        <v>45315</v>
      </c>
      <c r="O398" s="4" t="str">
        <f t="shared" si="44"/>
        <v>2024-01</v>
      </c>
      <c r="P398" s="4" t="str">
        <f t="shared" si="45"/>
        <v>01</v>
      </c>
      <c r="Q398" s="4" t="str">
        <f t="shared" si="46"/>
        <v>January</v>
      </c>
      <c r="R398" s="30" t="str">
        <f t="shared" si="47"/>
        <v>24</v>
      </c>
      <c r="W398" t="str">
        <f t="shared" si="48"/>
        <v>ok</v>
      </c>
    </row>
    <row r="399" spans="1:23" x14ac:dyDescent="0.3">
      <c r="A399" t="s">
        <v>441</v>
      </c>
      <c r="B399" t="s">
        <v>63</v>
      </c>
      <c r="C399" t="s">
        <v>18</v>
      </c>
      <c r="D399" t="s">
        <v>64</v>
      </c>
      <c r="E399" t="s">
        <v>14</v>
      </c>
      <c r="F399" t="s">
        <v>60</v>
      </c>
      <c r="G399" s="5">
        <v>5681.05</v>
      </c>
      <c r="H399" s="5">
        <f t="shared" si="42"/>
        <v>102.2589</v>
      </c>
      <c r="I399" s="6">
        <v>4</v>
      </c>
      <c r="J399" s="6">
        <v>22724.2</v>
      </c>
      <c r="K399" s="5">
        <f t="shared" si="43"/>
        <v>409.03559999999999</v>
      </c>
      <c r="L399" s="7">
        <v>1.23</v>
      </c>
      <c r="M399" s="7">
        <v>2805</v>
      </c>
      <c r="N399" s="3">
        <v>45297</v>
      </c>
      <c r="O399" s="4" t="str">
        <f t="shared" si="44"/>
        <v>2024-01</v>
      </c>
      <c r="P399" s="4" t="str">
        <f t="shared" si="45"/>
        <v>01</v>
      </c>
      <c r="Q399" s="4" t="str">
        <f t="shared" si="46"/>
        <v>January</v>
      </c>
      <c r="R399" s="30" t="str">
        <f t="shared" si="47"/>
        <v>06</v>
      </c>
      <c r="W399" t="str">
        <f t="shared" si="48"/>
        <v>ok</v>
      </c>
    </row>
    <row r="400" spans="1:23" x14ac:dyDescent="0.3">
      <c r="A400" t="s">
        <v>442</v>
      </c>
      <c r="B400" t="s">
        <v>47</v>
      </c>
      <c r="C400" t="s">
        <v>12</v>
      </c>
      <c r="D400" t="s">
        <v>48</v>
      </c>
      <c r="E400" t="s">
        <v>45</v>
      </c>
      <c r="F400" t="s">
        <v>38</v>
      </c>
      <c r="G400" s="5">
        <v>2477.75</v>
      </c>
      <c r="H400" s="5">
        <f t="shared" si="42"/>
        <v>44.599499999999999</v>
      </c>
      <c r="I400" s="6">
        <v>1</v>
      </c>
      <c r="J400" s="6">
        <v>2477.75</v>
      </c>
      <c r="K400" s="5">
        <f t="shared" si="43"/>
        <v>44.599499999999999</v>
      </c>
      <c r="L400" s="7">
        <v>2.19</v>
      </c>
      <c r="M400" s="7">
        <v>2088</v>
      </c>
      <c r="N400" s="3">
        <v>45466</v>
      </c>
      <c r="O400" s="4" t="str">
        <f t="shared" si="44"/>
        <v>2024-06</v>
      </c>
      <c r="P400" s="4" t="str">
        <f t="shared" si="45"/>
        <v>06</v>
      </c>
      <c r="Q400" s="4" t="str">
        <f t="shared" si="46"/>
        <v>June</v>
      </c>
      <c r="R400" s="30" t="str">
        <f t="shared" si="47"/>
        <v>23</v>
      </c>
      <c r="W400" t="str">
        <f t="shared" si="48"/>
        <v>ok</v>
      </c>
    </row>
    <row r="401" spans="1:23" x14ac:dyDescent="0.3">
      <c r="A401" t="s">
        <v>443</v>
      </c>
      <c r="B401" t="s">
        <v>41</v>
      </c>
      <c r="C401" t="s">
        <v>42</v>
      </c>
      <c r="D401" t="s">
        <v>43</v>
      </c>
      <c r="E401" t="s">
        <v>45</v>
      </c>
      <c r="F401" t="s">
        <v>15</v>
      </c>
      <c r="G401" s="5">
        <v>12017.65</v>
      </c>
      <c r="H401" s="5">
        <f t="shared" si="42"/>
        <v>216.31769999999997</v>
      </c>
      <c r="I401" s="6">
        <v>4</v>
      </c>
      <c r="J401" s="6">
        <v>48070.6</v>
      </c>
      <c r="K401" s="5">
        <f t="shared" si="43"/>
        <v>865.27079999999989</v>
      </c>
      <c r="L401" s="7">
        <v>3.79</v>
      </c>
      <c r="M401" s="7">
        <v>4128</v>
      </c>
      <c r="N401" s="3">
        <v>45516</v>
      </c>
      <c r="O401" s="4" t="str">
        <f t="shared" si="44"/>
        <v>2024-08</v>
      </c>
      <c r="P401" s="4" t="str">
        <f t="shared" si="45"/>
        <v>08</v>
      </c>
      <c r="Q401" s="4" t="str">
        <f t="shared" si="46"/>
        <v>August</v>
      </c>
      <c r="R401" s="30" t="str">
        <f t="shared" si="47"/>
        <v>12</v>
      </c>
      <c r="W401" t="str">
        <f t="shared" si="48"/>
        <v>ok</v>
      </c>
    </row>
    <row r="402" spans="1:23" x14ac:dyDescent="0.3">
      <c r="A402" t="s">
        <v>444</v>
      </c>
      <c r="B402" t="s">
        <v>41</v>
      </c>
      <c r="C402" t="s">
        <v>42</v>
      </c>
      <c r="D402" t="s">
        <v>43</v>
      </c>
      <c r="E402" t="s">
        <v>20</v>
      </c>
      <c r="F402" t="s">
        <v>38</v>
      </c>
      <c r="G402" s="5">
        <v>16672.91</v>
      </c>
      <c r="H402" s="5">
        <f t="shared" si="42"/>
        <v>300.11237999999997</v>
      </c>
      <c r="I402" s="6">
        <v>2</v>
      </c>
      <c r="J402" s="6">
        <v>33345.82</v>
      </c>
      <c r="K402" s="5">
        <f t="shared" si="43"/>
        <v>600.22475999999995</v>
      </c>
      <c r="L402" s="7">
        <v>3.62</v>
      </c>
      <c r="M402" s="7">
        <v>4000</v>
      </c>
      <c r="N402" s="3">
        <v>45558</v>
      </c>
      <c r="O402" s="4" t="str">
        <f t="shared" si="44"/>
        <v>2024-09</v>
      </c>
      <c r="P402" s="4" t="str">
        <f t="shared" si="45"/>
        <v>09</v>
      </c>
      <c r="Q402" s="4" t="str">
        <f t="shared" si="46"/>
        <v>September</v>
      </c>
      <c r="R402" s="30" t="str">
        <f t="shared" si="47"/>
        <v>23</v>
      </c>
      <c r="W402" t="str">
        <f t="shared" si="48"/>
        <v>ok</v>
      </c>
    </row>
    <row r="403" spans="1:23" x14ac:dyDescent="0.3">
      <c r="A403" t="s">
        <v>445</v>
      </c>
      <c r="B403" t="s">
        <v>28</v>
      </c>
      <c r="C403" t="s">
        <v>29</v>
      </c>
      <c r="D403" t="s">
        <v>30</v>
      </c>
      <c r="E403" t="s">
        <v>45</v>
      </c>
      <c r="F403" t="s">
        <v>60</v>
      </c>
      <c r="G403" s="5">
        <v>3050.01</v>
      </c>
      <c r="H403" s="5">
        <f t="shared" si="42"/>
        <v>54.900179999999999</v>
      </c>
      <c r="I403" s="6">
        <v>5</v>
      </c>
      <c r="J403" s="6">
        <v>15250.05</v>
      </c>
      <c r="K403" s="5">
        <f t="shared" si="43"/>
        <v>274.5009</v>
      </c>
      <c r="L403" s="7">
        <v>1.01</v>
      </c>
      <c r="M403" s="7">
        <v>2373</v>
      </c>
      <c r="N403" s="3">
        <v>45412</v>
      </c>
      <c r="O403" s="4" t="str">
        <f t="shared" si="44"/>
        <v>2024-04</v>
      </c>
      <c r="P403" s="4" t="str">
        <f t="shared" si="45"/>
        <v>04</v>
      </c>
      <c r="Q403" s="4" t="str">
        <f t="shared" si="46"/>
        <v>April</v>
      </c>
      <c r="R403" s="30" t="str">
        <f t="shared" si="47"/>
        <v>30</v>
      </c>
      <c r="W403" t="str">
        <f t="shared" si="48"/>
        <v>ok</v>
      </c>
    </row>
    <row r="404" spans="1:23" x14ac:dyDescent="0.3">
      <c r="A404" t="s">
        <v>446</v>
      </c>
      <c r="B404" t="s">
        <v>51</v>
      </c>
      <c r="C404" t="s">
        <v>29</v>
      </c>
      <c r="D404" t="s">
        <v>52</v>
      </c>
      <c r="E404" t="s">
        <v>14</v>
      </c>
      <c r="F404" t="s">
        <v>26</v>
      </c>
      <c r="G404" s="5">
        <v>13433.76</v>
      </c>
      <c r="H404" s="5">
        <f t="shared" si="42"/>
        <v>241.80767999999998</v>
      </c>
      <c r="I404" s="6">
        <v>5</v>
      </c>
      <c r="J404" s="6">
        <v>67168.800000000003</v>
      </c>
      <c r="K404" s="5">
        <f t="shared" si="43"/>
        <v>1209.0383999999999</v>
      </c>
      <c r="L404" s="7">
        <v>2.84</v>
      </c>
      <c r="M404" s="7">
        <v>2429</v>
      </c>
      <c r="N404" s="3">
        <v>45539</v>
      </c>
      <c r="O404" s="4" t="str">
        <f t="shared" si="44"/>
        <v>2024-09</v>
      </c>
      <c r="P404" s="4" t="str">
        <f t="shared" si="45"/>
        <v>09</v>
      </c>
      <c r="Q404" s="4" t="str">
        <f t="shared" si="46"/>
        <v>September</v>
      </c>
      <c r="R404" s="30" t="str">
        <f t="shared" si="47"/>
        <v>04</v>
      </c>
      <c r="W404" t="str">
        <f t="shared" si="48"/>
        <v>ok</v>
      </c>
    </row>
    <row r="405" spans="1:23" x14ac:dyDescent="0.3">
      <c r="A405" t="s">
        <v>447</v>
      </c>
      <c r="B405" t="s">
        <v>36</v>
      </c>
      <c r="C405" t="s">
        <v>18</v>
      </c>
      <c r="D405" t="s">
        <v>37</v>
      </c>
      <c r="E405" t="s">
        <v>20</v>
      </c>
      <c r="F405" t="s">
        <v>26</v>
      </c>
      <c r="G405" s="5">
        <v>14557.88</v>
      </c>
      <c r="H405" s="5">
        <f t="shared" si="42"/>
        <v>262.04183999999998</v>
      </c>
      <c r="I405" s="6">
        <v>5</v>
      </c>
      <c r="J405" s="6">
        <v>72789.399999999994</v>
      </c>
      <c r="K405" s="5">
        <f t="shared" si="43"/>
        <v>1310.2091999999998</v>
      </c>
      <c r="L405" s="7">
        <v>3.04</v>
      </c>
      <c r="M405" s="7">
        <v>4955</v>
      </c>
      <c r="N405" s="3">
        <v>45541</v>
      </c>
      <c r="O405" s="4" t="str">
        <f t="shared" si="44"/>
        <v>2024-09</v>
      </c>
      <c r="P405" s="4" t="str">
        <f t="shared" si="45"/>
        <v>09</v>
      </c>
      <c r="Q405" s="4" t="str">
        <f t="shared" si="46"/>
        <v>September</v>
      </c>
      <c r="R405" s="30" t="str">
        <f t="shared" si="47"/>
        <v>06</v>
      </c>
      <c r="W405" t="str">
        <f t="shared" si="48"/>
        <v>ok</v>
      </c>
    </row>
    <row r="406" spans="1:23" x14ac:dyDescent="0.3">
      <c r="A406" t="s">
        <v>448</v>
      </c>
      <c r="B406" t="s">
        <v>63</v>
      </c>
      <c r="C406" t="s">
        <v>18</v>
      </c>
      <c r="D406" t="s">
        <v>64</v>
      </c>
      <c r="E406" t="s">
        <v>45</v>
      </c>
      <c r="F406" t="s">
        <v>31</v>
      </c>
      <c r="G406" s="5">
        <v>13181.51</v>
      </c>
      <c r="H406" s="5">
        <f t="shared" si="42"/>
        <v>237.26718</v>
      </c>
      <c r="I406" s="6">
        <v>4</v>
      </c>
      <c r="J406" s="6">
        <v>52726.04</v>
      </c>
      <c r="K406" s="5">
        <f t="shared" si="43"/>
        <v>949.06871999999998</v>
      </c>
      <c r="L406" s="7">
        <v>1.72</v>
      </c>
      <c r="M406" s="7">
        <v>3360</v>
      </c>
      <c r="N406" s="3">
        <v>45560</v>
      </c>
      <c r="O406" s="4" t="str">
        <f t="shared" si="44"/>
        <v>2024-09</v>
      </c>
      <c r="P406" s="4" t="str">
        <f t="shared" si="45"/>
        <v>09</v>
      </c>
      <c r="Q406" s="4" t="str">
        <f t="shared" si="46"/>
        <v>September</v>
      </c>
      <c r="R406" s="30" t="str">
        <f t="shared" si="47"/>
        <v>25</v>
      </c>
      <c r="W406" t="str">
        <f t="shared" si="48"/>
        <v>ok</v>
      </c>
    </row>
    <row r="407" spans="1:23" x14ac:dyDescent="0.3">
      <c r="A407" t="s">
        <v>449</v>
      </c>
      <c r="B407" t="s">
        <v>11</v>
      </c>
      <c r="C407" t="s">
        <v>12</v>
      </c>
      <c r="D407" t="s">
        <v>13</v>
      </c>
      <c r="E407" t="s">
        <v>45</v>
      </c>
      <c r="F407" t="s">
        <v>21</v>
      </c>
      <c r="G407" s="5">
        <v>510.03</v>
      </c>
      <c r="H407" s="5">
        <f t="shared" si="42"/>
        <v>9.1805399999999988</v>
      </c>
      <c r="I407" s="6">
        <v>3</v>
      </c>
      <c r="J407" s="6">
        <v>1530.09</v>
      </c>
      <c r="K407" s="5">
        <f t="shared" si="43"/>
        <v>27.541619999999995</v>
      </c>
      <c r="L407" s="7">
        <v>3.99</v>
      </c>
      <c r="M407" s="7">
        <v>541</v>
      </c>
      <c r="N407" s="3">
        <v>45581</v>
      </c>
      <c r="O407" s="4" t="str">
        <f t="shared" si="44"/>
        <v>2024-10</v>
      </c>
      <c r="P407" s="4" t="str">
        <f t="shared" si="45"/>
        <v>10</v>
      </c>
      <c r="Q407" s="4" t="str">
        <f t="shared" si="46"/>
        <v>October</v>
      </c>
      <c r="R407" s="30" t="str">
        <f t="shared" si="47"/>
        <v>16</v>
      </c>
      <c r="W407" t="str">
        <f t="shared" si="48"/>
        <v>ok</v>
      </c>
    </row>
    <row r="408" spans="1:23" x14ac:dyDescent="0.3">
      <c r="A408" t="s">
        <v>450</v>
      </c>
      <c r="B408" t="s">
        <v>11</v>
      </c>
      <c r="C408" t="s">
        <v>12</v>
      </c>
      <c r="D408" t="s">
        <v>13</v>
      </c>
      <c r="E408" t="s">
        <v>14</v>
      </c>
      <c r="F408" t="s">
        <v>31</v>
      </c>
      <c r="G408" s="5">
        <v>18474.849999999999</v>
      </c>
      <c r="H408" s="5">
        <f t="shared" si="42"/>
        <v>332.54729999999995</v>
      </c>
      <c r="I408" s="6">
        <v>2</v>
      </c>
      <c r="J408" s="6">
        <v>36949.699999999997</v>
      </c>
      <c r="K408" s="5">
        <f t="shared" si="43"/>
        <v>665.0945999999999</v>
      </c>
      <c r="L408" s="7">
        <v>4.3499999999999996</v>
      </c>
      <c r="M408" s="7">
        <v>3692</v>
      </c>
      <c r="N408" s="3">
        <v>45445</v>
      </c>
      <c r="O408" s="4" t="str">
        <f t="shared" si="44"/>
        <v>2024-06</v>
      </c>
      <c r="P408" s="4" t="str">
        <f t="shared" si="45"/>
        <v>06</v>
      </c>
      <c r="Q408" s="4" t="str">
        <f t="shared" si="46"/>
        <v>June</v>
      </c>
      <c r="R408" s="30" t="str">
        <f t="shared" si="47"/>
        <v>02</v>
      </c>
      <c r="W408" t="str">
        <f t="shared" si="48"/>
        <v>ok</v>
      </c>
    </row>
    <row r="409" spans="1:23" x14ac:dyDescent="0.3">
      <c r="A409" t="s">
        <v>451</v>
      </c>
      <c r="B409" t="s">
        <v>28</v>
      </c>
      <c r="C409" t="s">
        <v>29</v>
      </c>
      <c r="D409" t="s">
        <v>30</v>
      </c>
      <c r="E409" t="s">
        <v>20</v>
      </c>
      <c r="F409" t="s">
        <v>31</v>
      </c>
      <c r="G409" s="5">
        <v>17988.62</v>
      </c>
      <c r="H409" s="5">
        <f t="shared" si="42"/>
        <v>323.79515999999995</v>
      </c>
      <c r="I409" s="6">
        <v>4</v>
      </c>
      <c r="J409" s="6">
        <v>71954.48</v>
      </c>
      <c r="K409" s="5">
        <f t="shared" si="43"/>
        <v>1295.1806399999998</v>
      </c>
      <c r="L409" s="7">
        <v>1.62</v>
      </c>
      <c r="M409" s="7">
        <v>4010</v>
      </c>
      <c r="N409" s="3">
        <v>45384</v>
      </c>
      <c r="O409" s="4" t="str">
        <f t="shared" si="44"/>
        <v>2024-04</v>
      </c>
      <c r="P409" s="4" t="str">
        <f t="shared" si="45"/>
        <v>04</v>
      </c>
      <c r="Q409" s="4" t="str">
        <f t="shared" si="46"/>
        <v>April</v>
      </c>
      <c r="R409" s="30" t="str">
        <f t="shared" si="47"/>
        <v>02</v>
      </c>
      <c r="W409" t="str">
        <f t="shared" si="48"/>
        <v>ok</v>
      </c>
    </row>
    <row r="410" spans="1:23" x14ac:dyDescent="0.3">
      <c r="A410" t="s">
        <v>452</v>
      </c>
      <c r="B410" t="s">
        <v>47</v>
      </c>
      <c r="C410" t="s">
        <v>12</v>
      </c>
      <c r="D410" t="s">
        <v>48</v>
      </c>
      <c r="E410" t="s">
        <v>45</v>
      </c>
      <c r="F410" t="s">
        <v>15</v>
      </c>
      <c r="G410" s="5">
        <v>16680.82</v>
      </c>
      <c r="H410" s="5">
        <f t="shared" si="42"/>
        <v>300.25475999999998</v>
      </c>
      <c r="I410" s="6">
        <v>5</v>
      </c>
      <c r="J410" s="6">
        <v>83404.100000000006</v>
      </c>
      <c r="K410" s="5">
        <f t="shared" si="43"/>
        <v>1501.2737999999999</v>
      </c>
      <c r="L410" s="7">
        <v>1.33</v>
      </c>
      <c r="M410" s="7">
        <v>1472</v>
      </c>
      <c r="N410" s="3">
        <v>45643</v>
      </c>
      <c r="O410" s="4" t="str">
        <f t="shared" si="44"/>
        <v>2024-12</v>
      </c>
      <c r="P410" s="4" t="str">
        <f t="shared" si="45"/>
        <v>12</v>
      </c>
      <c r="Q410" s="4" t="str">
        <f t="shared" si="46"/>
        <v>December</v>
      </c>
      <c r="R410" s="30" t="str">
        <f t="shared" si="47"/>
        <v>17</v>
      </c>
      <c r="W410" t="str">
        <f t="shared" si="48"/>
        <v>ok</v>
      </c>
    </row>
    <row r="411" spans="1:23" x14ac:dyDescent="0.3">
      <c r="A411" t="s">
        <v>453</v>
      </c>
      <c r="B411" t="s">
        <v>47</v>
      </c>
      <c r="C411" t="s">
        <v>12</v>
      </c>
      <c r="D411" t="s">
        <v>48</v>
      </c>
      <c r="E411" t="s">
        <v>14</v>
      </c>
      <c r="F411" t="s">
        <v>38</v>
      </c>
      <c r="G411" s="5">
        <v>11203.49</v>
      </c>
      <c r="H411" s="5">
        <f t="shared" si="42"/>
        <v>201.66281999999998</v>
      </c>
      <c r="I411" s="6">
        <v>5</v>
      </c>
      <c r="J411" s="6">
        <v>56017.45</v>
      </c>
      <c r="K411" s="5">
        <f t="shared" si="43"/>
        <v>1008.3140999999999</v>
      </c>
      <c r="L411" s="7">
        <v>3.26</v>
      </c>
      <c r="M411" s="7">
        <v>1680</v>
      </c>
      <c r="N411" s="3">
        <v>45453</v>
      </c>
      <c r="O411" s="4" t="str">
        <f t="shared" si="44"/>
        <v>2024-06</v>
      </c>
      <c r="P411" s="4" t="str">
        <f t="shared" si="45"/>
        <v>06</v>
      </c>
      <c r="Q411" s="4" t="str">
        <f t="shared" si="46"/>
        <v>June</v>
      </c>
      <c r="R411" s="30" t="str">
        <f t="shared" si="47"/>
        <v>10</v>
      </c>
      <c r="W411" t="str">
        <f t="shared" si="48"/>
        <v>ok</v>
      </c>
    </row>
    <row r="412" spans="1:23" x14ac:dyDescent="0.3">
      <c r="A412" t="s">
        <v>454</v>
      </c>
      <c r="B412" t="s">
        <v>28</v>
      </c>
      <c r="C412" t="s">
        <v>29</v>
      </c>
      <c r="D412" t="s">
        <v>30</v>
      </c>
      <c r="E412" t="s">
        <v>14</v>
      </c>
      <c r="F412" t="s">
        <v>60</v>
      </c>
      <c r="G412" s="5">
        <v>19944.849999999999</v>
      </c>
      <c r="H412" s="5">
        <f t="shared" si="42"/>
        <v>359.00729999999993</v>
      </c>
      <c r="I412" s="6">
        <v>3</v>
      </c>
      <c r="J412" s="6">
        <v>59834.55</v>
      </c>
      <c r="K412" s="5">
        <f t="shared" si="43"/>
        <v>1077.0218999999997</v>
      </c>
      <c r="L412" s="7">
        <v>2.66</v>
      </c>
      <c r="M412" s="7">
        <v>4480</v>
      </c>
      <c r="N412" s="3">
        <v>45378</v>
      </c>
      <c r="O412" s="4" t="str">
        <f t="shared" si="44"/>
        <v>2024-03</v>
      </c>
      <c r="P412" s="4" t="str">
        <f t="shared" si="45"/>
        <v>03</v>
      </c>
      <c r="Q412" s="4" t="str">
        <f t="shared" si="46"/>
        <v>March</v>
      </c>
      <c r="R412" s="30" t="str">
        <f t="shared" si="47"/>
        <v>27</v>
      </c>
      <c r="W412" t="str">
        <f t="shared" si="48"/>
        <v>ok</v>
      </c>
    </row>
    <row r="413" spans="1:23" x14ac:dyDescent="0.3">
      <c r="A413" t="s">
        <v>455</v>
      </c>
      <c r="B413" t="s">
        <v>51</v>
      </c>
      <c r="C413" t="s">
        <v>29</v>
      </c>
      <c r="D413" t="s">
        <v>52</v>
      </c>
      <c r="E413" t="s">
        <v>45</v>
      </c>
      <c r="F413" t="s">
        <v>21</v>
      </c>
      <c r="G413" s="5">
        <v>14396.56</v>
      </c>
      <c r="H413" s="5">
        <f t="shared" si="42"/>
        <v>259.13807999999995</v>
      </c>
      <c r="I413" s="6">
        <v>2</v>
      </c>
      <c r="J413" s="6">
        <v>28793.119999999999</v>
      </c>
      <c r="K413" s="5">
        <f t="shared" si="43"/>
        <v>518.27615999999989</v>
      </c>
      <c r="L413" s="7">
        <v>1.88</v>
      </c>
      <c r="M413" s="7">
        <v>3854</v>
      </c>
      <c r="N413" s="3">
        <v>45349</v>
      </c>
      <c r="O413" s="4" t="str">
        <f t="shared" si="44"/>
        <v>2024-02</v>
      </c>
      <c r="P413" s="4" t="str">
        <f t="shared" si="45"/>
        <v>02</v>
      </c>
      <c r="Q413" s="4" t="str">
        <f t="shared" si="46"/>
        <v>February</v>
      </c>
      <c r="R413" s="30" t="str">
        <f t="shared" si="47"/>
        <v>27</v>
      </c>
      <c r="W413" t="str">
        <f t="shared" si="48"/>
        <v>ok</v>
      </c>
    </row>
    <row r="414" spans="1:23" x14ac:dyDescent="0.3">
      <c r="A414" t="s">
        <v>456</v>
      </c>
      <c r="B414" t="s">
        <v>17</v>
      </c>
      <c r="C414" t="s">
        <v>18</v>
      </c>
      <c r="D414" t="s">
        <v>19</v>
      </c>
      <c r="E414" t="s">
        <v>45</v>
      </c>
      <c r="F414" t="s">
        <v>21</v>
      </c>
      <c r="G414" s="5">
        <v>6688.64</v>
      </c>
      <c r="H414" s="5">
        <f t="shared" si="42"/>
        <v>120.39551999999999</v>
      </c>
      <c r="I414" s="6">
        <v>4</v>
      </c>
      <c r="J414" s="6">
        <v>26754.560000000001</v>
      </c>
      <c r="K414" s="5">
        <f t="shared" si="43"/>
        <v>481.58207999999996</v>
      </c>
      <c r="L414" s="7">
        <v>1.05</v>
      </c>
      <c r="M414" s="7">
        <v>4294</v>
      </c>
      <c r="N414" s="3">
        <v>45393</v>
      </c>
      <c r="O414" s="4" t="str">
        <f t="shared" si="44"/>
        <v>2024-04</v>
      </c>
      <c r="P414" s="4" t="str">
        <f t="shared" si="45"/>
        <v>04</v>
      </c>
      <c r="Q414" s="4" t="str">
        <f t="shared" si="46"/>
        <v>April</v>
      </c>
      <c r="R414" s="30" t="str">
        <f t="shared" si="47"/>
        <v>11</v>
      </c>
      <c r="W414" t="str">
        <f t="shared" si="48"/>
        <v>ok</v>
      </c>
    </row>
    <row r="415" spans="1:23" x14ac:dyDescent="0.3">
      <c r="A415" t="s">
        <v>457</v>
      </c>
      <c r="B415" t="s">
        <v>51</v>
      </c>
      <c r="C415" t="s">
        <v>29</v>
      </c>
      <c r="D415" t="s">
        <v>52</v>
      </c>
      <c r="E415" t="s">
        <v>20</v>
      </c>
      <c r="F415" t="s">
        <v>60</v>
      </c>
      <c r="G415" s="5">
        <v>4153.08</v>
      </c>
      <c r="H415" s="5">
        <f t="shared" si="42"/>
        <v>74.755439999999993</v>
      </c>
      <c r="I415" s="6">
        <v>4</v>
      </c>
      <c r="J415" s="6">
        <v>16612.32</v>
      </c>
      <c r="K415" s="5">
        <f t="shared" si="43"/>
        <v>299.02175999999997</v>
      </c>
      <c r="L415" s="7">
        <v>2.2999999999999998</v>
      </c>
      <c r="M415" s="7">
        <v>2838</v>
      </c>
      <c r="N415" s="3">
        <v>45610</v>
      </c>
      <c r="O415" s="4" t="str">
        <f t="shared" si="44"/>
        <v>2024-11</v>
      </c>
      <c r="P415" s="4" t="str">
        <f t="shared" si="45"/>
        <v>11</v>
      </c>
      <c r="Q415" s="4" t="str">
        <f t="shared" si="46"/>
        <v>November</v>
      </c>
      <c r="R415" s="30" t="str">
        <f t="shared" si="47"/>
        <v>14</v>
      </c>
      <c r="W415" t="str">
        <f t="shared" si="48"/>
        <v>ok</v>
      </c>
    </row>
    <row r="416" spans="1:23" x14ac:dyDescent="0.3">
      <c r="A416" t="s">
        <v>458</v>
      </c>
      <c r="B416" t="s">
        <v>33</v>
      </c>
      <c r="C416" t="s">
        <v>12</v>
      </c>
      <c r="D416" t="s">
        <v>34</v>
      </c>
      <c r="E416" t="s">
        <v>14</v>
      </c>
      <c r="F416" t="s">
        <v>21</v>
      </c>
      <c r="G416" s="5">
        <v>11087.98</v>
      </c>
      <c r="H416" s="5">
        <f t="shared" si="42"/>
        <v>199.58363999999997</v>
      </c>
      <c r="I416" s="6">
        <v>4</v>
      </c>
      <c r="J416" s="6">
        <v>44351.92</v>
      </c>
      <c r="K416" s="5">
        <f t="shared" si="43"/>
        <v>798.3345599999999</v>
      </c>
      <c r="L416" s="7">
        <v>2.94</v>
      </c>
      <c r="M416" s="7">
        <v>3648</v>
      </c>
      <c r="N416" s="3">
        <v>45545</v>
      </c>
      <c r="O416" s="4" t="str">
        <f t="shared" si="44"/>
        <v>2024-09</v>
      </c>
      <c r="P416" s="4" t="str">
        <f t="shared" si="45"/>
        <v>09</v>
      </c>
      <c r="Q416" s="4" t="str">
        <f t="shared" si="46"/>
        <v>September</v>
      </c>
      <c r="R416" s="30" t="str">
        <f t="shared" si="47"/>
        <v>10</v>
      </c>
      <c r="W416" t="str">
        <f t="shared" si="48"/>
        <v>ok</v>
      </c>
    </row>
    <row r="417" spans="1:23" x14ac:dyDescent="0.3">
      <c r="A417" t="s">
        <v>459</v>
      </c>
      <c r="B417" t="s">
        <v>47</v>
      </c>
      <c r="C417" t="s">
        <v>12</v>
      </c>
      <c r="D417" t="s">
        <v>48</v>
      </c>
      <c r="E417" t="s">
        <v>20</v>
      </c>
      <c r="F417" t="s">
        <v>21</v>
      </c>
      <c r="G417" s="5">
        <v>4908</v>
      </c>
      <c r="H417" s="5">
        <f t="shared" si="42"/>
        <v>88.343999999999994</v>
      </c>
      <c r="I417" s="6">
        <v>5</v>
      </c>
      <c r="J417" s="6">
        <v>24540</v>
      </c>
      <c r="K417" s="5">
        <f t="shared" si="43"/>
        <v>441.71999999999997</v>
      </c>
      <c r="L417" s="7">
        <v>2.5499999999999998</v>
      </c>
      <c r="M417" s="7">
        <v>832</v>
      </c>
      <c r="N417" s="3">
        <v>45540</v>
      </c>
      <c r="O417" s="4" t="str">
        <f t="shared" si="44"/>
        <v>2024-09</v>
      </c>
      <c r="P417" s="4" t="str">
        <f t="shared" si="45"/>
        <v>09</v>
      </c>
      <c r="Q417" s="4" t="str">
        <f t="shared" si="46"/>
        <v>September</v>
      </c>
      <c r="R417" s="30" t="str">
        <f t="shared" si="47"/>
        <v>05</v>
      </c>
      <c r="W417" t="str">
        <f t="shared" si="48"/>
        <v>ok</v>
      </c>
    </row>
    <row r="418" spans="1:23" x14ac:dyDescent="0.3">
      <c r="A418" t="s">
        <v>460</v>
      </c>
      <c r="B418" t="s">
        <v>28</v>
      </c>
      <c r="C418" t="s">
        <v>29</v>
      </c>
      <c r="D418" t="s">
        <v>30</v>
      </c>
      <c r="E418" t="s">
        <v>20</v>
      </c>
      <c r="F418" t="s">
        <v>15</v>
      </c>
      <c r="G418" s="5">
        <v>9322.42</v>
      </c>
      <c r="H418" s="5">
        <f t="shared" si="42"/>
        <v>167.80355999999998</v>
      </c>
      <c r="I418" s="6">
        <v>5</v>
      </c>
      <c r="J418" s="6">
        <v>46612.1</v>
      </c>
      <c r="K418" s="5">
        <f t="shared" si="43"/>
        <v>839.01779999999985</v>
      </c>
      <c r="L418" s="7">
        <v>1.28</v>
      </c>
      <c r="M418" s="7">
        <v>4580</v>
      </c>
      <c r="N418" s="3">
        <v>45467</v>
      </c>
      <c r="O418" s="4" t="str">
        <f t="shared" si="44"/>
        <v>2024-06</v>
      </c>
      <c r="P418" s="4" t="str">
        <f t="shared" si="45"/>
        <v>06</v>
      </c>
      <c r="Q418" s="4" t="str">
        <f t="shared" si="46"/>
        <v>June</v>
      </c>
      <c r="R418" s="30" t="str">
        <f t="shared" si="47"/>
        <v>24</v>
      </c>
      <c r="W418" t="str">
        <f t="shared" si="48"/>
        <v>ok</v>
      </c>
    </row>
    <row r="419" spans="1:23" x14ac:dyDescent="0.3">
      <c r="A419" t="s">
        <v>461</v>
      </c>
      <c r="B419" t="s">
        <v>63</v>
      </c>
      <c r="C419" t="s">
        <v>18</v>
      </c>
      <c r="D419" t="s">
        <v>64</v>
      </c>
      <c r="E419" t="s">
        <v>45</v>
      </c>
      <c r="F419" t="s">
        <v>38</v>
      </c>
      <c r="G419" s="5">
        <v>9170.02</v>
      </c>
      <c r="H419" s="5">
        <f t="shared" si="42"/>
        <v>165.06036</v>
      </c>
      <c r="I419" s="6">
        <v>4</v>
      </c>
      <c r="J419" s="6">
        <v>36680.080000000002</v>
      </c>
      <c r="K419" s="5">
        <f t="shared" si="43"/>
        <v>660.24144000000001</v>
      </c>
      <c r="L419" s="7">
        <v>3.08</v>
      </c>
      <c r="M419" s="7">
        <v>83</v>
      </c>
      <c r="N419" s="3">
        <v>45511</v>
      </c>
      <c r="O419" s="4" t="str">
        <f t="shared" si="44"/>
        <v>2024-08</v>
      </c>
      <c r="P419" s="4" t="str">
        <f t="shared" si="45"/>
        <v>08</v>
      </c>
      <c r="Q419" s="4" t="str">
        <f t="shared" si="46"/>
        <v>August</v>
      </c>
      <c r="R419" s="30" t="str">
        <f t="shared" si="47"/>
        <v>07</v>
      </c>
      <c r="W419" t="str">
        <f t="shared" si="48"/>
        <v>ok</v>
      </c>
    </row>
    <row r="420" spans="1:23" x14ac:dyDescent="0.3">
      <c r="A420" t="s">
        <v>462</v>
      </c>
      <c r="B420" t="s">
        <v>28</v>
      </c>
      <c r="C420" t="s">
        <v>29</v>
      </c>
      <c r="D420" t="s">
        <v>30</v>
      </c>
      <c r="E420" t="s">
        <v>14</v>
      </c>
      <c r="F420" t="s">
        <v>21</v>
      </c>
      <c r="G420" s="5">
        <v>13461.35</v>
      </c>
      <c r="H420" s="5">
        <f t="shared" si="42"/>
        <v>242.30429999999998</v>
      </c>
      <c r="I420" s="6">
        <v>4</v>
      </c>
      <c r="J420" s="6">
        <v>53845.4</v>
      </c>
      <c r="K420" s="5">
        <f t="shared" si="43"/>
        <v>969.21719999999993</v>
      </c>
      <c r="L420" s="7">
        <v>4.72</v>
      </c>
      <c r="M420" s="7">
        <v>1625</v>
      </c>
      <c r="N420" s="3">
        <v>45581</v>
      </c>
      <c r="O420" s="4" t="str">
        <f t="shared" si="44"/>
        <v>2024-10</v>
      </c>
      <c r="P420" s="4" t="str">
        <f t="shared" si="45"/>
        <v>10</v>
      </c>
      <c r="Q420" s="4" t="str">
        <f t="shared" si="46"/>
        <v>October</v>
      </c>
      <c r="R420" s="30" t="str">
        <f t="shared" si="47"/>
        <v>16</v>
      </c>
      <c r="W420" t="str">
        <f t="shared" si="48"/>
        <v>ok</v>
      </c>
    </row>
    <row r="421" spans="1:23" x14ac:dyDescent="0.3">
      <c r="A421" t="s">
        <v>463</v>
      </c>
      <c r="B421" t="s">
        <v>33</v>
      </c>
      <c r="C421" t="s">
        <v>12</v>
      </c>
      <c r="D421" t="s">
        <v>34</v>
      </c>
      <c r="E421" t="s">
        <v>20</v>
      </c>
      <c r="F421" t="s">
        <v>38</v>
      </c>
      <c r="G421" s="5">
        <v>18863.57</v>
      </c>
      <c r="H421" s="5">
        <f t="shared" si="42"/>
        <v>339.54425999999995</v>
      </c>
      <c r="I421" s="6">
        <v>3</v>
      </c>
      <c r="J421" s="6">
        <v>56590.71</v>
      </c>
      <c r="K421" s="5">
        <f t="shared" si="43"/>
        <v>1018.6327799999999</v>
      </c>
      <c r="L421" s="7">
        <v>2.11</v>
      </c>
      <c r="M421" s="7">
        <v>2341</v>
      </c>
      <c r="N421" s="3">
        <v>45400</v>
      </c>
      <c r="O421" s="4" t="str">
        <f t="shared" si="44"/>
        <v>2024-04</v>
      </c>
      <c r="P421" s="4" t="str">
        <f t="shared" si="45"/>
        <v>04</v>
      </c>
      <c r="Q421" s="4" t="str">
        <f t="shared" si="46"/>
        <v>April</v>
      </c>
      <c r="R421" s="30" t="str">
        <f t="shared" si="47"/>
        <v>18</v>
      </c>
      <c r="W421" t="str">
        <f t="shared" si="48"/>
        <v>ok</v>
      </c>
    </row>
    <row r="422" spans="1:23" x14ac:dyDescent="0.3">
      <c r="A422" t="s">
        <v>464</v>
      </c>
      <c r="B422" t="s">
        <v>63</v>
      </c>
      <c r="C422" t="s">
        <v>18</v>
      </c>
      <c r="D422" t="s">
        <v>64</v>
      </c>
      <c r="E422" t="s">
        <v>45</v>
      </c>
      <c r="F422" t="s">
        <v>26</v>
      </c>
      <c r="G422" s="5">
        <v>14243.59</v>
      </c>
      <c r="H422" s="5">
        <f t="shared" si="42"/>
        <v>256.38461999999998</v>
      </c>
      <c r="I422" s="6">
        <v>2</v>
      </c>
      <c r="J422" s="6">
        <v>28487.18</v>
      </c>
      <c r="K422" s="5">
        <f t="shared" si="43"/>
        <v>512.76923999999997</v>
      </c>
      <c r="L422" s="7">
        <v>1.1200000000000001</v>
      </c>
      <c r="M422" s="7">
        <v>2432</v>
      </c>
      <c r="N422" s="3">
        <v>45462</v>
      </c>
      <c r="O422" s="4" t="str">
        <f t="shared" si="44"/>
        <v>2024-06</v>
      </c>
      <c r="P422" s="4" t="str">
        <f t="shared" si="45"/>
        <v>06</v>
      </c>
      <c r="Q422" s="4" t="str">
        <f t="shared" si="46"/>
        <v>June</v>
      </c>
      <c r="R422" s="30" t="str">
        <f t="shared" si="47"/>
        <v>19</v>
      </c>
      <c r="W422" t="str">
        <f t="shared" si="48"/>
        <v>ok</v>
      </c>
    </row>
    <row r="423" spans="1:23" x14ac:dyDescent="0.3">
      <c r="A423" t="s">
        <v>465</v>
      </c>
      <c r="B423" t="s">
        <v>63</v>
      </c>
      <c r="C423" t="s">
        <v>18</v>
      </c>
      <c r="D423" t="s">
        <v>64</v>
      </c>
      <c r="E423" t="s">
        <v>14</v>
      </c>
      <c r="F423" t="s">
        <v>31</v>
      </c>
      <c r="G423" s="5">
        <v>12143.84</v>
      </c>
      <c r="H423" s="5">
        <f t="shared" si="42"/>
        <v>218.58911999999998</v>
      </c>
      <c r="I423" s="6">
        <v>3</v>
      </c>
      <c r="J423" s="6">
        <v>36431.519999999997</v>
      </c>
      <c r="K423" s="5">
        <f t="shared" si="43"/>
        <v>655.76735999999994</v>
      </c>
      <c r="L423" s="7">
        <v>2.58</v>
      </c>
      <c r="M423" s="7">
        <v>1873</v>
      </c>
      <c r="N423" s="3">
        <v>45329</v>
      </c>
      <c r="O423" s="4" t="str">
        <f t="shared" si="44"/>
        <v>2024-02</v>
      </c>
      <c r="P423" s="4" t="str">
        <f t="shared" si="45"/>
        <v>02</v>
      </c>
      <c r="Q423" s="4" t="str">
        <f t="shared" si="46"/>
        <v>February</v>
      </c>
      <c r="R423" s="30" t="str">
        <f t="shared" si="47"/>
        <v>07</v>
      </c>
      <c r="W423" t="str">
        <f t="shared" si="48"/>
        <v>ok</v>
      </c>
    </row>
    <row r="424" spans="1:23" x14ac:dyDescent="0.3">
      <c r="A424" t="s">
        <v>466</v>
      </c>
      <c r="B424" t="s">
        <v>47</v>
      </c>
      <c r="C424" t="s">
        <v>12</v>
      </c>
      <c r="D424" t="s">
        <v>48</v>
      </c>
      <c r="E424" t="s">
        <v>45</v>
      </c>
      <c r="F424" t="s">
        <v>26</v>
      </c>
      <c r="G424" s="5">
        <v>9931.1</v>
      </c>
      <c r="H424" s="5">
        <f t="shared" si="42"/>
        <v>178.75979999999998</v>
      </c>
      <c r="I424" s="6">
        <v>3</v>
      </c>
      <c r="J424" s="6">
        <v>29793.3</v>
      </c>
      <c r="K424" s="5">
        <f t="shared" si="43"/>
        <v>536.2793999999999</v>
      </c>
      <c r="L424" s="7">
        <v>3.89</v>
      </c>
      <c r="M424" s="7">
        <v>2586</v>
      </c>
      <c r="N424" s="3">
        <v>45460</v>
      </c>
      <c r="O424" s="4" t="str">
        <f t="shared" si="44"/>
        <v>2024-06</v>
      </c>
      <c r="P424" s="4" t="str">
        <f t="shared" si="45"/>
        <v>06</v>
      </c>
      <c r="Q424" s="4" t="str">
        <f t="shared" si="46"/>
        <v>June</v>
      </c>
      <c r="R424" s="30" t="str">
        <f t="shared" si="47"/>
        <v>17</v>
      </c>
      <c r="W424" t="str">
        <f t="shared" si="48"/>
        <v>ok</v>
      </c>
    </row>
    <row r="425" spans="1:23" x14ac:dyDescent="0.3">
      <c r="A425" t="s">
        <v>467</v>
      </c>
      <c r="B425" t="s">
        <v>41</v>
      </c>
      <c r="C425" t="s">
        <v>42</v>
      </c>
      <c r="D425" t="s">
        <v>43</v>
      </c>
      <c r="E425" t="s">
        <v>45</v>
      </c>
      <c r="F425" t="s">
        <v>31</v>
      </c>
      <c r="G425" s="5">
        <v>10408.52</v>
      </c>
      <c r="H425" s="5">
        <f t="shared" si="42"/>
        <v>187.35335999999998</v>
      </c>
      <c r="I425" s="6">
        <v>1</v>
      </c>
      <c r="J425" s="6">
        <v>10408.52</v>
      </c>
      <c r="K425" s="5">
        <f t="shared" si="43"/>
        <v>187.35335999999998</v>
      </c>
      <c r="L425" s="7">
        <v>1.04</v>
      </c>
      <c r="M425" s="7">
        <v>4113</v>
      </c>
      <c r="N425" s="3">
        <v>45430</v>
      </c>
      <c r="O425" s="4" t="str">
        <f t="shared" si="44"/>
        <v>2024-05</v>
      </c>
      <c r="P425" s="4" t="str">
        <f t="shared" si="45"/>
        <v>05</v>
      </c>
      <c r="Q425" s="4" t="str">
        <f t="shared" si="46"/>
        <v>May</v>
      </c>
      <c r="R425" s="30" t="str">
        <f t="shared" si="47"/>
        <v>18</v>
      </c>
      <c r="W425" t="str">
        <f t="shared" si="48"/>
        <v>ok</v>
      </c>
    </row>
    <row r="426" spans="1:23" x14ac:dyDescent="0.3">
      <c r="A426" t="s">
        <v>468</v>
      </c>
      <c r="B426" t="s">
        <v>17</v>
      </c>
      <c r="C426" t="s">
        <v>18</v>
      </c>
      <c r="D426" t="s">
        <v>19</v>
      </c>
      <c r="E426" t="s">
        <v>20</v>
      </c>
      <c r="F426" t="s">
        <v>60</v>
      </c>
      <c r="G426" s="5">
        <v>13229.82</v>
      </c>
      <c r="H426" s="5">
        <f t="shared" si="42"/>
        <v>238.13675999999998</v>
      </c>
      <c r="I426" s="6">
        <v>4</v>
      </c>
      <c r="J426" s="6">
        <v>52919.28</v>
      </c>
      <c r="K426" s="5">
        <f t="shared" si="43"/>
        <v>952.54703999999992</v>
      </c>
      <c r="L426" s="7">
        <v>2.19</v>
      </c>
      <c r="M426" s="7">
        <v>206</v>
      </c>
      <c r="N426" s="3">
        <v>45547</v>
      </c>
      <c r="O426" s="4" t="str">
        <f t="shared" si="44"/>
        <v>2024-09</v>
      </c>
      <c r="P426" s="4" t="str">
        <f t="shared" si="45"/>
        <v>09</v>
      </c>
      <c r="Q426" s="4" t="str">
        <f t="shared" si="46"/>
        <v>September</v>
      </c>
      <c r="R426" s="30" t="str">
        <f t="shared" si="47"/>
        <v>12</v>
      </c>
      <c r="W426" t="str">
        <f t="shared" si="48"/>
        <v>ok</v>
      </c>
    </row>
    <row r="427" spans="1:23" x14ac:dyDescent="0.3">
      <c r="A427" t="s">
        <v>469</v>
      </c>
      <c r="B427" t="s">
        <v>41</v>
      </c>
      <c r="C427" t="s">
        <v>42</v>
      </c>
      <c r="D427" t="s">
        <v>43</v>
      </c>
      <c r="E427" t="s">
        <v>45</v>
      </c>
      <c r="F427" t="s">
        <v>15</v>
      </c>
      <c r="G427" s="5">
        <v>17096.95</v>
      </c>
      <c r="H427" s="5">
        <f t="shared" si="42"/>
        <v>307.74509999999998</v>
      </c>
      <c r="I427" s="6">
        <v>5</v>
      </c>
      <c r="J427" s="6">
        <v>85484.75</v>
      </c>
      <c r="K427" s="5">
        <f t="shared" si="43"/>
        <v>1538.7255</v>
      </c>
      <c r="L427" s="7">
        <v>1.69</v>
      </c>
      <c r="M427" s="7">
        <v>1722</v>
      </c>
      <c r="N427" s="3">
        <v>45413</v>
      </c>
      <c r="O427" s="4" t="str">
        <f t="shared" si="44"/>
        <v>2024-05</v>
      </c>
      <c r="P427" s="4" t="str">
        <f t="shared" si="45"/>
        <v>05</v>
      </c>
      <c r="Q427" s="4" t="str">
        <f t="shared" si="46"/>
        <v>May</v>
      </c>
      <c r="R427" s="30" t="str">
        <f t="shared" si="47"/>
        <v>01</v>
      </c>
      <c r="W427" t="str">
        <f t="shared" si="48"/>
        <v>ok</v>
      </c>
    </row>
    <row r="428" spans="1:23" x14ac:dyDescent="0.3">
      <c r="A428" t="s">
        <v>470</v>
      </c>
      <c r="B428" t="s">
        <v>17</v>
      </c>
      <c r="C428" t="s">
        <v>18</v>
      </c>
      <c r="D428" t="s">
        <v>19</v>
      </c>
      <c r="E428" t="s">
        <v>20</v>
      </c>
      <c r="F428" t="s">
        <v>15</v>
      </c>
      <c r="G428" s="5">
        <v>3260.31</v>
      </c>
      <c r="H428" s="5">
        <f t="shared" si="42"/>
        <v>58.685579999999995</v>
      </c>
      <c r="I428" s="6">
        <v>1</v>
      </c>
      <c r="J428" s="6">
        <v>3260.31</v>
      </c>
      <c r="K428" s="5">
        <f t="shared" si="43"/>
        <v>58.685579999999995</v>
      </c>
      <c r="L428" s="7">
        <v>3.11</v>
      </c>
      <c r="M428" s="7">
        <v>3969</v>
      </c>
      <c r="N428" s="3">
        <v>45307</v>
      </c>
      <c r="O428" s="4" t="str">
        <f t="shared" si="44"/>
        <v>2024-01</v>
      </c>
      <c r="P428" s="4" t="str">
        <f t="shared" si="45"/>
        <v>01</v>
      </c>
      <c r="Q428" s="4" t="str">
        <f t="shared" si="46"/>
        <v>January</v>
      </c>
      <c r="R428" s="30" t="str">
        <f t="shared" si="47"/>
        <v>16</v>
      </c>
      <c r="W428" t="str">
        <f t="shared" si="48"/>
        <v>ok</v>
      </c>
    </row>
    <row r="429" spans="1:23" x14ac:dyDescent="0.3">
      <c r="A429" t="s">
        <v>471</v>
      </c>
      <c r="B429" t="s">
        <v>63</v>
      </c>
      <c r="C429" t="s">
        <v>18</v>
      </c>
      <c r="D429" t="s">
        <v>64</v>
      </c>
      <c r="E429" t="s">
        <v>20</v>
      </c>
      <c r="F429" t="s">
        <v>26</v>
      </c>
      <c r="G429" s="5">
        <v>18883.009999999998</v>
      </c>
      <c r="H429" s="5">
        <f t="shared" si="42"/>
        <v>339.89417999999995</v>
      </c>
      <c r="I429" s="6">
        <v>4</v>
      </c>
      <c r="J429" s="6">
        <v>75532.039999999994</v>
      </c>
      <c r="K429" s="5">
        <f t="shared" si="43"/>
        <v>1359.5767199999998</v>
      </c>
      <c r="L429" s="7">
        <v>1.66</v>
      </c>
      <c r="M429" s="7">
        <v>4890</v>
      </c>
      <c r="N429" s="3">
        <v>45539</v>
      </c>
      <c r="O429" s="4" t="str">
        <f t="shared" si="44"/>
        <v>2024-09</v>
      </c>
      <c r="P429" s="4" t="str">
        <f t="shared" si="45"/>
        <v>09</v>
      </c>
      <c r="Q429" s="4" t="str">
        <f t="shared" si="46"/>
        <v>September</v>
      </c>
      <c r="R429" s="30" t="str">
        <f t="shared" si="47"/>
        <v>04</v>
      </c>
      <c r="W429" t="str">
        <f t="shared" si="48"/>
        <v>ok</v>
      </c>
    </row>
    <row r="430" spans="1:23" x14ac:dyDescent="0.3">
      <c r="A430" t="s">
        <v>472</v>
      </c>
      <c r="B430" t="s">
        <v>11</v>
      </c>
      <c r="C430" t="s">
        <v>12</v>
      </c>
      <c r="D430" t="s">
        <v>13</v>
      </c>
      <c r="E430" t="s">
        <v>20</v>
      </c>
      <c r="F430" t="s">
        <v>31</v>
      </c>
      <c r="G430" s="5">
        <v>3572.43</v>
      </c>
      <c r="H430" s="5">
        <f t="shared" si="42"/>
        <v>64.303739999999991</v>
      </c>
      <c r="I430" s="6">
        <v>3</v>
      </c>
      <c r="J430" s="6">
        <v>10717.29</v>
      </c>
      <c r="K430" s="5">
        <f t="shared" si="43"/>
        <v>192.91121999999996</v>
      </c>
      <c r="L430" s="7">
        <v>4.8099999999999996</v>
      </c>
      <c r="M430" s="7">
        <v>1356</v>
      </c>
      <c r="N430" s="3">
        <v>45581</v>
      </c>
      <c r="O430" s="4" t="str">
        <f t="shared" si="44"/>
        <v>2024-10</v>
      </c>
      <c r="P430" s="4" t="str">
        <f t="shared" si="45"/>
        <v>10</v>
      </c>
      <c r="Q430" s="4" t="str">
        <f t="shared" si="46"/>
        <v>October</v>
      </c>
      <c r="R430" s="30" t="str">
        <f t="shared" si="47"/>
        <v>16</v>
      </c>
      <c r="W430" t="str">
        <f t="shared" si="48"/>
        <v>ok</v>
      </c>
    </row>
    <row r="431" spans="1:23" x14ac:dyDescent="0.3">
      <c r="A431" t="s">
        <v>473</v>
      </c>
      <c r="B431" t="s">
        <v>47</v>
      </c>
      <c r="C431" t="s">
        <v>12</v>
      </c>
      <c r="D431" t="s">
        <v>48</v>
      </c>
      <c r="E431" t="s">
        <v>14</v>
      </c>
      <c r="F431" t="s">
        <v>21</v>
      </c>
      <c r="G431" s="5">
        <v>3830.61</v>
      </c>
      <c r="H431" s="5">
        <f t="shared" si="42"/>
        <v>68.950980000000001</v>
      </c>
      <c r="I431" s="6">
        <v>5</v>
      </c>
      <c r="J431" s="6">
        <v>19153.05</v>
      </c>
      <c r="K431" s="5">
        <f t="shared" si="43"/>
        <v>344.75490000000002</v>
      </c>
      <c r="L431" s="7">
        <v>4.96</v>
      </c>
      <c r="M431" s="7">
        <v>863</v>
      </c>
      <c r="N431" s="3">
        <v>45384</v>
      </c>
      <c r="O431" s="4" t="str">
        <f t="shared" si="44"/>
        <v>2024-04</v>
      </c>
      <c r="P431" s="4" t="str">
        <f t="shared" si="45"/>
        <v>04</v>
      </c>
      <c r="Q431" s="4" t="str">
        <f t="shared" si="46"/>
        <v>April</v>
      </c>
      <c r="R431" s="30" t="str">
        <f t="shared" si="47"/>
        <v>02</v>
      </c>
      <c r="W431" t="str">
        <f t="shared" si="48"/>
        <v>ok</v>
      </c>
    </row>
    <row r="432" spans="1:23" x14ac:dyDescent="0.3">
      <c r="A432" t="s">
        <v>474</v>
      </c>
      <c r="B432" t="s">
        <v>28</v>
      </c>
      <c r="C432" t="s">
        <v>29</v>
      </c>
      <c r="D432" t="s">
        <v>30</v>
      </c>
      <c r="E432" t="s">
        <v>14</v>
      </c>
      <c r="F432" t="s">
        <v>26</v>
      </c>
      <c r="G432" s="5">
        <v>3801.85</v>
      </c>
      <c r="H432" s="5">
        <f t="shared" si="42"/>
        <v>68.433299999999988</v>
      </c>
      <c r="I432" s="6">
        <v>3</v>
      </c>
      <c r="J432" s="6">
        <v>11405.55</v>
      </c>
      <c r="K432" s="5">
        <f t="shared" si="43"/>
        <v>205.29989999999998</v>
      </c>
      <c r="L432" s="7">
        <v>1.87</v>
      </c>
      <c r="M432" s="7">
        <v>3741</v>
      </c>
      <c r="N432" s="3">
        <v>45369</v>
      </c>
      <c r="O432" s="4" t="str">
        <f t="shared" si="44"/>
        <v>2024-03</v>
      </c>
      <c r="P432" s="4" t="str">
        <f t="shared" si="45"/>
        <v>03</v>
      </c>
      <c r="Q432" s="4" t="str">
        <f t="shared" si="46"/>
        <v>March</v>
      </c>
      <c r="R432" s="30" t="str">
        <f t="shared" si="47"/>
        <v>18</v>
      </c>
      <c r="W432" t="str">
        <f t="shared" si="48"/>
        <v>ok</v>
      </c>
    </row>
    <row r="433" spans="1:23" x14ac:dyDescent="0.3">
      <c r="A433" t="s">
        <v>475</v>
      </c>
      <c r="B433" t="s">
        <v>23</v>
      </c>
      <c r="C433" t="s">
        <v>24</v>
      </c>
      <c r="D433" t="s">
        <v>25</v>
      </c>
      <c r="E433" t="s">
        <v>45</v>
      </c>
      <c r="F433" t="s">
        <v>26</v>
      </c>
      <c r="G433" s="5">
        <v>3771.94</v>
      </c>
      <c r="H433" s="5">
        <f t="shared" si="42"/>
        <v>67.894919999999999</v>
      </c>
      <c r="I433" s="6">
        <v>5</v>
      </c>
      <c r="J433" s="6">
        <v>18859.7</v>
      </c>
      <c r="K433" s="5">
        <f t="shared" si="43"/>
        <v>339.47460000000001</v>
      </c>
      <c r="L433" s="7">
        <v>4.03</v>
      </c>
      <c r="M433" s="7">
        <v>2594</v>
      </c>
      <c r="N433" s="3">
        <v>45512</v>
      </c>
      <c r="O433" s="4" t="str">
        <f t="shared" si="44"/>
        <v>2024-08</v>
      </c>
      <c r="P433" s="4" t="str">
        <f t="shared" si="45"/>
        <v>08</v>
      </c>
      <c r="Q433" s="4" t="str">
        <f t="shared" si="46"/>
        <v>August</v>
      </c>
      <c r="R433" s="30" t="str">
        <f t="shared" si="47"/>
        <v>08</v>
      </c>
      <c r="W433" t="str">
        <f t="shared" si="48"/>
        <v>ok</v>
      </c>
    </row>
    <row r="434" spans="1:23" x14ac:dyDescent="0.3">
      <c r="A434" t="s">
        <v>476</v>
      </c>
      <c r="B434" t="s">
        <v>51</v>
      </c>
      <c r="C434" t="s">
        <v>29</v>
      </c>
      <c r="D434" t="s">
        <v>52</v>
      </c>
      <c r="E434" t="s">
        <v>45</v>
      </c>
      <c r="F434" t="s">
        <v>38</v>
      </c>
      <c r="G434" s="5">
        <v>17698.919999999998</v>
      </c>
      <c r="H434" s="5">
        <f t="shared" si="42"/>
        <v>318.58055999999993</v>
      </c>
      <c r="I434" s="6">
        <v>3</v>
      </c>
      <c r="J434" s="6">
        <v>53096.76</v>
      </c>
      <c r="K434" s="5">
        <f t="shared" si="43"/>
        <v>955.74167999999986</v>
      </c>
      <c r="L434" s="7">
        <v>4.82</v>
      </c>
      <c r="M434" s="7">
        <v>1918</v>
      </c>
      <c r="N434" s="3">
        <v>45558</v>
      </c>
      <c r="O434" s="4" t="str">
        <f t="shared" si="44"/>
        <v>2024-09</v>
      </c>
      <c r="P434" s="4" t="str">
        <f t="shared" si="45"/>
        <v>09</v>
      </c>
      <c r="Q434" s="4" t="str">
        <f t="shared" si="46"/>
        <v>September</v>
      </c>
      <c r="R434" s="30" t="str">
        <f t="shared" si="47"/>
        <v>23</v>
      </c>
      <c r="W434" t="str">
        <f t="shared" si="48"/>
        <v>ok</v>
      </c>
    </row>
    <row r="435" spans="1:23" x14ac:dyDescent="0.3">
      <c r="A435" t="s">
        <v>477</v>
      </c>
      <c r="B435" t="s">
        <v>17</v>
      </c>
      <c r="C435" t="s">
        <v>18</v>
      </c>
      <c r="D435" t="s">
        <v>19</v>
      </c>
      <c r="E435" t="s">
        <v>20</v>
      </c>
      <c r="F435" t="s">
        <v>60</v>
      </c>
      <c r="G435" s="5">
        <v>15187.69</v>
      </c>
      <c r="H435" s="5">
        <f t="shared" si="42"/>
        <v>273.37842000000001</v>
      </c>
      <c r="I435" s="6">
        <v>5</v>
      </c>
      <c r="J435" s="6">
        <v>75938.45</v>
      </c>
      <c r="K435" s="5">
        <f t="shared" si="43"/>
        <v>1366.8921</v>
      </c>
      <c r="L435" s="7">
        <v>2.57</v>
      </c>
      <c r="M435" s="7">
        <v>769</v>
      </c>
      <c r="N435" s="3">
        <v>45634</v>
      </c>
      <c r="O435" s="4" t="str">
        <f t="shared" si="44"/>
        <v>2024-12</v>
      </c>
      <c r="P435" s="4" t="str">
        <f t="shared" si="45"/>
        <v>12</v>
      </c>
      <c r="Q435" s="4" t="str">
        <f t="shared" si="46"/>
        <v>December</v>
      </c>
      <c r="R435" s="30" t="str">
        <f t="shared" si="47"/>
        <v>08</v>
      </c>
      <c r="W435" t="str">
        <f t="shared" si="48"/>
        <v>ok</v>
      </c>
    </row>
    <row r="436" spans="1:23" x14ac:dyDescent="0.3">
      <c r="A436" t="s">
        <v>478</v>
      </c>
      <c r="B436" t="s">
        <v>11</v>
      </c>
      <c r="C436" t="s">
        <v>12</v>
      </c>
      <c r="D436" t="s">
        <v>13</v>
      </c>
      <c r="E436" t="s">
        <v>45</v>
      </c>
      <c r="F436" t="s">
        <v>38</v>
      </c>
      <c r="G436" s="5">
        <v>13458.7</v>
      </c>
      <c r="H436" s="5">
        <f t="shared" si="42"/>
        <v>242.25659999999999</v>
      </c>
      <c r="I436" s="6">
        <v>2</v>
      </c>
      <c r="J436" s="6">
        <v>26917.4</v>
      </c>
      <c r="K436" s="5">
        <f t="shared" si="43"/>
        <v>484.51319999999998</v>
      </c>
      <c r="L436" s="7">
        <v>4.63</v>
      </c>
      <c r="M436" s="7">
        <v>493</v>
      </c>
      <c r="N436" s="3">
        <v>45450</v>
      </c>
      <c r="O436" s="4" t="str">
        <f t="shared" si="44"/>
        <v>2024-06</v>
      </c>
      <c r="P436" s="4" t="str">
        <f t="shared" si="45"/>
        <v>06</v>
      </c>
      <c r="Q436" s="4" t="str">
        <f t="shared" si="46"/>
        <v>June</v>
      </c>
      <c r="R436" s="30" t="str">
        <f t="shared" si="47"/>
        <v>07</v>
      </c>
      <c r="W436" t="str">
        <f t="shared" si="48"/>
        <v>ok</v>
      </c>
    </row>
    <row r="437" spans="1:23" x14ac:dyDescent="0.3">
      <c r="A437" t="s">
        <v>479</v>
      </c>
      <c r="B437" t="s">
        <v>17</v>
      </c>
      <c r="C437" t="s">
        <v>18</v>
      </c>
      <c r="D437" t="s">
        <v>19</v>
      </c>
      <c r="E437" t="s">
        <v>14</v>
      </c>
      <c r="F437" t="s">
        <v>21</v>
      </c>
      <c r="G437" s="5">
        <v>2307.4499999999998</v>
      </c>
      <c r="H437" s="5">
        <f t="shared" si="42"/>
        <v>41.534099999999995</v>
      </c>
      <c r="I437" s="6">
        <v>4</v>
      </c>
      <c r="J437" s="6">
        <v>9229.7999999999993</v>
      </c>
      <c r="K437" s="5">
        <f t="shared" si="43"/>
        <v>166.13639999999998</v>
      </c>
      <c r="L437" s="7">
        <v>1.3</v>
      </c>
      <c r="M437" s="7">
        <v>4810</v>
      </c>
      <c r="N437" s="3">
        <v>45592</v>
      </c>
      <c r="O437" s="4" t="str">
        <f t="shared" si="44"/>
        <v>2024-10</v>
      </c>
      <c r="P437" s="4" t="str">
        <f t="shared" si="45"/>
        <v>10</v>
      </c>
      <c r="Q437" s="4" t="str">
        <f t="shared" si="46"/>
        <v>October</v>
      </c>
      <c r="R437" s="30" t="str">
        <f t="shared" si="47"/>
        <v>27</v>
      </c>
      <c r="W437" t="str">
        <f t="shared" si="48"/>
        <v>ok</v>
      </c>
    </row>
    <row r="438" spans="1:23" x14ac:dyDescent="0.3">
      <c r="A438" t="s">
        <v>480</v>
      </c>
      <c r="B438" t="s">
        <v>17</v>
      </c>
      <c r="C438" t="s">
        <v>18</v>
      </c>
      <c r="D438" t="s">
        <v>19</v>
      </c>
      <c r="E438" t="s">
        <v>20</v>
      </c>
      <c r="F438" t="s">
        <v>26</v>
      </c>
      <c r="G438" s="5">
        <v>3664.91</v>
      </c>
      <c r="H438" s="5">
        <f t="shared" si="42"/>
        <v>65.968379999999996</v>
      </c>
      <c r="I438" s="6">
        <v>4</v>
      </c>
      <c r="J438" s="6">
        <v>14659.64</v>
      </c>
      <c r="K438" s="5">
        <f t="shared" si="43"/>
        <v>263.87351999999998</v>
      </c>
      <c r="L438" s="7">
        <v>4.5999999999999996</v>
      </c>
      <c r="M438" s="7">
        <v>3822</v>
      </c>
      <c r="N438" s="3">
        <v>45397</v>
      </c>
      <c r="O438" s="4" t="str">
        <f t="shared" si="44"/>
        <v>2024-04</v>
      </c>
      <c r="P438" s="4" t="str">
        <f t="shared" si="45"/>
        <v>04</v>
      </c>
      <c r="Q438" s="4" t="str">
        <f t="shared" si="46"/>
        <v>April</v>
      </c>
      <c r="R438" s="30" t="str">
        <f t="shared" si="47"/>
        <v>15</v>
      </c>
      <c r="W438" t="str">
        <f t="shared" si="48"/>
        <v>ok</v>
      </c>
    </row>
    <row r="439" spans="1:23" x14ac:dyDescent="0.3">
      <c r="A439" t="s">
        <v>481</v>
      </c>
      <c r="B439" t="s">
        <v>23</v>
      </c>
      <c r="C439" t="s">
        <v>24</v>
      </c>
      <c r="D439" t="s">
        <v>25</v>
      </c>
      <c r="E439" t="s">
        <v>20</v>
      </c>
      <c r="F439" t="s">
        <v>31</v>
      </c>
      <c r="G439" s="5">
        <v>1453.21</v>
      </c>
      <c r="H439" s="5">
        <f t="shared" si="42"/>
        <v>26.157779999999999</v>
      </c>
      <c r="I439" s="6">
        <v>3</v>
      </c>
      <c r="J439" s="6">
        <v>4359.63</v>
      </c>
      <c r="K439" s="5">
        <f t="shared" si="43"/>
        <v>78.473339999999993</v>
      </c>
      <c r="L439" s="7">
        <v>4.2300000000000004</v>
      </c>
      <c r="M439" s="7">
        <v>2192</v>
      </c>
      <c r="N439" s="3">
        <v>45630</v>
      </c>
      <c r="O439" s="4" t="str">
        <f t="shared" si="44"/>
        <v>2024-12</v>
      </c>
      <c r="P439" s="4" t="str">
        <f t="shared" si="45"/>
        <v>12</v>
      </c>
      <c r="Q439" s="4" t="str">
        <f t="shared" si="46"/>
        <v>December</v>
      </c>
      <c r="R439" s="30" t="str">
        <f t="shared" si="47"/>
        <v>04</v>
      </c>
      <c r="W439" t="str">
        <f t="shared" si="48"/>
        <v>ok</v>
      </c>
    </row>
    <row r="440" spans="1:23" x14ac:dyDescent="0.3">
      <c r="A440" t="s">
        <v>482</v>
      </c>
      <c r="B440" t="s">
        <v>36</v>
      </c>
      <c r="C440" t="s">
        <v>18</v>
      </c>
      <c r="D440" t="s">
        <v>37</v>
      </c>
      <c r="E440" t="s">
        <v>45</v>
      </c>
      <c r="F440" t="s">
        <v>38</v>
      </c>
      <c r="G440" s="5">
        <v>8997.84</v>
      </c>
      <c r="H440" s="5">
        <f t="shared" si="42"/>
        <v>161.96111999999999</v>
      </c>
      <c r="I440" s="6">
        <v>3</v>
      </c>
      <c r="J440" s="6">
        <v>26993.52</v>
      </c>
      <c r="K440" s="5">
        <f t="shared" si="43"/>
        <v>485.88335999999998</v>
      </c>
      <c r="L440" s="7">
        <v>4.2300000000000004</v>
      </c>
      <c r="M440" s="7">
        <v>3089</v>
      </c>
      <c r="N440" s="3">
        <v>45497</v>
      </c>
      <c r="O440" s="4" t="str">
        <f t="shared" si="44"/>
        <v>2024-07</v>
      </c>
      <c r="P440" s="4" t="str">
        <f t="shared" si="45"/>
        <v>07</v>
      </c>
      <c r="Q440" s="4" t="str">
        <f t="shared" si="46"/>
        <v>July</v>
      </c>
      <c r="R440" s="30" t="str">
        <f t="shared" si="47"/>
        <v>24</v>
      </c>
      <c r="W440" t="str">
        <f t="shared" si="48"/>
        <v>ok</v>
      </c>
    </row>
    <row r="441" spans="1:23" x14ac:dyDescent="0.3">
      <c r="A441" t="s">
        <v>483</v>
      </c>
      <c r="B441" t="s">
        <v>36</v>
      </c>
      <c r="C441" t="s">
        <v>18</v>
      </c>
      <c r="D441" t="s">
        <v>37</v>
      </c>
      <c r="E441" t="s">
        <v>20</v>
      </c>
      <c r="F441" t="s">
        <v>38</v>
      </c>
      <c r="G441" s="5">
        <v>13826.8</v>
      </c>
      <c r="H441" s="5">
        <f t="shared" si="42"/>
        <v>248.88239999999996</v>
      </c>
      <c r="I441" s="6">
        <v>3</v>
      </c>
      <c r="J441" s="6">
        <v>41480.400000000001</v>
      </c>
      <c r="K441" s="5">
        <f t="shared" si="43"/>
        <v>746.64719999999988</v>
      </c>
      <c r="L441" s="7">
        <v>4.04</v>
      </c>
      <c r="M441" s="7">
        <v>4098</v>
      </c>
      <c r="N441" s="3">
        <v>45541</v>
      </c>
      <c r="O441" s="4" t="str">
        <f t="shared" si="44"/>
        <v>2024-09</v>
      </c>
      <c r="P441" s="4" t="str">
        <f t="shared" si="45"/>
        <v>09</v>
      </c>
      <c r="Q441" s="4" t="str">
        <f t="shared" si="46"/>
        <v>September</v>
      </c>
      <c r="R441" s="30" t="str">
        <f t="shared" si="47"/>
        <v>06</v>
      </c>
      <c r="W441" t="str">
        <f t="shared" si="48"/>
        <v>ok</v>
      </c>
    </row>
    <row r="442" spans="1:23" x14ac:dyDescent="0.3">
      <c r="A442" t="s">
        <v>484</v>
      </c>
      <c r="B442" t="s">
        <v>23</v>
      </c>
      <c r="C442" t="s">
        <v>24</v>
      </c>
      <c r="D442" t="s">
        <v>25</v>
      </c>
      <c r="E442" t="s">
        <v>45</v>
      </c>
      <c r="F442" t="s">
        <v>21</v>
      </c>
      <c r="G442" s="5">
        <v>9502.33</v>
      </c>
      <c r="H442" s="5">
        <f t="shared" si="42"/>
        <v>171.04193999999998</v>
      </c>
      <c r="I442" s="6">
        <v>1</v>
      </c>
      <c r="J442" s="6">
        <v>9502.33</v>
      </c>
      <c r="K442" s="5">
        <f t="shared" si="43"/>
        <v>171.04193999999998</v>
      </c>
      <c r="L442" s="7">
        <v>2.16</v>
      </c>
      <c r="M442" s="7">
        <v>3444</v>
      </c>
      <c r="N442" s="3">
        <v>45316</v>
      </c>
      <c r="O442" s="4" t="str">
        <f t="shared" si="44"/>
        <v>2024-01</v>
      </c>
      <c r="P442" s="4" t="str">
        <f t="shared" si="45"/>
        <v>01</v>
      </c>
      <c r="Q442" s="4" t="str">
        <f t="shared" si="46"/>
        <v>January</v>
      </c>
      <c r="R442" s="30" t="str">
        <f t="shared" si="47"/>
        <v>25</v>
      </c>
      <c r="W442" t="str">
        <f t="shared" si="48"/>
        <v>ok</v>
      </c>
    </row>
    <row r="443" spans="1:23" x14ac:dyDescent="0.3">
      <c r="A443" t="s">
        <v>485</v>
      </c>
      <c r="B443" t="s">
        <v>28</v>
      </c>
      <c r="C443" t="s">
        <v>29</v>
      </c>
      <c r="D443" t="s">
        <v>30</v>
      </c>
      <c r="E443" t="s">
        <v>45</v>
      </c>
      <c r="F443" t="s">
        <v>21</v>
      </c>
      <c r="G443" s="5">
        <v>19638.28</v>
      </c>
      <c r="H443" s="5">
        <f t="shared" si="42"/>
        <v>353.48903999999993</v>
      </c>
      <c r="I443" s="6">
        <v>3</v>
      </c>
      <c r="J443" s="6">
        <v>58914.84</v>
      </c>
      <c r="K443" s="5">
        <f t="shared" si="43"/>
        <v>1060.4671199999998</v>
      </c>
      <c r="L443" s="7">
        <v>1.1299999999999999</v>
      </c>
      <c r="M443" s="7">
        <v>1134</v>
      </c>
      <c r="N443" s="3">
        <v>45411</v>
      </c>
      <c r="O443" s="4" t="str">
        <f t="shared" si="44"/>
        <v>2024-04</v>
      </c>
      <c r="P443" s="4" t="str">
        <f t="shared" si="45"/>
        <v>04</v>
      </c>
      <c r="Q443" s="4" t="str">
        <f t="shared" si="46"/>
        <v>April</v>
      </c>
      <c r="R443" s="30" t="str">
        <f t="shared" si="47"/>
        <v>29</v>
      </c>
      <c r="W443" t="str">
        <f t="shared" si="48"/>
        <v>ok</v>
      </c>
    </row>
    <row r="444" spans="1:23" x14ac:dyDescent="0.3">
      <c r="A444" t="s">
        <v>486</v>
      </c>
      <c r="B444" t="s">
        <v>28</v>
      </c>
      <c r="C444" t="s">
        <v>29</v>
      </c>
      <c r="D444" t="s">
        <v>30</v>
      </c>
      <c r="E444" t="s">
        <v>20</v>
      </c>
      <c r="F444" t="s">
        <v>21</v>
      </c>
      <c r="G444" s="5">
        <v>19973.63</v>
      </c>
      <c r="H444" s="5">
        <f t="shared" si="42"/>
        <v>359.52533999999997</v>
      </c>
      <c r="I444" s="6">
        <v>5</v>
      </c>
      <c r="J444" s="6">
        <v>99868.15</v>
      </c>
      <c r="K444" s="5">
        <f t="shared" si="43"/>
        <v>1797.6266999999998</v>
      </c>
      <c r="L444" s="7">
        <v>3.55</v>
      </c>
      <c r="M444" s="7">
        <v>1465</v>
      </c>
      <c r="N444" s="3">
        <v>45305</v>
      </c>
      <c r="O444" s="4" t="str">
        <f t="shared" si="44"/>
        <v>2024-01</v>
      </c>
      <c r="P444" s="4" t="str">
        <f t="shared" si="45"/>
        <v>01</v>
      </c>
      <c r="Q444" s="4" t="str">
        <f t="shared" si="46"/>
        <v>January</v>
      </c>
      <c r="R444" s="30" t="str">
        <f t="shared" si="47"/>
        <v>14</v>
      </c>
      <c r="W444" t="str">
        <f t="shared" si="48"/>
        <v>ok</v>
      </c>
    </row>
    <row r="445" spans="1:23" x14ac:dyDescent="0.3">
      <c r="A445" t="s">
        <v>487</v>
      </c>
      <c r="B445" t="s">
        <v>36</v>
      </c>
      <c r="C445" t="s">
        <v>18</v>
      </c>
      <c r="D445" t="s">
        <v>37</v>
      </c>
      <c r="E445" t="s">
        <v>14</v>
      </c>
      <c r="F445" t="s">
        <v>26</v>
      </c>
      <c r="G445" s="5">
        <v>11805.34</v>
      </c>
      <c r="H445" s="5">
        <f t="shared" si="42"/>
        <v>212.49611999999999</v>
      </c>
      <c r="I445" s="6">
        <v>5</v>
      </c>
      <c r="J445" s="6">
        <v>59026.7</v>
      </c>
      <c r="K445" s="5">
        <f t="shared" si="43"/>
        <v>1062.4805999999999</v>
      </c>
      <c r="L445" s="7">
        <v>3.88</v>
      </c>
      <c r="M445" s="7">
        <v>1465</v>
      </c>
      <c r="N445" s="3">
        <v>45548</v>
      </c>
      <c r="O445" s="4" t="str">
        <f t="shared" si="44"/>
        <v>2024-09</v>
      </c>
      <c r="P445" s="4" t="str">
        <f t="shared" si="45"/>
        <v>09</v>
      </c>
      <c r="Q445" s="4" t="str">
        <f t="shared" si="46"/>
        <v>September</v>
      </c>
      <c r="R445" s="30" t="str">
        <f t="shared" si="47"/>
        <v>13</v>
      </c>
      <c r="W445" t="str">
        <f t="shared" si="48"/>
        <v>ok</v>
      </c>
    </row>
    <row r="446" spans="1:23" x14ac:dyDescent="0.3">
      <c r="A446" t="s">
        <v>488</v>
      </c>
      <c r="B446" t="s">
        <v>11</v>
      </c>
      <c r="C446" t="s">
        <v>12</v>
      </c>
      <c r="D446" t="s">
        <v>13</v>
      </c>
      <c r="E446" t="s">
        <v>20</v>
      </c>
      <c r="F446" t="s">
        <v>21</v>
      </c>
      <c r="G446" s="5">
        <v>16640.97</v>
      </c>
      <c r="H446" s="5">
        <f t="shared" si="42"/>
        <v>299.53746000000001</v>
      </c>
      <c r="I446" s="6">
        <v>3</v>
      </c>
      <c r="J446" s="6">
        <v>49922.91</v>
      </c>
      <c r="K446" s="5">
        <f t="shared" si="43"/>
        <v>898.61238000000003</v>
      </c>
      <c r="L446" s="7">
        <v>1.37</v>
      </c>
      <c r="M446" s="7">
        <v>444</v>
      </c>
      <c r="N446" s="3">
        <v>45320</v>
      </c>
      <c r="O446" s="4" t="str">
        <f t="shared" si="44"/>
        <v>2024-01</v>
      </c>
      <c r="P446" s="4" t="str">
        <f t="shared" si="45"/>
        <v>01</v>
      </c>
      <c r="Q446" s="4" t="str">
        <f t="shared" si="46"/>
        <v>January</v>
      </c>
      <c r="R446" s="30" t="str">
        <f t="shared" si="47"/>
        <v>29</v>
      </c>
      <c r="W446" t="str">
        <f t="shared" si="48"/>
        <v>ok</v>
      </c>
    </row>
    <row r="447" spans="1:23" x14ac:dyDescent="0.3">
      <c r="A447" t="s">
        <v>489</v>
      </c>
      <c r="B447" t="s">
        <v>47</v>
      </c>
      <c r="C447" t="s">
        <v>12</v>
      </c>
      <c r="D447" t="s">
        <v>48</v>
      </c>
      <c r="E447" t="s">
        <v>14</v>
      </c>
      <c r="F447" t="s">
        <v>31</v>
      </c>
      <c r="G447" s="5">
        <v>4049.44</v>
      </c>
      <c r="H447" s="5">
        <f t="shared" si="42"/>
        <v>72.889919999999989</v>
      </c>
      <c r="I447" s="6">
        <v>3</v>
      </c>
      <c r="J447" s="6">
        <v>12148.32</v>
      </c>
      <c r="K447" s="5">
        <f t="shared" si="43"/>
        <v>218.66975999999997</v>
      </c>
      <c r="L447" s="7">
        <v>1.1499999999999999</v>
      </c>
      <c r="M447" s="7">
        <v>3535</v>
      </c>
      <c r="N447" s="3">
        <v>45628</v>
      </c>
      <c r="O447" s="4" t="str">
        <f t="shared" si="44"/>
        <v>2024-12</v>
      </c>
      <c r="P447" s="4" t="str">
        <f t="shared" si="45"/>
        <v>12</v>
      </c>
      <c r="Q447" s="4" t="str">
        <f t="shared" si="46"/>
        <v>December</v>
      </c>
      <c r="R447" s="30" t="str">
        <f t="shared" si="47"/>
        <v>02</v>
      </c>
      <c r="W447" t="str">
        <f t="shared" si="48"/>
        <v>ok</v>
      </c>
    </row>
    <row r="448" spans="1:23" x14ac:dyDescent="0.3">
      <c r="A448" t="s">
        <v>490</v>
      </c>
      <c r="B448" t="s">
        <v>17</v>
      </c>
      <c r="C448" t="s">
        <v>18</v>
      </c>
      <c r="D448" t="s">
        <v>19</v>
      </c>
      <c r="E448" t="s">
        <v>20</v>
      </c>
      <c r="F448" t="s">
        <v>15</v>
      </c>
      <c r="G448" s="5">
        <v>5210</v>
      </c>
      <c r="H448" s="5">
        <f t="shared" si="42"/>
        <v>93.779999999999987</v>
      </c>
      <c r="I448" s="6">
        <v>4</v>
      </c>
      <c r="J448" s="6">
        <v>20840</v>
      </c>
      <c r="K448" s="5">
        <f t="shared" si="43"/>
        <v>375.11999999999995</v>
      </c>
      <c r="L448" s="7">
        <v>4.54</v>
      </c>
      <c r="M448" s="7">
        <v>1666</v>
      </c>
      <c r="N448" s="3">
        <v>45489</v>
      </c>
      <c r="O448" s="4" t="str">
        <f t="shared" si="44"/>
        <v>2024-07</v>
      </c>
      <c r="P448" s="4" t="str">
        <f t="shared" si="45"/>
        <v>07</v>
      </c>
      <c r="Q448" s="4" t="str">
        <f t="shared" si="46"/>
        <v>July</v>
      </c>
      <c r="R448" s="30" t="str">
        <f t="shared" si="47"/>
        <v>16</v>
      </c>
      <c r="W448" t="str">
        <f t="shared" si="48"/>
        <v>ok</v>
      </c>
    </row>
    <row r="449" spans="1:23" x14ac:dyDescent="0.3">
      <c r="A449" t="s">
        <v>491</v>
      </c>
      <c r="B449" t="s">
        <v>17</v>
      </c>
      <c r="C449" t="s">
        <v>18</v>
      </c>
      <c r="D449" t="s">
        <v>19</v>
      </c>
      <c r="E449" t="s">
        <v>20</v>
      </c>
      <c r="F449" t="s">
        <v>38</v>
      </c>
      <c r="G449" s="5">
        <v>1852.45</v>
      </c>
      <c r="H449" s="5">
        <f t="shared" si="42"/>
        <v>33.344099999999997</v>
      </c>
      <c r="I449" s="6">
        <v>2</v>
      </c>
      <c r="J449" s="6">
        <v>3704.9</v>
      </c>
      <c r="K449" s="5">
        <f t="shared" si="43"/>
        <v>66.688199999999995</v>
      </c>
      <c r="L449" s="7">
        <v>2.91</v>
      </c>
      <c r="M449" s="7">
        <v>2004</v>
      </c>
      <c r="N449" s="3">
        <v>45396</v>
      </c>
      <c r="O449" s="4" t="str">
        <f t="shared" si="44"/>
        <v>2024-04</v>
      </c>
      <c r="P449" s="4" t="str">
        <f t="shared" si="45"/>
        <v>04</v>
      </c>
      <c r="Q449" s="4" t="str">
        <f t="shared" si="46"/>
        <v>April</v>
      </c>
      <c r="R449" s="30" t="str">
        <f t="shared" si="47"/>
        <v>14</v>
      </c>
      <c r="W449" t="str">
        <f t="shared" si="48"/>
        <v>ok</v>
      </c>
    </row>
    <row r="450" spans="1:23" x14ac:dyDescent="0.3">
      <c r="A450" t="s">
        <v>492</v>
      </c>
      <c r="B450" t="s">
        <v>51</v>
      </c>
      <c r="C450" t="s">
        <v>29</v>
      </c>
      <c r="D450" t="s">
        <v>52</v>
      </c>
      <c r="E450" t="s">
        <v>45</v>
      </c>
      <c r="F450" t="s">
        <v>15</v>
      </c>
      <c r="G450" s="5">
        <v>10781.66</v>
      </c>
      <c r="H450" s="5">
        <f t="shared" si="42"/>
        <v>194.06987999999998</v>
      </c>
      <c r="I450" s="6">
        <v>4</v>
      </c>
      <c r="J450" s="6">
        <v>43126.64</v>
      </c>
      <c r="K450" s="5">
        <f t="shared" si="43"/>
        <v>776.27951999999993</v>
      </c>
      <c r="L450" s="7">
        <v>2.6</v>
      </c>
      <c r="M450" s="7">
        <v>2380</v>
      </c>
      <c r="N450" s="3">
        <v>45641</v>
      </c>
      <c r="O450" s="4" t="str">
        <f t="shared" si="44"/>
        <v>2024-12</v>
      </c>
      <c r="P450" s="4" t="str">
        <f t="shared" si="45"/>
        <v>12</v>
      </c>
      <c r="Q450" s="4" t="str">
        <f t="shared" si="46"/>
        <v>December</v>
      </c>
      <c r="R450" s="30" t="str">
        <f t="shared" si="47"/>
        <v>15</v>
      </c>
      <c r="W450" t="str">
        <f t="shared" si="48"/>
        <v>ok</v>
      </c>
    </row>
    <row r="451" spans="1:23" x14ac:dyDescent="0.3">
      <c r="A451" t="s">
        <v>493</v>
      </c>
      <c r="B451" t="s">
        <v>33</v>
      </c>
      <c r="C451" t="s">
        <v>12</v>
      </c>
      <c r="D451" t="s">
        <v>34</v>
      </c>
      <c r="E451" t="s">
        <v>14</v>
      </c>
      <c r="F451" t="s">
        <v>38</v>
      </c>
      <c r="G451" s="5">
        <v>4042.91</v>
      </c>
      <c r="H451" s="5">
        <f t="shared" ref="H451:H514" si="49">G451*0.018</f>
        <v>72.772379999999998</v>
      </c>
      <c r="I451" s="6">
        <v>1</v>
      </c>
      <c r="J451" s="6">
        <v>4042.91</v>
      </c>
      <c r="K451" s="5">
        <f t="shared" ref="K451:K514" si="50">H451*I451</f>
        <v>72.772379999999998</v>
      </c>
      <c r="L451" s="7">
        <v>1.47</v>
      </c>
      <c r="M451" s="7">
        <v>1013</v>
      </c>
      <c r="N451" s="3">
        <v>45604</v>
      </c>
      <c r="O451" s="4" t="str">
        <f t="shared" ref="O451:O514" si="51">TEXT(N451,"yyyy-mm")</f>
        <v>2024-11</v>
      </c>
      <c r="P451" s="4" t="str">
        <f t="shared" ref="P451:P514" si="52">TEXT(N451,"mm")</f>
        <v>11</v>
      </c>
      <c r="Q451" s="4" t="str">
        <f t="shared" ref="Q451:Q514" si="53">TEXT(DATE(2024,P451,1),"mmmm")</f>
        <v>November</v>
      </c>
      <c r="R451" s="30" t="str">
        <f t="shared" ref="R451:R514" si="54">TEXT(N451,"dd")</f>
        <v>08</v>
      </c>
      <c r="W451" t="str">
        <f t="shared" ref="W451:W514" si="55">IF(G451*I451=J451,"ok","False")</f>
        <v>ok</v>
      </c>
    </row>
    <row r="452" spans="1:23" x14ac:dyDescent="0.3">
      <c r="A452" t="s">
        <v>494</v>
      </c>
      <c r="B452" t="s">
        <v>11</v>
      </c>
      <c r="C452" t="s">
        <v>12</v>
      </c>
      <c r="D452" t="s">
        <v>13</v>
      </c>
      <c r="E452" t="s">
        <v>14</v>
      </c>
      <c r="F452" t="s">
        <v>26</v>
      </c>
      <c r="G452" s="5">
        <v>2218.9</v>
      </c>
      <c r="H452" s="5">
        <f t="shared" si="49"/>
        <v>39.940199999999997</v>
      </c>
      <c r="I452" s="6">
        <v>5</v>
      </c>
      <c r="J452" s="6">
        <v>11094.5</v>
      </c>
      <c r="K452" s="5">
        <f t="shared" si="50"/>
        <v>199.70099999999999</v>
      </c>
      <c r="L452" s="7">
        <v>2.35</v>
      </c>
      <c r="M452" s="7">
        <v>4041</v>
      </c>
      <c r="N452" s="3">
        <v>45639</v>
      </c>
      <c r="O452" s="4" t="str">
        <f t="shared" si="51"/>
        <v>2024-12</v>
      </c>
      <c r="P452" s="4" t="str">
        <f t="shared" si="52"/>
        <v>12</v>
      </c>
      <c r="Q452" s="4" t="str">
        <f t="shared" si="53"/>
        <v>December</v>
      </c>
      <c r="R452" s="30" t="str">
        <f t="shared" si="54"/>
        <v>13</v>
      </c>
      <c r="W452" t="str">
        <f t="shared" si="55"/>
        <v>ok</v>
      </c>
    </row>
    <row r="453" spans="1:23" x14ac:dyDescent="0.3">
      <c r="A453" t="s">
        <v>495</v>
      </c>
      <c r="B453" t="s">
        <v>28</v>
      </c>
      <c r="C453" t="s">
        <v>29</v>
      </c>
      <c r="D453" t="s">
        <v>30</v>
      </c>
      <c r="E453" t="s">
        <v>20</v>
      </c>
      <c r="F453" t="s">
        <v>31</v>
      </c>
      <c r="G453" s="5">
        <v>2253.75</v>
      </c>
      <c r="H453" s="5">
        <f t="shared" si="49"/>
        <v>40.567499999999995</v>
      </c>
      <c r="I453" s="6">
        <v>5</v>
      </c>
      <c r="J453" s="6">
        <v>11268.75</v>
      </c>
      <c r="K453" s="5">
        <f t="shared" si="50"/>
        <v>202.83749999999998</v>
      </c>
      <c r="L453" s="7">
        <v>3.77</v>
      </c>
      <c r="M453" s="7">
        <v>2672</v>
      </c>
      <c r="N453" s="3">
        <v>45421</v>
      </c>
      <c r="O453" s="4" t="str">
        <f t="shared" si="51"/>
        <v>2024-05</v>
      </c>
      <c r="P453" s="4" t="str">
        <f t="shared" si="52"/>
        <v>05</v>
      </c>
      <c r="Q453" s="4" t="str">
        <f t="shared" si="53"/>
        <v>May</v>
      </c>
      <c r="R453" s="30" t="str">
        <f t="shared" si="54"/>
        <v>09</v>
      </c>
      <c r="W453" t="str">
        <f t="shared" si="55"/>
        <v>ok</v>
      </c>
    </row>
    <row r="454" spans="1:23" x14ac:dyDescent="0.3">
      <c r="A454" t="s">
        <v>496</v>
      </c>
      <c r="B454" t="s">
        <v>28</v>
      </c>
      <c r="C454" t="s">
        <v>29</v>
      </c>
      <c r="D454" t="s">
        <v>30</v>
      </c>
      <c r="E454" t="s">
        <v>14</v>
      </c>
      <c r="F454" t="s">
        <v>21</v>
      </c>
      <c r="G454" s="5">
        <v>19978.64</v>
      </c>
      <c r="H454" s="5">
        <f t="shared" si="49"/>
        <v>359.61551999999995</v>
      </c>
      <c r="I454" s="6">
        <v>1</v>
      </c>
      <c r="J454" s="6">
        <v>19978.64</v>
      </c>
      <c r="K454" s="5">
        <f t="shared" si="50"/>
        <v>359.61551999999995</v>
      </c>
      <c r="L454" s="7">
        <v>4.54</v>
      </c>
      <c r="M454" s="7">
        <v>4420</v>
      </c>
      <c r="N454" s="3">
        <v>45609</v>
      </c>
      <c r="O454" s="4" t="str">
        <f t="shared" si="51"/>
        <v>2024-11</v>
      </c>
      <c r="P454" s="4" t="str">
        <f t="shared" si="52"/>
        <v>11</v>
      </c>
      <c r="Q454" s="4" t="str">
        <f t="shared" si="53"/>
        <v>November</v>
      </c>
      <c r="R454" s="30" t="str">
        <f t="shared" si="54"/>
        <v>13</v>
      </c>
      <c r="W454" t="str">
        <f t="shared" si="55"/>
        <v>ok</v>
      </c>
    </row>
    <row r="455" spans="1:23" x14ac:dyDescent="0.3">
      <c r="A455" t="s">
        <v>497</v>
      </c>
      <c r="B455" t="s">
        <v>17</v>
      </c>
      <c r="C455" t="s">
        <v>18</v>
      </c>
      <c r="D455" t="s">
        <v>19</v>
      </c>
      <c r="E455" t="s">
        <v>14</v>
      </c>
      <c r="F455" t="s">
        <v>31</v>
      </c>
      <c r="G455" s="5">
        <v>10845.38</v>
      </c>
      <c r="H455" s="5">
        <f t="shared" si="49"/>
        <v>195.21683999999996</v>
      </c>
      <c r="I455" s="6">
        <v>4</v>
      </c>
      <c r="J455" s="6">
        <v>43381.52</v>
      </c>
      <c r="K455" s="5">
        <f t="shared" si="50"/>
        <v>780.86735999999985</v>
      </c>
      <c r="L455" s="7">
        <v>2.38</v>
      </c>
      <c r="M455" s="7">
        <v>1699</v>
      </c>
      <c r="N455" s="3">
        <v>45360</v>
      </c>
      <c r="O455" s="4" t="str">
        <f t="shared" si="51"/>
        <v>2024-03</v>
      </c>
      <c r="P455" s="4" t="str">
        <f t="shared" si="52"/>
        <v>03</v>
      </c>
      <c r="Q455" s="4" t="str">
        <f t="shared" si="53"/>
        <v>March</v>
      </c>
      <c r="R455" s="30" t="str">
        <f t="shared" si="54"/>
        <v>09</v>
      </c>
      <c r="W455" t="str">
        <f t="shared" si="55"/>
        <v>ok</v>
      </c>
    </row>
    <row r="456" spans="1:23" x14ac:dyDescent="0.3">
      <c r="A456" t="s">
        <v>498</v>
      </c>
      <c r="B456" t="s">
        <v>47</v>
      </c>
      <c r="C456" t="s">
        <v>12</v>
      </c>
      <c r="D456" t="s">
        <v>48</v>
      </c>
      <c r="E456" t="s">
        <v>20</v>
      </c>
      <c r="F456" t="s">
        <v>31</v>
      </c>
      <c r="G456" s="5">
        <v>18992.27</v>
      </c>
      <c r="H456" s="5">
        <f t="shared" si="49"/>
        <v>341.86086</v>
      </c>
      <c r="I456" s="6">
        <v>4</v>
      </c>
      <c r="J456" s="6">
        <v>75969.08</v>
      </c>
      <c r="K456" s="5">
        <f t="shared" si="50"/>
        <v>1367.44344</v>
      </c>
      <c r="L456" s="7">
        <v>1.81</v>
      </c>
      <c r="M456" s="7">
        <v>4960</v>
      </c>
      <c r="N456" s="3">
        <v>45329</v>
      </c>
      <c r="O456" s="4" t="str">
        <f t="shared" si="51"/>
        <v>2024-02</v>
      </c>
      <c r="P456" s="4" t="str">
        <f t="shared" si="52"/>
        <v>02</v>
      </c>
      <c r="Q456" s="4" t="str">
        <f t="shared" si="53"/>
        <v>February</v>
      </c>
      <c r="R456" s="30" t="str">
        <f t="shared" si="54"/>
        <v>07</v>
      </c>
      <c r="W456" t="str">
        <f t="shared" si="55"/>
        <v>ok</v>
      </c>
    </row>
    <row r="457" spans="1:23" x14ac:dyDescent="0.3">
      <c r="A457" t="s">
        <v>499</v>
      </c>
      <c r="B457" t="s">
        <v>11</v>
      </c>
      <c r="C457" t="s">
        <v>12</v>
      </c>
      <c r="D457" t="s">
        <v>13</v>
      </c>
      <c r="E457" t="s">
        <v>20</v>
      </c>
      <c r="F457" t="s">
        <v>15</v>
      </c>
      <c r="G457" s="5">
        <v>8378.99</v>
      </c>
      <c r="H457" s="5">
        <f t="shared" si="49"/>
        <v>150.82181999999997</v>
      </c>
      <c r="I457" s="6">
        <v>1</v>
      </c>
      <c r="J457" s="6">
        <v>8378.99</v>
      </c>
      <c r="K457" s="5">
        <f t="shared" si="50"/>
        <v>150.82181999999997</v>
      </c>
      <c r="L457" s="7">
        <v>1.95</v>
      </c>
      <c r="M457" s="7">
        <v>4734</v>
      </c>
      <c r="N457" s="3">
        <v>45480</v>
      </c>
      <c r="O457" s="4" t="str">
        <f t="shared" si="51"/>
        <v>2024-07</v>
      </c>
      <c r="P457" s="4" t="str">
        <f t="shared" si="52"/>
        <v>07</v>
      </c>
      <c r="Q457" s="4" t="str">
        <f t="shared" si="53"/>
        <v>July</v>
      </c>
      <c r="R457" s="30" t="str">
        <f t="shared" si="54"/>
        <v>07</v>
      </c>
      <c r="W457" t="str">
        <f t="shared" si="55"/>
        <v>ok</v>
      </c>
    </row>
    <row r="458" spans="1:23" x14ac:dyDescent="0.3">
      <c r="A458" t="s">
        <v>500</v>
      </c>
      <c r="B458" t="s">
        <v>11</v>
      </c>
      <c r="C458" t="s">
        <v>12</v>
      </c>
      <c r="D458" t="s">
        <v>13</v>
      </c>
      <c r="E458" t="s">
        <v>14</v>
      </c>
      <c r="F458" t="s">
        <v>26</v>
      </c>
      <c r="G458" s="5">
        <v>12270.86</v>
      </c>
      <c r="H458" s="5">
        <f t="shared" si="49"/>
        <v>220.87547999999998</v>
      </c>
      <c r="I458" s="6">
        <v>3</v>
      </c>
      <c r="J458" s="6">
        <v>36812.58</v>
      </c>
      <c r="K458" s="5">
        <f t="shared" si="50"/>
        <v>662.62644</v>
      </c>
      <c r="L458" s="7">
        <v>2.0699999999999998</v>
      </c>
      <c r="M458" s="7">
        <v>1374</v>
      </c>
      <c r="N458" s="3">
        <v>45544</v>
      </c>
      <c r="O458" s="4" t="str">
        <f t="shared" si="51"/>
        <v>2024-09</v>
      </c>
      <c r="P458" s="4" t="str">
        <f t="shared" si="52"/>
        <v>09</v>
      </c>
      <c r="Q458" s="4" t="str">
        <f t="shared" si="53"/>
        <v>September</v>
      </c>
      <c r="R458" s="30" t="str">
        <f t="shared" si="54"/>
        <v>09</v>
      </c>
      <c r="W458" t="str">
        <f t="shared" si="55"/>
        <v>ok</v>
      </c>
    </row>
    <row r="459" spans="1:23" x14ac:dyDescent="0.3">
      <c r="A459" t="s">
        <v>501</v>
      </c>
      <c r="B459" t="s">
        <v>17</v>
      </c>
      <c r="C459" t="s">
        <v>18</v>
      </c>
      <c r="D459" t="s">
        <v>19</v>
      </c>
      <c r="E459" t="s">
        <v>45</v>
      </c>
      <c r="F459" t="s">
        <v>38</v>
      </c>
      <c r="G459" s="5">
        <v>18178.009999999998</v>
      </c>
      <c r="H459" s="5">
        <f t="shared" si="49"/>
        <v>327.20417999999995</v>
      </c>
      <c r="I459" s="6">
        <v>4</v>
      </c>
      <c r="J459" s="6">
        <v>72712.039999999994</v>
      </c>
      <c r="K459" s="5">
        <f t="shared" si="50"/>
        <v>1308.8167199999998</v>
      </c>
      <c r="L459" s="7">
        <v>3.25</v>
      </c>
      <c r="M459" s="7">
        <v>4562</v>
      </c>
      <c r="N459" s="3">
        <v>45474</v>
      </c>
      <c r="O459" s="4" t="str">
        <f t="shared" si="51"/>
        <v>2024-07</v>
      </c>
      <c r="P459" s="4" t="str">
        <f t="shared" si="52"/>
        <v>07</v>
      </c>
      <c r="Q459" s="4" t="str">
        <f t="shared" si="53"/>
        <v>July</v>
      </c>
      <c r="R459" s="30" t="str">
        <f t="shared" si="54"/>
        <v>01</v>
      </c>
      <c r="W459" t="str">
        <f t="shared" si="55"/>
        <v>ok</v>
      </c>
    </row>
    <row r="460" spans="1:23" x14ac:dyDescent="0.3">
      <c r="A460" t="s">
        <v>502</v>
      </c>
      <c r="B460" t="s">
        <v>63</v>
      </c>
      <c r="C460" t="s">
        <v>18</v>
      </c>
      <c r="D460" t="s">
        <v>64</v>
      </c>
      <c r="E460" t="s">
        <v>45</v>
      </c>
      <c r="F460" t="s">
        <v>21</v>
      </c>
      <c r="G460" s="5">
        <v>3174.89</v>
      </c>
      <c r="H460" s="5">
        <f t="shared" si="49"/>
        <v>57.148019999999995</v>
      </c>
      <c r="I460" s="6">
        <v>3</v>
      </c>
      <c r="J460" s="6">
        <v>9524.67</v>
      </c>
      <c r="K460" s="5">
        <f t="shared" si="50"/>
        <v>171.44405999999998</v>
      </c>
      <c r="L460" s="7">
        <v>1.1499999999999999</v>
      </c>
      <c r="M460" s="7">
        <v>4089</v>
      </c>
      <c r="N460" s="3">
        <v>45438</v>
      </c>
      <c r="O460" s="4" t="str">
        <f t="shared" si="51"/>
        <v>2024-05</v>
      </c>
      <c r="P460" s="4" t="str">
        <f t="shared" si="52"/>
        <v>05</v>
      </c>
      <c r="Q460" s="4" t="str">
        <f t="shared" si="53"/>
        <v>May</v>
      </c>
      <c r="R460" s="30" t="str">
        <f t="shared" si="54"/>
        <v>26</v>
      </c>
      <c r="W460" t="str">
        <f t="shared" si="55"/>
        <v>ok</v>
      </c>
    </row>
    <row r="461" spans="1:23" x14ac:dyDescent="0.3">
      <c r="A461" t="s">
        <v>503</v>
      </c>
      <c r="B461" t="s">
        <v>63</v>
      </c>
      <c r="C461" t="s">
        <v>18</v>
      </c>
      <c r="D461" t="s">
        <v>64</v>
      </c>
      <c r="E461" t="s">
        <v>20</v>
      </c>
      <c r="F461" t="s">
        <v>38</v>
      </c>
      <c r="G461" s="5">
        <v>14200.86</v>
      </c>
      <c r="H461" s="5">
        <f t="shared" si="49"/>
        <v>255.61547999999999</v>
      </c>
      <c r="I461" s="6">
        <v>2</v>
      </c>
      <c r="J461" s="6">
        <v>28401.72</v>
      </c>
      <c r="K461" s="5">
        <f t="shared" si="50"/>
        <v>511.23095999999998</v>
      </c>
      <c r="L461" s="7">
        <v>4.72</v>
      </c>
      <c r="M461" s="7">
        <v>2820</v>
      </c>
      <c r="N461" s="3">
        <v>45477</v>
      </c>
      <c r="O461" s="4" t="str">
        <f t="shared" si="51"/>
        <v>2024-07</v>
      </c>
      <c r="P461" s="4" t="str">
        <f t="shared" si="52"/>
        <v>07</v>
      </c>
      <c r="Q461" s="4" t="str">
        <f t="shared" si="53"/>
        <v>July</v>
      </c>
      <c r="R461" s="30" t="str">
        <f t="shared" si="54"/>
        <v>04</v>
      </c>
      <c r="W461" t="str">
        <f t="shared" si="55"/>
        <v>ok</v>
      </c>
    </row>
    <row r="462" spans="1:23" x14ac:dyDescent="0.3">
      <c r="A462" t="s">
        <v>504</v>
      </c>
      <c r="B462" t="s">
        <v>41</v>
      </c>
      <c r="C462" t="s">
        <v>42</v>
      </c>
      <c r="D462" t="s">
        <v>43</v>
      </c>
      <c r="E462" t="s">
        <v>14</v>
      </c>
      <c r="F462" t="s">
        <v>15</v>
      </c>
      <c r="G462" s="5">
        <v>16422.82</v>
      </c>
      <c r="H462" s="5">
        <f t="shared" si="49"/>
        <v>295.61075999999997</v>
      </c>
      <c r="I462" s="6">
        <v>1</v>
      </c>
      <c r="J462" s="6">
        <v>16422.82</v>
      </c>
      <c r="K462" s="5">
        <f t="shared" si="50"/>
        <v>295.61075999999997</v>
      </c>
      <c r="L462" s="7">
        <v>1.1200000000000001</v>
      </c>
      <c r="M462" s="7">
        <v>2119</v>
      </c>
      <c r="N462" s="3">
        <v>45583</v>
      </c>
      <c r="O462" s="4" t="str">
        <f t="shared" si="51"/>
        <v>2024-10</v>
      </c>
      <c r="P462" s="4" t="str">
        <f t="shared" si="52"/>
        <v>10</v>
      </c>
      <c r="Q462" s="4" t="str">
        <f t="shared" si="53"/>
        <v>October</v>
      </c>
      <c r="R462" s="30" t="str">
        <f t="shared" si="54"/>
        <v>18</v>
      </c>
      <c r="W462" t="str">
        <f t="shared" si="55"/>
        <v>ok</v>
      </c>
    </row>
    <row r="463" spans="1:23" x14ac:dyDescent="0.3">
      <c r="A463" t="s">
        <v>505</v>
      </c>
      <c r="B463" t="s">
        <v>36</v>
      </c>
      <c r="C463" t="s">
        <v>18</v>
      </c>
      <c r="D463" t="s">
        <v>37</v>
      </c>
      <c r="E463" t="s">
        <v>45</v>
      </c>
      <c r="F463" t="s">
        <v>26</v>
      </c>
      <c r="G463" s="5">
        <v>14565.84</v>
      </c>
      <c r="H463" s="5">
        <f t="shared" si="49"/>
        <v>262.18511999999998</v>
      </c>
      <c r="I463" s="6">
        <v>2</v>
      </c>
      <c r="J463" s="6">
        <v>29131.68</v>
      </c>
      <c r="K463" s="5">
        <f t="shared" si="50"/>
        <v>524.37023999999997</v>
      </c>
      <c r="L463" s="7">
        <v>3.65</v>
      </c>
      <c r="M463" s="7">
        <v>3981</v>
      </c>
      <c r="N463" s="3">
        <v>45473</v>
      </c>
      <c r="O463" s="4" t="str">
        <f t="shared" si="51"/>
        <v>2024-06</v>
      </c>
      <c r="P463" s="4" t="str">
        <f t="shared" si="52"/>
        <v>06</v>
      </c>
      <c r="Q463" s="4" t="str">
        <f t="shared" si="53"/>
        <v>June</v>
      </c>
      <c r="R463" s="30" t="str">
        <f t="shared" si="54"/>
        <v>30</v>
      </c>
      <c r="W463" t="str">
        <f t="shared" si="55"/>
        <v>ok</v>
      </c>
    </row>
    <row r="464" spans="1:23" x14ac:dyDescent="0.3">
      <c r="A464" t="s">
        <v>506</v>
      </c>
      <c r="B464" t="s">
        <v>28</v>
      </c>
      <c r="C464" t="s">
        <v>29</v>
      </c>
      <c r="D464" t="s">
        <v>30</v>
      </c>
      <c r="E464" t="s">
        <v>20</v>
      </c>
      <c r="F464" t="s">
        <v>31</v>
      </c>
      <c r="G464" s="5">
        <v>6021.64</v>
      </c>
      <c r="H464" s="5">
        <f t="shared" si="49"/>
        <v>108.38952</v>
      </c>
      <c r="I464" s="6">
        <v>2</v>
      </c>
      <c r="J464" s="6">
        <v>12043.28</v>
      </c>
      <c r="K464" s="5">
        <f t="shared" si="50"/>
        <v>216.77904000000001</v>
      </c>
      <c r="L464" s="7">
        <v>4.42</v>
      </c>
      <c r="M464" s="7">
        <v>1108</v>
      </c>
      <c r="N464" s="3">
        <v>45365</v>
      </c>
      <c r="O464" s="4" t="str">
        <f t="shared" si="51"/>
        <v>2024-03</v>
      </c>
      <c r="P464" s="4" t="str">
        <f t="shared" si="52"/>
        <v>03</v>
      </c>
      <c r="Q464" s="4" t="str">
        <f t="shared" si="53"/>
        <v>March</v>
      </c>
      <c r="R464" s="30" t="str">
        <f t="shared" si="54"/>
        <v>14</v>
      </c>
      <c r="W464" t="str">
        <f t="shared" si="55"/>
        <v>ok</v>
      </c>
    </row>
    <row r="465" spans="1:23" x14ac:dyDescent="0.3">
      <c r="A465" t="s">
        <v>507</v>
      </c>
      <c r="B465" t="s">
        <v>17</v>
      </c>
      <c r="C465" t="s">
        <v>18</v>
      </c>
      <c r="D465" t="s">
        <v>19</v>
      </c>
      <c r="E465" t="s">
        <v>14</v>
      </c>
      <c r="F465" t="s">
        <v>26</v>
      </c>
      <c r="G465" s="5">
        <v>5027.0600000000004</v>
      </c>
      <c r="H465" s="5">
        <f t="shared" si="49"/>
        <v>90.487080000000006</v>
      </c>
      <c r="I465" s="6">
        <v>4</v>
      </c>
      <c r="J465" s="6">
        <v>20108.240000000002</v>
      </c>
      <c r="K465" s="5">
        <f t="shared" si="50"/>
        <v>361.94832000000002</v>
      </c>
      <c r="L465" s="7">
        <v>2.6</v>
      </c>
      <c r="M465" s="7">
        <v>3323</v>
      </c>
      <c r="N465" s="3">
        <v>45424</v>
      </c>
      <c r="O465" s="4" t="str">
        <f t="shared" si="51"/>
        <v>2024-05</v>
      </c>
      <c r="P465" s="4" t="str">
        <f t="shared" si="52"/>
        <v>05</v>
      </c>
      <c r="Q465" s="4" t="str">
        <f t="shared" si="53"/>
        <v>May</v>
      </c>
      <c r="R465" s="30" t="str">
        <f t="shared" si="54"/>
        <v>12</v>
      </c>
      <c r="W465" t="str">
        <f t="shared" si="55"/>
        <v>ok</v>
      </c>
    </row>
    <row r="466" spans="1:23" x14ac:dyDescent="0.3">
      <c r="A466" t="s">
        <v>508</v>
      </c>
      <c r="B466" t="s">
        <v>47</v>
      </c>
      <c r="C466" t="s">
        <v>12</v>
      </c>
      <c r="D466" t="s">
        <v>48</v>
      </c>
      <c r="E466" t="s">
        <v>45</v>
      </c>
      <c r="F466" t="s">
        <v>26</v>
      </c>
      <c r="G466" s="5">
        <v>1674.8</v>
      </c>
      <c r="H466" s="5">
        <f t="shared" si="49"/>
        <v>30.146399999999996</v>
      </c>
      <c r="I466" s="6">
        <v>4</v>
      </c>
      <c r="J466" s="6">
        <v>6699.2</v>
      </c>
      <c r="K466" s="5">
        <f t="shared" si="50"/>
        <v>120.58559999999999</v>
      </c>
      <c r="L466" s="7">
        <v>4.74</v>
      </c>
      <c r="M466" s="7">
        <v>444</v>
      </c>
      <c r="N466" s="3">
        <v>45486</v>
      </c>
      <c r="O466" s="4" t="str">
        <f t="shared" si="51"/>
        <v>2024-07</v>
      </c>
      <c r="P466" s="4" t="str">
        <f t="shared" si="52"/>
        <v>07</v>
      </c>
      <c r="Q466" s="4" t="str">
        <f t="shared" si="53"/>
        <v>July</v>
      </c>
      <c r="R466" s="30" t="str">
        <f t="shared" si="54"/>
        <v>13</v>
      </c>
      <c r="W466" t="str">
        <f t="shared" si="55"/>
        <v>ok</v>
      </c>
    </row>
    <row r="467" spans="1:23" x14ac:dyDescent="0.3">
      <c r="A467" t="s">
        <v>509</v>
      </c>
      <c r="B467" t="s">
        <v>11</v>
      </c>
      <c r="C467" t="s">
        <v>12</v>
      </c>
      <c r="D467" t="s">
        <v>13</v>
      </c>
      <c r="E467" t="s">
        <v>45</v>
      </c>
      <c r="F467" t="s">
        <v>31</v>
      </c>
      <c r="G467" s="5">
        <v>10671.95</v>
      </c>
      <c r="H467" s="5">
        <f t="shared" si="49"/>
        <v>192.0951</v>
      </c>
      <c r="I467" s="6">
        <v>2</v>
      </c>
      <c r="J467" s="6">
        <v>21343.9</v>
      </c>
      <c r="K467" s="5">
        <f t="shared" si="50"/>
        <v>384.1902</v>
      </c>
      <c r="L467" s="7">
        <v>4.97</v>
      </c>
      <c r="M467" s="7">
        <v>4093</v>
      </c>
      <c r="N467" s="3">
        <v>45539</v>
      </c>
      <c r="O467" s="4" t="str">
        <f t="shared" si="51"/>
        <v>2024-09</v>
      </c>
      <c r="P467" s="4" t="str">
        <f t="shared" si="52"/>
        <v>09</v>
      </c>
      <c r="Q467" s="4" t="str">
        <f t="shared" si="53"/>
        <v>September</v>
      </c>
      <c r="R467" s="30" t="str">
        <f t="shared" si="54"/>
        <v>04</v>
      </c>
      <c r="W467" t="str">
        <f t="shared" si="55"/>
        <v>ok</v>
      </c>
    </row>
    <row r="468" spans="1:23" x14ac:dyDescent="0.3">
      <c r="A468" t="s">
        <v>510</v>
      </c>
      <c r="B468" t="s">
        <v>11</v>
      </c>
      <c r="C468" t="s">
        <v>12</v>
      </c>
      <c r="D468" t="s">
        <v>13</v>
      </c>
      <c r="E468" t="s">
        <v>20</v>
      </c>
      <c r="F468" t="s">
        <v>15</v>
      </c>
      <c r="G468" s="5">
        <v>16185.45</v>
      </c>
      <c r="H468" s="5">
        <f t="shared" si="49"/>
        <v>291.3381</v>
      </c>
      <c r="I468" s="6">
        <v>3</v>
      </c>
      <c r="J468" s="6">
        <v>48556.35</v>
      </c>
      <c r="K468" s="5">
        <f t="shared" si="50"/>
        <v>874.01430000000005</v>
      </c>
      <c r="L468" s="7">
        <v>1.8</v>
      </c>
      <c r="M468" s="7">
        <v>4754</v>
      </c>
      <c r="N468" s="3">
        <v>45567</v>
      </c>
      <c r="O468" s="4" t="str">
        <f t="shared" si="51"/>
        <v>2024-10</v>
      </c>
      <c r="P468" s="4" t="str">
        <f t="shared" si="52"/>
        <v>10</v>
      </c>
      <c r="Q468" s="4" t="str">
        <f t="shared" si="53"/>
        <v>October</v>
      </c>
      <c r="R468" s="30" t="str">
        <f t="shared" si="54"/>
        <v>02</v>
      </c>
      <c r="W468" t="str">
        <f t="shared" si="55"/>
        <v>ok</v>
      </c>
    </row>
    <row r="469" spans="1:23" x14ac:dyDescent="0.3">
      <c r="A469" t="s">
        <v>511</v>
      </c>
      <c r="B469" t="s">
        <v>28</v>
      </c>
      <c r="C469" t="s">
        <v>29</v>
      </c>
      <c r="D469" t="s">
        <v>30</v>
      </c>
      <c r="E469" t="s">
        <v>45</v>
      </c>
      <c r="F469" t="s">
        <v>15</v>
      </c>
      <c r="G469" s="5">
        <v>364.77</v>
      </c>
      <c r="H469" s="5">
        <f t="shared" si="49"/>
        <v>6.5658599999999989</v>
      </c>
      <c r="I469" s="6">
        <v>5</v>
      </c>
      <c r="J469" s="6">
        <v>1823.85</v>
      </c>
      <c r="K469" s="5">
        <f t="shared" si="50"/>
        <v>32.829299999999996</v>
      </c>
      <c r="L469" s="7">
        <v>4.76</v>
      </c>
      <c r="M469" s="7">
        <v>4873</v>
      </c>
      <c r="N469" s="3">
        <v>45346</v>
      </c>
      <c r="O469" s="4" t="str">
        <f t="shared" si="51"/>
        <v>2024-02</v>
      </c>
      <c r="P469" s="4" t="str">
        <f t="shared" si="52"/>
        <v>02</v>
      </c>
      <c r="Q469" s="4" t="str">
        <f t="shared" si="53"/>
        <v>February</v>
      </c>
      <c r="R469" s="30" t="str">
        <f t="shared" si="54"/>
        <v>24</v>
      </c>
      <c r="W469" t="str">
        <f t="shared" si="55"/>
        <v>ok</v>
      </c>
    </row>
    <row r="470" spans="1:23" x14ac:dyDescent="0.3">
      <c r="A470" t="s">
        <v>512</v>
      </c>
      <c r="B470" t="s">
        <v>51</v>
      </c>
      <c r="C470" t="s">
        <v>29</v>
      </c>
      <c r="D470" t="s">
        <v>52</v>
      </c>
      <c r="E470" t="s">
        <v>14</v>
      </c>
      <c r="F470" t="s">
        <v>21</v>
      </c>
      <c r="G470" s="5">
        <v>6664.37</v>
      </c>
      <c r="H470" s="5">
        <f t="shared" si="49"/>
        <v>119.95865999999999</v>
      </c>
      <c r="I470" s="6">
        <v>5</v>
      </c>
      <c r="J470" s="6">
        <v>33321.85</v>
      </c>
      <c r="K470" s="5">
        <f t="shared" si="50"/>
        <v>599.79329999999993</v>
      </c>
      <c r="L470" s="7">
        <v>2.96</v>
      </c>
      <c r="M470" s="7">
        <v>398</v>
      </c>
      <c r="N470" s="3">
        <v>45452</v>
      </c>
      <c r="O470" s="4" t="str">
        <f t="shared" si="51"/>
        <v>2024-06</v>
      </c>
      <c r="P470" s="4" t="str">
        <f t="shared" si="52"/>
        <v>06</v>
      </c>
      <c r="Q470" s="4" t="str">
        <f t="shared" si="53"/>
        <v>June</v>
      </c>
      <c r="R470" s="30" t="str">
        <f t="shared" si="54"/>
        <v>09</v>
      </c>
      <c r="W470" t="str">
        <f t="shared" si="55"/>
        <v>ok</v>
      </c>
    </row>
    <row r="471" spans="1:23" x14ac:dyDescent="0.3">
      <c r="A471" t="s">
        <v>513</v>
      </c>
      <c r="B471" t="s">
        <v>36</v>
      </c>
      <c r="C471" t="s">
        <v>18</v>
      </c>
      <c r="D471" t="s">
        <v>37</v>
      </c>
      <c r="E471" t="s">
        <v>20</v>
      </c>
      <c r="F471" t="s">
        <v>15</v>
      </c>
      <c r="G471" s="5">
        <v>11249.5</v>
      </c>
      <c r="H471" s="5">
        <f t="shared" si="49"/>
        <v>202.49099999999999</v>
      </c>
      <c r="I471" s="6">
        <v>1</v>
      </c>
      <c r="J471" s="6">
        <v>11249.5</v>
      </c>
      <c r="K471" s="5">
        <f t="shared" si="50"/>
        <v>202.49099999999999</v>
      </c>
      <c r="L471" s="7">
        <v>2.14</v>
      </c>
      <c r="M471" s="7">
        <v>2410</v>
      </c>
      <c r="N471" s="3">
        <v>45530</v>
      </c>
      <c r="O471" s="4" t="str">
        <f t="shared" si="51"/>
        <v>2024-08</v>
      </c>
      <c r="P471" s="4" t="str">
        <f t="shared" si="52"/>
        <v>08</v>
      </c>
      <c r="Q471" s="4" t="str">
        <f t="shared" si="53"/>
        <v>August</v>
      </c>
      <c r="R471" s="30" t="str">
        <f t="shared" si="54"/>
        <v>26</v>
      </c>
      <c r="W471" t="str">
        <f t="shared" si="55"/>
        <v>ok</v>
      </c>
    </row>
    <row r="472" spans="1:23" x14ac:dyDescent="0.3">
      <c r="A472" t="s">
        <v>514</v>
      </c>
      <c r="B472" t="s">
        <v>23</v>
      </c>
      <c r="C472" t="s">
        <v>24</v>
      </c>
      <c r="D472" t="s">
        <v>25</v>
      </c>
      <c r="E472" t="s">
        <v>14</v>
      </c>
      <c r="F472" t="s">
        <v>60</v>
      </c>
      <c r="G472" s="5">
        <v>2431.37</v>
      </c>
      <c r="H472" s="5">
        <f t="shared" si="49"/>
        <v>43.764659999999992</v>
      </c>
      <c r="I472" s="6">
        <v>1</v>
      </c>
      <c r="J472" s="6">
        <v>2431.37</v>
      </c>
      <c r="K472" s="5">
        <f t="shared" si="50"/>
        <v>43.764659999999992</v>
      </c>
      <c r="L472" s="7">
        <v>2.69</v>
      </c>
      <c r="M472" s="7">
        <v>547</v>
      </c>
      <c r="N472" s="3">
        <v>45592</v>
      </c>
      <c r="O472" s="4" t="str">
        <f t="shared" si="51"/>
        <v>2024-10</v>
      </c>
      <c r="P472" s="4" t="str">
        <f t="shared" si="52"/>
        <v>10</v>
      </c>
      <c r="Q472" s="4" t="str">
        <f t="shared" si="53"/>
        <v>October</v>
      </c>
      <c r="R472" s="30" t="str">
        <f t="shared" si="54"/>
        <v>27</v>
      </c>
      <c r="W472" t="str">
        <f t="shared" si="55"/>
        <v>ok</v>
      </c>
    </row>
    <row r="473" spans="1:23" x14ac:dyDescent="0.3">
      <c r="A473" t="s">
        <v>515</v>
      </c>
      <c r="B473" t="s">
        <v>17</v>
      </c>
      <c r="C473" t="s">
        <v>18</v>
      </c>
      <c r="D473" t="s">
        <v>19</v>
      </c>
      <c r="E473" t="s">
        <v>45</v>
      </c>
      <c r="F473" t="s">
        <v>21</v>
      </c>
      <c r="G473" s="5">
        <v>17346.080000000002</v>
      </c>
      <c r="H473" s="5">
        <f t="shared" si="49"/>
        <v>312.22944000000001</v>
      </c>
      <c r="I473" s="6">
        <v>5</v>
      </c>
      <c r="J473" s="6">
        <v>86730.4</v>
      </c>
      <c r="K473" s="5">
        <f t="shared" si="50"/>
        <v>1561.1472000000001</v>
      </c>
      <c r="L473" s="7">
        <v>3</v>
      </c>
      <c r="M473" s="7">
        <v>2027</v>
      </c>
      <c r="N473" s="3">
        <v>45463</v>
      </c>
      <c r="O473" s="4" t="str">
        <f t="shared" si="51"/>
        <v>2024-06</v>
      </c>
      <c r="P473" s="4" t="str">
        <f t="shared" si="52"/>
        <v>06</v>
      </c>
      <c r="Q473" s="4" t="str">
        <f t="shared" si="53"/>
        <v>June</v>
      </c>
      <c r="R473" s="30" t="str">
        <f t="shared" si="54"/>
        <v>20</v>
      </c>
      <c r="W473" t="str">
        <f t="shared" si="55"/>
        <v>ok</v>
      </c>
    </row>
    <row r="474" spans="1:23" x14ac:dyDescent="0.3">
      <c r="A474" t="s">
        <v>516</v>
      </c>
      <c r="B474" t="s">
        <v>17</v>
      </c>
      <c r="C474" t="s">
        <v>18</v>
      </c>
      <c r="D474" t="s">
        <v>19</v>
      </c>
      <c r="E474" t="s">
        <v>20</v>
      </c>
      <c r="F474" t="s">
        <v>60</v>
      </c>
      <c r="G474" s="5">
        <v>169.2</v>
      </c>
      <c r="H474" s="5">
        <f t="shared" si="49"/>
        <v>3.0455999999999994</v>
      </c>
      <c r="I474" s="6">
        <v>1</v>
      </c>
      <c r="J474" s="6">
        <v>169.2</v>
      </c>
      <c r="K474" s="5">
        <f t="shared" si="50"/>
        <v>3.0455999999999994</v>
      </c>
      <c r="L474" s="7">
        <v>3.62</v>
      </c>
      <c r="M474" s="7">
        <v>293</v>
      </c>
      <c r="N474" s="3">
        <v>45567</v>
      </c>
      <c r="O474" s="4" t="str">
        <f t="shared" si="51"/>
        <v>2024-10</v>
      </c>
      <c r="P474" s="4" t="str">
        <f t="shared" si="52"/>
        <v>10</v>
      </c>
      <c r="Q474" s="4" t="str">
        <f t="shared" si="53"/>
        <v>October</v>
      </c>
      <c r="R474" s="30" t="str">
        <f t="shared" si="54"/>
        <v>02</v>
      </c>
      <c r="W474" t="str">
        <f t="shared" si="55"/>
        <v>ok</v>
      </c>
    </row>
    <row r="475" spans="1:23" x14ac:dyDescent="0.3">
      <c r="A475" t="s">
        <v>517</v>
      </c>
      <c r="B475" t="s">
        <v>33</v>
      </c>
      <c r="C475" t="s">
        <v>12</v>
      </c>
      <c r="D475" t="s">
        <v>34</v>
      </c>
      <c r="E475" t="s">
        <v>14</v>
      </c>
      <c r="F475" t="s">
        <v>15</v>
      </c>
      <c r="G475" s="5">
        <v>1225.08</v>
      </c>
      <c r="H475" s="5">
        <f t="shared" si="49"/>
        <v>22.051439999999996</v>
      </c>
      <c r="I475" s="6">
        <v>3</v>
      </c>
      <c r="J475" s="6">
        <v>3675.24</v>
      </c>
      <c r="K475" s="5">
        <f t="shared" si="50"/>
        <v>66.154319999999984</v>
      </c>
      <c r="L475" s="7">
        <v>4.8600000000000003</v>
      </c>
      <c r="M475" s="7">
        <v>1234</v>
      </c>
      <c r="N475" s="3">
        <v>45588</v>
      </c>
      <c r="O475" s="4" t="str">
        <f t="shared" si="51"/>
        <v>2024-10</v>
      </c>
      <c r="P475" s="4" t="str">
        <f t="shared" si="52"/>
        <v>10</v>
      </c>
      <c r="Q475" s="4" t="str">
        <f t="shared" si="53"/>
        <v>October</v>
      </c>
      <c r="R475" s="30" t="str">
        <f t="shared" si="54"/>
        <v>23</v>
      </c>
      <c r="W475" t="str">
        <f t="shared" si="55"/>
        <v>ok</v>
      </c>
    </row>
    <row r="476" spans="1:23" x14ac:dyDescent="0.3">
      <c r="A476" t="s">
        <v>518</v>
      </c>
      <c r="B476" t="s">
        <v>51</v>
      </c>
      <c r="C476" t="s">
        <v>29</v>
      </c>
      <c r="D476" t="s">
        <v>52</v>
      </c>
      <c r="E476" t="s">
        <v>45</v>
      </c>
      <c r="F476" t="s">
        <v>60</v>
      </c>
      <c r="G476" s="5">
        <v>11279.42</v>
      </c>
      <c r="H476" s="5">
        <f t="shared" si="49"/>
        <v>203.02955999999998</v>
      </c>
      <c r="I476" s="6">
        <v>5</v>
      </c>
      <c r="J476" s="6">
        <v>56397.1</v>
      </c>
      <c r="K476" s="5">
        <f t="shared" si="50"/>
        <v>1015.1477999999998</v>
      </c>
      <c r="L476" s="7">
        <v>3.91</v>
      </c>
      <c r="M476" s="7">
        <v>4349</v>
      </c>
      <c r="N476" s="3">
        <v>45568</v>
      </c>
      <c r="O476" s="4" t="str">
        <f t="shared" si="51"/>
        <v>2024-10</v>
      </c>
      <c r="P476" s="4" t="str">
        <f t="shared" si="52"/>
        <v>10</v>
      </c>
      <c r="Q476" s="4" t="str">
        <f t="shared" si="53"/>
        <v>October</v>
      </c>
      <c r="R476" s="30" t="str">
        <f t="shared" si="54"/>
        <v>03</v>
      </c>
      <c r="W476" t="str">
        <f t="shared" si="55"/>
        <v>ok</v>
      </c>
    </row>
    <row r="477" spans="1:23" x14ac:dyDescent="0.3">
      <c r="A477" t="s">
        <v>519</v>
      </c>
      <c r="B477" t="s">
        <v>41</v>
      </c>
      <c r="C477" t="s">
        <v>42</v>
      </c>
      <c r="D477" t="s">
        <v>43</v>
      </c>
      <c r="E477" t="s">
        <v>14</v>
      </c>
      <c r="F477" t="s">
        <v>60</v>
      </c>
      <c r="G477" s="5">
        <v>1325.62</v>
      </c>
      <c r="H477" s="5">
        <f t="shared" si="49"/>
        <v>23.861159999999995</v>
      </c>
      <c r="I477" s="6">
        <v>5</v>
      </c>
      <c r="J477" s="6">
        <v>6628.1</v>
      </c>
      <c r="K477" s="5">
        <f t="shared" si="50"/>
        <v>119.30579999999998</v>
      </c>
      <c r="L477" s="7">
        <v>1.64</v>
      </c>
      <c r="M477" s="7">
        <v>491</v>
      </c>
      <c r="N477" s="3">
        <v>45395</v>
      </c>
      <c r="O477" s="4" t="str">
        <f t="shared" si="51"/>
        <v>2024-04</v>
      </c>
      <c r="P477" s="4" t="str">
        <f t="shared" si="52"/>
        <v>04</v>
      </c>
      <c r="Q477" s="4" t="str">
        <f t="shared" si="53"/>
        <v>April</v>
      </c>
      <c r="R477" s="30" t="str">
        <f t="shared" si="54"/>
        <v>13</v>
      </c>
      <c r="W477" t="str">
        <f t="shared" si="55"/>
        <v>ok</v>
      </c>
    </row>
    <row r="478" spans="1:23" x14ac:dyDescent="0.3">
      <c r="A478" t="s">
        <v>520</v>
      </c>
      <c r="B478" t="s">
        <v>36</v>
      </c>
      <c r="C478" t="s">
        <v>18</v>
      </c>
      <c r="D478" t="s">
        <v>37</v>
      </c>
      <c r="E478" t="s">
        <v>20</v>
      </c>
      <c r="F478" t="s">
        <v>31</v>
      </c>
      <c r="G478" s="5">
        <v>11522.44</v>
      </c>
      <c r="H478" s="5">
        <f t="shared" si="49"/>
        <v>207.40392</v>
      </c>
      <c r="I478" s="6">
        <v>1</v>
      </c>
      <c r="J478" s="6">
        <v>11522.44</v>
      </c>
      <c r="K478" s="5">
        <f t="shared" si="50"/>
        <v>207.40392</v>
      </c>
      <c r="L478" s="7">
        <v>4.9800000000000004</v>
      </c>
      <c r="M478" s="7">
        <v>2906</v>
      </c>
      <c r="N478" s="3">
        <v>45410</v>
      </c>
      <c r="O478" s="4" t="str">
        <f t="shared" si="51"/>
        <v>2024-04</v>
      </c>
      <c r="P478" s="4" t="str">
        <f t="shared" si="52"/>
        <v>04</v>
      </c>
      <c r="Q478" s="4" t="str">
        <f t="shared" si="53"/>
        <v>April</v>
      </c>
      <c r="R478" s="30" t="str">
        <f t="shared" si="54"/>
        <v>28</v>
      </c>
      <c r="W478" t="str">
        <f t="shared" si="55"/>
        <v>ok</v>
      </c>
    </row>
    <row r="479" spans="1:23" x14ac:dyDescent="0.3">
      <c r="A479" t="s">
        <v>521</v>
      </c>
      <c r="B479" t="s">
        <v>41</v>
      </c>
      <c r="C479" t="s">
        <v>42</v>
      </c>
      <c r="D479" t="s">
        <v>43</v>
      </c>
      <c r="E479" t="s">
        <v>45</v>
      </c>
      <c r="F479" t="s">
        <v>60</v>
      </c>
      <c r="G479" s="5">
        <v>11383.86</v>
      </c>
      <c r="H479" s="5">
        <f t="shared" si="49"/>
        <v>204.90948</v>
      </c>
      <c r="I479" s="6">
        <v>3</v>
      </c>
      <c r="J479" s="6">
        <v>34151.58</v>
      </c>
      <c r="K479" s="5">
        <f t="shared" si="50"/>
        <v>614.72843999999998</v>
      </c>
      <c r="L479" s="7">
        <v>2.79</v>
      </c>
      <c r="M479" s="7">
        <v>4569</v>
      </c>
      <c r="N479" s="3">
        <v>45546</v>
      </c>
      <c r="O479" s="4" t="str">
        <f t="shared" si="51"/>
        <v>2024-09</v>
      </c>
      <c r="P479" s="4" t="str">
        <f t="shared" si="52"/>
        <v>09</v>
      </c>
      <c r="Q479" s="4" t="str">
        <f t="shared" si="53"/>
        <v>September</v>
      </c>
      <c r="R479" s="30" t="str">
        <f t="shared" si="54"/>
        <v>11</v>
      </c>
      <c r="W479" t="str">
        <f t="shared" si="55"/>
        <v>ok</v>
      </c>
    </row>
    <row r="480" spans="1:23" x14ac:dyDescent="0.3">
      <c r="A480" t="s">
        <v>522</v>
      </c>
      <c r="B480" t="s">
        <v>17</v>
      </c>
      <c r="C480" t="s">
        <v>18</v>
      </c>
      <c r="D480" t="s">
        <v>19</v>
      </c>
      <c r="E480" t="s">
        <v>14</v>
      </c>
      <c r="F480" t="s">
        <v>60</v>
      </c>
      <c r="G480" s="5">
        <v>5124.09</v>
      </c>
      <c r="H480" s="5">
        <f t="shared" si="49"/>
        <v>92.233620000000002</v>
      </c>
      <c r="I480" s="6">
        <v>1</v>
      </c>
      <c r="J480" s="6">
        <v>5124.09</v>
      </c>
      <c r="K480" s="5">
        <f t="shared" si="50"/>
        <v>92.233620000000002</v>
      </c>
      <c r="L480" s="7">
        <v>4.1500000000000004</v>
      </c>
      <c r="M480" s="7">
        <v>2343</v>
      </c>
      <c r="N480" s="3">
        <v>45465</v>
      </c>
      <c r="O480" s="4" t="str">
        <f t="shared" si="51"/>
        <v>2024-06</v>
      </c>
      <c r="P480" s="4" t="str">
        <f t="shared" si="52"/>
        <v>06</v>
      </c>
      <c r="Q480" s="4" t="str">
        <f t="shared" si="53"/>
        <v>June</v>
      </c>
      <c r="R480" s="30" t="str">
        <f t="shared" si="54"/>
        <v>22</v>
      </c>
      <c r="W480" t="str">
        <f t="shared" si="55"/>
        <v>ok</v>
      </c>
    </row>
    <row r="481" spans="1:23" x14ac:dyDescent="0.3">
      <c r="A481" t="s">
        <v>523</v>
      </c>
      <c r="B481" t="s">
        <v>36</v>
      </c>
      <c r="C481" t="s">
        <v>18</v>
      </c>
      <c r="D481" t="s">
        <v>37</v>
      </c>
      <c r="E481" t="s">
        <v>20</v>
      </c>
      <c r="F481" t="s">
        <v>31</v>
      </c>
      <c r="G481" s="5">
        <v>9069.5</v>
      </c>
      <c r="H481" s="5">
        <f t="shared" si="49"/>
        <v>163.25099999999998</v>
      </c>
      <c r="I481" s="6">
        <v>2</v>
      </c>
      <c r="J481" s="6">
        <v>18139</v>
      </c>
      <c r="K481" s="5">
        <f t="shared" si="50"/>
        <v>326.50199999999995</v>
      </c>
      <c r="L481" s="7">
        <v>4.54</v>
      </c>
      <c r="M481" s="7">
        <v>1189</v>
      </c>
      <c r="N481" s="3">
        <v>45334</v>
      </c>
      <c r="O481" s="4" t="str">
        <f t="shared" si="51"/>
        <v>2024-02</v>
      </c>
      <c r="P481" s="4" t="str">
        <f t="shared" si="52"/>
        <v>02</v>
      </c>
      <c r="Q481" s="4" t="str">
        <f t="shared" si="53"/>
        <v>February</v>
      </c>
      <c r="R481" s="30" t="str">
        <f t="shared" si="54"/>
        <v>12</v>
      </c>
      <c r="W481" t="str">
        <f t="shared" si="55"/>
        <v>ok</v>
      </c>
    </row>
    <row r="482" spans="1:23" x14ac:dyDescent="0.3">
      <c r="A482" t="s">
        <v>524</v>
      </c>
      <c r="B482" t="s">
        <v>63</v>
      </c>
      <c r="C482" t="s">
        <v>18</v>
      </c>
      <c r="D482" t="s">
        <v>64</v>
      </c>
      <c r="E482" t="s">
        <v>20</v>
      </c>
      <c r="F482" t="s">
        <v>38</v>
      </c>
      <c r="G482" s="5">
        <v>14927.88</v>
      </c>
      <c r="H482" s="5">
        <f t="shared" si="49"/>
        <v>268.70183999999995</v>
      </c>
      <c r="I482" s="6">
        <v>3</v>
      </c>
      <c r="J482" s="6">
        <v>44783.64</v>
      </c>
      <c r="K482" s="5">
        <f t="shared" si="50"/>
        <v>806.10551999999984</v>
      </c>
      <c r="L482" s="7">
        <v>1.08</v>
      </c>
      <c r="M482" s="7">
        <v>1067</v>
      </c>
      <c r="N482" s="3">
        <v>45372</v>
      </c>
      <c r="O482" s="4" t="str">
        <f t="shared" si="51"/>
        <v>2024-03</v>
      </c>
      <c r="P482" s="4" t="str">
        <f t="shared" si="52"/>
        <v>03</v>
      </c>
      <c r="Q482" s="4" t="str">
        <f t="shared" si="53"/>
        <v>March</v>
      </c>
      <c r="R482" s="30" t="str">
        <f t="shared" si="54"/>
        <v>21</v>
      </c>
      <c r="W482" t="str">
        <f t="shared" si="55"/>
        <v>ok</v>
      </c>
    </row>
    <row r="483" spans="1:23" x14ac:dyDescent="0.3">
      <c r="A483" t="s">
        <v>525</v>
      </c>
      <c r="B483" t="s">
        <v>28</v>
      </c>
      <c r="C483" t="s">
        <v>29</v>
      </c>
      <c r="D483" t="s">
        <v>30</v>
      </c>
      <c r="E483" t="s">
        <v>20</v>
      </c>
      <c r="F483" t="s">
        <v>21</v>
      </c>
      <c r="G483" s="5">
        <v>2871.12</v>
      </c>
      <c r="H483" s="5">
        <f t="shared" si="49"/>
        <v>51.680159999999994</v>
      </c>
      <c r="I483" s="6">
        <v>4</v>
      </c>
      <c r="J483" s="6">
        <v>11484.48</v>
      </c>
      <c r="K483" s="5">
        <f t="shared" si="50"/>
        <v>206.72063999999997</v>
      </c>
      <c r="L483" s="7">
        <v>1.71</v>
      </c>
      <c r="M483" s="7">
        <v>4973</v>
      </c>
      <c r="N483" s="3">
        <v>45438</v>
      </c>
      <c r="O483" s="4" t="str">
        <f t="shared" si="51"/>
        <v>2024-05</v>
      </c>
      <c r="P483" s="4" t="str">
        <f t="shared" si="52"/>
        <v>05</v>
      </c>
      <c r="Q483" s="4" t="str">
        <f t="shared" si="53"/>
        <v>May</v>
      </c>
      <c r="R483" s="30" t="str">
        <f t="shared" si="54"/>
        <v>26</v>
      </c>
      <c r="W483" t="str">
        <f t="shared" si="55"/>
        <v>ok</v>
      </c>
    </row>
    <row r="484" spans="1:23" x14ac:dyDescent="0.3">
      <c r="A484" t="s">
        <v>526</v>
      </c>
      <c r="B484" t="s">
        <v>17</v>
      </c>
      <c r="C484" t="s">
        <v>18</v>
      </c>
      <c r="D484" t="s">
        <v>19</v>
      </c>
      <c r="E484" t="s">
        <v>20</v>
      </c>
      <c r="F484" t="s">
        <v>38</v>
      </c>
      <c r="G484" s="5">
        <v>19397.87</v>
      </c>
      <c r="H484" s="5">
        <f t="shared" si="49"/>
        <v>349.16165999999998</v>
      </c>
      <c r="I484" s="6">
        <v>2</v>
      </c>
      <c r="J484" s="6">
        <v>38795.74</v>
      </c>
      <c r="K484" s="5">
        <f t="shared" si="50"/>
        <v>698.32331999999997</v>
      </c>
      <c r="L484" s="7">
        <v>2.4700000000000002</v>
      </c>
      <c r="M484" s="7">
        <v>167</v>
      </c>
      <c r="N484" s="3">
        <v>45452</v>
      </c>
      <c r="O484" s="4" t="str">
        <f t="shared" si="51"/>
        <v>2024-06</v>
      </c>
      <c r="P484" s="4" t="str">
        <f t="shared" si="52"/>
        <v>06</v>
      </c>
      <c r="Q484" s="4" t="str">
        <f t="shared" si="53"/>
        <v>June</v>
      </c>
      <c r="R484" s="30" t="str">
        <f t="shared" si="54"/>
        <v>09</v>
      </c>
      <c r="W484" t="str">
        <f t="shared" si="55"/>
        <v>ok</v>
      </c>
    </row>
    <row r="485" spans="1:23" x14ac:dyDescent="0.3">
      <c r="A485" t="s">
        <v>527</v>
      </c>
      <c r="B485" t="s">
        <v>36</v>
      </c>
      <c r="C485" t="s">
        <v>18</v>
      </c>
      <c r="D485" t="s">
        <v>37</v>
      </c>
      <c r="E485" t="s">
        <v>45</v>
      </c>
      <c r="F485" t="s">
        <v>15</v>
      </c>
      <c r="G485" s="5">
        <v>105.59</v>
      </c>
      <c r="H485" s="5">
        <f t="shared" si="49"/>
        <v>1.90062</v>
      </c>
      <c r="I485" s="6">
        <v>2</v>
      </c>
      <c r="J485" s="6">
        <v>211.18</v>
      </c>
      <c r="K485" s="5">
        <f t="shared" si="50"/>
        <v>3.80124</v>
      </c>
      <c r="L485" s="7">
        <v>1.41</v>
      </c>
      <c r="M485" s="7">
        <v>3837</v>
      </c>
      <c r="N485" s="3">
        <v>45311</v>
      </c>
      <c r="O485" s="4" t="str">
        <f t="shared" si="51"/>
        <v>2024-01</v>
      </c>
      <c r="P485" s="4" t="str">
        <f t="shared" si="52"/>
        <v>01</v>
      </c>
      <c r="Q485" s="4" t="str">
        <f t="shared" si="53"/>
        <v>January</v>
      </c>
      <c r="R485" s="30" t="str">
        <f t="shared" si="54"/>
        <v>20</v>
      </c>
      <c r="W485" t="str">
        <f t="shared" si="55"/>
        <v>ok</v>
      </c>
    </row>
    <row r="486" spans="1:23" x14ac:dyDescent="0.3">
      <c r="A486" t="s">
        <v>528</v>
      </c>
      <c r="B486" t="s">
        <v>41</v>
      </c>
      <c r="C486" t="s">
        <v>42</v>
      </c>
      <c r="D486" t="s">
        <v>43</v>
      </c>
      <c r="E486" t="s">
        <v>45</v>
      </c>
      <c r="F486" t="s">
        <v>21</v>
      </c>
      <c r="G486" s="5">
        <v>12211.13</v>
      </c>
      <c r="H486" s="5">
        <f t="shared" si="49"/>
        <v>219.80033999999998</v>
      </c>
      <c r="I486" s="6">
        <v>4</v>
      </c>
      <c r="J486" s="6">
        <v>48844.52</v>
      </c>
      <c r="K486" s="5">
        <f t="shared" si="50"/>
        <v>879.20135999999991</v>
      </c>
      <c r="L486" s="7">
        <v>4.45</v>
      </c>
      <c r="M486" s="7">
        <v>3031</v>
      </c>
      <c r="N486" s="3">
        <v>45578</v>
      </c>
      <c r="O486" s="4" t="str">
        <f t="shared" si="51"/>
        <v>2024-10</v>
      </c>
      <c r="P486" s="4" t="str">
        <f t="shared" si="52"/>
        <v>10</v>
      </c>
      <c r="Q486" s="4" t="str">
        <f t="shared" si="53"/>
        <v>October</v>
      </c>
      <c r="R486" s="30" t="str">
        <f t="shared" si="54"/>
        <v>13</v>
      </c>
      <c r="W486" t="str">
        <f t="shared" si="55"/>
        <v>ok</v>
      </c>
    </row>
    <row r="487" spans="1:23" x14ac:dyDescent="0.3">
      <c r="A487" t="s">
        <v>529</v>
      </c>
      <c r="B487" t="s">
        <v>41</v>
      </c>
      <c r="C487" t="s">
        <v>42</v>
      </c>
      <c r="D487" t="s">
        <v>43</v>
      </c>
      <c r="E487" t="s">
        <v>14</v>
      </c>
      <c r="F487" t="s">
        <v>38</v>
      </c>
      <c r="G487" s="5">
        <v>1535.57</v>
      </c>
      <c r="H487" s="5">
        <f t="shared" si="49"/>
        <v>27.640259999999998</v>
      </c>
      <c r="I487" s="6">
        <v>3</v>
      </c>
      <c r="J487" s="6">
        <v>4606.71</v>
      </c>
      <c r="K487" s="5">
        <f t="shared" si="50"/>
        <v>82.920779999999993</v>
      </c>
      <c r="L487" s="7">
        <v>4.12</v>
      </c>
      <c r="M487" s="7">
        <v>4258</v>
      </c>
      <c r="N487" s="3">
        <v>45466</v>
      </c>
      <c r="O487" s="4" t="str">
        <f t="shared" si="51"/>
        <v>2024-06</v>
      </c>
      <c r="P487" s="4" t="str">
        <f t="shared" si="52"/>
        <v>06</v>
      </c>
      <c r="Q487" s="4" t="str">
        <f t="shared" si="53"/>
        <v>June</v>
      </c>
      <c r="R487" s="30" t="str">
        <f t="shared" si="54"/>
        <v>23</v>
      </c>
      <c r="W487" t="str">
        <f t="shared" si="55"/>
        <v>ok</v>
      </c>
    </row>
    <row r="488" spans="1:23" x14ac:dyDescent="0.3">
      <c r="A488" t="s">
        <v>530</v>
      </c>
      <c r="B488" t="s">
        <v>23</v>
      </c>
      <c r="C488" t="s">
        <v>24</v>
      </c>
      <c r="D488" t="s">
        <v>25</v>
      </c>
      <c r="E488" t="s">
        <v>14</v>
      </c>
      <c r="F488" t="s">
        <v>38</v>
      </c>
      <c r="G488" s="5">
        <v>2365.88</v>
      </c>
      <c r="H488" s="5">
        <f t="shared" si="49"/>
        <v>42.585839999999997</v>
      </c>
      <c r="I488" s="6">
        <v>2</v>
      </c>
      <c r="J488" s="6">
        <v>4731.76</v>
      </c>
      <c r="K488" s="5">
        <f t="shared" si="50"/>
        <v>85.171679999999995</v>
      </c>
      <c r="L488" s="7">
        <v>2.71</v>
      </c>
      <c r="M488" s="7">
        <v>720</v>
      </c>
      <c r="N488" s="3">
        <v>45529</v>
      </c>
      <c r="O488" s="4" t="str">
        <f t="shared" si="51"/>
        <v>2024-08</v>
      </c>
      <c r="P488" s="4" t="str">
        <f t="shared" si="52"/>
        <v>08</v>
      </c>
      <c r="Q488" s="4" t="str">
        <f t="shared" si="53"/>
        <v>August</v>
      </c>
      <c r="R488" s="30" t="str">
        <f t="shared" si="54"/>
        <v>25</v>
      </c>
      <c r="W488" t="str">
        <f t="shared" si="55"/>
        <v>ok</v>
      </c>
    </row>
    <row r="489" spans="1:23" x14ac:dyDescent="0.3">
      <c r="A489" t="s">
        <v>531</v>
      </c>
      <c r="B489" t="s">
        <v>28</v>
      </c>
      <c r="C489" t="s">
        <v>29</v>
      </c>
      <c r="D489" t="s">
        <v>30</v>
      </c>
      <c r="E489" t="s">
        <v>14</v>
      </c>
      <c r="F489" t="s">
        <v>26</v>
      </c>
      <c r="G489" s="5">
        <v>4378.0200000000004</v>
      </c>
      <c r="H489" s="5">
        <f t="shared" si="49"/>
        <v>78.804360000000003</v>
      </c>
      <c r="I489" s="6">
        <v>2</v>
      </c>
      <c r="J489" s="6">
        <v>8756.0400000000009</v>
      </c>
      <c r="K489" s="5">
        <f t="shared" si="50"/>
        <v>157.60872000000001</v>
      </c>
      <c r="L489" s="7">
        <v>1.21</v>
      </c>
      <c r="M489" s="7">
        <v>2107</v>
      </c>
      <c r="N489" s="3">
        <v>45609</v>
      </c>
      <c r="O489" s="4" t="str">
        <f t="shared" si="51"/>
        <v>2024-11</v>
      </c>
      <c r="P489" s="4" t="str">
        <f t="shared" si="52"/>
        <v>11</v>
      </c>
      <c r="Q489" s="4" t="str">
        <f t="shared" si="53"/>
        <v>November</v>
      </c>
      <c r="R489" s="30" t="str">
        <f t="shared" si="54"/>
        <v>13</v>
      </c>
      <c r="W489" t="str">
        <f t="shared" si="55"/>
        <v>ok</v>
      </c>
    </row>
    <row r="490" spans="1:23" x14ac:dyDescent="0.3">
      <c r="A490" t="s">
        <v>532</v>
      </c>
      <c r="B490" t="s">
        <v>11</v>
      </c>
      <c r="C490" t="s">
        <v>12</v>
      </c>
      <c r="D490" t="s">
        <v>13</v>
      </c>
      <c r="E490" t="s">
        <v>14</v>
      </c>
      <c r="F490" t="s">
        <v>15</v>
      </c>
      <c r="G490" s="5">
        <v>2311.7600000000002</v>
      </c>
      <c r="H490" s="5">
        <f t="shared" si="49"/>
        <v>41.61168</v>
      </c>
      <c r="I490" s="6">
        <v>4</v>
      </c>
      <c r="J490" s="6">
        <v>9247.0400000000009</v>
      </c>
      <c r="K490" s="5">
        <f t="shared" si="50"/>
        <v>166.44672</v>
      </c>
      <c r="L490" s="7">
        <v>4.26</v>
      </c>
      <c r="M490" s="7">
        <v>1181</v>
      </c>
      <c r="N490" s="3">
        <v>45474</v>
      </c>
      <c r="O490" s="4" t="str">
        <f t="shared" si="51"/>
        <v>2024-07</v>
      </c>
      <c r="P490" s="4" t="str">
        <f t="shared" si="52"/>
        <v>07</v>
      </c>
      <c r="Q490" s="4" t="str">
        <f t="shared" si="53"/>
        <v>July</v>
      </c>
      <c r="R490" s="30" t="str">
        <f t="shared" si="54"/>
        <v>01</v>
      </c>
      <c r="W490" t="str">
        <f t="shared" si="55"/>
        <v>ok</v>
      </c>
    </row>
    <row r="491" spans="1:23" x14ac:dyDescent="0.3">
      <c r="A491" t="s">
        <v>533</v>
      </c>
      <c r="B491" t="s">
        <v>33</v>
      </c>
      <c r="C491" t="s">
        <v>12</v>
      </c>
      <c r="D491" t="s">
        <v>34</v>
      </c>
      <c r="E491" t="s">
        <v>20</v>
      </c>
      <c r="F491" t="s">
        <v>26</v>
      </c>
      <c r="G491" s="5">
        <v>19952.41</v>
      </c>
      <c r="H491" s="5">
        <f t="shared" si="49"/>
        <v>359.14337999999998</v>
      </c>
      <c r="I491" s="6">
        <v>3</v>
      </c>
      <c r="J491" s="6">
        <v>59857.23</v>
      </c>
      <c r="K491" s="5">
        <f t="shared" si="50"/>
        <v>1077.4301399999999</v>
      </c>
      <c r="L491" s="7">
        <v>2.34</v>
      </c>
      <c r="M491" s="7">
        <v>1696</v>
      </c>
      <c r="N491" s="3">
        <v>45503</v>
      </c>
      <c r="O491" s="4" t="str">
        <f t="shared" si="51"/>
        <v>2024-07</v>
      </c>
      <c r="P491" s="4" t="str">
        <f t="shared" si="52"/>
        <v>07</v>
      </c>
      <c r="Q491" s="4" t="str">
        <f t="shared" si="53"/>
        <v>July</v>
      </c>
      <c r="R491" s="30" t="str">
        <f t="shared" si="54"/>
        <v>30</v>
      </c>
      <c r="W491" t="str">
        <f t="shared" si="55"/>
        <v>ok</v>
      </c>
    </row>
    <row r="492" spans="1:23" x14ac:dyDescent="0.3">
      <c r="A492" t="s">
        <v>534</v>
      </c>
      <c r="B492" t="s">
        <v>51</v>
      </c>
      <c r="C492" t="s">
        <v>29</v>
      </c>
      <c r="D492" t="s">
        <v>52</v>
      </c>
      <c r="E492" t="s">
        <v>14</v>
      </c>
      <c r="F492" t="s">
        <v>38</v>
      </c>
      <c r="G492" s="5">
        <v>2811.81</v>
      </c>
      <c r="H492" s="5">
        <f t="shared" si="49"/>
        <v>50.612579999999994</v>
      </c>
      <c r="I492" s="6">
        <v>1</v>
      </c>
      <c r="J492" s="6">
        <v>2811.81</v>
      </c>
      <c r="K492" s="5">
        <f t="shared" si="50"/>
        <v>50.612579999999994</v>
      </c>
      <c r="L492" s="7">
        <v>4.17</v>
      </c>
      <c r="M492" s="7">
        <v>3509</v>
      </c>
      <c r="N492" s="3">
        <v>45400</v>
      </c>
      <c r="O492" s="4" t="str">
        <f t="shared" si="51"/>
        <v>2024-04</v>
      </c>
      <c r="P492" s="4" t="str">
        <f t="shared" si="52"/>
        <v>04</v>
      </c>
      <c r="Q492" s="4" t="str">
        <f t="shared" si="53"/>
        <v>April</v>
      </c>
      <c r="R492" s="30" t="str">
        <f t="shared" si="54"/>
        <v>18</v>
      </c>
      <c r="W492" t="str">
        <f t="shared" si="55"/>
        <v>ok</v>
      </c>
    </row>
    <row r="493" spans="1:23" x14ac:dyDescent="0.3">
      <c r="A493" t="s">
        <v>535</v>
      </c>
      <c r="B493" t="s">
        <v>28</v>
      </c>
      <c r="C493" t="s">
        <v>29</v>
      </c>
      <c r="D493" t="s">
        <v>30</v>
      </c>
      <c r="E493" t="s">
        <v>20</v>
      </c>
      <c r="F493" t="s">
        <v>38</v>
      </c>
      <c r="G493" s="5">
        <v>14430.19</v>
      </c>
      <c r="H493" s="5">
        <f t="shared" si="49"/>
        <v>259.74342000000001</v>
      </c>
      <c r="I493" s="6">
        <v>4</v>
      </c>
      <c r="J493" s="6">
        <v>57720.76</v>
      </c>
      <c r="K493" s="5">
        <f t="shared" si="50"/>
        <v>1038.9736800000001</v>
      </c>
      <c r="L493" s="7">
        <v>1.22</v>
      </c>
      <c r="M493" s="7">
        <v>3201</v>
      </c>
      <c r="N493" s="3">
        <v>45317</v>
      </c>
      <c r="O493" s="4" t="str">
        <f t="shared" si="51"/>
        <v>2024-01</v>
      </c>
      <c r="P493" s="4" t="str">
        <f t="shared" si="52"/>
        <v>01</v>
      </c>
      <c r="Q493" s="4" t="str">
        <f t="shared" si="53"/>
        <v>January</v>
      </c>
      <c r="R493" s="30" t="str">
        <f t="shared" si="54"/>
        <v>26</v>
      </c>
      <c r="W493" t="str">
        <f t="shared" si="55"/>
        <v>ok</v>
      </c>
    </row>
    <row r="494" spans="1:23" x14ac:dyDescent="0.3">
      <c r="A494" t="s">
        <v>536</v>
      </c>
      <c r="B494" t="s">
        <v>28</v>
      </c>
      <c r="C494" t="s">
        <v>29</v>
      </c>
      <c r="D494" t="s">
        <v>30</v>
      </c>
      <c r="E494" t="s">
        <v>20</v>
      </c>
      <c r="F494" t="s">
        <v>21</v>
      </c>
      <c r="G494" s="5">
        <v>18868</v>
      </c>
      <c r="H494" s="5">
        <f t="shared" si="49"/>
        <v>339.62399999999997</v>
      </c>
      <c r="I494" s="6">
        <v>4</v>
      </c>
      <c r="J494" s="6">
        <v>75472</v>
      </c>
      <c r="K494" s="5">
        <f t="shared" si="50"/>
        <v>1358.4959999999999</v>
      </c>
      <c r="L494" s="7">
        <v>2.2000000000000002</v>
      </c>
      <c r="M494" s="7">
        <v>60</v>
      </c>
      <c r="N494" s="3">
        <v>45324</v>
      </c>
      <c r="O494" s="4" t="str">
        <f t="shared" si="51"/>
        <v>2024-02</v>
      </c>
      <c r="P494" s="4" t="str">
        <f t="shared" si="52"/>
        <v>02</v>
      </c>
      <c r="Q494" s="4" t="str">
        <f t="shared" si="53"/>
        <v>February</v>
      </c>
      <c r="R494" s="30" t="str">
        <f t="shared" si="54"/>
        <v>02</v>
      </c>
      <c r="W494" t="str">
        <f t="shared" si="55"/>
        <v>ok</v>
      </c>
    </row>
    <row r="495" spans="1:23" x14ac:dyDescent="0.3">
      <c r="A495" t="s">
        <v>537</v>
      </c>
      <c r="B495" t="s">
        <v>41</v>
      </c>
      <c r="C495" t="s">
        <v>42</v>
      </c>
      <c r="D495" t="s">
        <v>43</v>
      </c>
      <c r="E495" t="s">
        <v>20</v>
      </c>
      <c r="F495" t="s">
        <v>21</v>
      </c>
      <c r="G495" s="5">
        <v>3637.41</v>
      </c>
      <c r="H495" s="5">
        <f t="shared" si="49"/>
        <v>65.473379999999992</v>
      </c>
      <c r="I495" s="6">
        <v>4</v>
      </c>
      <c r="J495" s="6">
        <v>14549.64</v>
      </c>
      <c r="K495" s="5">
        <f t="shared" si="50"/>
        <v>261.89351999999997</v>
      </c>
      <c r="L495" s="7">
        <v>2.4300000000000002</v>
      </c>
      <c r="M495" s="7">
        <v>3629</v>
      </c>
      <c r="N495" s="3">
        <v>45582</v>
      </c>
      <c r="O495" s="4" t="str">
        <f t="shared" si="51"/>
        <v>2024-10</v>
      </c>
      <c r="P495" s="4" t="str">
        <f t="shared" si="52"/>
        <v>10</v>
      </c>
      <c r="Q495" s="4" t="str">
        <f t="shared" si="53"/>
        <v>October</v>
      </c>
      <c r="R495" s="30" t="str">
        <f t="shared" si="54"/>
        <v>17</v>
      </c>
      <c r="W495" t="str">
        <f t="shared" si="55"/>
        <v>ok</v>
      </c>
    </row>
    <row r="496" spans="1:23" x14ac:dyDescent="0.3">
      <c r="A496" t="s">
        <v>538</v>
      </c>
      <c r="B496" t="s">
        <v>36</v>
      </c>
      <c r="C496" t="s">
        <v>18</v>
      </c>
      <c r="D496" t="s">
        <v>37</v>
      </c>
      <c r="E496" t="s">
        <v>45</v>
      </c>
      <c r="F496" t="s">
        <v>38</v>
      </c>
      <c r="G496" s="5">
        <v>14567.37</v>
      </c>
      <c r="H496" s="5">
        <f t="shared" si="49"/>
        <v>262.21265999999997</v>
      </c>
      <c r="I496" s="6">
        <v>4</v>
      </c>
      <c r="J496" s="6">
        <v>58269.48</v>
      </c>
      <c r="K496" s="5">
        <f t="shared" si="50"/>
        <v>1048.8506399999999</v>
      </c>
      <c r="L496" s="7">
        <v>1.55</v>
      </c>
      <c r="M496" s="7">
        <v>620</v>
      </c>
      <c r="N496" s="3">
        <v>45545</v>
      </c>
      <c r="O496" s="4" t="str">
        <f t="shared" si="51"/>
        <v>2024-09</v>
      </c>
      <c r="P496" s="4" t="str">
        <f t="shared" si="52"/>
        <v>09</v>
      </c>
      <c r="Q496" s="4" t="str">
        <f t="shared" si="53"/>
        <v>September</v>
      </c>
      <c r="R496" s="30" t="str">
        <f t="shared" si="54"/>
        <v>10</v>
      </c>
      <c r="W496" t="str">
        <f t="shared" si="55"/>
        <v>ok</v>
      </c>
    </row>
    <row r="497" spans="1:23" x14ac:dyDescent="0.3">
      <c r="A497" t="s">
        <v>539</v>
      </c>
      <c r="B497" t="s">
        <v>51</v>
      </c>
      <c r="C497" t="s">
        <v>29</v>
      </c>
      <c r="D497" t="s">
        <v>52</v>
      </c>
      <c r="E497" t="s">
        <v>20</v>
      </c>
      <c r="F497" t="s">
        <v>21</v>
      </c>
      <c r="G497" s="5">
        <v>2778.7</v>
      </c>
      <c r="H497" s="5">
        <f t="shared" si="49"/>
        <v>50.01659999999999</v>
      </c>
      <c r="I497" s="6">
        <v>4</v>
      </c>
      <c r="J497" s="6">
        <v>11114.8</v>
      </c>
      <c r="K497" s="5">
        <f t="shared" si="50"/>
        <v>200.06639999999996</v>
      </c>
      <c r="L497" s="7">
        <v>2.06</v>
      </c>
      <c r="M497" s="7">
        <v>34</v>
      </c>
      <c r="N497" s="3">
        <v>45522</v>
      </c>
      <c r="O497" s="4" t="str">
        <f t="shared" si="51"/>
        <v>2024-08</v>
      </c>
      <c r="P497" s="4" t="str">
        <f t="shared" si="52"/>
        <v>08</v>
      </c>
      <c r="Q497" s="4" t="str">
        <f t="shared" si="53"/>
        <v>August</v>
      </c>
      <c r="R497" s="30" t="str">
        <f t="shared" si="54"/>
        <v>18</v>
      </c>
      <c r="W497" t="str">
        <f t="shared" si="55"/>
        <v>ok</v>
      </c>
    </row>
    <row r="498" spans="1:23" x14ac:dyDescent="0.3">
      <c r="A498" t="s">
        <v>540</v>
      </c>
      <c r="B498" t="s">
        <v>33</v>
      </c>
      <c r="C498" t="s">
        <v>12</v>
      </c>
      <c r="D498" t="s">
        <v>34</v>
      </c>
      <c r="E498" t="s">
        <v>14</v>
      </c>
      <c r="F498" t="s">
        <v>15</v>
      </c>
      <c r="G498" s="5">
        <v>12683.17</v>
      </c>
      <c r="H498" s="5">
        <f t="shared" si="49"/>
        <v>228.29705999999999</v>
      </c>
      <c r="I498" s="6">
        <v>2</v>
      </c>
      <c r="J498" s="6">
        <v>25366.34</v>
      </c>
      <c r="K498" s="5">
        <f t="shared" si="50"/>
        <v>456.59411999999998</v>
      </c>
      <c r="L498" s="7">
        <v>1.38</v>
      </c>
      <c r="M498" s="7">
        <v>687</v>
      </c>
      <c r="N498" s="3">
        <v>45547</v>
      </c>
      <c r="O498" s="4" t="str">
        <f t="shared" si="51"/>
        <v>2024-09</v>
      </c>
      <c r="P498" s="4" t="str">
        <f t="shared" si="52"/>
        <v>09</v>
      </c>
      <c r="Q498" s="4" t="str">
        <f t="shared" si="53"/>
        <v>September</v>
      </c>
      <c r="R498" s="30" t="str">
        <f t="shared" si="54"/>
        <v>12</v>
      </c>
      <c r="W498" t="str">
        <f t="shared" si="55"/>
        <v>ok</v>
      </c>
    </row>
    <row r="499" spans="1:23" x14ac:dyDescent="0.3">
      <c r="A499" t="s">
        <v>541</v>
      </c>
      <c r="B499" t="s">
        <v>33</v>
      </c>
      <c r="C499" t="s">
        <v>12</v>
      </c>
      <c r="D499" t="s">
        <v>34</v>
      </c>
      <c r="E499" t="s">
        <v>14</v>
      </c>
      <c r="F499" t="s">
        <v>38</v>
      </c>
      <c r="G499" s="5">
        <v>6577.75</v>
      </c>
      <c r="H499" s="5">
        <f t="shared" si="49"/>
        <v>118.39949999999999</v>
      </c>
      <c r="I499" s="6">
        <v>3</v>
      </c>
      <c r="J499" s="6">
        <v>19733.25</v>
      </c>
      <c r="K499" s="5">
        <f t="shared" si="50"/>
        <v>355.19849999999997</v>
      </c>
      <c r="L499" s="7">
        <v>2.02</v>
      </c>
      <c r="M499" s="7">
        <v>112</v>
      </c>
      <c r="N499" s="3">
        <v>45489</v>
      </c>
      <c r="O499" s="4" t="str">
        <f t="shared" si="51"/>
        <v>2024-07</v>
      </c>
      <c r="P499" s="4" t="str">
        <f t="shared" si="52"/>
        <v>07</v>
      </c>
      <c r="Q499" s="4" t="str">
        <f t="shared" si="53"/>
        <v>July</v>
      </c>
      <c r="R499" s="30" t="str">
        <f t="shared" si="54"/>
        <v>16</v>
      </c>
      <c r="W499" t="str">
        <f t="shared" si="55"/>
        <v>ok</v>
      </c>
    </row>
    <row r="500" spans="1:23" x14ac:dyDescent="0.3">
      <c r="A500" t="s">
        <v>542</v>
      </c>
      <c r="B500" t="s">
        <v>47</v>
      </c>
      <c r="C500" t="s">
        <v>12</v>
      </c>
      <c r="D500" t="s">
        <v>48</v>
      </c>
      <c r="E500" t="s">
        <v>20</v>
      </c>
      <c r="F500" t="s">
        <v>38</v>
      </c>
      <c r="G500" s="5">
        <v>4605.92</v>
      </c>
      <c r="H500" s="5">
        <f t="shared" si="49"/>
        <v>82.906559999999999</v>
      </c>
      <c r="I500" s="6">
        <v>3</v>
      </c>
      <c r="J500" s="6">
        <v>13817.76</v>
      </c>
      <c r="K500" s="5">
        <f t="shared" si="50"/>
        <v>248.71967999999998</v>
      </c>
      <c r="L500" s="7">
        <v>3.55</v>
      </c>
      <c r="M500" s="7">
        <v>474</v>
      </c>
      <c r="N500" s="3">
        <v>45518</v>
      </c>
      <c r="O500" s="4" t="str">
        <f t="shared" si="51"/>
        <v>2024-08</v>
      </c>
      <c r="P500" s="4" t="str">
        <f t="shared" si="52"/>
        <v>08</v>
      </c>
      <c r="Q500" s="4" t="str">
        <f t="shared" si="53"/>
        <v>August</v>
      </c>
      <c r="R500" s="30" t="str">
        <f t="shared" si="54"/>
        <v>14</v>
      </c>
      <c r="W500" t="str">
        <f t="shared" si="55"/>
        <v>ok</v>
      </c>
    </row>
    <row r="501" spans="1:23" x14ac:dyDescent="0.3">
      <c r="A501" t="s">
        <v>543</v>
      </c>
      <c r="B501" t="s">
        <v>51</v>
      </c>
      <c r="C501" t="s">
        <v>29</v>
      </c>
      <c r="D501" t="s">
        <v>52</v>
      </c>
      <c r="E501" t="s">
        <v>20</v>
      </c>
      <c r="F501" t="s">
        <v>15</v>
      </c>
      <c r="G501" s="5">
        <v>6246.81</v>
      </c>
      <c r="H501" s="5">
        <f t="shared" si="49"/>
        <v>112.44257999999999</v>
      </c>
      <c r="I501" s="6">
        <v>2</v>
      </c>
      <c r="J501" s="6">
        <v>12493.62</v>
      </c>
      <c r="K501" s="5">
        <f t="shared" si="50"/>
        <v>224.88515999999998</v>
      </c>
      <c r="L501" s="7">
        <v>2.93</v>
      </c>
      <c r="M501" s="7">
        <v>3849</v>
      </c>
      <c r="N501" s="3">
        <v>45443</v>
      </c>
      <c r="O501" s="4" t="str">
        <f t="shared" si="51"/>
        <v>2024-05</v>
      </c>
      <c r="P501" s="4" t="str">
        <f t="shared" si="52"/>
        <v>05</v>
      </c>
      <c r="Q501" s="4" t="str">
        <f t="shared" si="53"/>
        <v>May</v>
      </c>
      <c r="R501" s="30" t="str">
        <f t="shared" si="54"/>
        <v>31</v>
      </c>
      <c r="W501" t="str">
        <f t="shared" si="55"/>
        <v>ok</v>
      </c>
    </row>
    <row r="502" spans="1:23" x14ac:dyDescent="0.3">
      <c r="A502" t="s">
        <v>544</v>
      </c>
      <c r="B502" t="s">
        <v>63</v>
      </c>
      <c r="C502" t="s">
        <v>18</v>
      </c>
      <c r="D502" t="s">
        <v>64</v>
      </c>
      <c r="E502" t="s">
        <v>45</v>
      </c>
      <c r="F502" t="s">
        <v>31</v>
      </c>
      <c r="G502" s="5">
        <v>10260.59</v>
      </c>
      <c r="H502" s="5">
        <f t="shared" si="49"/>
        <v>184.69062</v>
      </c>
      <c r="I502" s="6">
        <v>1</v>
      </c>
      <c r="J502" s="6">
        <v>10260.59</v>
      </c>
      <c r="K502" s="5">
        <f t="shared" si="50"/>
        <v>184.69062</v>
      </c>
      <c r="L502" s="7">
        <v>1.1599999999999999</v>
      </c>
      <c r="M502" s="7">
        <v>4363</v>
      </c>
      <c r="N502" s="3">
        <v>45474</v>
      </c>
      <c r="O502" s="4" t="str">
        <f t="shared" si="51"/>
        <v>2024-07</v>
      </c>
      <c r="P502" s="4" t="str">
        <f t="shared" si="52"/>
        <v>07</v>
      </c>
      <c r="Q502" s="4" t="str">
        <f t="shared" si="53"/>
        <v>July</v>
      </c>
      <c r="R502" s="30" t="str">
        <f t="shared" si="54"/>
        <v>01</v>
      </c>
      <c r="W502" t="str">
        <f t="shared" si="55"/>
        <v>ok</v>
      </c>
    </row>
    <row r="503" spans="1:23" x14ac:dyDescent="0.3">
      <c r="A503" t="s">
        <v>545</v>
      </c>
      <c r="B503" t="s">
        <v>28</v>
      </c>
      <c r="C503" t="s">
        <v>29</v>
      </c>
      <c r="D503" t="s">
        <v>30</v>
      </c>
      <c r="E503" t="s">
        <v>20</v>
      </c>
      <c r="F503" t="s">
        <v>38</v>
      </c>
      <c r="G503" s="5">
        <v>15939.42</v>
      </c>
      <c r="H503" s="5">
        <f t="shared" si="49"/>
        <v>286.90956</v>
      </c>
      <c r="I503" s="6">
        <v>2</v>
      </c>
      <c r="J503" s="6">
        <v>31878.84</v>
      </c>
      <c r="K503" s="5">
        <f t="shared" si="50"/>
        <v>573.81912</v>
      </c>
      <c r="L503" s="7">
        <v>4.3899999999999997</v>
      </c>
      <c r="M503" s="7">
        <v>3705</v>
      </c>
      <c r="N503" s="3">
        <v>45370</v>
      </c>
      <c r="O503" s="4" t="str">
        <f t="shared" si="51"/>
        <v>2024-03</v>
      </c>
      <c r="P503" s="4" t="str">
        <f t="shared" si="52"/>
        <v>03</v>
      </c>
      <c r="Q503" s="4" t="str">
        <f t="shared" si="53"/>
        <v>March</v>
      </c>
      <c r="R503" s="30" t="str">
        <f t="shared" si="54"/>
        <v>19</v>
      </c>
      <c r="W503" t="str">
        <f t="shared" si="55"/>
        <v>ok</v>
      </c>
    </row>
    <row r="504" spans="1:23" x14ac:dyDescent="0.3">
      <c r="A504" t="s">
        <v>546</v>
      </c>
      <c r="B504" t="s">
        <v>28</v>
      </c>
      <c r="C504" t="s">
        <v>29</v>
      </c>
      <c r="D504" t="s">
        <v>30</v>
      </c>
      <c r="E504" t="s">
        <v>45</v>
      </c>
      <c r="F504" t="s">
        <v>21</v>
      </c>
      <c r="G504" s="5">
        <v>5512.01</v>
      </c>
      <c r="H504" s="5">
        <f t="shared" si="49"/>
        <v>99.216179999999994</v>
      </c>
      <c r="I504" s="6">
        <v>5</v>
      </c>
      <c r="J504" s="6">
        <v>27560.05</v>
      </c>
      <c r="K504" s="5">
        <f t="shared" si="50"/>
        <v>496.08089999999999</v>
      </c>
      <c r="L504" s="7">
        <v>2.7</v>
      </c>
      <c r="M504" s="7">
        <v>4389</v>
      </c>
      <c r="N504" s="3">
        <v>45336</v>
      </c>
      <c r="O504" s="4" t="str">
        <f t="shared" si="51"/>
        <v>2024-02</v>
      </c>
      <c r="P504" s="4" t="str">
        <f t="shared" si="52"/>
        <v>02</v>
      </c>
      <c r="Q504" s="4" t="str">
        <f t="shared" si="53"/>
        <v>February</v>
      </c>
      <c r="R504" s="30" t="str">
        <f t="shared" si="54"/>
        <v>14</v>
      </c>
      <c r="W504" t="str">
        <f t="shared" si="55"/>
        <v>ok</v>
      </c>
    </row>
    <row r="505" spans="1:23" x14ac:dyDescent="0.3">
      <c r="A505" t="s">
        <v>547</v>
      </c>
      <c r="B505" t="s">
        <v>33</v>
      </c>
      <c r="C505" t="s">
        <v>12</v>
      </c>
      <c r="D505" t="s">
        <v>34</v>
      </c>
      <c r="E505" t="s">
        <v>14</v>
      </c>
      <c r="F505" t="s">
        <v>15</v>
      </c>
      <c r="G505" s="5">
        <v>5042.1899999999996</v>
      </c>
      <c r="H505" s="5">
        <f t="shared" si="49"/>
        <v>90.759419999999992</v>
      </c>
      <c r="I505" s="6">
        <v>4</v>
      </c>
      <c r="J505" s="6">
        <v>20168.759999999998</v>
      </c>
      <c r="K505" s="5">
        <f t="shared" si="50"/>
        <v>363.03767999999997</v>
      </c>
      <c r="L505" s="7">
        <v>2.09</v>
      </c>
      <c r="M505" s="7">
        <v>3661</v>
      </c>
      <c r="N505" s="3">
        <v>45352</v>
      </c>
      <c r="O505" s="4" t="str">
        <f t="shared" si="51"/>
        <v>2024-03</v>
      </c>
      <c r="P505" s="4" t="str">
        <f t="shared" si="52"/>
        <v>03</v>
      </c>
      <c r="Q505" s="4" t="str">
        <f t="shared" si="53"/>
        <v>March</v>
      </c>
      <c r="R505" s="30" t="str">
        <f t="shared" si="54"/>
        <v>01</v>
      </c>
      <c r="W505" t="str">
        <f t="shared" si="55"/>
        <v>ok</v>
      </c>
    </row>
    <row r="506" spans="1:23" x14ac:dyDescent="0.3">
      <c r="A506" t="s">
        <v>548</v>
      </c>
      <c r="B506" t="s">
        <v>41</v>
      </c>
      <c r="C506" t="s">
        <v>42</v>
      </c>
      <c r="D506" t="s">
        <v>43</v>
      </c>
      <c r="E506" t="s">
        <v>45</v>
      </c>
      <c r="F506" t="s">
        <v>26</v>
      </c>
      <c r="G506" s="5">
        <v>5233.74</v>
      </c>
      <c r="H506" s="5">
        <f t="shared" si="49"/>
        <v>94.207319999999996</v>
      </c>
      <c r="I506" s="6">
        <v>5</v>
      </c>
      <c r="J506" s="6">
        <v>26168.7</v>
      </c>
      <c r="K506" s="5">
        <f t="shared" si="50"/>
        <v>471.03659999999996</v>
      </c>
      <c r="L506" s="7">
        <v>1.1200000000000001</v>
      </c>
      <c r="M506" s="7">
        <v>489</v>
      </c>
      <c r="N506" s="3">
        <v>45346</v>
      </c>
      <c r="O506" s="4" t="str">
        <f t="shared" si="51"/>
        <v>2024-02</v>
      </c>
      <c r="P506" s="4" t="str">
        <f t="shared" si="52"/>
        <v>02</v>
      </c>
      <c r="Q506" s="4" t="str">
        <f t="shared" si="53"/>
        <v>February</v>
      </c>
      <c r="R506" s="30" t="str">
        <f t="shared" si="54"/>
        <v>24</v>
      </c>
      <c r="W506" t="str">
        <f t="shared" si="55"/>
        <v>ok</v>
      </c>
    </row>
    <row r="507" spans="1:23" x14ac:dyDescent="0.3">
      <c r="A507" t="s">
        <v>549</v>
      </c>
      <c r="B507" t="s">
        <v>17</v>
      </c>
      <c r="C507" t="s">
        <v>18</v>
      </c>
      <c r="D507" t="s">
        <v>19</v>
      </c>
      <c r="E507" t="s">
        <v>20</v>
      </c>
      <c r="F507" t="s">
        <v>21</v>
      </c>
      <c r="G507" s="5">
        <v>14364.98</v>
      </c>
      <c r="H507" s="5">
        <f t="shared" si="49"/>
        <v>258.56963999999999</v>
      </c>
      <c r="I507" s="6">
        <v>2</v>
      </c>
      <c r="J507" s="6">
        <v>28729.96</v>
      </c>
      <c r="K507" s="5">
        <f t="shared" si="50"/>
        <v>517.13927999999999</v>
      </c>
      <c r="L507" s="7">
        <v>4.71</v>
      </c>
      <c r="M507" s="7">
        <v>1526</v>
      </c>
      <c r="N507" s="3">
        <v>45344</v>
      </c>
      <c r="O507" s="4" t="str">
        <f t="shared" si="51"/>
        <v>2024-02</v>
      </c>
      <c r="P507" s="4" t="str">
        <f t="shared" si="52"/>
        <v>02</v>
      </c>
      <c r="Q507" s="4" t="str">
        <f t="shared" si="53"/>
        <v>February</v>
      </c>
      <c r="R507" s="30" t="str">
        <f t="shared" si="54"/>
        <v>22</v>
      </c>
      <c r="W507" t="str">
        <f t="shared" si="55"/>
        <v>ok</v>
      </c>
    </row>
    <row r="508" spans="1:23" x14ac:dyDescent="0.3">
      <c r="A508" t="s">
        <v>550</v>
      </c>
      <c r="B508" t="s">
        <v>23</v>
      </c>
      <c r="C508" t="s">
        <v>24</v>
      </c>
      <c r="D508" t="s">
        <v>25</v>
      </c>
      <c r="E508" t="s">
        <v>20</v>
      </c>
      <c r="F508" t="s">
        <v>21</v>
      </c>
      <c r="G508" s="5">
        <v>128.21</v>
      </c>
      <c r="H508" s="5">
        <f t="shared" si="49"/>
        <v>2.3077800000000002</v>
      </c>
      <c r="I508" s="6">
        <v>5</v>
      </c>
      <c r="J508" s="6">
        <v>641.04999999999995</v>
      </c>
      <c r="K508" s="5">
        <f t="shared" si="50"/>
        <v>11.538900000000002</v>
      </c>
      <c r="L508" s="7">
        <v>3.33</v>
      </c>
      <c r="M508" s="7">
        <v>1435</v>
      </c>
      <c r="N508" s="3">
        <v>45535</v>
      </c>
      <c r="O508" s="4" t="str">
        <f t="shared" si="51"/>
        <v>2024-08</v>
      </c>
      <c r="P508" s="4" t="str">
        <f t="shared" si="52"/>
        <v>08</v>
      </c>
      <c r="Q508" s="4" t="str">
        <f t="shared" si="53"/>
        <v>August</v>
      </c>
      <c r="R508" s="30" t="str">
        <f t="shared" si="54"/>
        <v>31</v>
      </c>
      <c r="W508" t="str">
        <f t="shared" si="55"/>
        <v>ok</v>
      </c>
    </row>
    <row r="509" spans="1:23" x14ac:dyDescent="0.3">
      <c r="A509" t="s">
        <v>551</v>
      </c>
      <c r="B509" t="s">
        <v>17</v>
      </c>
      <c r="C509" t="s">
        <v>18</v>
      </c>
      <c r="D509" t="s">
        <v>19</v>
      </c>
      <c r="E509" t="s">
        <v>14</v>
      </c>
      <c r="F509" t="s">
        <v>60</v>
      </c>
      <c r="G509" s="5">
        <v>1458.76</v>
      </c>
      <c r="H509" s="5">
        <f t="shared" si="49"/>
        <v>26.257679999999997</v>
      </c>
      <c r="I509" s="6">
        <v>1</v>
      </c>
      <c r="J509" s="6">
        <v>1458.76</v>
      </c>
      <c r="K509" s="5">
        <f t="shared" si="50"/>
        <v>26.257679999999997</v>
      </c>
      <c r="L509" s="7">
        <v>3.59</v>
      </c>
      <c r="M509" s="7">
        <v>4822</v>
      </c>
      <c r="N509" s="3">
        <v>45652</v>
      </c>
      <c r="O509" s="4" t="str">
        <f t="shared" si="51"/>
        <v>2024-12</v>
      </c>
      <c r="P509" s="4" t="str">
        <f t="shared" si="52"/>
        <v>12</v>
      </c>
      <c r="Q509" s="4" t="str">
        <f t="shared" si="53"/>
        <v>December</v>
      </c>
      <c r="R509" s="30" t="str">
        <f t="shared" si="54"/>
        <v>26</v>
      </c>
      <c r="W509" t="str">
        <f t="shared" si="55"/>
        <v>ok</v>
      </c>
    </row>
    <row r="510" spans="1:23" x14ac:dyDescent="0.3">
      <c r="A510" t="s">
        <v>552</v>
      </c>
      <c r="B510" t="s">
        <v>17</v>
      </c>
      <c r="C510" t="s">
        <v>18</v>
      </c>
      <c r="D510" t="s">
        <v>19</v>
      </c>
      <c r="E510" t="s">
        <v>20</v>
      </c>
      <c r="F510" t="s">
        <v>15</v>
      </c>
      <c r="G510" s="5">
        <v>16344.35</v>
      </c>
      <c r="H510" s="5">
        <f t="shared" si="49"/>
        <v>294.19829999999996</v>
      </c>
      <c r="I510" s="6">
        <v>2</v>
      </c>
      <c r="J510" s="6">
        <v>32688.7</v>
      </c>
      <c r="K510" s="5">
        <f t="shared" si="50"/>
        <v>588.39659999999992</v>
      </c>
      <c r="L510" s="7">
        <v>4.7699999999999996</v>
      </c>
      <c r="M510" s="7">
        <v>3913</v>
      </c>
      <c r="N510" s="3">
        <v>45596</v>
      </c>
      <c r="O510" s="4" t="str">
        <f t="shared" si="51"/>
        <v>2024-10</v>
      </c>
      <c r="P510" s="4" t="str">
        <f t="shared" si="52"/>
        <v>10</v>
      </c>
      <c r="Q510" s="4" t="str">
        <f t="shared" si="53"/>
        <v>October</v>
      </c>
      <c r="R510" s="30" t="str">
        <f t="shared" si="54"/>
        <v>31</v>
      </c>
      <c r="W510" t="str">
        <f t="shared" si="55"/>
        <v>ok</v>
      </c>
    </row>
    <row r="511" spans="1:23" x14ac:dyDescent="0.3">
      <c r="A511" t="s">
        <v>553</v>
      </c>
      <c r="B511" t="s">
        <v>51</v>
      </c>
      <c r="C511" t="s">
        <v>29</v>
      </c>
      <c r="D511" t="s">
        <v>52</v>
      </c>
      <c r="E511" t="s">
        <v>20</v>
      </c>
      <c r="F511" t="s">
        <v>60</v>
      </c>
      <c r="G511" s="5">
        <v>2415.96</v>
      </c>
      <c r="H511" s="5">
        <f t="shared" si="49"/>
        <v>43.487279999999998</v>
      </c>
      <c r="I511" s="6">
        <v>3</v>
      </c>
      <c r="J511" s="6">
        <v>7247.88</v>
      </c>
      <c r="K511" s="5">
        <f t="shared" si="50"/>
        <v>130.46184</v>
      </c>
      <c r="L511" s="7">
        <v>3.43</v>
      </c>
      <c r="M511" s="7">
        <v>2917</v>
      </c>
      <c r="N511" s="3">
        <v>45522</v>
      </c>
      <c r="O511" s="4" t="str">
        <f t="shared" si="51"/>
        <v>2024-08</v>
      </c>
      <c r="P511" s="4" t="str">
        <f t="shared" si="52"/>
        <v>08</v>
      </c>
      <c r="Q511" s="4" t="str">
        <f t="shared" si="53"/>
        <v>August</v>
      </c>
      <c r="R511" s="30" t="str">
        <f t="shared" si="54"/>
        <v>18</v>
      </c>
      <c r="W511" t="str">
        <f t="shared" si="55"/>
        <v>ok</v>
      </c>
    </row>
    <row r="512" spans="1:23" x14ac:dyDescent="0.3">
      <c r="A512" t="s">
        <v>554</v>
      </c>
      <c r="B512" t="s">
        <v>41</v>
      </c>
      <c r="C512" t="s">
        <v>42</v>
      </c>
      <c r="D512" t="s">
        <v>43</v>
      </c>
      <c r="E512" t="s">
        <v>45</v>
      </c>
      <c r="F512" t="s">
        <v>31</v>
      </c>
      <c r="G512" s="5">
        <v>17439.8</v>
      </c>
      <c r="H512" s="5">
        <f t="shared" si="49"/>
        <v>313.91639999999995</v>
      </c>
      <c r="I512" s="6">
        <v>2</v>
      </c>
      <c r="J512" s="6">
        <v>34879.599999999999</v>
      </c>
      <c r="K512" s="5">
        <f t="shared" si="50"/>
        <v>627.83279999999991</v>
      </c>
      <c r="L512" s="7">
        <v>4.8899999999999997</v>
      </c>
      <c r="M512" s="7">
        <v>2724</v>
      </c>
      <c r="N512" s="3">
        <v>45629</v>
      </c>
      <c r="O512" s="4" t="str">
        <f t="shared" si="51"/>
        <v>2024-12</v>
      </c>
      <c r="P512" s="4" t="str">
        <f t="shared" si="52"/>
        <v>12</v>
      </c>
      <c r="Q512" s="4" t="str">
        <f t="shared" si="53"/>
        <v>December</v>
      </c>
      <c r="R512" s="30" t="str">
        <f t="shared" si="54"/>
        <v>03</v>
      </c>
      <c r="W512" t="str">
        <f t="shared" si="55"/>
        <v>ok</v>
      </c>
    </row>
    <row r="513" spans="1:23" x14ac:dyDescent="0.3">
      <c r="A513" t="s">
        <v>555</v>
      </c>
      <c r="B513" t="s">
        <v>11</v>
      </c>
      <c r="C513" t="s">
        <v>12</v>
      </c>
      <c r="D513" t="s">
        <v>13</v>
      </c>
      <c r="E513" t="s">
        <v>45</v>
      </c>
      <c r="F513" t="s">
        <v>15</v>
      </c>
      <c r="G513" s="5">
        <v>16648.599999999999</v>
      </c>
      <c r="H513" s="5">
        <f t="shared" si="49"/>
        <v>299.67479999999995</v>
      </c>
      <c r="I513" s="6">
        <v>3</v>
      </c>
      <c r="J513" s="6">
        <v>49945.8</v>
      </c>
      <c r="K513" s="5">
        <f t="shared" si="50"/>
        <v>899.02439999999979</v>
      </c>
      <c r="L513" s="7">
        <v>4.29</v>
      </c>
      <c r="M513" s="7">
        <v>1415</v>
      </c>
      <c r="N513" s="3">
        <v>45483</v>
      </c>
      <c r="O513" s="4" t="str">
        <f t="shared" si="51"/>
        <v>2024-07</v>
      </c>
      <c r="P513" s="4" t="str">
        <f t="shared" si="52"/>
        <v>07</v>
      </c>
      <c r="Q513" s="4" t="str">
        <f t="shared" si="53"/>
        <v>July</v>
      </c>
      <c r="R513" s="30" t="str">
        <f t="shared" si="54"/>
        <v>10</v>
      </c>
      <c r="W513" t="str">
        <f t="shared" si="55"/>
        <v>ok</v>
      </c>
    </row>
    <row r="514" spans="1:23" x14ac:dyDescent="0.3">
      <c r="A514" t="s">
        <v>556</v>
      </c>
      <c r="B514" t="s">
        <v>28</v>
      </c>
      <c r="C514" t="s">
        <v>29</v>
      </c>
      <c r="D514" t="s">
        <v>30</v>
      </c>
      <c r="E514" t="s">
        <v>20</v>
      </c>
      <c r="F514" t="s">
        <v>60</v>
      </c>
      <c r="G514" s="5">
        <v>14497.38</v>
      </c>
      <c r="H514" s="5">
        <f t="shared" si="49"/>
        <v>260.95283999999998</v>
      </c>
      <c r="I514" s="6">
        <v>2</v>
      </c>
      <c r="J514" s="6">
        <v>28994.76</v>
      </c>
      <c r="K514" s="5">
        <f t="shared" si="50"/>
        <v>521.90567999999996</v>
      </c>
      <c r="L514" s="7">
        <v>3.65</v>
      </c>
      <c r="M514" s="7">
        <v>1803</v>
      </c>
      <c r="N514" s="3">
        <v>45499</v>
      </c>
      <c r="O514" s="4" t="str">
        <f t="shared" si="51"/>
        <v>2024-07</v>
      </c>
      <c r="P514" s="4" t="str">
        <f t="shared" si="52"/>
        <v>07</v>
      </c>
      <c r="Q514" s="4" t="str">
        <f t="shared" si="53"/>
        <v>July</v>
      </c>
      <c r="R514" s="30" t="str">
        <f t="shared" si="54"/>
        <v>26</v>
      </c>
      <c r="W514" t="str">
        <f t="shared" si="55"/>
        <v>ok</v>
      </c>
    </row>
    <row r="515" spans="1:23" x14ac:dyDescent="0.3">
      <c r="A515" t="s">
        <v>557</v>
      </c>
      <c r="B515" t="s">
        <v>28</v>
      </c>
      <c r="C515" t="s">
        <v>29</v>
      </c>
      <c r="D515" t="s">
        <v>30</v>
      </c>
      <c r="E515" t="s">
        <v>14</v>
      </c>
      <c r="F515" t="s">
        <v>31</v>
      </c>
      <c r="G515" s="5">
        <v>979.15</v>
      </c>
      <c r="H515" s="5">
        <f t="shared" ref="H515:H578" si="56">G515*0.018</f>
        <v>17.624699999999997</v>
      </c>
      <c r="I515" s="6">
        <v>4</v>
      </c>
      <c r="J515" s="6">
        <v>3916.6</v>
      </c>
      <c r="K515" s="5">
        <f t="shared" ref="K515:K578" si="57">H515*I515</f>
        <v>70.498799999999989</v>
      </c>
      <c r="L515" s="7">
        <v>1.38</v>
      </c>
      <c r="M515" s="7">
        <v>3215</v>
      </c>
      <c r="N515" s="3">
        <v>45575</v>
      </c>
      <c r="O515" s="4" t="str">
        <f t="shared" ref="O515:O578" si="58">TEXT(N515,"yyyy-mm")</f>
        <v>2024-10</v>
      </c>
      <c r="P515" s="4" t="str">
        <f t="shared" ref="P515:P578" si="59">TEXT(N515,"mm")</f>
        <v>10</v>
      </c>
      <c r="Q515" s="4" t="str">
        <f t="shared" ref="Q515:Q578" si="60">TEXT(DATE(2024,P515,1),"mmmm")</f>
        <v>October</v>
      </c>
      <c r="R515" s="30" t="str">
        <f t="shared" ref="R515:R578" si="61">TEXT(N515,"dd")</f>
        <v>10</v>
      </c>
      <c r="W515" t="str">
        <f t="shared" ref="W515:W578" si="62">IF(G515*I515=J515,"ok","False")</f>
        <v>ok</v>
      </c>
    </row>
    <row r="516" spans="1:23" x14ac:dyDescent="0.3">
      <c r="A516" t="s">
        <v>558</v>
      </c>
      <c r="B516" t="s">
        <v>51</v>
      </c>
      <c r="C516" t="s">
        <v>29</v>
      </c>
      <c r="D516" t="s">
        <v>52</v>
      </c>
      <c r="E516" t="s">
        <v>45</v>
      </c>
      <c r="F516" t="s">
        <v>15</v>
      </c>
      <c r="G516" s="5">
        <v>13841.21</v>
      </c>
      <c r="H516" s="5">
        <f t="shared" si="56"/>
        <v>249.14177999999995</v>
      </c>
      <c r="I516" s="6">
        <v>4</v>
      </c>
      <c r="J516" s="6">
        <v>55364.84</v>
      </c>
      <c r="K516" s="5">
        <f t="shared" si="57"/>
        <v>996.56711999999982</v>
      </c>
      <c r="L516" s="7">
        <v>3.79</v>
      </c>
      <c r="M516" s="7">
        <v>1668</v>
      </c>
      <c r="N516" s="3">
        <v>45447</v>
      </c>
      <c r="O516" s="4" t="str">
        <f t="shared" si="58"/>
        <v>2024-06</v>
      </c>
      <c r="P516" s="4" t="str">
        <f t="shared" si="59"/>
        <v>06</v>
      </c>
      <c r="Q516" s="4" t="str">
        <f t="shared" si="60"/>
        <v>June</v>
      </c>
      <c r="R516" s="30" t="str">
        <f t="shared" si="61"/>
        <v>04</v>
      </c>
      <c r="W516" t="str">
        <f t="shared" si="62"/>
        <v>ok</v>
      </c>
    </row>
    <row r="517" spans="1:23" x14ac:dyDescent="0.3">
      <c r="A517" t="s">
        <v>559</v>
      </c>
      <c r="B517" t="s">
        <v>47</v>
      </c>
      <c r="C517" t="s">
        <v>12</v>
      </c>
      <c r="D517" t="s">
        <v>48</v>
      </c>
      <c r="E517" t="s">
        <v>20</v>
      </c>
      <c r="F517" t="s">
        <v>21</v>
      </c>
      <c r="G517" s="5">
        <v>14061.75</v>
      </c>
      <c r="H517" s="5">
        <f t="shared" si="56"/>
        <v>253.11149999999998</v>
      </c>
      <c r="I517" s="6">
        <v>3</v>
      </c>
      <c r="J517" s="6">
        <v>42185.25</v>
      </c>
      <c r="K517" s="5">
        <f t="shared" si="57"/>
        <v>759.33449999999993</v>
      </c>
      <c r="L517" s="7">
        <v>4.72</v>
      </c>
      <c r="M517" s="7">
        <v>2976</v>
      </c>
      <c r="N517" s="3">
        <v>45469</v>
      </c>
      <c r="O517" s="4" t="str">
        <f t="shared" si="58"/>
        <v>2024-06</v>
      </c>
      <c r="P517" s="4" t="str">
        <f t="shared" si="59"/>
        <v>06</v>
      </c>
      <c r="Q517" s="4" t="str">
        <f t="shared" si="60"/>
        <v>June</v>
      </c>
      <c r="R517" s="30" t="str">
        <f t="shared" si="61"/>
        <v>26</v>
      </c>
      <c r="W517" t="str">
        <f t="shared" si="62"/>
        <v>ok</v>
      </c>
    </row>
    <row r="518" spans="1:23" x14ac:dyDescent="0.3">
      <c r="A518" t="s">
        <v>560</v>
      </c>
      <c r="B518" t="s">
        <v>33</v>
      </c>
      <c r="C518" t="s">
        <v>12</v>
      </c>
      <c r="D518" t="s">
        <v>34</v>
      </c>
      <c r="E518" t="s">
        <v>20</v>
      </c>
      <c r="F518" t="s">
        <v>60</v>
      </c>
      <c r="G518" s="5">
        <v>4656.88</v>
      </c>
      <c r="H518" s="5">
        <f t="shared" si="56"/>
        <v>83.82383999999999</v>
      </c>
      <c r="I518" s="6">
        <v>5</v>
      </c>
      <c r="J518" s="6">
        <v>23284.400000000001</v>
      </c>
      <c r="K518" s="5">
        <f t="shared" si="57"/>
        <v>419.11919999999998</v>
      </c>
      <c r="L518" s="7">
        <v>2.19</v>
      </c>
      <c r="M518" s="7">
        <v>1825</v>
      </c>
      <c r="N518" s="3">
        <v>45640</v>
      </c>
      <c r="O518" s="4" t="str">
        <f t="shared" si="58"/>
        <v>2024-12</v>
      </c>
      <c r="P518" s="4" t="str">
        <f t="shared" si="59"/>
        <v>12</v>
      </c>
      <c r="Q518" s="4" t="str">
        <f t="shared" si="60"/>
        <v>December</v>
      </c>
      <c r="R518" s="30" t="str">
        <f t="shared" si="61"/>
        <v>14</v>
      </c>
      <c r="W518" t="str">
        <f t="shared" si="62"/>
        <v>ok</v>
      </c>
    </row>
    <row r="519" spans="1:23" x14ac:dyDescent="0.3">
      <c r="A519" t="s">
        <v>561</v>
      </c>
      <c r="B519" t="s">
        <v>17</v>
      </c>
      <c r="C519" t="s">
        <v>18</v>
      </c>
      <c r="D519" t="s">
        <v>19</v>
      </c>
      <c r="E519" t="s">
        <v>45</v>
      </c>
      <c r="F519" t="s">
        <v>26</v>
      </c>
      <c r="G519" s="5">
        <v>7533</v>
      </c>
      <c r="H519" s="5">
        <f t="shared" si="56"/>
        <v>135.59399999999999</v>
      </c>
      <c r="I519" s="6">
        <v>5</v>
      </c>
      <c r="J519" s="6">
        <v>37665</v>
      </c>
      <c r="K519" s="5">
        <f t="shared" si="57"/>
        <v>677.97</v>
      </c>
      <c r="L519" s="7">
        <v>4.9800000000000004</v>
      </c>
      <c r="M519" s="7">
        <v>547</v>
      </c>
      <c r="N519" s="3">
        <v>45292</v>
      </c>
      <c r="O519" s="4" t="str">
        <f t="shared" si="58"/>
        <v>2024-01</v>
      </c>
      <c r="P519" s="4" t="str">
        <f t="shared" si="59"/>
        <v>01</v>
      </c>
      <c r="Q519" s="4" t="str">
        <f t="shared" si="60"/>
        <v>January</v>
      </c>
      <c r="R519" s="30" t="str">
        <f t="shared" si="61"/>
        <v>01</v>
      </c>
      <c r="W519" t="str">
        <f t="shared" si="62"/>
        <v>ok</v>
      </c>
    </row>
    <row r="520" spans="1:23" x14ac:dyDescent="0.3">
      <c r="A520" t="s">
        <v>562</v>
      </c>
      <c r="B520" t="s">
        <v>63</v>
      </c>
      <c r="C520" t="s">
        <v>18</v>
      </c>
      <c r="D520" t="s">
        <v>64</v>
      </c>
      <c r="E520" t="s">
        <v>45</v>
      </c>
      <c r="F520" t="s">
        <v>60</v>
      </c>
      <c r="G520" s="5">
        <v>1501.58</v>
      </c>
      <c r="H520" s="5">
        <f t="shared" si="56"/>
        <v>27.028439999999996</v>
      </c>
      <c r="I520" s="6">
        <v>3</v>
      </c>
      <c r="J520" s="6">
        <v>4504.74</v>
      </c>
      <c r="K520" s="5">
        <f t="shared" si="57"/>
        <v>81.085319999999996</v>
      </c>
      <c r="L520" s="7">
        <v>3.79</v>
      </c>
      <c r="M520" s="7">
        <v>679</v>
      </c>
      <c r="N520" s="3">
        <v>45354</v>
      </c>
      <c r="O520" s="4" t="str">
        <f t="shared" si="58"/>
        <v>2024-03</v>
      </c>
      <c r="P520" s="4" t="str">
        <f t="shared" si="59"/>
        <v>03</v>
      </c>
      <c r="Q520" s="4" t="str">
        <f t="shared" si="60"/>
        <v>March</v>
      </c>
      <c r="R520" s="30" t="str">
        <f t="shared" si="61"/>
        <v>03</v>
      </c>
      <c r="W520" t="str">
        <f t="shared" si="62"/>
        <v>ok</v>
      </c>
    </row>
    <row r="521" spans="1:23" x14ac:dyDescent="0.3">
      <c r="A521" t="s">
        <v>563</v>
      </c>
      <c r="B521" t="s">
        <v>28</v>
      </c>
      <c r="C521" t="s">
        <v>29</v>
      </c>
      <c r="D521" t="s">
        <v>30</v>
      </c>
      <c r="E521" t="s">
        <v>14</v>
      </c>
      <c r="F521" t="s">
        <v>15</v>
      </c>
      <c r="G521" s="5">
        <v>5498.55</v>
      </c>
      <c r="H521" s="5">
        <f t="shared" si="56"/>
        <v>98.9739</v>
      </c>
      <c r="I521" s="6">
        <v>5</v>
      </c>
      <c r="J521" s="6">
        <v>27492.75</v>
      </c>
      <c r="K521" s="5">
        <f t="shared" si="57"/>
        <v>494.86950000000002</v>
      </c>
      <c r="L521" s="7">
        <v>1.2</v>
      </c>
      <c r="M521" s="7">
        <v>3446</v>
      </c>
      <c r="N521" s="3">
        <v>45427</v>
      </c>
      <c r="O521" s="4" t="str">
        <f t="shared" si="58"/>
        <v>2024-05</v>
      </c>
      <c r="P521" s="4" t="str">
        <f t="shared" si="59"/>
        <v>05</v>
      </c>
      <c r="Q521" s="4" t="str">
        <f t="shared" si="60"/>
        <v>May</v>
      </c>
      <c r="R521" s="30" t="str">
        <f t="shared" si="61"/>
        <v>15</v>
      </c>
      <c r="W521" t="str">
        <f t="shared" si="62"/>
        <v>ok</v>
      </c>
    </row>
    <row r="522" spans="1:23" x14ac:dyDescent="0.3">
      <c r="A522" t="s">
        <v>564</v>
      </c>
      <c r="B522" t="s">
        <v>23</v>
      </c>
      <c r="C522" t="s">
        <v>24</v>
      </c>
      <c r="D522" t="s">
        <v>25</v>
      </c>
      <c r="E522" t="s">
        <v>45</v>
      </c>
      <c r="F522" t="s">
        <v>31</v>
      </c>
      <c r="G522" s="5">
        <v>5895.23</v>
      </c>
      <c r="H522" s="5">
        <f t="shared" si="56"/>
        <v>106.11413999999998</v>
      </c>
      <c r="I522" s="6">
        <v>3</v>
      </c>
      <c r="J522" s="6">
        <v>17685.689999999999</v>
      </c>
      <c r="K522" s="5">
        <f t="shared" si="57"/>
        <v>318.34241999999995</v>
      </c>
      <c r="L522" s="7">
        <v>2.14</v>
      </c>
      <c r="M522" s="7">
        <v>4748</v>
      </c>
      <c r="N522" s="3">
        <v>45326</v>
      </c>
      <c r="O522" s="4" t="str">
        <f t="shared" si="58"/>
        <v>2024-02</v>
      </c>
      <c r="P522" s="4" t="str">
        <f t="shared" si="59"/>
        <v>02</v>
      </c>
      <c r="Q522" s="4" t="str">
        <f t="shared" si="60"/>
        <v>February</v>
      </c>
      <c r="R522" s="30" t="str">
        <f t="shared" si="61"/>
        <v>04</v>
      </c>
      <c r="W522" t="str">
        <f t="shared" si="62"/>
        <v>ok</v>
      </c>
    </row>
    <row r="523" spans="1:23" x14ac:dyDescent="0.3">
      <c r="A523" t="s">
        <v>565</v>
      </c>
      <c r="B523" t="s">
        <v>11</v>
      </c>
      <c r="C523" t="s">
        <v>12</v>
      </c>
      <c r="D523" t="s">
        <v>13</v>
      </c>
      <c r="E523" t="s">
        <v>20</v>
      </c>
      <c r="F523" t="s">
        <v>31</v>
      </c>
      <c r="G523" s="5">
        <v>14059.71</v>
      </c>
      <c r="H523" s="5">
        <f t="shared" si="56"/>
        <v>253.07477999999998</v>
      </c>
      <c r="I523" s="6">
        <v>3</v>
      </c>
      <c r="J523" s="6">
        <v>42179.13</v>
      </c>
      <c r="K523" s="5">
        <f t="shared" si="57"/>
        <v>759.22433999999998</v>
      </c>
      <c r="L523" s="7">
        <v>2.62</v>
      </c>
      <c r="M523" s="7">
        <v>2366</v>
      </c>
      <c r="N523" s="3">
        <v>45467</v>
      </c>
      <c r="O523" s="4" t="str">
        <f t="shared" si="58"/>
        <v>2024-06</v>
      </c>
      <c r="P523" s="4" t="str">
        <f t="shared" si="59"/>
        <v>06</v>
      </c>
      <c r="Q523" s="4" t="str">
        <f t="shared" si="60"/>
        <v>June</v>
      </c>
      <c r="R523" s="30" t="str">
        <f t="shared" si="61"/>
        <v>24</v>
      </c>
      <c r="W523" t="str">
        <f t="shared" si="62"/>
        <v>ok</v>
      </c>
    </row>
    <row r="524" spans="1:23" x14ac:dyDescent="0.3">
      <c r="A524" t="s">
        <v>566</v>
      </c>
      <c r="B524" t="s">
        <v>23</v>
      </c>
      <c r="C524" t="s">
        <v>24</v>
      </c>
      <c r="D524" t="s">
        <v>25</v>
      </c>
      <c r="E524" t="s">
        <v>45</v>
      </c>
      <c r="F524" t="s">
        <v>26</v>
      </c>
      <c r="G524" s="5">
        <v>18343.28</v>
      </c>
      <c r="H524" s="5">
        <f t="shared" si="56"/>
        <v>330.17903999999993</v>
      </c>
      <c r="I524" s="6">
        <v>5</v>
      </c>
      <c r="J524" s="6">
        <v>91716.4</v>
      </c>
      <c r="K524" s="5">
        <f t="shared" si="57"/>
        <v>1650.8951999999997</v>
      </c>
      <c r="L524" s="7">
        <v>4.95</v>
      </c>
      <c r="M524" s="7">
        <v>163</v>
      </c>
      <c r="N524" s="3">
        <v>45501</v>
      </c>
      <c r="O524" s="4" t="str">
        <f t="shared" si="58"/>
        <v>2024-07</v>
      </c>
      <c r="P524" s="4" t="str">
        <f t="shared" si="59"/>
        <v>07</v>
      </c>
      <c r="Q524" s="4" t="str">
        <f t="shared" si="60"/>
        <v>July</v>
      </c>
      <c r="R524" s="30" t="str">
        <f t="shared" si="61"/>
        <v>28</v>
      </c>
      <c r="W524" t="str">
        <f t="shared" si="62"/>
        <v>ok</v>
      </c>
    </row>
    <row r="525" spans="1:23" x14ac:dyDescent="0.3">
      <c r="A525" t="s">
        <v>567</v>
      </c>
      <c r="B525" t="s">
        <v>11</v>
      </c>
      <c r="C525" t="s">
        <v>12</v>
      </c>
      <c r="D525" t="s">
        <v>13</v>
      </c>
      <c r="E525" t="s">
        <v>14</v>
      </c>
      <c r="F525" t="s">
        <v>21</v>
      </c>
      <c r="G525" s="5">
        <v>13318.98</v>
      </c>
      <c r="H525" s="5">
        <f t="shared" si="56"/>
        <v>239.74163999999996</v>
      </c>
      <c r="I525" s="6">
        <v>3</v>
      </c>
      <c r="J525" s="6">
        <v>39956.94</v>
      </c>
      <c r="K525" s="5">
        <f t="shared" si="57"/>
        <v>719.22491999999988</v>
      </c>
      <c r="L525" s="7">
        <v>2.57</v>
      </c>
      <c r="M525" s="7">
        <v>1350</v>
      </c>
      <c r="N525" s="3">
        <v>45636</v>
      </c>
      <c r="O525" s="4" t="str">
        <f t="shared" si="58"/>
        <v>2024-12</v>
      </c>
      <c r="P525" s="4" t="str">
        <f t="shared" si="59"/>
        <v>12</v>
      </c>
      <c r="Q525" s="4" t="str">
        <f t="shared" si="60"/>
        <v>December</v>
      </c>
      <c r="R525" s="30" t="str">
        <f t="shared" si="61"/>
        <v>10</v>
      </c>
      <c r="W525" t="str">
        <f t="shared" si="62"/>
        <v>ok</v>
      </c>
    </row>
    <row r="526" spans="1:23" x14ac:dyDescent="0.3">
      <c r="A526" t="s">
        <v>568</v>
      </c>
      <c r="B526" t="s">
        <v>11</v>
      </c>
      <c r="C526" t="s">
        <v>12</v>
      </c>
      <c r="D526" t="s">
        <v>13</v>
      </c>
      <c r="E526" t="s">
        <v>20</v>
      </c>
      <c r="F526" t="s">
        <v>15</v>
      </c>
      <c r="G526" s="5">
        <v>12201.68</v>
      </c>
      <c r="H526" s="5">
        <f t="shared" si="56"/>
        <v>219.63023999999999</v>
      </c>
      <c r="I526" s="6">
        <v>2</v>
      </c>
      <c r="J526" s="6">
        <v>24403.360000000001</v>
      </c>
      <c r="K526" s="5">
        <f t="shared" si="57"/>
        <v>439.26047999999997</v>
      </c>
      <c r="L526" s="7">
        <v>2.57</v>
      </c>
      <c r="M526" s="7">
        <v>3643</v>
      </c>
      <c r="N526" s="3">
        <v>45301</v>
      </c>
      <c r="O526" s="4" t="str">
        <f t="shared" si="58"/>
        <v>2024-01</v>
      </c>
      <c r="P526" s="4" t="str">
        <f t="shared" si="59"/>
        <v>01</v>
      </c>
      <c r="Q526" s="4" t="str">
        <f t="shared" si="60"/>
        <v>January</v>
      </c>
      <c r="R526" s="30" t="str">
        <f t="shared" si="61"/>
        <v>10</v>
      </c>
      <c r="W526" t="str">
        <f t="shared" si="62"/>
        <v>ok</v>
      </c>
    </row>
    <row r="527" spans="1:23" x14ac:dyDescent="0.3">
      <c r="A527" t="s">
        <v>569</v>
      </c>
      <c r="B527" t="s">
        <v>17</v>
      </c>
      <c r="C527" t="s">
        <v>18</v>
      </c>
      <c r="D527" t="s">
        <v>19</v>
      </c>
      <c r="E527" t="s">
        <v>20</v>
      </c>
      <c r="F527" t="s">
        <v>60</v>
      </c>
      <c r="G527" s="5">
        <v>2547.54</v>
      </c>
      <c r="H527" s="5">
        <f t="shared" si="56"/>
        <v>45.855719999999998</v>
      </c>
      <c r="I527" s="6">
        <v>3</v>
      </c>
      <c r="J527" s="6">
        <v>7642.62</v>
      </c>
      <c r="K527" s="5">
        <f t="shared" si="57"/>
        <v>137.56716</v>
      </c>
      <c r="L527" s="7">
        <v>2.12</v>
      </c>
      <c r="M527" s="7">
        <v>4805</v>
      </c>
      <c r="N527" s="3">
        <v>45323</v>
      </c>
      <c r="O527" s="4" t="str">
        <f t="shared" si="58"/>
        <v>2024-02</v>
      </c>
      <c r="P527" s="4" t="str">
        <f t="shared" si="59"/>
        <v>02</v>
      </c>
      <c r="Q527" s="4" t="str">
        <f t="shared" si="60"/>
        <v>February</v>
      </c>
      <c r="R527" s="30" t="str">
        <f t="shared" si="61"/>
        <v>01</v>
      </c>
      <c r="W527" t="str">
        <f t="shared" si="62"/>
        <v>ok</v>
      </c>
    </row>
    <row r="528" spans="1:23" x14ac:dyDescent="0.3">
      <c r="A528" t="s">
        <v>570</v>
      </c>
      <c r="B528" t="s">
        <v>17</v>
      </c>
      <c r="C528" t="s">
        <v>18</v>
      </c>
      <c r="D528" t="s">
        <v>19</v>
      </c>
      <c r="E528" t="s">
        <v>45</v>
      </c>
      <c r="F528" t="s">
        <v>60</v>
      </c>
      <c r="G528" s="5">
        <v>18091.060000000001</v>
      </c>
      <c r="H528" s="5">
        <f t="shared" si="56"/>
        <v>325.63907999999998</v>
      </c>
      <c r="I528" s="6">
        <v>4</v>
      </c>
      <c r="J528" s="6">
        <v>72364.240000000005</v>
      </c>
      <c r="K528" s="5">
        <f t="shared" si="57"/>
        <v>1302.5563199999999</v>
      </c>
      <c r="L528" s="7">
        <v>4.93</v>
      </c>
      <c r="M528" s="7">
        <v>4899</v>
      </c>
      <c r="N528" s="3">
        <v>45507</v>
      </c>
      <c r="O528" s="4" t="str">
        <f t="shared" si="58"/>
        <v>2024-08</v>
      </c>
      <c r="P528" s="4" t="str">
        <f t="shared" si="59"/>
        <v>08</v>
      </c>
      <c r="Q528" s="4" t="str">
        <f t="shared" si="60"/>
        <v>August</v>
      </c>
      <c r="R528" s="30" t="str">
        <f t="shared" si="61"/>
        <v>03</v>
      </c>
      <c r="W528" t="str">
        <f t="shared" si="62"/>
        <v>ok</v>
      </c>
    </row>
    <row r="529" spans="1:23" x14ac:dyDescent="0.3">
      <c r="A529" t="s">
        <v>571</v>
      </c>
      <c r="B529" t="s">
        <v>51</v>
      </c>
      <c r="C529" t="s">
        <v>29</v>
      </c>
      <c r="D529" t="s">
        <v>52</v>
      </c>
      <c r="E529" t="s">
        <v>45</v>
      </c>
      <c r="F529" t="s">
        <v>60</v>
      </c>
      <c r="G529" s="5">
        <v>13931.67</v>
      </c>
      <c r="H529" s="5">
        <f t="shared" si="56"/>
        <v>250.77005999999997</v>
      </c>
      <c r="I529" s="6">
        <v>3</v>
      </c>
      <c r="J529" s="6">
        <v>41795.01</v>
      </c>
      <c r="K529" s="5">
        <f t="shared" si="57"/>
        <v>752.31017999999995</v>
      </c>
      <c r="L529" s="7">
        <v>2.09</v>
      </c>
      <c r="M529" s="7">
        <v>4886</v>
      </c>
      <c r="N529" s="3">
        <v>45411</v>
      </c>
      <c r="O529" s="4" t="str">
        <f t="shared" si="58"/>
        <v>2024-04</v>
      </c>
      <c r="P529" s="4" t="str">
        <f t="shared" si="59"/>
        <v>04</v>
      </c>
      <c r="Q529" s="4" t="str">
        <f t="shared" si="60"/>
        <v>April</v>
      </c>
      <c r="R529" s="30" t="str">
        <f t="shared" si="61"/>
        <v>29</v>
      </c>
      <c r="W529" t="str">
        <f t="shared" si="62"/>
        <v>ok</v>
      </c>
    </row>
    <row r="530" spans="1:23" x14ac:dyDescent="0.3">
      <c r="A530" t="s">
        <v>572</v>
      </c>
      <c r="B530" t="s">
        <v>36</v>
      </c>
      <c r="C530" t="s">
        <v>18</v>
      </c>
      <c r="D530" t="s">
        <v>37</v>
      </c>
      <c r="E530" t="s">
        <v>45</v>
      </c>
      <c r="F530" t="s">
        <v>21</v>
      </c>
      <c r="G530" s="5">
        <v>378.51</v>
      </c>
      <c r="H530" s="5">
        <f t="shared" si="56"/>
        <v>6.8131799999999991</v>
      </c>
      <c r="I530" s="6">
        <v>5</v>
      </c>
      <c r="J530" s="6">
        <v>1892.55</v>
      </c>
      <c r="K530" s="5">
        <f t="shared" si="57"/>
        <v>34.065899999999999</v>
      </c>
      <c r="L530" s="7">
        <v>4.6500000000000004</v>
      </c>
      <c r="M530" s="7">
        <v>1403</v>
      </c>
      <c r="N530" s="3">
        <v>45344</v>
      </c>
      <c r="O530" s="4" t="str">
        <f t="shared" si="58"/>
        <v>2024-02</v>
      </c>
      <c r="P530" s="4" t="str">
        <f t="shared" si="59"/>
        <v>02</v>
      </c>
      <c r="Q530" s="4" t="str">
        <f t="shared" si="60"/>
        <v>February</v>
      </c>
      <c r="R530" s="30" t="str">
        <f t="shared" si="61"/>
        <v>22</v>
      </c>
      <c r="W530" t="str">
        <f t="shared" si="62"/>
        <v>ok</v>
      </c>
    </row>
    <row r="531" spans="1:23" x14ac:dyDescent="0.3">
      <c r="A531" t="s">
        <v>573</v>
      </c>
      <c r="B531" t="s">
        <v>33</v>
      </c>
      <c r="C531" t="s">
        <v>12</v>
      </c>
      <c r="D531" t="s">
        <v>34</v>
      </c>
      <c r="E531" t="s">
        <v>14</v>
      </c>
      <c r="F531" t="s">
        <v>60</v>
      </c>
      <c r="G531" s="5">
        <v>10120.219999999999</v>
      </c>
      <c r="H531" s="5">
        <f t="shared" si="56"/>
        <v>182.16395999999997</v>
      </c>
      <c r="I531" s="6">
        <v>1</v>
      </c>
      <c r="J531" s="6">
        <v>10120.219999999999</v>
      </c>
      <c r="K531" s="5">
        <f t="shared" si="57"/>
        <v>182.16395999999997</v>
      </c>
      <c r="L531" s="7">
        <v>2.2799999999999998</v>
      </c>
      <c r="M531" s="7">
        <v>294</v>
      </c>
      <c r="N531" s="3">
        <v>45412</v>
      </c>
      <c r="O531" s="4" t="str">
        <f t="shared" si="58"/>
        <v>2024-04</v>
      </c>
      <c r="P531" s="4" t="str">
        <f t="shared" si="59"/>
        <v>04</v>
      </c>
      <c r="Q531" s="4" t="str">
        <f t="shared" si="60"/>
        <v>April</v>
      </c>
      <c r="R531" s="30" t="str">
        <f t="shared" si="61"/>
        <v>30</v>
      </c>
      <c r="W531" t="str">
        <f t="shared" si="62"/>
        <v>ok</v>
      </c>
    </row>
    <row r="532" spans="1:23" x14ac:dyDescent="0.3">
      <c r="A532" t="s">
        <v>574</v>
      </c>
      <c r="B532" t="s">
        <v>63</v>
      </c>
      <c r="C532" t="s">
        <v>18</v>
      </c>
      <c r="D532" t="s">
        <v>64</v>
      </c>
      <c r="E532" t="s">
        <v>20</v>
      </c>
      <c r="F532" t="s">
        <v>21</v>
      </c>
      <c r="G532" s="5">
        <v>17042.849999999999</v>
      </c>
      <c r="H532" s="5">
        <f t="shared" si="56"/>
        <v>306.77129999999994</v>
      </c>
      <c r="I532" s="6">
        <v>1</v>
      </c>
      <c r="J532" s="6">
        <v>17042.849999999999</v>
      </c>
      <c r="K532" s="5">
        <f t="shared" si="57"/>
        <v>306.77129999999994</v>
      </c>
      <c r="L532" s="7">
        <v>3.95</v>
      </c>
      <c r="M532" s="7">
        <v>3645</v>
      </c>
      <c r="N532" s="3">
        <v>45540</v>
      </c>
      <c r="O532" s="4" t="str">
        <f t="shared" si="58"/>
        <v>2024-09</v>
      </c>
      <c r="P532" s="4" t="str">
        <f t="shared" si="59"/>
        <v>09</v>
      </c>
      <c r="Q532" s="4" t="str">
        <f t="shared" si="60"/>
        <v>September</v>
      </c>
      <c r="R532" s="30" t="str">
        <f t="shared" si="61"/>
        <v>05</v>
      </c>
      <c r="W532" t="str">
        <f t="shared" si="62"/>
        <v>ok</v>
      </c>
    </row>
    <row r="533" spans="1:23" x14ac:dyDescent="0.3">
      <c r="A533" t="s">
        <v>575</v>
      </c>
      <c r="B533" t="s">
        <v>33</v>
      </c>
      <c r="C533" t="s">
        <v>12</v>
      </c>
      <c r="D533" t="s">
        <v>34</v>
      </c>
      <c r="E533" t="s">
        <v>45</v>
      </c>
      <c r="F533" t="s">
        <v>31</v>
      </c>
      <c r="G533" s="5">
        <v>13365.14</v>
      </c>
      <c r="H533" s="5">
        <f t="shared" si="56"/>
        <v>240.57251999999997</v>
      </c>
      <c r="I533" s="6">
        <v>5</v>
      </c>
      <c r="J533" s="6">
        <v>66825.7</v>
      </c>
      <c r="K533" s="5">
        <f t="shared" si="57"/>
        <v>1202.8625999999999</v>
      </c>
      <c r="L533" s="7">
        <v>1.69</v>
      </c>
      <c r="M533" s="7">
        <v>1085</v>
      </c>
      <c r="N533" s="3">
        <v>45577</v>
      </c>
      <c r="O533" s="4" t="str">
        <f t="shared" si="58"/>
        <v>2024-10</v>
      </c>
      <c r="P533" s="4" t="str">
        <f t="shared" si="59"/>
        <v>10</v>
      </c>
      <c r="Q533" s="4" t="str">
        <f t="shared" si="60"/>
        <v>October</v>
      </c>
      <c r="R533" s="30" t="str">
        <f t="shared" si="61"/>
        <v>12</v>
      </c>
      <c r="W533" t="str">
        <f t="shared" si="62"/>
        <v>ok</v>
      </c>
    </row>
    <row r="534" spans="1:23" x14ac:dyDescent="0.3">
      <c r="A534" t="s">
        <v>576</v>
      </c>
      <c r="B534" t="s">
        <v>41</v>
      </c>
      <c r="C534" t="s">
        <v>42</v>
      </c>
      <c r="D534" t="s">
        <v>43</v>
      </c>
      <c r="E534" t="s">
        <v>14</v>
      </c>
      <c r="F534" t="s">
        <v>38</v>
      </c>
      <c r="G534" s="5">
        <v>1816.87</v>
      </c>
      <c r="H534" s="5">
        <f t="shared" si="56"/>
        <v>32.703659999999992</v>
      </c>
      <c r="I534" s="6">
        <v>5</v>
      </c>
      <c r="J534" s="6">
        <v>9084.35</v>
      </c>
      <c r="K534" s="5">
        <f t="shared" si="57"/>
        <v>163.51829999999995</v>
      </c>
      <c r="L534" s="7">
        <v>1.96</v>
      </c>
      <c r="M534" s="7">
        <v>646</v>
      </c>
      <c r="N534" s="3">
        <v>45565</v>
      </c>
      <c r="O534" s="4" t="str">
        <f t="shared" si="58"/>
        <v>2024-09</v>
      </c>
      <c r="P534" s="4" t="str">
        <f t="shared" si="59"/>
        <v>09</v>
      </c>
      <c r="Q534" s="4" t="str">
        <f t="shared" si="60"/>
        <v>September</v>
      </c>
      <c r="R534" s="30" t="str">
        <f t="shared" si="61"/>
        <v>30</v>
      </c>
      <c r="W534" t="str">
        <f t="shared" si="62"/>
        <v>ok</v>
      </c>
    </row>
    <row r="535" spans="1:23" x14ac:dyDescent="0.3">
      <c r="A535" t="s">
        <v>577</v>
      </c>
      <c r="B535" t="s">
        <v>33</v>
      </c>
      <c r="C535" t="s">
        <v>12</v>
      </c>
      <c r="D535" t="s">
        <v>34</v>
      </c>
      <c r="E535" t="s">
        <v>20</v>
      </c>
      <c r="F535" t="s">
        <v>26</v>
      </c>
      <c r="G535" s="5">
        <v>13484.29</v>
      </c>
      <c r="H535" s="5">
        <f t="shared" si="56"/>
        <v>242.71722</v>
      </c>
      <c r="I535" s="6">
        <v>4</v>
      </c>
      <c r="J535" s="6">
        <v>53937.16</v>
      </c>
      <c r="K535" s="5">
        <f t="shared" si="57"/>
        <v>970.86887999999999</v>
      </c>
      <c r="L535" s="7">
        <v>2.5299999999999998</v>
      </c>
      <c r="M535" s="7">
        <v>3884</v>
      </c>
      <c r="N535" s="3">
        <v>45312</v>
      </c>
      <c r="O535" s="4" t="str">
        <f t="shared" si="58"/>
        <v>2024-01</v>
      </c>
      <c r="P535" s="4" t="str">
        <f t="shared" si="59"/>
        <v>01</v>
      </c>
      <c r="Q535" s="4" t="str">
        <f t="shared" si="60"/>
        <v>January</v>
      </c>
      <c r="R535" s="30" t="str">
        <f t="shared" si="61"/>
        <v>21</v>
      </c>
      <c r="W535" t="str">
        <f t="shared" si="62"/>
        <v>ok</v>
      </c>
    </row>
    <row r="536" spans="1:23" x14ac:dyDescent="0.3">
      <c r="A536" t="s">
        <v>578</v>
      </c>
      <c r="B536" t="s">
        <v>23</v>
      </c>
      <c r="C536" t="s">
        <v>24</v>
      </c>
      <c r="D536" t="s">
        <v>25</v>
      </c>
      <c r="E536" t="s">
        <v>45</v>
      </c>
      <c r="F536" t="s">
        <v>38</v>
      </c>
      <c r="G536" s="5">
        <v>13426.18</v>
      </c>
      <c r="H536" s="5">
        <f t="shared" si="56"/>
        <v>241.67123999999998</v>
      </c>
      <c r="I536" s="6">
        <v>3</v>
      </c>
      <c r="J536" s="6">
        <v>40278.54</v>
      </c>
      <c r="K536" s="5">
        <f t="shared" si="57"/>
        <v>725.01371999999992</v>
      </c>
      <c r="L536" s="7">
        <v>4.75</v>
      </c>
      <c r="M536" s="7">
        <v>3504</v>
      </c>
      <c r="N536" s="3">
        <v>45575</v>
      </c>
      <c r="O536" s="4" t="str">
        <f t="shared" si="58"/>
        <v>2024-10</v>
      </c>
      <c r="P536" s="4" t="str">
        <f t="shared" si="59"/>
        <v>10</v>
      </c>
      <c r="Q536" s="4" t="str">
        <f t="shared" si="60"/>
        <v>October</v>
      </c>
      <c r="R536" s="30" t="str">
        <f t="shared" si="61"/>
        <v>10</v>
      </c>
      <c r="W536" t="str">
        <f t="shared" si="62"/>
        <v>ok</v>
      </c>
    </row>
    <row r="537" spans="1:23" x14ac:dyDescent="0.3">
      <c r="A537" t="s">
        <v>579</v>
      </c>
      <c r="B537" t="s">
        <v>41</v>
      </c>
      <c r="C537" t="s">
        <v>42</v>
      </c>
      <c r="D537" t="s">
        <v>43</v>
      </c>
      <c r="E537" t="s">
        <v>20</v>
      </c>
      <c r="F537" t="s">
        <v>31</v>
      </c>
      <c r="G537" s="5">
        <v>17358.28</v>
      </c>
      <c r="H537" s="5">
        <f t="shared" si="56"/>
        <v>312.44903999999997</v>
      </c>
      <c r="I537" s="6">
        <v>5</v>
      </c>
      <c r="J537" s="6">
        <v>86791.4</v>
      </c>
      <c r="K537" s="5">
        <f t="shared" si="57"/>
        <v>1562.2451999999998</v>
      </c>
      <c r="L537" s="7">
        <v>4.34</v>
      </c>
      <c r="M537" s="7">
        <v>1972</v>
      </c>
      <c r="N537" s="3">
        <v>45450</v>
      </c>
      <c r="O537" s="4" t="str">
        <f t="shared" si="58"/>
        <v>2024-06</v>
      </c>
      <c r="P537" s="4" t="str">
        <f t="shared" si="59"/>
        <v>06</v>
      </c>
      <c r="Q537" s="4" t="str">
        <f t="shared" si="60"/>
        <v>June</v>
      </c>
      <c r="R537" s="30" t="str">
        <f t="shared" si="61"/>
        <v>07</v>
      </c>
      <c r="W537" t="str">
        <f t="shared" si="62"/>
        <v>ok</v>
      </c>
    </row>
    <row r="538" spans="1:23" x14ac:dyDescent="0.3">
      <c r="A538" t="s">
        <v>580</v>
      </c>
      <c r="B538" t="s">
        <v>47</v>
      </c>
      <c r="C538" t="s">
        <v>12</v>
      </c>
      <c r="D538" t="s">
        <v>48</v>
      </c>
      <c r="E538" t="s">
        <v>45</v>
      </c>
      <c r="F538" t="s">
        <v>38</v>
      </c>
      <c r="G538" s="5">
        <v>4949.21</v>
      </c>
      <c r="H538" s="5">
        <f t="shared" si="56"/>
        <v>89.08578</v>
      </c>
      <c r="I538" s="6">
        <v>1</v>
      </c>
      <c r="J538" s="6">
        <v>4949.21</v>
      </c>
      <c r="K538" s="5">
        <f t="shared" si="57"/>
        <v>89.08578</v>
      </c>
      <c r="L538" s="7">
        <v>3.47</v>
      </c>
      <c r="M538" s="7">
        <v>2942</v>
      </c>
      <c r="N538" s="3">
        <v>45425</v>
      </c>
      <c r="O538" s="4" t="str">
        <f t="shared" si="58"/>
        <v>2024-05</v>
      </c>
      <c r="P538" s="4" t="str">
        <f t="shared" si="59"/>
        <v>05</v>
      </c>
      <c r="Q538" s="4" t="str">
        <f t="shared" si="60"/>
        <v>May</v>
      </c>
      <c r="R538" s="30" t="str">
        <f t="shared" si="61"/>
        <v>13</v>
      </c>
      <c r="W538" t="str">
        <f t="shared" si="62"/>
        <v>ok</v>
      </c>
    </row>
    <row r="539" spans="1:23" x14ac:dyDescent="0.3">
      <c r="A539" t="s">
        <v>581</v>
      </c>
      <c r="B539" t="s">
        <v>28</v>
      </c>
      <c r="C539" t="s">
        <v>29</v>
      </c>
      <c r="D539" t="s">
        <v>30</v>
      </c>
      <c r="E539" t="s">
        <v>20</v>
      </c>
      <c r="F539" t="s">
        <v>31</v>
      </c>
      <c r="G539" s="5">
        <v>2279.25</v>
      </c>
      <c r="H539" s="5">
        <f t="shared" si="56"/>
        <v>41.026499999999999</v>
      </c>
      <c r="I539" s="6">
        <v>3</v>
      </c>
      <c r="J539" s="6">
        <v>6837.75</v>
      </c>
      <c r="K539" s="5">
        <f t="shared" si="57"/>
        <v>123.0795</v>
      </c>
      <c r="L539" s="7">
        <v>3.79</v>
      </c>
      <c r="M539" s="7">
        <v>1277</v>
      </c>
      <c r="N539" s="3">
        <v>45393</v>
      </c>
      <c r="O539" s="4" t="str">
        <f t="shared" si="58"/>
        <v>2024-04</v>
      </c>
      <c r="P539" s="4" t="str">
        <f t="shared" si="59"/>
        <v>04</v>
      </c>
      <c r="Q539" s="4" t="str">
        <f t="shared" si="60"/>
        <v>April</v>
      </c>
      <c r="R539" s="30" t="str">
        <f t="shared" si="61"/>
        <v>11</v>
      </c>
      <c r="W539" t="str">
        <f t="shared" si="62"/>
        <v>ok</v>
      </c>
    </row>
    <row r="540" spans="1:23" x14ac:dyDescent="0.3">
      <c r="A540" t="s">
        <v>582</v>
      </c>
      <c r="B540" t="s">
        <v>51</v>
      </c>
      <c r="C540" t="s">
        <v>29</v>
      </c>
      <c r="D540" t="s">
        <v>52</v>
      </c>
      <c r="E540" t="s">
        <v>45</v>
      </c>
      <c r="F540" t="s">
        <v>26</v>
      </c>
      <c r="G540" s="5">
        <v>6733.77</v>
      </c>
      <c r="H540" s="5">
        <f t="shared" si="56"/>
        <v>121.20786</v>
      </c>
      <c r="I540" s="6">
        <v>1</v>
      </c>
      <c r="J540" s="6">
        <v>6733.77</v>
      </c>
      <c r="K540" s="5">
        <f t="shared" si="57"/>
        <v>121.20786</v>
      </c>
      <c r="L540" s="7">
        <v>3.39</v>
      </c>
      <c r="M540" s="7">
        <v>181</v>
      </c>
      <c r="N540" s="3">
        <v>45301</v>
      </c>
      <c r="O540" s="4" t="str">
        <f t="shared" si="58"/>
        <v>2024-01</v>
      </c>
      <c r="P540" s="4" t="str">
        <f t="shared" si="59"/>
        <v>01</v>
      </c>
      <c r="Q540" s="4" t="str">
        <f t="shared" si="60"/>
        <v>January</v>
      </c>
      <c r="R540" s="30" t="str">
        <f t="shared" si="61"/>
        <v>10</v>
      </c>
      <c r="W540" t="str">
        <f t="shared" si="62"/>
        <v>ok</v>
      </c>
    </row>
    <row r="541" spans="1:23" x14ac:dyDescent="0.3">
      <c r="A541" t="s">
        <v>583</v>
      </c>
      <c r="B541" t="s">
        <v>63</v>
      </c>
      <c r="C541" t="s">
        <v>18</v>
      </c>
      <c r="D541" t="s">
        <v>64</v>
      </c>
      <c r="E541" t="s">
        <v>14</v>
      </c>
      <c r="F541" t="s">
        <v>15</v>
      </c>
      <c r="G541" s="5">
        <v>15093.32</v>
      </c>
      <c r="H541" s="5">
        <f t="shared" si="56"/>
        <v>271.67975999999999</v>
      </c>
      <c r="I541" s="6">
        <v>2</v>
      </c>
      <c r="J541" s="6">
        <v>30186.639999999999</v>
      </c>
      <c r="K541" s="5">
        <f t="shared" si="57"/>
        <v>543.35951999999997</v>
      </c>
      <c r="L541" s="7">
        <v>1.59</v>
      </c>
      <c r="M541" s="7">
        <v>652</v>
      </c>
      <c r="N541" s="3">
        <v>45333</v>
      </c>
      <c r="O541" s="4" t="str">
        <f t="shared" si="58"/>
        <v>2024-02</v>
      </c>
      <c r="P541" s="4" t="str">
        <f t="shared" si="59"/>
        <v>02</v>
      </c>
      <c r="Q541" s="4" t="str">
        <f t="shared" si="60"/>
        <v>February</v>
      </c>
      <c r="R541" s="30" t="str">
        <f t="shared" si="61"/>
        <v>11</v>
      </c>
      <c r="W541" t="str">
        <f t="shared" si="62"/>
        <v>ok</v>
      </c>
    </row>
    <row r="542" spans="1:23" x14ac:dyDescent="0.3">
      <c r="A542" t="s">
        <v>584</v>
      </c>
      <c r="B542" t="s">
        <v>47</v>
      </c>
      <c r="C542" t="s">
        <v>12</v>
      </c>
      <c r="D542" t="s">
        <v>48</v>
      </c>
      <c r="E542" t="s">
        <v>20</v>
      </c>
      <c r="F542" t="s">
        <v>38</v>
      </c>
      <c r="G542" s="5">
        <v>909.41</v>
      </c>
      <c r="H542" s="5">
        <f t="shared" si="56"/>
        <v>16.36938</v>
      </c>
      <c r="I542" s="6">
        <v>5</v>
      </c>
      <c r="J542" s="6">
        <v>4547.05</v>
      </c>
      <c r="K542" s="5">
        <f t="shared" si="57"/>
        <v>81.846900000000005</v>
      </c>
      <c r="L542" s="7">
        <v>1.78</v>
      </c>
      <c r="M542" s="7">
        <v>4240</v>
      </c>
      <c r="N542" s="3">
        <v>45626</v>
      </c>
      <c r="O542" s="4" t="str">
        <f t="shared" si="58"/>
        <v>2024-11</v>
      </c>
      <c r="P542" s="4" t="str">
        <f t="shared" si="59"/>
        <v>11</v>
      </c>
      <c r="Q542" s="4" t="str">
        <f t="shared" si="60"/>
        <v>November</v>
      </c>
      <c r="R542" s="30" t="str">
        <f t="shared" si="61"/>
        <v>30</v>
      </c>
      <c r="W542" t="str">
        <f t="shared" si="62"/>
        <v>ok</v>
      </c>
    </row>
    <row r="543" spans="1:23" x14ac:dyDescent="0.3">
      <c r="A543" t="s">
        <v>585</v>
      </c>
      <c r="B543" t="s">
        <v>51</v>
      </c>
      <c r="C543" t="s">
        <v>29</v>
      </c>
      <c r="D543" t="s">
        <v>52</v>
      </c>
      <c r="E543" t="s">
        <v>20</v>
      </c>
      <c r="F543" t="s">
        <v>60</v>
      </c>
      <c r="G543" s="5">
        <v>19483.71</v>
      </c>
      <c r="H543" s="5">
        <f t="shared" si="56"/>
        <v>350.70677999999998</v>
      </c>
      <c r="I543" s="6">
        <v>4</v>
      </c>
      <c r="J543" s="6">
        <v>77934.84</v>
      </c>
      <c r="K543" s="5">
        <f t="shared" si="57"/>
        <v>1402.8271199999999</v>
      </c>
      <c r="L543" s="7">
        <v>1.19</v>
      </c>
      <c r="M543" s="7">
        <v>1291</v>
      </c>
      <c r="N543" s="3">
        <v>45374</v>
      </c>
      <c r="O543" s="4" t="str">
        <f t="shared" si="58"/>
        <v>2024-03</v>
      </c>
      <c r="P543" s="4" t="str">
        <f t="shared" si="59"/>
        <v>03</v>
      </c>
      <c r="Q543" s="4" t="str">
        <f t="shared" si="60"/>
        <v>March</v>
      </c>
      <c r="R543" s="30" t="str">
        <f t="shared" si="61"/>
        <v>23</v>
      </c>
      <c r="W543" t="str">
        <f t="shared" si="62"/>
        <v>ok</v>
      </c>
    </row>
    <row r="544" spans="1:23" x14ac:dyDescent="0.3">
      <c r="A544" t="s">
        <v>586</v>
      </c>
      <c r="B544" t="s">
        <v>63</v>
      </c>
      <c r="C544" t="s">
        <v>18</v>
      </c>
      <c r="D544" t="s">
        <v>64</v>
      </c>
      <c r="E544" t="s">
        <v>20</v>
      </c>
      <c r="F544" t="s">
        <v>15</v>
      </c>
      <c r="G544" s="5">
        <v>14757.28</v>
      </c>
      <c r="H544" s="5">
        <f t="shared" si="56"/>
        <v>265.63103999999998</v>
      </c>
      <c r="I544" s="6">
        <v>5</v>
      </c>
      <c r="J544" s="6">
        <v>73786.399999999994</v>
      </c>
      <c r="K544" s="5">
        <f t="shared" si="57"/>
        <v>1328.1551999999999</v>
      </c>
      <c r="L544" s="7">
        <v>1.1000000000000001</v>
      </c>
      <c r="M544" s="7">
        <v>2406</v>
      </c>
      <c r="N544" s="3">
        <v>45575</v>
      </c>
      <c r="O544" s="4" t="str">
        <f t="shared" si="58"/>
        <v>2024-10</v>
      </c>
      <c r="P544" s="4" t="str">
        <f t="shared" si="59"/>
        <v>10</v>
      </c>
      <c r="Q544" s="4" t="str">
        <f t="shared" si="60"/>
        <v>October</v>
      </c>
      <c r="R544" s="30" t="str">
        <f t="shared" si="61"/>
        <v>10</v>
      </c>
      <c r="W544" t="str">
        <f t="shared" si="62"/>
        <v>ok</v>
      </c>
    </row>
    <row r="545" spans="1:23" x14ac:dyDescent="0.3">
      <c r="A545" t="s">
        <v>587</v>
      </c>
      <c r="B545" t="s">
        <v>33</v>
      </c>
      <c r="C545" t="s">
        <v>12</v>
      </c>
      <c r="D545" t="s">
        <v>34</v>
      </c>
      <c r="E545" t="s">
        <v>14</v>
      </c>
      <c r="F545" t="s">
        <v>60</v>
      </c>
      <c r="G545" s="5">
        <v>4444.1499999999996</v>
      </c>
      <c r="H545" s="5">
        <f t="shared" si="56"/>
        <v>79.99469999999998</v>
      </c>
      <c r="I545" s="6">
        <v>2</v>
      </c>
      <c r="J545" s="6">
        <v>8888.2999999999993</v>
      </c>
      <c r="K545" s="5">
        <f t="shared" si="57"/>
        <v>159.98939999999996</v>
      </c>
      <c r="L545" s="7">
        <v>3.36</v>
      </c>
      <c r="M545" s="7">
        <v>2540</v>
      </c>
      <c r="N545" s="3">
        <v>45526</v>
      </c>
      <c r="O545" s="4" t="str">
        <f t="shared" si="58"/>
        <v>2024-08</v>
      </c>
      <c r="P545" s="4" t="str">
        <f t="shared" si="59"/>
        <v>08</v>
      </c>
      <c r="Q545" s="4" t="str">
        <f t="shared" si="60"/>
        <v>August</v>
      </c>
      <c r="R545" s="30" t="str">
        <f t="shared" si="61"/>
        <v>22</v>
      </c>
      <c r="W545" t="str">
        <f t="shared" si="62"/>
        <v>ok</v>
      </c>
    </row>
    <row r="546" spans="1:23" x14ac:dyDescent="0.3">
      <c r="A546" t="s">
        <v>588</v>
      </c>
      <c r="B546" t="s">
        <v>11</v>
      </c>
      <c r="C546" t="s">
        <v>12</v>
      </c>
      <c r="D546" t="s">
        <v>13</v>
      </c>
      <c r="E546" t="s">
        <v>45</v>
      </c>
      <c r="F546" t="s">
        <v>21</v>
      </c>
      <c r="G546" s="5">
        <v>18289.3</v>
      </c>
      <c r="H546" s="5">
        <f t="shared" si="56"/>
        <v>329.20739999999995</v>
      </c>
      <c r="I546" s="6">
        <v>2</v>
      </c>
      <c r="J546" s="6">
        <v>36578.6</v>
      </c>
      <c r="K546" s="5">
        <f t="shared" si="57"/>
        <v>658.4147999999999</v>
      </c>
      <c r="L546" s="7">
        <v>1.77</v>
      </c>
      <c r="M546" s="7">
        <v>4224</v>
      </c>
      <c r="N546" s="3">
        <v>45648</v>
      </c>
      <c r="O546" s="4" t="str">
        <f t="shared" si="58"/>
        <v>2024-12</v>
      </c>
      <c r="P546" s="4" t="str">
        <f t="shared" si="59"/>
        <v>12</v>
      </c>
      <c r="Q546" s="4" t="str">
        <f t="shared" si="60"/>
        <v>December</v>
      </c>
      <c r="R546" s="30" t="str">
        <f t="shared" si="61"/>
        <v>22</v>
      </c>
      <c r="W546" t="str">
        <f t="shared" si="62"/>
        <v>ok</v>
      </c>
    </row>
    <row r="547" spans="1:23" x14ac:dyDescent="0.3">
      <c r="A547" t="s">
        <v>589</v>
      </c>
      <c r="B547" t="s">
        <v>41</v>
      </c>
      <c r="C547" t="s">
        <v>42</v>
      </c>
      <c r="D547" t="s">
        <v>43</v>
      </c>
      <c r="E547" t="s">
        <v>14</v>
      </c>
      <c r="F547" t="s">
        <v>15</v>
      </c>
      <c r="G547" s="5">
        <v>15260.63</v>
      </c>
      <c r="H547" s="5">
        <f t="shared" si="56"/>
        <v>274.69133999999997</v>
      </c>
      <c r="I547" s="6">
        <v>4</v>
      </c>
      <c r="J547" s="6">
        <v>61042.52</v>
      </c>
      <c r="K547" s="5">
        <f t="shared" si="57"/>
        <v>1098.7653599999999</v>
      </c>
      <c r="L547" s="7">
        <v>1.68</v>
      </c>
      <c r="M547" s="7">
        <v>333</v>
      </c>
      <c r="N547" s="3">
        <v>45598</v>
      </c>
      <c r="O547" s="4" t="str">
        <f t="shared" si="58"/>
        <v>2024-11</v>
      </c>
      <c r="P547" s="4" t="str">
        <f t="shared" si="59"/>
        <v>11</v>
      </c>
      <c r="Q547" s="4" t="str">
        <f t="shared" si="60"/>
        <v>November</v>
      </c>
      <c r="R547" s="30" t="str">
        <f t="shared" si="61"/>
        <v>02</v>
      </c>
      <c r="W547" t="str">
        <f t="shared" si="62"/>
        <v>ok</v>
      </c>
    </row>
    <row r="548" spans="1:23" x14ac:dyDescent="0.3">
      <c r="A548" t="s">
        <v>590</v>
      </c>
      <c r="B548" t="s">
        <v>17</v>
      </c>
      <c r="C548" t="s">
        <v>18</v>
      </c>
      <c r="D548" t="s">
        <v>19</v>
      </c>
      <c r="E548" t="s">
        <v>45</v>
      </c>
      <c r="F548" t="s">
        <v>60</v>
      </c>
      <c r="G548" s="5">
        <v>17672.8</v>
      </c>
      <c r="H548" s="5">
        <f t="shared" si="56"/>
        <v>318.11039999999997</v>
      </c>
      <c r="I548" s="6">
        <v>2</v>
      </c>
      <c r="J548" s="6">
        <v>35345.599999999999</v>
      </c>
      <c r="K548" s="5">
        <f t="shared" si="57"/>
        <v>636.22079999999994</v>
      </c>
      <c r="L548" s="7">
        <v>3.65</v>
      </c>
      <c r="M548" s="7">
        <v>3549</v>
      </c>
      <c r="N548" s="3">
        <v>45623</v>
      </c>
      <c r="O548" s="4" t="str">
        <f t="shared" si="58"/>
        <v>2024-11</v>
      </c>
      <c r="P548" s="4" t="str">
        <f t="shared" si="59"/>
        <v>11</v>
      </c>
      <c r="Q548" s="4" t="str">
        <f t="shared" si="60"/>
        <v>November</v>
      </c>
      <c r="R548" s="30" t="str">
        <f t="shared" si="61"/>
        <v>27</v>
      </c>
      <c r="W548" t="str">
        <f t="shared" si="62"/>
        <v>ok</v>
      </c>
    </row>
    <row r="549" spans="1:23" x14ac:dyDescent="0.3">
      <c r="A549" t="s">
        <v>591</v>
      </c>
      <c r="B549" t="s">
        <v>36</v>
      </c>
      <c r="C549" t="s">
        <v>18</v>
      </c>
      <c r="D549" t="s">
        <v>37</v>
      </c>
      <c r="E549" t="s">
        <v>45</v>
      </c>
      <c r="F549" t="s">
        <v>15</v>
      </c>
      <c r="G549" s="5">
        <v>2944.59</v>
      </c>
      <c r="H549" s="5">
        <f t="shared" si="56"/>
        <v>53.00262</v>
      </c>
      <c r="I549" s="6">
        <v>1</v>
      </c>
      <c r="J549" s="6">
        <v>2944.59</v>
      </c>
      <c r="K549" s="5">
        <f t="shared" si="57"/>
        <v>53.00262</v>
      </c>
      <c r="L549" s="7">
        <v>4.79</v>
      </c>
      <c r="M549" s="7">
        <v>1248</v>
      </c>
      <c r="N549" s="3">
        <v>45605</v>
      </c>
      <c r="O549" s="4" t="str">
        <f t="shared" si="58"/>
        <v>2024-11</v>
      </c>
      <c r="P549" s="4" t="str">
        <f t="shared" si="59"/>
        <v>11</v>
      </c>
      <c r="Q549" s="4" t="str">
        <f t="shared" si="60"/>
        <v>November</v>
      </c>
      <c r="R549" s="30" t="str">
        <f t="shared" si="61"/>
        <v>09</v>
      </c>
      <c r="W549" t="str">
        <f t="shared" si="62"/>
        <v>ok</v>
      </c>
    </row>
    <row r="550" spans="1:23" x14ac:dyDescent="0.3">
      <c r="A550" t="s">
        <v>592</v>
      </c>
      <c r="B550" t="s">
        <v>17</v>
      </c>
      <c r="C550" t="s">
        <v>18</v>
      </c>
      <c r="D550" t="s">
        <v>19</v>
      </c>
      <c r="E550" t="s">
        <v>45</v>
      </c>
      <c r="F550" t="s">
        <v>31</v>
      </c>
      <c r="G550" s="5">
        <v>16016.71</v>
      </c>
      <c r="H550" s="5">
        <f t="shared" si="56"/>
        <v>288.30077999999997</v>
      </c>
      <c r="I550" s="6">
        <v>4</v>
      </c>
      <c r="J550" s="6">
        <v>64066.84</v>
      </c>
      <c r="K550" s="5">
        <f t="shared" si="57"/>
        <v>1153.2031199999999</v>
      </c>
      <c r="L550" s="7">
        <v>3.37</v>
      </c>
      <c r="M550" s="7">
        <v>3995</v>
      </c>
      <c r="N550" s="3">
        <v>45554</v>
      </c>
      <c r="O550" s="4" t="str">
        <f t="shared" si="58"/>
        <v>2024-09</v>
      </c>
      <c r="P550" s="4" t="str">
        <f t="shared" si="59"/>
        <v>09</v>
      </c>
      <c r="Q550" s="4" t="str">
        <f t="shared" si="60"/>
        <v>September</v>
      </c>
      <c r="R550" s="30" t="str">
        <f t="shared" si="61"/>
        <v>19</v>
      </c>
      <c r="W550" t="str">
        <f t="shared" si="62"/>
        <v>ok</v>
      </c>
    </row>
    <row r="551" spans="1:23" x14ac:dyDescent="0.3">
      <c r="A551" t="s">
        <v>593</v>
      </c>
      <c r="B551" t="s">
        <v>47</v>
      </c>
      <c r="C551" t="s">
        <v>12</v>
      </c>
      <c r="D551" t="s">
        <v>48</v>
      </c>
      <c r="E551" t="s">
        <v>14</v>
      </c>
      <c r="F551" t="s">
        <v>15</v>
      </c>
      <c r="G551" s="5">
        <v>13880.93</v>
      </c>
      <c r="H551" s="5">
        <f t="shared" si="56"/>
        <v>249.85673999999997</v>
      </c>
      <c r="I551" s="6">
        <v>3</v>
      </c>
      <c r="J551" s="6">
        <v>41642.79</v>
      </c>
      <c r="K551" s="5">
        <f t="shared" si="57"/>
        <v>749.57021999999995</v>
      </c>
      <c r="L551" s="7">
        <v>2.21</v>
      </c>
      <c r="M551" s="7">
        <v>620</v>
      </c>
      <c r="N551" s="3">
        <v>45527</v>
      </c>
      <c r="O551" s="4" t="str">
        <f t="shared" si="58"/>
        <v>2024-08</v>
      </c>
      <c r="P551" s="4" t="str">
        <f t="shared" si="59"/>
        <v>08</v>
      </c>
      <c r="Q551" s="4" t="str">
        <f t="shared" si="60"/>
        <v>August</v>
      </c>
      <c r="R551" s="30" t="str">
        <f t="shared" si="61"/>
        <v>23</v>
      </c>
      <c r="W551" t="str">
        <f t="shared" si="62"/>
        <v>ok</v>
      </c>
    </row>
    <row r="552" spans="1:23" x14ac:dyDescent="0.3">
      <c r="A552" t="s">
        <v>594</v>
      </c>
      <c r="B552" t="s">
        <v>33</v>
      </c>
      <c r="C552" t="s">
        <v>12</v>
      </c>
      <c r="D552" t="s">
        <v>34</v>
      </c>
      <c r="E552" t="s">
        <v>45</v>
      </c>
      <c r="F552" t="s">
        <v>38</v>
      </c>
      <c r="G552" s="5">
        <v>1989.96</v>
      </c>
      <c r="H552" s="5">
        <f t="shared" si="56"/>
        <v>35.819279999999999</v>
      </c>
      <c r="I552" s="6">
        <v>2</v>
      </c>
      <c r="J552" s="6">
        <v>3979.92</v>
      </c>
      <c r="K552" s="5">
        <f t="shared" si="57"/>
        <v>71.638559999999998</v>
      </c>
      <c r="L552" s="7">
        <v>3.31</v>
      </c>
      <c r="M552" s="7">
        <v>2942</v>
      </c>
      <c r="N552" s="3">
        <v>45622</v>
      </c>
      <c r="O552" s="4" t="str">
        <f t="shared" si="58"/>
        <v>2024-11</v>
      </c>
      <c r="P552" s="4" t="str">
        <f t="shared" si="59"/>
        <v>11</v>
      </c>
      <c r="Q552" s="4" t="str">
        <f t="shared" si="60"/>
        <v>November</v>
      </c>
      <c r="R552" s="30" t="str">
        <f t="shared" si="61"/>
        <v>26</v>
      </c>
      <c r="W552" t="str">
        <f t="shared" si="62"/>
        <v>ok</v>
      </c>
    </row>
    <row r="553" spans="1:23" x14ac:dyDescent="0.3">
      <c r="A553" t="s">
        <v>595</v>
      </c>
      <c r="B553" t="s">
        <v>36</v>
      </c>
      <c r="C553" t="s">
        <v>18</v>
      </c>
      <c r="D553" t="s">
        <v>37</v>
      </c>
      <c r="E553" t="s">
        <v>14</v>
      </c>
      <c r="F553" t="s">
        <v>26</v>
      </c>
      <c r="G553" s="5">
        <v>265.95999999999998</v>
      </c>
      <c r="H553" s="5">
        <f t="shared" si="56"/>
        <v>4.7872799999999991</v>
      </c>
      <c r="I553" s="6">
        <v>4</v>
      </c>
      <c r="J553" s="6">
        <v>1063.8399999999999</v>
      </c>
      <c r="K553" s="5">
        <f t="shared" si="57"/>
        <v>19.149119999999996</v>
      </c>
      <c r="L553" s="7">
        <v>3.77</v>
      </c>
      <c r="M553" s="7">
        <v>3709</v>
      </c>
      <c r="N553" s="3">
        <v>45505</v>
      </c>
      <c r="O553" s="4" t="str">
        <f t="shared" si="58"/>
        <v>2024-08</v>
      </c>
      <c r="P553" s="4" t="str">
        <f t="shared" si="59"/>
        <v>08</v>
      </c>
      <c r="Q553" s="4" t="str">
        <f t="shared" si="60"/>
        <v>August</v>
      </c>
      <c r="R553" s="30" t="str">
        <f t="shared" si="61"/>
        <v>01</v>
      </c>
      <c r="W553" t="str">
        <f t="shared" si="62"/>
        <v>ok</v>
      </c>
    </row>
    <row r="554" spans="1:23" x14ac:dyDescent="0.3">
      <c r="A554" t="s">
        <v>596</v>
      </c>
      <c r="B554" t="s">
        <v>11</v>
      </c>
      <c r="C554" t="s">
        <v>12</v>
      </c>
      <c r="D554" t="s">
        <v>13</v>
      </c>
      <c r="E554" t="s">
        <v>14</v>
      </c>
      <c r="F554" t="s">
        <v>38</v>
      </c>
      <c r="G554" s="5">
        <v>14533.1</v>
      </c>
      <c r="H554" s="5">
        <f t="shared" si="56"/>
        <v>261.5958</v>
      </c>
      <c r="I554" s="6">
        <v>4</v>
      </c>
      <c r="J554" s="6">
        <v>58132.4</v>
      </c>
      <c r="K554" s="5">
        <f t="shared" si="57"/>
        <v>1046.3832</v>
      </c>
      <c r="L554" s="7">
        <v>1.41</v>
      </c>
      <c r="M554" s="7">
        <v>2000</v>
      </c>
      <c r="N554" s="3">
        <v>45294</v>
      </c>
      <c r="O554" s="4" t="str">
        <f t="shared" si="58"/>
        <v>2024-01</v>
      </c>
      <c r="P554" s="4" t="str">
        <f t="shared" si="59"/>
        <v>01</v>
      </c>
      <c r="Q554" s="4" t="str">
        <f t="shared" si="60"/>
        <v>January</v>
      </c>
      <c r="R554" s="30" t="str">
        <f t="shared" si="61"/>
        <v>03</v>
      </c>
      <c r="W554" t="str">
        <f t="shared" si="62"/>
        <v>ok</v>
      </c>
    </row>
    <row r="555" spans="1:23" x14ac:dyDescent="0.3">
      <c r="A555" t="s">
        <v>597</v>
      </c>
      <c r="B555" t="s">
        <v>33</v>
      </c>
      <c r="C555" t="s">
        <v>12</v>
      </c>
      <c r="D555" t="s">
        <v>34</v>
      </c>
      <c r="E555" t="s">
        <v>20</v>
      </c>
      <c r="F555" t="s">
        <v>21</v>
      </c>
      <c r="G555" s="5">
        <v>12468.52</v>
      </c>
      <c r="H555" s="5">
        <f t="shared" si="56"/>
        <v>224.43335999999999</v>
      </c>
      <c r="I555" s="6">
        <v>4</v>
      </c>
      <c r="J555" s="6">
        <v>49874.080000000002</v>
      </c>
      <c r="K555" s="5">
        <f t="shared" si="57"/>
        <v>897.73343999999997</v>
      </c>
      <c r="L555" s="7">
        <v>3.45</v>
      </c>
      <c r="M555" s="7">
        <v>3646</v>
      </c>
      <c r="N555" s="3">
        <v>45313</v>
      </c>
      <c r="O555" s="4" t="str">
        <f t="shared" si="58"/>
        <v>2024-01</v>
      </c>
      <c r="P555" s="4" t="str">
        <f t="shared" si="59"/>
        <v>01</v>
      </c>
      <c r="Q555" s="4" t="str">
        <f t="shared" si="60"/>
        <v>January</v>
      </c>
      <c r="R555" s="30" t="str">
        <f t="shared" si="61"/>
        <v>22</v>
      </c>
      <c r="W555" t="str">
        <f t="shared" si="62"/>
        <v>ok</v>
      </c>
    </row>
    <row r="556" spans="1:23" x14ac:dyDescent="0.3">
      <c r="A556" t="s">
        <v>598</v>
      </c>
      <c r="B556" t="s">
        <v>33</v>
      </c>
      <c r="C556" t="s">
        <v>12</v>
      </c>
      <c r="D556" t="s">
        <v>34</v>
      </c>
      <c r="E556" t="s">
        <v>20</v>
      </c>
      <c r="F556" t="s">
        <v>38</v>
      </c>
      <c r="G556" s="5">
        <v>16730.86</v>
      </c>
      <c r="H556" s="5">
        <f t="shared" si="56"/>
        <v>301.15548000000001</v>
      </c>
      <c r="I556" s="6">
        <v>3</v>
      </c>
      <c r="J556" s="6">
        <v>50192.58</v>
      </c>
      <c r="K556" s="5">
        <f t="shared" si="57"/>
        <v>903.46644000000003</v>
      </c>
      <c r="L556" s="7">
        <v>2.33</v>
      </c>
      <c r="M556" s="7">
        <v>4357</v>
      </c>
      <c r="N556" s="3">
        <v>45550</v>
      </c>
      <c r="O556" s="4" t="str">
        <f t="shared" si="58"/>
        <v>2024-09</v>
      </c>
      <c r="P556" s="4" t="str">
        <f t="shared" si="59"/>
        <v>09</v>
      </c>
      <c r="Q556" s="4" t="str">
        <f t="shared" si="60"/>
        <v>September</v>
      </c>
      <c r="R556" s="30" t="str">
        <f t="shared" si="61"/>
        <v>15</v>
      </c>
      <c r="W556" t="str">
        <f t="shared" si="62"/>
        <v>ok</v>
      </c>
    </row>
    <row r="557" spans="1:23" x14ac:dyDescent="0.3">
      <c r="A557" t="s">
        <v>599</v>
      </c>
      <c r="B557" t="s">
        <v>33</v>
      </c>
      <c r="C557" t="s">
        <v>12</v>
      </c>
      <c r="D557" t="s">
        <v>34</v>
      </c>
      <c r="E557" t="s">
        <v>20</v>
      </c>
      <c r="F557" t="s">
        <v>38</v>
      </c>
      <c r="G557" s="5">
        <v>18972.32</v>
      </c>
      <c r="H557" s="5">
        <f t="shared" si="56"/>
        <v>341.50175999999999</v>
      </c>
      <c r="I557" s="6">
        <v>5</v>
      </c>
      <c r="J557" s="6">
        <v>94861.6</v>
      </c>
      <c r="K557" s="5">
        <f t="shared" si="57"/>
        <v>1707.5088000000001</v>
      </c>
      <c r="L557" s="7">
        <v>2.67</v>
      </c>
      <c r="M557" s="7">
        <v>2685</v>
      </c>
      <c r="N557" s="3">
        <v>45617</v>
      </c>
      <c r="O557" s="4" t="str">
        <f t="shared" si="58"/>
        <v>2024-11</v>
      </c>
      <c r="P557" s="4" t="str">
        <f t="shared" si="59"/>
        <v>11</v>
      </c>
      <c r="Q557" s="4" t="str">
        <f t="shared" si="60"/>
        <v>November</v>
      </c>
      <c r="R557" s="30" t="str">
        <f t="shared" si="61"/>
        <v>21</v>
      </c>
      <c r="W557" t="str">
        <f t="shared" si="62"/>
        <v>ok</v>
      </c>
    </row>
    <row r="558" spans="1:23" x14ac:dyDescent="0.3">
      <c r="A558" t="s">
        <v>600</v>
      </c>
      <c r="B558" t="s">
        <v>63</v>
      </c>
      <c r="C558" t="s">
        <v>18</v>
      </c>
      <c r="D558" t="s">
        <v>64</v>
      </c>
      <c r="E558" t="s">
        <v>14</v>
      </c>
      <c r="F558" t="s">
        <v>38</v>
      </c>
      <c r="G558" s="5">
        <v>4595.83</v>
      </c>
      <c r="H558" s="5">
        <f t="shared" si="56"/>
        <v>82.724939999999989</v>
      </c>
      <c r="I558" s="6">
        <v>4</v>
      </c>
      <c r="J558" s="6">
        <v>18383.32</v>
      </c>
      <c r="K558" s="5">
        <f t="shared" si="57"/>
        <v>330.89975999999996</v>
      </c>
      <c r="L558" s="7">
        <v>2.71</v>
      </c>
      <c r="M558" s="7">
        <v>2336</v>
      </c>
      <c r="N558" s="3">
        <v>45324</v>
      </c>
      <c r="O558" s="4" t="str">
        <f t="shared" si="58"/>
        <v>2024-02</v>
      </c>
      <c r="P558" s="4" t="str">
        <f t="shared" si="59"/>
        <v>02</v>
      </c>
      <c r="Q558" s="4" t="str">
        <f t="shared" si="60"/>
        <v>February</v>
      </c>
      <c r="R558" s="30" t="str">
        <f t="shared" si="61"/>
        <v>02</v>
      </c>
      <c r="W558" t="str">
        <f t="shared" si="62"/>
        <v>ok</v>
      </c>
    </row>
    <row r="559" spans="1:23" x14ac:dyDescent="0.3">
      <c r="A559" t="s">
        <v>601</v>
      </c>
      <c r="B559" t="s">
        <v>33</v>
      </c>
      <c r="C559" t="s">
        <v>12</v>
      </c>
      <c r="D559" t="s">
        <v>34</v>
      </c>
      <c r="E559" t="s">
        <v>20</v>
      </c>
      <c r="F559" t="s">
        <v>31</v>
      </c>
      <c r="G559" s="5">
        <v>9171.1200000000008</v>
      </c>
      <c r="H559" s="5">
        <f t="shared" si="56"/>
        <v>165.08016000000001</v>
      </c>
      <c r="I559" s="6">
        <v>2</v>
      </c>
      <c r="J559" s="6">
        <v>18342.240000000002</v>
      </c>
      <c r="K559" s="5">
        <f t="shared" si="57"/>
        <v>330.16032000000001</v>
      </c>
      <c r="L559" s="7">
        <v>1.79</v>
      </c>
      <c r="M559" s="7">
        <v>834</v>
      </c>
      <c r="N559" s="3">
        <v>45330</v>
      </c>
      <c r="O559" s="4" t="str">
        <f t="shared" si="58"/>
        <v>2024-02</v>
      </c>
      <c r="P559" s="4" t="str">
        <f t="shared" si="59"/>
        <v>02</v>
      </c>
      <c r="Q559" s="4" t="str">
        <f t="shared" si="60"/>
        <v>February</v>
      </c>
      <c r="R559" s="30" t="str">
        <f t="shared" si="61"/>
        <v>08</v>
      </c>
      <c r="W559" t="str">
        <f t="shared" si="62"/>
        <v>ok</v>
      </c>
    </row>
    <row r="560" spans="1:23" x14ac:dyDescent="0.3">
      <c r="A560" t="s">
        <v>602</v>
      </c>
      <c r="B560" t="s">
        <v>11</v>
      </c>
      <c r="C560" t="s">
        <v>12</v>
      </c>
      <c r="D560" t="s">
        <v>13</v>
      </c>
      <c r="E560" t="s">
        <v>45</v>
      </c>
      <c r="F560" t="s">
        <v>31</v>
      </c>
      <c r="G560" s="5">
        <v>7562.47</v>
      </c>
      <c r="H560" s="5">
        <f t="shared" si="56"/>
        <v>136.12446</v>
      </c>
      <c r="I560" s="6">
        <v>3</v>
      </c>
      <c r="J560" s="6">
        <v>22687.41</v>
      </c>
      <c r="K560" s="5">
        <f t="shared" si="57"/>
        <v>408.37338</v>
      </c>
      <c r="L560" s="7">
        <v>2.08</v>
      </c>
      <c r="M560" s="7">
        <v>3647</v>
      </c>
      <c r="N560" s="3">
        <v>45648</v>
      </c>
      <c r="O560" s="4" t="str">
        <f t="shared" si="58"/>
        <v>2024-12</v>
      </c>
      <c r="P560" s="4" t="str">
        <f t="shared" si="59"/>
        <v>12</v>
      </c>
      <c r="Q560" s="4" t="str">
        <f t="shared" si="60"/>
        <v>December</v>
      </c>
      <c r="R560" s="30" t="str">
        <f t="shared" si="61"/>
        <v>22</v>
      </c>
      <c r="W560" t="str">
        <f t="shared" si="62"/>
        <v>ok</v>
      </c>
    </row>
    <row r="561" spans="1:23" x14ac:dyDescent="0.3">
      <c r="A561" t="s">
        <v>603</v>
      </c>
      <c r="B561" t="s">
        <v>28</v>
      </c>
      <c r="C561" t="s">
        <v>29</v>
      </c>
      <c r="D561" t="s">
        <v>30</v>
      </c>
      <c r="E561" t="s">
        <v>14</v>
      </c>
      <c r="F561" t="s">
        <v>15</v>
      </c>
      <c r="G561" s="5">
        <v>4753.45</v>
      </c>
      <c r="H561" s="5">
        <f t="shared" si="56"/>
        <v>85.562099999999987</v>
      </c>
      <c r="I561" s="6">
        <v>4</v>
      </c>
      <c r="J561" s="6">
        <v>19013.8</v>
      </c>
      <c r="K561" s="5">
        <f t="shared" si="57"/>
        <v>342.24839999999995</v>
      </c>
      <c r="L561" s="7">
        <v>4.7</v>
      </c>
      <c r="M561" s="7">
        <v>3599</v>
      </c>
      <c r="N561" s="3">
        <v>45422</v>
      </c>
      <c r="O561" s="4" t="str">
        <f t="shared" si="58"/>
        <v>2024-05</v>
      </c>
      <c r="P561" s="4" t="str">
        <f t="shared" si="59"/>
        <v>05</v>
      </c>
      <c r="Q561" s="4" t="str">
        <f t="shared" si="60"/>
        <v>May</v>
      </c>
      <c r="R561" s="30" t="str">
        <f t="shared" si="61"/>
        <v>10</v>
      </c>
      <c r="W561" t="str">
        <f t="shared" si="62"/>
        <v>ok</v>
      </c>
    </row>
    <row r="562" spans="1:23" x14ac:dyDescent="0.3">
      <c r="A562" t="s">
        <v>604</v>
      </c>
      <c r="B562" t="s">
        <v>28</v>
      </c>
      <c r="C562" t="s">
        <v>29</v>
      </c>
      <c r="D562" t="s">
        <v>30</v>
      </c>
      <c r="E562" t="s">
        <v>14</v>
      </c>
      <c r="F562" t="s">
        <v>60</v>
      </c>
      <c r="G562" s="5">
        <v>16327.43</v>
      </c>
      <c r="H562" s="5">
        <f t="shared" si="56"/>
        <v>293.89373999999998</v>
      </c>
      <c r="I562" s="6">
        <v>3</v>
      </c>
      <c r="J562" s="6">
        <v>48982.29</v>
      </c>
      <c r="K562" s="5">
        <f t="shared" si="57"/>
        <v>881.68121999999994</v>
      </c>
      <c r="L562" s="7">
        <v>4.68</v>
      </c>
      <c r="M562" s="7">
        <v>1432</v>
      </c>
      <c r="N562" s="3">
        <v>45418</v>
      </c>
      <c r="O562" s="4" t="str">
        <f t="shared" si="58"/>
        <v>2024-05</v>
      </c>
      <c r="P562" s="4" t="str">
        <f t="shared" si="59"/>
        <v>05</v>
      </c>
      <c r="Q562" s="4" t="str">
        <f t="shared" si="60"/>
        <v>May</v>
      </c>
      <c r="R562" s="30" t="str">
        <f t="shared" si="61"/>
        <v>06</v>
      </c>
      <c r="W562" t="str">
        <f t="shared" si="62"/>
        <v>ok</v>
      </c>
    </row>
    <row r="563" spans="1:23" x14ac:dyDescent="0.3">
      <c r="A563" t="s">
        <v>605</v>
      </c>
      <c r="B563" t="s">
        <v>47</v>
      </c>
      <c r="C563" t="s">
        <v>12</v>
      </c>
      <c r="D563" t="s">
        <v>48</v>
      </c>
      <c r="E563" t="s">
        <v>20</v>
      </c>
      <c r="F563" t="s">
        <v>26</v>
      </c>
      <c r="G563" s="5">
        <v>7422.19</v>
      </c>
      <c r="H563" s="5">
        <f t="shared" si="56"/>
        <v>133.59941999999998</v>
      </c>
      <c r="I563" s="6">
        <v>1</v>
      </c>
      <c r="J563" s="6">
        <v>7422.19</v>
      </c>
      <c r="K563" s="5">
        <f t="shared" si="57"/>
        <v>133.59941999999998</v>
      </c>
      <c r="L563" s="7">
        <v>4.2</v>
      </c>
      <c r="M563" s="7">
        <v>2699</v>
      </c>
      <c r="N563" s="3">
        <v>45407</v>
      </c>
      <c r="O563" s="4" t="str">
        <f t="shared" si="58"/>
        <v>2024-04</v>
      </c>
      <c r="P563" s="4" t="str">
        <f t="shared" si="59"/>
        <v>04</v>
      </c>
      <c r="Q563" s="4" t="str">
        <f t="shared" si="60"/>
        <v>April</v>
      </c>
      <c r="R563" s="30" t="str">
        <f t="shared" si="61"/>
        <v>25</v>
      </c>
      <c r="W563" t="str">
        <f t="shared" si="62"/>
        <v>ok</v>
      </c>
    </row>
    <row r="564" spans="1:23" x14ac:dyDescent="0.3">
      <c r="A564" t="s">
        <v>606</v>
      </c>
      <c r="B564" t="s">
        <v>47</v>
      </c>
      <c r="C564" t="s">
        <v>12</v>
      </c>
      <c r="D564" t="s">
        <v>48</v>
      </c>
      <c r="E564" t="s">
        <v>45</v>
      </c>
      <c r="F564" t="s">
        <v>15</v>
      </c>
      <c r="G564" s="5">
        <v>9978.09</v>
      </c>
      <c r="H564" s="5">
        <f t="shared" si="56"/>
        <v>179.60561999999999</v>
      </c>
      <c r="I564" s="6">
        <v>2</v>
      </c>
      <c r="J564" s="6">
        <v>19956.18</v>
      </c>
      <c r="K564" s="5">
        <f t="shared" si="57"/>
        <v>359.21123999999998</v>
      </c>
      <c r="L564" s="7">
        <v>1.49</v>
      </c>
      <c r="M564" s="7">
        <v>4683</v>
      </c>
      <c r="N564" s="3">
        <v>45316</v>
      </c>
      <c r="O564" s="4" t="str">
        <f t="shared" si="58"/>
        <v>2024-01</v>
      </c>
      <c r="P564" s="4" t="str">
        <f t="shared" si="59"/>
        <v>01</v>
      </c>
      <c r="Q564" s="4" t="str">
        <f t="shared" si="60"/>
        <v>January</v>
      </c>
      <c r="R564" s="30" t="str">
        <f t="shared" si="61"/>
        <v>25</v>
      </c>
      <c r="W564" t="str">
        <f t="shared" si="62"/>
        <v>ok</v>
      </c>
    </row>
    <row r="565" spans="1:23" x14ac:dyDescent="0.3">
      <c r="A565" t="s">
        <v>607</v>
      </c>
      <c r="B565" t="s">
        <v>33</v>
      </c>
      <c r="C565" t="s">
        <v>12</v>
      </c>
      <c r="D565" t="s">
        <v>34</v>
      </c>
      <c r="E565" t="s">
        <v>45</v>
      </c>
      <c r="F565" t="s">
        <v>38</v>
      </c>
      <c r="G565" s="5">
        <v>11466.7</v>
      </c>
      <c r="H565" s="5">
        <f t="shared" si="56"/>
        <v>206.4006</v>
      </c>
      <c r="I565" s="6">
        <v>5</v>
      </c>
      <c r="J565" s="6">
        <v>57333.5</v>
      </c>
      <c r="K565" s="5">
        <f t="shared" si="57"/>
        <v>1032.0029999999999</v>
      </c>
      <c r="L565" s="7">
        <v>3.42</v>
      </c>
      <c r="M565" s="7">
        <v>383</v>
      </c>
      <c r="N565" s="3">
        <v>45595</v>
      </c>
      <c r="O565" s="4" t="str">
        <f t="shared" si="58"/>
        <v>2024-10</v>
      </c>
      <c r="P565" s="4" t="str">
        <f t="shared" si="59"/>
        <v>10</v>
      </c>
      <c r="Q565" s="4" t="str">
        <f t="shared" si="60"/>
        <v>October</v>
      </c>
      <c r="R565" s="30" t="str">
        <f t="shared" si="61"/>
        <v>30</v>
      </c>
      <c r="W565" t="str">
        <f t="shared" si="62"/>
        <v>ok</v>
      </c>
    </row>
    <row r="566" spans="1:23" x14ac:dyDescent="0.3">
      <c r="A566" t="s">
        <v>608</v>
      </c>
      <c r="B566" t="s">
        <v>51</v>
      </c>
      <c r="C566" t="s">
        <v>29</v>
      </c>
      <c r="D566" t="s">
        <v>52</v>
      </c>
      <c r="E566" t="s">
        <v>20</v>
      </c>
      <c r="F566" t="s">
        <v>26</v>
      </c>
      <c r="G566" s="5">
        <v>4272.93</v>
      </c>
      <c r="H566" s="5">
        <f t="shared" si="56"/>
        <v>76.912739999999999</v>
      </c>
      <c r="I566" s="6">
        <v>4</v>
      </c>
      <c r="J566" s="6">
        <v>17091.72</v>
      </c>
      <c r="K566" s="5">
        <f t="shared" si="57"/>
        <v>307.65096</v>
      </c>
      <c r="L566" s="7">
        <v>3.89</v>
      </c>
      <c r="M566" s="7">
        <v>4612</v>
      </c>
      <c r="N566" s="3">
        <v>45470</v>
      </c>
      <c r="O566" s="4" t="str">
        <f t="shared" si="58"/>
        <v>2024-06</v>
      </c>
      <c r="P566" s="4" t="str">
        <f t="shared" si="59"/>
        <v>06</v>
      </c>
      <c r="Q566" s="4" t="str">
        <f t="shared" si="60"/>
        <v>June</v>
      </c>
      <c r="R566" s="30" t="str">
        <f t="shared" si="61"/>
        <v>27</v>
      </c>
      <c r="W566" t="str">
        <f t="shared" si="62"/>
        <v>ok</v>
      </c>
    </row>
    <row r="567" spans="1:23" x14ac:dyDescent="0.3">
      <c r="A567" t="s">
        <v>609</v>
      </c>
      <c r="B567" t="s">
        <v>51</v>
      </c>
      <c r="C567" t="s">
        <v>29</v>
      </c>
      <c r="D567" t="s">
        <v>52</v>
      </c>
      <c r="E567" t="s">
        <v>14</v>
      </c>
      <c r="F567" t="s">
        <v>26</v>
      </c>
      <c r="G567" s="5">
        <v>12371.37</v>
      </c>
      <c r="H567" s="5">
        <f t="shared" si="56"/>
        <v>222.68466000000001</v>
      </c>
      <c r="I567" s="6">
        <v>5</v>
      </c>
      <c r="J567" s="6">
        <v>61856.85</v>
      </c>
      <c r="K567" s="5">
        <f t="shared" si="57"/>
        <v>1113.4232999999999</v>
      </c>
      <c r="L567" s="7">
        <v>1.18</v>
      </c>
      <c r="M567" s="7">
        <v>4773</v>
      </c>
      <c r="N567" s="3">
        <v>45400</v>
      </c>
      <c r="O567" s="4" t="str">
        <f t="shared" si="58"/>
        <v>2024-04</v>
      </c>
      <c r="P567" s="4" t="str">
        <f t="shared" si="59"/>
        <v>04</v>
      </c>
      <c r="Q567" s="4" t="str">
        <f t="shared" si="60"/>
        <v>April</v>
      </c>
      <c r="R567" s="30" t="str">
        <f t="shared" si="61"/>
        <v>18</v>
      </c>
      <c r="W567" t="str">
        <f t="shared" si="62"/>
        <v>ok</v>
      </c>
    </row>
    <row r="568" spans="1:23" x14ac:dyDescent="0.3">
      <c r="A568" t="s">
        <v>610</v>
      </c>
      <c r="B568" t="s">
        <v>17</v>
      </c>
      <c r="C568" t="s">
        <v>18</v>
      </c>
      <c r="D568" t="s">
        <v>19</v>
      </c>
      <c r="E568" t="s">
        <v>45</v>
      </c>
      <c r="F568" t="s">
        <v>38</v>
      </c>
      <c r="G568" s="5">
        <v>2346.7600000000002</v>
      </c>
      <c r="H568" s="5">
        <f t="shared" si="56"/>
        <v>42.241680000000002</v>
      </c>
      <c r="I568" s="6">
        <v>4</v>
      </c>
      <c r="J568" s="6">
        <v>9387.0400000000009</v>
      </c>
      <c r="K568" s="5">
        <f t="shared" si="57"/>
        <v>168.96672000000001</v>
      </c>
      <c r="L568" s="7">
        <v>2.0099999999999998</v>
      </c>
      <c r="M568" s="7">
        <v>563</v>
      </c>
      <c r="N568" s="3">
        <v>45341</v>
      </c>
      <c r="O568" s="4" t="str">
        <f t="shared" si="58"/>
        <v>2024-02</v>
      </c>
      <c r="P568" s="4" t="str">
        <f t="shared" si="59"/>
        <v>02</v>
      </c>
      <c r="Q568" s="4" t="str">
        <f t="shared" si="60"/>
        <v>February</v>
      </c>
      <c r="R568" s="30" t="str">
        <f t="shared" si="61"/>
        <v>19</v>
      </c>
      <c r="W568" t="str">
        <f t="shared" si="62"/>
        <v>ok</v>
      </c>
    </row>
    <row r="569" spans="1:23" x14ac:dyDescent="0.3">
      <c r="A569" t="s">
        <v>611</v>
      </c>
      <c r="B569" t="s">
        <v>41</v>
      </c>
      <c r="C569" t="s">
        <v>42</v>
      </c>
      <c r="D569" t="s">
        <v>43</v>
      </c>
      <c r="E569" t="s">
        <v>20</v>
      </c>
      <c r="F569" t="s">
        <v>21</v>
      </c>
      <c r="G569" s="5">
        <v>2323.8200000000002</v>
      </c>
      <c r="H569" s="5">
        <f t="shared" si="56"/>
        <v>41.828760000000003</v>
      </c>
      <c r="I569" s="6">
        <v>1</v>
      </c>
      <c r="J569" s="6">
        <v>2323.8200000000002</v>
      </c>
      <c r="K569" s="5">
        <f t="shared" si="57"/>
        <v>41.828760000000003</v>
      </c>
      <c r="L569" s="7">
        <v>2.87</v>
      </c>
      <c r="M569" s="7">
        <v>3065</v>
      </c>
      <c r="N569" s="3">
        <v>45421</v>
      </c>
      <c r="O569" s="4" t="str">
        <f t="shared" si="58"/>
        <v>2024-05</v>
      </c>
      <c r="P569" s="4" t="str">
        <f t="shared" si="59"/>
        <v>05</v>
      </c>
      <c r="Q569" s="4" t="str">
        <f t="shared" si="60"/>
        <v>May</v>
      </c>
      <c r="R569" s="30" t="str">
        <f t="shared" si="61"/>
        <v>09</v>
      </c>
      <c r="W569" t="str">
        <f t="shared" si="62"/>
        <v>ok</v>
      </c>
    </row>
    <row r="570" spans="1:23" x14ac:dyDescent="0.3">
      <c r="A570" t="s">
        <v>612</v>
      </c>
      <c r="B570" t="s">
        <v>41</v>
      </c>
      <c r="C570" t="s">
        <v>42</v>
      </c>
      <c r="D570" t="s">
        <v>43</v>
      </c>
      <c r="E570" t="s">
        <v>45</v>
      </c>
      <c r="F570" t="s">
        <v>15</v>
      </c>
      <c r="G570" s="5">
        <v>14106.05</v>
      </c>
      <c r="H570" s="5">
        <f t="shared" si="56"/>
        <v>253.90889999999996</v>
      </c>
      <c r="I570" s="6">
        <v>2</v>
      </c>
      <c r="J570" s="6">
        <v>28212.1</v>
      </c>
      <c r="K570" s="5">
        <f t="shared" si="57"/>
        <v>507.81779999999992</v>
      </c>
      <c r="L570" s="7">
        <v>2.3199999999999998</v>
      </c>
      <c r="M570" s="7">
        <v>1959</v>
      </c>
      <c r="N570" s="3">
        <v>45445</v>
      </c>
      <c r="O570" s="4" t="str">
        <f t="shared" si="58"/>
        <v>2024-06</v>
      </c>
      <c r="P570" s="4" t="str">
        <f t="shared" si="59"/>
        <v>06</v>
      </c>
      <c r="Q570" s="4" t="str">
        <f t="shared" si="60"/>
        <v>June</v>
      </c>
      <c r="R570" s="30" t="str">
        <f t="shared" si="61"/>
        <v>02</v>
      </c>
      <c r="W570" t="str">
        <f t="shared" si="62"/>
        <v>ok</v>
      </c>
    </row>
    <row r="571" spans="1:23" x14ac:dyDescent="0.3">
      <c r="A571" t="s">
        <v>613</v>
      </c>
      <c r="B571" t="s">
        <v>36</v>
      </c>
      <c r="C571" t="s">
        <v>18</v>
      </c>
      <c r="D571" t="s">
        <v>37</v>
      </c>
      <c r="E571" t="s">
        <v>20</v>
      </c>
      <c r="F571" t="s">
        <v>26</v>
      </c>
      <c r="G571" s="5">
        <v>11014.75</v>
      </c>
      <c r="H571" s="5">
        <f t="shared" si="56"/>
        <v>198.26549999999997</v>
      </c>
      <c r="I571" s="6">
        <v>4</v>
      </c>
      <c r="J571" s="6">
        <v>44059</v>
      </c>
      <c r="K571" s="5">
        <f t="shared" si="57"/>
        <v>793.0619999999999</v>
      </c>
      <c r="L571" s="7">
        <v>1.05</v>
      </c>
      <c r="M571" s="7">
        <v>2407</v>
      </c>
      <c r="N571" s="3">
        <v>45449</v>
      </c>
      <c r="O571" s="4" t="str">
        <f t="shared" si="58"/>
        <v>2024-06</v>
      </c>
      <c r="P571" s="4" t="str">
        <f t="shared" si="59"/>
        <v>06</v>
      </c>
      <c r="Q571" s="4" t="str">
        <f t="shared" si="60"/>
        <v>June</v>
      </c>
      <c r="R571" s="30" t="str">
        <f t="shared" si="61"/>
        <v>06</v>
      </c>
      <c r="W571" t="str">
        <f t="shared" si="62"/>
        <v>ok</v>
      </c>
    </row>
    <row r="572" spans="1:23" x14ac:dyDescent="0.3">
      <c r="A572" t="s">
        <v>614</v>
      </c>
      <c r="B572" t="s">
        <v>63</v>
      </c>
      <c r="C572" t="s">
        <v>18</v>
      </c>
      <c r="D572" t="s">
        <v>64</v>
      </c>
      <c r="E572" t="s">
        <v>45</v>
      </c>
      <c r="F572" t="s">
        <v>21</v>
      </c>
      <c r="G572" s="5">
        <v>12394.93</v>
      </c>
      <c r="H572" s="5">
        <f t="shared" si="56"/>
        <v>223.10873999999998</v>
      </c>
      <c r="I572" s="6">
        <v>1</v>
      </c>
      <c r="J572" s="6">
        <v>12394.93</v>
      </c>
      <c r="K572" s="5">
        <f t="shared" si="57"/>
        <v>223.10873999999998</v>
      </c>
      <c r="L572" s="7">
        <v>4.71</v>
      </c>
      <c r="M572" s="7">
        <v>4894</v>
      </c>
      <c r="N572" s="3">
        <v>45457</v>
      </c>
      <c r="O572" s="4" t="str">
        <f t="shared" si="58"/>
        <v>2024-06</v>
      </c>
      <c r="P572" s="4" t="str">
        <f t="shared" si="59"/>
        <v>06</v>
      </c>
      <c r="Q572" s="4" t="str">
        <f t="shared" si="60"/>
        <v>June</v>
      </c>
      <c r="R572" s="30" t="str">
        <f t="shared" si="61"/>
        <v>14</v>
      </c>
      <c r="W572" t="str">
        <f t="shared" si="62"/>
        <v>ok</v>
      </c>
    </row>
    <row r="573" spans="1:23" x14ac:dyDescent="0.3">
      <c r="A573" t="s">
        <v>615</v>
      </c>
      <c r="B573" t="s">
        <v>51</v>
      </c>
      <c r="C573" t="s">
        <v>29</v>
      </c>
      <c r="D573" t="s">
        <v>52</v>
      </c>
      <c r="E573" t="s">
        <v>14</v>
      </c>
      <c r="F573" t="s">
        <v>60</v>
      </c>
      <c r="G573" s="5">
        <v>7007.89</v>
      </c>
      <c r="H573" s="5">
        <f t="shared" si="56"/>
        <v>126.14202</v>
      </c>
      <c r="I573" s="6">
        <v>4</v>
      </c>
      <c r="J573" s="6">
        <v>28031.56</v>
      </c>
      <c r="K573" s="5">
        <f t="shared" si="57"/>
        <v>504.56808000000001</v>
      </c>
      <c r="L573" s="7">
        <v>4.01</v>
      </c>
      <c r="M573" s="7">
        <v>574</v>
      </c>
      <c r="N573" s="3">
        <v>45390</v>
      </c>
      <c r="O573" s="4" t="str">
        <f t="shared" si="58"/>
        <v>2024-04</v>
      </c>
      <c r="P573" s="4" t="str">
        <f t="shared" si="59"/>
        <v>04</v>
      </c>
      <c r="Q573" s="4" t="str">
        <f t="shared" si="60"/>
        <v>April</v>
      </c>
      <c r="R573" s="30" t="str">
        <f t="shared" si="61"/>
        <v>08</v>
      </c>
      <c r="W573" t="str">
        <f t="shared" si="62"/>
        <v>ok</v>
      </c>
    </row>
    <row r="574" spans="1:23" x14ac:dyDescent="0.3">
      <c r="A574" t="s">
        <v>616</v>
      </c>
      <c r="B574" t="s">
        <v>28</v>
      </c>
      <c r="C574" t="s">
        <v>29</v>
      </c>
      <c r="D574" t="s">
        <v>30</v>
      </c>
      <c r="E574" t="s">
        <v>45</v>
      </c>
      <c r="F574" t="s">
        <v>60</v>
      </c>
      <c r="G574" s="5">
        <v>11946.98</v>
      </c>
      <c r="H574" s="5">
        <f t="shared" si="56"/>
        <v>215.04563999999996</v>
      </c>
      <c r="I574" s="6">
        <v>3</v>
      </c>
      <c r="J574" s="6">
        <v>35840.94</v>
      </c>
      <c r="K574" s="5">
        <f t="shared" si="57"/>
        <v>645.13691999999992</v>
      </c>
      <c r="L574" s="7">
        <v>1.76</v>
      </c>
      <c r="M574" s="7">
        <v>3970</v>
      </c>
      <c r="N574" s="3">
        <v>45329</v>
      </c>
      <c r="O574" s="4" t="str">
        <f t="shared" si="58"/>
        <v>2024-02</v>
      </c>
      <c r="P574" s="4" t="str">
        <f t="shared" si="59"/>
        <v>02</v>
      </c>
      <c r="Q574" s="4" t="str">
        <f t="shared" si="60"/>
        <v>February</v>
      </c>
      <c r="R574" s="30" t="str">
        <f t="shared" si="61"/>
        <v>07</v>
      </c>
      <c r="W574" t="str">
        <f t="shared" si="62"/>
        <v>ok</v>
      </c>
    </row>
    <row r="575" spans="1:23" x14ac:dyDescent="0.3">
      <c r="A575" t="s">
        <v>617</v>
      </c>
      <c r="B575" t="s">
        <v>33</v>
      </c>
      <c r="C575" t="s">
        <v>12</v>
      </c>
      <c r="D575" t="s">
        <v>34</v>
      </c>
      <c r="E575" t="s">
        <v>14</v>
      </c>
      <c r="F575" t="s">
        <v>31</v>
      </c>
      <c r="G575" s="5">
        <v>3807.48</v>
      </c>
      <c r="H575" s="5">
        <f t="shared" si="56"/>
        <v>68.534639999999996</v>
      </c>
      <c r="I575" s="6">
        <v>3</v>
      </c>
      <c r="J575" s="6">
        <v>11422.44</v>
      </c>
      <c r="K575" s="5">
        <f t="shared" si="57"/>
        <v>205.60391999999999</v>
      </c>
      <c r="L575" s="7">
        <v>3.34</v>
      </c>
      <c r="M575" s="7">
        <v>1530</v>
      </c>
      <c r="N575" s="3">
        <v>45595</v>
      </c>
      <c r="O575" s="4" t="str">
        <f t="shared" si="58"/>
        <v>2024-10</v>
      </c>
      <c r="P575" s="4" t="str">
        <f t="shared" si="59"/>
        <v>10</v>
      </c>
      <c r="Q575" s="4" t="str">
        <f t="shared" si="60"/>
        <v>October</v>
      </c>
      <c r="R575" s="30" t="str">
        <f t="shared" si="61"/>
        <v>30</v>
      </c>
      <c r="W575" t="str">
        <f t="shared" si="62"/>
        <v>ok</v>
      </c>
    </row>
    <row r="576" spans="1:23" x14ac:dyDescent="0.3">
      <c r="A576" t="s">
        <v>618</v>
      </c>
      <c r="B576" t="s">
        <v>47</v>
      </c>
      <c r="C576" t="s">
        <v>12</v>
      </c>
      <c r="D576" t="s">
        <v>48</v>
      </c>
      <c r="E576" t="s">
        <v>14</v>
      </c>
      <c r="F576" t="s">
        <v>38</v>
      </c>
      <c r="G576" s="5">
        <v>4543.82</v>
      </c>
      <c r="H576" s="5">
        <f t="shared" si="56"/>
        <v>81.788759999999982</v>
      </c>
      <c r="I576" s="6">
        <v>4</v>
      </c>
      <c r="J576" s="6">
        <v>18175.28</v>
      </c>
      <c r="K576" s="5">
        <f t="shared" si="57"/>
        <v>327.15503999999993</v>
      </c>
      <c r="L576" s="7">
        <v>2.15</v>
      </c>
      <c r="M576" s="7">
        <v>4479</v>
      </c>
      <c r="N576" s="3">
        <v>45534</v>
      </c>
      <c r="O576" s="4" t="str">
        <f t="shared" si="58"/>
        <v>2024-08</v>
      </c>
      <c r="P576" s="4" t="str">
        <f t="shared" si="59"/>
        <v>08</v>
      </c>
      <c r="Q576" s="4" t="str">
        <f t="shared" si="60"/>
        <v>August</v>
      </c>
      <c r="R576" s="30" t="str">
        <f t="shared" si="61"/>
        <v>30</v>
      </c>
      <c r="W576" t="str">
        <f t="shared" si="62"/>
        <v>ok</v>
      </c>
    </row>
    <row r="577" spans="1:23" x14ac:dyDescent="0.3">
      <c r="A577" t="s">
        <v>619</v>
      </c>
      <c r="B577" t="s">
        <v>47</v>
      </c>
      <c r="C577" t="s">
        <v>12</v>
      </c>
      <c r="D577" t="s">
        <v>48</v>
      </c>
      <c r="E577" t="s">
        <v>20</v>
      </c>
      <c r="F577" t="s">
        <v>21</v>
      </c>
      <c r="G577" s="5">
        <v>17311.810000000001</v>
      </c>
      <c r="H577" s="5">
        <f t="shared" si="56"/>
        <v>311.61257999999998</v>
      </c>
      <c r="I577" s="6">
        <v>3</v>
      </c>
      <c r="J577" s="6">
        <v>51935.43</v>
      </c>
      <c r="K577" s="5">
        <f t="shared" si="57"/>
        <v>934.83773999999994</v>
      </c>
      <c r="L577" s="7">
        <v>3.02</v>
      </c>
      <c r="M577" s="7">
        <v>3477</v>
      </c>
      <c r="N577" s="3">
        <v>45641</v>
      </c>
      <c r="O577" s="4" t="str">
        <f t="shared" si="58"/>
        <v>2024-12</v>
      </c>
      <c r="P577" s="4" t="str">
        <f t="shared" si="59"/>
        <v>12</v>
      </c>
      <c r="Q577" s="4" t="str">
        <f t="shared" si="60"/>
        <v>December</v>
      </c>
      <c r="R577" s="30" t="str">
        <f t="shared" si="61"/>
        <v>15</v>
      </c>
      <c r="W577" t="str">
        <f t="shared" si="62"/>
        <v>ok</v>
      </c>
    </row>
    <row r="578" spans="1:23" x14ac:dyDescent="0.3">
      <c r="A578" t="s">
        <v>620</v>
      </c>
      <c r="B578" t="s">
        <v>47</v>
      </c>
      <c r="C578" t="s">
        <v>12</v>
      </c>
      <c r="D578" t="s">
        <v>48</v>
      </c>
      <c r="E578" t="s">
        <v>45</v>
      </c>
      <c r="F578" t="s">
        <v>21</v>
      </c>
      <c r="G578" s="5">
        <v>4244.3900000000003</v>
      </c>
      <c r="H578" s="5">
        <f t="shared" si="56"/>
        <v>76.399019999999993</v>
      </c>
      <c r="I578" s="6">
        <v>4</v>
      </c>
      <c r="J578" s="6">
        <v>16977.560000000001</v>
      </c>
      <c r="K578" s="5">
        <f t="shared" si="57"/>
        <v>305.59607999999997</v>
      </c>
      <c r="L578" s="7">
        <v>1.91</v>
      </c>
      <c r="M578" s="7">
        <v>2181</v>
      </c>
      <c r="N578" s="3">
        <v>45484</v>
      </c>
      <c r="O578" s="4" t="str">
        <f t="shared" si="58"/>
        <v>2024-07</v>
      </c>
      <c r="P578" s="4" t="str">
        <f t="shared" si="59"/>
        <v>07</v>
      </c>
      <c r="Q578" s="4" t="str">
        <f t="shared" si="60"/>
        <v>July</v>
      </c>
      <c r="R578" s="30" t="str">
        <f t="shared" si="61"/>
        <v>11</v>
      </c>
      <c r="W578" t="str">
        <f t="shared" si="62"/>
        <v>ok</v>
      </c>
    </row>
    <row r="579" spans="1:23" x14ac:dyDescent="0.3">
      <c r="A579" t="s">
        <v>621</v>
      </c>
      <c r="B579" t="s">
        <v>36</v>
      </c>
      <c r="C579" t="s">
        <v>18</v>
      </c>
      <c r="D579" t="s">
        <v>37</v>
      </c>
      <c r="E579" t="s">
        <v>14</v>
      </c>
      <c r="F579" t="s">
        <v>21</v>
      </c>
      <c r="G579" s="5">
        <v>7346.62</v>
      </c>
      <c r="H579" s="5">
        <f t="shared" ref="H579:H642" si="63">G579*0.018</f>
        <v>132.23916</v>
      </c>
      <c r="I579" s="6">
        <v>3</v>
      </c>
      <c r="J579" s="6">
        <v>22039.86</v>
      </c>
      <c r="K579" s="5">
        <f t="shared" ref="K579:K642" si="64">H579*I579</f>
        <v>396.71748000000002</v>
      </c>
      <c r="L579" s="7">
        <v>3.41</v>
      </c>
      <c r="M579" s="7">
        <v>974</v>
      </c>
      <c r="N579" s="3">
        <v>45298</v>
      </c>
      <c r="O579" s="4" t="str">
        <f t="shared" ref="O579:O642" si="65">TEXT(N579,"yyyy-mm")</f>
        <v>2024-01</v>
      </c>
      <c r="P579" s="4" t="str">
        <f t="shared" ref="P579:P642" si="66">TEXT(N579,"mm")</f>
        <v>01</v>
      </c>
      <c r="Q579" s="4" t="str">
        <f t="shared" ref="Q579:Q642" si="67">TEXT(DATE(2024,P579,1),"mmmm")</f>
        <v>January</v>
      </c>
      <c r="R579" s="30" t="str">
        <f t="shared" ref="R579:R642" si="68">TEXT(N579,"dd")</f>
        <v>07</v>
      </c>
      <c r="W579" t="str">
        <f t="shared" ref="W579:W642" si="69">IF(G579*I579=J579,"ok","False")</f>
        <v>ok</v>
      </c>
    </row>
    <row r="580" spans="1:23" x14ac:dyDescent="0.3">
      <c r="A580" t="s">
        <v>622</v>
      </c>
      <c r="B580" t="s">
        <v>41</v>
      </c>
      <c r="C580" t="s">
        <v>42</v>
      </c>
      <c r="D580" t="s">
        <v>43</v>
      </c>
      <c r="E580" t="s">
        <v>14</v>
      </c>
      <c r="F580" t="s">
        <v>26</v>
      </c>
      <c r="G580" s="5">
        <v>14939.54</v>
      </c>
      <c r="H580" s="5">
        <f t="shared" si="63"/>
        <v>268.91172</v>
      </c>
      <c r="I580" s="6">
        <v>3</v>
      </c>
      <c r="J580" s="6">
        <v>44818.62</v>
      </c>
      <c r="K580" s="5">
        <f t="shared" si="64"/>
        <v>806.73515999999995</v>
      </c>
      <c r="L580" s="7">
        <v>1.52</v>
      </c>
      <c r="M580" s="7">
        <v>1242</v>
      </c>
      <c r="N580" s="3">
        <v>45306</v>
      </c>
      <c r="O580" s="4" t="str">
        <f t="shared" si="65"/>
        <v>2024-01</v>
      </c>
      <c r="P580" s="4" t="str">
        <f t="shared" si="66"/>
        <v>01</v>
      </c>
      <c r="Q580" s="4" t="str">
        <f t="shared" si="67"/>
        <v>January</v>
      </c>
      <c r="R580" s="30" t="str">
        <f t="shared" si="68"/>
        <v>15</v>
      </c>
      <c r="W580" t="str">
        <f t="shared" si="69"/>
        <v>ok</v>
      </c>
    </row>
    <row r="581" spans="1:23" x14ac:dyDescent="0.3">
      <c r="A581" t="s">
        <v>623</v>
      </c>
      <c r="B581" t="s">
        <v>36</v>
      </c>
      <c r="C581" t="s">
        <v>18</v>
      </c>
      <c r="D581" t="s">
        <v>37</v>
      </c>
      <c r="E581" t="s">
        <v>45</v>
      </c>
      <c r="F581" t="s">
        <v>31</v>
      </c>
      <c r="G581" s="5">
        <v>9299.64</v>
      </c>
      <c r="H581" s="5">
        <f t="shared" si="63"/>
        <v>167.39351999999997</v>
      </c>
      <c r="I581" s="6">
        <v>1</v>
      </c>
      <c r="J581" s="6">
        <v>9299.64</v>
      </c>
      <c r="K581" s="5">
        <f t="shared" si="64"/>
        <v>167.39351999999997</v>
      </c>
      <c r="L581" s="7">
        <v>1.32</v>
      </c>
      <c r="M581" s="7">
        <v>1756</v>
      </c>
      <c r="N581" s="3">
        <v>45621</v>
      </c>
      <c r="O581" s="4" t="str">
        <f t="shared" si="65"/>
        <v>2024-11</v>
      </c>
      <c r="P581" s="4" t="str">
        <f t="shared" si="66"/>
        <v>11</v>
      </c>
      <c r="Q581" s="4" t="str">
        <f t="shared" si="67"/>
        <v>November</v>
      </c>
      <c r="R581" s="30" t="str">
        <f t="shared" si="68"/>
        <v>25</v>
      </c>
      <c r="W581" t="str">
        <f t="shared" si="69"/>
        <v>ok</v>
      </c>
    </row>
    <row r="582" spans="1:23" x14ac:dyDescent="0.3">
      <c r="A582" t="s">
        <v>624</v>
      </c>
      <c r="B582" t="s">
        <v>41</v>
      </c>
      <c r="C582" t="s">
        <v>42</v>
      </c>
      <c r="D582" t="s">
        <v>43</v>
      </c>
      <c r="E582" t="s">
        <v>14</v>
      </c>
      <c r="F582" t="s">
        <v>15</v>
      </c>
      <c r="G582" s="5">
        <v>19679.759999999998</v>
      </c>
      <c r="H582" s="5">
        <f t="shared" si="63"/>
        <v>354.23567999999995</v>
      </c>
      <c r="I582" s="6">
        <v>1</v>
      </c>
      <c r="J582" s="6">
        <v>19679.759999999998</v>
      </c>
      <c r="K582" s="5">
        <f t="shared" si="64"/>
        <v>354.23567999999995</v>
      </c>
      <c r="L582" s="7">
        <v>3.33</v>
      </c>
      <c r="M582" s="7">
        <v>813</v>
      </c>
      <c r="N582" s="3">
        <v>45594</v>
      </c>
      <c r="O582" s="4" t="str">
        <f t="shared" si="65"/>
        <v>2024-10</v>
      </c>
      <c r="P582" s="4" t="str">
        <f t="shared" si="66"/>
        <v>10</v>
      </c>
      <c r="Q582" s="4" t="str">
        <f t="shared" si="67"/>
        <v>October</v>
      </c>
      <c r="R582" s="30" t="str">
        <f t="shared" si="68"/>
        <v>29</v>
      </c>
      <c r="W582" t="str">
        <f t="shared" si="69"/>
        <v>ok</v>
      </c>
    </row>
    <row r="583" spans="1:23" x14ac:dyDescent="0.3">
      <c r="A583" t="s">
        <v>625</v>
      </c>
      <c r="B583" t="s">
        <v>11</v>
      </c>
      <c r="C583" t="s">
        <v>12</v>
      </c>
      <c r="D583" t="s">
        <v>13</v>
      </c>
      <c r="E583" t="s">
        <v>14</v>
      </c>
      <c r="F583" t="s">
        <v>38</v>
      </c>
      <c r="G583" s="5">
        <v>9841.01</v>
      </c>
      <c r="H583" s="5">
        <f t="shared" si="63"/>
        <v>177.13817999999998</v>
      </c>
      <c r="I583" s="6">
        <v>4</v>
      </c>
      <c r="J583" s="6">
        <v>39364.04</v>
      </c>
      <c r="K583" s="5">
        <f t="shared" si="64"/>
        <v>708.55271999999991</v>
      </c>
      <c r="L583" s="7">
        <v>2.64</v>
      </c>
      <c r="M583" s="7">
        <v>2847</v>
      </c>
      <c r="N583" s="3">
        <v>45492</v>
      </c>
      <c r="O583" s="4" t="str">
        <f t="shared" si="65"/>
        <v>2024-07</v>
      </c>
      <c r="P583" s="4" t="str">
        <f t="shared" si="66"/>
        <v>07</v>
      </c>
      <c r="Q583" s="4" t="str">
        <f t="shared" si="67"/>
        <v>July</v>
      </c>
      <c r="R583" s="30" t="str">
        <f t="shared" si="68"/>
        <v>19</v>
      </c>
      <c r="W583" t="str">
        <f t="shared" si="69"/>
        <v>ok</v>
      </c>
    </row>
    <row r="584" spans="1:23" x14ac:dyDescent="0.3">
      <c r="A584" t="s">
        <v>626</v>
      </c>
      <c r="B584" t="s">
        <v>41</v>
      </c>
      <c r="C584" t="s">
        <v>42</v>
      </c>
      <c r="D584" t="s">
        <v>43</v>
      </c>
      <c r="E584" t="s">
        <v>20</v>
      </c>
      <c r="F584" t="s">
        <v>26</v>
      </c>
      <c r="G584" s="5">
        <v>13916.67</v>
      </c>
      <c r="H584" s="5">
        <f t="shared" si="63"/>
        <v>250.50005999999999</v>
      </c>
      <c r="I584" s="6">
        <v>2</v>
      </c>
      <c r="J584" s="6">
        <v>27833.34</v>
      </c>
      <c r="K584" s="5">
        <f t="shared" si="64"/>
        <v>501.00011999999998</v>
      </c>
      <c r="L584" s="7">
        <v>4.1900000000000004</v>
      </c>
      <c r="M584" s="7">
        <v>1854</v>
      </c>
      <c r="N584" s="3">
        <v>45347</v>
      </c>
      <c r="O584" s="4" t="str">
        <f t="shared" si="65"/>
        <v>2024-02</v>
      </c>
      <c r="P584" s="4" t="str">
        <f t="shared" si="66"/>
        <v>02</v>
      </c>
      <c r="Q584" s="4" t="str">
        <f t="shared" si="67"/>
        <v>February</v>
      </c>
      <c r="R584" s="30" t="str">
        <f t="shared" si="68"/>
        <v>25</v>
      </c>
      <c r="W584" t="str">
        <f t="shared" si="69"/>
        <v>ok</v>
      </c>
    </row>
    <row r="585" spans="1:23" x14ac:dyDescent="0.3">
      <c r="A585" t="s">
        <v>627</v>
      </c>
      <c r="B585" t="s">
        <v>33</v>
      </c>
      <c r="C585" t="s">
        <v>12</v>
      </c>
      <c r="D585" t="s">
        <v>34</v>
      </c>
      <c r="E585" t="s">
        <v>20</v>
      </c>
      <c r="F585" t="s">
        <v>26</v>
      </c>
      <c r="G585" s="5">
        <v>4570.0200000000004</v>
      </c>
      <c r="H585" s="5">
        <f t="shared" si="63"/>
        <v>82.260360000000006</v>
      </c>
      <c r="I585" s="6">
        <v>2</v>
      </c>
      <c r="J585" s="6">
        <v>9140.0400000000009</v>
      </c>
      <c r="K585" s="5">
        <f t="shared" si="64"/>
        <v>164.52072000000001</v>
      </c>
      <c r="L585" s="7">
        <v>1.19</v>
      </c>
      <c r="M585" s="7">
        <v>4290</v>
      </c>
      <c r="N585" s="3">
        <v>45426</v>
      </c>
      <c r="O585" s="4" t="str">
        <f t="shared" si="65"/>
        <v>2024-05</v>
      </c>
      <c r="P585" s="4" t="str">
        <f t="shared" si="66"/>
        <v>05</v>
      </c>
      <c r="Q585" s="4" t="str">
        <f t="shared" si="67"/>
        <v>May</v>
      </c>
      <c r="R585" s="30" t="str">
        <f t="shared" si="68"/>
        <v>14</v>
      </c>
      <c r="W585" t="str">
        <f t="shared" si="69"/>
        <v>ok</v>
      </c>
    </row>
    <row r="586" spans="1:23" x14ac:dyDescent="0.3">
      <c r="A586" t="s">
        <v>628</v>
      </c>
      <c r="B586" t="s">
        <v>36</v>
      </c>
      <c r="C586" t="s">
        <v>18</v>
      </c>
      <c r="D586" t="s">
        <v>37</v>
      </c>
      <c r="E586" t="s">
        <v>45</v>
      </c>
      <c r="F586" t="s">
        <v>31</v>
      </c>
      <c r="G586" s="5">
        <v>13676.46</v>
      </c>
      <c r="H586" s="5">
        <f t="shared" si="63"/>
        <v>246.17627999999996</v>
      </c>
      <c r="I586" s="6">
        <v>3</v>
      </c>
      <c r="J586" s="6">
        <v>41029.379999999997</v>
      </c>
      <c r="K586" s="5">
        <f t="shared" si="64"/>
        <v>738.52883999999995</v>
      </c>
      <c r="L586" s="7">
        <v>2.38</v>
      </c>
      <c r="M586" s="7">
        <v>4338</v>
      </c>
      <c r="N586" s="3">
        <v>45588</v>
      </c>
      <c r="O586" s="4" t="str">
        <f t="shared" si="65"/>
        <v>2024-10</v>
      </c>
      <c r="P586" s="4" t="str">
        <f t="shared" si="66"/>
        <v>10</v>
      </c>
      <c r="Q586" s="4" t="str">
        <f t="shared" si="67"/>
        <v>October</v>
      </c>
      <c r="R586" s="30" t="str">
        <f t="shared" si="68"/>
        <v>23</v>
      </c>
      <c r="W586" t="str">
        <f t="shared" si="69"/>
        <v>ok</v>
      </c>
    </row>
    <row r="587" spans="1:23" x14ac:dyDescent="0.3">
      <c r="A587" t="s">
        <v>629</v>
      </c>
      <c r="B587" t="s">
        <v>11</v>
      </c>
      <c r="C587" t="s">
        <v>12</v>
      </c>
      <c r="D587" t="s">
        <v>13</v>
      </c>
      <c r="E587" t="s">
        <v>45</v>
      </c>
      <c r="F587" t="s">
        <v>60</v>
      </c>
      <c r="G587" s="5">
        <v>845.45</v>
      </c>
      <c r="H587" s="5">
        <f t="shared" si="63"/>
        <v>15.2181</v>
      </c>
      <c r="I587" s="6">
        <v>3</v>
      </c>
      <c r="J587" s="6">
        <v>2536.35</v>
      </c>
      <c r="K587" s="5">
        <f t="shared" si="64"/>
        <v>45.654299999999999</v>
      </c>
      <c r="L587" s="7">
        <v>2.62</v>
      </c>
      <c r="M587" s="7">
        <v>3163</v>
      </c>
      <c r="N587" s="3">
        <v>45471</v>
      </c>
      <c r="O587" s="4" t="str">
        <f t="shared" si="65"/>
        <v>2024-06</v>
      </c>
      <c r="P587" s="4" t="str">
        <f t="shared" si="66"/>
        <v>06</v>
      </c>
      <c r="Q587" s="4" t="str">
        <f t="shared" si="67"/>
        <v>June</v>
      </c>
      <c r="R587" s="30" t="str">
        <f t="shared" si="68"/>
        <v>28</v>
      </c>
      <c r="W587" t="str">
        <f t="shared" si="69"/>
        <v>ok</v>
      </c>
    </row>
    <row r="588" spans="1:23" x14ac:dyDescent="0.3">
      <c r="A588" t="s">
        <v>630</v>
      </c>
      <c r="B588" t="s">
        <v>63</v>
      </c>
      <c r="C588" t="s">
        <v>18</v>
      </c>
      <c r="D588" t="s">
        <v>64</v>
      </c>
      <c r="E588" t="s">
        <v>45</v>
      </c>
      <c r="F588" t="s">
        <v>60</v>
      </c>
      <c r="G588" s="5">
        <v>11900.56</v>
      </c>
      <c r="H588" s="5">
        <f t="shared" si="63"/>
        <v>214.21007999999998</v>
      </c>
      <c r="I588" s="6">
        <v>1</v>
      </c>
      <c r="J588" s="6">
        <v>11900.56</v>
      </c>
      <c r="K588" s="5">
        <f t="shared" si="64"/>
        <v>214.21007999999998</v>
      </c>
      <c r="L588" s="7">
        <v>3.36</v>
      </c>
      <c r="M588" s="7">
        <v>4698</v>
      </c>
      <c r="N588" s="3">
        <v>45397</v>
      </c>
      <c r="O588" s="4" t="str">
        <f t="shared" si="65"/>
        <v>2024-04</v>
      </c>
      <c r="P588" s="4" t="str">
        <f t="shared" si="66"/>
        <v>04</v>
      </c>
      <c r="Q588" s="4" t="str">
        <f t="shared" si="67"/>
        <v>April</v>
      </c>
      <c r="R588" s="30" t="str">
        <f t="shared" si="68"/>
        <v>15</v>
      </c>
      <c r="W588" t="str">
        <f t="shared" si="69"/>
        <v>ok</v>
      </c>
    </row>
    <row r="589" spans="1:23" x14ac:dyDescent="0.3">
      <c r="A589" t="s">
        <v>631</v>
      </c>
      <c r="B589" t="s">
        <v>47</v>
      </c>
      <c r="C589" t="s">
        <v>12</v>
      </c>
      <c r="D589" t="s">
        <v>48</v>
      </c>
      <c r="E589" t="s">
        <v>14</v>
      </c>
      <c r="F589" t="s">
        <v>38</v>
      </c>
      <c r="G589" s="5">
        <v>15094.86</v>
      </c>
      <c r="H589" s="5">
        <f t="shared" si="63"/>
        <v>271.70747999999998</v>
      </c>
      <c r="I589" s="6">
        <v>5</v>
      </c>
      <c r="J589" s="6">
        <v>75474.3</v>
      </c>
      <c r="K589" s="5">
        <f t="shared" si="64"/>
        <v>1358.5373999999999</v>
      </c>
      <c r="L589" s="7">
        <v>3.18</v>
      </c>
      <c r="M589" s="7">
        <v>3114</v>
      </c>
      <c r="N589" s="3">
        <v>45436</v>
      </c>
      <c r="O589" s="4" t="str">
        <f t="shared" si="65"/>
        <v>2024-05</v>
      </c>
      <c r="P589" s="4" t="str">
        <f t="shared" si="66"/>
        <v>05</v>
      </c>
      <c r="Q589" s="4" t="str">
        <f t="shared" si="67"/>
        <v>May</v>
      </c>
      <c r="R589" s="30" t="str">
        <f t="shared" si="68"/>
        <v>24</v>
      </c>
      <c r="W589" t="str">
        <f t="shared" si="69"/>
        <v>ok</v>
      </c>
    </row>
    <row r="590" spans="1:23" x14ac:dyDescent="0.3">
      <c r="A590" t="s">
        <v>632</v>
      </c>
      <c r="B590" t="s">
        <v>17</v>
      </c>
      <c r="C590" t="s">
        <v>18</v>
      </c>
      <c r="D590" t="s">
        <v>19</v>
      </c>
      <c r="E590" t="s">
        <v>45</v>
      </c>
      <c r="F590" t="s">
        <v>31</v>
      </c>
      <c r="G590" s="5">
        <v>8438.9500000000007</v>
      </c>
      <c r="H590" s="5">
        <f t="shared" si="63"/>
        <v>151.90110000000001</v>
      </c>
      <c r="I590" s="6">
        <v>5</v>
      </c>
      <c r="J590" s="6">
        <v>42194.75</v>
      </c>
      <c r="K590" s="5">
        <f t="shared" si="64"/>
        <v>759.5055000000001</v>
      </c>
      <c r="L590" s="7">
        <v>3.74</v>
      </c>
      <c r="M590" s="7">
        <v>4832</v>
      </c>
      <c r="N590" s="3">
        <v>45646</v>
      </c>
      <c r="O590" s="4" t="str">
        <f t="shared" si="65"/>
        <v>2024-12</v>
      </c>
      <c r="P590" s="4" t="str">
        <f t="shared" si="66"/>
        <v>12</v>
      </c>
      <c r="Q590" s="4" t="str">
        <f t="shared" si="67"/>
        <v>December</v>
      </c>
      <c r="R590" s="30" t="str">
        <f t="shared" si="68"/>
        <v>20</v>
      </c>
      <c r="W590" t="str">
        <f t="shared" si="69"/>
        <v>ok</v>
      </c>
    </row>
    <row r="591" spans="1:23" x14ac:dyDescent="0.3">
      <c r="A591" t="s">
        <v>633</v>
      </c>
      <c r="B591" t="s">
        <v>28</v>
      </c>
      <c r="C591" t="s">
        <v>29</v>
      </c>
      <c r="D591" t="s">
        <v>30</v>
      </c>
      <c r="E591" t="s">
        <v>20</v>
      </c>
      <c r="F591" t="s">
        <v>15</v>
      </c>
      <c r="G591" s="5">
        <v>12686.17</v>
      </c>
      <c r="H591" s="5">
        <f t="shared" si="63"/>
        <v>228.35105999999999</v>
      </c>
      <c r="I591" s="6">
        <v>1</v>
      </c>
      <c r="J591" s="6">
        <v>12686.17</v>
      </c>
      <c r="K591" s="5">
        <f t="shared" si="64"/>
        <v>228.35105999999999</v>
      </c>
      <c r="L591" s="7">
        <v>2.38</v>
      </c>
      <c r="M591" s="7">
        <v>4371</v>
      </c>
      <c r="N591" s="3">
        <v>45555</v>
      </c>
      <c r="O591" s="4" t="str">
        <f t="shared" si="65"/>
        <v>2024-09</v>
      </c>
      <c r="P591" s="4" t="str">
        <f t="shared" si="66"/>
        <v>09</v>
      </c>
      <c r="Q591" s="4" t="str">
        <f t="shared" si="67"/>
        <v>September</v>
      </c>
      <c r="R591" s="30" t="str">
        <f t="shared" si="68"/>
        <v>20</v>
      </c>
      <c r="W591" t="str">
        <f t="shared" si="69"/>
        <v>ok</v>
      </c>
    </row>
    <row r="592" spans="1:23" x14ac:dyDescent="0.3">
      <c r="A592" t="s">
        <v>634</v>
      </c>
      <c r="B592" t="s">
        <v>11</v>
      </c>
      <c r="C592" t="s">
        <v>12</v>
      </c>
      <c r="D592" t="s">
        <v>13</v>
      </c>
      <c r="E592" t="s">
        <v>45</v>
      </c>
      <c r="F592" t="s">
        <v>60</v>
      </c>
      <c r="G592" s="5">
        <v>17707.59</v>
      </c>
      <c r="H592" s="5">
        <f t="shared" si="63"/>
        <v>318.73661999999996</v>
      </c>
      <c r="I592" s="6">
        <v>5</v>
      </c>
      <c r="J592" s="6">
        <v>88537.95</v>
      </c>
      <c r="K592" s="5">
        <f t="shared" si="64"/>
        <v>1593.6830999999997</v>
      </c>
      <c r="L592" s="7">
        <v>1.1000000000000001</v>
      </c>
      <c r="M592" s="7">
        <v>906</v>
      </c>
      <c r="N592" s="3">
        <v>45360</v>
      </c>
      <c r="O592" s="4" t="str">
        <f t="shared" si="65"/>
        <v>2024-03</v>
      </c>
      <c r="P592" s="4" t="str">
        <f t="shared" si="66"/>
        <v>03</v>
      </c>
      <c r="Q592" s="4" t="str">
        <f t="shared" si="67"/>
        <v>March</v>
      </c>
      <c r="R592" s="30" t="str">
        <f t="shared" si="68"/>
        <v>09</v>
      </c>
      <c r="W592" t="str">
        <f t="shared" si="69"/>
        <v>ok</v>
      </c>
    </row>
    <row r="593" spans="1:23" x14ac:dyDescent="0.3">
      <c r="A593" t="s">
        <v>635</v>
      </c>
      <c r="B593" t="s">
        <v>41</v>
      </c>
      <c r="C593" t="s">
        <v>42</v>
      </c>
      <c r="D593" t="s">
        <v>43</v>
      </c>
      <c r="E593" t="s">
        <v>14</v>
      </c>
      <c r="F593" t="s">
        <v>60</v>
      </c>
      <c r="G593" s="5">
        <v>2382.84</v>
      </c>
      <c r="H593" s="5">
        <f t="shared" si="63"/>
        <v>42.891120000000001</v>
      </c>
      <c r="I593" s="6">
        <v>2</v>
      </c>
      <c r="J593" s="6">
        <v>4765.68</v>
      </c>
      <c r="K593" s="5">
        <f t="shared" si="64"/>
        <v>85.782240000000002</v>
      </c>
      <c r="L593" s="7">
        <v>1.52</v>
      </c>
      <c r="M593" s="7">
        <v>4328</v>
      </c>
      <c r="N593" s="3">
        <v>45372</v>
      </c>
      <c r="O593" s="4" t="str">
        <f t="shared" si="65"/>
        <v>2024-03</v>
      </c>
      <c r="P593" s="4" t="str">
        <f t="shared" si="66"/>
        <v>03</v>
      </c>
      <c r="Q593" s="4" t="str">
        <f t="shared" si="67"/>
        <v>March</v>
      </c>
      <c r="R593" s="30" t="str">
        <f t="shared" si="68"/>
        <v>21</v>
      </c>
      <c r="W593" t="str">
        <f t="shared" si="69"/>
        <v>ok</v>
      </c>
    </row>
    <row r="594" spans="1:23" x14ac:dyDescent="0.3">
      <c r="A594" t="s">
        <v>636</v>
      </c>
      <c r="B594" t="s">
        <v>33</v>
      </c>
      <c r="C594" t="s">
        <v>12</v>
      </c>
      <c r="D594" t="s">
        <v>34</v>
      </c>
      <c r="E594" t="s">
        <v>14</v>
      </c>
      <c r="F594" t="s">
        <v>26</v>
      </c>
      <c r="G594" s="5">
        <v>11401.25</v>
      </c>
      <c r="H594" s="5">
        <f t="shared" si="63"/>
        <v>205.2225</v>
      </c>
      <c r="I594" s="6">
        <v>3</v>
      </c>
      <c r="J594" s="6">
        <v>34203.75</v>
      </c>
      <c r="K594" s="5">
        <f t="shared" si="64"/>
        <v>615.66750000000002</v>
      </c>
      <c r="L594" s="7">
        <v>2.1800000000000002</v>
      </c>
      <c r="M594" s="7">
        <v>2140</v>
      </c>
      <c r="N594" s="3">
        <v>45300</v>
      </c>
      <c r="O594" s="4" t="str">
        <f t="shared" si="65"/>
        <v>2024-01</v>
      </c>
      <c r="P594" s="4" t="str">
        <f t="shared" si="66"/>
        <v>01</v>
      </c>
      <c r="Q594" s="4" t="str">
        <f t="shared" si="67"/>
        <v>January</v>
      </c>
      <c r="R594" s="30" t="str">
        <f t="shared" si="68"/>
        <v>09</v>
      </c>
      <c r="W594" t="str">
        <f t="shared" si="69"/>
        <v>ok</v>
      </c>
    </row>
    <row r="595" spans="1:23" x14ac:dyDescent="0.3">
      <c r="A595" t="s">
        <v>637</v>
      </c>
      <c r="B595" t="s">
        <v>17</v>
      </c>
      <c r="C595" t="s">
        <v>18</v>
      </c>
      <c r="D595" t="s">
        <v>19</v>
      </c>
      <c r="E595" t="s">
        <v>14</v>
      </c>
      <c r="F595" t="s">
        <v>21</v>
      </c>
      <c r="G595" s="5">
        <v>2905.23</v>
      </c>
      <c r="H595" s="5">
        <f t="shared" si="63"/>
        <v>52.294139999999999</v>
      </c>
      <c r="I595" s="6">
        <v>1</v>
      </c>
      <c r="J595" s="6">
        <v>2905.23</v>
      </c>
      <c r="K595" s="5">
        <f t="shared" si="64"/>
        <v>52.294139999999999</v>
      </c>
      <c r="L595" s="7">
        <v>3.33</v>
      </c>
      <c r="M595" s="7">
        <v>4547</v>
      </c>
      <c r="N595" s="3">
        <v>45339</v>
      </c>
      <c r="O595" s="4" t="str">
        <f t="shared" si="65"/>
        <v>2024-02</v>
      </c>
      <c r="P595" s="4" t="str">
        <f t="shared" si="66"/>
        <v>02</v>
      </c>
      <c r="Q595" s="4" t="str">
        <f t="shared" si="67"/>
        <v>February</v>
      </c>
      <c r="R595" s="30" t="str">
        <f t="shared" si="68"/>
        <v>17</v>
      </c>
      <c r="W595" t="str">
        <f t="shared" si="69"/>
        <v>ok</v>
      </c>
    </row>
    <row r="596" spans="1:23" x14ac:dyDescent="0.3">
      <c r="A596" t="s">
        <v>638</v>
      </c>
      <c r="B596" t="s">
        <v>11</v>
      </c>
      <c r="C596" t="s">
        <v>12</v>
      </c>
      <c r="D596" t="s">
        <v>13</v>
      </c>
      <c r="E596" t="s">
        <v>45</v>
      </c>
      <c r="F596" t="s">
        <v>26</v>
      </c>
      <c r="G596" s="5">
        <v>5282.81</v>
      </c>
      <c r="H596" s="5">
        <f t="shared" si="63"/>
        <v>95.090580000000003</v>
      </c>
      <c r="I596" s="6">
        <v>1</v>
      </c>
      <c r="J596" s="6">
        <v>5282.81</v>
      </c>
      <c r="K596" s="5">
        <f t="shared" si="64"/>
        <v>95.090580000000003</v>
      </c>
      <c r="L596" s="7">
        <v>3.86</v>
      </c>
      <c r="M596" s="7">
        <v>3868</v>
      </c>
      <c r="N596" s="3">
        <v>45312</v>
      </c>
      <c r="O596" s="4" t="str">
        <f t="shared" si="65"/>
        <v>2024-01</v>
      </c>
      <c r="P596" s="4" t="str">
        <f t="shared" si="66"/>
        <v>01</v>
      </c>
      <c r="Q596" s="4" t="str">
        <f t="shared" si="67"/>
        <v>January</v>
      </c>
      <c r="R596" s="30" t="str">
        <f t="shared" si="68"/>
        <v>21</v>
      </c>
      <c r="W596" t="str">
        <f t="shared" si="69"/>
        <v>ok</v>
      </c>
    </row>
    <row r="597" spans="1:23" x14ac:dyDescent="0.3">
      <c r="A597" t="s">
        <v>639</v>
      </c>
      <c r="B597" t="s">
        <v>51</v>
      </c>
      <c r="C597" t="s">
        <v>29</v>
      </c>
      <c r="D597" t="s">
        <v>52</v>
      </c>
      <c r="E597" t="s">
        <v>45</v>
      </c>
      <c r="F597" t="s">
        <v>31</v>
      </c>
      <c r="G597" s="5">
        <v>5444.11</v>
      </c>
      <c r="H597" s="5">
        <f t="shared" si="63"/>
        <v>97.993979999999993</v>
      </c>
      <c r="I597" s="6">
        <v>2</v>
      </c>
      <c r="J597" s="6">
        <v>10888.22</v>
      </c>
      <c r="K597" s="5">
        <f t="shared" si="64"/>
        <v>195.98795999999999</v>
      </c>
      <c r="L597" s="7">
        <v>1.26</v>
      </c>
      <c r="M597" s="7">
        <v>1234</v>
      </c>
      <c r="N597" s="3">
        <v>45651</v>
      </c>
      <c r="O597" s="4" t="str">
        <f t="shared" si="65"/>
        <v>2024-12</v>
      </c>
      <c r="P597" s="4" t="str">
        <f t="shared" si="66"/>
        <v>12</v>
      </c>
      <c r="Q597" s="4" t="str">
        <f t="shared" si="67"/>
        <v>December</v>
      </c>
      <c r="R597" s="30" t="str">
        <f t="shared" si="68"/>
        <v>25</v>
      </c>
      <c r="W597" t="str">
        <f t="shared" si="69"/>
        <v>ok</v>
      </c>
    </row>
    <row r="598" spans="1:23" x14ac:dyDescent="0.3">
      <c r="A598" t="s">
        <v>640</v>
      </c>
      <c r="B598" t="s">
        <v>17</v>
      </c>
      <c r="C598" t="s">
        <v>18</v>
      </c>
      <c r="D598" t="s">
        <v>19</v>
      </c>
      <c r="E598" t="s">
        <v>14</v>
      </c>
      <c r="F598" t="s">
        <v>60</v>
      </c>
      <c r="G598" s="5">
        <v>3063.93</v>
      </c>
      <c r="H598" s="5">
        <f t="shared" si="63"/>
        <v>55.150739999999992</v>
      </c>
      <c r="I598" s="6">
        <v>4</v>
      </c>
      <c r="J598" s="6">
        <v>12255.72</v>
      </c>
      <c r="K598" s="5">
        <f t="shared" si="64"/>
        <v>220.60295999999997</v>
      </c>
      <c r="L598" s="7">
        <v>1.87</v>
      </c>
      <c r="M598" s="7">
        <v>4524</v>
      </c>
      <c r="N598" s="3">
        <v>45611</v>
      </c>
      <c r="O598" s="4" t="str">
        <f t="shared" si="65"/>
        <v>2024-11</v>
      </c>
      <c r="P598" s="4" t="str">
        <f t="shared" si="66"/>
        <v>11</v>
      </c>
      <c r="Q598" s="4" t="str">
        <f t="shared" si="67"/>
        <v>November</v>
      </c>
      <c r="R598" s="30" t="str">
        <f t="shared" si="68"/>
        <v>15</v>
      </c>
      <c r="W598" t="str">
        <f t="shared" si="69"/>
        <v>ok</v>
      </c>
    </row>
    <row r="599" spans="1:23" x14ac:dyDescent="0.3">
      <c r="A599" t="s">
        <v>641</v>
      </c>
      <c r="B599" t="s">
        <v>28</v>
      </c>
      <c r="C599" t="s">
        <v>29</v>
      </c>
      <c r="D599" t="s">
        <v>30</v>
      </c>
      <c r="E599" t="s">
        <v>20</v>
      </c>
      <c r="F599" t="s">
        <v>31</v>
      </c>
      <c r="G599" s="5">
        <v>6989.41</v>
      </c>
      <c r="H599" s="5">
        <f t="shared" si="63"/>
        <v>125.80937999999999</v>
      </c>
      <c r="I599" s="6">
        <v>2</v>
      </c>
      <c r="J599" s="6">
        <v>13978.82</v>
      </c>
      <c r="K599" s="5">
        <f t="shared" si="64"/>
        <v>251.61875999999998</v>
      </c>
      <c r="L599" s="7">
        <v>3.66</v>
      </c>
      <c r="M599" s="7">
        <v>3964</v>
      </c>
      <c r="N599" s="3">
        <v>45584</v>
      </c>
      <c r="O599" s="4" t="str">
        <f t="shared" si="65"/>
        <v>2024-10</v>
      </c>
      <c r="P599" s="4" t="str">
        <f t="shared" si="66"/>
        <v>10</v>
      </c>
      <c r="Q599" s="4" t="str">
        <f t="shared" si="67"/>
        <v>October</v>
      </c>
      <c r="R599" s="30" t="str">
        <f t="shared" si="68"/>
        <v>19</v>
      </c>
      <c r="W599" t="str">
        <f t="shared" si="69"/>
        <v>ok</v>
      </c>
    </row>
    <row r="600" spans="1:23" x14ac:dyDescent="0.3">
      <c r="A600" t="s">
        <v>642</v>
      </c>
      <c r="B600" t="s">
        <v>51</v>
      </c>
      <c r="C600" t="s">
        <v>29</v>
      </c>
      <c r="D600" t="s">
        <v>52</v>
      </c>
      <c r="E600" t="s">
        <v>20</v>
      </c>
      <c r="F600" t="s">
        <v>60</v>
      </c>
      <c r="G600" s="5">
        <v>5634.87</v>
      </c>
      <c r="H600" s="5">
        <f t="shared" si="63"/>
        <v>101.42765999999999</v>
      </c>
      <c r="I600" s="6">
        <v>3</v>
      </c>
      <c r="J600" s="6">
        <v>16904.61</v>
      </c>
      <c r="K600" s="5">
        <f t="shared" si="64"/>
        <v>304.28297999999995</v>
      </c>
      <c r="L600" s="7">
        <v>1.34</v>
      </c>
      <c r="M600" s="7">
        <v>1413</v>
      </c>
      <c r="N600" s="3">
        <v>45487</v>
      </c>
      <c r="O600" s="4" t="str">
        <f t="shared" si="65"/>
        <v>2024-07</v>
      </c>
      <c r="P600" s="4" t="str">
        <f t="shared" si="66"/>
        <v>07</v>
      </c>
      <c r="Q600" s="4" t="str">
        <f t="shared" si="67"/>
        <v>July</v>
      </c>
      <c r="R600" s="30" t="str">
        <f t="shared" si="68"/>
        <v>14</v>
      </c>
      <c r="W600" t="str">
        <f t="shared" si="69"/>
        <v>ok</v>
      </c>
    </row>
    <row r="601" spans="1:23" x14ac:dyDescent="0.3">
      <c r="A601" t="s">
        <v>643</v>
      </c>
      <c r="B601" t="s">
        <v>36</v>
      </c>
      <c r="C601" t="s">
        <v>18</v>
      </c>
      <c r="D601" t="s">
        <v>37</v>
      </c>
      <c r="E601" t="s">
        <v>20</v>
      </c>
      <c r="F601" t="s">
        <v>60</v>
      </c>
      <c r="G601" s="5">
        <v>5248</v>
      </c>
      <c r="H601" s="5">
        <f t="shared" si="63"/>
        <v>94.463999999999999</v>
      </c>
      <c r="I601" s="6">
        <v>2</v>
      </c>
      <c r="J601" s="6">
        <v>10496</v>
      </c>
      <c r="K601" s="5">
        <f t="shared" si="64"/>
        <v>188.928</v>
      </c>
      <c r="L601" s="7">
        <v>3.58</v>
      </c>
      <c r="M601" s="7">
        <v>4241</v>
      </c>
      <c r="N601" s="3">
        <v>45462</v>
      </c>
      <c r="O601" s="4" t="str">
        <f t="shared" si="65"/>
        <v>2024-06</v>
      </c>
      <c r="P601" s="4" t="str">
        <f t="shared" si="66"/>
        <v>06</v>
      </c>
      <c r="Q601" s="4" t="str">
        <f t="shared" si="67"/>
        <v>June</v>
      </c>
      <c r="R601" s="30" t="str">
        <f t="shared" si="68"/>
        <v>19</v>
      </c>
      <c r="W601" t="str">
        <f t="shared" si="69"/>
        <v>ok</v>
      </c>
    </row>
    <row r="602" spans="1:23" x14ac:dyDescent="0.3">
      <c r="A602" t="s">
        <v>644</v>
      </c>
      <c r="B602" t="s">
        <v>47</v>
      </c>
      <c r="C602" t="s">
        <v>12</v>
      </c>
      <c r="D602" t="s">
        <v>48</v>
      </c>
      <c r="E602" t="s">
        <v>20</v>
      </c>
      <c r="F602" t="s">
        <v>60</v>
      </c>
      <c r="G602" s="5">
        <v>16971.07</v>
      </c>
      <c r="H602" s="5">
        <f t="shared" si="63"/>
        <v>305.47925999999995</v>
      </c>
      <c r="I602" s="6">
        <v>3</v>
      </c>
      <c r="J602" s="6">
        <v>50913.21</v>
      </c>
      <c r="K602" s="5">
        <f t="shared" si="64"/>
        <v>916.43777999999986</v>
      </c>
      <c r="L602" s="7">
        <v>3.38</v>
      </c>
      <c r="M602" s="7">
        <v>4656</v>
      </c>
      <c r="N602" s="3">
        <v>45488</v>
      </c>
      <c r="O602" s="4" t="str">
        <f t="shared" si="65"/>
        <v>2024-07</v>
      </c>
      <c r="P602" s="4" t="str">
        <f t="shared" si="66"/>
        <v>07</v>
      </c>
      <c r="Q602" s="4" t="str">
        <f t="shared" si="67"/>
        <v>July</v>
      </c>
      <c r="R602" s="30" t="str">
        <f t="shared" si="68"/>
        <v>15</v>
      </c>
      <c r="W602" t="str">
        <f t="shared" si="69"/>
        <v>ok</v>
      </c>
    </row>
    <row r="603" spans="1:23" x14ac:dyDescent="0.3">
      <c r="A603" t="s">
        <v>645</v>
      </c>
      <c r="B603" t="s">
        <v>63</v>
      </c>
      <c r="C603" t="s">
        <v>18</v>
      </c>
      <c r="D603" t="s">
        <v>64</v>
      </c>
      <c r="E603" t="s">
        <v>20</v>
      </c>
      <c r="F603" t="s">
        <v>26</v>
      </c>
      <c r="G603" s="5">
        <v>18019.04</v>
      </c>
      <c r="H603" s="5">
        <f t="shared" si="63"/>
        <v>324.34271999999999</v>
      </c>
      <c r="I603" s="6">
        <v>2</v>
      </c>
      <c r="J603" s="6">
        <v>36038.080000000002</v>
      </c>
      <c r="K603" s="5">
        <f t="shared" si="64"/>
        <v>648.68543999999997</v>
      </c>
      <c r="L603" s="7">
        <v>1.84</v>
      </c>
      <c r="M603" s="7">
        <v>343</v>
      </c>
      <c r="N603" s="3">
        <v>45526</v>
      </c>
      <c r="O603" s="4" t="str">
        <f t="shared" si="65"/>
        <v>2024-08</v>
      </c>
      <c r="P603" s="4" t="str">
        <f t="shared" si="66"/>
        <v>08</v>
      </c>
      <c r="Q603" s="4" t="str">
        <f t="shared" si="67"/>
        <v>August</v>
      </c>
      <c r="R603" s="30" t="str">
        <f t="shared" si="68"/>
        <v>22</v>
      </c>
      <c r="W603" t="str">
        <f t="shared" si="69"/>
        <v>ok</v>
      </c>
    </row>
    <row r="604" spans="1:23" x14ac:dyDescent="0.3">
      <c r="A604" t="s">
        <v>646</v>
      </c>
      <c r="B604" t="s">
        <v>11</v>
      </c>
      <c r="C604" t="s">
        <v>12</v>
      </c>
      <c r="D604" t="s">
        <v>13</v>
      </c>
      <c r="E604" t="s">
        <v>14</v>
      </c>
      <c r="F604" t="s">
        <v>31</v>
      </c>
      <c r="G604" s="5">
        <v>4256.37</v>
      </c>
      <c r="H604" s="5">
        <f t="shared" si="63"/>
        <v>76.614659999999986</v>
      </c>
      <c r="I604" s="6">
        <v>5</v>
      </c>
      <c r="J604" s="6">
        <v>21281.85</v>
      </c>
      <c r="K604" s="5">
        <f t="shared" si="64"/>
        <v>383.0732999999999</v>
      </c>
      <c r="L604" s="7">
        <v>1.55</v>
      </c>
      <c r="M604" s="7">
        <v>388</v>
      </c>
      <c r="N604" s="3">
        <v>45595</v>
      </c>
      <c r="O604" s="4" t="str">
        <f t="shared" si="65"/>
        <v>2024-10</v>
      </c>
      <c r="P604" s="4" t="str">
        <f t="shared" si="66"/>
        <v>10</v>
      </c>
      <c r="Q604" s="4" t="str">
        <f t="shared" si="67"/>
        <v>October</v>
      </c>
      <c r="R604" s="30" t="str">
        <f t="shared" si="68"/>
        <v>30</v>
      </c>
      <c r="W604" t="str">
        <f t="shared" si="69"/>
        <v>ok</v>
      </c>
    </row>
    <row r="605" spans="1:23" x14ac:dyDescent="0.3">
      <c r="A605" t="s">
        <v>647</v>
      </c>
      <c r="B605" t="s">
        <v>41</v>
      </c>
      <c r="C605" t="s">
        <v>42</v>
      </c>
      <c r="D605" t="s">
        <v>43</v>
      </c>
      <c r="E605" t="s">
        <v>20</v>
      </c>
      <c r="F605" t="s">
        <v>26</v>
      </c>
      <c r="G605" s="5">
        <v>8656.98</v>
      </c>
      <c r="H605" s="5">
        <f t="shared" si="63"/>
        <v>155.82563999999999</v>
      </c>
      <c r="I605" s="6">
        <v>5</v>
      </c>
      <c r="J605" s="6">
        <v>43284.9</v>
      </c>
      <c r="K605" s="5">
        <f t="shared" si="64"/>
        <v>779.12819999999999</v>
      </c>
      <c r="L605" s="7">
        <v>4.57</v>
      </c>
      <c r="M605" s="7">
        <v>2533</v>
      </c>
      <c r="N605" s="3">
        <v>45598</v>
      </c>
      <c r="O605" s="4" t="str">
        <f t="shared" si="65"/>
        <v>2024-11</v>
      </c>
      <c r="P605" s="4" t="str">
        <f t="shared" si="66"/>
        <v>11</v>
      </c>
      <c r="Q605" s="4" t="str">
        <f t="shared" si="67"/>
        <v>November</v>
      </c>
      <c r="R605" s="30" t="str">
        <f t="shared" si="68"/>
        <v>02</v>
      </c>
      <c r="W605" t="str">
        <f t="shared" si="69"/>
        <v>ok</v>
      </c>
    </row>
    <row r="606" spans="1:23" x14ac:dyDescent="0.3">
      <c r="A606" t="s">
        <v>648</v>
      </c>
      <c r="B606" t="s">
        <v>11</v>
      </c>
      <c r="C606" t="s">
        <v>12</v>
      </c>
      <c r="D606" t="s">
        <v>13</v>
      </c>
      <c r="E606" t="s">
        <v>45</v>
      </c>
      <c r="F606" t="s">
        <v>15</v>
      </c>
      <c r="G606" s="5">
        <v>5388.11</v>
      </c>
      <c r="H606" s="5">
        <f t="shared" si="63"/>
        <v>96.985979999999984</v>
      </c>
      <c r="I606" s="6">
        <v>3</v>
      </c>
      <c r="J606" s="6">
        <v>16164.33</v>
      </c>
      <c r="K606" s="5">
        <f t="shared" si="64"/>
        <v>290.95793999999995</v>
      </c>
      <c r="L606" s="7">
        <v>2.2000000000000002</v>
      </c>
      <c r="M606" s="7">
        <v>608</v>
      </c>
      <c r="N606" s="3">
        <v>45553</v>
      </c>
      <c r="O606" s="4" t="str">
        <f t="shared" si="65"/>
        <v>2024-09</v>
      </c>
      <c r="P606" s="4" t="str">
        <f t="shared" si="66"/>
        <v>09</v>
      </c>
      <c r="Q606" s="4" t="str">
        <f t="shared" si="67"/>
        <v>September</v>
      </c>
      <c r="R606" s="30" t="str">
        <f t="shared" si="68"/>
        <v>18</v>
      </c>
      <c r="W606" t="str">
        <f t="shared" si="69"/>
        <v>ok</v>
      </c>
    </row>
    <row r="607" spans="1:23" x14ac:dyDescent="0.3">
      <c r="A607" t="s">
        <v>649</v>
      </c>
      <c r="B607" t="s">
        <v>36</v>
      </c>
      <c r="C607" t="s">
        <v>18</v>
      </c>
      <c r="D607" t="s">
        <v>37</v>
      </c>
      <c r="E607" t="s">
        <v>14</v>
      </c>
      <c r="F607" t="s">
        <v>60</v>
      </c>
      <c r="G607" s="5">
        <v>17451.259999999998</v>
      </c>
      <c r="H607" s="5">
        <f t="shared" si="63"/>
        <v>314.12267999999995</v>
      </c>
      <c r="I607" s="6">
        <v>4</v>
      </c>
      <c r="J607" s="6">
        <v>69805.039999999994</v>
      </c>
      <c r="K607" s="5">
        <f t="shared" si="64"/>
        <v>1256.4907199999998</v>
      </c>
      <c r="L607" s="7">
        <v>2.2200000000000002</v>
      </c>
      <c r="M607" s="7">
        <v>2197</v>
      </c>
      <c r="N607" s="3">
        <v>45431</v>
      </c>
      <c r="O607" s="4" t="str">
        <f t="shared" si="65"/>
        <v>2024-05</v>
      </c>
      <c r="P607" s="4" t="str">
        <f t="shared" si="66"/>
        <v>05</v>
      </c>
      <c r="Q607" s="4" t="str">
        <f t="shared" si="67"/>
        <v>May</v>
      </c>
      <c r="R607" s="30" t="str">
        <f t="shared" si="68"/>
        <v>19</v>
      </c>
      <c r="W607" t="str">
        <f t="shared" si="69"/>
        <v>ok</v>
      </c>
    </row>
    <row r="608" spans="1:23" x14ac:dyDescent="0.3">
      <c r="A608" t="s">
        <v>650</v>
      </c>
      <c r="B608" t="s">
        <v>33</v>
      </c>
      <c r="C608" t="s">
        <v>12</v>
      </c>
      <c r="D608" t="s">
        <v>34</v>
      </c>
      <c r="E608" t="s">
        <v>45</v>
      </c>
      <c r="F608" t="s">
        <v>15</v>
      </c>
      <c r="G608" s="5">
        <v>4147.54</v>
      </c>
      <c r="H608" s="5">
        <f t="shared" si="63"/>
        <v>74.655719999999988</v>
      </c>
      <c r="I608" s="6">
        <v>1</v>
      </c>
      <c r="J608" s="6">
        <v>4147.54</v>
      </c>
      <c r="K608" s="5">
        <f t="shared" si="64"/>
        <v>74.655719999999988</v>
      </c>
      <c r="L608" s="7">
        <v>4.95</v>
      </c>
      <c r="M608" s="7">
        <v>1274</v>
      </c>
      <c r="N608" s="3">
        <v>45421</v>
      </c>
      <c r="O608" s="4" t="str">
        <f t="shared" si="65"/>
        <v>2024-05</v>
      </c>
      <c r="P608" s="4" t="str">
        <f t="shared" si="66"/>
        <v>05</v>
      </c>
      <c r="Q608" s="4" t="str">
        <f t="shared" si="67"/>
        <v>May</v>
      </c>
      <c r="R608" s="30" t="str">
        <f t="shared" si="68"/>
        <v>09</v>
      </c>
      <c r="W608" t="str">
        <f t="shared" si="69"/>
        <v>ok</v>
      </c>
    </row>
    <row r="609" spans="1:23" x14ac:dyDescent="0.3">
      <c r="A609" t="s">
        <v>651</v>
      </c>
      <c r="B609" t="s">
        <v>17</v>
      </c>
      <c r="C609" t="s">
        <v>18</v>
      </c>
      <c r="D609" t="s">
        <v>19</v>
      </c>
      <c r="E609" t="s">
        <v>45</v>
      </c>
      <c r="F609" t="s">
        <v>21</v>
      </c>
      <c r="G609" s="5">
        <v>15788.29</v>
      </c>
      <c r="H609" s="5">
        <f t="shared" si="63"/>
        <v>284.18921999999998</v>
      </c>
      <c r="I609" s="6">
        <v>5</v>
      </c>
      <c r="J609" s="6">
        <v>78941.45</v>
      </c>
      <c r="K609" s="5">
        <f t="shared" si="64"/>
        <v>1420.9460999999999</v>
      </c>
      <c r="L609" s="7">
        <v>4.51</v>
      </c>
      <c r="M609" s="7">
        <v>185</v>
      </c>
      <c r="N609" s="3">
        <v>45529</v>
      </c>
      <c r="O609" s="4" t="str">
        <f t="shared" si="65"/>
        <v>2024-08</v>
      </c>
      <c r="P609" s="4" t="str">
        <f t="shared" si="66"/>
        <v>08</v>
      </c>
      <c r="Q609" s="4" t="str">
        <f t="shared" si="67"/>
        <v>August</v>
      </c>
      <c r="R609" s="30" t="str">
        <f t="shared" si="68"/>
        <v>25</v>
      </c>
      <c r="W609" t="str">
        <f t="shared" si="69"/>
        <v>ok</v>
      </c>
    </row>
    <row r="610" spans="1:23" x14ac:dyDescent="0.3">
      <c r="A610" t="s">
        <v>652</v>
      </c>
      <c r="B610" t="s">
        <v>51</v>
      </c>
      <c r="C610" t="s">
        <v>29</v>
      </c>
      <c r="D610" t="s">
        <v>52</v>
      </c>
      <c r="E610" t="s">
        <v>14</v>
      </c>
      <c r="F610" t="s">
        <v>26</v>
      </c>
      <c r="G610" s="5">
        <v>6145.6</v>
      </c>
      <c r="H610" s="5">
        <f t="shared" si="63"/>
        <v>110.6208</v>
      </c>
      <c r="I610" s="6">
        <v>5</v>
      </c>
      <c r="J610" s="6">
        <v>30728</v>
      </c>
      <c r="K610" s="5">
        <f t="shared" si="64"/>
        <v>553.10400000000004</v>
      </c>
      <c r="L610" s="7">
        <v>2.27</v>
      </c>
      <c r="M610" s="7">
        <v>1684</v>
      </c>
      <c r="N610" s="3">
        <v>45339</v>
      </c>
      <c r="O610" s="4" t="str">
        <f t="shared" si="65"/>
        <v>2024-02</v>
      </c>
      <c r="P610" s="4" t="str">
        <f t="shared" si="66"/>
        <v>02</v>
      </c>
      <c r="Q610" s="4" t="str">
        <f t="shared" si="67"/>
        <v>February</v>
      </c>
      <c r="R610" s="30" t="str">
        <f t="shared" si="68"/>
        <v>17</v>
      </c>
      <c r="W610" t="str">
        <f t="shared" si="69"/>
        <v>ok</v>
      </c>
    </row>
    <row r="611" spans="1:23" x14ac:dyDescent="0.3">
      <c r="A611" t="s">
        <v>653</v>
      </c>
      <c r="B611" t="s">
        <v>41</v>
      </c>
      <c r="C611" t="s">
        <v>42</v>
      </c>
      <c r="D611" t="s">
        <v>43</v>
      </c>
      <c r="E611" t="s">
        <v>14</v>
      </c>
      <c r="F611" t="s">
        <v>38</v>
      </c>
      <c r="G611" s="5">
        <v>5721.59</v>
      </c>
      <c r="H611" s="5">
        <f t="shared" si="63"/>
        <v>102.98862</v>
      </c>
      <c r="I611" s="6">
        <v>3</v>
      </c>
      <c r="J611" s="6">
        <v>17164.77</v>
      </c>
      <c r="K611" s="5">
        <f t="shared" si="64"/>
        <v>308.96586000000002</v>
      </c>
      <c r="L611" s="7">
        <v>4.9800000000000004</v>
      </c>
      <c r="M611" s="7">
        <v>364</v>
      </c>
      <c r="N611" s="3">
        <v>45311</v>
      </c>
      <c r="O611" s="4" t="str">
        <f t="shared" si="65"/>
        <v>2024-01</v>
      </c>
      <c r="P611" s="4" t="str">
        <f t="shared" si="66"/>
        <v>01</v>
      </c>
      <c r="Q611" s="4" t="str">
        <f t="shared" si="67"/>
        <v>January</v>
      </c>
      <c r="R611" s="30" t="str">
        <f t="shared" si="68"/>
        <v>20</v>
      </c>
      <c r="W611" t="str">
        <f t="shared" si="69"/>
        <v>ok</v>
      </c>
    </row>
    <row r="612" spans="1:23" x14ac:dyDescent="0.3">
      <c r="A612" t="s">
        <v>654</v>
      </c>
      <c r="B612" t="s">
        <v>47</v>
      </c>
      <c r="C612" t="s">
        <v>12</v>
      </c>
      <c r="D612" t="s">
        <v>48</v>
      </c>
      <c r="E612" t="s">
        <v>20</v>
      </c>
      <c r="F612" t="s">
        <v>15</v>
      </c>
      <c r="G612" s="5">
        <v>19399.34</v>
      </c>
      <c r="H612" s="5">
        <f t="shared" si="63"/>
        <v>349.18811999999997</v>
      </c>
      <c r="I612" s="6">
        <v>3</v>
      </c>
      <c r="J612" s="6">
        <v>58198.02</v>
      </c>
      <c r="K612" s="5">
        <f t="shared" si="64"/>
        <v>1047.5643599999999</v>
      </c>
      <c r="L612" s="7">
        <v>4.79</v>
      </c>
      <c r="M612" s="7">
        <v>4143</v>
      </c>
      <c r="N612" s="3">
        <v>45294</v>
      </c>
      <c r="O612" s="4" t="str">
        <f t="shared" si="65"/>
        <v>2024-01</v>
      </c>
      <c r="P612" s="4" t="str">
        <f t="shared" si="66"/>
        <v>01</v>
      </c>
      <c r="Q612" s="4" t="str">
        <f t="shared" si="67"/>
        <v>January</v>
      </c>
      <c r="R612" s="30" t="str">
        <f t="shared" si="68"/>
        <v>03</v>
      </c>
      <c r="W612" t="str">
        <f t="shared" si="69"/>
        <v>ok</v>
      </c>
    </row>
    <row r="613" spans="1:23" x14ac:dyDescent="0.3">
      <c r="A613" t="s">
        <v>655</v>
      </c>
      <c r="B613" t="s">
        <v>33</v>
      </c>
      <c r="C613" t="s">
        <v>12</v>
      </c>
      <c r="D613" t="s">
        <v>34</v>
      </c>
      <c r="E613" t="s">
        <v>20</v>
      </c>
      <c r="F613" t="s">
        <v>21</v>
      </c>
      <c r="G613" s="5">
        <v>1757.45</v>
      </c>
      <c r="H613" s="5">
        <f t="shared" si="63"/>
        <v>31.6341</v>
      </c>
      <c r="I613" s="6">
        <v>4</v>
      </c>
      <c r="J613" s="6">
        <v>7029.8</v>
      </c>
      <c r="K613" s="5">
        <f t="shared" si="64"/>
        <v>126.5364</v>
      </c>
      <c r="L613" s="7">
        <v>3.29</v>
      </c>
      <c r="M613" s="7">
        <v>52</v>
      </c>
      <c r="N613" s="3">
        <v>45532</v>
      </c>
      <c r="O613" s="4" t="str">
        <f t="shared" si="65"/>
        <v>2024-08</v>
      </c>
      <c r="P613" s="4" t="str">
        <f t="shared" si="66"/>
        <v>08</v>
      </c>
      <c r="Q613" s="4" t="str">
        <f t="shared" si="67"/>
        <v>August</v>
      </c>
      <c r="R613" s="30" t="str">
        <f t="shared" si="68"/>
        <v>28</v>
      </c>
      <c r="W613" t="str">
        <f t="shared" si="69"/>
        <v>ok</v>
      </c>
    </row>
    <row r="614" spans="1:23" x14ac:dyDescent="0.3">
      <c r="A614" t="s">
        <v>656</v>
      </c>
      <c r="B614" t="s">
        <v>17</v>
      </c>
      <c r="C614" t="s">
        <v>18</v>
      </c>
      <c r="D614" t="s">
        <v>19</v>
      </c>
      <c r="E614" t="s">
        <v>20</v>
      </c>
      <c r="F614" t="s">
        <v>26</v>
      </c>
      <c r="G614" s="5">
        <v>11191.91</v>
      </c>
      <c r="H614" s="5">
        <f t="shared" si="63"/>
        <v>201.45437999999999</v>
      </c>
      <c r="I614" s="6">
        <v>5</v>
      </c>
      <c r="J614" s="6">
        <v>55959.55</v>
      </c>
      <c r="K614" s="5">
        <f t="shared" si="64"/>
        <v>1007.2719</v>
      </c>
      <c r="L614" s="7">
        <v>3.51</v>
      </c>
      <c r="M614" s="7">
        <v>3795</v>
      </c>
      <c r="N614" s="3">
        <v>45516</v>
      </c>
      <c r="O614" s="4" t="str">
        <f t="shared" si="65"/>
        <v>2024-08</v>
      </c>
      <c r="P614" s="4" t="str">
        <f t="shared" si="66"/>
        <v>08</v>
      </c>
      <c r="Q614" s="4" t="str">
        <f t="shared" si="67"/>
        <v>August</v>
      </c>
      <c r="R614" s="30" t="str">
        <f t="shared" si="68"/>
        <v>12</v>
      </c>
      <c r="W614" t="str">
        <f t="shared" si="69"/>
        <v>ok</v>
      </c>
    </row>
    <row r="615" spans="1:23" x14ac:dyDescent="0.3">
      <c r="A615" t="s">
        <v>657</v>
      </c>
      <c r="B615" t="s">
        <v>63</v>
      </c>
      <c r="C615" t="s">
        <v>18</v>
      </c>
      <c r="D615" t="s">
        <v>64</v>
      </c>
      <c r="E615" t="s">
        <v>14</v>
      </c>
      <c r="F615" t="s">
        <v>38</v>
      </c>
      <c r="G615" s="5">
        <v>5592.38</v>
      </c>
      <c r="H615" s="5">
        <f t="shared" si="63"/>
        <v>100.66283999999999</v>
      </c>
      <c r="I615" s="6">
        <v>3</v>
      </c>
      <c r="J615" s="6">
        <v>16777.14</v>
      </c>
      <c r="K615" s="5">
        <f t="shared" si="64"/>
        <v>301.98851999999999</v>
      </c>
      <c r="L615" s="7">
        <v>1.22</v>
      </c>
      <c r="M615" s="7">
        <v>2586</v>
      </c>
      <c r="N615" s="3">
        <v>45403</v>
      </c>
      <c r="O615" s="4" t="str">
        <f t="shared" si="65"/>
        <v>2024-04</v>
      </c>
      <c r="P615" s="4" t="str">
        <f t="shared" si="66"/>
        <v>04</v>
      </c>
      <c r="Q615" s="4" t="str">
        <f t="shared" si="67"/>
        <v>April</v>
      </c>
      <c r="R615" s="30" t="str">
        <f t="shared" si="68"/>
        <v>21</v>
      </c>
      <c r="W615" t="str">
        <f t="shared" si="69"/>
        <v>ok</v>
      </c>
    </row>
    <row r="616" spans="1:23" x14ac:dyDescent="0.3">
      <c r="A616" t="s">
        <v>658</v>
      </c>
      <c r="B616" t="s">
        <v>63</v>
      </c>
      <c r="C616" t="s">
        <v>18</v>
      </c>
      <c r="D616" t="s">
        <v>64</v>
      </c>
      <c r="E616" t="s">
        <v>45</v>
      </c>
      <c r="F616" t="s">
        <v>60</v>
      </c>
      <c r="G616" s="5">
        <v>18157.93</v>
      </c>
      <c r="H616" s="5">
        <f t="shared" si="63"/>
        <v>326.84273999999999</v>
      </c>
      <c r="I616" s="6">
        <v>5</v>
      </c>
      <c r="J616" s="6">
        <v>90789.65</v>
      </c>
      <c r="K616" s="5">
        <f t="shared" si="64"/>
        <v>1634.2137</v>
      </c>
      <c r="L616" s="7">
        <v>1.73</v>
      </c>
      <c r="M616" s="7">
        <v>4063</v>
      </c>
      <c r="N616" s="3">
        <v>45411</v>
      </c>
      <c r="O616" s="4" t="str">
        <f t="shared" si="65"/>
        <v>2024-04</v>
      </c>
      <c r="P616" s="4" t="str">
        <f t="shared" si="66"/>
        <v>04</v>
      </c>
      <c r="Q616" s="4" t="str">
        <f t="shared" si="67"/>
        <v>April</v>
      </c>
      <c r="R616" s="30" t="str">
        <f t="shared" si="68"/>
        <v>29</v>
      </c>
      <c r="W616" t="str">
        <f t="shared" si="69"/>
        <v>ok</v>
      </c>
    </row>
    <row r="617" spans="1:23" x14ac:dyDescent="0.3">
      <c r="A617" t="s">
        <v>659</v>
      </c>
      <c r="B617" t="s">
        <v>51</v>
      </c>
      <c r="C617" t="s">
        <v>29</v>
      </c>
      <c r="D617" t="s">
        <v>52</v>
      </c>
      <c r="E617" t="s">
        <v>45</v>
      </c>
      <c r="F617" t="s">
        <v>15</v>
      </c>
      <c r="G617" s="5">
        <v>19097.05</v>
      </c>
      <c r="H617" s="5">
        <f t="shared" si="63"/>
        <v>343.74689999999998</v>
      </c>
      <c r="I617" s="6">
        <v>1</v>
      </c>
      <c r="J617" s="6">
        <v>19097.05</v>
      </c>
      <c r="K617" s="5">
        <f t="shared" si="64"/>
        <v>343.74689999999998</v>
      </c>
      <c r="L617" s="7">
        <v>3.55</v>
      </c>
      <c r="M617" s="7">
        <v>3781</v>
      </c>
      <c r="N617" s="3">
        <v>45417</v>
      </c>
      <c r="O617" s="4" t="str">
        <f t="shared" si="65"/>
        <v>2024-05</v>
      </c>
      <c r="P617" s="4" t="str">
        <f t="shared" si="66"/>
        <v>05</v>
      </c>
      <c r="Q617" s="4" t="str">
        <f t="shared" si="67"/>
        <v>May</v>
      </c>
      <c r="R617" s="30" t="str">
        <f t="shared" si="68"/>
        <v>05</v>
      </c>
      <c r="W617" t="str">
        <f t="shared" si="69"/>
        <v>ok</v>
      </c>
    </row>
    <row r="618" spans="1:23" x14ac:dyDescent="0.3">
      <c r="A618" t="s">
        <v>660</v>
      </c>
      <c r="B618" t="s">
        <v>11</v>
      </c>
      <c r="C618" t="s">
        <v>12</v>
      </c>
      <c r="D618" t="s">
        <v>13</v>
      </c>
      <c r="E618" t="s">
        <v>45</v>
      </c>
      <c r="F618" t="s">
        <v>38</v>
      </c>
      <c r="G618" s="5">
        <v>6594.49</v>
      </c>
      <c r="H618" s="5">
        <f t="shared" si="63"/>
        <v>118.70081999999999</v>
      </c>
      <c r="I618" s="6">
        <v>1</v>
      </c>
      <c r="J618" s="6">
        <v>6594.49</v>
      </c>
      <c r="K618" s="5">
        <f t="shared" si="64"/>
        <v>118.70081999999999</v>
      </c>
      <c r="L618" s="7">
        <v>2.46</v>
      </c>
      <c r="M618" s="7">
        <v>315</v>
      </c>
      <c r="N618" s="3">
        <v>45342</v>
      </c>
      <c r="O618" s="4" t="str">
        <f t="shared" si="65"/>
        <v>2024-02</v>
      </c>
      <c r="P618" s="4" t="str">
        <f t="shared" si="66"/>
        <v>02</v>
      </c>
      <c r="Q618" s="4" t="str">
        <f t="shared" si="67"/>
        <v>February</v>
      </c>
      <c r="R618" s="30" t="str">
        <f t="shared" si="68"/>
        <v>20</v>
      </c>
      <c r="W618" t="str">
        <f t="shared" si="69"/>
        <v>ok</v>
      </c>
    </row>
    <row r="619" spans="1:23" x14ac:dyDescent="0.3">
      <c r="A619" t="s">
        <v>661</v>
      </c>
      <c r="B619" t="s">
        <v>17</v>
      </c>
      <c r="C619" t="s">
        <v>18</v>
      </c>
      <c r="D619" t="s">
        <v>19</v>
      </c>
      <c r="E619" t="s">
        <v>14</v>
      </c>
      <c r="F619" t="s">
        <v>38</v>
      </c>
      <c r="G619" s="5">
        <v>18936.669999999998</v>
      </c>
      <c r="H619" s="5">
        <f t="shared" si="63"/>
        <v>340.86005999999992</v>
      </c>
      <c r="I619" s="6">
        <v>4</v>
      </c>
      <c r="J619" s="6">
        <v>75746.679999999993</v>
      </c>
      <c r="K619" s="5">
        <f t="shared" si="64"/>
        <v>1363.4402399999997</v>
      </c>
      <c r="L619" s="7">
        <v>3.77</v>
      </c>
      <c r="M619" s="7">
        <v>631</v>
      </c>
      <c r="N619" s="3">
        <v>45459</v>
      </c>
      <c r="O619" s="4" t="str">
        <f t="shared" si="65"/>
        <v>2024-06</v>
      </c>
      <c r="P619" s="4" t="str">
        <f t="shared" si="66"/>
        <v>06</v>
      </c>
      <c r="Q619" s="4" t="str">
        <f t="shared" si="67"/>
        <v>June</v>
      </c>
      <c r="R619" s="30" t="str">
        <f t="shared" si="68"/>
        <v>16</v>
      </c>
      <c r="W619" t="str">
        <f t="shared" si="69"/>
        <v>ok</v>
      </c>
    </row>
    <row r="620" spans="1:23" x14ac:dyDescent="0.3">
      <c r="A620" t="s">
        <v>662</v>
      </c>
      <c r="B620" t="s">
        <v>17</v>
      </c>
      <c r="C620" t="s">
        <v>18</v>
      </c>
      <c r="D620" t="s">
        <v>19</v>
      </c>
      <c r="E620" t="s">
        <v>20</v>
      </c>
      <c r="F620" t="s">
        <v>31</v>
      </c>
      <c r="G620" s="5">
        <v>15216.87</v>
      </c>
      <c r="H620" s="5">
        <f t="shared" si="63"/>
        <v>273.90366</v>
      </c>
      <c r="I620" s="6">
        <v>4</v>
      </c>
      <c r="J620" s="6">
        <v>60867.48</v>
      </c>
      <c r="K620" s="5">
        <f t="shared" si="64"/>
        <v>1095.61464</v>
      </c>
      <c r="L620" s="7">
        <v>2.39</v>
      </c>
      <c r="M620" s="7">
        <v>3899</v>
      </c>
      <c r="N620" s="3">
        <v>45314</v>
      </c>
      <c r="O620" s="4" t="str">
        <f t="shared" si="65"/>
        <v>2024-01</v>
      </c>
      <c r="P620" s="4" t="str">
        <f t="shared" si="66"/>
        <v>01</v>
      </c>
      <c r="Q620" s="4" t="str">
        <f t="shared" si="67"/>
        <v>January</v>
      </c>
      <c r="R620" s="30" t="str">
        <f t="shared" si="68"/>
        <v>23</v>
      </c>
      <c r="W620" t="str">
        <f t="shared" si="69"/>
        <v>ok</v>
      </c>
    </row>
    <row r="621" spans="1:23" x14ac:dyDescent="0.3">
      <c r="A621" t="s">
        <v>663</v>
      </c>
      <c r="B621" t="s">
        <v>47</v>
      </c>
      <c r="C621" t="s">
        <v>12</v>
      </c>
      <c r="D621" t="s">
        <v>48</v>
      </c>
      <c r="E621" t="s">
        <v>14</v>
      </c>
      <c r="F621" t="s">
        <v>26</v>
      </c>
      <c r="G621" s="5">
        <v>10779.44</v>
      </c>
      <c r="H621" s="5">
        <f t="shared" si="63"/>
        <v>194.02992</v>
      </c>
      <c r="I621" s="6">
        <v>2</v>
      </c>
      <c r="J621" s="6">
        <v>21558.880000000001</v>
      </c>
      <c r="K621" s="5">
        <f t="shared" si="64"/>
        <v>388.05984000000001</v>
      </c>
      <c r="L621" s="7">
        <v>3.52</v>
      </c>
      <c r="M621" s="7">
        <v>4764</v>
      </c>
      <c r="N621" s="3">
        <v>45609</v>
      </c>
      <c r="O621" s="4" t="str">
        <f t="shared" si="65"/>
        <v>2024-11</v>
      </c>
      <c r="P621" s="4" t="str">
        <f t="shared" si="66"/>
        <v>11</v>
      </c>
      <c r="Q621" s="4" t="str">
        <f t="shared" si="67"/>
        <v>November</v>
      </c>
      <c r="R621" s="30" t="str">
        <f t="shared" si="68"/>
        <v>13</v>
      </c>
      <c r="W621" t="str">
        <f t="shared" si="69"/>
        <v>ok</v>
      </c>
    </row>
    <row r="622" spans="1:23" x14ac:dyDescent="0.3">
      <c r="A622" t="s">
        <v>664</v>
      </c>
      <c r="B622" t="s">
        <v>28</v>
      </c>
      <c r="C622" t="s">
        <v>29</v>
      </c>
      <c r="D622" t="s">
        <v>30</v>
      </c>
      <c r="E622" t="s">
        <v>14</v>
      </c>
      <c r="F622" t="s">
        <v>38</v>
      </c>
      <c r="G622" s="5">
        <v>18698.7</v>
      </c>
      <c r="H622" s="5">
        <f t="shared" si="63"/>
        <v>336.57659999999998</v>
      </c>
      <c r="I622" s="6">
        <v>1</v>
      </c>
      <c r="J622" s="6">
        <v>18698.7</v>
      </c>
      <c r="K622" s="5">
        <f t="shared" si="64"/>
        <v>336.57659999999998</v>
      </c>
      <c r="L622" s="7">
        <v>2.75</v>
      </c>
      <c r="M622" s="7">
        <v>3151</v>
      </c>
      <c r="N622" s="3">
        <v>45485</v>
      </c>
      <c r="O622" s="4" t="str">
        <f t="shared" si="65"/>
        <v>2024-07</v>
      </c>
      <c r="P622" s="4" t="str">
        <f t="shared" si="66"/>
        <v>07</v>
      </c>
      <c r="Q622" s="4" t="str">
        <f t="shared" si="67"/>
        <v>July</v>
      </c>
      <c r="R622" s="30" t="str">
        <f t="shared" si="68"/>
        <v>12</v>
      </c>
      <c r="W622" t="str">
        <f t="shared" si="69"/>
        <v>ok</v>
      </c>
    </row>
    <row r="623" spans="1:23" x14ac:dyDescent="0.3">
      <c r="A623" t="s">
        <v>665</v>
      </c>
      <c r="B623" t="s">
        <v>11</v>
      </c>
      <c r="C623" t="s">
        <v>12</v>
      </c>
      <c r="D623" t="s">
        <v>13</v>
      </c>
      <c r="E623" t="s">
        <v>45</v>
      </c>
      <c r="F623" t="s">
        <v>21</v>
      </c>
      <c r="G623" s="5">
        <v>14026.83</v>
      </c>
      <c r="H623" s="5">
        <f t="shared" si="63"/>
        <v>252.48293999999999</v>
      </c>
      <c r="I623" s="6">
        <v>5</v>
      </c>
      <c r="J623" s="6">
        <v>70134.149999999994</v>
      </c>
      <c r="K623" s="5">
        <f t="shared" si="64"/>
        <v>1262.4146999999998</v>
      </c>
      <c r="L623" s="7">
        <v>2.66</v>
      </c>
      <c r="M623" s="7">
        <v>3797</v>
      </c>
      <c r="N623" s="3">
        <v>45448</v>
      </c>
      <c r="O623" s="4" t="str">
        <f t="shared" si="65"/>
        <v>2024-06</v>
      </c>
      <c r="P623" s="4" t="str">
        <f t="shared" si="66"/>
        <v>06</v>
      </c>
      <c r="Q623" s="4" t="str">
        <f t="shared" si="67"/>
        <v>June</v>
      </c>
      <c r="R623" s="30" t="str">
        <f t="shared" si="68"/>
        <v>05</v>
      </c>
      <c r="W623" t="str">
        <f t="shared" si="69"/>
        <v>ok</v>
      </c>
    </row>
    <row r="624" spans="1:23" x14ac:dyDescent="0.3">
      <c r="A624" t="s">
        <v>666</v>
      </c>
      <c r="B624" t="s">
        <v>17</v>
      </c>
      <c r="C624" t="s">
        <v>18</v>
      </c>
      <c r="D624" t="s">
        <v>19</v>
      </c>
      <c r="E624" t="s">
        <v>45</v>
      </c>
      <c r="F624" t="s">
        <v>21</v>
      </c>
      <c r="G624" s="5">
        <v>8110.1</v>
      </c>
      <c r="H624" s="5">
        <f t="shared" si="63"/>
        <v>145.98179999999999</v>
      </c>
      <c r="I624" s="6">
        <v>1</v>
      </c>
      <c r="J624" s="6">
        <v>8110.1</v>
      </c>
      <c r="K624" s="5">
        <f t="shared" si="64"/>
        <v>145.98179999999999</v>
      </c>
      <c r="L624" s="7">
        <v>3.49</v>
      </c>
      <c r="M624" s="7">
        <v>4321</v>
      </c>
      <c r="N624" s="3">
        <v>45511</v>
      </c>
      <c r="O624" s="4" t="str">
        <f t="shared" si="65"/>
        <v>2024-08</v>
      </c>
      <c r="P624" s="4" t="str">
        <f t="shared" si="66"/>
        <v>08</v>
      </c>
      <c r="Q624" s="4" t="str">
        <f t="shared" si="67"/>
        <v>August</v>
      </c>
      <c r="R624" s="30" t="str">
        <f t="shared" si="68"/>
        <v>07</v>
      </c>
      <c r="W624" t="str">
        <f t="shared" si="69"/>
        <v>ok</v>
      </c>
    </row>
    <row r="625" spans="1:23" x14ac:dyDescent="0.3">
      <c r="A625" t="s">
        <v>667</v>
      </c>
      <c r="B625" t="s">
        <v>41</v>
      </c>
      <c r="C625" t="s">
        <v>42</v>
      </c>
      <c r="D625" t="s">
        <v>43</v>
      </c>
      <c r="E625" t="s">
        <v>45</v>
      </c>
      <c r="F625" t="s">
        <v>31</v>
      </c>
      <c r="G625" s="5">
        <v>5266.58</v>
      </c>
      <c r="H625" s="5">
        <f t="shared" si="63"/>
        <v>94.798439999999985</v>
      </c>
      <c r="I625" s="6">
        <v>3</v>
      </c>
      <c r="J625" s="6">
        <v>15799.74</v>
      </c>
      <c r="K625" s="5">
        <f t="shared" si="64"/>
        <v>284.39531999999997</v>
      </c>
      <c r="L625" s="7">
        <v>4.7300000000000004</v>
      </c>
      <c r="M625" s="7">
        <v>4537</v>
      </c>
      <c r="N625" s="3">
        <v>45380</v>
      </c>
      <c r="O625" s="4" t="str">
        <f t="shared" si="65"/>
        <v>2024-03</v>
      </c>
      <c r="P625" s="4" t="str">
        <f t="shared" si="66"/>
        <v>03</v>
      </c>
      <c r="Q625" s="4" t="str">
        <f t="shared" si="67"/>
        <v>March</v>
      </c>
      <c r="R625" s="30" t="str">
        <f t="shared" si="68"/>
        <v>29</v>
      </c>
      <c r="W625" t="str">
        <f t="shared" si="69"/>
        <v>ok</v>
      </c>
    </row>
    <row r="626" spans="1:23" x14ac:dyDescent="0.3">
      <c r="A626" t="s">
        <v>668</v>
      </c>
      <c r="B626" t="s">
        <v>51</v>
      </c>
      <c r="C626" t="s">
        <v>29</v>
      </c>
      <c r="D626" t="s">
        <v>52</v>
      </c>
      <c r="E626" t="s">
        <v>20</v>
      </c>
      <c r="F626" t="s">
        <v>31</v>
      </c>
      <c r="G626" s="5">
        <v>14246</v>
      </c>
      <c r="H626" s="5">
        <f t="shared" si="63"/>
        <v>256.428</v>
      </c>
      <c r="I626" s="6">
        <v>3</v>
      </c>
      <c r="J626" s="6">
        <v>42738</v>
      </c>
      <c r="K626" s="5">
        <f t="shared" si="64"/>
        <v>769.28399999999999</v>
      </c>
      <c r="L626" s="7">
        <v>1.55</v>
      </c>
      <c r="M626" s="7">
        <v>3789</v>
      </c>
      <c r="N626" s="3">
        <v>45398</v>
      </c>
      <c r="O626" s="4" t="str">
        <f t="shared" si="65"/>
        <v>2024-04</v>
      </c>
      <c r="P626" s="4" t="str">
        <f t="shared" si="66"/>
        <v>04</v>
      </c>
      <c r="Q626" s="4" t="str">
        <f t="shared" si="67"/>
        <v>April</v>
      </c>
      <c r="R626" s="30" t="str">
        <f t="shared" si="68"/>
        <v>16</v>
      </c>
      <c r="W626" t="str">
        <f t="shared" si="69"/>
        <v>ok</v>
      </c>
    </row>
    <row r="627" spans="1:23" x14ac:dyDescent="0.3">
      <c r="A627" t="s">
        <v>669</v>
      </c>
      <c r="B627" t="s">
        <v>36</v>
      </c>
      <c r="C627" t="s">
        <v>18</v>
      </c>
      <c r="D627" t="s">
        <v>37</v>
      </c>
      <c r="E627" t="s">
        <v>45</v>
      </c>
      <c r="F627" t="s">
        <v>15</v>
      </c>
      <c r="G627" s="5">
        <v>4581.84</v>
      </c>
      <c r="H627" s="5">
        <f t="shared" si="63"/>
        <v>82.473119999999994</v>
      </c>
      <c r="I627" s="6">
        <v>5</v>
      </c>
      <c r="J627" s="6">
        <v>22909.200000000001</v>
      </c>
      <c r="K627" s="5">
        <f t="shared" si="64"/>
        <v>412.36559999999997</v>
      </c>
      <c r="L627" s="7">
        <v>2.29</v>
      </c>
      <c r="M627" s="7">
        <v>4051</v>
      </c>
      <c r="N627" s="3">
        <v>45403</v>
      </c>
      <c r="O627" s="4" t="str">
        <f t="shared" si="65"/>
        <v>2024-04</v>
      </c>
      <c r="P627" s="4" t="str">
        <f t="shared" si="66"/>
        <v>04</v>
      </c>
      <c r="Q627" s="4" t="str">
        <f t="shared" si="67"/>
        <v>April</v>
      </c>
      <c r="R627" s="30" t="str">
        <f t="shared" si="68"/>
        <v>21</v>
      </c>
      <c r="W627" t="str">
        <f t="shared" si="69"/>
        <v>ok</v>
      </c>
    </row>
    <row r="628" spans="1:23" x14ac:dyDescent="0.3">
      <c r="A628" t="s">
        <v>670</v>
      </c>
      <c r="B628" t="s">
        <v>17</v>
      </c>
      <c r="C628" t="s">
        <v>18</v>
      </c>
      <c r="D628" t="s">
        <v>19</v>
      </c>
      <c r="E628" t="s">
        <v>45</v>
      </c>
      <c r="F628" t="s">
        <v>38</v>
      </c>
      <c r="G628" s="5">
        <v>5615.51</v>
      </c>
      <c r="H628" s="5">
        <f t="shared" si="63"/>
        <v>101.07917999999999</v>
      </c>
      <c r="I628" s="6">
        <v>3</v>
      </c>
      <c r="J628" s="6">
        <v>16846.53</v>
      </c>
      <c r="K628" s="5">
        <f t="shared" si="64"/>
        <v>303.23753999999997</v>
      </c>
      <c r="L628" s="7">
        <v>2.71</v>
      </c>
      <c r="M628" s="7">
        <v>229</v>
      </c>
      <c r="N628" s="3">
        <v>45627</v>
      </c>
      <c r="O628" s="4" t="str">
        <f t="shared" si="65"/>
        <v>2024-12</v>
      </c>
      <c r="P628" s="4" t="str">
        <f t="shared" si="66"/>
        <v>12</v>
      </c>
      <c r="Q628" s="4" t="str">
        <f t="shared" si="67"/>
        <v>December</v>
      </c>
      <c r="R628" s="30" t="str">
        <f t="shared" si="68"/>
        <v>01</v>
      </c>
      <c r="W628" t="str">
        <f t="shared" si="69"/>
        <v>ok</v>
      </c>
    </row>
    <row r="629" spans="1:23" x14ac:dyDescent="0.3">
      <c r="A629" t="s">
        <v>671</v>
      </c>
      <c r="B629" t="s">
        <v>28</v>
      </c>
      <c r="C629" t="s">
        <v>29</v>
      </c>
      <c r="D629" t="s">
        <v>30</v>
      </c>
      <c r="E629" t="s">
        <v>20</v>
      </c>
      <c r="F629" t="s">
        <v>15</v>
      </c>
      <c r="G629" s="5">
        <v>4717.53</v>
      </c>
      <c r="H629" s="5">
        <f t="shared" si="63"/>
        <v>84.915539999999993</v>
      </c>
      <c r="I629" s="6">
        <v>2</v>
      </c>
      <c r="J629" s="6">
        <v>9435.06</v>
      </c>
      <c r="K629" s="5">
        <f t="shared" si="64"/>
        <v>169.83107999999999</v>
      </c>
      <c r="L629" s="7">
        <v>4.6100000000000003</v>
      </c>
      <c r="M629" s="7">
        <v>2575</v>
      </c>
      <c r="N629" s="3">
        <v>45617</v>
      </c>
      <c r="O629" s="4" t="str">
        <f t="shared" si="65"/>
        <v>2024-11</v>
      </c>
      <c r="P629" s="4" t="str">
        <f t="shared" si="66"/>
        <v>11</v>
      </c>
      <c r="Q629" s="4" t="str">
        <f t="shared" si="67"/>
        <v>November</v>
      </c>
      <c r="R629" s="30" t="str">
        <f t="shared" si="68"/>
        <v>21</v>
      </c>
      <c r="W629" t="str">
        <f t="shared" si="69"/>
        <v>ok</v>
      </c>
    </row>
    <row r="630" spans="1:23" x14ac:dyDescent="0.3">
      <c r="A630" t="s">
        <v>672</v>
      </c>
      <c r="B630" t="s">
        <v>36</v>
      </c>
      <c r="C630" t="s">
        <v>18</v>
      </c>
      <c r="D630" t="s">
        <v>37</v>
      </c>
      <c r="E630" t="s">
        <v>14</v>
      </c>
      <c r="F630" t="s">
        <v>60</v>
      </c>
      <c r="G630" s="5">
        <v>17679.04</v>
      </c>
      <c r="H630" s="5">
        <f t="shared" si="63"/>
        <v>318.22271999999998</v>
      </c>
      <c r="I630" s="6">
        <v>2</v>
      </c>
      <c r="J630" s="6">
        <v>35358.080000000002</v>
      </c>
      <c r="K630" s="5">
        <f t="shared" si="64"/>
        <v>636.44543999999996</v>
      </c>
      <c r="L630" s="7">
        <v>4.1900000000000004</v>
      </c>
      <c r="M630" s="7">
        <v>4998</v>
      </c>
      <c r="N630" s="3">
        <v>45511</v>
      </c>
      <c r="O630" s="4" t="str">
        <f t="shared" si="65"/>
        <v>2024-08</v>
      </c>
      <c r="P630" s="4" t="str">
        <f t="shared" si="66"/>
        <v>08</v>
      </c>
      <c r="Q630" s="4" t="str">
        <f t="shared" si="67"/>
        <v>August</v>
      </c>
      <c r="R630" s="30" t="str">
        <f t="shared" si="68"/>
        <v>07</v>
      </c>
      <c r="W630" t="str">
        <f t="shared" si="69"/>
        <v>ok</v>
      </c>
    </row>
    <row r="631" spans="1:23" x14ac:dyDescent="0.3">
      <c r="A631" t="s">
        <v>673</v>
      </c>
      <c r="B631" t="s">
        <v>63</v>
      </c>
      <c r="C631" t="s">
        <v>18</v>
      </c>
      <c r="D631" t="s">
        <v>64</v>
      </c>
      <c r="E631" t="s">
        <v>20</v>
      </c>
      <c r="F631" t="s">
        <v>38</v>
      </c>
      <c r="G631" s="5">
        <v>12996.47</v>
      </c>
      <c r="H631" s="5">
        <f t="shared" si="63"/>
        <v>233.93645999999998</v>
      </c>
      <c r="I631" s="6">
        <v>4</v>
      </c>
      <c r="J631" s="6">
        <v>51985.88</v>
      </c>
      <c r="K631" s="5">
        <f t="shared" si="64"/>
        <v>935.74583999999993</v>
      </c>
      <c r="L631" s="7">
        <v>2.35</v>
      </c>
      <c r="M631" s="7">
        <v>2467</v>
      </c>
      <c r="N631" s="3">
        <v>45486</v>
      </c>
      <c r="O631" s="4" t="str">
        <f t="shared" si="65"/>
        <v>2024-07</v>
      </c>
      <c r="P631" s="4" t="str">
        <f t="shared" si="66"/>
        <v>07</v>
      </c>
      <c r="Q631" s="4" t="str">
        <f t="shared" si="67"/>
        <v>July</v>
      </c>
      <c r="R631" s="30" t="str">
        <f t="shared" si="68"/>
        <v>13</v>
      </c>
      <c r="W631" t="str">
        <f t="shared" si="69"/>
        <v>ok</v>
      </c>
    </row>
    <row r="632" spans="1:23" x14ac:dyDescent="0.3">
      <c r="A632" t="s">
        <v>674</v>
      </c>
      <c r="B632" t="s">
        <v>63</v>
      </c>
      <c r="C632" t="s">
        <v>18</v>
      </c>
      <c r="D632" t="s">
        <v>64</v>
      </c>
      <c r="E632" t="s">
        <v>14</v>
      </c>
      <c r="F632" t="s">
        <v>31</v>
      </c>
      <c r="G632" s="5">
        <v>11951.4</v>
      </c>
      <c r="H632" s="5">
        <f t="shared" si="63"/>
        <v>215.12519999999998</v>
      </c>
      <c r="I632" s="6">
        <v>3</v>
      </c>
      <c r="J632" s="6">
        <v>35854.199999999997</v>
      </c>
      <c r="K632" s="5">
        <f t="shared" si="64"/>
        <v>645.37559999999996</v>
      </c>
      <c r="L632" s="7">
        <v>1.1200000000000001</v>
      </c>
      <c r="M632" s="7">
        <v>3345</v>
      </c>
      <c r="N632" s="3">
        <v>45520</v>
      </c>
      <c r="O632" s="4" t="str">
        <f t="shared" si="65"/>
        <v>2024-08</v>
      </c>
      <c r="P632" s="4" t="str">
        <f t="shared" si="66"/>
        <v>08</v>
      </c>
      <c r="Q632" s="4" t="str">
        <f t="shared" si="67"/>
        <v>August</v>
      </c>
      <c r="R632" s="30" t="str">
        <f t="shared" si="68"/>
        <v>16</v>
      </c>
      <c r="W632" t="str">
        <f t="shared" si="69"/>
        <v>ok</v>
      </c>
    </row>
    <row r="633" spans="1:23" x14ac:dyDescent="0.3">
      <c r="A633" t="s">
        <v>675</v>
      </c>
      <c r="B633" t="s">
        <v>47</v>
      </c>
      <c r="C633" t="s">
        <v>12</v>
      </c>
      <c r="D633" t="s">
        <v>48</v>
      </c>
      <c r="E633" t="s">
        <v>45</v>
      </c>
      <c r="F633" t="s">
        <v>31</v>
      </c>
      <c r="G633" s="5">
        <v>9180.7999999999993</v>
      </c>
      <c r="H633" s="5">
        <f t="shared" si="63"/>
        <v>165.25439999999998</v>
      </c>
      <c r="I633" s="6">
        <v>2</v>
      </c>
      <c r="J633" s="6">
        <v>18361.599999999999</v>
      </c>
      <c r="K633" s="5">
        <f t="shared" si="64"/>
        <v>330.50879999999995</v>
      </c>
      <c r="L633" s="7">
        <v>2.93</v>
      </c>
      <c r="M633" s="7">
        <v>3113</v>
      </c>
      <c r="N633" s="3">
        <v>45592</v>
      </c>
      <c r="O633" s="4" t="str">
        <f t="shared" si="65"/>
        <v>2024-10</v>
      </c>
      <c r="P633" s="4" t="str">
        <f t="shared" si="66"/>
        <v>10</v>
      </c>
      <c r="Q633" s="4" t="str">
        <f t="shared" si="67"/>
        <v>October</v>
      </c>
      <c r="R633" s="30" t="str">
        <f t="shared" si="68"/>
        <v>27</v>
      </c>
      <c r="W633" t="str">
        <f t="shared" si="69"/>
        <v>ok</v>
      </c>
    </row>
    <row r="634" spans="1:23" x14ac:dyDescent="0.3">
      <c r="A634" t="s">
        <v>676</v>
      </c>
      <c r="B634" t="s">
        <v>17</v>
      </c>
      <c r="C634" t="s">
        <v>18</v>
      </c>
      <c r="D634" t="s">
        <v>19</v>
      </c>
      <c r="E634" t="s">
        <v>20</v>
      </c>
      <c r="F634" t="s">
        <v>38</v>
      </c>
      <c r="G634" s="5">
        <v>12350.94</v>
      </c>
      <c r="H634" s="5">
        <f t="shared" si="63"/>
        <v>222.31691999999998</v>
      </c>
      <c r="I634" s="6">
        <v>5</v>
      </c>
      <c r="J634" s="6">
        <v>61754.7</v>
      </c>
      <c r="K634" s="5">
        <f t="shared" si="64"/>
        <v>1111.5845999999999</v>
      </c>
      <c r="L634" s="7">
        <v>3.95</v>
      </c>
      <c r="M634" s="7">
        <v>3260</v>
      </c>
      <c r="N634" s="3">
        <v>45620</v>
      </c>
      <c r="O634" s="4" t="str">
        <f t="shared" si="65"/>
        <v>2024-11</v>
      </c>
      <c r="P634" s="4" t="str">
        <f t="shared" si="66"/>
        <v>11</v>
      </c>
      <c r="Q634" s="4" t="str">
        <f t="shared" si="67"/>
        <v>November</v>
      </c>
      <c r="R634" s="30" t="str">
        <f t="shared" si="68"/>
        <v>24</v>
      </c>
      <c r="W634" t="str">
        <f t="shared" si="69"/>
        <v>ok</v>
      </c>
    </row>
    <row r="635" spans="1:23" x14ac:dyDescent="0.3">
      <c r="A635" t="s">
        <v>677</v>
      </c>
      <c r="B635" t="s">
        <v>36</v>
      </c>
      <c r="C635" t="s">
        <v>18</v>
      </c>
      <c r="D635" t="s">
        <v>37</v>
      </c>
      <c r="E635" t="s">
        <v>45</v>
      </c>
      <c r="F635" t="s">
        <v>21</v>
      </c>
      <c r="G635" s="5">
        <v>10740.57</v>
      </c>
      <c r="H635" s="5">
        <f t="shared" si="63"/>
        <v>193.33025999999998</v>
      </c>
      <c r="I635" s="6">
        <v>4</v>
      </c>
      <c r="J635" s="6">
        <v>42962.28</v>
      </c>
      <c r="K635" s="5">
        <f t="shared" si="64"/>
        <v>773.32103999999993</v>
      </c>
      <c r="L635" s="7">
        <v>3.99</v>
      </c>
      <c r="M635" s="7">
        <v>1063</v>
      </c>
      <c r="N635" s="3">
        <v>45444</v>
      </c>
      <c r="O635" s="4" t="str">
        <f t="shared" si="65"/>
        <v>2024-06</v>
      </c>
      <c r="P635" s="4" t="str">
        <f t="shared" si="66"/>
        <v>06</v>
      </c>
      <c r="Q635" s="4" t="str">
        <f t="shared" si="67"/>
        <v>June</v>
      </c>
      <c r="R635" s="30" t="str">
        <f t="shared" si="68"/>
        <v>01</v>
      </c>
      <c r="W635" t="str">
        <f t="shared" si="69"/>
        <v>ok</v>
      </c>
    </row>
    <row r="636" spans="1:23" x14ac:dyDescent="0.3">
      <c r="A636" t="s">
        <v>678</v>
      </c>
      <c r="B636" t="s">
        <v>36</v>
      </c>
      <c r="C636" t="s">
        <v>18</v>
      </c>
      <c r="D636" t="s">
        <v>37</v>
      </c>
      <c r="E636" t="s">
        <v>14</v>
      </c>
      <c r="F636" t="s">
        <v>15</v>
      </c>
      <c r="G636" s="5">
        <v>17018.22</v>
      </c>
      <c r="H636" s="5">
        <f t="shared" si="63"/>
        <v>306.32796000000002</v>
      </c>
      <c r="I636" s="6">
        <v>5</v>
      </c>
      <c r="J636" s="6">
        <v>85091.1</v>
      </c>
      <c r="K636" s="5">
        <f t="shared" si="64"/>
        <v>1531.6398000000002</v>
      </c>
      <c r="L636" s="7">
        <v>1.27</v>
      </c>
      <c r="M636" s="7">
        <v>3174</v>
      </c>
      <c r="N636" s="3">
        <v>45637</v>
      </c>
      <c r="O636" s="4" t="str">
        <f t="shared" si="65"/>
        <v>2024-12</v>
      </c>
      <c r="P636" s="4" t="str">
        <f t="shared" si="66"/>
        <v>12</v>
      </c>
      <c r="Q636" s="4" t="str">
        <f t="shared" si="67"/>
        <v>December</v>
      </c>
      <c r="R636" s="30" t="str">
        <f t="shared" si="68"/>
        <v>11</v>
      </c>
      <c r="W636" t="str">
        <f t="shared" si="69"/>
        <v>ok</v>
      </c>
    </row>
    <row r="637" spans="1:23" x14ac:dyDescent="0.3">
      <c r="A637" t="s">
        <v>679</v>
      </c>
      <c r="B637" t="s">
        <v>36</v>
      </c>
      <c r="C637" t="s">
        <v>18</v>
      </c>
      <c r="D637" t="s">
        <v>37</v>
      </c>
      <c r="E637" t="s">
        <v>45</v>
      </c>
      <c r="F637" t="s">
        <v>38</v>
      </c>
      <c r="G637" s="5">
        <v>18090.509999999998</v>
      </c>
      <c r="H637" s="5">
        <f t="shared" si="63"/>
        <v>325.62917999999996</v>
      </c>
      <c r="I637" s="6">
        <v>5</v>
      </c>
      <c r="J637" s="6">
        <v>90452.55</v>
      </c>
      <c r="K637" s="5">
        <f t="shared" si="64"/>
        <v>1628.1458999999998</v>
      </c>
      <c r="L637" s="7">
        <v>2.75</v>
      </c>
      <c r="M637" s="7">
        <v>908</v>
      </c>
      <c r="N637" s="3">
        <v>45355</v>
      </c>
      <c r="O637" s="4" t="str">
        <f t="shared" si="65"/>
        <v>2024-03</v>
      </c>
      <c r="P637" s="4" t="str">
        <f t="shared" si="66"/>
        <v>03</v>
      </c>
      <c r="Q637" s="4" t="str">
        <f t="shared" si="67"/>
        <v>March</v>
      </c>
      <c r="R637" s="30" t="str">
        <f t="shared" si="68"/>
        <v>04</v>
      </c>
      <c r="W637" t="str">
        <f t="shared" si="69"/>
        <v>ok</v>
      </c>
    </row>
    <row r="638" spans="1:23" x14ac:dyDescent="0.3">
      <c r="A638" t="s">
        <v>680</v>
      </c>
      <c r="B638" t="s">
        <v>63</v>
      </c>
      <c r="C638" t="s">
        <v>18</v>
      </c>
      <c r="D638" t="s">
        <v>64</v>
      </c>
      <c r="E638" t="s">
        <v>45</v>
      </c>
      <c r="F638" t="s">
        <v>60</v>
      </c>
      <c r="G638" s="5">
        <v>5006.17</v>
      </c>
      <c r="H638" s="5">
        <f t="shared" si="63"/>
        <v>90.111059999999995</v>
      </c>
      <c r="I638" s="6">
        <v>4</v>
      </c>
      <c r="J638" s="6">
        <v>20024.68</v>
      </c>
      <c r="K638" s="5">
        <f t="shared" si="64"/>
        <v>360.44423999999998</v>
      </c>
      <c r="L638" s="7">
        <v>3.16</v>
      </c>
      <c r="M638" s="7">
        <v>2281</v>
      </c>
      <c r="N638" s="3">
        <v>45407</v>
      </c>
      <c r="O638" s="4" t="str">
        <f t="shared" si="65"/>
        <v>2024-04</v>
      </c>
      <c r="P638" s="4" t="str">
        <f t="shared" si="66"/>
        <v>04</v>
      </c>
      <c r="Q638" s="4" t="str">
        <f t="shared" si="67"/>
        <v>April</v>
      </c>
      <c r="R638" s="30" t="str">
        <f t="shared" si="68"/>
        <v>25</v>
      </c>
      <c r="W638" t="str">
        <f t="shared" si="69"/>
        <v>ok</v>
      </c>
    </row>
    <row r="639" spans="1:23" x14ac:dyDescent="0.3">
      <c r="A639" t="s">
        <v>681</v>
      </c>
      <c r="B639" t="s">
        <v>23</v>
      </c>
      <c r="C639" t="s">
        <v>24</v>
      </c>
      <c r="D639" t="s">
        <v>25</v>
      </c>
      <c r="E639" t="s">
        <v>14</v>
      </c>
      <c r="F639" t="s">
        <v>26</v>
      </c>
      <c r="G639" s="5">
        <v>1994.58</v>
      </c>
      <c r="H639" s="5">
        <f t="shared" si="63"/>
        <v>35.902439999999999</v>
      </c>
      <c r="I639" s="6">
        <v>1</v>
      </c>
      <c r="J639" s="6">
        <v>1994.58</v>
      </c>
      <c r="K639" s="5">
        <f t="shared" si="64"/>
        <v>35.902439999999999</v>
      </c>
      <c r="L639" s="7">
        <v>1.32</v>
      </c>
      <c r="M639" s="7">
        <v>1885</v>
      </c>
      <c r="N639" s="3">
        <v>45336</v>
      </c>
      <c r="O639" s="4" t="str">
        <f t="shared" si="65"/>
        <v>2024-02</v>
      </c>
      <c r="P639" s="4" t="str">
        <f t="shared" si="66"/>
        <v>02</v>
      </c>
      <c r="Q639" s="4" t="str">
        <f t="shared" si="67"/>
        <v>February</v>
      </c>
      <c r="R639" s="30" t="str">
        <f t="shared" si="68"/>
        <v>14</v>
      </c>
      <c r="W639" t="str">
        <f t="shared" si="69"/>
        <v>ok</v>
      </c>
    </row>
    <row r="640" spans="1:23" x14ac:dyDescent="0.3">
      <c r="A640" t="s">
        <v>682</v>
      </c>
      <c r="B640" t="s">
        <v>11</v>
      </c>
      <c r="C640" t="s">
        <v>12</v>
      </c>
      <c r="D640" t="s">
        <v>13</v>
      </c>
      <c r="E640" t="s">
        <v>45</v>
      </c>
      <c r="F640" t="s">
        <v>31</v>
      </c>
      <c r="G640" s="5">
        <v>3520.6</v>
      </c>
      <c r="H640" s="5">
        <f t="shared" si="63"/>
        <v>63.370799999999996</v>
      </c>
      <c r="I640" s="6">
        <v>4</v>
      </c>
      <c r="J640" s="6">
        <v>14082.4</v>
      </c>
      <c r="K640" s="5">
        <f t="shared" si="64"/>
        <v>253.48319999999998</v>
      </c>
      <c r="L640" s="7">
        <v>4.9400000000000004</v>
      </c>
      <c r="M640" s="7">
        <v>55</v>
      </c>
      <c r="N640" s="3">
        <v>45388</v>
      </c>
      <c r="O640" s="4" t="str">
        <f t="shared" si="65"/>
        <v>2024-04</v>
      </c>
      <c r="P640" s="4" t="str">
        <f t="shared" si="66"/>
        <v>04</v>
      </c>
      <c r="Q640" s="4" t="str">
        <f t="shared" si="67"/>
        <v>April</v>
      </c>
      <c r="R640" s="30" t="str">
        <f t="shared" si="68"/>
        <v>06</v>
      </c>
      <c r="W640" t="str">
        <f t="shared" si="69"/>
        <v>ok</v>
      </c>
    </row>
    <row r="641" spans="1:23" x14ac:dyDescent="0.3">
      <c r="A641" t="s">
        <v>683</v>
      </c>
      <c r="B641" t="s">
        <v>63</v>
      </c>
      <c r="C641" t="s">
        <v>18</v>
      </c>
      <c r="D641" t="s">
        <v>64</v>
      </c>
      <c r="E641" t="s">
        <v>20</v>
      </c>
      <c r="F641" t="s">
        <v>38</v>
      </c>
      <c r="G641" s="5">
        <v>8991.99</v>
      </c>
      <c r="H641" s="5">
        <f t="shared" si="63"/>
        <v>161.85581999999999</v>
      </c>
      <c r="I641" s="6">
        <v>1</v>
      </c>
      <c r="J641" s="6">
        <v>8991.99</v>
      </c>
      <c r="K641" s="5">
        <f t="shared" si="64"/>
        <v>161.85581999999999</v>
      </c>
      <c r="L641" s="7">
        <v>1.33</v>
      </c>
      <c r="M641" s="7">
        <v>3230</v>
      </c>
      <c r="N641" s="3">
        <v>45506</v>
      </c>
      <c r="O641" s="4" t="str">
        <f t="shared" si="65"/>
        <v>2024-08</v>
      </c>
      <c r="P641" s="4" t="str">
        <f t="shared" si="66"/>
        <v>08</v>
      </c>
      <c r="Q641" s="4" t="str">
        <f t="shared" si="67"/>
        <v>August</v>
      </c>
      <c r="R641" s="30" t="str">
        <f t="shared" si="68"/>
        <v>02</v>
      </c>
      <c r="W641" t="str">
        <f t="shared" si="69"/>
        <v>ok</v>
      </c>
    </row>
    <row r="642" spans="1:23" x14ac:dyDescent="0.3">
      <c r="A642" t="s">
        <v>684</v>
      </c>
      <c r="B642" t="s">
        <v>11</v>
      </c>
      <c r="C642" t="s">
        <v>12</v>
      </c>
      <c r="D642" t="s">
        <v>13</v>
      </c>
      <c r="E642" t="s">
        <v>20</v>
      </c>
      <c r="F642" t="s">
        <v>26</v>
      </c>
      <c r="G642" s="5">
        <v>17554.95</v>
      </c>
      <c r="H642" s="5">
        <f t="shared" si="63"/>
        <v>315.98910000000001</v>
      </c>
      <c r="I642" s="6">
        <v>3</v>
      </c>
      <c r="J642" s="6">
        <v>52664.85</v>
      </c>
      <c r="K642" s="5">
        <f t="shared" si="64"/>
        <v>947.96730000000002</v>
      </c>
      <c r="L642" s="7">
        <v>2.0299999999999998</v>
      </c>
      <c r="M642" s="7">
        <v>3072</v>
      </c>
      <c r="N642" s="3">
        <v>45587</v>
      </c>
      <c r="O642" s="4" t="str">
        <f t="shared" si="65"/>
        <v>2024-10</v>
      </c>
      <c r="P642" s="4" t="str">
        <f t="shared" si="66"/>
        <v>10</v>
      </c>
      <c r="Q642" s="4" t="str">
        <f t="shared" si="67"/>
        <v>October</v>
      </c>
      <c r="R642" s="30" t="str">
        <f t="shared" si="68"/>
        <v>22</v>
      </c>
      <c r="W642" t="str">
        <f t="shared" si="69"/>
        <v>ok</v>
      </c>
    </row>
    <row r="643" spans="1:23" x14ac:dyDescent="0.3">
      <c r="A643" t="s">
        <v>685</v>
      </c>
      <c r="B643" t="s">
        <v>41</v>
      </c>
      <c r="C643" t="s">
        <v>42</v>
      </c>
      <c r="D643" t="s">
        <v>43</v>
      </c>
      <c r="E643" t="s">
        <v>14</v>
      </c>
      <c r="F643" t="s">
        <v>38</v>
      </c>
      <c r="G643" s="5">
        <v>2394.66</v>
      </c>
      <c r="H643" s="5">
        <f t="shared" ref="H643:H706" si="70">G643*0.018</f>
        <v>43.103879999999997</v>
      </c>
      <c r="I643" s="6">
        <v>3</v>
      </c>
      <c r="J643" s="6">
        <v>7183.98</v>
      </c>
      <c r="K643" s="5">
        <f t="shared" ref="K643:K706" si="71">H643*I643</f>
        <v>129.31163999999998</v>
      </c>
      <c r="L643" s="7">
        <v>3.76</v>
      </c>
      <c r="M643" s="7">
        <v>1054</v>
      </c>
      <c r="N643" s="3">
        <v>45347</v>
      </c>
      <c r="O643" s="4" t="str">
        <f t="shared" ref="O643:O706" si="72">TEXT(N643,"yyyy-mm")</f>
        <v>2024-02</v>
      </c>
      <c r="P643" s="4" t="str">
        <f t="shared" ref="P643:P706" si="73">TEXT(N643,"mm")</f>
        <v>02</v>
      </c>
      <c r="Q643" s="4" t="str">
        <f t="shared" ref="Q643:Q706" si="74">TEXT(DATE(2024,P643,1),"mmmm")</f>
        <v>February</v>
      </c>
      <c r="R643" s="30" t="str">
        <f t="shared" ref="R643:R706" si="75">TEXT(N643,"dd")</f>
        <v>25</v>
      </c>
      <c r="W643" t="str">
        <f t="shared" ref="W643:W706" si="76">IF(G643*I643=J643,"ok","False")</f>
        <v>ok</v>
      </c>
    </row>
    <row r="644" spans="1:23" x14ac:dyDescent="0.3">
      <c r="A644" t="s">
        <v>686</v>
      </c>
      <c r="B644" t="s">
        <v>51</v>
      </c>
      <c r="C644" t="s">
        <v>29</v>
      </c>
      <c r="D644" t="s">
        <v>52</v>
      </c>
      <c r="E644" t="s">
        <v>45</v>
      </c>
      <c r="F644" t="s">
        <v>31</v>
      </c>
      <c r="G644" s="5">
        <v>4733.34</v>
      </c>
      <c r="H644" s="5">
        <f t="shared" si="70"/>
        <v>85.200119999999998</v>
      </c>
      <c r="I644" s="6">
        <v>3</v>
      </c>
      <c r="J644" s="6">
        <v>14200.02</v>
      </c>
      <c r="K644" s="5">
        <f t="shared" si="71"/>
        <v>255.60035999999999</v>
      </c>
      <c r="L644" s="7">
        <v>2.44</v>
      </c>
      <c r="M644" s="7">
        <v>3942</v>
      </c>
      <c r="N644" s="3">
        <v>45539</v>
      </c>
      <c r="O644" s="4" t="str">
        <f t="shared" si="72"/>
        <v>2024-09</v>
      </c>
      <c r="P644" s="4" t="str">
        <f t="shared" si="73"/>
        <v>09</v>
      </c>
      <c r="Q644" s="4" t="str">
        <f t="shared" si="74"/>
        <v>September</v>
      </c>
      <c r="R644" s="30" t="str">
        <f t="shared" si="75"/>
        <v>04</v>
      </c>
      <c r="W644" t="str">
        <f t="shared" si="76"/>
        <v>ok</v>
      </c>
    </row>
    <row r="645" spans="1:23" x14ac:dyDescent="0.3">
      <c r="A645" t="s">
        <v>687</v>
      </c>
      <c r="B645" t="s">
        <v>23</v>
      </c>
      <c r="C645" t="s">
        <v>24</v>
      </c>
      <c r="D645" t="s">
        <v>25</v>
      </c>
      <c r="E645" t="s">
        <v>14</v>
      </c>
      <c r="F645" t="s">
        <v>21</v>
      </c>
      <c r="G645" s="5">
        <v>3948.49</v>
      </c>
      <c r="H645" s="5">
        <f t="shared" si="70"/>
        <v>71.072819999999993</v>
      </c>
      <c r="I645" s="6">
        <v>1</v>
      </c>
      <c r="J645" s="6">
        <v>3948.49</v>
      </c>
      <c r="K645" s="5">
        <f t="shared" si="71"/>
        <v>71.072819999999993</v>
      </c>
      <c r="L645" s="7">
        <v>4.8499999999999996</v>
      </c>
      <c r="M645" s="7">
        <v>1520</v>
      </c>
      <c r="N645" s="3">
        <v>45506</v>
      </c>
      <c r="O645" s="4" t="str">
        <f t="shared" si="72"/>
        <v>2024-08</v>
      </c>
      <c r="P645" s="4" t="str">
        <f t="shared" si="73"/>
        <v>08</v>
      </c>
      <c r="Q645" s="4" t="str">
        <f t="shared" si="74"/>
        <v>August</v>
      </c>
      <c r="R645" s="30" t="str">
        <f t="shared" si="75"/>
        <v>02</v>
      </c>
      <c r="W645" t="str">
        <f t="shared" si="76"/>
        <v>ok</v>
      </c>
    </row>
    <row r="646" spans="1:23" x14ac:dyDescent="0.3">
      <c r="A646" t="s">
        <v>688</v>
      </c>
      <c r="B646" t="s">
        <v>11</v>
      </c>
      <c r="C646" t="s">
        <v>12</v>
      </c>
      <c r="D646" t="s">
        <v>13</v>
      </c>
      <c r="E646" t="s">
        <v>14</v>
      </c>
      <c r="F646" t="s">
        <v>21</v>
      </c>
      <c r="G646" s="5">
        <v>9332.07</v>
      </c>
      <c r="H646" s="5">
        <f t="shared" si="70"/>
        <v>167.97725999999997</v>
      </c>
      <c r="I646" s="6">
        <v>5</v>
      </c>
      <c r="J646" s="6">
        <v>46660.35</v>
      </c>
      <c r="K646" s="5">
        <f t="shared" si="71"/>
        <v>839.88629999999989</v>
      </c>
      <c r="L646" s="7">
        <v>3.53</v>
      </c>
      <c r="M646" s="7">
        <v>1557</v>
      </c>
      <c r="N646" s="3">
        <v>45603</v>
      </c>
      <c r="O646" s="4" t="str">
        <f t="shared" si="72"/>
        <v>2024-11</v>
      </c>
      <c r="P646" s="4" t="str">
        <f t="shared" si="73"/>
        <v>11</v>
      </c>
      <c r="Q646" s="4" t="str">
        <f t="shared" si="74"/>
        <v>November</v>
      </c>
      <c r="R646" s="30" t="str">
        <f t="shared" si="75"/>
        <v>07</v>
      </c>
      <c r="W646" t="str">
        <f t="shared" si="76"/>
        <v>ok</v>
      </c>
    </row>
    <row r="647" spans="1:23" x14ac:dyDescent="0.3">
      <c r="A647" t="s">
        <v>689</v>
      </c>
      <c r="B647" t="s">
        <v>11</v>
      </c>
      <c r="C647" t="s">
        <v>12</v>
      </c>
      <c r="D647" t="s">
        <v>13</v>
      </c>
      <c r="E647" t="s">
        <v>20</v>
      </c>
      <c r="F647" t="s">
        <v>38</v>
      </c>
      <c r="G647" s="5">
        <v>13006.47</v>
      </c>
      <c r="H647" s="5">
        <f t="shared" si="70"/>
        <v>234.11645999999996</v>
      </c>
      <c r="I647" s="6">
        <v>3</v>
      </c>
      <c r="J647" s="6">
        <v>39019.410000000003</v>
      </c>
      <c r="K647" s="5">
        <f t="shared" si="71"/>
        <v>702.34937999999988</v>
      </c>
      <c r="L647" s="7">
        <v>2.35</v>
      </c>
      <c r="M647" s="7">
        <v>2368</v>
      </c>
      <c r="N647" s="3">
        <v>45331</v>
      </c>
      <c r="O647" s="4" t="str">
        <f t="shared" si="72"/>
        <v>2024-02</v>
      </c>
      <c r="P647" s="4" t="str">
        <f t="shared" si="73"/>
        <v>02</v>
      </c>
      <c r="Q647" s="4" t="str">
        <f t="shared" si="74"/>
        <v>February</v>
      </c>
      <c r="R647" s="30" t="str">
        <f t="shared" si="75"/>
        <v>09</v>
      </c>
      <c r="W647" t="str">
        <f t="shared" si="76"/>
        <v>ok</v>
      </c>
    </row>
    <row r="648" spans="1:23" x14ac:dyDescent="0.3">
      <c r="A648" t="s">
        <v>690</v>
      </c>
      <c r="B648" t="s">
        <v>41</v>
      </c>
      <c r="C648" t="s">
        <v>42</v>
      </c>
      <c r="D648" t="s">
        <v>43</v>
      </c>
      <c r="E648" t="s">
        <v>20</v>
      </c>
      <c r="F648" t="s">
        <v>21</v>
      </c>
      <c r="G648" s="5">
        <v>13552.27</v>
      </c>
      <c r="H648" s="5">
        <f t="shared" si="70"/>
        <v>243.94085999999999</v>
      </c>
      <c r="I648" s="6">
        <v>3</v>
      </c>
      <c r="J648" s="6">
        <v>40656.81</v>
      </c>
      <c r="K648" s="5">
        <f t="shared" si="71"/>
        <v>731.82258000000002</v>
      </c>
      <c r="L648" s="7">
        <v>3.51</v>
      </c>
      <c r="M648" s="7">
        <v>4155</v>
      </c>
      <c r="N648" s="3">
        <v>45515</v>
      </c>
      <c r="O648" s="4" t="str">
        <f t="shared" si="72"/>
        <v>2024-08</v>
      </c>
      <c r="P648" s="4" t="str">
        <f t="shared" si="73"/>
        <v>08</v>
      </c>
      <c r="Q648" s="4" t="str">
        <f t="shared" si="74"/>
        <v>August</v>
      </c>
      <c r="R648" s="30" t="str">
        <f t="shared" si="75"/>
        <v>11</v>
      </c>
      <c r="W648" t="str">
        <f t="shared" si="76"/>
        <v>ok</v>
      </c>
    </row>
    <row r="649" spans="1:23" x14ac:dyDescent="0.3">
      <c r="A649" t="s">
        <v>691</v>
      </c>
      <c r="B649" t="s">
        <v>51</v>
      </c>
      <c r="C649" t="s">
        <v>29</v>
      </c>
      <c r="D649" t="s">
        <v>52</v>
      </c>
      <c r="E649" t="s">
        <v>20</v>
      </c>
      <c r="F649" t="s">
        <v>21</v>
      </c>
      <c r="G649" s="5">
        <v>4112.72</v>
      </c>
      <c r="H649" s="5">
        <f t="shared" si="70"/>
        <v>74.028959999999998</v>
      </c>
      <c r="I649" s="6">
        <v>4</v>
      </c>
      <c r="J649" s="6">
        <v>16450.88</v>
      </c>
      <c r="K649" s="5">
        <f t="shared" si="71"/>
        <v>296.11583999999999</v>
      </c>
      <c r="L649" s="7">
        <v>2.15</v>
      </c>
      <c r="M649" s="7">
        <v>4174</v>
      </c>
      <c r="N649" s="3">
        <v>45472</v>
      </c>
      <c r="O649" s="4" t="str">
        <f t="shared" si="72"/>
        <v>2024-06</v>
      </c>
      <c r="P649" s="4" t="str">
        <f t="shared" si="73"/>
        <v>06</v>
      </c>
      <c r="Q649" s="4" t="str">
        <f t="shared" si="74"/>
        <v>June</v>
      </c>
      <c r="R649" s="30" t="str">
        <f t="shared" si="75"/>
        <v>29</v>
      </c>
      <c r="W649" t="str">
        <f t="shared" si="76"/>
        <v>ok</v>
      </c>
    </row>
    <row r="650" spans="1:23" x14ac:dyDescent="0.3">
      <c r="A650" t="s">
        <v>692</v>
      </c>
      <c r="B650" t="s">
        <v>11</v>
      </c>
      <c r="C650" t="s">
        <v>12</v>
      </c>
      <c r="D650" t="s">
        <v>13</v>
      </c>
      <c r="E650" t="s">
        <v>14</v>
      </c>
      <c r="F650" t="s">
        <v>15</v>
      </c>
      <c r="G650" s="5">
        <v>3115.35</v>
      </c>
      <c r="H650" s="5">
        <f t="shared" si="70"/>
        <v>56.076299999999996</v>
      </c>
      <c r="I650" s="6">
        <v>4</v>
      </c>
      <c r="J650" s="6">
        <v>12461.4</v>
      </c>
      <c r="K650" s="5">
        <f t="shared" si="71"/>
        <v>224.30519999999999</v>
      </c>
      <c r="L650" s="7">
        <v>1.59</v>
      </c>
      <c r="M650" s="7">
        <v>4534</v>
      </c>
      <c r="N650" s="3">
        <v>45311</v>
      </c>
      <c r="O650" s="4" t="str">
        <f t="shared" si="72"/>
        <v>2024-01</v>
      </c>
      <c r="P650" s="4" t="str">
        <f t="shared" si="73"/>
        <v>01</v>
      </c>
      <c r="Q650" s="4" t="str">
        <f t="shared" si="74"/>
        <v>January</v>
      </c>
      <c r="R650" s="30" t="str">
        <f t="shared" si="75"/>
        <v>20</v>
      </c>
      <c r="W650" t="str">
        <f t="shared" si="76"/>
        <v>ok</v>
      </c>
    </row>
    <row r="651" spans="1:23" x14ac:dyDescent="0.3">
      <c r="A651" t="s">
        <v>693</v>
      </c>
      <c r="B651" t="s">
        <v>47</v>
      </c>
      <c r="C651" t="s">
        <v>12</v>
      </c>
      <c r="D651" t="s">
        <v>48</v>
      </c>
      <c r="E651" t="s">
        <v>45</v>
      </c>
      <c r="F651" t="s">
        <v>38</v>
      </c>
      <c r="G651" s="5">
        <v>1834.8</v>
      </c>
      <c r="H651" s="5">
        <f t="shared" si="70"/>
        <v>33.026399999999995</v>
      </c>
      <c r="I651" s="6">
        <v>1</v>
      </c>
      <c r="J651" s="6">
        <v>1834.8</v>
      </c>
      <c r="K651" s="5">
        <f t="shared" si="71"/>
        <v>33.026399999999995</v>
      </c>
      <c r="L651" s="7">
        <v>2.95</v>
      </c>
      <c r="M651" s="7">
        <v>3909</v>
      </c>
      <c r="N651" s="3">
        <v>45416</v>
      </c>
      <c r="O651" s="4" t="str">
        <f t="shared" si="72"/>
        <v>2024-05</v>
      </c>
      <c r="P651" s="4" t="str">
        <f t="shared" si="73"/>
        <v>05</v>
      </c>
      <c r="Q651" s="4" t="str">
        <f t="shared" si="74"/>
        <v>May</v>
      </c>
      <c r="R651" s="30" t="str">
        <f t="shared" si="75"/>
        <v>04</v>
      </c>
      <c r="W651" t="str">
        <f t="shared" si="76"/>
        <v>ok</v>
      </c>
    </row>
    <row r="652" spans="1:23" x14ac:dyDescent="0.3">
      <c r="A652" t="s">
        <v>694</v>
      </c>
      <c r="B652" t="s">
        <v>33</v>
      </c>
      <c r="C652" t="s">
        <v>12</v>
      </c>
      <c r="D652" t="s">
        <v>34</v>
      </c>
      <c r="E652" t="s">
        <v>20</v>
      </c>
      <c r="F652" t="s">
        <v>26</v>
      </c>
      <c r="G652" s="5">
        <v>18132.09</v>
      </c>
      <c r="H652" s="5">
        <f t="shared" si="70"/>
        <v>326.37761999999998</v>
      </c>
      <c r="I652" s="6">
        <v>4</v>
      </c>
      <c r="J652" s="6">
        <v>72528.36</v>
      </c>
      <c r="K652" s="5">
        <f t="shared" si="71"/>
        <v>1305.5104799999999</v>
      </c>
      <c r="L652" s="7">
        <v>3.73</v>
      </c>
      <c r="M652" s="7">
        <v>97</v>
      </c>
      <c r="N652" s="3">
        <v>45499</v>
      </c>
      <c r="O652" s="4" t="str">
        <f t="shared" si="72"/>
        <v>2024-07</v>
      </c>
      <c r="P652" s="4" t="str">
        <f t="shared" si="73"/>
        <v>07</v>
      </c>
      <c r="Q652" s="4" t="str">
        <f t="shared" si="74"/>
        <v>July</v>
      </c>
      <c r="R652" s="30" t="str">
        <f t="shared" si="75"/>
        <v>26</v>
      </c>
      <c r="W652" t="str">
        <f t="shared" si="76"/>
        <v>ok</v>
      </c>
    </row>
    <row r="653" spans="1:23" x14ac:dyDescent="0.3">
      <c r="A653" t="s">
        <v>695</v>
      </c>
      <c r="B653" t="s">
        <v>23</v>
      </c>
      <c r="C653" t="s">
        <v>24</v>
      </c>
      <c r="D653" t="s">
        <v>25</v>
      </c>
      <c r="E653" t="s">
        <v>20</v>
      </c>
      <c r="F653" t="s">
        <v>26</v>
      </c>
      <c r="G653" s="5">
        <v>19308.169999999998</v>
      </c>
      <c r="H653" s="5">
        <f t="shared" si="70"/>
        <v>347.54705999999993</v>
      </c>
      <c r="I653" s="6">
        <v>4</v>
      </c>
      <c r="J653" s="6">
        <v>77232.679999999993</v>
      </c>
      <c r="K653" s="5">
        <f t="shared" si="71"/>
        <v>1390.1882399999997</v>
      </c>
      <c r="L653" s="7">
        <v>1.87</v>
      </c>
      <c r="M653" s="7">
        <v>962</v>
      </c>
      <c r="N653" s="3">
        <v>45423</v>
      </c>
      <c r="O653" s="4" t="str">
        <f t="shared" si="72"/>
        <v>2024-05</v>
      </c>
      <c r="P653" s="4" t="str">
        <f t="shared" si="73"/>
        <v>05</v>
      </c>
      <c r="Q653" s="4" t="str">
        <f t="shared" si="74"/>
        <v>May</v>
      </c>
      <c r="R653" s="30" t="str">
        <f t="shared" si="75"/>
        <v>11</v>
      </c>
      <c r="W653" t="str">
        <f t="shared" si="76"/>
        <v>ok</v>
      </c>
    </row>
    <row r="654" spans="1:23" x14ac:dyDescent="0.3">
      <c r="A654" t="s">
        <v>696</v>
      </c>
      <c r="B654" t="s">
        <v>23</v>
      </c>
      <c r="C654" t="s">
        <v>24</v>
      </c>
      <c r="D654" t="s">
        <v>25</v>
      </c>
      <c r="E654" t="s">
        <v>20</v>
      </c>
      <c r="F654" t="s">
        <v>15</v>
      </c>
      <c r="G654" s="5">
        <v>9622.26</v>
      </c>
      <c r="H654" s="5">
        <f t="shared" si="70"/>
        <v>173.20067999999998</v>
      </c>
      <c r="I654" s="6">
        <v>1</v>
      </c>
      <c r="J654" s="6">
        <v>9622.26</v>
      </c>
      <c r="K654" s="5">
        <f t="shared" si="71"/>
        <v>173.20067999999998</v>
      </c>
      <c r="L654" s="7">
        <v>3.52</v>
      </c>
      <c r="M654" s="7">
        <v>4918</v>
      </c>
      <c r="N654" s="3">
        <v>45371</v>
      </c>
      <c r="O654" s="4" t="str">
        <f t="shared" si="72"/>
        <v>2024-03</v>
      </c>
      <c r="P654" s="4" t="str">
        <f t="shared" si="73"/>
        <v>03</v>
      </c>
      <c r="Q654" s="4" t="str">
        <f t="shared" si="74"/>
        <v>March</v>
      </c>
      <c r="R654" s="30" t="str">
        <f t="shared" si="75"/>
        <v>20</v>
      </c>
      <c r="W654" t="str">
        <f t="shared" si="76"/>
        <v>ok</v>
      </c>
    </row>
    <row r="655" spans="1:23" x14ac:dyDescent="0.3">
      <c r="A655" t="s">
        <v>697</v>
      </c>
      <c r="B655" t="s">
        <v>33</v>
      </c>
      <c r="C655" t="s">
        <v>12</v>
      </c>
      <c r="D655" t="s">
        <v>34</v>
      </c>
      <c r="E655" t="s">
        <v>45</v>
      </c>
      <c r="F655" t="s">
        <v>26</v>
      </c>
      <c r="G655" s="5">
        <v>6221.99</v>
      </c>
      <c r="H655" s="5">
        <f t="shared" si="70"/>
        <v>111.99581999999998</v>
      </c>
      <c r="I655" s="6">
        <v>1</v>
      </c>
      <c r="J655" s="6">
        <v>6221.99</v>
      </c>
      <c r="K655" s="5">
        <f t="shared" si="71"/>
        <v>111.99581999999998</v>
      </c>
      <c r="L655" s="7">
        <v>3.69</v>
      </c>
      <c r="M655" s="7">
        <v>3172</v>
      </c>
      <c r="N655" s="3">
        <v>45472</v>
      </c>
      <c r="O655" s="4" t="str">
        <f t="shared" si="72"/>
        <v>2024-06</v>
      </c>
      <c r="P655" s="4" t="str">
        <f t="shared" si="73"/>
        <v>06</v>
      </c>
      <c r="Q655" s="4" t="str">
        <f t="shared" si="74"/>
        <v>June</v>
      </c>
      <c r="R655" s="30" t="str">
        <f t="shared" si="75"/>
        <v>29</v>
      </c>
      <c r="W655" t="str">
        <f t="shared" si="76"/>
        <v>ok</v>
      </c>
    </row>
    <row r="656" spans="1:23" x14ac:dyDescent="0.3">
      <c r="A656" t="s">
        <v>698</v>
      </c>
      <c r="B656" t="s">
        <v>47</v>
      </c>
      <c r="C656" t="s">
        <v>12</v>
      </c>
      <c r="D656" t="s">
        <v>48</v>
      </c>
      <c r="E656" t="s">
        <v>14</v>
      </c>
      <c r="F656" t="s">
        <v>38</v>
      </c>
      <c r="G656" s="5">
        <v>13160.09</v>
      </c>
      <c r="H656" s="5">
        <f t="shared" si="70"/>
        <v>236.88162</v>
      </c>
      <c r="I656" s="6">
        <v>1</v>
      </c>
      <c r="J656" s="6">
        <v>13160.09</v>
      </c>
      <c r="K656" s="5">
        <f t="shared" si="71"/>
        <v>236.88162</v>
      </c>
      <c r="L656" s="7">
        <v>3.45</v>
      </c>
      <c r="M656" s="7">
        <v>3795</v>
      </c>
      <c r="N656" s="3">
        <v>45437</v>
      </c>
      <c r="O656" s="4" t="str">
        <f t="shared" si="72"/>
        <v>2024-05</v>
      </c>
      <c r="P656" s="4" t="str">
        <f t="shared" si="73"/>
        <v>05</v>
      </c>
      <c r="Q656" s="4" t="str">
        <f t="shared" si="74"/>
        <v>May</v>
      </c>
      <c r="R656" s="30" t="str">
        <f t="shared" si="75"/>
        <v>25</v>
      </c>
      <c r="W656" t="str">
        <f t="shared" si="76"/>
        <v>ok</v>
      </c>
    </row>
    <row r="657" spans="1:23" x14ac:dyDescent="0.3">
      <c r="A657" t="s">
        <v>699</v>
      </c>
      <c r="B657" t="s">
        <v>33</v>
      </c>
      <c r="C657" t="s">
        <v>12</v>
      </c>
      <c r="D657" t="s">
        <v>34</v>
      </c>
      <c r="E657" t="s">
        <v>14</v>
      </c>
      <c r="F657" t="s">
        <v>31</v>
      </c>
      <c r="G657" s="5">
        <v>8709.64</v>
      </c>
      <c r="H657" s="5">
        <f t="shared" si="70"/>
        <v>156.77351999999999</v>
      </c>
      <c r="I657" s="6">
        <v>1</v>
      </c>
      <c r="J657" s="6">
        <v>8709.64</v>
      </c>
      <c r="K657" s="5">
        <f t="shared" si="71"/>
        <v>156.77351999999999</v>
      </c>
      <c r="L657" s="7">
        <v>1.79</v>
      </c>
      <c r="M657" s="7">
        <v>5</v>
      </c>
      <c r="N657" s="3">
        <v>45546</v>
      </c>
      <c r="O657" s="4" t="str">
        <f t="shared" si="72"/>
        <v>2024-09</v>
      </c>
      <c r="P657" s="4" t="str">
        <f t="shared" si="73"/>
        <v>09</v>
      </c>
      <c r="Q657" s="4" t="str">
        <f t="shared" si="74"/>
        <v>September</v>
      </c>
      <c r="R657" s="30" t="str">
        <f t="shared" si="75"/>
        <v>11</v>
      </c>
      <c r="W657" t="str">
        <f t="shared" si="76"/>
        <v>ok</v>
      </c>
    </row>
    <row r="658" spans="1:23" x14ac:dyDescent="0.3">
      <c r="A658" t="s">
        <v>700</v>
      </c>
      <c r="B658" t="s">
        <v>23</v>
      </c>
      <c r="C658" t="s">
        <v>24</v>
      </c>
      <c r="D658" t="s">
        <v>25</v>
      </c>
      <c r="E658" t="s">
        <v>20</v>
      </c>
      <c r="F658" t="s">
        <v>15</v>
      </c>
      <c r="G658" s="5">
        <v>6179.05</v>
      </c>
      <c r="H658" s="5">
        <f t="shared" si="70"/>
        <v>111.2229</v>
      </c>
      <c r="I658" s="6">
        <v>5</v>
      </c>
      <c r="J658" s="6">
        <v>30895.25</v>
      </c>
      <c r="K658" s="5">
        <f t="shared" si="71"/>
        <v>556.11450000000002</v>
      </c>
      <c r="L658" s="7">
        <v>3.79</v>
      </c>
      <c r="M658" s="7">
        <v>2673</v>
      </c>
      <c r="N658" s="3">
        <v>45497</v>
      </c>
      <c r="O658" s="4" t="str">
        <f t="shared" si="72"/>
        <v>2024-07</v>
      </c>
      <c r="P658" s="4" t="str">
        <f t="shared" si="73"/>
        <v>07</v>
      </c>
      <c r="Q658" s="4" t="str">
        <f t="shared" si="74"/>
        <v>July</v>
      </c>
      <c r="R658" s="30" t="str">
        <f t="shared" si="75"/>
        <v>24</v>
      </c>
      <c r="W658" t="str">
        <f t="shared" si="76"/>
        <v>ok</v>
      </c>
    </row>
    <row r="659" spans="1:23" x14ac:dyDescent="0.3">
      <c r="A659" t="s">
        <v>701</v>
      </c>
      <c r="B659" t="s">
        <v>41</v>
      </c>
      <c r="C659" t="s">
        <v>42</v>
      </c>
      <c r="D659" t="s">
        <v>43</v>
      </c>
      <c r="E659" t="s">
        <v>14</v>
      </c>
      <c r="F659" t="s">
        <v>31</v>
      </c>
      <c r="G659" s="5">
        <v>18722.22</v>
      </c>
      <c r="H659" s="5">
        <f t="shared" si="70"/>
        <v>336.99995999999999</v>
      </c>
      <c r="I659" s="6">
        <v>3</v>
      </c>
      <c r="J659" s="6">
        <v>56166.66</v>
      </c>
      <c r="K659" s="5">
        <f t="shared" si="71"/>
        <v>1010.99988</v>
      </c>
      <c r="L659" s="7">
        <v>3.41</v>
      </c>
      <c r="M659" s="7">
        <v>1001</v>
      </c>
      <c r="N659" s="3">
        <v>45304</v>
      </c>
      <c r="O659" s="4" t="str">
        <f t="shared" si="72"/>
        <v>2024-01</v>
      </c>
      <c r="P659" s="4" t="str">
        <f t="shared" si="73"/>
        <v>01</v>
      </c>
      <c r="Q659" s="4" t="str">
        <f t="shared" si="74"/>
        <v>January</v>
      </c>
      <c r="R659" s="30" t="str">
        <f t="shared" si="75"/>
        <v>13</v>
      </c>
      <c r="W659" t="str">
        <f t="shared" si="76"/>
        <v>ok</v>
      </c>
    </row>
    <row r="660" spans="1:23" x14ac:dyDescent="0.3">
      <c r="A660" t="s">
        <v>702</v>
      </c>
      <c r="B660" t="s">
        <v>11</v>
      </c>
      <c r="C660" t="s">
        <v>12</v>
      </c>
      <c r="D660" t="s">
        <v>13</v>
      </c>
      <c r="E660" t="s">
        <v>14</v>
      </c>
      <c r="F660" t="s">
        <v>15</v>
      </c>
      <c r="G660" s="5">
        <v>1219.83</v>
      </c>
      <c r="H660" s="5">
        <f t="shared" si="70"/>
        <v>21.956939999999996</v>
      </c>
      <c r="I660" s="6">
        <v>4</v>
      </c>
      <c r="J660" s="6">
        <v>4879.32</v>
      </c>
      <c r="K660" s="5">
        <f t="shared" si="71"/>
        <v>87.827759999999984</v>
      </c>
      <c r="L660" s="7">
        <v>4.9000000000000004</v>
      </c>
      <c r="M660" s="7">
        <v>699</v>
      </c>
      <c r="N660" s="3">
        <v>45415</v>
      </c>
      <c r="O660" s="4" t="str">
        <f t="shared" si="72"/>
        <v>2024-05</v>
      </c>
      <c r="P660" s="4" t="str">
        <f t="shared" si="73"/>
        <v>05</v>
      </c>
      <c r="Q660" s="4" t="str">
        <f t="shared" si="74"/>
        <v>May</v>
      </c>
      <c r="R660" s="30" t="str">
        <f t="shared" si="75"/>
        <v>03</v>
      </c>
      <c r="W660" t="str">
        <f t="shared" si="76"/>
        <v>ok</v>
      </c>
    </row>
    <row r="661" spans="1:23" x14ac:dyDescent="0.3">
      <c r="A661" t="s">
        <v>703</v>
      </c>
      <c r="B661" t="s">
        <v>33</v>
      </c>
      <c r="C661" t="s">
        <v>12</v>
      </c>
      <c r="D661" t="s">
        <v>34</v>
      </c>
      <c r="E661" t="s">
        <v>14</v>
      </c>
      <c r="F661" t="s">
        <v>60</v>
      </c>
      <c r="G661" s="5">
        <v>4361.9399999999996</v>
      </c>
      <c r="H661" s="5">
        <f t="shared" si="70"/>
        <v>78.514919999999989</v>
      </c>
      <c r="I661" s="6">
        <v>1</v>
      </c>
      <c r="J661" s="6">
        <v>4361.9399999999996</v>
      </c>
      <c r="K661" s="5">
        <f t="shared" si="71"/>
        <v>78.514919999999989</v>
      </c>
      <c r="L661" s="7">
        <v>2.19</v>
      </c>
      <c r="M661" s="7">
        <v>702</v>
      </c>
      <c r="N661" s="3">
        <v>45602</v>
      </c>
      <c r="O661" s="4" t="str">
        <f t="shared" si="72"/>
        <v>2024-11</v>
      </c>
      <c r="P661" s="4" t="str">
        <f t="shared" si="73"/>
        <v>11</v>
      </c>
      <c r="Q661" s="4" t="str">
        <f t="shared" si="74"/>
        <v>November</v>
      </c>
      <c r="R661" s="30" t="str">
        <f t="shared" si="75"/>
        <v>06</v>
      </c>
      <c r="W661" t="str">
        <f t="shared" si="76"/>
        <v>ok</v>
      </c>
    </row>
    <row r="662" spans="1:23" x14ac:dyDescent="0.3">
      <c r="A662" t="s">
        <v>704</v>
      </c>
      <c r="B662" t="s">
        <v>36</v>
      </c>
      <c r="C662" t="s">
        <v>18</v>
      </c>
      <c r="D662" t="s">
        <v>37</v>
      </c>
      <c r="E662" t="s">
        <v>45</v>
      </c>
      <c r="F662" t="s">
        <v>38</v>
      </c>
      <c r="G662" s="5">
        <v>11247.49</v>
      </c>
      <c r="H662" s="5">
        <f t="shared" si="70"/>
        <v>202.45481999999998</v>
      </c>
      <c r="I662" s="6">
        <v>3</v>
      </c>
      <c r="J662" s="6">
        <v>33742.47</v>
      </c>
      <c r="K662" s="5">
        <f t="shared" si="71"/>
        <v>607.36446000000001</v>
      </c>
      <c r="L662" s="7">
        <v>3.73</v>
      </c>
      <c r="M662" s="7">
        <v>1253</v>
      </c>
      <c r="N662" s="3">
        <v>45439</v>
      </c>
      <c r="O662" s="4" t="str">
        <f t="shared" si="72"/>
        <v>2024-05</v>
      </c>
      <c r="P662" s="4" t="str">
        <f t="shared" si="73"/>
        <v>05</v>
      </c>
      <c r="Q662" s="4" t="str">
        <f t="shared" si="74"/>
        <v>May</v>
      </c>
      <c r="R662" s="30" t="str">
        <f t="shared" si="75"/>
        <v>27</v>
      </c>
      <c r="W662" t="str">
        <f t="shared" si="76"/>
        <v>ok</v>
      </c>
    </row>
    <row r="663" spans="1:23" x14ac:dyDescent="0.3">
      <c r="A663" t="s">
        <v>705</v>
      </c>
      <c r="B663" t="s">
        <v>41</v>
      </c>
      <c r="C663" t="s">
        <v>42</v>
      </c>
      <c r="D663" t="s">
        <v>43</v>
      </c>
      <c r="E663" t="s">
        <v>20</v>
      </c>
      <c r="F663" t="s">
        <v>31</v>
      </c>
      <c r="G663" s="5">
        <v>8135.84</v>
      </c>
      <c r="H663" s="5">
        <f t="shared" si="70"/>
        <v>146.44512</v>
      </c>
      <c r="I663" s="6">
        <v>2</v>
      </c>
      <c r="J663" s="6">
        <v>16271.68</v>
      </c>
      <c r="K663" s="5">
        <f t="shared" si="71"/>
        <v>292.89024000000001</v>
      </c>
      <c r="L663" s="7">
        <v>2.5499999999999998</v>
      </c>
      <c r="M663" s="7">
        <v>1737</v>
      </c>
      <c r="N663" s="3">
        <v>45467</v>
      </c>
      <c r="O663" s="4" t="str">
        <f t="shared" si="72"/>
        <v>2024-06</v>
      </c>
      <c r="P663" s="4" t="str">
        <f t="shared" si="73"/>
        <v>06</v>
      </c>
      <c r="Q663" s="4" t="str">
        <f t="shared" si="74"/>
        <v>June</v>
      </c>
      <c r="R663" s="30" t="str">
        <f t="shared" si="75"/>
        <v>24</v>
      </c>
      <c r="W663" t="str">
        <f t="shared" si="76"/>
        <v>ok</v>
      </c>
    </row>
    <row r="664" spans="1:23" x14ac:dyDescent="0.3">
      <c r="A664" t="s">
        <v>706</v>
      </c>
      <c r="B664" t="s">
        <v>51</v>
      </c>
      <c r="C664" t="s">
        <v>29</v>
      </c>
      <c r="D664" t="s">
        <v>52</v>
      </c>
      <c r="E664" t="s">
        <v>45</v>
      </c>
      <c r="F664" t="s">
        <v>21</v>
      </c>
      <c r="G664" s="5">
        <v>14509.37</v>
      </c>
      <c r="H664" s="5">
        <f t="shared" si="70"/>
        <v>261.16865999999999</v>
      </c>
      <c r="I664" s="6">
        <v>5</v>
      </c>
      <c r="J664" s="6">
        <v>72546.850000000006</v>
      </c>
      <c r="K664" s="5">
        <f t="shared" si="71"/>
        <v>1305.8433</v>
      </c>
      <c r="L664" s="7">
        <v>4.96</v>
      </c>
      <c r="M664" s="7">
        <v>248</v>
      </c>
      <c r="N664" s="3">
        <v>45506</v>
      </c>
      <c r="O664" s="4" t="str">
        <f t="shared" si="72"/>
        <v>2024-08</v>
      </c>
      <c r="P664" s="4" t="str">
        <f t="shared" si="73"/>
        <v>08</v>
      </c>
      <c r="Q664" s="4" t="str">
        <f t="shared" si="74"/>
        <v>August</v>
      </c>
      <c r="R664" s="30" t="str">
        <f t="shared" si="75"/>
        <v>02</v>
      </c>
      <c r="W664" t="str">
        <f t="shared" si="76"/>
        <v>ok</v>
      </c>
    </row>
    <row r="665" spans="1:23" x14ac:dyDescent="0.3">
      <c r="A665" t="s">
        <v>707</v>
      </c>
      <c r="B665" t="s">
        <v>33</v>
      </c>
      <c r="C665" t="s">
        <v>12</v>
      </c>
      <c r="D665" t="s">
        <v>34</v>
      </c>
      <c r="E665" t="s">
        <v>14</v>
      </c>
      <c r="F665" t="s">
        <v>15</v>
      </c>
      <c r="G665" s="5">
        <v>17798.48</v>
      </c>
      <c r="H665" s="5">
        <f t="shared" si="70"/>
        <v>320.37263999999999</v>
      </c>
      <c r="I665" s="6">
        <v>3</v>
      </c>
      <c r="J665" s="6">
        <v>53395.44</v>
      </c>
      <c r="K665" s="5">
        <f t="shared" si="71"/>
        <v>961.11791999999991</v>
      </c>
      <c r="L665" s="7">
        <v>1.03</v>
      </c>
      <c r="M665" s="7">
        <v>809</v>
      </c>
      <c r="N665" s="3">
        <v>45328</v>
      </c>
      <c r="O665" s="4" t="str">
        <f t="shared" si="72"/>
        <v>2024-02</v>
      </c>
      <c r="P665" s="4" t="str">
        <f t="shared" si="73"/>
        <v>02</v>
      </c>
      <c r="Q665" s="4" t="str">
        <f t="shared" si="74"/>
        <v>February</v>
      </c>
      <c r="R665" s="30" t="str">
        <f t="shared" si="75"/>
        <v>06</v>
      </c>
      <c r="W665" t="str">
        <f t="shared" si="76"/>
        <v>ok</v>
      </c>
    </row>
    <row r="666" spans="1:23" x14ac:dyDescent="0.3">
      <c r="A666" t="s">
        <v>708</v>
      </c>
      <c r="B666" t="s">
        <v>28</v>
      </c>
      <c r="C666" t="s">
        <v>29</v>
      </c>
      <c r="D666" t="s">
        <v>30</v>
      </c>
      <c r="E666" t="s">
        <v>20</v>
      </c>
      <c r="F666" t="s">
        <v>60</v>
      </c>
      <c r="G666" s="5">
        <v>5743.85</v>
      </c>
      <c r="H666" s="5">
        <f t="shared" si="70"/>
        <v>103.38930000000001</v>
      </c>
      <c r="I666" s="6">
        <v>5</v>
      </c>
      <c r="J666" s="6">
        <v>28719.25</v>
      </c>
      <c r="K666" s="5">
        <f t="shared" si="71"/>
        <v>516.94650000000001</v>
      </c>
      <c r="L666" s="7">
        <v>2.65</v>
      </c>
      <c r="M666" s="7">
        <v>1536</v>
      </c>
      <c r="N666" s="3">
        <v>45394</v>
      </c>
      <c r="O666" s="4" t="str">
        <f t="shared" si="72"/>
        <v>2024-04</v>
      </c>
      <c r="P666" s="4" t="str">
        <f t="shared" si="73"/>
        <v>04</v>
      </c>
      <c r="Q666" s="4" t="str">
        <f t="shared" si="74"/>
        <v>April</v>
      </c>
      <c r="R666" s="30" t="str">
        <f t="shared" si="75"/>
        <v>12</v>
      </c>
      <c r="W666" t="str">
        <f t="shared" si="76"/>
        <v>ok</v>
      </c>
    </row>
    <row r="667" spans="1:23" x14ac:dyDescent="0.3">
      <c r="A667" t="s">
        <v>709</v>
      </c>
      <c r="B667" t="s">
        <v>17</v>
      </c>
      <c r="C667" t="s">
        <v>18</v>
      </c>
      <c r="D667" t="s">
        <v>19</v>
      </c>
      <c r="E667" t="s">
        <v>14</v>
      </c>
      <c r="F667" t="s">
        <v>15</v>
      </c>
      <c r="G667" s="5">
        <v>17601.150000000001</v>
      </c>
      <c r="H667" s="5">
        <f t="shared" si="70"/>
        <v>316.82069999999999</v>
      </c>
      <c r="I667" s="6">
        <v>2</v>
      </c>
      <c r="J667" s="6">
        <v>35202.300000000003</v>
      </c>
      <c r="K667" s="5">
        <f t="shared" si="71"/>
        <v>633.64139999999998</v>
      </c>
      <c r="L667" s="7">
        <v>1.72</v>
      </c>
      <c r="M667" s="7">
        <v>346</v>
      </c>
      <c r="N667" s="3">
        <v>45312</v>
      </c>
      <c r="O667" s="4" t="str">
        <f t="shared" si="72"/>
        <v>2024-01</v>
      </c>
      <c r="P667" s="4" t="str">
        <f t="shared" si="73"/>
        <v>01</v>
      </c>
      <c r="Q667" s="4" t="str">
        <f t="shared" si="74"/>
        <v>January</v>
      </c>
      <c r="R667" s="30" t="str">
        <f t="shared" si="75"/>
        <v>21</v>
      </c>
      <c r="W667" t="str">
        <f t="shared" si="76"/>
        <v>ok</v>
      </c>
    </row>
    <row r="668" spans="1:23" x14ac:dyDescent="0.3">
      <c r="A668" t="s">
        <v>710</v>
      </c>
      <c r="B668" t="s">
        <v>28</v>
      </c>
      <c r="C668" t="s">
        <v>29</v>
      </c>
      <c r="D668" t="s">
        <v>30</v>
      </c>
      <c r="E668" t="s">
        <v>20</v>
      </c>
      <c r="F668" t="s">
        <v>15</v>
      </c>
      <c r="G668" s="5">
        <v>18972.86</v>
      </c>
      <c r="H668" s="5">
        <f t="shared" si="70"/>
        <v>341.51148000000001</v>
      </c>
      <c r="I668" s="6">
        <v>4</v>
      </c>
      <c r="J668" s="6">
        <v>75891.44</v>
      </c>
      <c r="K668" s="5">
        <f t="shared" si="71"/>
        <v>1366.04592</v>
      </c>
      <c r="L668" s="7">
        <v>4.2300000000000004</v>
      </c>
      <c r="M668" s="7">
        <v>918</v>
      </c>
      <c r="N668" s="3">
        <v>45293</v>
      </c>
      <c r="O668" s="4" t="str">
        <f t="shared" si="72"/>
        <v>2024-01</v>
      </c>
      <c r="P668" s="4" t="str">
        <f t="shared" si="73"/>
        <v>01</v>
      </c>
      <c r="Q668" s="4" t="str">
        <f t="shared" si="74"/>
        <v>January</v>
      </c>
      <c r="R668" s="30" t="str">
        <f t="shared" si="75"/>
        <v>02</v>
      </c>
      <c r="W668" t="str">
        <f t="shared" si="76"/>
        <v>ok</v>
      </c>
    </row>
    <row r="669" spans="1:23" x14ac:dyDescent="0.3">
      <c r="A669" t="s">
        <v>711</v>
      </c>
      <c r="B669" t="s">
        <v>51</v>
      </c>
      <c r="C669" t="s">
        <v>29</v>
      </c>
      <c r="D669" t="s">
        <v>52</v>
      </c>
      <c r="E669" t="s">
        <v>20</v>
      </c>
      <c r="F669" t="s">
        <v>38</v>
      </c>
      <c r="G669" s="5">
        <v>12914.62</v>
      </c>
      <c r="H669" s="5">
        <f t="shared" si="70"/>
        <v>232.46315999999999</v>
      </c>
      <c r="I669" s="6">
        <v>3</v>
      </c>
      <c r="J669" s="6">
        <v>38743.86</v>
      </c>
      <c r="K669" s="5">
        <f t="shared" si="71"/>
        <v>697.38947999999993</v>
      </c>
      <c r="L669" s="7">
        <v>1.71</v>
      </c>
      <c r="M669" s="7">
        <v>1673</v>
      </c>
      <c r="N669" s="3">
        <v>45453</v>
      </c>
      <c r="O669" s="4" t="str">
        <f t="shared" si="72"/>
        <v>2024-06</v>
      </c>
      <c r="P669" s="4" t="str">
        <f t="shared" si="73"/>
        <v>06</v>
      </c>
      <c r="Q669" s="4" t="str">
        <f t="shared" si="74"/>
        <v>June</v>
      </c>
      <c r="R669" s="30" t="str">
        <f t="shared" si="75"/>
        <v>10</v>
      </c>
      <c r="W669" t="str">
        <f t="shared" si="76"/>
        <v>ok</v>
      </c>
    </row>
    <row r="670" spans="1:23" x14ac:dyDescent="0.3">
      <c r="A670" t="s">
        <v>712</v>
      </c>
      <c r="B670" t="s">
        <v>28</v>
      </c>
      <c r="C670" t="s">
        <v>29</v>
      </c>
      <c r="D670" t="s">
        <v>30</v>
      </c>
      <c r="E670" t="s">
        <v>20</v>
      </c>
      <c r="F670" t="s">
        <v>38</v>
      </c>
      <c r="G670" s="5">
        <v>15612.39</v>
      </c>
      <c r="H670" s="5">
        <f t="shared" si="70"/>
        <v>281.02301999999997</v>
      </c>
      <c r="I670" s="6">
        <v>4</v>
      </c>
      <c r="J670" s="6">
        <v>62449.56</v>
      </c>
      <c r="K670" s="5">
        <f t="shared" si="71"/>
        <v>1124.0920799999999</v>
      </c>
      <c r="L670" s="7">
        <v>4.5</v>
      </c>
      <c r="M670" s="7">
        <v>57</v>
      </c>
      <c r="N670" s="3">
        <v>45413</v>
      </c>
      <c r="O670" s="4" t="str">
        <f t="shared" si="72"/>
        <v>2024-05</v>
      </c>
      <c r="P670" s="4" t="str">
        <f t="shared" si="73"/>
        <v>05</v>
      </c>
      <c r="Q670" s="4" t="str">
        <f t="shared" si="74"/>
        <v>May</v>
      </c>
      <c r="R670" s="30" t="str">
        <f t="shared" si="75"/>
        <v>01</v>
      </c>
      <c r="W670" t="str">
        <f t="shared" si="76"/>
        <v>ok</v>
      </c>
    </row>
    <row r="671" spans="1:23" x14ac:dyDescent="0.3">
      <c r="A671" t="s">
        <v>713</v>
      </c>
      <c r="B671" t="s">
        <v>28</v>
      </c>
      <c r="C671" t="s">
        <v>29</v>
      </c>
      <c r="D671" t="s">
        <v>30</v>
      </c>
      <c r="E671" t="s">
        <v>45</v>
      </c>
      <c r="F671" t="s">
        <v>15</v>
      </c>
      <c r="G671" s="5">
        <v>2299.13</v>
      </c>
      <c r="H671" s="5">
        <f t="shared" si="70"/>
        <v>41.384340000000002</v>
      </c>
      <c r="I671" s="6">
        <v>3</v>
      </c>
      <c r="J671" s="6">
        <v>6897.39</v>
      </c>
      <c r="K671" s="5">
        <f t="shared" si="71"/>
        <v>124.15302</v>
      </c>
      <c r="L671" s="7">
        <v>2.79</v>
      </c>
      <c r="M671" s="7">
        <v>2235</v>
      </c>
      <c r="N671" s="3">
        <v>45440</v>
      </c>
      <c r="O671" s="4" t="str">
        <f t="shared" si="72"/>
        <v>2024-05</v>
      </c>
      <c r="P671" s="4" t="str">
        <f t="shared" si="73"/>
        <v>05</v>
      </c>
      <c r="Q671" s="4" t="str">
        <f t="shared" si="74"/>
        <v>May</v>
      </c>
      <c r="R671" s="30" t="str">
        <f t="shared" si="75"/>
        <v>28</v>
      </c>
      <c r="W671" t="str">
        <f t="shared" si="76"/>
        <v>ok</v>
      </c>
    </row>
    <row r="672" spans="1:23" x14ac:dyDescent="0.3">
      <c r="A672" t="s">
        <v>714</v>
      </c>
      <c r="B672" t="s">
        <v>28</v>
      </c>
      <c r="C672" t="s">
        <v>29</v>
      </c>
      <c r="D672" t="s">
        <v>30</v>
      </c>
      <c r="E672" t="s">
        <v>14</v>
      </c>
      <c r="F672" t="s">
        <v>21</v>
      </c>
      <c r="G672" s="5">
        <v>17949.63</v>
      </c>
      <c r="H672" s="5">
        <f t="shared" si="70"/>
        <v>323.09334000000001</v>
      </c>
      <c r="I672" s="6">
        <v>2</v>
      </c>
      <c r="J672" s="6">
        <v>35899.26</v>
      </c>
      <c r="K672" s="5">
        <f t="shared" si="71"/>
        <v>646.18668000000002</v>
      </c>
      <c r="L672" s="7">
        <v>4.8899999999999997</v>
      </c>
      <c r="M672" s="7">
        <v>3044</v>
      </c>
      <c r="N672" s="3">
        <v>45298</v>
      </c>
      <c r="O672" s="4" t="str">
        <f t="shared" si="72"/>
        <v>2024-01</v>
      </c>
      <c r="P672" s="4" t="str">
        <f t="shared" si="73"/>
        <v>01</v>
      </c>
      <c r="Q672" s="4" t="str">
        <f t="shared" si="74"/>
        <v>January</v>
      </c>
      <c r="R672" s="30" t="str">
        <f t="shared" si="75"/>
        <v>07</v>
      </c>
      <c r="W672" t="str">
        <f t="shared" si="76"/>
        <v>ok</v>
      </c>
    </row>
    <row r="673" spans="1:23" x14ac:dyDescent="0.3">
      <c r="A673" t="s">
        <v>715</v>
      </c>
      <c r="B673" t="s">
        <v>51</v>
      </c>
      <c r="C673" t="s">
        <v>29</v>
      </c>
      <c r="D673" t="s">
        <v>52</v>
      </c>
      <c r="E673" t="s">
        <v>45</v>
      </c>
      <c r="F673" t="s">
        <v>31</v>
      </c>
      <c r="G673" s="5">
        <v>9865.99</v>
      </c>
      <c r="H673" s="5">
        <f t="shared" si="70"/>
        <v>177.58781999999999</v>
      </c>
      <c r="I673" s="6">
        <v>5</v>
      </c>
      <c r="J673" s="6">
        <v>49329.95</v>
      </c>
      <c r="K673" s="5">
        <f t="shared" si="71"/>
        <v>887.93909999999994</v>
      </c>
      <c r="L673" s="7">
        <v>4.8899999999999997</v>
      </c>
      <c r="M673" s="7">
        <v>1395</v>
      </c>
      <c r="N673" s="3">
        <v>45325</v>
      </c>
      <c r="O673" s="4" t="str">
        <f t="shared" si="72"/>
        <v>2024-02</v>
      </c>
      <c r="P673" s="4" t="str">
        <f t="shared" si="73"/>
        <v>02</v>
      </c>
      <c r="Q673" s="4" t="str">
        <f t="shared" si="74"/>
        <v>February</v>
      </c>
      <c r="R673" s="30" t="str">
        <f t="shared" si="75"/>
        <v>03</v>
      </c>
      <c r="W673" t="str">
        <f t="shared" si="76"/>
        <v>ok</v>
      </c>
    </row>
    <row r="674" spans="1:23" x14ac:dyDescent="0.3">
      <c r="A674" t="s">
        <v>716</v>
      </c>
      <c r="B674" t="s">
        <v>17</v>
      </c>
      <c r="C674" t="s">
        <v>18</v>
      </c>
      <c r="D674" t="s">
        <v>19</v>
      </c>
      <c r="E674" t="s">
        <v>45</v>
      </c>
      <c r="F674" t="s">
        <v>60</v>
      </c>
      <c r="G674" s="5">
        <v>3979.45</v>
      </c>
      <c r="H674" s="5">
        <f t="shared" si="70"/>
        <v>71.630099999999985</v>
      </c>
      <c r="I674" s="6">
        <v>3</v>
      </c>
      <c r="J674" s="6">
        <v>11938.35</v>
      </c>
      <c r="K674" s="5">
        <f t="shared" si="71"/>
        <v>214.89029999999997</v>
      </c>
      <c r="L674" s="7">
        <v>4.6500000000000004</v>
      </c>
      <c r="M674" s="7">
        <v>2136</v>
      </c>
      <c r="N674" s="3">
        <v>45599</v>
      </c>
      <c r="O674" s="4" t="str">
        <f t="shared" si="72"/>
        <v>2024-11</v>
      </c>
      <c r="P674" s="4" t="str">
        <f t="shared" si="73"/>
        <v>11</v>
      </c>
      <c r="Q674" s="4" t="str">
        <f t="shared" si="74"/>
        <v>November</v>
      </c>
      <c r="R674" s="30" t="str">
        <f t="shared" si="75"/>
        <v>03</v>
      </c>
      <c r="W674" t="str">
        <f t="shared" si="76"/>
        <v>ok</v>
      </c>
    </row>
    <row r="675" spans="1:23" x14ac:dyDescent="0.3">
      <c r="A675" t="s">
        <v>717</v>
      </c>
      <c r="B675" t="s">
        <v>11</v>
      </c>
      <c r="C675" t="s">
        <v>12</v>
      </c>
      <c r="D675" t="s">
        <v>13</v>
      </c>
      <c r="E675" t="s">
        <v>45</v>
      </c>
      <c r="F675" t="s">
        <v>26</v>
      </c>
      <c r="G675" s="5">
        <v>11283.86</v>
      </c>
      <c r="H675" s="5">
        <f t="shared" si="70"/>
        <v>203.10947999999999</v>
      </c>
      <c r="I675" s="6">
        <v>4</v>
      </c>
      <c r="J675" s="6">
        <v>45135.44</v>
      </c>
      <c r="K675" s="5">
        <f t="shared" si="71"/>
        <v>812.43791999999996</v>
      </c>
      <c r="L675" s="7">
        <v>1.38</v>
      </c>
      <c r="M675" s="7">
        <v>1157</v>
      </c>
      <c r="N675" s="3">
        <v>45419</v>
      </c>
      <c r="O675" s="4" t="str">
        <f t="shared" si="72"/>
        <v>2024-05</v>
      </c>
      <c r="P675" s="4" t="str">
        <f t="shared" si="73"/>
        <v>05</v>
      </c>
      <c r="Q675" s="4" t="str">
        <f t="shared" si="74"/>
        <v>May</v>
      </c>
      <c r="R675" s="30" t="str">
        <f t="shared" si="75"/>
        <v>07</v>
      </c>
      <c r="W675" t="str">
        <f t="shared" si="76"/>
        <v>ok</v>
      </c>
    </row>
    <row r="676" spans="1:23" x14ac:dyDescent="0.3">
      <c r="A676" t="s">
        <v>718</v>
      </c>
      <c r="B676" t="s">
        <v>33</v>
      </c>
      <c r="C676" t="s">
        <v>12</v>
      </c>
      <c r="D676" t="s">
        <v>34</v>
      </c>
      <c r="E676" t="s">
        <v>45</v>
      </c>
      <c r="F676" t="s">
        <v>15</v>
      </c>
      <c r="G676" s="5">
        <v>13255.83</v>
      </c>
      <c r="H676" s="5">
        <f t="shared" si="70"/>
        <v>238.60493999999997</v>
      </c>
      <c r="I676" s="6">
        <v>1</v>
      </c>
      <c r="J676" s="6">
        <v>13255.83</v>
      </c>
      <c r="K676" s="5">
        <f t="shared" si="71"/>
        <v>238.60493999999997</v>
      </c>
      <c r="L676" s="7">
        <v>2.73</v>
      </c>
      <c r="M676" s="7">
        <v>2594</v>
      </c>
      <c r="N676" s="3">
        <v>45596</v>
      </c>
      <c r="O676" s="4" t="str">
        <f t="shared" si="72"/>
        <v>2024-10</v>
      </c>
      <c r="P676" s="4" t="str">
        <f t="shared" si="73"/>
        <v>10</v>
      </c>
      <c r="Q676" s="4" t="str">
        <f t="shared" si="74"/>
        <v>October</v>
      </c>
      <c r="R676" s="30" t="str">
        <f t="shared" si="75"/>
        <v>31</v>
      </c>
      <c r="W676" t="str">
        <f t="shared" si="76"/>
        <v>ok</v>
      </c>
    </row>
    <row r="677" spans="1:23" x14ac:dyDescent="0.3">
      <c r="A677" t="s">
        <v>719</v>
      </c>
      <c r="B677" t="s">
        <v>11</v>
      </c>
      <c r="C677" t="s">
        <v>12</v>
      </c>
      <c r="D677" t="s">
        <v>13</v>
      </c>
      <c r="E677" t="s">
        <v>45</v>
      </c>
      <c r="F677" t="s">
        <v>21</v>
      </c>
      <c r="G677" s="5">
        <v>1693.88</v>
      </c>
      <c r="H677" s="5">
        <f t="shared" si="70"/>
        <v>30.489840000000001</v>
      </c>
      <c r="I677" s="6">
        <v>5</v>
      </c>
      <c r="J677" s="6">
        <v>8469.4</v>
      </c>
      <c r="K677" s="5">
        <f t="shared" si="71"/>
        <v>152.44920000000002</v>
      </c>
      <c r="L677" s="7">
        <v>1.33</v>
      </c>
      <c r="M677" s="7">
        <v>727</v>
      </c>
      <c r="N677" s="3">
        <v>45497</v>
      </c>
      <c r="O677" s="4" t="str">
        <f t="shared" si="72"/>
        <v>2024-07</v>
      </c>
      <c r="P677" s="4" t="str">
        <f t="shared" si="73"/>
        <v>07</v>
      </c>
      <c r="Q677" s="4" t="str">
        <f t="shared" si="74"/>
        <v>July</v>
      </c>
      <c r="R677" s="30" t="str">
        <f t="shared" si="75"/>
        <v>24</v>
      </c>
      <c r="W677" t="str">
        <f t="shared" si="76"/>
        <v>ok</v>
      </c>
    </row>
    <row r="678" spans="1:23" x14ac:dyDescent="0.3">
      <c r="A678" t="s">
        <v>720</v>
      </c>
      <c r="B678" t="s">
        <v>11</v>
      </c>
      <c r="C678" t="s">
        <v>12</v>
      </c>
      <c r="D678" t="s">
        <v>13</v>
      </c>
      <c r="E678" t="s">
        <v>20</v>
      </c>
      <c r="F678" t="s">
        <v>38</v>
      </c>
      <c r="G678" s="5">
        <v>6416.12</v>
      </c>
      <c r="H678" s="5">
        <f t="shared" si="70"/>
        <v>115.49015999999999</v>
      </c>
      <c r="I678" s="6">
        <v>4</v>
      </c>
      <c r="J678" s="6">
        <v>25664.48</v>
      </c>
      <c r="K678" s="5">
        <f t="shared" si="71"/>
        <v>461.96063999999996</v>
      </c>
      <c r="L678" s="7">
        <v>4.49</v>
      </c>
      <c r="M678" s="7">
        <v>2776</v>
      </c>
      <c r="N678" s="3">
        <v>45649</v>
      </c>
      <c r="O678" s="4" t="str">
        <f t="shared" si="72"/>
        <v>2024-12</v>
      </c>
      <c r="P678" s="4" t="str">
        <f t="shared" si="73"/>
        <v>12</v>
      </c>
      <c r="Q678" s="4" t="str">
        <f t="shared" si="74"/>
        <v>December</v>
      </c>
      <c r="R678" s="30" t="str">
        <f t="shared" si="75"/>
        <v>23</v>
      </c>
      <c r="W678" t="str">
        <f t="shared" si="76"/>
        <v>ok</v>
      </c>
    </row>
    <row r="679" spans="1:23" x14ac:dyDescent="0.3">
      <c r="A679" t="s">
        <v>721</v>
      </c>
      <c r="B679" t="s">
        <v>23</v>
      </c>
      <c r="C679" t="s">
        <v>24</v>
      </c>
      <c r="D679" t="s">
        <v>25</v>
      </c>
      <c r="E679" t="s">
        <v>20</v>
      </c>
      <c r="F679" t="s">
        <v>15</v>
      </c>
      <c r="G679" s="5">
        <v>11123.71</v>
      </c>
      <c r="H679" s="5">
        <f t="shared" si="70"/>
        <v>200.22677999999996</v>
      </c>
      <c r="I679" s="6">
        <v>5</v>
      </c>
      <c r="J679" s="6">
        <v>55618.55</v>
      </c>
      <c r="K679" s="5">
        <f t="shared" si="71"/>
        <v>1001.1338999999998</v>
      </c>
      <c r="L679" s="7">
        <v>2.56</v>
      </c>
      <c r="M679" s="7">
        <v>2603</v>
      </c>
      <c r="N679" s="3">
        <v>45531</v>
      </c>
      <c r="O679" s="4" t="str">
        <f t="shared" si="72"/>
        <v>2024-08</v>
      </c>
      <c r="P679" s="4" t="str">
        <f t="shared" si="73"/>
        <v>08</v>
      </c>
      <c r="Q679" s="4" t="str">
        <f t="shared" si="74"/>
        <v>August</v>
      </c>
      <c r="R679" s="30" t="str">
        <f t="shared" si="75"/>
        <v>27</v>
      </c>
      <c r="W679" t="str">
        <f t="shared" si="76"/>
        <v>ok</v>
      </c>
    </row>
    <row r="680" spans="1:23" x14ac:dyDescent="0.3">
      <c r="A680" t="s">
        <v>722</v>
      </c>
      <c r="B680" t="s">
        <v>36</v>
      </c>
      <c r="C680" t="s">
        <v>18</v>
      </c>
      <c r="D680" t="s">
        <v>37</v>
      </c>
      <c r="E680" t="s">
        <v>20</v>
      </c>
      <c r="F680" t="s">
        <v>21</v>
      </c>
      <c r="G680" s="5">
        <v>5038.78</v>
      </c>
      <c r="H680" s="5">
        <f t="shared" si="70"/>
        <v>90.698039999999992</v>
      </c>
      <c r="I680" s="6">
        <v>2</v>
      </c>
      <c r="J680" s="6">
        <v>10077.56</v>
      </c>
      <c r="K680" s="5">
        <f t="shared" si="71"/>
        <v>181.39607999999998</v>
      </c>
      <c r="L680" s="7">
        <v>2.67</v>
      </c>
      <c r="M680" s="7">
        <v>4463</v>
      </c>
      <c r="N680" s="3">
        <v>45365</v>
      </c>
      <c r="O680" s="4" t="str">
        <f t="shared" si="72"/>
        <v>2024-03</v>
      </c>
      <c r="P680" s="4" t="str">
        <f t="shared" si="73"/>
        <v>03</v>
      </c>
      <c r="Q680" s="4" t="str">
        <f t="shared" si="74"/>
        <v>March</v>
      </c>
      <c r="R680" s="30" t="str">
        <f t="shared" si="75"/>
        <v>14</v>
      </c>
      <c r="W680" t="str">
        <f t="shared" si="76"/>
        <v>ok</v>
      </c>
    </row>
    <row r="681" spans="1:23" x14ac:dyDescent="0.3">
      <c r="A681" t="s">
        <v>723</v>
      </c>
      <c r="B681" t="s">
        <v>11</v>
      </c>
      <c r="C681" t="s">
        <v>12</v>
      </c>
      <c r="D681" t="s">
        <v>13</v>
      </c>
      <c r="E681" t="s">
        <v>14</v>
      </c>
      <c r="F681" t="s">
        <v>38</v>
      </c>
      <c r="G681" s="5">
        <v>8663.7000000000007</v>
      </c>
      <c r="H681" s="5">
        <f t="shared" si="70"/>
        <v>155.94659999999999</v>
      </c>
      <c r="I681" s="6">
        <v>4</v>
      </c>
      <c r="J681" s="6">
        <v>34654.800000000003</v>
      </c>
      <c r="K681" s="5">
        <f t="shared" si="71"/>
        <v>623.78639999999996</v>
      </c>
      <c r="L681" s="7">
        <v>3.13</v>
      </c>
      <c r="M681" s="7">
        <v>4868</v>
      </c>
      <c r="N681" s="3">
        <v>45467</v>
      </c>
      <c r="O681" s="4" t="str">
        <f t="shared" si="72"/>
        <v>2024-06</v>
      </c>
      <c r="P681" s="4" t="str">
        <f t="shared" si="73"/>
        <v>06</v>
      </c>
      <c r="Q681" s="4" t="str">
        <f t="shared" si="74"/>
        <v>June</v>
      </c>
      <c r="R681" s="30" t="str">
        <f t="shared" si="75"/>
        <v>24</v>
      </c>
      <c r="W681" t="str">
        <f t="shared" si="76"/>
        <v>ok</v>
      </c>
    </row>
    <row r="682" spans="1:23" x14ac:dyDescent="0.3">
      <c r="A682" t="s">
        <v>724</v>
      </c>
      <c r="B682" t="s">
        <v>63</v>
      </c>
      <c r="C682" t="s">
        <v>18</v>
      </c>
      <c r="D682" t="s">
        <v>64</v>
      </c>
      <c r="E682" t="s">
        <v>45</v>
      </c>
      <c r="F682" t="s">
        <v>60</v>
      </c>
      <c r="G682" s="5">
        <v>12351.81</v>
      </c>
      <c r="H682" s="5">
        <f t="shared" si="70"/>
        <v>222.33257999999998</v>
      </c>
      <c r="I682" s="6">
        <v>2</v>
      </c>
      <c r="J682" s="6">
        <v>24703.62</v>
      </c>
      <c r="K682" s="5">
        <f t="shared" si="71"/>
        <v>444.66515999999996</v>
      </c>
      <c r="L682" s="7">
        <v>2.16</v>
      </c>
      <c r="M682" s="7">
        <v>959</v>
      </c>
      <c r="N682" s="3">
        <v>45362</v>
      </c>
      <c r="O682" s="4" t="str">
        <f t="shared" si="72"/>
        <v>2024-03</v>
      </c>
      <c r="P682" s="4" t="str">
        <f t="shared" si="73"/>
        <v>03</v>
      </c>
      <c r="Q682" s="4" t="str">
        <f t="shared" si="74"/>
        <v>March</v>
      </c>
      <c r="R682" s="30" t="str">
        <f t="shared" si="75"/>
        <v>11</v>
      </c>
      <c r="W682" t="str">
        <f t="shared" si="76"/>
        <v>ok</v>
      </c>
    </row>
    <row r="683" spans="1:23" x14ac:dyDescent="0.3">
      <c r="A683" t="s">
        <v>725</v>
      </c>
      <c r="B683" t="s">
        <v>17</v>
      </c>
      <c r="C683" t="s">
        <v>18</v>
      </c>
      <c r="D683" t="s">
        <v>19</v>
      </c>
      <c r="E683" t="s">
        <v>45</v>
      </c>
      <c r="F683" t="s">
        <v>15</v>
      </c>
      <c r="G683" s="5">
        <v>14702.26</v>
      </c>
      <c r="H683" s="5">
        <f t="shared" si="70"/>
        <v>264.64067999999997</v>
      </c>
      <c r="I683" s="6">
        <v>1</v>
      </c>
      <c r="J683" s="6">
        <v>14702.26</v>
      </c>
      <c r="K683" s="5">
        <f t="shared" si="71"/>
        <v>264.64067999999997</v>
      </c>
      <c r="L683" s="7">
        <v>1.51</v>
      </c>
      <c r="M683" s="7">
        <v>2869</v>
      </c>
      <c r="N683" s="3">
        <v>45496</v>
      </c>
      <c r="O683" s="4" t="str">
        <f t="shared" si="72"/>
        <v>2024-07</v>
      </c>
      <c r="P683" s="4" t="str">
        <f t="shared" si="73"/>
        <v>07</v>
      </c>
      <c r="Q683" s="4" t="str">
        <f t="shared" si="74"/>
        <v>July</v>
      </c>
      <c r="R683" s="30" t="str">
        <f t="shared" si="75"/>
        <v>23</v>
      </c>
      <c r="W683" t="str">
        <f t="shared" si="76"/>
        <v>ok</v>
      </c>
    </row>
    <row r="684" spans="1:23" x14ac:dyDescent="0.3">
      <c r="A684" t="s">
        <v>726</v>
      </c>
      <c r="B684" t="s">
        <v>41</v>
      </c>
      <c r="C684" t="s">
        <v>42</v>
      </c>
      <c r="D684" t="s">
        <v>43</v>
      </c>
      <c r="E684" t="s">
        <v>14</v>
      </c>
      <c r="F684" t="s">
        <v>26</v>
      </c>
      <c r="G684" s="5">
        <v>18692.47</v>
      </c>
      <c r="H684" s="5">
        <f t="shared" si="70"/>
        <v>336.46445999999997</v>
      </c>
      <c r="I684" s="6">
        <v>5</v>
      </c>
      <c r="J684" s="6">
        <v>93462.35</v>
      </c>
      <c r="K684" s="5">
        <f t="shared" si="71"/>
        <v>1682.3222999999998</v>
      </c>
      <c r="L684" s="7">
        <v>3.79</v>
      </c>
      <c r="M684" s="7">
        <v>848</v>
      </c>
      <c r="N684" s="3">
        <v>45454</v>
      </c>
      <c r="O684" s="4" t="str">
        <f t="shared" si="72"/>
        <v>2024-06</v>
      </c>
      <c r="P684" s="4" t="str">
        <f t="shared" si="73"/>
        <v>06</v>
      </c>
      <c r="Q684" s="4" t="str">
        <f t="shared" si="74"/>
        <v>June</v>
      </c>
      <c r="R684" s="30" t="str">
        <f t="shared" si="75"/>
        <v>11</v>
      </c>
      <c r="W684" t="str">
        <f t="shared" si="76"/>
        <v>ok</v>
      </c>
    </row>
    <row r="685" spans="1:23" x14ac:dyDescent="0.3">
      <c r="A685" t="s">
        <v>727</v>
      </c>
      <c r="B685" t="s">
        <v>63</v>
      </c>
      <c r="C685" t="s">
        <v>18</v>
      </c>
      <c r="D685" t="s">
        <v>64</v>
      </c>
      <c r="E685" t="s">
        <v>20</v>
      </c>
      <c r="F685" t="s">
        <v>15</v>
      </c>
      <c r="G685" s="5">
        <v>14934.19</v>
      </c>
      <c r="H685" s="5">
        <f t="shared" si="70"/>
        <v>268.81541999999996</v>
      </c>
      <c r="I685" s="6">
        <v>3</v>
      </c>
      <c r="J685" s="6">
        <v>44802.57</v>
      </c>
      <c r="K685" s="5">
        <f t="shared" si="71"/>
        <v>806.44625999999994</v>
      </c>
      <c r="L685" s="7">
        <v>2.2999999999999998</v>
      </c>
      <c r="M685" s="7">
        <v>3234</v>
      </c>
      <c r="N685" s="3">
        <v>45513</v>
      </c>
      <c r="O685" s="4" t="str">
        <f t="shared" si="72"/>
        <v>2024-08</v>
      </c>
      <c r="P685" s="4" t="str">
        <f t="shared" si="73"/>
        <v>08</v>
      </c>
      <c r="Q685" s="4" t="str">
        <f t="shared" si="74"/>
        <v>August</v>
      </c>
      <c r="R685" s="30" t="str">
        <f t="shared" si="75"/>
        <v>09</v>
      </c>
      <c r="W685" t="str">
        <f t="shared" si="76"/>
        <v>ok</v>
      </c>
    </row>
    <row r="686" spans="1:23" x14ac:dyDescent="0.3">
      <c r="A686" t="s">
        <v>728</v>
      </c>
      <c r="B686" t="s">
        <v>36</v>
      </c>
      <c r="C686" t="s">
        <v>18</v>
      </c>
      <c r="D686" t="s">
        <v>37</v>
      </c>
      <c r="E686" t="s">
        <v>45</v>
      </c>
      <c r="F686" t="s">
        <v>60</v>
      </c>
      <c r="G686" s="5">
        <v>10892.9</v>
      </c>
      <c r="H686" s="5">
        <f t="shared" si="70"/>
        <v>196.07219999999998</v>
      </c>
      <c r="I686" s="6">
        <v>1</v>
      </c>
      <c r="J686" s="6">
        <v>10892.9</v>
      </c>
      <c r="K686" s="5">
        <f t="shared" si="71"/>
        <v>196.07219999999998</v>
      </c>
      <c r="L686" s="7">
        <v>3.16</v>
      </c>
      <c r="M686" s="7">
        <v>4492</v>
      </c>
      <c r="N686" s="3">
        <v>45530</v>
      </c>
      <c r="O686" s="4" t="str">
        <f t="shared" si="72"/>
        <v>2024-08</v>
      </c>
      <c r="P686" s="4" t="str">
        <f t="shared" si="73"/>
        <v>08</v>
      </c>
      <c r="Q686" s="4" t="str">
        <f t="shared" si="74"/>
        <v>August</v>
      </c>
      <c r="R686" s="30" t="str">
        <f t="shared" si="75"/>
        <v>26</v>
      </c>
      <c r="W686" t="str">
        <f t="shared" si="76"/>
        <v>ok</v>
      </c>
    </row>
    <row r="687" spans="1:23" x14ac:dyDescent="0.3">
      <c r="A687" t="s">
        <v>729</v>
      </c>
      <c r="B687" t="s">
        <v>17</v>
      </c>
      <c r="C687" t="s">
        <v>18</v>
      </c>
      <c r="D687" t="s">
        <v>19</v>
      </c>
      <c r="E687" t="s">
        <v>14</v>
      </c>
      <c r="F687" t="s">
        <v>38</v>
      </c>
      <c r="G687" s="5">
        <v>17933.61</v>
      </c>
      <c r="H687" s="5">
        <f t="shared" si="70"/>
        <v>322.80498</v>
      </c>
      <c r="I687" s="6">
        <v>4</v>
      </c>
      <c r="J687" s="6">
        <v>71734.44</v>
      </c>
      <c r="K687" s="5">
        <f t="shared" si="71"/>
        <v>1291.21992</v>
      </c>
      <c r="L687" s="7">
        <v>1.59</v>
      </c>
      <c r="M687" s="7">
        <v>978</v>
      </c>
      <c r="N687" s="3">
        <v>45487</v>
      </c>
      <c r="O687" s="4" t="str">
        <f t="shared" si="72"/>
        <v>2024-07</v>
      </c>
      <c r="P687" s="4" t="str">
        <f t="shared" si="73"/>
        <v>07</v>
      </c>
      <c r="Q687" s="4" t="str">
        <f t="shared" si="74"/>
        <v>July</v>
      </c>
      <c r="R687" s="30" t="str">
        <f t="shared" si="75"/>
        <v>14</v>
      </c>
      <c r="W687" t="str">
        <f t="shared" si="76"/>
        <v>ok</v>
      </c>
    </row>
    <row r="688" spans="1:23" x14ac:dyDescent="0.3">
      <c r="A688" t="s">
        <v>730</v>
      </c>
      <c r="B688" t="s">
        <v>63</v>
      </c>
      <c r="C688" t="s">
        <v>18</v>
      </c>
      <c r="D688" t="s">
        <v>64</v>
      </c>
      <c r="E688" t="s">
        <v>20</v>
      </c>
      <c r="F688" t="s">
        <v>15</v>
      </c>
      <c r="G688" s="5">
        <v>18579.93</v>
      </c>
      <c r="H688" s="5">
        <f t="shared" si="70"/>
        <v>334.43874</v>
      </c>
      <c r="I688" s="6">
        <v>2</v>
      </c>
      <c r="J688" s="6">
        <v>37159.86</v>
      </c>
      <c r="K688" s="5">
        <f t="shared" si="71"/>
        <v>668.87747999999999</v>
      </c>
      <c r="L688" s="7">
        <v>3.34</v>
      </c>
      <c r="M688" s="7">
        <v>1999</v>
      </c>
      <c r="N688" s="3">
        <v>45346</v>
      </c>
      <c r="O688" s="4" t="str">
        <f t="shared" si="72"/>
        <v>2024-02</v>
      </c>
      <c r="P688" s="4" t="str">
        <f t="shared" si="73"/>
        <v>02</v>
      </c>
      <c r="Q688" s="4" t="str">
        <f t="shared" si="74"/>
        <v>February</v>
      </c>
      <c r="R688" s="30" t="str">
        <f t="shared" si="75"/>
        <v>24</v>
      </c>
      <c r="W688" t="str">
        <f t="shared" si="76"/>
        <v>ok</v>
      </c>
    </row>
    <row r="689" spans="1:23" x14ac:dyDescent="0.3">
      <c r="A689" t="s">
        <v>731</v>
      </c>
      <c r="B689" t="s">
        <v>11</v>
      </c>
      <c r="C689" t="s">
        <v>12</v>
      </c>
      <c r="D689" t="s">
        <v>13</v>
      </c>
      <c r="E689" t="s">
        <v>14</v>
      </c>
      <c r="F689" t="s">
        <v>31</v>
      </c>
      <c r="G689" s="5">
        <v>2724.48</v>
      </c>
      <c r="H689" s="5">
        <f t="shared" si="70"/>
        <v>49.040639999999996</v>
      </c>
      <c r="I689" s="6">
        <v>3</v>
      </c>
      <c r="J689" s="6">
        <v>8173.44</v>
      </c>
      <c r="K689" s="5">
        <f t="shared" si="71"/>
        <v>147.12191999999999</v>
      </c>
      <c r="L689" s="7">
        <v>4.8600000000000003</v>
      </c>
      <c r="M689" s="7">
        <v>2879</v>
      </c>
      <c r="N689" s="3">
        <v>45647</v>
      </c>
      <c r="O689" s="4" t="str">
        <f t="shared" si="72"/>
        <v>2024-12</v>
      </c>
      <c r="P689" s="4" t="str">
        <f t="shared" si="73"/>
        <v>12</v>
      </c>
      <c r="Q689" s="4" t="str">
        <f t="shared" si="74"/>
        <v>December</v>
      </c>
      <c r="R689" s="30" t="str">
        <f t="shared" si="75"/>
        <v>21</v>
      </c>
      <c r="W689" t="str">
        <f t="shared" si="76"/>
        <v>ok</v>
      </c>
    </row>
    <row r="690" spans="1:23" x14ac:dyDescent="0.3">
      <c r="A690" t="s">
        <v>732</v>
      </c>
      <c r="B690" t="s">
        <v>11</v>
      </c>
      <c r="C690" t="s">
        <v>12</v>
      </c>
      <c r="D690" t="s">
        <v>13</v>
      </c>
      <c r="E690" t="s">
        <v>20</v>
      </c>
      <c r="F690" t="s">
        <v>26</v>
      </c>
      <c r="G690" s="5">
        <v>4144.6899999999996</v>
      </c>
      <c r="H690" s="5">
        <f t="shared" si="70"/>
        <v>74.60441999999999</v>
      </c>
      <c r="I690" s="6">
        <v>2</v>
      </c>
      <c r="J690" s="6">
        <v>8289.3799999999992</v>
      </c>
      <c r="K690" s="5">
        <f t="shared" si="71"/>
        <v>149.20883999999998</v>
      </c>
      <c r="L690" s="7">
        <v>4.32</v>
      </c>
      <c r="M690" s="7">
        <v>749</v>
      </c>
      <c r="N690" s="3">
        <v>45370</v>
      </c>
      <c r="O690" s="4" t="str">
        <f t="shared" si="72"/>
        <v>2024-03</v>
      </c>
      <c r="P690" s="4" t="str">
        <f t="shared" si="73"/>
        <v>03</v>
      </c>
      <c r="Q690" s="4" t="str">
        <f t="shared" si="74"/>
        <v>March</v>
      </c>
      <c r="R690" s="30" t="str">
        <f t="shared" si="75"/>
        <v>19</v>
      </c>
      <c r="W690" t="str">
        <f t="shared" si="76"/>
        <v>ok</v>
      </c>
    </row>
    <row r="691" spans="1:23" x14ac:dyDescent="0.3">
      <c r="A691" t="s">
        <v>733</v>
      </c>
      <c r="B691" t="s">
        <v>47</v>
      </c>
      <c r="C691" t="s">
        <v>12</v>
      </c>
      <c r="D691" t="s">
        <v>48</v>
      </c>
      <c r="E691" t="s">
        <v>14</v>
      </c>
      <c r="F691" t="s">
        <v>38</v>
      </c>
      <c r="G691" s="5">
        <v>15805.57</v>
      </c>
      <c r="H691" s="5">
        <f t="shared" si="70"/>
        <v>284.50025999999997</v>
      </c>
      <c r="I691" s="6">
        <v>4</v>
      </c>
      <c r="J691" s="6">
        <v>63222.28</v>
      </c>
      <c r="K691" s="5">
        <f t="shared" si="71"/>
        <v>1138.0010399999999</v>
      </c>
      <c r="L691" s="7">
        <v>2.34</v>
      </c>
      <c r="M691" s="7">
        <v>568</v>
      </c>
      <c r="N691" s="3">
        <v>45432</v>
      </c>
      <c r="O691" s="4" t="str">
        <f t="shared" si="72"/>
        <v>2024-05</v>
      </c>
      <c r="P691" s="4" t="str">
        <f t="shared" si="73"/>
        <v>05</v>
      </c>
      <c r="Q691" s="4" t="str">
        <f t="shared" si="74"/>
        <v>May</v>
      </c>
      <c r="R691" s="30" t="str">
        <f t="shared" si="75"/>
        <v>20</v>
      </c>
      <c r="W691" t="str">
        <f t="shared" si="76"/>
        <v>ok</v>
      </c>
    </row>
    <row r="692" spans="1:23" x14ac:dyDescent="0.3">
      <c r="A692" t="s">
        <v>734</v>
      </c>
      <c r="B692" t="s">
        <v>28</v>
      </c>
      <c r="C692" t="s">
        <v>29</v>
      </c>
      <c r="D692" t="s">
        <v>30</v>
      </c>
      <c r="E692" t="s">
        <v>20</v>
      </c>
      <c r="F692" t="s">
        <v>15</v>
      </c>
      <c r="G692" s="5">
        <v>16288.79</v>
      </c>
      <c r="H692" s="5">
        <f t="shared" si="70"/>
        <v>293.19821999999999</v>
      </c>
      <c r="I692" s="6">
        <v>1</v>
      </c>
      <c r="J692" s="6">
        <v>16288.79</v>
      </c>
      <c r="K692" s="5">
        <f t="shared" si="71"/>
        <v>293.19821999999999</v>
      </c>
      <c r="L692" s="7">
        <v>4.37</v>
      </c>
      <c r="M692" s="7">
        <v>1501</v>
      </c>
      <c r="N692" s="3">
        <v>45486</v>
      </c>
      <c r="O692" s="4" t="str">
        <f t="shared" si="72"/>
        <v>2024-07</v>
      </c>
      <c r="P692" s="4" t="str">
        <f t="shared" si="73"/>
        <v>07</v>
      </c>
      <c r="Q692" s="4" t="str">
        <f t="shared" si="74"/>
        <v>July</v>
      </c>
      <c r="R692" s="30" t="str">
        <f t="shared" si="75"/>
        <v>13</v>
      </c>
      <c r="W692" t="str">
        <f t="shared" si="76"/>
        <v>ok</v>
      </c>
    </row>
    <row r="693" spans="1:23" x14ac:dyDescent="0.3">
      <c r="A693" t="s">
        <v>735</v>
      </c>
      <c r="B693" t="s">
        <v>33</v>
      </c>
      <c r="C693" t="s">
        <v>12</v>
      </c>
      <c r="D693" t="s">
        <v>34</v>
      </c>
      <c r="E693" t="s">
        <v>45</v>
      </c>
      <c r="F693" t="s">
        <v>15</v>
      </c>
      <c r="G693" s="5">
        <v>14579.15</v>
      </c>
      <c r="H693" s="5">
        <f t="shared" si="70"/>
        <v>262.42469999999997</v>
      </c>
      <c r="I693" s="6">
        <v>1</v>
      </c>
      <c r="J693" s="6">
        <v>14579.15</v>
      </c>
      <c r="K693" s="5">
        <f t="shared" si="71"/>
        <v>262.42469999999997</v>
      </c>
      <c r="L693" s="7">
        <v>2.3199999999999998</v>
      </c>
      <c r="M693" s="7">
        <v>1076</v>
      </c>
      <c r="N693" s="3">
        <v>45491</v>
      </c>
      <c r="O693" s="4" t="str">
        <f t="shared" si="72"/>
        <v>2024-07</v>
      </c>
      <c r="P693" s="4" t="str">
        <f t="shared" si="73"/>
        <v>07</v>
      </c>
      <c r="Q693" s="4" t="str">
        <f t="shared" si="74"/>
        <v>July</v>
      </c>
      <c r="R693" s="30" t="str">
        <f t="shared" si="75"/>
        <v>18</v>
      </c>
      <c r="W693" t="str">
        <f t="shared" si="76"/>
        <v>ok</v>
      </c>
    </row>
    <row r="694" spans="1:23" x14ac:dyDescent="0.3">
      <c r="A694" t="s">
        <v>736</v>
      </c>
      <c r="B694" t="s">
        <v>51</v>
      </c>
      <c r="C694" t="s">
        <v>29</v>
      </c>
      <c r="D694" t="s">
        <v>52</v>
      </c>
      <c r="E694" t="s">
        <v>45</v>
      </c>
      <c r="F694" t="s">
        <v>38</v>
      </c>
      <c r="G694" s="5">
        <v>7146.74</v>
      </c>
      <c r="H694" s="5">
        <f t="shared" si="70"/>
        <v>128.64131999999998</v>
      </c>
      <c r="I694" s="6">
        <v>5</v>
      </c>
      <c r="J694" s="6">
        <v>35733.699999999997</v>
      </c>
      <c r="K694" s="5">
        <f t="shared" si="71"/>
        <v>643.20659999999987</v>
      </c>
      <c r="L694" s="7">
        <v>1.1399999999999999</v>
      </c>
      <c r="M694" s="7">
        <v>1439</v>
      </c>
      <c r="N694" s="3">
        <v>45423</v>
      </c>
      <c r="O694" s="4" t="str">
        <f t="shared" si="72"/>
        <v>2024-05</v>
      </c>
      <c r="P694" s="4" t="str">
        <f t="shared" si="73"/>
        <v>05</v>
      </c>
      <c r="Q694" s="4" t="str">
        <f t="shared" si="74"/>
        <v>May</v>
      </c>
      <c r="R694" s="30" t="str">
        <f t="shared" si="75"/>
        <v>11</v>
      </c>
      <c r="W694" t="str">
        <f t="shared" si="76"/>
        <v>ok</v>
      </c>
    </row>
    <row r="695" spans="1:23" x14ac:dyDescent="0.3">
      <c r="A695" t="s">
        <v>737</v>
      </c>
      <c r="B695" t="s">
        <v>36</v>
      </c>
      <c r="C695" t="s">
        <v>18</v>
      </c>
      <c r="D695" t="s">
        <v>37</v>
      </c>
      <c r="E695" t="s">
        <v>45</v>
      </c>
      <c r="F695" t="s">
        <v>31</v>
      </c>
      <c r="G695" s="5">
        <v>3100.46</v>
      </c>
      <c r="H695" s="5">
        <f t="shared" si="70"/>
        <v>55.808279999999996</v>
      </c>
      <c r="I695" s="6">
        <v>1</v>
      </c>
      <c r="J695" s="6">
        <v>3100.46</v>
      </c>
      <c r="K695" s="5">
        <f t="shared" si="71"/>
        <v>55.808279999999996</v>
      </c>
      <c r="L695" s="7">
        <v>3.31</v>
      </c>
      <c r="M695" s="7">
        <v>3654</v>
      </c>
      <c r="N695" s="3">
        <v>45312</v>
      </c>
      <c r="O695" s="4" t="str">
        <f t="shared" si="72"/>
        <v>2024-01</v>
      </c>
      <c r="P695" s="4" t="str">
        <f t="shared" si="73"/>
        <v>01</v>
      </c>
      <c r="Q695" s="4" t="str">
        <f t="shared" si="74"/>
        <v>January</v>
      </c>
      <c r="R695" s="30" t="str">
        <f t="shared" si="75"/>
        <v>21</v>
      </c>
      <c r="W695" t="str">
        <f t="shared" si="76"/>
        <v>ok</v>
      </c>
    </row>
    <row r="696" spans="1:23" x14ac:dyDescent="0.3">
      <c r="A696" t="s">
        <v>738</v>
      </c>
      <c r="B696" t="s">
        <v>36</v>
      </c>
      <c r="C696" t="s">
        <v>18</v>
      </c>
      <c r="D696" t="s">
        <v>37</v>
      </c>
      <c r="E696" t="s">
        <v>45</v>
      </c>
      <c r="F696" t="s">
        <v>21</v>
      </c>
      <c r="G696" s="5">
        <v>13882.41</v>
      </c>
      <c r="H696" s="5">
        <f t="shared" si="70"/>
        <v>249.88337999999999</v>
      </c>
      <c r="I696" s="6">
        <v>4</v>
      </c>
      <c r="J696" s="6">
        <v>55529.64</v>
      </c>
      <c r="K696" s="5">
        <f t="shared" si="71"/>
        <v>999.53351999999995</v>
      </c>
      <c r="L696" s="7">
        <v>2.2799999999999998</v>
      </c>
      <c r="M696" s="7">
        <v>4143</v>
      </c>
      <c r="N696" s="3">
        <v>45553</v>
      </c>
      <c r="O696" s="4" t="str">
        <f t="shared" si="72"/>
        <v>2024-09</v>
      </c>
      <c r="P696" s="4" t="str">
        <f t="shared" si="73"/>
        <v>09</v>
      </c>
      <c r="Q696" s="4" t="str">
        <f t="shared" si="74"/>
        <v>September</v>
      </c>
      <c r="R696" s="30" t="str">
        <f t="shared" si="75"/>
        <v>18</v>
      </c>
      <c r="W696" t="str">
        <f t="shared" si="76"/>
        <v>ok</v>
      </c>
    </row>
    <row r="697" spans="1:23" x14ac:dyDescent="0.3">
      <c r="A697" t="s">
        <v>739</v>
      </c>
      <c r="B697" t="s">
        <v>11</v>
      </c>
      <c r="C697" t="s">
        <v>12</v>
      </c>
      <c r="D697" t="s">
        <v>13</v>
      </c>
      <c r="E697" t="s">
        <v>45</v>
      </c>
      <c r="F697" t="s">
        <v>15</v>
      </c>
      <c r="G697" s="5">
        <v>16683.04</v>
      </c>
      <c r="H697" s="5">
        <f t="shared" si="70"/>
        <v>300.29471999999998</v>
      </c>
      <c r="I697" s="6">
        <v>3</v>
      </c>
      <c r="J697" s="6">
        <v>50049.120000000003</v>
      </c>
      <c r="K697" s="5">
        <f t="shared" si="71"/>
        <v>900.88415999999995</v>
      </c>
      <c r="L697" s="7">
        <v>1.45</v>
      </c>
      <c r="M697" s="7">
        <v>2056</v>
      </c>
      <c r="N697" s="3">
        <v>45586</v>
      </c>
      <c r="O697" s="4" t="str">
        <f t="shared" si="72"/>
        <v>2024-10</v>
      </c>
      <c r="P697" s="4" t="str">
        <f t="shared" si="73"/>
        <v>10</v>
      </c>
      <c r="Q697" s="4" t="str">
        <f t="shared" si="74"/>
        <v>October</v>
      </c>
      <c r="R697" s="30" t="str">
        <f t="shared" si="75"/>
        <v>21</v>
      </c>
      <c r="W697" t="str">
        <f t="shared" si="76"/>
        <v>ok</v>
      </c>
    </row>
    <row r="698" spans="1:23" x14ac:dyDescent="0.3">
      <c r="A698" t="s">
        <v>740</v>
      </c>
      <c r="B698" t="s">
        <v>33</v>
      </c>
      <c r="C698" t="s">
        <v>12</v>
      </c>
      <c r="D698" t="s">
        <v>34</v>
      </c>
      <c r="E698" t="s">
        <v>45</v>
      </c>
      <c r="F698" t="s">
        <v>21</v>
      </c>
      <c r="G698" s="5">
        <v>6871.93</v>
      </c>
      <c r="H698" s="5">
        <f t="shared" si="70"/>
        <v>123.69474</v>
      </c>
      <c r="I698" s="6">
        <v>3</v>
      </c>
      <c r="J698" s="6">
        <v>20615.79</v>
      </c>
      <c r="K698" s="5">
        <f t="shared" si="71"/>
        <v>371.08421999999996</v>
      </c>
      <c r="L698" s="7">
        <v>4.3600000000000003</v>
      </c>
      <c r="M698" s="7">
        <v>825</v>
      </c>
      <c r="N698" s="3">
        <v>45572</v>
      </c>
      <c r="O698" s="4" t="str">
        <f t="shared" si="72"/>
        <v>2024-10</v>
      </c>
      <c r="P698" s="4" t="str">
        <f t="shared" si="73"/>
        <v>10</v>
      </c>
      <c r="Q698" s="4" t="str">
        <f t="shared" si="74"/>
        <v>October</v>
      </c>
      <c r="R698" s="30" t="str">
        <f t="shared" si="75"/>
        <v>07</v>
      </c>
      <c r="W698" t="str">
        <f t="shared" si="76"/>
        <v>ok</v>
      </c>
    </row>
    <row r="699" spans="1:23" x14ac:dyDescent="0.3">
      <c r="A699" t="s">
        <v>741</v>
      </c>
      <c r="B699" t="s">
        <v>23</v>
      </c>
      <c r="C699" t="s">
        <v>24</v>
      </c>
      <c r="D699" t="s">
        <v>25</v>
      </c>
      <c r="E699" t="s">
        <v>45</v>
      </c>
      <c r="F699" t="s">
        <v>26</v>
      </c>
      <c r="G699" s="5">
        <v>9949.0499999999993</v>
      </c>
      <c r="H699" s="5">
        <f t="shared" si="70"/>
        <v>179.08289999999997</v>
      </c>
      <c r="I699" s="6">
        <v>1</v>
      </c>
      <c r="J699" s="6">
        <v>9949.0499999999993</v>
      </c>
      <c r="K699" s="5">
        <f t="shared" si="71"/>
        <v>179.08289999999997</v>
      </c>
      <c r="L699" s="7">
        <v>1.02</v>
      </c>
      <c r="M699" s="7">
        <v>2864</v>
      </c>
      <c r="N699" s="3">
        <v>45446</v>
      </c>
      <c r="O699" s="4" t="str">
        <f t="shared" si="72"/>
        <v>2024-06</v>
      </c>
      <c r="P699" s="4" t="str">
        <f t="shared" si="73"/>
        <v>06</v>
      </c>
      <c r="Q699" s="4" t="str">
        <f t="shared" si="74"/>
        <v>June</v>
      </c>
      <c r="R699" s="30" t="str">
        <f t="shared" si="75"/>
        <v>03</v>
      </c>
      <c r="W699" t="str">
        <f t="shared" si="76"/>
        <v>ok</v>
      </c>
    </row>
    <row r="700" spans="1:23" x14ac:dyDescent="0.3">
      <c r="A700" t="s">
        <v>742</v>
      </c>
      <c r="B700" t="s">
        <v>23</v>
      </c>
      <c r="C700" t="s">
        <v>24</v>
      </c>
      <c r="D700" t="s">
        <v>25</v>
      </c>
      <c r="E700" t="s">
        <v>20</v>
      </c>
      <c r="F700" t="s">
        <v>26</v>
      </c>
      <c r="G700" s="5">
        <v>11621.12</v>
      </c>
      <c r="H700" s="5">
        <f t="shared" si="70"/>
        <v>209.18016</v>
      </c>
      <c r="I700" s="6">
        <v>1</v>
      </c>
      <c r="J700" s="6">
        <v>11621.12</v>
      </c>
      <c r="K700" s="5">
        <f t="shared" si="71"/>
        <v>209.18016</v>
      </c>
      <c r="L700" s="7">
        <v>2.16</v>
      </c>
      <c r="M700" s="7">
        <v>1595</v>
      </c>
      <c r="N700" s="3">
        <v>45359</v>
      </c>
      <c r="O700" s="4" t="str">
        <f t="shared" si="72"/>
        <v>2024-03</v>
      </c>
      <c r="P700" s="4" t="str">
        <f t="shared" si="73"/>
        <v>03</v>
      </c>
      <c r="Q700" s="4" t="str">
        <f t="shared" si="74"/>
        <v>March</v>
      </c>
      <c r="R700" s="30" t="str">
        <f t="shared" si="75"/>
        <v>08</v>
      </c>
      <c r="W700" t="str">
        <f t="shared" si="76"/>
        <v>ok</v>
      </c>
    </row>
    <row r="701" spans="1:23" x14ac:dyDescent="0.3">
      <c r="A701" t="s">
        <v>743</v>
      </c>
      <c r="B701" t="s">
        <v>33</v>
      </c>
      <c r="C701" t="s">
        <v>12</v>
      </c>
      <c r="D701" t="s">
        <v>34</v>
      </c>
      <c r="E701" t="s">
        <v>45</v>
      </c>
      <c r="F701" t="s">
        <v>60</v>
      </c>
      <c r="G701" s="5">
        <v>14421.44</v>
      </c>
      <c r="H701" s="5">
        <f t="shared" si="70"/>
        <v>259.58591999999999</v>
      </c>
      <c r="I701" s="6">
        <v>5</v>
      </c>
      <c r="J701" s="6">
        <v>72107.199999999997</v>
      </c>
      <c r="K701" s="5">
        <f t="shared" si="71"/>
        <v>1297.9295999999999</v>
      </c>
      <c r="L701" s="7">
        <v>2.61</v>
      </c>
      <c r="M701" s="7">
        <v>3466</v>
      </c>
      <c r="N701" s="3">
        <v>45451</v>
      </c>
      <c r="O701" s="4" t="str">
        <f t="shared" si="72"/>
        <v>2024-06</v>
      </c>
      <c r="P701" s="4" t="str">
        <f t="shared" si="73"/>
        <v>06</v>
      </c>
      <c r="Q701" s="4" t="str">
        <f t="shared" si="74"/>
        <v>June</v>
      </c>
      <c r="R701" s="30" t="str">
        <f t="shared" si="75"/>
        <v>08</v>
      </c>
      <c r="W701" t="str">
        <f t="shared" si="76"/>
        <v>ok</v>
      </c>
    </row>
    <row r="702" spans="1:23" x14ac:dyDescent="0.3">
      <c r="A702" t="s">
        <v>744</v>
      </c>
      <c r="B702" t="s">
        <v>23</v>
      </c>
      <c r="C702" t="s">
        <v>24</v>
      </c>
      <c r="D702" t="s">
        <v>25</v>
      </c>
      <c r="E702" t="s">
        <v>45</v>
      </c>
      <c r="F702" t="s">
        <v>31</v>
      </c>
      <c r="G702" s="5">
        <v>12496.42</v>
      </c>
      <c r="H702" s="5">
        <f t="shared" si="70"/>
        <v>224.93555999999998</v>
      </c>
      <c r="I702" s="6">
        <v>4</v>
      </c>
      <c r="J702" s="6">
        <v>49985.68</v>
      </c>
      <c r="K702" s="5">
        <f t="shared" si="71"/>
        <v>899.74223999999992</v>
      </c>
      <c r="L702" s="7">
        <v>1.1000000000000001</v>
      </c>
      <c r="M702" s="7">
        <v>4668</v>
      </c>
      <c r="N702" s="3">
        <v>45362</v>
      </c>
      <c r="O702" s="4" t="str">
        <f t="shared" si="72"/>
        <v>2024-03</v>
      </c>
      <c r="P702" s="4" t="str">
        <f t="shared" si="73"/>
        <v>03</v>
      </c>
      <c r="Q702" s="4" t="str">
        <f t="shared" si="74"/>
        <v>March</v>
      </c>
      <c r="R702" s="30" t="str">
        <f t="shared" si="75"/>
        <v>11</v>
      </c>
      <c r="W702" t="str">
        <f t="shared" si="76"/>
        <v>ok</v>
      </c>
    </row>
    <row r="703" spans="1:23" x14ac:dyDescent="0.3">
      <c r="A703" t="s">
        <v>745</v>
      </c>
      <c r="B703" t="s">
        <v>36</v>
      </c>
      <c r="C703" t="s">
        <v>18</v>
      </c>
      <c r="D703" t="s">
        <v>37</v>
      </c>
      <c r="E703" t="s">
        <v>14</v>
      </c>
      <c r="F703" t="s">
        <v>26</v>
      </c>
      <c r="G703" s="5">
        <v>9335.49</v>
      </c>
      <c r="H703" s="5">
        <f t="shared" si="70"/>
        <v>168.03881999999999</v>
      </c>
      <c r="I703" s="6">
        <v>1</v>
      </c>
      <c r="J703" s="6">
        <v>9335.49</v>
      </c>
      <c r="K703" s="5">
        <f t="shared" si="71"/>
        <v>168.03881999999999</v>
      </c>
      <c r="L703" s="7">
        <v>3.11</v>
      </c>
      <c r="M703" s="7">
        <v>3132</v>
      </c>
      <c r="N703" s="3">
        <v>45351</v>
      </c>
      <c r="O703" s="4" t="str">
        <f t="shared" si="72"/>
        <v>2024-02</v>
      </c>
      <c r="P703" s="4" t="str">
        <f t="shared" si="73"/>
        <v>02</v>
      </c>
      <c r="Q703" s="4" t="str">
        <f t="shared" si="74"/>
        <v>February</v>
      </c>
      <c r="R703" s="30" t="str">
        <f t="shared" si="75"/>
        <v>29</v>
      </c>
      <c r="W703" t="str">
        <f t="shared" si="76"/>
        <v>ok</v>
      </c>
    </row>
    <row r="704" spans="1:23" x14ac:dyDescent="0.3">
      <c r="A704" t="s">
        <v>746</v>
      </c>
      <c r="B704" t="s">
        <v>36</v>
      </c>
      <c r="C704" t="s">
        <v>18</v>
      </c>
      <c r="D704" t="s">
        <v>37</v>
      </c>
      <c r="E704" t="s">
        <v>20</v>
      </c>
      <c r="F704" t="s">
        <v>60</v>
      </c>
      <c r="G704" s="5">
        <v>9112.9699999999993</v>
      </c>
      <c r="H704" s="5">
        <f t="shared" si="70"/>
        <v>164.03345999999996</v>
      </c>
      <c r="I704" s="6">
        <v>2</v>
      </c>
      <c r="J704" s="6">
        <v>18225.939999999999</v>
      </c>
      <c r="K704" s="5">
        <f t="shared" si="71"/>
        <v>328.06691999999993</v>
      </c>
      <c r="L704" s="7">
        <v>2.54</v>
      </c>
      <c r="M704" s="7">
        <v>2547</v>
      </c>
      <c r="N704" s="3">
        <v>45439</v>
      </c>
      <c r="O704" s="4" t="str">
        <f t="shared" si="72"/>
        <v>2024-05</v>
      </c>
      <c r="P704" s="4" t="str">
        <f t="shared" si="73"/>
        <v>05</v>
      </c>
      <c r="Q704" s="4" t="str">
        <f t="shared" si="74"/>
        <v>May</v>
      </c>
      <c r="R704" s="30" t="str">
        <f t="shared" si="75"/>
        <v>27</v>
      </c>
      <c r="W704" t="str">
        <f t="shared" si="76"/>
        <v>ok</v>
      </c>
    </row>
    <row r="705" spans="1:23" x14ac:dyDescent="0.3">
      <c r="A705" t="s">
        <v>747</v>
      </c>
      <c r="B705" t="s">
        <v>47</v>
      </c>
      <c r="C705" t="s">
        <v>12</v>
      </c>
      <c r="D705" t="s">
        <v>48</v>
      </c>
      <c r="E705" t="s">
        <v>45</v>
      </c>
      <c r="F705" t="s">
        <v>26</v>
      </c>
      <c r="G705" s="5">
        <v>17793.66</v>
      </c>
      <c r="H705" s="5">
        <f t="shared" si="70"/>
        <v>320.28587999999996</v>
      </c>
      <c r="I705" s="6">
        <v>5</v>
      </c>
      <c r="J705" s="6">
        <v>88968.3</v>
      </c>
      <c r="K705" s="5">
        <f t="shared" si="71"/>
        <v>1601.4293999999998</v>
      </c>
      <c r="L705" s="7">
        <v>2.66</v>
      </c>
      <c r="M705" s="7">
        <v>604</v>
      </c>
      <c r="N705" s="3">
        <v>45560</v>
      </c>
      <c r="O705" s="4" t="str">
        <f t="shared" si="72"/>
        <v>2024-09</v>
      </c>
      <c r="P705" s="4" t="str">
        <f t="shared" si="73"/>
        <v>09</v>
      </c>
      <c r="Q705" s="4" t="str">
        <f t="shared" si="74"/>
        <v>September</v>
      </c>
      <c r="R705" s="30" t="str">
        <f t="shared" si="75"/>
        <v>25</v>
      </c>
      <c r="W705" t="str">
        <f t="shared" si="76"/>
        <v>ok</v>
      </c>
    </row>
    <row r="706" spans="1:23" x14ac:dyDescent="0.3">
      <c r="A706" t="s">
        <v>748</v>
      </c>
      <c r="B706" t="s">
        <v>28</v>
      </c>
      <c r="C706" t="s">
        <v>29</v>
      </c>
      <c r="D706" t="s">
        <v>30</v>
      </c>
      <c r="E706" t="s">
        <v>14</v>
      </c>
      <c r="F706" t="s">
        <v>21</v>
      </c>
      <c r="G706" s="5">
        <v>13982.62</v>
      </c>
      <c r="H706" s="5">
        <f t="shared" si="70"/>
        <v>251.68716000000001</v>
      </c>
      <c r="I706" s="6">
        <v>1</v>
      </c>
      <c r="J706" s="6">
        <v>13982.62</v>
      </c>
      <c r="K706" s="5">
        <f t="shared" si="71"/>
        <v>251.68716000000001</v>
      </c>
      <c r="L706" s="7">
        <v>2.52</v>
      </c>
      <c r="M706" s="7">
        <v>2892</v>
      </c>
      <c r="N706" s="3">
        <v>45372</v>
      </c>
      <c r="O706" s="4" t="str">
        <f t="shared" si="72"/>
        <v>2024-03</v>
      </c>
      <c r="P706" s="4" t="str">
        <f t="shared" si="73"/>
        <v>03</v>
      </c>
      <c r="Q706" s="4" t="str">
        <f t="shared" si="74"/>
        <v>March</v>
      </c>
      <c r="R706" s="30" t="str">
        <f t="shared" si="75"/>
        <v>21</v>
      </c>
      <c r="W706" t="str">
        <f t="shared" si="76"/>
        <v>ok</v>
      </c>
    </row>
    <row r="707" spans="1:23" x14ac:dyDescent="0.3">
      <c r="A707" t="s">
        <v>749</v>
      </c>
      <c r="B707" t="s">
        <v>41</v>
      </c>
      <c r="C707" t="s">
        <v>42</v>
      </c>
      <c r="D707" t="s">
        <v>43</v>
      </c>
      <c r="E707" t="s">
        <v>45</v>
      </c>
      <c r="F707" t="s">
        <v>60</v>
      </c>
      <c r="G707" s="5">
        <v>19717.25</v>
      </c>
      <c r="H707" s="5">
        <f t="shared" ref="H707:H770" si="77">G707*0.018</f>
        <v>354.91049999999996</v>
      </c>
      <c r="I707" s="6">
        <v>4</v>
      </c>
      <c r="J707" s="6">
        <v>78869</v>
      </c>
      <c r="K707" s="5">
        <f t="shared" ref="K707:K770" si="78">H707*I707</f>
        <v>1419.6419999999998</v>
      </c>
      <c r="L707" s="7">
        <v>4.42</v>
      </c>
      <c r="M707" s="7">
        <v>1040</v>
      </c>
      <c r="N707" s="3">
        <v>45597</v>
      </c>
      <c r="O707" s="4" t="str">
        <f t="shared" ref="O707:O770" si="79">TEXT(N707,"yyyy-mm")</f>
        <v>2024-11</v>
      </c>
      <c r="P707" s="4" t="str">
        <f t="shared" ref="P707:P770" si="80">TEXT(N707,"mm")</f>
        <v>11</v>
      </c>
      <c r="Q707" s="4" t="str">
        <f t="shared" ref="Q707:Q770" si="81">TEXT(DATE(2024,P707,1),"mmmm")</f>
        <v>November</v>
      </c>
      <c r="R707" s="30" t="str">
        <f t="shared" ref="R707:R770" si="82">TEXT(N707,"dd")</f>
        <v>01</v>
      </c>
      <c r="W707" t="str">
        <f t="shared" ref="W707:W770" si="83">IF(G707*I707=J707,"ok","False")</f>
        <v>ok</v>
      </c>
    </row>
    <row r="708" spans="1:23" x14ac:dyDescent="0.3">
      <c r="A708" t="s">
        <v>750</v>
      </c>
      <c r="B708" t="s">
        <v>28</v>
      </c>
      <c r="C708" t="s">
        <v>29</v>
      </c>
      <c r="D708" t="s">
        <v>30</v>
      </c>
      <c r="E708" t="s">
        <v>20</v>
      </c>
      <c r="F708" t="s">
        <v>15</v>
      </c>
      <c r="G708" s="5">
        <v>1561.3</v>
      </c>
      <c r="H708" s="5">
        <f t="shared" si="77"/>
        <v>28.103399999999997</v>
      </c>
      <c r="I708" s="6">
        <v>2</v>
      </c>
      <c r="J708" s="6">
        <v>3122.6</v>
      </c>
      <c r="K708" s="5">
        <f t="shared" si="78"/>
        <v>56.206799999999994</v>
      </c>
      <c r="L708" s="7">
        <v>2.5099999999999998</v>
      </c>
      <c r="M708" s="7">
        <v>2437</v>
      </c>
      <c r="N708" s="3">
        <v>45346</v>
      </c>
      <c r="O708" s="4" t="str">
        <f t="shared" si="79"/>
        <v>2024-02</v>
      </c>
      <c r="P708" s="4" t="str">
        <f t="shared" si="80"/>
        <v>02</v>
      </c>
      <c r="Q708" s="4" t="str">
        <f t="shared" si="81"/>
        <v>February</v>
      </c>
      <c r="R708" s="30" t="str">
        <f t="shared" si="82"/>
        <v>24</v>
      </c>
      <c r="W708" t="str">
        <f t="shared" si="83"/>
        <v>ok</v>
      </c>
    </row>
    <row r="709" spans="1:23" x14ac:dyDescent="0.3">
      <c r="A709" t="s">
        <v>751</v>
      </c>
      <c r="B709" t="s">
        <v>33</v>
      </c>
      <c r="C709" t="s">
        <v>12</v>
      </c>
      <c r="D709" t="s">
        <v>34</v>
      </c>
      <c r="E709" t="s">
        <v>14</v>
      </c>
      <c r="F709" t="s">
        <v>38</v>
      </c>
      <c r="G709" s="5">
        <v>17996.61</v>
      </c>
      <c r="H709" s="5">
        <f t="shared" si="77"/>
        <v>323.93897999999996</v>
      </c>
      <c r="I709" s="6">
        <v>2</v>
      </c>
      <c r="J709" s="6">
        <v>35993.22</v>
      </c>
      <c r="K709" s="5">
        <f t="shared" si="78"/>
        <v>647.87795999999992</v>
      </c>
      <c r="L709" s="7">
        <v>4.28</v>
      </c>
      <c r="M709" s="7">
        <v>3304</v>
      </c>
      <c r="N709" s="3">
        <v>45441</v>
      </c>
      <c r="O709" s="4" t="str">
        <f t="shared" si="79"/>
        <v>2024-05</v>
      </c>
      <c r="P709" s="4" t="str">
        <f t="shared" si="80"/>
        <v>05</v>
      </c>
      <c r="Q709" s="4" t="str">
        <f t="shared" si="81"/>
        <v>May</v>
      </c>
      <c r="R709" s="30" t="str">
        <f t="shared" si="82"/>
        <v>29</v>
      </c>
      <c r="W709" t="str">
        <f t="shared" si="83"/>
        <v>ok</v>
      </c>
    </row>
    <row r="710" spans="1:23" x14ac:dyDescent="0.3">
      <c r="A710" t="s">
        <v>752</v>
      </c>
      <c r="B710" t="s">
        <v>28</v>
      </c>
      <c r="C710" t="s">
        <v>29</v>
      </c>
      <c r="D710" t="s">
        <v>30</v>
      </c>
      <c r="E710" t="s">
        <v>45</v>
      </c>
      <c r="F710" t="s">
        <v>21</v>
      </c>
      <c r="G710" s="5">
        <v>16806.64</v>
      </c>
      <c r="H710" s="5">
        <f t="shared" si="77"/>
        <v>302.51951999999994</v>
      </c>
      <c r="I710" s="6">
        <v>2</v>
      </c>
      <c r="J710" s="6">
        <v>33613.279999999999</v>
      </c>
      <c r="K710" s="5">
        <f t="shared" si="78"/>
        <v>605.03903999999989</v>
      </c>
      <c r="L710" s="7">
        <v>2.61</v>
      </c>
      <c r="M710" s="7">
        <v>3781</v>
      </c>
      <c r="N710" s="3">
        <v>45412</v>
      </c>
      <c r="O710" s="4" t="str">
        <f t="shared" si="79"/>
        <v>2024-04</v>
      </c>
      <c r="P710" s="4" t="str">
        <f t="shared" si="80"/>
        <v>04</v>
      </c>
      <c r="Q710" s="4" t="str">
        <f t="shared" si="81"/>
        <v>April</v>
      </c>
      <c r="R710" s="30" t="str">
        <f t="shared" si="82"/>
        <v>30</v>
      </c>
      <c r="W710" t="str">
        <f t="shared" si="83"/>
        <v>ok</v>
      </c>
    </row>
    <row r="711" spans="1:23" x14ac:dyDescent="0.3">
      <c r="A711" t="s">
        <v>753</v>
      </c>
      <c r="B711" t="s">
        <v>11</v>
      </c>
      <c r="C711" t="s">
        <v>12</v>
      </c>
      <c r="D711" t="s">
        <v>13</v>
      </c>
      <c r="E711" t="s">
        <v>20</v>
      </c>
      <c r="F711" t="s">
        <v>26</v>
      </c>
      <c r="G711" s="5">
        <v>2876.34</v>
      </c>
      <c r="H711" s="5">
        <f t="shared" si="77"/>
        <v>51.774119999999996</v>
      </c>
      <c r="I711" s="6">
        <v>4</v>
      </c>
      <c r="J711" s="6">
        <v>11505.36</v>
      </c>
      <c r="K711" s="5">
        <f t="shared" si="78"/>
        <v>207.09647999999999</v>
      </c>
      <c r="L711" s="7">
        <v>3.75</v>
      </c>
      <c r="M711" s="7">
        <v>1313</v>
      </c>
      <c r="N711" s="3">
        <v>45333</v>
      </c>
      <c r="O711" s="4" t="str">
        <f t="shared" si="79"/>
        <v>2024-02</v>
      </c>
      <c r="P711" s="4" t="str">
        <f t="shared" si="80"/>
        <v>02</v>
      </c>
      <c r="Q711" s="4" t="str">
        <f t="shared" si="81"/>
        <v>February</v>
      </c>
      <c r="R711" s="30" t="str">
        <f t="shared" si="82"/>
        <v>11</v>
      </c>
      <c r="W711" t="str">
        <f t="shared" si="83"/>
        <v>ok</v>
      </c>
    </row>
    <row r="712" spans="1:23" x14ac:dyDescent="0.3">
      <c r="A712" t="s">
        <v>754</v>
      </c>
      <c r="B712" t="s">
        <v>36</v>
      </c>
      <c r="C712" t="s">
        <v>18</v>
      </c>
      <c r="D712" t="s">
        <v>37</v>
      </c>
      <c r="E712" t="s">
        <v>20</v>
      </c>
      <c r="F712" t="s">
        <v>60</v>
      </c>
      <c r="G712" s="5">
        <v>8289.67</v>
      </c>
      <c r="H712" s="5">
        <f t="shared" si="77"/>
        <v>149.21405999999999</v>
      </c>
      <c r="I712" s="6">
        <v>1</v>
      </c>
      <c r="J712" s="6">
        <v>8289.67</v>
      </c>
      <c r="K712" s="5">
        <f t="shared" si="78"/>
        <v>149.21405999999999</v>
      </c>
      <c r="L712" s="7">
        <v>4.53</v>
      </c>
      <c r="M712" s="7">
        <v>1641</v>
      </c>
      <c r="N712" s="3">
        <v>45443</v>
      </c>
      <c r="O712" s="4" t="str">
        <f t="shared" si="79"/>
        <v>2024-05</v>
      </c>
      <c r="P712" s="4" t="str">
        <f t="shared" si="80"/>
        <v>05</v>
      </c>
      <c r="Q712" s="4" t="str">
        <f t="shared" si="81"/>
        <v>May</v>
      </c>
      <c r="R712" s="30" t="str">
        <f t="shared" si="82"/>
        <v>31</v>
      </c>
      <c r="W712" t="str">
        <f t="shared" si="83"/>
        <v>ok</v>
      </c>
    </row>
    <row r="713" spans="1:23" x14ac:dyDescent="0.3">
      <c r="A713" t="s">
        <v>755</v>
      </c>
      <c r="B713" t="s">
        <v>47</v>
      </c>
      <c r="C713" t="s">
        <v>12</v>
      </c>
      <c r="D713" t="s">
        <v>48</v>
      </c>
      <c r="E713" t="s">
        <v>20</v>
      </c>
      <c r="F713" t="s">
        <v>21</v>
      </c>
      <c r="G713" s="5">
        <v>6059.8</v>
      </c>
      <c r="H713" s="5">
        <f t="shared" si="77"/>
        <v>109.07639999999999</v>
      </c>
      <c r="I713" s="6">
        <v>2</v>
      </c>
      <c r="J713" s="6">
        <v>12119.6</v>
      </c>
      <c r="K713" s="5">
        <f t="shared" si="78"/>
        <v>218.15279999999998</v>
      </c>
      <c r="L713" s="7">
        <v>4.33</v>
      </c>
      <c r="M713" s="7">
        <v>3661</v>
      </c>
      <c r="N713" s="3">
        <v>45638</v>
      </c>
      <c r="O713" s="4" t="str">
        <f t="shared" si="79"/>
        <v>2024-12</v>
      </c>
      <c r="P713" s="4" t="str">
        <f t="shared" si="80"/>
        <v>12</v>
      </c>
      <c r="Q713" s="4" t="str">
        <f t="shared" si="81"/>
        <v>December</v>
      </c>
      <c r="R713" s="30" t="str">
        <f t="shared" si="82"/>
        <v>12</v>
      </c>
      <c r="W713" t="str">
        <f t="shared" si="83"/>
        <v>ok</v>
      </c>
    </row>
    <row r="714" spans="1:23" x14ac:dyDescent="0.3">
      <c r="A714" t="s">
        <v>756</v>
      </c>
      <c r="B714" t="s">
        <v>36</v>
      </c>
      <c r="C714" t="s">
        <v>18</v>
      </c>
      <c r="D714" t="s">
        <v>37</v>
      </c>
      <c r="E714" t="s">
        <v>45</v>
      </c>
      <c r="F714" t="s">
        <v>31</v>
      </c>
      <c r="G714" s="5">
        <v>10375.81</v>
      </c>
      <c r="H714" s="5">
        <f t="shared" si="77"/>
        <v>186.76457999999997</v>
      </c>
      <c r="I714" s="6">
        <v>1</v>
      </c>
      <c r="J714" s="6">
        <v>10375.81</v>
      </c>
      <c r="K714" s="5">
        <f t="shared" si="78"/>
        <v>186.76457999999997</v>
      </c>
      <c r="L714" s="7">
        <v>2.02</v>
      </c>
      <c r="M714" s="7">
        <v>3084</v>
      </c>
      <c r="N714" s="3">
        <v>45367</v>
      </c>
      <c r="O714" s="4" t="str">
        <f t="shared" si="79"/>
        <v>2024-03</v>
      </c>
      <c r="P714" s="4" t="str">
        <f t="shared" si="80"/>
        <v>03</v>
      </c>
      <c r="Q714" s="4" t="str">
        <f t="shared" si="81"/>
        <v>March</v>
      </c>
      <c r="R714" s="30" t="str">
        <f t="shared" si="82"/>
        <v>16</v>
      </c>
      <c r="W714" t="str">
        <f t="shared" si="83"/>
        <v>ok</v>
      </c>
    </row>
    <row r="715" spans="1:23" x14ac:dyDescent="0.3">
      <c r="A715" t="s">
        <v>757</v>
      </c>
      <c r="B715" t="s">
        <v>28</v>
      </c>
      <c r="C715" t="s">
        <v>29</v>
      </c>
      <c r="D715" t="s">
        <v>30</v>
      </c>
      <c r="E715" t="s">
        <v>45</v>
      </c>
      <c r="F715" t="s">
        <v>21</v>
      </c>
      <c r="G715" s="5">
        <v>10908.84</v>
      </c>
      <c r="H715" s="5">
        <f t="shared" si="77"/>
        <v>196.35911999999999</v>
      </c>
      <c r="I715" s="6">
        <v>2</v>
      </c>
      <c r="J715" s="6">
        <v>21817.68</v>
      </c>
      <c r="K715" s="5">
        <f t="shared" si="78"/>
        <v>392.71823999999998</v>
      </c>
      <c r="L715" s="7">
        <v>4.63</v>
      </c>
      <c r="M715" s="7">
        <v>1538</v>
      </c>
      <c r="N715" s="3">
        <v>45533</v>
      </c>
      <c r="O715" s="4" t="str">
        <f t="shared" si="79"/>
        <v>2024-08</v>
      </c>
      <c r="P715" s="4" t="str">
        <f t="shared" si="80"/>
        <v>08</v>
      </c>
      <c r="Q715" s="4" t="str">
        <f t="shared" si="81"/>
        <v>August</v>
      </c>
      <c r="R715" s="30" t="str">
        <f t="shared" si="82"/>
        <v>29</v>
      </c>
      <c r="W715" t="str">
        <f t="shared" si="83"/>
        <v>ok</v>
      </c>
    </row>
    <row r="716" spans="1:23" x14ac:dyDescent="0.3">
      <c r="A716" t="s">
        <v>758</v>
      </c>
      <c r="B716" t="s">
        <v>17</v>
      </c>
      <c r="C716" t="s">
        <v>18</v>
      </c>
      <c r="D716" t="s">
        <v>19</v>
      </c>
      <c r="E716" t="s">
        <v>14</v>
      </c>
      <c r="F716" t="s">
        <v>60</v>
      </c>
      <c r="G716" s="5">
        <v>13455.37</v>
      </c>
      <c r="H716" s="5">
        <f t="shared" si="77"/>
        <v>242.19666000000001</v>
      </c>
      <c r="I716" s="6">
        <v>1</v>
      </c>
      <c r="J716" s="6">
        <v>13455.37</v>
      </c>
      <c r="K716" s="5">
        <f t="shared" si="78"/>
        <v>242.19666000000001</v>
      </c>
      <c r="L716" s="7">
        <v>3.25</v>
      </c>
      <c r="M716" s="7">
        <v>3066</v>
      </c>
      <c r="N716" s="3">
        <v>45510</v>
      </c>
      <c r="O716" s="4" t="str">
        <f t="shared" si="79"/>
        <v>2024-08</v>
      </c>
      <c r="P716" s="4" t="str">
        <f t="shared" si="80"/>
        <v>08</v>
      </c>
      <c r="Q716" s="4" t="str">
        <f t="shared" si="81"/>
        <v>August</v>
      </c>
      <c r="R716" s="30" t="str">
        <f t="shared" si="82"/>
        <v>06</v>
      </c>
      <c r="W716" t="str">
        <f t="shared" si="83"/>
        <v>ok</v>
      </c>
    </row>
    <row r="717" spans="1:23" x14ac:dyDescent="0.3">
      <c r="A717" t="s">
        <v>759</v>
      </c>
      <c r="B717" t="s">
        <v>28</v>
      </c>
      <c r="C717" t="s">
        <v>29</v>
      </c>
      <c r="D717" t="s">
        <v>30</v>
      </c>
      <c r="E717" t="s">
        <v>20</v>
      </c>
      <c r="F717" t="s">
        <v>26</v>
      </c>
      <c r="G717" s="5">
        <v>6475.03</v>
      </c>
      <c r="H717" s="5">
        <f t="shared" si="77"/>
        <v>116.55053999999998</v>
      </c>
      <c r="I717" s="6">
        <v>4</v>
      </c>
      <c r="J717" s="6">
        <v>25900.12</v>
      </c>
      <c r="K717" s="5">
        <f t="shared" si="78"/>
        <v>466.20215999999994</v>
      </c>
      <c r="L717" s="7">
        <v>4.3499999999999996</v>
      </c>
      <c r="M717" s="7">
        <v>417</v>
      </c>
      <c r="N717" s="3">
        <v>45469</v>
      </c>
      <c r="O717" s="4" t="str">
        <f t="shared" si="79"/>
        <v>2024-06</v>
      </c>
      <c r="P717" s="4" t="str">
        <f t="shared" si="80"/>
        <v>06</v>
      </c>
      <c r="Q717" s="4" t="str">
        <f t="shared" si="81"/>
        <v>June</v>
      </c>
      <c r="R717" s="30" t="str">
        <f t="shared" si="82"/>
        <v>26</v>
      </c>
      <c r="W717" t="str">
        <f t="shared" si="83"/>
        <v>ok</v>
      </c>
    </row>
    <row r="718" spans="1:23" x14ac:dyDescent="0.3">
      <c r="A718" t="s">
        <v>760</v>
      </c>
      <c r="B718" t="s">
        <v>11</v>
      </c>
      <c r="C718" t="s">
        <v>12</v>
      </c>
      <c r="D718" t="s">
        <v>13</v>
      </c>
      <c r="E718" t="s">
        <v>14</v>
      </c>
      <c r="F718" t="s">
        <v>15</v>
      </c>
      <c r="G718" s="5">
        <v>6218.19</v>
      </c>
      <c r="H718" s="5">
        <f t="shared" si="77"/>
        <v>111.92741999999998</v>
      </c>
      <c r="I718" s="6">
        <v>5</v>
      </c>
      <c r="J718" s="6">
        <v>31090.95</v>
      </c>
      <c r="K718" s="5">
        <f t="shared" si="78"/>
        <v>559.63709999999992</v>
      </c>
      <c r="L718" s="7">
        <v>2.08</v>
      </c>
      <c r="M718" s="7">
        <v>1862</v>
      </c>
      <c r="N718" s="3">
        <v>45358</v>
      </c>
      <c r="O718" s="4" t="str">
        <f t="shared" si="79"/>
        <v>2024-03</v>
      </c>
      <c r="P718" s="4" t="str">
        <f t="shared" si="80"/>
        <v>03</v>
      </c>
      <c r="Q718" s="4" t="str">
        <f t="shared" si="81"/>
        <v>March</v>
      </c>
      <c r="R718" s="30" t="str">
        <f t="shared" si="82"/>
        <v>07</v>
      </c>
      <c r="W718" t="str">
        <f t="shared" si="83"/>
        <v>ok</v>
      </c>
    </row>
    <row r="719" spans="1:23" x14ac:dyDescent="0.3">
      <c r="A719" t="s">
        <v>761</v>
      </c>
      <c r="B719" t="s">
        <v>47</v>
      </c>
      <c r="C719" t="s">
        <v>12</v>
      </c>
      <c r="D719" t="s">
        <v>48</v>
      </c>
      <c r="E719" t="s">
        <v>14</v>
      </c>
      <c r="F719" t="s">
        <v>26</v>
      </c>
      <c r="G719" s="5">
        <v>11003.05</v>
      </c>
      <c r="H719" s="5">
        <f t="shared" si="77"/>
        <v>198.05489999999998</v>
      </c>
      <c r="I719" s="6">
        <v>3</v>
      </c>
      <c r="J719" s="6">
        <v>33009.15</v>
      </c>
      <c r="K719" s="5">
        <f t="shared" si="78"/>
        <v>594.16469999999993</v>
      </c>
      <c r="L719" s="7">
        <v>3.8</v>
      </c>
      <c r="M719" s="7">
        <v>890</v>
      </c>
      <c r="N719" s="3">
        <v>45363</v>
      </c>
      <c r="O719" s="4" t="str">
        <f t="shared" si="79"/>
        <v>2024-03</v>
      </c>
      <c r="P719" s="4" t="str">
        <f t="shared" si="80"/>
        <v>03</v>
      </c>
      <c r="Q719" s="4" t="str">
        <f t="shared" si="81"/>
        <v>March</v>
      </c>
      <c r="R719" s="30" t="str">
        <f t="shared" si="82"/>
        <v>12</v>
      </c>
      <c r="W719" t="str">
        <f t="shared" si="83"/>
        <v>ok</v>
      </c>
    </row>
    <row r="720" spans="1:23" x14ac:dyDescent="0.3">
      <c r="A720" t="s">
        <v>762</v>
      </c>
      <c r="B720" t="s">
        <v>23</v>
      </c>
      <c r="C720" t="s">
        <v>24</v>
      </c>
      <c r="D720" t="s">
        <v>25</v>
      </c>
      <c r="E720" t="s">
        <v>14</v>
      </c>
      <c r="F720" t="s">
        <v>38</v>
      </c>
      <c r="G720" s="5">
        <v>16813.54</v>
      </c>
      <c r="H720" s="5">
        <f t="shared" si="77"/>
        <v>302.64371999999997</v>
      </c>
      <c r="I720" s="6">
        <v>2</v>
      </c>
      <c r="J720" s="6">
        <v>33627.08</v>
      </c>
      <c r="K720" s="5">
        <f t="shared" si="78"/>
        <v>605.28743999999995</v>
      </c>
      <c r="L720" s="7">
        <v>1.77</v>
      </c>
      <c r="M720" s="7">
        <v>86</v>
      </c>
      <c r="N720" s="3">
        <v>45530</v>
      </c>
      <c r="O720" s="4" t="str">
        <f t="shared" si="79"/>
        <v>2024-08</v>
      </c>
      <c r="P720" s="4" t="str">
        <f t="shared" si="80"/>
        <v>08</v>
      </c>
      <c r="Q720" s="4" t="str">
        <f t="shared" si="81"/>
        <v>August</v>
      </c>
      <c r="R720" s="30" t="str">
        <f t="shared" si="82"/>
        <v>26</v>
      </c>
      <c r="W720" t="str">
        <f t="shared" si="83"/>
        <v>ok</v>
      </c>
    </row>
    <row r="721" spans="1:23" x14ac:dyDescent="0.3">
      <c r="A721" t="s">
        <v>763</v>
      </c>
      <c r="B721" t="s">
        <v>33</v>
      </c>
      <c r="C721" t="s">
        <v>12</v>
      </c>
      <c r="D721" t="s">
        <v>34</v>
      </c>
      <c r="E721" t="s">
        <v>20</v>
      </c>
      <c r="F721" t="s">
        <v>38</v>
      </c>
      <c r="G721" s="5">
        <v>11921.63</v>
      </c>
      <c r="H721" s="5">
        <f t="shared" si="77"/>
        <v>214.58933999999996</v>
      </c>
      <c r="I721" s="6">
        <v>5</v>
      </c>
      <c r="J721" s="6">
        <v>59608.15</v>
      </c>
      <c r="K721" s="5">
        <f t="shared" si="78"/>
        <v>1072.9466999999997</v>
      </c>
      <c r="L721" s="7">
        <v>2.99</v>
      </c>
      <c r="M721" s="7">
        <v>303</v>
      </c>
      <c r="N721" s="3">
        <v>45564</v>
      </c>
      <c r="O721" s="4" t="str">
        <f t="shared" si="79"/>
        <v>2024-09</v>
      </c>
      <c r="P721" s="4" t="str">
        <f t="shared" si="80"/>
        <v>09</v>
      </c>
      <c r="Q721" s="4" t="str">
        <f t="shared" si="81"/>
        <v>September</v>
      </c>
      <c r="R721" s="30" t="str">
        <f t="shared" si="82"/>
        <v>29</v>
      </c>
      <c r="W721" t="str">
        <f t="shared" si="83"/>
        <v>ok</v>
      </c>
    </row>
    <row r="722" spans="1:23" x14ac:dyDescent="0.3">
      <c r="A722" t="s">
        <v>764</v>
      </c>
      <c r="B722" t="s">
        <v>41</v>
      </c>
      <c r="C722" t="s">
        <v>42</v>
      </c>
      <c r="D722" t="s">
        <v>43</v>
      </c>
      <c r="E722" t="s">
        <v>45</v>
      </c>
      <c r="F722" t="s">
        <v>26</v>
      </c>
      <c r="G722" s="5">
        <v>16795.330000000002</v>
      </c>
      <c r="H722" s="5">
        <f t="shared" si="77"/>
        <v>302.31594000000001</v>
      </c>
      <c r="I722" s="6">
        <v>1</v>
      </c>
      <c r="J722" s="6">
        <v>16795.330000000002</v>
      </c>
      <c r="K722" s="5">
        <f t="shared" si="78"/>
        <v>302.31594000000001</v>
      </c>
      <c r="L722" s="7">
        <v>4.82</v>
      </c>
      <c r="M722" s="7">
        <v>2653</v>
      </c>
      <c r="N722" s="3">
        <v>45320</v>
      </c>
      <c r="O722" s="4" t="str">
        <f t="shared" si="79"/>
        <v>2024-01</v>
      </c>
      <c r="P722" s="4" t="str">
        <f t="shared" si="80"/>
        <v>01</v>
      </c>
      <c r="Q722" s="4" t="str">
        <f t="shared" si="81"/>
        <v>January</v>
      </c>
      <c r="R722" s="30" t="str">
        <f t="shared" si="82"/>
        <v>29</v>
      </c>
      <c r="W722" t="str">
        <f t="shared" si="83"/>
        <v>ok</v>
      </c>
    </row>
    <row r="723" spans="1:23" x14ac:dyDescent="0.3">
      <c r="A723" t="s">
        <v>765</v>
      </c>
      <c r="B723" t="s">
        <v>11</v>
      </c>
      <c r="C723" t="s">
        <v>12</v>
      </c>
      <c r="D723" t="s">
        <v>13</v>
      </c>
      <c r="E723" t="s">
        <v>45</v>
      </c>
      <c r="F723" t="s">
        <v>31</v>
      </c>
      <c r="G723" s="5">
        <v>11810.64</v>
      </c>
      <c r="H723" s="5">
        <f t="shared" si="77"/>
        <v>212.59151999999997</v>
      </c>
      <c r="I723" s="6">
        <v>2</v>
      </c>
      <c r="J723" s="6">
        <v>23621.279999999999</v>
      </c>
      <c r="K723" s="5">
        <f t="shared" si="78"/>
        <v>425.18303999999995</v>
      </c>
      <c r="L723" s="7">
        <v>4.62</v>
      </c>
      <c r="M723" s="7">
        <v>4873</v>
      </c>
      <c r="N723" s="3">
        <v>45305</v>
      </c>
      <c r="O723" s="4" t="str">
        <f t="shared" si="79"/>
        <v>2024-01</v>
      </c>
      <c r="P723" s="4" t="str">
        <f t="shared" si="80"/>
        <v>01</v>
      </c>
      <c r="Q723" s="4" t="str">
        <f t="shared" si="81"/>
        <v>January</v>
      </c>
      <c r="R723" s="30" t="str">
        <f t="shared" si="82"/>
        <v>14</v>
      </c>
      <c r="W723" t="str">
        <f t="shared" si="83"/>
        <v>ok</v>
      </c>
    </row>
    <row r="724" spans="1:23" x14ac:dyDescent="0.3">
      <c r="A724" t="s">
        <v>766</v>
      </c>
      <c r="B724" t="s">
        <v>63</v>
      </c>
      <c r="C724" t="s">
        <v>18</v>
      </c>
      <c r="D724" t="s">
        <v>64</v>
      </c>
      <c r="E724" t="s">
        <v>14</v>
      </c>
      <c r="F724" t="s">
        <v>38</v>
      </c>
      <c r="G724" s="5">
        <v>15957.36</v>
      </c>
      <c r="H724" s="5">
        <f t="shared" si="77"/>
        <v>287.23248000000001</v>
      </c>
      <c r="I724" s="6">
        <v>5</v>
      </c>
      <c r="J724" s="6">
        <v>79786.8</v>
      </c>
      <c r="K724" s="5">
        <f t="shared" si="78"/>
        <v>1436.1624000000002</v>
      </c>
      <c r="L724" s="7">
        <v>4.29</v>
      </c>
      <c r="M724" s="7">
        <v>4703</v>
      </c>
      <c r="N724" s="3">
        <v>45553</v>
      </c>
      <c r="O724" s="4" t="str">
        <f t="shared" si="79"/>
        <v>2024-09</v>
      </c>
      <c r="P724" s="4" t="str">
        <f t="shared" si="80"/>
        <v>09</v>
      </c>
      <c r="Q724" s="4" t="str">
        <f t="shared" si="81"/>
        <v>September</v>
      </c>
      <c r="R724" s="30" t="str">
        <f t="shared" si="82"/>
        <v>18</v>
      </c>
      <c r="W724" t="str">
        <f t="shared" si="83"/>
        <v>ok</v>
      </c>
    </row>
    <row r="725" spans="1:23" x14ac:dyDescent="0.3">
      <c r="A725" t="s">
        <v>767</v>
      </c>
      <c r="B725" t="s">
        <v>11</v>
      </c>
      <c r="C725" t="s">
        <v>12</v>
      </c>
      <c r="D725" t="s">
        <v>13</v>
      </c>
      <c r="E725" t="s">
        <v>20</v>
      </c>
      <c r="F725" t="s">
        <v>26</v>
      </c>
      <c r="G725" s="5">
        <v>19845.78</v>
      </c>
      <c r="H725" s="5">
        <f t="shared" si="77"/>
        <v>357.22403999999995</v>
      </c>
      <c r="I725" s="6">
        <v>1</v>
      </c>
      <c r="J725" s="6">
        <v>19845.78</v>
      </c>
      <c r="K725" s="5">
        <f t="shared" si="78"/>
        <v>357.22403999999995</v>
      </c>
      <c r="L725" s="7">
        <v>4.26</v>
      </c>
      <c r="M725" s="7">
        <v>351</v>
      </c>
      <c r="N725" s="3">
        <v>45569</v>
      </c>
      <c r="O725" s="4" t="str">
        <f t="shared" si="79"/>
        <v>2024-10</v>
      </c>
      <c r="P725" s="4" t="str">
        <f t="shared" si="80"/>
        <v>10</v>
      </c>
      <c r="Q725" s="4" t="str">
        <f t="shared" si="81"/>
        <v>October</v>
      </c>
      <c r="R725" s="30" t="str">
        <f t="shared" si="82"/>
        <v>04</v>
      </c>
      <c r="W725" t="str">
        <f t="shared" si="83"/>
        <v>ok</v>
      </c>
    </row>
    <row r="726" spans="1:23" x14ac:dyDescent="0.3">
      <c r="A726" t="s">
        <v>768</v>
      </c>
      <c r="B726" t="s">
        <v>36</v>
      </c>
      <c r="C726" t="s">
        <v>18</v>
      </c>
      <c r="D726" t="s">
        <v>37</v>
      </c>
      <c r="E726" t="s">
        <v>45</v>
      </c>
      <c r="F726" t="s">
        <v>21</v>
      </c>
      <c r="G726" s="5">
        <v>2164.83</v>
      </c>
      <c r="H726" s="5">
        <f t="shared" si="77"/>
        <v>38.966939999999994</v>
      </c>
      <c r="I726" s="6">
        <v>5</v>
      </c>
      <c r="J726" s="6">
        <v>10824.15</v>
      </c>
      <c r="K726" s="5">
        <f t="shared" si="78"/>
        <v>194.83469999999997</v>
      </c>
      <c r="L726" s="7">
        <v>4.33</v>
      </c>
      <c r="M726" s="7">
        <v>953</v>
      </c>
      <c r="N726" s="3">
        <v>45458</v>
      </c>
      <c r="O726" s="4" t="str">
        <f t="shared" si="79"/>
        <v>2024-06</v>
      </c>
      <c r="P726" s="4" t="str">
        <f t="shared" si="80"/>
        <v>06</v>
      </c>
      <c r="Q726" s="4" t="str">
        <f t="shared" si="81"/>
        <v>June</v>
      </c>
      <c r="R726" s="30" t="str">
        <f t="shared" si="82"/>
        <v>15</v>
      </c>
      <c r="W726" t="str">
        <f t="shared" si="83"/>
        <v>ok</v>
      </c>
    </row>
    <row r="727" spans="1:23" x14ac:dyDescent="0.3">
      <c r="A727" t="s">
        <v>769</v>
      </c>
      <c r="B727" t="s">
        <v>41</v>
      </c>
      <c r="C727" t="s">
        <v>42</v>
      </c>
      <c r="D727" t="s">
        <v>43</v>
      </c>
      <c r="E727" t="s">
        <v>20</v>
      </c>
      <c r="F727" t="s">
        <v>26</v>
      </c>
      <c r="G727" s="5">
        <v>9389.08</v>
      </c>
      <c r="H727" s="5">
        <f t="shared" si="77"/>
        <v>169.00343999999998</v>
      </c>
      <c r="I727" s="6">
        <v>1</v>
      </c>
      <c r="J727" s="6">
        <v>9389.08</v>
      </c>
      <c r="K727" s="5">
        <f t="shared" si="78"/>
        <v>169.00343999999998</v>
      </c>
      <c r="L727" s="7">
        <v>1.59</v>
      </c>
      <c r="M727" s="7">
        <v>3254</v>
      </c>
      <c r="N727" s="3">
        <v>45314</v>
      </c>
      <c r="O727" s="4" t="str">
        <f t="shared" si="79"/>
        <v>2024-01</v>
      </c>
      <c r="P727" s="4" t="str">
        <f t="shared" si="80"/>
        <v>01</v>
      </c>
      <c r="Q727" s="4" t="str">
        <f t="shared" si="81"/>
        <v>January</v>
      </c>
      <c r="R727" s="30" t="str">
        <f t="shared" si="82"/>
        <v>23</v>
      </c>
      <c r="W727" t="str">
        <f t="shared" si="83"/>
        <v>ok</v>
      </c>
    </row>
    <row r="728" spans="1:23" x14ac:dyDescent="0.3">
      <c r="A728" t="s">
        <v>770</v>
      </c>
      <c r="B728" t="s">
        <v>28</v>
      </c>
      <c r="C728" t="s">
        <v>29</v>
      </c>
      <c r="D728" t="s">
        <v>30</v>
      </c>
      <c r="E728" t="s">
        <v>14</v>
      </c>
      <c r="F728" t="s">
        <v>31</v>
      </c>
      <c r="G728" s="5">
        <v>322.05</v>
      </c>
      <c r="H728" s="5">
        <f t="shared" si="77"/>
        <v>5.7968999999999999</v>
      </c>
      <c r="I728" s="6">
        <v>2</v>
      </c>
      <c r="J728" s="6">
        <v>644.1</v>
      </c>
      <c r="K728" s="5">
        <f t="shared" si="78"/>
        <v>11.5938</v>
      </c>
      <c r="L728" s="7">
        <v>1.1100000000000001</v>
      </c>
      <c r="M728" s="7">
        <v>3549</v>
      </c>
      <c r="N728" s="3">
        <v>45433</v>
      </c>
      <c r="O728" s="4" t="str">
        <f t="shared" si="79"/>
        <v>2024-05</v>
      </c>
      <c r="P728" s="4" t="str">
        <f t="shared" si="80"/>
        <v>05</v>
      </c>
      <c r="Q728" s="4" t="str">
        <f t="shared" si="81"/>
        <v>May</v>
      </c>
      <c r="R728" s="30" t="str">
        <f t="shared" si="82"/>
        <v>21</v>
      </c>
      <c r="W728" t="str">
        <f t="shared" si="83"/>
        <v>ok</v>
      </c>
    </row>
    <row r="729" spans="1:23" x14ac:dyDescent="0.3">
      <c r="A729" t="s">
        <v>771</v>
      </c>
      <c r="B729" t="s">
        <v>47</v>
      </c>
      <c r="C729" t="s">
        <v>12</v>
      </c>
      <c r="D729" t="s">
        <v>48</v>
      </c>
      <c r="E729" t="s">
        <v>45</v>
      </c>
      <c r="F729" t="s">
        <v>21</v>
      </c>
      <c r="G729" s="5">
        <v>18585.259999999998</v>
      </c>
      <c r="H729" s="5">
        <f t="shared" si="77"/>
        <v>334.53467999999992</v>
      </c>
      <c r="I729" s="6">
        <v>3</v>
      </c>
      <c r="J729" s="6">
        <v>55755.78</v>
      </c>
      <c r="K729" s="5">
        <f t="shared" si="78"/>
        <v>1003.6040399999997</v>
      </c>
      <c r="L729" s="7">
        <v>4.13</v>
      </c>
      <c r="M729" s="7">
        <v>4303</v>
      </c>
      <c r="N729" s="3">
        <v>45437</v>
      </c>
      <c r="O729" s="4" t="str">
        <f t="shared" si="79"/>
        <v>2024-05</v>
      </c>
      <c r="P729" s="4" t="str">
        <f t="shared" si="80"/>
        <v>05</v>
      </c>
      <c r="Q729" s="4" t="str">
        <f t="shared" si="81"/>
        <v>May</v>
      </c>
      <c r="R729" s="30" t="str">
        <f t="shared" si="82"/>
        <v>25</v>
      </c>
      <c r="W729" t="str">
        <f t="shared" si="83"/>
        <v>ok</v>
      </c>
    </row>
    <row r="730" spans="1:23" x14ac:dyDescent="0.3">
      <c r="A730" t="s">
        <v>772</v>
      </c>
      <c r="B730" t="s">
        <v>51</v>
      </c>
      <c r="C730" t="s">
        <v>29</v>
      </c>
      <c r="D730" t="s">
        <v>52</v>
      </c>
      <c r="E730" t="s">
        <v>20</v>
      </c>
      <c r="F730" t="s">
        <v>31</v>
      </c>
      <c r="G730" s="5">
        <v>10132.82</v>
      </c>
      <c r="H730" s="5">
        <f t="shared" si="77"/>
        <v>182.39075999999997</v>
      </c>
      <c r="I730" s="6">
        <v>5</v>
      </c>
      <c r="J730" s="6">
        <v>50664.1</v>
      </c>
      <c r="K730" s="5">
        <f t="shared" si="78"/>
        <v>911.95379999999989</v>
      </c>
      <c r="L730" s="7">
        <v>2.5</v>
      </c>
      <c r="M730" s="7">
        <v>2592</v>
      </c>
      <c r="N730" s="3">
        <v>45404</v>
      </c>
      <c r="O730" s="4" t="str">
        <f t="shared" si="79"/>
        <v>2024-04</v>
      </c>
      <c r="P730" s="4" t="str">
        <f t="shared" si="80"/>
        <v>04</v>
      </c>
      <c r="Q730" s="4" t="str">
        <f t="shared" si="81"/>
        <v>April</v>
      </c>
      <c r="R730" s="30" t="str">
        <f t="shared" si="82"/>
        <v>22</v>
      </c>
      <c r="W730" t="str">
        <f t="shared" si="83"/>
        <v>ok</v>
      </c>
    </row>
    <row r="731" spans="1:23" x14ac:dyDescent="0.3">
      <c r="A731" t="s">
        <v>773</v>
      </c>
      <c r="B731" t="s">
        <v>63</v>
      </c>
      <c r="C731" t="s">
        <v>18</v>
      </c>
      <c r="D731" t="s">
        <v>64</v>
      </c>
      <c r="E731" t="s">
        <v>45</v>
      </c>
      <c r="F731" t="s">
        <v>21</v>
      </c>
      <c r="G731" s="5">
        <v>1677.26</v>
      </c>
      <c r="H731" s="5">
        <f t="shared" si="77"/>
        <v>30.190679999999997</v>
      </c>
      <c r="I731" s="6">
        <v>1</v>
      </c>
      <c r="J731" s="6">
        <v>1677.26</v>
      </c>
      <c r="K731" s="5">
        <f t="shared" si="78"/>
        <v>30.190679999999997</v>
      </c>
      <c r="L731" s="7">
        <v>4.49</v>
      </c>
      <c r="M731" s="7">
        <v>3495</v>
      </c>
      <c r="N731" s="3">
        <v>45467</v>
      </c>
      <c r="O731" s="4" t="str">
        <f t="shared" si="79"/>
        <v>2024-06</v>
      </c>
      <c r="P731" s="4" t="str">
        <f t="shared" si="80"/>
        <v>06</v>
      </c>
      <c r="Q731" s="4" t="str">
        <f t="shared" si="81"/>
        <v>June</v>
      </c>
      <c r="R731" s="30" t="str">
        <f t="shared" si="82"/>
        <v>24</v>
      </c>
      <c r="W731" t="str">
        <f t="shared" si="83"/>
        <v>ok</v>
      </c>
    </row>
    <row r="732" spans="1:23" x14ac:dyDescent="0.3">
      <c r="A732" t="s">
        <v>774</v>
      </c>
      <c r="B732" t="s">
        <v>41</v>
      </c>
      <c r="C732" t="s">
        <v>42</v>
      </c>
      <c r="D732" t="s">
        <v>43</v>
      </c>
      <c r="E732" t="s">
        <v>20</v>
      </c>
      <c r="F732" t="s">
        <v>60</v>
      </c>
      <c r="G732" s="5">
        <v>5337.89</v>
      </c>
      <c r="H732" s="5">
        <f t="shared" si="77"/>
        <v>96.08202</v>
      </c>
      <c r="I732" s="6">
        <v>3</v>
      </c>
      <c r="J732" s="6">
        <v>16013.67</v>
      </c>
      <c r="K732" s="5">
        <f t="shared" si="78"/>
        <v>288.24606</v>
      </c>
      <c r="L732" s="7">
        <v>2.77</v>
      </c>
      <c r="M732" s="7">
        <v>4630</v>
      </c>
      <c r="N732" s="3">
        <v>45585</v>
      </c>
      <c r="O732" s="4" t="str">
        <f t="shared" si="79"/>
        <v>2024-10</v>
      </c>
      <c r="P732" s="4" t="str">
        <f t="shared" si="80"/>
        <v>10</v>
      </c>
      <c r="Q732" s="4" t="str">
        <f t="shared" si="81"/>
        <v>October</v>
      </c>
      <c r="R732" s="30" t="str">
        <f t="shared" si="82"/>
        <v>20</v>
      </c>
      <c r="W732" t="str">
        <f t="shared" si="83"/>
        <v>ok</v>
      </c>
    </row>
    <row r="733" spans="1:23" x14ac:dyDescent="0.3">
      <c r="A733" t="s">
        <v>775</v>
      </c>
      <c r="B733" t="s">
        <v>23</v>
      </c>
      <c r="C733" t="s">
        <v>24</v>
      </c>
      <c r="D733" t="s">
        <v>25</v>
      </c>
      <c r="E733" t="s">
        <v>20</v>
      </c>
      <c r="F733" t="s">
        <v>60</v>
      </c>
      <c r="G733" s="5">
        <v>15646.98</v>
      </c>
      <c r="H733" s="5">
        <f t="shared" si="77"/>
        <v>281.64563999999996</v>
      </c>
      <c r="I733" s="6">
        <v>3</v>
      </c>
      <c r="J733" s="6">
        <v>46940.94</v>
      </c>
      <c r="K733" s="5">
        <f t="shared" si="78"/>
        <v>844.93691999999987</v>
      </c>
      <c r="L733" s="7">
        <v>4.08</v>
      </c>
      <c r="M733" s="7">
        <v>3756</v>
      </c>
      <c r="N733" s="3">
        <v>45338</v>
      </c>
      <c r="O733" s="4" t="str">
        <f t="shared" si="79"/>
        <v>2024-02</v>
      </c>
      <c r="P733" s="4" t="str">
        <f t="shared" si="80"/>
        <v>02</v>
      </c>
      <c r="Q733" s="4" t="str">
        <f t="shared" si="81"/>
        <v>February</v>
      </c>
      <c r="R733" s="30" t="str">
        <f t="shared" si="82"/>
        <v>16</v>
      </c>
      <c r="W733" t="str">
        <f t="shared" si="83"/>
        <v>ok</v>
      </c>
    </row>
    <row r="734" spans="1:23" x14ac:dyDescent="0.3">
      <c r="A734" t="s">
        <v>776</v>
      </c>
      <c r="B734" t="s">
        <v>41</v>
      </c>
      <c r="C734" t="s">
        <v>42</v>
      </c>
      <c r="D734" t="s">
        <v>43</v>
      </c>
      <c r="E734" t="s">
        <v>20</v>
      </c>
      <c r="F734" t="s">
        <v>21</v>
      </c>
      <c r="G734" s="5">
        <v>8677.3799999999992</v>
      </c>
      <c r="H734" s="5">
        <f t="shared" si="77"/>
        <v>156.19283999999996</v>
      </c>
      <c r="I734" s="6">
        <v>5</v>
      </c>
      <c r="J734" s="6">
        <v>43386.9</v>
      </c>
      <c r="K734" s="5">
        <f t="shared" si="78"/>
        <v>780.96419999999978</v>
      </c>
      <c r="L734" s="7">
        <v>4.25</v>
      </c>
      <c r="M734" s="7">
        <v>1671</v>
      </c>
      <c r="N734" s="3">
        <v>45332</v>
      </c>
      <c r="O734" s="4" t="str">
        <f t="shared" si="79"/>
        <v>2024-02</v>
      </c>
      <c r="P734" s="4" t="str">
        <f t="shared" si="80"/>
        <v>02</v>
      </c>
      <c r="Q734" s="4" t="str">
        <f t="shared" si="81"/>
        <v>February</v>
      </c>
      <c r="R734" s="30" t="str">
        <f t="shared" si="82"/>
        <v>10</v>
      </c>
      <c r="W734" t="str">
        <f t="shared" si="83"/>
        <v>ok</v>
      </c>
    </row>
    <row r="735" spans="1:23" x14ac:dyDescent="0.3">
      <c r="A735" t="s">
        <v>777</v>
      </c>
      <c r="B735" t="s">
        <v>51</v>
      </c>
      <c r="C735" t="s">
        <v>29</v>
      </c>
      <c r="D735" t="s">
        <v>52</v>
      </c>
      <c r="E735" t="s">
        <v>14</v>
      </c>
      <c r="F735" t="s">
        <v>60</v>
      </c>
      <c r="G735" s="5">
        <v>11829.33</v>
      </c>
      <c r="H735" s="5">
        <f t="shared" si="77"/>
        <v>212.92793999999998</v>
      </c>
      <c r="I735" s="6">
        <v>5</v>
      </c>
      <c r="J735" s="6">
        <v>59146.65</v>
      </c>
      <c r="K735" s="5">
        <f t="shared" si="78"/>
        <v>1064.6396999999999</v>
      </c>
      <c r="L735" s="7">
        <v>1.53</v>
      </c>
      <c r="M735" s="7">
        <v>621</v>
      </c>
      <c r="N735" s="3">
        <v>45557</v>
      </c>
      <c r="O735" s="4" t="str">
        <f t="shared" si="79"/>
        <v>2024-09</v>
      </c>
      <c r="P735" s="4" t="str">
        <f t="shared" si="80"/>
        <v>09</v>
      </c>
      <c r="Q735" s="4" t="str">
        <f t="shared" si="81"/>
        <v>September</v>
      </c>
      <c r="R735" s="30" t="str">
        <f t="shared" si="82"/>
        <v>22</v>
      </c>
      <c r="W735" t="str">
        <f t="shared" si="83"/>
        <v>ok</v>
      </c>
    </row>
    <row r="736" spans="1:23" x14ac:dyDescent="0.3">
      <c r="A736" t="s">
        <v>778</v>
      </c>
      <c r="B736" t="s">
        <v>47</v>
      </c>
      <c r="C736" t="s">
        <v>12</v>
      </c>
      <c r="D736" t="s">
        <v>48</v>
      </c>
      <c r="E736" t="s">
        <v>14</v>
      </c>
      <c r="F736" t="s">
        <v>26</v>
      </c>
      <c r="G736" s="5">
        <v>17310.57</v>
      </c>
      <c r="H736" s="5">
        <f t="shared" si="77"/>
        <v>311.59025999999994</v>
      </c>
      <c r="I736" s="6">
        <v>4</v>
      </c>
      <c r="J736" s="6">
        <v>69242.28</v>
      </c>
      <c r="K736" s="5">
        <f t="shared" si="78"/>
        <v>1246.3610399999998</v>
      </c>
      <c r="L736" s="7">
        <v>4.42</v>
      </c>
      <c r="M736" s="7">
        <v>2285</v>
      </c>
      <c r="N736" s="3">
        <v>45581</v>
      </c>
      <c r="O736" s="4" t="str">
        <f t="shared" si="79"/>
        <v>2024-10</v>
      </c>
      <c r="P736" s="4" t="str">
        <f t="shared" si="80"/>
        <v>10</v>
      </c>
      <c r="Q736" s="4" t="str">
        <f t="shared" si="81"/>
        <v>October</v>
      </c>
      <c r="R736" s="30" t="str">
        <f t="shared" si="82"/>
        <v>16</v>
      </c>
      <c r="W736" t="str">
        <f t="shared" si="83"/>
        <v>ok</v>
      </c>
    </row>
    <row r="737" spans="1:23" x14ac:dyDescent="0.3">
      <c r="A737" t="s">
        <v>779</v>
      </c>
      <c r="B737" t="s">
        <v>41</v>
      </c>
      <c r="C737" t="s">
        <v>42</v>
      </c>
      <c r="D737" t="s">
        <v>43</v>
      </c>
      <c r="E737" t="s">
        <v>14</v>
      </c>
      <c r="F737" t="s">
        <v>21</v>
      </c>
      <c r="G737" s="5">
        <v>2183.06</v>
      </c>
      <c r="H737" s="5">
        <f t="shared" si="77"/>
        <v>39.295079999999999</v>
      </c>
      <c r="I737" s="6">
        <v>3</v>
      </c>
      <c r="J737" s="6">
        <v>6549.18</v>
      </c>
      <c r="K737" s="5">
        <f t="shared" si="78"/>
        <v>117.88524</v>
      </c>
      <c r="L737" s="7">
        <v>1.96</v>
      </c>
      <c r="M737" s="7">
        <v>171</v>
      </c>
      <c r="N737" s="3">
        <v>45623</v>
      </c>
      <c r="O737" s="4" t="str">
        <f t="shared" si="79"/>
        <v>2024-11</v>
      </c>
      <c r="P737" s="4" t="str">
        <f t="shared" si="80"/>
        <v>11</v>
      </c>
      <c r="Q737" s="4" t="str">
        <f t="shared" si="81"/>
        <v>November</v>
      </c>
      <c r="R737" s="30" t="str">
        <f t="shared" si="82"/>
        <v>27</v>
      </c>
      <c r="W737" t="str">
        <f t="shared" si="83"/>
        <v>ok</v>
      </c>
    </row>
    <row r="738" spans="1:23" x14ac:dyDescent="0.3">
      <c r="A738" t="s">
        <v>780</v>
      </c>
      <c r="B738" t="s">
        <v>28</v>
      </c>
      <c r="C738" t="s">
        <v>29</v>
      </c>
      <c r="D738" t="s">
        <v>30</v>
      </c>
      <c r="E738" t="s">
        <v>20</v>
      </c>
      <c r="F738" t="s">
        <v>38</v>
      </c>
      <c r="G738" s="5">
        <v>17782.77</v>
      </c>
      <c r="H738" s="5">
        <f t="shared" si="77"/>
        <v>320.08985999999999</v>
      </c>
      <c r="I738" s="6">
        <v>2</v>
      </c>
      <c r="J738" s="6">
        <v>35565.54</v>
      </c>
      <c r="K738" s="5">
        <f t="shared" si="78"/>
        <v>640.17971999999997</v>
      </c>
      <c r="L738" s="7">
        <v>4.1900000000000004</v>
      </c>
      <c r="M738" s="7">
        <v>4262</v>
      </c>
      <c r="N738" s="3">
        <v>45459</v>
      </c>
      <c r="O738" s="4" t="str">
        <f t="shared" si="79"/>
        <v>2024-06</v>
      </c>
      <c r="P738" s="4" t="str">
        <f t="shared" si="80"/>
        <v>06</v>
      </c>
      <c r="Q738" s="4" t="str">
        <f t="shared" si="81"/>
        <v>June</v>
      </c>
      <c r="R738" s="30" t="str">
        <f t="shared" si="82"/>
        <v>16</v>
      </c>
      <c r="W738" t="str">
        <f t="shared" si="83"/>
        <v>ok</v>
      </c>
    </row>
    <row r="739" spans="1:23" x14ac:dyDescent="0.3">
      <c r="A739" t="s">
        <v>781</v>
      </c>
      <c r="B739" t="s">
        <v>63</v>
      </c>
      <c r="C739" t="s">
        <v>18</v>
      </c>
      <c r="D739" t="s">
        <v>64</v>
      </c>
      <c r="E739" t="s">
        <v>14</v>
      </c>
      <c r="F739" t="s">
        <v>15</v>
      </c>
      <c r="G739" s="5">
        <v>10456.030000000001</v>
      </c>
      <c r="H739" s="5">
        <f t="shared" si="77"/>
        <v>188.20854</v>
      </c>
      <c r="I739" s="6">
        <v>3</v>
      </c>
      <c r="J739" s="6">
        <v>31368.09</v>
      </c>
      <c r="K739" s="5">
        <f t="shared" si="78"/>
        <v>564.62562000000003</v>
      </c>
      <c r="L739" s="7">
        <v>2.2000000000000002</v>
      </c>
      <c r="M739" s="7">
        <v>3879</v>
      </c>
      <c r="N739" s="3">
        <v>45372</v>
      </c>
      <c r="O739" s="4" t="str">
        <f t="shared" si="79"/>
        <v>2024-03</v>
      </c>
      <c r="P739" s="4" t="str">
        <f t="shared" si="80"/>
        <v>03</v>
      </c>
      <c r="Q739" s="4" t="str">
        <f t="shared" si="81"/>
        <v>March</v>
      </c>
      <c r="R739" s="30" t="str">
        <f t="shared" si="82"/>
        <v>21</v>
      </c>
      <c r="W739" t="str">
        <f t="shared" si="83"/>
        <v>ok</v>
      </c>
    </row>
    <row r="740" spans="1:23" x14ac:dyDescent="0.3">
      <c r="A740" t="s">
        <v>782</v>
      </c>
      <c r="B740" t="s">
        <v>23</v>
      </c>
      <c r="C740" t="s">
        <v>24</v>
      </c>
      <c r="D740" t="s">
        <v>25</v>
      </c>
      <c r="E740" t="s">
        <v>14</v>
      </c>
      <c r="F740" t="s">
        <v>60</v>
      </c>
      <c r="G740" s="5">
        <v>11515.83</v>
      </c>
      <c r="H740" s="5">
        <f t="shared" si="77"/>
        <v>207.28493999999998</v>
      </c>
      <c r="I740" s="6">
        <v>3</v>
      </c>
      <c r="J740" s="6">
        <v>34547.49</v>
      </c>
      <c r="K740" s="5">
        <f t="shared" si="78"/>
        <v>621.8548199999999</v>
      </c>
      <c r="L740" s="7">
        <v>3.8</v>
      </c>
      <c r="M740" s="7">
        <v>910</v>
      </c>
      <c r="N740" s="3">
        <v>45427</v>
      </c>
      <c r="O740" s="4" t="str">
        <f t="shared" si="79"/>
        <v>2024-05</v>
      </c>
      <c r="P740" s="4" t="str">
        <f t="shared" si="80"/>
        <v>05</v>
      </c>
      <c r="Q740" s="4" t="str">
        <f t="shared" si="81"/>
        <v>May</v>
      </c>
      <c r="R740" s="30" t="str">
        <f t="shared" si="82"/>
        <v>15</v>
      </c>
      <c r="W740" t="str">
        <f t="shared" si="83"/>
        <v>ok</v>
      </c>
    </row>
    <row r="741" spans="1:23" x14ac:dyDescent="0.3">
      <c r="A741" t="s">
        <v>783</v>
      </c>
      <c r="B741" t="s">
        <v>51</v>
      </c>
      <c r="C741" t="s">
        <v>29</v>
      </c>
      <c r="D741" t="s">
        <v>52</v>
      </c>
      <c r="E741" t="s">
        <v>20</v>
      </c>
      <c r="F741" t="s">
        <v>26</v>
      </c>
      <c r="G741" s="5">
        <v>3950.83</v>
      </c>
      <c r="H741" s="5">
        <f t="shared" si="77"/>
        <v>71.11493999999999</v>
      </c>
      <c r="I741" s="6">
        <v>1</v>
      </c>
      <c r="J741" s="6">
        <v>3950.83</v>
      </c>
      <c r="K741" s="5">
        <f t="shared" si="78"/>
        <v>71.11493999999999</v>
      </c>
      <c r="L741" s="7">
        <v>4.63</v>
      </c>
      <c r="M741" s="7">
        <v>3018</v>
      </c>
      <c r="N741" s="3">
        <v>45607</v>
      </c>
      <c r="O741" s="4" t="str">
        <f t="shared" si="79"/>
        <v>2024-11</v>
      </c>
      <c r="P741" s="4" t="str">
        <f t="shared" si="80"/>
        <v>11</v>
      </c>
      <c r="Q741" s="4" t="str">
        <f t="shared" si="81"/>
        <v>November</v>
      </c>
      <c r="R741" s="30" t="str">
        <f t="shared" si="82"/>
        <v>11</v>
      </c>
      <c r="W741" t="str">
        <f t="shared" si="83"/>
        <v>ok</v>
      </c>
    </row>
    <row r="742" spans="1:23" x14ac:dyDescent="0.3">
      <c r="A742" t="s">
        <v>784</v>
      </c>
      <c r="B742" t="s">
        <v>47</v>
      </c>
      <c r="C742" t="s">
        <v>12</v>
      </c>
      <c r="D742" t="s">
        <v>48</v>
      </c>
      <c r="E742" t="s">
        <v>14</v>
      </c>
      <c r="F742" t="s">
        <v>38</v>
      </c>
      <c r="G742" s="5">
        <v>3210.3</v>
      </c>
      <c r="H742" s="5">
        <f t="shared" si="77"/>
        <v>57.785399999999996</v>
      </c>
      <c r="I742" s="6">
        <v>1</v>
      </c>
      <c r="J742" s="6">
        <v>3210.3</v>
      </c>
      <c r="K742" s="5">
        <f t="shared" si="78"/>
        <v>57.785399999999996</v>
      </c>
      <c r="L742" s="7">
        <v>3.89</v>
      </c>
      <c r="M742" s="7">
        <v>1634</v>
      </c>
      <c r="N742" s="3">
        <v>45403</v>
      </c>
      <c r="O742" s="4" t="str">
        <f t="shared" si="79"/>
        <v>2024-04</v>
      </c>
      <c r="P742" s="4" t="str">
        <f t="shared" si="80"/>
        <v>04</v>
      </c>
      <c r="Q742" s="4" t="str">
        <f t="shared" si="81"/>
        <v>April</v>
      </c>
      <c r="R742" s="30" t="str">
        <f t="shared" si="82"/>
        <v>21</v>
      </c>
      <c r="W742" t="str">
        <f t="shared" si="83"/>
        <v>ok</v>
      </c>
    </row>
    <row r="743" spans="1:23" x14ac:dyDescent="0.3">
      <c r="A743" t="s">
        <v>785</v>
      </c>
      <c r="B743" t="s">
        <v>63</v>
      </c>
      <c r="C743" t="s">
        <v>18</v>
      </c>
      <c r="D743" t="s">
        <v>64</v>
      </c>
      <c r="E743" t="s">
        <v>45</v>
      </c>
      <c r="F743" t="s">
        <v>21</v>
      </c>
      <c r="G743" s="5">
        <v>2915.65</v>
      </c>
      <c r="H743" s="5">
        <f t="shared" si="77"/>
        <v>52.481699999999996</v>
      </c>
      <c r="I743" s="6">
        <v>3</v>
      </c>
      <c r="J743" s="6">
        <v>8746.9500000000007</v>
      </c>
      <c r="K743" s="5">
        <f t="shared" si="78"/>
        <v>157.4451</v>
      </c>
      <c r="L743" s="7">
        <v>4.91</v>
      </c>
      <c r="M743" s="7">
        <v>95</v>
      </c>
      <c r="N743" s="3">
        <v>45400</v>
      </c>
      <c r="O743" s="4" t="str">
        <f t="shared" si="79"/>
        <v>2024-04</v>
      </c>
      <c r="P743" s="4" t="str">
        <f t="shared" si="80"/>
        <v>04</v>
      </c>
      <c r="Q743" s="4" t="str">
        <f t="shared" si="81"/>
        <v>April</v>
      </c>
      <c r="R743" s="30" t="str">
        <f t="shared" si="82"/>
        <v>18</v>
      </c>
      <c r="W743" t="str">
        <f t="shared" si="83"/>
        <v>ok</v>
      </c>
    </row>
    <row r="744" spans="1:23" x14ac:dyDescent="0.3">
      <c r="A744" t="s">
        <v>786</v>
      </c>
      <c r="B744" t="s">
        <v>36</v>
      </c>
      <c r="C744" t="s">
        <v>18</v>
      </c>
      <c r="D744" t="s">
        <v>37</v>
      </c>
      <c r="E744" t="s">
        <v>45</v>
      </c>
      <c r="F744" t="s">
        <v>21</v>
      </c>
      <c r="G744" s="5">
        <v>5272.9</v>
      </c>
      <c r="H744" s="5">
        <f t="shared" si="77"/>
        <v>94.912199999999984</v>
      </c>
      <c r="I744" s="6">
        <v>3</v>
      </c>
      <c r="J744" s="6">
        <v>15818.7</v>
      </c>
      <c r="K744" s="5">
        <f t="shared" si="78"/>
        <v>284.73659999999995</v>
      </c>
      <c r="L744" s="7">
        <v>1.9</v>
      </c>
      <c r="M744" s="7">
        <v>2097</v>
      </c>
      <c r="N744" s="3">
        <v>45361</v>
      </c>
      <c r="O744" s="4" t="str">
        <f t="shared" si="79"/>
        <v>2024-03</v>
      </c>
      <c r="P744" s="4" t="str">
        <f t="shared" si="80"/>
        <v>03</v>
      </c>
      <c r="Q744" s="4" t="str">
        <f t="shared" si="81"/>
        <v>March</v>
      </c>
      <c r="R744" s="30" t="str">
        <f t="shared" si="82"/>
        <v>10</v>
      </c>
      <c r="W744" t="str">
        <f t="shared" si="83"/>
        <v>ok</v>
      </c>
    </row>
    <row r="745" spans="1:23" x14ac:dyDescent="0.3">
      <c r="A745" t="s">
        <v>787</v>
      </c>
      <c r="B745" t="s">
        <v>28</v>
      </c>
      <c r="C745" t="s">
        <v>29</v>
      </c>
      <c r="D745" t="s">
        <v>30</v>
      </c>
      <c r="E745" t="s">
        <v>45</v>
      </c>
      <c r="F745" t="s">
        <v>31</v>
      </c>
      <c r="G745" s="5">
        <v>6369.35</v>
      </c>
      <c r="H745" s="5">
        <f t="shared" si="77"/>
        <v>114.64829999999999</v>
      </c>
      <c r="I745" s="6">
        <v>5</v>
      </c>
      <c r="J745" s="6">
        <v>31846.75</v>
      </c>
      <c r="K745" s="5">
        <f t="shared" si="78"/>
        <v>573.24149999999997</v>
      </c>
      <c r="L745" s="7">
        <v>2.9</v>
      </c>
      <c r="M745" s="7">
        <v>1267</v>
      </c>
      <c r="N745" s="3">
        <v>45316</v>
      </c>
      <c r="O745" s="4" t="str">
        <f t="shared" si="79"/>
        <v>2024-01</v>
      </c>
      <c r="P745" s="4" t="str">
        <f t="shared" si="80"/>
        <v>01</v>
      </c>
      <c r="Q745" s="4" t="str">
        <f t="shared" si="81"/>
        <v>January</v>
      </c>
      <c r="R745" s="30" t="str">
        <f t="shared" si="82"/>
        <v>25</v>
      </c>
      <c r="W745" t="str">
        <f t="shared" si="83"/>
        <v>ok</v>
      </c>
    </row>
    <row r="746" spans="1:23" x14ac:dyDescent="0.3">
      <c r="A746" t="s">
        <v>788</v>
      </c>
      <c r="B746" t="s">
        <v>17</v>
      </c>
      <c r="C746" t="s">
        <v>18</v>
      </c>
      <c r="D746" t="s">
        <v>19</v>
      </c>
      <c r="E746" t="s">
        <v>20</v>
      </c>
      <c r="F746" t="s">
        <v>31</v>
      </c>
      <c r="G746" s="5">
        <v>18147.71</v>
      </c>
      <c r="H746" s="5">
        <f t="shared" si="77"/>
        <v>326.65877999999998</v>
      </c>
      <c r="I746" s="6">
        <v>5</v>
      </c>
      <c r="J746" s="6">
        <v>90738.55</v>
      </c>
      <c r="K746" s="5">
        <f t="shared" si="78"/>
        <v>1633.2938999999999</v>
      </c>
      <c r="L746" s="7">
        <v>1.61</v>
      </c>
      <c r="M746" s="7">
        <v>740</v>
      </c>
      <c r="N746" s="3">
        <v>45376</v>
      </c>
      <c r="O746" s="4" t="str">
        <f t="shared" si="79"/>
        <v>2024-03</v>
      </c>
      <c r="P746" s="4" t="str">
        <f t="shared" si="80"/>
        <v>03</v>
      </c>
      <c r="Q746" s="4" t="str">
        <f t="shared" si="81"/>
        <v>March</v>
      </c>
      <c r="R746" s="30" t="str">
        <f t="shared" si="82"/>
        <v>25</v>
      </c>
      <c r="W746" t="str">
        <f t="shared" si="83"/>
        <v>ok</v>
      </c>
    </row>
    <row r="747" spans="1:23" x14ac:dyDescent="0.3">
      <c r="A747" t="s">
        <v>789</v>
      </c>
      <c r="B747" t="s">
        <v>63</v>
      </c>
      <c r="C747" t="s">
        <v>18</v>
      </c>
      <c r="D747" t="s">
        <v>64</v>
      </c>
      <c r="E747" t="s">
        <v>20</v>
      </c>
      <c r="F747" t="s">
        <v>60</v>
      </c>
      <c r="G747" s="5">
        <v>6413.02</v>
      </c>
      <c r="H747" s="5">
        <f t="shared" si="77"/>
        <v>115.43436</v>
      </c>
      <c r="I747" s="6">
        <v>2</v>
      </c>
      <c r="J747" s="6">
        <v>12826.04</v>
      </c>
      <c r="K747" s="5">
        <f t="shared" si="78"/>
        <v>230.86872</v>
      </c>
      <c r="L747" s="7">
        <v>4.01</v>
      </c>
      <c r="M747" s="7">
        <v>2478</v>
      </c>
      <c r="N747" s="3">
        <v>45434</v>
      </c>
      <c r="O747" s="4" t="str">
        <f t="shared" si="79"/>
        <v>2024-05</v>
      </c>
      <c r="P747" s="4" t="str">
        <f t="shared" si="80"/>
        <v>05</v>
      </c>
      <c r="Q747" s="4" t="str">
        <f t="shared" si="81"/>
        <v>May</v>
      </c>
      <c r="R747" s="30" t="str">
        <f t="shared" si="82"/>
        <v>22</v>
      </c>
      <c r="W747" t="str">
        <f t="shared" si="83"/>
        <v>ok</v>
      </c>
    </row>
    <row r="748" spans="1:23" x14ac:dyDescent="0.3">
      <c r="A748" t="s">
        <v>790</v>
      </c>
      <c r="B748" t="s">
        <v>11</v>
      </c>
      <c r="C748" t="s">
        <v>12</v>
      </c>
      <c r="D748" t="s">
        <v>13</v>
      </c>
      <c r="E748" t="s">
        <v>14</v>
      </c>
      <c r="F748" t="s">
        <v>60</v>
      </c>
      <c r="G748" s="5">
        <v>2452.62</v>
      </c>
      <c r="H748" s="5">
        <f t="shared" si="77"/>
        <v>44.147159999999992</v>
      </c>
      <c r="I748" s="6">
        <v>2</v>
      </c>
      <c r="J748" s="6">
        <v>4905.24</v>
      </c>
      <c r="K748" s="5">
        <f t="shared" si="78"/>
        <v>88.294319999999985</v>
      </c>
      <c r="L748" s="7">
        <v>3.82</v>
      </c>
      <c r="M748" s="7">
        <v>3118</v>
      </c>
      <c r="N748" s="3">
        <v>45322</v>
      </c>
      <c r="O748" s="4" t="str">
        <f t="shared" si="79"/>
        <v>2024-01</v>
      </c>
      <c r="P748" s="4" t="str">
        <f t="shared" si="80"/>
        <v>01</v>
      </c>
      <c r="Q748" s="4" t="str">
        <f t="shared" si="81"/>
        <v>January</v>
      </c>
      <c r="R748" s="30" t="str">
        <f t="shared" si="82"/>
        <v>31</v>
      </c>
      <c r="W748" t="str">
        <f t="shared" si="83"/>
        <v>ok</v>
      </c>
    </row>
    <row r="749" spans="1:23" x14ac:dyDescent="0.3">
      <c r="A749" t="s">
        <v>791</v>
      </c>
      <c r="B749" t="s">
        <v>33</v>
      </c>
      <c r="C749" t="s">
        <v>12</v>
      </c>
      <c r="D749" t="s">
        <v>34</v>
      </c>
      <c r="E749" t="s">
        <v>20</v>
      </c>
      <c r="F749" t="s">
        <v>15</v>
      </c>
      <c r="G749" s="5">
        <v>8106.78</v>
      </c>
      <c r="H749" s="5">
        <f t="shared" si="77"/>
        <v>145.92203999999998</v>
      </c>
      <c r="I749" s="6">
        <v>2</v>
      </c>
      <c r="J749" s="6">
        <v>16213.56</v>
      </c>
      <c r="K749" s="5">
        <f t="shared" si="78"/>
        <v>291.84407999999996</v>
      </c>
      <c r="L749" s="7">
        <v>3.37</v>
      </c>
      <c r="M749" s="7">
        <v>4464</v>
      </c>
      <c r="N749" s="3">
        <v>45582</v>
      </c>
      <c r="O749" s="4" t="str">
        <f t="shared" si="79"/>
        <v>2024-10</v>
      </c>
      <c r="P749" s="4" t="str">
        <f t="shared" si="80"/>
        <v>10</v>
      </c>
      <c r="Q749" s="4" t="str">
        <f t="shared" si="81"/>
        <v>October</v>
      </c>
      <c r="R749" s="30" t="str">
        <f t="shared" si="82"/>
        <v>17</v>
      </c>
      <c r="W749" t="str">
        <f t="shared" si="83"/>
        <v>ok</v>
      </c>
    </row>
    <row r="750" spans="1:23" x14ac:dyDescent="0.3">
      <c r="A750" t="s">
        <v>792</v>
      </c>
      <c r="B750" t="s">
        <v>41</v>
      </c>
      <c r="C750" t="s">
        <v>42</v>
      </c>
      <c r="D750" t="s">
        <v>43</v>
      </c>
      <c r="E750" t="s">
        <v>20</v>
      </c>
      <c r="F750" t="s">
        <v>26</v>
      </c>
      <c r="G750" s="5">
        <v>15381.69</v>
      </c>
      <c r="H750" s="5">
        <f t="shared" si="77"/>
        <v>276.87041999999997</v>
      </c>
      <c r="I750" s="6">
        <v>2</v>
      </c>
      <c r="J750" s="6">
        <v>30763.38</v>
      </c>
      <c r="K750" s="5">
        <f t="shared" si="78"/>
        <v>553.74083999999993</v>
      </c>
      <c r="L750" s="7">
        <v>3.45</v>
      </c>
      <c r="M750" s="7">
        <v>1584</v>
      </c>
      <c r="N750" s="3">
        <v>45384</v>
      </c>
      <c r="O750" s="4" t="str">
        <f t="shared" si="79"/>
        <v>2024-04</v>
      </c>
      <c r="P750" s="4" t="str">
        <f t="shared" si="80"/>
        <v>04</v>
      </c>
      <c r="Q750" s="4" t="str">
        <f t="shared" si="81"/>
        <v>April</v>
      </c>
      <c r="R750" s="30" t="str">
        <f t="shared" si="82"/>
        <v>02</v>
      </c>
      <c r="W750" t="str">
        <f t="shared" si="83"/>
        <v>ok</v>
      </c>
    </row>
    <row r="751" spans="1:23" x14ac:dyDescent="0.3">
      <c r="A751" t="s">
        <v>793</v>
      </c>
      <c r="B751" t="s">
        <v>28</v>
      </c>
      <c r="C751" t="s">
        <v>29</v>
      </c>
      <c r="D751" t="s">
        <v>30</v>
      </c>
      <c r="E751" t="s">
        <v>45</v>
      </c>
      <c r="F751" t="s">
        <v>60</v>
      </c>
      <c r="G751" s="5">
        <v>10639.4</v>
      </c>
      <c r="H751" s="5">
        <f t="shared" si="77"/>
        <v>191.50919999999999</v>
      </c>
      <c r="I751" s="6">
        <v>1</v>
      </c>
      <c r="J751" s="6">
        <v>10639.4</v>
      </c>
      <c r="K751" s="5">
        <f t="shared" si="78"/>
        <v>191.50919999999999</v>
      </c>
      <c r="L751" s="7">
        <v>1.61</v>
      </c>
      <c r="M751" s="7">
        <v>3291</v>
      </c>
      <c r="N751" s="3">
        <v>45643</v>
      </c>
      <c r="O751" s="4" t="str">
        <f t="shared" si="79"/>
        <v>2024-12</v>
      </c>
      <c r="P751" s="4" t="str">
        <f t="shared" si="80"/>
        <v>12</v>
      </c>
      <c r="Q751" s="4" t="str">
        <f t="shared" si="81"/>
        <v>December</v>
      </c>
      <c r="R751" s="30" t="str">
        <f t="shared" si="82"/>
        <v>17</v>
      </c>
      <c r="W751" t="str">
        <f t="shared" si="83"/>
        <v>ok</v>
      </c>
    </row>
    <row r="752" spans="1:23" x14ac:dyDescent="0.3">
      <c r="A752" t="s">
        <v>794</v>
      </c>
      <c r="B752" t="s">
        <v>17</v>
      </c>
      <c r="C752" t="s">
        <v>18</v>
      </c>
      <c r="D752" t="s">
        <v>19</v>
      </c>
      <c r="E752" t="s">
        <v>14</v>
      </c>
      <c r="F752" t="s">
        <v>21</v>
      </c>
      <c r="G752" s="5">
        <v>5561.22</v>
      </c>
      <c r="H752" s="5">
        <f t="shared" si="77"/>
        <v>100.10195999999999</v>
      </c>
      <c r="I752" s="6">
        <v>1</v>
      </c>
      <c r="J752" s="6">
        <v>5561.22</v>
      </c>
      <c r="K752" s="5">
        <f t="shared" si="78"/>
        <v>100.10195999999999</v>
      </c>
      <c r="L752" s="7">
        <v>3.3</v>
      </c>
      <c r="M752" s="7">
        <v>957</v>
      </c>
      <c r="N752" s="3">
        <v>45480</v>
      </c>
      <c r="O752" s="4" t="str">
        <f t="shared" si="79"/>
        <v>2024-07</v>
      </c>
      <c r="P752" s="4" t="str">
        <f t="shared" si="80"/>
        <v>07</v>
      </c>
      <c r="Q752" s="4" t="str">
        <f t="shared" si="81"/>
        <v>July</v>
      </c>
      <c r="R752" s="30" t="str">
        <f t="shared" si="82"/>
        <v>07</v>
      </c>
      <c r="W752" t="str">
        <f t="shared" si="83"/>
        <v>ok</v>
      </c>
    </row>
    <row r="753" spans="1:23" x14ac:dyDescent="0.3">
      <c r="A753" t="s">
        <v>795</v>
      </c>
      <c r="B753" t="s">
        <v>28</v>
      </c>
      <c r="C753" t="s">
        <v>29</v>
      </c>
      <c r="D753" t="s">
        <v>30</v>
      </c>
      <c r="E753" t="s">
        <v>45</v>
      </c>
      <c r="F753" t="s">
        <v>31</v>
      </c>
      <c r="G753" s="5">
        <v>4678.96</v>
      </c>
      <c r="H753" s="5">
        <f t="shared" si="77"/>
        <v>84.221279999999993</v>
      </c>
      <c r="I753" s="6">
        <v>4</v>
      </c>
      <c r="J753" s="6">
        <v>18715.84</v>
      </c>
      <c r="K753" s="5">
        <f t="shared" si="78"/>
        <v>336.88511999999997</v>
      </c>
      <c r="L753" s="7">
        <v>2.67</v>
      </c>
      <c r="M753" s="7">
        <v>252</v>
      </c>
      <c r="N753" s="3">
        <v>45370</v>
      </c>
      <c r="O753" s="4" t="str">
        <f t="shared" si="79"/>
        <v>2024-03</v>
      </c>
      <c r="P753" s="4" t="str">
        <f t="shared" si="80"/>
        <v>03</v>
      </c>
      <c r="Q753" s="4" t="str">
        <f t="shared" si="81"/>
        <v>March</v>
      </c>
      <c r="R753" s="30" t="str">
        <f t="shared" si="82"/>
        <v>19</v>
      </c>
      <c r="W753" t="str">
        <f t="shared" si="83"/>
        <v>ok</v>
      </c>
    </row>
    <row r="754" spans="1:23" x14ac:dyDescent="0.3">
      <c r="A754" t="s">
        <v>796</v>
      </c>
      <c r="B754" t="s">
        <v>11</v>
      </c>
      <c r="C754" t="s">
        <v>12</v>
      </c>
      <c r="D754" t="s">
        <v>13</v>
      </c>
      <c r="E754" t="s">
        <v>20</v>
      </c>
      <c r="F754" t="s">
        <v>60</v>
      </c>
      <c r="G754" s="5">
        <v>13072.25</v>
      </c>
      <c r="H754" s="5">
        <f t="shared" si="77"/>
        <v>235.30049999999997</v>
      </c>
      <c r="I754" s="6">
        <v>2</v>
      </c>
      <c r="J754" s="6">
        <v>26144.5</v>
      </c>
      <c r="K754" s="5">
        <f t="shared" si="78"/>
        <v>470.60099999999994</v>
      </c>
      <c r="L754" s="7">
        <v>1.51</v>
      </c>
      <c r="M754" s="7">
        <v>4658</v>
      </c>
      <c r="N754" s="3">
        <v>45644</v>
      </c>
      <c r="O754" s="4" t="str">
        <f t="shared" si="79"/>
        <v>2024-12</v>
      </c>
      <c r="P754" s="4" t="str">
        <f t="shared" si="80"/>
        <v>12</v>
      </c>
      <c r="Q754" s="4" t="str">
        <f t="shared" si="81"/>
        <v>December</v>
      </c>
      <c r="R754" s="30" t="str">
        <f t="shared" si="82"/>
        <v>18</v>
      </c>
      <c r="W754" t="str">
        <f t="shared" si="83"/>
        <v>ok</v>
      </c>
    </row>
    <row r="755" spans="1:23" x14ac:dyDescent="0.3">
      <c r="A755" t="s">
        <v>797</v>
      </c>
      <c r="B755" t="s">
        <v>28</v>
      </c>
      <c r="C755" t="s">
        <v>29</v>
      </c>
      <c r="D755" t="s">
        <v>30</v>
      </c>
      <c r="E755" t="s">
        <v>20</v>
      </c>
      <c r="F755" t="s">
        <v>60</v>
      </c>
      <c r="G755" s="5">
        <v>510.72</v>
      </c>
      <c r="H755" s="5">
        <f t="shared" si="77"/>
        <v>9.1929599999999994</v>
      </c>
      <c r="I755" s="6">
        <v>2</v>
      </c>
      <c r="J755" s="6">
        <v>1021.44</v>
      </c>
      <c r="K755" s="5">
        <f t="shared" si="78"/>
        <v>18.385919999999999</v>
      </c>
      <c r="L755" s="7">
        <v>1.07</v>
      </c>
      <c r="M755" s="7">
        <v>4611</v>
      </c>
      <c r="N755" s="3">
        <v>45514</v>
      </c>
      <c r="O755" s="4" t="str">
        <f t="shared" si="79"/>
        <v>2024-08</v>
      </c>
      <c r="P755" s="4" t="str">
        <f t="shared" si="80"/>
        <v>08</v>
      </c>
      <c r="Q755" s="4" t="str">
        <f t="shared" si="81"/>
        <v>August</v>
      </c>
      <c r="R755" s="30" t="str">
        <f t="shared" si="82"/>
        <v>10</v>
      </c>
      <c r="W755" t="str">
        <f t="shared" si="83"/>
        <v>ok</v>
      </c>
    </row>
    <row r="756" spans="1:23" x14ac:dyDescent="0.3">
      <c r="A756" t="s">
        <v>798</v>
      </c>
      <c r="B756" t="s">
        <v>28</v>
      </c>
      <c r="C756" t="s">
        <v>29</v>
      </c>
      <c r="D756" t="s">
        <v>30</v>
      </c>
      <c r="E756" t="s">
        <v>14</v>
      </c>
      <c r="F756" t="s">
        <v>38</v>
      </c>
      <c r="G756" s="5">
        <v>19507.259999999998</v>
      </c>
      <c r="H756" s="5">
        <f t="shared" si="77"/>
        <v>351.13067999999993</v>
      </c>
      <c r="I756" s="6">
        <v>1</v>
      </c>
      <c r="J756" s="6">
        <v>19507.259999999998</v>
      </c>
      <c r="K756" s="5">
        <f t="shared" si="78"/>
        <v>351.13067999999993</v>
      </c>
      <c r="L756" s="7">
        <v>2.0299999999999998</v>
      </c>
      <c r="M756" s="7">
        <v>1353</v>
      </c>
      <c r="N756" s="3">
        <v>45623</v>
      </c>
      <c r="O756" s="4" t="str">
        <f t="shared" si="79"/>
        <v>2024-11</v>
      </c>
      <c r="P756" s="4" t="str">
        <f t="shared" si="80"/>
        <v>11</v>
      </c>
      <c r="Q756" s="4" t="str">
        <f t="shared" si="81"/>
        <v>November</v>
      </c>
      <c r="R756" s="30" t="str">
        <f t="shared" si="82"/>
        <v>27</v>
      </c>
      <c r="W756" t="str">
        <f t="shared" si="83"/>
        <v>ok</v>
      </c>
    </row>
    <row r="757" spans="1:23" x14ac:dyDescent="0.3">
      <c r="A757" t="s">
        <v>799</v>
      </c>
      <c r="B757" t="s">
        <v>63</v>
      </c>
      <c r="C757" t="s">
        <v>18</v>
      </c>
      <c r="D757" t="s">
        <v>64</v>
      </c>
      <c r="E757" t="s">
        <v>20</v>
      </c>
      <c r="F757" t="s">
        <v>60</v>
      </c>
      <c r="G757" s="5">
        <v>3293.39</v>
      </c>
      <c r="H757" s="5">
        <f t="shared" si="77"/>
        <v>59.281019999999991</v>
      </c>
      <c r="I757" s="6">
        <v>3</v>
      </c>
      <c r="J757" s="6">
        <v>9880.17</v>
      </c>
      <c r="K757" s="5">
        <f t="shared" si="78"/>
        <v>177.84305999999998</v>
      </c>
      <c r="L757" s="7">
        <v>3.86</v>
      </c>
      <c r="M757" s="7">
        <v>2061</v>
      </c>
      <c r="N757" s="3">
        <v>45579</v>
      </c>
      <c r="O757" s="4" t="str">
        <f t="shared" si="79"/>
        <v>2024-10</v>
      </c>
      <c r="P757" s="4" t="str">
        <f t="shared" si="80"/>
        <v>10</v>
      </c>
      <c r="Q757" s="4" t="str">
        <f t="shared" si="81"/>
        <v>October</v>
      </c>
      <c r="R757" s="30" t="str">
        <f t="shared" si="82"/>
        <v>14</v>
      </c>
      <c r="W757" t="str">
        <f t="shared" si="83"/>
        <v>ok</v>
      </c>
    </row>
    <row r="758" spans="1:23" x14ac:dyDescent="0.3">
      <c r="A758" t="s">
        <v>800</v>
      </c>
      <c r="B758" t="s">
        <v>63</v>
      </c>
      <c r="C758" t="s">
        <v>18</v>
      </c>
      <c r="D758" t="s">
        <v>64</v>
      </c>
      <c r="E758" t="s">
        <v>20</v>
      </c>
      <c r="F758" t="s">
        <v>15</v>
      </c>
      <c r="G758" s="5">
        <v>7724.8</v>
      </c>
      <c r="H758" s="5">
        <f t="shared" si="77"/>
        <v>139.04640000000001</v>
      </c>
      <c r="I758" s="6">
        <v>4</v>
      </c>
      <c r="J758" s="6">
        <v>30899.200000000001</v>
      </c>
      <c r="K758" s="5">
        <f t="shared" si="78"/>
        <v>556.18560000000002</v>
      </c>
      <c r="L758" s="7">
        <v>4.6399999999999997</v>
      </c>
      <c r="M758" s="7">
        <v>4941</v>
      </c>
      <c r="N758" s="3">
        <v>45298</v>
      </c>
      <c r="O758" s="4" t="str">
        <f t="shared" si="79"/>
        <v>2024-01</v>
      </c>
      <c r="P758" s="4" t="str">
        <f t="shared" si="80"/>
        <v>01</v>
      </c>
      <c r="Q758" s="4" t="str">
        <f t="shared" si="81"/>
        <v>January</v>
      </c>
      <c r="R758" s="30" t="str">
        <f t="shared" si="82"/>
        <v>07</v>
      </c>
      <c r="W758" t="str">
        <f t="shared" si="83"/>
        <v>ok</v>
      </c>
    </row>
    <row r="759" spans="1:23" x14ac:dyDescent="0.3">
      <c r="A759" t="s">
        <v>801</v>
      </c>
      <c r="B759" t="s">
        <v>47</v>
      </c>
      <c r="C759" t="s">
        <v>12</v>
      </c>
      <c r="D759" t="s">
        <v>48</v>
      </c>
      <c r="E759" t="s">
        <v>20</v>
      </c>
      <c r="F759" t="s">
        <v>38</v>
      </c>
      <c r="G759" s="5">
        <v>19304.580000000002</v>
      </c>
      <c r="H759" s="5">
        <f t="shared" si="77"/>
        <v>347.48244</v>
      </c>
      <c r="I759" s="6">
        <v>4</v>
      </c>
      <c r="J759" s="6">
        <v>77218.320000000007</v>
      </c>
      <c r="K759" s="5">
        <f t="shared" si="78"/>
        <v>1389.92976</v>
      </c>
      <c r="L759" s="7">
        <v>4.16</v>
      </c>
      <c r="M759" s="7">
        <v>4235</v>
      </c>
      <c r="N759" s="3">
        <v>45609</v>
      </c>
      <c r="O759" s="4" t="str">
        <f t="shared" si="79"/>
        <v>2024-11</v>
      </c>
      <c r="P759" s="4" t="str">
        <f t="shared" si="80"/>
        <v>11</v>
      </c>
      <c r="Q759" s="4" t="str">
        <f t="shared" si="81"/>
        <v>November</v>
      </c>
      <c r="R759" s="30" t="str">
        <f t="shared" si="82"/>
        <v>13</v>
      </c>
      <c r="W759" t="str">
        <f t="shared" si="83"/>
        <v>ok</v>
      </c>
    </row>
    <row r="760" spans="1:23" x14ac:dyDescent="0.3">
      <c r="A760" t="s">
        <v>802</v>
      </c>
      <c r="B760" t="s">
        <v>11</v>
      </c>
      <c r="C760" t="s">
        <v>12</v>
      </c>
      <c r="D760" t="s">
        <v>13</v>
      </c>
      <c r="E760" t="s">
        <v>20</v>
      </c>
      <c r="F760" t="s">
        <v>60</v>
      </c>
      <c r="G760" s="5">
        <v>18419.73</v>
      </c>
      <c r="H760" s="5">
        <f t="shared" si="77"/>
        <v>331.55513999999999</v>
      </c>
      <c r="I760" s="6">
        <v>3</v>
      </c>
      <c r="J760" s="6">
        <v>55259.19</v>
      </c>
      <c r="K760" s="5">
        <f t="shared" si="78"/>
        <v>994.66542000000004</v>
      </c>
      <c r="L760" s="7">
        <v>3.13</v>
      </c>
      <c r="M760" s="7">
        <v>2624</v>
      </c>
      <c r="N760" s="3">
        <v>45525</v>
      </c>
      <c r="O760" s="4" t="str">
        <f t="shared" si="79"/>
        <v>2024-08</v>
      </c>
      <c r="P760" s="4" t="str">
        <f t="shared" si="80"/>
        <v>08</v>
      </c>
      <c r="Q760" s="4" t="str">
        <f t="shared" si="81"/>
        <v>August</v>
      </c>
      <c r="R760" s="30" t="str">
        <f t="shared" si="82"/>
        <v>21</v>
      </c>
      <c r="W760" t="str">
        <f t="shared" si="83"/>
        <v>ok</v>
      </c>
    </row>
    <row r="761" spans="1:23" x14ac:dyDescent="0.3">
      <c r="A761" t="s">
        <v>803</v>
      </c>
      <c r="B761" t="s">
        <v>47</v>
      </c>
      <c r="C761" t="s">
        <v>12</v>
      </c>
      <c r="D761" t="s">
        <v>48</v>
      </c>
      <c r="E761" t="s">
        <v>20</v>
      </c>
      <c r="F761" t="s">
        <v>31</v>
      </c>
      <c r="G761" s="5">
        <v>18691.8</v>
      </c>
      <c r="H761" s="5">
        <f t="shared" si="77"/>
        <v>336.45239999999995</v>
      </c>
      <c r="I761" s="6">
        <v>2</v>
      </c>
      <c r="J761" s="6">
        <v>37383.599999999999</v>
      </c>
      <c r="K761" s="5">
        <f t="shared" si="78"/>
        <v>672.90479999999991</v>
      </c>
      <c r="L761" s="7">
        <v>3.18</v>
      </c>
      <c r="M761" s="7">
        <v>3925</v>
      </c>
      <c r="N761" s="3">
        <v>45435</v>
      </c>
      <c r="O761" s="4" t="str">
        <f t="shared" si="79"/>
        <v>2024-05</v>
      </c>
      <c r="P761" s="4" t="str">
        <f t="shared" si="80"/>
        <v>05</v>
      </c>
      <c r="Q761" s="4" t="str">
        <f t="shared" si="81"/>
        <v>May</v>
      </c>
      <c r="R761" s="30" t="str">
        <f t="shared" si="82"/>
        <v>23</v>
      </c>
      <c r="W761" t="str">
        <f t="shared" si="83"/>
        <v>ok</v>
      </c>
    </row>
    <row r="762" spans="1:23" x14ac:dyDescent="0.3">
      <c r="A762" t="s">
        <v>804</v>
      </c>
      <c r="B762" t="s">
        <v>33</v>
      </c>
      <c r="C762" t="s">
        <v>12</v>
      </c>
      <c r="D762" t="s">
        <v>34</v>
      </c>
      <c r="E762" t="s">
        <v>14</v>
      </c>
      <c r="F762" t="s">
        <v>21</v>
      </c>
      <c r="G762" s="5">
        <v>4058.49</v>
      </c>
      <c r="H762" s="5">
        <f t="shared" si="77"/>
        <v>73.052819999999997</v>
      </c>
      <c r="I762" s="6">
        <v>1</v>
      </c>
      <c r="J762" s="6">
        <v>4058.49</v>
      </c>
      <c r="K762" s="5">
        <f t="shared" si="78"/>
        <v>73.052819999999997</v>
      </c>
      <c r="L762" s="7">
        <v>4.26</v>
      </c>
      <c r="M762" s="7">
        <v>3241</v>
      </c>
      <c r="N762" s="3">
        <v>45424</v>
      </c>
      <c r="O762" s="4" t="str">
        <f t="shared" si="79"/>
        <v>2024-05</v>
      </c>
      <c r="P762" s="4" t="str">
        <f t="shared" si="80"/>
        <v>05</v>
      </c>
      <c r="Q762" s="4" t="str">
        <f t="shared" si="81"/>
        <v>May</v>
      </c>
      <c r="R762" s="30" t="str">
        <f t="shared" si="82"/>
        <v>12</v>
      </c>
      <c r="W762" t="str">
        <f t="shared" si="83"/>
        <v>ok</v>
      </c>
    </row>
    <row r="763" spans="1:23" x14ac:dyDescent="0.3">
      <c r="A763" t="s">
        <v>805</v>
      </c>
      <c r="B763" t="s">
        <v>63</v>
      </c>
      <c r="C763" t="s">
        <v>18</v>
      </c>
      <c r="D763" t="s">
        <v>64</v>
      </c>
      <c r="E763" t="s">
        <v>20</v>
      </c>
      <c r="F763" t="s">
        <v>26</v>
      </c>
      <c r="G763" s="5">
        <v>6422.64</v>
      </c>
      <c r="H763" s="5">
        <f t="shared" si="77"/>
        <v>115.60751999999999</v>
      </c>
      <c r="I763" s="6">
        <v>4</v>
      </c>
      <c r="J763" s="6">
        <v>25690.560000000001</v>
      </c>
      <c r="K763" s="5">
        <f t="shared" si="78"/>
        <v>462.43007999999998</v>
      </c>
      <c r="L763" s="7">
        <v>4.76</v>
      </c>
      <c r="M763" s="7">
        <v>4866</v>
      </c>
      <c r="N763" s="3">
        <v>45364</v>
      </c>
      <c r="O763" s="4" t="str">
        <f t="shared" si="79"/>
        <v>2024-03</v>
      </c>
      <c r="P763" s="4" t="str">
        <f t="shared" si="80"/>
        <v>03</v>
      </c>
      <c r="Q763" s="4" t="str">
        <f t="shared" si="81"/>
        <v>March</v>
      </c>
      <c r="R763" s="30" t="str">
        <f t="shared" si="82"/>
        <v>13</v>
      </c>
      <c r="W763" t="str">
        <f t="shared" si="83"/>
        <v>ok</v>
      </c>
    </row>
    <row r="764" spans="1:23" x14ac:dyDescent="0.3">
      <c r="A764" t="s">
        <v>806</v>
      </c>
      <c r="B764" t="s">
        <v>11</v>
      </c>
      <c r="C764" t="s">
        <v>12</v>
      </c>
      <c r="D764" t="s">
        <v>13</v>
      </c>
      <c r="E764" t="s">
        <v>14</v>
      </c>
      <c r="F764" t="s">
        <v>15</v>
      </c>
      <c r="G764" s="5">
        <v>17561.73</v>
      </c>
      <c r="H764" s="5">
        <f t="shared" si="77"/>
        <v>316.11113999999998</v>
      </c>
      <c r="I764" s="6">
        <v>4</v>
      </c>
      <c r="J764" s="6">
        <v>70246.92</v>
      </c>
      <c r="K764" s="5">
        <f t="shared" si="78"/>
        <v>1264.4445599999999</v>
      </c>
      <c r="L764" s="7">
        <v>1.77</v>
      </c>
      <c r="M764" s="7">
        <v>1249</v>
      </c>
      <c r="N764" s="3">
        <v>45369</v>
      </c>
      <c r="O764" s="4" t="str">
        <f t="shared" si="79"/>
        <v>2024-03</v>
      </c>
      <c r="P764" s="4" t="str">
        <f t="shared" si="80"/>
        <v>03</v>
      </c>
      <c r="Q764" s="4" t="str">
        <f t="shared" si="81"/>
        <v>March</v>
      </c>
      <c r="R764" s="30" t="str">
        <f t="shared" si="82"/>
        <v>18</v>
      </c>
      <c r="W764" t="str">
        <f t="shared" si="83"/>
        <v>ok</v>
      </c>
    </row>
    <row r="765" spans="1:23" x14ac:dyDescent="0.3">
      <c r="A765" t="s">
        <v>807</v>
      </c>
      <c r="B765" t="s">
        <v>63</v>
      </c>
      <c r="C765" t="s">
        <v>18</v>
      </c>
      <c r="D765" t="s">
        <v>64</v>
      </c>
      <c r="E765" t="s">
        <v>20</v>
      </c>
      <c r="F765" t="s">
        <v>60</v>
      </c>
      <c r="G765" s="5">
        <v>17360.599999999999</v>
      </c>
      <c r="H765" s="5">
        <f t="shared" si="77"/>
        <v>312.49079999999992</v>
      </c>
      <c r="I765" s="6">
        <v>4</v>
      </c>
      <c r="J765" s="6">
        <v>69442.399999999994</v>
      </c>
      <c r="K765" s="5">
        <f t="shared" si="78"/>
        <v>1249.9631999999997</v>
      </c>
      <c r="L765" s="7">
        <v>3.13</v>
      </c>
      <c r="M765" s="7">
        <v>4768</v>
      </c>
      <c r="N765" s="3">
        <v>45523</v>
      </c>
      <c r="O765" s="4" t="str">
        <f t="shared" si="79"/>
        <v>2024-08</v>
      </c>
      <c r="P765" s="4" t="str">
        <f t="shared" si="80"/>
        <v>08</v>
      </c>
      <c r="Q765" s="4" t="str">
        <f t="shared" si="81"/>
        <v>August</v>
      </c>
      <c r="R765" s="30" t="str">
        <f t="shared" si="82"/>
        <v>19</v>
      </c>
      <c r="W765" t="str">
        <f t="shared" si="83"/>
        <v>ok</v>
      </c>
    </row>
    <row r="766" spans="1:23" x14ac:dyDescent="0.3">
      <c r="A766" t="s">
        <v>808</v>
      </c>
      <c r="B766" t="s">
        <v>47</v>
      </c>
      <c r="C766" t="s">
        <v>12</v>
      </c>
      <c r="D766" t="s">
        <v>48</v>
      </c>
      <c r="E766" t="s">
        <v>45</v>
      </c>
      <c r="F766" t="s">
        <v>31</v>
      </c>
      <c r="G766" s="5">
        <v>17594.5</v>
      </c>
      <c r="H766" s="5">
        <f t="shared" si="77"/>
        <v>316.70099999999996</v>
      </c>
      <c r="I766" s="6">
        <v>3</v>
      </c>
      <c r="J766" s="6">
        <v>52783.5</v>
      </c>
      <c r="K766" s="5">
        <f t="shared" si="78"/>
        <v>950.10299999999984</v>
      </c>
      <c r="L766" s="7">
        <v>1.18</v>
      </c>
      <c r="M766" s="7">
        <v>294</v>
      </c>
      <c r="N766" s="3">
        <v>45581</v>
      </c>
      <c r="O766" s="4" t="str">
        <f t="shared" si="79"/>
        <v>2024-10</v>
      </c>
      <c r="P766" s="4" t="str">
        <f t="shared" si="80"/>
        <v>10</v>
      </c>
      <c r="Q766" s="4" t="str">
        <f t="shared" si="81"/>
        <v>October</v>
      </c>
      <c r="R766" s="30" t="str">
        <f t="shared" si="82"/>
        <v>16</v>
      </c>
      <c r="W766" t="str">
        <f t="shared" si="83"/>
        <v>ok</v>
      </c>
    </row>
    <row r="767" spans="1:23" x14ac:dyDescent="0.3">
      <c r="A767" t="s">
        <v>809</v>
      </c>
      <c r="B767" t="s">
        <v>51</v>
      </c>
      <c r="C767" t="s">
        <v>29</v>
      </c>
      <c r="D767" t="s">
        <v>52</v>
      </c>
      <c r="E767" t="s">
        <v>14</v>
      </c>
      <c r="F767" t="s">
        <v>60</v>
      </c>
      <c r="G767" s="5">
        <v>8520.09</v>
      </c>
      <c r="H767" s="5">
        <f t="shared" si="77"/>
        <v>153.36161999999999</v>
      </c>
      <c r="I767" s="6">
        <v>3</v>
      </c>
      <c r="J767" s="6">
        <v>25560.27</v>
      </c>
      <c r="K767" s="5">
        <f t="shared" si="78"/>
        <v>460.08485999999994</v>
      </c>
      <c r="L767" s="7">
        <v>3.84</v>
      </c>
      <c r="M767" s="7">
        <v>2280</v>
      </c>
      <c r="N767" s="3">
        <v>45335</v>
      </c>
      <c r="O767" s="4" t="str">
        <f t="shared" si="79"/>
        <v>2024-02</v>
      </c>
      <c r="P767" s="4" t="str">
        <f t="shared" si="80"/>
        <v>02</v>
      </c>
      <c r="Q767" s="4" t="str">
        <f t="shared" si="81"/>
        <v>February</v>
      </c>
      <c r="R767" s="30" t="str">
        <f t="shared" si="82"/>
        <v>13</v>
      </c>
      <c r="W767" t="str">
        <f t="shared" si="83"/>
        <v>ok</v>
      </c>
    </row>
    <row r="768" spans="1:23" x14ac:dyDescent="0.3">
      <c r="A768" t="s">
        <v>810</v>
      </c>
      <c r="B768" t="s">
        <v>51</v>
      </c>
      <c r="C768" t="s">
        <v>29</v>
      </c>
      <c r="D768" t="s">
        <v>52</v>
      </c>
      <c r="E768" t="s">
        <v>14</v>
      </c>
      <c r="F768" t="s">
        <v>38</v>
      </c>
      <c r="G768" s="5">
        <v>3138.25</v>
      </c>
      <c r="H768" s="5">
        <f t="shared" si="77"/>
        <v>56.488499999999995</v>
      </c>
      <c r="I768" s="6">
        <v>5</v>
      </c>
      <c r="J768" s="6">
        <v>15691.25</v>
      </c>
      <c r="K768" s="5">
        <f t="shared" si="78"/>
        <v>282.4425</v>
      </c>
      <c r="L768" s="7">
        <v>4.38</v>
      </c>
      <c r="M768" s="7">
        <v>3196</v>
      </c>
      <c r="N768" s="3">
        <v>45365</v>
      </c>
      <c r="O768" s="4" t="str">
        <f t="shared" si="79"/>
        <v>2024-03</v>
      </c>
      <c r="P768" s="4" t="str">
        <f t="shared" si="80"/>
        <v>03</v>
      </c>
      <c r="Q768" s="4" t="str">
        <f t="shared" si="81"/>
        <v>March</v>
      </c>
      <c r="R768" s="30" t="str">
        <f t="shared" si="82"/>
        <v>14</v>
      </c>
      <c r="W768" t="str">
        <f t="shared" si="83"/>
        <v>ok</v>
      </c>
    </row>
    <row r="769" spans="1:23" x14ac:dyDescent="0.3">
      <c r="A769" t="s">
        <v>811</v>
      </c>
      <c r="B769" t="s">
        <v>23</v>
      </c>
      <c r="C769" t="s">
        <v>24</v>
      </c>
      <c r="D769" t="s">
        <v>25</v>
      </c>
      <c r="E769" t="s">
        <v>14</v>
      </c>
      <c r="F769" t="s">
        <v>38</v>
      </c>
      <c r="G769" s="5">
        <v>18354.43</v>
      </c>
      <c r="H769" s="5">
        <f t="shared" si="77"/>
        <v>330.37973999999997</v>
      </c>
      <c r="I769" s="6">
        <v>4</v>
      </c>
      <c r="J769" s="6">
        <v>73417.72</v>
      </c>
      <c r="K769" s="5">
        <f t="shared" si="78"/>
        <v>1321.5189599999999</v>
      </c>
      <c r="L769" s="7">
        <v>4.4000000000000004</v>
      </c>
      <c r="M769" s="7">
        <v>2187</v>
      </c>
      <c r="N769" s="3">
        <v>45480</v>
      </c>
      <c r="O769" s="4" t="str">
        <f t="shared" si="79"/>
        <v>2024-07</v>
      </c>
      <c r="P769" s="4" t="str">
        <f t="shared" si="80"/>
        <v>07</v>
      </c>
      <c r="Q769" s="4" t="str">
        <f t="shared" si="81"/>
        <v>July</v>
      </c>
      <c r="R769" s="30" t="str">
        <f t="shared" si="82"/>
        <v>07</v>
      </c>
      <c r="W769" t="str">
        <f t="shared" si="83"/>
        <v>ok</v>
      </c>
    </row>
    <row r="770" spans="1:23" x14ac:dyDescent="0.3">
      <c r="A770" t="s">
        <v>812</v>
      </c>
      <c r="B770" t="s">
        <v>11</v>
      </c>
      <c r="C770" t="s">
        <v>12</v>
      </c>
      <c r="D770" t="s">
        <v>13</v>
      </c>
      <c r="E770" t="s">
        <v>45</v>
      </c>
      <c r="F770" t="s">
        <v>31</v>
      </c>
      <c r="G770" s="5">
        <v>15173.24</v>
      </c>
      <c r="H770" s="5">
        <f t="shared" si="77"/>
        <v>273.11831999999998</v>
      </c>
      <c r="I770" s="6">
        <v>4</v>
      </c>
      <c r="J770" s="6">
        <v>60692.959999999999</v>
      </c>
      <c r="K770" s="5">
        <f t="shared" si="78"/>
        <v>1092.4732799999999</v>
      </c>
      <c r="L770" s="7">
        <v>4.32</v>
      </c>
      <c r="M770" s="7">
        <v>1631</v>
      </c>
      <c r="N770" s="3">
        <v>45490</v>
      </c>
      <c r="O770" s="4" t="str">
        <f t="shared" si="79"/>
        <v>2024-07</v>
      </c>
      <c r="P770" s="4" t="str">
        <f t="shared" si="80"/>
        <v>07</v>
      </c>
      <c r="Q770" s="4" t="str">
        <f t="shared" si="81"/>
        <v>July</v>
      </c>
      <c r="R770" s="30" t="str">
        <f t="shared" si="82"/>
        <v>17</v>
      </c>
      <c r="W770" t="str">
        <f t="shared" si="83"/>
        <v>ok</v>
      </c>
    </row>
    <row r="771" spans="1:23" x14ac:dyDescent="0.3">
      <c r="A771" t="s">
        <v>813</v>
      </c>
      <c r="B771" t="s">
        <v>28</v>
      </c>
      <c r="C771" t="s">
        <v>29</v>
      </c>
      <c r="D771" t="s">
        <v>30</v>
      </c>
      <c r="E771" t="s">
        <v>45</v>
      </c>
      <c r="F771" t="s">
        <v>15</v>
      </c>
      <c r="G771" s="5">
        <v>16655.669999999998</v>
      </c>
      <c r="H771" s="5">
        <f t="shared" ref="H771:H834" si="84">G771*0.018</f>
        <v>299.80205999999993</v>
      </c>
      <c r="I771" s="6">
        <v>2</v>
      </c>
      <c r="J771" s="6">
        <v>33311.339999999997</v>
      </c>
      <c r="K771" s="5">
        <f t="shared" ref="K771:K834" si="85">H771*I771</f>
        <v>599.60411999999985</v>
      </c>
      <c r="L771" s="7">
        <v>3.96</v>
      </c>
      <c r="M771" s="7">
        <v>3444</v>
      </c>
      <c r="N771" s="3">
        <v>45393</v>
      </c>
      <c r="O771" s="4" t="str">
        <f t="shared" ref="O771:O834" si="86">TEXT(N771,"yyyy-mm")</f>
        <v>2024-04</v>
      </c>
      <c r="P771" s="4" t="str">
        <f t="shared" ref="P771:P834" si="87">TEXT(N771,"mm")</f>
        <v>04</v>
      </c>
      <c r="Q771" s="4" t="str">
        <f t="shared" ref="Q771:Q834" si="88">TEXT(DATE(2024,P771,1),"mmmm")</f>
        <v>April</v>
      </c>
      <c r="R771" s="30" t="str">
        <f t="shared" ref="R771:R834" si="89">TEXT(N771,"dd")</f>
        <v>11</v>
      </c>
      <c r="W771" t="str">
        <f t="shared" ref="W771:W834" si="90">IF(G771*I771=J771,"ok","False")</f>
        <v>ok</v>
      </c>
    </row>
    <row r="772" spans="1:23" x14ac:dyDescent="0.3">
      <c r="A772" t="s">
        <v>814</v>
      </c>
      <c r="B772" t="s">
        <v>33</v>
      </c>
      <c r="C772" t="s">
        <v>12</v>
      </c>
      <c r="D772" t="s">
        <v>34</v>
      </c>
      <c r="E772" t="s">
        <v>14</v>
      </c>
      <c r="F772" t="s">
        <v>60</v>
      </c>
      <c r="G772" s="5">
        <v>1516.78</v>
      </c>
      <c r="H772" s="5">
        <f t="shared" si="84"/>
        <v>27.302039999999998</v>
      </c>
      <c r="I772" s="6">
        <v>3</v>
      </c>
      <c r="J772" s="6">
        <v>4550.34</v>
      </c>
      <c r="K772" s="5">
        <f t="shared" si="85"/>
        <v>81.906119999999987</v>
      </c>
      <c r="L772" s="7">
        <v>1.45</v>
      </c>
      <c r="M772" s="7">
        <v>4385</v>
      </c>
      <c r="N772" s="3">
        <v>45373</v>
      </c>
      <c r="O772" s="4" t="str">
        <f t="shared" si="86"/>
        <v>2024-03</v>
      </c>
      <c r="P772" s="4" t="str">
        <f t="shared" si="87"/>
        <v>03</v>
      </c>
      <c r="Q772" s="4" t="str">
        <f t="shared" si="88"/>
        <v>March</v>
      </c>
      <c r="R772" s="30" t="str">
        <f t="shared" si="89"/>
        <v>22</v>
      </c>
      <c r="W772" t="str">
        <f t="shared" si="90"/>
        <v>ok</v>
      </c>
    </row>
    <row r="773" spans="1:23" x14ac:dyDescent="0.3">
      <c r="A773" t="s">
        <v>815</v>
      </c>
      <c r="B773" t="s">
        <v>51</v>
      </c>
      <c r="C773" t="s">
        <v>29</v>
      </c>
      <c r="D773" t="s">
        <v>52</v>
      </c>
      <c r="E773" t="s">
        <v>20</v>
      </c>
      <c r="F773" t="s">
        <v>21</v>
      </c>
      <c r="G773" s="5">
        <v>5381.34</v>
      </c>
      <c r="H773" s="5">
        <f t="shared" si="84"/>
        <v>96.86412</v>
      </c>
      <c r="I773" s="6">
        <v>1</v>
      </c>
      <c r="J773" s="6">
        <v>5381.34</v>
      </c>
      <c r="K773" s="5">
        <f t="shared" si="85"/>
        <v>96.86412</v>
      </c>
      <c r="L773" s="7">
        <v>3.88</v>
      </c>
      <c r="M773" s="7">
        <v>769</v>
      </c>
      <c r="N773" s="3">
        <v>45551</v>
      </c>
      <c r="O773" s="4" t="str">
        <f t="shared" si="86"/>
        <v>2024-09</v>
      </c>
      <c r="P773" s="4" t="str">
        <f t="shared" si="87"/>
        <v>09</v>
      </c>
      <c r="Q773" s="4" t="str">
        <f t="shared" si="88"/>
        <v>September</v>
      </c>
      <c r="R773" s="30" t="str">
        <f t="shared" si="89"/>
        <v>16</v>
      </c>
      <c r="W773" t="str">
        <f t="shared" si="90"/>
        <v>ok</v>
      </c>
    </row>
    <row r="774" spans="1:23" x14ac:dyDescent="0.3">
      <c r="A774" t="s">
        <v>816</v>
      </c>
      <c r="B774" t="s">
        <v>63</v>
      </c>
      <c r="C774" t="s">
        <v>18</v>
      </c>
      <c r="D774" t="s">
        <v>64</v>
      </c>
      <c r="E774" t="s">
        <v>20</v>
      </c>
      <c r="F774" t="s">
        <v>15</v>
      </c>
      <c r="G774" s="5">
        <v>8685.6</v>
      </c>
      <c r="H774" s="5">
        <f t="shared" si="84"/>
        <v>156.3408</v>
      </c>
      <c r="I774" s="6">
        <v>1</v>
      </c>
      <c r="J774" s="6">
        <v>8685.6</v>
      </c>
      <c r="K774" s="5">
        <f t="shared" si="85"/>
        <v>156.3408</v>
      </c>
      <c r="L774" s="7">
        <v>1.94</v>
      </c>
      <c r="M774" s="7">
        <v>94</v>
      </c>
      <c r="N774" s="3">
        <v>45408</v>
      </c>
      <c r="O774" s="4" t="str">
        <f t="shared" si="86"/>
        <v>2024-04</v>
      </c>
      <c r="P774" s="4" t="str">
        <f t="shared" si="87"/>
        <v>04</v>
      </c>
      <c r="Q774" s="4" t="str">
        <f t="shared" si="88"/>
        <v>April</v>
      </c>
      <c r="R774" s="30" t="str">
        <f t="shared" si="89"/>
        <v>26</v>
      </c>
      <c r="W774" t="str">
        <f t="shared" si="90"/>
        <v>ok</v>
      </c>
    </row>
    <row r="775" spans="1:23" x14ac:dyDescent="0.3">
      <c r="A775" t="s">
        <v>817</v>
      </c>
      <c r="B775" t="s">
        <v>28</v>
      </c>
      <c r="C775" t="s">
        <v>29</v>
      </c>
      <c r="D775" t="s">
        <v>30</v>
      </c>
      <c r="E775" t="s">
        <v>20</v>
      </c>
      <c r="F775" t="s">
        <v>60</v>
      </c>
      <c r="G775" s="5">
        <v>601.70000000000005</v>
      </c>
      <c r="H775" s="5">
        <f t="shared" si="84"/>
        <v>10.8306</v>
      </c>
      <c r="I775" s="6">
        <v>5</v>
      </c>
      <c r="J775" s="6">
        <v>3008.5</v>
      </c>
      <c r="K775" s="5">
        <f t="shared" si="85"/>
        <v>54.153000000000006</v>
      </c>
      <c r="L775" s="7">
        <v>3.88</v>
      </c>
      <c r="M775" s="7">
        <v>1330</v>
      </c>
      <c r="N775" s="3">
        <v>45532</v>
      </c>
      <c r="O775" s="4" t="str">
        <f t="shared" si="86"/>
        <v>2024-08</v>
      </c>
      <c r="P775" s="4" t="str">
        <f t="shared" si="87"/>
        <v>08</v>
      </c>
      <c r="Q775" s="4" t="str">
        <f t="shared" si="88"/>
        <v>August</v>
      </c>
      <c r="R775" s="30" t="str">
        <f t="shared" si="89"/>
        <v>28</v>
      </c>
      <c r="W775" t="str">
        <f t="shared" si="90"/>
        <v>ok</v>
      </c>
    </row>
    <row r="776" spans="1:23" x14ac:dyDescent="0.3">
      <c r="A776" t="s">
        <v>818</v>
      </c>
      <c r="B776" t="s">
        <v>63</v>
      </c>
      <c r="C776" t="s">
        <v>18</v>
      </c>
      <c r="D776" t="s">
        <v>64</v>
      </c>
      <c r="E776" t="s">
        <v>14</v>
      </c>
      <c r="F776" t="s">
        <v>38</v>
      </c>
      <c r="G776" s="5">
        <v>19150.97</v>
      </c>
      <c r="H776" s="5">
        <f t="shared" si="84"/>
        <v>344.71746000000002</v>
      </c>
      <c r="I776" s="6">
        <v>1</v>
      </c>
      <c r="J776" s="6">
        <v>19150.97</v>
      </c>
      <c r="K776" s="5">
        <f t="shared" si="85"/>
        <v>344.71746000000002</v>
      </c>
      <c r="L776" s="7">
        <v>3.79</v>
      </c>
      <c r="M776" s="7">
        <v>2543</v>
      </c>
      <c r="N776" s="3">
        <v>45551</v>
      </c>
      <c r="O776" s="4" t="str">
        <f t="shared" si="86"/>
        <v>2024-09</v>
      </c>
      <c r="P776" s="4" t="str">
        <f t="shared" si="87"/>
        <v>09</v>
      </c>
      <c r="Q776" s="4" t="str">
        <f t="shared" si="88"/>
        <v>September</v>
      </c>
      <c r="R776" s="30" t="str">
        <f t="shared" si="89"/>
        <v>16</v>
      </c>
      <c r="W776" t="str">
        <f t="shared" si="90"/>
        <v>ok</v>
      </c>
    </row>
    <row r="777" spans="1:23" x14ac:dyDescent="0.3">
      <c r="A777" t="s">
        <v>819</v>
      </c>
      <c r="B777" t="s">
        <v>36</v>
      </c>
      <c r="C777" t="s">
        <v>18</v>
      </c>
      <c r="D777" t="s">
        <v>37</v>
      </c>
      <c r="E777" t="s">
        <v>20</v>
      </c>
      <c r="F777" t="s">
        <v>60</v>
      </c>
      <c r="G777" s="5">
        <v>5483.26</v>
      </c>
      <c r="H777" s="5">
        <f t="shared" si="84"/>
        <v>98.698679999999996</v>
      </c>
      <c r="I777" s="6">
        <v>3</v>
      </c>
      <c r="J777" s="6">
        <v>16449.78</v>
      </c>
      <c r="K777" s="5">
        <f t="shared" si="85"/>
        <v>296.09604000000002</v>
      </c>
      <c r="L777" s="7">
        <v>4.97</v>
      </c>
      <c r="M777" s="7">
        <v>2140</v>
      </c>
      <c r="N777" s="3">
        <v>45447</v>
      </c>
      <c r="O777" s="4" t="str">
        <f t="shared" si="86"/>
        <v>2024-06</v>
      </c>
      <c r="P777" s="4" t="str">
        <f t="shared" si="87"/>
        <v>06</v>
      </c>
      <c r="Q777" s="4" t="str">
        <f t="shared" si="88"/>
        <v>June</v>
      </c>
      <c r="R777" s="30" t="str">
        <f t="shared" si="89"/>
        <v>04</v>
      </c>
      <c r="W777" t="str">
        <f t="shared" si="90"/>
        <v>ok</v>
      </c>
    </row>
    <row r="778" spans="1:23" x14ac:dyDescent="0.3">
      <c r="A778" t="s">
        <v>820</v>
      </c>
      <c r="B778" t="s">
        <v>11</v>
      </c>
      <c r="C778" t="s">
        <v>12</v>
      </c>
      <c r="D778" t="s">
        <v>13</v>
      </c>
      <c r="E778" t="s">
        <v>14</v>
      </c>
      <c r="F778" t="s">
        <v>60</v>
      </c>
      <c r="G778" s="5">
        <v>14025.27</v>
      </c>
      <c r="H778" s="5">
        <f t="shared" si="84"/>
        <v>252.45486</v>
      </c>
      <c r="I778" s="6">
        <v>4</v>
      </c>
      <c r="J778" s="6">
        <v>56101.08</v>
      </c>
      <c r="K778" s="5">
        <f t="shared" si="85"/>
        <v>1009.81944</v>
      </c>
      <c r="L778" s="7">
        <v>3.88</v>
      </c>
      <c r="M778" s="7">
        <v>1224</v>
      </c>
      <c r="N778" s="3">
        <v>45623</v>
      </c>
      <c r="O778" s="4" t="str">
        <f t="shared" si="86"/>
        <v>2024-11</v>
      </c>
      <c r="P778" s="4" t="str">
        <f t="shared" si="87"/>
        <v>11</v>
      </c>
      <c r="Q778" s="4" t="str">
        <f t="shared" si="88"/>
        <v>November</v>
      </c>
      <c r="R778" s="30" t="str">
        <f t="shared" si="89"/>
        <v>27</v>
      </c>
      <c r="W778" t="str">
        <f t="shared" si="90"/>
        <v>ok</v>
      </c>
    </row>
    <row r="779" spans="1:23" x14ac:dyDescent="0.3">
      <c r="A779" t="s">
        <v>821</v>
      </c>
      <c r="B779" t="s">
        <v>28</v>
      </c>
      <c r="C779" t="s">
        <v>29</v>
      </c>
      <c r="D779" t="s">
        <v>30</v>
      </c>
      <c r="E779" t="s">
        <v>14</v>
      </c>
      <c r="F779" t="s">
        <v>26</v>
      </c>
      <c r="G779" s="5">
        <v>19199.830000000002</v>
      </c>
      <c r="H779" s="5">
        <f t="shared" si="84"/>
        <v>345.59694000000002</v>
      </c>
      <c r="I779" s="6">
        <v>1</v>
      </c>
      <c r="J779" s="6">
        <v>19199.830000000002</v>
      </c>
      <c r="K779" s="5">
        <f t="shared" si="85"/>
        <v>345.59694000000002</v>
      </c>
      <c r="L779" s="7">
        <v>2.66</v>
      </c>
      <c r="M779" s="7">
        <v>3741</v>
      </c>
      <c r="N779" s="3">
        <v>45458</v>
      </c>
      <c r="O779" s="4" t="str">
        <f t="shared" si="86"/>
        <v>2024-06</v>
      </c>
      <c r="P779" s="4" t="str">
        <f t="shared" si="87"/>
        <v>06</v>
      </c>
      <c r="Q779" s="4" t="str">
        <f t="shared" si="88"/>
        <v>June</v>
      </c>
      <c r="R779" s="30" t="str">
        <f t="shared" si="89"/>
        <v>15</v>
      </c>
      <c r="W779" t="str">
        <f t="shared" si="90"/>
        <v>ok</v>
      </c>
    </row>
    <row r="780" spans="1:23" x14ac:dyDescent="0.3">
      <c r="A780" t="s">
        <v>822</v>
      </c>
      <c r="B780" t="s">
        <v>47</v>
      </c>
      <c r="C780" t="s">
        <v>12</v>
      </c>
      <c r="D780" t="s">
        <v>48</v>
      </c>
      <c r="E780" t="s">
        <v>45</v>
      </c>
      <c r="F780" t="s">
        <v>31</v>
      </c>
      <c r="G780" s="5">
        <v>1173.46</v>
      </c>
      <c r="H780" s="5">
        <f t="shared" si="84"/>
        <v>21.12228</v>
      </c>
      <c r="I780" s="6">
        <v>4</v>
      </c>
      <c r="J780" s="6">
        <v>4693.84</v>
      </c>
      <c r="K780" s="5">
        <f t="shared" si="85"/>
        <v>84.48912</v>
      </c>
      <c r="L780" s="7">
        <v>3.42</v>
      </c>
      <c r="M780" s="7">
        <v>163</v>
      </c>
      <c r="N780" s="3">
        <v>45379</v>
      </c>
      <c r="O780" s="4" t="str">
        <f t="shared" si="86"/>
        <v>2024-03</v>
      </c>
      <c r="P780" s="4" t="str">
        <f t="shared" si="87"/>
        <v>03</v>
      </c>
      <c r="Q780" s="4" t="str">
        <f t="shared" si="88"/>
        <v>March</v>
      </c>
      <c r="R780" s="30" t="str">
        <f t="shared" si="89"/>
        <v>28</v>
      </c>
      <c r="W780" t="str">
        <f t="shared" si="90"/>
        <v>ok</v>
      </c>
    </row>
    <row r="781" spans="1:23" x14ac:dyDescent="0.3">
      <c r="A781" t="s">
        <v>823</v>
      </c>
      <c r="B781" t="s">
        <v>33</v>
      </c>
      <c r="C781" t="s">
        <v>12</v>
      </c>
      <c r="D781" t="s">
        <v>34</v>
      </c>
      <c r="E781" t="s">
        <v>45</v>
      </c>
      <c r="F781" t="s">
        <v>21</v>
      </c>
      <c r="G781" s="5">
        <v>12248.34</v>
      </c>
      <c r="H781" s="5">
        <f t="shared" si="84"/>
        <v>220.47011999999998</v>
      </c>
      <c r="I781" s="6">
        <v>2</v>
      </c>
      <c r="J781" s="6">
        <v>24496.68</v>
      </c>
      <c r="K781" s="5">
        <f t="shared" si="85"/>
        <v>440.94023999999996</v>
      </c>
      <c r="L781" s="7">
        <v>1.43</v>
      </c>
      <c r="M781" s="7">
        <v>2888</v>
      </c>
      <c r="N781" s="3">
        <v>45467</v>
      </c>
      <c r="O781" s="4" t="str">
        <f t="shared" si="86"/>
        <v>2024-06</v>
      </c>
      <c r="P781" s="4" t="str">
        <f t="shared" si="87"/>
        <v>06</v>
      </c>
      <c r="Q781" s="4" t="str">
        <f t="shared" si="88"/>
        <v>June</v>
      </c>
      <c r="R781" s="30" t="str">
        <f t="shared" si="89"/>
        <v>24</v>
      </c>
      <c r="W781" t="str">
        <f t="shared" si="90"/>
        <v>ok</v>
      </c>
    </row>
    <row r="782" spans="1:23" x14ac:dyDescent="0.3">
      <c r="A782" t="s">
        <v>824</v>
      </c>
      <c r="B782" t="s">
        <v>36</v>
      </c>
      <c r="C782" t="s">
        <v>18</v>
      </c>
      <c r="D782" t="s">
        <v>37</v>
      </c>
      <c r="E782" t="s">
        <v>20</v>
      </c>
      <c r="F782" t="s">
        <v>38</v>
      </c>
      <c r="G782" s="5">
        <v>7182.08</v>
      </c>
      <c r="H782" s="5">
        <f t="shared" si="84"/>
        <v>129.27743999999998</v>
      </c>
      <c r="I782" s="6">
        <v>4</v>
      </c>
      <c r="J782" s="6">
        <v>28728.32</v>
      </c>
      <c r="K782" s="5">
        <f t="shared" si="85"/>
        <v>517.10975999999994</v>
      </c>
      <c r="L782" s="7">
        <v>4.5</v>
      </c>
      <c r="M782" s="7">
        <v>4986</v>
      </c>
      <c r="N782" s="3">
        <v>45551</v>
      </c>
      <c r="O782" s="4" t="str">
        <f t="shared" si="86"/>
        <v>2024-09</v>
      </c>
      <c r="P782" s="4" t="str">
        <f t="shared" si="87"/>
        <v>09</v>
      </c>
      <c r="Q782" s="4" t="str">
        <f t="shared" si="88"/>
        <v>September</v>
      </c>
      <c r="R782" s="30" t="str">
        <f t="shared" si="89"/>
        <v>16</v>
      </c>
      <c r="W782" t="str">
        <f t="shared" si="90"/>
        <v>ok</v>
      </c>
    </row>
    <row r="783" spans="1:23" x14ac:dyDescent="0.3">
      <c r="A783" t="s">
        <v>825</v>
      </c>
      <c r="B783" t="s">
        <v>11</v>
      </c>
      <c r="C783" t="s">
        <v>12</v>
      </c>
      <c r="D783" t="s">
        <v>13</v>
      </c>
      <c r="E783" t="s">
        <v>20</v>
      </c>
      <c r="F783" t="s">
        <v>21</v>
      </c>
      <c r="G783" s="5">
        <v>19600.650000000001</v>
      </c>
      <c r="H783" s="5">
        <f t="shared" si="84"/>
        <v>352.81169999999997</v>
      </c>
      <c r="I783" s="6">
        <v>3</v>
      </c>
      <c r="J783" s="6">
        <v>58801.95</v>
      </c>
      <c r="K783" s="5">
        <f t="shared" si="85"/>
        <v>1058.4350999999999</v>
      </c>
      <c r="L783" s="7">
        <v>4.84</v>
      </c>
      <c r="M783" s="7">
        <v>2900</v>
      </c>
      <c r="N783" s="3">
        <v>45616</v>
      </c>
      <c r="O783" s="4" t="str">
        <f t="shared" si="86"/>
        <v>2024-11</v>
      </c>
      <c r="P783" s="4" t="str">
        <f t="shared" si="87"/>
        <v>11</v>
      </c>
      <c r="Q783" s="4" t="str">
        <f t="shared" si="88"/>
        <v>November</v>
      </c>
      <c r="R783" s="30" t="str">
        <f t="shared" si="89"/>
        <v>20</v>
      </c>
      <c r="W783" t="str">
        <f t="shared" si="90"/>
        <v>ok</v>
      </c>
    </row>
    <row r="784" spans="1:23" x14ac:dyDescent="0.3">
      <c r="A784" t="s">
        <v>826</v>
      </c>
      <c r="B784" t="s">
        <v>63</v>
      </c>
      <c r="C784" t="s">
        <v>18</v>
      </c>
      <c r="D784" t="s">
        <v>64</v>
      </c>
      <c r="E784" t="s">
        <v>20</v>
      </c>
      <c r="F784" t="s">
        <v>38</v>
      </c>
      <c r="G784" s="5">
        <v>19023.13</v>
      </c>
      <c r="H784" s="5">
        <f t="shared" si="84"/>
        <v>342.41633999999999</v>
      </c>
      <c r="I784" s="6">
        <v>2</v>
      </c>
      <c r="J784" s="6">
        <v>38046.26</v>
      </c>
      <c r="K784" s="5">
        <f t="shared" si="85"/>
        <v>684.83267999999998</v>
      </c>
      <c r="L784" s="7">
        <v>2.73</v>
      </c>
      <c r="M784" s="7">
        <v>2695</v>
      </c>
      <c r="N784" s="3">
        <v>45624</v>
      </c>
      <c r="O784" s="4" t="str">
        <f t="shared" si="86"/>
        <v>2024-11</v>
      </c>
      <c r="P784" s="4" t="str">
        <f t="shared" si="87"/>
        <v>11</v>
      </c>
      <c r="Q784" s="4" t="str">
        <f t="shared" si="88"/>
        <v>November</v>
      </c>
      <c r="R784" s="30" t="str">
        <f t="shared" si="89"/>
        <v>28</v>
      </c>
      <c r="W784" t="str">
        <f t="shared" si="90"/>
        <v>ok</v>
      </c>
    </row>
    <row r="785" spans="1:23" x14ac:dyDescent="0.3">
      <c r="A785" t="s">
        <v>827</v>
      </c>
      <c r="B785" t="s">
        <v>36</v>
      </c>
      <c r="C785" t="s">
        <v>18</v>
      </c>
      <c r="D785" t="s">
        <v>37</v>
      </c>
      <c r="E785" t="s">
        <v>14</v>
      </c>
      <c r="F785" t="s">
        <v>26</v>
      </c>
      <c r="G785" s="5">
        <v>2958.05</v>
      </c>
      <c r="H785" s="5">
        <f t="shared" si="84"/>
        <v>53.244900000000001</v>
      </c>
      <c r="I785" s="6">
        <v>1</v>
      </c>
      <c r="J785" s="6">
        <v>2958.05</v>
      </c>
      <c r="K785" s="5">
        <f t="shared" si="85"/>
        <v>53.244900000000001</v>
      </c>
      <c r="L785" s="7">
        <v>4.22</v>
      </c>
      <c r="M785" s="7">
        <v>4949</v>
      </c>
      <c r="N785" s="3">
        <v>45622</v>
      </c>
      <c r="O785" s="4" t="str">
        <f t="shared" si="86"/>
        <v>2024-11</v>
      </c>
      <c r="P785" s="4" t="str">
        <f t="shared" si="87"/>
        <v>11</v>
      </c>
      <c r="Q785" s="4" t="str">
        <f t="shared" si="88"/>
        <v>November</v>
      </c>
      <c r="R785" s="30" t="str">
        <f t="shared" si="89"/>
        <v>26</v>
      </c>
      <c r="W785" t="str">
        <f t="shared" si="90"/>
        <v>ok</v>
      </c>
    </row>
    <row r="786" spans="1:23" x14ac:dyDescent="0.3">
      <c r="A786" t="s">
        <v>828</v>
      </c>
      <c r="B786" t="s">
        <v>23</v>
      </c>
      <c r="C786" t="s">
        <v>24</v>
      </c>
      <c r="D786" t="s">
        <v>25</v>
      </c>
      <c r="E786" t="s">
        <v>45</v>
      </c>
      <c r="F786" t="s">
        <v>21</v>
      </c>
      <c r="G786" s="5">
        <v>7111.2</v>
      </c>
      <c r="H786" s="5">
        <f t="shared" si="84"/>
        <v>128.0016</v>
      </c>
      <c r="I786" s="6">
        <v>5</v>
      </c>
      <c r="J786" s="6">
        <v>35556</v>
      </c>
      <c r="K786" s="5">
        <f t="shared" si="85"/>
        <v>640.00800000000004</v>
      </c>
      <c r="L786" s="7">
        <v>2.23</v>
      </c>
      <c r="M786" s="7">
        <v>4286</v>
      </c>
      <c r="N786" s="3">
        <v>45370</v>
      </c>
      <c r="O786" s="4" t="str">
        <f t="shared" si="86"/>
        <v>2024-03</v>
      </c>
      <c r="P786" s="4" t="str">
        <f t="shared" si="87"/>
        <v>03</v>
      </c>
      <c r="Q786" s="4" t="str">
        <f t="shared" si="88"/>
        <v>March</v>
      </c>
      <c r="R786" s="30" t="str">
        <f t="shared" si="89"/>
        <v>19</v>
      </c>
      <c r="W786" t="str">
        <f t="shared" si="90"/>
        <v>ok</v>
      </c>
    </row>
    <row r="787" spans="1:23" x14ac:dyDescent="0.3">
      <c r="A787" t="s">
        <v>829</v>
      </c>
      <c r="B787" t="s">
        <v>23</v>
      </c>
      <c r="C787" t="s">
        <v>24</v>
      </c>
      <c r="D787" t="s">
        <v>25</v>
      </c>
      <c r="E787" t="s">
        <v>45</v>
      </c>
      <c r="F787" t="s">
        <v>15</v>
      </c>
      <c r="G787" s="5">
        <v>18258.79</v>
      </c>
      <c r="H787" s="5">
        <f t="shared" si="84"/>
        <v>328.65821999999997</v>
      </c>
      <c r="I787" s="6">
        <v>3</v>
      </c>
      <c r="J787" s="6">
        <v>54776.37</v>
      </c>
      <c r="K787" s="5">
        <f t="shared" si="85"/>
        <v>985.97465999999986</v>
      </c>
      <c r="L787" s="7">
        <v>3.05</v>
      </c>
      <c r="M787" s="7">
        <v>603</v>
      </c>
      <c r="N787" s="3">
        <v>45631</v>
      </c>
      <c r="O787" s="4" t="str">
        <f t="shared" si="86"/>
        <v>2024-12</v>
      </c>
      <c r="P787" s="4" t="str">
        <f t="shared" si="87"/>
        <v>12</v>
      </c>
      <c r="Q787" s="4" t="str">
        <f t="shared" si="88"/>
        <v>December</v>
      </c>
      <c r="R787" s="30" t="str">
        <f t="shared" si="89"/>
        <v>05</v>
      </c>
      <c r="W787" t="str">
        <f t="shared" si="90"/>
        <v>ok</v>
      </c>
    </row>
    <row r="788" spans="1:23" x14ac:dyDescent="0.3">
      <c r="A788" t="s">
        <v>830</v>
      </c>
      <c r="B788" t="s">
        <v>28</v>
      </c>
      <c r="C788" t="s">
        <v>29</v>
      </c>
      <c r="D788" t="s">
        <v>30</v>
      </c>
      <c r="E788" t="s">
        <v>20</v>
      </c>
      <c r="F788" t="s">
        <v>38</v>
      </c>
      <c r="G788" s="5">
        <v>3435.11</v>
      </c>
      <c r="H788" s="5">
        <f t="shared" si="84"/>
        <v>61.831979999999994</v>
      </c>
      <c r="I788" s="6">
        <v>2</v>
      </c>
      <c r="J788" s="6">
        <v>6870.22</v>
      </c>
      <c r="K788" s="5">
        <f t="shared" si="85"/>
        <v>123.66395999999999</v>
      </c>
      <c r="L788" s="7">
        <v>1.54</v>
      </c>
      <c r="M788" s="7">
        <v>4713</v>
      </c>
      <c r="N788" s="3">
        <v>45491</v>
      </c>
      <c r="O788" s="4" t="str">
        <f t="shared" si="86"/>
        <v>2024-07</v>
      </c>
      <c r="P788" s="4" t="str">
        <f t="shared" si="87"/>
        <v>07</v>
      </c>
      <c r="Q788" s="4" t="str">
        <f t="shared" si="88"/>
        <v>July</v>
      </c>
      <c r="R788" s="30" t="str">
        <f t="shared" si="89"/>
        <v>18</v>
      </c>
      <c r="W788" t="str">
        <f t="shared" si="90"/>
        <v>ok</v>
      </c>
    </row>
    <row r="789" spans="1:23" x14ac:dyDescent="0.3">
      <c r="A789" t="s">
        <v>831</v>
      </c>
      <c r="B789" t="s">
        <v>47</v>
      </c>
      <c r="C789" t="s">
        <v>12</v>
      </c>
      <c r="D789" t="s">
        <v>48</v>
      </c>
      <c r="E789" t="s">
        <v>45</v>
      </c>
      <c r="F789" t="s">
        <v>31</v>
      </c>
      <c r="G789" s="5">
        <v>11437.5</v>
      </c>
      <c r="H789" s="5">
        <f t="shared" si="84"/>
        <v>205.87499999999997</v>
      </c>
      <c r="I789" s="6">
        <v>3</v>
      </c>
      <c r="J789" s="6">
        <v>34312.5</v>
      </c>
      <c r="K789" s="5">
        <f t="shared" si="85"/>
        <v>617.62499999999989</v>
      </c>
      <c r="L789" s="7">
        <v>2.95</v>
      </c>
      <c r="M789" s="7">
        <v>2978</v>
      </c>
      <c r="N789" s="3">
        <v>45324</v>
      </c>
      <c r="O789" s="4" t="str">
        <f t="shared" si="86"/>
        <v>2024-02</v>
      </c>
      <c r="P789" s="4" t="str">
        <f t="shared" si="87"/>
        <v>02</v>
      </c>
      <c r="Q789" s="4" t="str">
        <f t="shared" si="88"/>
        <v>February</v>
      </c>
      <c r="R789" s="30" t="str">
        <f t="shared" si="89"/>
        <v>02</v>
      </c>
      <c r="W789" t="str">
        <f t="shared" si="90"/>
        <v>ok</v>
      </c>
    </row>
    <row r="790" spans="1:23" x14ac:dyDescent="0.3">
      <c r="A790" t="s">
        <v>832</v>
      </c>
      <c r="B790" t="s">
        <v>28</v>
      </c>
      <c r="C790" t="s">
        <v>29</v>
      </c>
      <c r="D790" t="s">
        <v>30</v>
      </c>
      <c r="E790" t="s">
        <v>20</v>
      </c>
      <c r="F790" t="s">
        <v>38</v>
      </c>
      <c r="G790" s="5">
        <v>1930.98</v>
      </c>
      <c r="H790" s="5">
        <f t="shared" si="84"/>
        <v>34.757639999999995</v>
      </c>
      <c r="I790" s="6">
        <v>4</v>
      </c>
      <c r="J790" s="6">
        <v>7723.92</v>
      </c>
      <c r="K790" s="5">
        <f t="shared" si="85"/>
        <v>139.03055999999998</v>
      </c>
      <c r="L790" s="7">
        <v>3.34</v>
      </c>
      <c r="M790" s="7">
        <v>3608</v>
      </c>
      <c r="N790" s="3">
        <v>45476</v>
      </c>
      <c r="O790" s="4" t="str">
        <f t="shared" si="86"/>
        <v>2024-07</v>
      </c>
      <c r="P790" s="4" t="str">
        <f t="shared" si="87"/>
        <v>07</v>
      </c>
      <c r="Q790" s="4" t="str">
        <f t="shared" si="88"/>
        <v>July</v>
      </c>
      <c r="R790" s="30" t="str">
        <f t="shared" si="89"/>
        <v>03</v>
      </c>
      <c r="W790" t="str">
        <f t="shared" si="90"/>
        <v>ok</v>
      </c>
    </row>
    <row r="791" spans="1:23" x14ac:dyDescent="0.3">
      <c r="A791" t="s">
        <v>833</v>
      </c>
      <c r="B791" t="s">
        <v>36</v>
      </c>
      <c r="C791" t="s">
        <v>18</v>
      </c>
      <c r="D791" t="s">
        <v>37</v>
      </c>
      <c r="E791" t="s">
        <v>45</v>
      </c>
      <c r="F791" t="s">
        <v>31</v>
      </c>
      <c r="G791" s="5">
        <v>13385.52</v>
      </c>
      <c r="H791" s="5">
        <f t="shared" si="84"/>
        <v>240.93935999999999</v>
      </c>
      <c r="I791" s="6">
        <v>5</v>
      </c>
      <c r="J791" s="6">
        <v>66927.600000000006</v>
      </c>
      <c r="K791" s="5">
        <f t="shared" si="85"/>
        <v>1204.6967999999999</v>
      </c>
      <c r="L791" s="7">
        <v>1.36</v>
      </c>
      <c r="M791" s="7">
        <v>3651</v>
      </c>
      <c r="N791" s="3">
        <v>45481</v>
      </c>
      <c r="O791" s="4" t="str">
        <f t="shared" si="86"/>
        <v>2024-07</v>
      </c>
      <c r="P791" s="4" t="str">
        <f t="shared" si="87"/>
        <v>07</v>
      </c>
      <c r="Q791" s="4" t="str">
        <f t="shared" si="88"/>
        <v>July</v>
      </c>
      <c r="R791" s="30" t="str">
        <f t="shared" si="89"/>
        <v>08</v>
      </c>
      <c r="W791" t="str">
        <f t="shared" si="90"/>
        <v>ok</v>
      </c>
    </row>
    <row r="792" spans="1:23" x14ac:dyDescent="0.3">
      <c r="A792" t="s">
        <v>834</v>
      </c>
      <c r="B792" t="s">
        <v>63</v>
      </c>
      <c r="C792" t="s">
        <v>18</v>
      </c>
      <c r="D792" t="s">
        <v>64</v>
      </c>
      <c r="E792" t="s">
        <v>45</v>
      </c>
      <c r="F792" t="s">
        <v>38</v>
      </c>
      <c r="G792" s="5">
        <v>12448.82</v>
      </c>
      <c r="H792" s="5">
        <f t="shared" si="84"/>
        <v>224.07875999999999</v>
      </c>
      <c r="I792" s="6">
        <v>4</v>
      </c>
      <c r="J792" s="6">
        <v>49795.28</v>
      </c>
      <c r="K792" s="5">
        <f t="shared" si="85"/>
        <v>896.31503999999995</v>
      </c>
      <c r="L792" s="7">
        <v>3.33</v>
      </c>
      <c r="M792" s="7">
        <v>869</v>
      </c>
      <c r="N792" s="3">
        <v>45460</v>
      </c>
      <c r="O792" s="4" t="str">
        <f t="shared" si="86"/>
        <v>2024-06</v>
      </c>
      <c r="P792" s="4" t="str">
        <f t="shared" si="87"/>
        <v>06</v>
      </c>
      <c r="Q792" s="4" t="str">
        <f t="shared" si="88"/>
        <v>June</v>
      </c>
      <c r="R792" s="30" t="str">
        <f t="shared" si="89"/>
        <v>17</v>
      </c>
      <c r="W792" t="str">
        <f t="shared" si="90"/>
        <v>ok</v>
      </c>
    </row>
    <row r="793" spans="1:23" x14ac:dyDescent="0.3">
      <c r="A793" t="s">
        <v>835</v>
      </c>
      <c r="B793" t="s">
        <v>28</v>
      </c>
      <c r="C793" t="s">
        <v>29</v>
      </c>
      <c r="D793" t="s">
        <v>30</v>
      </c>
      <c r="E793" t="s">
        <v>20</v>
      </c>
      <c r="F793" t="s">
        <v>38</v>
      </c>
      <c r="G793" s="5">
        <v>14075.26</v>
      </c>
      <c r="H793" s="5">
        <f t="shared" si="84"/>
        <v>253.35467999999997</v>
      </c>
      <c r="I793" s="6">
        <v>2</v>
      </c>
      <c r="J793" s="6">
        <v>28150.52</v>
      </c>
      <c r="K793" s="5">
        <f t="shared" si="85"/>
        <v>506.70935999999995</v>
      </c>
      <c r="L793" s="7">
        <v>4.83</v>
      </c>
      <c r="M793" s="7">
        <v>1599</v>
      </c>
      <c r="N793" s="3">
        <v>45450</v>
      </c>
      <c r="O793" s="4" t="str">
        <f t="shared" si="86"/>
        <v>2024-06</v>
      </c>
      <c r="P793" s="4" t="str">
        <f t="shared" si="87"/>
        <v>06</v>
      </c>
      <c r="Q793" s="4" t="str">
        <f t="shared" si="88"/>
        <v>June</v>
      </c>
      <c r="R793" s="30" t="str">
        <f t="shared" si="89"/>
        <v>07</v>
      </c>
      <c r="W793" t="str">
        <f t="shared" si="90"/>
        <v>ok</v>
      </c>
    </row>
    <row r="794" spans="1:23" x14ac:dyDescent="0.3">
      <c r="A794" t="s">
        <v>836</v>
      </c>
      <c r="B794" t="s">
        <v>23</v>
      </c>
      <c r="C794" t="s">
        <v>24</v>
      </c>
      <c r="D794" t="s">
        <v>25</v>
      </c>
      <c r="E794" t="s">
        <v>45</v>
      </c>
      <c r="F794" t="s">
        <v>21</v>
      </c>
      <c r="G794" s="5">
        <v>1161.23</v>
      </c>
      <c r="H794" s="5">
        <f t="shared" si="84"/>
        <v>20.902139999999999</v>
      </c>
      <c r="I794" s="6">
        <v>3</v>
      </c>
      <c r="J794" s="6">
        <v>3483.69</v>
      </c>
      <c r="K794" s="5">
        <f t="shared" si="85"/>
        <v>62.706419999999994</v>
      </c>
      <c r="L794" s="7">
        <v>3.87</v>
      </c>
      <c r="M794" s="7">
        <v>3896</v>
      </c>
      <c r="N794" s="3">
        <v>45547</v>
      </c>
      <c r="O794" s="4" t="str">
        <f t="shared" si="86"/>
        <v>2024-09</v>
      </c>
      <c r="P794" s="4" t="str">
        <f t="shared" si="87"/>
        <v>09</v>
      </c>
      <c r="Q794" s="4" t="str">
        <f t="shared" si="88"/>
        <v>September</v>
      </c>
      <c r="R794" s="30" t="str">
        <f t="shared" si="89"/>
        <v>12</v>
      </c>
      <c r="W794" t="str">
        <f t="shared" si="90"/>
        <v>ok</v>
      </c>
    </row>
    <row r="795" spans="1:23" x14ac:dyDescent="0.3">
      <c r="A795" t="s">
        <v>837</v>
      </c>
      <c r="B795" t="s">
        <v>36</v>
      </c>
      <c r="C795" t="s">
        <v>18</v>
      </c>
      <c r="D795" t="s">
        <v>37</v>
      </c>
      <c r="E795" t="s">
        <v>14</v>
      </c>
      <c r="F795" t="s">
        <v>21</v>
      </c>
      <c r="G795" s="5">
        <v>9446.2900000000009</v>
      </c>
      <c r="H795" s="5">
        <f t="shared" si="84"/>
        <v>170.03322</v>
      </c>
      <c r="I795" s="6">
        <v>3</v>
      </c>
      <c r="J795" s="6">
        <v>28338.87</v>
      </c>
      <c r="K795" s="5">
        <f t="shared" si="85"/>
        <v>510.09965999999997</v>
      </c>
      <c r="L795" s="7">
        <v>1.17</v>
      </c>
      <c r="M795" s="7">
        <v>3343</v>
      </c>
      <c r="N795" s="3">
        <v>45529</v>
      </c>
      <c r="O795" s="4" t="str">
        <f t="shared" si="86"/>
        <v>2024-08</v>
      </c>
      <c r="P795" s="4" t="str">
        <f t="shared" si="87"/>
        <v>08</v>
      </c>
      <c r="Q795" s="4" t="str">
        <f t="shared" si="88"/>
        <v>August</v>
      </c>
      <c r="R795" s="30" t="str">
        <f t="shared" si="89"/>
        <v>25</v>
      </c>
      <c r="W795" t="str">
        <f t="shared" si="90"/>
        <v>ok</v>
      </c>
    </row>
    <row r="796" spans="1:23" x14ac:dyDescent="0.3">
      <c r="A796" t="s">
        <v>838</v>
      </c>
      <c r="B796" t="s">
        <v>51</v>
      </c>
      <c r="C796" t="s">
        <v>29</v>
      </c>
      <c r="D796" t="s">
        <v>52</v>
      </c>
      <c r="E796" t="s">
        <v>45</v>
      </c>
      <c r="F796" t="s">
        <v>15</v>
      </c>
      <c r="G796" s="5">
        <v>5729.76</v>
      </c>
      <c r="H796" s="5">
        <f t="shared" si="84"/>
        <v>103.13567999999999</v>
      </c>
      <c r="I796" s="6">
        <v>2</v>
      </c>
      <c r="J796" s="6">
        <v>11459.52</v>
      </c>
      <c r="K796" s="5">
        <f t="shared" si="85"/>
        <v>206.27135999999999</v>
      </c>
      <c r="L796" s="7">
        <v>2.27</v>
      </c>
      <c r="M796" s="7">
        <v>4566</v>
      </c>
      <c r="N796" s="3">
        <v>45474</v>
      </c>
      <c r="O796" s="4" t="str">
        <f t="shared" si="86"/>
        <v>2024-07</v>
      </c>
      <c r="P796" s="4" t="str">
        <f t="shared" si="87"/>
        <v>07</v>
      </c>
      <c r="Q796" s="4" t="str">
        <f t="shared" si="88"/>
        <v>July</v>
      </c>
      <c r="R796" s="30" t="str">
        <f t="shared" si="89"/>
        <v>01</v>
      </c>
      <c r="W796" t="str">
        <f t="shared" si="90"/>
        <v>ok</v>
      </c>
    </row>
    <row r="797" spans="1:23" x14ac:dyDescent="0.3">
      <c r="A797" t="s">
        <v>839</v>
      </c>
      <c r="B797" t="s">
        <v>33</v>
      </c>
      <c r="C797" t="s">
        <v>12</v>
      </c>
      <c r="D797" t="s">
        <v>34</v>
      </c>
      <c r="E797" t="s">
        <v>14</v>
      </c>
      <c r="F797" t="s">
        <v>26</v>
      </c>
      <c r="G797" s="5">
        <v>12441.48</v>
      </c>
      <c r="H797" s="5">
        <f t="shared" si="84"/>
        <v>223.94663999999997</v>
      </c>
      <c r="I797" s="6">
        <v>4</v>
      </c>
      <c r="J797" s="6">
        <v>49765.919999999998</v>
      </c>
      <c r="K797" s="5">
        <f t="shared" si="85"/>
        <v>895.78655999999989</v>
      </c>
      <c r="L797" s="7">
        <v>2.31</v>
      </c>
      <c r="M797" s="7">
        <v>1258</v>
      </c>
      <c r="N797" s="3">
        <v>45410</v>
      </c>
      <c r="O797" s="4" t="str">
        <f t="shared" si="86"/>
        <v>2024-04</v>
      </c>
      <c r="P797" s="4" t="str">
        <f t="shared" si="87"/>
        <v>04</v>
      </c>
      <c r="Q797" s="4" t="str">
        <f t="shared" si="88"/>
        <v>April</v>
      </c>
      <c r="R797" s="30" t="str">
        <f t="shared" si="89"/>
        <v>28</v>
      </c>
      <c r="W797" t="str">
        <f t="shared" si="90"/>
        <v>ok</v>
      </c>
    </row>
    <row r="798" spans="1:23" x14ac:dyDescent="0.3">
      <c r="A798" t="s">
        <v>840</v>
      </c>
      <c r="B798" t="s">
        <v>17</v>
      </c>
      <c r="C798" t="s">
        <v>18</v>
      </c>
      <c r="D798" t="s">
        <v>19</v>
      </c>
      <c r="E798" t="s">
        <v>20</v>
      </c>
      <c r="F798" t="s">
        <v>60</v>
      </c>
      <c r="G798" s="5">
        <v>3392.63</v>
      </c>
      <c r="H798" s="5">
        <f t="shared" si="84"/>
        <v>61.067339999999994</v>
      </c>
      <c r="I798" s="6">
        <v>4</v>
      </c>
      <c r="J798" s="6">
        <v>13570.52</v>
      </c>
      <c r="K798" s="5">
        <f t="shared" si="85"/>
        <v>244.26935999999998</v>
      </c>
      <c r="L798" s="7">
        <v>2.83</v>
      </c>
      <c r="M798" s="7">
        <v>2146</v>
      </c>
      <c r="N798" s="3">
        <v>45354</v>
      </c>
      <c r="O798" s="4" t="str">
        <f t="shared" si="86"/>
        <v>2024-03</v>
      </c>
      <c r="P798" s="4" t="str">
        <f t="shared" si="87"/>
        <v>03</v>
      </c>
      <c r="Q798" s="4" t="str">
        <f t="shared" si="88"/>
        <v>March</v>
      </c>
      <c r="R798" s="30" t="str">
        <f t="shared" si="89"/>
        <v>03</v>
      </c>
      <c r="W798" t="str">
        <f t="shared" si="90"/>
        <v>ok</v>
      </c>
    </row>
    <row r="799" spans="1:23" x14ac:dyDescent="0.3">
      <c r="A799" t="s">
        <v>841</v>
      </c>
      <c r="B799" t="s">
        <v>17</v>
      </c>
      <c r="C799" t="s">
        <v>18</v>
      </c>
      <c r="D799" t="s">
        <v>19</v>
      </c>
      <c r="E799" t="s">
        <v>20</v>
      </c>
      <c r="F799" t="s">
        <v>38</v>
      </c>
      <c r="G799" s="5">
        <v>13801.39</v>
      </c>
      <c r="H799" s="5">
        <f t="shared" si="84"/>
        <v>248.42501999999996</v>
      </c>
      <c r="I799" s="6">
        <v>1</v>
      </c>
      <c r="J799" s="6">
        <v>13801.39</v>
      </c>
      <c r="K799" s="5">
        <f t="shared" si="85"/>
        <v>248.42501999999996</v>
      </c>
      <c r="L799" s="7">
        <v>1.63</v>
      </c>
      <c r="M799" s="7">
        <v>774</v>
      </c>
      <c r="N799" s="3">
        <v>45549</v>
      </c>
      <c r="O799" s="4" t="str">
        <f t="shared" si="86"/>
        <v>2024-09</v>
      </c>
      <c r="P799" s="4" t="str">
        <f t="shared" si="87"/>
        <v>09</v>
      </c>
      <c r="Q799" s="4" t="str">
        <f t="shared" si="88"/>
        <v>September</v>
      </c>
      <c r="R799" s="30" t="str">
        <f t="shared" si="89"/>
        <v>14</v>
      </c>
      <c r="W799" t="str">
        <f t="shared" si="90"/>
        <v>ok</v>
      </c>
    </row>
    <row r="800" spans="1:23" x14ac:dyDescent="0.3">
      <c r="A800" t="s">
        <v>842</v>
      </c>
      <c r="B800" t="s">
        <v>51</v>
      </c>
      <c r="C800" t="s">
        <v>29</v>
      </c>
      <c r="D800" t="s">
        <v>52</v>
      </c>
      <c r="E800" t="s">
        <v>45</v>
      </c>
      <c r="F800" t="s">
        <v>60</v>
      </c>
      <c r="G800" s="5">
        <v>9859.99</v>
      </c>
      <c r="H800" s="5">
        <f t="shared" si="84"/>
        <v>177.47981999999999</v>
      </c>
      <c r="I800" s="6">
        <v>3</v>
      </c>
      <c r="J800" s="6">
        <v>29579.97</v>
      </c>
      <c r="K800" s="5">
        <f t="shared" si="85"/>
        <v>532.43945999999994</v>
      </c>
      <c r="L800" s="7">
        <v>2.38</v>
      </c>
      <c r="M800" s="7">
        <v>3136</v>
      </c>
      <c r="N800" s="3">
        <v>45627</v>
      </c>
      <c r="O800" s="4" t="str">
        <f t="shared" si="86"/>
        <v>2024-12</v>
      </c>
      <c r="P800" s="4" t="str">
        <f t="shared" si="87"/>
        <v>12</v>
      </c>
      <c r="Q800" s="4" t="str">
        <f t="shared" si="88"/>
        <v>December</v>
      </c>
      <c r="R800" s="30" t="str">
        <f t="shared" si="89"/>
        <v>01</v>
      </c>
      <c r="W800" t="str">
        <f t="shared" si="90"/>
        <v>ok</v>
      </c>
    </row>
    <row r="801" spans="1:23" x14ac:dyDescent="0.3">
      <c r="A801" t="s">
        <v>843</v>
      </c>
      <c r="B801" t="s">
        <v>51</v>
      </c>
      <c r="C801" t="s">
        <v>29</v>
      </c>
      <c r="D801" t="s">
        <v>52</v>
      </c>
      <c r="E801" t="s">
        <v>45</v>
      </c>
      <c r="F801" t="s">
        <v>15</v>
      </c>
      <c r="G801" s="5">
        <v>2332.81</v>
      </c>
      <c r="H801" s="5">
        <f t="shared" si="84"/>
        <v>41.990579999999994</v>
      </c>
      <c r="I801" s="6">
        <v>3</v>
      </c>
      <c r="J801" s="6">
        <v>6998.43</v>
      </c>
      <c r="K801" s="5">
        <f t="shared" si="85"/>
        <v>125.97173999999998</v>
      </c>
      <c r="L801" s="7">
        <v>4.67</v>
      </c>
      <c r="M801" s="7">
        <v>2867</v>
      </c>
      <c r="N801" s="3">
        <v>45559</v>
      </c>
      <c r="O801" s="4" t="str">
        <f t="shared" si="86"/>
        <v>2024-09</v>
      </c>
      <c r="P801" s="4" t="str">
        <f t="shared" si="87"/>
        <v>09</v>
      </c>
      <c r="Q801" s="4" t="str">
        <f t="shared" si="88"/>
        <v>September</v>
      </c>
      <c r="R801" s="30" t="str">
        <f t="shared" si="89"/>
        <v>24</v>
      </c>
      <c r="W801" t="str">
        <f t="shared" si="90"/>
        <v>ok</v>
      </c>
    </row>
    <row r="802" spans="1:23" x14ac:dyDescent="0.3">
      <c r="A802" t="s">
        <v>844</v>
      </c>
      <c r="B802" t="s">
        <v>36</v>
      </c>
      <c r="C802" t="s">
        <v>18</v>
      </c>
      <c r="D802" t="s">
        <v>37</v>
      </c>
      <c r="E802" t="s">
        <v>45</v>
      </c>
      <c r="F802" t="s">
        <v>60</v>
      </c>
      <c r="G802" s="5">
        <v>3616.66</v>
      </c>
      <c r="H802" s="5">
        <f t="shared" si="84"/>
        <v>65.099879999999999</v>
      </c>
      <c r="I802" s="6">
        <v>1</v>
      </c>
      <c r="J802" s="6">
        <v>3616.66</v>
      </c>
      <c r="K802" s="5">
        <f t="shared" si="85"/>
        <v>65.099879999999999</v>
      </c>
      <c r="L802" s="7">
        <v>3.37</v>
      </c>
      <c r="M802" s="7">
        <v>3103</v>
      </c>
      <c r="N802" s="3">
        <v>45487</v>
      </c>
      <c r="O802" s="4" t="str">
        <f t="shared" si="86"/>
        <v>2024-07</v>
      </c>
      <c r="P802" s="4" t="str">
        <f t="shared" si="87"/>
        <v>07</v>
      </c>
      <c r="Q802" s="4" t="str">
        <f t="shared" si="88"/>
        <v>July</v>
      </c>
      <c r="R802" s="30" t="str">
        <f t="shared" si="89"/>
        <v>14</v>
      </c>
      <c r="W802" t="str">
        <f t="shared" si="90"/>
        <v>ok</v>
      </c>
    </row>
    <row r="803" spans="1:23" x14ac:dyDescent="0.3">
      <c r="A803" t="s">
        <v>845</v>
      </c>
      <c r="B803" t="s">
        <v>11</v>
      </c>
      <c r="C803" t="s">
        <v>12</v>
      </c>
      <c r="D803" t="s">
        <v>13</v>
      </c>
      <c r="E803" t="s">
        <v>14</v>
      </c>
      <c r="F803" t="s">
        <v>15</v>
      </c>
      <c r="G803" s="5">
        <v>4157.8900000000003</v>
      </c>
      <c r="H803" s="5">
        <f t="shared" si="84"/>
        <v>74.842020000000005</v>
      </c>
      <c r="I803" s="6">
        <v>1</v>
      </c>
      <c r="J803" s="6">
        <v>4157.8900000000003</v>
      </c>
      <c r="K803" s="5">
        <f t="shared" si="85"/>
        <v>74.842020000000005</v>
      </c>
      <c r="L803" s="7">
        <v>3.43</v>
      </c>
      <c r="M803" s="7">
        <v>678</v>
      </c>
      <c r="N803" s="3">
        <v>45445</v>
      </c>
      <c r="O803" s="4" t="str">
        <f t="shared" si="86"/>
        <v>2024-06</v>
      </c>
      <c r="P803" s="4" t="str">
        <f t="shared" si="87"/>
        <v>06</v>
      </c>
      <c r="Q803" s="4" t="str">
        <f t="shared" si="88"/>
        <v>June</v>
      </c>
      <c r="R803" s="30" t="str">
        <f t="shared" si="89"/>
        <v>02</v>
      </c>
      <c r="W803" t="str">
        <f t="shared" si="90"/>
        <v>ok</v>
      </c>
    </row>
    <row r="804" spans="1:23" x14ac:dyDescent="0.3">
      <c r="A804" t="s">
        <v>846</v>
      </c>
      <c r="B804" t="s">
        <v>17</v>
      </c>
      <c r="C804" t="s">
        <v>18</v>
      </c>
      <c r="D804" t="s">
        <v>19</v>
      </c>
      <c r="E804" t="s">
        <v>14</v>
      </c>
      <c r="F804" t="s">
        <v>21</v>
      </c>
      <c r="G804" s="5">
        <v>12552.79</v>
      </c>
      <c r="H804" s="5">
        <f t="shared" si="84"/>
        <v>225.95022</v>
      </c>
      <c r="I804" s="6">
        <v>2</v>
      </c>
      <c r="J804" s="6">
        <v>25105.58</v>
      </c>
      <c r="K804" s="5">
        <f t="shared" si="85"/>
        <v>451.90044</v>
      </c>
      <c r="L804" s="7">
        <v>3.22</v>
      </c>
      <c r="M804" s="7">
        <v>1441</v>
      </c>
      <c r="N804" s="3">
        <v>45588</v>
      </c>
      <c r="O804" s="4" t="str">
        <f t="shared" si="86"/>
        <v>2024-10</v>
      </c>
      <c r="P804" s="4" t="str">
        <f t="shared" si="87"/>
        <v>10</v>
      </c>
      <c r="Q804" s="4" t="str">
        <f t="shared" si="88"/>
        <v>October</v>
      </c>
      <c r="R804" s="30" t="str">
        <f t="shared" si="89"/>
        <v>23</v>
      </c>
      <c r="W804" t="str">
        <f t="shared" si="90"/>
        <v>ok</v>
      </c>
    </row>
    <row r="805" spans="1:23" x14ac:dyDescent="0.3">
      <c r="A805" t="s">
        <v>847</v>
      </c>
      <c r="B805" t="s">
        <v>28</v>
      </c>
      <c r="C805" t="s">
        <v>29</v>
      </c>
      <c r="D805" t="s">
        <v>30</v>
      </c>
      <c r="E805" t="s">
        <v>20</v>
      </c>
      <c r="F805" t="s">
        <v>26</v>
      </c>
      <c r="G805" s="5">
        <v>5690.91</v>
      </c>
      <c r="H805" s="5">
        <f t="shared" si="84"/>
        <v>102.43637999999999</v>
      </c>
      <c r="I805" s="6">
        <v>2</v>
      </c>
      <c r="J805" s="6">
        <v>11381.82</v>
      </c>
      <c r="K805" s="5">
        <f t="shared" si="85"/>
        <v>204.87275999999997</v>
      </c>
      <c r="L805" s="7">
        <v>2.0499999999999998</v>
      </c>
      <c r="M805" s="7">
        <v>1739</v>
      </c>
      <c r="N805" s="3">
        <v>45502</v>
      </c>
      <c r="O805" s="4" t="str">
        <f t="shared" si="86"/>
        <v>2024-07</v>
      </c>
      <c r="P805" s="4" t="str">
        <f t="shared" si="87"/>
        <v>07</v>
      </c>
      <c r="Q805" s="4" t="str">
        <f t="shared" si="88"/>
        <v>July</v>
      </c>
      <c r="R805" s="30" t="str">
        <f t="shared" si="89"/>
        <v>29</v>
      </c>
      <c r="W805" t="str">
        <f t="shared" si="90"/>
        <v>ok</v>
      </c>
    </row>
    <row r="806" spans="1:23" x14ac:dyDescent="0.3">
      <c r="A806" t="s">
        <v>848</v>
      </c>
      <c r="B806" t="s">
        <v>33</v>
      </c>
      <c r="C806" t="s">
        <v>12</v>
      </c>
      <c r="D806" t="s">
        <v>34</v>
      </c>
      <c r="E806" t="s">
        <v>14</v>
      </c>
      <c r="F806" t="s">
        <v>60</v>
      </c>
      <c r="G806" s="5">
        <v>7550.17</v>
      </c>
      <c r="H806" s="5">
        <f t="shared" si="84"/>
        <v>135.90305999999998</v>
      </c>
      <c r="I806" s="6">
        <v>5</v>
      </c>
      <c r="J806" s="6">
        <v>37750.85</v>
      </c>
      <c r="K806" s="5">
        <f t="shared" si="85"/>
        <v>679.51529999999991</v>
      </c>
      <c r="L806" s="7">
        <v>1.82</v>
      </c>
      <c r="M806" s="7">
        <v>294</v>
      </c>
      <c r="N806" s="3">
        <v>45485</v>
      </c>
      <c r="O806" s="4" t="str">
        <f t="shared" si="86"/>
        <v>2024-07</v>
      </c>
      <c r="P806" s="4" t="str">
        <f t="shared" si="87"/>
        <v>07</v>
      </c>
      <c r="Q806" s="4" t="str">
        <f t="shared" si="88"/>
        <v>July</v>
      </c>
      <c r="R806" s="30" t="str">
        <f t="shared" si="89"/>
        <v>12</v>
      </c>
      <c r="W806" t="str">
        <f t="shared" si="90"/>
        <v>ok</v>
      </c>
    </row>
    <row r="807" spans="1:23" x14ac:dyDescent="0.3">
      <c r="A807" t="s">
        <v>849</v>
      </c>
      <c r="B807" t="s">
        <v>23</v>
      </c>
      <c r="C807" t="s">
        <v>24</v>
      </c>
      <c r="D807" t="s">
        <v>25</v>
      </c>
      <c r="E807" t="s">
        <v>14</v>
      </c>
      <c r="F807" t="s">
        <v>26</v>
      </c>
      <c r="G807" s="5">
        <v>10854.19</v>
      </c>
      <c r="H807" s="5">
        <f t="shared" si="84"/>
        <v>195.37541999999999</v>
      </c>
      <c r="I807" s="6">
        <v>2</v>
      </c>
      <c r="J807" s="6">
        <v>21708.38</v>
      </c>
      <c r="K807" s="5">
        <f t="shared" si="85"/>
        <v>390.75083999999998</v>
      </c>
      <c r="L807" s="7">
        <v>5</v>
      </c>
      <c r="M807" s="7">
        <v>628</v>
      </c>
      <c r="N807" s="3">
        <v>45363</v>
      </c>
      <c r="O807" s="4" t="str">
        <f t="shared" si="86"/>
        <v>2024-03</v>
      </c>
      <c r="P807" s="4" t="str">
        <f t="shared" si="87"/>
        <v>03</v>
      </c>
      <c r="Q807" s="4" t="str">
        <f t="shared" si="88"/>
        <v>March</v>
      </c>
      <c r="R807" s="30" t="str">
        <f t="shared" si="89"/>
        <v>12</v>
      </c>
      <c r="W807" t="str">
        <f t="shared" si="90"/>
        <v>ok</v>
      </c>
    </row>
    <row r="808" spans="1:23" x14ac:dyDescent="0.3">
      <c r="A808" t="s">
        <v>850</v>
      </c>
      <c r="B808" t="s">
        <v>36</v>
      </c>
      <c r="C808" t="s">
        <v>18</v>
      </c>
      <c r="D808" t="s">
        <v>37</v>
      </c>
      <c r="E808" t="s">
        <v>14</v>
      </c>
      <c r="F808" t="s">
        <v>21</v>
      </c>
      <c r="G808" s="5">
        <v>5758.22</v>
      </c>
      <c r="H808" s="5">
        <f t="shared" si="84"/>
        <v>103.64796</v>
      </c>
      <c r="I808" s="6">
        <v>5</v>
      </c>
      <c r="J808" s="6">
        <v>28791.1</v>
      </c>
      <c r="K808" s="5">
        <f t="shared" si="85"/>
        <v>518.23979999999995</v>
      </c>
      <c r="L808" s="7">
        <v>1.55</v>
      </c>
      <c r="M808" s="7">
        <v>2013</v>
      </c>
      <c r="N808" s="3">
        <v>45447</v>
      </c>
      <c r="O808" s="4" t="str">
        <f t="shared" si="86"/>
        <v>2024-06</v>
      </c>
      <c r="P808" s="4" t="str">
        <f t="shared" si="87"/>
        <v>06</v>
      </c>
      <c r="Q808" s="4" t="str">
        <f t="shared" si="88"/>
        <v>June</v>
      </c>
      <c r="R808" s="30" t="str">
        <f t="shared" si="89"/>
        <v>04</v>
      </c>
      <c r="W808" t="str">
        <f t="shared" si="90"/>
        <v>ok</v>
      </c>
    </row>
    <row r="809" spans="1:23" x14ac:dyDescent="0.3">
      <c r="A809" t="s">
        <v>851</v>
      </c>
      <c r="B809" t="s">
        <v>47</v>
      </c>
      <c r="C809" t="s">
        <v>12</v>
      </c>
      <c r="D809" t="s">
        <v>48</v>
      </c>
      <c r="E809" t="s">
        <v>14</v>
      </c>
      <c r="F809" t="s">
        <v>31</v>
      </c>
      <c r="G809" s="5">
        <v>10352.969999999999</v>
      </c>
      <c r="H809" s="5">
        <f t="shared" si="84"/>
        <v>186.35345999999998</v>
      </c>
      <c r="I809" s="6">
        <v>4</v>
      </c>
      <c r="J809" s="6">
        <v>41411.879999999997</v>
      </c>
      <c r="K809" s="5">
        <f t="shared" si="85"/>
        <v>745.41383999999994</v>
      </c>
      <c r="L809" s="7">
        <v>1.31</v>
      </c>
      <c r="M809" s="7">
        <v>509</v>
      </c>
      <c r="N809" s="3">
        <v>45401</v>
      </c>
      <c r="O809" s="4" t="str">
        <f t="shared" si="86"/>
        <v>2024-04</v>
      </c>
      <c r="P809" s="4" t="str">
        <f t="shared" si="87"/>
        <v>04</v>
      </c>
      <c r="Q809" s="4" t="str">
        <f t="shared" si="88"/>
        <v>April</v>
      </c>
      <c r="R809" s="30" t="str">
        <f t="shared" si="89"/>
        <v>19</v>
      </c>
      <c r="W809" t="str">
        <f t="shared" si="90"/>
        <v>ok</v>
      </c>
    </row>
    <row r="810" spans="1:23" x14ac:dyDescent="0.3">
      <c r="A810" t="s">
        <v>852</v>
      </c>
      <c r="B810" t="s">
        <v>11</v>
      </c>
      <c r="C810" t="s">
        <v>12</v>
      </c>
      <c r="D810" t="s">
        <v>13</v>
      </c>
      <c r="E810" t="s">
        <v>45</v>
      </c>
      <c r="F810" t="s">
        <v>60</v>
      </c>
      <c r="G810" s="5">
        <v>19951.93</v>
      </c>
      <c r="H810" s="5">
        <f t="shared" si="84"/>
        <v>359.13473999999997</v>
      </c>
      <c r="I810" s="6">
        <v>3</v>
      </c>
      <c r="J810" s="6">
        <v>59855.79</v>
      </c>
      <c r="K810" s="5">
        <f t="shared" si="85"/>
        <v>1077.4042199999999</v>
      </c>
      <c r="L810" s="7">
        <v>2.2400000000000002</v>
      </c>
      <c r="M810" s="7">
        <v>3179</v>
      </c>
      <c r="N810" s="3">
        <v>45403</v>
      </c>
      <c r="O810" s="4" t="str">
        <f t="shared" si="86"/>
        <v>2024-04</v>
      </c>
      <c r="P810" s="4" t="str">
        <f t="shared" si="87"/>
        <v>04</v>
      </c>
      <c r="Q810" s="4" t="str">
        <f t="shared" si="88"/>
        <v>April</v>
      </c>
      <c r="R810" s="30" t="str">
        <f t="shared" si="89"/>
        <v>21</v>
      </c>
      <c r="W810" t="str">
        <f t="shared" si="90"/>
        <v>ok</v>
      </c>
    </row>
    <row r="811" spans="1:23" x14ac:dyDescent="0.3">
      <c r="A811" t="s">
        <v>853</v>
      </c>
      <c r="B811" t="s">
        <v>47</v>
      </c>
      <c r="C811" t="s">
        <v>12</v>
      </c>
      <c r="D811" t="s">
        <v>48</v>
      </c>
      <c r="E811" t="s">
        <v>45</v>
      </c>
      <c r="F811" t="s">
        <v>31</v>
      </c>
      <c r="G811" s="5">
        <v>8369.92</v>
      </c>
      <c r="H811" s="5">
        <f t="shared" si="84"/>
        <v>150.65855999999999</v>
      </c>
      <c r="I811" s="6">
        <v>5</v>
      </c>
      <c r="J811" s="6">
        <v>41849.599999999999</v>
      </c>
      <c r="K811" s="5">
        <f t="shared" si="85"/>
        <v>753.29279999999994</v>
      </c>
      <c r="L811" s="7">
        <v>1.82</v>
      </c>
      <c r="M811" s="7">
        <v>2104</v>
      </c>
      <c r="N811" s="3">
        <v>45424</v>
      </c>
      <c r="O811" s="4" t="str">
        <f t="shared" si="86"/>
        <v>2024-05</v>
      </c>
      <c r="P811" s="4" t="str">
        <f t="shared" si="87"/>
        <v>05</v>
      </c>
      <c r="Q811" s="4" t="str">
        <f t="shared" si="88"/>
        <v>May</v>
      </c>
      <c r="R811" s="30" t="str">
        <f t="shared" si="89"/>
        <v>12</v>
      </c>
      <c r="W811" t="str">
        <f t="shared" si="90"/>
        <v>ok</v>
      </c>
    </row>
    <row r="812" spans="1:23" x14ac:dyDescent="0.3">
      <c r="A812" t="s">
        <v>854</v>
      </c>
      <c r="B812" t="s">
        <v>23</v>
      </c>
      <c r="C812" t="s">
        <v>24</v>
      </c>
      <c r="D812" t="s">
        <v>25</v>
      </c>
      <c r="E812" t="s">
        <v>45</v>
      </c>
      <c r="F812" t="s">
        <v>31</v>
      </c>
      <c r="G812" s="5">
        <v>821.62</v>
      </c>
      <c r="H812" s="5">
        <f t="shared" si="84"/>
        <v>14.789159999999999</v>
      </c>
      <c r="I812" s="6">
        <v>2</v>
      </c>
      <c r="J812" s="6">
        <v>1643.24</v>
      </c>
      <c r="K812" s="5">
        <f t="shared" si="85"/>
        <v>29.578319999999998</v>
      </c>
      <c r="L812" s="7">
        <v>4.33</v>
      </c>
      <c r="M812" s="7">
        <v>1516</v>
      </c>
      <c r="N812" s="3">
        <v>45442</v>
      </c>
      <c r="O812" s="4" t="str">
        <f t="shared" si="86"/>
        <v>2024-05</v>
      </c>
      <c r="P812" s="4" t="str">
        <f t="shared" si="87"/>
        <v>05</v>
      </c>
      <c r="Q812" s="4" t="str">
        <f t="shared" si="88"/>
        <v>May</v>
      </c>
      <c r="R812" s="30" t="str">
        <f t="shared" si="89"/>
        <v>30</v>
      </c>
      <c r="W812" t="str">
        <f t="shared" si="90"/>
        <v>ok</v>
      </c>
    </row>
    <row r="813" spans="1:23" x14ac:dyDescent="0.3">
      <c r="A813" t="s">
        <v>855</v>
      </c>
      <c r="B813" t="s">
        <v>33</v>
      </c>
      <c r="C813" t="s">
        <v>12</v>
      </c>
      <c r="D813" t="s">
        <v>34</v>
      </c>
      <c r="E813" t="s">
        <v>45</v>
      </c>
      <c r="F813" t="s">
        <v>31</v>
      </c>
      <c r="G813" s="5">
        <v>962.68</v>
      </c>
      <c r="H813" s="5">
        <f t="shared" si="84"/>
        <v>17.328239999999997</v>
      </c>
      <c r="I813" s="6">
        <v>1</v>
      </c>
      <c r="J813" s="6">
        <v>962.68</v>
      </c>
      <c r="K813" s="5">
        <f t="shared" si="85"/>
        <v>17.328239999999997</v>
      </c>
      <c r="L813" s="7">
        <v>3.08</v>
      </c>
      <c r="M813" s="7">
        <v>2787</v>
      </c>
      <c r="N813" s="3">
        <v>45404</v>
      </c>
      <c r="O813" s="4" t="str">
        <f t="shared" si="86"/>
        <v>2024-04</v>
      </c>
      <c r="P813" s="4" t="str">
        <f t="shared" si="87"/>
        <v>04</v>
      </c>
      <c r="Q813" s="4" t="str">
        <f t="shared" si="88"/>
        <v>April</v>
      </c>
      <c r="R813" s="30" t="str">
        <f t="shared" si="89"/>
        <v>22</v>
      </c>
      <c r="W813" t="str">
        <f t="shared" si="90"/>
        <v>ok</v>
      </c>
    </row>
    <row r="814" spans="1:23" x14ac:dyDescent="0.3">
      <c r="A814" t="s">
        <v>856</v>
      </c>
      <c r="B814" t="s">
        <v>47</v>
      </c>
      <c r="C814" t="s">
        <v>12</v>
      </c>
      <c r="D814" t="s">
        <v>48</v>
      </c>
      <c r="E814" t="s">
        <v>20</v>
      </c>
      <c r="F814" t="s">
        <v>21</v>
      </c>
      <c r="G814" s="5">
        <v>5757.07</v>
      </c>
      <c r="H814" s="5">
        <f t="shared" si="84"/>
        <v>103.62725999999999</v>
      </c>
      <c r="I814" s="6">
        <v>4</v>
      </c>
      <c r="J814" s="6">
        <v>23028.28</v>
      </c>
      <c r="K814" s="5">
        <f t="shared" si="85"/>
        <v>414.50903999999997</v>
      </c>
      <c r="L814" s="7">
        <v>1.88</v>
      </c>
      <c r="M814" s="7">
        <v>249</v>
      </c>
      <c r="N814" s="3">
        <v>45455</v>
      </c>
      <c r="O814" s="4" t="str">
        <f t="shared" si="86"/>
        <v>2024-06</v>
      </c>
      <c r="P814" s="4" t="str">
        <f t="shared" si="87"/>
        <v>06</v>
      </c>
      <c r="Q814" s="4" t="str">
        <f t="shared" si="88"/>
        <v>June</v>
      </c>
      <c r="R814" s="30" t="str">
        <f t="shared" si="89"/>
        <v>12</v>
      </c>
      <c r="W814" t="str">
        <f t="shared" si="90"/>
        <v>ok</v>
      </c>
    </row>
    <row r="815" spans="1:23" x14ac:dyDescent="0.3">
      <c r="A815" t="s">
        <v>857</v>
      </c>
      <c r="B815" t="s">
        <v>23</v>
      </c>
      <c r="C815" t="s">
        <v>24</v>
      </c>
      <c r="D815" t="s">
        <v>25</v>
      </c>
      <c r="E815" t="s">
        <v>14</v>
      </c>
      <c r="F815" t="s">
        <v>38</v>
      </c>
      <c r="G815" s="5">
        <v>9997.32</v>
      </c>
      <c r="H815" s="5">
        <f t="shared" si="84"/>
        <v>179.95175999999998</v>
      </c>
      <c r="I815" s="6">
        <v>5</v>
      </c>
      <c r="J815" s="6">
        <v>49986.6</v>
      </c>
      <c r="K815" s="5">
        <f t="shared" si="85"/>
        <v>899.75879999999984</v>
      </c>
      <c r="L815" s="7">
        <v>2.76</v>
      </c>
      <c r="M815" s="7">
        <v>2054</v>
      </c>
      <c r="N815" s="3">
        <v>45407</v>
      </c>
      <c r="O815" s="4" t="str">
        <f t="shared" si="86"/>
        <v>2024-04</v>
      </c>
      <c r="P815" s="4" t="str">
        <f t="shared" si="87"/>
        <v>04</v>
      </c>
      <c r="Q815" s="4" t="str">
        <f t="shared" si="88"/>
        <v>April</v>
      </c>
      <c r="R815" s="30" t="str">
        <f t="shared" si="89"/>
        <v>25</v>
      </c>
      <c r="W815" t="str">
        <f t="shared" si="90"/>
        <v>ok</v>
      </c>
    </row>
    <row r="816" spans="1:23" x14ac:dyDescent="0.3">
      <c r="A816" t="s">
        <v>858</v>
      </c>
      <c r="B816" t="s">
        <v>51</v>
      </c>
      <c r="C816" t="s">
        <v>29</v>
      </c>
      <c r="D816" t="s">
        <v>52</v>
      </c>
      <c r="E816" t="s">
        <v>14</v>
      </c>
      <c r="F816" t="s">
        <v>38</v>
      </c>
      <c r="G816" s="5">
        <v>5560.83</v>
      </c>
      <c r="H816" s="5">
        <f t="shared" si="84"/>
        <v>100.09493999999999</v>
      </c>
      <c r="I816" s="6">
        <v>1</v>
      </c>
      <c r="J816" s="6">
        <v>5560.83</v>
      </c>
      <c r="K816" s="5">
        <f t="shared" si="85"/>
        <v>100.09493999999999</v>
      </c>
      <c r="L816" s="7">
        <v>2.3199999999999998</v>
      </c>
      <c r="M816" s="7">
        <v>2418</v>
      </c>
      <c r="N816" s="3">
        <v>45523</v>
      </c>
      <c r="O816" s="4" t="str">
        <f t="shared" si="86"/>
        <v>2024-08</v>
      </c>
      <c r="P816" s="4" t="str">
        <f t="shared" si="87"/>
        <v>08</v>
      </c>
      <c r="Q816" s="4" t="str">
        <f t="shared" si="88"/>
        <v>August</v>
      </c>
      <c r="R816" s="30" t="str">
        <f t="shared" si="89"/>
        <v>19</v>
      </c>
      <c r="W816" t="str">
        <f t="shared" si="90"/>
        <v>ok</v>
      </c>
    </row>
    <row r="817" spans="1:23" x14ac:dyDescent="0.3">
      <c r="A817" t="s">
        <v>859</v>
      </c>
      <c r="B817" t="s">
        <v>41</v>
      </c>
      <c r="C817" t="s">
        <v>42</v>
      </c>
      <c r="D817" t="s">
        <v>43</v>
      </c>
      <c r="E817" t="s">
        <v>20</v>
      </c>
      <c r="F817" t="s">
        <v>38</v>
      </c>
      <c r="G817" s="5">
        <v>15464.3</v>
      </c>
      <c r="H817" s="5">
        <f t="shared" si="84"/>
        <v>278.35739999999998</v>
      </c>
      <c r="I817" s="6">
        <v>4</v>
      </c>
      <c r="J817" s="6">
        <v>61857.2</v>
      </c>
      <c r="K817" s="5">
        <f t="shared" si="85"/>
        <v>1113.4295999999999</v>
      </c>
      <c r="L817" s="7">
        <v>3.17</v>
      </c>
      <c r="M817" s="7">
        <v>4676</v>
      </c>
      <c r="N817" s="3">
        <v>45330</v>
      </c>
      <c r="O817" s="4" t="str">
        <f t="shared" si="86"/>
        <v>2024-02</v>
      </c>
      <c r="P817" s="4" t="str">
        <f t="shared" si="87"/>
        <v>02</v>
      </c>
      <c r="Q817" s="4" t="str">
        <f t="shared" si="88"/>
        <v>February</v>
      </c>
      <c r="R817" s="30" t="str">
        <f t="shared" si="89"/>
        <v>08</v>
      </c>
      <c r="W817" t="str">
        <f t="shared" si="90"/>
        <v>ok</v>
      </c>
    </row>
    <row r="818" spans="1:23" x14ac:dyDescent="0.3">
      <c r="A818" t="s">
        <v>860</v>
      </c>
      <c r="B818" t="s">
        <v>17</v>
      </c>
      <c r="C818" t="s">
        <v>18</v>
      </c>
      <c r="D818" t="s">
        <v>19</v>
      </c>
      <c r="E818" t="s">
        <v>14</v>
      </c>
      <c r="F818" t="s">
        <v>60</v>
      </c>
      <c r="G818" s="5">
        <v>4288.49</v>
      </c>
      <c r="H818" s="5">
        <f t="shared" si="84"/>
        <v>77.192819999999983</v>
      </c>
      <c r="I818" s="6">
        <v>1</v>
      </c>
      <c r="J818" s="6">
        <v>4288.49</v>
      </c>
      <c r="K818" s="5">
        <f t="shared" si="85"/>
        <v>77.192819999999983</v>
      </c>
      <c r="L818" s="7">
        <v>3.43</v>
      </c>
      <c r="M818" s="7">
        <v>364</v>
      </c>
      <c r="N818" s="3">
        <v>45379</v>
      </c>
      <c r="O818" s="4" t="str">
        <f t="shared" si="86"/>
        <v>2024-03</v>
      </c>
      <c r="P818" s="4" t="str">
        <f t="shared" si="87"/>
        <v>03</v>
      </c>
      <c r="Q818" s="4" t="str">
        <f t="shared" si="88"/>
        <v>March</v>
      </c>
      <c r="R818" s="30" t="str">
        <f t="shared" si="89"/>
        <v>28</v>
      </c>
      <c r="W818" t="str">
        <f t="shared" si="90"/>
        <v>ok</v>
      </c>
    </row>
    <row r="819" spans="1:23" x14ac:dyDescent="0.3">
      <c r="A819" t="s">
        <v>861</v>
      </c>
      <c r="B819" t="s">
        <v>41</v>
      </c>
      <c r="C819" t="s">
        <v>42</v>
      </c>
      <c r="D819" t="s">
        <v>43</v>
      </c>
      <c r="E819" t="s">
        <v>45</v>
      </c>
      <c r="F819" t="s">
        <v>15</v>
      </c>
      <c r="G819" s="5">
        <v>2514.5500000000002</v>
      </c>
      <c r="H819" s="5">
        <f t="shared" si="84"/>
        <v>45.261899999999997</v>
      </c>
      <c r="I819" s="6">
        <v>4</v>
      </c>
      <c r="J819" s="6">
        <v>10058.200000000001</v>
      </c>
      <c r="K819" s="5">
        <f t="shared" si="85"/>
        <v>181.04759999999999</v>
      </c>
      <c r="L819" s="7">
        <v>3.09</v>
      </c>
      <c r="M819" s="7">
        <v>4135</v>
      </c>
      <c r="N819" s="3">
        <v>45329</v>
      </c>
      <c r="O819" s="4" t="str">
        <f t="shared" si="86"/>
        <v>2024-02</v>
      </c>
      <c r="P819" s="4" t="str">
        <f t="shared" si="87"/>
        <v>02</v>
      </c>
      <c r="Q819" s="4" t="str">
        <f t="shared" si="88"/>
        <v>February</v>
      </c>
      <c r="R819" s="30" t="str">
        <f t="shared" si="89"/>
        <v>07</v>
      </c>
      <c r="W819" t="str">
        <f t="shared" si="90"/>
        <v>ok</v>
      </c>
    </row>
    <row r="820" spans="1:23" x14ac:dyDescent="0.3">
      <c r="A820" t="s">
        <v>862</v>
      </c>
      <c r="B820" t="s">
        <v>11</v>
      </c>
      <c r="C820" t="s">
        <v>12</v>
      </c>
      <c r="D820" t="s">
        <v>13</v>
      </c>
      <c r="E820" t="s">
        <v>14</v>
      </c>
      <c r="F820" t="s">
        <v>60</v>
      </c>
      <c r="G820" s="5">
        <v>8997.8799999999992</v>
      </c>
      <c r="H820" s="5">
        <f t="shared" si="84"/>
        <v>161.96183999999997</v>
      </c>
      <c r="I820" s="6">
        <v>2</v>
      </c>
      <c r="J820" s="6">
        <v>17995.759999999998</v>
      </c>
      <c r="K820" s="5">
        <f t="shared" si="85"/>
        <v>323.92367999999993</v>
      </c>
      <c r="L820" s="7">
        <v>4.3899999999999997</v>
      </c>
      <c r="M820" s="7">
        <v>2677</v>
      </c>
      <c r="N820" s="3">
        <v>45477</v>
      </c>
      <c r="O820" s="4" t="str">
        <f t="shared" si="86"/>
        <v>2024-07</v>
      </c>
      <c r="P820" s="4" t="str">
        <f t="shared" si="87"/>
        <v>07</v>
      </c>
      <c r="Q820" s="4" t="str">
        <f t="shared" si="88"/>
        <v>July</v>
      </c>
      <c r="R820" s="30" t="str">
        <f t="shared" si="89"/>
        <v>04</v>
      </c>
      <c r="W820" t="str">
        <f t="shared" si="90"/>
        <v>ok</v>
      </c>
    </row>
    <row r="821" spans="1:23" x14ac:dyDescent="0.3">
      <c r="A821" t="s">
        <v>863</v>
      </c>
      <c r="B821" t="s">
        <v>28</v>
      </c>
      <c r="C821" t="s">
        <v>29</v>
      </c>
      <c r="D821" t="s">
        <v>30</v>
      </c>
      <c r="E821" t="s">
        <v>14</v>
      </c>
      <c r="F821" t="s">
        <v>15</v>
      </c>
      <c r="G821" s="5">
        <v>13531.7</v>
      </c>
      <c r="H821" s="5">
        <f t="shared" si="84"/>
        <v>243.57059999999998</v>
      </c>
      <c r="I821" s="6">
        <v>4</v>
      </c>
      <c r="J821" s="6">
        <v>54126.8</v>
      </c>
      <c r="K821" s="5">
        <f t="shared" si="85"/>
        <v>974.28239999999994</v>
      </c>
      <c r="L821" s="7">
        <v>4.9400000000000004</v>
      </c>
      <c r="M821" s="7">
        <v>4044</v>
      </c>
      <c r="N821" s="3">
        <v>45486</v>
      </c>
      <c r="O821" s="4" t="str">
        <f t="shared" si="86"/>
        <v>2024-07</v>
      </c>
      <c r="P821" s="4" t="str">
        <f t="shared" si="87"/>
        <v>07</v>
      </c>
      <c r="Q821" s="4" t="str">
        <f t="shared" si="88"/>
        <v>July</v>
      </c>
      <c r="R821" s="30" t="str">
        <f t="shared" si="89"/>
        <v>13</v>
      </c>
      <c r="W821" t="str">
        <f t="shared" si="90"/>
        <v>ok</v>
      </c>
    </row>
    <row r="822" spans="1:23" x14ac:dyDescent="0.3">
      <c r="A822" t="s">
        <v>864</v>
      </c>
      <c r="B822" t="s">
        <v>36</v>
      </c>
      <c r="C822" t="s">
        <v>18</v>
      </c>
      <c r="D822" t="s">
        <v>37</v>
      </c>
      <c r="E822" t="s">
        <v>45</v>
      </c>
      <c r="F822" t="s">
        <v>15</v>
      </c>
      <c r="G822" s="5">
        <v>18837.419999999998</v>
      </c>
      <c r="H822" s="5">
        <f t="shared" si="84"/>
        <v>339.07355999999993</v>
      </c>
      <c r="I822" s="6">
        <v>2</v>
      </c>
      <c r="J822" s="6">
        <v>37674.839999999997</v>
      </c>
      <c r="K822" s="5">
        <f t="shared" si="85"/>
        <v>678.14711999999986</v>
      </c>
      <c r="L822" s="7">
        <v>2.64</v>
      </c>
      <c r="M822" s="7">
        <v>1662</v>
      </c>
      <c r="N822" s="3">
        <v>45482</v>
      </c>
      <c r="O822" s="4" t="str">
        <f t="shared" si="86"/>
        <v>2024-07</v>
      </c>
      <c r="P822" s="4" t="str">
        <f t="shared" si="87"/>
        <v>07</v>
      </c>
      <c r="Q822" s="4" t="str">
        <f t="shared" si="88"/>
        <v>July</v>
      </c>
      <c r="R822" s="30" t="str">
        <f t="shared" si="89"/>
        <v>09</v>
      </c>
      <c r="W822" t="str">
        <f t="shared" si="90"/>
        <v>ok</v>
      </c>
    </row>
    <row r="823" spans="1:23" x14ac:dyDescent="0.3">
      <c r="A823" t="s">
        <v>865</v>
      </c>
      <c r="B823" t="s">
        <v>11</v>
      </c>
      <c r="C823" t="s">
        <v>12</v>
      </c>
      <c r="D823" t="s">
        <v>13</v>
      </c>
      <c r="E823" t="s">
        <v>45</v>
      </c>
      <c r="F823" t="s">
        <v>26</v>
      </c>
      <c r="G823" s="5">
        <v>15509.13</v>
      </c>
      <c r="H823" s="5">
        <f t="shared" si="84"/>
        <v>279.16433999999998</v>
      </c>
      <c r="I823" s="6">
        <v>5</v>
      </c>
      <c r="J823" s="6">
        <v>77545.649999999994</v>
      </c>
      <c r="K823" s="5">
        <f t="shared" si="85"/>
        <v>1395.8217</v>
      </c>
      <c r="L823" s="7">
        <v>1.56</v>
      </c>
      <c r="M823" s="7">
        <v>3689</v>
      </c>
      <c r="N823" s="3">
        <v>45363</v>
      </c>
      <c r="O823" s="4" t="str">
        <f t="shared" si="86"/>
        <v>2024-03</v>
      </c>
      <c r="P823" s="4" t="str">
        <f t="shared" si="87"/>
        <v>03</v>
      </c>
      <c r="Q823" s="4" t="str">
        <f t="shared" si="88"/>
        <v>March</v>
      </c>
      <c r="R823" s="30" t="str">
        <f t="shared" si="89"/>
        <v>12</v>
      </c>
      <c r="W823" t="str">
        <f t="shared" si="90"/>
        <v>ok</v>
      </c>
    </row>
    <row r="824" spans="1:23" x14ac:dyDescent="0.3">
      <c r="A824" t="s">
        <v>866</v>
      </c>
      <c r="B824" t="s">
        <v>36</v>
      </c>
      <c r="C824" t="s">
        <v>18</v>
      </c>
      <c r="D824" t="s">
        <v>37</v>
      </c>
      <c r="E824" t="s">
        <v>20</v>
      </c>
      <c r="F824" t="s">
        <v>26</v>
      </c>
      <c r="G824" s="5">
        <v>7795.74</v>
      </c>
      <c r="H824" s="5">
        <f t="shared" si="84"/>
        <v>140.32332</v>
      </c>
      <c r="I824" s="6">
        <v>1</v>
      </c>
      <c r="J824" s="6">
        <v>7795.74</v>
      </c>
      <c r="K824" s="5">
        <f t="shared" si="85"/>
        <v>140.32332</v>
      </c>
      <c r="L824" s="7">
        <v>1.4</v>
      </c>
      <c r="M824" s="7">
        <v>3095</v>
      </c>
      <c r="N824" s="3">
        <v>45302</v>
      </c>
      <c r="O824" s="4" t="str">
        <f t="shared" si="86"/>
        <v>2024-01</v>
      </c>
      <c r="P824" s="4" t="str">
        <f t="shared" si="87"/>
        <v>01</v>
      </c>
      <c r="Q824" s="4" t="str">
        <f t="shared" si="88"/>
        <v>January</v>
      </c>
      <c r="R824" s="30" t="str">
        <f t="shared" si="89"/>
        <v>11</v>
      </c>
      <c r="W824" t="str">
        <f t="shared" si="90"/>
        <v>ok</v>
      </c>
    </row>
    <row r="825" spans="1:23" x14ac:dyDescent="0.3">
      <c r="A825" t="s">
        <v>867</v>
      </c>
      <c r="B825" t="s">
        <v>51</v>
      </c>
      <c r="C825" t="s">
        <v>29</v>
      </c>
      <c r="D825" t="s">
        <v>52</v>
      </c>
      <c r="E825" t="s">
        <v>45</v>
      </c>
      <c r="F825" t="s">
        <v>26</v>
      </c>
      <c r="G825" s="5">
        <v>19708.47</v>
      </c>
      <c r="H825" s="5">
        <f t="shared" si="84"/>
        <v>354.75245999999999</v>
      </c>
      <c r="I825" s="6">
        <v>4</v>
      </c>
      <c r="J825" s="6">
        <v>78833.88</v>
      </c>
      <c r="K825" s="5">
        <f t="shared" si="85"/>
        <v>1419.0098399999999</v>
      </c>
      <c r="L825" s="7">
        <v>1.96</v>
      </c>
      <c r="M825" s="7">
        <v>2395</v>
      </c>
      <c r="N825" s="3">
        <v>45562</v>
      </c>
      <c r="O825" s="4" t="str">
        <f t="shared" si="86"/>
        <v>2024-09</v>
      </c>
      <c r="P825" s="4" t="str">
        <f t="shared" si="87"/>
        <v>09</v>
      </c>
      <c r="Q825" s="4" t="str">
        <f t="shared" si="88"/>
        <v>September</v>
      </c>
      <c r="R825" s="30" t="str">
        <f t="shared" si="89"/>
        <v>27</v>
      </c>
      <c r="W825" t="str">
        <f t="shared" si="90"/>
        <v>ok</v>
      </c>
    </row>
    <row r="826" spans="1:23" x14ac:dyDescent="0.3">
      <c r="A826" t="s">
        <v>868</v>
      </c>
      <c r="B826" t="s">
        <v>23</v>
      </c>
      <c r="C826" t="s">
        <v>24</v>
      </c>
      <c r="D826" t="s">
        <v>25</v>
      </c>
      <c r="E826" t="s">
        <v>14</v>
      </c>
      <c r="F826" t="s">
        <v>31</v>
      </c>
      <c r="G826" s="5">
        <v>12651.4</v>
      </c>
      <c r="H826" s="5">
        <f t="shared" si="84"/>
        <v>227.72519999999997</v>
      </c>
      <c r="I826" s="6">
        <v>5</v>
      </c>
      <c r="J826" s="6">
        <v>63257</v>
      </c>
      <c r="K826" s="5">
        <f t="shared" si="85"/>
        <v>1138.6259999999997</v>
      </c>
      <c r="L826" s="7">
        <v>2.96</v>
      </c>
      <c r="M826" s="7">
        <v>2279</v>
      </c>
      <c r="N826" s="3">
        <v>45610</v>
      </c>
      <c r="O826" s="4" t="str">
        <f t="shared" si="86"/>
        <v>2024-11</v>
      </c>
      <c r="P826" s="4" t="str">
        <f t="shared" si="87"/>
        <v>11</v>
      </c>
      <c r="Q826" s="4" t="str">
        <f t="shared" si="88"/>
        <v>November</v>
      </c>
      <c r="R826" s="30" t="str">
        <f t="shared" si="89"/>
        <v>14</v>
      </c>
      <c r="W826" t="str">
        <f t="shared" si="90"/>
        <v>ok</v>
      </c>
    </row>
    <row r="827" spans="1:23" x14ac:dyDescent="0.3">
      <c r="A827" t="s">
        <v>869</v>
      </c>
      <c r="B827" t="s">
        <v>33</v>
      </c>
      <c r="C827" t="s">
        <v>12</v>
      </c>
      <c r="D827" t="s">
        <v>34</v>
      </c>
      <c r="E827" t="s">
        <v>45</v>
      </c>
      <c r="F827" t="s">
        <v>26</v>
      </c>
      <c r="G827" s="5">
        <v>17095.689999999999</v>
      </c>
      <c r="H827" s="5">
        <f t="shared" si="84"/>
        <v>307.72241999999994</v>
      </c>
      <c r="I827" s="6">
        <v>5</v>
      </c>
      <c r="J827" s="6">
        <v>85478.45</v>
      </c>
      <c r="K827" s="5">
        <f t="shared" si="85"/>
        <v>1538.6120999999998</v>
      </c>
      <c r="L827" s="7">
        <v>2.31</v>
      </c>
      <c r="M827" s="7">
        <v>73</v>
      </c>
      <c r="N827" s="3">
        <v>45301</v>
      </c>
      <c r="O827" s="4" t="str">
        <f t="shared" si="86"/>
        <v>2024-01</v>
      </c>
      <c r="P827" s="4" t="str">
        <f t="shared" si="87"/>
        <v>01</v>
      </c>
      <c r="Q827" s="4" t="str">
        <f t="shared" si="88"/>
        <v>January</v>
      </c>
      <c r="R827" s="30" t="str">
        <f t="shared" si="89"/>
        <v>10</v>
      </c>
      <c r="W827" t="str">
        <f t="shared" si="90"/>
        <v>ok</v>
      </c>
    </row>
    <row r="828" spans="1:23" x14ac:dyDescent="0.3">
      <c r="A828" t="s">
        <v>870</v>
      </c>
      <c r="B828" t="s">
        <v>33</v>
      </c>
      <c r="C828" t="s">
        <v>12</v>
      </c>
      <c r="D828" t="s">
        <v>34</v>
      </c>
      <c r="E828" t="s">
        <v>45</v>
      </c>
      <c r="F828" t="s">
        <v>31</v>
      </c>
      <c r="G828" s="5">
        <v>9293.92</v>
      </c>
      <c r="H828" s="5">
        <f t="shared" si="84"/>
        <v>167.29056</v>
      </c>
      <c r="I828" s="6">
        <v>3</v>
      </c>
      <c r="J828" s="6">
        <v>27881.759999999998</v>
      </c>
      <c r="K828" s="5">
        <f t="shared" si="85"/>
        <v>501.87167999999997</v>
      </c>
      <c r="L828" s="7">
        <v>3.21</v>
      </c>
      <c r="M828" s="7">
        <v>407</v>
      </c>
      <c r="N828" s="3">
        <v>45510</v>
      </c>
      <c r="O828" s="4" t="str">
        <f t="shared" si="86"/>
        <v>2024-08</v>
      </c>
      <c r="P828" s="4" t="str">
        <f t="shared" si="87"/>
        <v>08</v>
      </c>
      <c r="Q828" s="4" t="str">
        <f t="shared" si="88"/>
        <v>August</v>
      </c>
      <c r="R828" s="30" t="str">
        <f t="shared" si="89"/>
        <v>06</v>
      </c>
      <c r="W828" t="str">
        <f t="shared" si="90"/>
        <v>ok</v>
      </c>
    </row>
    <row r="829" spans="1:23" x14ac:dyDescent="0.3">
      <c r="A829" t="s">
        <v>871</v>
      </c>
      <c r="B829" t="s">
        <v>41</v>
      </c>
      <c r="C829" t="s">
        <v>42</v>
      </c>
      <c r="D829" t="s">
        <v>43</v>
      </c>
      <c r="E829" t="s">
        <v>20</v>
      </c>
      <c r="F829" t="s">
        <v>15</v>
      </c>
      <c r="G829" s="5">
        <v>19017.25</v>
      </c>
      <c r="H829" s="5">
        <f t="shared" si="84"/>
        <v>342.31049999999999</v>
      </c>
      <c r="I829" s="6">
        <v>3</v>
      </c>
      <c r="J829" s="6">
        <v>57051.75</v>
      </c>
      <c r="K829" s="5">
        <f t="shared" si="85"/>
        <v>1026.9314999999999</v>
      </c>
      <c r="L829" s="7">
        <v>2.67</v>
      </c>
      <c r="M829" s="7">
        <v>715</v>
      </c>
      <c r="N829" s="3">
        <v>45294</v>
      </c>
      <c r="O829" s="4" t="str">
        <f t="shared" si="86"/>
        <v>2024-01</v>
      </c>
      <c r="P829" s="4" t="str">
        <f t="shared" si="87"/>
        <v>01</v>
      </c>
      <c r="Q829" s="4" t="str">
        <f t="shared" si="88"/>
        <v>January</v>
      </c>
      <c r="R829" s="30" t="str">
        <f t="shared" si="89"/>
        <v>03</v>
      </c>
      <c r="W829" t="str">
        <f t="shared" si="90"/>
        <v>ok</v>
      </c>
    </row>
    <row r="830" spans="1:23" x14ac:dyDescent="0.3">
      <c r="A830" t="s">
        <v>872</v>
      </c>
      <c r="B830" t="s">
        <v>41</v>
      </c>
      <c r="C830" t="s">
        <v>42</v>
      </c>
      <c r="D830" t="s">
        <v>43</v>
      </c>
      <c r="E830" t="s">
        <v>45</v>
      </c>
      <c r="F830" t="s">
        <v>60</v>
      </c>
      <c r="G830" s="5">
        <v>10817.44</v>
      </c>
      <c r="H830" s="5">
        <f t="shared" si="84"/>
        <v>194.71392</v>
      </c>
      <c r="I830" s="6">
        <v>3</v>
      </c>
      <c r="J830" s="6">
        <v>32452.32</v>
      </c>
      <c r="K830" s="5">
        <f t="shared" si="85"/>
        <v>584.14175999999998</v>
      </c>
      <c r="L830" s="7">
        <v>3.11</v>
      </c>
      <c r="M830" s="7">
        <v>828</v>
      </c>
      <c r="N830" s="3">
        <v>45530</v>
      </c>
      <c r="O830" s="4" t="str">
        <f t="shared" si="86"/>
        <v>2024-08</v>
      </c>
      <c r="P830" s="4" t="str">
        <f t="shared" si="87"/>
        <v>08</v>
      </c>
      <c r="Q830" s="4" t="str">
        <f t="shared" si="88"/>
        <v>August</v>
      </c>
      <c r="R830" s="30" t="str">
        <f t="shared" si="89"/>
        <v>26</v>
      </c>
      <c r="W830" t="str">
        <f t="shared" si="90"/>
        <v>ok</v>
      </c>
    </row>
    <row r="831" spans="1:23" x14ac:dyDescent="0.3">
      <c r="A831" t="s">
        <v>873</v>
      </c>
      <c r="B831" t="s">
        <v>23</v>
      </c>
      <c r="C831" t="s">
        <v>24</v>
      </c>
      <c r="D831" t="s">
        <v>25</v>
      </c>
      <c r="E831" t="s">
        <v>14</v>
      </c>
      <c r="F831" t="s">
        <v>21</v>
      </c>
      <c r="G831" s="5">
        <v>12273.83</v>
      </c>
      <c r="H831" s="5">
        <f t="shared" si="84"/>
        <v>220.92893999999998</v>
      </c>
      <c r="I831" s="6">
        <v>1</v>
      </c>
      <c r="J831" s="6">
        <v>12273.83</v>
      </c>
      <c r="K831" s="5">
        <f t="shared" si="85"/>
        <v>220.92893999999998</v>
      </c>
      <c r="L831" s="7">
        <v>4.37</v>
      </c>
      <c r="M831" s="7">
        <v>3682</v>
      </c>
      <c r="N831" s="3">
        <v>45476</v>
      </c>
      <c r="O831" s="4" t="str">
        <f t="shared" si="86"/>
        <v>2024-07</v>
      </c>
      <c r="P831" s="4" t="str">
        <f t="shared" si="87"/>
        <v>07</v>
      </c>
      <c r="Q831" s="4" t="str">
        <f t="shared" si="88"/>
        <v>July</v>
      </c>
      <c r="R831" s="30" t="str">
        <f t="shared" si="89"/>
        <v>03</v>
      </c>
      <c r="W831" t="str">
        <f t="shared" si="90"/>
        <v>ok</v>
      </c>
    </row>
    <row r="832" spans="1:23" x14ac:dyDescent="0.3">
      <c r="A832" t="s">
        <v>874</v>
      </c>
      <c r="B832" t="s">
        <v>28</v>
      </c>
      <c r="C832" t="s">
        <v>29</v>
      </c>
      <c r="D832" t="s">
        <v>30</v>
      </c>
      <c r="E832" t="s">
        <v>45</v>
      </c>
      <c r="F832" t="s">
        <v>26</v>
      </c>
      <c r="G832" s="5">
        <v>5437.17</v>
      </c>
      <c r="H832" s="5">
        <f t="shared" si="84"/>
        <v>97.86905999999999</v>
      </c>
      <c r="I832" s="6">
        <v>3</v>
      </c>
      <c r="J832" s="6">
        <v>16311.51</v>
      </c>
      <c r="K832" s="5">
        <f t="shared" si="85"/>
        <v>293.60717999999997</v>
      </c>
      <c r="L832" s="7">
        <v>3.85</v>
      </c>
      <c r="M832" s="7">
        <v>275</v>
      </c>
      <c r="N832" s="3">
        <v>45358</v>
      </c>
      <c r="O832" s="4" t="str">
        <f t="shared" si="86"/>
        <v>2024-03</v>
      </c>
      <c r="P832" s="4" t="str">
        <f t="shared" si="87"/>
        <v>03</v>
      </c>
      <c r="Q832" s="4" t="str">
        <f t="shared" si="88"/>
        <v>March</v>
      </c>
      <c r="R832" s="30" t="str">
        <f t="shared" si="89"/>
        <v>07</v>
      </c>
      <c r="W832" t="str">
        <f t="shared" si="90"/>
        <v>ok</v>
      </c>
    </row>
    <row r="833" spans="1:23" x14ac:dyDescent="0.3">
      <c r="A833" t="s">
        <v>875</v>
      </c>
      <c r="B833" t="s">
        <v>41</v>
      </c>
      <c r="C833" t="s">
        <v>42</v>
      </c>
      <c r="D833" t="s">
        <v>43</v>
      </c>
      <c r="E833" t="s">
        <v>14</v>
      </c>
      <c r="F833" t="s">
        <v>38</v>
      </c>
      <c r="G833" s="5">
        <v>19610.689999999999</v>
      </c>
      <c r="H833" s="5">
        <f t="shared" si="84"/>
        <v>352.99241999999992</v>
      </c>
      <c r="I833" s="6">
        <v>2</v>
      </c>
      <c r="J833" s="6">
        <v>39221.379999999997</v>
      </c>
      <c r="K833" s="5">
        <f t="shared" si="85"/>
        <v>705.98483999999985</v>
      </c>
      <c r="L833" s="7">
        <v>2.67</v>
      </c>
      <c r="M833" s="7">
        <v>876</v>
      </c>
      <c r="N833" s="3">
        <v>45652</v>
      </c>
      <c r="O833" s="4" t="str">
        <f t="shared" si="86"/>
        <v>2024-12</v>
      </c>
      <c r="P833" s="4" t="str">
        <f t="shared" si="87"/>
        <v>12</v>
      </c>
      <c r="Q833" s="4" t="str">
        <f t="shared" si="88"/>
        <v>December</v>
      </c>
      <c r="R833" s="30" t="str">
        <f t="shared" si="89"/>
        <v>26</v>
      </c>
      <c r="W833" t="str">
        <f t="shared" si="90"/>
        <v>ok</v>
      </c>
    </row>
    <row r="834" spans="1:23" x14ac:dyDescent="0.3">
      <c r="A834" t="s">
        <v>876</v>
      </c>
      <c r="B834" t="s">
        <v>17</v>
      </c>
      <c r="C834" t="s">
        <v>18</v>
      </c>
      <c r="D834" t="s">
        <v>19</v>
      </c>
      <c r="E834" t="s">
        <v>45</v>
      </c>
      <c r="F834" t="s">
        <v>60</v>
      </c>
      <c r="G834" s="5">
        <v>17317.2</v>
      </c>
      <c r="H834" s="5">
        <f t="shared" si="84"/>
        <v>311.70959999999997</v>
      </c>
      <c r="I834" s="6">
        <v>4</v>
      </c>
      <c r="J834" s="6">
        <v>69268.800000000003</v>
      </c>
      <c r="K834" s="5">
        <f t="shared" si="85"/>
        <v>1246.8383999999999</v>
      </c>
      <c r="L834" s="7">
        <v>4.3099999999999996</v>
      </c>
      <c r="M834" s="7">
        <v>2565</v>
      </c>
      <c r="N834" s="3">
        <v>45404</v>
      </c>
      <c r="O834" s="4" t="str">
        <f t="shared" si="86"/>
        <v>2024-04</v>
      </c>
      <c r="P834" s="4" t="str">
        <f t="shared" si="87"/>
        <v>04</v>
      </c>
      <c r="Q834" s="4" t="str">
        <f t="shared" si="88"/>
        <v>April</v>
      </c>
      <c r="R834" s="30" t="str">
        <f t="shared" si="89"/>
        <v>22</v>
      </c>
      <c r="W834" t="str">
        <f t="shared" si="90"/>
        <v>ok</v>
      </c>
    </row>
    <row r="835" spans="1:23" x14ac:dyDescent="0.3">
      <c r="A835" t="s">
        <v>877</v>
      </c>
      <c r="B835" t="s">
        <v>41</v>
      </c>
      <c r="C835" t="s">
        <v>42</v>
      </c>
      <c r="D835" t="s">
        <v>43</v>
      </c>
      <c r="E835" t="s">
        <v>14</v>
      </c>
      <c r="F835" t="s">
        <v>21</v>
      </c>
      <c r="G835" s="5">
        <v>7479.26</v>
      </c>
      <c r="H835" s="5">
        <f t="shared" ref="H835:H898" si="91">G835*0.018</f>
        <v>134.62667999999999</v>
      </c>
      <c r="I835" s="6">
        <v>4</v>
      </c>
      <c r="J835" s="6">
        <v>29917.040000000001</v>
      </c>
      <c r="K835" s="5">
        <f t="shared" ref="K835:K898" si="92">H835*I835</f>
        <v>538.50671999999997</v>
      </c>
      <c r="L835" s="7">
        <v>2.2599999999999998</v>
      </c>
      <c r="M835" s="7">
        <v>1826</v>
      </c>
      <c r="N835" s="3">
        <v>45384</v>
      </c>
      <c r="O835" s="4" t="str">
        <f t="shared" ref="O835:O898" si="93">TEXT(N835,"yyyy-mm")</f>
        <v>2024-04</v>
      </c>
      <c r="P835" s="4" t="str">
        <f t="shared" ref="P835:P898" si="94">TEXT(N835,"mm")</f>
        <v>04</v>
      </c>
      <c r="Q835" s="4" t="str">
        <f t="shared" ref="Q835:Q898" si="95">TEXT(DATE(2024,P835,1),"mmmm")</f>
        <v>April</v>
      </c>
      <c r="R835" s="30" t="str">
        <f t="shared" ref="R835:R898" si="96">TEXT(N835,"dd")</f>
        <v>02</v>
      </c>
      <c r="W835" t="str">
        <f t="shared" ref="W835:W898" si="97">IF(G835*I835=J835,"ok","False")</f>
        <v>ok</v>
      </c>
    </row>
    <row r="836" spans="1:23" x14ac:dyDescent="0.3">
      <c r="A836" t="s">
        <v>878</v>
      </c>
      <c r="B836" t="s">
        <v>63</v>
      </c>
      <c r="C836" t="s">
        <v>18</v>
      </c>
      <c r="D836" t="s">
        <v>64</v>
      </c>
      <c r="E836" t="s">
        <v>45</v>
      </c>
      <c r="F836" t="s">
        <v>15</v>
      </c>
      <c r="G836" s="5">
        <v>3859.16</v>
      </c>
      <c r="H836" s="5">
        <f t="shared" si="91"/>
        <v>69.464879999999994</v>
      </c>
      <c r="I836" s="6">
        <v>1</v>
      </c>
      <c r="J836" s="6">
        <v>3859.16</v>
      </c>
      <c r="K836" s="5">
        <f t="shared" si="92"/>
        <v>69.464879999999994</v>
      </c>
      <c r="L836" s="7">
        <v>4.91</v>
      </c>
      <c r="M836" s="7">
        <v>3330</v>
      </c>
      <c r="N836" s="3">
        <v>45456</v>
      </c>
      <c r="O836" s="4" t="str">
        <f t="shared" si="93"/>
        <v>2024-06</v>
      </c>
      <c r="P836" s="4" t="str">
        <f t="shared" si="94"/>
        <v>06</v>
      </c>
      <c r="Q836" s="4" t="str">
        <f t="shared" si="95"/>
        <v>June</v>
      </c>
      <c r="R836" s="30" t="str">
        <f t="shared" si="96"/>
        <v>13</v>
      </c>
      <c r="W836" t="str">
        <f t="shared" si="97"/>
        <v>ok</v>
      </c>
    </row>
    <row r="837" spans="1:23" x14ac:dyDescent="0.3">
      <c r="A837" t="s">
        <v>879</v>
      </c>
      <c r="B837" t="s">
        <v>36</v>
      </c>
      <c r="C837" t="s">
        <v>18</v>
      </c>
      <c r="D837" t="s">
        <v>37</v>
      </c>
      <c r="E837" t="s">
        <v>20</v>
      </c>
      <c r="F837" t="s">
        <v>26</v>
      </c>
      <c r="G837" s="5">
        <v>3032.55</v>
      </c>
      <c r="H837" s="5">
        <f t="shared" si="91"/>
        <v>54.585900000000002</v>
      </c>
      <c r="I837" s="6">
        <v>4</v>
      </c>
      <c r="J837" s="6">
        <v>12130.2</v>
      </c>
      <c r="K837" s="5">
        <f t="shared" si="92"/>
        <v>218.34360000000001</v>
      </c>
      <c r="L837" s="7">
        <v>3.67</v>
      </c>
      <c r="M837" s="7">
        <v>2127</v>
      </c>
      <c r="N837" s="3">
        <v>45612</v>
      </c>
      <c r="O837" s="4" t="str">
        <f t="shared" si="93"/>
        <v>2024-11</v>
      </c>
      <c r="P837" s="4" t="str">
        <f t="shared" si="94"/>
        <v>11</v>
      </c>
      <c r="Q837" s="4" t="str">
        <f t="shared" si="95"/>
        <v>November</v>
      </c>
      <c r="R837" s="30" t="str">
        <f t="shared" si="96"/>
        <v>16</v>
      </c>
      <c r="W837" t="str">
        <f t="shared" si="97"/>
        <v>ok</v>
      </c>
    </row>
    <row r="838" spans="1:23" x14ac:dyDescent="0.3">
      <c r="A838" t="s">
        <v>880</v>
      </c>
      <c r="B838" t="s">
        <v>28</v>
      </c>
      <c r="C838" t="s">
        <v>29</v>
      </c>
      <c r="D838" t="s">
        <v>30</v>
      </c>
      <c r="E838" t="s">
        <v>45</v>
      </c>
      <c r="F838" t="s">
        <v>31</v>
      </c>
      <c r="G838" s="5">
        <v>13856.47</v>
      </c>
      <c r="H838" s="5">
        <f t="shared" si="91"/>
        <v>249.41645999999997</v>
      </c>
      <c r="I838" s="6">
        <v>2</v>
      </c>
      <c r="J838" s="6">
        <v>27712.94</v>
      </c>
      <c r="K838" s="5">
        <f t="shared" si="92"/>
        <v>498.83291999999994</v>
      </c>
      <c r="L838" s="7">
        <v>4.26</v>
      </c>
      <c r="M838" s="7">
        <v>3370</v>
      </c>
      <c r="N838" s="3">
        <v>45450</v>
      </c>
      <c r="O838" s="4" t="str">
        <f t="shared" si="93"/>
        <v>2024-06</v>
      </c>
      <c r="P838" s="4" t="str">
        <f t="shared" si="94"/>
        <v>06</v>
      </c>
      <c r="Q838" s="4" t="str">
        <f t="shared" si="95"/>
        <v>June</v>
      </c>
      <c r="R838" s="30" t="str">
        <f t="shared" si="96"/>
        <v>07</v>
      </c>
      <c r="W838" t="str">
        <f t="shared" si="97"/>
        <v>ok</v>
      </c>
    </row>
    <row r="839" spans="1:23" x14ac:dyDescent="0.3">
      <c r="A839" t="s">
        <v>881</v>
      </c>
      <c r="B839" t="s">
        <v>51</v>
      </c>
      <c r="C839" t="s">
        <v>29</v>
      </c>
      <c r="D839" t="s">
        <v>52</v>
      </c>
      <c r="E839" t="s">
        <v>20</v>
      </c>
      <c r="F839" t="s">
        <v>31</v>
      </c>
      <c r="G839" s="5">
        <v>3373.48</v>
      </c>
      <c r="H839" s="5">
        <f t="shared" si="91"/>
        <v>60.722639999999998</v>
      </c>
      <c r="I839" s="6">
        <v>4</v>
      </c>
      <c r="J839" s="6">
        <v>13493.92</v>
      </c>
      <c r="K839" s="5">
        <f t="shared" si="92"/>
        <v>242.89055999999999</v>
      </c>
      <c r="L839" s="7">
        <v>3.54</v>
      </c>
      <c r="M839" s="7">
        <v>4178</v>
      </c>
      <c r="N839" s="3">
        <v>45478</v>
      </c>
      <c r="O839" s="4" t="str">
        <f t="shared" si="93"/>
        <v>2024-07</v>
      </c>
      <c r="P839" s="4" t="str">
        <f t="shared" si="94"/>
        <v>07</v>
      </c>
      <c r="Q839" s="4" t="str">
        <f t="shared" si="95"/>
        <v>July</v>
      </c>
      <c r="R839" s="30" t="str">
        <f t="shared" si="96"/>
        <v>05</v>
      </c>
      <c r="W839" t="str">
        <f t="shared" si="97"/>
        <v>ok</v>
      </c>
    </row>
    <row r="840" spans="1:23" x14ac:dyDescent="0.3">
      <c r="A840" t="s">
        <v>882</v>
      </c>
      <c r="B840" t="s">
        <v>28</v>
      </c>
      <c r="C840" t="s">
        <v>29</v>
      </c>
      <c r="D840" t="s">
        <v>30</v>
      </c>
      <c r="E840" t="s">
        <v>45</v>
      </c>
      <c r="F840" t="s">
        <v>38</v>
      </c>
      <c r="G840" s="5">
        <v>12926.37</v>
      </c>
      <c r="H840" s="5">
        <f t="shared" si="91"/>
        <v>232.67465999999999</v>
      </c>
      <c r="I840" s="6">
        <v>4</v>
      </c>
      <c r="J840" s="6">
        <v>51705.48</v>
      </c>
      <c r="K840" s="5">
        <f t="shared" si="92"/>
        <v>930.69863999999995</v>
      </c>
      <c r="L840" s="7">
        <v>3.44</v>
      </c>
      <c r="M840" s="7">
        <v>3631</v>
      </c>
      <c r="N840" s="3">
        <v>45352</v>
      </c>
      <c r="O840" s="4" t="str">
        <f t="shared" si="93"/>
        <v>2024-03</v>
      </c>
      <c r="P840" s="4" t="str">
        <f t="shared" si="94"/>
        <v>03</v>
      </c>
      <c r="Q840" s="4" t="str">
        <f t="shared" si="95"/>
        <v>March</v>
      </c>
      <c r="R840" s="30" t="str">
        <f t="shared" si="96"/>
        <v>01</v>
      </c>
      <c r="W840" t="str">
        <f t="shared" si="97"/>
        <v>ok</v>
      </c>
    </row>
    <row r="841" spans="1:23" x14ac:dyDescent="0.3">
      <c r="A841" t="s">
        <v>883</v>
      </c>
      <c r="B841" t="s">
        <v>28</v>
      </c>
      <c r="C841" t="s">
        <v>29</v>
      </c>
      <c r="D841" t="s">
        <v>30</v>
      </c>
      <c r="E841" t="s">
        <v>14</v>
      </c>
      <c r="F841" t="s">
        <v>21</v>
      </c>
      <c r="G841" s="5">
        <v>2551.1799999999998</v>
      </c>
      <c r="H841" s="5">
        <f t="shared" si="91"/>
        <v>45.92123999999999</v>
      </c>
      <c r="I841" s="6">
        <v>2</v>
      </c>
      <c r="J841" s="6">
        <v>5102.3599999999997</v>
      </c>
      <c r="K841" s="5">
        <f t="shared" si="92"/>
        <v>91.842479999999981</v>
      </c>
      <c r="L841" s="7">
        <v>2.08</v>
      </c>
      <c r="M841" s="7">
        <v>1605</v>
      </c>
      <c r="N841" s="3">
        <v>45381</v>
      </c>
      <c r="O841" s="4" t="str">
        <f t="shared" si="93"/>
        <v>2024-03</v>
      </c>
      <c r="P841" s="4" t="str">
        <f t="shared" si="94"/>
        <v>03</v>
      </c>
      <c r="Q841" s="4" t="str">
        <f t="shared" si="95"/>
        <v>March</v>
      </c>
      <c r="R841" s="30" t="str">
        <f t="shared" si="96"/>
        <v>30</v>
      </c>
      <c r="W841" t="str">
        <f t="shared" si="97"/>
        <v>ok</v>
      </c>
    </row>
    <row r="842" spans="1:23" x14ac:dyDescent="0.3">
      <c r="A842" t="s">
        <v>884</v>
      </c>
      <c r="B842" t="s">
        <v>36</v>
      </c>
      <c r="C842" t="s">
        <v>18</v>
      </c>
      <c r="D842" t="s">
        <v>37</v>
      </c>
      <c r="E842" t="s">
        <v>14</v>
      </c>
      <c r="F842" t="s">
        <v>21</v>
      </c>
      <c r="G842" s="5">
        <v>4053.5</v>
      </c>
      <c r="H842" s="5">
        <f t="shared" si="91"/>
        <v>72.962999999999994</v>
      </c>
      <c r="I842" s="6">
        <v>5</v>
      </c>
      <c r="J842" s="6">
        <v>20267.5</v>
      </c>
      <c r="K842" s="5">
        <f t="shared" si="92"/>
        <v>364.81499999999994</v>
      </c>
      <c r="L842" s="7">
        <v>3</v>
      </c>
      <c r="M842" s="7">
        <v>3057</v>
      </c>
      <c r="N842" s="3">
        <v>45640</v>
      </c>
      <c r="O842" s="4" t="str">
        <f t="shared" si="93"/>
        <v>2024-12</v>
      </c>
      <c r="P842" s="4" t="str">
        <f t="shared" si="94"/>
        <v>12</v>
      </c>
      <c r="Q842" s="4" t="str">
        <f t="shared" si="95"/>
        <v>December</v>
      </c>
      <c r="R842" s="30" t="str">
        <f t="shared" si="96"/>
        <v>14</v>
      </c>
      <c r="W842" t="str">
        <f t="shared" si="97"/>
        <v>ok</v>
      </c>
    </row>
    <row r="843" spans="1:23" x14ac:dyDescent="0.3">
      <c r="A843" t="s">
        <v>885</v>
      </c>
      <c r="B843" t="s">
        <v>47</v>
      </c>
      <c r="C843" t="s">
        <v>12</v>
      </c>
      <c r="D843" t="s">
        <v>48</v>
      </c>
      <c r="E843" t="s">
        <v>20</v>
      </c>
      <c r="F843" t="s">
        <v>60</v>
      </c>
      <c r="G843" s="5">
        <v>3295.12</v>
      </c>
      <c r="H843" s="5">
        <f t="shared" si="91"/>
        <v>59.312159999999992</v>
      </c>
      <c r="I843" s="6">
        <v>4</v>
      </c>
      <c r="J843" s="6">
        <v>13180.48</v>
      </c>
      <c r="K843" s="5">
        <f t="shared" si="92"/>
        <v>237.24863999999997</v>
      </c>
      <c r="L843" s="7">
        <v>1.04</v>
      </c>
      <c r="M843" s="7">
        <v>3382</v>
      </c>
      <c r="N843" s="3">
        <v>45350</v>
      </c>
      <c r="O843" s="4" t="str">
        <f t="shared" si="93"/>
        <v>2024-02</v>
      </c>
      <c r="P843" s="4" t="str">
        <f t="shared" si="94"/>
        <v>02</v>
      </c>
      <c r="Q843" s="4" t="str">
        <f t="shared" si="95"/>
        <v>February</v>
      </c>
      <c r="R843" s="30" t="str">
        <f t="shared" si="96"/>
        <v>28</v>
      </c>
      <c r="W843" t="str">
        <f t="shared" si="97"/>
        <v>ok</v>
      </c>
    </row>
    <row r="844" spans="1:23" x14ac:dyDescent="0.3">
      <c r="A844" t="s">
        <v>886</v>
      </c>
      <c r="B844" t="s">
        <v>63</v>
      </c>
      <c r="C844" t="s">
        <v>18</v>
      </c>
      <c r="D844" t="s">
        <v>64</v>
      </c>
      <c r="E844" t="s">
        <v>14</v>
      </c>
      <c r="F844" t="s">
        <v>60</v>
      </c>
      <c r="G844" s="5">
        <v>19126.009999999998</v>
      </c>
      <c r="H844" s="5">
        <f t="shared" si="91"/>
        <v>344.26817999999997</v>
      </c>
      <c r="I844" s="6">
        <v>1</v>
      </c>
      <c r="J844" s="6">
        <v>19126.009999999998</v>
      </c>
      <c r="K844" s="5">
        <f t="shared" si="92"/>
        <v>344.26817999999997</v>
      </c>
      <c r="L844" s="7">
        <v>3.68</v>
      </c>
      <c r="M844" s="7">
        <v>3209</v>
      </c>
      <c r="N844" s="3">
        <v>45316</v>
      </c>
      <c r="O844" s="4" t="str">
        <f t="shared" si="93"/>
        <v>2024-01</v>
      </c>
      <c r="P844" s="4" t="str">
        <f t="shared" si="94"/>
        <v>01</v>
      </c>
      <c r="Q844" s="4" t="str">
        <f t="shared" si="95"/>
        <v>January</v>
      </c>
      <c r="R844" s="30" t="str">
        <f t="shared" si="96"/>
        <v>25</v>
      </c>
      <c r="W844" t="str">
        <f t="shared" si="97"/>
        <v>ok</v>
      </c>
    </row>
    <row r="845" spans="1:23" x14ac:dyDescent="0.3">
      <c r="A845" t="s">
        <v>887</v>
      </c>
      <c r="B845" t="s">
        <v>41</v>
      </c>
      <c r="C845" t="s">
        <v>42</v>
      </c>
      <c r="D845" t="s">
        <v>43</v>
      </c>
      <c r="E845" t="s">
        <v>14</v>
      </c>
      <c r="F845" t="s">
        <v>21</v>
      </c>
      <c r="G845" s="5">
        <v>16771.66</v>
      </c>
      <c r="H845" s="5">
        <f t="shared" si="91"/>
        <v>301.88987999999995</v>
      </c>
      <c r="I845" s="6">
        <v>1</v>
      </c>
      <c r="J845" s="6">
        <v>16771.66</v>
      </c>
      <c r="K845" s="5">
        <f t="shared" si="92"/>
        <v>301.88987999999995</v>
      </c>
      <c r="L845" s="7">
        <v>4.5</v>
      </c>
      <c r="M845" s="7">
        <v>1623</v>
      </c>
      <c r="N845" s="3">
        <v>45370</v>
      </c>
      <c r="O845" s="4" t="str">
        <f t="shared" si="93"/>
        <v>2024-03</v>
      </c>
      <c r="P845" s="4" t="str">
        <f t="shared" si="94"/>
        <v>03</v>
      </c>
      <c r="Q845" s="4" t="str">
        <f t="shared" si="95"/>
        <v>March</v>
      </c>
      <c r="R845" s="30" t="str">
        <f t="shared" si="96"/>
        <v>19</v>
      </c>
      <c r="W845" t="str">
        <f t="shared" si="97"/>
        <v>ok</v>
      </c>
    </row>
    <row r="846" spans="1:23" x14ac:dyDescent="0.3">
      <c r="A846" t="s">
        <v>888</v>
      </c>
      <c r="B846" t="s">
        <v>47</v>
      </c>
      <c r="C846" t="s">
        <v>12</v>
      </c>
      <c r="D846" t="s">
        <v>48</v>
      </c>
      <c r="E846" t="s">
        <v>14</v>
      </c>
      <c r="F846" t="s">
        <v>38</v>
      </c>
      <c r="G846" s="5">
        <v>1216.48</v>
      </c>
      <c r="H846" s="5">
        <f t="shared" si="91"/>
        <v>21.896639999999998</v>
      </c>
      <c r="I846" s="6">
        <v>4</v>
      </c>
      <c r="J846" s="6">
        <v>4865.92</v>
      </c>
      <c r="K846" s="5">
        <f t="shared" si="92"/>
        <v>87.586559999999992</v>
      </c>
      <c r="L846" s="7">
        <v>3.16</v>
      </c>
      <c r="M846" s="7">
        <v>4471</v>
      </c>
      <c r="N846" s="3">
        <v>45567</v>
      </c>
      <c r="O846" s="4" t="str">
        <f t="shared" si="93"/>
        <v>2024-10</v>
      </c>
      <c r="P846" s="4" t="str">
        <f t="shared" si="94"/>
        <v>10</v>
      </c>
      <c r="Q846" s="4" t="str">
        <f t="shared" si="95"/>
        <v>October</v>
      </c>
      <c r="R846" s="30" t="str">
        <f t="shared" si="96"/>
        <v>02</v>
      </c>
      <c r="W846" t="str">
        <f t="shared" si="97"/>
        <v>ok</v>
      </c>
    </row>
    <row r="847" spans="1:23" x14ac:dyDescent="0.3">
      <c r="A847" t="s">
        <v>889</v>
      </c>
      <c r="B847" t="s">
        <v>47</v>
      </c>
      <c r="C847" t="s">
        <v>12</v>
      </c>
      <c r="D847" t="s">
        <v>48</v>
      </c>
      <c r="E847" t="s">
        <v>14</v>
      </c>
      <c r="F847" t="s">
        <v>60</v>
      </c>
      <c r="G847" s="5">
        <v>4792.21</v>
      </c>
      <c r="H847" s="5">
        <f t="shared" si="91"/>
        <v>86.259779999999992</v>
      </c>
      <c r="I847" s="6">
        <v>3</v>
      </c>
      <c r="J847" s="6">
        <v>14376.63</v>
      </c>
      <c r="K847" s="5">
        <f t="shared" si="92"/>
        <v>258.77933999999999</v>
      </c>
      <c r="L847" s="7">
        <v>3.71</v>
      </c>
      <c r="M847" s="7">
        <v>152</v>
      </c>
      <c r="N847" s="3">
        <v>45517</v>
      </c>
      <c r="O847" s="4" t="str">
        <f t="shared" si="93"/>
        <v>2024-08</v>
      </c>
      <c r="P847" s="4" t="str">
        <f t="shared" si="94"/>
        <v>08</v>
      </c>
      <c r="Q847" s="4" t="str">
        <f t="shared" si="95"/>
        <v>August</v>
      </c>
      <c r="R847" s="30" t="str">
        <f t="shared" si="96"/>
        <v>13</v>
      </c>
      <c r="W847" t="str">
        <f t="shared" si="97"/>
        <v>ok</v>
      </c>
    </row>
    <row r="848" spans="1:23" x14ac:dyDescent="0.3">
      <c r="A848" t="s">
        <v>890</v>
      </c>
      <c r="B848" t="s">
        <v>47</v>
      </c>
      <c r="C848" t="s">
        <v>12</v>
      </c>
      <c r="D848" t="s">
        <v>48</v>
      </c>
      <c r="E848" t="s">
        <v>45</v>
      </c>
      <c r="F848" t="s">
        <v>31</v>
      </c>
      <c r="G848" s="5">
        <v>15839.39</v>
      </c>
      <c r="H848" s="5">
        <f t="shared" si="91"/>
        <v>285.10901999999999</v>
      </c>
      <c r="I848" s="6">
        <v>5</v>
      </c>
      <c r="J848" s="6">
        <v>79196.95</v>
      </c>
      <c r="K848" s="5">
        <f t="shared" si="92"/>
        <v>1425.5450999999998</v>
      </c>
      <c r="L848" s="7">
        <v>2.66</v>
      </c>
      <c r="M848" s="7">
        <v>2714</v>
      </c>
      <c r="N848" s="3">
        <v>45339</v>
      </c>
      <c r="O848" s="4" t="str">
        <f t="shared" si="93"/>
        <v>2024-02</v>
      </c>
      <c r="P848" s="4" t="str">
        <f t="shared" si="94"/>
        <v>02</v>
      </c>
      <c r="Q848" s="4" t="str">
        <f t="shared" si="95"/>
        <v>February</v>
      </c>
      <c r="R848" s="30" t="str">
        <f t="shared" si="96"/>
        <v>17</v>
      </c>
      <c r="W848" t="str">
        <f t="shared" si="97"/>
        <v>ok</v>
      </c>
    </row>
    <row r="849" spans="1:23" x14ac:dyDescent="0.3">
      <c r="A849" t="s">
        <v>891</v>
      </c>
      <c r="B849" t="s">
        <v>28</v>
      </c>
      <c r="C849" t="s">
        <v>29</v>
      </c>
      <c r="D849" t="s">
        <v>30</v>
      </c>
      <c r="E849" t="s">
        <v>14</v>
      </c>
      <c r="F849" t="s">
        <v>38</v>
      </c>
      <c r="G849" s="5">
        <v>18656.8</v>
      </c>
      <c r="H849" s="5">
        <f t="shared" si="91"/>
        <v>335.82239999999996</v>
      </c>
      <c r="I849" s="6">
        <v>1</v>
      </c>
      <c r="J849" s="6">
        <v>18656.8</v>
      </c>
      <c r="K849" s="5">
        <f t="shared" si="92"/>
        <v>335.82239999999996</v>
      </c>
      <c r="L849" s="7">
        <v>3.18</v>
      </c>
      <c r="M849" s="7">
        <v>1153</v>
      </c>
      <c r="N849" s="3">
        <v>45310</v>
      </c>
      <c r="O849" s="4" t="str">
        <f t="shared" si="93"/>
        <v>2024-01</v>
      </c>
      <c r="P849" s="4" t="str">
        <f t="shared" si="94"/>
        <v>01</v>
      </c>
      <c r="Q849" s="4" t="str">
        <f t="shared" si="95"/>
        <v>January</v>
      </c>
      <c r="R849" s="30" t="str">
        <f t="shared" si="96"/>
        <v>19</v>
      </c>
      <c r="W849" t="str">
        <f t="shared" si="97"/>
        <v>ok</v>
      </c>
    </row>
    <row r="850" spans="1:23" x14ac:dyDescent="0.3">
      <c r="A850" t="s">
        <v>892</v>
      </c>
      <c r="B850" t="s">
        <v>33</v>
      </c>
      <c r="C850" t="s">
        <v>12</v>
      </c>
      <c r="D850" t="s">
        <v>34</v>
      </c>
      <c r="E850" t="s">
        <v>45</v>
      </c>
      <c r="F850" t="s">
        <v>26</v>
      </c>
      <c r="G850" s="5">
        <v>11389.67</v>
      </c>
      <c r="H850" s="5">
        <f t="shared" si="91"/>
        <v>205.01405999999997</v>
      </c>
      <c r="I850" s="6">
        <v>4</v>
      </c>
      <c r="J850" s="6">
        <v>45558.68</v>
      </c>
      <c r="K850" s="5">
        <f t="shared" si="92"/>
        <v>820.05623999999989</v>
      </c>
      <c r="L850" s="7">
        <v>2.35</v>
      </c>
      <c r="M850" s="7">
        <v>1685</v>
      </c>
      <c r="N850" s="3">
        <v>45591</v>
      </c>
      <c r="O850" s="4" t="str">
        <f t="shared" si="93"/>
        <v>2024-10</v>
      </c>
      <c r="P850" s="4" t="str">
        <f t="shared" si="94"/>
        <v>10</v>
      </c>
      <c r="Q850" s="4" t="str">
        <f t="shared" si="95"/>
        <v>October</v>
      </c>
      <c r="R850" s="30" t="str">
        <f t="shared" si="96"/>
        <v>26</v>
      </c>
      <c r="W850" t="str">
        <f t="shared" si="97"/>
        <v>ok</v>
      </c>
    </row>
    <row r="851" spans="1:23" x14ac:dyDescent="0.3">
      <c r="A851" t="s">
        <v>893</v>
      </c>
      <c r="B851" t="s">
        <v>33</v>
      </c>
      <c r="C851" t="s">
        <v>12</v>
      </c>
      <c r="D851" t="s">
        <v>34</v>
      </c>
      <c r="E851" t="s">
        <v>45</v>
      </c>
      <c r="F851" t="s">
        <v>21</v>
      </c>
      <c r="G851" s="5">
        <v>4442.53</v>
      </c>
      <c r="H851" s="5">
        <f t="shared" si="91"/>
        <v>79.96553999999999</v>
      </c>
      <c r="I851" s="6">
        <v>4</v>
      </c>
      <c r="J851" s="6">
        <v>17770.12</v>
      </c>
      <c r="K851" s="5">
        <f t="shared" si="92"/>
        <v>319.86215999999996</v>
      </c>
      <c r="L851" s="7">
        <v>2.78</v>
      </c>
      <c r="M851" s="7">
        <v>118</v>
      </c>
      <c r="N851" s="3">
        <v>45328</v>
      </c>
      <c r="O851" s="4" t="str">
        <f t="shared" si="93"/>
        <v>2024-02</v>
      </c>
      <c r="P851" s="4" t="str">
        <f t="shared" si="94"/>
        <v>02</v>
      </c>
      <c r="Q851" s="4" t="str">
        <f t="shared" si="95"/>
        <v>February</v>
      </c>
      <c r="R851" s="30" t="str">
        <f t="shared" si="96"/>
        <v>06</v>
      </c>
      <c r="W851" t="str">
        <f t="shared" si="97"/>
        <v>ok</v>
      </c>
    </row>
    <row r="852" spans="1:23" x14ac:dyDescent="0.3">
      <c r="A852" t="s">
        <v>894</v>
      </c>
      <c r="B852" t="s">
        <v>51</v>
      </c>
      <c r="C852" t="s">
        <v>29</v>
      </c>
      <c r="D852" t="s">
        <v>52</v>
      </c>
      <c r="E852" t="s">
        <v>45</v>
      </c>
      <c r="F852" t="s">
        <v>21</v>
      </c>
      <c r="G852" s="5">
        <v>6074.45</v>
      </c>
      <c r="H852" s="5">
        <f t="shared" si="91"/>
        <v>109.34009999999999</v>
      </c>
      <c r="I852" s="6">
        <v>5</v>
      </c>
      <c r="J852" s="6">
        <v>30372.25</v>
      </c>
      <c r="K852" s="5">
        <f t="shared" si="92"/>
        <v>546.70049999999992</v>
      </c>
      <c r="L852" s="7">
        <v>1.08</v>
      </c>
      <c r="M852" s="7">
        <v>3298</v>
      </c>
      <c r="N852" s="3">
        <v>45335</v>
      </c>
      <c r="O852" s="4" t="str">
        <f t="shared" si="93"/>
        <v>2024-02</v>
      </c>
      <c r="P852" s="4" t="str">
        <f t="shared" si="94"/>
        <v>02</v>
      </c>
      <c r="Q852" s="4" t="str">
        <f t="shared" si="95"/>
        <v>February</v>
      </c>
      <c r="R852" s="30" t="str">
        <f t="shared" si="96"/>
        <v>13</v>
      </c>
      <c r="W852" t="str">
        <f t="shared" si="97"/>
        <v>ok</v>
      </c>
    </row>
    <row r="853" spans="1:23" x14ac:dyDescent="0.3">
      <c r="A853" t="s">
        <v>895</v>
      </c>
      <c r="B853" t="s">
        <v>23</v>
      </c>
      <c r="C853" t="s">
        <v>24</v>
      </c>
      <c r="D853" t="s">
        <v>25</v>
      </c>
      <c r="E853" t="s">
        <v>14</v>
      </c>
      <c r="F853" t="s">
        <v>38</v>
      </c>
      <c r="G853" s="5">
        <v>2618.6799999999998</v>
      </c>
      <c r="H853" s="5">
        <f t="shared" si="91"/>
        <v>47.136239999999994</v>
      </c>
      <c r="I853" s="6">
        <v>1</v>
      </c>
      <c r="J853" s="6">
        <v>2618.6799999999998</v>
      </c>
      <c r="K853" s="5">
        <f t="shared" si="92"/>
        <v>47.136239999999994</v>
      </c>
      <c r="L853" s="7">
        <v>2.89</v>
      </c>
      <c r="M853" s="7">
        <v>3493</v>
      </c>
      <c r="N853" s="3">
        <v>45476</v>
      </c>
      <c r="O853" s="4" t="str">
        <f t="shared" si="93"/>
        <v>2024-07</v>
      </c>
      <c r="P853" s="4" t="str">
        <f t="shared" si="94"/>
        <v>07</v>
      </c>
      <c r="Q853" s="4" t="str">
        <f t="shared" si="95"/>
        <v>July</v>
      </c>
      <c r="R853" s="30" t="str">
        <f t="shared" si="96"/>
        <v>03</v>
      </c>
      <c r="W853" t="str">
        <f t="shared" si="97"/>
        <v>ok</v>
      </c>
    </row>
    <row r="854" spans="1:23" x14ac:dyDescent="0.3">
      <c r="A854" t="s">
        <v>896</v>
      </c>
      <c r="B854" t="s">
        <v>28</v>
      </c>
      <c r="C854" t="s">
        <v>29</v>
      </c>
      <c r="D854" t="s">
        <v>30</v>
      </c>
      <c r="E854" t="s">
        <v>45</v>
      </c>
      <c r="F854" t="s">
        <v>15</v>
      </c>
      <c r="G854" s="5">
        <v>19229.36</v>
      </c>
      <c r="H854" s="5">
        <f t="shared" si="91"/>
        <v>346.12847999999997</v>
      </c>
      <c r="I854" s="6">
        <v>1</v>
      </c>
      <c r="J854" s="6">
        <v>19229.36</v>
      </c>
      <c r="K854" s="5">
        <f t="shared" si="92"/>
        <v>346.12847999999997</v>
      </c>
      <c r="L854" s="7">
        <v>1.34</v>
      </c>
      <c r="M854" s="7">
        <v>328</v>
      </c>
      <c r="N854" s="3">
        <v>45420</v>
      </c>
      <c r="O854" s="4" t="str">
        <f t="shared" si="93"/>
        <v>2024-05</v>
      </c>
      <c r="P854" s="4" t="str">
        <f t="shared" si="94"/>
        <v>05</v>
      </c>
      <c r="Q854" s="4" t="str">
        <f t="shared" si="95"/>
        <v>May</v>
      </c>
      <c r="R854" s="30" t="str">
        <f t="shared" si="96"/>
        <v>08</v>
      </c>
      <c r="W854" t="str">
        <f t="shared" si="97"/>
        <v>ok</v>
      </c>
    </row>
    <row r="855" spans="1:23" x14ac:dyDescent="0.3">
      <c r="A855" t="s">
        <v>897</v>
      </c>
      <c r="B855" t="s">
        <v>41</v>
      </c>
      <c r="C855" t="s">
        <v>42</v>
      </c>
      <c r="D855" t="s">
        <v>43</v>
      </c>
      <c r="E855" t="s">
        <v>14</v>
      </c>
      <c r="F855" t="s">
        <v>60</v>
      </c>
      <c r="G855" s="5">
        <v>9344.8700000000008</v>
      </c>
      <c r="H855" s="5">
        <f t="shared" si="91"/>
        <v>168.20766</v>
      </c>
      <c r="I855" s="6">
        <v>5</v>
      </c>
      <c r="J855" s="6">
        <v>46724.35</v>
      </c>
      <c r="K855" s="5">
        <f t="shared" si="92"/>
        <v>841.03830000000005</v>
      </c>
      <c r="L855" s="7">
        <v>4.32</v>
      </c>
      <c r="M855" s="7">
        <v>1378</v>
      </c>
      <c r="N855" s="3">
        <v>45641</v>
      </c>
      <c r="O855" s="4" t="str">
        <f t="shared" si="93"/>
        <v>2024-12</v>
      </c>
      <c r="P855" s="4" t="str">
        <f t="shared" si="94"/>
        <v>12</v>
      </c>
      <c r="Q855" s="4" t="str">
        <f t="shared" si="95"/>
        <v>December</v>
      </c>
      <c r="R855" s="30" t="str">
        <f t="shared" si="96"/>
        <v>15</v>
      </c>
      <c r="W855" t="str">
        <f t="shared" si="97"/>
        <v>ok</v>
      </c>
    </row>
    <row r="856" spans="1:23" x14ac:dyDescent="0.3">
      <c r="A856" t="s">
        <v>898</v>
      </c>
      <c r="B856" t="s">
        <v>36</v>
      </c>
      <c r="C856" t="s">
        <v>18</v>
      </c>
      <c r="D856" t="s">
        <v>37</v>
      </c>
      <c r="E856" t="s">
        <v>14</v>
      </c>
      <c r="F856" t="s">
        <v>38</v>
      </c>
      <c r="G856" s="5">
        <v>19748.27</v>
      </c>
      <c r="H856" s="5">
        <f t="shared" si="91"/>
        <v>355.46886000000001</v>
      </c>
      <c r="I856" s="6">
        <v>5</v>
      </c>
      <c r="J856" s="6">
        <v>98741.35</v>
      </c>
      <c r="K856" s="5">
        <f t="shared" si="92"/>
        <v>1777.3443</v>
      </c>
      <c r="L856" s="7">
        <v>3.3</v>
      </c>
      <c r="M856" s="7">
        <v>334</v>
      </c>
      <c r="N856" s="3">
        <v>45555</v>
      </c>
      <c r="O856" s="4" t="str">
        <f t="shared" si="93"/>
        <v>2024-09</v>
      </c>
      <c r="P856" s="4" t="str">
        <f t="shared" si="94"/>
        <v>09</v>
      </c>
      <c r="Q856" s="4" t="str">
        <f t="shared" si="95"/>
        <v>September</v>
      </c>
      <c r="R856" s="30" t="str">
        <f t="shared" si="96"/>
        <v>20</v>
      </c>
      <c r="W856" t="str">
        <f t="shared" si="97"/>
        <v>ok</v>
      </c>
    </row>
    <row r="857" spans="1:23" x14ac:dyDescent="0.3">
      <c r="A857" t="s">
        <v>899</v>
      </c>
      <c r="B857" t="s">
        <v>41</v>
      </c>
      <c r="C857" t="s">
        <v>42</v>
      </c>
      <c r="D857" t="s">
        <v>43</v>
      </c>
      <c r="E857" t="s">
        <v>45</v>
      </c>
      <c r="F857" t="s">
        <v>31</v>
      </c>
      <c r="G857" s="5">
        <v>2509.56</v>
      </c>
      <c r="H857" s="5">
        <f t="shared" si="91"/>
        <v>45.172079999999994</v>
      </c>
      <c r="I857" s="6">
        <v>1</v>
      </c>
      <c r="J857" s="6">
        <v>2509.56</v>
      </c>
      <c r="K857" s="5">
        <f t="shared" si="92"/>
        <v>45.172079999999994</v>
      </c>
      <c r="L857" s="7">
        <v>2.73</v>
      </c>
      <c r="M857" s="7">
        <v>1631</v>
      </c>
      <c r="N857" s="3">
        <v>45408</v>
      </c>
      <c r="O857" s="4" t="str">
        <f t="shared" si="93"/>
        <v>2024-04</v>
      </c>
      <c r="P857" s="4" t="str">
        <f t="shared" si="94"/>
        <v>04</v>
      </c>
      <c r="Q857" s="4" t="str">
        <f t="shared" si="95"/>
        <v>April</v>
      </c>
      <c r="R857" s="30" t="str">
        <f t="shared" si="96"/>
        <v>26</v>
      </c>
      <c r="W857" t="str">
        <f t="shared" si="97"/>
        <v>ok</v>
      </c>
    </row>
    <row r="858" spans="1:23" x14ac:dyDescent="0.3">
      <c r="A858" t="s">
        <v>900</v>
      </c>
      <c r="B858" t="s">
        <v>11</v>
      </c>
      <c r="C858" t="s">
        <v>12</v>
      </c>
      <c r="D858" t="s">
        <v>13</v>
      </c>
      <c r="E858" t="s">
        <v>14</v>
      </c>
      <c r="F858" t="s">
        <v>15</v>
      </c>
      <c r="G858" s="5">
        <v>14694.79</v>
      </c>
      <c r="H858" s="5">
        <f t="shared" si="91"/>
        <v>264.50621999999998</v>
      </c>
      <c r="I858" s="6">
        <v>2</v>
      </c>
      <c r="J858" s="6">
        <v>29389.58</v>
      </c>
      <c r="K858" s="5">
        <f t="shared" si="92"/>
        <v>529.01243999999997</v>
      </c>
      <c r="L858" s="7">
        <v>3.38</v>
      </c>
      <c r="M858" s="7">
        <v>1819</v>
      </c>
      <c r="N858" s="3">
        <v>45527</v>
      </c>
      <c r="O858" s="4" t="str">
        <f t="shared" si="93"/>
        <v>2024-08</v>
      </c>
      <c r="P858" s="4" t="str">
        <f t="shared" si="94"/>
        <v>08</v>
      </c>
      <c r="Q858" s="4" t="str">
        <f t="shared" si="95"/>
        <v>August</v>
      </c>
      <c r="R858" s="30" t="str">
        <f t="shared" si="96"/>
        <v>23</v>
      </c>
      <c r="W858" t="str">
        <f t="shared" si="97"/>
        <v>ok</v>
      </c>
    </row>
    <row r="859" spans="1:23" x14ac:dyDescent="0.3">
      <c r="A859" t="s">
        <v>901</v>
      </c>
      <c r="B859" t="s">
        <v>36</v>
      </c>
      <c r="C859" t="s">
        <v>18</v>
      </c>
      <c r="D859" t="s">
        <v>37</v>
      </c>
      <c r="E859" t="s">
        <v>20</v>
      </c>
      <c r="F859" t="s">
        <v>21</v>
      </c>
      <c r="G859" s="5">
        <v>15851.24</v>
      </c>
      <c r="H859" s="5">
        <f t="shared" si="91"/>
        <v>285.32231999999999</v>
      </c>
      <c r="I859" s="6">
        <v>3</v>
      </c>
      <c r="J859" s="6">
        <v>47553.72</v>
      </c>
      <c r="K859" s="5">
        <f t="shared" si="92"/>
        <v>855.96695999999997</v>
      </c>
      <c r="L859" s="7">
        <v>4.3499999999999996</v>
      </c>
      <c r="M859" s="7">
        <v>1763</v>
      </c>
      <c r="N859" s="3">
        <v>45292</v>
      </c>
      <c r="O859" s="4" t="str">
        <f t="shared" si="93"/>
        <v>2024-01</v>
      </c>
      <c r="P859" s="4" t="str">
        <f t="shared" si="94"/>
        <v>01</v>
      </c>
      <c r="Q859" s="4" t="str">
        <f t="shared" si="95"/>
        <v>January</v>
      </c>
      <c r="R859" s="30" t="str">
        <f t="shared" si="96"/>
        <v>01</v>
      </c>
      <c r="W859" t="str">
        <f t="shared" si="97"/>
        <v>ok</v>
      </c>
    </row>
    <row r="860" spans="1:23" x14ac:dyDescent="0.3">
      <c r="A860" t="s">
        <v>902</v>
      </c>
      <c r="B860" t="s">
        <v>17</v>
      </c>
      <c r="C860" t="s">
        <v>18</v>
      </c>
      <c r="D860" t="s">
        <v>19</v>
      </c>
      <c r="E860" t="s">
        <v>14</v>
      </c>
      <c r="F860" t="s">
        <v>31</v>
      </c>
      <c r="G860" s="5">
        <v>1072.01</v>
      </c>
      <c r="H860" s="5">
        <f t="shared" si="91"/>
        <v>19.29618</v>
      </c>
      <c r="I860" s="6">
        <v>2</v>
      </c>
      <c r="J860" s="6">
        <v>2144.02</v>
      </c>
      <c r="K860" s="5">
        <f t="shared" si="92"/>
        <v>38.592359999999999</v>
      </c>
      <c r="L860" s="7">
        <v>3.15</v>
      </c>
      <c r="M860" s="7">
        <v>3090</v>
      </c>
      <c r="N860" s="3">
        <v>45326</v>
      </c>
      <c r="O860" s="4" t="str">
        <f t="shared" si="93"/>
        <v>2024-02</v>
      </c>
      <c r="P860" s="4" t="str">
        <f t="shared" si="94"/>
        <v>02</v>
      </c>
      <c r="Q860" s="4" t="str">
        <f t="shared" si="95"/>
        <v>February</v>
      </c>
      <c r="R860" s="30" t="str">
        <f t="shared" si="96"/>
        <v>04</v>
      </c>
      <c r="W860" t="str">
        <f t="shared" si="97"/>
        <v>ok</v>
      </c>
    </row>
    <row r="861" spans="1:23" x14ac:dyDescent="0.3">
      <c r="A861" t="s">
        <v>903</v>
      </c>
      <c r="B861" t="s">
        <v>11</v>
      </c>
      <c r="C861" t="s">
        <v>12</v>
      </c>
      <c r="D861" t="s">
        <v>13</v>
      </c>
      <c r="E861" t="s">
        <v>20</v>
      </c>
      <c r="F861" t="s">
        <v>15</v>
      </c>
      <c r="G861" s="5">
        <v>18844.41</v>
      </c>
      <c r="H861" s="5">
        <f t="shared" si="91"/>
        <v>339.19937999999996</v>
      </c>
      <c r="I861" s="6">
        <v>5</v>
      </c>
      <c r="J861" s="6">
        <v>94222.05</v>
      </c>
      <c r="K861" s="5">
        <f t="shared" si="92"/>
        <v>1695.9968999999999</v>
      </c>
      <c r="L861" s="7">
        <v>2.94</v>
      </c>
      <c r="M861" s="7">
        <v>878</v>
      </c>
      <c r="N861" s="3">
        <v>45359</v>
      </c>
      <c r="O861" s="4" t="str">
        <f t="shared" si="93"/>
        <v>2024-03</v>
      </c>
      <c r="P861" s="4" t="str">
        <f t="shared" si="94"/>
        <v>03</v>
      </c>
      <c r="Q861" s="4" t="str">
        <f t="shared" si="95"/>
        <v>March</v>
      </c>
      <c r="R861" s="30" t="str">
        <f t="shared" si="96"/>
        <v>08</v>
      </c>
      <c r="W861" t="str">
        <f t="shared" si="97"/>
        <v>ok</v>
      </c>
    </row>
    <row r="862" spans="1:23" x14ac:dyDescent="0.3">
      <c r="A862" t="s">
        <v>904</v>
      </c>
      <c r="B862" t="s">
        <v>63</v>
      </c>
      <c r="C862" t="s">
        <v>18</v>
      </c>
      <c r="D862" t="s">
        <v>64</v>
      </c>
      <c r="E862" t="s">
        <v>45</v>
      </c>
      <c r="F862" t="s">
        <v>60</v>
      </c>
      <c r="G862" s="5">
        <v>16344.42</v>
      </c>
      <c r="H862" s="5">
        <f t="shared" si="91"/>
        <v>294.19955999999996</v>
      </c>
      <c r="I862" s="6">
        <v>4</v>
      </c>
      <c r="J862" s="6">
        <v>65377.68</v>
      </c>
      <c r="K862" s="5">
        <f t="shared" si="92"/>
        <v>1176.7982399999999</v>
      </c>
      <c r="L862" s="7">
        <v>1.88</v>
      </c>
      <c r="M862" s="7">
        <v>37</v>
      </c>
      <c r="N862" s="3">
        <v>45486</v>
      </c>
      <c r="O862" s="4" t="str">
        <f t="shared" si="93"/>
        <v>2024-07</v>
      </c>
      <c r="P862" s="4" t="str">
        <f t="shared" si="94"/>
        <v>07</v>
      </c>
      <c r="Q862" s="4" t="str">
        <f t="shared" si="95"/>
        <v>July</v>
      </c>
      <c r="R862" s="30" t="str">
        <f t="shared" si="96"/>
        <v>13</v>
      </c>
      <c r="W862" t="str">
        <f t="shared" si="97"/>
        <v>ok</v>
      </c>
    </row>
    <row r="863" spans="1:23" x14ac:dyDescent="0.3">
      <c r="A863" t="s">
        <v>905</v>
      </c>
      <c r="B863" t="s">
        <v>63</v>
      </c>
      <c r="C863" t="s">
        <v>18</v>
      </c>
      <c r="D863" t="s">
        <v>64</v>
      </c>
      <c r="E863" t="s">
        <v>14</v>
      </c>
      <c r="F863" t="s">
        <v>15</v>
      </c>
      <c r="G863" s="5">
        <v>9183.6200000000008</v>
      </c>
      <c r="H863" s="5">
        <f t="shared" si="91"/>
        <v>165.30516</v>
      </c>
      <c r="I863" s="6">
        <v>4</v>
      </c>
      <c r="J863" s="6">
        <v>36734.480000000003</v>
      </c>
      <c r="K863" s="5">
        <f t="shared" si="92"/>
        <v>661.22064</v>
      </c>
      <c r="L863" s="7">
        <v>1.08</v>
      </c>
      <c r="M863" s="7">
        <v>101</v>
      </c>
      <c r="N863" s="3">
        <v>45483</v>
      </c>
      <c r="O863" s="4" t="str">
        <f t="shared" si="93"/>
        <v>2024-07</v>
      </c>
      <c r="P863" s="4" t="str">
        <f t="shared" si="94"/>
        <v>07</v>
      </c>
      <c r="Q863" s="4" t="str">
        <f t="shared" si="95"/>
        <v>July</v>
      </c>
      <c r="R863" s="30" t="str">
        <f t="shared" si="96"/>
        <v>10</v>
      </c>
      <c r="W863" t="str">
        <f t="shared" si="97"/>
        <v>ok</v>
      </c>
    </row>
    <row r="864" spans="1:23" x14ac:dyDescent="0.3">
      <c r="A864" t="s">
        <v>906</v>
      </c>
      <c r="B864" t="s">
        <v>23</v>
      </c>
      <c r="C864" t="s">
        <v>24</v>
      </c>
      <c r="D864" t="s">
        <v>25</v>
      </c>
      <c r="E864" t="s">
        <v>14</v>
      </c>
      <c r="F864" t="s">
        <v>15</v>
      </c>
      <c r="G864" s="5">
        <v>3051.64</v>
      </c>
      <c r="H864" s="5">
        <f t="shared" si="91"/>
        <v>54.929519999999997</v>
      </c>
      <c r="I864" s="6">
        <v>5</v>
      </c>
      <c r="J864" s="6">
        <v>15258.2</v>
      </c>
      <c r="K864" s="5">
        <f t="shared" si="92"/>
        <v>274.64760000000001</v>
      </c>
      <c r="L864" s="7">
        <v>1.1100000000000001</v>
      </c>
      <c r="M864" s="7">
        <v>4998</v>
      </c>
      <c r="N864" s="3">
        <v>45441</v>
      </c>
      <c r="O864" s="4" t="str">
        <f t="shared" si="93"/>
        <v>2024-05</v>
      </c>
      <c r="P864" s="4" t="str">
        <f t="shared" si="94"/>
        <v>05</v>
      </c>
      <c r="Q864" s="4" t="str">
        <f t="shared" si="95"/>
        <v>May</v>
      </c>
      <c r="R864" s="30" t="str">
        <f t="shared" si="96"/>
        <v>29</v>
      </c>
      <c r="W864" t="str">
        <f t="shared" si="97"/>
        <v>ok</v>
      </c>
    </row>
    <row r="865" spans="1:23" x14ac:dyDescent="0.3">
      <c r="A865" t="s">
        <v>907</v>
      </c>
      <c r="B865" t="s">
        <v>63</v>
      </c>
      <c r="C865" t="s">
        <v>18</v>
      </c>
      <c r="D865" t="s">
        <v>64</v>
      </c>
      <c r="E865" t="s">
        <v>20</v>
      </c>
      <c r="F865" t="s">
        <v>31</v>
      </c>
      <c r="G865" s="5">
        <v>18798.39</v>
      </c>
      <c r="H865" s="5">
        <f t="shared" si="91"/>
        <v>338.37101999999999</v>
      </c>
      <c r="I865" s="6">
        <v>2</v>
      </c>
      <c r="J865" s="6">
        <v>37596.78</v>
      </c>
      <c r="K865" s="5">
        <f t="shared" si="92"/>
        <v>676.74203999999997</v>
      </c>
      <c r="L865" s="7">
        <v>4.78</v>
      </c>
      <c r="M865" s="7">
        <v>1372</v>
      </c>
      <c r="N865" s="3">
        <v>45616</v>
      </c>
      <c r="O865" s="4" t="str">
        <f t="shared" si="93"/>
        <v>2024-11</v>
      </c>
      <c r="P865" s="4" t="str">
        <f t="shared" si="94"/>
        <v>11</v>
      </c>
      <c r="Q865" s="4" t="str">
        <f t="shared" si="95"/>
        <v>November</v>
      </c>
      <c r="R865" s="30" t="str">
        <f t="shared" si="96"/>
        <v>20</v>
      </c>
      <c r="W865" t="str">
        <f t="shared" si="97"/>
        <v>ok</v>
      </c>
    </row>
    <row r="866" spans="1:23" x14ac:dyDescent="0.3">
      <c r="A866" t="s">
        <v>908</v>
      </c>
      <c r="B866" t="s">
        <v>51</v>
      </c>
      <c r="C866" t="s">
        <v>29</v>
      </c>
      <c r="D866" t="s">
        <v>52</v>
      </c>
      <c r="E866" t="s">
        <v>45</v>
      </c>
      <c r="F866" t="s">
        <v>21</v>
      </c>
      <c r="G866" s="5">
        <v>2245.23</v>
      </c>
      <c r="H866" s="5">
        <f t="shared" si="91"/>
        <v>40.414139999999996</v>
      </c>
      <c r="I866" s="6">
        <v>2</v>
      </c>
      <c r="J866" s="6">
        <v>4490.46</v>
      </c>
      <c r="K866" s="5">
        <f t="shared" si="92"/>
        <v>80.828279999999992</v>
      </c>
      <c r="L866" s="7">
        <v>1.06</v>
      </c>
      <c r="M866" s="7">
        <v>428</v>
      </c>
      <c r="N866" s="3">
        <v>45314</v>
      </c>
      <c r="O866" s="4" t="str">
        <f t="shared" si="93"/>
        <v>2024-01</v>
      </c>
      <c r="P866" s="4" t="str">
        <f t="shared" si="94"/>
        <v>01</v>
      </c>
      <c r="Q866" s="4" t="str">
        <f t="shared" si="95"/>
        <v>January</v>
      </c>
      <c r="R866" s="30" t="str">
        <f t="shared" si="96"/>
        <v>23</v>
      </c>
      <c r="W866" t="str">
        <f t="shared" si="97"/>
        <v>ok</v>
      </c>
    </row>
    <row r="867" spans="1:23" x14ac:dyDescent="0.3">
      <c r="A867" t="s">
        <v>909</v>
      </c>
      <c r="B867" t="s">
        <v>17</v>
      </c>
      <c r="C867" t="s">
        <v>18</v>
      </c>
      <c r="D867" t="s">
        <v>19</v>
      </c>
      <c r="E867" t="s">
        <v>20</v>
      </c>
      <c r="F867" t="s">
        <v>60</v>
      </c>
      <c r="G867" s="5">
        <v>14137.81</v>
      </c>
      <c r="H867" s="5">
        <f t="shared" si="91"/>
        <v>254.48057999999997</v>
      </c>
      <c r="I867" s="6">
        <v>5</v>
      </c>
      <c r="J867" s="6">
        <v>70689.05</v>
      </c>
      <c r="K867" s="5">
        <f t="shared" si="92"/>
        <v>1272.4028999999998</v>
      </c>
      <c r="L867" s="7">
        <v>2.81</v>
      </c>
      <c r="M867" s="7">
        <v>1983</v>
      </c>
      <c r="N867" s="3">
        <v>45302</v>
      </c>
      <c r="O867" s="4" t="str">
        <f t="shared" si="93"/>
        <v>2024-01</v>
      </c>
      <c r="P867" s="4" t="str">
        <f t="shared" si="94"/>
        <v>01</v>
      </c>
      <c r="Q867" s="4" t="str">
        <f t="shared" si="95"/>
        <v>January</v>
      </c>
      <c r="R867" s="30" t="str">
        <f t="shared" si="96"/>
        <v>11</v>
      </c>
      <c r="W867" t="str">
        <f t="shared" si="97"/>
        <v>ok</v>
      </c>
    </row>
    <row r="868" spans="1:23" x14ac:dyDescent="0.3">
      <c r="A868" t="s">
        <v>910</v>
      </c>
      <c r="B868" t="s">
        <v>28</v>
      </c>
      <c r="C868" t="s">
        <v>29</v>
      </c>
      <c r="D868" t="s">
        <v>30</v>
      </c>
      <c r="E868" t="s">
        <v>20</v>
      </c>
      <c r="F868" t="s">
        <v>26</v>
      </c>
      <c r="G868" s="5">
        <v>19701.27</v>
      </c>
      <c r="H868" s="5">
        <f t="shared" si="91"/>
        <v>354.62286</v>
      </c>
      <c r="I868" s="6">
        <v>1</v>
      </c>
      <c r="J868" s="6">
        <v>19701.27</v>
      </c>
      <c r="K868" s="5">
        <f t="shared" si="92"/>
        <v>354.62286</v>
      </c>
      <c r="L868" s="7">
        <v>4.4000000000000004</v>
      </c>
      <c r="M868" s="7">
        <v>1266</v>
      </c>
      <c r="N868" s="3">
        <v>45363</v>
      </c>
      <c r="O868" s="4" t="str">
        <f t="shared" si="93"/>
        <v>2024-03</v>
      </c>
      <c r="P868" s="4" t="str">
        <f t="shared" si="94"/>
        <v>03</v>
      </c>
      <c r="Q868" s="4" t="str">
        <f t="shared" si="95"/>
        <v>March</v>
      </c>
      <c r="R868" s="30" t="str">
        <f t="shared" si="96"/>
        <v>12</v>
      </c>
      <c r="W868" t="str">
        <f t="shared" si="97"/>
        <v>ok</v>
      </c>
    </row>
    <row r="869" spans="1:23" x14ac:dyDescent="0.3">
      <c r="A869" t="s">
        <v>911</v>
      </c>
      <c r="B869" t="s">
        <v>11</v>
      </c>
      <c r="C869" t="s">
        <v>12</v>
      </c>
      <c r="D869" t="s">
        <v>13</v>
      </c>
      <c r="E869" t="s">
        <v>45</v>
      </c>
      <c r="F869" t="s">
        <v>60</v>
      </c>
      <c r="G869" s="5">
        <v>5140.29</v>
      </c>
      <c r="H869" s="5">
        <f t="shared" si="91"/>
        <v>92.52521999999999</v>
      </c>
      <c r="I869" s="6">
        <v>5</v>
      </c>
      <c r="J869" s="6">
        <v>25701.45</v>
      </c>
      <c r="K869" s="5">
        <f t="shared" si="92"/>
        <v>462.62609999999995</v>
      </c>
      <c r="L869" s="7">
        <v>3.85</v>
      </c>
      <c r="M869" s="7">
        <v>2934</v>
      </c>
      <c r="N869" s="3">
        <v>45358</v>
      </c>
      <c r="O869" s="4" t="str">
        <f t="shared" si="93"/>
        <v>2024-03</v>
      </c>
      <c r="P869" s="4" t="str">
        <f t="shared" si="94"/>
        <v>03</v>
      </c>
      <c r="Q869" s="4" t="str">
        <f t="shared" si="95"/>
        <v>March</v>
      </c>
      <c r="R869" s="30" t="str">
        <f t="shared" si="96"/>
        <v>07</v>
      </c>
      <c r="W869" t="str">
        <f t="shared" si="97"/>
        <v>ok</v>
      </c>
    </row>
    <row r="870" spans="1:23" x14ac:dyDescent="0.3">
      <c r="A870" t="s">
        <v>912</v>
      </c>
      <c r="B870" t="s">
        <v>47</v>
      </c>
      <c r="C870" t="s">
        <v>12</v>
      </c>
      <c r="D870" t="s">
        <v>48</v>
      </c>
      <c r="E870" t="s">
        <v>20</v>
      </c>
      <c r="F870" t="s">
        <v>26</v>
      </c>
      <c r="G870" s="5">
        <v>18330.990000000002</v>
      </c>
      <c r="H870" s="5">
        <f t="shared" si="91"/>
        <v>329.95782000000003</v>
      </c>
      <c r="I870" s="6">
        <v>4</v>
      </c>
      <c r="J870" s="6">
        <v>73323.960000000006</v>
      </c>
      <c r="K870" s="5">
        <f t="shared" si="92"/>
        <v>1319.8312800000001</v>
      </c>
      <c r="L870" s="7">
        <v>2.34</v>
      </c>
      <c r="M870" s="7">
        <v>511</v>
      </c>
      <c r="N870" s="3">
        <v>45525</v>
      </c>
      <c r="O870" s="4" t="str">
        <f t="shared" si="93"/>
        <v>2024-08</v>
      </c>
      <c r="P870" s="4" t="str">
        <f t="shared" si="94"/>
        <v>08</v>
      </c>
      <c r="Q870" s="4" t="str">
        <f t="shared" si="95"/>
        <v>August</v>
      </c>
      <c r="R870" s="30" t="str">
        <f t="shared" si="96"/>
        <v>21</v>
      </c>
      <c r="W870" t="str">
        <f t="shared" si="97"/>
        <v>ok</v>
      </c>
    </row>
    <row r="871" spans="1:23" x14ac:dyDescent="0.3">
      <c r="A871" t="s">
        <v>913</v>
      </c>
      <c r="B871" t="s">
        <v>36</v>
      </c>
      <c r="C871" t="s">
        <v>18</v>
      </c>
      <c r="D871" t="s">
        <v>37</v>
      </c>
      <c r="E871" t="s">
        <v>20</v>
      </c>
      <c r="F871" t="s">
        <v>31</v>
      </c>
      <c r="G871" s="5">
        <v>8525.44</v>
      </c>
      <c r="H871" s="5">
        <f t="shared" si="91"/>
        <v>153.45792</v>
      </c>
      <c r="I871" s="6">
        <v>5</v>
      </c>
      <c r="J871" s="6">
        <v>42627.199999999997</v>
      </c>
      <c r="K871" s="5">
        <f t="shared" si="92"/>
        <v>767.28960000000006</v>
      </c>
      <c r="L871" s="7">
        <v>2.97</v>
      </c>
      <c r="M871" s="7">
        <v>3496</v>
      </c>
      <c r="N871" s="3">
        <v>45378</v>
      </c>
      <c r="O871" s="4" t="str">
        <f t="shared" si="93"/>
        <v>2024-03</v>
      </c>
      <c r="P871" s="4" t="str">
        <f t="shared" si="94"/>
        <v>03</v>
      </c>
      <c r="Q871" s="4" t="str">
        <f t="shared" si="95"/>
        <v>March</v>
      </c>
      <c r="R871" s="30" t="str">
        <f t="shared" si="96"/>
        <v>27</v>
      </c>
      <c r="W871" t="str">
        <f t="shared" si="97"/>
        <v>ok</v>
      </c>
    </row>
    <row r="872" spans="1:23" x14ac:dyDescent="0.3">
      <c r="A872" t="s">
        <v>914</v>
      </c>
      <c r="B872" t="s">
        <v>17</v>
      </c>
      <c r="C872" t="s">
        <v>18</v>
      </c>
      <c r="D872" t="s">
        <v>19</v>
      </c>
      <c r="E872" t="s">
        <v>14</v>
      </c>
      <c r="F872" t="s">
        <v>15</v>
      </c>
      <c r="G872" s="5">
        <v>2888.14</v>
      </c>
      <c r="H872" s="5">
        <f t="shared" si="91"/>
        <v>51.986519999999992</v>
      </c>
      <c r="I872" s="6">
        <v>2</v>
      </c>
      <c r="J872" s="6">
        <v>5776.28</v>
      </c>
      <c r="K872" s="5">
        <f t="shared" si="92"/>
        <v>103.97303999999998</v>
      </c>
      <c r="L872" s="7">
        <v>2.19</v>
      </c>
      <c r="M872" s="7">
        <v>4175</v>
      </c>
      <c r="N872" s="3">
        <v>45409</v>
      </c>
      <c r="O872" s="4" t="str">
        <f t="shared" si="93"/>
        <v>2024-04</v>
      </c>
      <c r="P872" s="4" t="str">
        <f t="shared" si="94"/>
        <v>04</v>
      </c>
      <c r="Q872" s="4" t="str">
        <f t="shared" si="95"/>
        <v>April</v>
      </c>
      <c r="R872" s="30" t="str">
        <f t="shared" si="96"/>
        <v>27</v>
      </c>
      <c r="W872" t="str">
        <f t="shared" si="97"/>
        <v>ok</v>
      </c>
    </row>
    <row r="873" spans="1:23" x14ac:dyDescent="0.3">
      <c r="A873" t="s">
        <v>915</v>
      </c>
      <c r="B873" t="s">
        <v>63</v>
      </c>
      <c r="C873" t="s">
        <v>18</v>
      </c>
      <c r="D873" t="s">
        <v>64</v>
      </c>
      <c r="E873" t="s">
        <v>20</v>
      </c>
      <c r="F873" t="s">
        <v>26</v>
      </c>
      <c r="G873" s="5">
        <v>11361.02</v>
      </c>
      <c r="H873" s="5">
        <f t="shared" si="91"/>
        <v>204.49835999999999</v>
      </c>
      <c r="I873" s="6">
        <v>3</v>
      </c>
      <c r="J873" s="6">
        <v>34083.06</v>
      </c>
      <c r="K873" s="5">
        <f t="shared" si="92"/>
        <v>613.49507999999992</v>
      </c>
      <c r="L873" s="7">
        <v>1.95</v>
      </c>
      <c r="M873" s="7">
        <v>1160</v>
      </c>
      <c r="N873" s="3">
        <v>45454</v>
      </c>
      <c r="O873" s="4" t="str">
        <f t="shared" si="93"/>
        <v>2024-06</v>
      </c>
      <c r="P873" s="4" t="str">
        <f t="shared" si="94"/>
        <v>06</v>
      </c>
      <c r="Q873" s="4" t="str">
        <f t="shared" si="95"/>
        <v>June</v>
      </c>
      <c r="R873" s="30" t="str">
        <f t="shared" si="96"/>
        <v>11</v>
      </c>
      <c r="W873" t="str">
        <f t="shared" si="97"/>
        <v>ok</v>
      </c>
    </row>
    <row r="874" spans="1:23" x14ac:dyDescent="0.3">
      <c r="A874" t="s">
        <v>916</v>
      </c>
      <c r="B874" t="s">
        <v>47</v>
      </c>
      <c r="C874" t="s">
        <v>12</v>
      </c>
      <c r="D874" t="s">
        <v>48</v>
      </c>
      <c r="E874" t="s">
        <v>20</v>
      </c>
      <c r="F874" t="s">
        <v>15</v>
      </c>
      <c r="G874" s="5">
        <v>5020.25</v>
      </c>
      <c r="H874" s="5">
        <f t="shared" si="91"/>
        <v>90.364499999999992</v>
      </c>
      <c r="I874" s="6">
        <v>2</v>
      </c>
      <c r="J874" s="6">
        <v>10040.5</v>
      </c>
      <c r="K874" s="5">
        <f t="shared" si="92"/>
        <v>180.72899999999998</v>
      </c>
      <c r="L874" s="7">
        <v>1.91</v>
      </c>
      <c r="M874" s="7">
        <v>3507</v>
      </c>
      <c r="N874" s="3">
        <v>45475</v>
      </c>
      <c r="O874" s="4" t="str">
        <f t="shared" si="93"/>
        <v>2024-07</v>
      </c>
      <c r="P874" s="4" t="str">
        <f t="shared" si="94"/>
        <v>07</v>
      </c>
      <c r="Q874" s="4" t="str">
        <f t="shared" si="95"/>
        <v>July</v>
      </c>
      <c r="R874" s="30" t="str">
        <f t="shared" si="96"/>
        <v>02</v>
      </c>
      <c r="W874" t="str">
        <f t="shared" si="97"/>
        <v>ok</v>
      </c>
    </row>
    <row r="875" spans="1:23" x14ac:dyDescent="0.3">
      <c r="A875" t="s">
        <v>917</v>
      </c>
      <c r="B875" t="s">
        <v>17</v>
      </c>
      <c r="C875" t="s">
        <v>18</v>
      </c>
      <c r="D875" t="s">
        <v>19</v>
      </c>
      <c r="E875" t="s">
        <v>45</v>
      </c>
      <c r="F875" t="s">
        <v>15</v>
      </c>
      <c r="G875" s="5">
        <v>9330.5300000000007</v>
      </c>
      <c r="H875" s="5">
        <f t="shared" si="91"/>
        <v>167.94954000000001</v>
      </c>
      <c r="I875" s="6">
        <v>1</v>
      </c>
      <c r="J875" s="6">
        <v>9330.5300000000007</v>
      </c>
      <c r="K875" s="5">
        <f t="shared" si="92"/>
        <v>167.94954000000001</v>
      </c>
      <c r="L875" s="7">
        <v>2.56</v>
      </c>
      <c r="M875" s="7">
        <v>3056</v>
      </c>
      <c r="N875" s="3">
        <v>45553</v>
      </c>
      <c r="O875" s="4" t="str">
        <f t="shared" si="93"/>
        <v>2024-09</v>
      </c>
      <c r="P875" s="4" t="str">
        <f t="shared" si="94"/>
        <v>09</v>
      </c>
      <c r="Q875" s="4" t="str">
        <f t="shared" si="95"/>
        <v>September</v>
      </c>
      <c r="R875" s="30" t="str">
        <f t="shared" si="96"/>
        <v>18</v>
      </c>
      <c r="W875" t="str">
        <f t="shared" si="97"/>
        <v>ok</v>
      </c>
    </row>
    <row r="876" spans="1:23" x14ac:dyDescent="0.3">
      <c r="A876" t="s">
        <v>918</v>
      </c>
      <c r="B876" t="s">
        <v>23</v>
      </c>
      <c r="C876" t="s">
        <v>24</v>
      </c>
      <c r="D876" t="s">
        <v>25</v>
      </c>
      <c r="E876" t="s">
        <v>45</v>
      </c>
      <c r="F876" t="s">
        <v>31</v>
      </c>
      <c r="G876" s="5">
        <v>5605.11</v>
      </c>
      <c r="H876" s="5">
        <f t="shared" si="91"/>
        <v>100.89197999999999</v>
      </c>
      <c r="I876" s="6">
        <v>3</v>
      </c>
      <c r="J876" s="6">
        <v>16815.330000000002</v>
      </c>
      <c r="K876" s="5">
        <f t="shared" si="92"/>
        <v>302.67593999999997</v>
      </c>
      <c r="L876" s="7">
        <v>4.09</v>
      </c>
      <c r="M876" s="7">
        <v>4275</v>
      </c>
      <c r="N876" s="3">
        <v>45380</v>
      </c>
      <c r="O876" s="4" t="str">
        <f t="shared" si="93"/>
        <v>2024-03</v>
      </c>
      <c r="P876" s="4" t="str">
        <f t="shared" si="94"/>
        <v>03</v>
      </c>
      <c r="Q876" s="4" t="str">
        <f t="shared" si="95"/>
        <v>March</v>
      </c>
      <c r="R876" s="30" t="str">
        <f t="shared" si="96"/>
        <v>29</v>
      </c>
      <c r="W876" t="str">
        <f t="shared" si="97"/>
        <v>ok</v>
      </c>
    </row>
    <row r="877" spans="1:23" x14ac:dyDescent="0.3">
      <c r="A877" t="s">
        <v>919</v>
      </c>
      <c r="B877" t="s">
        <v>23</v>
      </c>
      <c r="C877" t="s">
        <v>24</v>
      </c>
      <c r="D877" t="s">
        <v>25</v>
      </c>
      <c r="E877" t="s">
        <v>45</v>
      </c>
      <c r="F877" t="s">
        <v>15</v>
      </c>
      <c r="G877" s="5">
        <v>3504.61</v>
      </c>
      <c r="H877" s="5">
        <f t="shared" si="91"/>
        <v>63.082979999999999</v>
      </c>
      <c r="I877" s="6">
        <v>5</v>
      </c>
      <c r="J877" s="6">
        <v>17523.05</v>
      </c>
      <c r="K877" s="5">
        <f t="shared" si="92"/>
        <v>315.41489999999999</v>
      </c>
      <c r="L877" s="7">
        <v>3.15</v>
      </c>
      <c r="M877" s="7">
        <v>2268</v>
      </c>
      <c r="N877" s="3">
        <v>45609</v>
      </c>
      <c r="O877" s="4" t="str">
        <f t="shared" si="93"/>
        <v>2024-11</v>
      </c>
      <c r="P877" s="4" t="str">
        <f t="shared" si="94"/>
        <v>11</v>
      </c>
      <c r="Q877" s="4" t="str">
        <f t="shared" si="95"/>
        <v>November</v>
      </c>
      <c r="R877" s="30" t="str">
        <f t="shared" si="96"/>
        <v>13</v>
      </c>
      <c r="W877" t="str">
        <f t="shared" si="97"/>
        <v>ok</v>
      </c>
    </row>
    <row r="878" spans="1:23" x14ac:dyDescent="0.3">
      <c r="A878" t="s">
        <v>920</v>
      </c>
      <c r="B878" t="s">
        <v>11</v>
      </c>
      <c r="C878" t="s">
        <v>12</v>
      </c>
      <c r="D878" t="s">
        <v>13</v>
      </c>
      <c r="E878" t="s">
        <v>45</v>
      </c>
      <c r="F878" t="s">
        <v>15</v>
      </c>
      <c r="G878" s="5">
        <v>5963.07</v>
      </c>
      <c r="H878" s="5">
        <f t="shared" si="91"/>
        <v>107.33525999999999</v>
      </c>
      <c r="I878" s="6">
        <v>2</v>
      </c>
      <c r="J878" s="6">
        <v>11926.14</v>
      </c>
      <c r="K878" s="5">
        <f t="shared" si="92"/>
        <v>214.67051999999998</v>
      </c>
      <c r="L878" s="7">
        <v>3.12</v>
      </c>
      <c r="M878" s="7">
        <v>132</v>
      </c>
      <c r="N878" s="3">
        <v>45356</v>
      </c>
      <c r="O878" s="4" t="str">
        <f t="shared" si="93"/>
        <v>2024-03</v>
      </c>
      <c r="P878" s="4" t="str">
        <f t="shared" si="94"/>
        <v>03</v>
      </c>
      <c r="Q878" s="4" t="str">
        <f t="shared" si="95"/>
        <v>March</v>
      </c>
      <c r="R878" s="30" t="str">
        <f t="shared" si="96"/>
        <v>05</v>
      </c>
      <c r="W878" t="str">
        <f t="shared" si="97"/>
        <v>ok</v>
      </c>
    </row>
    <row r="879" spans="1:23" x14ac:dyDescent="0.3">
      <c r="A879" t="s">
        <v>921</v>
      </c>
      <c r="B879" t="s">
        <v>36</v>
      </c>
      <c r="C879" t="s">
        <v>18</v>
      </c>
      <c r="D879" t="s">
        <v>37</v>
      </c>
      <c r="E879" t="s">
        <v>14</v>
      </c>
      <c r="F879" t="s">
        <v>60</v>
      </c>
      <c r="G879" s="5">
        <v>16738.919999999998</v>
      </c>
      <c r="H879" s="5">
        <f t="shared" si="91"/>
        <v>301.30055999999996</v>
      </c>
      <c r="I879" s="6">
        <v>4</v>
      </c>
      <c r="J879" s="6">
        <v>66955.679999999993</v>
      </c>
      <c r="K879" s="5">
        <f t="shared" si="92"/>
        <v>1205.2022399999998</v>
      </c>
      <c r="L879" s="7">
        <v>2.63</v>
      </c>
      <c r="M879" s="7">
        <v>3130</v>
      </c>
      <c r="N879" s="3">
        <v>45446</v>
      </c>
      <c r="O879" s="4" t="str">
        <f t="shared" si="93"/>
        <v>2024-06</v>
      </c>
      <c r="P879" s="4" t="str">
        <f t="shared" si="94"/>
        <v>06</v>
      </c>
      <c r="Q879" s="4" t="str">
        <f t="shared" si="95"/>
        <v>June</v>
      </c>
      <c r="R879" s="30" t="str">
        <f t="shared" si="96"/>
        <v>03</v>
      </c>
      <c r="W879" t="str">
        <f t="shared" si="97"/>
        <v>ok</v>
      </c>
    </row>
    <row r="880" spans="1:23" x14ac:dyDescent="0.3">
      <c r="A880" t="s">
        <v>922</v>
      </c>
      <c r="B880" t="s">
        <v>47</v>
      </c>
      <c r="C880" t="s">
        <v>12</v>
      </c>
      <c r="D880" t="s">
        <v>48</v>
      </c>
      <c r="E880" t="s">
        <v>20</v>
      </c>
      <c r="F880" t="s">
        <v>38</v>
      </c>
      <c r="G880" s="5">
        <v>18635.03</v>
      </c>
      <c r="H880" s="5">
        <f t="shared" si="91"/>
        <v>335.43053999999995</v>
      </c>
      <c r="I880" s="6">
        <v>1</v>
      </c>
      <c r="J880" s="6">
        <v>18635.03</v>
      </c>
      <c r="K880" s="5">
        <f t="shared" si="92"/>
        <v>335.43053999999995</v>
      </c>
      <c r="L880" s="7">
        <v>1.22</v>
      </c>
      <c r="M880" s="7">
        <v>89</v>
      </c>
      <c r="N880" s="3">
        <v>45556</v>
      </c>
      <c r="O880" s="4" t="str">
        <f t="shared" si="93"/>
        <v>2024-09</v>
      </c>
      <c r="P880" s="4" t="str">
        <f t="shared" si="94"/>
        <v>09</v>
      </c>
      <c r="Q880" s="4" t="str">
        <f t="shared" si="95"/>
        <v>September</v>
      </c>
      <c r="R880" s="30" t="str">
        <f t="shared" si="96"/>
        <v>21</v>
      </c>
      <c r="W880" t="str">
        <f t="shared" si="97"/>
        <v>ok</v>
      </c>
    </row>
    <row r="881" spans="1:23" x14ac:dyDescent="0.3">
      <c r="A881" t="s">
        <v>923</v>
      </c>
      <c r="B881" t="s">
        <v>51</v>
      </c>
      <c r="C881" t="s">
        <v>29</v>
      </c>
      <c r="D881" t="s">
        <v>52</v>
      </c>
      <c r="E881" t="s">
        <v>20</v>
      </c>
      <c r="F881" t="s">
        <v>26</v>
      </c>
      <c r="G881" s="5">
        <v>14218.88</v>
      </c>
      <c r="H881" s="5">
        <f t="shared" si="91"/>
        <v>255.93983999999998</v>
      </c>
      <c r="I881" s="6">
        <v>3</v>
      </c>
      <c r="J881" s="6">
        <v>42656.639999999999</v>
      </c>
      <c r="K881" s="5">
        <f t="shared" si="92"/>
        <v>767.8195199999999</v>
      </c>
      <c r="L881" s="7">
        <v>2.13</v>
      </c>
      <c r="M881" s="7">
        <v>4349</v>
      </c>
      <c r="N881" s="3">
        <v>45402</v>
      </c>
      <c r="O881" s="4" t="str">
        <f t="shared" si="93"/>
        <v>2024-04</v>
      </c>
      <c r="P881" s="4" t="str">
        <f t="shared" si="94"/>
        <v>04</v>
      </c>
      <c r="Q881" s="4" t="str">
        <f t="shared" si="95"/>
        <v>April</v>
      </c>
      <c r="R881" s="30" t="str">
        <f t="shared" si="96"/>
        <v>20</v>
      </c>
      <c r="W881" t="str">
        <f t="shared" si="97"/>
        <v>ok</v>
      </c>
    </row>
    <row r="882" spans="1:23" x14ac:dyDescent="0.3">
      <c r="A882" t="s">
        <v>924</v>
      </c>
      <c r="B882" t="s">
        <v>11</v>
      </c>
      <c r="C882" t="s">
        <v>12</v>
      </c>
      <c r="D882" t="s">
        <v>13</v>
      </c>
      <c r="E882" t="s">
        <v>45</v>
      </c>
      <c r="F882" t="s">
        <v>15</v>
      </c>
      <c r="G882" s="5">
        <v>17078.68</v>
      </c>
      <c r="H882" s="5">
        <f t="shared" si="91"/>
        <v>307.41623999999996</v>
      </c>
      <c r="I882" s="6">
        <v>2</v>
      </c>
      <c r="J882" s="6">
        <v>34157.360000000001</v>
      </c>
      <c r="K882" s="5">
        <f t="shared" si="92"/>
        <v>614.83247999999992</v>
      </c>
      <c r="L882" s="7">
        <v>3.8</v>
      </c>
      <c r="M882" s="7">
        <v>1064</v>
      </c>
      <c r="N882" s="3">
        <v>45536</v>
      </c>
      <c r="O882" s="4" t="str">
        <f t="shared" si="93"/>
        <v>2024-09</v>
      </c>
      <c r="P882" s="4" t="str">
        <f t="shared" si="94"/>
        <v>09</v>
      </c>
      <c r="Q882" s="4" t="str">
        <f t="shared" si="95"/>
        <v>September</v>
      </c>
      <c r="R882" s="30" t="str">
        <f t="shared" si="96"/>
        <v>01</v>
      </c>
      <c r="W882" t="str">
        <f t="shared" si="97"/>
        <v>ok</v>
      </c>
    </row>
    <row r="883" spans="1:23" x14ac:dyDescent="0.3">
      <c r="A883" t="s">
        <v>925</v>
      </c>
      <c r="B883" t="s">
        <v>11</v>
      </c>
      <c r="C883" t="s">
        <v>12</v>
      </c>
      <c r="D883" t="s">
        <v>13</v>
      </c>
      <c r="E883" t="s">
        <v>45</v>
      </c>
      <c r="F883" t="s">
        <v>31</v>
      </c>
      <c r="G883" s="5">
        <v>3004.01</v>
      </c>
      <c r="H883" s="5">
        <f t="shared" si="91"/>
        <v>54.072180000000003</v>
      </c>
      <c r="I883" s="6">
        <v>2</v>
      </c>
      <c r="J883" s="6">
        <v>6008.02</v>
      </c>
      <c r="K883" s="5">
        <f t="shared" si="92"/>
        <v>108.14436000000001</v>
      </c>
      <c r="L883" s="7">
        <v>4.6399999999999997</v>
      </c>
      <c r="M883" s="7">
        <v>2477</v>
      </c>
      <c r="N883" s="3">
        <v>45458</v>
      </c>
      <c r="O883" s="4" t="str">
        <f t="shared" si="93"/>
        <v>2024-06</v>
      </c>
      <c r="P883" s="4" t="str">
        <f t="shared" si="94"/>
        <v>06</v>
      </c>
      <c r="Q883" s="4" t="str">
        <f t="shared" si="95"/>
        <v>June</v>
      </c>
      <c r="R883" s="30" t="str">
        <f t="shared" si="96"/>
        <v>15</v>
      </c>
      <c r="W883" t="str">
        <f t="shared" si="97"/>
        <v>ok</v>
      </c>
    </row>
    <row r="884" spans="1:23" x14ac:dyDescent="0.3">
      <c r="A884" t="s">
        <v>926</v>
      </c>
      <c r="B884" t="s">
        <v>36</v>
      </c>
      <c r="C884" t="s">
        <v>18</v>
      </c>
      <c r="D884" t="s">
        <v>37</v>
      </c>
      <c r="E884" t="s">
        <v>14</v>
      </c>
      <c r="F884" t="s">
        <v>26</v>
      </c>
      <c r="G884" s="5">
        <v>16457.04</v>
      </c>
      <c r="H884" s="5">
        <f t="shared" si="91"/>
        <v>296.22672</v>
      </c>
      <c r="I884" s="6">
        <v>5</v>
      </c>
      <c r="J884" s="6">
        <v>82285.2</v>
      </c>
      <c r="K884" s="5">
        <f t="shared" si="92"/>
        <v>1481.1336000000001</v>
      </c>
      <c r="L884" s="7">
        <v>4.16</v>
      </c>
      <c r="M884" s="7">
        <v>4954</v>
      </c>
      <c r="N884" s="3">
        <v>45334</v>
      </c>
      <c r="O884" s="4" t="str">
        <f t="shared" si="93"/>
        <v>2024-02</v>
      </c>
      <c r="P884" s="4" t="str">
        <f t="shared" si="94"/>
        <v>02</v>
      </c>
      <c r="Q884" s="4" t="str">
        <f t="shared" si="95"/>
        <v>February</v>
      </c>
      <c r="R884" s="30" t="str">
        <f t="shared" si="96"/>
        <v>12</v>
      </c>
      <c r="W884" t="str">
        <f t="shared" si="97"/>
        <v>ok</v>
      </c>
    </row>
    <row r="885" spans="1:23" x14ac:dyDescent="0.3">
      <c r="A885" t="s">
        <v>927</v>
      </c>
      <c r="B885" t="s">
        <v>33</v>
      </c>
      <c r="C885" t="s">
        <v>12</v>
      </c>
      <c r="D885" t="s">
        <v>34</v>
      </c>
      <c r="E885" t="s">
        <v>45</v>
      </c>
      <c r="F885" t="s">
        <v>38</v>
      </c>
      <c r="G885" s="5">
        <v>17913.88</v>
      </c>
      <c r="H885" s="5">
        <f t="shared" si="91"/>
        <v>322.44983999999999</v>
      </c>
      <c r="I885" s="6">
        <v>4</v>
      </c>
      <c r="J885" s="6">
        <v>71655.520000000004</v>
      </c>
      <c r="K885" s="5">
        <f t="shared" si="92"/>
        <v>1289.79936</v>
      </c>
      <c r="L885" s="7">
        <v>4.3099999999999996</v>
      </c>
      <c r="M885" s="7">
        <v>999</v>
      </c>
      <c r="N885" s="3">
        <v>45568</v>
      </c>
      <c r="O885" s="4" t="str">
        <f t="shared" si="93"/>
        <v>2024-10</v>
      </c>
      <c r="P885" s="4" t="str">
        <f t="shared" si="94"/>
        <v>10</v>
      </c>
      <c r="Q885" s="4" t="str">
        <f t="shared" si="95"/>
        <v>October</v>
      </c>
      <c r="R885" s="30" t="str">
        <f t="shared" si="96"/>
        <v>03</v>
      </c>
      <c r="W885" t="str">
        <f t="shared" si="97"/>
        <v>ok</v>
      </c>
    </row>
    <row r="886" spans="1:23" x14ac:dyDescent="0.3">
      <c r="A886" t="s">
        <v>928</v>
      </c>
      <c r="B886" t="s">
        <v>28</v>
      </c>
      <c r="C886" t="s">
        <v>29</v>
      </c>
      <c r="D886" t="s">
        <v>30</v>
      </c>
      <c r="E886" t="s">
        <v>45</v>
      </c>
      <c r="F886" t="s">
        <v>60</v>
      </c>
      <c r="G886" s="5">
        <v>4283.2299999999996</v>
      </c>
      <c r="H886" s="5">
        <f t="shared" si="91"/>
        <v>77.098139999999987</v>
      </c>
      <c r="I886" s="6">
        <v>1</v>
      </c>
      <c r="J886" s="6">
        <v>4283.2299999999996</v>
      </c>
      <c r="K886" s="5">
        <f t="shared" si="92"/>
        <v>77.098139999999987</v>
      </c>
      <c r="L886" s="7">
        <v>4.72</v>
      </c>
      <c r="M886" s="7">
        <v>4474</v>
      </c>
      <c r="N886" s="3">
        <v>45586</v>
      </c>
      <c r="O886" s="4" t="str">
        <f t="shared" si="93"/>
        <v>2024-10</v>
      </c>
      <c r="P886" s="4" t="str">
        <f t="shared" si="94"/>
        <v>10</v>
      </c>
      <c r="Q886" s="4" t="str">
        <f t="shared" si="95"/>
        <v>October</v>
      </c>
      <c r="R886" s="30" t="str">
        <f t="shared" si="96"/>
        <v>21</v>
      </c>
      <c r="W886" t="str">
        <f t="shared" si="97"/>
        <v>ok</v>
      </c>
    </row>
    <row r="887" spans="1:23" x14ac:dyDescent="0.3">
      <c r="A887" t="s">
        <v>929</v>
      </c>
      <c r="B887" t="s">
        <v>28</v>
      </c>
      <c r="C887" t="s">
        <v>29</v>
      </c>
      <c r="D887" t="s">
        <v>30</v>
      </c>
      <c r="E887" t="s">
        <v>45</v>
      </c>
      <c r="F887" t="s">
        <v>31</v>
      </c>
      <c r="G887" s="5">
        <v>12309.01</v>
      </c>
      <c r="H887" s="5">
        <f t="shared" si="91"/>
        <v>221.56217999999998</v>
      </c>
      <c r="I887" s="6">
        <v>1</v>
      </c>
      <c r="J887" s="6">
        <v>12309.01</v>
      </c>
      <c r="K887" s="5">
        <f t="shared" si="92"/>
        <v>221.56217999999998</v>
      </c>
      <c r="L887" s="7">
        <v>4.09</v>
      </c>
      <c r="M887" s="7">
        <v>4629</v>
      </c>
      <c r="N887" s="3">
        <v>45381</v>
      </c>
      <c r="O887" s="4" t="str">
        <f t="shared" si="93"/>
        <v>2024-03</v>
      </c>
      <c r="P887" s="4" t="str">
        <f t="shared" si="94"/>
        <v>03</v>
      </c>
      <c r="Q887" s="4" t="str">
        <f t="shared" si="95"/>
        <v>March</v>
      </c>
      <c r="R887" s="30" t="str">
        <f t="shared" si="96"/>
        <v>30</v>
      </c>
      <c r="W887" t="str">
        <f t="shared" si="97"/>
        <v>ok</v>
      </c>
    </row>
    <row r="888" spans="1:23" x14ac:dyDescent="0.3">
      <c r="A888" t="s">
        <v>930</v>
      </c>
      <c r="B888" t="s">
        <v>33</v>
      </c>
      <c r="C888" t="s">
        <v>12</v>
      </c>
      <c r="D888" t="s">
        <v>34</v>
      </c>
      <c r="E888" t="s">
        <v>14</v>
      </c>
      <c r="F888" t="s">
        <v>15</v>
      </c>
      <c r="G888" s="5">
        <v>13648.26</v>
      </c>
      <c r="H888" s="5">
        <f t="shared" si="91"/>
        <v>245.66867999999999</v>
      </c>
      <c r="I888" s="6">
        <v>4</v>
      </c>
      <c r="J888" s="6">
        <v>54593.04</v>
      </c>
      <c r="K888" s="5">
        <f t="shared" si="92"/>
        <v>982.67471999999998</v>
      </c>
      <c r="L888" s="7">
        <v>3.87</v>
      </c>
      <c r="M888" s="7">
        <v>4006</v>
      </c>
      <c r="N888" s="3">
        <v>45614</v>
      </c>
      <c r="O888" s="4" t="str">
        <f t="shared" si="93"/>
        <v>2024-11</v>
      </c>
      <c r="P888" s="4" t="str">
        <f t="shared" si="94"/>
        <v>11</v>
      </c>
      <c r="Q888" s="4" t="str">
        <f t="shared" si="95"/>
        <v>November</v>
      </c>
      <c r="R888" s="30" t="str">
        <f t="shared" si="96"/>
        <v>18</v>
      </c>
      <c r="W888" t="str">
        <f t="shared" si="97"/>
        <v>ok</v>
      </c>
    </row>
    <row r="889" spans="1:23" x14ac:dyDescent="0.3">
      <c r="A889" t="s">
        <v>931</v>
      </c>
      <c r="B889" t="s">
        <v>63</v>
      </c>
      <c r="C889" t="s">
        <v>18</v>
      </c>
      <c r="D889" t="s">
        <v>64</v>
      </c>
      <c r="E889" t="s">
        <v>45</v>
      </c>
      <c r="F889" t="s">
        <v>26</v>
      </c>
      <c r="G889" s="5">
        <v>18076.64</v>
      </c>
      <c r="H889" s="5">
        <f t="shared" si="91"/>
        <v>325.37951999999996</v>
      </c>
      <c r="I889" s="6">
        <v>2</v>
      </c>
      <c r="J889" s="6">
        <v>36153.279999999999</v>
      </c>
      <c r="K889" s="5">
        <f t="shared" si="92"/>
        <v>650.75903999999991</v>
      </c>
      <c r="L889" s="7">
        <v>1.3</v>
      </c>
      <c r="M889" s="7">
        <v>4985</v>
      </c>
      <c r="N889" s="3">
        <v>45561</v>
      </c>
      <c r="O889" s="4" t="str">
        <f t="shared" si="93"/>
        <v>2024-09</v>
      </c>
      <c r="P889" s="4" t="str">
        <f t="shared" si="94"/>
        <v>09</v>
      </c>
      <c r="Q889" s="4" t="str">
        <f t="shared" si="95"/>
        <v>September</v>
      </c>
      <c r="R889" s="30" t="str">
        <f t="shared" si="96"/>
        <v>26</v>
      </c>
      <c r="W889" t="str">
        <f t="shared" si="97"/>
        <v>ok</v>
      </c>
    </row>
    <row r="890" spans="1:23" x14ac:dyDescent="0.3">
      <c r="A890" t="s">
        <v>932</v>
      </c>
      <c r="B890" t="s">
        <v>51</v>
      </c>
      <c r="C890" t="s">
        <v>29</v>
      </c>
      <c r="D890" t="s">
        <v>52</v>
      </c>
      <c r="E890" t="s">
        <v>14</v>
      </c>
      <c r="F890" t="s">
        <v>60</v>
      </c>
      <c r="G890" s="5">
        <v>5486.77</v>
      </c>
      <c r="H890" s="5">
        <f t="shared" si="91"/>
        <v>98.761859999999999</v>
      </c>
      <c r="I890" s="6">
        <v>2</v>
      </c>
      <c r="J890" s="6">
        <v>10973.54</v>
      </c>
      <c r="K890" s="5">
        <f t="shared" si="92"/>
        <v>197.52372</v>
      </c>
      <c r="L890" s="7">
        <v>4.18</v>
      </c>
      <c r="M890" s="7">
        <v>2995</v>
      </c>
      <c r="N890" s="3">
        <v>45475</v>
      </c>
      <c r="O890" s="4" t="str">
        <f t="shared" si="93"/>
        <v>2024-07</v>
      </c>
      <c r="P890" s="4" t="str">
        <f t="shared" si="94"/>
        <v>07</v>
      </c>
      <c r="Q890" s="4" t="str">
        <f t="shared" si="95"/>
        <v>July</v>
      </c>
      <c r="R890" s="30" t="str">
        <f t="shared" si="96"/>
        <v>02</v>
      </c>
      <c r="W890" t="str">
        <f t="shared" si="97"/>
        <v>ok</v>
      </c>
    </row>
    <row r="891" spans="1:23" x14ac:dyDescent="0.3">
      <c r="A891" t="s">
        <v>933</v>
      </c>
      <c r="B891" t="s">
        <v>17</v>
      </c>
      <c r="C891" t="s">
        <v>18</v>
      </c>
      <c r="D891" t="s">
        <v>19</v>
      </c>
      <c r="E891" t="s">
        <v>20</v>
      </c>
      <c r="F891" t="s">
        <v>21</v>
      </c>
      <c r="G891" s="5">
        <v>6044.38</v>
      </c>
      <c r="H891" s="5">
        <f t="shared" si="91"/>
        <v>108.79884</v>
      </c>
      <c r="I891" s="6">
        <v>1</v>
      </c>
      <c r="J891" s="6">
        <v>6044.38</v>
      </c>
      <c r="K891" s="5">
        <f t="shared" si="92"/>
        <v>108.79884</v>
      </c>
      <c r="L891" s="7">
        <v>4.1399999999999997</v>
      </c>
      <c r="M891" s="7">
        <v>2544</v>
      </c>
      <c r="N891" s="3">
        <v>45561</v>
      </c>
      <c r="O891" s="4" t="str">
        <f t="shared" si="93"/>
        <v>2024-09</v>
      </c>
      <c r="P891" s="4" t="str">
        <f t="shared" si="94"/>
        <v>09</v>
      </c>
      <c r="Q891" s="4" t="str">
        <f t="shared" si="95"/>
        <v>September</v>
      </c>
      <c r="R891" s="30" t="str">
        <f t="shared" si="96"/>
        <v>26</v>
      </c>
      <c r="W891" t="str">
        <f t="shared" si="97"/>
        <v>ok</v>
      </c>
    </row>
    <row r="892" spans="1:23" x14ac:dyDescent="0.3">
      <c r="A892" t="s">
        <v>934</v>
      </c>
      <c r="B892" t="s">
        <v>11</v>
      </c>
      <c r="C892" t="s">
        <v>12</v>
      </c>
      <c r="D892" t="s">
        <v>13</v>
      </c>
      <c r="E892" t="s">
        <v>45</v>
      </c>
      <c r="F892" t="s">
        <v>26</v>
      </c>
      <c r="G892" s="5">
        <v>19710.75</v>
      </c>
      <c r="H892" s="5">
        <f t="shared" si="91"/>
        <v>354.79349999999999</v>
      </c>
      <c r="I892" s="6">
        <v>5</v>
      </c>
      <c r="J892" s="6">
        <v>98553.75</v>
      </c>
      <c r="K892" s="5">
        <f t="shared" si="92"/>
        <v>1773.9675</v>
      </c>
      <c r="L892" s="7">
        <v>3.47</v>
      </c>
      <c r="M892" s="7">
        <v>2000</v>
      </c>
      <c r="N892" s="3">
        <v>45373</v>
      </c>
      <c r="O892" s="4" t="str">
        <f t="shared" si="93"/>
        <v>2024-03</v>
      </c>
      <c r="P892" s="4" t="str">
        <f t="shared" si="94"/>
        <v>03</v>
      </c>
      <c r="Q892" s="4" t="str">
        <f t="shared" si="95"/>
        <v>March</v>
      </c>
      <c r="R892" s="30" t="str">
        <f t="shared" si="96"/>
        <v>22</v>
      </c>
      <c r="W892" t="str">
        <f t="shared" si="97"/>
        <v>ok</v>
      </c>
    </row>
    <row r="893" spans="1:23" x14ac:dyDescent="0.3">
      <c r="A893" t="s">
        <v>935</v>
      </c>
      <c r="B893" t="s">
        <v>47</v>
      </c>
      <c r="C893" t="s">
        <v>12</v>
      </c>
      <c r="D893" t="s">
        <v>48</v>
      </c>
      <c r="E893" t="s">
        <v>14</v>
      </c>
      <c r="F893" t="s">
        <v>60</v>
      </c>
      <c r="G893" s="5">
        <v>14630.92</v>
      </c>
      <c r="H893" s="5">
        <f t="shared" si="91"/>
        <v>263.35656</v>
      </c>
      <c r="I893" s="6">
        <v>4</v>
      </c>
      <c r="J893" s="6">
        <v>58523.68</v>
      </c>
      <c r="K893" s="5">
        <f t="shared" si="92"/>
        <v>1053.42624</v>
      </c>
      <c r="L893" s="7">
        <v>3.5</v>
      </c>
      <c r="M893" s="7">
        <v>3759</v>
      </c>
      <c r="N893" s="3">
        <v>45301</v>
      </c>
      <c r="O893" s="4" t="str">
        <f t="shared" si="93"/>
        <v>2024-01</v>
      </c>
      <c r="P893" s="4" t="str">
        <f t="shared" si="94"/>
        <v>01</v>
      </c>
      <c r="Q893" s="4" t="str">
        <f t="shared" si="95"/>
        <v>January</v>
      </c>
      <c r="R893" s="30" t="str">
        <f t="shared" si="96"/>
        <v>10</v>
      </c>
      <c r="W893" t="str">
        <f t="shared" si="97"/>
        <v>ok</v>
      </c>
    </row>
    <row r="894" spans="1:23" x14ac:dyDescent="0.3">
      <c r="A894" t="s">
        <v>936</v>
      </c>
      <c r="B894" t="s">
        <v>51</v>
      </c>
      <c r="C894" t="s">
        <v>29</v>
      </c>
      <c r="D894" t="s">
        <v>52</v>
      </c>
      <c r="E894" t="s">
        <v>45</v>
      </c>
      <c r="F894" t="s">
        <v>26</v>
      </c>
      <c r="G894" s="5">
        <v>5504.42</v>
      </c>
      <c r="H894" s="5">
        <f t="shared" si="91"/>
        <v>99.079560000000001</v>
      </c>
      <c r="I894" s="6">
        <v>5</v>
      </c>
      <c r="J894" s="6">
        <v>27522.1</v>
      </c>
      <c r="K894" s="5">
        <f t="shared" si="92"/>
        <v>495.39780000000002</v>
      </c>
      <c r="L894" s="7">
        <v>4.97</v>
      </c>
      <c r="M894" s="7">
        <v>2409</v>
      </c>
      <c r="N894" s="3">
        <v>45487</v>
      </c>
      <c r="O894" s="4" t="str">
        <f t="shared" si="93"/>
        <v>2024-07</v>
      </c>
      <c r="P894" s="4" t="str">
        <f t="shared" si="94"/>
        <v>07</v>
      </c>
      <c r="Q894" s="4" t="str">
        <f t="shared" si="95"/>
        <v>July</v>
      </c>
      <c r="R894" s="30" t="str">
        <f t="shared" si="96"/>
        <v>14</v>
      </c>
      <c r="W894" t="str">
        <f t="shared" si="97"/>
        <v>ok</v>
      </c>
    </row>
    <row r="895" spans="1:23" x14ac:dyDescent="0.3">
      <c r="A895" t="s">
        <v>937</v>
      </c>
      <c r="B895" t="s">
        <v>51</v>
      </c>
      <c r="C895" t="s">
        <v>29</v>
      </c>
      <c r="D895" t="s">
        <v>52</v>
      </c>
      <c r="E895" t="s">
        <v>45</v>
      </c>
      <c r="F895" t="s">
        <v>21</v>
      </c>
      <c r="G895" s="5">
        <v>4032.84</v>
      </c>
      <c r="H895" s="5">
        <f t="shared" si="91"/>
        <v>72.591120000000004</v>
      </c>
      <c r="I895" s="6">
        <v>2</v>
      </c>
      <c r="J895" s="6">
        <v>8065.68</v>
      </c>
      <c r="K895" s="5">
        <f t="shared" si="92"/>
        <v>145.18224000000001</v>
      </c>
      <c r="L895" s="7">
        <v>4.79</v>
      </c>
      <c r="M895" s="7">
        <v>1075</v>
      </c>
      <c r="N895" s="3">
        <v>45339</v>
      </c>
      <c r="O895" s="4" t="str">
        <f t="shared" si="93"/>
        <v>2024-02</v>
      </c>
      <c r="P895" s="4" t="str">
        <f t="shared" si="94"/>
        <v>02</v>
      </c>
      <c r="Q895" s="4" t="str">
        <f t="shared" si="95"/>
        <v>February</v>
      </c>
      <c r="R895" s="30" t="str">
        <f t="shared" si="96"/>
        <v>17</v>
      </c>
      <c r="W895" t="str">
        <f t="shared" si="97"/>
        <v>ok</v>
      </c>
    </row>
    <row r="896" spans="1:23" x14ac:dyDescent="0.3">
      <c r="A896" t="s">
        <v>938</v>
      </c>
      <c r="B896" t="s">
        <v>17</v>
      </c>
      <c r="C896" t="s">
        <v>18</v>
      </c>
      <c r="D896" t="s">
        <v>19</v>
      </c>
      <c r="E896" t="s">
        <v>14</v>
      </c>
      <c r="F896" t="s">
        <v>38</v>
      </c>
      <c r="G896" s="5">
        <v>8329.85</v>
      </c>
      <c r="H896" s="5">
        <f t="shared" si="91"/>
        <v>149.93729999999999</v>
      </c>
      <c r="I896" s="6">
        <v>1</v>
      </c>
      <c r="J896" s="6">
        <v>8329.85</v>
      </c>
      <c r="K896" s="5">
        <f t="shared" si="92"/>
        <v>149.93729999999999</v>
      </c>
      <c r="L896" s="7">
        <v>4.08</v>
      </c>
      <c r="M896" s="7">
        <v>3486</v>
      </c>
      <c r="N896" s="3">
        <v>45349</v>
      </c>
      <c r="O896" s="4" t="str">
        <f t="shared" si="93"/>
        <v>2024-02</v>
      </c>
      <c r="P896" s="4" t="str">
        <f t="shared" si="94"/>
        <v>02</v>
      </c>
      <c r="Q896" s="4" t="str">
        <f t="shared" si="95"/>
        <v>February</v>
      </c>
      <c r="R896" s="30" t="str">
        <f t="shared" si="96"/>
        <v>27</v>
      </c>
      <c r="W896" t="str">
        <f t="shared" si="97"/>
        <v>ok</v>
      </c>
    </row>
    <row r="897" spans="1:23" x14ac:dyDescent="0.3">
      <c r="A897" t="s">
        <v>939</v>
      </c>
      <c r="B897" t="s">
        <v>36</v>
      </c>
      <c r="C897" t="s">
        <v>18</v>
      </c>
      <c r="D897" t="s">
        <v>37</v>
      </c>
      <c r="E897" t="s">
        <v>14</v>
      </c>
      <c r="F897" t="s">
        <v>15</v>
      </c>
      <c r="G897" s="5">
        <v>5126.92</v>
      </c>
      <c r="H897" s="5">
        <f t="shared" si="91"/>
        <v>92.284559999999999</v>
      </c>
      <c r="I897" s="6">
        <v>5</v>
      </c>
      <c r="J897" s="6">
        <v>25634.6</v>
      </c>
      <c r="K897" s="5">
        <f t="shared" si="92"/>
        <v>461.4228</v>
      </c>
      <c r="L897" s="7">
        <v>3.69</v>
      </c>
      <c r="M897" s="7">
        <v>920</v>
      </c>
      <c r="N897" s="3">
        <v>45370</v>
      </c>
      <c r="O897" s="4" t="str">
        <f t="shared" si="93"/>
        <v>2024-03</v>
      </c>
      <c r="P897" s="4" t="str">
        <f t="shared" si="94"/>
        <v>03</v>
      </c>
      <c r="Q897" s="4" t="str">
        <f t="shared" si="95"/>
        <v>March</v>
      </c>
      <c r="R897" s="30" t="str">
        <f t="shared" si="96"/>
        <v>19</v>
      </c>
      <c r="W897" t="str">
        <f t="shared" si="97"/>
        <v>ok</v>
      </c>
    </row>
    <row r="898" spans="1:23" x14ac:dyDescent="0.3">
      <c r="A898" t="s">
        <v>940</v>
      </c>
      <c r="B898" t="s">
        <v>33</v>
      </c>
      <c r="C898" t="s">
        <v>12</v>
      </c>
      <c r="D898" t="s">
        <v>34</v>
      </c>
      <c r="E898" t="s">
        <v>45</v>
      </c>
      <c r="F898" t="s">
        <v>38</v>
      </c>
      <c r="G898" s="5">
        <v>11548.93</v>
      </c>
      <c r="H898" s="5">
        <f t="shared" si="91"/>
        <v>207.88074</v>
      </c>
      <c r="I898" s="6">
        <v>4</v>
      </c>
      <c r="J898" s="6">
        <v>46195.72</v>
      </c>
      <c r="K898" s="5">
        <f t="shared" si="92"/>
        <v>831.52296000000001</v>
      </c>
      <c r="L898" s="7">
        <v>4.47</v>
      </c>
      <c r="M898" s="7">
        <v>4437</v>
      </c>
      <c r="N898" s="3">
        <v>45429</v>
      </c>
      <c r="O898" s="4" t="str">
        <f t="shared" si="93"/>
        <v>2024-05</v>
      </c>
      <c r="P898" s="4" t="str">
        <f t="shared" si="94"/>
        <v>05</v>
      </c>
      <c r="Q898" s="4" t="str">
        <f t="shared" si="95"/>
        <v>May</v>
      </c>
      <c r="R898" s="30" t="str">
        <f t="shared" si="96"/>
        <v>17</v>
      </c>
      <c r="W898" t="str">
        <f t="shared" si="97"/>
        <v>ok</v>
      </c>
    </row>
    <row r="899" spans="1:23" x14ac:dyDescent="0.3">
      <c r="A899" t="s">
        <v>941</v>
      </c>
      <c r="B899" t="s">
        <v>28</v>
      </c>
      <c r="C899" t="s">
        <v>29</v>
      </c>
      <c r="D899" t="s">
        <v>30</v>
      </c>
      <c r="E899" t="s">
        <v>45</v>
      </c>
      <c r="F899" t="s">
        <v>31</v>
      </c>
      <c r="G899" s="5">
        <v>4273.58</v>
      </c>
      <c r="H899" s="5">
        <f t="shared" ref="H899:H962" si="98">G899*0.018</f>
        <v>76.92443999999999</v>
      </c>
      <c r="I899" s="6">
        <v>5</v>
      </c>
      <c r="J899" s="6">
        <v>21367.9</v>
      </c>
      <c r="K899" s="5">
        <f t="shared" ref="K899:K962" si="99">H899*I899</f>
        <v>384.62219999999996</v>
      </c>
      <c r="L899" s="7">
        <v>2.4500000000000002</v>
      </c>
      <c r="M899" s="7">
        <v>1217</v>
      </c>
      <c r="N899" s="3">
        <v>45392</v>
      </c>
      <c r="O899" s="4" t="str">
        <f t="shared" ref="O899:O962" si="100">TEXT(N899,"yyyy-mm")</f>
        <v>2024-04</v>
      </c>
      <c r="P899" s="4" t="str">
        <f t="shared" ref="P899:P962" si="101">TEXT(N899,"mm")</f>
        <v>04</v>
      </c>
      <c r="Q899" s="4" t="str">
        <f t="shared" ref="Q899:Q962" si="102">TEXT(DATE(2024,P899,1),"mmmm")</f>
        <v>April</v>
      </c>
      <c r="R899" s="30" t="str">
        <f t="shared" ref="R899:R962" si="103">TEXT(N899,"dd")</f>
        <v>10</v>
      </c>
      <c r="W899" t="str">
        <f t="shared" ref="W899:W962" si="104">IF(G899*I899=J899,"ok","False")</f>
        <v>ok</v>
      </c>
    </row>
    <row r="900" spans="1:23" x14ac:dyDescent="0.3">
      <c r="A900" t="s">
        <v>942</v>
      </c>
      <c r="B900" t="s">
        <v>63</v>
      </c>
      <c r="C900" t="s">
        <v>18</v>
      </c>
      <c r="D900" t="s">
        <v>64</v>
      </c>
      <c r="E900" t="s">
        <v>14</v>
      </c>
      <c r="F900" t="s">
        <v>60</v>
      </c>
      <c r="G900" s="5">
        <v>15312.38</v>
      </c>
      <c r="H900" s="5">
        <f t="shared" si="98"/>
        <v>275.62283999999994</v>
      </c>
      <c r="I900" s="6">
        <v>5</v>
      </c>
      <c r="J900" s="6">
        <v>76561.899999999994</v>
      </c>
      <c r="K900" s="5">
        <f t="shared" si="99"/>
        <v>1378.1141999999998</v>
      </c>
      <c r="L900" s="7">
        <v>2.4700000000000002</v>
      </c>
      <c r="M900" s="7">
        <v>2023</v>
      </c>
      <c r="N900" s="3">
        <v>45322</v>
      </c>
      <c r="O900" s="4" t="str">
        <f t="shared" si="100"/>
        <v>2024-01</v>
      </c>
      <c r="P900" s="4" t="str">
        <f t="shared" si="101"/>
        <v>01</v>
      </c>
      <c r="Q900" s="4" t="str">
        <f t="shared" si="102"/>
        <v>January</v>
      </c>
      <c r="R900" s="30" t="str">
        <f t="shared" si="103"/>
        <v>31</v>
      </c>
      <c r="W900" t="str">
        <f t="shared" si="104"/>
        <v>ok</v>
      </c>
    </row>
    <row r="901" spans="1:23" x14ac:dyDescent="0.3">
      <c r="A901" t="s">
        <v>943</v>
      </c>
      <c r="B901" t="s">
        <v>33</v>
      </c>
      <c r="C901" t="s">
        <v>12</v>
      </c>
      <c r="D901" t="s">
        <v>34</v>
      </c>
      <c r="E901" t="s">
        <v>20</v>
      </c>
      <c r="F901" t="s">
        <v>15</v>
      </c>
      <c r="G901" s="5">
        <v>5477.18</v>
      </c>
      <c r="H901" s="5">
        <f t="shared" si="98"/>
        <v>98.589240000000004</v>
      </c>
      <c r="I901" s="6">
        <v>2</v>
      </c>
      <c r="J901" s="6">
        <v>10954.36</v>
      </c>
      <c r="K901" s="5">
        <f t="shared" si="99"/>
        <v>197.17848000000001</v>
      </c>
      <c r="L901" s="7">
        <v>2.73</v>
      </c>
      <c r="M901" s="7">
        <v>3469</v>
      </c>
      <c r="N901" s="3">
        <v>45304</v>
      </c>
      <c r="O901" s="4" t="str">
        <f t="shared" si="100"/>
        <v>2024-01</v>
      </c>
      <c r="P901" s="4" t="str">
        <f t="shared" si="101"/>
        <v>01</v>
      </c>
      <c r="Q901" s="4" t="str">
        <f t="shared" si="102"/>
        <v>January</v>
      </c>
      <c r="R901" s="30" t="str">
        <f t="shared" si="103"/>
        <v>13</v>
      </c>
      <c r="W901" t="str">
        <f t="shared" si="104"/>
        <v>ok</v>
      </c>
    </row>
    <row r="902" spans="1:23" x14ac:dyDescent="0.3">
      <c r="A902" t="s">
        <v>944</v>
      </c>
      <c r="B902" t="s">
        <v>51</v>
      </c>
      <c r="C902" t="s">
        <v>29</v>
      </c>
      <c r="D902" t="s">
        <v>52</v>
      </c>
      <c r="E902" t="s">
        <v>14</v>
      </c>
      <c r="F902" t="s">
        <v>26</v>
      </c>
      <c r="G902" s="5">
        <v>9807.15</v>
      </c>
      <c r="H902" s="5">
        <f t="shared" si="98"/>
        <v>176.52869999999999</v>
      </c>
      <c r="I902" s="6">
        <v>2</v>
      </c>
      <c r="J902" s="6">
        <v>19614.3</v>
      </c>
      <c r="K902" s="5">
        <f t="shared" si="99"/>
        <v>353.05739999999997</v>
      </c>
      <c r="L902" s="7">
        <v>3.39</v>
      </c>
      <c r="M902" s="7">
        <v>4011</v>
      </c>
      <c r="N902" s="3">
        <v>45536</v>
      </c>
      <c r="O902" s="4" t="str">
        <f t="shared" si="100"/>
        <v>2024-09</v>
      </c>
      <c r="P902" s="4" t="str">
        <f t="shared" si="101"/>
        <v>09</v>
      </c>
      <c r="Q902" s="4" t="str">
        <f t="shared" si="102"/>
        <v>September</v>
      </c>
      <c r="R902" s="30" t="str">
        <f t="shared" si="103"/>
        <v>01</v>
      </c>
      <c r="W902" t="str">
        <f t="shared" si="104"/>
        <v>ok</v>
      </c>
    </row>
    <row r="903" spans="1:23" x14ac:dyDescent="0.3">
      <c r="A903" t="s">
        <v>945</v>
      </c>
      <c r="B903" t="s">
        <v>41</v>
      </c>
      <c r="C903" t="s">
        <v>42</v>
      </c>
      <c r="D903" t="s">
        <v>43</v>
      </c>
      <c r="E903" t="s">
        <v>14</v>
      </c>
      <c r="F903" t="s">
        <v>21</v>
      </c>
      <c r="G903" s="5">
        <v>17212.98</v>
      </c>
      <c r="H903" s="5">
        <f t="shared" si="98"/>
        <v>309.83363999999995</v>
      </c>
      <c r="I903" s="6">
        <v>5</v>
      </c>
      <c r="J903" s="6">
        <v>86064.9</v>
      </c>
      <c r="K903" s="5">
        <f t="shared" si="99"/>
        <v>1549.1681999999996</v>
      </c>
      <c r="L903" s="7">
        <v>3.86</v>
      </c>
      <c r="M903" s="7">
        <v>2530</v>
      </c>
      <c r="N903" s="3">
        <v>45350</v>
      </c>
      <c r="O903" s="4" t="str">
        <f t="shared" si="100"/>
        <v>2024-02</v>
      </c>
      <c r="P903" s="4" t="str">
        <f t="shared" si="101"/>
        <v>02</v>
      </c>
      <c r="Q903" s="4" t="str">
        <f t="shared" si="102"/>
        <v>February</v>
      </c>
      <c r="R903" s="30" t="str">
        <f t="shared" si="103"/>
        <v>28</v>
      </c>
      <c r="W903" t="str">
        <f t="shared" si="104"/>
        <v>ok</v>
      </c>
    </row>
    <row r="904" spans="1:23" x14ac:dyDescent="0.3">
      <c r="A904" t="s">
        <v>946</v>
      </c>
      <c r="B904" t="s">
        <v>23</v>
      </c>
      <c r="C904" t="s">
        <v>24</v>
      </c>
      <c r="D904" t="s">
        <v>25</v>
      </c>
      <c r="E904" t="s">
        <v>14</v>
      </c>
      <c r="F904" t="s">
        <v>31</v>
      </c>
      <c r="G904" s="5">
        <v>16688.5</v>
      </c>
      <c r="H904" s="5">
        <f t="shared" si="98"/>
        <v>300.39299999999997</v>
      </c>
      <c r="I904" s="6">
        <v>1</v>
      </c>
      <c r="J904" s="6">
        <v>16688.5</v>
      </c>
      <c r="K904" s="5">
        <f t="shared" si="99"/>
        <v>300.39299999999997</v>
      </c>
      <c r="L904" s="7">
        <v>3.43</v>
      </c>
      <c r="M904" s="7">
        <v>1328</v>
      </c>
      <c r="N904" s="3">
        <v>45648</v>
      </c>
      <c r="O904" s="4" t="str">
        <f t="shared" si="100"/>
        <v>2024-12</v>
      </c>
      <c r="P904" s="4" t="str">
        <f t="shared" si="101"/>
        <v>12</v>
      </c>
      <c r="Q904" s="4" t="str">
        <f t="shared" si="102"/>
        <v>December</v>
      </c>
      <c r="R904" s="30" t="str">
        <f t="shared" si="103"/>
        <v>22</v>
      </c>
      <c r="W904" t="str">
        <f t="shared" si="104"/>
        <v>ok</v>
      </c>
    </row>
    <row r="905" spans="1:23" x14ac:dyDescent="0.3">
      <c r="A905" t="s">
        <v>947</v>
      </c>
      <c r="B905" t="s">
        <v>11</v>
      </c>
      <c r="C905" t="s">
        <v>12</v>
      </c>
      <c r="D905" t="s">
        <v>13</v>
      </c>
      <c r="E905" t="s">
        <v>14</v>
      </c>
      <c r="F905" t="s">
        <v>21</v>
      </c>
      <c r="G905" s="5">
        <v>12344.31</v>
      </c>
      <c r="H905" s="5">
        <f t="shared" si="98"/>
        <v>222.19757999999999</v>
      </c>
      <c r="I905" s="6">
        <v>2</v>
      </c>
      <c r="J905" s="6">
        <v>24688.62</v>
      </c>
      <c r="K905" s="5">
        <f t="shared" si="99"/>
        <v>444.39515999999998</v>
      </c>
      <c r="L905" s="7">
        <v>4.42</v>
      </c>
      <c r="M905" s="7">
        <v>2172</v>
      </c>
      <c r="N905" s="3">
        <v>45339</v>
      </c>
      <c r="O905" s="4" t="str">
        <f t="shared" si="100"/>
        <v>2024-02</v>
      </c>
      <c r="P905" s="4" t="str">
        <f t="shared" si="101"/>
        <v>02</v>
      </c>
      <c r="Q905" s="4" t="str">
        <f t="shared" si="102"/>
        <v>February</v>
      </c>
      <c r="R905" s="30" t="str">
        <f t="shared" si="103"/>
        <v>17</v>
      </c>
      <c r="W905" t="str">
        <f t="shared" si="104"/>
        <v>ok</v>
      </c>
    </row>
    <row r="906" spans="1:23" x14ac:dyDescent="0.3">
      <c r="A906" t="s">
        <v>948</v>
      </c>
      <c r="B906" t="s">
        <v>47</v>
      </c>
      <c r="C906" t="s">
        <v>12</v>
      </c>
      <c r="D906" t="s">
        <v>48</v>
      </c>
      <c r="E906" t="s">
        <v>20</v>
      </c>
      <c r="F906" t="s">
        <v>38</v>
      </c>
      <c r="G906" s="5">
        <v>9002.9500000000007</v>
      </c>
      <c r="H906" s="5">
        <f t="shared" si="98"/>
        <v>162.0531</v>
      </c>
      <c r="I906" s="6">
        <v>3</v>
      </c>
      <c r="J906" s="6">
        <v>27008.85</v>
      </c>
      <c r="K906" s="5">
        <f t="shared" si="99"/>
        <v>486.15930000000003</v>
      </c>
      <c r="L906" s="7">
        <v>4.45</v>
      </c>
      <c r="M906" s="7">
        <v>4861</v>
      </c>
      <c r="N906" s="3">
        <v>45393</v>
      </c>
      <c r="O906" s="4" t="str">
        <f t="shared" si="100"/>
        <v>2024-04</v>
      </c>
      <c r="P906" s="4" t="str">
        <f t="shared" si="101"/>
        <v>04</v>
      </c>
      <c r="Q906" s="4" t="str">
        <f t="shared" si="102"/>
        <v>April</v>
      </c>
      <c r="R906" s="30" t="str">
        <f t="shared" si="103"/>
        <v>11</v>
      </c>
      <c r="W906" t="str">
        <f t="shared" si="104"/>
        <v>ok</v>
      </c>
    </row>
    <row r="907" spans="1:23" x14ac:dyDescent="0.3">
      <c r="A907" t="s">
        <v>949</v>
      </c>
      <c r="B907" t="s">
        <v>47</v>
      </c>
      <c r="C907" t="s">
        <v>12</v>
      </c>
      <c r="D907" t="s">
        <v>48</v>
      </c>
      <c r="E907" t="s">
        <v>14</v>
      </c>
      <c r="F907" t="s">
        <v>26</v>
      </c>
      <c r="G907" s="5">
        <v>17476.099999999999</v>
      </c>
      <c r="H907" s="5">
        <f t="shared" si="98"/>
        <v>314.56979999999993</v>
      </c>
      <c r="I907" s="6">
        <v>4</v>
      </c>
      <c r="J907" s="6">
        <v>69904.399999999994</v>
      </c>
      <c r="K907" s="5">
        <f t="shared" si="99"/>
        <v>1258.2791999999997</v>
      </c>
      <c r="L907" s="7">
        <v>2.41</v>
      </c>
      <c r="M907" s="7">
        <v>2126</v>
      </c>
      <c r="N907" s="3">
        <v>45427</v>
      </c>
      <c r="O907" s="4" t="str">
        <f t="shared" si="100"/>
        <v>2024-05</v>
      </c>
      <c r="P907" s="4" t="str">
        <f t="shared" si="101"/>
        <v>05</v>
      </c>
      <c r="Q907" s="4" t="str">
        <f t="shared" si="102"/>
        <v>May</v>
      </c>
      <c r="R907" s="30" t="str">
        <f t="shared" si="103"/>
        <v>15</v>
      </c>
      <c r="W907" t="str">
        <f t="shared" si="104"/>
        <v>ok</v>
      </c>
    </row>
    <row r="908" spans="1:23" x14ac:dyDescent="0.3">
      <c r="A908" t="s">
        <v>950</v>
      </c>
      <c r="B908" t="s">
        <v>51</v>
      </c>
      <c r="C908" t="s">
        <v>29</v>
      </c>
      <c r="D908" t="s">
        <v>52</v>
      </c>
      <c r="E908" t="s">
        <v>20</v>
      </c>
      <c r="F908" t="s">
        <v>15</v>
      </c>
      <c r="G908" s="5">
        <v>12067.86</v>
      </c>
      <c r="H908" s="5">
        <f t="shared" si="98"/>
        <v>217.22147999999999</v>
      </c>
      <c r="I908" s="6">
        <v>1</v>
      </c>
      <c r="J908" s="6">
        <v>12067.86</v>
      </c>
      <c r="K908" s="5">
        <f t="shared" si="99"/>
        <v>217.22147999999999</v>
      </c>
      <c r="L908" s="7">
        <v>2.66</v>
      </c>
      <c r="M908" s="7">
        <v>4086</v>
      </c>
      <c r="N908" s="3">
        <v>45516</v>
      </c>
      <c r="O908" s="4" t="str">
        <f t="shared" si="100"/>
        <v>2024-08</v>
      </c>
      <c r="P908" s="4" t="str">
        <f t="shared" si="101"/>
        <v>08</v>
      </c>
      <c r="Q908" s="4" t="str">
        <f t="shared" si="102"/>
        <v>August</v>
      </c>
      <c r="R908" s="30" t="str">
        <f t="shared" si="103"/>
        <v>12</v>
      </c>
      <c r="W908" t="str">
        <f t="shared" si="104"/>
        <v>ok</v>
      </c>
    </row>
    <row r="909" spans="1:23" x14ac:dyDescent="0.3">
      <c r="A909" t="s">
        <v>951</v>
      </c>
      <c r="B909" t="s">
        <v>33</v>
      </c>
      <c r="C909" t="s">
        <v>12</v>
      </c>
      <c r="D909" t="s">
        <v>34</v>
      </c>
      <c r="E909" t="s">
        <v>20</v>
      </c>
      <c r="F909" t="s">
        <v>38</v>
      </c>
      <c r="G909" s="5">
        <v>3208.88</v>
      </c>
      <c r="H909" s="5">
        <f t="shared" si="98"/>
        <v>57.759839999999997</v>
      </c>
      <c r="I909" s="6">
        <v>2</v>
      </c>
      <c r="J909" s="6">
        <v>6417.76</v>
      </c>
      <c r="K909" s="5">
        <f t="shared" si="99"/>
        <v>115.51967999999999</v>
      </c>
      <c r="L909" s="7">
        <v>4.92</v>
      </c>
      <c r="M909" s="7">
        <v>2134</v>
      </c>
      <c r="N909" s="3">
        <v>45608</v>
      </c>
      <c r="O909" s="4" t="str">
        <f t="shared" si="100"/>
        <v>2024-11</v>
      </c>
      <c r="P909" s="4" t="str">
        <f t="shared" si="101"/>
        <v>11</v>
      </c>
      <c r="Q909" s="4" t="str">
        <f t="shared" si="102"/>
        <v>November</v>
      </c>
      <c r="R909" s="30" t="str">
        <f t="shared" si="103"/>
        <v>12</v>
      </c>
      <c r="W909" t="str">
        <f t="shared" si="104"/>
        <v>ok</v>
      </c>
    </row>
    <row r="910" spans="1:23" x14ac:dyDescent="0.3">
      <c r="A910" t="s">
        <v>952</v>
      </c>
      <c r="B910" t="s">
        <v>47</v>
      </c>
      <c r="C910" t="s">
        <v>12</v>
      </c>
      <c r="D910" t="s">
        <v>48</v>
      </c>
      <c r="E910" t="s">
        <v>20</v>
      </c>
      <c r="F910" t="s">
        <v>38</v>
      </c>
      <c r="G910" s="5">
        <v>6942.68</v>
      </c>
      <c r="H910" s="5">
        <f t="shared" si="98"/>
        <v>124.96823999999999</v>
      </c>
      <c r="I910" s="6">
        <v>5</v>
      </c>
      <c r="J910" s="6">
        <v>34713.4</v>
      </c>
      <c r="K910" s="5">
        <f t="shared" si="99"/>
        <v>624.84119999999996</v>
      </c>
      <c r="L910" s="7">
        <v>2.56</v>
      </c>
      <c r="M910" s="7">
        <v>3894</v>
      </c>
      <c r="N910" s="3">
        <v>45601</v>
      </c>
      <c r="O910" s="4" t="str">
        <f t="shared" si="100"/>
        <v>2024-11</v>
      </c>
      <c r="P910" s="4" t="str">
        <f t="shared" si="101"/>
        <v>11</v>
      </c>
      <c r="Q910" s="4" t="str">
        <f t="shared" si="102"/>
        <v>November</v>
      </c>
      <c r="R910" s="30" t="str">
        <f t="shared" si="103"/>
        <v>05</v>
      </c>
      <c r="W910" t="str">
        <f t="shared" si="104"/>
        <v>ok</v>
      </c>
    </row>
    <row r="911" spans="1:23" x14ac:dyDescent="0.3">
      <c r="A911" t="s">
        <v>953</v>
      </c>
      <c r="B911" t="s">
        <v>33</v>
      </c>
      <c r="C911" t="s">
        <v>12</v>
      </c>
      <c r="D911" t="s">
        <v>34</v>
      </c>
      <c r="E911" t="s">
        <v>45</v>
      </c>
      <c r="F911" t="s">
        <v>38</v>
      </c>
      <c r="G911" s="5">
        <v>4292.37</v>
      </c>
      <c r="H911" s="5">
        <f t="shared" si="98"/>
        <v>77.262659999999997</v>
      </c>
      <c r="I911" s="6">
        <v>1</v>
      </c>
      <c r="J911" s="6">
        <v>4292.37</v>
      </c>
      <c r="K911" s="5">
        <f t="shared" si="99"/>
        <v>77.262659999999997</v>
      </c>
      <c r="L911" s="7">
        <v>2.5299999999999998</v>
      </c>
      <c r="M911" s="7">
        <v>2553</v>
      </c>
      <c r="N911" s="3">
        <v>45596</v>
      </c>
      <c r="O911" s="4" t="str">
        <f t="shared" si="100"/>
        <v>2024-10</v>
      </c>
      <c r="P911" s="4" t="str">
        <f t="shared" si="101"/>
        <v>10</v>
      </c>
      <c r="Q911" s="4" t="str">
        <f t="shared" si="102"/>
        <v>October</v>
      </c>
      <c r="R911" s="30" t="str">
        <f t="shared" si="103"/>
        <v>31</v>
      </c>
      <c r="W911" t="str">
        <f t="shared" si="104"/>
        <v>ok</v>
      </c>
    </row>
    <row r="912" spans="1:23" x14ac:dyDescent="0.3">
      <c r="A912" t="s">
        <v>954</v>
      </c>
      <c r="B912" t="s">
        <v>11</v>
      </c>
      <c r="C912" t="s">
        <v>12</v>
      </c>
      <c r="D912" t="s">
        <v>13</v>
      </c>
      <c r="E912" t="s">
        <v>20</v>
      </c>
      <c r="F912" t="s">
        <v>60</v>
      </c>
      <c r="G912" s="5">
        <v>5441.7</v>
      </c>
      <c r="H912" s="5">
        <f t="shared" si="98"/>
        <v>97.950599999999994</v>
      </c>
      <c r="I912" s="6">
        <v>2</v>
      </c>
      <c r="J912" s="6">
        <v>10883.4</v>
      </c>
      <c r="K912" s="5">
        <f t="shared" si="99"/>
        <v>195.90119999999999</v>
      </c>
      <c r="L912" s="7">
        <v>2.06</v>
      </c>
      <c r="M912" s="7">
        <v>1438</v>
      </c>
      <c r="N912" s="3">
        <v>45461</v>
      </c>
      <c r="O912" s="4" t="str">
        <f t="shared" si="100"/>
        <v>2024-06</v>
      </c>
      <c r="P912" s="4" t="str">
        <f t="shared" si="101"/>
        <v>06</v>
      </c>
      <c r="Q912" s="4" t="str">
        <f t="shared" si="102"/>
        <v>June</v>
      </c>
      <c r="R912" s="30" t="str">
        <f t="shared" si="103"/>
        <v>18</v>
      </c>
      <c r="W912" t="str">
        <f t="shared" si="104"/>
        <v>ok</v>
      </c>
    </row>
    <row r="913" spans="1:23" x14ac:dyDescent="0.3">
      <c r="A913" t="s">
        <v>955</v>
      </c>
      <c r="B913" t="s">
        <v>33</v>
      </c>
      <c r="C913" t="s">
        <v>12</v>
      </c>
      <c r="D913" t="s">
        <v>34</v>
      </c>
      <c r="E913" t="s">
        <v>14</v>
      </c>
      <c r="F913" t="s">
        <v>21</v>
      </c>
      <c r="G913" s="5">
        <v>6032.72</v>
      </c>
      <c r="H913" s="5">
        <f t="shared" si="98"/>
        <v>108.58896</v>
      </c>
      <c r="I913" s="6">
        <v>2</v>
      </c>
      <c r="J913" s="6">
        <v>12065.44</v>
      </c>
      <c r="K913" s="5">
        <f t="shared" si="99"/>
        <v>217.17792</v>
      </c>
      <c r="L913" s="7">
        <v>4.1500000000000004</v>
      </c>
      <c r="M913" s="7">
        <v>2555</v>
      </c>
      <c r="N913" s="3">
        <v>45573</v>
      </c>
      <c r="O913" s="4" t="str">
        <f t="shared" si="100"/>
        <v>2024-10</v>
      </c>
      <c r="P913" s="4" t="str">
        <f t="shared" si="101"/>
        <v>10</v>
      </c>
      <c r="Q913" s="4" t="str">
        <f t="shared" si="102"/>
        <v>October</v>
      </c>
      <c r="R913" s="30" t="str">
        <f t="shared" si="103"/>
        <v>08</v>
      </c>
      <c r="W913" t="str">
        <f t="shared" si="104"/>
        <v>ok</v>
      </c>
    </row>
    <row r="914" spans="1:23" x14ac:dyDescent="0.3">
      <c r="A914" t="s">
        <v>956</v>
      </c>
      <c r="B914" t="s">
        <v>63</v>
      </c>
      <c r="C914" t="s">
        <v>18</v>
      </c>
      <c r="D914" t="s">
        <v>64</v>
      </c>
      <c r="E914" t="s">
        <v>14</v>
      </c>
      <c r="F914" t="s">
        <v>31</v>
      </c>
      <c r="G914" s="5">
        <v>1966.76</v>
      </c>
      <c r="H914" s="5">
        <f t="shared" si="98"/>
        <v>35.401679999999999</v>
      </c>
      <c r="I914" s="6">
        <v>5</v>
      </c>
      <c r="J914" s="6">
        <v>9833.7999999999993</v>
      </c>
      <c r="K914" s="5">
        <f t="shared" si="99"/>
        <v>177.00839999999999</v>
      </c>
      <c r="L914" s="7">
        <v>3.92</v>
      </c>
      <c r="M914" s="7">
        <v>1268</v>
      </c>
      <c r="N914" s="3">
        <v>45358</v>
      </c>
      <c r="O914" s="4" t="str">
        <f t="shared" si="100"/>
        <v>2024-03</v>
      </c>
      <c r="P914" s="4" t="str">
        <f t="shared" si="101"/>
        <v>03</v>
      </c>
      <c r="Q914" s="4" t="str">
        <f t="shared" si="102"/>
        <v>March</v>
      </c>
      <c r="R914" s="30" t="str">
        <f t="shared" si="103"/>
        <v>07</v>
      </c>
      <c r="W914" t="str">
        <f t="shared" si="104"/>
        <v>ok</v>
      </c>
    </row>
    <row r="915" spans="1:23" x14ac:dyDescent="0.3">
      <c r="A915" t="s">
        <v>957</v>
      </c>
      <c r="B915" t="s">
        <v>23</v>
      </c>
      <c r="C915" t="s">
        <v>24</v>
      </c>
      <c r="D915" t="s">
        <v>25</v>
      </c>
      <c r="E915" t="s">
        <v>14</v>
      </c>
      <c r="F915" t="s">
        <v>21</v>
      </c>
      <c r="G915" s="5">
        <v>2937.38</v>
      </c>
      <c r="H915" s="5">
        <f t="shared" si="98"/>
        <v>52.872839999999997</v>
      </c>
      <c r="I915" s="6">
        <v>2</v>
      </c>
      <c r="J915" s="6">
        <v>5874.76</v>
      </c>
      <c r="K915" s="5">
        <f t="shared" si="99"/>
        <v>105.74567999999999</v>
      </c>
      <c r="L915" s="7">
        <v>2.93</v>
      </c>
      <c r="M915" s="7">
        <v>636</v>
      </c>
      <c r="N915" s="3">
        <v>45528</v>
      </c>
      <c r="O915" s="4" t="str">
        <f t="shared" si="100"/>
        <v>2024-08</v>
      </c>
      <c r="P915" s="4" t="str">
        <f t="shared" si="101"/>
        <v>08</v>
      </c>
      <c r="Q915" s="4" t="str">
        <f t="shared" si="102"/>
        <v>August</v>
      </c>
      <c r="R915" s="30" t="str">
        <f t="shared" si="103"/>
        <v>24</v>
      </c>
      <c r="W915" t="str">
        <f t="shared" si="104"/>
        <v>ok</v>
      </c>
    </row>
    <row r="916" spans="1:23" x14ac:dyDescent="0.3">
      <c r="A916" t="s">
        <v>958</v>
      </c>
      <c r="B916" t="s">
        <v>11</v>
      </c>
      <c r="C916" t="s">
        <v>12</v>
      </c>
      <c r="D916" t="s">
        <v>13</v>
      </c>
      <c r="E916" t="s">
        <v>45</v>
      </c>
      <c r="F916" t="s">
        <v>38</v>
      </c>
      <c r="G916" s="5">
        <v>17303.509999999998</v>
      </c>
      <c r="H916" s="5">
        <f t="shared" si="98"/>
        <v>311.46317999999997</v>
      </c>
      <c r="I916" s="6">
        <v>5</v>
      </c>
      <c r="J916" s="6">
        <v>86517.55</v>
      </c>
      <c r="K916" s="5">
        <f t="shared" si="99"/>
        <v>1557.3158999999998</v>
      </c>
      <c r="L916" s="7">
        <v>2.93</v>
      </c>
      <c r="M916" s="7">
        <v>4862</v>
      </c>
      <c r="N916" s="3">
        <v>45563</v>
      </c>
      <c r="O916" s="4" t="str">
        <f t="shared" si="100"/>
        <v>2024-09</v>
      </c>
      <c r="P916" s="4" t="str">
        <f t="shared" si="101"/>
        <v>09</v>
      </c>
      <c r="Q916" s="4" t="str">
        <f t="shared" si="102"/>
        <v>September</v>
      </c>
      <c r="R916" s="30" t="str">
        <f t="shared" si="103"/>
        <v>28</v>
      </c>
      <c r="W916" t="str">
        <f t="shared" si="104"/>
        <v>ok</v>
      </c>
    </row>
    <row r="917" spans="1:23" x14ac:dyDescent="0.3">
      <c r="A917" t="s">
        <v>959</v>
      </c>
      <c r="B917" t="s">
        <v>41</v>
      </c>
      <c r="C917" t="s">
        <v>42</v>
      </c>
      <c r="D917" t="s">
        <v>43</v>
      </c>
      <c r="E917" t="s">
        <v>14</v>
      </c>
      <c r="F917" t="s">
        <v>26</v>
      </c>
      <c r="G917" s="5">
        <v>6682.81</v>
      </c>
      <c r="H917" s="5">
        <f t="shared" si="98"/>
        <v>120.29057999999999</v>
      </c>
      <c r="I917" s="6">
        <v>3</v>
      </c>
      <c r="J917" s="6">
        <v>20048.43</v>
      </c>
      <c r="K917" s="5">
        <f t="shared" si="99"/>
        <v>360.87173999999999</v>
      </c>
      <c r="L917" s="7">
        <v>2.0499999999999998</v>
      </c>
      <c r="M917" s="7">
        <v>3766</v>
      </c>
      <c r="N917" s="3">
        <v>45431</v>
      </c>
      <c r="O917" s="4" t="str">
        <f t="shared" si="100"/>
        <v>2024-05</v>
      </c>
      <c r="P917" s="4" t="str">
        <f t="shared" si="101"/>
        <v>05</v>
      </c>
      <c r="Q917" s="4" t="str">
        <f t="shared" si="102"/>
        <v>May</v>
      </c>
      <c r="R917" s="30" t="str">
        <f t="shared" si="103"/>
        <v>19</v>
      </c>
      <c r="W917" t="str">
        <f t="shared" si="104"/>
        <v>ok</v>
      </c>
    </row>
    <row r="918" spans="1:23" x14ac:dyDescent="0.3">
      <c r="A918" t="s">
        <v>960</v>
      </c>
      <c r="B918" t="s">
        <v>33</v>
      </c>
      <c r="C918" t="s">
        <v>12</v>
      </c>
      <c r="D918" t="s">
        <v>34</v>
      </c>
      <c r="E918" t="s">
        <v>14</v>
      </c>
      <c r="F918" t="s">
        <v>31</v>
      </c>
      <c r="G918" s="5">
        <v>2503.38</v>
      </c>
      <c r="H918" s="5">
        <f t="shared" si="98"/>
        <v>45.060839999999999</v>
      </c>
      <c r="I918" s="6">
        <v>1</v>
      </c>
      <c r="J918" s="6">
        <v>2503.38</v>
      </c>
      <c r="K918" s="5">
        <f t="shared" si="99"/>
        <v>45.060839999999999</v>
      </c>
      <c r="L918" s="7">
        <v>1.43</v>
      </c>
      <c r="M918" s="7">
        <v>3281</v>
      </c>
      <c r="N918" s="3">
        <v>45560</v>
      </c>
      <c r="O918" s="4" t="str">
        <f t="shared" si="100"/>
        <v>2024-09</v>
      </c>
      <c r="P918" s="4" t="str">
        <f t="shared" si="101"/>
        <v>09</v>
      </c>
      <c r="Q918" s="4" t="str">
        <f t="shared" si="102"/>
        <v>September</v>
      </c>
      <c r="R918" s="30" t="str">
        <f t="shared" si="103"/>
        <v>25</v>
      </c>
      <c r="W918" t="str">
        <f t="shared" si="104"/>
        <v>ok</v>
      </c>
    </row>
    <row r="919" spans="1:23" x14ac:dyDescent="0.3">
      <c r="A919" t="s">
        <v>961</v>
      </c>
      <c r="B919" t="s">
        <v>63</v>
      </c>
      <c r="C919" t="s">
        <v>18</v>
      </c>
      <c r="D919" t="s">
        <v>64</v>
      </c>
      <c r="E919" t="s">
        <v>20</v>
      </c>
      <c r="F919" t="s">
        <v>15</v>
      </c>
      <c r="G919" s="5">
        <v>16104.39</v>
      </c>
      <c r="H919" s="5">
        <f t="shared" si="98"/>
        <v>289.87901999999997</v>
      </c>
      <c r="I919" s="6">
        <v>5</v>
      </c>
      <c r="J919" s="6">
        <v>80521.95</v>
      </c>
      <c r="K919" s="5">
        <f t="shared" si="99"/>
        <v>1449.3950999999997</v>
      </c>
      <c r="L919" s="7">
        <v>2.0499999999999998</v>
      </c>
      <c r="M919" s="7">
        <v>4088</v>
      </c>
      <c r="N919" s="3">
        <v>45503</v>
      </c>
      <c r="O919" s="4" t="str">
        <f t="shared" si="100"/>
        <v>2024-07</v>
      </c>
      <c r="P919" s="4" t="str">
        <f t="shared" si="101"/>
        <v>07</v>
      </c>
      <c r="Q919" s="4" t="str">
        <f t="shared" si="102"/>
        <v>July</v>
      </c>
      <c r="R919" s="30" t="str">
        <f t="shared" si="103"/>
        <v>30</v>
      </c>
      <c r="W919" t="str">
        <f t="shared" si="104"/>
        <v>ok</v>
      </c>
    </row>
    <row r="920" spans="1:23" x14ac:dyDescent="0.3">
      <c r="A920" t="s">
        <v>962</v>
      </c>
      <c r="B920" t="s">
        <v>17</v>
      </c>
      <c r="C920" t="s">
        <v>18</v>
      </c>
      <c r="D920" t="s">
        <v>19</v>
      </c>
      <c r="E920" t="s">
        <v>45</v>
      </c>
      <c r="F920" t="s">
        <v>26</v>
      </c>
      <c r="G920" s="5">
        <v>2060.6999999999998</v>
      </c>
      <c r="H920" s="5">
        <f t="shared" si="98"/>
        <v>37.092599999999997</v>
      </c>
      <c r="I920" s="6">
        <v>2</v>
      </c>
      <c r="J920" s="6">
        <v>4121.3999999999996</v>
      </c>
      <c r="K920" s="5">
        <f t="shared" si="99"/>
        <v>74.185199999999995</v>
      </c>
      <c r="L920" s="7">
        <v>2</v>
      </c>
      <c r="M920" s="7">
        <v>4758</v>
      </c>
      <c r="N920" s="3">
        <v>45441</v>
      </c>
      <c r="O920" s="4" t="str">
        <f t="shared" si="100"/>
        <v>2024-05</v>
      </c>
      <c r="P920" s="4" t="str">
        <f t="shared" si="101"/>
        <v>05</v>
      </c>
      <c r="Q920" s="4" t="str">
        <f t="shared" si="102"/>
        <v>May</v>
      </c>
      <c r="R920" s="30" t="str">
        <f t="shared" si="103"/>
        <v>29</v>
      </c>
      <c r="W920" t="str">
        <f t="shared" si="104"/>
        <v>ok</v>
      </c>
    </row>
    <row r="921" spans="1:23" x14ac:dyDescent="0.3">
      <c r="A921" t="s">
        <v>963</v>
      </c>
      <c r="B921" t="s">
        <v>51</v>
      </c>
      <c r="C921" t="s">
        <v>29</v>
      </c>
      <c r="D921" t="s">
        <v>52</v>
      </c>
      <c r="E921" t="s">
        <v>20</v>
      </c>
      <c r="F921" t="s">
        <v>31</v>
      </c>
      <c r="G921" s="5">
        <v>9777.9500000000007</v>
      </c>
      <c r="H921" s="5">
        <f t="shared" si="98"/>
        <v>176.00309999999999</v>
      </c>
      <c r="I921" s="6">
        <v>3</v>
      </c>
      <c r="J921" s="6">
        <v>29333.85</v>
      </c>
      <c r="K921" s="5">
        <f t="shared" si="99"/>
        <v>528.00929999999994</v>
      </c>
      <c r="L921" s="7">
        <v>1.58</v>
      </c>
      <c r="M921" s="7">
        <v>2710</v>
      </c>
      <c r="N921" s="3">
        <v>45433</v>
      </c>
      <c r="O921" s="4" t="str">
        <f t="shared" si="100"/>
        <v>2024-05</v>
      </c>
      <c r="P921" s="4" t="str">
        <f t="shared" si="101"/>
        <v>05</v>
      </c>
      <c r="Q921" s="4" t="str">
        <f t="shared" si="102"/>
        <v>May</v>
      </c>
      <c r="R921" s="30" t="str">
        <f t="shared" si="103"/>
        <v>21</v>
      </c>
      <c r="W921" t="str">
        <f t="shared" si="104"/>
        <v>ok</v>
      </c>
    </row>
    <row r="922" spans="1:23" x14ac:dyDescent="0.3">
      <c r="A922" t="s">
        <v>964</v>
      </c>
      <c r="B922" t="s">
        <v>28</v>
      </c>
      <c r="C922" t="s">
        <v>29</v>
      </c>
      <c r="D922" t="s">
        <v>30</v>
      </c>
      <c r="E922" t="s">
        <v>45</v>
      </c>
      <c r="F922" t="s">
        <v>26</v>
      </c>
      <c r="G922" s="5">
        <v>293.19</v>
      </c>
      <c r="H922" s="5">
        <f t="shared" si="98"/>
        <v>5.2774199999999993</v>
      </c>
      <c r="I922" s="6">
        <v>1</v>
      </c>
      <c r="J922" s="6">
        <v>293.19</v>
      </c>
      <c r="K922" s="5">
        <f t="shared" si="99"/>
        <v>5.2774199999999993</v>
      </c>
      <c r="L922" s="7">
        <v>2.74</v>
      </c>
      <c r="M922" s="7">
        <v>2791</v>
      </c>
      <c r="N922" s="3">
        <v>45555</v>
      </c>
      <c r="O922" s="4" t="str">
        <f t="shared" si="100"/>
        <v>2024-09</v>
      </c>
      <c r="P922" s="4" t="str">
        <f t="shared" si="101"/>
        <v>09</v>
      </c>
      <c r="Q922" s="4" t="str">
        <f t="shared" si="102"/>
        <v>September</v>
      </c>
      <c r="R922" s="30" t="str">
        <f t="shared" si="103"/>
        <v>20</v>
      </c>
      <c r="W922" t="str">
        <f t="shared" si="104"/>
        <v>ok</v>
      </c>
    </row>
    <row r="923" spans="1:23" x14ac:dyDescent="0.3">
      <c r="A923" t="s">
        <v>965</v>
      </c>
      <c r="B923" t="s">
        <v>33</v>
      </c>
      <c r="C923" t="s">
        <v>12</v>
      </c>
      <c r="D923" t="s">
        <v>34</v>
      </c>
      <c r="E923" t="s">
        <v>45</v>
      </c>
      <c r="F923" t="s">
        <v>26</v>
      </c>
      <c r="G923" s="5">
        <v>6609.86</v>
      </c>
      <c r="H923" s="5">
        <f t="shared" si="98"/>
        <v>118.97747999999999</v>
      </c>
      <c r="I923" s="6">
        <v>2</v>
      </c>
      <c r="J923" s="6">
        <v>13219.72</v>
      </c>
      <c r="K923" s="5">
        <f t="shared" si="99"/>
        <v>237.95495999999997</v>
      </c>
      <c r="L923" s="7">
        <v>3.94</v>
      </c>
      <c r="M923" s="7">
        <v>1917</v>
      </c>
      <c r="N923" s="3">
        <v>45603</v>
      </c>
      <c r="O923" s="4" t="str">
        <f t="shared" si="100"/>
        <v>2024-11</v>
      </c>
      <c r="P923" s="4" t="str">
        <f t="shared" si="101"/>
        <v>11</v>
      </c>
      <c r="Q923" s="4" t="str">
        <f t="shared" si="102"/>
        <v>November</v>
      </c>
      <c r="R923" s="30" t="str">
        <f t="shared" si="103"/>
        <v>07</v>
      </c>
      <c r="W923" t="str">
        <f t="shared" si="104"/>
        <v>ok</v>
      </c>
    </row>
    <row r="924" spans="1:23" x14ac:dyDescent="0.3">
      <c r="A924" t="s">
        <v>966</v>
      </c>
      <c r="B924" t="s">
        <v>47</v>
      </c>
      <c r="C924" t="s">
        <v>12</v>
      </c>
      <c r="D924" t="s">
        <v>48</v>
      </c>
      <c r="E924" t="s">
        <v>20</v>
      </c>
      <c r="F924" t="s">
        <v>38</v>
      </c>
      <c r="G924" s="5">
        <v>4184.1899999999996</v>
      </c>
      <c r="H924" s="5">
        <f t="shared" si="98"/>
        <v>75.315419999999989</v>
      </c>
      <c r="I924" s="6">
        <v>5</v>
      </c>
      <c r="J924" s="6">
        <v>20920.95</v>
      </c>
      <c r="K924" s="5">
        <f t="shared" si="99"/>
        <v>376.57709999999997</v>
      </c>
      <c r="L924" s="7">
        <v>4.37</v>
      </c>
      <c r="M924" s="7">
        <v>2698</v>
      </c>
      <c r="N924" s="3">
        <v>45309</v>
      </c>
      <c r="O924" s="4" t="str">
        <f t="shared" si="100"/>
        <v>2024-01</v>
      </c>
      <c r="P924" s="4" t="str">
        <f t="shared" si="101"/>
        <v>01</v>
      </c>
      <c r="Q924" s="4" t="str">
        <f t="shared" si="102"/>
        <v>January</v>
      </c>
      <c r="R924" s="30" t="str">
        <f t="shared" si="103"/>
        <v>18</v>
      </c>
      <c r="W924" t="str">
        <f t="shared" si="104"/>
        <v>ok</v>
      </c>
    </row>
    <row r="925" spans="1:23" x14ac:dyDescent="0.3">
      <c r="A925" t="s">
        <v>967</v>
      </c>
      <c r="B925" t="s">
        <v>47</v>
      </c>
      <c r="C925" t="s">
        <v>12</v>
      </c>
      <c r="D925" t="s">
        <v>48</v>
      </c>
      <c r="E925" t="s">
        <v>20</v>
      </c>
      <c r="F925" t="s">
        <v>60</v>
      </c>
      <c r="G925" s="5">
        <v>3001.58</v>
      </c>
      <c r="H925" s="5">
        <f t="shared" si="98"/>
        <v>54.028439999999996</v>
      </c>
      <c r="I925" s="6">
        <v>5</v>
      </c>
      <c r="J925" s="6">
        <v>15007.9</v>
      </c>
      <c r="K925" s="5">
        <f t="shared" si="99"/>
        <v>270.1422</v>
      </c>
      <c r="L925" s="7">
        <v>2.2599999999999998</v>
      </c>
      <c r="M925" s="7">
        <v>597</v>
      </c>
      <c r="N925" s="3">
        <v>45557</v>
      </c>
      <c r="O925" s="4" t="str">
        <f t="shared" si="100"/>
        <v>2024-09</v>
      </c>
      <c r="P925" s="4" t="str">
        <f t="shared" si="101"/>
        <v>09</v>
      </c>
      <c r="Q925" s="4" t="str">
        <f t="shared" si="102"/>
        <v>September</v>
      </c>
      <c r="R925" s="30" t="str">
        <f t="shared" si="103"/>
        <v>22</v>
      </c>
      <c r="W925" t="str">
        <f t="shared" si="104"/>
        <v>ok</v>
      </c>
    </row>
    <row r="926" spans="1:23" x14ac:dyDescent="0.3">
      <c r="A926" t="s">
        <v>968</v>
      </c>
      <c r="B926" t="s">
        <v>11</v>
      </c>
      <c r="C926" t="s">
        <v>12</v>
      </c>
      <c r="D926" t="s">
        <v>13</v>
      </c>
      <c r="E926" t="s">
        <v>14</v>
      </c>
      <c r="F926" t="s">
        <v>38</v>
      </c>
      <c r="G926" s="5">
        <v>15620.89</v>
      </c>
      <c r="H926" s="5">
        <f t="shared" si="98"/>
        <v>281.17601999999999</v>
      </c>
      <c r="I926" s="6">
        <v>4</v>
      </c>
      <c r="J926" s="6">
        <v>62483.56</v>
      </c>
      <c r="K926" s="5">
        <f t="shared" si="99"/>
        <v>1124.70408</v>
      </c>
      <c r="L926" s="7">
        <v>1.5</v>
      </c>
      <c r="M926" s="7">
        <v>455</v>
      </c>
      <c r="N926" s="3">
        <v>45293</v>
      </c>
      <c r="O926" s="4" t="str">
        <f t="shared" si="100"/>
        <v>2024-01</v>
      </c>
      <c r="P926" s="4" t="str">
        <f t="shared" si="101"/>
        <v>01</v>
      </c>
      <c r="Q926" s="4" t="str">
        <f t="shared" si="102"/>
        <v>January</v>
      </c>
      <c r="R926" s="30" t="str">
        <f t="shared" si="103"/>
        <v>02</v>
      </c>
      <c r="W926" t="str">
        <f t="shared" si="104"/>
        <v>ok</v>
      </c>
    </row>
    <row r="927" spans="1:23" x14ac:dyDescent="0.3">
      <c r="A927" t="s">
        <v>969</v>
      </c>
      <c r="B927" t="s">
        <v>23</v>
      </c>
      <c r="C927" t="s">
        <v>24</v>
      </c>
      <c r="D927" t="s">
        <v>25</v>
      </c>
      <c r="E927" t="s">
        <v>20</v>
      </c>
      <c r="F927" t="s">
        <v>15</v>
      </c>
      <c r="G927" s="5">
        <v>2783.82</v>
      </c>
      <c r="H927" s="5">
        <f t="shared" si="98"/>
        <v>50.108759999999997</v>
      </c>
      <c r="I927" s="6">
        <v>1</v>
      </c>
      <c r="J927" s="6">
        <v>2783.82</v>
      </c>
      <c r="K927" s="5">
        <f t="shared" si="99"/>
        <v>50.108759999999997</v>
      </c>
      <c r="L927" s="7">
        <v>2.41</v>
      </c>
      <c r="M927" s="7">
        <v>4628</v>
      </c>
      <c r="N927" s="3">
        <v>45368</v>
      </c>
      <c r="O927" s="4" t="str">
        <f t="shared" si="100"/>
        <v>2024-03</v>
      </c>
      <c r="P927" s="4" t="str">
        <f t="shared" si="101"/>
        <v>03</v>
      </c>
      <c r="Q927" s="4" t="str">
        <f t="shared" si="102"/>
        <v>March</v>
      </c>
      <c r="R927" s="30" t="str">
        <f t="shared" si="103"/>
        <v>17</v>
      </c>
      <c r="W927" t="str">
        <f t="shared" si="104"/>
        <v>ok</v>
      </c>
    </row>
    <row r="928" spans="1:23" x14ac:dyDescent="0.3">
      <c r="A928" t="s">
        <v>970</v>
      </c>
      <c r="B928" t="s">
        <v>23</v>
      </c>
      <c r="C928" t="s">
        <v>24</v>
      </c>
      <c r="D928" t="s">
        <v>25</v>
      </c>
      <c r="E928" t="s">
        <v>14</v>
      </c>
      <c r="F928" t="s">
        <v>60</v>
      </c>
      <c r="G928" s="5">
        <v>17084.169999999998</v>
      </c>
      <c r="H928" s="5">
        <f t="shared" si="98"/>
        <v>307.51505999999995</v>
      </c>
      <c r="I928" s="6">
        <v>4</v>
      </c>
      <c r="J928" s="6">
        <v>68336.679999999993</v>
      </c>
      <c r="K928" s="5">
        <f t="shared" si="99"/>
        <v>1230.0602399999998</v>
      </c>
      <c r="L928" s="7">
        <v>3.62</v>
      </c>
      <c r="M928" s="7">
        <v>2633</v>
      </c>
      <c r="N928" s="3">
        <v>45548</v>
      </c>
      <c r="O928" s="4" t="str">
        <f t="shared" si="100"/>
        <v>2024-09</v>
      </c>
      <c r="P928" s="4" t="str">
        <f t="shared" si="101"/>
        <v>09</v>
      </c>
      <c r="Q928" s="4" t="str">
        <f t="shared" si="102"/>
        <v>September</v>
      </c>
      <c r="R928" s="30" t="str">
        <f t="shared" si="103"/>
        <v>13</v>
      </c>
      <c r="W928" t="str">
        <f t="shared" si="104"/>
        <v>ok</v>
      </c>
    </row>
    <row r="929" spans="1:23" x14ac:dyDescent="0.3">
      <c r="A929" t="s">
        <v>971</v>
      </c>
      <c r="B929" t="s">
        <v>36</v>
      </c>
      <c r="C929" t="s">
        <v>18</v>
      </c>
      <c r="D929" t="s">
        <v>37</v>
      </c>
      <c r="E929" t="s">
        <v>20</v>
      </c>
      <c r="F929" t="s">
        <v>31</v>
      </c>
      <c r="G929" s="5">
        <v>9723.02</v>
      </c>
      <c r="H929" s="5">
        <f t="shared" si="98"/>
        <v>175.01435999999998</v>
      </c>
      <c r="I929" s="6">
        <v>1</v>
      </c>
      <c r="J929" s="6">
        <v>9723.02</v>
      </c>
      <c r="K929" s="5">
        <f t="shared" si="99"/>
        <v>175.01435999999998</v>
      </c>
      <c r="L929" s="7">
        <v>4.9400000000000004</v>
      </c>
      <c r="M929" s="7">
        <v>1878</v>
      </c>
      <c r="N929" s="3">
        <v>45534</v>
      </c>
      <c r="O929" s="4" t="str">
        <f t="shared" si="100"/>
        <v>2024-08</v>
      </c>
      <c r="P929" s="4" t="str">
        <f t="shared" si="101"/>
        <v>08</v>
      </c>
      <c r="Q929" s="4" t="str">
        <f t="shared" si="102"/>
        <v>August</v>
      </c>
      <c r="R929" s="30" t="str">
        <f t="shared" si="103"/>
        <v>30</v>
      </c>
      <c r="W929" t="str">
        <f t="shared" si="104"/>
        <v>ok</v>
      </c>
    </row>
    <row r="930" spans="1:23" x14ac:dyDescent="0.3">
      <c r="A930" t="s">
        <v>972</v>
      </c>
      <c r="B930" t="s">
        <v>11</v>
      </c>
      <c r="C930" t="s">
        <v>12</v>
      </c>
      <c r="D930" t="s">
        <v>13</v>
      </c>
      <c r="E930" t="s">
        <v>20</v>
      </c>
      <c r="F930" t="s">
        <v>60</v>
      </c>
      <c r="G930" s="5">
        <v>9329.19</v>
      </c>
      <c r="H930" s="5">
        <f t="shared" si="98"/>
        <v>167.92542</v>
      </c>
      <c r="I930" s="6">
        <v>3</v>
      </c>
      <c r="J930" s="6">
        <v>27987.57</v>
      </c>
      <c r="K930" s="5">
        <f t="shared" si="99"/>
        <v>503.77625999999998</v>
      </c>
      <c r="L930" s="7">
        <v>4.6100000000000003</v>
      </c>
      <c r="M930" s="7">
        <v>3027</v>
      </c>
      <c r="N930" s="3">
        <v>45633</v>
      </c>
      <c r="O930" s="4" t="str">
        <f t="shared" si="100"/>
        <v>2024-12</v>
      </c>
      <c r="P930" s="4" t="str">
        <f t="shared" si="101"/>
        <v>12</v>
      </c>
      <c r="Q930" s="4" t="str">
        <f t="shared" si="102"/>
        <v>December</v>
      </c>
      <c r="R930" s="30" t="str">
        <f t="shared" si="103"/>
        <v>07</v>
      </c>
      <c r="W930" t="str">
        <f t="shared" si="104"/>
        <v>ok</v>
      </c>
    </row>
    <row r="931" spans="1:23" x14ac:dyDescent="0.3">
      <c r="A931" t="s">
        <v>973</v>
      </c>
      <c r="B931" t="s">
        <v>33</v>
      </c>
      <c r="C931" t="s">
        <v>12</v>
      </c>
      <c r="D931" t="s">
        <v>34</v>
      </c>
      <c r="E931" t="s">
        <v>20</v>
      </c>
      <c r="F931" t="s">
        <v>60</v>
      </c>
      <c r="G931" s="5">
        <v>12977.6</v>
      </c>
      <c r="H931" s="5">
        <f t="shared" si="98"/>
        <v>233.5968</v>
      </c>
      <c r="I931" s="6">
        <v>4</v>
      </c>
      <c r="J931" s="6">
        <v>51910.400000000001</v>
      </c>
      <c r="K931" s="5">
        <f t="shared" si="99"/>
        <v>934.38720000000001</v>
      </c>
      <c r="L931" s="7">
        <v>2.73</v>
      </c>
      <c r="M931" s="7">
        <v>862</v>
      </c>
      <c r="N931" s="3">
        <v>45448</v>
      </c>
      <c r="O931" s="4" t="str">
        <f t="shared" si="100"/>
        <v>2024-06</v>
      </c>
      <c r="P931" s="4" t="str">
        <f t="shared" si="101"/>
        <v>06</v>
      </c>
      <c r="Q931" s="4" t="str">
        <f t="shared" si="102"/>
        <v>June</v>
      </c>
      <c r="R931" s="30" t="str">
        <f t="shared" si="103"/>
        <v>05</v>
      </c>
      <c r="W931" t="str">
        <f t="shared" si="104"/>
        <v>ok</v>
      </c>
    </row>
    <row r="932" spans="1:23" x14ac:dyDescent="0.3">
      <c r="A932" t="s">
        <v>974</v>
      </c>
      <c r="B932" t="s">
        <v>51</v>
      </c>
      <c r="C932" t="s">
        <v>29</v>
      </c>
      <c r="D932" t="s">
        <v>52</v>
      </c>
      <c r="E932" t="s">
        <v>45</v>
      </c>
      <c r="F932" t="s">
        <v>21</v>
      </c>
      <c r="G932" s="5">
        <v>4478.51</v>
      </c>
      <c r="H932" s="5">
        <f t="shared" si="98"/>
        <v>80.61318</v>
      </c>
      <c r="I932" s="6">
        <v>1</v>
      </c>
      <c r="J932" s="6">
        <v>4478.51</v>
      </c>
      <c r="K932" s="5">
        <f t="shared" si="99"/>
        <v>80.61318</v>
      </c>
      <c r="L932" s="7">
        <v>2.15</v>
      </c>
      <c r="M932" s="7">
        <v>1814</v>
      </c>
      <c r="N932" s="3">
        <v>45389</v>
      </c>
      <c r="O932" s="4" t="str">
        <f t="shared" si="100"/>
        <v>2024-04</v>
      </c>
      <c r="P932" s="4" t="str">
        <f t="shared" si="101"/>
        <v>04</v>
      </c>
      <c r="Q932" s="4" t="str">
        <f t="shared" si="102"/>
        <v>April</v>
      </c>
      <c r="R932" s="30" t="str">
        <f t="shared" si="103"/>
        <v>07</v>
      </c>
      <c r="W932" t="str">
        <f t="shared" si="104"/>
        <v>ok</v>
      </c>
    </row>
    <row r="933" spans="1:23" x14ac:dyDescent="0.3">
      <c r="A933" t="s">
        <v>975</v>
      </c>
      <c r="B933" t="s">
        <v>23</v>
      </c>
      <c r="C933" t="s">
        <v>24</v>
      </c>
      <c r="D933" t="s">
        <v>25</v>
      </c>
      <c r="E933" t="s">
        <v>14</v>
      </c>
      <c r="F933" t="s">
        <v>21</v>
      </c>
      <c r="G933" s="5">
        <v>933.67</v>
      </c>
      <c r="H933" s="5">
        <f t="shared" si="98"/>
        <v>16.806059999999999</v>
      </c>
      <c r="I933" s="6">
        <v>5</v>
      </c>
      <c r="J933" s="6">
        <v>4668.3500000000004</v>
      </c>
      <c r="K933" s="5">
        <f t="shared" si="99"/>
        <v>84.030299999999997</v>
      </c>
      <c r="L933" s="7">
        <v>2.29</v>
      </c>
      <c r="M933" s="7">
        <v>1153</v>
      </c>
      <c r="N933" s="3">
        <v>45487</v>
      </c>
      <c r="O933" s="4" t="str">
        <f t="shared" si="100"/>
        <v>2024-07</v>
      </c>
      <c r="P933" s="4" t="str">
        <f t="shared" si="101"/>
        <v>07</v>
      </c>
      <c r="Q933" s="4" t="str">
        <f t="shared" si="102"/>
        <v>July</v>
      </c>
      <c r="R933" s="30" t="str">
        <f t="shared" si="103"/>
        <v>14</v>
      </c>
      <c r="W933" t="str">
        <f t="shared" si="104"/>
        <v>ok</v>
      </c>
    </row>
    <row r="934" spans="1:23" x14ac:dyDescent="0.3">
      <c r="A934" t="s">
        <v>976</v>
      </c>
      <c r="B934" t="s">
        <v>63</v>
      </c>
      <c r="C934" t="s">
        <v>18</v>
      </c>
      <c r="D934" t="s">
        <v>64</v>
      </c>
      <c r="E934" t="s">
        <v>45</v>
      </c>
      <c r="F934" t="s">
        <v>31</v>
      </c>
      <c r="G934" s="5">
        <v>1701.49</v>
      </c>
      <c r="H934" s="5">
        <f t="shared" si="98"/>
        <v>30.626819999999999</v>
      </c>
      <c r="I934" s="6">
        <v>4</v>
      </c>
      <c r="J934" s="6">
        <v>6805.96</v>
      </c>
      <c r="K934" s="5">
        <f t="shared" si="99"/>
        <v>122.50727999999999</v>
      </c>
      <c r="L934" s="7">
        <v>4.04</v>
      </c>
      <c r="M934" s="7">
        <v>4684</v>
      </c>
      <c r="N934" s="3">
        <v>45600</v>
      </c>
      <c r="O934" s="4" t="str">
        <f t="shared" si="100"/>
        <v>2024-11</v>
      </c>
      <c r="P934" s="4" t="str">
        <f t="shared" si="101"/>
        <v>11</v>
      </c>
      <c r="Q934" s="4" t="str">
        <f t="shared" si="102"/>
        <v>November</v>
      </c>
      <c r="R934" s="30" t="str">
        <f t="shared" si="103"/>
        <v>04</v>
      </c>
      <c r="W934" t="str">
        <f t="shared" si="104"/>
        <v>ok</v>
      </c>
    </row>
    <row r="935" spans="1:23" x14ac:dyDescent="0.3">
      <c r="A935" t="s">
        <v>977</v>
      </c>
      <c r="B935" t="s">
        <v>28</v>
      </c>
      <c r="C935" t="s">
        <v>29</v>
      </c>
      <c r="D935" t="s">
        <v>30</v>
      </c>
      <c r="E935" t="s">
        <v>20</v>
      </c>
      <c r="F935" t="s">
        <v>21</v>
      </c>
      <c r="G935" s="5">
        <v>18579.560000000001</v>
      </c>
      <c r="H935" s="5">
        <f t="shared" si="98"/>
        <v>334.43207999999998</v>
      </c>
      <c r="I935" s="6">
        <v>2</v>
      </c>
      <c r="J935" s="6">
        <v>37159.120000000003</v>
      </c>
      <c r="K935" s="5">
        <f t="shared" si="99"/>
        <v>668.86415999999997</v>
      </c>
      <c r="L935" s="7">
        <v>4.97</v>
      </c>
      <c r="M935" s="7">
        <v>165</v>
      </c>
      <c r="N935" s="3">
        <v>45586</v>
      </c>
      <c r="O935" s="4" t="str">
        <f t="shared" si="100"/>
        <v>2024-10</v>
      </c>
      <c r="P935" s="4" t="str">
        <f t="shared" si="101"/>
        <v>10</v>
      </c>
      <c r="Q935" s="4" t="str">
        <f t="shared" si="102"/>
        <v>October</v>
      </c>
      <c r="R935" s="30" t="str">
        <f t="shared" si="103"/>
        <v>21</v>
      </c>
      <c r="W935" t="str">
        <f t="shared" si="104"/>
        <v>ok</v>
      </c>
    </row>
    <row r="936" spans="1:23" x14ac:dyDescent="0.3">
      <c r="A936" t="s">
        <v>978</v>
      </c>
      <c r="B936" t="s">
        <v>33</v>
      </c>
      <c r="C936" t="s">
        <v>12</v>
      </c>
      <c r="D936" t="s">
        <v>34</v>
      </c>
      <c r="E936" t="s">
        <v>45</v>
      </c>
      <c r="F936" t="s">
        <v>15</v>
      </c>
      <c r="G936" s="5">
        <v>14968.02</v>
      </c>
      <c r="H936" s="5">
        <f t="shared" si="98"/>
        <v>269.42435999999998</v>
      </c>
      <c r="I936" s="6">
        <v>3</v>
      </c>
      <c r="J936" s="6">
        <v>44904.06</v>
      </c>
      <c r="K936" s="5">
        <f t="shared" si="99"/>
        <v>808.27307999999994</v>
      </c>
      <c r="L936" s="7">
        <v>1.93</v>
      </c>
      <c r="M936" s="7">
        <v>2020</v>
      </c>
      <c r="N936" s="3">
        <v>45549</v>
      </c>
      <c r="O936" s="4" t="str">
        <f t="shared" si="100"/>
        <v>2024-09</v>
      </c>
      <c r="P936" s="4" t="str">
        <f t="shared" si="101"/>
        <v>09</v>
      </c>
      <c r="Q936" s="4" t="str">
        <f t="shared" si="102"/>
        <v>September</v>
      </c>
      <c r="R936" s="30" t="str">
        <f t="shared" si="103"/>
        <v>14</v>
      </c>
      <c r="W936" t="str">
        <f t="shared" si="104"/>
        <v>ok</v>
      </c>
    </row>
    <row r="937" spans="1:23" x14ac:dyDescent="0.3">
      <c r="A937" t="s">
        <v>979</v>
      </c>
      <c r="B937" t="s">
        <v>36</v>
      </c>
      <c r="C937" t="s">
        <v>18</v>
      </c>
      <c r="D937" t="s">
        <v>37</v>
      </c>
      <c r="E937" t="s">
        <v>20</v>
      </c>
      <c r="F937" t="s">
        <v>60</v>
      </c>
      <c r="G937" s="5">
        <v>3703.01</v>
      </c>
      <c r="H937" s="5">
        <f t="shared" si="98"/>
        <v>66.654179999999997</v>
      </c>
      <c r="I937" s="6">
        <v>2</v>
      </c>
      <c r="J937" s="6">
        <v>7406.02</v>
      </c>
      <c r="K937" s="5">
        <f t="shared" si="99"/>
        <v>133.30835999999999</v>
      </c>
      <c r="L937" s="7">
        <v>3.84</v>
      </c>
      <c r="M937" s="7">
        <v>1362</v>
      </c>
      <c r="N937" s="3">
        <v>45327</v>
      </c>
      <c r="O937" s="4" t="str">
        <f t="shared" si="100"/>
        <v>2024-02</v>
      </c>
      <c r="P937" s="4" t="str">
        <f t="shared" si="101"/>
        <v>02</v>
      </c>
      <c r="Q937" s="4" t="str">
        <f t="shared" si="102"/>
        <v>February</v>
      </c>
      <c r="R937" s="30" t="str">
        <f t="shared" si="103"/>
        <v>05</v>
      </c>
      <c r="W937" t="str">
        <f t="shared" si="104"/>
        <v>ok</v>
      </c>
    </row>
    <row r="938" spans="1:23" x14ac:dyDescent="0.3">
      <c r="A938" t="s">
        <v>980</v>
      </c>
      <c r="B938" t="s">
        <v>51</v>
      </c>
      <c r="C938" t="s">
        <v>29</v>
      </c>
      <c r="D938" t="s">
        <v>52</v>
      </c>
      <c r="E938" t="s">
        <v>14</v>
      </c>
      <c r="F938" t="s">
        <v>38</v>
      </c>
      <c r="G938" s="5">
        <v>1131.56</v>
      </c>
      <c r="H938" s="5">
        <f t="shared" si="98"/>
        <v>20.368079999999999</v>
      </c>
      <c r="I938" s="6">
        <v>2</v>
      </c>
      <c r="J938" s="6">
        <v>2263.12</v>
      </c>
      <c r="K938" s="5">
        <f t="shared" si="99"/>
        <v>40.736159999999998</v>
      </c>
      <c r="L938" s="7">
        <v>4.9400000000000004</v>
      </c>
      <c r="M938" s="7">
        <v>3821</v>
      </c>
      <c r="N938" s="3">
        <v>45299</v>
      </c>
      <c r="O938" s="4" t="str">
        <f t="shared" si="100"/>
        <v>2024-01</v>
      </c>
      <c r="P938" s="4" t="str">
        <f t="shared" si="101"/>
        <v>01</v>
      </c>
      <c r="Q938" s="4" t="str">
        <f t="shared" si="102"/>
        <v>January</v>
      </c>
      <c r="R938" s="30" t="str">
        <f t="shared" si="103"/>
        <v>08</v>
      </c>
      <c r="W938" t="str">
        <f t="shared" si="104"/>
        <v>ok</v>
      </c>
    </row>
    <row r="939" spans="1:23" x14ac:dyDescent="0.3">
      <c r="A939" t="s">
        <v>981</v>
      </c>
      <c r="B939" t="s">
        <v>36</v>
      </c>
      <c r="C939" t="s">
        <v>18</v>
      </c>
      <c r="D939" t="s">
        <v>37</v>
      </c>
      <c r="E939" t="s">
        <v>45</v>
      </c>
      <c r="F939" t="s">
        <v>21</v>
      </c>
      <c r="G939" s="5">
        <v>17039.650000000001</v>
      </c>
      <c r="H939" s="5">
        <f t="shared" si="98"/>
        <v>306.71370000000002</v>
      </c>
      <c r="I939" s="6">
        <v>1</v>
      </c>
      <c r="J939" s="6">
        <v>17039.650000000001</v>
      </c>
      <c r="K939" s="5">
        <f t="shared" si="99"/>
        <v>306.71370000000002</v>
      </c>
      <c r="L939" s="7">
        <v>3.92</v>
      </c>
      <c r="M939" s="7">
        <v>2444</v>
      </c>
      <c r="N939" s="3">
        <v>45404</v>
      </c>
      <c r="O939" s="4" t="str">
        <f t="shared" si="100"/>
        <v>2024-04</v>
      </c>
      <c r="P939" s="4" t="str">
        <f t="shared" si="101"/>
        <v>04</v>
      </c>
      <c r="Q939" s="4" t="str">
        <f t="shared" si="102"/>
        <v>April</v>
      </c>
      <c r="R939" s="30" t="str">
        <f t="shared" si="103"/>
        <v>22</v>
      </c>
      <c r="W939" t="str">
        <f t="shared" si="104"/>
        <v>ok</v>
      </c>
    </row>
    <row r="940" spans="1:23" x14ac:dyDescent="0.3">
      <c r="A940" t="s">
        <v>982</v>
      </c>
      <c r="B940" t="s">
        <v>47</v>
      </c>
      <c r="C940" t="s">
        <v>12</v>
      </c>
      <c r="D940" t="s">
        <v>48</v>
      </c>
      <c r="E940" t="s">
        <v>45</v>
      </c>
      <c r="F940" t="s">
        <v>31</v>
      </c>
      <c r="G940" s="5">
        <v>15342.18</v>
      </c>
      <c r="H940" s="5">
        <f t="shared" si="98"/>
        <v>276.15924000000001</v>
      </c>
      <c r="I940" s="6">
        <v>5</v>
      </c>
      <c r="J940" s="6">
        <v>76710.899999999994</v>
      </c>
      <c r="K940" s="5">
        <f t="shared" si="99"/>
        <v>1380.7962</v>
      </c>
      <c r="L940" s="7">
        <v>1.05</v>
      </c>
      <c r="M940" s="7">
        <v>4570</v>
      </c>
      <c r="N940" s="3">
        <v>45387</v>
      </c>
      <c r="O940" s="4" t="str">
        <f t="shared" si="100"/>
        <v>2024-04</v>
      </c>
      <c r="P940" s="4" t="str">
        <f t="shared" si="101"/>
        <v>04</v>
      </c>
      <c r="Q940" s="4" t="str">
        <f t="shared" si="102"/>
        <v>April</v>
      </c>
      <c r="R940" s="30" t="str">
        <f t="shared" si="103"/>
        <v>05</v>
      </c>
      <c r="W940" t="str">
        <f t="shared" si="104"/>
        <v>ok</v>
      </c>
    </row>
    <row r="941" spans="1:23" x14ac:dyDescent="0.3">
      <c r="A941" t="s">
        <v>983</v>
      </c>
      <c r="B941" t="s">
        <v>17</v>
      </c>
      <c r="C941" t="s">
        <v>18</v>
      </c>
      <c r="D941" t="s">
        <v>19</v>
      </c>
      <c r="E941" t="s">
        <v>20</v>
      </c>
      <c r="F941" t="s">
        <v>21</v>
      </c>
      <c r="G941" s="5">
        <v>13216.81</v>
      </c>
      <c r="H941" s="5">
        <f t="shared" si="98"/>
        <v>237.90257999999997</v>
      </c>
      <c r="I941" s="6">
        <v>3</v>
      </c>
      <c r="J941" s="6">
        <v>39650.43</v>
      </c>
      <c r="K941" s="5">
        <f t="shared" si="99"/>
        <v>713.70773999999994</v>
      </c>
      <c r="L941" s="7">
        <v>3.12</v>
      </c>
      <c r="M941" s="7">
        <v>3356</v>
      </c>
      <c r="N941" s="3">
        <v>45538</v>
      </c>
      <c r="O941" s="4" t="str">
        <f t="shared" si="100"/>
        <v>2024-09</v>
      </c>
      <c r="P941" s="4" t="str">
        <f t="shared" si="101"/>
        <v>09</v>
      </c>
      <c r="Q941" s="4" t="str">
        <f t="shared" si="102"/>
        <v>September</v>
      </c>
      <c r="R941" s="30" t="str">
        <f t="shared" si="103"/>
        <v>03</v>
      </c>
      <c r="W941" t="str">
        <f t="shared" si="104"/>
        <v>ok</v>
      </c>
    </row>
    <row r="942" spans="1:23" x14ac:dyDescent="0.3">
      <c r="A942" t="s">
        <v>984</v>
      </c>
      <c r="B942" t="s">
        <v>51</v>
      </c>
      <c r="C942" t="s">
        <v>29</v>
      </c>
      <c r="D942" t="s">
        <v>52</v>
      </c>
      <c r="E942" t="s">
        <v>45</v>
      </c>
      <c r="F942" t="s">
        <v>60</v>
      </c>
      <c r="G942" s="5">
        <v>8805.8700000000008</v>
      </c>
      <c r="H942" s="5">
        <f t="shared" si="98"/>
        <v>158.50566000000001</v>
      </c>
      <c r="I942" s="6">
        <v>4</v>
      </c>
      <c r="J942" s="6">
        <v>35223.480000000003</v>
      </c>
      <c r="K942" s="5">
        <f t="shared" si="99"/>
        <v>634.02264000000002</v>
      </c>
      <c r="L942" s="7">
        <v>1.56</v>
      </c>
      <c r="M942" s="7">
        <v>2611</v>
      </c>
      <c r="N942" s="3">
        <v>45425</v>
      </c>
      <c r="O942" s="4" t="str">
        <f t="shared" si="100"/>
        <v>2024-05</v>
      </c>
      <c r="P942" s="4" t="str">
        <f t="shared" si="101"/>
        <v>05</v>
      </c>
      <c r="Q942" s="4" t="str">
        <f t="shared" si="102"/>
        <v>May</v>
      </c>
      <c r="R942" s="30" t="str">
        <f t="shared" si="103"/>
        <v>13</v>
      </c>
      <c r="W942" t="str">
        <f t="shared" si="104"/>
        <v>ok</v>
      </c>
    </row>
    <row r="943" spans="1:23" x14ac:dyDescent="0.3">
      <c r="A943" t="s">
        <v>985</v>
      </c>
      <c r="B943" t="s">
        <v>47</v>
      </c>
      <c r="C943" t="s">
        <v>12</v>
      </c>
      <c r="D943" t="s">
        <v>48</v>
      </c>
      <c r="E943" t="s">
        <v>45</v>
      </c>
      <c r="F943" t="s">
        <v>26</v>
      </c>
      <c r="G943" s="5">
        <v>1960.15</v>
      </c>
      <c r="H943" s="5">
        <f t="shared" si="98"/>
        <v>35.282699999999998</v>
      </c>
      <c r="I943" s="6">
        <v>5</v>
      </c>
      <c r="J943" s="6">
        <v>9800.75</v>
      </c>
      <c r="K943" s="5">
        <f t="shared" si="99"/>
        <v>176.4135</v>
      </c>
      <c r="L943" s="7">
        <v>1.96</v>
      </c>
      <c r="M943" s="7">
        <v>2192</v>
      </c>
      <c r="N943" s="3">
        <v>45334</v>
      </c>
      <c r="O943" s="4" t="str">
        <f t="shared" si="100"/>
        <v>2024-02</v>
      </c>
      <c r="P943" s="4" t="str">
        <f t="shared" si="101"/>
        <v>02</v>
      </c>
      <c r="Q943" s="4" t="str">
        <f t="shared" si="102"/>
        <v>February</v>
      </c>
      <c r="R943" s="30" t="str">
        <f t="shared" si="103"/>
        <v>12</v>
      </c>
      <c r="W943" t="str">
        <f t="shared" si="104"/>
        <v>ok</v>
      </c>
    </row>
    <row r="944" spans="1:23" x14ac:dyDescent="0.3">
      <c r="A944" t="s">
        <v>986</v>
      </c>
      <c r="B944" t="s">
        <v>63</v>
      </c>
      <c r="C944" t="s">
        <v>18</v>
      </c>
      <c r="D944" t="s">
        <v>64</v>
      </c>
      <c r="E944" t="s">
        <v>14</v>
      </c>
      <c r="F944" t="s">
        <v>31</v>
      </c>
      <c r="G944" s="5">
        <v>17333.689999999999</v>
      </c>
      <c r="H944" s="5">
        <f t="shared" si="98"/>
        <v>312.00641999999993</v>
      </c>
      <c r="I944" s="6">
        <v>1</v>
      </c>
      <c r="J944" s="6">
        <v>17333.689999999999</v>
      </c>
      <c r="K944" s="5">
        <f t="shared" si="99"/>
        <v>312.00641999999993</v>
      </c>
      <c r="L944" s="7">
        <v>4.62</v>
      </c>
      <c r="M944" s="7">
        <v>929</v>
      </c>
      <c r="N944" s="3">
        <v>45606</v>
      </c>
      <c r="O944" s="4" t="str">
        <f t="shared" si="100"/>
        <v>2024-11</v>
      </c>
      <c r="P944" s="4" t="str">
        <f t="shared" si="101"/>
        <v>11</v>
      </c>
      <c r="Q944" s="4" t="str">
        <f t="shared" si="102"/>
        <v>November</v>
      </c>
      <c r="R944" s="30" t="str">
        <f t="shared" si="103"/>
        <v>10</v>
      </c>
      <c r="W944" t="str">
        <f t="shared" si="104"/>
        <v>ok</v>
      </c>
    </row>
    <row r="945" spans="1:23" x14ac:dyDescent="0.3">
      <c r="A945" t="s">
        <v>987</v>
      </c>
      <c r="B945" t="s">
        <v>33</v>
      </c>
      <c r="C945" t="s">
        <v>12</v>
      </c>
      <c r="D945" t="s">
        <v>34</v>
      </c>
      <c r="E945" t="s">
        <v>14</v>
      </c>
      <c r="F945" t="s">
        <v>26</v>
      </c>
      <c r="G945" s="5">
        <v>16501.8</v>
      </c>
      <c r="H945" s="5">
        <f t="shared" si="98"/>
        <v>297.03239999999994</v>
      </c>
      <c r="I945" s="6">
        <v>3</v>
      </c>
      <c r="J945" s="6">
        <v>49505.4</v>
      </c>
      <c r="K945" s="5">
        <f t="shared" si="99"/>
        <v>891.09719999999982</v>
      </c>
      <c r="L945" s="7">
        <v>2.69</v>
      </c>
      <c r="M945" s="7">
        <v>1757</v>
      </c>
      <c r="N945" s="3">
        <v>45571</v>
      </c>
      <c r="O945" s="4" t="str">
        <f t="shared" si="100"/>
        <v>2024-10</v>
      </c>
      <c r="P945" s="4" t="str">
        <f t="shared" si="101"/>
        <v>10</v>
      </c>
      <c r="Q945" s="4" t="str">
        <f t="shared" si="102"/>
        <v>October</v>
      </c>
      <c r="R945" s="30" t="str">
        <f t="shared" si="103"/>
        <v>06</v>
      </c>
      <c r="W945" t="str">
        <f t="shared" si="104"/>
        <v>ok</v>
      </c>
    </row>
    <row r="946" spans="1:23" x14ac:dyDescent="0.3">
      <c r="A946" t="s">
        <v>988</v>
      </c>
      <c r="B946" t="s">
        <v>63</v>
      </c>
      <c r="C946" t="s">
        <v>18</v>
      </c>
      <c r="D946" t="s">
        <v>64</v>
      </c>
      <c r="E946" t="s">
        <v>20</v>
      </c>
      <c r="F946" t="s">
        <v>26</v>
      </c>
      <c r="G946" s="5">
        <v>4483.3100000000004</v>
      </c>
      <c r="H946" s="5">
        <f t="shared" si="98"/>
        <v>80.699579999999997</v>
      </c>
      <c r="I946" s="6">
        <v>4</v>
      </c>
      <c r="J946" s="6">
        <v>17933.240000000002</v>
      </c>
      <c r="K946" s="5">
        <f t="shared" si="99"/>
        <v>322.79831999999999</v>
      </c>
      <c r="L946" s="7">
        <v>1.17</v>
      </c>
      <c r="M946" s="7">
        <v>243</v>
      </c>
      <c r="N946" s="3">
        <v>45470</v>
      </c>
      <c r="O946" s="4" t="str">
        <f t="shared" si="100"/>
        <v>2024-06</v>
      </c>
      <c r="P946" s="4" t="str">
        <f t="shared" si="101"/>
        <v>06</v>
      </c>
      <c r="Q946" s="4" t="str">
        <f t="shared" si="102"/>
        <v>June</v>
      </c>
      <c r="R946" s="30" t="str">
        <f t="shared" si="103"/>
        <v>27</v>
      </c>
      <c r="W946" t="str">
        <f t="shared" si="104"/>
        <v>ok</v>
      </c>
    </row>
    <row r="947" spans="1:23" x14ac:dyDescent="0.3">
      <c r="A947" t="s">
        <v>989</v>
      </c>
      <c r="B947" t="s">
        <v>41</v>
      </c>
      <c r="C947" t="s">
        <v>42</v>
      </c>
      <c r="D947" t="s">
        <v>43</v>
      </c>
      <c r="E947" t="s">
        <v>14</v>
      </c>
      <c r="F947" t="s">
        <v>60</v>
      </c>
      <c r="G947" s="5">
        <v>15772.52</v>
      </c>
      <c r="H947" s="5">
        <f t="shared" si="98"/>
        <v>283.90535999999997</v>
      </c>
      <c r="I947" s="6">
        <v>1</v>
      </c>
      <c r="J947" s="6">
        <v>15772.52</v>
      </c>
      <c r="K947" s="5">
        <f t="shared" si="99"/>
        <v>283.90535999999997</v>
      </c>
      <c r="L947" s="7">
        <v>1.31</v>
      </c>
      <c r="M947" s="7">
        <v>4897</v>
      </c>
      <c r="N947" s="3">
        <v>45524</v>
      </c>
      <c r="O947" s="4" t="str">
        <f t="shared" si="100"/>
        <v>2024-08</v>
      </c>
      <c r="P947" s="4" t="str">
        <f t="shared" si="101"/>
        <v>08</v>
      </c>
      <c r="Q947" s="4" t="str">
        <f t="shared" si="102"/>
        <v>August</v>
      </c>
      <c r="R947" s="30" t="str">
        <f t="shared" si="103"/>
        <v>20</v>
      </c>
      <c r="W947" t="str">
        <f t="shared" si="104"/>
        <v>ok</v>
      </c>
    </row>
    <row r="948" spans="1:23" x14ac:dyDescent="0.3">
      <c r="A948" t="s">
        <v>990</v>
      </c>
      <c r="B948" t="s">
        <v>63</v>
      </c>
      <c r="C948" t="s">
        <v>18</v>
      </c>
      <c r="D948" t="s">
        <v>64</v>
      </c>
      <c r="E948" t="s">
        <v>45</v>
      </c>
      <c r="F948" t="s">
        <v>38</v>
      </c>
      <c r="G948" s="5">
        <v>3814.03</v>
      </c>
      <c r="H948" s="5">
        <f t="shared" si="98"/>
        <v>68.652540000000002</v>
      </c>
      <c r="I948" s="6">
        <v>2</v>
      </c>
      <c r="J948" s="6">
        <v>7628.06</v>
      </c>
      <c r="K948" s="5">
        <f t="shared" si="99"/>
        <v>137.30508</v>
      </c>
      <c r="L948" s="7">
        <v>3.3</v>
      </c>
      <c r="M948" s="7">
        <v>3719</v>
      </c>
      <c r="N948" s="3">
        <v>45525</v>
      </c>
      <c r="O948" s="4" t="str">
        <f t="shared" si="100"/>
        <v>2024-08</v>
      </c>
      <c r="P948" s="4" t="str">
        <f t="shared" si="101"/>
        <v>08</v>
      </c>
      <c r="Q948" s="4" t="str">
        <f t="shared" si="102"/>
        <v>August</v>
      </c>
      <c r="R948" s="30" t="str">
        <f t="shared" si="103"/>
        <v>21</v>
      </c>
      <c r="W948" t="str">
        <f t="shared" si="104"/>
        <v>ok</v>
      </c>
    </row>
    <row r="949" spans="1:23" x14ac:dyDescent="0.3">
      <c r="A949" t="s">
        <v>991</v>
      </c>
      <c r="B949" t="s">
        <v>47</v>
      </c>
      <c r="C949" t="s">
        <v>12</v>
      </c>
      <c r="D949" t="s">
        <v>48</v>
      </c>
      <c r="E949" t="s">
        <v>45</v>
      </c>
      <c r="F949" t="s">
        <v>38</v>
      </c>
      <c r="G949" s="5">
        <v>10893.12</v>
      </c>
      <c r="H949" s="5">
        <f t="shared" si="98"/>
        <v>196.07615999999999</v>
      </c>
      <c r="I949" s="6">
        <v>1</v>
      </c>
      <c r="J949" s="6">
        <v>10893.12</v>
      </c>
      <c r="K949" s="5">
        <f t="shared" si="99"/>
        <v>196.07615999999999</v>
      </c>
      <c r="L949" s="7">
        <v>4.1399999999999997</v>
      </c>
      <c r="M949" s="7">
        <v>3638</v>
      </c>
      <c r="N949" s="3">
        <v>45545</v>
      </c>
      <c r="O949" s="4" t="str">
        <f t="shared" si="100"/>
        <v>2024-09</v>
      </c>
      <c r="P949" s="4" t="str">
        <f t="shared" si="101"/>
        <v>09</v>
      </c>
      <c r="Q949" s="4" t="str">
        <f t="shared" si="102"/>
        <v>September</v>
      </c>
      <c r="R949" s="30" t="str">
        <f t="shared" si="103"/>
        <v>10</v>
      </c>
      <c r="W949" t="str">
        <f t="shared" si="104"/>
        <v>ok</v>
      </c>
    </row>
    <row r="950" spans="1:23" x14ac:dyDescent="0.3">
      <c r="A950" t="s">
        <v>992</v>
      </c>
      <c r="B950" t="s">
        <v>63</v>
      </c>
      <c r="C950" t="s">
        <v>18</v>
      </c>
      <c r="D950" t="s">
        <v>64</v>
      </c>
      <c r="E950" t="s">
        <v>45</v>
      </c>
      <c r="F950" t="s">
        <v>38</v>
      </c>
      <c r="G950" s="5">
        <v>18256.61</v>
      </c>
      <c r="H950" s="5">
        <f t="shared" si="98"/>
        <v>328.61897999999997</v>
      </c>
      <c r="I950" s="6">
        <v>5</v>
      </c>
      <c r="J950" s="6">
        <v>91283.05</v>
      </c>
      <c r="K950" s="5">
        <f t="shared" si="99"/>
        <v>1643.0948999999998</v>
      </c>
      <c r="L950" s="7">
        <v>2.4</v>
      </c>
      <c r="M950" s="7">
        <v>2115</v>
      </c>
      <c r="N950" s="3">
        <v>45341</v>
      </c>
      <c r="O950" s="4" t="str">
        <f t="shared" si="100"/>
        <v>2024-02</v>
      </c>
      <c r="P950" s="4" t="str">
        <f t="shared" si="101"/>
        <v>02</v>
      </c>
      <c r="Q950" s="4" t="str">
        <f t="shared" si="102"/>
        <v>February</v>
      </c>
      <c r="R950" s="30" t="str">
        <f t="shared" si="103"/>
        <v>19</v>
      </c>
      <c r="W950" t="str">
        <f t="shared" si="104"/>
        <v>ok</v>
      </c>
    </row>
    <row r="951" spans="1:23" x14ac:dyDescent="0.3">
      <c r="A951" t="s">
        <v>993</v>
      </c>
      <c r="B951" t="s">
        <v>33</v>
      </c>
      <c r="C951" t="s">
        <v>12</v>
      </c>
      <c r="D951" t="s">
        <v>34</v>
      </c>
      <c r="E951" t="s">
        <v>45</v>
      </c>
      <c r="F951" t="s">
        <v>60</v>
      </c>
      <c r="G951" s="5">
        <v>16235.27</v>
      </c>
      <c r="H951" s="5">
        <f t="shared" si="98"/>
        <v>292.23485999999997</v>
      </c>
      <c r="I951" s="6">
        <v>4</v>
      </c>
      <c r="J951" s="6">
        <v>64941.08</v>
      </c>
      <c r="K951" s="5">
        <f t="shared" si="99"/>
        <v>1168.9394399999999</v>
      </c>
      <c r="L951" s="7">
        <v>1.02</v>
      </c>
      <c r="M951" s="7">
        <v>1212</v>
      </c>
      <c r="N951" s="3">
        <v>45566</v>
      </c>
      <c r="O951" s="4" t="str">
        <f t="shared" si="100"/>
        <v>2024-10</v>
      </c>
      <c r="P951" s="4" t="str">
        <f t="shared" si="101"/>
        <v>10</v>
      </c>
      <c r="Q951" s="4" t="str">
        <f t="shared" si="102"/>
        <v>October</v>
      </c>
      <c r="R951" s="30" t="str">
        <f t="shared" si="103"/>
        <v>01</v>
      </c>
      <c r="W951" t="str">
        <f t="shared" si="104"/>
        <v>ok</v>
      </c>
    </row>
    <row r="952" spans="1:23" x14ac:dyDescent="0.3">
      <c r="A952" t="s">
        <v>994</v>
      </c>
      <c r="B952" t="s">
        <v>36</v>
      </c>
      <c r="C952" t="s">
        <v>18</v>
      </c>
      <c r="D952" t="s">
        <v>37</v>
      </c>
      <c r="E952" t="s">
        <v>14</v>
      </c>
      <c r="F952" t="s">
        <v>21</v>
      </c>
      <c r="G952" s="5">
        <v>4724.2700000000004</v>
      </c>
      <c r="H952" s="5">
        <f t="shared" si="98"/>
        <v>85.036860000000004</v>
      </c>
      <c r="I952" s="6">
        <v>2</v>
      </c>
      <c r="J952" s="6">
        <v>9448.5400000000009</v>
      </c>
      <c r="K952" s="5">
        <f t="shared" si="99"/>
        <v>170.07372000000001</v>
      </c>
      <c r="L952" s="7">
        <v>1.49</v>
      </c>
      <c r="M952" s="7">
        <v>584</v>
      </c>
      <c r="N952" s="3">
        <v>45644</v>
      </c>
      <c r="O952" s="4" t="str">
        <f t="shared" si="100"/>
        <v>2024-12</v>
      </c>
      <c r="P952" s="4" t="str">
        <f t="shared" si="101"/>
        <v>12</v>
      </c>
      <c r="Q952" s="4" t="str">
        <f t="shared" si="102"/>
        <v>December</v>
      </c>
      <c r="R952" s="30" t="str">
        <f t="shared" si="103"/>
        <v>18</v>
      </c>
      <c r="W952" t="str">
        <f t="shared" si="104"/>
        <v>ok</v>
      </c>
    </row>
    <row r="953" spans="1:23" x14ac:dyDescent="0.3">
      <c r="A953" t="s">
        <v>995</v>
      </c>
      <c r="B953" t="s">
        <v>51</v>
      </c>
      <c r="C953" t="s">
        <v>29</v>
      </c>
      <c r="D953" t="s">
        <v>52</v>
      </c>
      <c r="E953" t="s">
        <v>20</v>
      </c>
      <c r="F953" t="s">
        <v>15</v>
      </c>
      <c r="G953" s="5">
        <v>10514.03</v>
      </c>
      <c r="H953" s="5">
        <f t="shared" si="98"/>
        <v>189.25254000000001</v>
      </c>
      <c r="I953" s="6">
        <v>1</v>
      </c>
      <c r="J953" s="6">
        <v>10514.03</v>
      </c>
      <c r="K953" s="5">
        <f t="shared" si="99"/>
        <v>189.25254000000001</v>
      </c>
      <c r="L953" s="7">
        <v>1.05</v>
      </c>
      <c r="M953" s="7">
        <v>484</v>
      </c>
      <c r="N953" s="3">
        <v>45296</v>
      </c>
      <c r="O953" s="4" t="str">
        <f t="shared" si="100"/>
        <v>2024-01</v>
      </c>
      <c r="P953" s="4" t="str">
        <f t="shared" si="101"/>
        <v>01</v>
      </c>
      <c r="Q953" s="4" t="str">
        <f t="shared" si="102"/>
        <v>January</v>
      </c>
      <c r="R953" s="30" t="str">
        <f t="shared" si="103"/>
        <v>05</v>
      </c>
      <c r="W953" t="str">
        <f t="shared" si="104"/>
        <v>ok</v>
      </c>
    </row>
    <row r="954" spans="1:23" x14ac:dyDescent="0.3">
      <c r="A954" t="s">
        <v>996</v>
      </c>
      <c r="B954" t="s">
        <v>11</v>
      </c>
      <c r="C954" t="s">
        <v>12</v>
      </c>
      <c r="D954" t="s">
        <v>13</v>
      </c>
      <c r="E954" t="s">
        <v>45</v>
      </c>
      <c r="F954" t="s">
        <v>38</v>
      </c>
      <c r="G954" s="5">
        <v>19978.169999999998</v>
      </c>
      <c r="H954" s="5">
        <f t="shared" si="98"/>
        <v>359.60705999999993</v>
      </c>
      <c r="I954" s="6">
        <v>3</v>
      </c>
      <c r="J954" s="6">
        <v>59934.51</v>
      </c>
      <c r="K954" s="5">
        <f t="shared" si="99"/>
        <v>1078.8211799999999</v>
      </c>
      <c r="L954" s="7">
        <v>4.74</v>
      </c>
      <c r="M954" s="7">
        <v>3284</v>
      </c>
      <c r="N954" s="3">
        <v>45559</v>
      </c>
      <c r="O954" s="4" t="str">
        <f t="shared" si="100"/>
        <v>2024-09</v>
      </c>
      <c r="P954" s="4" t="str">
        <f t="shared" si="101"/>
        <v>09</v>
      </c>
      <c r="Q954" s="4" t="str">
        <f t="shared" si="102"/>
        <v>September</v>
      </c>
      <c r="R954" s="30" t="str">
        <f t="shared" si="103"/>
        <v>24</v>
      </c>
      <c r="W954" t="str">
        <f t="shared" si="104"/>
        <v>ok</v>
      </c>
    </row>
    <row r="955" spans="1:23" x14ac:dyDescent="0.3">
      <c r="A955" t="s">
        <v>997</v>
      </c>
      <c r="B955" t="s">
        <v>28</v>
      </c>
      <c r="C955" t="s">
        <v>29</v>
      </c>
      <c r="D955" t="s">
        <v>30</v>
      </c>
      <c r="E955" t="s">
        <v>20</v>
      </c>
      <c r="F955" t="s">
        <v>60</v>
      </c>
      <c r="G955" s="5">
        <v>6458.66</v>
      </c>
      <c r="H955" s="5">
        <f t="shared" si="98"/>
        <v>116.25587999999999</v>
      </c>
      <c r="I955" s="6">
        <v>5</v>
      </c>
      <c r="J955" s="6">
        <v>32293.3</v>
      </c>
      <c r="K955" s="5">
        <f t="shared" si="99"/>
        <v>581.2793999999999</v>
      </c>
      <c r="L955" s="7">
        <v>2.57</v>
      </c>
      <c r="M955" s="7">
        <v>4652</v>
      </c>
      <c r="N955" s="3">
        <v>45513</v>
      </c>
      <c r="O955" s="4" t="str">
        <f t="shared" si="100"/>
        <v>2024-08</v>
      </c>
      <c r="P955" s="4" t="str">
        <f t="shared" si="101"/>
        <v>08</v>
      </c>
      <c r="Q955" s="4" t="str">
        <f t="shared" si="102"/>
        <v>August</v>
      </c>
      <c r="R955" s="30" t="str">
        <f t="shared" si="103"/>
        <v>09</v>
      </c>
      <c r="W955" t="str">
        <f t="shared" si="104"/>
        <v>ok</v>
      </c>
    </row>
    <row r="956" spans="1:23" x14ac:dyDescent="0.3">
      <c r="A956" t="s">
        <v>998</v>
      </c>
      <c r="B956" t="s">
        <v>33</v>
      </c>
      <c r="C956" t="s">
        <v>12</v>
      </c>
      <c r="D956" t="s">
        <v>34</v>
      </c>
      <c r="E956" t="s">
        <v>14</v>
      </c>
      <c r="F956" t="s">
        <v>31</v>
      </c>
      <c r="G956" s="5">
        <v>14853.26</v>
      </c>
      <c r="H956" s="5">
        <f t="shared" si="98"/>
        <v>267.35867999999999</v>
      </c>
      <c r="I956" s="6">
        <v>4</v>
      </c>
      <c r="J956" s="6">
        <v>59413.04</v>
      </c>
      <c r="K956" s="5">
        <f t="shared" si="99"/>
        <v>1069.43472</v>
      </c>
      <c r="L956" s="7">
        <v>3.55</v>
      </c>
      <c r="M956" s="7">
        <v>2041</v>
      </c>
      <c r="N956" s="3">
        <v>45643</v>
      </c>
      <c r="O956" s="4" t="str">
        <f t="shared" si="100"/>
        <v>2024-12</v>
      </c>
      <c r="P956" s="4" t="str">
        <f t="shared" si="101"/>
        <v>12</v>
      </c>
      <c r="Q956" s="4" t="str">
        <f t="shared" si="102"/>
        <v>December</v>
      </c>
      <c r="R956" s="30" t="str">
        <f t="shared" si="103"/>
        <v>17</v>
      </c>
      <c r="W956" t="str">
        <f t="shared" si="104"/>
        <v>ok</v>
      </c>
    </row>
    <row r="957" spans="1:23" x14ac:dyDescent="0.3">
      <c r="A957" t="s">
        <v>999</v>
      </c>
      <c r="B957" t="s">
        <v>47</v>
      </c>
      <c r="C957" t="s">
        <v>12</v>
      </c>
      <c r="D957" t="s">
        <v>48</v>
      </c>
      <c r="E957" t="s">
        <v>20</v>
      </c>
      <c r="F957" t="s">
        <v>26</v>
      </c>
      <c r="G957" s="5">
        <v>12946.68</v>
      </c>
      <c r="H957" s="5">
        <f t="shared" si="98"/>
        <v>233.04023999999998</v>
      </c>
      <c r="I957" s="6">
        <v>5</v>
      </c>
      <c r="J957" s="6">
        <v>64733.4</v>
      </c>
      <c r="K957" s="5">
        <f t="shared" si="99"/>
        <v>1165.2012</v>
      </c>
      <c r="L957" s="7">
        <v>1.08</v>
      </c>
      <c r="M957" s="7">
        <v>4979</v>
      </c>
      <c r="N957" s="3">
        <v>45357</v>
      </c>
      <c r="O957" s="4" t="str">
        <f t="shared" si="100"/>
        <v>2024-03</v>
      </c>
      <c r="P957" s="4" t="str">
        <f t="shared" si="101"/>
        <v>03</v>
      </c>
      <c r="Q957" s="4" t="str">
        <f t="shared" si="102"/>
        <v>March</v>
      </c>
      <c r="R957" s="30" t="str">
        <f t="shared" si="103"/>
        <v>06</v>
      </c>
      <c r="W957" t="str">
        <f t="shared" si="104"/>
        <v>ok</v>
      </c>
    </row>
    <row r="958" spans="1:23" x14ac:dyDescent="0.3">
      <c r="A958" t="s">
        <v>1000</v>
      </c>
      <c r="B958" t="s">
        <v>17</v>
      </c>
      <c r="C958" t="s">
        <v>18</v>
      </c>
      <c r="D958" t="s">
        <v>19</v>
      </c>
      <c r="E958" t="s">
        <v>14</v>
      </c>
      <c r="F958" t="s">
        <v>60</v>
      </c>
      <c r="G958" s="5">
        <v>4502.6400000000003</v>
      </c>
      <c r="H958" s="5">
        <f t="shared" si="98"/>
        <v>81.047520000000006</v>
      </c>
      <c r="I958" s="6">
        <v>2</v>
      </c>
      <c r="J958" s="6">
        <v>9005.2800000000007</v>
      </c>
      <c r="K958" s="5">
        <f t="shared" si="99"/>
        <v>162.09504000000001</v>
      </c>
      <c r="L958" s="7">
        <v>2.57</v>
      </c>
      <c r="M958" s="7">
        <v>2285</v>
      </c>
      <c r="N958" s="3">
        <v>45582</v>
      </c>
      <c r="O958" s="4" t="str">
        <f t="shared" si="100"/>
        <v>2024-10</v>
      </c>
      <c r="P958" s="4" t="str">
        <f t="shared" si="101"/>
        <v>10</v>
      </c>
      <c r="Q958" s="4" t="str">
        <f t="shared" si="102"/>
        <v>October</v>
      </c>
      <c r="R958" s="30" t="str">
        <f t="shared" si="103"/>
        <v>17</v>
      </c>
      <c r="W958" t="str">
        <f t="shared" si="104"/>
        <v>ok</v>
      </c>
    </row>
    <row r="959" spans="1:23" x14ac:dyDescent="0.3">
      <c r="A959" t="s">
        <v>1001</v>
      </c>
      <c r="B959" t="s">
        <v>47</v>
      </c>
      <c r="C959" t="s">
        <v>12</v>
      </c>
      <c r="D959" t="s">
        <v>48</v>
      </c>
      <c r="E959" t="s">
        <v>20</v>
      </c>
      <c r="F959" t="s">
        <v>26</v>
      </c>
      <c r="G959" s="5">
        <v>13248.42</v>
      </c>
      <c r="H959" s="5">
        <f t="shared" si="98"/>
        <v>238.47155999999998</v>
      </c>
      <c r="I959" s="6">
        <v>3</v>
      </c>
      <c r="J959" s="6">
        <v>39745.26</v>
      </c>
      <c r="K959" s="5">
        <f t="shared" si="99"/>
        <v>715.41467999999998</v>
      </c>
      <c r="L959" s="7">
        <v>2.23</v>
      </c>
      <c r="M959" s="7">
        <v>1836</v>
      </c>
      <c r="N959" s="3">
        <v>45432</v>
      </c>
      <c r="O959" s="4" t="str">
        <f t="shared" si="100"/>
        <v>2024-05</v>
      </c>
      <c r="P959" s="4" t="str">
        <f t="shared" si="101"/>
        <v>05</v>
      </c>
      <c r="Q959" s="4" t="str">
        <f t="shared" si="102"/>
        <v>May</v>
      </c>
      <c r="R959" s="30" t="str">
        <f t="shared" si="103"/>
        <v>20</v>
      </c>
      <c r="W959" t="str">
        <f t="shared" si="104"/>
        <v>ok</v>
      </c>
    </row>
    <row r="960" spans="1:23" x14ac:dyDescent="0.3">
      <c r="A960" t="s">
        <v>1002</v>
      </c>
      <c r="B960" t="s">
        <v>23</v>
      </c>
      <c r="C960" t="s">
        <v>24</v>
      </c>
      <c r="D960" t="s">
        <v>25</v>
      </c>
      <c r="E960" t="s">
        <v>20</v>
      </c>
      <c r="F960" t="s">
        <v>15</v>
      </c>
      <c r="G960" s="5">
        <v>6765.6</v>
      </c>
      <c r="H960" s="5">
        <f t="shared" si="98"/>
        <v>121.7808</v>
      </c>
      <c r="I960" s="6">
        <v>3</v>
      </c>
      <c r="J960" s="6">
        <v>20296.8</v>
      </c>
      <c r="K960" s="5">
        <f t="shared" si="99"/>
        <v>365.3424</v>
      </c>
      <c r="L960" s="7">
        <v>1.4</v>
      </c>
      <c r="M960" s="7">
        <v>3288</v>
      </c>
      <c r="N960" s="3">
        <v>45429</v>
      </c>
      <c r="O960" s="4" t="str">
        <f t="shared" si="100"/>
        <v>2024-05</v>
      </c>
      <c r="P960" s="4" t="str">
        <f t="shared" si="101"/>
        <v>05</v>
      </c>
      <c r="Q960" s="4" t="str">
        <f t="shared" si="102"/>
        <v>May</v>
      </c>
      <c r="R960" s="30" t="str">
        <f t="shared" si="103"/>
        <v>17</v>
      </c>
      <c r="W960" t="str">
        <f t="shared" si="104"/>
        <v>ok</v>
      </c>
    </row>
    <row r="961" spans="1:23" x14ac:dyDescent="0.3">
      <c r="A961" t="s">
        <v>1003</v>
      </c>
      <c r="B961" t="s">
        <v>33</v>
      </c>
      <c r="C961" t="s">
        <v>12</v>
      </c>
      <c r="D961" t="s">
        <v>34</v>
      </c>
      <c r="E961" t="s">
        <v>14</v>
      </c>
      <c r="F961" t="s">
        <v>21</v>
      </c>
      <c r="G961" s="5">
        <v>13779.67</v>
      </c>
      <c r="H961" s="5">
        <f t="shared" si="98"/>
        <v>248.03405999999998</v>
      </c>
      <c r="I961" s="6">
        <v>2</v>
      </c>
      <c r="J961" s="6">
        <v>27559.34</v>
      </c>
      <c r="K961" s="5">
        <f t="shared" si="99"/>
        <v>496.06811999999996</v>
      </c>
      <c r="L961" s="7">
        <v>3.51</v>
      </c>
      <c r="M961" s="7">
        <v>48</v>
      </c>
      <c r="N961" s="3">
        <v>45528</v>
      </c>
      <c r="O961" s="4" t="str">
        <f t="shared" si="100"/>
        <v>2024-08</v>
      </c>
      <c r="P961" s="4" t="str">
        <f t="shared" si="101"/>
        <v>08</v>
      </c>
      <c r="Q961" s="4" t="str">
        <f t="shared" si="102"/>
        <v>August</v>
      </c>
      <c r="R961" s="30" t="str">
        <f t="shared" si="103"/>
        <v>24</v>
      </c>
      <c r="W961" t="str">
        <f t="shared" si="104"/>
        <v>ok</v>
      </c>
    </row>
    <row r="962" spans="1:23" x14ac:dyDescent="0.3">
      <c r="A962" t="s">
        <v>1004</v>
      </c>
      <c r="B962" t="s">
        <v>11</v>
      </c>
      <c r="C962" t="s">
        <v>12</v>
      </c>
      <c r="D962" t="s">
        <v>13</v>
      </c>
      <c r="E962" t="s">
        <v>45</v>
      </c>
      <c r="F962" t="s">
        <v>60</v>
      </c>
      <c r="G962" s="5">
        <v>5332.57</v>
      </c>
      <c r="H962" s="5">
        <f t="shared" si="98"/>
        <v>95.986259999999987</v>
      </c>
      <c r="I962" s="6">
        <v>5</v>
      </c>
      <c r="J962" s="6">
        <v>26662.85</v>
      </c>
      <c r="K962" s="5">
        <f t="shared" si="99"/>
        <v>479.93129999999996</v>
      </c>
      <c r="L962" s="7">
        <v>2.37</v>
      </c>
      <c r="M962" s="7">
        <v>3181</v>
      </c>
      <c r="N962" s="3">
        <v>45470</v>
      </c>
      <c r="O962" s="4" t="str">
        <f t="shared" si="100"/>
        <v>2024-06</v>
      </c>
      <c r="P962" s="4" t="str">
        <f t="shared" si="101"/>
        <v>06</v>
      </c>
      <c r="Q962" s="4" t="str">
        <f t="shared" si="102"/>
        <v>June</v>
      </c>
      <c r="R962" s="30" t="str">
        <f t="shared" si="103"/>
        <v>27</v>
      </c>
      <c r="W962" t="str">
        <f t="shared" si="104"/>
        <v>ok</v>
      </c>
    </row>
    <row r="963" spans="1:23" x14ac:dyDescent="0.3">
      <c r="A963" t="s">
        <v>1005</v>
      </c>
      <c r="B963" t="s">
        <v>11</v>
      </c>
      <c r="C963" t="s">
        <v>12</v>
      </c>
      <c r="D963" t="s">
        <v>13</v>
      </c>
      <c r="E963" t="s">
        <v>45</v>
      </c>
      <c r="F963" t="s">
        <v>26</v>
      </c>
      <c r="G963" s="5">
        <v>18975.8</v>
      </c>
      <c r="H963" s="5">
        <f t="shared" ref="H963:H1026" si="105">G963*0.018</f>
        <v>341.56439999999998</v>
      </c>
      <c r="I963" s="6">
        <v>3</v>
      </c>
      <c r="J963" s="6">
        <v>56927.4</v>
      </c>
      <c r="K963" s="5">
        <f t="shared" ref="K963:K1026" si="106">H963*I963</f>
        <v>1024.6931999999999</v>
      </c>
      <c r="L963" s="7">
        <v>3.87</v>
      </c>
      <c r="M963" s="7">
        <v>487</v>
      </c>
      <c r="N963" s="3">
        <v>45348</v>
      </c>
      <c r="O963" s="4" t="str">
        <f t="shared" ref="O963:O1026" si="107">TEXT(N963,"yyyy-mm")</f>
        <v>2024-02</v>
      </c>
      <c r="P963" s="4" t="str">
        <f t="shared" ref="P963:P1026" si="108">TEXT(N963,"mm")</f>
        <v>02</v>
      </c>
      <c r="Q963" s="4" t="str">
        <f t="shared" ref="Q963:Q1026" si="109">TEXT(DATE(2024,P963,1),"mmmm")</f>
        <v>February</v>
      </c>
      <c r="R963" s="30" t="str">
        <f t="shared" ref="R963:R1026" si="110">TEXT(N963,"dd")</f>
        <v>26</v>
      </c>
      <c r="W963" t="str">
        <f t="shared" ref="W963:W1026" si="111">IF(G963*I963=J963,"ok","False")</f>
        <v>ok</v>
      </c>
    </row>
    <row r="964" spans="1:23" x14ac:dyDescent="0.3">
      <c r="A964" t="s">
        <v>1006</v>
      </c>
      <c r="B964" t="s">
        <v>63</v>
      </c>
      <c r="C964" t="s">
        <v>18</v>
      </c>
      <c r="D964" t="s">
        <v>64</v>
      </c>
      <c r="E964" t="s">
        <v>14</v>
      </c>
      <c r="F964" t="s">
        <v>26</v>
      </c>
      <c r="G964" s="5">
        <v>19818.36</v>
      </c>
      <c r="H964" s="5">
        <f t="shared" si="105"/>
        <v>356.73048</v>
      </c>
      <c r="I964" s="6">
        <v>3</v>
      </c>
      <c r="J964" s="6">
        <v>59455.08</v>
      </c>
      <c r="K964" s="5">
        <f t="shared" si="106"/>
        <v>1070.1914400000001</v>
      </c>
      <c r="L964" s="7">
        <v>4.0199999999999996</v>
      </c>
      <c r="M964" s="7">
        <v>2276</v>
      </c>
      <c r="N964" s="3">
        <v>45506</v>
      </c>
      <c r="O964" s="4" t="str">
        <f t="shared" si="107"/>
        <v>2024-08</v>
      </c>
      <c r="P964" s="4" t="str">
        <f t="shared" si="108"/>
        <v>08</v>
      </c>
      <c r="Q964" s="4" t="str">
        <f t="shared" si="109"/>
        <v>August</v>
      </c>
      <c r="R964" s="30" t="str">
        <f t="shared" si="110"/>
        <v>02</v>
      </c>
      <c r="W964" t="str">
        <f t="shared" si="111"/>
        <v>ok</v>
      </c>
    </row>
    <row r="965" spans="1:23" x14ac:dyDescent="0.3">
      <c r="A965" t="s">
        <v>1007</v>
      </c>
      <c r="B965" t="s">
        <v>33</v>
      </c>
      <c r="C965" t="s">
        <v>12</v>
      </c>
      <c r="D965" t="s">
        <v>34</v>
      </c>
      <c r="E965" t="s">
        <v>20</v>
      </c>
      <c r="F965" t="s">
        <v>38</v>
      </c>
      <c r="G965" s="5">
        <v>11875.09</v>
      </c>
      <c r="H965" s="5">
        <f t="shared" si="105"/>
        <v>213.75161999999997</v>
      </c>
      <c r="I965" s="6">
        <v>4</v>
      </c>
      <c r="J965" s="6">
        <v>47500.36</v>
      </c>
      <c r="K965" s="5">
        <f t="shared" si="106"/>
        <v>855.0064799999999</v>
      </c>
      <c r="L965" s="7">
        <v>3.81</v>
      </c>
      <c r="M965" s="7">
        <v>4297</v>
      </c>
      <c r="N965" s="3">
        <v>45390</v>
      </c>
      <c r="O965" s="4" t="str">
        <f t="shared" si="107"/>
        <v>2024-04</v>
      </c>
      <c r="P965" s="4" t="str">
        <f t="shared" si="108"/>
        <v>04</v>
      </c>
      <c r="Q965" s="4" t="str">
        <f t="shared" si="109"/>
        <v>April</v>
      </c>
      <c r="R965" s="30" t="str">
        <f t="shared" si="110"/>
        <v>08</v>
      </c>
      <c r="W965" t="str">
        <f t="shared" si="111"/>
        <v>ok</v>
      </c>
    </row>
    <row r="966" spans="1:23" x14ac:dyDescent="0.3">
      <c r="A966" t="s">
        <v>1008</v>
      </c>
      <c r="B966" t="s">
        <v>63</v>
      </c>
      <c r="C966" t="s">
        <v>18</v>
      </c>
      <c r="D966" t="s">
        <v>64</v>
      </c>
      <c r="E966" t="s">
        <v>45</v>
      </c>
      <c r="F966" t="s">
        <v>38</v>
      </c>
      <c r="G966" s="5">
        <v>18275.650000000001</v>
      </c>
      <c r="H966" s="5">
        <f t="shared" si="105"/>
        <v>328.96170000000001</v>
      </c>
      <c r="I966" s="6">
        <v>5</v>
      </c>
      <c r="J966" s="6">
        <v>91378.25</v>
      </c>
      <c r="K966" s="5">
        <f t="shared" si="106"/>
        <v>1644.8085000000001</v>
      </c>
      <c r="L966" s="7">
        <v>2.72</v>
      </c>
      <c r="M966" s="7">
        <v>2260</v>
      </c>
      <c r="N966" s="3">
        <v>45506</v>
      </c>
      <c r="O966" s="4" t="str">
        <f t="shared" si="107"/>
        <v>2024-08</v>
      </c>
      <c r="P966" s="4" t="str">
        <f t="shared" si="108"/>
        <v>08</v>
      </c>
      <c r="Q966" s="4" t="str">
        <f t="shared" si="109"/>
        <v>August</v>
      </c>
      <c r="R966" s="30" t="str">
        <f t="shared" si="110"/>
        <v>02</v>
      </c>
      <c r="W966" t="str">
        <f t="shared" si="111"/>
        <v>ok</v>
      </c>
    </row>
    <row r="967" spans="1:23" x14ac:dyDescent="0.3">
      <c r="A967" t="s">
        <v>1009</v>
      </c>
      <c r="B967" t="s">
        <v>63</v>
      </c>
      <c r="C967" t="s">
        <v>18</v>
      </c>
      <c r="D967" t="s">
        <v>64</v>
      </c>
      <c r="E967" t="s">
        <v>20</v>
      </c>
      <c r="F967" t="s">
        <v>31</v>
      </c>
      <c r="G967" s="5">
        <v>19222.04</v>
      </c>
      <c r="H967" s="5">
        <f t="shared" si="105"/>
        <v>345.99671999999998</v>
      </c>
      <c r="I967" s="6">
        <v>3</v>
      </c>
      <c r="J967" s="6">
        <v>57666.12</v>
      </c>
      <c r="K967" s="5">
        <f t="shared" si="106"/>
        <v>1037.9901599999998</v>
      </c>
      <c r="L967" s="7">
        <v>4.21</v>
      </c>
      <c r="M967" s="7">
        <v>3332</v>
      </c>
      <c r="N967" s="3">
        <v>45502</v>
      </c>
      <c r="O967" s="4" t="str">
        <f t="shared" si="107"/>
        <v>2024-07</v>
      </c>
      <c r="P967" s="4" t="str">
        <f t="shared" si="108"/>
        <v>07</v>
      </c>
      <c r="Q967" s="4" t="str">
        <f t="shared" si="109"/>
        <v>July</v>
      </c>
      <c r="R967" s="30" t="str">
        <f t="shared" si="110"/>
        <v>29</v>
      </c>
      <c r="W967" t="str">
        <f t="shared" si="111"/>
        <v>ok</v>
      </c>
    </row>
    <row r="968" spans="1:23" x14ac:dyDescent="0.3">
      <c r="A968" t="s">
        <v>1010</v>
      </c>
      <c r="B968" t="s">
        <v>17</v>
      </c>
      <c r="C968" t="s">
        <v>18</v>
      </c>
      <c r="D968" t="s">
        <v>19</v>
      </c>
      <c r="E968" t="s">
        <v>45</v>
      </c>
      <c r="F968" t="s">
        <v>31</v>
      </c>
      <c r="G968" s="5">
        <v>626.97</v>
      </c>
      <c r="H968" s="5">
        <f t="shared" si="105"/>
        <v>11.28546</v>
      </c>
      <c r="I968" s="6">
        <v>4</v>
      </c>
      <c r="J968" s="6">
        <v>2507.88</v>
      </c>
      <c r="K968" s="5">
        <f t="shared" si="106"/>
        <v>45.141840000000002</v>
      </c>
      <c r="L968" s="7">
        <v>4.8099999999999996</v>
      </c>
      <c r="M968" s="7">
        <v>702</v>
      </c>
      <c r="N968" s="3">
        <v>45480</v>
      </c>
      <c r="O968" s="4" t="str">
        <f t="shared" si="107"/>
        <v>2024-07</v>
      </c>
      <c r="P968" s="4" t="str">
        <f t="shared" si="108"/>
        <v>07</v>
      </c>
      <c r="Q968" s="4" t="str">
        <f t="shared" si="109"/>
        <v>July</v>
      </c>
      <c r="R968" s="30" t="str">
        <f t="shared" si="110"/>
        <v>07</v>
      </c>
      <c r="W968" t="str">
        <f t="shared" si="111"/>
        <v>ok</v>
      </c>
    </row>
    <row r="969" spans="1:23" x14ac:dyDescent="0.3">
      <c r="A969" t="s">
        <v>1011</v>
      </c>
      <c r="B969" t="s">
        <v>41</v>
      </c>
      <c r="C969" t="s">
        <v>42</v>
      </c>
      <c r="D969" t="s">
        <v>43</v>
      </c>
      <c r="E969" t="s">
        <v>14</v>
      </c>
      <c r="F969" t="s">
        <v>38</v>
      </c>
      <c r="G969" s="5">
        <v>11061.27</v>
      </c>
      <c r="H969" s="5">
        <f t="shared" si="105"/>
        <v>199.10285999999999</v>
      </c>
      <c r="I969" s="6">
        <v>2</v>
      </c>
      <c r="J969" s="6">
        <v>22122.54</v>
      </c>
      <c r="K969" s="5">
        <f t="shared" si="106"/>
        <v>398.20571999999999</v>
      </c>
      <c r="L969" s="7">
        <v>1.37</v>
      </c>
      <c r="M969" s="7">
        <v>848</v>
      </c>
      <c r="N969" s="3">
        <v>45651</v>
      </c>
      <c r="O969" s="4" t="str">
        <f t="shared" si="107"/>
        <v>2024-12</v>
      </c>
      <c r="P969" s="4" t="str">
        <f t="shared" si="108"/>
        <v>12</v>
      </c>
      <c r="Q969" s="4" t="str">
        <f t="shared" si="109"/>
        <v>December</v>
      </c>
      <c r="R969" s="30" t="str">
        <f t="shared" si="110"/>
        <v>25</v>
      </c>
      <c r="W969" t="str">
        <f t="shared" si="111"/>
        <v>ok</v>
      </c>
    </row>
    <row r="970" spans="1:23" x14ac:dyDescent="0.3">
      <c r="A970" t="s">
        <v>1012</v>
      </c>
      <c r="B970" t="s">
        <v>63</v>
      </c>
      <c r="C970" t="s">
        <v>18</v>
      </c>
      <c r="D970" t="s">
        <v>64</v>
      </c>
      <c r="E970" t="s">
        <v>45</v>
      </c>
      <c r="F970" t="s">
        <v>15</v>
      </c>
      <c r="G970" s="5">
        <v>6582.41</v>
      </c>
      <c r="H970" s="5">
        <f t="shared" si="105"/>
        <v>118.48337999999998</v>
      </c>
      <c r="I970" s="6">
        <v>2</v>
      </c>
      <c r="J970" s="6">
        <v>13164.82</v>
      </c>
      <c r="K970" s="5">
        <f t="shared" si="106"/>
        <v>236.96675999999997</v>
      </c>
      <c r="L970" s="7">
        <v>4.67</v>
      </c>
      <c r="M970" s="7">
        <v>3875</v>
      </c>
      <c r="N970" s="3">
        <v>45424</v>
      </c>
      <c r="O970" s="4" t="str">
        <f t="shared" si="107"/>
        <v>2024-05</v>
      </c>
      <c r="P970" s="4" t="str">
        <f t="shared" si="108"/>
        <v>05</v>
      </c>
      <c r="Q970" s="4" t="str">
        <f t="shared" si="109"/>
        <v>May</v>
      </c>
      <c r="R970" s="30" t="str">
        <f t="shared" si="110"/>
        <v>12</v>
      </c>
      <c r="W970" t="str">
        <f t="shared" si="111"/>
        <v>ok</v>
      </c>
    </row>
    <row r="971" spans="1:23" x14ac:dyDescent="0.3">
      <c r="A971" t="s">
        <v>1013</v>
      </c>
      <c r="B971" t="s">
        <v>17</v>
      </c>
      <c r="C971" t="s">
        <v>18</v>
      </c>
      <c r="D971" t="s">
        <v>19</v>
      </c>
      <c r="E971" t="s">
        <v>45</v>
      </c>
      <c r="F971" t="s">
        <v>31</v>
      </c>
      <c r="G971" s="5">
        <v>16337.18</v>
      </c>
      <c r="H971" s="5">
        <f t="shared" si="105"/>
        <v>294.06923999999998</v>
      </c>
      <c r="I971" s="6">
        <v>1</v>
      </c>
      <c r="J971" s="6">
        <v>16337.18</v>
      </c>
      <c r="K971" s="5">
        <f t="shared" si="106"/>
        <v>294.06923999999998</v>
      </c>
      <c r="L971" s="7">
        <v>1.08</v>
      </c>
      <c r="M971" s="7">
        <v>1429</v>
      </c>
      <c r="N971" s="3">
        <v>45617</v>
      </c>
      <c r="O971" s="4" t="str">
        <f t="shared" si="107"/>
        <v>2024-11</v>
      </c>
      <c r="P971" s="4" t="str">
        <f t="shared" si="108"/>
        <v>11</v>
      </c>
      <c r="Q971" s="4" t="str">
        <f t="shared" si="109"/>
        <v>November</v>
      </c>
      <c r="R971" s="30" t="str">
        <f t="shared" si="110"/>
        <v>21</v>
      </c>
      <c r="W971" t="str">
        <f t="shared" si="111"/>
        <v>ok</v>
      </c>
    </row>
    <row r="972" spans="1:23" x14ac:dyDescent="0.3">
      <c r="A972" t="s">
        <v>1014</v>
      </c>
      <c r="B972" t="s">
        <v>28</v>
      </c>
      <c r="C972" t="s">
        <v>29</v>
      </c>
      <c r="D972" t="s">
        <v>30</v>
      </c>
      <c r="E972" t="s">
        <v>45</v>
      </c>
      <c r="F972" t="s">
        <v>60</v>
      </c>
      <c r="G972" s="5">
        <v>18245.5</v>
      </c>
      <c r="H972" s="5">
        <f t="shared" si="105"/>
        <v>328.41899999999998</v>
      </c>
      <c r="I972" s="6">
        <v>1</v>
      </c>
      <c r="J972" s="6">
        <v>18245.5</v>
      </c>
      <c r="K972" s="5">
        <f t="shared" si="106"/>
        <v>328.41899999999998</v>
      </c>
      <c r="L972" s="7">
        <v>4.47</v>
      </c>
      <c r="M972" s="7">
        <v>1882</v>
      </c>
      <c r="N972" s="3">
        <v>45519</v>
      </c>
      <c r="O972" s="4" t="str">
        <f t="shared" si="107"/>
        <v>2024-08</v>
      </c>
      <c r="P972" s="4" t="str">
        <f t="shared" si="108"/>
        <v>08</v>
      </c>
      <c r="Q972" s="4" t="str">
        <f t="shared" si="109"/>
        <v>August</v>
      </c>
      <c r="R972" s="30" t="str">
        <f t="shared" si="110"/>
        <v>15</v>
      </c>
      <c r="W972" t="str">
        <f t="shared" si="111"/>
        <v>ok</v>
      </c>
    </row>
    <row r="973" spans="1:23" x14ac:dyDescent="0.3">
      <c r="A973" t="s">
        <v>1015</v>
      </c>
      <c r="B973" t="s">
        <v>28</v>
      </c>
      <c r="C973" t="s">
        <v>29</v>
      </c>
      <c r="D973" t="s">
        <v>30</v>
      </c>
      <c r="E973" t="s">
        <v>14</v>
      </c>
      <c r="F973" t="s">
        <v>26</v>
      </c>
      <c r="G973" s="5">
        <v>16339.46</v>
      </c>
      <c r="H973" s="5">
        <f t="shared" si="105"/>
        <v>294.11027999999999</v>
      </c>
      <c r="I973" s="6">
        <v>1</v>
      </c>
      <c r="J973" s="6">
        <v>16339.46</v>
      </c>
      <c r="K973" s="5">
        <f t="shared" si="106"/>
        <v>294.11027999999999</v>
      </c>
      <c r="L973" s="7">
        <v>4.74</v>
      </c>
      <c r="M973" s="7">
        <v>2447</v>
      </c>
      <c r="N973" s="3">
        <v>45562</v>
      </c>
      <c r="O973" s="4" t="str">
        <f t="shared" si="107"/>
        <v>2024-09</v>
      </c>
      <c r="P973" s="4" t="str">
        <f t="shared" si="108"/>
        <v>09</v>
      </c>
      <c r="Q973" s="4" t="str">
        <f t="shared" si="109"/>
        <v>September</v>
      </c>
      <c r="R973" s="30" t="str">
        <f t="shared" si="110"/>
        <v>27</v>
      </c>
      <c r="W973" t="str">
        <f t="shared" si="111"/>
        <v>ok</v>
      </c>
    </row>
    <row r="974" spans="1:23" x14ac:dyDescent="0.3">
      <c r="A974" t="s">
        <v>1016</v>
      </c>
      <c r="B974" t="s">
        <v>17</v>
      </c>
      <c r="C974" t="s">
        <v>18</v>
      </c>
      <c r="D974" t="s">
        <v>19</v>
      </c>
      <c r="E974" t="s">
        <v>20</v>
      </c>
      <c r="F974" t="s">
        <v>60</v>
      </c>
      <c r="G974" s="5">
        <v>2469.5500000000002</v>
      </c>
      <c r="H974" s="5">
        <f t="shared" si="105"/>
        <v>44.451900000000002</v>
      </c>
      <c r="I974" s="6">
        <v>1</v>
      </c>
      <c r="J974" s="6">
        <v>2469.5500000000002</v>
      </c>
      <c r="K974" s="5">
        <f t="shared" si="106"/>
        <v>44.451900000000002</v>
      </c>
      <c r="L974" s="7">
        <v>3.19</v>
      </c>
      <c r="M974" s="7">
        <v>3617</v>
      </c>
      <c r="N974" s="3">
        <v>45584</v>
      </c>
      <c r="O974" s="4" t="str">
        <f t="shared" si="107"/>
        <v>2024-10</v>
      </c>
      <c r="P974" s="4" t="str">
        <f t="shared" si="108"/>
        <v>10</v>
      </c>
      <c r="Q974" s="4" t="str">
        <f t="shared" si="109"/>
        <v>October</v>
      </c>
      <c r="R974" s="30" t="str">
        <f t="shared" si="110"/>
        <v>19</v>
      </c>
      <c r="W974" t="str">
        <f t="shared" si="111"/>
        <v>ok</v>
      </c>
    </row>
    <row r="975" spans="1:23" x14ac:dyDescent="0.3">
      <c r="A975" t="s">
        <v>1017</v>
      </c>
      <c r="B975" t="s">
        <v>17</v>
      </c>
      <c r="C975" t="s">
        <v>18</v>
      </c>
      <c r="D975" t="s">
        <v>19</v>
      </c>
      <c r="E975" t="s">
        <v>20</v>
      </c>
      <c r="F975" t="s">
        <v>38</v>
      </c>
      <c r="G975" s="5">
        <v>5493.96</v>
      </c>
      <c r="H975" s="5">
        <f t="shared" si="105"/>
        <v>98.891279999999995</v>
      </c>
      <c r="I975" s="6">
        <v>1</v>
      </c>
      <c r="J975" s="6">
        <v>5493.96</v>
      </c>
      <c r="K975" s="5">
        <f t="shared" si="106"/>
        <v>98.891279999999995</v>
      </c>
      <c r="L975" s="7">
        <v>1.31</v>
      </c>
      <c r="M975" s="7">
        <v>1700</v>
      </c>
      <c r="N975" s="3">
        <v>45540</v>
      </c>
      <c r="O975" s="4" t="str">
        <f t="shared" si="107"/>
        <v>2024-09</v>
      </c>
      <c r="P975" s="4" t="str">
        <f t="shared" si="108"/>
        <v>09</v>
      </c>
      <c r="Q975" s="4" t="str">
        <f t="shared" si="109"/>
        <v>September</v>
      </c>
      <c r="R975" s="30" t="str">
        <f t="shared" si="110"/>
        <v>05</v>
      </c>
      <c r="W975" t="str">
        <f t="shared" si="111"/>
        <v>ok</v>
      </c>
    </row>
    <row r="976" spans="1:23" x14ac:dyDescent="0.3">
      <c r="A976" t="s">
        <v>1018</v>
      </c>
      <c r="B976" t="s">
        <v>28</v>
      </c>
      <c r="C976" t="s">
        <v>29</v>
      </c>
      <c r="D976" t="s">
        <v>30</v>
      </c>
      <c r="E976" t="s">
        <v>45</v>
      </c>
      <c r="F976" t="s">
        <v>15</v>
      </c>
      <c r="G976" s="5">
        <v>1318.94</v>
      </c>
      <c r="H976" s="5">
        <f t="shared" si="105"/>
        <v>23.740919999999999</v>
      </c>
      <c r="I976" s="6">
        <v>3</v>
      </c>
      <c r="J976" s="6">
        <v>3956.82</v>
      </c>
      <c r="K976" s="5">
        <f t="shared" si="106"/>
        <v>71.222759999999994</v>
      </c>
      <c r="L976" s="7">
        <v>3.18</v>
      </c>
      <c r="M976" s="7">
        <v>3937</v>
      </c>
      <c r="N976" s="3">
        <v>45433</v>
      </c>
      <c r="O976" s="4" t="str">
        <f t="shared" si="107"/>
        <v>2024-05</v>
      </c>
      <c r="P976" s="4" t="str">
        <f t="shared" si="108"/>
        <v>05</v>
      </c>
      <c r="Q976" s="4" t="str">
        <f t="shared" si="109"/>
        <v>May</v>
      </c>
      <c r="R976" s="30" t="str">
        <f t="shared" si="110"/>
        <v>21</v>
      </c>
      <c r="W976" t="str">
        <f t="shared" si="111"/>
        <v>ok</v>
      </c>
    </row>
    <row r="977" spans="1:23" x14ac:dyDescent="0.3">
      <c r="A977" t="s">
        <v>1019</v>
      </c>
      <c r="B977" t="s">
        <v>28</v>
      </c>
      <c r="C977" t="s">
        <v>29</v>
      </c>
      <c r="D977" t="s">
        <v>30</v>
      </c>
      <c r="E977" t="s">
        <v>45</v>
      </c>
      <c r="F977" t="s">
        <v>26</v>
      </c>
      <c r="G977" s="5">
        <v>10785.89</v>
      </c>
      <c r="H977" s="5">
        <f t="shared" si="105"/>
        <v>194.14601999999996</v>
      </c>
      <c r="I977" s="6">
        <v>3</v>
      </c>
      <c r="J977" s="6">
        <v>32357.67</v>
      </c>
      <c r="K977" s="5">
        <f t="shared" si="106"/>
        <v>582.43805999999995</v>
      </c>
      <c r="L977" s="7">
        <v>2.5</v>
      </c>
      <c r="M977" s="7">
        <v>132</v>
      </c>
      <c r="N977" s="3">
        <v>45569</v>
      </c>
      <c r="O977" s="4" t="str">
        <f t="shared" si="107"/>
        <v>2024-10</v>
      </c>
      <c r="P977" s="4" t="str">
        <f t="shared" si="108"/>
        <v>10</v>
      </c>
      <c r="Q977" s="4" t="str">
        <f t="shared" si="109"/>
        <v>October</v>
      </c>
      <c r="R977" s="30" t="str">
        <f t="shared" si="110"/>
        <v>04</v>
      </c>
      <c r="W977" t="str">
        <f t="shared" si="111"/>
        <v>ok</v>
      </c>
    </row>
    <row r="978" spans="1:23" x14ac:dyDescent="0.3">
      <c r="A978" t="s">
        <v>1020</v>
      </c>
      <c r="B978" t="s">
        <v>36</v>
      </c>
      <c r="C978" t="s">
        <v>18</v>
      </c>
      <c r="D978" t="s">
        <v>37</v>
      </c>
      <c r="E978" t="s">
        <v>20</v>
      </c>
      <c r="F978" t="s">
        <v>38</v>
      </c>
      <c r="G978" s="5">
        <v>7594.47</v>
      </c>
      <c r="H978" s="5">
        <f t="shared" si="105"/>
        <v>136.70045999999999</v>
      </c>
      <c r="I978" s="6">
        <v>1</v>
      </c>
      <c r="J978" s="6">
        <v>7594.47</v>
      </c>
      <c r="K978" s="5">
        <f t="shared" si="106"/>
        <v>136.70045999999999</v>
      </c>
      <c r="L978" s="7">
        <v>3.79</v>
      </c>
      <c r="M978" s="7">
        <v>1679</v>
      </c>
      <c r="N978" s="3">
        <v>45531</v>
      </c>
      <c r="O978" s="4" t="str">
        <f t="shared" si="107"/>
        <v>2024-08</v>
      </c>
      <c r="P978" s="4" t="str">
        <f t="shared" si="108"/>
        <v>08</v>
      </c>
      <c r="Q978" s="4" t="str">
        <f t="shared" si="109"/>
        <v>August</v>
      </c>
      <c r="R978" s="30" t="str">
        <f t="shared" si="110"/>
        <v>27</v>
      </c>
      <c r="W978" t="str">
        <f t="shared" si="111"/>
        <v>ok</v>
      </c>
    </row>
    <row r="979" spans="1:23" x14ac:dyDescent="0.3">
      <c r="A979" t="s">
        <v>1021</v>
      </c>
      <c r="B979" t="s">
        <v>47</v>
      </c>
      <c r="C979" t="s">
        <v>12</v>
      </c>
      <c r="D979" t="s">
        <v>48</v>
      </c>
      <c r="E979" t="s">
        <v>45</v>
      </c>
      <c r="F979" t="s">
        <v>60</v>
      </c>
      <c r="G979" s="5">
        <v>16756.37</v>
      </c>
      <c r="H979" s="5">
        <f t="shared" si="105"/>
        <v>301.61465999999996</v>
      </c>
      <c r="I979" s="6">
        <v>4</v>
      </c>
      <c r="J979" s="6">
        <v>67025.48</v>
      </c>
      <c r="K979" s="5">
        <f t="shared" si="106"/>
        <v>1206.4586399999998</v>
      </c>
      <c r="L979" s="7">
        <v>3.51</v>
      </c>
      <c r="M979" s="7">
        <v>1017</v>
      </c>
      <c r="N979" s="3">
        <v>45392</v>
      </c>
      <c r="O979" s="4" t="str">
        <f t="shared" si="107"/>
        <v>2024-04</v>
      </c>
      <c r="P979" s="4" t="str">
        <f t="shared" si="108"/>
        <v>04</v>
      </c>
      <c r="Q979" s="4" t="str">
        <f t="shared" si="109"/>
        <v>April</v>
      </c>
      <c r="R979" s="30" t="str">
        <f t="shared" si="110"/>
        <v>10</v>
      </c>
      <c r="W979" t="str">
        <f t="shared" si="111"/>
        <v>ok</v>
      </c>
    </row>
    <row r="980" spans="1:23" x14ac:dyDescent="0.3">
      <c r="A980" t="s">
        <v>1022</v>
      </c>
      <c r="B980" t="s">
        <v>23</v>
      </c>
      <c r="C980" t="s">
        <v>24</v>
      </c>
      <c r="D980" t="s">
        <v>25</v>
      </c>
      <c r="E980" t="s">
        <v>45</v>
      </c>
      <c r="F980" t="s">
        <v>38</v>
      </c>
      <c r="G980" s="5">
        <v>11415.86</v>
      </c>
      <c r="H980" s="5">
        <f t="shared" si="105"/>
        <v>205.48548</v>
      </c>
      <c r="I980" s="6">
        <v>1</v>
      </c>
      <c r="J980" s="6">
        <v>11415.86</v>
      </c>
      <c r="K980" s="5">
        <f t="shared" si="106"/>
        <v>205.48548</v>
      </c>
      <c r="L980" s="7">
        <v>1.26</v>
      </c>
      <c r="M980" s="7">
        <v>1684</v>
      </c>
      <c r="N980" s="3">
        <v>45647</v>
      </c>
      <c r="O980" s="4" t="str">
        <f t="shared" si="107"/>
        <v>2024-12</v>
      </c>
      <c r="P980" s="4" t="str">
        <f t="shared" si="108"/>
        <v>12</v>
      </c>
      <c r="Q980" s="4" t="str">
        <f t="shared" si="109"/>
        <v>December</v>
      </c>
      <c r="R980" s="30" t="str">
        <f t="shared" si="110"/>
        <v>21</v>
      </c>
      <c r="W980" t="str">
        <f t="shared" si="111"/>
        <v>ok</v>
      </c>
    </row>
    <row r="981" spans="1:23" x14ac:dyDescent="0.3">
      <c r="A981" t="s">
        <v>1023</v>
      </c>
      <c r="B981" t="s">
        <v>11</v>
      </c>
      <c r="C981" t="s">
        <v>12</v>
      </c>
      <c r="D981" t="s">
        <v>13</v>
      </c>
      <c r="E981" t="s">
        <v>14</v>
      </c>
      <c r="F981" t="s">
        <v>38</v>
      </c>
      <c r="G981" s="5">
        <v>7986.21</v>
      </c>
      <c r="H981" s="5">
        <f t="shared" si="105"/>
        <v>143.75178</v>
      </c>
      <c r="I981" s="6">
        <v>5</v>
      </c>
      <c r="J981" s="6">
        <v>39931.050000000003</v>
      </c>
      <c r="K981" s="5">
        <f t="shared" si="106"/>
        <v>718.75890000000004</v>
      </c>
      <c r="L981" s="7">
        <v>1.49</v>
      </c>
      <c r="M981" s="7">
        <v>1406</v>
      </c>
      <c r="N981" s="3">
        <v>45318</v>
      </c>
      <c r="O981" s="4" t="str">
        <f t="shared" si="107"/>
        <v>2024-01</v>
      </c>
      <c r="P981" s="4" t="str">
        <f t="shared" si="108"/>
        <v>01</v>
      </c>
      <c r="Q981" s="4" t="str">
        <f t="shared" si="109"/>
        <v>January</v>
      </c>
      <c r="R981" s="30" t="str">
        <f t="shared" si="110"/>
        <v>27</v>
      </c>
      <c r="W981" t="str">
        <f t="shared" si="111"/>
        <v>ok</v>
      </c>
    </row>
    <row r="982" spans="1:23" x14ac:dyDescent="0.3">
      <c r="A982" t="s">
        <v>1024</v>
      </c>
      <c r="B982" t="s">
        <v>17</v>
      </c>
      <c r="C982" t="s">
        <v>18</v>
      </c>
      <c r="D982" t="s">
        <v>19</v>
      </c>
      <c r="E982" t="s">
        <v>20</v>
      </c>
      <c r="F982" t="s">
        <v>21</v>
      </c>
      <c r="G982" s="5">
        <v>15638.44</v>
      </c>
      <c r="H982" s="5">
        <f t="shared" si="105"/>
        <v>281.49191999999999</v>
      </c>
      <c r="I982" s="6">
        <v>2</v>
      </c>
      <c r="J982" s="6">
        <v>31276.880000000001</v>
      </c>
      <c r="K982" s="5">
        <f t="shared" si="106"/>
        <v>562.98383999999999</v>
      </c>
      <c r="L982" s="7">
        <v>4.9800000000000004</v>
      </c>
      <c r="M982" s="7">
        <v>2893</v>
      </c>
      <c r="N982" s="3">
        <v>45377</v>
      </c>
      <c r="O982" s="4" t="str">
        <f t="shared" si="107"/>
        <v>2024-03</v>
      </c>
      <c r="P982" s="4" t="str">
        <f t="shared" si="108"/>
        <v>03</v>
      </c>
      <c r="Q982" s="4" t="str">
        <f t="shared" si="109"/>
        <v>March</v>
      </c>
      <c r="R982" s="30" t="str">
        <f t="shared" si="110"/>
        <v>26</v>
      </c>
      <c r="W982" t="str">
        <f t="shared" si="111"/>
        <v>ok</v>
      </c>
    </row>
    <row r="983" spans="1:23" x14ac:dyDescent="0.3">
      <c r="A983" t="s">
        <v>1025</v>
      </c>
      <c r="B983" t="s">
        <v>51</v>
      </c>
      <c r="C983" t="s">
        <v>29</v>
      </c>
      <c r="D983" t="s">
        <v>52</v>
      </c>
      <c r="E983" t="s">
        <v>14</v>
      </c>
      <c r="F983" t="s">
        <v>21</v>
      </c>
      <c r="G983" s="5">
        <v>2447.92</v>
      </c>
      <c r="H983" s="5">
        <f t="shared" si="105"/>
        <v>44.062559999999998</v>
      </c>
      <c r="I983" s="6">
        <v>2</v>
      </c>
      <c r="J983" s="6">
        <v>4895.84</v>
      </c>
      <c r="K983" s="5">
        <f t="shared" si="106"/>
        <v>88.125119999999995</v>
      </c>
      <c r="L983" s="7">
        <v>2.0299999999999998</v>
      </c>
      <c r="M983" s="7">
        <v>2308</v>
      </c>
      <c r="N983" s="3">
        <v>45574</v>
      </c>
      <c r="O983" s="4" t="str">
        <f t="shared" si="107"/>
        <v>2024-10</v>
      </c>
      <c r="P983" s="4" t="str">
        <f t="shared" si="108"/>
        <v>10</v>
      </c>
      <c r="Q983" s="4" t="str">
        <f t="shared" si="109"/>
        <v>October</v>
      </c>
      <c r="R983" s="30" t="str">
        <f t="shared" si="110"/>
        <v>09</v>
      </c>
      <c r="W983" t="str">
        <f t="shared" si="111"/>
        <v>ok</v>
      </c>
    </row>
    <row r="984" spans="1:23" x14ac:dyDescent="0.3">
      <c r="A984" t="s">
        <v>1026</v>
      </c>
      <c r="B984" t="s">
        <v>63</v>
      </c>
      <c r="C984" t="s">
        <v>18</v>
      </c>
      <c r="D984" t="s">
        <v>64</v>
      </c>
      <c r="E984" t="s">
        <v>14</v>
      </c>
      <c r="F984" t="s">
        <v>21</v>
      </c>
      <c r="G984" s="5">
        <v>3300.36</v>
      </c>
      <c r="H984" s="5">
        <f t="shared" si="105"/>
        <v>59.406479999999995</v>
      </c>
      <c r="I984" s="6">
        <v>4</v>
      </c>
      <c r="J984" s="6">
        <v>13201.44</v>
      </c>
      <c r="K984" s="5">
        <f t="shared" si="106"/>
        <v>237.62591999999998</v>
      </c>
      <c r="L984" s="7">
        <v>4.12</v>
      </c>
      <c r="M984" s="7">
        <v>4697</v>
      </c>
      <c r="N984" s="3">
        <v>45321</v>
      </c>
      <c r="O984" s="4" t="str">
        <f t="shared" si="107"/>
        <v>2024-01</v>
      </c>
      <c r="P984" s="4" t="str">
        <f t="shared" si="108"/>
        <v>01</v>
      </c>
      <c r="Q984" s="4" t="str">
        <f t="shared" si="109"/>
        <v>January</v>
      </c>
      <c r="R984" s="30" t="str">
        <f t="shared" si="110"/>
        <v>30</v>
      </c>
      <c r="W984" t="str">
        <f t="shared" si="111"/>
        <v>ok</v>
      </c>
    </row>
    <row r="985" spans="1:23" x14ac:dyDescent="0.3">
      <c r="A985" t="s">
        <v>1027</v>
      </c>
      <c r="B985" t="s">
        <v>11</v>
      </c>
      <c r="C985" t="s">
        <v>12</v>
      </c>
      <c r="D985" t="s">
        <v>13</v>
      </c>
      <c r="E985" t="s">
        <v>20</v>
      </c>
      <c r="F985" t="s">
        <v>15</v>
      </c>
      <c r="G985" s="5">
        <v>2728.79</v>
      </c>
      <c r="H985" s="5">
        <f t="shared" si="105"/>
        <v>49.118219999999994</v>
      </c>
      <c r="I985" s="6">
        <v>1</v>
      </c>
      <c r="J985" s="6">
        <v>2728.79</v>
      </c>
      <c r="K985" s="5">
        <f t="shared" si="106"/>
        <v>49.118219999999994</v>
      </c>
      <c r="L985" s="7">
        <v>2.4</v>
      </c>
      <c r="M985" s="7">
        <v>1390</v>
      </c>
      <c r="N985" s="3">
        <v>45412</v>
      </c>
      <c r="O985" s="4" t="str">
        <f t="shared" si="107"/>
        <v>2024-04</v>
      </c>
      <c r="P985" s="4" t="str">
        <f t="shared" si="108"/>
        <v>04</v>
      </c>
      <c r="Q985" s="4" t="str">
        <f t="shared" si="109"/>
        <v>April</v>
      </c>
      <c r="R985" s="30" t="str">
        <f t="shared" si="110"/>
        <v>30</v>
      </c>
      <c r="W985" t="str">
        <f t="shared" si="111"/>
        <v>ok</v>
      </c>
    </row>
    <row r="986" spans="1:23" x14ac:dyDescent="0.3">
      <c r="A986" t="s">
        <v>1028</v>
      </c>
      <c r="B986" t="s">
        <v>28</v>
      </c>
      <c r="C986" t="s">
        <v>29</v>
      </c>
      <c r="D986" t="s">
        <v>30</v>
      </c>
      <c r="E986" t="s">
        <v>45</v>
      </c>
      <c r="F986" t="s">
        <v>38</v>
      </c>
      <c r="G986" s="5">
        <v>10083.73</v>
      </c>
      <c r="H986" s="5">
        <f t="shared" si="105"/>
        <v>181.50713999999999</v>
      </c>
      <c r="I986" s="6">
        <v>1</v>
      </c>
      <c r="J986" s="6">
        <v>10083.73</v>
      </c>
      <c r="K986" s="5">
        <f t="shared" si="106"/>
        <v>181.50713999999999</v>
      </c>
      <c r="L986" s="7">
        <v>3.74</v>
      </c>
      <c r="M986" s="7">
        <v>4973</v>
      </c>
      <c r="N986" s="3">
        <v>45438</v>
      </c>
      <c r="O986" s="4" t="str">
        <f t="shared" si="107"/>
        <v>2024-05</v>
      </c>
      <c r="P986" s="4" t="str">
        <f t="shared" si="108"/>
        <v>05</v>
      </c>
      <c r="Q986" s="4" t="str">
        <f t="shared" si="109"/>
        <v>May</v>
      </c>
      <c r="R986" s="30" t="str">
        <f t="shared" si="110"/>
        <v>26</v>
      </c>
      <c r="W986" t="str">
        <f t="shared" si="111"/>
        <v>ok</v>
      </c>
    </row>
    <row r="987" spans="1:23" x14ac:dyDescent="0.3">
      <c r="A987" t="s">
        <v>1029</v>
      </c>
      <c r="B987" t="s">
        <v>47</v>
      </c>
      <c r="C987" t="s">
        <v>12</v>
      </c>
      <c r="D987" t="s">
        <v>48</v>
      </c>
      <c r="E987" t="s">
        <v>20</v>
      </c>
      <c r="F987" t="s">
        <v>26</v>
      </c>
      <c r="G987" s="5">
        <v>3622.46</v>
      </c>
      <c r="H987" s="5">
        <f t="shared" si="105"/>
        <v>65.204279999999997</v>
      </c>
      <c r="I987" s="6">
        <v>3</v>
      </c>
      <c r="J987" s="6">
        <v>10867.38</v>
      </c>
      <c r="K987" s="5">
        <f t="shared" si="106"/>
        <v>195.61284000000001</v>
      </c>
      <c r="L987" s="7">
        <v>2.1800000000000002</v>
      </c>
      <c r="M987" s="7">
        <v>3236</v>
      </c>
      <c r="N987" s="3">
        <v>45572</v>
      </c>
      <c r="O987" s="4" t="str">
        <f t="shared" si="107"/>
        <v>2024-10</v>
      </c>
      <c r="P987" s="4" t="str">
        <f t="shared" si="108"/>
        <v>10</v>
      </c>
      <c r="Q987" s="4" t="str">
        <f t="shared" si="109"/>
        <v>October</v>
      </c>
      <c r="R987" s="30" t="str">
        <f t="shared" si="110"/>
        <v>07</v>
      </c>
      <c r="W987" t="str">
        <f t="shared" si="111"/>
        <v>ok</v>
      </c>
    </row>
    <row r="988" spans="1:23" x14ac:dyDescent="0.3">
      <c r="A988" t="s">
        <v>1030</v>
      </c>
      <c r="B988" t="s">
        <v>23</v>
      </c>
      <c r="C988" t="s">
        <v>24</v>
      </c>
      <c r="D988" t="s">
        <v>25</v>
      </c>
      <c r="E988" t="s">
        <v>14</v>
      </c>
      <c r="F988" t="s">
        <v>21</v>
      </c>
      <c r="G988" s="5">
        <v>15859.94</v>
      </c>
      <c r="H988" s="5">
        <f t="shared" si="105"/>
        <v>285.47891999999996</v>
      </c>
      <c r="I988" s="6">
        <v>3</v>
      </c>
      <c r="J988" s="6">
        <v>47579.82</v>
      </c>
      <c r="K988" s="5">
        <f t="shared" si="106"/>
        <v>856.43675999999982</v>
      </c>
      <c r="L988" s="7">
        <v>3.72</v>
      </c>
      <c r="M988" s="7">
        <v>3506</v>
      </c>
      <c r="N988" s="3">
        <v>45605</v>
      </c>
      <c r="O988" s="4" t="str">
        <f t="shared" si="107"/>
        <v>2024-11</v>
      </c>
      <c r="P988" s="4" t="str">
        <f t="shared" si="108"/>
        <v>11</v>
      </c>
      <c r="Q988" s="4" t="str">
        <f t="shared" si="109"/>
        <v>November</v>
      </c>
      <c r="R988" s="30" t="str">
        <f t="shared" si="110"/>
        <v>09</v>
      </c>
      <c r="W988" t="str">
        <f t="shared" si="111"/>
        <v>ok</v>
      </c>
    </row>
    <row r="989" spans="1:23" x14ac:dyDescent="0.3">
      <c r="A989" t="s">
        <v>1031</v>
      </c>
      <c r="B989" t="s">
        <v>47</v>
      </c>
      <c r="C989" t="s">
        <v>12</v>
      </c>
      <c r="D989" t="s">
        <v>48</v>
      </c>
      <c r="E989" t="s">
        <v>14</v>
      </c>
      <c r="F989" t="s">
        <v>21</v>
      </c>
      <c r="G989" s="5">
        <v>3205.83</v>
      </c>
      <c r="H989" s="5">
        <f t="shared" si="105"/>
        <v>57.704939999999993</v>
      </c>
      <c r="I989" s="6">
        <v>4</v>
      </c>
      <c r="J989" s="6">
        <v>12823.32</v>
      </c>
      <c r="K989" s="5">
        <f t="shared" si="106"/>
        <v>230.81975999999997</v>
      </c>
      <c r="L989" s="7">
        <v>2.27</v>
      </c>
      <c r="M989" s="7">
        <v>4295</v>
      </c>
      <c r="N989" s="3">
        <v>45460</v>
      </c>
      <c r="O989" s="4" t="str">
        <f t="shared" si="107"/>
        <v>2024-06</v>
      </c>
      <c r="P989" s="4" t="str">
        <f t="shared" si="108"/>
        <v>06</v>
      </c>
      <c r="Q989" s="4" t="str">
        <f t="shared" si="109"/>
        <v>June</v>
      </c>
      <c r="R989" s="30" t="str">
        <f t="shared" si="110"/>
        <v>17</v>
      </c>
      <c r="W989" t="str">
        <f t="shared" si="111"/>
        <v>ok</v>
      </c>
    </row>
    <row r="990" spans="1:23" x14ac:dyDescent="0.3">
      <c r="A990" t="s">
        <v>1032</v>
      </c>
      <c r="B990" t="s">
        <v>33</v>
      </c>
      <c r="C990" t="s">
        <v>12</v>
      </c>
      <c r="D990" t="s">
        <v>34</v>
      </c>
      <c r="E990" t="s">
        <v>14</v>
      </c>
      <c r="F990" t="s">
        <v>21</v>
      </c>
      <c r="G990" s="5">
        <v>2465.58</v>
      </c>
      <c r="H990" s="5">
        <f t="shared" si="105"/>
        <v>44.380439999999993</v>
      </c>
      <c r="I990" s="6">
        <v>3</v>
      </c>
      <c r="J990" s="6">
        <v>7396.74</v>
      </c>
      <c r="K990" s="5">
        <f t="shared" si="106"/>
        <v>133.14131999999998</v>
      </c>
      <c r="L990" s="7">
        <v>2.54</v>
      </c>
      <c r="M990" s="7">
        <v>678</v>
      </c>
      <c r="N990" s="3">
        <v>45582</v>
      </c>
      <c r="O990" s="4" t="str">
        <f t="shared" si="107"/>
        <v>2024-10</v>
      </c>
      <c r="P990" s="4" t="str">
        <f t="shared" si="108"/>
        <v>10</v>
      </c>
      <c r="Q990" s="4" t="str">
        <f t="shared" si="109"/>
        <v>October</v>
      </c>
      <c r="R990" s="30" t="str">
        <f t="shared" si="110"/>
        <v>17</v>
      </c>
      <c r="W990" t="str">
        <f t="shared" si="111"/>
        <v>ok</v>
      </c>
    </row>
    <row r="991" spans="1:23" x14ac:dyDescent="0.3">
      <c r="A991" t="s">
        <v>1033</v>
      </c>
      <c r="B991" t="s">
        <v>41</v>
      </c>
      <c r="C991" t="s">
        <v>42</v>
      </c>
      <c r="D991" t="s">
        <v>43</v>
      </c>
      <c r="E991" t="s">
        <v>14</v>
      </c>
      <c r="F991" t="s">
        <v>31</v>
      </c>
      <c r="G991" s="5">
        <v>16973.259999999998</v>
      </c>
      <c r="H991" s="5">
        <f t="shared" si="105"/>
        <v>305.51867999999996</v>
      </c>
      <c r="I991" s="6">
        <v>3</v>
      </c>
      <c r="J991" s="6">
        <v>50919.78</v>
      </c>
      <c r="K991" s="5">
        <f t="shared" si="106"/>
        <v>916.55603999999994</v>
      </c>
      <c r="L991" s="7">
        <v>2.06</v>
      </c>
      <c r="M991" s="7">
        <v>1746</v>
      </c>
      <c r="N991" s="3">
        <v>45538</v>
      </c>
      <c r="O991" s="4" t="str">
        <f t="shared" si="107"/>
        <v>2024-09</v>
      </c>
      <c r="P991" s="4" t="str">
        <f t="shared" si="108"/>
        <v>09</v>
      </c>
      <c r="Q991" s="4" t="str">
        <f t="shared" si="109"/>
        <v>September</v>
      </c>
      <c r="R991" s="30" t="str">
        <f t="shared" si="110"/>
        <v>03</v>
      </c>
      <c r="W991" t="str">
        <f t="shared" si="111"/>
        <v>ok</v>
      </c>
    </row>
    <row r="992" spans="1:23" x14ac:dyDescent="0.3">
      <c r="A992" t="s">
        <v>1034</v>
      </c>
      <c r="B992" t="s">
        <v>28</v>
      </c>
      <c r="C992" t="s">
        <v>29</v>
      </c>
      <c r="D992" t="s">
        <v>30</v>
      </c>
      <c r="E992" t="s">
        <v>20</v>
      </c>
      <c r="F992" t="s">
        <v>26</v>
      </c>
      <c r="G992" s="5">
        <v>1849.6</v>
      </c>
      <c r="H992" s="5">
        <f t="shared" si="105"/>
        <v>33.292799999999993</v>
      </c>
      <c r="I992" s="6">
        <v>2</v>
      </c>
      <c r="J992" s="6">
        <v>3699.2</v>
      </c>
      <c r="K992" s="5">
        <f t="shared" si="106"/>
        <v>66.585599999999985</v>
      </c>
      <c r="L992" s="7">
        <v>1.81</v>
      </c>
      <c r="M992" s="7">
        <v>3973</v>
      </c>
      <c r="N992" s="3">
        <v>45449</v>
      </c>
      <c r="O992" s="4" t="str">
        <f t="shared" si="107"/>
        <v>2024-06</v>
      </c>
      <c r="P992" s="4" t="str">
        <f t="shared" si="108"/>
        <v>06</v>
      </c>
      <c r="Q992" s="4" t="str">
        <f t="shared" si="109"/>
        <v>June</v>
      </c>
      <c r="R992" s="30" t="str">
        <f t="shared" si="110"/>
        <v>06</v>
      </c>
      <c r="W992" t="str">
        <f t="shared" si="111"/>
        <v>ok</v>
      </c>
    </row>
    <row r="993" spans="1:23" x14ac:dyDescent="0.3">
      <c r="A993" t="s">
        <v>1035</v>
      </c>
      <c r="B993" t="s">
        <v>41</v>
      </c>
      <c r="C993" t="s">
        <v>42</v>
      </c>
      <c r="D993" t="s">
        <v>43</v>
      </c>
      <c r="E993" t="s">
        <v>45</v>
      </c>
      <c r="F993" t="s">
        <v>31</v>
      </c>
      <c r="G993" s="5">
        <v>9964.41</v>
      </c>
      <c r="H993" s="5">
        <f t="shared" si="105"/>
        <v>179.35937999999999</v>
      </c>
      <c r="I993" s="6">
        <v>3</v>
      </c>
      <c r="J993" s="6">
        <v>29893.23</v>
      </c>
      <c r="K993" s="5">
        <f t="shared" si="106"/>
        <v>538.07813999999996</v>
      </c>
      <c r="L993" s="7">
        <v>4.95</v>
      </c>
      <c r="M993" s="7">
        <v>4016</v>
      </c>
      <c r="N993" s="3">
        <v>45431</v>
      </c>
      <c r="O993" s="4" t="str">
        <f t="shared" si="107"/>
        <v>2024-05</v>
      </c>
      <c r="P993" s="4" t="str">
        <f t="shared" si="108"/>
        <v>05</v>
      </c>
      <c r="Q993" s="4" t="str">
        <f t="shared" si="109"/>
        <v>May</v>
      </c>
      <c r="R993" s="30" t="str">
        <f t="shared" si="110"/>
        <v>19</v>
      </c>
      <c r="W993" t="str">
        <f t="shared" si="111"/>
        <v>ok</v>
      </c>
    </row>
    <row r="994" spans="1:23" x14ac:dyDescent="0.3">
      <c r="A994" t="s">
        <v>1036</v>
      </c>
      <c r="B994" t="s">
        <v>33</v>
      </c>
      <c r="C994" t="s">
        <v>12</v>
      </c>
      <c r="D994" t="s">
        <v>34</v>
      </c>
      <c r="E994" t="s">
        <v>20</v>
      </c>
      <c r="F994" t="s">
        <v>60</v>
      </c>
      <c r="G994" s="5">
        <v>16668.66</v>
      </c>
      <c r="H994" s="5">
        <f t="shared" si="105"/>
        <v>300.03587999999996</v>
      </c>
      <c r="I994" s="6">
        <v>4</v>
      </c>
      <c r="J994" s="6">
        <v>66674.64</v>
      </c>
      <c r="K994" s="5">
        <f t="shared" si="106"/>
        <v>1200.1435199999999</v>
      </c>
      <c r="L994" s="7">
        <v>3.22</v>
      </c>
      <c r="M994" s="7">
        <v>382</v>
      </c>
      <c r="N994" s="3">
        <v>45331</v>
      </c>
      <c r="O994" s="4" t="str">
        <f t="shared" si="107"/>
        <v>2024-02</v>
      </c>
      <c r="P994" s="4" t="str">
        <f t="shared" si="108"/>
        <v>02</v>
      </c>
      <c r="Q994" s="4" t="str">
        <f t="shared" si="109"/>
        <v>February</v>
      </c>
      <c r="R994" s="30" t="str">
        <f t="shared" si="110"/>
        <v>09</v>
      </c>
      <c r="W994" t="str">
        <f t="shared" si="111"/>
        <v>ok</v>
      </c>
    </row>
    <row r="995" spans="1:23" x14ac:dyDescent="0.3">
      <c r="A995" t="s">
        <v>1037</v>
      </c>
      <c r="B995" t="s">
        <v>36</v>
      </c>
      <c r="C995" t="s">
        <v>18</v>
      </c>
      <c r="D995" t="s">
        <v>37</v>
      </c>
      <c r="E995" t="s">
        <v>14</v>
      </c>
      <c r="F995" t="s">
        <v>21</v>
      </c>
      <c r="G995" s="5">
        <v>19628.79</v>
      </c>
      <c r="H995" s="5">
        <f t="shared" si="105"/>
        <v>353.31822</v>
      </c>
      <c r="I995" s="6">
        <v>2</v>
      </c>
      <c r="J995" s="6">
        <v>39257.58</v>
      </c>
      <c r="K995" s="5">
        <f t="shared" si="106"/>
        <v>706.63643999999999</v>
      </c>
      <c r="L995" s="7">
        <v>2.4500000000000002</v>
      </c>
      <c r="M995" s="7">
        <v>666</v>
      </c>
      <c r="N995" s="3">
        <v>45586</v>
      </c>
      <c r="O995" s="4" t="str">
        <f t="shared" si="107"/>
        <v>2024-10</v>
      </c>
      <c r="P995" s="4" t="str">
        <f t="shared" si="108"/>
        <v>10</v>
      </c>
      <c r="Q995" s="4" t="str">
        <f t="shared" si="109"/>
        <v>October</v>
      </c>
      <c r="R995" s="30" t="str">
        <f t="shared" si="110"/>
        <v>21</v>
      </c>
      <c r="W995" t="str">
        <f t="shared" si="111"/>
        <v>ok</v>
      </c>
    </row>
    <row r="996" spans="1:23" x14ac:dyDescent="0.3">
      <c r="A996" t="s">
        <v>1038</v>
      </c>
      <c r="B996" t="s">
        <v>33</v>
      </c>
      <c r="C996" t="s">
        <v>12</v>
      </c>
      <c r="D996" t="s">
        <v>34</v>
      </c>
      <c r="E996" t="s">
        <v>45</v>
      </c>
      <c r="F996" t="s">
        <v>26</v>
      </c>
      <c r="G996" s="5">
        <v>7923.45</v>
      </c>
      <c r="H996" s="5">
        <f t="shared" si="105"/>
        <v>142.62209999999999</v>
      </c>
      <c r="I996" s="6">
        <v>2</v>
      </c>
      <c r="J996" s="6">
        <v>15846.9</v>
      </c>
      <c r="K996" s="5">
        <f t="shared" si="106"/>
        <v>285.24419999999998</v>
      </c>
      <c r="L996" s="7">
        <v>1.8</v>
      </c>
      <c r="M996" s="7">
        <v>634</v>
      </c>
      <c r="N996" s="3">
        <v>45479</v>
      </c>
      <c r="O996" s="4" t="str">
        <f t="shared" si="107"/>
        <v>2024-07</v>
      </c>
      <c r="P996" s="4" t="str">
        <f t="shared" si="108"/>
        <v>07</v>
      </c>
      <c r="Q996" s="4" t="str">
        <f t="shared" si="109"/>
        <v>July</v>
      </c>
      <c r="R996" s="30" t="str">
        <f t="shared" si="110"/>
        <v>06</v>
      </c>
      <c r="W996" t="str">
        <f t="shared" si="111"/>
        <v>ok</v>
      </c>
    </row>
    <row r="997" spans="1:23" x14ac:dyDescent="0.3">
      <c r="A997" t="s">
        <v>1039</v>
      </c>
      <c r="B997" t="s">
        <v>17</v>
      </c>
      <c r="C997" t="s">
        <v>18</v>
      </c>
      <c r="D997" t="s">
        <v>19</v>
      </c>
      <c r="E997" t="s">
        <v>14</v>
      </c>
      <c r="F997" t="s">
        <v>15</v>
      </c>
      <c r="G997" s="5">
        <v>12495.93</v>
      </c>
      <c r="H997" s="5">
        <f t="shared" si="105"/>
        <v>224.92674</v>
      </c>
      <c r="I997" s="6">
        <v>1</v>
      </c>
      <c r="J997" s="6">
        <v>12495.93</v>
      </c>
      <c r="K997" s="5">
        <f t="shared" si="106"/>
        <v>224.92674</v>
      </c>
      <c r="L997" s="7">
        <v>1.77</v>
      </c>
      <c r="M997" s="7">
        <v>1632</v>
      </c>
      <c r="N997" s="3">
        <v>45597</v>
      </c>
      <c r="O997" s="4" t="str">
        <f t="shared" si="107"/>
        <v>2024-11</v>
      </c>
      <c r="P997" s="4" t="str">
        <f t="shared" si="108"/>
        <v>11</v>
      </c>
      <c r="Q997" s="4" t="str">
        <f t="shared" si="109"/>
        <v>November</v>
      </c>
      <c r="R997" s="30" t="str">
        <f t="shared" si="110"/>
        <v>01</v>
      </c>
      <c r="W997" t="str">
        <f t="shared" si="111"/>
        <v>ok</v>
      </c>
    </row>
    <row r="998" spans="1:23" x14ac:dyDescent="0.3">
      <c r="A998" t="s">
        <v>1040</v>
      </c>
      <c r="B998" t="s">
        <v>47</v>
      </c>
      <c r="C998" t="s">
        <v>12</v>
      </c>
      <c r="D998" t="s">
        <v>48</v>
      </c>
      <c r="E998" t="s">
        <v>45</v>
      </c>
      <c r="F998" t="s">
        <v>31</v>
      </c>
      <c r="G998" s="5">
        <v>8696.99</v>
      </c>
      <c r="H998" s="5">
        <f t="shared" si="105"/>
        <v>156.54581999999999</v>
      </c>
      <c r="I998" s="6">
        <v>2</v>
      </c>
      <c r="J998" s="6">
        <v>17393.98</v>
      </c>
      <c r="K998" s="5">
        <f t="shared" si="106"/>
        <v>313.09163999999998</v>
      </c>
      <c r="L998" s="7">
        <v>1.49</v>
      </c>
      <c r="M998" s="7">
        <v>2595</v>
      </c>
      <c r="N998" s="3">
        <v>45408</v>
      </c>
      <c r="O998" s="4" t="str">
        <f t="shared" si="107"/>
        <v>2024-04</v>
      </c>
      <c r="P998" s="4" t="str">
        <f t="shared" si="108"/>
        <v>04</v>
      </c>
      <c r="Q998" s="4" t="str">
        <f t="shared" si="109"/>
        <v>April</v>
      </c>
      <c r="R998" s="30" t="str">
        <f t="shared" si="110"/>
        <v>26</v>
      </c>
      <c r="W998" t="str">
        <f t="shared" si="111"/>
        <v>ok</v>
      </c>
    </row>
    <row r="999" spans="1:23" x14ac:dyDescent="0.3">
      <c r="A999" t="s">
        <v>1041</v>
      </c>
      <c r="B999" t="s">
        <v>11</v>
      </c>
      <c r="C999" t="s">
        <v>12</v>
      </c>
      <c r="D999" t="s">
        <v>13</v>
      </c>
      <c r="E999" t="s">
        <v>20</v>
      </c>
      <c r="F999" t="s">
        <v>38</v>
      </c>
      <c r="G999" s="5">
        <v>16128.14</v>
      </c>
      <c r="H999" s="5">
        <f t="shared" si="105"/>
        <v>290.30651999999998</v>
      </c>
      <c r="I999" s="6">
        <v>2</v>
      </c>
      <c r="J999" s="6">
        <v>32256.28</v>
      </c>
      <c r="K999" s="5">
        <f t="shared" si="106"/>
        <v>580.61303999999996</v>
      </c>
      <c r="L999" s="7">
        <v>1.33</v>
      </c>
      <c r="M999" s="7">
        <v>2793</v>
      </c>
      <c r="N999" s="3">
        <v>45362</v>
      </c>
      <c r="O999" s="4" t="str">
        <f t="shared" si="107"/>
        <v>2024-03</v>
      </c>
      <c r="P999" s="4" t="str">
        <f t="shared" si="108"/>
        <v>03</v>
      </c>
      <c r="Q999" s="4" t="str">
        <f t="shared" si="109"/>
        <v>March</v>
      </c>
      <c r="R999" s="30" t="str">
        <f t="shared" si="110"/>
        <v>11</v>
      </c>
      <c r="W999" t="str">
        <f t="shared" si="111"/>
        <v>ok</v>
      </c>
    </row>
    <row r="1000" spans="1:23" x14ac:dyDescent="0.3">
      <c r="A1000" t="s">
        <v>1042</v>
      </c>
      <c r="B1000" t="s">
        <v>11</v>
      </c>
      <c r="C1000" t="s">
        <v>12</v>
      </c>
      <c r="D1000" t="s">
        <v>13</v>
      </c>
      <c r="E1000" t="s">
        <v>20</v>
      </c>
      <c r="F1000" t="s">
        <v>21</v>
      </c>
      <c r="G1000" s="5">
        <v>17199.07</v>
      </c>
      <c r="H1000" s="5">
        <f t="shared" si="105"/>
        <v>309.58326</v>
      </c>
      <c r="I1000" s="6">
        <v>5</v>
      </c>
      <c r="J1000" s="6">
        <v>85995.35</v>
      </c>
      <c r="K1000" s="5">
        <f t="shared" si="106"/>
        <v>1547.9162999999999</v>
      </c>
      <c r="L1000" s="7">
        <v>2.8</v>
      </c>
      <c r="M1000" s="7">
        <v>2883</v>
      </c>
      <c r="N1000" s="3">
        <v>45619</v>
      </c>
      <c r="O1000" s="4" t="str">
        <f t="shared" si="107"/>
        <v>2024-11</v>
      </c>
      <c r="P1000" s="4" t="str">
        <f t="shared" si="108"/>
        <v>11</v>
      </c>
      <c r="Q1000" s="4" t="str">
        <f t="shared" si="109"/>
        <v>November</v>
      </c>
      <c r="R1000" s="30" t="str">
        <f t="shared" si="110"/>
        <v>23</v>
      </c>
      <c r="W1000" t="str">
        <f t="shared" si="111"/>
        <v>ok</v>
      </c>
    </row>
    <row r="1001" spans="1:23" x14ac:dyDescent="0.3">
      <c r="A1001" t="s">
        <v>1043</v>
      </c>
      <c r="B1001" t="s">
        <v>11</v>
      </c>
      <c r="C1001" t="s">
        <v>12</v>
      </c>
      <c r="D1001" t="s">
        <v>13</v>
      </c>
      <c r="E1001" t="s">
        <v>14</v>
      </c>
      <c r="F1001" t="s">
        <v>26</v>
      </c>
      <c r="G1001" s="5">
        <v>12653.34</v>
      </c>
      <c r="H1001" s="5">
        <f t="shared" si="105"/>
        <v>227.76011999999997</v>
      </c>
      <c r="I1001" s="6">
        <v>2</v>
      </c>
      <c r="J1001" s="6">
        <v>25306.68</v>
      </c>
      <c r="K1001" s="5">
        <f t="shared" si="106"/>
        <v>455.52023999999994</v>
      </c>
      <c r="L1001" s="7">
        <v>3.26</v>
      </c>
      <c r="M1001" s="7">
        <v>704</v>
      </c>
      <c r="N1001" s="3">
        <v>45586</v>
      </c>
      <c r="O1001" s="4" t="str">
        <f t="shared" si="107"/>
        <v>2024-10</v>
      </c>
      <c r="P1001" s="4" t="str">
        <f t="shared" si="108"/>
        <v>10</v>
      </c>
      <c r="Q1001" s="4" t="str">
        <f t="shared" si="109"/>
        <v>October</v>
      </c>
      <c r="R1001" s="30" t="str">
        <f t="shared" si="110"/>
        <v>21</v>
      </c>
      <c r="W1001" t="str">
        <f t="shared" si="111"/>
        <v>ok</v>
      </c>
    </row>
    <row r="1002" spans="1:23" x14ac:dyDescent="0.3">
      <c r="A1002" t="s">
        <v>1044</v>
      </c>
      <c r="B1002" t="s">
        <v>41</v>
      </c>
      <c r="C1002" t="s">
        <v>42</v>
      </c>
      <c r="D1002" t="s">
        <v>43</v>
      </c>
      <c r="E1002" t="s">
        <v>45</v>
      </c>
      <c r="F1002" t="s">
        <v>26</v>
      </c>
      <c r="G1002" s="5">
        <v>17983.27</v>
      </c>
      <c r="H1002" s="5">
        <f t="shared" si="105"/>
        <v>323.69885999999997</v>
      </c>
      <c r="I1002" s="6">
        <v>2</v>
      </c>
      <c r="J1002" s="6">
        <v>35966.54</v>
      </c>
      <c r="K1002" s="5">
        <f t="shared" si="106"/>
        <v>647.39771999999994</v>
      </c>
      <c r="L1002" s="7">
        <v>3.78</v>
      </c>
      <c r="M1002" s="7">
        <v>1352</v>
      </c>
      <c r="N1002" s="3">
        <v>45443</v>
      </c>
      <c r="O1002" s="4" t="str">
        <f t="shared" si="107"/>
        <v>2024-05</v>
      </c>
      <c r="P1002" s="4" t="str">
        <f t="shared" si="108"/>
        <v>05</v>
      </c>
      <c r="Q1002" s="4" t="str">
        <f t="shared" si="109"/>
        <v>May</v>
      </c>
      <c r="R1002" s="30" t="str">
        <f t="shared" si="110"/>
        <v>31</v>
      </c>
      <c r="W1002" t="str">
        <f t="shared" si="111"/>
        <v>ok</v>
      </c>
    </row>
    <row r="1003" spans="1:23" x14ac:dyDescent="0.3">
      <c r="A1003" t="s">
        <v>1045</v>
      </c>
      <c r="B1003" t="s">
        <v>36</v>
      </c>
      <c r="C1003" t="s">
        <v>18</v>
      </c>
      <c r="D1003" t="s">
        <v>37</v>
      </c>
      <c r="E1003" t="s">
        <v>14</v>
      </c>
      <c r="F1003" t="s">
        <v>60</v>
      </c>
      <c r="G1003" s="5">
        <v>5171.71</v>
      </c>
      <c r="H1003" s="5">
        <f t="shared" si="105"/>
        <v>93.090779999999995</v>
      </c>
      <c r="I1003" s="6">
        <v>5</v>
      </c>
      <c r="J1003" s="6">
        <v>25858.55</v>
      </c>
      <c r="K1003" s="5">
        <f t="shared" si="106"/>
        <v>465.45389999999998</v>
      </c>
      <c r="L1003" s="7">
        <v>4.74</v>
      </c>
      <c r="M1003" s="7">
        <v>1016</v>
      </c>
      <c r="N1003" s="3">
        <v>45332</v>
      </c>
      <c r="O1003" s="4" t="str">
        <f t="shared" si="107"/>
        <v>2024-02</v>
      </c>
      <c r="P1003" s="4" t="str">
        <f t="shared" si="108"/>
        <v>02</v>
      </c>
      <c r="Q1003" s="4" t="str">
        <f t="shared" si="109"/>
        <v>February</v>
      </c>
      <c r="R1003" s="30" t="str">
        <f t="shared" si="110"/>
        <v>10</v>
      </c>
      <c r="W1003" t="str">
        <f t="shared" si="111"/>
        <v>ok</v>
      </c>
    </row>
    <row r="1004" spans="1:23" x14ac:dyDescent="0.3">
      <c r="A1004" t="s">
        <v>1046</v>
      </c>
      <c r="B1004" t="s">
        <v>23</v>
      </c>
      <c r="C1004" t="s">
        <v>24</v>
      </c>
      <c r="D1004" t="s">
        <v>25</v>
      </c>
      <c r="E1004" t="s">
        <v>45</v>
      </c>
      <c r="F1004" t="s">
        <v>15</v>
      </c>
      <c r="G1004" s="5">
        <v>9860.2900000000009</v>
      </c>
      <c r="H1004" s="5">
        <f t="shared" si="105"/>
        <v>177.48522</v>
      </c>
      <c r="I1004" s="6">
        <v>2</v>
      </c>
      <c r="J1004" s="6">
        <v>19720.580000000002</v>
      </c>
      <c r="K1004" s="5">
        <f t="shared" si="106"/>
        <v>354.97044</v>
      </c>
      <c r="L1004" s="7">
        <v>4.33</v>
      </c>
      <c r="M1004" s="7">
        <v>2906</v>
      </c>
      <c r="N1004" s="3">
        <v>45537</v>
      </c>
      <c r="O1004" s="4" t="str">
        <f t="shared" si="107"/>
        <v>2024-09</v>
      </c>
      <c r="P1004" s="4" t="str">
        <f t="shared" si="108"/>
        <v>09</v>
      </c>
      <c r="Q1004" s="4" t="str">
        <f t="shared" si="109"/>
        <v>September</v>
      </c>
      <c r="R1004" s="30" t="str">
        <f t="shared" si="110"/>
        <v>02</v>
      </c>
      <c r="W1004" t="str">
        <f t="shared" si="111"/>
        <v>ok</v>
      </c>
    </row>
    <row r="1005" spans="1:23" x14ac:dyDescent="0.3">
      <c r="A1005" t="s">
        <v>1047</v>
      </c>
      <c r="B1005" t="s">
        <v>36</v>
      </c>
      <c r="C1005" t="s">
        <v>18</v>
      </c>
      <c r="D1005" t="s">
        <v>37</v>
      </c>
      <c r="E1005" t="s">
        <v>45</v>
      </c>
      <c r="F1005" t="s">
        <v>38</v>
      </c>
      <c r="G1005" s="5">
        <v>19806.599999999999</v>
      </c>
      <c r="H1005" s="5">
        <f t="shared" si="105"/>
        <v>356.51879999999994</v>
      </c>
      <c r="I1005" s="6">
        <v>4</v>
      </c>
      <c r="J1005" s="6">
        <v>79226.399999999994</v>
      </c>
      <c r="K1005" s="5">
        <f t="shared" si="106"/>
        <v>1426.0751999999998</v>
      </c>
      <c r="L1005" s="7">
        <v>1.51</v>
      </c>
      <c r="M1005" s="7">
        <v>2483</v>
      </c>
      <c r="N1005" s="3">
        <v>45433</v>
      </c>
      <c r="O1005" s="4" t="str">
        <f t="shared" si="107"/>
        <v>2024-05</v>
      </c>
      <c r="P1005" s="4" t="str">
        <f t="shared" si="108"/>
        <v>05</v>
      </c>
      <c r="Q1005" s="4" t="str">
        <f t="shared" si="109"/>
        <v>May</v>
      </c>
      <c r="R1005" s="30" t="str">
        <f t="shared" si="110"/>
        <v>21</v>
      </c>
      <c r="W1005" t="str">
        <f t="shared" si="111"/>
        <v>ok</v>
      </c>
    </row>
    <row r="1006" spans="1:23" x14ac:dyDescent="0.3">
      <c r="A1006" t="s">
        <v>1048</v>
      </c>
      <c r="B1006" t="s">
        <v>51</v>
      </c>
      <c r="C1006" t="s">
        <v>29</v>
      </c>
      <c r="D1006" t="s">
        <v>52</v>
      </c>
      <c r="E1006" t="s">
        <v>20</v>
      </c>
      <c r="F1006" t="s">
        <v>38</v>
      </c>
      <c r="G1006" s="5">
        <v>16580.48</v>
      </c>
      <c r="H1006" s="5">
        <f t="shared" si="105"/>
        <v>298.44863999999995</v>
      </c>
      <c r="I1006" s="6">
        <v>3</v>
      </c>
      <c r="J1006" s="6">
        <v>49741.440000000002</v>
      </c>
      <c r="K1006" s="5">
        <f t="shared" si="106"/>
        <v>895.34591999999986</v>
      </c>
      <c r="L1006" s="7">
        <v>3.92</v>
      </c>
      <c r="M1006" s="7">
        <v>2130</v>
      </c>
      <c r="N1006" s="3">
        <v>45325</v>
      </c>
      <c r="O1006" s="4" t="str">
        <f t="shared" si="107"/>
        <v>2024-02</v>
      </c>
      <c r="P1006" s="4" t="str">
        <f t="shared" si="108"/>
        <v>02</v>
      </c>
      <c r="Q1006" s="4" t="str">
        <f t="shared" si="109"/>
        <v>February</v>
      </c>
      <c r="R1006" s="30" t="str">
        <f t="shared" si="110"/>
        <v>03</v>
      </c>
      <c r="W1006" t="str">
        <f t="shared" si="111"/>
        <v>ok</v>
      </c>
    </row>
    <row r="1007" spans="1:23" x14ac:dyDescent="0.3">
      <c r="A1007" t="s">
        <v>1049</v>
      </c>
      <c r="B1007" t="s">
        <v>33</v>
      </c>
      <c r="C1007" t="s">
        <v>12</v>
      </c>
      <c r="D1007" t="s">
        <v>34</v>
      </c>
      <c r="E1007" t="s">
        <v>45</v>
      </c>
      <c r="F1007" t="s">
        <v>21</v>
      </c>
      <c r="G1007" s="5">
        <v>19124.37</v>
      </c>
      <c r="H1007" s="5">
        <f t="shared" si="105"/>
        <v>344.23865999999998</v>
      </c>
      <c r="I1007" s="6">
        <v>2</v>
      </c>
      <c r="J1007" s="6">
        <v>38248.74</v>
      </c>
      <c r="K1007" s="5">
        <f t="shared" si="106"/>
        <v>688.47731999999996</v>
      </c>
      <c r="L1007" s="7">
        <v>2.79</v>
      </c>
      <c r="M1007" s="7">
        <v>2834</v>
      </c>
      <c r="N1007" s="3">
        <v>45420</v>
      </c>
      <c r="O1007" s="4" t="str">
        <f t="shared" si="107"/>
        <v>2024-05</v>
      </c>
      <c r="P1007" s="4" t="str">
        <f t="shared" si="108"/>
        <v>05</v>
      </c>
      <c r="Q1007" s="4" t="str">
        <f t="shared" si="109"/>
        <v>May</v>
      </c>
      <c r="R1007" s="30" t="str">
        <f t="shared" si="110"/>
        <v>08</v>
      </c>
      <c r="W1007" t="str">
        <f t="shared" si="111"/>
        <v>ok</v>
      </c>
    </row>
    <row r="1008" spans="1:23" x14ac:dyDescent="0.3">
      <c r="A1008" t="s">
        <v>1050</v>
      </c>
      <c r="B1008" t="s">
        <v>23</v>
      </c>
      <c r="C1008" t="s">
        <v>24</v>
      </c>
      <c r="D1008" t="s">
        <v>25</v>
      </c>
      <c r="E1008" t="s">
        <v>20</v>
      </c>
      <c r="F1008" t="s">
        <v>15</v>
      </c>
      <c r="G1008" s="5">
        <v>11866.12</v>
      </c>
      <c r="H1008" s="5">
        <f t="shared" si="105"/>
        <v>213.59016</v>
      </c>
      <c r="I1008" s="6">
        <v>2</v>
      </c>
      <c r="J1008" s="6">
        <v>23732.240000000002</v>
      </c>
      <c r="K1008" s="5">
        <f t="shared" si="106"/>
        <v>427.18031999999999</v>
      </c>
      <c r="L1008" s="7">
        <v>1.4</v>
      </c>
      <c r="M1008" s="7">
        <v>1414</v>
      </c>
      <c r="N1008" s="3">
        <v>45637</v>
      </c>
      <c r="O1008" s="4" t="str">
        <f t="shared" si="107"/>
        <v>2024-12</v>
      </c>
      <c r="P1008" s="4" t="str">
        <f t="shared" si="108"/>
        <v>12</v>
      </c>
      <c r="Q1008" s="4" t="str">
        <f t="shared" si="109"/>
        <v>December</v>
      </c>
      <c r="R1008" s="30" t="str">
        <f t="shared" si="110"/>
        <v>11</v>
      </c>
      <c r="W1008" t="str">
        <f t="shared" si="111"/>
        <v>ok</v>
      </c>
    </row>
    <row r="1009" spans="1:23" x14ac:dyDescent="0.3">
      <c r="A1009" t="s">
        <v>1051</v>
      </c>
      <c r="B1009" t="s">
        <v>36</v>
      </c>
      <c r="C1009" t="s">
        <v>18</v>
      </c>
      <c r="D1009" t="s">
        <v>37</v>
      </c>
      <c r="E1009" t="s">
        <v>45</v>
      </c>
      <c r="F1009" t="s">
        <v>38</v>
      </c>
      <c r="G1009" s="5">
        <v>19011.560000000001</v>
      </c>
      <c r="H1009" s="5">
        <f t="shared" si="105"/>
        <v>342.20808</v>
      </c>
      <c r="I1009" s="6">
        <v>4</v>
      </c>
      <c r="J1009" s="6">
        <v>76046.240000000005</v>
      </c>
      <c r="K1009" s="5">
        <f t="shared" si="106"/>
        <v>1368.83232</v>
      </c>
      <c r="L1009" s="7">
        <v>4.96</v>
      </c>
      <c r="M1009" s="7">
        <v>534</v>
      </c>
      <c r="N1009" s="3">
        <v>45295</v>
      </c>
      <c r="O1009" s="4" t="str">
        <f t="shared" si="107"/>
        <v>2024-01</v>
      </c>
      <c r="P1009" s="4" t="str">
        <f t="shared" si="108"/>
        <v>01</v>
      </c>
      <c r="Q1009" s="4" t="str">
        <f t="shared" si="109"/>
        <v>January</v>
      </c>
      <c r="R1009" s="30" t="str">
        <f t="shared" si="110"/>
        <v>04</v>
      </c>
      <c r="W1009" t="str">
        <f t="shared" si="111"/>
        <v>ok</v>
      </c>
    </row>
    <row r="1010" spans="1:23" x14ac:dyDescent="0.3">
      <c r="A1010" t="s">
        <v>1052</v>
      </c>
      <c r="B1010" t="s">
        <v>41</v>
      </c>
      <c r="C1010" t="s">
        <v>42</v>
      </c>
      <c r="D1010" t="s">
        <v>43</v>
      </c>
      <c r="E1010" t="s">
        <v>45</v>
      </c>
      <c r="F1010" t="s">
        <v>38</v>
      </c>
      <c r="G1010" s="5">
        <v>1609.02</v>
      </c>
      <c r="H1010" s="5">
        <f t="shared" si="105"/>
        <v>28.962359999999997</v>
      </c>
      <c r="I1010" s="6">
        <v>1</v>
      </c>
      <c r="J1010" s="6">
        <v>1609.02</v>
      </c>
      <c r="K1010" s="5">
        <f t="shared" si="106"/>
        <v>28.962359999999997</v>
      </c>
      <c r="L1010" s="7">
        <v>2.92</v>
      </c>
      <c r="M1010" s="7">
        <v>2250</v>
      </c>
      <c r="N1010" s="3">
        <v>45309</v>
      </c>
      <c r="O1010" s="4" t="str">
        <f t="shared" si="107"/>
        <v>2024-01</v>
      </c>
      <c r="P1010" s="4" t="str">
        <f t="shared" si="108"/>
        <v>01</v>
      </c>
      <c r="Q1010" s="4" t="str">
        <f t="shared" si="109"/>
        <v>January</v>
      </c>
      <c r="R1010" s="30" t="str">
        <f t="shared" si="110"/>
        <v>18</v>
      </c>
      <c r="W1010" t="str">
        <f t="shared" si="111"/>
        <v>ok</v>
      </c>
    </row>
    <row r="1011" spans="1:23" x14ac:dyDescent="0.3">
      <c r="A1011" t="s">
        <v>1053</v>
      </c>
      <c r="B1011" t="s">
        <v>11</v>
      </c>
      <c r="C1011" t="s">
        <v>12</v>
      </c>
      <c r="D1011" t="s">
        <v>13</v>
      </c>
      <c r="E1011" t="s">
        <v>45</v>
      </c>
      <c r="F1011" t="s">
        <v>26</v>
      </c>
      <c r="G1011" s="5">
        <v>7850.83</v>
      </c>
      <c r="H1011" s="5">
        <f t="shared" si="105"/>
        <v>141.31493999999998</v>
      </c>
      <c r="I1011" s="6">
        <v>4</v>
      </c>
      <c r="J1011" s="6">
        <v>31403.32</v>
      </c>
      <c r="K1011" s="5">
        <f t="shared" si="106"/>
        <v>565.25975999999991</v>
      </c>
      <c r="L1011" s="7">
        <v>1.24</v>
      </c>
      <c r="M1011" s="7">
        <v>3428</v>
      </c>
      <c r="N1011" s="3">
        <v>45643</v>
      </c>
      <c r="O1011" s="4" t="str">
        <f t="shared" si="107"/>
        <v>2024-12</v>
      </c>
      <c r="P1011" s="4" t="str">
        <f t="shared" si="108"/>
        <v>12</v>
      </c>
      <c r="Q1011" s="4" t="str">
        <f t="shared" si="109"/>
        <v>December</v>
      </c>
      <c r="R1011" s="30" t="str">
        <f t="shared" si="110"/>
        <v>17</v>
      </c>
      <c r="W1011" t="str">
        <f t="shared" si="111"/>
        <v>ok</v>
      </c>
    </row>
    <row r="1012" spans="1:23" x14ac:dyDescent="0.3">
      <c r="A1012" t="s">
        <v>1054</v>
      </c>
      <c r="B1012" t="s">
        <v>11</v>
      </c>
      <c r="C1012" t="s">
        <v>12</v>
      </c>
      <c r="D1012" t="s">
        <v>13</v>
      </c>
      <c r="E1012" t="s">
        <v>14</v>
      </c>
      <c r="F1012" t="s">
        <v>21</v>
      </c>
      <c r="G1012" s="5">
        <v>5703.03</v>
      </c>
      <c r="H1012" s="5">
        <f t="shared" si="105"/>
        <v>102.65453999999998</v>
      </c>
      <c r="I1012" s="6">
        <v>3</v>
      </c>
      <c r="J1012" s="6">
        <v>17109.09</v>
      </c>
      <c r="K1012" s="5">
        <f t="shared" si="106"/>
        <v>307.96361999999993</v>
      </c>
      <c r="L1012" s="7">
        <v>1.85</v>
      </c>
      <c r="M1012" s="7">
        <v>4426</v>
      </c>
      <c r="N1012" s="3">
        <v>45314</v>
      </c>
      <c r="O1012" s="4" t="str">
        <f t="shared" si="107"/>
        <v>2024-01</v>
      </c>
      <c r="P1012" s="4" t="str">
        <f t="shared" si="108"/>
        <v>01</v>
      </c>
      <c r="Q1012" s="4" t="str">
        <f t="shared" si="109"/>
        <v>January</v>
      </c>
      <c r="R1012" s="30" t="str">
        <f t="shared" si="110"/>
        <v>23</v>
      </c>
      <c r="W1012" t="str">
        <f t="shared" si="111"/>
        <v>ok</v>
      </c>
    </row>
    <row r="1013" spans="1:23" x14ac:dyDescent="0.3">
      <c r="A1013" t="s">
        <v>1055</v>
      </c>
      <c r="B1013" t="s">
        <v>41</v>
      </c>
      <c r="C1013" t="s">
        <v>42</v>
      </c>
      <c r="D1013" t="s">
        <v>43</v>
      </c>
      <c r="E1013" t="s">
        <v>45</v>
      </c>
      <c r="F1013" t="s">
        <v>38</v>
      </c>
      <c r="G1013" s="5">
        <v>6071.1</v>
      </c>
      <c r="H1013" s="5">
        <f t="shared" si="105"/>
        <v>109.27979999999999</v>
      </c>
      <c r="I1013" s="6">
        <v>3</v>
      </c>
      <c r="J1013" s="6">
        <v>18213.3</v>
      </c>
      <c r="K1013" s="5">
        <f t="shared" si="106"/>
        <v>327.83939999999996</v>
      </c>
      <c r="L1013" s="7">
        <v>1.04</v>
      </c>
      <c r="M1013" s="7">
        <v>4767</v>
      </c>
      <c r="N1013" s="3">
        <v>45437</v>
      </c>
      <c r="O1013" s="4" t="str">
        <f t="shared" si="107"/>
        <v>2024-05</v>
      </c>
      <c r="P1013" s="4" t="str">
        <f t="shared" si="108"/>
        <v>05</v>
      </c>
      <c r="Q1013" s="4" t="str">
        <f t="shared" si="109"/>
        <v>May</v>
      </c>
      <c r="R1013" s="30" t="str">
        <f t="shared" si="110"/>
        <v>25</v>
      </c>
      <c r="W1013" t="str">
        <f t="shared" si="111"/>
        <v>ok</v>
      </c>
    </row>
    <row r="1014" spans="1:23" x14ac:dyDescent="0.3">
      <c r="A1014" t="s">
        <v>1056</v>
      </c>
      <c r="B1014" t="s">
        <v>51</v>
      </c>
      <c r="C1014" t="s">
        <v>29</v>
      </c>
      <c r="D1014" t="s">
        <v>52</v>
      </c>
      <c r="E1014" t="s">
        <v>14</v>
      </c>
      <c r="F1014" t="s">
        <v>31</v>
      </c>
      <c r="G1014" s="5">
        <v>2605.1</v>
      </c>
      <c r="H1014" s="5">
        <f t="shared" si="105"/>
        <v>46.891799999999996</v>
      </c>
      <c r="I1014" s="6">
        <v>4</v>
      </c>
      <c r="J1014" s="6">
        <v>10420.4</v>
      </c>
      <c r="K1014" s="5">
        <f t="shared" si="106"/>
        <v>187.56719999999999</v>
      </c>
      <c r="L1014" s="7">
        <v>1.21</v>
      </c>
      <c r="M1014" s="7">
        <v>2226</v>
      </c>
      <c r="N1014" s="3">
        <v>45569</v>
      </c>
      <c r="O1014" s="4" t="str">
        <f t="shared" si="107"/>
        <v>2024-10</v>
      </c>
      <c r="P1014" s="4" t="str">
        <f t="shared" si="108"/>
        <v>10</v>
      </c>
      <c r="Q1014" s="4" t="str">
        <f t="shared" si="109"/>
        <v>October</v>
      </c>
      <c r="R1014" s="30" t="str">
        <f t="shared" si="110"/>
        <v>04</v>
      </c>
      <c r="W1014" t="str">
        <f t="shared" si="111"/>
        <v>ok</v>
      </c>
    </row>
    <row r="1015" spans="1:23" x14ac:dyDescent="0.3">
      <c r="A1015" t="s">
        <v>1057</v>
      </c>
      <c r="B1015" t="s">
        <v>17</v>
      </c>
      <c r="C1015" t="s">
        <v>18</v>
      </c>
      <c r="D1015" t="s">
        <v>19</v>
      </c>
      <c r="E1015" t="s">
        <v>20</v>
      </c>
      <c r="F1015" t="s">
        <v>21</v>
      </c>
      <c r="G1015" s="5">
        <v>194.72</v>
      </c>
      <c r="H1015" s="5">
        <f t="shared" si="105"/>
        <v>3.5049599999999996</v>
      </c>
      <c r="I1015" s="6">
        <v>3</v>
      </c>
      <c r="J1015" s="6">
        <v>584.16</v>
      </c>
      <c r="K1015" s="5">
        <f t="shared" si="106"/>
        <v>10.514879999999998</v>
      </c>
      <c r="L1015" s="7">
        <v>3.41</v>
      </c>
      <c r="M1015" s="7">
        <v>3962</v>
      </c>
      <c r="N1015" s="3">
        <v>45638</v>
      </c>
      <c r="O1015" s="4" t="str">
        <f t="shared" si="107"/>
        <v>2024-12</v>
      </c>
      <c r="P1015" s="4" t="str">
        <f t="shared" si="108"/>
        <v>12</v>
      </c>
      <c r="Q1015" s="4" t="str">
        <f t="shared" si="109"/>
        <v>December</v>
      </c>
      <c r="R1015" s="30" t="str">
        <f t="shared" si="110"/>
        <v>12</v>
      </c>
      <c r="W1015" t="str">
        <f t="shared" si="111"/>
        <v>ok</v>
      </c>
    </row>
    <row r="1016" spans="1:23" x14ac:dyDescent="0.3">
      <c r="A1016" t="s">
        <v>1058</v>
      </c>
      <c r="B1016" t="s">
        <v>47</v>
      </c>
      <c r="C1016" t="s">
        <v>12</v>
      </c>
      <c r="D1016" t="s">
        <v>48</v>
      </c>
      <c r="E1016" t="s">
        <v>14</v>
      </c>
      <c r="F1016" t="s">
        <v>15</v>
      </c>
      <c r="G1016" s="5">
        <v>11380.58</v>
      </c>
      <c r="H1016" s="5">
        <f t="shared" si="105"/>
        <v>204.85043999999999</v>
      </c>
      <c r="I1016" s="6">
        <v>1</v>
      </c>
      <c r="J1016" s="6">
        <v>11380.58</v>
      </c>
      <c r="K1016" s="5">
        <f t="shared" si="106"/>
        <v>204.85043999999999</v>
      </c>
      <c r="L1016" s="7">
        <v>3.44</v>
      </c>
      <c r="M1016" s="7">
        <v>2840</v>
      </c>
      <c r="N1016" s="3">
        <v>45307</v>
      </c>
      <c r="O1016" s="4" t="str">
        <f t="shared" si="107"/>
        <v>2024-01</v>
      </c>
      <c r="P1016" s="4" t="str">
        <f t="shared" si="108"/>
        <v>01</v>
      </c>
      <c r="Q1016" s="4" t="str">
        <f t="shared" si="109"/>
        <v>January</v>
      </c>
      <c r="R1016" s="30" t="str">
        <f t="shared" si="110"/>
        <v>16</v>
      </c>
      <c r="W1016" t="str">
        <f t="shared" si="111"/>
        <v>ok</v>
      </c>
    </row>
    <row r="1017" spans="1:23" x14ac:dyDescent="0.3">
      <c r="A1017" t="s">
        <v>1059</v>
      </c>
      <c r="B1017" t="s">
        <v>28</v>
      </c>
      <c r="C1017" t="s">
        <v>29</v>
      </c>
      <c r="D1017" t="s">
        <v>30</v>
      </c>
      <c r="E1017" t="s">
        <v>20</v>
      </c>
      <c r="F1017" t="s">
        <v>21</v>
      </c>
      <c r="G1017" s="5">
        <v>12113.73</v>
      </c>
      <c r="H1017" s="5">
        <f t="shared" si="105"/>
        <v>218.04713999999998</v>
      </c>
      <c r="I1017" s="6">
        <v>1</v>
      </c>
      <c r="J1017" s="6">
        <v>12113.73</v>
      </c>
      <c r="K1017" s="5">
        <f t="shared" si="106"/>
        <v>218.04713999999998</v>
      </c>
      <c r="L1017" s="7">
        <v>4.6500000000000004</v>
      </c>
      <c r="M1017" s="7">
        <v>4743</v>
      </c>
      <c r="N1017" s="3">
        <v>45540</v>
      </c>
      <c r="O1017" s="4" t="str">
        <f t="shared" si="107"/>
        <v>2024-09</v>
      </c>
      <c r="P1017" s="4" t="str">
        <f t="shared" si="108"/>
        <v>09</v>
      </c>
      <c r="Q1017" s="4" t="str">
        <f t="shared" si="109"/>
        <v>September</v>
      </c>
      <c r="R1017" s="30" t="str">
        <f t="shared" si="110"/>
        <v>05</v>
      </c>
      <c r="W1017" t="str">
        <f t="shared" si="111"/>
        <v>ok</v>
      </c>
    </row>
    <row r="1018" spans="1:23" x14ac:dyDescent="0.3">
      <c r="A1018" t="s">
        <v>1060</v>
      </c>
      <c r="B1018" t="s">
        <v>51</v>
      </c>
      <c r="C1018" t="s">
        <v>29</v>
      </c>
      <c r="D1018" t="s">
        <v>52</v>
      </c>
      <c r="E1018" t="s">
        <v>45</v>
      </c>
      <c r="F1018" t="s">
        <v>31</v>
      </c>
      <c r="G1018" s="5">
        <v>2302.66</v>
      </c>
      <c r="H1018" s="5">
        <f t="shared" si="105"/>
        <v>41.447879999999991</v>
      </c>
      <c r="I1018" s="6">
        <v>5</v>
      </c>
      <c r="J1018" s="6">
        <v>11513.3</v>
      </c>
      <c r="K1018" s="5">
        <f t="shared" si="106"/>
        <v>207.23939999999996</v>
      </c>
      <c r="L1018" s="7">
        <v>4.01</v>
      </c>
      <c r="M1018" s="7">
        <v>3651</v>
      </c>
      <c r="N1018" s="3">
        <v>45627</v>
      </c>
      <c r="O1018" s="4" t="str">
        <f t="shared" si="107"/>
        <v>2024-12</v>
      </c>
      <c r="P1018" s="4" t="str">
        <f t="shared" si="108"/>
        <v>12</v>
      </c>
      <c r="Q1018" s="4" t="str">
        <f t="shared" si="109"/>
        <v>December</v>
      </c>
      <c r="R1018" s="30" t="str">
        <f t="shared" si="110"/>
        <v>01</v>
      </c>
      <c r="W1018" t="str">
        <f t="shared" si="111"/>
        <v>ok</v>
      </c>
    </row>
    <row r="1019" spans="1:23" x14ac:dyDescent="0.3">
      <c r="A1019" t="s">
        <v>1061</v>
      </c>
      <c r="B1019" t="s">
        <v>41</v>
      </c>
      <c r="C1019" t="s">
        <v>42</v>
      </c>
      <c r="D1019" t="s">
        <v>43</v>
      </c>
      <c r="E1019" t="s">
        <v>14</v>
      </c>
      <c r="F1019" t="s">
        <v>38</v>
      </c>
      <c r="G1019" s="5">
        <v>16360.36</v>
      </c>
      <c r="H1019" s="5">
        <f t="shared" si="105"/>
        <v>294.48647999999997</v>
      </c>
      <c r="I1019" s="6">
        <v>1</v>
      </c>
      <c r="J1019" s="6">
        <v>16360.36</v>
      </c>
      <c r="K1019" s="5">
        <f t="shared" si="106"/>
        <v>294.48647999999997</v>
      </c>
      <c r="L1019" s="7">
        <v>1.81</v>
      </c>
      <c r="M1019" s="7">
        <v>1923</v>
      </c>
      <c r="N1019" s="3">
        <v>45552</v>
      </c>
      <c r="O1019" s="4" t="str">
        <f t="shared" si="107"/>
        <v>2024-09</v>
      </c>
      <c r="P1019" s="4" t="str">
        <f t="shared" si="108"/>
        <v>09</v>
      </c>
      <c r="Q1019" s="4" t="str">
        <f t="shared" si="109"/>
        <v>September</v>
      </c>
      <c r="R1019" s="30" t="str">
        <f t="shared" si="110"/>
        <v>17</v>
      </c>
      <c r="W1019" t="str">
        <f t="shared" si="111"/>
        <v>ok</v>
      </c>
    </row>
    <row r="1020" spans="1:23" x14ac:dyDescent="0.3">
      <c r="A1020" t="s">
        <v>1062</v>
      </c>
      <c r="B1020" t="s">
        <v>41</v>
      </c>
      <c r="C1020" t="s">
        <v>42</v>
      </c>
      <c r="D1020" t="s">
        <v>43</v>
      </c>
      <c r="E1020" t="s">
        <v>45</v>
      </c>
      <c r="F1020" t="s">
        <v>31</v>
      </c>
      <c r="G1020" s="5">
        <v>18216.72</v>
      </c>
      <c r="H1020" s="5">
        <f t="shared" si="105"/>
        <v>327.90096</v>
      </c>
      <c r="I1020" s="6">
        <v>2</v>
      </c>
      <c r="J1020" s="6">
        <v>36433.440000000002</v>
      </c>
      <c r="K1020" s="5">
        <f t="shared" si="106"/>
        <v>655.80192</v>
      </c>
      <c r="L1020" s="7">
        <v>1.26</v>
      </c>
      <c r="M1020" s="7">
        <v>3968</v>
      </c>
      <c r="N1020" s="3">
        <v>45632</v>
      </c>
      <c r="O1020" s="4" t="str">
        <f t="shared" si="107"/>
        <v>2024-12</v>
      </c>
      <c r="P1020" s="4" t="str">
        <f t="shared" si="108"/>
        <v>12</v>
      </c>
      <c r="Q1020" s="4" t="str">
        <f t="shared" si="109"/>
        <v>December</v>
      </c>
      <c r="R1020" s="30" t="str">
        <f t="shared" si="110"/>
        <v>06</v>
      </c>
      <c r="W1020" t="str">
        <f t="shared" si="111"/>
        <v>ok</v>
      </c>
    </row>
    <row r="1021" spans="1:23" x14ac:dyDescent="0.3">
      <c r="A1021" t="s">
        <v>1063</v>
      </c>
      <c r="B1021" t="s">
        <v>17</v>
      </c>
      <c r="C1021" t="s">
        <v>18</v>
      </c>
      <c r="D1021" t="s">
        <v>19</v>
      </c>
      <c r="E1021" t="s">
        <v>14</v>
      </c>
      <c r="F1021" t="s">
        <v>21</v>
      </c>
      <c r="G1021" s="5">
        <v>9007.4599999999991</v>
      </c>
      <c r="H1021" s="5">
        <f t="shared" si="105"/>
        <v>162.13427999999996</v>
      </c>
      <c r="I1021" s="6">
        <v>5</v>
      </c>
      <c r="J1021" s="6">
        <v>45037.3</v>
      </c>
      <c r="K1021" s="5">
        <f t="shared" si="106"/>
        <v>810.67139999999984</v>
      </c>
      <c r="L1021" s="7">
        <v>4.38</v>
      </c>
      <c r="M1021" s="7">
        <v>3449</v>
      </c>
      <c r="N1021" s="3">
        <v>45297</v>
      </c>
      <c r="O1021" s="4" t="str">
        <f t="shared" si="107"/>
        <v>2024-01</v>
      </c>
      <c r="P1021" s="4" t="str">
        <f t="shared" si="108"/>
        <v>01</v>
      </c>
      <c r="Q1021" s="4" t="str">
        <f t="shared" si="109"/>
        <v>January</v>
      </c>
      <c r="R1021" s="30" t="str">
        <f t="shared" si="110"/>
        <v>06</v>
      </c>
      <c r="W1021" t="str">
        <f t="shared" si="111"/>
        <v>ok</v>
      </c>
    </row>
    <row r="1022" spans="1:23" x14ac:dyDescent="0.3">
      <c r="A1022" t="s">
        <v>1064</v>
      </c>
      <c r="B1022" t="s">
        <v>47</v>
      </c>
      <c r="C1022" t="s">
        <v>12</v>
      </c>
      <c r="D1022" t="s">
        <v>48</v>
      </c>
      <c r="E1022" t="s">
        <v>20</v>
      </c>
      <c r="F1022" t="s">
        <v>26</v>
      </c>
      <c r="G1022" s="5">
        <v>8492.57</v>
      </c>
      <c r="H1022" s="5">
        <f t="shared" si="105"/>
        <v>152.86625999999998</v>
      </c>
      <c r="I1022" s="6">
        <v>2</v>
      </c>
      <c r="J1022" s="6">
        <v>16985.14</v>
      </c>
      <c r="K1022" s="5">
        <f t="shared" si="106"/>
        <v>305.73251999999997</v>
      </c>
      <c r="L1022" s="7">
        <v>2.68</v>
      </c>
      <c r="M1022" s="7">
        <v>949</v>
      </c>
      <c r="N1022" s="3">
        <v>45298</v>
      </c>
      <c r="O1022" s="4" t="str">
        <f t="shared" si="107"/>
        <v>2024-01</v>
      </c>
      <c r="P1022" s="4" t="str">
        <f t="shared" si="108"/>
        <v>01</v>
      </c>
      <c r="Q1022" s="4" t="str">
        <f t="shared" si="109"/>
        <v>January</v>
      </c>
      <c r="R1022" s="30" t="str">
        <f t="shared" si="110"/>
        <v>07</v>
      </c>
      <c r="W1022" t="str">
        <f t="shared" si="111"/>
        <v>ok</v>
      </c>
    </row>
    <row r="1023" spans="1:23" x14ac:dyDescent="0.3">
      <c r="A1023" t="s">
        <v>1065</v>
      </c>
      <c r="B1023" t="s">
        <v>11</v>
      </c>
      <c r="C1023" t="s">
        <v>12</v>
      </c>
      <c r="D1023" t="s">
        <v>13</v>
      </c>
      <c r="E1023" t="s">
        <v>45</v>
      </c>
      <c r="F1023" t="s">
        <v>38</v>
      </c>
      <c r="G1023" s="5">
        <v>3913.77</v>
      </c>
      <c r="H1023" s="5">
        <f t="shared" si="105"/>
        <v>70.447859999999991</v>
      </c>
      <c r="I1023" s="6">
        <v>1</v>
      </c>
      <c r="J1023" s="6">
        <v>3913.77</v>
      </c>
      <c r="K1023" s="5">
        <f t="shared" si="106"/>
        <v>70.447859999999991</v>
      </c>
      <c r="L1023" s="7">
        <v>4.88</v>
      </c>
      <c r="M1023" s="7">
        <v>4513</v>
      </c>
      <c r="N1023" s="3">
        <v>45494</v>
      </c>
      <c r="O1023" s="4" t="str">
        <f t="shared" si="107"/>
        <v>2024-07</v>
      </c>
      <c r="P1023" s="4" t="str">
        <f t="shared" si="108"/>
        <v>07</v>
      </c>
      <c r="Q1023" s="4" t="str">
        <f t="shared" si="109"/>
        <v>July</v>
      </c>
      <c r="R1023" s="30" t="str">
        <f t="shared" si="110"/>
        <v>21</v>
      </c>
      <c r="W1023" t="str">
        <f t="shared" si="111"/>
        <v>ok</v>
      </c>
    </row>
    <row r="1024" spans="1:23" x14ac:dyDescent="0.3">
      <c r="A1024" t="s">
        <v>1066</v>
      </c>
      <c r="B1024" t="s">
        <v>51</v>
      </c>
      <c r="C1024" t="s">
        <v>29</v>
      </c>
      <c r="D1024" t="s">
        <v>52</v>
      </c>
      <c r="E1024" t="s">
        <v>45</v>
      </c>
      <c r="F1024" t="s">
        <v>31</v>
      </c>
      <c r="G1024" s="5">
        <v>15500.27</v>
      </c>
      <c r="H1024" s="5">
        <f t="shared" si="105"/>
        <v>279.00486000000001</v>
      </c>
      <c r="I1024" s="6">
        <v>3</v>
      </c>
      <c r="J1024" s="6">
        <v>46500.81</v>
      </c>
      <c r="K1024" s="5">
        <f t="shared" si="106"/>
        <v>837.01458000000002</v>
      </c>
      <c r="L1024" s="7">
        <v>1.1599999999999999</v>
      </c>
      <c r="M1024" s="7">
        <v>2803</v>
      </c>
      <c r="N1024" s="3">
        <v>45591</v>
      </c>
      <c r="O1024" s="4" t="str">
        <f t="shared" si="107"/>
        <v>2024-10</v>
      </c>
      <c r="P1024" s="4" t="str">
        <f t="shared" si="108"/>
        <v>10</v>
      </c>
      <c r="Q1024" s="4" t="str">
        <f t="shared" si="109"/>
        <v>October</v>
      </c>
      <c r="R1024" s="30" t="str">
        <f t="shared" si="110"/>
        <v>26</v>
      </c>
      <c r="W1024" t="str">
        <f t="shared" si="111"/>
        <v>ok</v>
      </c>
    </row>
    <row r="1025" spans="1:23" x14ac:dyDescent="0.3">
      <c r="A1025" t="s">
        <v>1067</v>
      </c>
      <c r="B1025" t="s">
        <v>17</v>
      </c>
      <c r="C1025" t="s">
        <v>18</v>
      </c>
      <c r="D1025" t="s">
        <v>19</v>
      </c>
      <c r="E1025" t="s">
        <v>45</v>
      </c>
      <c r="F1025" t="s">
        <v>26</v>
      </c>
      <c r="G1025" s="5">
        <v>315.72000000000003</v>
      </c>
      <c r="H1025" s="5">
        <f t="shared" si="105"/>
        <v>5.6829600000000005</v>
      </c>
      <c r="I1025" s="6">
        <v>4</v>
      </c>
      <c r="J1025" s="6">
        <v>1262.8800000000001</v>
      </c>
      <c r="K1025" s="5">
        <f t="shared" si="106"/>
        <v>22.731840000000002</v>
      </c>
      <c r="L1025" s="7">
        <v>4.41</v>
      </c>
      <c r="M1025" s="7">
        <v>1618</v>
      </c>
      <c r="N1025" s="3">
        <v>45648</v>
      </c>
      <c r="O1025" s="4" t="str">
        <f t="shared" si="107"/>
        <v>2024-12</v>
      </c>
      <c r="P1025" s="4" t="str">
        <f t="shared" si="108"/>
        <v>12</v>
      </c>
      <c r="Q1025" s="4" t="str">
        <f t="shared" si="109"/>
        <v>December</v>
      </c>
      <c r="R1025" s="30" t="str">
        <f t="shared" si="110"/>
        <v>22</v>
      </c>
      <c r="W1025" t="str">
        <f t="shared" si="111"/>
        <v>ok</v>
      </c>
    </row>
    <row r="1026" spans="1:23" x14ac:dyDescent="0.3">
      <c r="A1026" t="s">
        <v>1068</v>
      </c>
      <c r="B1026" t="s">
        <v>33</v>
      </c>
      <c r="C1026" t="s">
        <v>12</v>
      </c>
      <c r="D1026" t="s">
        <v>34</v>
      </c>
      <c r="E1026" t="s">
        <v>45</v>
      </c>
      <c r="F1026" t="s">
        <v>38</v>
      </c>
      <c r="G1026" s="5">
        <v>8250.99</v>
      </c>
      <c r="H1026" s="5">
        <f t="shared" si="105"/>
        <v>148.51781999999997</v>
      </c>
      <c r="I1026" s="6">
        <v>3</v>
      </c>
      <c r="J1026" s="6">
        <v>24752.97</v>
      </c>
      <c r="K1026" s="5">
        <f t="shared" si="106"/>
        <v>445.55345999999992</v>
      </c>
      <c r="L1026" s="7">
        <v>1.85</v>
      </c>
      <c r="M1026" s="7">
        <v>4364</v>
      </c>
      <c r="N1026" s="3">
        <v>45397</v>
      </c>
      <c r="O1026" s="4" t="str">
        <f t="shared" si="107"/>
        <v>2024-04</v>
      </c>
      <c r="P1026" s="4" t="str">
        <f t="shared" si="108"/>
        <v>04</v>
      </c>
      <c r="Q1026" s="4" t="str">
        <f t="shared" si="109"/>
        <v>April</v>
      </c>
      <c r="R1026" s="30" t="str">
        <f t="shared" si="110"/>
        <v>15</v>
      </c>
      <c r="W1026" t="str">
        <f t="shared" si="111"/>
        <v>ok</v>
      </c>
    </row>
    <row r="1027" spans="1:23" x14ac:dyDescent="0.3">
      <c r="A1027" t="s">
        <v>1069</v>
      </c>
      <c r="B1027" t="s">
        <v>51</v>
      </c>
      <c r="C1027" t="s">
        <v>29</v>
      </c>
      <c r="D1027" t="s">
        <v>52</v>
      </c>
      <c r="E1027" t="s">
        <v>20</v>
      </c>
      <c r="F1027" t="s">
        <v>31</v>
      </c>
      <c r="G1027" s="5">
        <v>19592.89</v>
      </c>
      <c r="H1027" s="5">
        <f t="shared" ref="H1027:H1090" si="112">G1027*0.018</f>
        <v>352.67201999999997</v>
      </c>
      <c r="I1027" s="6">
        <v>3</v>
      </c>
      <c r="J1027" s="6">
        <v>58778.67</v>
      </c>
      <c r="K1027" s="5">
        <f t="shared" ref="K1027:K1090" si="113">H1027*I1027</f>
        <v>1058.0160599999999</v>
      </c>
      <c r="L1027" s="7">
        <v>1.88</v>
      </c>
      <c r="M1027" s="7">
        <v>808</v>
      </c>
      <c r="N1027" s="3">
        <v>45559</v>
      </c>
      <c r="O1027" s="4" t="str">
        <f t="shared" ref="O1027:O1090" si="114">TEXT(N1027,"yyyy-mm")</f>
        <v>2024-09</v>
      </c>
      <c r="P1027" s="4" t="str">
        <f t="shared" ref="P1027:P1090" si="115">TEXT(N1027,"mm")</f>
        <v>09</v>
      </c>
      <c r="Q1027" s="4" t="str">
        <f t="shared" ref="Q1027:Q1090" si="116">TEXT(DATE(2024,P1027,1),"mmmm")</f>
        <v>September</v>
      </c>
      <c r="R1027" s="30" t="str">
        <f t="shared" ref="R1027:R1090" si="117">TEXT(N1027,"dd")</f>
        <v>24</v>
      </c>
      <c r="W1027" t="str">
        <f t="shared" ref="W1027:W1090" si="118">IF(G1027*I1027=J1027,"ok","False")</f>
        <v>ok</v>
      </c>
    </row>
    <row r="1028" spans="1:23" x14ac:dyDescent="0.3">
      <c r="A1028" t="s">
        <v>1070</v>
      </c>
      <c r="B1028" t="s">
        <v>51</v>
      </c>
      <c r="C1028" t="s">
        <v>29</v>
      </c>
      <c r="D1028" t="s">
        <v>52</v>
      </c>
      <c r="E1028" t="s">
        <v>14</v>
      </c>
      <c r="F1028" t="s">
        <v>26</v>
      </c>
      <c r="G1028" s="5">
        <v>15737.56</v>
      </c>
      <c r="H1028" s="5">
        <f t="shared" si="112"/>
        <v>283.27607999999998</v>
      </c>
      <c r="I1028" s="6">
        <v>1</v>
      </c>
      <c r="J1028" s="6">
        <v>15737.56</v>
      </c>
      <c r="K1028" s="5">
        <f t="shared" si="113"/>
        <v>283.27607999999998</v>
      </c>
      <c r="L1028" s="7">
        <v>3.86</v>
      </c>
      <c r="M1028" s="7">
        <v>3884</v>
      </c>
      <c r="N1028" s="3">
        <v>45508</v>
      </c>
      <c r="O1028" s="4" t="str">
        <f t="shared" si="114"/>
        <v>2024-08</v>
      </c>
      <c r="P1028" s="4" t="str">
        <f t="shared" si="115"/>
        <v>08</v>
      </c>
      <c r="Q1028" s="4" t="str">
        <f t="shared" si="116"/>
        <v>August</v>
      </c>
      <c r="R1028" s="30" t="str">
        <f t="shared" si="117"/>
        <v>04</v>
      </c>
      <c r="W1028" t="str">
        <f t="shared" si="118"/>
        <v>ok</v>
      </c>
    </row>
    <row r="1029" spans="1:23" x14ac:dyDescent="0.3">
      <c r="A1029" t="s">
        <v>1071</v>
      </c>
      <c r="B1029" t="s">
        <v>33</v>
      </c>
      <c r="C1029" t="s">
        <v>12</v>
      </c>
      <c r="D1029" t="s">
        <v>34</v>
      </c>
      <c r="E1029" t="s">
        <v>20</v>
      </c>
      <c r="F1029" t="s">
        <v>60</v>
      </c>
      <c r="G1029" s="5">
        <v>7982.06</v>
      </c>
      <c r="H1029" s="5">
        <f t="shared" si="112"/>
        <v>143.67707999999999</v>
      </c>
      <c r="I1029" s="6">
        <v>2</v>
      </c>
      <c r="J1029" s="6">
        <v>15964.12</v>
      </c>
      <c r="K1029" s="5">
        <f t="shared" si="113"/>
        <v>287.35415999999998</v>
      </c>
      <c r="L1029" s="7">
        <v>3.44</v>
      </c>
      <c r="M1029" s="7">
        <v>2170</v>
      </c>
      <c r="N1029" s="3">
        <v>45368</v>
      </c>
      <c r="O1029" s="4" t="str">
        <f t="shared" si="114"/>
        <v>2024-03</v>
      </c>
      <c r="P1029" s="4" t="str">
        <f t="shared" si="115"/>
        <v>03</v>
      </c>
      <c r="Q1029" s="4" t="str">
        <f t="shared" si="116"/>
        <v>March</v>
      </c>
      <c r="R1029" s="30" t="str">
        <f t="shared" si="117"/>
        <v>17</v>
      </c>
      <c r="W1029" t="str">
        <f t="shared" si="118"/>
        <v>ok</v>
      </c>
    </row>
    <row r="1030" spans="1:23" x14ac:dyDescent="0.3">
      <c r="A1030" t="s">
        <v>1072</v>
      </c>
      <c r="B1030" t="s">
        <v>17</v>
      </c>
      <c r="C1030" t="s">
        <v>18</v>
      </c>
      <c r="D1030" t="s">
        <v>19</v>
      </c>
      <c r="E1030" t="s">
        <v>20</v>
      </c>
      <c r="F1030" t="s">
        <v>31</v>
      </c>
      <c r="G1030" s="5">
        <v>12670.94</v>
      </c>
      <c r="H1030" s="5">
        <f t="shared" si="112"/>
        <v>228.07692</v>
      </c>
      <c r="I1030" s="6">
        <v>4</v>
      </c>
      <c r="J1030" s="6">
        <v>50683.76</v>
      </c>
      <c r="K1030" s="5">
        <f t="shared" si="113"/>
        <v>912.30768</v>
      </c>
      <c r="L1030" s="7">
        <v>4.71</v>
      </c>
      <c r="M1030" s="7">
        <v>1561</v>
      </c>
      <c r="N1030" s="3">
        <v>45589</v>
      </c>
      <c r="O1030" s="4" t="str">
        <f t="shared" si="114"/>
        <v>2024-10</v>
      </c>
      <c r="P1030" s="4" t="str">
        <f t="shared" si="115"/>
        <v>10</v>
      </c>
      <c r="Q1030" s="4" t="str">
        <f t="shared" si="116"/>
        <v>October</v>
      </c>
      <c r="R1030" s="30" t="str">
        <f t="shared" si="117"/>
        <v>24</v>
      </c>
      <c r="W1030" t="str">
        <f t="shared" si="118"/>
        <v>ok</v>
      </c>
    </row>
    <row r="1031" spans="1:23" x14ac:dyDescent="0.3">
      <c r="A1031" t="s">
        <v>1073</v>
      </c>
      <c r="B1031" t="s">
        <v>11</v>
      </c>
      <c r="C1031" t="s">
        <v>12</v>
      </c>
      <c r="D1031" t="s">
        <v>13</v>
      </c>
      <c r="E1031" t="s">
        <v>20</v>
      </c>
      <c r="F1031" t="s">
        <v>60</v>
      </c>
      <c r="G1031" s="5">
        <v>19068.53</v>
      </c>
      <c r="H1031" s="5">
        <f t="shared" si="112"/>
        <v>343.23353999999995</v>
      </c>
      <c r="I1031" s="6">
        <v>3</v>
      </c>
      <c r="J1031" s="6">
        <v>57205.59</v>
      </c>
      <c r="K1031" s="5">
        <f t="shared" si="113"/>
        <v>1029.7006199999998</v>
      </c>
      <c r="L1031" s="7">
        <v>2.94</v>
      </c>
      <c r="M1031" s="7">
        <v>1627</v>
      </c>
      <c r="N1031" s="3">
        <v>45557</v>
      </c>
      <c r="O1031" s="4" t="str">
        <f t="shared" si="114"/>
        <v>2024-09</v>
      </c>
      <c r="P1031" s="4" t="str">
        <f t="shared" si="115"/>
        <v>09</v>
      </c>
      <c r="Q1031" s="4" t="str">
        <f t="shared" si="116"/>
        <v>September</v>
      </c>
      <c r="R1031" s="30" t="str">
        <f t="shared" si="117"/>
        <v>22</v>
      </c>
      <c r="W1031" t="str">
        <f t="shared" si="118"/>
        <v>ok</v>
      </c>
    </row>
    <row r="1032" spans="1:23" x14ac:dyDescent="0.3">
      <c r="A1032" t="s">
        <v>1074</v>
      </c>
      <c r="B1032" t="s">
        <v>41</v>
      </c>
      <c r="C1032" t="s">
        <v>42</v>
      </c>
      <c r="D1032" t="s">
        <v>43</v>
      </c>
      <c r="E1032" t="s">
        <v>45</v>
      </c>
      <c r="F1032" t="s">
        <v>15</v>
      </c>
      <c r="G1032" s="5">
        <v>16961.03</v>
      </c>
      <c r="H1032" s="5">
        <f t="shared" si="112"/>
        <v>305.29853999999995</v>
      </c>
      <c r="I1032" s="6">
        <v>3</v>
      </c>
      <c r="J1032" s="6">
        <v>50883.09</v>
      </c>
      <c r="K1032" s="5">
        <f t="shared" si="113"/>
        <v>915.89561999999978</v>
      </c>
      <c r="L1032" s="7">
        <v>2.58</v>
      </c>
      <c r="M1032" s="7">
        <v>751</v>
      </c>
      <c r="N1032" s="3">
        <v>45587</v>
      </c>
      <c r="O1032" s="4" t="str">
        <f t="shared" si="114"/>
        <v>2024-10</v>
      </c>
      <c r="P1032" s="4" t="str">
        <f t="shared" si="115"/>
        <v>10</v>
      </c>
      <c r="Q1032" s="4" t="str">
        <f t="shared" si="116"/>
        <v>October</v>
      </c>
      <c r="R1032" s="30" t="str">
        <f t="shared" si="117"/>
        <v>22</v>
      </c>
      <c r="W1032" t="str">
        <f t="shared" si="118"/>
        <v>ok</v>
      </c>
    </row>
    <row r="1033" spans="1:23" x14ac:dyDescent="0.3">
      <c r="A1033" t="s">
        <v>1075</v>
      </c>
      <c r="B1033" t="s">
        <v>41</v>
      </c>
      <c r="C1033" t="s">
        <v>42</v>
      </c>
      <c r="D1033" t="s">
        <v>43</v>
      </c>
      <c r="E1033" t="s">
        <v>20</v>
      </c>
      <c r="F1033" t="s">
        <v>60</v>
      </c>
      <c r="G1033" s="5">
        <v>9660.59</v>
      </c>
      <c r="H1033" s="5">
        <f t="shared" si="112"/>
        <v>173.89061999999998</v>
      </c>
      <c r="I1033" s="6">
        <v>5</v>
      </c>
      <c r="J1033" s="6">
        <v>48302.95</v>
      </c>
      <c r="K1033" s="5">
        <f t="shared" si="113"/>
        <v>869.45309999999995</v>
      </c>
      <c r="L1033" s="7">
        <v>4.07</v>
      </c>
      <c r="M1033" s="7">
        <v>1537</v>
      </c>
      <c r="N1033" s="3">
        <v>45636</v>
      </c>
      <c r="O1033" s="4" t="str">
        <f t="shared" si="114"/>
        <v>2024-12</v>
      </c>
      <c r="P1033" s="4" t="str">
        <f t="shared" si="115"/>
        <v>12</v>
      </c>
      <c r="Q1033" s="4" t="str">
        <f t="shared" si="116"/>
        <v>December</v>
      </c>
      <c r="R1033" s="30" t="str">
        <f t="shared" si="117"/>
        <v>10</v>
      </c>
      <c r="W1033" t="str">
        <f t="shared" si="118"/>
        <v>ok</v>
      </c>
    </row>
    <row r="1034" spans="1:23" x14ac:dyDescent="0.3">
      <c r="A1034" t="s">
        <v>1076</v>
      </c>
      <c r="B1034" t="s">
        <v>23</v>
      </c>
      <c r="C1034" t="s">
        <v>24</v>
      </c>
      <c r="D1034" t="s">
        <v>25</v>
      </c>
      <c r="E1034" t="s">
        <v>20</v>
      </c>
      <c r="F1034" t="s">
        <v>26</v>
      </c>
      <c r="G1034" s="5">
        <v>17648.2</v>
      </c>
      <c r="H1034" s="5">
        <f t="shared" si="112"/>
        <v>317.66759999999999</v>
      </c>
      <c r="I1034" s="6">
        <v>3</v>
      </c>
      <c r="J1034" s="6">
        <v>52944.6</v>
      </c>
      <c r="K1034" s="5">
        <f t="shared" si="113"/>
        <v>953.00279999999998</v>
      </c>
      <c r="L1034" s="7">
        <v>3.95</v>
      </c>
      <c r="M1034" s="7">
        <v>696</v>
      </c>
      <c r="N1034" s="3">
        <v>45317</v>
      </c>
      <c r="O1034" s="4" t="str">
        <f t="shared" si="114"/>
        <v>2024-01</v>
      </c>
      <c r="P1034" s="4" t="str">
        <f t="shared" si="115"/>
        <v>01</v>
      </c>
      <c r="Q1034" s="4" t="str">
        <f t="shared" si="116"/>
        <v>January</v>
      </c>
      <c r="R1034" s="30" t="str">
        <f t="shared" si="117"/>
        <v>26</v>
      </c>
      <c r="W1034" t="str">
        <f t="shared" si="118"/>
        <v>ok</v>
      </c>
    </row>
    <row r="1035" spans="1:23" x14ac:dyDescent="0.3">
      <c r="A1035" t="s">
        <v>1077</v>
      </c>
      <c r="B1035" t="s">
        <v>41</v>
      </c>
      <c r="C1035" t="s">
        <v>42</v>
      </c>
      <c r="D1035" t="s">
        <v>43</v>
      </c>
      <c r="E1035" t="s">
        <v>20</v>
      </c>
      <c r="F1035" t="s">
        <v>38</v>
      </c>
      <c r="G1035" s="5">
        <v>19244.97</v>
      </c>
      <c r="H1035" s="5">
        <f t="shared" si="112"/>
        <v>346.40945999999997</v>
      </c>
      <c r="I1035" s="6">
        <v>4</v>
      </c>
      <c r="J1035" s="6">
        <v>76979.88</v>
      </c>
      <c r="K1035" s="5">
        <f t="shared" si="113"/>
        <v>1385.6378399999999</v>
      </c>
      <c r="L1035" s="7">
        <v>1.06</v>
      </c>
      <c r="M1035" s="7">
        <v>3021</v>
      </c>
      <c r="N1035" s="3">
        <v>45524</v>
      </c>
      <c r="O1035" s="4" t="str">
        <f t="shared" si="114"/>
        <v>2024-08</v>
      </c>
      <c r="P1035" s="4" t="str">
        <f t="shared" si="115"/>
        <v>08</v>
      </c>
      <c r="Q1035" s="4" t="str">
        <f t="shared" si="116"/>
        <v>August</v>
      </c>
      <c r="R1035" s="30" t="str">
        <f t="shared" si="117"/>
        <v>20</v>
      </c>
      <c r="W1035" t="str">
        <f t="shared" si="118"/>
        <v>ok</v>
      </c>
    </row>
    <row r="1036" spans="1:23" x14ac:dyDescent="0.3">
      <c r="A1036" t="s">
        <v>1078</v>
      </c>
      <c r="B1036" t="s">
        <v>33</v>
      </c>
      <c r="C1036" t="s">
        <v>12</v>
      </c>
      <c r="D1036" t="s">
        <v>34</v>
      </c>
      <c r="E1036" t="s">
        <v>14</v>
      </c>
      <c r="F1036" t="s">
        <v>21</v>
      </c>
      <c r="G1036" s="5">
        <v>12024.79</v>
      </c>
      <c r="H1036" s="5">
        <f t="shared" si="112"/>
        <v>216.44622000000001</v>
      </c>
      <c r="I1036" s="6">
        <v>4</v>
      </c>
      <c r="J1036" s="6">
        <v>48099.16</v>
      </c>
      <c r="K1036" s="5">
        <f t="shared" si="113"/>
        <v>865.78488000000004</v>
      </c>
      <c r="L1036" s="7">
        <v>4.17</v>
      </c>
      <c r="M1036" s="7">
        <v>216</v>
      </c>
      <c r="N1036" s="3">
        <v>45420</v>
      </c>
      <c r="O1036" s="4" t="str">
        <f t="shared" si="114"/>
        <v>2024-05</v>
      </c>
      <c r="P1036" s="4" t="str">
        <f t="shared" si="115"/>
        <v>05</v>
      </c>
      <c r="Q1036" s="4" t="str">
        <f t="shared" si="116"/>
        <v>May</v>
      </c>
      <c r="R1036" s="30" t="str">
        <f t="shared" si="117"/>
        <v>08</v>
      </c>
      <c r="W1036" t="str">
        <f t="shared" si="118"/>
        <v>ok</v>
      </c>
    </row>
    <row r="1037" spans="1:23" x14ac:dyDescent="0.3">
      <c r="A1037" t="s">
        <v>1079</v>
      </c>
      <c r="B1037" t="s">
        <v>36</v>
      </c>
      <c r="C1037" t="s">
        <v>18</v>
      </c>
      <c r="D1037" t="s">
        <v>37</v>
      </c>
      <c r="E1037" t="s">
        <v>45</v>
      </c>
      <c r="F1037" t="s">
        <v>31</v>
      </c>
      <c r="G1037" s="5">
        <v>8152.67</v>
      </c>
      <c r="H1037" s="5">
        <f t="shared" si="112"/>
        <v>146.74805999999998</v>
      </c>
      <c r="I1037" s="6">
        <v>3</v>
      </c>
      <c r="J1037" s="6">
        <v>24458.01</v>
      </c>
      <c r="K1037" s="5">
        <f t="shared" si="113"/>
        <v>440.24417999999991</v>
      </c>
      <c r="L1037" s="7">
        <v>4.99</v>
      </c>
      <c r="M1037" s="7">
        <v>4368</v>
      </c>
      <c r="N1037" s="3">
        <v>45644</v>
      </c>
      <c r="O1037" s="4" t="str">
        <f t="shared" si="114"/>
        <v>2024-12</v>
      </c>
      <c r="P1037" s="4" t="str">
        <f t="shared" si="115"/>
        <v>12</v>
      </c>
      <c r="Q1037" s="4" t="str">
        <f t="shared" si="116"/>
        <v>December</v>
      </c>
      <c r="R1037" s="30" t="str">
        <f t="shared" si="117"/>
        <v>18</v>
      </c>
      <c r="W1037" t="str">
        <f t="shared" si="118"/>
        <v>ok</v>
      </c>
    </row>
    <row r="1038" spans="1:23" x14ac:dyDescent="0.3">
      <c r="A1038" t="s">
        <v>1080</v>
      </c>
      <c r="B1038" t="s">
        <v>11</v>
      </c>
      <c r="C1038" t="s">
        <v>12</v>
      </c>
      <c r="D1038" t="s">
        <v>13</v>
      </c>
      <c r="E1038" t="s">
        <v>14</v>
      </c>
      <c r="F1038" t="s">
        <v>21</v>
      </c>
      <c r="G1038" s="5">
        <v>2703.85</v>
      </c>
      <c r="H1038" s="5">
        <f t="shared" si="112"/>
        <v>48.669299999999993</v>
      </c>
      <c r="I1038" s="6">
        <v>2</v>
      </c>
      <c r="J1038" s="6">
        <v>5407.7</v>
      </c>
      <c r="K1038" s="5">
        <f t="shared" si="113"/>
        <v>97.338599999999985</v>
      </c>
      <c r="L1038" s="7">
        <v>2.13</v>
      </c>
      <c r="M1038" s="7">
        <v>283</v>
      </c>
      <c r="N1038" s="3">
        <v>45480</v>
      </c>
      <c r="O1038" s="4" t="str">
        <f t="shared" si="114"/>
        <v>2024-07</v>
      </c>
      <c r="P1038" s="4" t="str">
        <f t="shared" si="115"/>
        <v>07</v>
      </c>
      <c r="Q1038" s="4" t="str">
        <f t="shared" si="116"/>
        <v>July</v>
      </c>
      <c r="R1038" s="30" t="str">
        <f t="shared" si="117"/>
        <v>07</v>
      </c>
      <c r="W1038" t="str">
        <f t="shared" si="118"/>
        <v>ok</v>
      </c>
    </row>
    <row r="1039" spans="1:23" x14ac:dyDescent="0.3">
      <c r="A1039" t="s">
        <v>1081</v>
      </c>
      <c r="B1039" t="s">
        <v>33</v>
      </c>
      <c r="C1039" t="s">
        <v>12</v>
      </c>
      <c r="D1039" t="s">
        <v>34</v>
      </c>
      <c r="E1039" t="s">
        <v>20</v>
      </c>
      <c r="F1039" t="s">
        <v>21</v>
      </c>
      <c r="G1039" s="5">
        <v>8391.33</v>
      </c>
      <c r="H1039" s="5">
        <f t="shared" si="112"/>
        <v>151.04393999999999</v>
      </c>
      <c r="I1039" s="6">
        <v>1</v>
      </c>
      <c r="J1039" s="6">
        <v>8391.33</v>
      </c>
      <c r="K1039" s="5">
        <f t="shared" si="113"/>
        <v>151.04393999999999</v>
      </c>
      <c r="L1039" s="7">
        <v>1.73</v>
      </c>
      <c r="M1039" s="7">
        <v>2724</v>
      </c>
      <c r="N1039" s="3">
        <v>45395</v>
      </c>
      <c r="O1039" s="4" t="str">
        <f t="shared" si="114"/>
        <v>2024-04</v>
      </c>
      <c r="P1039" s="4" t="str">
        <f t="shared" si="115"/>
        <v>04</v>
      </c>
      <c r="Q1039" s="4" t="str">
        <f t="shared" si="116"/>
        <v>April</v>
      </c>
      <c r="R1039" s="30" t="str">
        <f t="shared" si="117"/>
        <v>13</v>
      </c>
      <c r="W1039" t="str">
        <f t="shared" si="118"/>
        <v>ok</v>
      </c>
    </row>
    <row r="1040" spans="1:23" x14ac:dyDescent="0.3">
      <c r="A1040" t="s">
        <v>1082</v>
      </c>
      <c r="B1040" t="s">
        <v>17</v>
      </c>
      <c r="C1040" t="s">
        <v>18</v>
      </c>
      <c r="D1040" t="s">
        <v>19</v>
      </c>
      <c r="E1040" t="s">
        <v>14</v>
      </c>
      <c r="F1040" t="s">
        <v>31</v>
      </c>
      <c r="G1040" s="5">
        <v>2552.5500000000002</v>
      </c>
      <c r="H1040" s="5">
        <f t="shared" si="112"/>
        <v>45.945900000000002</v>
      </c>
      <c r="I1040" s="6">
        <v>4</v>
      </c>
      <c r="J1040" s="6">
        <v>10210.200000000001</v>
      </c>
      <c r="K1040" s="5">
        <f t="shared" si="113"/>
        <v>183.78360000000001</v>
      </c>
      <c r="L1040" s="7">
        <v>1.62</v>
      </c>
      <c r="M1040" s="7">
        <v>4726</v>
      </c>
      <c r="N1040" s="3">
        <v>45557</v>
      </c>
      <c r="O1040" s="4" t="str">
        <f t="shared" si="114"/>
        <v>2024-09</v>
      </c>
      <c r="P1040" s="4" t="str">
        <f t="shared" si="115"/>
        <v>09</v>
      </c>
      <c r="Q1040" s="4" t="str">
        <f t="shared" si="116"/>
        <v>September</v>
      </c>
      <c r="R1040" s="30" t="str">
        <f t="shared" si="117"/>
        <v>22</v>
      </c>
      <c r="W1040" t="str">
        <f t="shared" si="118"/>
        <v>ok</v>
      </c>
    </row>
    <row r="1041" spans="1:23" x14ac:dyDescent="0.3">
      <c r="A1041" t="s">
        <v>1083</v>
      </c>
      <c r="B1041" t="s">
        <v>23</v>
      </c>
      <c r="C1041" t="s">
        <v>24</v>
      </c>
      <c r="D1041" t="s">
        <v>25</v>
      </c>
      <c r="E1041" t="s">
        <v>14</v>
      </c>
      <c r="F1041" t="s">
        <v>21</v>
      </c>
      <c r="G1041" s="5">
        <v>16736.150000000001</v>
      </c>
      <c r="H1041" s="5">
        <f t="shared" si="112"/>
        <v>301.25069999999999</v>
      </c>
      <c r="I1041" s="6">
        <v>2</v>
      </c>
      <c r="J1041" s="6">
        <v>33472.300000000003</v>
      </c>
      <c r="K1041" s="5">
        <f t="shared" si="113"/>
        <v>602.50139999999999</v>
      </c>
      <c r="L1041" s="7">
        <v>2.12</v>
      </c>
      <c r="M1041" s="7">
        <v>4746</v>
      </c>
      <c r="N1041" s="3">
        <v>45378</v>
      </c>
      <c r="O1041" s="4" t="str">
        <f t="shared" si="114"/>
        <v>2024-03</v>
      </c>
      <c r="P1041" s="4" t="str">
        <f t="shared" si="115"/>
        <v>03</v>
      </c>
      <c r="Q1041" s="4" t="str">
        <f t="shared" si="116"/>
        <v>March</v>
      </c>
      <c r="R1041" s="30" t="str">
        <f t="shared" si="117"/>
        <v>27</v>
      </c>
      <c r="W1041" t="str">
        <f t="shared" si="118"/>
        <v>ok</v>
      </c>
    </row>
    <row r="1042" spans="1:23" x14ac:dyDescent="0.3">
      <c r="A1042" t="s">
        <v>1084</v>
      </c>
      <c r="B1042" t="s">
        <v>11</v>
      </c>
      <c r="C1042" t="s">
        <v>12</v>
      </c>
      <c r="D1042" t="s">
        <v>13</v>
      </c>
      <c r="E1042" t="s">
        <v>14</v>
      </c>
      <c r="F1042" t="s">
        <v>21</v>
      </c>
      <c r="G1042" s="5">
        <v>3247.92</v>
      </c>
      <c r="H1042" s="5">
        <f t="shared" si="112"/>
        <v>58.462559999999996</v>
      </c>
      <c r="I1042" s="6">
        <v>1</v>
      </c>
      <c r="J1042" s="6">
        <v>3247.92</v>
      </c>
      <c r="K1042" s="5">
        <f t="shared" si="113"/>
        <v>58.462559999999996</v>
      </c>
      <c r="L1042" s="7">
        <v>2.0699999999999998</v>
      </c>
      <c r="M1042" s="7">
        <v>3575</v>
      </c>
      <c r="N1042" s="3">
        <v>45493</v>
      </c>
      <c r="O1042" s="4" t="str">
        <f t="shared" si="114"/>
        <v>2024-07</v>
      </c>
      <c r="P1042" s="4" t="str">
        <f t="shared" si="115"/>
        <v>07</v>
      </c>
      <c r="Q1042" s="4" t="str">
        <f t="shared" si="116"/>
        <v>July</v>
      </c>
      <c r="R1042" s="30" t="str">
        <f t="shared" si="117"/>
        <v>20</v>
      </c>
      <c r="W1042" t="str">
        <f t="shared" si="118"/>
        <v>ok</v>
      </c>
    </row>
    <row r="1043" spans="1:23" x14ac:dyDescent="0.3">
      <c r="A1043" t="s">
        <v>1085</v>
      </c>
      <c r="B1043" t="s">
        <v>17</v>
      </c>
      <c r="C1043" t="s">
        <v>18</v>
      </c>
      <c r="D1043" t="s">
        <v>19</v>
      </c>
      <c r="E1043" t="s">
        <v>45</v>
      </c>
      <c r="F1043" t="s">
        <v>21</v>
      </c>
      <c r="G1043" s="5">
        <v>3537.24</v>
      </c>
      <c r="H1043" s="5">
        <f t="shared" si="112"/>
        <v>63.67031999999999</v>
      </c>
      <c r="I1043" s="6">
        <v>4</v>
      </c>
      <c r="J1043" s="6">
        <v>14148.96</v>
      </c>
      <c r="K1043" s="5">
        <f t="shared" si="113"/>
        <v>254.68127999999996</v>
      </c>
      <c r="L1043" s="7">
        <v>3.31</v>
      </c>
      <c r="M1043" s="7">
        <v>3746</v>
      </c>
      <c r="N1043" s="3">
        <v>45360</v>
      </c>
      <c r="O1043" s="4" t="str">
        <f t="shared" si="114"/>
        <v>2024-03</v>
      </c>
      <c r="P1043" s="4" t="str">
        <f t="shared" si="115"/>
        <v>03</v>
      </c>
      <c r="Q1043" s="4" t="str">
        <f t="shared" si="116"/>
        <v>March</v>
      </c>
      <c r="R1043" s="30" t="str">
        <f t="shared" si="117"/>
        <v>09</v>
      </c>
      <c r="W1043" t="str">
        <f t="shared" si="118"/>
        <v>ok</v>
      </c>
    </row>
    <row r="1044" spans="1:23" x14ac:dyDescent="0.3">
      <c r="A1044" t="s">
        <v>1086</v>
      </c>
      <c r="B1044" t="s">
        <v>47</v>
      </c>
      <c r="C1044" t="s">
        <v>12</v>
      </c>
      <c r="D1044" t="s">
        <v>48</v>
      </c>
      <c r="E1044" t="s">
        <v>20</v>
      </c>
      <c r="F1044" t="s">
        <v>15</v>
      </c>
      <c r="G1044" s="5">
        <v>6406.85</v>
      </c>
      <c r="H1044" s="5">
        <f t="shared" si="112"/>
        <v>115.3233</v>
      </c>
      <c r="I1044" s="6">
        <v>5</v>
      </c>
      <c r="J1044" s="6">
        <v>32034.25</v>
      </c>
      <c r="K1044" s="5">
        <f t="shared" si="113"/>
        <v>576.61649999999997</v>
      </c>
      <c r="L1044" s="7">
        <v>2.0299999999999998</v>
      </c>
      <c r="M1044" s="7">
        <v>325</v>
      </c>
      <c r="N1044" s="3">
        <v>45355</v>
      </c>
      <c r="O1044" s="4" t="str">
        <f t="shared" si="114"/>
        <v>2024-03</v>
      </c>
      <c r="P1044" s="4" t="str">
        <f t="shared" si="115"/>
        <v>03</v>
      </c>
      <c r="Q1044" s="4" t="str">
        <f t="shared" si="116"/>
        <v>March</v>
      </c>
      <c r="R1044" s="30" t="str">
        <f t="shared" si="117"/>
        <v>04</v>
      </c>
      <c r="W1044" t="str">
        <f t="shared" si="118"/>
        <v>ok</v>
      </c>
    </row>
    <row r="1045" spans="1:23" x14ac:dyDescent="0.3">
      <c r="A1045" t="s">
        <v>1087</v>
      </c>
      <c r="B1045" t="s">
        <v>17</v>
      </c>
      <c r="C1045" t="s">
        <v>18</v>
      </c>
      <c r="D1045" t="s">
        <v>19</v>
      </c>
      <c r="E1045" t="s">
        <v>45</v>
      </c>
      <c r="F1045" t="s">
        <v>15</v>
      </c>
      <c r="G1045" s="5">
        <v>9907.2199999999993</v>
      </c>
      <c r="H1045" s="5">
        <f t="shared" si="112"/>
        <v>178.32995999999997</v>
      </c>
      <c r="I1045" s="6">
        <v>3</v>
      </c>
      <c r="J1045" s="6">
        <v>29721.66</v>
      </c>
      <c r="K1045" s="5">
        <f t="shared" si="113"/>
        <v>534.98987999999986</v>
      </c>
      <c r="L1045" s="7">
        <v>3.31</v>
      </c>
      <c r="M1045" s="7">
        <v>1786</v>
      </c>
      <c r="N1045" s="3">
        <v>45331</v>
      </c>
      <c r="O1045" s="4" t="str">
        <f t="shared" si="114"/>
        <v>2024-02</v>
      </c>
      <c r="P1045" s="4" t="str">
        <f t="shared" si="115"/>
        <v>02</v>
      </c>
      <c r="Q1045" s="4" t="str">
        <f t="shared" si="116"/>
        <v>February</v>
      </c>
      <c r="R1045" s="30" t="str">
        <f t="shared" si="117"/>
        <v>09</v>
      </c>
      <c r="W1045" t="str">
        <f t="shared" si="118"/>
        <v>ok</v>
      </c>
    </row>
    <row r="1046" spans="1:23" x14ac:dyDescent="0.3">
      <c r="A1046" t="s">
        <v>1088</v>
      </c>
      <c r="B1046" t="s">
        <v>33</v>
      </c>
      <c r="C1046" t="s">
        <v>12</v>
      </c>
      <c r="D1046" t="s">
        <v>34</v>
      </c>
      <c r="E1046" t="s">
        <v>14</v>
      </c>
      <c r="F1046" t="s">
        <v>60</v>
      </c>
      <c r="G1046" s="5">
        <v>13404.85</v>
      </c>
      <c r="H1046" s="5">
        <f t="shared" si="112"/>
        <v>241.28729999999999</v>
      </c>
      <c r="I1046" s="6">
        <v>5</v>
      </c>
      <c r="J1046" s="6">
        <v>67024.25</v>
      </c>
      <c r="K1046" s="5">
        <f t="shared" si="113"/>
        <v>1206.4365</v>
      </c>
      <c r="L1046" s="7">
        <v>3.75</v>
      </c>
      <c r="M1046" s="7">
        <v>4359</v>
      </c>
      <c r="N1046" s="3">
        <v>45462</v>
      </c>
      <c r="O1046" s="4" t="str">
        <f t="shared" si="114"/>
        <v>2024-06</v>
      </c>
      <c r="P1046" s="4" t="str">
        <f t="shared" si="115"/>
        <v>06</v>
      </c>
      <c r="Q1046" s="4" t="str">
        <f t="shared" si="116"/>
        <v>June</v>
      </c>
      <c r="R1046" s="30" t="str">
        <f t="shared" si="117"/>
        <v>19</v>
      </c>
      <c r="W1046" t="str">
        <f t="shared" si="118"/>
        <v>ok</v>
      </c>
    </row>
    <row r="1047" spans="1:23" x14ac:dyDescent="0.3">
      <c r="A1047" t="s">
        <v>1089</v>
      </c>
      <c r="B1047" t="s">
        <v>33</v>
      </c>
      <c r="C1047" t="s">
        <v>12</v>
      </c>
      <c r="D1047" t="s">
        <v>34</v>
      </c>
      <c r="E1047" t="s">
        <v>45</v>
      </c>
      <c r="F1047" t="s">
        <v>26</v>
      </c>
      <c r="G1047" s="5">
        <v>19586.150000000001</v>
      </c>
      <c r="H1047" s="5">
        <f t="shared" si="112"/>
        <v>352.55070000000001</v>
      </c>
      <c r="I1047" s="6">
        <v>3</v>
      </c>
      <c r="J1047" s="6">
        <v>58758.45</v>
      </c>
      <c r="K1047" s="5">
        <f t="shared" si="113"/>
        <v>1057.6521</v>
      </c>
      <c r="L1047" s="7">
        <v>4.22</v>
      </c>
      <c r="M1047" s="7">
        <v>508</v>
      </c>
      <c r="N1047" s="3">
        <v>45630</v>
      </c>
      <c r="O1047" s="4" t="str">
        <f t="shared" si="114"/>
        <v>2024-12</v>
      </c>
      <c r="P1047" s="4" t="str">
        <f t="shared" si="115"/>
        <v>12</v>
      </c>
      <c r="Q1047" s="4" t="str">
        <f t="shared" si="116"/>
        <v>December</v>
      </c>
      <c r="R1047" s="30" t="str">
        <f t="shared" si="117"/>
        <v>04</v>
      </c>
      <c r="W1047" t="str">
        <f t="shared" si="118"/>
        <v>ok</v>
      </c>
    </row>
    <row r="1048" spans="1:23" x14ac:dyDescent="0.3">
      <c r="A1048" t="s">
        <v>1090</v>
      </c>
      <c r="B1048" t="s">
        <v>47</v>
      </c>
      <c r="C1048" t="s">
        <v>12</v>
      </c>
      <c r="D1048" t="s">
        <v>48</v>
      </c>
      <c r="E1048" t="s">
        <v>45</v>
      </c>
      <c r="F1048" t="s">
        <v>60</v>
      </c>
      <c r="G1048" s="5">
        <v>16323.62</v>
      </c>
      <c r="H1048" s="5">
        <f t="shared" si="112"/>
        <v>293.82515999999998</v>
      </c>
      <c r="I1048" s="6">
        <v>5</v>
      </c>
      <c r="J1048" s="6">
        <v>81618.100000000006</v>
      </c>
      <c r="K1048" s="5">
        <f t="shared" si="113"/>
        <v>1469.1257999999998</v>
      </c>
      <c r="L1048" s="7">
        <v>1.82</v>
      </c>
      <c r="M1048" s="7">
        <v>1279</v>
      </c>
      <c r="N1048" s="3">
        <v>45373</v>
      </c>
      <c r="O1048" s="4" t="str">
        <f t="shared" si="114"/>
        <v>2024-03</v>
      </c>
      <c r="P1048" s="4" t="str">
        <f t="shared" si="115"/>
        <v>03</v>
      </c>
      <c r="Q1048" s="4" t="str">
        <f t="shared" si="116"/>
        <v>March</v>
      </c>
      <c r="R1048" s="30" t="str">
        <f t="shared" si="117"/>
        <v>22</v>
      </c>
      <c r="W1048" t="str">
        <f t="shared" si="118"/>
        <v>ok</v>
      </c>
    </row>
    <row r="1049" spans="1:23" x14ac:dyDescent="0.3">
      <c r="A1049" t="s">
        <v>1091</v>
      </c>
      <c r="B1049" t="s">
        <v>36</v>
      </c>
      <c r="C1049" t="s">
        <v>18</v>
      </c>
      <c r="D1049" t="s">
        <v>37</v>
      </c>
      <c r="E1049" t="s">
        <v>45</v>
      </c>
      <c r="F1049" t="s">
        <v>15</v>
      </c>
      <c r="G1049" s="5">
        <v>11358.85</v>
      </c>
      <c r="H1049" s="5">
        <f t="shared" si="112"/>
        <v>204.45929999999998</v>
      </c>
      <c r="I1049" s="6">
        <v>1</v>
      </c>
      <c r="J1049" s="6">
        <v>11358.85</v>
      </c>
      <c r="K1049" s="5">
        <f t="shared" si="113"/>
        <v>204.45929999999998</v>
      </c>
      <c r="L1049" s="7">
        <v>3.68</v>
      </c>
      <c r="M1049" s="7">
        <v>4857</v>
      </c>
      <c r="N1049" s="3">
        <v>45591</v>
      </c>
      <c r="O1049" s="4" t="str">
        <f t="shared" si="114"/>
        <v>2024-10</v>
      </c>
      <c r="P1049" s="4" t="str">
        <f t="shared" si="115"/>
        <v>10</v>
      </c>
      <c r="Q1049" s="4" t="str">
        <f t="shared" si="116"/>
        <v>October</v>
      </c>
      <c r="R1049" s="30" t="str">
        <f t="shared" si="117"/>
        <v>26</v>
      </c>
      <c r="W1049" t="str">
        <f t="shared" si="118"/>
        <v>ok</v>
      </c>
    </row>
    <row r="1050" spans="1:23" x14ac:dyDescent="0.3">
      <c r="A1050" t="s">
        <v>1092</v>
      </c>
      <c r="B1050" t="s">
        <v>41</v>
      </c>
      <c r="C1050" t="s">
        <v>42</v>
      </c>
      <c r="D1050" t="s">
        <v>43</v>
      </c>
      <c r="E1050" t="s">
        <v>14</v>
      </c>
      <c r="F1050" t="s">
        <v>60</v>
      </c>
      <c r="G1050" s="5">
        <v>12478.88</v>
      </c>
      <c r="H1050" s="5">
        <f t="shared" si="112"/>
        <v>224.61983999999998</v>
      </c>
      <c r="I1050" s="6">
        <v>5</v>
      </c>
      <c r="J1050" s="6">
        <v>62394.400000000001</v>
      </c>
      <c r="K1050" s="5">
        <f t="shared" si="113"/>
        <v>1123.0991999999999</v>
      </c>
      <c r="L1050" s="7">
        <v>2.57</v>
      </c>
      <c r="M1050" s="7">
        <v>3377</v>
      </c>
      <c r="N1050" s="3">
        <v>45471</v>
      </c>
      <c r="O1050" s="4" t="str">
        <f t="shared" si="114"/>
        <v>2024-06</v>
      </c>
      <c r="P1050" s="4" t="str">
        <f t="shared" si="115"/>
        <v>06</v>
      </c>
      <c r="Q1050" s="4" t="str">
        <f t="shared" si="116"/>
        <v>June</v>
      </c>
      <c r="R1050" s="30" t="str">
        <f t="shared" si="117"/>
        <v>28</v>
      </c>
      <c r="W1050" t="str">
        <f t="shared" si="118"/>
        <v>ok</v>
      </c>
    </row>
    <row r="1051" spans="1:23" x14ac:dyDescent="0.3">
      <c r="A1051" t="s">
        <v>1093</v>
      </c>
      <c r="B1051" t="s">
        <v>51</v>
      </c>
      <c r="C1051" t="s">
        <v>29</v>
      </c>
      <c r="D1051" t="s">
        <v>52</v>
      </c>
      <c r="E1051" t="s">
        <v>20</v>
      </c>
      <c r="F1051" t="s">
        <v>21</v>
      </c>
      <c r="G1051" s="5">
        <v>4516.6400000000003</v>
      </c>
      <c r="H1051" s="5">
        <f t="shared" si="112"/>
        <v>81.299520000000001</v>
      </c>
      <c r="I1051" s="6">
        <v>4</v>
      </c>
      <c r="J1051" s="6">
        <v>18066.560000000001</v>
      </c>
      <c r="K1051" s="5">
        <f t="shared" si="113"/>
        <v>325.19808</v>
      </c>
      <c r="L1051" s="7">
        <v>4.17</v>
      </c>
      <c r="M1051" s="7">
        <v>4646</v>
      </c>
      <c r="N1051" s="3">
        <v>45470</v>
      </c>
      <c r="O1051" s="4" t="str">
        <f t="shared" si="114"/>
        <v>2024-06</v>
      </c>
      <c r="P1051" s="4" t="str">
        <f t="shared" si="115"/>
        <v>06</v>
      </c>
      <c r="Q1051" s="4" t="str">
        <f t="shared" si="116"/>
        <v>June</v>
      </c>
      <c r="R1051" s="30" t="str">
        <f t="shared" si="117"/>
        <v>27</v>
      </c>
      <c r="W1051" t="str">
        <f t="shared" si="118"/>
        <v>ok</v>
      </c>
    </row>
    <row r="1052" spans="1:23" x14ac:dyDescent="0.3">
      <c r="A1052" t="s">
        <v>1094</v>
      </c>
      <c r="B1052" t="s">
        <v>33</v>
      </c>
      <c r="C1052" t="s">
        <v>12</v>
      </c>
      <c r="D1052" t="s">
        <v>34</v>
      </c>
      <c r="E1052" t="s">
        <v>14</v>
      </c>
      <c r="F1052" t="s">
        <v>15</v>
      </c>
      <c r="G1052" s="5">
        <v>8439.92</v>
      </c>
      <c r="H1052" s="5">
        <f t="shared" si="112"/>
        <v>151.91855999999999</v>
      </c>
      <c r="I1052" s="6">
        <v>3</v>
      </c>
      <c r="J1052" s="6">
        <v>25319.759999999998</v>
      </c>
      <c r="K1052" s="5">
        <f t="shared" si="113"/>
        <v>455.75567999999998</v>
      </c>
      <c r="L1052" s="7">
        <v>3.73</v>
      </c>
      <c r="M1052" s="7">
        <v>422</v>
      </c>
      <c r="N1052" s="3">
        <v>45425</v>
      </c>
      <c r="O1052" s="4" t="str">
        <f t="shared" si="114"/>
        <v>2024-05</v>
      </c>
      <c r="P1052" s="4" t="str">
        <f t="shared" si="115"/>
        <v>05</v>
      </c>
      <c r="Q1052" s="4" t="str">
        <f t="shared" si="116"/>
        <v>May</v>
      </c>
      <c r="R1052" s="30" t="str">
        <f t="shared" si="117"/>
        <v>13</v>
      </c>
      <c r="W1052" t="str">
        <f t="shared" si="118"/>
        <v>ok</v>
      </c>
    </row>
    <row r="1053" spans="1:23" x14ac:dyDescent="0.3">
      <c r="A1053" t="s">
        <v>1095</v>
      </c>
      <c r="B1053" t="s">
        <v>47</v>
      </c>
      <c r="C1053" t="s">
        <v>12</v>
      </c>
      <c r="D1053" t="s">
        <v>48</v>
      </c>
      <c r="E1053" t="s">
        <v>20</v>
      </c>
      <c r="F1053" t="s">
        <v>26</v>
      </c>
      <c r="G1053" s="5">
        <v>2508.6</v>
      </c>
      <c r="H1053" s="5">
        <f t="shared" si="112"/>
        <v>45.154799999999994</v>
      </c>
      <c r="I1053" s="6">
        <v>3</v>
      </c>
      <c r="J1053" s="6">
        <v>7525.8</v>
      </c>
      <c r="K1053" s="5">
        <f t="shared" si="113"/>
        <v>135.46439999999998</v>
      </c>
      <c r="L1053" s="7">
        <v>4.1900000000000004</v>
      </c>
      <c r="M1053" s="7">
        <v>640</v>
      </c>
      <c r="N1053" s="3">
        <v>45565</v>
      </c>
      <c r="O1053" s="4" t="str">
        <f t="shared" si="114"/>
        <v>2024-09</v>
      </c>
      <c r="P1053" s="4" t="str">
        <f t="shared" si="115"/>
        <v>09</v>
      </c>
      <c r="Q1053" s="4" t="str">
        <f t="shared" si="116"/>
        <v>September</v>
      </c>
      <c r="R1053" s="30" t="str">
        <f t="shared" si="117"/>
        <v>30</v>
      </c>
      <c r="W1053" t="str">
        <f t="shared" si="118"/>
        <v>ok</v>
      </c>
    </row>
    <row r="1054" spans="1:23" x14ac:dyDescent="0.3">
      <c r="A1054" t="s">
        <v>1096</v>
      </c>
      <c r="B1054" t="s">
        <v>28</v>
      </c>
      <c r="C1054" t="s">
        <v>29</v>
      </c>
      <c r="D1054" t="s">
        <v>30</v>
      </c>
      <c r="E1054" t="s">
        <v>14</v>
      </c>
      <c r="F1054" t="s">
        <v>26</v>
      </c>
      <c r="G1054" s="5">
        <v>11343.98</v>
      </c>
      <c r="H1054" s="5">
        <f t="shared" si="112"/>
        <v>204.19163999999998</v>
      </c>
      <c r="I1054" s="6">
        <v>4</v>
      </c>
      <c r="J1054" s="6">
        <v>45375.92</v>
      </c>
      <c r="K1054" s="5">
        <f t="shared" si="113"/>
        <v>816.76655999999991</v>
      </c>
      <c r="L1054" s="7">
        <v>3.5</v>
      </c>
      <c r="M1054" s="7">
        <v>1433</v>
      </c>
      <c r="N1054" s="3">
        <v>45532</v>
      </c>
      <c r="O1054" s="4" t="str">
        <f t="shared" si="114"/>
        <v>2024-08</v>
      </c>
      <c r="P1054" s="4" t="str">
        <f t="shared" si="115"/>
        <v>08</v>
      </c>
      <c r="Q1054" s="4" t="str">
        <f t="shared" si="116"/>
        <v>August</v>
      </c>
      <c r="R1054" s="30" t="str">
        <f t="shared" si="117"/>
        <v>28</v>
      </c>
      <c r="W1054" t="str">
        <f t="shared" si="118"/>
        <v>ok</v>
      </c>
    </row>
    <row r="1055" spans="1:23" x14ac:dyDescent="0.3">
      <c r="A1055" t="s">
        <v>1097</v>
      </c>
      <c r="B1055" t="s">
        <v>33</v>
      </c>
      <c r="C1055" t="s">
        <v>12</v>
      </c>
      <c r="D1055" t="s">
        <v>34</v>
      </c>
      <c r="E1055" t="s">
        <v>14</v>
      </c>
      <c r="F1055" t="s">
        <v>31</v>
      </c>
      <c r="G1055" s="5">
        <v>4260.68</v>
      </c>
      <c r="H1055" s="5">
        <f t="shared" si="112"/>
        <v>76.692239999999998</v>
      </c>
      <c r="I1055" s="6">
        <v>3</v>
      </c>
      <c r="J1055" s="6">
        <v>12782.04</v>
      </c>
      <c r="K1055" s="5">
        <f t="shared" si="113"/>
        <v>230.07671999999999</v>
      </c>
      <c r="L1055" s="7">
        <v>3.44</v>
      </c>
      <c r="M1055" s="7">
        <v>4921</v>
      </c>
      <c r="N1055" s="3">
        <v>45564</v>
      </c>
      <c r="O1055" s="4" t="str">
        <f t="shared" si="114"/>
        <v>2024-09</v>
      </c>
      <c r="P1055" s="4" t="str">
        <f t="shared" si="115"/>
        <v>09</v>
      </c>
      <c r="Q1055" s="4" t="str">
        <f t="shared" si="116"/>
        <v>September</v>
      </c>
      <c r="R1055" s="30" t="str">
        <f t="shared" si="117"/>
        <v>29</v>
      </c>
      <c r="W1055" t="str">
        <f t="shared" si="118"/>
        <v>ok</v>
      </c>
    </row>
    <row r="1056" spans="1:23" x14ac:dyDescent="0.3">
      <c r="A1056" t="s">
        <v>1098</v>
      </c>
      <c r="B1056" t="s">
        <v>23</v>
      </c>
      <c r="C1056" t="s">
        <v>24</v>
      </c>
      <c r="D1056" t="s">
        <v>25</v>
      </c>
      <c r="E1056" t="s">
        <v>20</v>
      </c>
      <c r="F1056" t="s">
        <v>21</v>
      </c>
      <c r="G1056" s="5">
        <v>10194.32</v>
      </c>
      <c r="H1056" s="5">
        <f t="shared" si="112"/>
        <v>183.49775999999997</v>
      </c>
      <c r="I1056" s="6">
        <v>2</v>
      </c>
      <c r="J1056" s="6">
        <v>20388.64</v>
      </c>
      <c r="K1056" s="5">
        <f t="shared" si="113"/>
        <v>366.99551999999994</v>
      </c>
      <c r="L1056" s="7">
        <v>1.1599999999999999</v>
      </c>
      <c r="M1056" s="7">
        <v>4957</v>
      </c>
      <c r="N1056" s="3">
        <v>45440</v>
      </c>
      <c r="O1056" s="4" t="str">
        <f t="shared" si="114"/>
        <v>2024-05</v>
      </c>
      <c r="P1056" s="4" t="str">
        <f t="shared" si="115"/>
        <v>05</v>
      </c>
      <c r="Q1056" s="4" t="str">
        <f t="shared" si="116"/>
        <v>May</v>
      </c>
      <c r="R1056" s="30" t="str">
        <f t="shared" si="117"/>
        <v>28</v>
      </c>
      <c r="W1056" t="str">
        <f t="shared" si="118"/>
        <v>ok</v>
      </c>
    </row>
    <row r="1057" spans="1:23" x14ac:dyDescent="0.3">
      <c r="A1057" t="s">
        <v>1099</v>
      </c>
      <c r="B1057" t="s">
        <v>28</v>
      </c>
      <c r="C1057" t="s">
        <v>29</v>
      </c>
      <c r="D1057" t="s">
        <v>30</v>
      </c>
      <c r="E1057" t="s">
        <v>20</v>
      </c>
      <c r="F1057" t="s">
        <v>21</v>
      </c>
      <c r="G1057" s="5">
        <v>15533.94</v>
      </c>
      <c r="H1057" s="5">
        <f t="shared" si="112"/>
        <v>279.61091999999996</v>
      </c>
      <c r="I1057" s="6">
        <v>1</v>
      </c>
      <c r="J1057" s="6">
        <v>15533.94</v>
      </c>
      <c r="K1057" s="5">
        <f t="shared" si="113"/>
        <v>279.61091999999996</v>
      </c>
      <c r="L1057" s="7">
        <v>1.66</v>
      </c>
      <c r="M1057" s="7">
        <v>3901</v>
      </c>
      <c r="N1057" s="3">
        <v>45530</v>
      </c>
      <c r="O1057" s="4" t="str">
        <f t="shared" si="114"/>
        <v>2024-08</v>
      </c>
      <c r="P1057" s="4" t="str">
        <f t="shared" si="115"/>
        <v>08</v>
      </c>
      <c r="Q1057" s="4" t="str">
        <f t="shared" si="116"/>
        <v>August</v>
      </c>
      <c r="R1057" s="30" t="str">
        <f t="shared" si="117"/>
        <v>26</v>
      </c>
      <c r="W1057" t="str">
        <f t="shared" si="118"/>
        <v>ok</v>
      </c>
    </row>
    <row r="1058" spans="1:23" x14ac:dyDescent="0.3">
      <c r="A1058" t="s">
        <v>1100</v>
      </c>
      <c r="B1058" t="s">
        <v>17</v>
      </c>
      <c r="C1058" t="s">
        <v>18</v>
      </c>
      <c r="D1058" t="s">
        <v>19</v>
      </c>
      <c r="E1058" t="s">
        <v>45</v>
      </c>
      <c r="F1058" t="s">
        <v>31</v>
      </c>
      <c r="G1058" s="5">
        <v>822.15</v>
      </c>
      <c r="H1058" s="5">
        <f t="shared" si="112"/>
        <v>14.798699999999998</v>
      </c>
      <c r="I1058" s="6">
        <v>2</v>
      </c>
      <c r="J1058" s="6">
        <v>1644.3</v>
      </c>
      <c r="K1058" s="5">
        <f t="shared" si="113"/>
        <v>29.597399999999997</v>
      </c>
      <c r="L1058" s="7">
        <v>3.5</v>
      </c>
      <c r="M1058" s="7">
        <v>3307</v>
      </c>
      <c r="N1058" s="3">
        <v>45595</v>
      </c>
      <c r="O1058" s="4" t="str">
        <f t="shared" si="114"/>
        <v>2024-10</v>
      </c>
      <c r="P1058" s="4" t="str">
        <f t="shared" si="115"/>
        <v>10</v>
      </c>
      <c r="Q1058" s="4" t="str">
        <f t="shared" si="116"/>
        <v>October</v>
      </c>
      <c r="R1058" s="30" t="str">
        <f t="shared" si="117"/>
        <v>30</v>
      </c>
      <c r="W1058" t="str">
        <f t="shared" si="118"/>
        <v>ok</v>
      </c>
    </row>
    <row r="1059" spans="1:23" x14ac:dyDescent="0.3">
      <c r="A1059" t="s">
        <v>1101</v>
      </c>
      <c r="B1059" t="s">
        <v>36</v>
      </c>
      <c r="C1059" t="s">
        <v>18</v>
      </c>
      <c r="D1059" t="s">
        <v>37</v>
      </c>
      <c r="E1059" t="s">
        <v>45</v>
      </c>
      <c r="F1059" t="s">
        <v>21</v>
      </c>
      <c r="G1059" s="5">
        <v>12174.44</v>
      </c>
      <c r="H1059" s="5">
        <f t="shared" si="112"/>
        <v>219.13991999999999</v>
      </c>
      <c r="I1059" s="6">
        <v>3</v>
      </c>
      <c r="J1059" s="6">
        <v>36523.32</v>
      </c>
      <c r="K1059" s="5">
        <f t="shared" si="113"/>
        <v>657.41976</v>
      </c>
      <c r="L1059" s="7">
        <v>2.4900000000000002</v>
      </c>
      <c r="M1059" s="7">
        <v>2818</v>
      </c>
      <c r="N1059" s="3">
        <v>45521</v>
      </c>
      <c r="O1059" s="4" t="str">
        <f t="shared" si="114"/>
        <v>2024-08</v>
      </c>
      <c r="P1059" s="4" t="str">
        <f t="shared" si="115"/>
        <v>08</v>
      </c>
      <c r="Q1059" s="4" t="str">
        <f t="shared" si="116"/>
        <v>August</v>
      </c>
      <c r="R1059" s="30" t="str">
        <f t="shared" si="117"/>
        <v>17</v>
      </c>
      <c r="W1059" t="str">
        <f t="shared" si="118"/>
        <v>ok</v>
      </c>
    </row>
    <row r="1060" spans="1:23" x14ac:dyDescent="0.3">
      <c r="A1060" t="s">
        <v>1102</v>
      </c>
      <c r="B1060" t="s">
        <v>11</v>
      </c>
      <c r="C1060" t="s">
        <v>12</v>
      </c>
      <c r="D1060" t="s">
        <v>13</v>
      </c>
      <c r="E1060" t="s">
        <v>14</v>
      </c>
      <c r="F1060" t="s">
        <v>26</v>
      </c>
      <c r="G1060" s="5">
        <v>7499.83</v>
      </c>
      <c r="H1060" s="5">
        <f t="shared" si="112"/>
        <v>134.99694</v>
      </c>
      <c r="I1060" s="6">
        <v>4</v>
      </c>
      <c r="J1060" s="6">
        <v>29999.32</v>
      </c>
      <c r="K1060" s="5">
        <f t="shared" si="113"/>
        <v>539.98775999999998</v>
      </c>
      <c r="L1060" s="7">
        <v>3.64</v>
      </c>
      <c r="M1060" s="7">
        <v>3938</v>
      </c>
      <c r="N1060" s="3">
        <v>45577</v>
      </c>
      <c r="O1060" s="4" t="str">
        <f t="shared" si="114"/>
        <v>2024-10</v>
      </c>
      <c r="P1060" s="4" t="str">
        <f t="shared" si="115"/>
        <v>10</v>
      </c>
      <c r="Q1060" s="4" t="str">
        <f t="shared" si="116"/>
        <v>October</v>
      </c>
      <c r="R1060" s="30" t="str">
        <f t="shared" si="117"/>
        <v>12</v>
      </c>
      <c r="W1060" t="str">
        <f t="shared" si="118"/>
        <v>ok</v>
      </c>
    </row>
    <row r="1061" spans="1:23" x14ac:dyDescent="0.3">
      <c r="A1061" t="s">
        <v>1103</v>
      </c>
      <c r="B1061" t="s">
        <v>11</v>
      </c>
      <c r="C1061" t="s">
        <v>12</v>
      </c>
      <c r="D1061" t="s">
        <v>13</v>
      </c>
      <c r="E1061" t="s">
        <v>14</v>
      </c>
      <c r="F1061" t="s">
        <v>38</v>
      </c>
      <c r="G1061" s="5">
        <v>16746.25</v>
      </c>
      <c r="H1061" s="5">
        <f t="shared" si="112"/>
        <v>301.4325</v>
      </c>
      <c r="I1061" s="6">
        <v>4</v>
      </c>
      <c r="J1061" s="6">
        <v>66985</v>
      </c>
      <c r="K1061" s="5">
        <f t="shared" si="113"/>
        <v>1205.73</v>
      </c>
      <c r="L1061" s="7">
        <v>4.7</v>
      </c>
      <c r="M1061" s="7">
        <v>699</v>
      </c>
      <c r="N1061" s="3">
        <v>45568</v>
      </c>
      <c r="O1061" s="4" t="str">
        <f t="shared" si="114"/>
        <v>2024-10</v>
      </c>
      <c r="P1061" s="4" t="str">
        <f t="shared" si="115"/>
        <v>10</v>
      </c>
      <c r="Q1061" s="4" t="str">
        <f t="shared" si="116"/>
        <v>October</v>
      </c>
      <c r="R1061" s="30" t="str">
        <f t="shared" si="117"/>
        <v>03</v>
      </c>
      <c r="W1061" t="str">
        <f t="shared" si="118"/>
        <v>ok</v>
      </c>
    </row>
    <row r="1062" spans="1:23" x14ac:dyDescent="0.3">
      <c r="A1062" t="s">
        <v>1104</v>
      </c>
      <c r="B1062" t="s">
        <v>47</v>
      </c>
      <c r="C1062" t="s">
        <v>12</v>
      </c>
      <c r="D1062" t="s">
        <v>48</v>
      </c>
      <c r="E1062" t="s">
        <v>45</v>
      </c>
      <c r="F1062" t="s">
        <v>60</v>
      </c>
      <c r="G1062" s="5">
        <v>575.97</v>
      </c>
      <c r="H1062" s="5">
        <f t="shared" si="112"/>
        <v>10.367459999999999</v>
      </c>
      <c r="I1062" s="6">
        <v>3</v>
      </c>
      <c r="J1062" s="6">
        <v>1727.91</v>
      </c>
      <c r="K1062" s="5">
        <f t="shared" si="113"/>
        <v>31.102379999999997</v>
      </c>
      <c r="L1062" s="7">
        <v>1.4</v>
      </c>
      <c r="M1062" s="7">
        <v>1938</v>
      </c>
      <c r="N1062" s="3">
        <v>45364</v>
      </c>
      <c r="O1062" s="4" t="str">
        <f t="shared" si="114"/>
        <v>2024-03</v>
      </c>
      <c r="P1062" s="4" t="str">
        <f t="shared" si="115"/>
        <v>03</v>
      </c>
      <c r="Q1062" s="4" t="str">
        <f t="shared" si="116"/>
        <v>March</v>
      </c>
      <c r="R1062" s="30" t="str">
        <f t="shared" si="117"/>
        <v>13</v>
      </c>
      <c r="W1062" t="str">
        <f t="shared" si="118"/>
        <v>ok</v>
      </c>
    </row>
    <row r="1063" spans="1:23" x14ac:dyDescent="0.3">
      <c r="A1063" t="s">
        <v>1105</v>
      </c>
      <c r="B1063" t="s">
        <v>17</v>
      </c>
      <c r="C1063" t="s">
        <v>18</v>
      </c>
      <c r="D1063" t="s">
        <v>19</v>
      </c>
      <c r="E1063" t="s">
        <v>20</v>
      </c>
      <c r="F1063" t="s">
        <v>38</v>
      </c>
      <c r="G1063" s="5">
        <v>17842.740000000002</v>
      </c>
      <c r="H1063" s="5">
        <f t="shared" si="112"/>
        <v>321.16932000000003</v>
      </c>
      <c r="I1063" s="6">
        <v>1</v>
      </c>
      <c r="J1063" s="6">
        <v>17842.740000000002</v>
      </c>
      <c r="K1063" s="5">
        <f t="shared" si="113"/>
        <v>321.16932000000003</v>
      </c>
      <c r="L1063" s="7">
        <v>3.91</v>
      </c>
      <c r="M1063" s="7">
        <v>3122</v>
      </c>
      <c r="N1063" s="3">
        <v>45383</v>
      </c>
      <c r="O1063" s="4" t="str">
        <f t="shared" si="114"/>
        <v>2024-04</v>
      </c>
      <c r="P1063" s="4" t="str">
        <f t="shared" si="115"/>
        <v>04</v>
      </c>
      <c r="Q1063" s="4" t="str">
        <f t="shared" si="116"/>
        <v>April</v>
      </c>
      <c r="R1063" s="30" t="str">
        <f t="shared" si="117"/>
        <v>01</v>
      </c>
      <c r="W1063" t="str">
        <f t="shared" si="118"/>
        <v>ok</v>
      </c>
    </row>
    <row r="1064" spans="1:23" x14ac:dyDescent="0.3">
      <c r="A1064" t="s">
        <v>1106</v>
      </c>
      <c r="B1064" t="s">
        <v>51</v>
      </c>
      <c r="C1064" t="s">
        <v>29</v>
      </c>
      <c r="D1064" t="s">
        <v>52</v>
      </c>
      <c r="E1064" t="s">
        <v>14</v>
      </c>
      <c r="F1064" t="s">
        <v>26</v>
      </c>
      <c r="G1064" s="5">
        <v>872.56</v>
      </c>
      <c r="H1064" s="5">
        <f t="shared" si="112"/>
        <v>15.706079999999998</v>
      </c>
      <c r="I1064" s="6">
        <v>4</v>
      </c>
      <c r="J1064" s="6">
        <v>3490.24</v>
      </c>
      <c r="K1064" s="5">
        <f t="shared" si="113"/>
        <v>62.824319999999993</v>
      </c>
      <c r="L1064" s="7">
        <v>4.37</v>
      </c>
      <c r="M1064" s="7">
        <v>2748</v>
      </c>
      <c r="N1064" s="3">
        <v>45485</v>
      </c>
      <c r="O1064" s="4" t="str">
        <f t="shared" si="114"/>
        <v>2024-07</v>
      </c>
      <c r="P1064" s="4" t="str">
        <f t="shared" si="115"/>
        <v>07</v>
      </c>
      <c r="Q1064" s="4" t="str">
        <f t="shared" si="116"/>
        <v>July</v>
      </c>
      <c r="R1064" s="30" t="str">
        <f t="shared" si="117"/>
        <v>12</v>
      </c>
      <c r="W1064" t="str">
        <f t="shared" si="118"/>
        <v>ok</v>
      </c>
    </row>
    <row r="1065" spans="1:23" x14ac:dyDescent="0.3">
      <c r="A1065" t="s">
        <v>1107</v>
      </c>
      <c r="B1065" t="s">
        <v>17</v>
      </c>
      <c r="C1065" t="s">
        <v>18</v>
      </c>
      <c r="D1065" t="s">
        <v>19</v>
      </c>
      <c r="E1065" t="s">
        <v>45</v>
      </c>
      <c r="F1065" t="s">
        <v>38</v>
      </c>
      <c r="G1065" s="5">
        <v>16546.099999999999</v>
      </c>
      <c r="H1065" s="5">
        <f t="shared" si="112"/>
        <v>297.82979999999998</v>
      </c>
      <c r="I1065" s="6">
        <v>5</v>
      </c>
      <c r="J1065" s="6">
        <v>82730.5</v>
      </c>
      <c r="K1065" s="5">
        <f t="shared" si="113"/>
        <v>1489.1489999999999</v>
      </c>
      <c r="L1065" s="7">
        <v>1.62</v>
      </c>
      <c r="M1065" s="7">
        <v>22</v>
      </c>
      <c r="N1065" s="3">
        <v>45471</v>
      </c>
      <c r="O1065" s="4" t="str">
        <f t="shared" si="114"/>
        <v>2024-06</v>
      </c>
      <c r="P1065" s="4" t="str">
        <f t="shared" si="115"/>
        <v>06</v>
      </c>
      <c r="Q1065" s="4" t="str">
        <f t="shared" si="116"/>
        <v>June</v>
      </c>
      <c r="R1065" s="30" t="str">
        <f t="shared" si="117"/>
        <v>28</v>
      </c>
      <c r="W1065" t="str">
        <f t="shared" si="118"/>
        <v>ok</v>
      </c>
    </row>
    <row r="1066" spans="1:23" x14ac:dyDescent="0.3">
      <c r="A1066" t="s">
        <v>1108</v>
      </c>
      <c r="B1066" t="s">
        <v>11</v>
      </c>
      <c r="C1066" t="s">
        <v>12</v>
      </c>
      <c r="D1066" t="s">
        <v>13</v>
      </c>
      <c r="E1066" t="s">
        <v>14</v>
      </c>
      <c r="F1066" t="s">
        <v>15</v>
      </c>
      <c r="G1066" s="5">
        <v>18510.22</v>
      </c>
      <c r="H1066" s="5">
        <f t="shared" si="112"/>
        <v>333.18396000000001</v>
      </c>
      <c r="I1066" s="6">
        <v>1</v>
      </c>
      <c r="J1066" s="6">
        <v>18510.22</v>
      </c>
      <c r="K1066" s="5">
        <f t="shared" si="113"/>
        <v>333.18396000000001</v>
      </c>
      <c r="L1066" s="7">
        <v>3.73</v>
      </c>
      <c r="M1066" s="7">
        <v>2585</v>
      </c>
      <c r="N1066" s="3">
        <v>45595</v>
      </c>
      <c r="O1066" s="4" t="str">
        <f t="shared" si="114"/>
        <v>2024-10</v>
      </c>
      <c r="P1066" s="4" t="str">
        <f t="shared" si="115"/>
        <v>10</v>
      </c>
      <c r="Q1066" s="4" t="str">
        <f t="shared" si="116"/>
        <v>October</v>
      </c>
      <c r="R1066" s="30" t="str">
        <f t="shared" si="117"/>
        <v>30</v>
      </c>
      <c r="W1066" t="str">
        <f t="shared" si="118"/>
        <v>ok</v>
      </c>
    </row>
    <row r="1067" spans="1:23" x14ac:dyDescent="0.3">
      <c r="A1067" t="s">
        <v>1109</v>
      </c>
      <c r="B1067" t="s">
        <v>41</v>
      </c>
      <c r="C1067" t="s">
        <v>42</v>
      </c>
      <c r="D1067" t="s">
        <v>43</v>
      </c>
      <c r="E1067" t="s">
        <v>14</v>
      </c>
      <c r="F1067" t="s">
        <v>60</v>
      </c>
      <c r="G1067" s="5">
        <v>12103.59</v>
      </c>
      <c r="H1067" s="5">
        <f t="shared" si="112"/>
        <v>217.86461999999997</v>
      </c>
      <c r="I1067" s="6">
        <v>4</v>
      </c>
      <c r="J1067" s="6">
        <v>48414.36</v>
      </c>
      <c r="K1067" s="5">
        <f t="shared" si="113"/>
        <v>871.45847999999989</v>
      </c>
      <c r="L1067" s="7">
        <v>1.69</v>
      </c>
      <c r="M1067" s="7">
        <v>4198</v>
      </c>
      <c r="N1067" s="3">
        <v>45580</v>
      </c>
      <c r="O1067" s="4" t="str">
        <f t="shared" si="114"/>
        <v>2024-10</v>
      </c>
      <c r="P1067" s="4" t="str">
        <f t="shared" si="115"/>
        <v>10</v>
      </c>
      <c r="Q1067" s="4" t="str">
        <f t="shared" si="116"/>
        <v>October</v>
      </c>
      <c r="R1067" s="30" t="str">
        <f t="shared" si="117"/>
        <v>15</v>
      </c>
      <c r="W1067" t="str">
        <f t="shared" si="118"/>
        <v>ok</v>
      </c>
    </row>
    <row r="1068" spans="1:23" x14ac:dyDescent="0.3">
      <c r="A1068" t="s">
        <v>1110</v>
      </c>
      <c r="B1068" t="s">
        <v>47</v>
      </c>
      <c r="C1068" t="s">
        <v>12</v>
      </c>
      <c r="D1068" t="s">
        <v>48</v>
      </c>
      <c r="E1068" t="s">
        <v>45</v>
      </c>
      <c r="F1068" t="s">
        <v>60</v>
      </c>
      <c r="G1068" s="5">
        <v>11093.95</v>
      </c>
      <c r="H1068" s="5">
        <f t="shared" si="112"/>
        <v>199.69110000000001</v>
      </c>
      <c r="I1068" s="6">
        <v>3</v>
      </c>
      <c r="J1068" s="6">
        <v>33281.85</v>
      </c>
      <c r="K1068" s="5">
        <f t="shared" si="113"/>
        <v>599.07330000000002</v>
      </c>
      <c r="L1068" s="7">
        <v>3.53</v>
      </c>
      <c r="M1068" s="7">
        <v>4486</v>
      </c>
      <c r="N1068" s="3">
        <v>45510</v>
      </c>
      <c r="O1068" s="4" t="str">
        <f t="shared" si="114"/>
        <v>2024-08</v>
      </c>
      <c r="P1068" s="4" t="str">
        <f t="shared" si="115"/>
        <v>08</v>
      </c>
      <c r="Q1068" s="4" t="str">
        <f t="shared" si="116"/>
        <v>August</v>
      </c>
      <c r="R1068" s="30" t="str">
        <f t="shared" si="117"/>
        <v>06</v>
      </c>
      <c r="W1068" t="str">
        <f t="shared" si="118"/>
        <v>ok</v>
      </c>
    </row>
    <row r="1069" spans="1:23" x14ac:dyDescent="0.3">
      <c r="A1069" t="s">
        <v>1111</v>
      </c>
      <c r="B1069" t="s">
        <v>36</v>
      </c>
      <c r="C1069" t="s">
        <v>18</v>
      </c>
      <c r="D1069" t="s">
        <v>37</v>
      </c>
      <c r="E1069" t="s">
        <v>14</v>
      </c>
      <c r="F1069" t="s">
        <v>26</v>
      </c>
      <c r="G1069" s="5">
        <v>17577.759999999998</v>
      </c>
      <c r="H1069" s="5">
        <f t="shared" si="112"/>
        <v>316.39967999999993</v>
      </c>
      <c r="I1069" s="6">
        <v>2</v>
      </c>
      <c r="J1069" s="6">
        <v>35155.519999999997</v>
      </c>
      <c r="K1069" s="5">
        <f t="shared" si="113"/>
        <v>632.79935999999987</v>
      </c>
      <c r="L1069" s="7">
        <v>3.73</v>
      </c>
      <c r="M1069" s="7">
        <v>606</v>
      </c>
      <c r="N1069" s="3">
        <v>45315</v>
      </c>
      <c r="O1069" s="4" t="str">
        <f t="shared" si="114"/>
        <v>2024-01</v>
      </c>
      <c r="P1069" s="4" t="str">
        <f t="shared" si="115"/>
        <v>01</v>
      </c>
      <c r="Q1069" s="4" t="str">
        <f t="shared" si="116"/>
        <v>January</v>
      </c>
      <c r="R1069" s="30" t="str">
        <f t="shared" si="117"/>
        <v>24</v>
      </c>
      <c r="W1069" t="str">
        <f t="shared" si="118"/>
        <v>ok</v>
      </c>
    </row>
    <row r="1070" spans="1:23" x14ac:dyDescent="0.3">
      <c r="A1070" t="s">
        <v>1112</v>
      </c>
      <c r="B1070" t="s">
        <v>36</v>
      </c>
      <c r="C1070" t="s">
        <v>18</v>
      </c>
      <c r="D1070" t="s">
        <v>37</v>
      </c>
      <c r="E1070" t="s">
        <v>14</v>
      </c>
      <c r="F1070" t="s">
        <v>60</v>
      </c>
      <c r="G1070" s="5">
        <v>755.39</v>
      </c>
      <c r="H1070" s="5">
        <f t="shared" si="112"/>
        <v>13.597019999999999</v>
      </c>
      <c r="I1070" s="6">
        <v>3</v>
      </c>
      <c r="J1070" s="6">
        <v>2266.17</v>
      </c>
      <c r="K1070" s="5">
        <f t="shared" si="113"/>
        <v>40.791059999999995</v>
      </c>
      <c r="L1070" s="7">
        <v>3.91</v>
      </c>
      <c r="M1070" s="7">
        <v>4665</v>
      </c>
      <c r="N1070" s="3">
        <v>45430</v>
      </c>
      <c r="O1070" s="4" t="str">
        <f t="shared" si="114"/>
        <v>2024-05</v>
      </c>
      <c r="P1070" s="4" t="str">
        <f t="shared" si="115"/>
        <v>05</v>
      </c>
      <c r="Q1070" s="4" t="str">
        <f t="shared" si="116"/>
        <v>May</v>
      </c>
      <c r="R1070" s="30" t="str">
        <f t="shared" si="117"/>
        <v>18</v>
      </c>
      <c r="W1070" t="str">
        <f t="shared" si="118"/>
        <v>ok</v>
      </c>
    </row>
    <row r="1071" spans="1:23" x14ac:dyDescent="0.3">
      <c r="A1071" t="s">
        <v>1113</v>
      </c>
      <c r="B1071" t="s">
        <v>47</v>
      </c>
      <c r="C1071" t="s">
        <v>12</v>
      </c>
      <c r="D1071" t="s">
        <v>48</v>
      </c>
      <c r="E1071" t="s">
        <v>20</v>
      </c>
      <c r="F1071" t="s">
        <v>26</v>
      </c>
      <c r="G1071" s="5">
        <v>7966.29</v>
      </c>
      <c r="H1071" s="5">
        <f t="shared" si="112"/>
        <v>143.39321999999999</v>
      </c>
      <c r="I1071" s="6">
        <v>5</v>
      </c>
      <c r="J1071" s="6">
        <v>39831.449999999997</v>
      </c>
      <c r="K1071" s="5">
        <f t="shared" si="113"/>
        <v>716.96609999999987</v>
      </c>
      <c r="L1071" s="7">
        <v>1.04</v>
      </c>
      <c r="M1071" s="7">
        <v>951</v>
      </c>
      <c r="N1071" s="3">
        <v>45433</v>
      </c>
      <c r="O1071" s="4" t="str">
        <f t="shared" si="114"/>
        <v>2024-05</v>
      </c>
      <c r="P1071" s="4" t="str">
        <f t="shared" si="115"/>
        <v>05</v>
      </c>
      <c r="Q1071" s="4" t="str">
        <f t="shared" si="116"/>
        <v>May</v>
      </c>
      <c r="R1071" s="30" t="str">
        <f t="shared" si="117"/>
        <v>21</v>
      </c>
      <c r="W1071" t="str">
        <f t="shared" si="118"/>
        <v>ok</v>
      </c>
    </row>
    <row r="1072" spans="1:23" x14ac:dyDescent="0.3">
      <c r="A1072" t="s">
        <v>1114</v>
      </c>
      <c r="B1072" t="s">
        <v>11</v>
      </c>
      <c r="C1072" t="s">
        <v>12</v>
      </c>
      <c r="D1072" t="s">
        <v>13</v>
      </c>
      <c r="E1072" t="s">
        <v>45</v>
      </c>
      <c r="F1072" t="s">
        <v>38</v>
      </c>
      <c r="G1072" s="5">
        <v>17249.37</v>
      </c>
      <c r="H1072" s="5">
        <f t="shared" si="112"/>
        <v>310.48865999999998</v>
      </c>
      <c r="I1072" s="6">
        <v>1</v>
      </c>
      <c r="J1072" s="6">
        <v>17249.37</v>
      </c>
      <c r="K1072" s="5">
        <f t="shared" si="113"/>
        <v>310.48865999999998</v>
      </c>
      <c r="L1072" s="7">
        <v>3.37</v>
      </c>
      <c r="M1072" s="7">
        <v>1497</v>
      </c>
      <c r="N1072" s="3">
        <v>45506</v>
      </c>
      <c r="O1072" s="4" t="str">
        <f t="shared" si="114"/>
        <v>2024-08</v>
      </c>
      <c r="P1072" s="4" t="str">
        <f t="shared" si="115"/>
        <v>08</v>
      </c>
      <c r="Q1072" s="4" t="str">
        <f t="shared" si="116"/>
        <v>August</v>
      </c>
      <c r="R1072" s="30" t="str">
        <f t="shared" si="117"/>
        <v>02</v>
      </c>
      <c r="W1072" t="str">
        <f t="shared" si="118"/>
        <v>ok</v>
      </c>
    </row>
    <row r="1073" spans="1:23" x14ac:dyDescent="0.3">
      <c r="A1073" t="s">
        <v>1115</v>
      </c>
      <c r="B1073" t="s">
        <v>17</v>
      </c>
      <c r="C1073" t="s">
        <v>18</v>
      </c>
      <c r="D1073" t="s">
        <v>19</v>
      </c>
      <c r="E1073" t="s">
        <v>14</v>
      </c>
      <c r="F1073" t="s">
        <v>38</v>
      </c>
      <c r="G1073" s="5">
        <v>16722.22</v>
      </c>
      <c r="H1073" s="5">
        <f t="shared" si="112"/>
        <v>300.99995999999999</v>
      </c>
      <c r="I1073" s="6">
        <v>4</v>
      </c>
      <c r="J1073" s="6">
        <v>66888.88</v>
      </c>
      <c r="K1073" s="5">
        <f t="shared" si="113"/>
        <v>1203.9998399999999</v>
      </c>
      <c r="L1073" s="7">
        <v>4.53</v>
      </c>
      <c r="M1073" s="7">
        <v>3137</v>
      </c>
      <c r="N1073" s="3">
        <v>45451</v>
      </c>
      <c r="O1073" s="4" t="str">
        <f t="shared" si="114"/>
        <v>2024-06</v>
      </c>
      <c r="P1073" s="4" t="str">
        <f t="shared" si="115"/>
        <v>06</v>
      </c>
      <c r="Q1073" s="4" t="str">
        <f t="shared" si="116"/>
        <v>June</v>
      </c>
      <c r="R1073" s="30" t="str">
        <f t="shared" si="117"/>
        <v>08</v>
      </c>
      <c r="W1073" t="str">
        <f t="shared" si="118"/>
        <v>ok</v>
      </c>
    </row>
    <row r="1074" spans="1:23" x14ac:dyDescent="0.3">
      <c r="A1074" t="s">
        <v>1116</v>
      </c>
      <c r="B1074" t="s">
        <v>47</v>
      </c>
      <c r="C1074" t="s">
        <v>12</v>
      </c>
      <c r="D1074" t="s">
        <v>48</v>
      </c>
      <c r="E1074" t="s">
        <v>45</v>
      </c>
      <c r="F1074" t="s">
        <v>60</v>
      </c>
      <c r="G1074" s="5">
        <v>8402.33</v>
      </c>
      <c r="H1074" s="5">
        <f t="shared" si="112"/>
        <v>151.24194</v>
      </c>
      <c r="I1074" s="6">
        <v>1</v>
      </c>
      <c r="J1074" s="6">
        <v>8402.33</v>
      </c>
      <c r="K1074" s="5">
        <f t="shared" si="113"/>
        <v>151.24194</v>
      </c>
      <c r="L1074" s="7">
        <v>4.12</v>
      </c>
      <c r="M1074" s="7">
        <v>2938</v>
      </c>
      <c r="N1074" s="3">
        <v>45618</v>
      </c>
      <c r="O1074" s="4" t="str">
        <f t="shared" si="114"/>
        <v>2024-11</v>
      </c>
      <c r="P1074" s="4" t="str">
        <f t="shared" si="115"/>
        <v>11</v>
      </c>
      <c r="Q1074" s="4" t="str">
        <f t="shared" si="116"/>
        <v>November</v>
      </c>
      <c r="R1074" s="30" t="str">
        <f t="shared" si="117"/>
        <v>22</v>
      </c>
      <c r="W1074" t="str">
        <f t="shared" si="118"/>
        <v>ok</v>
      </c>
    </row>
    <row r="1075" spans="1:23" x14ac:dyDescent="0.3">
      <c r="A1075" t="s">
        <v>1117</v>
      </c>
      <c r="B1075" t="s">
        <v>47</v>
      </c>
      <c r="C1075" t="s">
        <v>12</v>
      </c>
      <c r="D1075" t="s">
        <v>48</v>
      </c>
      <c r="E1075" t="s">
        <v>14</v>
      </c>
      <c r="F1075" t="s">
        <v>38</v>
      </c>
      <c r="G1075" s="5">
        <v>19631.330000000002</v>
      </c>
      <c r="H1075" s="5">
        <f t="shared" si="112"/>
        <v>353.36394000000001</v>
      </c>
      <c r="I1075" s="6">
        <v>5</v>
      </c>
      <c r="J1075" s="6">
        <v>98156.65</v>
      </c>
      <c r="K1075" s="5">
        <f t="shared" si="113"/>
        <v>1766.8197</v>
      </c>
      <c r="L1075" s="7">
        <v>2.8</v>
      </c>
      <c r="M1075" s="7">
        <v>3510</v>
      </c>
      <c r="N1075" s="3">
        <v>45433</v>
      </c>
      <c r="O1075" s="4" t="str">
        <f t="shared" si="114"/>
        <v>2024-05</v>
      </c>
      <c r="P1075" s="4" t="str">
        <f t="shared" si="115"/>
        <v>05</v>
      </c>
      <c r="Q1075" s="4" t="str">
        <f t="shared" si="116"/>
        <v>May</v>
      </c>
      <c r="R1075" s="30" t="str">
        <f t="shared" si="117"/>
        <v>21</v>
      </c>
      <c r="W1075" t="str">
        <f t="shared" si="118"/>
        <v>ok</v>
      </c>
    </row>
    <row r="1076" spans="1:23" x14ac:dyDescent="0.3">
      <c r="A1076" t="s">
        <v>1118</v>
      </c>
      <c r="B1076" t="s">
        <v>33</v>
      </c>
      <c r="C1076" t="s">
        <v>12</v>
      </c>
      <c r="D1076" t="s">
        <v>34</v>
      </c>
      <c r="E1076" t="s">
        <v>20</v>
      </c>
      <c r="F1076" t="s">
        <v>15</v>
      </c>
      <c r="G1076" s="5">
        <v>6805.56</v>
      </c>
      <c r="H1076" s="5">
        <f t="shared" si="112"/>
        <v>122.50008</v>
      </c>
      <c r="I1076" s="6">
        <v>5</v>
      </c>
      <c r="J1076" s="6">
        <v>34027.800000000003</v>
      </c>
      <c r="K1076" s="5">
        <f t="shared" si="113"/>
        <v>612.50040000000001</v>
      </c>
      <c r="L1076" s="7">
        <v>1.1000000000000001</v>
      </c>
      <c r="M1076" s="7">
        <v>2570</v>
      </c>
      <c r="N1076" s="3">
        <v>45326</v>
      </c>
      <c r="O1076" s="4" t="str">
        <f t="shared" si="114"/>
        <v>2024-02</v>
      </c>
      <c r="P1076" s="4" t="str">
        <f t="shared" si="115"/>
        <v>02</v>
      </c>
      <c r="Q1076" s="4" t="str">
        <f t="shared" si="116"/>
        <v>February</v>
      </c>
      <c r="R1076" s="30" t="str">
        <f t="shared" si="117"/>
        <v>04</v>
      </c>
      <c r="W1076" t="str">
        <f t="shared" si="118"/>
        <v>ok</v>
      </c>
    </row>
    <row r="1077" spans="1:23" x14ac:dyDescent="0.3">
      <c r="A1077" t="s">
        <v>1119</v>
      </c>
      <c r="B1077" t="s">
        <v>47</v>
      </c>
      <c r="C1077" t="s">
        <v>12</v>
      </c>
      <c r="D1077" t="s">
        <v>48</v>
      </c>
      <c r="E1077" t="s">
        <v>14</v>
      </c>
      <c r="F1077" t="s">
        <v>26</v>
      </c>
      <c r="G1077" s="5">
        <v>19963.439999999999</v>
      </c>
      <c r="H1077" s="5">
        <f t="shared" si="112"/>
        <v>359.34191999999996</v>
      </c>
      <c r="I1077" s="6">
        <v>1</v>
      </c>
      <c r="J1077" s="6">
        <v>19963.439999999999</v>
      </c>
      <c r="K1077" s="5">
        <f t="shared" si="113"/>
        <v>359.34191999999996</v>
      </c>
      <c r="L1077" s="7">
        <v>1.96</v>
      </c>
      <c r="M1077" s="7">
        <v>1389</v>
      </c>
      <c r="N1077" s="3">
        <v>45538</v>
      </c>
      <c r="O1077" s="4" t="str">
        <f t="shared" si="114"/>
        <v>2024-09</v>
      </c>
      <c r="P1077" s="4" t="str">
        <f t="shared" si="115"/>
        <v>09</v>
      </c>
      <c r="Q1077" s="4" t="str">
        <f t="shared" si="116"/>
        <v>September</v>
      </c>
      <c r="R1077" s="30" t="str">
        <f t="shared" si="117"/>
        <v>03</v>
      </c>
      <c r="W1077" t="str">
        <f t="shared" si="118"/>
        <v>ok</v>
      </c>
    </row>
    <row r="1078" spans="1:23" x14ac:dyDescent="0.3">
      <c r="A1078" t="s">
        <v>1120</v>
      </c>
      <c r="B1078" t="s">
        <v>33</v>
      </c>
      <c r="C1078" t="s">
        <v>12</v>
      </c>
      <c r="D1078" t="s">
        <v>34</v>
      </c>
      <c r="E1078" t="s">
        <v>45</v>
      </c>
      <c r="F1078" t="s">
        <v>15</v>
      </c>
      <c r="G1078" s="5">
        <v>9410.4</v>
      </c>
      <c r="H1078" s="5">
        <f t="shared" si="112"/>
        <v>169.38719999999998</v>
      </c>
      <c r="I1078" s="6">
        <v>3</v>
      </c>
      <c r="J1078" s="6">
        <v>28231.200000000001</v>
      </c>
      <c r="K1078" s="5">
        <f t="shared" si="113"/>
        <v>508.16159999999991</v>
      </c>
      <c r="L1078" s="7">
        <v>1.72</v>
      </c>
      <c r="M1078" s="7">
        <v>3596</v>
      </c>
      <c r="N1078" s="3">
        <v>45646</v>
      </c>
      <c r="O1078" s="4" t="str">
        <f t="shared" si="114"/>
        <v>2024-12</v>
      </c>
      <c r="P1078" s="4" t="str">
        <f t="shared" si="115"/>
        <v>12</v>
      </c>
      <c r="Q1078" s="4" t="str">
        <f t="shared" si="116"/>
        <v>December</v>
      </c>
      <c r="R1078" s="30" t="str">
        <f t="shared" si="117"/>
        <v>20</v>
      </c>
      <c r="W1078" t="str">
        <f t="shared" si="118"/>
        <v>ok</v>
      </c>
    </row>
    <row r="1079" spans="1:23" x14ac:dyDescent="0.3">
      <c r="A1079" t="s">
        <v>1121</v>
      </c>
      <c r="B1079" t="s">
        <v>23</v>
      </c>
      <c r="C1079" t="s">
        <v>24</v>
      </c>
      <c r="D1079" t="s">
        <v>25</v>
      </c>
      <c r="E1079" t="s">
        <v>14</v>
      </c>
      <c r="F1079" t="s">
        <v>38</v>
      </c>
      <c r="G1079" s="5">
        <v>15915.81</v>
      </c>
      <c r="H1079" s="5">
        <f t="shared" si="112"/>
        <v>286.48457999999999</v>
      </c>
      <c r="I1079" s="6">
        <v>5</v>
      </c>
      <c r="J1079" s="6">
        <v>79579.05</v>
      </c>
      <c r="K1079" s="5">
        <f t="shared" si="113"/>
        <v>1432.4229</v>
      </c>
      <c r="L1079" s="7">
        <v>2.87</v>
      </c>
      <c r="M1079" s="7">
        <v>2045</v>
      </c>
      <c r="N1079" s="3">
        <v>45298</v>
      </c>
      <c r="O1079" s="4" t="str">
        <f t="shared" si="114"/>
        <v>2024-01</v>
      </c>
      <c r="P1079" s="4" t="str">
        <f t="shared" si="115"/>
        <v>01</v>
      </c>
      <c r="Q1079" s="4" t="str">
        <f t="shared" si="116"/>
        <v>January</v>
      </c>
      <c r="R1079" s="30" t="str">
        <f t="shared" si="117"/>
        <v>07</v>
      </c>
      <c r="W1079" t="str">
        <f t="shared" si="118"/>
        <v>ok</v>
      </c>
    </row>
    <row r="1080" spans="1:23" x14ac:dyDescent="0.3">
      <c r="A1080" t="s">
        <v>1122</v>
      </c>
      <c r="B1080" t="s">
        <v>41</v>
      </c>
      <c r="C1080" t="s">
        <v>42</v>
      </c>
      <c r="D1080" t="s">
        <v>43</v>
      </c>
      <c r="E1080" t="s">
        <v>14</v>
      </c>
      <c r="F1080" t="s">
        <v>26</v>
      </c>
      <c r="G1080" s="5">
        <v>16827.23</v>
      </c>
      <c r="H1080" s="5">
        <f t="shared" si="112"/>
        <v>302.89013999999997</v>
      </c>
      <c r="I1080" s="6">
        <v>5</v>
      </c>
      <c r="J1080" s="6">
        <v>84136.15</v>
      </c>
      <c r="K1080" s="5">
        <f t="shared" si="113"/>
        <v>1514.4506999999999</v>
      </c>
      <c r="L1080" s="7">
        <v>2</v>
      </c>
      <c r="M1080" s="7">
        <v>2053</v>
      </c>
      <c r="N1080" s="3">
        <v>45620</v>
      </c>
      <c r="O1080" s="4" t="str">
        <f t="shared" si="114"/>
        <v>2024-11</v>
      </c>
      <c r="P1080" s="4" t="str">
        <f t="shared" si="115"/>
        <v>11</v>
      </c>
      <c r="Q1080" s="4" t="str">
        <f t="shared" si="116"/>
        <v>November</v>
      </c>
      <c r="R1080" s="30" t="str">
        <f t="shared" si="117"/>
        <v>24</v>
      </c>
      <c r="W1080" t="str">
        <f t="shared" si="118"/>
        <v>ok</v>
      </c>
    </row>
    <row r="1081" spans="1:23" x14ac:dyDescent="0.3">
      <c r="A1081" t="s">
        <v>1123</v>
      </c>
      <c r="B1081" t="s">
        <v>51</v>
      </c>
      <c r="C1081" t="s">
        <v>29</v>
      </c>
      <c r="D1081" t="s">
        <v>52</v>
      </c>
      <c r="E1081" t="s">
        <v>45</v>
      </c>
      <c r="F1081" t="s">
        <v>60</v>
      </c>
      <c r="G1081" s="5">
        <v>16140.94</v>
      </c>
      <c r="H1081" s="5">
        <f t="shared" si="112"/>
        <v>290.53692000000001</v>
      </c>
      <c r="I1081" s="6">
        <v>3</v>
      </c>
      <c r="J1081" s="6">
        <v>48422.82</v>
      </c>
      <c r="K1081" s="5">
        <f t="shared" si="113"/>
        <v>871.61076000000003</v>
      </c>
      <c r="L1081" s="7">
        <v>1.24</v>
      </c>
      <c r="M1081" s="7">
        <v>1981</v>
      </c>
      <c r="N1081" s="3">
        <v>45410</v>
      </c>
      <c r="O1081" s="4" t="str">
        <f t="shared" si="114"/>
        <v>2024-04</v>
      </c>
      <c r="P1081" s="4" t="str">
        <f t="shared" si="115"/>
        <v>04</v>
      </c>
      <c r="Q1081" s="4" t="str">
        <f t="shared" si="116"/>
        <v>April</v>
      </c>
      <c r="R1081" s="30" t="str">
        <f t="shared" si="117"/>
        <v>28</v>
      </c>
      <c r="W1081" t="str">
        <f t="shared" si="118"/>
        <v>ok</v>
      </c>
    </row>
    <row r="1082" spans="1:23" x14ac:dyDescent="0.3">
      <c r="A1082" t="s">
        <v>1124</v>
      </c>
      <c r="B1082" t="s">
        <v>41</v>
      </c>
      <c r="C1082" t="s">
        <v>42</v>
      </c>
      <c r="D1082" t="s">
        <v>43</v>
      </c>
      <c r="E1082" t="s">
        <v>20</v>
      </c>
      <c r="F1082" t="s">
        <v>21</v>
      </c>
      <c r="G1082" s="5">
        <v>14044.12</v>
      </c>
      <c r="H1082" s="5">
        <f t="shared" si="112"/>
        <v>252.79416000000001</v>
      </c>
      <c r="I1082" s="6">
        <v>1</v>
      </c>
      <c r="J1082" s="6">
        <v>14044.12</v>
      </c>
      <c r="K1082" s="5">
        <f t="shared" si="113"/>
        <v>252.79416000000001</v>
      </c>
      <c r="L1082" s="7">
        <v>2.57</v>
      </c>
      <c r="M1082" s="7">
        <v>3553</v>
      </c>
      <c r="N1082" s="3">
        <v>45582</v>
      </c>
      <c r="O1082" s="4" t="str">
        <f t="shared" si="114"/>
        <v>2024-10</v>
      </c>
      <c r="P1082" s="4" t="str">
        <f t="shared" si="115"/>
        <v>10</v>
      </c>
      <c r="Q1082" s="4" t="str">
        <f t="shared" si="116"/>
        <v>October</v>
      </c>
      <c r="R1082" s="30" t="str">
        <f t="shared" si="117"/>
        <v>17</v>
      </c>
      <c r="W1082" t="str">
        <f t="shared" si="118"/>
        <v>ok</v>
      </c>
    </row>
    <row r="1083" spans="1:23" x14ac:dyDescent="0.3">
      <c r="A1083" t="s">
        <v>1125</v>
      </c>
      <c r="B1083" t="s">
        <v>51</v>
      </c>
      <c r="C1083" t="s">
        <v>29</v>
      </c>
      <c r="D1083" t="s">
        <v>52</v>
      </c>
      <c r="E1083" t="s">
        <v>14</v>
      </c>
      <c r="F1083" t="s">
        <v>26</v>
      </c>
      <c r="G1083" s="5">
        <v>19270.5</v>
      </c>
      <c r="H1083" s="5">
        <f t="shared" si="112"/>
        <v>346.86899999999997</v>
      </c>
      <c r="I1083" s="6">
        <v>1</v>
      </c>
      <c r="J1083" s="6">
        <v>19270.5</v>
      </c>
      <c r="K1083" s="5">
        <f t="shared" si="113"/>
        <v>346.86899999999997</v>
      </c>
      <c r="L1083" s="7">
        <v>3.41</v>
      </c>
      <c r="M1083" s="7">
        <v>3734</v>
      </c>
      <c r="N1083" s="3">
        <v>45607</v>
      </c>
      <c r="O1083" s="4" t="str">
        <f t="shared" si="114"/>
        <v>2024-11</v>
      </c>
      <c r="P1083" s="4" t="str">
        <f t="shared" si="115"/>
        <v>11</v>
      </c>
      <c r="Q1083" s="4" t="str">
        <f t="shared" si="116"/>
        <v>November</v>
      </c>
      <c r="R1083" s="30" t="str">
        <f t="shared" si="117"/>
        <v>11</v>
      </c>
      <c r="W1083" t="str">
        <f t="shared" si="118"/>
        <v>ok</v>
      </c>
    </row>
    <row r="1084" spans="1:23" x14ac:dyDescent="0.3">
      <c r="A1084" t="s">
        <v>1126</v>
      </c>
      <c r="B1084" t="s">
        <v>63</v>
      </c>
      <c r="C1084" t="s">
        <v>18</v>
      </c>
      <c r="D1084" t="s">
        <v>64</v>
      </c>
      <c r="E1084" t="s">
        <v>20</v>
      </c>
      <c r="F1084" t="s">
        <v>15</v>
      </c>
      <c r="G1084" s="5">
        <v>4401.1000000000004</v>
      </c>
      <c r="H1084" s="5">
        <f t="shared" si="112"/>
        <v>79.219800000000006</v>
      </c>
      <c r="I1084" s="6">
        <v>3</v>
      </c>
      <c r="J1084" s="6">
        <v>13203.3</v>
      </c>
      <c r="K1084" s="5">
        <f t="shared" si="113"/>
        <v>237.65940000000001</v>
      </c>
      <c r="L1084" s="7">
        <v>1.1200000000000001</v>
      </c>
      <c r="M1084" s="7">
        <v>2015</v>
      </c>
      <c r="N1084" s="3">
        <v>45408</v>
      </c>
      <c r="O1084" s="4" t="str">
        <f t="shared" si="114"/>
        <v>2024-04</v>
      </c>
      <c r="P1084" s="4" t="str">
        <f t="shared" si="115"/>
        <v>04</v>
      </c>
      <c r="Q1084" s="4" t="str">
        <f t="shared" si="116"/>
        <v>April</v>
      </c>
      <c r="R1084" s="30" t="str">
        <f t="shared" si="117"/>
        <v>26</v>
      </c>
      <c r="W1084" t="str">
        <f t="shared" si="118"/>
        <v>ok</v>
      </c>
    </row>
    <row r="1085" spans="1:23" x14ac:dyDescent="0.3">
      <c r="A1085" t="s">
        <v>1127</v>
      </c>
      <c r="B1085" t="s">
        <v>33</v>
      </c>
      <c r="C1085" t="s">
        <v>12</v>
      </c>
      <c r="D1085" t="s">
        <v>34</v>
      </c>
      <c r="E1085" t="s">
        <v>14</v>
      </c>
      <c r="F1085" t="s">
        <v>38</v>
      </c>
      <c r="G1085" s="5">
        <v>16627.900000000001</v>
      </c>
      <c r="H1085" s="5">
        <f t="shared" si="112"/>
        <v>299.30220000000003</v>
      </c>
      <c r="I1085" s="6">
        <v>4</v>
      </c>
      <c r="J1085" s="6">
        <v>66511.600000000006</v>
      </c>
      <c r="K1085" s="5">
        <f t="shared" si="113"/>
        <v>1197.2088000000001</v>
      </c>
      <c r="L1085" s="7">
        <v>1.26</v>
      </c>
      <c r="M1085" s="7">
        <v>4074</v>
      </c>
      <c r="N1085" s="3">
        <v>45624</v>
      </c>
      <c r="O1085" s="4" t="str">
        <f t="shared" si="114"/>
        <v>2024-11</v>
      </c>
      <c r="P1085" s="4" t="str">
        <f t="shared" si="115"/>
        <v>11</v>
      </c>
      <c r="Q1085" s="4" t="str">
        <f t="shared" si="116"/>
        <v>November</v>
      </c>
      <c r="R1085" s="30" t="str">
        <f t="shared" si="117"/>
        <v>28</v>
      </c>
      <c r="W1085" t="str">
        <f t="shared" si="118"/>
        <v>ok</v>
      </c>
    </row>
    <row r="1086" spans="1:23" x14ac:dyDescent="0.3">
      <c r="A1086" t="s">
        <v>1128</v>
      </c>
      <c r="B1086" t="s">
        <v>33</v>
      </c>
      <c r="C1086" t="s">
        <v>12</v>
      </c>
      <c r="D1086" t="s">
        <v>34</v>
      </c>
      <c r="E1086" t="s">
        <v>45</v>
      </c>
      <c r="F1086" t="s">
        <v>60</v>
      </c>
      <c r="G1086" s="5">
        <v>18055.38</v>
      </c>
      <c r="H1086" s="5">
        <f t="shared" si="112"/>
        <v>324.99684000000002</v>
      </c>
      <c r="I1086" s="6">
        <v>1</v>
      </c>
      <c r="J1086" s="6">
        <v>18055.38</v>
      </c>
      <c r="K1086" s="5">
        <f t="shared" si="113"/>
        <v>324.99684000000002</v>
      </c>
      <c r="L1086" s="7">
        <v>2.2999999999999998</v>
      </c>
      <c r="M1086" s="7">
        <v>4943</v>
      </c>
      <c r="N1086" s="3">
        <v>45543</v>
      </c>
      <c r="O1086" s="4" t="str">
        <f t="shared" si="114"/>
        <v>2024-09</v>
      </c>
      <c r="P1086" s="4" t="str">
        <f t="shared" si="115"/>
        <v>09</v>
      </c>
      <c r="Q1086" s="4" t="str">
        <f t="shared" si="116"/>
        <v>September</v>
      </c>
      <c r="R1086" s="30" t="str">
        <f t="shared" si="117"/>
        <v>08</v>
      </c>
      <c r="W1086" t="str">
        <f t="shared" si="118"/>
        <v>ok</v>
      </c>
    </row>
    <row r="1087" spans="1:23" x14ac:dyDescent="0.3">
      <c r="A1087" t="s">
        <v>1129</v>
      </c>
      <c r="B1087" t="s">
        <v>23</v>
      </c>
      <c r="C1087" t="s">
        <v>24</v>
      </c>
      <c r="D1087" t="s">
        <v>25</v>
      </c>
      <c r="E1087" t="s">
        <v>14</v>
      </c>
      <c r="F1087" t="s">
        <v>15</v>
      </c>
      <c r="G1087" s="5">
        <v>4338.83</v>
      </c>
      <c r="H1087" s="5">
        <f t="shared" si="112"/>
        <v>78.098939999999999</v>
      </c>
      <c r="I1087" s="6">
        <v>4</v>
      </c>
      <c r="J1087" s="6">
        <v>17355.32</v>
      </c>
      <c r="K1087" s="5">
        <f t="shared" si="113"/>
        <v>312.39576</v>
      </c>
      <c r="L1087" s="7">
        <v>1.26</v>
      </c>
      <c r="M1087" s="7">
        <v>3312</v>
      </c>
      <c r="N1087" s="3">
        <v>45343</v>
      </c>
      <c r="O1087" s="4" t="str">
        <f t="shared" si="114"/>
        <v>2024-02</v>
      </c>
      <c r="P1087" s="4" t="str">
        <f t="shared" si="115"/>
        <v>02</v>
      </c>
      <c r="Q1087" s="4" t="str">
        <f t="shared" si="116"/>
        <v>February</v>
      </c>
      <c r="R1087" s="30" t="str">
        <f t="shared" si="117"/>
        <v>21</v>
      </c>
      <c r="W1087" t="str">
        <f t="shared" si="118"/>
        <v>ok</v>
      </c>
    </row>
    <row r="1088" spans="1:23" x14ac:dyDescent="0.3">
      <c r="A1088" t="s">
        <v>1130</v>
      </c>
      <c r="B1088" t="s">
        <v>51</v>
      </c>
      <c r="C1088" t="s">
        <v>29</v>
      </c>
      <c r="D1088" t="s">
        <v>52</v>
      </c>
      <c r="E1088" t="s">
        <v>14</v>
      </c>
      <c r="F1088" t="s">
        <v>60</v>
      </c>
      <c r="G1088" s="5">
        <v>17626.84</v>
      </c>
      <c r="H1088" s="5">
        <f t="shared" si="112"/>
        <v>317.28312</v>
      </c>
      <c r="I1088" s="6">
        <v>4</v>
      </c>
      <c r="J1088" s="6">
        <v>70507.360000000001</v>
      </c>
      <c r="K1088" s="5">
        <f t="shared" si="113"/>
        <v>1269.13248</v>
      </c>
      <c r="L1088" s="7">
        <v>4.83</v>
      </c>
      <c r="M1088" s="7">
        <v>3973</v>
      </c>
      <c r="N1088" s="3">
        <v>45621</v>
      </c>
      <c r="O1088" s="4" t="str">
        <f t="shared" si="114"/>
        <v>2024-11</v>
      </c>
      <c r="P1088" s="4" t="str">
        <f t="shared" si="115"/>
        <v>11</v>
      </c>
      <c r="Q1088" s="4" t="str">
        <f t="shared" si="116"/>
        <v>November</v>
      </c>
      <c r="R1088" s="30" t="str">
        <f t="shared" si="117"/>
        <v>25</v>
      </c>
      <c r="W1088" t="str">
        <f t="shared" si="118"/>
        <v>ok</v>
      </c>
    </row>
    <row r="1089" spans="1:23" x14ac:dyDescent="0.3">
      <c r="A1089" t="s">
        <v>1131</v>
      </c>
      <c r="B1089" t="s">
        <v>28</v>
      </c>
      <c r="C1089" t="s">
        <v>29</v>
      </c>
      <c r="D1089" t="s">
        <v>30</v>
      </c>
      <c r="E1089" t="s">
        <v>14</v>
      </c>
      <c r="F1089" t="s">
        <v>60</v>
      </c>
      <c r="G1089" s="5">
        <v>6663.18</v>
      </c>
      <c r="H1089" s="5">
        <f t="shared" si="112"/>
        <v>119.93724</v>
      </c>
      <c r="I1089" s="6">
        <v>3</v>
      </c>
      <c r="J1089" s="6">
        <v>19989.54</v>
      </c>
      <c r="K1089" s="5">
        <f t="shared" si="113"/>
        <v>359.81172000000004</v>
      </c>
      <c r="L1089" s="7">
        <v>1.58</v>
      </c>
      <c r="M1089" s="7">
        <v>538</v>
      </c>
      <c r="N1089" s="3">
        <v>45585</v>
      </c>
      <c r="O1089" s="4" t="str">
        <f t="shared" si="114"/>
        <v>2024-10</v>
      </c>
      <c r="P1089" s="4" t="str">
        <f t="shared" si="115"/>
        <v>10</v>
      </c>
      <c r="Q1089" s="4" t="str">
        <f t="shared" si="116"/>
        <v>October</v>
      </c>
      <c r="R1089" s="30" t="str">
        <f t="shared" si="117"/>
        <v>20</v>
      </c>
      <c r="W1089" t="str">
        <f t="shared" si="118"/>
        <v>ok</v>
      </c>
    </row>
    <row r="1090" spans="1:23" x14ac:dyDescent="0.3">
      <c r="A1090" t="s">
        <v>1132</v>
      </c>
      <c r="B1090" t="s">
        <v>63</v>
      </c>
      <c r="C1090" t="s">
        <v>18</v>
      </c>
      <c r="D1090" t="s">
        <v>64</v>
      </c>
      <c r="E1090" t="s">
        <v>20</v>
      </c>
      <c r="F1090" t="s">
        <v>38</v>
      </c>
      <c r="G1090" s="5">
        <v>5754.25</v>
      </c>
      <c r="H1090" s="5">
        <f t="shared" si="112"/>
        <v>103.5765</v>
      </c>
      <c r="I1090" s="6">
        <v>5</v>
      </c>
      <c r="J1090" s="6">
        <v>28771.25</v>
      </c>
      <c r="K1090" s="5">
        <f t="shared" si="113"/>
        <v>517.88249999999994</v>
      </c>
      <c r="L1090" s="7">
        <v>2.4900000000000002</v>
      </c>
      <c r="M1090" s="7">
        <v>3217</v>
      </c>
      <c r="N1090" s="3">
        <v>45626</v>
      </c>
      <c r="O1090" s="4" t="str">
        <f t="shared" si="114"/>
        <v>2024-11</v>
      </c>
      <c r="P1090" s="4" t="str">
        <f t="shared" si="115"/>
        <v>11</v>
      </c>
      <c r="Q1090" s="4" t="str">
        <f t="shared" si="116"/>
        <v>November</v>
      </c>
      <c r="R1090" s="30" t="str">
        <f t="shared" si="117"/>
        <v>30</v>
      </c>
      <c r="W1090" t="str">
        <f t="shared" si="118"/>
        <v>ok</v>
      </c>
    </row>
    <row r="1091" spans="1:23" x14ac:dyDescent="0.3">
      <c r="A1091" t="s">
        <v>1133</v>
      </c>
      <c r="B1091" t="s">
        <v>47</v>
      </c>
      <c r="C1091" t="s">
        <v>12</v>
      </c>
      <c r="D1091" t="s">
        <v>48</v>
      </c>
      <c r="E1091" t="s">
        <v>20</v>
      </c>
      <c r="F1091" t="s">
        <v>15</v>
      </c>
      <c r="G1091" s="5">
        <v>4375.3</v>
      </c>
      <c r="H1091" s="5">
        <f t="shared" ref="H1091:H1154" si="119">G1091*0.018</f>
        <v>78.755399999999995</v>
      </c>
      <c r="I1091" s="6">
        <v>1</v>
      </c>
      <c r="J1091" s="6">
        <v>4375.3</v>
      </c>
      <c r="K1091" s="5">
        <f t="shared" ref="K1091:K1154" si="120">H1091*I1091</f>
        <v>78.755399999999995</v>
      </c>
      <c r="L1091" s="7">
        <v>1.0900000000000001</v>
      </c>
      <c r="M1091" s="7">
        <v>3535</v>
      </c>
      <c r="N1091" s="3">
        <v>45343</v>
      </c>
      <c r="O1091" s="4" t="str">
        <f t="shared" ref="O1091:O1154" si="121">TEXT(N1091,"yyyy-mm")</f>
        <v>2024-02</v>
      </c>
      <c r="P1091" s="4" t="str">
        <f t="shared" ref="P1091:P1154" si="122">TEXT(N1091,"mm")</f>
        <v>02</v>
      </c>
      <c r="Q1091" s="4" t="str">
        <f t="shared" ref="Q1091:Q1154" si="123">TEXT(DATE(2024,P1091,1),"mmmm")</f>
        <v>February</v>
      </c>
      <c r="R1091" s="30" t="str">
        <f t="shared" ref="R1091:R1154" si="124">TEXT(N1091,"dd")</f>
        <v>21</v>
      </c>
      <c r="W1091" t="str">
        <f t="shared" ref="W1091:W1154" si="125">IF(G1091*I1091=J1091,"ok","False")</f>
        <v>ok</v>
      </c>
    </row>
    <row r="1092" spans="1:23" x14ac:dyDescent="0.3">
      <c r="A1092" t="s">
        <v>1134</v>
      </c>
      <c r="B1092" t="s">
        <v>33</v>
      </c>
      <c r="C1092" t="s">
        <v>12</v>
      </c>
      <c r="D1092" t="s">
        <v>34</v>
      </c>
      <c r="E1092" t="s">
        <v>14</v>
      </c>
      <c r="F1092" t="s">
        <v>26</v>
      </c>
      <c r="G1092" s="5">
        <v>9139.01</v>
      </c>
      <c r="H1092" s="5">
        <f t="shared" si="119"/>
        <v>164.50217999999998</v>
      </c>
      <c r="I1092" s="6">
        <v>1</v>
      </c>
      <c r="J1092" s="6">
        <v>9139.01</v>
      </c>
      <c r="K1092" s="5">
        <f t="shared" si="120"/>
        <v>164.50217999999998</v>
      </c>
      <c r="L1092" s="7">
        <v>2.96</v>
      </c>
      <c r="M1092" s="7">
        <v>558</v>
      </c>
      <c r="N1092" s="3">
        <v>45600</v>
      </c>
      <c r="O1092" s="4" t="str">
        <f t="shared" si="121"/>
        <v>2024-11</v>
      </c>
      <c r="P1092" s="4" t="str">
        <f t="shared" si="122"/>
        <v>11</v>
      </c>
      <c r="Q1092" s="4" t="str">
        <f t="shared" si="123"/>
        <v>November</v>
      </c>
      <c r="R1092" s="30" t="str">
        <f t="shared" si="124"/>
        <v>04</v>
      </c>
      <c r="W1092" t="str">
        <f t="shared" si="125"/>
        <v>ok</v>
      </c>
    </row>
    <row r="1093" spans="1:23" x14ac:dyDescent="0.3">
      <c r="A1093" t="s">
        <v>1135</v>
      </c>
      <c r="B1093" t="s">
        <v>11</v>
      </c>
      <c r="C1093" t="s">
        <v>12</v>
      </c>
      <c r="D1093" t="s">
        <v>13</v>
      </c>
      <c r="E1093" t="s">
        <v>45</v>
      </c>
      <c r="F1093" t="s">
        <v>60</v>
      </c>
      <c r="G1093" s="5">
        <v>2559.91</v>
      </c>
      <c r="H1093" s="5">
        <f t="shared" si="119"/>
        <v>46.078379999999996</v>
      </c>
      <c r="I1093" s="6">
        <v>2</v>
      </c>
      <c r="J1093" s="6">
        <v>5119.82</v>
      </c>
      <c r="K1093" s="5">
        <f t="shared" si="120"/>
        <v>92.156759999999991</v>
      </c>
      <c r="L1093" s="7">
        <v>2.1</v>
      </c>
      <c r="M1093" s="7">
        <v>4163</v>
      </c>
      <c r="N1093" s="3">
        <v>45512</v>
      </c>
      <c r="O1093" s="4" t="str">
        <f t="shared" si="121"/>
        <v>2024-08</v>
      </c>
      <c r="P1093" s="4" t="str">
        <f t="shared" si="122"/>
        <v>08</v>
      </c>
      <c r="Q1093" s="4" t="str">
        <f t="shared" si="123"/>
        <v>August</v>
      </c>
      <c r="R1093" s="30" t="str">
        <f t="shared" si="124"/>
        <v>08</v>
      </c>
      <c r="W1093" t="str">
        <f t="shared" si="125"/>
        <v>ok</v>
      </c>
    </row>
    <row r="1094" spans="1:23" x14ac:dyDescent="0.3">
      <c r="A1094" t="s">
        <v>1136</v>
      </c>
      <c r="B1094" t="s">
        <v>28</v>
      </c>
      <c r="C1094" t="s">
        <v>29</v>
      </c>
      <c r="D1094" t="s">
        <v>30</v>
      </c>
      <c r="E1094" t="s">
        <v>45</v>
      </c>
      <c r="F1094" t="s">
        <v>26</v>
      </c>
      <c r="G1094" s="5">
        <v>4853.03</v>
      </c>
      <c r="H1094" s="5">
        <f t="shared" si="119"/>
        <v>87.354539999999986</v>
      </c>
      <c r="I1094" s="6">
        <v>5</v>
      </c>
      <c r="J1094" s="6">
        <v>24265.15</v>
      </c>
      <c r="K1094" s="5">
        <f t="shared" si="120"/>
        <v>436.77269999999993</v>
      </c>
      <c r="L1094" s="7">
        <v>1.76</v>
      </c>
      <c r="M1094" s="7">
        <v>4825</v>
      </c>
      <c r="N1094" s="3">
        <v>45506</v>
      </c>
      <c r="O1094" s="4" t="str">
        <f t="shared" si="121"/>
        <v>2024-08</v>
      </c>
      <c r="P1094" s="4" t="str">
        <f t="shared" si="122"/>
        <v>08</v>
      </c>
      <c r="Q1094" s="4" t="str">
        <f t="shared" si="123"/>
        <v>August</v>
      </c>
      <c r="R1094" s="30" t="str">
        <f t="shared" si="124"/>
        <v>02</v>
      </c>
      <c r="W1094" t="str">
        <f t="shared" si="125"/>
        <v>ok</v>
      </c>
    </row>
    <row r="1095" spans="1:23" x14ac:dyDescent="0.3">
      <c r="A1095" t="s">
        <v>1137</v>
      </c>
      <c r="B1095" t="s">
        <v>41</v>
      </c>
      <c r="C1095" t="s">
        <v>42</v>
      </c>
      <c r="D1095" t="s">
        <v>43</v>
      </c>
      <c r="E1095" t="s">
        <v>14</v>
      </c>
      <c r="F1095" t="s">
        <v>15</v>
      </c>
      <c r="G1095" s="5">
        <v>12703.96</v>
      </c>
      <c r="H1095" s="5">
        <f t="shared" si="119"/>
        <v>228.67127999999997</v>
      </c>
      <c r="I1095" s="6">
        <v>5</v>
      </c>
      <c r="J1095" s="6">
        <v>63519.8</v>
      </c>
      <c r="K1095" s="5">
        <f t="shared" si="120"/>
        <v>1143.3563999999999</v>
      </c>
      <c r="L1095" s="7">
        <v>2.59</v>
      </c>
      <c r="M1095" s="7">
        <v>951</v>
      </c>
      <c r="N1095" s="3">
        <v>45355</v>
      </c>
      <c r="O1095" s="4" t="str">
        <f t="shared" si="121"/>
        <v>2024-03</v>
      </c>
      <c r="P1095" s="4" t="str">
        <f t="shared" si="122"/>
        <v>03</v>
      </c>
      <c r="Q1095" s="4" t="str">
        <f t="shared" si="123"/>
        <v>March</v>
      </c>
      <c r="R1095" s="30" t="str">
        <f t="shared" si="124"/>
        <v>04</v>
      </c>
      <c r="W1095" t="str">
        <f t="shared" si="125"/>
        <v>ok</v>
      </c>
    </row>
    <row r="1096" spans="1:23" x14ac:dyDescent="0.3">
      <c r="A1096" t="s">
        <v>1138</v>
      </c>
      <c r="B1096" t="s">
        <v>36</v>
      </c>
      <c r="C1096" t="s">
        <v>18</v>
      </c>
      <c r="D1096" t="s">
        <v>37</v>
      </c>
      <c r="E1096" t="s">
        <v>14</v>
      </c>
      <c r="F1096" t="s">
        <v>21</v>
      </c>
      <c r="G1096" s="5">
        <v>13102.88</v>
      </c>
      <c r="H1096" s="5">
        <f t="shared" si="119"/>
        <v>235.85183999999998</v>
      </c>
      <c r="I1096" s="6">
        <v>2</v>
      </c>
      <c r="J1096" s="6">
        <v>26205.759999999998</v>
      </c>
      <c r="K1096" s="5">
        <f t="shared" si="120"/>
        <v>471.70367999999996</v>
      </c>
      <c r="L1096" s="7">
        <v>3.21</v>
      </c>
      <c r="M1096" s="7">
        <v>3154</v>
      </c>
      <c r="N1096" s="3">
        <v>45462</v>
      </c>
      <c r="O1096" s="4" t="str">
        <f t="shared" si="121"/>
        <v>2024-06</v>
      </c>
      <c r="P1096" s="4" t="str">
        <f t="shared" si="122"/>
        <v>06</v>
      </c>
      <c r="Q1096" s="4" t="str">
        <f t="shared" si="123"/>
        <v>June</v>
      </c>
      <c r="R1096" s="30" t="str">
        <f t="shared" si="124"/>
        <v>19</v>
      </c>
      <c r="W1096" t="str">
        <f t="shared" si="125"/>
        <v>ok</v>
      </c>
    </row>
    <row r="1097" spans="1:23" x14ac:dyDescent="0.3">
      <c r="A1097" t="s">
        <v>1139</v>
      </c>
      <c r="B1097" t="s">
        <v>36</v>
      </c>
      <c r="C1097" t="s">
        <v>18</v>
      </c>
      <c r="D1097" t="s">
        <v>37</v>
      </c>
      <c r="E1097" t="s">
        <v>20</v>
      </c>
      <c r="F1097" t="s">
        <v>15</v>
      </c>
      <c r="G1097" s="5">
        <v>1518.88</v>
      </c>
      <c r="H1097" s="5">
        <f t="shared" si="119"/>
        <v>27.339839999999999</v>
      </c>
      <c r="I1097" s="6">
        <v>1</v>
      </c>
      <c r="J1097" s="6">
        <v>1518.88</v>
      </c>
      <c r="K1097" s="5">
        <f t="shared" si="120"/>
        <v>27.339839999999999</v>
      </c>
      <c r="L1097" s="7">
        <v>3.02</v>
      </c>
      <c r="M1097" s="7">
        <v>2761</v>
      </c>
      <c r="N1097" s="3">
        <v>45371</v>
      </c>
      <c r="O1097" s="4" t="str">
        <f t="shared" si="121"/>
        <v>2024-03</v>
      </c>
      <c r="P1097" s="4" t="str">
        <f t="shared" si="122"/>
        <v>03</v>
      </c>
      <c r="Q1097" s="4" t="str">
        <f t="shared" si="123"/>
        <v>March</v>
      </c>
      <c r="R1097" s="30" t="str">
        <f t="shared" si="124"/>
        <v>20</v>
      </c>
      <c r="W1097" t="str">
        <f t="shared" si="125"/>
        <v>ok</v>
      </c>
    </row>
    <row r="1098" spans="1:23" x14ac:dyDescent="0.3">
      <c r="A1098" t="s">
        <v>1140</v>
      </c>
      <c r="B1098" t="s">
        <v>51</v>
      </c>
      <c r="C1098" t="s">
        <v>29</v>
      </c>
      <c r="D1098" t="s">
        <v>52</v>
      </c>
      <c r="E1098" t="s">
        <v>45</v>
      </c>
      <c r="F1098" t="s">
        <v>21</v>
      </c>
      <c r="G1098" s="5">
        <v>12797.99</v>
      </c>
      <c r="H1098" s="5">
        <f t="shared" si="119"/>
        <v>230.36381999999998</v>
      </c>
      <c r="I1098" s="6">
        <v>4</v>
      </c>
      <c r="J1098" s="6">
        <v>51191.96</v>
      </c>
      <c r="K1098" s="5">
        <f t="shared" si="120"/>
        <v>921.4552799999999</v>
      </c>
      <c r="L1098" s="7">
        <v>1.61</v>
      </c>
      <c r="M1098" s="7">
        <v>2798</v>
      </c>
      <c r="N1098" s="3">
        <v>45536</v>
      </c>
      <c r="O1098" s="4" t="str">
        <f t="shared" si="121"/>
        <v>2024-09</v>
      </c>
      <c r="P1098" s="4" t="str">
        <f t="shared" si="122"/>
        <v>09</v>
      </c>
      <c r="Q1098" s="4" t="str">
        <f t="shared" si="123"/>
        <v>September</v>
      </c>
      <c r="R1098" s="30" t="str">
        <f t="shared" si="124"/>
        <v>01</v>
      </c>
      <c r="W1098" t="str">
        <f t="shared" si="125"/>
        <v>ok</v>
      </c>
    </row>
    <row r="1099" spans="1:23" x14ac:dyDescent="0.3">
      <c r="A1099" t="s">
        <v>1141</v>
      </c>
      <c r="B1099" t="s">
        <v>63</v>
      </c>
      <c r="C1099" t="s">
        <v>18</v>
      </c>
      <c r="D1099" t="s">
        <v>64</v>
      </c>
      <c r="E1099" t="s">
        <v>14</v>
      </c>
      <c r="F1099" t="s">
        <v>60</v>
      </c>
      <c r="G1099" s="5">
        <v>6357.71</v>
      </c>
      <c r="H1099" s="5">
        <f t="shared" si="119"/>
        <v>114.43877999999999</v>
      </c>
      <c r="I1099" s="6">
        <v>2</v>
      </c>
      <c r="J1099" s="6">
        <v>12715.42</v>
      </c>
      <c r="K1099" s="5">
        <f t="shared" si="120"/>
        <v>228.87755999999999</v>
      </c>
      <c r="L1099" s="7">
        <v>2.33</v>
      </c>
      <c r="M1099" s="7">
        <v>4450</v>
      </c>
      <c r="N1099" s="3">
        <v>45469</v>
      </c>
      <c r="O1099" s="4" t="str">
        <f t="shared" si="121"/>
        <v>2024-06</v>
      </c>
      <c r="P1099" s="4" t="str">
        <f t="shared" si="122"/>
        <v>06</v>
      </c>
      <c r="Q1099" s="4" t="str">
        <f t="shared" si="123"/>
        <v>June</v>
      </c>
      <c r="R1099" s="30" t="str">
        <f t="shared" si="124"/>
        <v>26</v>
      </c>
      <c r="W1099" t="str">
        <f t="shared" si="125"/>
        <v>ok</v>
      </c>
    </row>
    <row r="1100" spans="1:23" x14ac:dyDescent="0.3">
      <c r="A1100" t="s">
        <v>1142</v>
      </c>
      <c r="B1100" t="s">
        <v>28</v>
      </c>
      <c r="C1100" t="s">
        <v>29</v>
      </c>
      <c r="D1100" t="s">
        <v>30</v>
      </c>
      <c r="E1100" t="s">
        <v>20</v>
      </c>
      <c r="F1100" t="s">
        <v>31</v>
      </c>
      <c r="G1100" s="5">
        <v>10353.5</v>
      </c>
      <c r="H1100" s="5">
        <f t="shared" si="119"/>
        <v>186.363</v>
      </c>
      <c r="I1100" s="6">
        <v>3</v>
      </c>
      <c r="J1100" s="6">
        <v>31060.5</v>
      </c>
      <c r="K1100" s="5">
        <f t="shared" si="120"/>
        <v>559.08899999999994</v>
      </c>
      <c r="L1100" s="7">
        <v>1.55</v>
      </c>
      <c r="M1100" s="7">
        <v>1942</v>
      </c>
      <c r="N1100" s="3">
        <v>45416</v>
      </c>
      <c r="O1100" s="4" t="str">
        <f t="shared" si="121"/>
        <v>2024-05</v>
      </c>
      <c r="P1100" s="4" t="str">
        <f t="shared" si="122"/>
        <v>05</v>
      </c>
      <c r="Q1100" s="4" t="str">
        <f t="shared" si="123"/>
        <v>May</v>
      </c>
      <c r="R1100" s="30" t="str">
        <f t="shared" si="124"/>
        <v>04</v>
      </c>
      <c r="W1100" t="str">
        <f t="shared" si="125"/>
        <v>ok</v>
      </c>
    </row>
    <row r="1101" spans="1:23" x14ac:dyDescent="0.3">
      <c r="A1101" t="s">
        <v>1143</v>
      </c>
      <c r="B1101" t="s">
        <v>33</v>
      </c>
      <c r="C1101" t="s">
        <v>12</v>
      </c>
      <c r="D1101" t="s">
        <v>34</v>
      </c>
      <c r="E1101" t="s">
        <v>20</v>
      </c>
      <c r="F1101" t="s">
        <v>31</v>
      </c>
      <c r="G1101" s="5">
        <v>16997.22</v>
      </c>
      <c r="H1101" s="5">
        <f t="shared" si="119"/>
        <v>305.94995999999998</v>
      </c>
      <c r="I1101" s="6">
        <v>3</v>
      </c>
      <c r="J1101" s="6">
        <v>50991.66</v>
      </c>
      <c r="K1101" s="5">
        <f t="shared" si="120"/>
        <v>917.84987999999998</v>
      </c>
      <c r="L1101" s="7">
        <v>4.88</v>
      </c>
      <c r="M1101" s="7">
        <v>3587</v>
      </c>
      <c r="N1101" s="3">
        <v>45564</v>
      </c>
      <c r="O1101" s="4" t="str">
        <f t="shared" si="121"/>
        <v>2024-09</v>
      </c>
      <c r="P1101" s="4" t="str">
        <f t="shared" si="122"/>
        <v>09</v>
      </c>
      <c r="Q1101" s="4" t="str">
        <f t="shared" si="123"/>
        <v>September</v>
      </c>
      <c r="R1101" s="30" t="str">
        <f t="shared" si="124"/>
        <v>29</v>
      </c>
      <c r="W1101" t="str">
        <f t="shared" si="125"/>
        <v>ok</v>
      </c>
    </row>
    <row r="1102" spans="1:23" x14ac:dyDescent="0.3">
      <c r="A1102" t="s">
        <v>1144</v>
      </c>
      <c r="B1102" t="s">
        <v>47</v>
      </c>
      <c r="C1102" t="s">
        <v>12</v>
      </c>
      <c r="D1102" t="s">
        <v>48</v>
      </c>
      <c r="E1102" t="s">
        <v>45</v>
      </c>
      <c r="F1102" t="s">
        <v>38</v>
      </c>
      <c r="G1102" s="5">
        <v>17180.330000000002</v>
      </c>
      <c r="H1102" s="5">
        <f t="shared" si="119"/>
        <v>309.24594000000002</v>
      </c>
      <c r="I1102" s="6">
        <v>5</v>
      </c>
      <c r="J1102" s="6">
        <v>85901.65</v>
      </c>
      <c r="K1102" s="5">
        <f t="shared" si="120"/>
        <v>1546.2297000000001</v>
      </c>
      <c r="L1102" s="7">
        <v>4.7300000000000004</v>
      </c>
      <c r="M1102" s="7">
        <v>1310</v>
      </c>
      <c r="N1102" s="3">
        <v>45648</v>
      </c>
      <c r="O1102" s="4" t="str">
        <f t="shared" si="121"/>
        <v>2024-12</v>
      </c>
      <c r="P1102" s="4" t="str">
        <f t="shared" si="122"/>
        <v>12</v>
      </c>
      <c r="Q1102" s="4" t="str">
        <f t="shared" si="123"/>
        <v>December</v>
      </c>
      <c r="R1102" s="30" t="str">
        <f t="shared" si="124"/>
        <v>22</v>
      </c>
      <c r="W1102" t="str">
        <f t="shared" si="125"/>
        <v>ok</v>
      </c>
    </row>
    <row r="1103" spans="1:23" x14ac:dyDescent="0.3">
      <c r="A1103" t="s">
        <v>1145</v>
      </c>
      <c r="B1103" t="s">
        <v>33</v>
      </c>
      <c r="C1103" t="s">
        <v>12</v>
      </c>
      <c r="D1103" t="s">
        <v>34</v>
      </c>
      <c r="E1103" t="s">
        <v>20</v>
      </c>
      <c r="F1103" t="s">
        <v>15</v>
      </c>
      <c r="G1103" s="5">
        <v>19395.59</v>
      </c>
      <c r="H1103" s="5">
        <f t="shared" si="119"/>
        <v>349.12061999999997</v>
      </c>
      <c r="I1103" s="6">
        <v>5</v>
      </c>
      <c r="J1103" s="6">
        <v>96977.95</v>
      </c>
      <c r="K1103" s="5">
        <f t="shared" si="120"/>
        <v>1745.6030999999998</v>
      </c>
      <c r="L1103" s="7">
        <v>1.49</v>
      </c>
      <c r="M1103" s="7">
        <v>2485</v>
      </c>
      <c r="N1103" s="3">
        <v>45548</v>
      </c>
      <c r="O1103" s="4" t="str">
        <f t="shared" si="121"/>
        <v>2024-09</v>
      </c>
      <c r="P1103" s="4" t="str">
        <f t="shared" si="122"/>
        <v>09</v>
      </c>
      <c r="Q1103" s="4" t="str">
        <f t="shared" si="123"/>
        <v>September</v>
      </c>
      <c r="R1103" s="30" t="str">
        <f t="shared" si="124"/>
        <v>13</v>
      </c>
      <c r="W1103" t="str">
        <f t="shared" si="125"/>
        <v>ok</v>
      </c>
    </row>
    <row r="1104" spans="1:23" x14ac:dyDescent="0.3">
      <c r="A1104" t="s">
        <v>1146</v>
      </c>
      <c r="B1104" t="s">
        <v>41</v>
      </c>
      <c r="C1104" t="s">
        <v>42</v>
      </c>
      <c r="D1104" t="s">
        <v>43</v>
      </c>
      <c r="E1104" t="s">
        <v>14</v>
      </c>
      <c r="F1104" t="s">
        <v>38</v>
      </c>
      <c r="G1104" s="5">
        <v>8303.01</v>
      </c>
      <c r="H1104" s="5">
        <f t="shared" si="119"/>
        <v>149.45417999999998</v>
      </c>
      <c r="I1104" s="6">
        <v>1</v>
      </c>
      <c r="J1104" s="6">
        <v>8303.01</v>
      </c>
      <c r="K1104" s="5">
        <f t="shared" si="120"/>
        <v>149.45417999999998</v>
      </c>
      <c r="L1104" s="7">
        <v>1.49</v>
      </c>
      <c r="M1104" s="7">
        <v>2595</v>
      </c>
      <c r="N1104" s="3">
        <v>45350</v>
      </c>
      <c r="O1104" s="4" t="str">
        <f t="shared" si="121"/>
        <v>2024-02</v>
      </c>
      <c r="P1104" s="4" t="str">
        <f t="shared" si="122"/>
        <v>02</v>
      </c>
      <c r="Q1104" s="4" t="str">
        <f t="shared" si="123"/>
        <v>February</v>
      </c>
      <c r="R1104" s="30" t="str">
        <f t="shared" si="124"/>
        <v>28</v>
      </c>
      <c r="W1104" t="str">
        <f t="shared" si="125"/>
        <v>ok</v>
      </c>
    </row>
    <row r="1105" spans="1:23" x14ac:dyDescent="0.3">
      <c r="A1105" t="s">
        <v>1147</v>
      </c>
      <c r="B1105" t="s">
        <v>17</v>
      </c>
      <c r="C1105" t="s">
        <v>18</v>
      </c>
      <c r="D1105" t="s">
        <v>19</v>
      </c>
      <c r="E1105" t="s">
        <v>20</v>
      </c>
      <c r="F1105" t="s">
        <v>38</v>
      </c>
      <c r="G1105" s="5">
        <v>17348.7</v>
      </c>
      <c r="H1105" s="5">
        <f t="shared" si="119"/>
        <v>312.27659999999997</v>
      </c>
      <c r="I1105" s="6">
        <v>2</v>
      </c>
      <c r="J1105" s="6">
        <v>34697.4</v>
      </c>
      <c r="K1105" s="5">
        <f t="shared" si="120"/>
        <v>624.55319999999995</v>
      </c>
      <c r="L1105" s="7">
        <v>4.8600000000000003</v>
      </c>
      <c r="M1105" s="7">
        <v>4186</v>
      </c>
      <c r="N1105" s="3">
        <v>45507</v>
      </c>
      <c r="O1105" s="4" t="str">
        <f t="shared" si="121"/>
        <v>2024-08</v>
      </c>
      <c r="P1105" s="4" t="str">
        <f t="shared" si="122"/>
        <v>08</v>
      </c>
      <c r="Q1105" s="4" t="str">
        <f t="shared" si="123"/>
        <v>August</v>
      </c>
      <c r="R1105" s="30" t="str">
        <f t="shared" si="124"/>
        <v>03</v>
      </c>
      <c r="W1105" t="str">
        <f t="shared" si="125"/>
        <v>ok</v>
      </c>
    </row>
    <row r="1106" spans="1:23" x14ac:dyDescent="0.3">
      <c r="A1106" t="s">
        <v>1148</v>
      </c>
      <c r="B1106" t="s">
        <v>36</v>
      </c>
      <c r="C1106" t="s">
        <v>18</v>
      </c>
      <c r="D1106" t="s">
        <v>37</v>
      </c>
      <c r="E1106" t="s">
        <v>20</v>
      </c>
      <c r="F1106" t="s">
        <v>15</v>
      </c>
      <c r="G1106" s="5">
        <v>1323.56</v>
      </c>
      <c r="H1106" s="5">
        <f t="shared" si="119"/>
        <v>23.824079999999999</v>
      </c>
      <c r="I1106" s="6">
        <v>1</v>
      </c>
      <c r="J1106" s="6">
        <v>1323.56</v>
      </c>
      <c r="K1106" s="5">
        <f t="shared" si="120"/>
        <v>23.824079999999999</v>
      </c>
      <c r="L1106" s="7">
        <v>4.18</v>
      </c>
      <c r="M1106" s="7">
        <v>3474</v>
      </c>
      <c r="N1106" s="3">
        <v>45294</v>
      </c>
      <c r="O1106" s="4" t="str">
        <f t="shared" si="121"/>
        <v>2024-01</v>
      </c>
      <c r="P1106" s="4" t="str">
        <f t="shared" si="122"/>
        <v>01</v>
      </c>
      <c r="Q1106" s="4" t="str">
        <f t="shared" si="123"/>
        <v>January</v>
      </c>
      <c r="R1106" s="30" t="str">
        <f t="shared" si="124"/>
        <v>03</v>
      </c>
      <c r="W1106" t="str">
        <f t="shared" si="125"/>
        <v>ok</v>
      </c>
    </row>
    <row r="1107" spans="1:23" x14ac:dyDescent="0.3">
      <c r="A1107" t="s">
        <v>1149</v>
      </c>
      <c r="B1107" t="s">
        <v>51</v>
      </c>
      <c r="C1107" t="s">
        <v>29</v>
      </c>
      <c r="D1107" t="s">
        <v>52</v>
      </c>
      <c r="E1107" t="s">
        <v>14</v>
      </c>
      <c r="F1107" t="s">
        <v>38</v>
      </c>
      <c r="G1107" s="5">
        <v>5385.51</v>
      </c>
      <c r="H1107" s="5">
        <f t="shared" si="119"/>
        <v>96.939179999999993</v>
      </c>
      <c r="I1107" s="6">
        <v>1</v>
      </c>
      <c r="J1107" s="6">
        <v>5385.51</v>
      </c>
      <c r="K1107" s="5">
        <f t="shared" si="120"/>
        <v>96.939179999999993</v>
      </c>
      <c r="L1107" s="7">
        <v>4.96</v>
      </c>
      <c r="M1107" s="7">
        <v>1133</v>
      </c>
      <c r="N1107" s="3">
        <v>45599</v>
      </c>
      <c r="O1107" s="4" t="str">
        <f t="shared" si="121"/>
        <v>2024-11</v>
      </c>
      <c r="P1107" s="4" t="str">
        <f t="shared" si="122"/>
        <v>11</v>
      </c>
      <c r="Q1107" s="4" t="str">
        <f t="shared" si="123"/>
        <v>November</v>
      </c>
      <c r="R1107" s="30" t="str">
        <f t="shared" si="124"/>
        <v>03</v>
      </c>
      <c r="W1107" t="str">
        <f t="shared" si="125"/>
        <v>ok</v>
      </c>
    </row>
    <row r="1108" spans="1:23" x14ac:dyDescent="0.3">
      <c r="A1108" t="s">
        <v>1150</v>
      </c>
      <c r="B1108" t="s">
        <v>63</v>
      </c>
      <c r="C1108" t="s">
        <v>18</v>
      </c>
      <c r="D1108" t="s">
        <v>64</v>
      </c>
      <c r="E1108" t="s">
        <v>20</v>
      </c>
      <c r="F1108" t="s">
        <v>31</v>
      </c>
      <c r="G1108" s="5">
        <v>7924.16</v>
      </c>
      <c r="H1108" s="5">
        <f t="shared" si="119"/>
        <v>142.63487999999998</v>
      </c>
      <c r="I1108" s="6">
        <v>4</v>
      </c>
      <c r="J1108" s="6">
        <v>31696.639999999999</v>
      </c>
      <c r="K1108" s="5">
        <f t="shared" si="120"/>
        <v>570.53951999999992</v>
      </c>
      <c r="L1108" s="7">
        <v>4.93</v>
      </c>
      <c r="M1108" s="7">
        <v>264</v>
      </c>
      <c r="N1108" s="3">
        <v>45572</v>
      </c>
      <c r="O1108" s="4" t="str">
        <f t="shared" si="121"/>
        <v>2024-10</v>
      </c>
      <c r="P1108" s="4" t="str">
        <f t="shared" si="122"/>
        <v>10</v>
      </c>
      <c r="Q1108" s="4" t="str">
        <f t="shared" si="123"/>
        <v>October</v>
      </c>
      <c r="R1108" s="30" t="str">
        <f t="shared" si="124"/>
        <v>07</v>
      </c>
      <c r="W1108" t="str">
        <f t="shared" si="125"/>
        <v>ok</v>
      </c>
    </row>
    <row r="1109" spans="1:23" x14ac:dyDescent="0.3">
      <c r="A1109" t="s">
        <v>1151</v>
      </c>
      <c r="B1109" t="s">
        <v>17</v>
      </c>
      <c r="C1109" t="s">
        <v>18</v>
      </c>
      <c r="D1109" t="s">
        <v>19</v>
      </c>
      <c r="E1109" t="s">
        <v>14</v>
      </c>
      <c r="F1109" t="s">
        <v>15</v>
      </c>
      <c r="G1109" s="5">
        <v>3457.63</v>
      </c>
      <c r="H1109" s="5">
        <f t="shared" si="119"/>
        <v>62.237339999999996</v>
      </c>
      <c r="I1109" s="6">
        <v>1</v>
      </c>
      <c r="J1109" s="6">
        <v>3457.63</v>
      </c>
      <c r="K1109" s="5">
        <f t="shared" si="120"/>
        <v>62.237339999999996</v>
      </c>
      <c r="L1109" s="7">
        <v>2.23</v>
      </c>
      <c r="M1109" s="7">
        <v>391</v>
      </c>
      <c r="N1109" s="3">
        <v>45548</v>
      </c>
      <c r="O1109" s="4" t="str">
        <f t="shared" si="121"/>
        <v>2024-09</v>
      </c>
      <c r="P1109" s="4" t="str">
        <f t="shared" si="122"/>
        <v>09</v>
      </c>
      <c r="Q1109" s="4" t="str">
        <f t="shared" si="123"/>
        <v>September</v>
      </c>
      <c r="R1109" s="30" t="str">
        <f t="shared" si="124"/>
        <v>13</v>
      </c>
      <c r="W1109" t="str">
        <f t="shared" si="125"/>
        <v>ok</v>
      </c>
    </row>
    <row r="1110" spans="1:23" x14ac:dyDescent="0.3">
      <c r="A1110" t="s">
        <v>1152</v>
      </c>
      <c r="B1110" t="s">
        <v>11</v>
      </c>
      <c r="C1110" t="s">
        <v>12</v>
      </c>
      <c r="D1110" t="s">
        <v>13</v>
      </c>
      <c r="E1110" t="s">
        <v>45</v>
      </c>
      <c r="F1110" t="s">
        <v>60</v>
      </c>
      <c r="G1110" s="5">
        <v>11827.04</v>
      </c>
      <c r="H1110" s="5">
        <f t="shared" si="119"/>
        <v>212.88672</v>
      </c>
      <c r="I1110" s="6">
        <v>3</v>
      </c>
      <c r="J1110" s="6">
        <v>35481.120000000003</v>
      </c>
      <c r="K1110" s="5">
        <f t="shared" si="120"/>
        <v>638.66016000000002</v>
      </c>
      <c r="L1110" s="7">
        <v>3.32</v>
      </c>
      <c r="M1110" s="7">
        <v>98</v>
      </c>
      <c r="N1110" s="3">
        <v>45346</v>
      </c>
      <c r="O1110" s="4" t="str">
        <f t="shared" si="121"/>
        <v>2024-02</v>
      </c>
      <c r="P1110" s="4" t="str">
        <f t="shared" si="122"/>
        <v>02</v>
      </c>
      <c r="Q1110" s="4" t="str">
        <f t="shared" si="123"/>
        <v>February</v>
      </c>
      <c r="R1110" s="30" t="str">
        <f t="shared" si="124"/>
        <v>24</v>
      </c>
      <c r="W1110" t="str">
        <f t="shared" si="125"/>
        <v>ok</v>
      </c>
    </row>
    <row r="1111" spans="1:23" x14ac:dyDescent="0.3">
      <c r="A1111" t="s">
        <v>1153</v>
      </c>
      <c r="B1111" t="s">
        <v>23</v>
      </c>
      <c r="C1111" t="s">
        <v>24</v>
      </c>
      <c r="D1111" t="s">
        <v>25</v>
      </c>
      <c r="E1111" t="s">
        <v>20</v>
      </c>
      <c r="F1111" t="s">
        <v>15</v>
      </c>
      <c r="G1111" s="5">
        <v>2806.58</v>
      </c>
      <c r="H1111" s="5">
        <f t="shared" si="119"/>
        <v>50.518439999999998</v>
      </c>
      <c r="I1111" s="6">
        <v>4</v>
      </c>
      <c r="J1111" s="6">
        <v>11226.32</v>
      </c>
      <c r="K1111" s="5">
        <f t="shared" si="120"/>
        <v>202.07375999999999</v>
      </c>
      <c r="L1111" s="7">
        <v>4.75</v>
      </c>
      <c r="M1111" s="7">
        <v>1742</v>
      </c>
      <c r="N1111" s="3">
        <v>45610</v>
      </c>
      <c r="O1111" s="4" t="str">
        <f t="shared" si="121"/>
        <v>2024-11</v>
      </c>
      <c r="P1111" s="4" t="str">
        <f t="shared" si="122"/>
        <v>11</v>
      </c>
      <c r="Q1111" s="4" t="str">
        <f t="shared" si="123"/>
        <v>November</v>
      </c>
      <c r="R1111" s="30" t="str">
        <f t="shared" si="124"/>
        <v>14</v>
      </c>
      <c r="W1111" t="str">
        <f t="shared" si="125"/>
        <v>ok</v>
      </c>
    </row>
    <row r="1112" spans="1:23" x14ac:dyDescent="0.3">
      <c r="A1112" t="s">
        <v>1154</v>
      </c>
      <c r="B1112" t="s">
        <v>63</v>
      </c>
      <c r="C1112" t="s">
        <v>18</v>
      </c>
      <c r="D1112" t="s">
        <v>64</v>
      </c>
      <c r="E1112" t="s">
        <v>20</v>
      </c>
      <c r="F1112" t="s">
        <v>26</v>
      </c>
      <c r="G1112" s="5">
        <v>11479.5</v>
      </c>
      <c r="H1112" s="5">
        <f t="shared" si="119"/>
        <v>206.63099999999997</v>
      </c>
      <c r="I1112" s="6">
        <v>5</v>
      </c>
      <c r="J1112" s="6">
        <v>57397.5</v>
      </c>
      <c r="K1112" s="5">
        <f t="shared" si="120"/>
        <v>1033.1549999999997</v>
      </c>
      <c r="L1112" s="7">
        <v>4.6399999999999997</v>
      </c>
      <c r="M1112" s="7">
        <v>1711</v>
      </c>
      <c r="N1112" s="3">
        <v>45562</v>
      </c>
      <c r="O1112" s="4" t="str">
        <f t="shared" si="121"/>
        <v>2024-09</v>
      </c>
      <c r="P1112" s="4" t="str">
        <f t="shared" si="122"/>
        <v>09</v>
      </c>
      <c r="Q1112" s="4" t="str">
        <f t="shared" si="123"/>
        <v>September</v>
      </c>
      <c r="R1112" s="30" t="str">
        <f t="shared" si="124"/>
        <v>27</v>
      </c>
      <c r="W1112" t="str">
        <f t="shared" si="125"/>
        <v>ok</v>
      </c>
    </row>
    <row r="1113" spans="1:23" x14ac:dyDescent="0.3">
      <c r="A1113" t="s">
        <v>1155</v>
      </c>
      <c r="B1113" t="s">
        <v>23</v>
      </c>
      <c r="C1113" t="s">
        <v>24</v>
      </c>
      <c r="D1113" t="s">
        <v>25</v>
      </c>
      <c r="E1113" t="s">
        <v>20</v>
      </c>
      <c r="F1113" t="s">
        <v>38</v>
      </c>
      <c r="G1113" s="5">
        <v>8093.44</v>
      </c>
      <c r="H1113" s="5">
        <f t="shared" si="119"/>
        <v>145.68191999999999</v>
      </c>
      <c r="I1113" s="6">
        <v>2</v>
      </c>
      <c r="J1113" s="6">
        <v>16186.88</v>
      </c>
      <c r="K1113" s="5">
        <f t="shared" si="120"/>
        <v>291.36383999999998</v>
      </c>
      <c r="L1113" s="7">
        <v>1.47</v>
      </c>
      <c r="M1113" s="7">
        <v>816</v>
      </c>
      <c r="N1113" s="3">
        <v>45485</v>
      </c>
      <c r="O1113" s="4" t="str">
        <f t="shared" si="121"/>
        <v>2024-07</v>
      </c>
      <c r="P1113" s="4" t="str">
        <f t="shared" si="122"/>
        <v>07</v>
      </c>
      <c r="Q1113" s="4" t="str">
        <f t="shared" si="123"/>
        <v>July</v>
      </c>
      <c r="R1113" s="30" t="str">
        <f t="shared" si="124"/>
        <v>12</v>
      </c>
      <c r="W1113" t="str">
        <f t="shared" si="125"/>
        <v>ok</v>
      </c>
    </row>
    <row r="1114" spans="1:23" x14ac:dyDescent="0.3">
      <c r="A1114" t="s">
        <v>1156</v>
      </c>
      <c r="B1114" t="s">
        <v>23</v>
      </c>
      <c r="C1114" t="s">
        <v>24</v>
      </c>
      <c r="D1114" t="s">
        <v>25</v>
      </c>
      <c r="E1114" t="s">
        <v>45</v>
      </c>
      <c r="F1114" t="s">
        <v>38</v>
      </c>
      <c r="G1114" s="5">
        <v>14590.25</v>
      </c>
      <c r="H1114" s="5">
        <f t="shared" si="119"/>
        <v>262.62449999999995</v>
      </c>
      <c r="I1114" s="6">
        <v>1</v>
      </c>
      <c r="J1114" s="6">
        <v>14590.25</v>
      </c>
      <c r="K1114" s="5">
        <f t="shared" si="120"/>
        <v>262.62449999999995</v>
      </c>
      <c r="L1114" s="7">
        <v>3.29</v>
      </c>
      <c r="M1114" s="7">
        <v>294</v>
      </c>
      <c r="N1114" s="3">
        <v>45516</v>
      </c>
      <c r="O1114" s="4" t="str">
        <f t="shared" si="121"/>
        <v>2024-08</v>
      </c>
      <c r="P1114" s="4" t="str">
        <f t="shared" si="122"/>
        <v>08</v>
      </c>
      <c r="Q1114" s="4" t="str">
        <f t="shared" si="123"/>
        <v>August</v>
      </c>
      <c r="R1114" s="30" t="str">
        <f t="shared" si="124"/>
        <v>12</v>
      </c>
      <c r="W1114" t="str">
        <f t="shared" si="125"/>
        <v>ok</v>
      </c>
    </row>
    <row r="1115" spans="1:23" x14ac:dyDescent="0.3">
      <c r="A1115" t="s">
        <v>1157</v>
      </c>
      <c r="B1115" t="s">
        <v>17</v>
      </c>
      <c r="C1115" t="s">
        <v>18</v>
      </c>
      <c r="D1115" t="s">
        <v>19</v>
      </c>
      <c r="E1115" t="s">
        <v>14</v>
      </c>
      <c r="F1115" t="s">
        <v>26</v>
      </c>
      <c r="G1115" s="5">
        <v>10795.66</v>
      </c>
      <c r="H1115" s="5">
        <f t="shared" si="119"/>
        <v>194.32187999999999</v>
      </c>
      <c r="I1115" s="6">
        <v>1</v>
      </c>
      <c r="J1115" s="6">
        <v>10795.66</v>
      </c>
      <c r="K1115" s="5">
        <f t="shared" si="120"/>
        <v>194.32187999999999</v>
      </c>
      <c r="L1115" s="7">
        <v>1.53</v>
      </c>
      <c r="M1115" s="7">
        <v>3252</v>
      </c>
      <c r="N1115" s="3">
        <v>45363</v>
      </c>
      <c r="O1115" s="4" t="str">
        <f t="shared" si="121"/>
        <v>2024-03</v>
      </c>
      <c r="P1115" s="4" t="str">
        <f t="shared" si="122"/>
        <v>03</v>
      </c>
      <c r="Q1115" s="4" t="str">
        <f t="shared" si="123"/>
        <v>March</v>
      </c>
      <c r="R1115" s="30" t="str">
        <f t="shared" si="124"/>
        <v>12</v>
      </c>
      <c r="W1115" t="str">
        <f t="shared" si="125"/>
        <v>ok</v>
      </c>
    </row>
    <row r="1116" spans="1:23" x14ac:dyDescent="0.3">
      <c r="A1116" t="s">
        <v>1158</v>
      </c>
      <c r="B1116" t="s">
        <v>11</v>
      </c>
      <c r="C1116" t="s">
        <v>12</v>
      </c>
      <c r="D1116" t="s">
        <v>13</v>
      </c>
      <c r="E1116" t="s">
        <v>45</v>
      </c>
      <c r="F1116" t="s">
        <v>15</v>
      </c>
      <c r="G1116" s="5">
        <v>3096.57</v>
      </c>
      <c r="H1116" s="5">
        <f t="shared" si="119"/>
        <v>55.738259999999997</v>
      </c>
      <c r="I1116" s="6">
        <v>2</v>
      </c>
      <c r="J1116" s="6">
        <v>6193.14</v>
      </c>
      <c r="K1116" s="5">
        <f t="shared" si="120"/>
        <v>111.47651999999999</v>
      </c>
      <c r="L1116" s="7">
        <v>1.32</v>
      </c>
      <c r="M1116" s="7">
        <v>4245</v>
      </c>
      <c r="N1116" s="3">
        <v>45464</v>
      </c>
      <c r="O1116" s="4" t="str">
        <f t="shared" si="121"/>
        <v>2024-06</v>
      </c>
      <c r="P1116" s="4" t="str">
        <f t="shared" si="122"/>
        <v>06</v>
      </c>
      <c r="Q1116" s="4" t="str">
        <f t="shared" si="123"/>
        <v>June</v>
      </c>
      <c r="R1116" s="30" t="str">
        <f t="shared" si="124"/>
        <v>21</v>
      </c>
      <c r="W1116" t="str">
        <f t="shared" si="125"/>
        <v>ok</v>
      </c>
    </row>
    <row r="1117" spans="1:23" x14ac:dyDescent="0.3">
      <c r="A1117" t="s">
        <v>1159</v>
      </c>
      <c r="B1117" t="s">
        <v>41</v>
      </c>
      <c r="C1117" t="s">
        <v>42</v>
      </c>
      <c r="D1117" t="s">
        <v>43</v>
      </c>
      <c r="E1117" t="s">
        <v>45</v>
      </c>
      <c r="F1117" t="s">
        <v>26</v>
      </c>
      <c r="G1117" s="5">
        <v>17758.330000000002</v>
      </c>
      <c r="H1117" s="5">
        <f t="shared" si="119"/>
        <v>319.64994000000002</v>
      </c>
      <c r="I1117" s="6">
        <v>5</v>
      </c>
      <c r="J1117" s="6">
        <v>88791.65</v>
      </c>
      <c r="K1117" s="5">
        <f t="shared" si="120"/>
        <v>1598.2497000000001</v>
      </c>
      <c r="L1117" s="7">
        <v>1.88</v>
      </c>
      <c r="M1117" s="7">
        <v>3182</v>
      </c>
      <c r="N1117" s="3">
        <v>45485</v>
      </c>
      <c r="O1117" s="4" t="str">
        <f t="shared" si="121"/>
        <v>2024-07</v>
      </c>
      <c r="P1117" s="4" t="str">
        <f t="shared" si="122"/>
        <v>07</v>
      </c>
      <c r="Q1117" s="4" t="str">
        <f t="shared" si="123"/>
        <v>July</v>
      </c>
      <c r="R1117" s="30" t="str">
        <f t="shared" si="124"/>
        <v>12</v>
      </c>
      <c r="W1117" t="str">
        <f t="shared" si="125"/>
        <v>ok</v>
      </c>
    </row>
    <row r="1118" spans="1:23" x14ac:dyDescent="0.3">
      <c r="A1118" t="s">
        <v>1160</v>
      </c>
      <c r="B1118" t="s">
        <v>41</v>
      </c>
      <c r="C1118" t="s">
        <v>42</v>
      </c>
      <c r="D1118" t="s">
        <v>43</v>
      </c>
      <c r="E1118" t="s">
        <v>45</v>
      </c>
      <c r="F1118" t="s">
        <v>60</v>
      </c>
      <c r="G1118" s="5">
        <v>9420.7999999999993</v>
      </c>
      <c r="H1118" s="5">
        <f t="shared" si="119"/>
        <v>169.57439999999997</v>
      </c>
      <c r="I1118" s="6">
        <v>1</v>
      </c>
      <c r="J1118" s="6">
        <v>9420.7999999999993</v>
      </c>
      <c r="K1118" s="5">
        <f t="shared" si="120"/>
        <v>169.57439999999997</v>
      </c>
      <c r="L1118" s="7">
        <v>4.4800000000000004</v>
      </c>
      <c r="M1118" s="7">
        <v>3669</v>
      </c>
      <c r="N1118" s="3">
        <v>45616</v>
      </c>
      <c r="O1118" s="4" t="str">
        <f t="shared" si="121"/>
        <v>2024-11</v>
      </c>
      <c r="P1118" s="4" t="str">
        <f t="shared" si="122"/>
        <v>11</v>
      </c>
      <c r="Q1118" s="4" t="str">
        <f t="shared" si="123"/>
        <v>November</v>
      </c>
      <c r="R1118" s="30" t="str">
        <f t="shared" si="124"/>
        <v>20</v>
      </c>
      <c r="W1118" t="str">
        <f t="shared" si="125"/>
        <v>ok</v>
      </c>
    </row>
    <row r="1119" spans="1:23" x14ac:dyDescent="0.3">
      <c r="A1119" t="s">
        <v>1161</v>
      </c>
      <c r="B1119" t="s">
        <v>11</v>
      </c>
      <c r="C1119" t="s">
        <v>12</v>
      </c>
      <c r="D1119" t="s">
        <v>13</v>
      </c>
      <c r="E1119" t="s">
        <v>45</v>
      </c>
      <c r="F1119" t="s">
        <v>15</v>
      </c>
      <c r="G1119" s="5">
        <v>3725.83</v>
      </c>
      <c r="H1119" s="5">
        <f t="shared" si="119"/>
        <v>67.064939999999993</v>
      </c>
      <c r="I1119" s="6">
        <v>2</v>
      </c>
      <c r="J1119" s="6">
        <v>7451.66</v>
      </c>
      <c r="K1119" s="5">
        <f t="shared" si="120"/>
        <v>134.12987999999999</v>
      </c>
      <c r="L1119" s="7">
        <v>4.8099999999999996</v>
      </c>
      <c r="M1119" s="7">
        <v>2905</v>
      </c>
      <c r="N1119" s="3">
        <v>45568</v>
      </c>
      <c r="O1119" s="4" t="str">
        <f t="shared" si="121"/>
        <v>2024-10</v>
      </c>
      <c r="P1119" s="4" t="str">
        <f t="shared" si="122"/>
        <v>10</v>
      </c>
      <c r="Q1119" s="4" t="str">
        <f t="shared" si="123"/>
        <v>October</v>
      </c>
      <c r="R1119" s="30" t="str">
        <f t="shared" si="124"/>
        <v>03</v>
      </c>
      <c r="W1119" t="str">
        <f t="shared" si="125"/>
        <v>ok</v>
      </c>
    </row>
    <row r="1120" spans="1:23" x14ac:dyDescent="0.3">
      <c r="A1120" t="s">
        <v>1162</v>
      </c>
      <c r="B1120" t="s">
        <v>41</v>
      </c>
      <c r="C1120" t="s">
        <v>42</v>
      </c>
      <c r="D1120" t="s">
        <v>43</v>
      </c>
      <c r="E1120" t="s">
        <v>14</v>
      </c>
      <c r="F1120" t="s">
        <v>60</v>
      </c>
      <c r="G1120" s="5">
        <v>3724.19</v>
      </c>
      <c r="H1120" s="5">
        <f t="shared" si="119"/>
        <v>67.035420000000002</v>
      </c>
      <c r="I1120" s="6">
        <v>5</v>
      </c>
      <c r="J1120" s="6">
        <v>18620.95</v>
      </c>
      <c r="K1120" s="5">
        <f t="shared" si="120"/>
        <v>335.1771</v>
      </c>
      <c r="L1120" s="7">
        <v>1.83</v>
      </c>
      <c r="M1120" s="7">
        <v>865</v>
      </c>
      <c r="N1120" s="3">
        <v>45412</v>
      </c>
      <c r="O1120" s="4" t="str">
        <f t="shared" si="121"/>
        <v>2024-04</v>
      </c>
      <c r="P1120" s="4" t="str">
        <f t="shared" si="122"/>
        <v>04</v>
      </c>
      <c r="Q1120" s="4" t="str">
        <f t="shared" si="123"/>
        <v>April</v>
      </c>
      <c r="R1120" s="30" t="str">
        <f t="shared" si="124"/>
        <v>30</v>
      </c>
      <c r="W1120" t="str">
        <f t="shared" si="125"/>
        <v>ok</v>
      </c>
    </row>
    <row r="1121" spans="1:23" x14ac:dyDescent="0.3">
      <c r="A1121" t="s">
        <v>1163</v>
      </c>
      <c r="B1121" t="s">
        <v>41</v>
      </c>
      <c r="C1121" t="s">
        <v>42</v>
      </c>
      <c r="D1121" t="s">
        <v>43</v>
      </c>
      <c r="E1121" t="s">
        <v>45</v>
      </c>
      <c r="F1121" t="s">
        <v>15</v>
      </c>
      <c r="G1121" s="5">
        <v>18412.560000000001</v>
      </c>
      <c r="H1121" s="5">
        <f t="shared" si="119"/>
        <v>331.42608000000001</v>
      </c>
      <c r="I1121" s="6">
        <v>1</v>
      </c>
      <c r="J1121" s="6">
        <v>18412.560000000001</v>
      </c>
      <c r="K1121" s="5">
        <f t="shared" si="120"/>
        <v>331.42608000000001</v>
      </c>
      <c r="L1121" s="7">
        <v>3.14</v>
      </c>
      <c r="M1121" s="7">
        <v>3301</v>
      </c>
      <c r="N1121" s="3">
        <v>45523</v>
      </c>
      <c r="O1121" s="4" t="str">
        <f t="shared" si="121"/>
        <v>2024-08</v>
      </c>
      <c r="P1121" s="4" t="str">
        <f t="shared" si="122"/>
        <v>08</v>
      </c>
      <c r="Q1121" s="4" t="str">
        <f t="shared" si="123"/>
        <v>August</v>
      </c>
      <c r="R1121" s="30" t="str">
        <f t="shared" si="124"/>
        <v>19</v>
      </c>
      <c r="W1121" t="str">
        <f t="shared" si="125"/>
        <v>ok</v>
      </c>
    </row>
    <row r="1122" spans="1:23" x14ac:dyDescent="0.3">
      <c r="A1122" t="s">
        <v>1164</v>
      </c>
      <c r="B1122" t="s">
        <v>11</v>
      </c>
      <c r="C1122" t="s">
        <v>12</v>
      </c>
      <c r="D1122" t="s">
        <v>13</v>
      </c>
      <c r="E1122" t="s">
        <v>20</v>
      </c>
      <c r="F1122" t="s">
        <v>31</v>
      </c>
      <c r="G1122" s="5">
        <v>1710.05</v>
      </c>
      <c r="H1122" s="5">
        <f t="shared" si="119"/>
        <v>30.780899999999995</v>
      </c>
      <c r="I1122" s="6">
        <v>5</v>
      </c>
      <c r="J1122" s="6">
        <v>8550.25</v>
      </c>
      <c r="K1122" s="5">
        <f t="shared" si="120"/>
        <v>153.90449999999998</v>
      </c>
      <c r="L1122" s="7">
        <v>2.19</v>
      </c>
      <c r="M1122" s="7">
        <v>1092</v>
      </c>
      <c r="N1122" s="3">
        <v>45568</v>
      </c>
      <c r="O1122" s="4" t="str">
        <f t="shared" si="121"/>
        <v>2024-10</v>
      </c>
      <c r="P1122" s="4" t="str">
        <f t="shared" si="122"/>
        <v>10</v>
      </c>
      <c r="Q1122" s="4" t="str">
        <f t="shared" si="123"/>
        <v>October</v>
      </c>
      <c r="R1122" s="30" t="str">
        <f t="shared" si="124"/>
        <v>03</v>
      </c>
      <c r="W1122" t="str">
        <f t="shared" si="125"/>
        <v>ok</v>
      </c>
    </row>
    <row r="1123" spans="1:23" x14ac:dyDescent="0.3">
      <c r="A1123" t="s">
        <v>1165</v>
      </c>
      <c r="B1123" t="s">
        <v>41</v>
      </c>
      <c r="C1123" t="s">
        <v>42</v>
      </c>
      <c r="D1123" t="s">
        <v>43</v>
      </c>
      <c r="E1123" t="s">
        <v>20</v>
      </c>
      <c r="F1123" t="s">
        <v>21</v>
      </c>
      <c r="G1123" s="5">
        <v>15456.58</v>
      </c>
      <c r="H1123" s="5">
        <f t="shared" si="119"/>
        <v>278.21843999999999</v>
      </c>
      <c r="I1123" s="6">
        <v>3</v>
      </c>
      <c r="J1123" s="6">
        <v>46369.74</v>
      </c>
      <c r="K1123" s="5">
        <f t="shared" si="120"/>
        <v>834.65531999999996</v>
      </c>
      <c r="L1123" s="7">
        <v>4.66</v>
      </c>
      <c r="M1123" s="7">
        <v>4977</v>
      </c>
      <c r="N1123" s="3">
        <v>45618</v>
      </c>
      <c r="O1123" s="4" t="str">
        <f t="shared" si="121"/>
        <v>2024-11</v>
      </c>
      <c r="P1123" s="4" t="str">
        <f t="shared" si="122"/>
        <v>11</v>
      </c>
      <c r="Q1123" s="4" t="str">
        <f t="shared" si="123"/>
        <v>November</v>
      </c>
      <c r="R1123" s="30" t="str">
        <f t="shared" si="124"/>
        <v>22</v>
      </c>
      <c r="W1123" t="str">
        <f t="shared" si="125"/>
        <v>ok</v>
      </c>
    </row>
    <row r="1124" spans="1:23" x14ac:dyDescent="0.3">
      <c r="A1124" t="s">
        <v>1166</v>
      </c>
      <c r="B1124" t="s">
        <v>17</v>
      </c>
      <c r="C1124" t="s">
        <v>18</v>
      </c>
      <c r="D1124" t="s">
        <v>19</v>
      </c>
      <c r="E1124" t="s">
        <v>20</v>
      </c>
      <c r="F1124" t="s">
        <v>26</v>
      </c>
      <c r="G1124" s="5">
        <v>9942.0499999999993</v>
      </c>
      <c r="H1124" s="5">
        <f t="shared" si="119"/>
        <v>178.95689999999996</v>
      </c>
      <c r="I1124" s="6">
        <v>1</v>
      </c>
      <c r="J1124" s="6">
        <v>9942.0499999999993</v>
      </c>
      <c r="K1124" s="5">
        <f t="shared" si="120"/>
        <v>178.95689999999996</v>
      </c>
      <c r="L1124" s="7">
        <v>2.79</v>
      </c>
      <c r="M1124" s="7">
        <v>1343</v>
      </c>
      <c r="N1124" s="3">
        <v>45548</v>
      </c>
      <c r="O1124" s="4" t="str">
        <f t="shared" si="121"/>
        <v>2024-09</v>
      </c>
      <c r="P1124" s="4" t="str">
        <f t="shared" si="122"/>
        <v>09</v>
      </c>
      <c r="Q1124" s="4" t="str">
        <f t="shared" si="123"/>
        <v>September</v>
      </c>
      <c r="R1124" s="30" t="str">
        <f t="shared" si="124"/>
        <v>13</v>
      </c>
      <c r="W1124" t="str">
        <f t="shared" si="125"/>
        <v>ok</v>
      </c>
    </row>
    <row r="1125" spans="1:23" x14ac:dyDescent="0.3">
      <c r="A1125" t="s">
        <v>1167</v>
      </c>
      <c r="B1125" t="s">
        <v>47</v>
      </c>
      <c r="C1125" t="s">
        <v>12</v>
      </c>
      <c r="D1125" t="s">
        <v>48</v>
      </c>
      <c r="E1125" t="s">
        <v>20</v>
      </c>
      <c r="F1125" t="s">
        <v>26</v>
      </c>
      <c r="G1125" s="5">
        <v>17598.73</v>
      </c>
      <c r="H1125" s="5">
        <f t="shared" si="119"/>
        <v>316.77713999999997</v>
      </c>
      <c r="I1125" s="6">
        <v>5</v>
      </c>
      <c r="J1125" s="6">
        <v>87993.65</v>
      </c>
      <c r="K1125" s="5">
        <f t="shared" si="120"/>
        <v>1583.8856999999998</v>
      </c>
      <c r="L1125" s="7">
        <v>4.26</v>
      </c>
      <c r="M1125" s="7">
        <v>3435</v>
      </c>
      <c r="N1125" s="3">
        <v>45338</v>
      </c>
      <c r="O1125" s="4" t="str">
        <f t="shared" si="121"/>
        <v>2024-02</v>
      </c>
      <c r="P1125" s="4" t="str">
        <f t="shared" si="122"/>
        <v>02</v>
      </c>
      <c r="Q1125" s="4" t="str">
        <f t="shared" si="123"/>
        <v>February</v>
      </c>
      <c r="R1125" s="30" t="str">
        <f t="shared" si="124"/>
        <v>16</v>
      </c>
      <c r="W1125" t="str">
        <f t="shared" si="125"/>
        <v>ok</v>
      </c>
    </row>
    <row r="1126" spans="1:23" x14ac:dyDescent="0.3">
      <c r="A1126" t="s">
        <v>1168</v>
      </c>
      <c r="B1126" t="s">
        <v>47</v>
      </c>
      <c r="C1126" t="s">
        <v>12</v>
      </c>
      <c r="D1126" t="s">
        <v>48</v>
      </c>
      <c r="E1126" t="s">
        <v>20</v>
      </c>
      <c r="F1126" t="s">
        <v>38</v>
      </c>
      <c r="G1126" s="5">
        <v>7272.44</v>
      </c>
      <c r="H1126" s="5">
        <f t="shared" si="119"/>
        <v>130.90391999999997</v>
      </c>
      <c r="I1126" s="6">
        <v>3</v>
      </c>
      <c r="J1126" s="6">
        <v>21817.32</v>
      </c>
      <c r="K1126" s="5">
        <f t="shared" si="120"/>
        <v>392.71175999999991</v>
      </c>
      <c r="L1126" s="7">
        <v>2.14</v>
      </c>
      <c r="M1126" s="7">
        <v>2160</v>
      </c>
      <c r="N1126" s="3">
        <v>45429</v>
      </c>
      <c r="O1126" s="4" t="str">
        <f t="shared" si="121"/>
        <v>2024-05</v>
      </c>
      <c r="P1126" s="4" t="str">
        <f t="shared" si="122"/>
        <v>05</v>
      </c>
      <c r="Q1126" s="4" t="str">
        <f t="shared" si="123"/>
        <v>May</v>
      </c>
      <c r="R1126" s="30" t="str">
        <f t="shared" si="124"/>
        <v>17</v>
      </c>
      <c r="W1126" t="str">
        <f t="shared" si="125"/>
        <v>ok</v>
      </c>
    </row>
    <row r="1127" spans="1:23" x14ac:dyDescent="0.3">
      <c r="A1127" t="s">
        <v>1169</v>
      </c>
      <c r="B1127" t="s">
        <v>63</v>
      </c>
      <c r="C1127" t="s">
        <v>18</v>
      </c>
      <c r="D1127" t="s">
        <v>64</v>
      </c>
      <c r="E1127" t="s">
        <v>45</v>
      </c>
      <c r="F1127" t="s">
        <v>21</v>
      </c>
      <c r="G1127" s="5">
        <v>6220.45</v>
      </c>
      <c r="H1127" s="5">
        <f t="shared" si="119"/>
        <v>111.96809999999999</v>
      </c>
      <c r="I1127" s="6">
        <v>4</v>
      </c>
      <c r="J1127" s="6">
        <v>24881.8</v>
      </c>
      <c r="K1127" s="5">
        <f t="shared" si="120"/>
        <v>447.87239999999997</v>
      </c>
      <c r="L1127" s="7">
        <v>4.6399999999999997</v>
      </c>
      <c r="M1127" s="7">
        <v>4657</v>
      </c>
      <c r="N1127" s="3">
        <v>45554</v>
      </c>
      <c r="O1127" s="4" t="str">
        <f t="shared" si="121"/>
        <v>2024-09</v>
      </c>
      <c r="P1127" s="4" t="str">
        <f t="shared" si="122"/>
        <v>09</v>
      </c>
      <c r="Q1127" s="4" t="str">
        <f t="shared" si="123"/>
        <v>September</v>
      </c>
      <c r="R1127" s="30" t="str">
        <f t="shared" si="124"/>
        <v>19</v>
      </c>
      <c r="W1127" t="str">
        <f t="shared" si="125"/>
        <v>ok</v>
      </c>
    </row>
    <row r="1128" spans="1:23" x14ac:dyDescent="0.3">
      <c r="A1128" t="s">
        <v>1170</v>
      </c>
      <c r="B1128" t="s">
        <v>36</v>
      </c>
      <c r="C1128" t="s">
        <v>18</v>
      </c>
      <c r="D1128" t="s">
        <v>37</v>
      </c>
      <c r="E1128" t="s">
        <v>20</v>
      </c>
      <c r="F1128" t="s">
        <v>38</v>
      </c>
      <c r="G1128" s="5">
        <v>6080.76</v>
      </c>
      <c r="H1128" s="5">
        <f t="shared" si="119"/>
        <v>109.45367999999999</v>
      </c>
      <c r="I1128" s="6">
        <v>2</v>
      </c>
      <c r="J1128" s="6">
        <v>12161.52</v>
      </c>
      <c r="K1128" s="5">
        <f t="shared" si="120"/>
        <v>218.90735999999998</v>
      </c>
      <c r="L1128" s="7">
        <v>4.07</v>
      </c>
      <c r="M1128" s="7">
        <v>3807</v>
      </c>
      <c r="N1128" s="3">
        <v>45458</v>
      </c>
      <c r="O1128" s="4" t="str">
        <f t="shared" si="121"/>
        <v>2024-06</v>
      </c>
      <c r="P1128" s="4" t="str">
        <f t="shared" si="122"/>
        <v>06</v>
      </c>
      <c r="Q1128" s="4" t="str">
        <f t="shared" si="123"/>
        <v>June</v>
      </c>
      <c r="R1128" s="30" t="str">
        <f t="shared" si="124"/>
        <v>15</v>
      </c>
      <c r="W1128" t="str">
        <f t="shared" si="125"/>
        <v>ok</v>
      </c>
    </row>
    <row r="1129" spans="1:23" x14ac:dyDescent="0.3">
      <c r="A1129" t="s">
        <v>1171</v>
      </c>
      <c r="B1129" t="s">
        <v>51</v>
      </c>
      <c r="C1129" t="s">
        <v>29</v>
      </c>
      <c r="D1129" t="s">
        <v>52</v>
      </c>
      <c r="E1129" t="s">
        <v>20</v>
      </c>
      <c r="F1129" t="s">
        <v>31</v>
      </c>
      <c r="G1129" s="5">
        <v>14772.76</v>
      </c>
      <c r="H1129" s="5">
        <f t="shared" si="119"/>
        <v>265.90967999999998</v>
      </c>
      <c r="I1129" s="6">
        <v>5</v>
      </c>
      <c r="J1129" s="6">
        <v>73863.8</v>
      </c>
      <c r="K1129" s="5">
        <f t="shared" si="120"/>
        <v>1329.5483999999999</v>
      </c>
      <c r="L1129" s="7">
        <v>3.83</v>
      </c>
      <c r="M1129" s="7">
        <v>807</v>
      </c>
      <c r="N1129" s="3">
        <v>45632</v>
      </c>
      <c r="O1129" s="4" t="str">
        <f t="shared" si="121"/>
        <v>2024-12</v>
      </c>
      <c r="P1129" s="4" t="str">
        <f t="shared" si="122"/>
        <v>12</v>
      </c>
      <c r="Q1129" s="4" t="str">
        <f t="shared" si="123"/>
        <v>December</v>
      </c>
      <c r="R1129" s="30" t="str">
        <f t="shared" si="124"/>
        <v>06</v>
      </c>
      <c r="W1129" t="str">
        <f t="shared" si="125"/>
        <v>ok</v>
      </c>
    </row>
    <row r="1130" spans="1:23" x14ac:dyDescent="0.3">
      <c r="A1130" t="s">
        <v>1172</v>
      </c>
      <c r="B1130" t="s">
        <v>11</v>
      </c>
      <c r="C1130" t="s">
        <v>12</v>
      </c>
      <c r="D1130" t="s">
        <v>13</v>
      </c>
      <c r="E1130" t="s">
        <v>20</v>
      </c>
      <c r="F1130" t="s">
        <v>38</v>
      </c>
      <c r="G1130" s="5">
        <v>12425.73</v>
      </c>
      <c r="H1130" s="5">
        <f t="shared" si="119"/>
        <v>223.66313999999997</v>
      </c>
      <c r="I1130" s="6">
        <v>1</v>
      </c>
      <c r="J1130" s="6">
        <v>12425.73</v>
      </c>
      <c r="K1130" s="5">
        <f t="shared" si="120"/>
        <v>223.66313999999997</v>
      </c>
      <c r="L1130" s="7">
        <v>3.45</v>
      </c>
      <c r="M1130" s="7">
        <v>1789</v>
      </c>
      <c r="N1130" s="3">
        <v>45508</v>
      </c>
      <c r="O1130" s="4" t="str">
        <f t="shared" si="121"/>
        <v>2024-08</v>
      </c>
      <c r="P1130" s="4" t="str">
        <f t="shared" si="122"/>
        <v>08</v>
      </c>
      <c r="Q1130" s="4" t="str">
        <f t="shared" si="123"/>
        <v>August</v>
      </c>
      <c r="R1130" s="30" t="str">
        <f t="shared" si="124"/>
        <v>04</v>
      </c>
      <c r="W1130" t="str">
        <f t="shared" si="125"/>
        <v>ok</v>
      </c>
    </row>
    <row r="1131" spans="1:23" x14ac:dyDescent="0.3">
      <c r="A1131" t="s">
        <v>1173</v>
      </c>
      <c r="B1131" t="s">
        <v>47</v>
      </c>
      <c r="C1131" t="s">
        <v>12</v>
      </c>
      <c r="D1131" t="s">
        <v>48</v>
      </c>
      <c r="E1131" t="s">
        <v>14</v>
      </c>
      <c r="F1131" t="s">
        <v>60</v>
      </c>
      <c r="G1131" s="5">
        <v>11165.91</v>
      </c>
      <c r="H1131" s="5">
        <f t="shared" si="119"/>
        <v>200.98637999999997</v>
      </c>
      <c r="I1131" s="6">
        <v>4</v>
      </c>
      <c r="J1131" s="6">
        <v>44663.64</v>
      </c>
      <c r="K1131" s="5">
        <f t="shared" si="120"/>
        <v>803.94551999999987</v>
      </c>
      <c r="L1131" s="7">
        <v>3.4</v>
      </c>
      <c r="M1131" s="7">
        <v>485</v>
      </c>
      <c r="N1131" s="3">
        <v>45622</v>
      </c>
      <c r="O1131" s="4" t="str">
        <f t="shared" si="121"/>
        <v>2024-11</v>
      </c>
      <c r="P1131" s="4" t="str">
        <f t="shared" si="122"/>
        <v>11</v>
      </c>
      <c r="Q1131" s="4" t="str">
        <f t="shared" si="123"/>
        <v>November</v>
      </c>
      <c r="R1131" s="30" t="str">
        <f t="shared" si="124"/>
        <v>26</v>
      </c>
      <c r="W1131" t="str">
        <f t="shared" si="125"/>
        <v>ok</v>
      </c>
    </row>
    <row r="1132" spans="1:23" x14ac:dyDescent="0.3">
      <c r="A1132" t="s">
        <v>1174</v>
      </c>
      <c r="B1132" t="s">
        <v>63</v>
      </c>
      <c r="C1132" t="s">
        <v>18</v>
      </c>
      <c r="D1132" t="s">
        <v>64</v>
      </c>
      <c r="E1132" t="s">
        <v>45</v>
      </c>
      <c r="F1132" t="s">
        <v>26</v>
      </c>
      <c r="G1132" s="5">
        <v>14395.06</v>
      </c>
      <c r="H1132" s="5">
        <f t="shared" si="119"/>
        <v>259.11107999999996</v>
      </c>
      <c r="I1132" s="6">
        <v>4</v>
      </c>
      <c r="J1132" s="6">
        <v>57580.24</v>
      </c>
      <c r="K1132" s="5">
        <f t="shared" si="120"/>
        <v>1036.4443199999998</v>
      </c>
      <c r="L1132" s="7">
        <v>1.36</v>
      </c>
      <c r="M1132" s="7">
        <v>252</v>
      </c>
      <c r="N1132" s="3">
        <v>45434</v>
      </c>
      <c r="O1132" s="4" t="str">
        <f t="shared" si="121"/>
        <v>2024-05</v>
      </c>
      <c r="P1132" s="4" t="str">
        <f t="shared" si="122"/>
        <v>05</v>
      </c>
      <c r="Q1132" s="4" t="str">
        <f t="shared" si="123"/>
        <v>May</v>
      </c>
      <c r="R1132" s="30" t="str">
        <f t="shared" si="124"/>
        <v>22</v>
      </c>
      <c r="W1132" t="str">
        <f t="shared" si="125"/>
        <v>ok</v>
      </c>
    </row>
    <row r="1133" spans="1:23" x14ac:dyDescent="0.3">
      <c r="A1133" t="s">
        <v>1175</v>
      </c>
      <c r="B1133" t="s">
        <v>63</v>
      </c>
      <c r="C1133" t="s">
        <v>18</v>
      </c>
      <c r="D1133" t="s">
        <v>64</v>
      </c>
      <c r="E1133" t="s">
        <v>45</v>
      </c>
      <c r="F1133" t="s">
        <v>38</v>
      </c>
      <c r="G1133" s="5">
        <v>9765.69</v>
      </c>
      <c r="H1133" s="5">
        <f t="shared" si="119"/>
        <v>175.78242</v>
      </c>
      <c r="I1133" s="6">
        <v>2</v>
      </c>
      <c r="J1133" s="6">
        <v>19531.38</v>
      </c>
      <c r="K1133" s="5">
        <f t="shared" si="120"/>
        <v>351.56484</v>
      </c>
      <c r="L1133" s="7">
        <v>1.51</v>
      </c>
      <c r="M1133" s="7">
        <v>3414</v>
      </c>
      <c r="N1133" s="3">
        <v>45407</v>
      </c>
      <c r="O1133" s="4" t="str">
        <f t="shared" si="121"/>
        <v>2024-04</v>
      </c>
      <c r="P1133" s="4" t="str">
        <f t="shared" si="122"/>
        <v>04</v>
      </c>
      <c r="Q1133" s="4" t="str">
        <f t="shared" si="123"/>
        <v>April</v>
      </c>
      <c r="R1133" s="30" t="str">
        <f t="shared" si="124"/>
        <v>25</v>
      </c>
      <c r="W1133" t="str">
        <f t="shared" si="125"/>
        <v>ok</v>
      </c>
    </row>
    <row r="1134" spans="1:23" x14ac:dyDescent="0.3">
      <c r="A1134" t="s">
        <v>1176</v>
      </c>
      <c r="B1134" t="s">
        <v>36</v>
      </c>
      <c r="C1134" t="s">
        <v>18</v>
      </c>
      <c r="D1134" t="s">
        <v>37</v>
      </c>
      <c r="E1134" t="s">
        <v>20</v>
      </c>
      <c r="F1134" t="s">
        <v>21</v>
      </c>
      <c r="G1134" s="5">
        <v>6475.12</v>
      </c>
      <c r="H1134" s="5">
        <f t="shared" si="119"/>
        <v>116.55215999999999</v>
      </c>
      <c r="I1134" s="6">
        <v>3</v>
      </c>
      <c r="J1134" s="6">
        <v>19425.36</v>
      </c>
      <c r="K1134" s="5">
        <f t="shared" si="120"/>
        <v>349.65647999999999</v>
      </c>
      <c r="L1134" s="7">
        <v>3.88</v>
      </c>
      <c r="M1134" s="7">
        <v>2972</v>
      </c>
      <c r="N1134" s="3">
        <v>45469</v>
      </c>
      <c r="O1134" s="4" t="str">
        <f t="shared" si="121"/>
        <v>2024-06</v>
      </c>
      <c r="P1134" s="4" t="str">
        <f t="shared" si="122"/>
        <v>06</v>
      </c>
      <c r="Q1134" s="4" t="str">
        <f t="shared" si="123"/>
        <v>June</v>
      </c>
      <c r="R1134" s="30" t="str">
        <f t="shared" si="124"/>
        <v>26</v>
      </c>
      <c r="W1134" t="str">
        <f t="shared" si="125"/>
        <v>ok</v>
      </c>
    </row>
    <row r="1135" spans="1:23" x14ac:dyDescent="0.3">
      <c r="A1135" t="s">
        <v>1177</v>
      </c>
      <c r="B1135" t="s">
        <v>28</v>
      </c>
      <c r="C1135" t="s">
        <v>29</v>
      </c>
      <c r="D1135" t="s">
        <v>30</v>
      </c>
      <c r="E1135" t="s">
        <v>20</v>
      </c>
      <c r="F1135" t="s">
        <v>21</v>
      </c>
      <c r="G1135" s="5">
        <v>18211.7</v>
      </c>
      <c r="H1135" s="5">
        <f t="shared" si="119"/>
        <v>327.81059999999997</v>
      </c>
      <c r="I1135" s="6">
        <v>2</v>
      </c>
      <c r="J1135" s="6">
        <v>36423.4</v>
      </c>
      <c r="K1135" s="5">
        <f t="shared" si="120"/>
        <v>655.62119999999993</v>
      </c>
      <c r="L1135" s="7">
        <v>4.32</v>
      </c>
      <c r="M1135" s="7">
        <v>4106</v>
      </c>
      <c r="N1135" s="3">
        <v>45477</v>
      </c>
      <c r="O1135" s="4" t="str">
        <f t="shared" si="121"/>
        <v>2024-07</v>
      </c>
      <c r="P1135" s="4" t="str">
        <f t="shared" si="122"/>
        <v>07</v>
      </c>
      <c r="Q1135" s="4" t="str">
        <f t="shared" si="123"/>
        <v>July</v>
      </c>
      <c r="R1135" s="30" t="str">
        <f t="shared" si="124"/>
        <v>04</v>
      </c>
      <c r="W1135" t="str">
        <f t="shared" si="125"/>
        <v>ok</v>
      </c>
    </row>
    <row r="1136" spans="1:23" x14ac:dyDescent="0.3">
      <c r="A1136" t="s">
        <v>1178</v>
      </c>
      <c r="B1136" t="s">
        <v>33</v>
      </c>
      <c r="C1136" t="s">
        <v>12</v>
      </c>
      <c r="D1136" t="s">
        <v>34</v>
      </c>
      <c r="E1136" t="s">
        <v>45</v>
      </c>
      <c r="F1136" t="s">
        <v>15</v>
      </c>
      <c r="G1136" s="5">
        <v>16232.46</v>
      </c>
      <c r="H1136" s="5">
        <f t="shared" si="119"/>
        <v>292.18427999999994</v>
      </c>
      <c r="I1136" s="6">
        <v>4</v>
      </c>
      <c r="J1136" s="6">
        <v>64929.84</v>
      </c>
      <c r="K1136" s="5">
        <f t="shared" si="120"/>
        <v>1168.7371199999998</v>
      </c>
      <c r="L1136" s="7">
        <v>4.9000000000000004</v>
      </c>
      <c r="M1136" s="7">
        <v>1991</v>
      </c>
      <c r="N1136" s="3">
        <v>45651</v>
      </c>
      <c r="O1136" s="4" t="str">
        <f t="shared" si="121"/>
        <v>2024-12</v>
      </c>
      <c r="P1136" s="4" t="str">
        <f t="shared" si="122"/>
        <v>12</v>
      </c>
      <c r="Q1136" s="4" t="str">
        <f t="shared" si="123"/>
        <v>December</v>
      </c>
      <c r="R1136" s="30" t="str">
        <f t="shared" si="124"/>
        <v>25</v>
      </c>
      <c r="W1136" t="str">
        <f t="shared" si="125"/>
        <v>ok</v>
      </c>
    </row>
    <row r="1137" spans="1:23" x14ac:dyDescent="0.3">
      <c r="A1137" t="s">
        <v>1179</v>
      </c>
      <c r="B1137" t="s">
        <v>41</v>
      </c>
      <c r="C1137" t="s">
        <v>42</v>
      </c>
      <c r="D1137" t="s">
        <v>43</v>
      </c>
      <c r="E1137" t="s">
        <v>45</v>
      </c>
      <c r="F1137" t="s">
        <v>60</v>
      </c>
      <c r="G1137" s="5">
        <v>7516.24</v>
      </c>
      <c r="H1137" s="5">
        <f t="shared" si="119"/>
        <v>135.29231999999999</v>
      </c>
      <c r="I1137" s="6">
        <v>1</v>
      </c>
      <c r="J1137" s="6">
        <v>7516.24</v>
      </c>
      <c r="K1137" s="5">
        <f t="shared" si="120"/>
        <v>135.29231999999999</v>
      </c>
      <c r="L1137" s="7">
        <v>3.56</v>
      </c>
      <c r="M1137" s="7">
        <v>1635</v>
      </c>
      <c r="N1137" s="3">
        <v>45519</v>
      </c>
      <c r="O1137" s="4" t="str">
        <f t="shared" si="121"/>
        <v>2024-08</v>
      </c>
      <c r="P1137" s="4" t="str">
        <f t="shared" si="122"/>
        <v>08</v>
      </c>
      <c r="Q1137" s="4" t="str">
        <f t="shared" si="123"/>
        <v>August</v>
      </c>
      <c r="R1137" s="30" t="str">
        <f t="shared" si="124"/>
        <v>15</v>
      </c>
      <c r="W1137" t="str">
        <f t="shared" si="125"/>
        <v>ok</v>
      </c>
    </row>
    <row r="1138" spans="1:23" x14ac:dyDescent="0.3">
      <c r="A1138" t="s">
        <v>1180</v>
      </c>
      <c r="B1138" t="s">
        <v>63</v>
      </c>
      <c r="C1138" t="s">
        <v>18</v>
      </c>
      <c r="D1138" t="s">
        <v>64</v>
      </c>
      <c r="E1138" t="s">
        <v>14</v>
      </c>
      <c r="F1138" t="s">
        <v>60</v>
      </c>
      <c r="G1138" s="5">
        <v>680.95</v>
      </c>
      <c r="H1138" s="5">
        <f t="shared" si="119"/>
        <v>12.257099999999999</v>
      </c>
      <c r="I1138" s="6">
        <v>3</v>
      </c>
      <c r="J1138" s="6">
        <v>2042.85</v>
      </c>
      <c r="K1138" s="5">
        <f t="shared" si="120"/>
        <v>36.771299999999997</v>
      </c>
      <c r="L1138" s="7">
        <v>2.99</v>
      </c>
      <c r="M1138" s="7">
        <v>4991</v>
      </c>
      <c r="N1138" s="3">
        <v>45635</v>
      </c>
      <c r="O1138" s="4" t="str">
        <f t="shared" si="121"/>
        <v>2024-12</v>
      </c>
      <c r="P1138" s="4" t="str">
        <f t="shared" si="122"/>
        <v>12</v>
      </c>
      <c r="Q1138" s="4" t="str">
        <f t="shared" si="123"/>
        <v>December</v>
      </c>
      <c r="R1138" s="30" t="str">
        <f t="shared" si="124"/>
        <v>09</v>
      </c>
      <c r="W1138" t="str">
        <f t="shared" si="125"/>
        <v>ok</v>
      </c>
    </row>
    <row r="1139" spans="1:23" x14ac:dyDescent="0.3">
      <c r="A1139" t="s">
        <v>1181</v>
      </c>
      <c r="B1139" t="s">
        <v>11</v>
      </c>
      <c r="C1139" t="s">
        <v>12</v>
      </c>
      <c r="D1139" t="s">
        <v>13</v>
      </c>
      <c r="E1139" t="s">
        <v>20</v>
      </c>
      <c r="F1139" t="s">
        <v>60</v>
      </c>
      <c r="G1139" s="5">
        <v>15695.77</v>
      </c>
      <c r="H1139" s="5">
        <f t="shared" si="119"/>
        <v>282.52386000000001</v>
      </c>
      <c r="I1139" s="6">
        <v>2</v>
      </c>
      <c r="J1139" s="6">
        <v>31391.54</v>
      </c>
      <c r="K1139" s="5">
        <f t="shared" si="120"/>
        <v>565.04772000000003</v>
      </c>
      <c r="L1139" s="7">
        <v>2.83</v>
      </c>
      <c r="M1139" s="7">
        <v>2432</v>
      </c>
      <c r="N1139" s="3">
        <v>45516</v>
      </c>
      <c r="O1139" s="4" t="str">
        <f t="shared" si="121"/>
        <v>2024-08</v>
      </c>
      <c r="P1139" s="4" t="str">
        <f t="shared" si="122"/>
        <v>08</v>
      </c>
      <c r="Q1139" s="4" t="str">
        <f t="shared" si="123"/>
        <v>August</v>
      </c>
      <c r="R1139" s="30" t="str">
        <f t="shared" si="124"/>
        <v>12</v>
      </c>
      <c r="W1139" t="str">
        <f t="shared" si="125"/>
        <v>ok</v>
      </c>
    </row>
    <row r="1140" spans="1:23" x14ac:dyDescent="0.3">
      <c r="A1140" t="s">
        <v>1182</v>
      </c>
      <c r="B1140" t="s">
        <v>63</v>
      </c>
      <c r="C1140" t="s">
        <v>18</v>
      </c>
      <c r="D1140" t="s">
        <v>64</v>
      </c>
      <c r="E1140" t="s">
        <v>14</v>
      </c>
      <c r="F1140" t="s">
        <v>31</v>
      </c>
      <c r="G1140" s="5">
        <v>6941.15</v>
      </c>
      <c r="H1140" s="5">
        <f t="shared" si="119"/>
        <v>124.94069999999998</v>
      </c>
      <c r="I1140" s="6">
        <v>4</v>
      </c>
      <c r="J1140" s="6">
        <v>27764.6</v>
      </c>
      <c r="K1140" s="5">
        <f t="shared" si="120"/>
        <v>499.76279999999991</v>
      </c>
      <c r="L1140" s="7">
        <v>2.91</v>
      </c>
      <c r="M1140" s="7">
        <v>4240</v>
      </c>
      <c r="N1140" s="3">
        <v>45549</v>
      </c>
      <c r="O1140" s="4" t="str">
        <f t="shared" si="121"/>
        <v>2024-09</v>
      </c>
      <c r="P1140" s="4" t="str">
        <f t="shared" si="122"/>
        <v>09</v>
      </c>
      <c r="Q1140" s="4" t="str">
        <f t="shared" si="123"/>
        <v>September</v>
      </c>
      <c r="R1140" s="30" t="str">
        <f t="shared" si="124"/>
        <v>14</v>
      </c>
      <c r="W1140" t="str">
        <f t="shared" si="125"/>
        <v>ok</v>
      </c>
    </row>
    <row r="1141" spans="1:23" x14ac:dyDescent="0.3">
      <c r="A1141" t="s">
        <v>1183</v>
      </c>
      <c r="B1141" t="s">
        <v>36</v>
      </c>
      <c r="C1141" t="s">
        <v>18</v>
      </c>
      <c r="D1141" t="s">
        <v>37</v>
      </c>
      <c r="E1141" t="s">
        <v>14</v>
      </c>
      <c r="F1141" t="s">
        <v>26</v>
      </c>
      <c r="G1141" s="5">
        <v>14765.35</v>
      </c>
      <c r="H1141" s="5">
        <f t="shared" si="119"/>
        <v>265.77629999999999</v>
      </c>
      <c r="I1141" s="6">
        <v>4</v>
      </c>
      <c r="J1141" s="6">
        <v>59061.4</v>
      </c>
      <c r="K1141" s="5">
        <f t="shared" si="120"/>
        <v>1063.1052</v>
      </c>
      <c r="L1141" s="7">
        <v>2.94</v>
      </c>
      <c r="M1141" s="7">
        <v>1809</v>
      </c>
      <c r="N1141" s="3">
        <v>45423</v>
      </c>
      <c r="O1141" s="4" t="str">
        <f t="shared" si="121"/>
        <v>2024-05</v>
      </c>
      <c r="P1141" s="4" t="str">
        <f t="shared" si="122"/>
        <v>05</v>
      </c>
      <c r="Q1141" s="4" t="str">
        <f t="shared" si="123"/>
        <v>May</v>
      </c>
      <c r="R1141" s="30" t="str">
        <f t="shared" si="124"/>
        <v>11</v>
      </c>
      <c r="W1141" t="str">
        <f t="shared" si="125"/>
        <v>ok</v>
      </c>
    </row>
    <row r="1142" spans="1:23" x14ac:dyDescent="0.3">
      <c r="A1142" t="s">
        <v>1184</v>
      </c>
      <c r="B1142" t="s">
        <v>41</v>
      </c>
      <c r="C1142" t="s">
        <v>42</v>
      </c>
      <c r="D1142" t="s">
        <v>43</v>
      </c>
      <c r="E1142" t="s">
        <v>20</v>
      </c>
      <c r="F1142" t="s">
        <v>38</v>
      </c>
      <c r="G1142" s="5">
        <v>5408.87</v>
      </c>
      <c r="H1142" s="5">
        <f t="shared" si="119"/>
        <v>97.359659999999991</v>
      </c>
      <c r="I1142" s="6">
        <v>4</v>
      </c>
      <c r="J1142" s="6">
        <v>21635.48</v>
      </c>
      <c r="K1142" s="5">
        <f t="shared" si="120"/>
        <v>389.43863999999996</v>
      </c>
      <c r="L1142" s="7">
        <v>1.91</v>
      </c>
      <c r="M1142" s="7">
        <v>3275</v>
      </c>
      <c r="N1142" s="3">
        <v>45302</v>
      </c>
      <c r="O1142" s="4" t="str">
        <f t="shared" si="121"/>
        <v>2024-01</v>
      </c>
      <c r="P1142" s="4" t="str">
        <f t="shared" si="122"/>
        <v>01</v>
      </c>
      <c r="Q1142" s="4" t="str">
        <f t="shared" si="123"/>
        <v>January</v>
      </c>
      <c r="R1142" s="30" t="str">
        <f t="shared" si="124"/>
        <v>11</v>
      </c>
      <c r="W1142" t="str">
        <f t="shared" si="125"/>
        <v>ok</v>
      </c>
    </row>
    <row r="1143" spans="1:23" x14ac:dyDescent="0.3">
      <c r="A1143" t="s">
        <v>1185</v>
      </c>
      <c r="B1143" t="s">
        <v>47</v>
      </c>
      <c r="C1143" t="s">
        <v>12</v>
      </c>
      <c r="D1143" t="s">
        <v>48</v>
      </c>
      <c r="E1143" t="s">
        <v>20</v>
      </c>
      <c r="F1143" t="s">
        <v>31</v>
      </c>
      <c r="G1143" s="5">
        <v>338.91</v>
      </c>
      <c r="H1143" s="5">
        <f t="shared" si="119"/>
        <v>6.1003800000000004</v>
      </c>
      <c r="I1143" s="6">
        <v>5</v>
      </c>
      <c r="J1143" s="6">
        <v>1694.55</v>
      </c>
      <c r="K1143" s="5">
        <f t="shared" si="120"/>
        <v>30.501900000000003</v>
      </c>
      <c r="L1143" s="7">
        <v>3.62</v>
      </c>
      <c r="M1143" s="7">
        <v>3934</v>
      </c>
      <c r="N1143" s="3">
        <v>45525</v>
      </c>
      <c r="O1143" s="4" t="str">
        <f t="shared" si="121"/>
        <v>2024-08</v>
      </c>
      <c r="P1143" s="4" t="str">
        <f t="shared" si="122"/>
        <v>08</v>
      </c>
      <c r="Q1143" s="4" t="str">
        <f t="shared" si="123"/>
        <v>August</v>
      </c>
      <c r="R1143" s="30" t="str">
        <f t="shared" si="124"/>
        <v>21</v>
      </c>
      <c r="W1143" t="str">
        <f t="shared" si="125"/>
        <v>ok</v>
      </c>
    </row>
    <row r="1144" spans="1:23" x14ac:dyDescent="0.3">
      <c r="A1144" t="s">
        <v>1186</v>
      </c>
      <c r="B1144" t="s">
        <v>11</v>
      </c>
      <c r="C1144" t="s">
        <v>12</v>
      </c>
      <c r="D1144" t="s">
        <v>13</v>
      </c>
      <c r="E1144" t="s">
        <v>14</v>
      </c>
      <c r="F1144" t="s">
        <v>60</v>
      </c>
      <c r="G1144" s="5">
        <v>3325.6</v>
      </c>
      <c r="H1144" s="5">
        <f t="shared" si="119"/>
        <v>59.86079999999999</v>
      </c>
      <c r="I1144" s="6">
        <v>1</v>
      </c>
      <c r="J1144" s="6">
        <v>3325.6</v>
      </c>
      <c r="K1144" s="5">
        <f t="shared" si="120"/>
        <v>59.86079999999999</v>
      </c>
      <c r="L1144" s="7">
        <v>1.28</v>
      </c>
      <c r="M1144" s="7">
        <v>3092</v>
      </c>
      <c r="N1144" s="3">
        <v>45293</v>
      </c>
      <c r="O1144" s="4" t="str">
        <f t="shared" si="121"/>
        <v>2024-01</v>
      </c>
      <c r="P1144" s="4" t="str">
        <f t="shared" si="122"/>
        <v>01</v>
      </c>
      <c r="Q1144" s="4" t="str">
        <f t="shared" si="123"/>
        <v>January</v>
      </c>
      <c r="R1144" s="30" t="str">
        <f t="shared" si="124"/>
        <v>02</v>
      </c>
      <c r="W1144" t="str">
        <f t="shared" si="125"/>
        <v>ok</v>
      </c>
    </row>
    <row r="1145" spans="1:23" x14ac:dyDescent="0.3">
      <c r="A1145" t="s">
        <v>1187</v>
      </c>
      <c r="B1145" t="s">
        <v>28</v>
      </c>
      <c r="C1145" t="s">
        <v>29</v>
      </c>
      <c r="D1145" t="s">
        <v>30</v>
      </c>
      <c r="E1145" t="s">
        <v>20</v>
      </c>
      <c r="F1145" t="s">
        <v>60</v>
      </c>
      <c r="G1145" s="5">
        <v>18169.71</v>
      </c>
      <c r="H1145" s="5">
        <f t="shared" si="119"/>
        <v>327.05477999999994</v>
      </c>
      <c r="I1145" s="6">
        <v>2</v>
      </c>
      <c r="J1145" s="6">
        <v>36339.42</v>
      </c>
      <c r="K1145" s="5">
        <f t="shared" si="120"/>
        <v>654.10955999999987</v>
      </c>
      <c r="L1145" s="7">
        <v>1.29</v>
      </c>
      <c r="M1145" s="7">
        <v>663</v>
      </c>
      <c r="N1145" s="3">
        <v>45562</v>
      </c>
      <c r="O1145" s="4" t="str">
        <f t="shared" si="121"/>
        <v>2024-09</v>
      </c>
      <c r="P1145" s="4" t="str">
        <f t="shared" si="122"/>
        <v>09</v>
      </c>
      <c r="Q1145" s="4" t="str">
        <f t="shared" si="123"/>
        <v>September</v>
      </c>
      <c r="R1145" s="30" t="str">
        <f t="shared" si="124"/>
        <v>27</v>
      </c>
      <c r="W1145" t="str">
        <f t="shared" si="125"/>
        <v>ok</v>
      </c>
    </row>
    <row r="1146" spans="1:23" x14ac:dyDescent="0.3">
      <c r="A1146" t="s">
        <v>1188</v>
      </c>
      <c r="B1146" t="s">
        <v>33</v>
      </c>
      <c r="C1146" t="s">
        <v>12</v>
      </c>
      <c r="D1146" t="s">
        <v>34</v>
      </c>
      <c r="E1146" t="s">
        <v>45</v>
      </c>
      <c r="F1146" t="s">
        <v>15</v>
      </c>
      <c r="G1146" s="5">
        <v>9795.94</v>
      </c>
      <c r="H1146" s="5">
        <f t="shared" si="119"/>
        <v>176.32692</v>
      </c>
      <c r="I1146" s="6">
        <v>1</v>
      </c>
      <c r="J1146" s="6">
        <v>9795.94</v>
      </c>
      <c r="K1146" s="5">
        <f t="shared" si="120"/>
        <v>176.32692</v>
      </c>
      <c r="L1146" s="7">
        <v>2.4300000000000002</v>
      </c>
      <c r="M1146" s="7">
        <v>3351</v>
      </c>
      <c r="N1146" s="3">
        <v>45577</v>
      </c>
      <c r="O1146" s="4" t="str">
        <f t="shared" si="121"/>
        <v>2024-10</v>
      </c>
      <c r="P1146" s="4" t="str">
        <f t="shared" si="122"/>
        <v>10</v>
      </c>
      <c r="Q1146" s="4" t="str">
        <f t="shared" si="123"/>
        <v>October</v>
      </c>
      <c r="R1146" s="30" t="str">
        <f t="shared" si="124"/>
        <v>12</v>
      </c>
      <c r="W1146" t="str">
        <f t="shared" si="125"/>
        <v>ok</v>
      </c>
    </row>
    <row r="1147" spans="1:23" x14ac:dyDescent="0.3">
      <c r="A1147" t="s">
        <v>1189</v>
      </c>
      <c r="B1147" t="s">
        <v>28</v>
      </c>
      <c r="C1147" t="s">
        <v>29</v>
      </c>
      <c r="D1147" t="s">
        <v>30</v>
      </c>
      <c r="E1147" t="s">
        <v>20</v>
      </c>
      <c r="F1147" t="s">
        <v>60</v>
      </c>
      <c r="G1147" s="5">
        <v>10211.44</v>
      </c>
      <c r="H1147" s="5">
        <f t="shared" si="119"/>
        <v>183.80591999999999</v>
      </c>
      <c r="I1147" s="6">
        <v>4</v>
      </c>
      <c r="J1147" s="6">
        <v>40845.760000000002</v>
      </c>
      <c r="K1147" s="5">
        <f t="shared" si="120"/>
        <v>735.22367999999994</v>
      </c>
      <c r="L1147" s="7">
        <v>1.23</v>
      </c>
      <c r="M1147" s="7">
        <v>2217</v>
      </c>
      <c r="N1147" s="3">
        <v>45395</v>
      </c>
      <c r="O1147" s="4" t="str">
        <f t="shared" si="121"/>
        <v>2024-04</v>
      </c>
      <c r="P1147" s="4" t="str">
        <f t="shared" si="122"/>
        <v>04</v>
      </c>
      <c r="Q1147" s="4" t="str">
        <f t="shared" si="123"/>
        <v>April</v>
      </c>
      <c r="R1147" s="30" t="str">
        <f t="shared" si="124"/>
        <v>13</v>
      </c>
      <c r="W1147" t="str">
        <f t="shared" si="125"/>
        <v>ok</v>
      </c>
    </row>
    <row r="1148" spans="1:23" x14ac:dyDescent="0.3">
      <c r="A1148" t="s">
        <v>1190</v>
      </c>
      <c r="B1148" t="s">
        <v>28</v>
      </c>
      <c r="C1148" t="s">
        <v>29</v>
      </c>
      <c r="D1148" t="s">
        <v>30</v>
      </c>
      <c r="E1148" t="s">
        <v>14</v>
      </c>
      <c r="F1148" t="s">
        <v>26</v>
      </c>
      <c r="G1148" s="5">
        <v>3652.01</v>
      </c>
      <c r="H1148" s="5">
        <f t="shared" si="119"/>
        <v>65.736180000000004</v>
      </c>
      <c r="I1148" s="6">
        <v>4</v>
      </c>
      <c r="J1148" s="6">
        <v>14608.04</v>
      </c>
      <c r="K1148" s="5">
        <f t="shared" si="120"/>
        <v>262.94472000000002</v>
      </c>
      <c r="L1148" s="7">
        <v>4.7</v>
      </c>
      <c r="M1148" s="7">
        <v>1194</v>
      </c>
      <c r="N1148" s="3">
        <v>45617</v>
      </c>
      <c r="O1148" s="4" t="str">
        <f t="shared" si="121"/>
        <v>2024-11</v>
      </c>
      <c r="P1148" s="4" t="str">
        <f t="shared" si="122"/>
        <v>11</v>
      </c>
      <c r="Q1148" s="4" t="str">
        <f t="shared" si="123"/>
        <v>November</v>
      </c>
      <c r="R1148" s="30" t="str">
        <f t="shared" si="124"/>
        <v>21</v>
      </c>
      <c r="W1148" t="str">
        <f t="shared" si="125"/>
        <v>ok</v>
      </c>
    </row>
    <row r="1149" spans="1:23" x14ac:dyDescent="0.3">
      <c r="A1149" t="s">
        <v>1191</v>
      </c>
      <c r="B1149" t="s">
        <v>11</v>
      </c>
      <c r="C1149" t="s">
        <v>12</v>
      </c>
      <c r="D1149" t="s">
        <v>13</v>
      </c>
      <c r="E1149" t="s">
        <v>45</v>
      </c>
      <c r="F1149" t="s">
        <v>31</v>
      </c>
      <c r="G1149" s="5">
        <v>4286.0600000000004</v>
      </c>
      <c r="H1149" s="5">
        <f t="shared" si="119"/>
        <v>77.149079999999998</v>
      </c>
      <c r="I1149" s="6">
        <v>5</v>
      </c>
      <c r="J1149" s="6">
        <v>21430.3</v>
      </c>
      <c r="K1149" s="5">
        <f t="shared" si="120"/>
        <v>385.74540000000002</v>
      </c>
      <c r="L1149" s="7">
        <v>2.98</v>
      </c>
      <c r="M1149" s="7">
        <v>1318</v>
      </c>
      <c r="N1149" s="3">
        <v>45395</v>
      </c>
      <c r="O1149" s="4" t="str">
        <f t="shared" si="121"/>
        <v>2024-04</v>
      </c>
      <c r="P1149" s="4" t="str">
        <f t="shared" si="122"/>
        <v>04</v>
      </c>
      <c r="Q1149" s="4" t="str">
        <f t="shared" si="123"/>
        <v>April</v>
      </c>
      <c r="R1149" s="30" t="str">
        <f t="shared" si="124"/>
        <v>13</v>
      </c>
      <c r="W1149" t="str">
        <f t="shared" si="125"/>
        <v>ok</v>
      </c>
    </row>
    <row r="1150" spans="1:23" x14ac:dyDescent="0.3">
      <c r="A1150" t="s">
        <v>1192</v>
      </c>
      <c r="B1150" t="s">
        <v>41</v>
      </c>
      <c r="C1150" t="s">
        <v>42</v>
      </c>
      <c r="D1150" t="s">
        <v>43</v>
      </c>
      <c r="E1150" t="s">
        <v>45</v>
      </c>
      <c r="F1150" t="s">
        <v>21</v>
      </c>
      <c r="G1150" s="5">
        <v>12111.5</v>
      </c>
      <c r="H1150" s="5">
        <f t="shared" si="119"/>
        <v>218.00699999999998</v>
      </c>
      <c r="I1150" s="6">
        <v>1</v>
      </c>
      <c r="J1150" s="6">
        <v>12111.5</v>
      </c>
      <c r="K1150" s="5">
        <f t="shared" si="120"/>
        <v>218.00699999999998</v>
      </c>
      <c r="L1150" s="7">
        <v>2.0499999999999998</v>
      </c>
      <c r="M1150" s="7">
        <v>1860</v>
      </c>
      <c r="N1150" s="3">
        <v>45569</v>
      </c>
      <c r="O1150" s="4" t="str">
        <f t="shared" si="121"/>
        <v>2024-10</v>
      </c>
      <c r="P1150" s="4" t="str">
        <f t="shared" si="122"/>
        <v>10</v>
      </c>
      <c r="Q1150" s="4" t="str">
        <f t="shared" si="123"/>
        <v>October</v>
      </c>
      <c r="R1150" s="30" t="str">
        <f t="shared" si="124"/>
        <v>04</v>
      </c>
      <c r="W1150" t="str">
        <f t="shared" si="125"/>
        <v>ok</v>
      </c>
    </row>
    <row r="1151" spans="1:23" x14ac:dyDescent="0.3">
      <c r="A1151" t="s">
        <v>1193</v>
      </c>
      <c r="B1151" t="s">
        <v>41</v>
      </c>
      <c r="C1151" t="s">
        <v>42</v>
      </c>
      <c r="D1151" t="s">
        <v>43</v>
      </c>
      <c r="E1151" t="s">
        <v>20</v>
      </c>
      <c r="F1151" t="s">
        <v>26</v>
      </c>
      <c r="G1151" s="5">
        <v>7124.55</v>
      </c>
      <c r="H1151" s="5">
        <f t="shared" si="119"/>
        <v>128.24189999999999</v>
      </c>
      <c r="I1151" s="6">
        <v>5</v>
      </c>
      <c r="J1151" s="6">
        <v>35622.75</v>
      </c>
      <c r="K1151" s="5">
        <f t="shared" si="120"/>
        <v>641.20949999999993</v>
      </c>
      <c r="L1151" s="7">
        <v>2.61</v>
      </c>
      <c r="M1151" s="7">
        <v>801</v>
      </c>
      <c r="N1151" s="3">
        <v>45431</v>
      </c>
      <c r="O1151" s="4" t="str">
        <f t="shared" si="121"/>
        <v>2024-05</v>
      </c>
      <c r="P1151" s="4" t="str">
        <f t="shared" si="122"/>
        <v>05</v>
      </c>
      <c r="Q1151" s="4" t="str">
        <f t="shared" si="123"/>
        <v>May</v>
      </c>
      <c r="R1151" s="30" t="str">
        <f t="shared" si="124"/>
        <v>19</v>
      </c>
      <c r="W1151" t="str">
        <f t="shared" si="125"/>
        <v>ok</v>
      </c>
    </row>
    <row r="1152" spans="1:23" x14ac:dyDescent="0.3">
      <c r="A1152" t="s">
        <v>1194</v>
      </c>
      <c r="B1152" t="s">
        <v>11</v>
      </c>
      <c r="C1152" t="s">
        <v>12</v>
      </c>
      <c r="D1152" t="s">
        <v>13</v>
      </c>
      <c r="E1152" t="s">
        <v>14</v>
      </c>
      <c r="F1152" t="s">
        <v>15</v>
      </c>
      <c r="G1152" s="5">
        <v>12669.58</v>
      </c>
      <c r="H1152" s="5">
        <f t="shared" si="119"/>
        <v>228.05243999999999</v>
      </c>
      <c r="I1152" s="6">
        <v>3</v>
      </c>
      <c r="J1152" s="6">
        <v>38008.74</v>
      </c>
      <c r="K1152" s="5">
        <f t="shared" si="120"/>
        <v>684.15732000000003</v>
      </c>
      <c r="L1152" s="7">
        <v>4.45</v>
      </c>
      <c r="M1152" s="7">
        <v>4943</v>
      </c>
      <c r="N1152" s="3">
        <v>45342</v>
      </c>
      <c r="O1152" s="4" t="str">
        <f t="shared" si="121"/>
        <v>2024-02</v>
      </c>
      <c r="P1152" s="4" t="str">
        <f t="shared" si="122"/>
        <v>02</v>
      </c>
      <c r="Q1152" s="4" t="str">
        <f t="shared" si="123"/>
        <v>February</v>
      </c>
      <c r="R1152" s="30" t="str">
        <f t="shared" si="124"/>
        <v>20</v>
      </c>
      <c r="W1152" t="str">
        <f t="shared" si="125"/>
        <v>ok</v>
      </c>
    </row>
    <row r="1153" spans="1:23" x14ac:dyDescent="0.3">
      <c r="A1153" t="s">
        <v>1195</v>
      </c>
      <c r="B1153" t="s">
        <v>33</v>
      </c>
      <c r="C1153" t="s">
        <v>12</v>
      </c>
      <c r="D1153" t="s">
        <v>34</v>
      </c>
      <c r="E1153" t="s">
        <v>45</v>
      </c>
      <c r="F1153" t="s">
        <v>38</v>
      </c>
      <c r="G1153" s="5">
        <v>19351.11</v>
      </c>
      <c r="H1153" s="5">
        <f t="shared" si="119"/>
        <v>348.31997999999999</v>
      </c>
      <c r="I1153" s="6">
        <v>4</v>
      </c>
      <c r="J1153" s="6">
        <v>77404.44</v>
      </c>
      <c r="K1153" s="5">
        <f t="shared" si="120"/>
        <v>1393.2799199999999</v>
      </c>
      <c r="L1153" s="7">
        <v>2.0499999999999998</v>
      </c>
      <c r="M1153" s="7">
        <v>3447</v>
      </c>
      <c r="N1153" s="3">
        <v>45369</v>
      </c>
      <c r="O1153" s="4" t="str">
        <f t="shared" si="121"/>
        <v>2024-03</v>
      </c>
      <c r="P1153" s="4" t="str">
        <f t="shared" si="122"/>
        <v>03</v>
      </c>
      <c r="Q1153" s="4" t="str">
        <f t="shared" si="123"/>
        <v>March</v>
      </c>
      <c r="R1153" s="30" t="str">
        <f t="shared" si="124"/>
        <v>18</v>
      </c>
      <c r="W1153" t="str">
        <f t="shared" si="125"/>
        <v>ok</v>
      </c>
    </row>
    <row r="1154" spans="1:23" x14ac:dyDescent="0.3">
      <c r="A1154" t="s">
        <v>1196</v>
      </c>
      <c r="B1154" t="s">
        <v>51</v>
      </c>
      <c r="C1154" t="s">
        <v>29</v>
      </c>
      <c r="D1154" t="s">
        <v>52</v>
      </c>
      <c r="E1154" t="s">
        <v>14</v>
      </c>
      <c r="F1154" t="s">
        <v>26</v>
      </c>
      <c r="G1154" s="5">
        <v>4006.65</v>
      </c>
      <c r="H1154" s="5">
        <f t="shared" si="119"/>
        <v>72.119699999999995</v>
      </c>
      <c r="I1154" s="6">
        <v>2</v>
      </c>
      <c r="J1154" s="6">
        <v>8013.3</v>
      </c>
      <c r="K1154" s="5">
        <f t="shared" si="120"/>
        <v>144.23939999999999</v>
      </c>
      <c r="L1154" s="7">
        <v>4.26</v>
      </c>
      <c r="M1154" s="7">
        <v>2619</v>
      </c>
      <c r="N1154" s="3">
        <v>45300</v>
      </c>
      <c r="O1154" s="4" t="str">
        <f t="shared" si="121"/>
        <v>2024-01</v>
      </c>
      <c r="P1154" s="4" t="str">
        <f t="shared" si="122"/>
        <v>01</v>
      </c>
      <c r="Q1154" s="4" t="str">
        <f t="shared" si="123"/>
        <v>January</v>
      </c>
      <c r="R1154" s="30" t="str">
        <f t="shared" si="124"/>
        <v>09</v>
      </c>
      <c r="W1154" t="str">
        <f t="shared" si="125"/>
        <v>ok</v>
      </c>
    </row>
    <row r="1155" spans="1:23" x14ac:dyDescent="0.3">
      <c r="A1155" t="s">
        <v>1197</v>
      </c>
      <c r="B1155" t="s">
        <v>28</v>
      </c>
      <c r="C1155" t="s">
        <v>29</v>
      </c>
      <c r="D1155" t="s">
        <v>30</v>
      </c>
      <c r="E1155" t="s">
        <v>45</v>
      </c>
      <c r="F1155" t="s">
        <v>15</v>
      </c>
      <c r="G1155" s="5">
        <v>698.91</v>
      </c>
      <c r="H1155" s="5">
        <f t="shared" ref="H1155:H1218" si="126">G1155*0.018</f>
        <v>12.580379999999998</v>
      </c>
      <c r="I1155" s="6">
        <v>3</v>
      </c>
      <c r="J1155" s="6">
        <v>2096.73</v>
      </c>
      <c r="K1155" s="5">
        <f t="shared" ref="K1155:K1218" si="127">H1155*I1155</f>
        <v>37.741139999999994</v>
      </c>
      <c r="L1155" s="7">
        <v>3.44</v>
      </c>
      <c r="M1155" s="7">
        <v>2593</v>
      </c>
      <c r="N1155" s="3">
        <v>45584</v>
      </c>
      <c r="O1155" s="4" t="str">
        <f t="shared" ref="O1155:O1218" si="128">TEXT(N1155,"yyyy-mm")</f>
        <v>2024-10</v>
      </c>
      <c r="P1155" s="4" t="str">
        <f t="shared" ref="P1155:P1218" si="129">TEXT(N1155,"mm")</f>
        <v>10</v>
      </c>
      <c r="Q1155" s="4" t="str">
        <f t="shared" ref="Q1155:Q1218" si="130">TEXT(DATE(2024,P1155,1),"mmmm")</f>
        <v>October</v>
      </c>
      <c r="R1155" s="30" t="str">
        <f t="shared" ref="R1155:R1218" si="131">TEXT(N1155,"dd")</f>
        <v>19</v>
      </c>
      <c r="W1155" t="str">
        <f t="shared" ref="W1155:W1218" si="132">IF(G1155*I1155=J1155,"ok","False")</f>
        <v>ok</v>
      </c>
    </row>
    <row r="1156" spans="1:23" x14ac:dyDescent="0.3">
      <c r="A1156" t="s">
        <v>1198</v>
      </c>
      <c r="B1156" t="s">
        <v>41</v>
      </c>
      <c r="C1156" t="s">
        <v>42</v>
      </c>
      <c r="D1156" t="s">
        <v>43</v>
      </c>
      <c r="E1156" t="s">
        <v>45</v>
      </c>
      <c r="F1156" t="s">
        <v>21</v>
      </c>
      <c r="G1156" s="5">
        <v>15875.19</v>
      </c>
      <c r="H1156" s="5">
        <f t="shared" si="126"/>
        <v>285.75342000000001</v>
      </c>
      <c r="I1156" s="6">
        <v>1</v>
      </c>
      <c r="J1156" s="6">
        <v>15875.19</v>
      </c>
      <c r="K1156" s="5">
        <f t="shared" si="127"/>
        <v>285.75342000000001</v>
      </c>
      <c r="L1156" s="7">
        <v>2.66</v>
      </c>
      <c r="M1156" s="7">
        <v>1170</v>
      </c>
      <c r="N1156" s="3">
        <v>45496</v>
      </c>
      <c r="O1156" s="4" t="str">
        <f t="shared" si="128"/>
        <v>2024-07</v>
      </c>
      <c r="P1156" s="4" t="str">
        <f t="shared" si="129"/>
        <v>07</v>
      </c>
      <c r="Q1156" s="4" t="str">
        <f t="shared" si="130"/>
        <v>July</v>
      </c>
      <c r="R1156" s="30" t="str">
        <f t="shared" si="131"/>
        <v>23</v>
      </c>
      <c r="W1156" t="str">
        <f t="shared" si="132"/>
        <v>ok</v>
      </c>
    </row>
    <row r="1157" spans="1:23" x14ac:dyDescent="0.3">
      <c r="A1157" t="s">
        <v>1199</v>
      </c>
      <c r="B1157" t="s">
        <v>11</v>
      </c>
      <c r="C1157" t="s">
        <v>12</v>
      </c>
      <c r="D1157" t="s">
        <v>13</v>
      </c>
      <c r="E1157" t="s">
        <v>14</v>
      </c>
      <c r="F1157" t="s">
        <v>60</v>
      </c>
      <c r="G1157" s="5">
        <v>19256.57</v>
      </c>
      <c r="H1157" s="5">
        <f t="shared" si="126"/>
        <v>346.61825999999996</v>
      </c>
      <c r="I1157" s="6">
        <v>4</v>
      </c>
      <c r="J1157" s="6">
        <v>77026.28</v>
      </c>
      <c r="K1157" s="5">
        <f t="shared" si="127"/>
        <v>1386.4730399999999</v>
      </c>
      <c r="L1157" s="7">
        <v>1.48</v>
      </c>
      <c r="M1157" s="7">
        <v>2904</v>
      </c>
      <c r="N1157" s="3">
        <v>45651</v>
      </c>
      <c r="O1157" s="4" t="str">
        <f t="shared" si="128"/>
        <v>2024-12</v>
      </c>
      <c r="P1157" s="4" t="str">
        <f t="shared" si="129"/>
        <v>12</v>
      </c>
      <c r="Q1157" s="4" t="str">
        <f t="shared" si="130"/>
        <v>December</v>
      </c>
      <c r="R1157" s="30" t="str">
        <f t="shared" si="131"/>
        <v>25</v>
      </c>
      <c r="W1157" t="str">
        <f t="shared" si="132"/>
        <v>ok</v>
      </c>
    </row>
    <row r="1158" spans="1:23" x14ac:dyDescent="0.3">
      <c r="A1158" t="s">
        <v>1200</v>
      </c>
      <c r="B1158" t="s">
        <v>17</v>
      </c>
      <c r="C1158" t="s">
        <v>18</v>
      </c>
      <c r="D1158" t="s">
        <v>19</v>
      </c>
      <c r="E1158" t="s">
        <v>14</v>
      </c>
      <c r="F1158" t="s">
        <v>60</v>
      </c>
      <c r="G1158" s="5">
        <v>19551.46</v>
      </c>
      <c r="H1158" s="5">
        <f t="shared" si="126"/>
        <v>351.92627999999996</v>
      </c>
      <c r="I1158" s="6">
        <v>1</v>
      </c>
      <c r="J1158" s="6">
        <v>19551.46</v>
      </c>
      <c r="K1158" s="5">
        <f t="shared" si="127"/>
        <v>351.92627999999996</v>
      </c>
      <c r="L1158" s="7">
        <v>1.87</v>
      </c>
      <c r="M1158" s="7">
        <v>4930</v>
      </c>
      <c r="N1158" s="3">
        <v>45319</v>
      </c>
      <c r="O1158" s="4" t="str">
        <f t="shared" si="128"/>
        <v>2024-01</v>
      </c>
      <c r="P1158" s="4" t="str">
        <f t="shared" si="129"/>
        <v>01</v>
      </c>
      <c r="Q1158" s="4" t="str">
        <f t="shared" si="130"/>
        <v>January</v>
      </c>
      <c r="R1158" s="30" t="str">
        <f t="shared" si="131"/>
        <v>28</v>
      </c>
      <c r="W1158" t="str">
        <f t="shared" si="132"/>
        <v>ok</v>
      </c>
    </row>
    <row r="1159" spans="1:23" x14ac:dyDescent="0.3">
      <c r="A1159" t="s">
        <v>1201</v>
      </c>
      <c r="B1159" t="s">
        <v>36</v>
      </c>
      <c r="C1159" t="s">
        <v>18</v>
      </c>
      <c r="D1159" t="s">
        <v>37</v>
      </c>
      <c r="E1159" t="s">
        <v>20</v>
      </c>
      <c r="F1159" t="s">
        <v>38</v>
      </c>
      <c r="G1159" s="5">
        <v>8104.25</v>
      </c>
      <c r="H1159" s="5">
        <f t="shared" si="126"/>
        <v>145.87649999999999</v>
      </c>
      <c r="I1159" s="6">
        <v>3</v>
      </c>
      <c r="J1159" s="6">
        <v>24312.75</v>
      </c>
      <c r="K1159" s="5">
        <f t="shared" si="127"/>
        <v>437.62950000000001</v>
      </c>
      <c r="L1159" s="7">
        <v>2.11</v>
      </c>
      <c r="M1159" s="7">
        <v>4731</v>
      </c>
      <c r="N1159" s="3">
        <v>45610</v>
      </c>
      <c r="O1159" s="4" t="str">
        <f t="shared" si="128"/>
        <v>2024-11</v>
      </c>
      <c r="P1159" s="4" t="str">
        <f t="shared" si="129"/>
        <v>11</v>
      </c>
      <c r="Q1159" s="4" t="str">
        <f t="shared" si="130"/>
        <v>November</v>
      </c>
      <c r="R1159" s="30" t="str">
        <f t="shared" si="131"/>
        <v>14</v>
      </c>
      <c r="W1159" t="str">
        <f t="shared" si="132"/>
        <v>ok</v>
      </c>
    </row>
    <row r="1160" spans="1:23" x14ac:dyDescent="0.3">
      <c r="A1160" t="s">
        <v>1202</v>
      </c>
      <c r="B1160" t="s">
        <v>41</v>
      </c>
      <c r="C1160" t="s">
        <v>42</v>
      </c>
      <c r="D1160" t="s">
        <v>43</v>
      </c>
      <c r="E1160" t="s">
        <v>45</v>
      </c>
      <c r="F1160" t="s">
        <v>15</v>
      </c>
      <c r="G1160" s="5">
        <v>19908.849999999999</v>
      </c>
      <c r="H1160" s="5">
        <f t="shared" si="126"/>
        <v>358.35929999999996</v>
      </c>
      <c r="I1160" s="6">
        <v>4</v>
      </c>
      <c r="J1160" s="6">
        <v>79635.399999999994</v>
      </c>
      <c r="K1160" s="5">
        <f t="shared" si="127"/>
        <v>1433.4371999999998</v>
      </c>
      <c r="L1160" s="7">
        <v>4.41</v>
      </c>
      <c r="M1160" s="7">
        <v>3937</v>
      </c>
      <c r="N1160" s="3">
        <v>45462</v>
      </c>
      <c r="O1160" s="4" t="str">
        <f t="shared" si="128"/>
        <v>2024-06</v>
      </c>
      <c r="P1160" s="4" t="str">
        <f t="shared" si="129"/>
        <v>06</v>
      </c>
      <c r="Q1160" s="4" t="str">
        <f t="shared" si="130"/>
        <v>June</v>
      </c>
      <c r="R1160" s="30" t="str">
        <f t="shared" si="131"/>
        <v>19</v>
      </c>
      <c r="W1160" t="str">
        <f t="shared" si="132"/>
        <v>ok</v>
      </c>
    </row>
    <row r="1161" spans="1:23" x14ac:dyDescent="0.3">
      <c r="A1161" t="s">
        <v>1203</v>
      </c>
      <c r="B1161" t="s">
        <v>33</v>
      </c>
      <c r="C1161" t="s">
        <v>12</v>
      </c>
      <c r="D1161" t="s">
        <v>34</v>
      </c>
      <c r="E1161" t="s">
        <v>45</v>
      </c>
      <c r="F1161" t="s">
        <v>21</v>
      </c>
      <c r="G1161" s="5">
        <v>14119.99</v>
      </c>
      <c r="H1161" s="5">
        <f t="shared" si="126"/>
        <v>254.15981999999997</v>
      </c>
      <c r="I1161" s="6">
        <v>3</v>
      </c>
      <c r="J1161" s="6">
        <v>42359.97</v>
      </c>
      <c r="K1161" s="5">
        <f t="shared" si="127"/>
        <v>762.4794599999999</v>
      </c>
      <c r="L1161" s="7">
        <v>3.64</v>
      </c>
      <c r="M1161" s="7">
        <v>2521</v>
      </c>
      <c r="N1161" s="3">
        <v>45456</v>
      </c>
      <c r="O1161" s="4" t="str">
        <f t="shared" si="128"/>
        <v>2024-06</v>
      </c>
      <c r="P1161" s="4" t="str">
        <f t="shared" si="129"/>
        <v>06</v>
      </c>
      <c r="Q1161" s="4" t="str">
        <f t="shared" si="130"/>
        <v>June</v>
      </c>
      <c r="R1161" s="30" t="str">
        <f t="shared" si="131"/>
        <v>13</v>
      </c>
      <c r="W1161" t="str">
        <f t="shared" si="132"/>
        <v>ok</v>
      </c>
    </row>
    <row r="1162" spans="1:23" x14ac:dyDescent="0.3">
      <c r="A1162" t="s">
        <v>1204</v>
      </c>
      <c r="B1162" t="s">
        <v>51</v>
      </c>
      <c r="C1162" t="s">
        <v>29</v>
      </c>
      <c r="D1162" t="s">
        <v>52</v>
      </c>
      <c r="E1162" t="s">
        <v>45</v>
      </c>
      <c r="F1162" t="s">
        <v>15</v>
      </c>
      <c r="G1162" s="5">
        <v>18723.07</v>
      </c>
      <c r="H1162" s="5">
        <f t="shared" si="126"/>
        <v>337.01525999999996</v>
      </c>
      <c r="I1162" s="6">
        <v>5</v>
      </c>
      <c r="J1162" s="6">
        <v>93615.35</v>
      </c>
      <c r="K1162" s="5">
        <f t="shared" si="127"/>
        <v>1685.0762999999997</v>
      </c>
      <c r="L1162" s="7">
        <v>4.83</v>
      </c>
      <c r="M1162" s="7">
        <v>3440</v>
      </c>
      <c r="N1162" s="3">
        <v>45296</v>
      </c>
      <c r="O1162" s="4" t="str">
        <f t="shared" si="128"/>
        <v>2024-01</v>
      </c>
      <c r="P1162" s="4" t="str">
        <f t="shared" si="129"/>
        <v>01</v>
      </c>
      <c r="Q1162" s="4" t="str">
        <f t="shared" si="130"/>
        <v>January</v>
      </c>
      <c r="R1162" s="30" t="str">
        <f t="shared" si="131"/>
        <v>05</v>
      </c>
      <c r="W1162" t="str">
        <f t="shared" si="132"/>
        <v>ok</v>
      </c>
    </row>
    <row r="1163" spans="1:23" x14ac:dyDescent="0.3">
      <c r="A1163" t="s">
        <v>1205</v>
      </c>
      <c r="B1163" t="s">
        <v>47</v>
      </c>
      <c r="C1163" t="s">
        <v>12</v>
      </c>
      <c r="D1163" t="s">
        <v>48</v>
      </c>
      <c r="E1163" t="s">
        <v>20</v>
      </c>
      <c r="F1163" t="s">
        <v>26</v>
      </c>
      <c r="G1163" s="5">
        <v>15520.89</v>
      </c>
      <c r="H1163" s="5">
        <f t="shared" si="126"/>
        <v>279.37601999999998</v>
      </c>
      <c r="I1163" s="6">
        <v>3</v>
      </c>
      <c r="J1163" s="6">
        <v>46562.67</v>
      </c>
      <c r="K1163" s="5">
        <f t="shared" si="127"/>
        <v>838.12806</v>
      </c>
      <c r="L1163" s="7">
        <v>4.1100000000000003</v>
      </c>
      <c r="M1163" s="7">
        <v>2825</v>
      </c>
      <c r="N1163" s="3">
        <v>45399</v>
      </c>
      <c r="O1163" s="4" t="str">
        <f t="shared" si="128"/>
        <v>2024-04</v>
      </c>
      <c r="P1163" s="4" t="str">
        <f t="shared" si="129"/>
        <v>04</v>
      </c>
      <c r="Q1163" s="4" t="str">
        <f t="shared" si="130"/>
        <v>April</v>
      </c>
      <c r="R1163" s="30" t="str">
        <f t="shared" si="131"/>
        <v>17</v>
      </c>
      <c r="W1163" t="str">
        <f t="shared" si="132"/>
        <v>ok</v>
      </c>
    </row>
    <row r="1164" spans="1:23" x14ac:dyDescent="0.3">
      <c r="A1164" t="s">
        <v>1206</v>
      </c>
      <c r="B1164" t="s">
        <v>36</v>
      </c>
      <c r="C1164" t="s">
        <v>18</v>
      </c>
      <c r="D1164" t="s">
        <v>37</v>
      </c>
      <c r="E1164" t="s">
        <v>20</v>
      </c>
      <c r="F1164" t="s">
        <v>15</v>
      </c>
      <c r="G1164" s="5">
        <v>15589.18</v>
      </c>
      <c r="H1164" s="5">
        <f t="shared" si="126"/>
        <v>280.60523999999998</v>
      </c>
      <c r="I1164" s="6">
        <v>2</v>
      </c>
      <c r="J1164" s="6">
        <v>31178.36</v>
      </c>
      <c r="K1164" s="5">
        <f t="shared" si="127"/>
        <v>561.21047999999996</v>
      </c>
      <c r="L1164" s="7">
        <v>4.37</v>
      </c>
      <c r="M1164" s="7">
        <v>4092</v>
      </c>
      <c r="N1164" s="3">
        <v>45566</v>
      </c>
      <c r="O1164" s="4" t="str">
        <f t="shared" si="128"/>
        <v>2024-10</v>
      </c>
      <c r="P1164" s="4" t="str">
        <f t="shared" si="129"/>
        <v>10</v>
      </c>
      <c r="Q1164" s="4" t="str">
        <f t="shared" si="130"/>
        <v>October</v>
      </c>
      <c r="R1164" s="30" t="str">
        <f t="shared" si="131"/>
        <v>01</v>
      </c>
      <c r="W1164" t="str">
        <f t="shared" si="132"/>
        <v>ok</v>
      </c>
    </row>
    <row r="1165" spans="1:23" x14ac:dyDescent="0.3">
      <c r="A1165" t="s">
        <v>1207</v>
      </c>
      <c r="B1165" t="s">
        <v>11</v>
      </c>
      <c r="C1165" t="s">
        <v>12</v>
      </c>
      <c r="D1165" t="s">
        <v>13</v>
      </c>
      <c r="E1165" t="s">
        <v>20</v>
      </c>
      <c r="F1165" t="s">
        <v>31</v>
      </c>
      <c r="G1165" s="5">
        <v>18376.52</v>
      </c>
      <c r="H1165" s="5">
        <f t="shared" si="126"/>
        <v>330.77735999999999</v>
      </c>
      <c r="I1165" s="6">
        <v>3</v>
      </c>
      <c r="J1165" s="6">
        <v>55129.56</v>
      </c>
      <c r="K1165" s="5">
        <f t="shared" si="127"/>
        <v>992.33207999999991</v>
      </c>
      <c r="L1165" s="7">
        <v>3.37</v>
      </c>
      <c r="M1165" s="7">
        <v>3593</v>
      </c>
      <c r="N1165" s="3">
        <v>45601</v>
      </c>
      <c r="O1165" s="4" t="str">
        <f t="shared" si="128"/>
        <v>2024-11</v>
      </c>
      <c r="P1165" s="4" t="str">
        <f t="shared" si="129"/>
        <v>11</v>
      </c>
      <c r="Q1165" s="4" t="str">
        <f t="shared" si="130"/>
        <v>November</v>
      </c>
      <c r="R1165" s="30" t="str">
        <f t="shared" si="131"/>
        <v>05</v>
      </c>
      <c r="W1165" t="str">
        <f t="shared" si="132"/>
        <v>ok</v>
      </c>
    </row>
    <row r="1166" spans="1:23" x14ac:dyDescent="0.3">
      <c r="A1166" t="s">
        <v>1208</v>
      </c>
      <c r="B1166" t="s">
        <v>63</v>
      </c>
      <c r="C1166" t="s">
        <v>18</v>
      </c>
      <c r="D1166" t="s">
        <v>64</v>
      </c>
      <c r="E1166" t="s">
        <v>14</v>
      </c>
      <c r="F1166" t="s">
        <v>15</v>
      </c>
      <c r="G1166" s="5">
        <v>9925.11</v>
      </c>
      <c r="H1166" s="5">
        <f t="shared" si="126"/>
        <v>178.65198000000001</v>
      </c>
      <c r="I1166" s="6">
        <v>1</v>
      </c>
      <c r="J1166" s="6">
        <v>9925.11</v>
      </c>
      <c r="K1166" s="5">
        <f t="shared" si="127"/>
        <v>178.65198000000001</v>
      </c>
      <c r="L1166" s="7">
        <v>2.39</v>
      </c>
      <c r="M1166" s="7">
        <v>3459</v>
      </c>
      <c r="N1166" s="3">
        <v>45624</v>
      </c>
      <c r="O1166" s="4" t="str">
        <f t="shared" si="128"/>
        <v>2024-11</v>
      </c>
      <c r="P1166" s="4" t="str">
        <f t="shared" si="129"/>
        <v>11</v>
      </c>
      <c r="Q1166" s="4" t="str">
        <f t="shared" si="130"/>
        <v>November</v>
      </c>
      <c r="R1166" s="30" t="str">
        <f t="shared" si="131"/>
        <v>28</v>
      </c>
      <c r="W1166" t="str">
        <f t="shared" si="132"/>
        <v>ok</v>
      </c>
    </row>
    <row r="1167" spans="1:23" x14ac:dyDescent="0.3">
      <c r="A1167" t="s">
        <v>1209</v>
      </c>
      <c r="B1167" t="s">
        <v>51</v>
      </c>
      <c r="C1167" t="s">
        <v>29</v>
      </c>
      <c r="D1167" t="s">
        <v>52</v>
      </c>
      <c r="E1167" t="s">
        <v>20</v>
      </c>
      <c r="F1167" t="s">
        <v>60</v>
      </c>
      <c r="G1167" s="5">
        <v>17458.009999999998</v>
      </c>
      <c r="H1167" s="5">
        <f t="shared" si="126"/>
        <v>314.24417999999997</v>
      </c>
      <c r="I1167" s="6">
        <v>3</v>
      </c>
      <c r="J1167" s="6">
        <v>52374.03</v>
      </c>
      <c r="K1167" s="5">
        <f t="shared" si="127"/>
        <v>942.73253999999997</v>
      </c>
      <c r="L1167" s="7">
        <v>4.71</v>
      </c>
      <c r="M1167" s="7">
        <v>39</v>
      </c>
      <c r="N1167" s="3">
        <v>45505</v>
      </c>
      <c r="O1167" s="4" t="str">
        <f t="shared" si="128"/>
        <v>2024-08</v>
      </c>
      <c r="P1167" s="4" t="str">
        <f t="shared" si="129"/>
        <v>08</v>
      </c>
      <c r="Q1167" s="4" t="str">
        <f t="shared" si="130"/>
        <v>August</v>
      </c>
      <c r="R1167" s="30" t="str">
        <f t="shared" si="131"/>
        <v>01</v>
      </c>
      <c r="W1167" t="str">
        <f t="shared" si="132"/>
        <v>ok</v>
      </c>
    </row>
    <row r="1168" spans="1:23" x14ac:dyDescent="0.3">
      <c r="A1168" t="s">
        <v>1210</v>
      </c>
      <c r="B1168" t="s">
        <v>17</v>
      </c>
      <c r="C1168" t="s">
        <v>18</v>
      </c>
      <c r="D1168" t="s">
        <v>19</v>
      </c>
      <c r="E1168" t="s">
        <v>45</v>
      </c>
      <c r="F1168" t="s">
        <v>15</v>
      </c>
      <c r="G1168" s="5">
        <v>5713.11</v>
      </c>
      <c r="H1168" s="5">
        <f t="shared" si="126"/>
        <v>102.83597999999999</v>
      </c>
      <c r="I1168" s="6">
        <v>3</v>
      </c>
      <c r="J1168" s="6">
        <v>17139.330000000002</v>
      </c>
      <c r="K1168" s="5">
        <f t="shared" si="127"/>
        <v>308.50793999999996</v>
      </c>
      <c r="L1168" s="7">
        <v>2.39</v>
      </c>
      <c r="M1168" s="7">
        <v>2472</v>
      </c>
      <c r="N1168" s="3">
        <v>45424</v>
      </c>
      <c r="O1168" s="4" t="str">
        <f t="shared" si="128"/>
        <v>2024-05</v>
      </c>
      <c r="P1168" s="4" t="str">
        <f t="shared" si="129"/>
        <v>05</v>
      </c>
      <c r="Q1168" s="4" t="str">
        <f t="shared" si="130"/>
        <v>May</v>
      </c>
      <c r="R1168" s="30" t="str">
        <f t="shared" si="131"/>
        <v>12</v>
      </c>
      <c r="W1168" t="str">
        <f t="shared" si="132"/>
        <v>ok</v>
      </c>
    </row>
    <row r="1169" spans="1:23" x14ac:dyDescent="0.3">
      <c r="A1169" t="s">
        <v>1211</v>
      </c>
      <c r="B1169" t="s">
        <v>36</v>
      </c>
      <c r="C1169" t="s">
        <v>18</v>
      </c>
      <c r="D1169" t="s">
        <v>37</v>
      </c>
      <c r="E1169" t="s">
        <v>14</v>
      </c>
      <c r="F1169" t="s">
        <v>26</v>
      </c>
      <c r="G1169" s="5">
        <v>10843.28</v>
      </c>
      <c r="H1169" s="5">
        <f t="shared" si="126"/>
        <v>195.17903999999999</v>
      </c>
      <c r="I1169" s="6">
        <v>4</v>
      </c>
      <c r="J1169" s="6">
        <v>43373.120000000003</v>
      </c>
      <c r="K1169" s="5">
        <f t="shared" si="127"/>
        <v>780.71615999999995</v>
      </c>
      <c r="L1169" s="7">
        <v>3.51</v>
      </c>
      <c r="M1169" s="7">
        <v>3935</v>
      </c>
      <c r="N1169" s="3">
        <v>45592</v>
      </c>
      <c r="O1169" s="4" t="str">
        <f t="shared" si="128"/>
        <v>2024-10</v>
      </c>
      <c r="P1169" s="4" t="str">
        <f t="shared" si="129"/>
        <v>10</v>
      </c>
      <c r="Q1169" s="4" t="str">
        <f t="shared" si="130"/>
        <v>October</v>
      </c>
      <c r="R1169" s="30" t="str">
        <f t="shared" si="131"/>
        <v>27</v>
      </c>
      <c r="W1169" t="str">
        <f t="shared" si="132"/>
        <v>ok</v>
      </c>
    </row>
    <row r="1170" spans="1:23" x14ac:dyDescent="0.3">
      <c r="A1170" t="s">
        <v>1212</v>
      </c>
      <c r="B1170" t="s">
        <v>23</v>
      </c>
      <c r="C1170" t="s">
        <v>24</v>
      </c>
      <c r="D1170" t="s">
        <v>25</v>
      </c>
      <c r="E1170" t="s">
        <v>20</v>
      </c>
      <c r="F1170" t="s">
        <v>38</v>
      </c>
      <c r="G1170" s="5">
        <v>18703.400000000001</v>
      </c>
      <c r="H1170" s="5">
        <f t="shared" si="126"/>
        <v>336.66120000000001</v>
      </c>
      <c r="I1170" s="6">
        <v>4</v>
      </c>
      <c r="J1170" s="6">
        <v>74813.600000000006</v>
      </c>
      <c r="K1170" s="5">
        <f t="shared" si="127"/>
        <v>1346.6448</v>
      </c>
      <c r="L1170" s="7">
        <v>3.57</v>
      </c>
      <c r="M1170" s="7">
        <v>2087</v>
      </c>
      <c r="N1170" s="3">
        <v>45541</v>
      </c>
      <c r="O1170" s="4" t="str">
        <f t="shared" si="128"/>
        <v>2024-09</v>
      </c>
      <c r="P1170" s="4" t="str">
        <f t="shared" si="129"/>
        <v>09</v>
      </c>
      <c r="Q1170" s="4" t="str">
        <f t="shared" si="130"/>
        <v>September</v>
      </c>
      <c r="R1170" s="30" t="str">
        <f t="shared" si="131"/>
        <v>06</v>
      </c>
      <c r="W1170" t="str">
        <f t="shared" si="132"/>
        <v>ok</v>
      </c>
    </row>
    <row r="1171" spans="1:23" x14ac:dyDescent="0.3">
      <c r="A1171" t="s">
        <v>1213</v>
      </c>
      <c r="B1171" t="s">
        <v>36</v>
      </c>
      <c r="C1171" t="s">
        <v>18</v>
      </c>
      <c r="D1171" t="s">
        <v>37</v>
      </c>
      <c r="E1171" t="s">
        <v>14</v>
      </c>
      <c r="F1171" t="s">
        <v>21</v>
      </c>
      <c r="G1171" s="5">
        <v>19534.8</v>
      </c>
      <c r="H1171" s="5">
        <f t="shared" si="126"/>
        <v>351.62639999999993</v>
      </c>
      <c r="I1171" s="6">
        <v>5</v>
      </c>
      <c r="J1171" s="6">
        <v>97674</v>
      </c>
      <c r="K1171" s="5">
        <f t="shared" si="127"/>
        <v>1758.1319999999996</v>
      </c>
      <c r="L1171" s="7">
        <v>1.7</v>
      </c>
      <c r="M1171" s="7">
        <v>2127</v>
      </c>
      <c r="N1171" s="3">
        <v>45585</v>
      </c>
      <c r="O1171" s="4" t="str">
        <f t="shared" si="128"/>
        <v>2024-10</v>
      </c>
      <c r="P1171" s="4" t="str">
        <f t="shared" si="129"/>
        <v>10</v>
      </c>
      <c r="Q1171" s="4" t="str">
        <f t="shared" si="130"/>
        <v>October</v>
      </c>
      <c r="R1171" s="30" t="str">
        <f t="shared" si="131"/>
        <v>20</v>
      </c>
      <c r="W1171" t="str">
        <f t="shared" si="132"/>
        <v>ok</v>
      </c>
    </row>
    <row r="1172" spans="1:23" x14ac:dyDescent="0.3">
      <c r="A1172" t="s">
        <v>1214</v>
      </c>
      <c r="B1172" t="s">
        <v>33</v>
      </c>
      <c r="C1172" t="s">
        <v>12</v>
      </c>
      <c r="D1172" t="s">
        <v>34</v>
      </c>
      <c r="E1172" t="s">
        <v>14</v>
      </c>
      <c r="F1172" t="s">
        <v>38</v>
      </c>
      <c r="G1172" s="5">
        <v>4120.7299999999996</v>
      </c>
      <c r="H1172" s="5">
        <f t="shared" si="126"/>
        <v>74.173139999999989</v>
      </c>
      <c r="I1172" s="6">
        <v>5</v>
      </c>
      <c r="J1172" s="6">
        <v>20603.650000000001</v>
      </c>
      <c r="K1172" s="5">
        <f t="shared" si="127"/>
        <v>370.86569999999995</v>
      </c>
      <c r="L1172" s="7">
        <v>1.34</v>
      </c>
      <c r="M1172" s="7">
        <v>3460</v>
      </c>
      <c r="N1172" s="3">
        <v>45612</v>
      </c>
      <c r="O1172" s="4" t="str">
        <f t="shared" si="128"/>
        <v>2024-11</v>
      </c>
      <c r="P1172" s="4" t="str">
        <f t="shared" si="129"/>
        <v>11</v>
      </c>
      <c r="Q1172" s="4" t="str">
        <f t="shared" si="130"/>
        <v>November</v>
      </c>
      <c r="R1172" s="30" t="str">
        <f t="shared" si="131"/>
        <v>16</v>
      </c>
      <c r="W1172" t="str">
        <f t="shared" si="132"/>
        <v>ok</v>
      </c>
    </row>
    <row r="1173" spans="1:23" x14ac:dyDescent="0.3">
      <c r="A1173" t="s">
        <v>1215</v>
      </c>
      <c r="B1173" t="s">
        <v>41</v>
      </c>
      <c r="C1173" t="s">
        <v>42</v>
      </c>
      <c r="D1173" t="s">
        <v>43</v>
      </c>
      <c r="E1173" t="s">
        <v>20</v>
      </c>
      <c r="F1173" t="s">
        <v>31</v>
      </c>
      <c r="G1173" s="5">
        <v>17735.009999999998</v>
      </c>
      <c r="H1173" s="5">
        <f t="shared" si="126"/>
        <v>319.23017999999996</v>
      </c>
      <c r="I1173" s="6">
        <v>5</v>
      </c>
      <c r="J1173" s="6">
        <v>88675.05</v>
      </c>
      <c r="K1173" s="5">
        <f t="shared" si="127"/>
        <v>1596.1508999999999</v>
      </c>
      <c r="L1173" s="7">
        <v>4.93</v>
      </c>
      <c r="M1173" s="7">
        <v>3820</v>
      </c>
      <c r="N1173" s="3">
        <v>45467</v>
      </c>
      <c r="O1173" s="4" t="str">
        <f t="shared" si="128"/>
        <v>2024-06</v>
      </c>
      <c r="P1173" s="4" t="str">
        <f t="shared" si="129"/>
        <v>06</v>
      </c>
      <c r="Q1173" s="4" t="str">
        <f t="shared" si="130"/>
        <v>June</v>
      </c>
      <c r="R1173" s="30" t="str">
        <f t="shared" si="131"/>
        <v>24</v>
      </c>
      <c r="W1173" t="str">
        <f t="shared" si="132"/>
        <v>ok</v>
      </c>
    </row>
    <row r="1174" spans="1:23" x14ac:dyDescent="0.3">
      <c r="A1174" t="s">
        <v>1216</v>
      </c>
      <c r="B1174" t="s">
        <v>33</v>
      </c>
      <c r="C1174" t="s">
        <v>12</v>
      </c>
      <c r="D1174" t="s">
        <v>34</v>
      </c>
      <c r="E1174" t="s">
        <v>45</v>
      </c>
      <c r="F1174" t="s">
        <v>21</v>
      </c>
      <c r="G1174" s="5">
        <v>9152.57</v>
      </c>
      <c r="H1174" s="5">
        <f t="shared" si="126"/>
        <v>164.74625999999998</v>
      </c>
      <c r="I1174" s="6">
        <v>4</v>
      </c>
      <c r="J1174" s="6">
        <v>36610.28</v>
      </c>
      <c r="K1174" s="5">
        <f t="shared" si="127"/>
        <v>658.98503999999991</v>
      </c>
      <c r="L1174" s="7">
        <v>3.38</v>
      </c>
      <c r="M1174" s="7">
        <v>4693</v>
      </c>
      <c r="N1174" s="3">
        <v>45489</v>
      </c>
      <c r="O1174" s="4" t="str">
        <f t="shared" si="128"/>
        <v>2024-07</v>
      </c>
      <c r="P1174" s="4" t="str">
        <f t="shared" si="129"/>
        <v>07</v>
      </c>
      <c r="Q1174" s="4" t="str">
        <f t="shared" si="130"/>
        <v>July</v>
      </c>
      <c r="R1174" s="30" t="str">
        <f t="shared" si="131"/>
        <v>16</v>
      </c>
      <c r="W1174" t="str">
        <f t="shared" si="132"/>
        <v>ok</v>
      </c>
    </row>
    <row r="1175" spans="1:23" x14ac:dyDescent="0.3">
      <c r="A1175" t="s">
        <v>1217</v>
      </c>
      <c r="B1175" t="s">
        <v>11</v>
      </c>
      <c r="C1175" t="s">
        <v>12</v>
      </c>
      <c r="D1175" t="s">
        <v>13</v>
      </c>
      <c r="E1175" t="s">
        <v>20</v>
      </c>
      <c r="F1175" t="s">
        <v>38</v>
      </c>
      <c r="G1175" s="5">
        <v>3514.93</v>
      </c>
      <c r="H1175" s="5">
        <f t="shared" si="126"/>
        <v>63.268739999999994</v>
      </c>
      <c r="I1175" s="6">
        <v>3</v>
      </c>
      <c r="J1175" s="6">
        <v>10544.79</v>
      </c>
      <c r="K1175" s="5">
        <f t="shared" si="127"/>
        <v>189.80622</v>
      </c>
      <c r="L1175" s="7">
        <v>3.52</v>
      </c>
      <c r="M1175" s="7">
        <v>1240</v>
      </c>
      <c r="N1175" s="3">
        <v>45578</v>
      </c>
      <c r="O1175" s="4" t="str">
        <f t="shared" si="128"/>
        <v>2024-10</v>
      </c>
      <c r="P1175" s="4" t="str">
        <f t="shared" si="129"/>
        <v>10</v>
      </c>
      <c r="Q1175" s="4" t="str">
        <f t="shared" si="130"/>
        <v>October</v>
      </c>
      <c r="R1175" s="30" t="str">
        <f t="shared" si="131"/>
        <v>13</v>
      </c>
      <c r="W1175" t="str">
        <f t="shared" si="132"/>
        <v>ok</v>
      </c>
    </row>
    <row r="1176" spans="1:23" x14ac:dyDescent="0.3">
      <c r="A1176" t="s">
        <v>1218</v>
      </c>
      <c r="B1176" t="s">
        <v>23</v>
      </c>
      <c r="C1176" t="s">
        <v>24</v>
      </c>
      <c r="D1176" t="s">
        <v>25</v>
      </c>
      <c r="E1176" t="s">
        <v>45</v>
      </c>
      <c r="F1176" t="s">
        <v>60</v>
      </c>
      <c r="G1176" s="5">
        <v>17946.36</v>
      </c>
      <c r="H1176" s="5">
        <f t="shared" si="126"/>
        <v>323.03447999999997</v>
      </c>
      <c r="I1176" s="6">
        <v>4</v>
      </c>
      <c r="J1176" s="6">
        <v>71785.440000000002</v>
      </c>
      <c r="K1176" s="5">
        <f t="shared" si="127"/>
        <v>1292.1379199999999</v>
      </c>
      <c r="L1176" s="7">
        <v>1.36</v>
      </c>
      <c r="M1176" s="7">
        <v>1625</v>
      </c>
      <c r="N1176" s="3">
        <v>45571</v>
      </c>
      <c r="O1176" s="4" t="str">
        <f t="shared" si="128"/>
        <v>2024-10</v>
      </c>
      <c r="P1176" s="4" t="str">
        <f t="shared" si="129"/>
        <v>10</v>
      </c>
      <c r="Q1176" s="4" t="str">
        <f t="shared" si="130"/>
        <v>October</v>
      </c>
      <c r="R1176" s="30" t="str">
        <f t="shared" si="131"/>
        <v>06</v>
      </c>
      <c r="W1176" t="str">
        <f t="shared" si="132"/>
        <v>ok</v>
      </c>
    </row>
    <row r="1177" spans="1:23" x14ac:dyDescent="0.3">
      <c r="A1177" t="s">
        <v>1219</v>
      </c>
      <c r="B1177" t="s">
        <v>51</v>
      </c>
      <c r="C1177" t="s">
        <v>29</v>
      </c>
      <c r="D1177" t="s">
        <v>52</v>
      </c>
      <c r="E1177" t="s">
        <v>14</v>
      </c>
      <c r="F1177" t="s">
        <v>21</v>
      </c>
      <c r="G1177" s="5">
        <v>10920.84</v>
      </c>
      <c r="H1177" s="5">
        <f t="shared" si="126"/>
        <v>196.57512</v>
      </c>
      <c r="I1177" s="6">
        <v>3</v>
      </c>
      <c r="J1177" s="6">
        <v>32762.52</v>
      </c>
      <c r="K1177" s="5">
        <f t="shared" si="127"/>
        <v>589.72536000000002</v>
      </c>
      <c r="L1177" s="7">
        <v>4.25</v>
      </c>
      <c r="M1177" s="7">
        <v>2722</v>
      </c>
      <c r="N1177" s="3">
        <v>45444</v>
      </c>
      <c r="O1177" s="4" t="str">
        <f t="shared" si="128"/>
        <v>2024-06</v>
      </c>
      <c r="P1177" s="4" t="str">
        <f t="shared" si="129"/>
        <v>06</v>
      </c>
      <c r="Q1177" s="4" t="str">
        <f t="shared" si="130"/>
        <v>June</v>
      </c>
      <c r="R1177" s="30" t="str">
        <f t="shared" si="131"/>
        <v>01</v>
      </c>
      <c r="W1177" t="str">
        <f t="shared" si="132"/>
        <v>ok</v>
      </c>
    </row>
    <row r="1178" spans="1:23" x14ac:dyDescent="0.3">
      <c r="A1178" t="s">
        <v>1220</v>
      </c>
      <c r="B1178" t="s">
        <v>17</v>
      </c>
      <c r="C1178" t="s">
        <v>18</v>
      </c>
      <c r="D1178" t="s">
        <v>19</v>
      </c>
      <c r="E1178" t="s">
        <v>14</v>
      </c>
      <c r="F1178" t="s">
        <v>26</v>
      </c>
      <c r="G1178" s="5">
        <v>883.53</v>
      </c>
      <c r="H1178" s="5">
        <f t="shared" si="126"/>
        <v>15.903539999999998</v>
      </c>
      <c r="I1178" s="6">
        <v>2</v>
      </c>
      <c r="J1178" s="6">
        <v>1767.06</v>
      </c>
      <c r="K1178" s="5">
        <f t="shared" si="127"/>
        <v>31.807079999999996</v>
      </c>
      <c r="L1178" s="7">
        <v>3.67</v>
      </c>
      <c r="M1178" s="7">
        <v>4915</v>
      </c>
      <c r="N1178" s="3">
        <v>45307</v>
      </c>
      <c r="O1178" s="4" t="str">
        <f t="shared" si="128"/>
        <v>2024-01</v>
      </c>
      <c r="P1178" s="4" t="str">
        <f t="shared" si="129"/>
        <v>01</v>
      </c>
      <c r="Q1178" s="4" t="str">
        <f t="shared" si="130"/>
        <v>January</v>
      </c>
      <c r="R1178" s="30" t="str">
        <f t="shared" si="131"/>
        <v>16</v>
      </c>
      <c r="W1178" t="str">
        <f t="shared" si="132"/>
        <v>ok</v>
      </c>
    </row>
    <row r="1179" spans="1:23" x14ac:dyDescent="0.3">
      <c r="A1179" t="s">
        <v>1221</v>
      </c>
      <c r="B1179" t="s">
        <v>47</v>
      </c>
      <c r="C1179" t="s">
        <v>12</v>
      </c>
      <c r="D1179" t="s">
        <v>48</v>
      </c>
      <c r="E1179" t="s">
        <v>45</v>
      </c>
      <c r="F1179" t="s">
        <v>31</v>
      </c>
      <c r="G1179" s="5">
        <v>3530.51</v>
      </c>
      <c r="H1179" s="5">
        <f t="shared" si="126"/>
        <v>63.54918</v>
      </c>
      <c r="I1179" s="6">
        <v>5</v>
      </c>
      <c r="J1179" s="6">
        <v>17652.55</v>
      </c>
      <c r="K1179" s="5">
        <f t="shared" si="127"/>
        <v>317.74590000000001</v>
      </c>
      <c r="L1179" s="7">
        <v>3.61</v>
      </c>
      <c r="M1179" s="7">
        <v>3992</v>
      </c>
      <c r="N1179" s="3">
        <v>45512</v>
      </c>
      <c r="O1179" s="4" t="str">
        <f t="shared" si="128"/>
        <v>2024-08</v>
      </c>
      <c r="P1179" s="4" t="str">
        <f t="shared" si="129"/>
        <v>08</v>
      </c>
      <c r="Q1179" s="4" t="str">
        <f t="shared" si="130"/>
        <v>August</v>
      </c>
      <c r="R1179" s="30" t="str">
        <f t="shared" si="131"/>
        <v>08</v>
      </c>
      <c r="W1179" t="str">
        <f t="shared" si="132"/>
        <v>ok</v>
      </c>
    </row>
    <row r="1180" spans="1:23" x14ac:dyDescent="0.3">
      <c r="A1180" t="s">
        <v>1222</v>
      </c>
      <c r="B1180" t="s">
        <v>17</v>
      </c>
      <c r="C1180" t="s">
        <v>18</v>
      </c>
      <c r="D1180" t="s">
        <v>19</v>
      </c>
      <c r="E1180" t="s">
        <v>45</v>
      </c>
      <c r="F1180" t="s">
        <v>60</v>
      </c>
      <c r="G1180" s="5">
        <v>18229.71</v>
      </c>
      <c r="H1180" s="5">
        <f t="shared" si="126"/>
        <v>328.13477999999998</v>
      </c>
      <c r="I1180" s="6">
        <v>2</v>
      </c>
      <c r="J1180" s="6">
        <v>36459.42</v>
      </c>
      <c r="K1180" s="5">
        <f t="shared" si="127"/>
        <v>656.26955999999996</v>
      </c>
      <c r="L1180" s="7">
        <v>2.2000000000000002</v>
      </c>
      <c r="M1180" s="7">
        <v>1570</v>
      </c>
      <c r="N1180" s="3">
        <v>45377</v>
      </c>
      <c r="O1180" s="4" t="str">
        <f t="shared" si="128"/>
        <v>2024-03</v>
      </c>
      <c r="P1180" s="4" t="str">
        <f t="shared" si="129"/>
        <v>03</v>
      </c>
      <c r="Q1180" s="4" t="str">
        <f t="shared" si="130"/>
        <v>March</v>
      </c>
      <c r="R1180" s="30" t="str">
        <f t="shared" si="131"/>
        <v>26</v>
      </c>
      <c r="W1180" t="str">
        <f t="shared" si="132"/>
        <v>ok</v>
      </c>
    </row>
    <row r="1181" spans="1:23" x14ac:dyDescent="0.3">
      <c r="A1181" t="s">
        <v>1223</v>
      </c>
      <c r="B1181" t="s">
        <v>36</v>
      </c>
      <c r="C1181" t="s">
        <v>18</v>
      </c>
      <c r="D1181" t="s">
        <v>37</v>
      </c>
      <c r="E1181" t="s">
        <v>20</v>
      </c>
      <c r="F1181" t="s">
        <v>38</v>
      </c>
      <c r="G1181" s="5">
        <v>19820.46</v>
      </c>
      <c r="H1181" s="5">
        <f t="shared" si="126"/>
        <v>356.76827999999995</v>
      </c>
      <c r="I1181" s="6">
        <v>4</v>
      </c>
      <c r="J1181" s="6">
        <v>79281.84</v>
      </c>
      <c r="K1181" s="5">
        <f t="shared" si="127"/>
        <v>1427.0731199999998</v>
      </c>
      <c r="L1181" s="7">
        <v>3.53</v>
      </c>
      <c r="M1181" s="7">
        <v>4819</v>
      </c>
      <c r="N1181" s="3">
        <v>45562</v>
      </c>
      <c r="O1181" s="4" t="str">
        <f t="shared" si="128"/>
        <v>2024-09</v>
      </c>
      <c r="P1181" s="4" t="str">
        <f t="shared" si="129"/>
        <v>09</v>
      </c>
      <c r="Q1181" s="4" t="str">
        <f t="shared" si="130"/>
        <v>September</v>
      </c>
      <c r="R1181" s="30" t="str">
        <f t="shared" si="131"/>
        <v>27</v>
      </c>
      <c r="W1181" t="str">
        <f t="shared" si="132"/>
        <v>ok</v>
      </c>
    </row>
    <row r="1182" spans="1:23" x14ac:dyDescent="0.3">
      <c r="A1182" t="s">
        <v>1224</v>
      </c>
      <c r="B1182" t="s">
        <v>63</v>
      </c>
      <c r="C1182" t="s">
        <v>18</v>
      </c>
      <c r="D1182" t="s">
        <v>64</v>
      </c>
      <c r="E1182" t="s">
        <v>45</v>
      </c>
      <c r="F1182" t="s">
        <v>26</v>
      </c>
      <c r="G1182" s="5">
        <v>15628.75</v>
      </c>
      <c r="H1182" s="5">
        <f t="shared" si="126"/>
        <v>281.3175</v>
      </c>
      <c r="I1182" s="6">
        <v>1</v>
      </c>
      <c r="J1182" s="6">
        <v>15628.75</v>
      </c>
      <c r="K1182" s="5">
        <f t="shared" si="127"/>
        <v>281.3175</v>
      </c>
      <c r="L1182" s="7">
        <v>2.06</v>
      </c>
      <c r="M1182" s="7">
        <v>3001</v>
      </c>
      <c r="N1182" s="3">
        <v>45335</v>
      </c>
      <c r="O1182" s="4" t="str">
        <f t="shared" si="128"/>
        <v>2024-02</v>
      </c>
      <c r="P1182" s="4" t="str">
        <f t="shared" si="129"/>
        <v>02</v>
      </c>
      <c r="Q1182" s="4" t="str">
        <f t="shared" si="130"/>
        <v>February</v>
      </c>
      <c r="R1182" s="30" t="str">
        <f t="shared" si="131"/>
        <v>13</v>
      </c>
      <c r="W1182" t="str">
        <f t="shared" si="132"/>
        <v>ok</v>
      </c>
    </row>
    <row r="1183" spans="1:23" x14ac:dyDescent="0.3">
      <c r="A1183" t="s">
        <v>1225</v>
      </c>
      <c r="B1183" t="s">
        <v>17</v>
      </c>
      <c r="C1183" t="s">
        <v>18</v>
      </c>
      <c r="D1183" t="s">
        <v>19</v>
      </c>
      <c r="E1183" t="s">
        <v>20</v>
      </c>
      <c r="F1183" t="s">
        <v>31</v>
      </c>
      <c r="G1183" s="5">
        <v>15249.43</v>
      </c>
      <c r="H1183" s="5">
        <f t="shared" si="126"/>
        <v>274.48973999999998</v>
      </c>
      <c r="I1183" s="6">
        <v>2</v>
      </c>
      <c r="J1183" s="6">
        <v>30498.86</v>
      </c>
      <c r="K1183" s="5">
        <f t="shared" si="127"/>
        <v>548.97947999999997</v>
      </c>
      <c r="L1183" s="7">
        <v>2.0099999999999998</v>
      </c>
      <c r="M1183" s="7">
        <v>4396</v>
      </c>
      <c r="N1183" s="3">
        <v>45512</v>
      </c>
      <c r="O1183" s="4" t="str">
        <f t="shared" si="128"/>
        <v>2024-08</v>
      </c>
      <c r="P1183" s="4" t="str">
        <f t="shared" si="129"/>
        <v>08</v>
      </c>
      <c r="Q1183" s="4" t="str">
        <f t="shared" si="130"/>
        <v>August</v>
      </c>
      <c r="R1183" s="30" t="str">
        <f t="shared" si="131"/>
        <v>08</v>
      </c>
      <c r="W1183" t="str">
        <f t="shared" si="132"/>
        <v>ok</v>
      </c>
    </row>
    <row r="1184" spans="1:23" x14ac:dyDescent="0.3">
      <c r="A1184" t="s">
        <v>1226</v>
      </c>
      <c r="B1184" t="s">
        <v>36</v>
      </c>
      <c r="C1184" t="s">
        <v>18</v>
      </c>
      <c r="D1184" t="s">
        <v>37</v>
      </c>
      <c r="E1184" t="s">
        <v>14</v>
      </c>
      <c r="F1184" t="s">
        <v>26</v>
      </c>
      <c r="G1184" s="5">
        <v>9212.6299999999992</v>
      </c>
      <c r="H1184" s="5">
        <f t="shared" si="126"/>
        <v>165.82733999999996</v>
      </c>
      <c r="I1184" s="6">
        <v>4</v>
      </c>
      <c r="J1184" s="6">
        <v>36850.519999999997</v>
      </c>
      <c r="K1184" s="5">
        <f t="shared" si="127"/>
        <v>663.30935999999986</v>
      </c>
      <c r="L1184" s="7">
        <v>1.67</v>
      </c>
      <c r="M1184" s="7">
        <v>382</v>
      </c>
      <c r="N1184" s="3">
        <v>45628</v>
      </c>
      <c r="O1184" s="4" t="str">
        <f t="shared" si="128"/>
        <v>2024-12</v>
      </c>
      <c r="P1184" s="4" t="str">
        <f t="shared" si="129"/>
        <v>12</v>
      </c>
      <c r="Q1184" s="4" t="str">
        <f t="shared" si="130"/>
        <v>December</v>
      </c>
      <c r="R1184" s="30" t="str">
        <f t="shared" si="131"/>
        <v>02</v>
      </c>
      <c r="W1184" t="str">
        <f t="shared" si="132"/>
        <v>ok</v>
      </c>
    </row>
    <row r="1185" spans="1:23" x14ac:dyDescent="0.3">
      <c r="A1185" t="s">
        <v>1227</v>
      </c>
      <c r="B1185" t="s">
        <v>63</v>
      </c>
      <c r="C1185" t="s">
        <v>18</v>
      </c>
      <c r="D1185" t="s">
        <v>64</v>
      </c>
      <c r="E1185" t="s">
        <v>45</v>
      </c>
      <c r="F1185" t="s">
        <v>21</v>
      </c>
      <c r="G1185" s="5">
        <v>7795.95</v>
      </c>
      <c r="H1185" s="5">
        <f t="shared" si="126"/>
        <v>140.32709999999997</v>
      </c>
      <c r="I1185" s="6">
        <v>1</v>
      </c>
      <c r="J1185" s="6">
        <v>7795.95</v>
      </c>
      <c r="K1185" s="5">
        <f t="shared" si="127"/>
        <v>140.32709999999997</v>
      </c>
      <c r="L1185" s="7">
        <v>1.0900000000000001</v>
      </c>
      <c r="M1185" s="7">
        <v>3184</v>
      </c>
      <c r="N1185" s="3">
        <v>45396</v>
      </c>
      <c r="O1185" s="4" t="str">
        <f t="shared" si="128"/>
        <v>2024-04</v>
      </c>
      <c r="P1185" s="4" t="str">
        <f t="shared" si="129"/>
        <v>04</v>
      </c>
      <c r="Q1185" s="4" t="str">
        <f t="shared" si="130"/>
        <v>April</v>
      </c>
      <c r="R1185" s="30" t="str">
        <f t="shared" si="131"/>
        <v>14</v>
      </c>
      <c r="W1185" t="str">
        <f t="shared" si="132"/>
        <v>ok</v>
      </c>
    </row>
    <row r="1186" spans="1:23" x14ac:dyDescent="0.3">
      <c r="A1186" t="s">
        <v>1228</v>
      </c>
      <c r="B1186" t="s">
        <v>11</v>
      </c>
      <c r="C1186" t="s">
        <v>12</v>
      </c>
      <c r="D1186" t="s">
        <v>13</v>
      </c>
      <c r="E1186" t="s">
        <v>14</v>
      </c>
      <c r="F1186" t="s">
        <v>26</v>
      </c>
      <c r="G1186" s="5">
        <v>11145.37</v>
      </c>
      <c r="H1186" s="5">
        <f t="shared" si="126"/>
        <v>200.61666</v>
      </c>
      <c r="I1186" s="6">
        <v>5</v>
      </c>
      <c r="J1186" s="6">
        <v>55726.85</v>
      </c>
      <c r="K1186" s="5">
        <f t="shared" si="127"/>
        <v>1003.0833</v>
      </c>
      <c r="L1186" s="7">
        <v>1.28</v>
      </c>
      <c r="M1186" s="7">
        <v>491</v>
      </c>
      <c r="N1186" s="3">
        <v>45614</v>
      </c>
      <c r="O1186" s="4" t="str">
        <f t="shared" si="128"/>
        <v>2024-11</v>
      </c>
      <c r="P1186" s="4" t="str">
        <f t="shared" si="129"/>
        <v>11</v>
      </c>
      <c r="Q1186" s="4" t="str">
        <f t="shared" si="130"/>
        <v>November</v>
      </c>
      <c r="R1186" s="30" t="str">
        <f t="shared" si="131"/>
        <v>18</v>
      </c>
      <c r="W1186" t="str">
        <f t="shared" si="132"/>
        <v>ok</v>
      </c>
    </row>
    <row r="1187" spans="1:23" x14ac:dyDescent="0.3">
      <c r="A1187" t="s">
        <v>1229</v>
      </c>
      <c r="B1187" t="s">
        <v>36</v>
      </c>
      <c r="C1187" t="s">
        <v>18</v>
      </c>
      <c r="D1187" t="s">
        <v>37</v>
      </c>
      <c r="E1187" t="s">
        <v>20</v>
      </c>
      <c r="F1187" t="s">
        <v>60</v>
      </c>
      <c r="G1187" s="5">
        <v>3887.6</v>
      </c>
      <c r="H1187" s="5">
        <f t="shared" si="126"/>
        <v>69.976799999999997</v>
      </c>
      <c r="I1187" s="6">
        <v>3</v>
      </c>
      <c r="J1187" s="6">
        <v>11662.8</v>
      </c>
      <c r="K1187" s="5">
        <f t="shared" si="127"/>
        <v>209.93039999999999</v>
      </c>
      <c r="L1187" s="7">
        <v>1.0900000000000001</v>
      </c>
      <c r="M1187" s="7">
        <v>3476</v>
      </c>
      <c r="N1187" s="3">
        <v>45553</v>
      </c>
      <c r="O1187" s="4" t="str">
        <f t="shared" si="128"/>
        <v>2024-09</v>
      </c>
      <c r="P1187" s="4" t="str">
        <f t="shared" si="129"/>
        <v>09</v>
      </c>
      <c r="Q1187" s="4" t="str">
        <f t="shared" si="130"/>
        <v>September</v>
      </c>
      <c r="R1187" s="30" t="str">
        <f t="shared" si="131"/>
        <v>18</v>
      </c>
      <c r="W1187" t="str">
        <f t="shared" si="132"/>
        <v>ok</v>
      </c>
    </row>
    <row r="1188" spans="1:23" x14ac:dyDescent="0.3">
      <c r="A1188" t="s">
        <v>1230</v>
      </c>
      <c r="B1188" t="s">
        <v>47</v>
      </c>
      <c r="C1188" t="s">
        <v>12</v>
      </c>
      <c r="D1188" t="s">
        <v>48</v>
      </c>
      <c r="E1188" t="s">
        <v>45</v>
      </c>
      <c r="F1188" t="s">
        <v>21</v>
      </c>
      <c r="G1188" s="5">
        <v>1854.77</v>
      </c>
      <c r="H1188" s="5">
        <f t="shared" si="126"/>
        <v>33.385859999999994</v>
      </c>
      <c r="I1188" s="6">
        <v>4</v>
      </c>
      <c r="J1188" s="6">
        <v>7419.08</v>
      </c>
      <c r="K1188" s="5">
        <f t="shared" si="127"/>
        <v>133.54343999999998</v>
      </c>
      <c r="L1188" s="7">
        <v>2.5299999999999998</v>
      </c>
      <c r="M1188" s="7">
        <v>496</v>
      </c>
      <c r="N1188" s="3">
        <v>45462</v>
      </c>
      <c r="O1188" s="4" t="str">
        <f t="shared" si="128"/>
        <v>2024-06</v>
      </c>
      <c r="P1188" s="4" t="str">
        <f t="shared" si="129"/>
        <v>06</v>
      </c>
      <c r="Q1188" s="4" t="str">
        <f t="shared" si="130"/>
        <v>June</v>
      </c>
      <c r="R1188" s="30" t="str">
        <f t="shared" si="131"/>
        <v>19</v>
      </c>
      <c r="W1188" t="str">
        <f t="shared" si="132"/>
        <v>ok</v>
      </c>
    </row>
    <row r="1189" spans="1:23" x14ac:dyDescent="0.3">
      <c r="A1189" t="s">
        <v>1231</v>
      </c>
      <c r="B1189" t="s">
        <v>28</v>
      </c>
      <c r="C1189" t="s">
        <v>29</v>
      </c>
      <c r="D1189" t="s">
        <v>30</v>
      </c>
      <c r="E1189" t="s">
        <v>14</v>
      </c>
      <c r="F1189" t="s">
        <v>26</v>
      </c>
      <c r="G1189" s="5">
        <v>14565.63</v>
      </c>
      <c r="H1189" s="5">
        <f t="shared" si="126"/>
        <v>262.18133999999998</v>
      </c>
      <c r="I1189" s="6">
        <v>2</v>
      </c>
      <c r="J1189" s="6">
        <v>29131.26</v>
      </c>
      <c r="K1189" s="5">
        <f t="shared" si="127"/>
        <v>524.36267999999995</v>
      </c>
      <c r="L1189" s="7">
        <v>4.38</v>
      </c>
      <c r="M1189" s="7">
        <v>3968</v>
      </c>
      <c r="N1189" s="3">
        <v>45468</v>
      </c>
      <c r="O1189" s="4" t="str">
        <f t="shared" si="128"/>
        <v>2024-06</v>
      </c>
      <c r="P1189" s="4" t="str">
        <f t="shared" si="129"/>
        <v>06</v>
      </c>
      <c r="Q1189" s="4" t="str">
        <f t="shared" si="130"/>
        <v>June</v>
      </c>
      <c r="R1189" s="30" t="str">
        <f t="shared" si="131"/>
        <v>25</v>
      </c>
      <c r="W1189" t="str">
        <f t="shared" si="132"/>
        <v>ok</v>
      </c>
    </row>
    <row r="1190" spans="1:23" x14ac:dyDescent="0.3">
      <c r="A1190" t="s">
        <v>1232</v>
      </c>
      <c r="B1190" t="s">
        <v>47</v>
      </c>
      <c r="C1190" t="s">
        <v>12</v>
      </c>
      <c r="D1190" t="s">
        <v>48</v>
      </c>
      <c r="E1190" t="s">
        <v>45</v>
      </c>
      <c r="F1190" t="s">
        <v>15</v>
      </c>
      <c r="G1190" s="5">
        <v>13279.77</v>
      </c>
      <c r="H1190" s="5">
        <f t="shared" si="126"/>
        <v>239.03585999999999</v>
      </c>
      <c r="I1190" s="6">
        <v>3</v>
      </c>
      <c r="J1190" s="6">
        <v>39839.31</v>
      </c>
      <c r="K1190" s="5">
        <f t="shared" si="127"/>
        <v>717.10757999999998</v>
      </c>
      <c r="L1190" s="7">
        <v>1.42</v>
      </c>
      <c r="M1190" s="7">
        <v>3121</v>
      </c>
      <c r="N1190" s="3">
        <v>45307</v>
      </c>
      <c r="O1190" s="4" t="str">
        <f t="shared" si="128"/>
        <v>2024-01</v>
      </c>
      <c r="P1190" s="4" t="str">
        <f t="shared" si="129"/>
        <v>01</v>
      </c>
      <c r="Q1190" s="4" t="str">
        <f t="shared" si="130"/>
        <v>January</v>
      </c>
      <c r="R1190" s="30" t="str">
        <f t="shared" si="131"/>
        <v>16</v>
      </c>
      <c r="W1190" t="str">
        <f t="shared" si="132"/>
        <v>ok</v>
      </c>
    </row>
    <row r="1191" spans="1:23" x14ac:dyDescent="0.3">
      <c r="A1191" t="s">
        <v>1233</v>
      </c>
      <c r="B1191" t="s">
        <v>51</v>
      </c>
      <c r="C1191" t="s">
        <v>29</v>
      </c>
      <c r="D1191" t="s">
        <v>52</v>
      </c>
      <c r="E1191" t="s">
        <v>45</v>
      </c>
      <c r="F1191" t="s">
        <v>38</v>
      </c>
      <c r="G1191" s="5">
        <v>12064.62</v>
      </c>
      <c r="H1191" s="5">
        <f t="shared" si="126"/>
        <v>217.16316</v>
      </c>
      <c r="I1191" s="6">
        <v>1</v>
      </c>
      <c r="J1191" s="6">
        <v>12064.62</v>
      </c>
      <c r="K1191" s="5">
        <f t="shared" si="127"/>
        <v>217.16316</v>
      </c>
      <c r="L1191" s="7">
        <v>1.05</v>
      </c>
      <c r="M1191" s="7">
        <v>4681</v>
      </c>
      <c r="N1191" s="3">
        <v>45475</v>
      </c>
      <c r="O1191" s="4" t="str">
        <f t="shared" si="128"/>
        <v>2024-07</v>
      </c>
      <c r="P1191" s="4" t="str">
        <f t="shared" si="129"/>
        <v>07</v>
      </c>
      <c r="Q1191" s="4" t="str">
        <f t="shared" si="130"/>
        <v>July</v>
      </c>
      <c r="R1191" s="30" t="str">
        <f t="shared" si="131"/>
        <v>02</v>
      </c>
      <c r="W1191" t="str">
        <f t="shared" si="132"/>
        <v>ok</v>
      </c>
    </row>
    <row r="1192" spans="1:23" x14ac:dyDescent="0.3">
      <c r="A1192" t="s">
        <v>1234</v>
      </c>
      <c r="B1192" t="s">
        <v>33</v>
      </c>
      <c r="C1192" t="s">
        <v>12</v>
      </c>
      <c r="D1192" t="s">
        <v>34</v>
      </c>
      <c r="E1192" t="s">
        <v>45</v>
      </c>
      <c r="F1192" t="s">
        <v>26</v>
      </c>
      <c r="G1192" s="5">
        <v>14383.82</v>
      </c>
      <c r="H1192" s="5">
        <f t="shared" si="126"/>
        <v>258.90875999999997</v>
      </c>
      <c r="I1192" s="6">
        <v>5</v>
      </c>
      <c r="J1192" s="6">
        <v>71919.100000000006</v>
      </c>
      <c r="K1192" s="5">
        <f t="shared" si="127"/>
        <v>1294.5437999999999</v>
      </c>
      <c r="L1192" s="7">
        <v>1.22</v>
      </c>
      <c r="M1192" s="7">
        <v>1289</v>
      </c>
      <c r="N1192" s="3">
        <v>45378</v>
      </c>
      <c r="O1192" s="4" t="str">
        <f t="shared" si="128"/>
        <v>2024-03</v>
      </c>
      <c r="P1192" s="4" t="str">
        <f t="shared" si="129"/>
        <v>03</v>
      </c>
      <c r="Q1192" s="4" t="str">
        <f t="shared" si="130"/>
        <v>March</v>
      </c>
      <c r="R1192" s="30" t="str">
        <f t="shared" si="131"/>
        <v>27</v>
      </c>
      <c r="W1192" t="str">
        <f t="shared" si="132"/>
        <v>ok</v>
      </c>
    </row>
    <row r="1193" spans="1:23" x14ac:dyDescent="0.3">
      <c r="A1193" t="s">
        <v>1235</v>
      </c>
      <c r="B1193" t="s">
        <v>63</v>
      </c>
      <c r="C1193" t="s">
        <v>18</v>
      </c>
      <c r="D1193" t="s">
        <v>64</v>
      </c>
      <c r="E1193" t="s">
        <v>45</v>
      </c>
      <c r="F1193" t="s">
        <v>15</v>
      </c>
      <c r="G1193" s="5">
        <v>3835.29</v>
      </c>
      <c r="H1193" s="5">
        <f t="shared" si="126"/>
        <v>69.035219999999995</v>
      </c>
      <c r="I1193" s="6">
        <v>2</v>
      </c>
      <c r="J1193" s="6">
        <v>7670.58</v>
      </c>
      <c r="K1193" s="5">
        <f t="shared" si="127"/>
        <v>138.07043999999999</v>
      </c>
      <c r="L1193" s="7">
        <v>1.77</v>
      </c>
      <c r="M1193" s="7">
        <v>2724</v>
      </c>
      <c r="N1193" s="3">
        <v>45608</v>
      </c>
      <c r="O1193" s="4" t="str">
        <f t="shared" si="128"/>
        <v>2024-11</v>
      </c>
      <c r="P1193" s="4" t="str">
        <f t="shared" si="129"/>
        <v>11</v>
      </c>
      <c r="Q1193" s="4" t="str">
        <f t="shared" si="130"/>
        <v>November</v>
      </c>
      <c r="R1193" s="30" t="str">
        <f t="shared" si="131"/>
        <v>12</v>
      </c>
      <c r="W1193" t="str">
        <f t="shared" si="132"/>
        <v>ok</v>
      </c>
    </row>
    <row r="1194" spans="1:23" x14ac:dyDescent="0.3">
      <c r="A1194" t="s">
        <v>1236</v>
      </c>
      <c r="B1194" t="s">
        <v>63</v>
      </c>
      <c r="C1194" t="s">
        <v>18</v>
      </c>
      <c r="D1194" t="s">
        <v>64</v>
      </c>
      <c r="E1194" t="s">
        <v>14</v>
      </c>
      <c r="F1194" t="s">
        <v>26</v>
      </c>
      <c r="G1194" s="5">
        <v>18719.07</v>
      </c>
      <c r="H1194" s="5">
        <f t="shared" si="126"/>
        <v>336.94325999999995</v>
      </c>
      <c r="I1194" s="6">
        <v>4</v>
      </c>
      <c r="J1194" s="6">
        <v>74876.28</v>
      </c>
      <c r="K1194" s="5">
        <f t="shared" si="127"/>
        <v>1347.7730399999998</v>
      </c>
      <c r="L1194" s="7">
        <v>4.93</v>
      </c>
      <c r="M1194" s="7">
        <v>836</v>
      </c>
      <c r="N1194" s="3">
        <v>45312</v>
      </c>
      <c r="O1194" s="4" t="str">
        <f t="shared" si="128"/>
        <v>2024-01</v>
      </c>
      <c r="P1194" s="4" t="str">
        <f t="shared" si="129"/>
        <v>01</v>
      </c>
      <c r="Q1194" s="4" t="str">
        <f t="shared" si="130"/>
        <v>January</v>
      </c>
      <c r="R1194" s="30" t="str">
        <f t="shared" si="131"/>
        <v>21</v>
      </c>
      <c r="W1194" t="str">
        <f t="shared" si="132"/>
        <v>ok</v>
      </c>
    </row>
    <row r="1195" spans="1:23" x14ac:dyDescent="0.3">
      <c r="A1195" t="s">
        <v>1237</v>
      </c>
      <c r="B1195" t="s">
        <v>41</v>
      </c>
      <c r="C1195" t="s">
        <v>42</v>
      </c>
      <c r="D1195" t="s">
        <v>43</v>
      </c>
      <c r="E1195" t="s">
        <v>45</v>
      </c>
      <c r="F1195" t="s">
        <v>21</v>
      </c>
      <c r="G1195" s="5">
        <v>19865.14</v>
      </c>
      <c r="H1195" s="5">
        <f t="shared" si="126"/>
        <v>357.57251999999994</v>
      </c>
      <c r="I1195" s="6">
        <v>4</v>
      </c>
      <c r="J1195" s="6">
        <v>79460.56</v>
      </c>
      <c r="K1195" s="5">
        <f t="shared" si="127"/>
        <v>1430.2900799999998</v>
      </c>
      <c r="L1195" s="7">
        <v>2.31</v>
      </c>
      <c r="M1195" s="7">
        <v>4406</v>
      </c>
      <c r="N1195" s="3">
        <v>45504</v>
      </c>
      <c r="O1195" s="4" t="str">
        <f t="shared" si="128"/>
        <v>2024-07</v>
      </c>
      <c r="P1195" s="4" t="str">
        <f t="shared" si="129"/>
        <v>07</v>
      </c>
      <c r="Q1195" s="4" t="str">
        <f t="shared" si="130"/>
        <v>July</v>
      </c>
      <c r="R1195" s="30" t="str">
        <f t="shared" si="131"/>
        <v>31</v>
      </c>
      <c r="W1195" t="str">
        <f t="shared" si="132"/>
        <v>ok</v>
      </c>
    </row>
    <row r="1196" spans="1:23" x14ac:dyDescent="0.3">
      <c r="A1196" t="s">
        <v>1238</v>
      </c>
      <c r="B1196" t="s">
        <v>47</v>
      </c>
      <c r="C1196" t="s">
        <v>12</v>
      </c>
      <c r="D1196" t="s">
        <v>48</v>
      </c>
      <c r="E1196" t="s">
        <v>45</v>
      </c>
      <c r="F1196" t="s">
        <v>60</v>
      </c>
      <c r="G1196" s="5">
        <v>19567.05</v>
      </c>
      <c r="H1196" s="5">
        <f t="shared" si="126"/>
        <v>352.20689999999996</v>
      </c>
      <c r="I1196" s="6">
        <v>2</v>
      </c>
      <c r="J1196" s="6">
        <v>39134.1</v>
      </c>
      <c r="K1196" s="5">
        <f t="shared" si="127"/>
        <v>704.41379999999992</v>
      </c>
      <c r="L1196" s="7">
        <v>4.8</v>
      </c>
      <c r="M1196" s="7">
        <v>1861</v>
      </c>
      <c r="N1196" s="3">
        <v>45445</v>
      </c>
      <c r="O1196" s="4" t="str">
        <f t="shared" si="128"/>
        <v>2024-06</v>
      </c>
      <c r="P1196" s="4" t="str">
        <f t="shared" si="129"/>
        <v>06</v>
      </c>
      <c r="Q1196" s="4" t="str">
        <f t="shared" si="130"/>
        <v>June</v>
      </c>
      <c r="R1196" s="30" t="str">
        <f t="shared" si="131"/>
        <v>02</v>
      </c>
      <c r="W1196" t="str">
        <f t="shared" si="132"/>
        <v>ok</v>
      </c>
    </row>
    <row r="1197" spans="1:23" x14ac:dyDescent="0.3">
      <c r="A1197" t="s">
        <v>1239</v>
      </c>
      <c r="B1197" t="s">
        <v>36</v>
      </c>
      <c r="C1197" t="s">
        <v>18</v>
      </c>
      <c r="D1197" t="s">
        <v>37</v>
      </c>
      <c r="E1197" t="s">
        <v>20</v>
      </c>
      <c r="F1197" t="s">
        <v>26</v>
      </c>
      <c r="G1197" s="5">
        <v>9895.2900000000009</v>
      </c>
      <c r="H1197" s="5">
        <f t="shared" si="126"/>
        <v>178.11521999999999</v>
      </c>
      <c r="I1197" s="6">
        <v>4</v>
      </c>
      <c r="J1197" s="6">
        <v>39581.160000000003</v>
      </c>
      <c r="K1197" s="5">
        <f t="shared" si="127"/>
        <v>712.46087999999997</v>
      </c>
      <c r="L1197" s="7">
        <v>3.05</v>
      </c>
      <c r="M1197" s="7">
        <v>3975</v>
      </c>
      <c r="N1197" s="3">
        <v>45642</v>
      </c>
      <c r="O1197" s="4" t="str">
        <f t="shared" si="128"/>
        <v>2024-12</v>
      </c>
      <c r="P1197" s="4" t="str">
        <f t="shared" si="129"/>
        <v>12</v>
      </c>
      <c r="Q1197" s="4" t="str">
        <f t="shared" si="130"/>
        <v>December</v>
      </c>
      <c r="R1197" s="30" t="str">
        <f t="shared" si="131"/>
        <v>16</v>
      </c>
      <c r="W1197" t="str">
        <f t="shared" si="132"/>
        <v>ok</v>
      </c>
    </row>
    <row r="1198" spans="1:23" x14ac:dyDescent="0.3">
      <c r="A1198" t="s">
        <v>1240</v>
      </c>
      <c r="B1198" t="s">
        <v>36</v>
      </c>
      <c r="C1198" t="s">
        <v>18</v>
      </c>
      <c r="D1198" t="s">
        <v>37</v>
      </c>
      <c r="E1198" t="s">
        <v>14</v>
      </c>
      <c r="F1198" t="s">
        <v>26</v>
      </c>
      <c r="G1198" s="5">
        <v>10369.32</v>
      </c>
      <c r="H1198" s="5">
        <f t="shared" si="126"/>
        <v>186.64775999999998</v>
      </c>
      <c r="I1198" s="6">
        <v>3</v>
      </c>
      <c r="J1198" s="6">
        <v>31107.96</v>
      </c>
      <c r="K1198" s="5">
        <f t="shared" si="127"/>
        <v>559.94327999999996</v>
      </c>
      <c r="L1198" s="7">
        <v>4.63</v>
      </c>
      <c r="M1198" s="7">
        <v>697</v>
      </c>
      <c r="N1198" s="3">
        <v>45439</v>
      </c>
      <c r="O1198" s="4" t="str">
        <f t="shared" si="128"/>
        <v>2024-05</v>
      </c>
      <c r="P1198" s="4" t="str">
        <f t="shared" si="129"/>
        <v>05</v>
      </c>
      <c r="Q1198" s="4" t="str">
        <f t="shared" si="130"/>
        <v>May</v>
      </c>
      <c r="R1198" s="30" t="str">
        <f t="shared" si="131"/>
        <v>27</v>
      </c>
      <c r="W1198" t="str">
        <f t="shared" si="132"/>
        <v>ok</v>
      </c>
    </row>
    <row r="1199" spans="1:23" x14ac:dyDescent="0.3">
      <c r="A1199" t="s">
        <v>1241</v>
      </c>
      <c r="B1199" t="s">
        <v>23</v>
      </c>
      <c r="C1199" t="s">
        <v>24</v>
      </c>
      <c r="D1199" t="s">
        <v>25</v>
      </c>
      <c r="E1199" t="s">
        <v>14</v>
      </c>
      <c r="F1199" t="s">
        <v>60</v>
      </c>
      <c r="G1199" s="5">
        <v>3005.1</v>
      </c>
      <c r="H1199" s="5">
        <f t="shared" si="126"/>
        <v>54.091799999999992</v>
      </c>
      <c r="I1199" s="6">
        <v>3</v>
      </c>
      <c r="J1199" s="6">
        <v>9015.2999999999993</v>
      </c>
      <c r="K1199" s="5">
        <f t="shared" si="127"/>
        <v>162.27539999999999</v>
      </c>
      <c r="L1199" s="7">
        <v>3.61</v>
      </c>
      <c r="M1199" s="7">
        <v>3045</v>
      </c>
      <c r="N1199" s="3">
        <v>45352</v>
      </c>
      <c r="O1199" s="4" t="str">
        <f t="shared" si="128"/>
        <v>2024-03</v>
      </c>
      <c r="P1199" s="4" t="str">
        <f t="shared" si="129"/>
        <v>03</v>
      </c>
      <c r="Q1199" s="4" t="str">
        <f t="shared" si="130"/>
        <v>March</v>
      </c>
      <c r="R1199" s="30" t="str">
        <f t="shared" si="131"/>
        <v>01</v>
      </c>
      <c r="W1199" t="str">
        <f t="shared" si="132"/>
        <v>ok</v>
      </c>
    </row>
    <row r="1200" spans="1:23" x14ac:dyDescent="0.3">
      <c r="A1200" t="s">
        <v>1242</v>
      </c>
      <c r="B1200" t="s">
        <v>11</v>
      </c>
      <c r="C1200" t="s">
        <v>12</v>
      </c>
      <c r="D1200" t="s">
        <v>13</v>
      </c>
      <c r="E1200" t="s">
        <v>45</v>
      </c>
      <c r="F1200" t="s">
        <v>15</v>
      </c>
      <c r="G1200" s="5">
        <v>3792.32</v>
      </c>
      <c r="H1200" s="5">
        <f t="shared" si="126"/>
        <v>68.261759999999995</v>
      </c>
      <c r="I1200" s="6">
        <v>2</v>
      </c>
      <c r="J1200" s="6">
        <v>7584.64</v>
      </c>
      <c r="K1200" s="5">
        <f t="shared" si="127"/>
        <v>136.52351999999999</v>
      </c>
      <c r="L1200" s="7">
        <v>3.63</v>
      </c>
      <c r="M1200" s="7">
        <v>1180</v>
      </c>
      <c r="N1200" s="3">
        <v>45344</v>
      </c>
      <c r="O1200" s="4" t="str">
        <f t="shared" si="128"/>
        <v>2024-02</v>
      </c>
      <c r="P1200" s="4" t="str">
        <f t="shared" si="129"/>
        <v>02</v>
      </c>
      <c r="Q1200" s="4" t="str">
        <f t="shared" si="130"/>
        <v>February</v>
      </c>
      <c r="R1200" s="30" t="str">
        <f t="shared" si="131"/>
        <v>22</v>
      </c>
      <c r="W1200" t="str">
        <f t="shared" si="132"/>
        <v>ok</v>
      </c>
    </row>
    <row r="1201" spans="1:23" x14ac:dyDescent="0.3">
      <c r="A1201" t="s">
        <v>1243</v>
      </c>
      <c r="B1201" t="s">
        <v>28</v>
      </c>
      <c r="C1201" t="s">
        <v>29</v>
      </c>
      <c r="D1201" t="s">
        <v>30</v>
      </c>
      <c r="E1201" t="s">
        <v>20</v>
      </c>
      <c r="F1201" t="s">
        <v>21</v>
      </c>
      <c r="G1201" s="5">
        <v>6831.86</v>
      </c>
      <c r="H1201" s="5">
        <f t="shared" si="126"/>
        <v>122.97347999999998</v>
      </c>
      <c r="I1201" s="6">
        <v>1</v>
      </c>
      <c r="J1201" s="6">
        <v>6831.86</v>
      </c>
      <c r="K1201" s="5">
        <f t="shared" si="127"/>
        <v>122.97347999999998</v>
      </c>
      <c r="L1201" s="7">
        <v>1.82</v>
      </c>
      <c r="M1201" s="7">
        <v>2983</v>
      </c>
      <c r="N1201" s="3">
        <v>45650</v>
      </c>
      <c r="O1201" s="4" t="str">
        <f t="shared" si="128"/>
        <v>2024-12</v>
      </c>
      <c r="P1201" s="4" t="str">
        <f t="shared" si="129"/>
        <v>12</v>
      </c>
      <c r="Q1201" s="4" t="str">
        <f t="shared" si="130"/>
        <v>December</v>
      </c>
      <c r="R1201" s="30" t="str">
        <f t="shared" si="131"/>
        <v>24</v>
      </c>
      <c r="W1201" t="str">
        <f t="shared" si="132"/>
        <v>ok</v>
      </c>
    </row>
    <row r="1202" spans="1:23" x14ac:dyDescent="0.3">
      <c r="A1202" t="s">
        <v>1244</v>
      </c>
      <c r="B1202" t="s">
        <v>47</v>
      </c>
      <c r="C1202" t="s">
        <v>12</v>
      </c>
      <c r="D1202" t="s">
        <v>48</v>
      </c>
      <c r="E1202" t="s">
        <v>45</v>
      </c>
      <c r="F1202" t="s">
        <v>60</v>
      </c>
      <c r="G1202" s="5">
        <v>5770.14</v>
      </c>
      <c r="H1202" s="5">
        <f t="shared" si="126"/>
        <v>103.86252</v>
      </c>
      <c r="I1202" s="6">
        <v>1</v>
      </c>
      <c r="J1202" s="6">
        <v>5770.14</v>
      </c>
      <c r="K1202" s="5">
        <f t="shared" si="127"/>
        <v>103.86252</v>
      </c>
      <c r="L1202" s="7">
        <v>3.05</v>
      </c>
      <c r="M1202" s="7">
        <v>364</v>
      </c>
      <c r="N1202" s="3">
        <v>45380</v>
      </c>
      <c r="O1202" s="4" t="str">
        <f t="shared" si="128"/>
        <v>2024-03</v>
      </c>
      <c r="P1202" s="4" t="str">
        <f t="shared" si="129"/>
        <v>03</v>
      </c>
      <c r="Q1202" s="4" t="str">
        <f t="shared" si="130"/>
        <v>March</v>
      </c>
      <c r="R1202" s="30" t="str">
        <f t="shared" si="131"/>
        <v>29</v>
      </c>
      <c r="W1202" t="str">
        <f t="shared" si="132"/>
        <v>ok</v>
      </c>
    </row>
    <row r="1203" spans="1:23" x14ac:dyDescent="0.3">
      <c r="A1203" t="s">
        <v>1245</v>
      </c>
      <c r="B1203" t="s">
        <v>36</v>
      </c>
      <c r="C1203" t="s">
        <v>18</v>
      </c>
      <c r="D1203" t="s">
        <v>37</v>
      </c>
      <c r="E1203" t="s">
        <v>20</v>
      </c>
      <c r="F1203" t="s">
        <v>31</v>
      </c>
      <c r="G1203" s="5">
        <v>7912.41</v>
      </c>
      <c r="H1203" s="5">
        <f t="shared" si="126"/>
        <v>142.42337999999998</v>
      </c>
      <c r="I1203" s="6">
        <v>2</v>
      </c>
      <c r="J1203" s="6">
        <v>15824.82</v>
      </c>
      <c r="K1203" s="5">
        <f t="shared" si="127"/>
        <v>284.84675999999996</v>
      </c>
      <c r="L1203" s="7">
        <v>2.0699999999999998</v>
      </c>
      <c r="M1203" s="7">
        <v>292</v>
      </c>
      <c r="N1203" s="3">
        <v>45534</v>
      </c>
      <c r="O1203" s="4" t="str">
        <f t="shared" si="128"/>
        <v>2024-08</v>
      </c>
      <c r="P1203" s="4" t="str">
        <f t="shared" si="129"/>
        <v>08</v>
      </c>
      <c r="Q1203" s="4" t="str">
        <f t="shared" si="130"/>
        <v>August</v>
      </c>
      <c r="R1203" s="30" t="str">
        <f t="shared" si="131"/>
        <v>30</v>
      </c>
      <c r="W1203" t="str">
        <f t="shared" si="132"/>
        <v>ok</v>
      </c>
    </row>
    <row r="1204" spans="1:23" x14ac:dyDescent="0.3">
      <c r="A1204" t="s">
        <v>1246</v>
      </c>
      <c r="B1204" t="s">
        <v>28</v>
      </c>
      <c r="C1204" t="s">
        <v>29</v>
      </c>
      <c r="D1204" t="s">
        <v>30</v>
      </c>
      <c r="E1204" t="s">
        <v>14</v>
      </c>
      <c r="F1204" t="s">
        <v>38</v>
      </c>
      <c r="G1204" s="5">
        <v>14045.35</v>
      </c>
      <c r="H1204" s="5">
        <f t="shared" si="126"/>
        <v>252.81629999999998</v>
      </c>
      <c r="I1204" s="6">
        <v>1</v>
      </c>
      <c r="J1204" s="6">
        <v>14045.35</v>
      </c>
      <c r="K1204" s="5">
        <f t="shared" si="127"/>
        <v>252.81629999999998</v>
      </c>
      <c r="L1204" s="7">
        <v>3.5</v>
      </c>
      <c r="M1204" s="7">
        <v>3235</v>
      </c>
      <c r="N1204" s="3">
        <v>45491</v>
      </c>
      <c r="O1204" s="4" t="str">
        <f t="shared" si="128"/>
        <v>2024-07</v>
      </c>
      <c r="P1204" s="4" t="str">
        <f t="shared" si="129"/>
        <v>07</v>
      </c>
      <c r="Q1204" s="4" t="str">
        <f t="shared" si="130"/>
        <v>July</v>
      </c>
      <c r="R1204" s="30" t="str">
        <f t="shared" si="131"/>
        <v>18</v>
      </c>
      <c r="W1204" t="str">
        <f t="shared" si="132"/>
        <v>ok</v>
      </c>
    </row>
    <row r="1205" spans="1:23" x14ac:dyDescent="0.3">
      <c r="A1205" t="s">
        <v>1247</v>
      </c>
      <c r="B1205" t="s">
        <v>11</v>
      </c>
      <c r="C1205" t="s">
        <v>12</v>
      </c>
      <c r="D1205" t="s">
        <v>13</v>
      </c>
      <c r="E1205" t="s">
        <v>20</v>
      </c>
      <c r="F1205" t="s">
        <v>60</v>
      </c>
      <c r="G1205" s="5">
        <v>6270.48</v>
      </c>
      <c r="H1205" s="5">
        <f t="shared" si="126"/>
        <v>112.86863999999998</v>
      </c>
      <c r="I1205" s="6">
        <v>4</v>
      </c>
      <c r="J1205" s="6">
        <v>25081.919999999998</v>
      </c>
      <c r="K1205" s="5">
        <f t="shared" si="127"/>
        <v>451.47455999999994</v>
      </c>
      <c r="L1205" s="7">
        <v>3.57</v>
      </c>
      <c r="M1205" s="7">
        <v>506</v>
      </c>
      <c r="N1205" s="3">
        <v>45297</v>
      </c>
      <c r="O1205" s="4" t="str">
        <f t="shared" si="128"/>
        <v>2024-01</v>
      </c>
      <c r="P1205" s="4" t="str">
        <f t="shared" si="129"/>
        <v>01</v>
      </c>
      <c r="Q1205" s="4" t="str">
        <f t="shared" si="130"/>
        <v>January</v>
      </c>
      <c r="R1205" s="30" t="str">
        <f t="shared" si="131"/>
        <v>06</v>
      </c>
      <c r="W1205" t="str">
        <f t="shared" si="132"/>
        <v>ok</v>
      </c>
    </row>
    <row r="1206" spans="1:23" x14ac:dyDescent="0.3">
      <c r="A1206" t="s">
        <v>1248</v>
      </c>
      <c r="B1206" t="s">
        <v>47</v>
      </c>
      <c r="C1206" t="s">
        <v>12</v>
      </c>
      <c r="D1206" t="s">
        <v>48</v>
      </c>
      <c r="E1206" t="s">
        <v>14</v>
      </c>
      <c r="F1206" t="s">
        <v>21</v>
      </c>
      <c r="G1206" s="5">
        <v>5696.75</v>
      </c>
      <c r="H1206" s="5">
        <f t="shared" si="126"/>
        <v>102.5415</v>
      </c>
      <c r="I1206" s="6">
        <v>2</v>
      </c>
      <c r="J1206" s="6">
        <v>11393.5</v>
      </c>
      <c r="K1206" s="5">
        <f t="shared" si="127"/>
        <v>205.083</v>
      </c>
      <c r="L1206" s="7">
        <v>2.2200000000000002</v>
      </c>
      <c r="M1206" s="7">
        <v>4057</v>
      </c>
      <c r="N1206" s="3">
        <v>45484</v>
      </c>
      <c r="O1206" s="4" t="str">
        <f t="shared" si="128"/>
        <v>2024-07</v>
      </c>
      <c r="P1206" s="4" t="str">
        <f t="shared" si="129"/>
        <v>07</v>
      </c>
      <c r="Q1206" s="4" t="str">
        <f t="shared" si="130"/>
        <v>July</v>
      </c>
      <c r="R1206" s="30" t="str">
        <f t="shared" si="131"/>
        <v>11</v>
      </c>
      <c r="W1206" t="str">
        <f t="shared" si="132"/>
        <v>ok</v>
      </c>
    </row>
    <row r="1207" spans="1:23" x14ac:dyDescent="0.3">
      <c r="A1207" t="s">
        <v>1249</v>
      </c>
      <c r="B1207" t="s">
        <v>63</v>
      </c>
      <c r="C1207" t="s">
        <v>18</v>
      </c>
      <c r="D1207" t="s">
        <v>64</v>
      </c>
      <c r="E1207" t="s">
        <v>45</v>
      </c>
      <c r="F1207" t="s">
        <v>60</v>
      </c>
      <c r="G1207" s="5">
        <v>13923.27</v>
      </c>
      <c r="H1207" s="5">
        <f t="shared" si="126"/>
        <v>250.61885999999998</v>
      </c>
      <c r="I1207" s="6">
        <v>1</v>
      </c>
      <c r="J1207" s="6">
        <v>13923.27</v>
      </c>
      <c r="K1207" s="5">
        <f t="shared" si="127"/>
        <v>250.61885999999998</v>
      </c>
      <c r="L1207" s="7">
        <v>1.17</v>
      </c>
      <c r="M1207" s="7">
        <v>202</v>
      </c>
      <c r="N1207" s="3">
        <v>45630</v>
      </c>
      <c r="O1207" s="4" t="str">
        <f t="shared" si="128"/>
        <v>2024-12</v>
      </c>
      <c r="P1207" s="4" t="str">
        <f t="shared" si="129"/>
        <v>12</v>
      </c>
      <c r="Q1207" s="4" t="str">
        <f t="shared" si="130"/>
        <v>December</v>
      </c>
      <c r="R1207" s="30" t="str">
        <f t="shared" si="131"/>
        <v>04</v>
      </c>
      <c r="W1207" t="str">
        <f t="shared" si="132"/>
        <v>ok</v>
      </c>
    </row>
    <row r="1208" spans="1:23" x14ac:dyDescent="0.3">
      <c r="A1208" t="s">
        <v>1250</v>
      </c>
      <c r="B1208" t="s">
        <v>33</v>
      </c>
      <c r="C1208" t="s">
        <v>12</v>
      </c>
      <c r="D1208" t="s">
        <v>34</v>
      </c>
      <c r="E1208" t="s">
        <v>45</v>
      </c>
      <c r="F1208" t="s">
        <v>26</v>
      </c>
      <c r="G1208" s="5">
        <v>5219.28</v>
      </c>
      <c r="H1208" s="5">
        <f t="shared" si="126"/>
        <v>93.947039999999987</v>
      </c>
      <c r="I1208" s="6">
        <v>3</v>
      </c>
      <c r="J1208" s="6">
        <v>15657.84</v>
      </c>
      <c r="K1208" s="5">
        <f t="shared" si="127"/>
        <v>281.84111999999993</v>
      </c>
      <c r="L1208" s="7">
        <v>3.11</v>
      </c>
      <c r="M1208" s="7">
        <v>489</v>
      </c>
      <c r="N1208" s="3">
        <v>45596</v>
      </c>
      <c r="O1208" s="4" t="str">
        <f t="shared" si="128"/>
        <v>2024-10</v>
      </c>
      <c r="P1208" s="4" t="str">
        <f t="shared" si="129"/>
        <v>10</v>
      </c>
      <c r="Q1208" s="4" t="str">
        <f t="shared" si="130"/>
        <v>October</v>
      </c>
      <c r="R1208" s="30" t="str">
        <f t="shared" si="131"/>
        <v>31</v>
      </c>
      <c r="W1208" t="str">
        <f t="shared" si="132"/>
        <v>ok</v>
      </c>
    </row>
    <row r="1209" spans="1:23" x14ac:dyDescent="0.3">
      <c r="A1209" t="s">
        <v>1251</v>
      </c>
      <c r="B1209" t="s">
        <v>47</v>
      </c>
      <c r="C1209" t="s">
        <v>12</v>
      </c>
      <c r="D1209" t="s">
        <v>48</v>
      </c>
      <c r="E1209" t="s">
        <v>14</v>
      </c>
      <c r="F1209" t="s">
        <v>38</v>
      </c>
      <c r="G1209" s="5">
        <v>19907.650000000001</v>
      </c>
      <c r="H1209" s="5">
        <f t="shared" si="126"/>
        <v>358.33769999999998</v>
      </c>
      <c r="I1209" s="6">
        <v>3</v>
      </c>
      <c r="J1209" s="6">
        <v>59722.95</v>
      </c>
      <c r="K1209" s="5">
        <f t="shared" si="127"/>
        <v>1075.0130999999999</v>
      </c>
      <c r="L1209" s="7">
        <v>4.47</v>
      </c>
      <c r="M1209" s="7">
        <v>4453</v>
      </c>
      <c r="N1209" s="3">
        <v>45508</v>
      </c>
      <c r="O1209" s="4" t="str">
        <f t="shared" si="128"/>
        <v>2024-08</v>
      </c>
      <c r="P1209" s="4" t="str">
        <f t="shared" si="129"/>
        <v>08</v>
      </c>
      <c r="Q1209" s="4" t="str">
        <f t="shared" si="130"/>
        <v>August</v>
      </c>
      <c r="R1209" s="30" t="str">
        <f t="shared" si="131"/>
        <v>04</v>
      </c>
      <c r="W1209" t="str">
        <f t="shared" si="132"/>
        <v>ok</v>
      </c>
    </row>
    <row r="1210" spans="1:23" x14ac:dyDescent="0.3">
      <c r="A1210" t="s">
        <v>1252</v>
      </c>
      <c r="B1210" t="s">
        <v>41</v>
      </c>
      <c r="C1210" t="s">
        <v>42</v>
      </c>
      <c r="D1210" t="s">
        <v>43</v>
      </c>
      <c r="E1210" t="s">
        <v>20</v>
      </c>
      <c r="F1210" t="s">
        <v>21</v>
      </c>
      <c r="G1210" s="5">
        <v>2090.15</v>
      </c>
      <c r="H1210" s="5">
        <f t="shared" si="126"/>
        <v>37.622700000000002</v>
      </c>
      <c r="I1210" s="6">
        <v>5</v>
      </c>
      <c r="J1210" s="6">
        <v>10450.75</v>
      </c>
      <c r="K1210" s="5">
        <f t="shared" si="127"/>
        <v>188.11350000000002</v>
      </c>
      <c r="L1210" s="7">
        <v>3.03</v>
      </c>
      <c r="M1210" s="7">
        <v>1194</v>
      </c>
      <c r="N1210" s="3">
        <v>45459</v>
      </c>
      <c r="O1210" s="4" t="str">
        <f t="shared" si="128"/>
        <v>2024-06</v>
      </c>
      <c r="P1210" s="4" t="str">
        <f t="shared" si="129"/>
        <v>06</v>
      </c>
      <c r="Q1210" s="4" t="str">
        <f t="shared" si="130"/>
        <v>June</v>
      </c>
      <c r="R1210" s="30" t="str">
        <f t="shared" si="131"/>
        <v>16</v>
      </c>
      <c r="W1210" t="str">
        <f t="shared" si="132"/>
        <v>ok</v>
      </c>
    </row>
    <row r="1211" spans="1:23" x14ac:dyDescent="0.3">
      <c r="A1211" t="s">
        <v>1253</v>
      </c>
      <c r="B1211" t="s">
        <v>36</v>
      </c>
      <c r="C1211" t="s">
        <v>18</v>
      </c>
      <c r="D1211" t="s">
        <v>37</v>
      </c>
      <c r="E1211" t="s">
        <v>14</v>
      </c>
      <c r="F1211" t="s">
        <v>26</v>
      </c>
      <c r="G1211" s="5">
        <v>373.86</v>
      </c>
      <c r="H1211" s="5">
        <f t="shared" si="126"/>
        <v>6.7294799999999997</v>
      </c>
      <c r="I1211" s="6">
        <v>3</v>
      </c>
      <c r="J1211" s="6">
        <v>1121.58</v>
      </c>
      <c r="K1211" s="5">
        <f t="shared" si="127"/>
        <v>20.18844</v>
      </c>
      <c r="L1211" s="7">
        <v>2.16</v>
      </c>
      <c r="M1211" s="7">
        <v>4050</v>
      </c>
      <c r="N1211" s="3">
        <v>45522</v>
      </c>
      <c r="O1211" s="4" t="str">
        <f t="shared" si="128"/>
        <v>2024-08</v>
      </c>
      <c r="P1211" s="4" t="str">
        <f t="shared" si="129"/>
        <v>08</v>
      </c>
      <c r="Q1211" s="4" t="str">
        <f t="shared" si="130"/>
        <v>August</v>
      </c>
      <c r="R1211" s="30" t="str">
        <f t="shared" si="131"/>
        <v>18</v>
      </c>
      <c r="W1211" t="str">
        <f t="shared" si="132"/>
        <v>ok</v>
      </c>
    </row>
    <row r="1212" spans="1:23" x14ac:dyDescent="0.3">
      <c r="A1212" t="s">
        <v>1254</v>
      </c>
      <c r="B1212" t="s">
        <v>47</v>
      </c>
      <c r="C1212" t="s">
        <v>12</v>
      </c>
      <c r="D1212" t="s">
        <v>48</v>
      </c>
      <c r="E1212" t="s">
        <v>45</v>
      </c>
      <c r="F1212" t="s">
        <v>38</v>
      </c>
      <c r="G1212" s="5">
        <v>1797.55</v>
      </c>
      <c r="H1212" s="5">
        <f t="shared" si="126"/>
        <v>32.355899999999998</v>
      </c>
      <c r="I1212" s="6">
        <v>5</v>
      </c>
      <c r="J1212" s="6">
        <v>8987.75</v>
      </c>
      <c r="K1212" s="5">
        <f t="shared" si="127"/>
        <v>161.77949999999998</v>
      </c>
      <c r="L1212" s="7">
        <v>3.21</v>
      </c>
      <c r="M1212" s="7">
        <v>3583</v>
      </c>
      <c r="N1212" s="3">
        <v>45635</v>
      </c>
      <c r="O1212" s="4" t="str">
        <f t="shared" si="128"/>
        <v>2024-12</v>
      </c>
      <c r="P1212" s="4" t="str">
        <f t="shared" si="129"/>
        <v>12</v>
      </c>
      <c r="Q1212" s="4" t="str">
        <f t="shared" si="130"/>
        <v>December</v>
      </c>
      <c r="R1212" s="30" t="str">
        <f t="shared" si="131"/>
        <v>09</v>
      </c>
      <c r="W1212" t="str">
        <f t="shared" si="132"/>
        <v>ok</v>
      </c>
    </row>
    <row r="1213" spans="1:23" x14ac:dyDescent="0.3">
      <c r="A1213" t="s">
        <v>1255</v>
      </c>
      <c r="B1213" t="s">
        <v>36</v>
      </c>
      <c r="C1213" t="s">
        <v>18</v>
      </c>
      <c r="D1213" t="s">
        <v>37</v>
      </c>
      <c r="E1213" t="s">
        <v>45</v>
      </c>
      <c r="F1213" t="s">
        <v>15</v>
      </c>
      <c r="G1213" s="5">
        <v>7312.13</v>
      </c>
      <c r="H1213" s="5">
        <f t="shared" si="126"/>
        <v>131.61833999999999</v>
      </c>
      <c r="I1213" s="6">
        <v>5</v>
      </c>
      <c r="J1213" s="6">
        <v>36560.65</v>
      </c>
      <c r="K1213" s="5">
        <f t="shared" si="127"/>
        <v>658.09169999999995</v>
      </c>
      <c r="L1213" s="7">
        <v>3.05</v>
      </c>
      <c r="M1213" s="7">
        <v>700</v>
      </c>
      <c r="N1213" s="3">
        <v>45326</v>
      </c>
      <c r="O1213" s="4" t="str">
        <f t="shared" si="128"/>
        <v>2024-02</v>
      </c>
      <c r="P1213" s="4" t="str">
        <f t="shared" si="129"/>
        <v>02</v>
      </c>
      <c r="Q1213" s="4" t="str">
        <f t="shared" si="130"/>
        <v>February</v>
      </c>
      <c r="R1213" s="30" t="str">
        <f t="shared" si="131"/>
        <v>04</v>
      </c>
      <c r="W1213" t="str">
        <f t="shared" si="132"/>
        <v>ok</v>
      </c>
    </row>
    <row r="1214" spans="1:23" x14ac:dyDescent="0.3">
      <c r="A1214" t="s">
        <v>1256</v>
      </c>
      <c r="B1214" t="s">
        <v>63</v>
      </c>
      <c r="C1214" t="s">
        <v>18</v>
      </c>
      <c r="D1214" t="s">
        <v>64</v>
      </c>
      <c r="E1214" t="s">
        <v>45</v>
      </c>
      <c r="F1214" t="s">
        <v>31</v>
      </c>
      <c r="G1214" s="5">
        <v>11436.41</v>
      </c>
      <c r="H1214" s="5">
        <f t="shared" si="126"/>
        <v>205.85537999999997</v>
      </c>
      <c r="I1214" s="6">
        <v>2</v>
      </c>
      <c r="J1214" s="6">
        <v>22872.82</v>
      </c>
      <c r="K1214" s="5">
        <f t="shared" si="127"/>
        <v>411.71075999999994</v>
      </c>
      <c r="L1214" s="7">
        <v>3.01</v>
      </c>
      <c r="M1214" s="7">
        <v>3040</v>
      </c>
      <c r="N1214" s="3">
        <v>45523</v>
      </c>
      <c r="O1214" s="4" t="str">
        <f t="shared" si="128"/>
        <v>2024-08</v>
      </c>
      <c r="P1214" s="4" t="str">
        <f t="shared" si="129"/>
        <v>08</v>
      </c>
      <c r="Q1214" s="4" t="str">
        <f t="shared" si="130"/>
        <v>August</v>
      </c>
      <c r="R1214" s="30" t="str">
        <f t="shared" si="131"/>
        <v>19</v>
      </c>
      <c r="W1214" t="str">
        <f t="shared" si="132"/>
        <v>ok</v>
      </c>
    </row>
    <row r="1215" spans="1:23" x14ac:dyDescent="0.3">
      <c r="A1215" t="s">
        <v>1257</v>
      </c>
      <c r="B1215" t="s">
        <v>23</v>
      </c>
      <c r="C1215" t="s">
        <v>24</v>
      </c>
      <c r="D1215" t="s">
        <v>25</v>
      </c>
      <c r="E1215" t="s">
        <v>45</v>
      </c>
      <c r="F1215" t="s">
        <v>21</v>
      </c>
      <c r="G1215" s="5">
        <v>13351.69</v>
      </c>
      <c r="H1215" s="5">
        <f t="shared" si="126"/>
        <v>240.33042</v>
      </c>
      <c r="I1215" s="6">
        <v>1</v>
      </c>
      <c r="J1215" s="6">
        <v>13351.69</v>
      </c>
      <c r="K1215" s="5">
        <f t="shared" si="127"/>
        <v>240.33042</v>
      </c>
      <c r="L1215" s="7">
        <v>4.1100000000000003</v>
      </c>
      <c r="M1215" s="7">
        <v>4882</v>
      </c>
      <c r="N1215" s="3">
        <v>45481</v>
      </c>
      <c r="O1215" s="4" t="str">
        <f t="shared" si="128"/>
        <v>2024-07</v>
      </c>
      <c r="P1215" s="4" t="str">
        <f t="shared" si="129"/>
        <v>07</v>
      </c>
      <c r="Q1215" s="4" t="str">
        <f t="shared" si="130"/>
        <v>July</v>
      </c>
      <c r="R1215" s="30" t="str">
        <f t="shared" si="131"/>
        <v>08</v>
      </c>
      <c r="W1215" t="str">
        <f t="shared" si="132"/>
        <v>ok</v>
      </c>
    </row>
    <row r="1216" spans="1:23" x14ac:dyDescent="0.3">
      <c r="A1216" t="s">
        <v>1258</v>
      </c>
      <c r="B1216" t="s">
        <v>51</v>
      </c>
      <c r="C1216" t="s">
        <v>29</v>
      </c>
      <c r="D1216" t="s">
        <v>52</v>
      </c>
      <c r="E1216" t="s">
        <v>14</v>
      </c>
      <c r="F1216" t="s">
        <v>15</v>
      </c>
      <c r="G1216" s="5">
        <v>7587.95</v>
      </c>
      <c r="H1216" s="5">
        <f t="shared" si="126"/>
        <v>136.58309999999997</v>
      </c>
      <c r="I1216" s="6">
        <v>4</v>
      </c>
      <c r="J1216" s="6">
        <v>30351.8</v>
      </c>
      <c r="K1216" s="5">
        <f t="shared" si="127"/>
        <v>546.33239999999989</v>
      </c>
      <c r="L1216" s="7">
        <v>4.84</v>
      </c>
      <c r="M1216" s="7">
        <v>977</v>
      </c>
      <c r="N1216" s="3">
        <v>45431</v>
      </c>
      <c r="O1216" s="4" t="str">
        <f t="shared" si="128"/>
        <v>2024-05</v>
      </c>
      <c r="P1216" s="4" t="str">
        <f t="shared" si="129"/>
        <v>05</v>
      </c>
      <c r="Q1216" s="4" t="str">
        <f t="shared" si="130"/>
        <v>May</v>
      </c>
      <c r="R1216" s="30" t="str">
        <f t="shared" si="131"/>
        <v>19</v>
      </c>
      <c r="W1216" t="str">
        <f t="shared" si="132"/>
        <v>ok</v>
      </c>
    </row>
    <row r="1217" spans="1:23" x14ac:dyDescent="0.3">
      <c r="A1217" t="s">
        <v>1259</v>
      </c>
      <c r="B1217" t="s">
        <v>47</v>
      </c>
      <c r="C1217" t="s">
        <v>12</v>
      </c>
      <c r="D1217" t="s">
        <v>48</v>
      </c>
      <c r="E1217" t="s">
        <v>14</v>
      </c>
      <c r="F1217" t="s">
        <v>15</v>
      </c>
      <c r="G1217" s="5">
        <v>16781.43</v>
      </c>
      <c r="H1217" s="5">
        <f t="shared" si="126"/>
        <v>302.06574000000001</v>
      </c>
      <c r="I1217" s="6">
        <v>1</v>
      </c>
      <c r="J1217" s="6">
        <v>16781.43</v>
      </c>
      <c r="K1217" s="5">
        <f t="shared" si="127"/>
        <v>302.06574000000001</v>
      </c>
      <c r="L1217" s="7">
        <v>4.74</v>
      </c>
      <c r="M1217" s="7">
        <v>1944</v>
      </c>
      <c r="N1217" s="3">
        <v>45359</v>
      </c>
      <c r="O1217" s="4" t="str">
        <f t="shared" si="128"/>
        <v>2024-03</v>
      </c>
      <c r="P1217" s="4" t="str">
        <f t="shared" si="129"/>
        <v>03</v>
      </c>
      <c r="Q1217" s="4" t="str">
        <f t="shared" si="130"/>
        <v>March</v>
      </c>
      <c r="R1217" s="30" t="str">
        <f t="shared" si="131"/>
        <v>08</v>
      </c>
      <c r="W1217" t="str">
        <f t="shared" si="132"/>
        <v>ok</v>
      </c>
    </row>
    <row r="1218" spans="1:23" x14ac:dyDescent="0.3">
      <c r="A1218" t="s">
        <v>1260</v>
      </c>
      <c r="B1218" t="s">
        <v>28</v>
      </c>
      <c r="C1218" t="s">
        <v>29</v>
      </c>
      <c r="D1218" t="s">
        <v>30</v>
      </c>
      <c r="E1218" t="s">
        <v>20</v>
      </c>
      <c r="F1218" t="s">
        <v>26</v>
      </c>
      <c r="G1218" s="5">
        <v>11071.04</v>
      </c>
      <c r="H1218" s="5">
        <f t="shared" si="126"/>
        <v>199.27871999999999</v>
      </c>
      <c r="I1218" s="6">
        <v>5</v>
      </c>
      <c r="J1218" s="6">
        <v>55355.199999999997</v>
      </c>
      <c r="K1218" s="5">
        <f t="shared" si="127"/>
        <v>996.39359999999999</v>
      </c>
      <c r="L1218" s="7">
        <v>1.47</v>
      </c>
      <c r="M1218" s="7">
        <v>1147</v>
      </c>
      <c r="N1218" s="3">
        <v>45443</v>
      </c>
      <c r="O1218" s="4" t="str">
        <f t="shared" si="128"/>
        <v>2024-05</v>
      </c>
      <c r="P1218" s="4" t="str">
        <f t="shared" si="129"/>
        <v>05</v>
      </c>
      <c r="Q1218" s="4" t="str">
        <f t="shared" si="130"/>
        <v>May</v>
      </c>
      <c r="R1218" s="30" t="str">
        <f t="shared" si="131"/>
        <v>31</v>
      </c>
      <c r="W1218" t="str">
        <f t="shared" si="132"/>
        <v>ok</v>
      </c>
    </row>
    <row r="1219" spans="1:23" x14ac:dyDescent="0.3">
      <c r="A1219" t="s">
        <v>1261</v>
      </c>
      <c r="B1219" t="s">
        <v>33</v>
      </c>
      <c r="C1219" t="s">
        <v>12</v>
      </c>
      <c r="D1219" t="s">
        <v>34</v>
      </c>
      <c r="E1219" t="s">
        <v>45</v>
      </c>
      <c r="F1219" t="s">
        <v>38</v>
      </c>
      <c r="G1219" s="5">
        <v>14032.1</v>
      </c>
      <c r="H1219" s="5">
        <f t="shared" ref="H1219:H1282" si="133">G1219*0.018</f>
        <v>252.5778</v>
      </c>
      <c r="I1219" s="6">
        <v>3</v>
      </c>
      <c r="J1219" s="6">
        <v>42096.3</v>
      </c>
      <c r="K1219" s="5">
        <f t="shared" ref="K1219:K1282" si="134">H1219*I1219</f>
        <v>757.73339999999996</v>
      </c>
      <c r="L1219" s="7">
        <v>4.67</v>
      </c>
      <c r="M1219" s="7">
        <v>1866</v>
      </c>
      <c r="N1219" s="3">
        <v>45337</v>
      </c>
      <c r="O1219" s="4" t="str">
        <f t="shared" ref="O1219:O1282" si="135">TEXT(N1219,"yyyy-mm")</f>
        <v>2024-02</v>
      </c>
      <c r="P1219" s="4" t="str">
        <f t="shared" ref="P1219:P1282" si="136">TEXT(N1219,"mm")</f>
        <v>02</v>
      </c>
      <c r="Q1219" s="4" t="str">
        <f t="shared" ref="Q1219:Q1282" si="137">TEXT(DATE(2024,P1219,1),"mmmm")</f>
        <v>February</v>
      </c>
      <c r="R1219" s="30" t="str">
        <f t="shared" ref="R1219:R1282" si="138">TEXT(N1219,"dd")</f>
        <v>15</v>
      </c>
      <c r="W1219" t="str">
        <f t="shared" ref="W1219:W1282" si="139">IF(G1219*I1219=J1219,"ok","False")</f>
        <v>ok</v>
      </c>
    </row>
    <row r="1220" spans="1:23" x14ac:dyDescent="0.3">
      <c r="A1220" t="s">
        <v>1262</v>
      </c>
      <c r="B1220" t="s">
        <v>63</v>
      </c>
      <c r="C1220" t="s">
        <v>18</v>
      </c>
      <c r="D1220" t="s">
        <v>64</v>
      </c>
      <c r="E1220" t="s">
        <v>14</v>
      </c>
      <c r="F1220" t="s">
        <v>38</v>
      </c>
      <c r="G1220" s="5">
        <v>939.36</v>
      </c>
      <c r="H1220" s="5">
        <f t="shared" si="133"/>
        <v>16.908479999999997</v>
      </c>
      <c r="I1220" s="6">
        <v>1</v>
      </c>
      <c r="J1220" s="6">
        <v>939.36</v>
      </c>
      <c r="K1220" s="5">
        <f t="shared" si="134"/>
        <v>16.908479999999997</v>
      </c>
      <c r="L1220" s="7">
        <v>1.49</v>
      </c>
      <c r="M1220" s="7">
        <v>2138</v>
      </c>
      <c r="N1220" s="3">
        <v>45527</v>
      </c>
      <c r="O1220" s="4" t="str">
        <f t="shared" si="135"/>
        <v>2024-08</v>
      </c>
      <c r="P1220" s="4" t="str">
        <f t="shared" si="136"/>
        <v>08</v>
      </c>
      <c r="Q1220" s="4" t="str">
        <f t="shared" si="137"/>
        <v>August</v>
      </c>
      <c r="R1220" s="30" t="str">
        <f t="shared" si="138"/>
        <v>23</v>
      </c>
      <c r="W1220" t="str">
        <f t="shared" si="139"/>
        <v>ok</v>
      </c>
    </row>
    <row r="1221" spans="1:23" x14ac:dyDescent="0.3">
      <c r="A1221" t="s">
        <v>1263</v>
      </c>
      <c r="B1221" t="s">
        <v>23</v>
      </c>
      <c r="C1221" t="s">
        <v>24</v>
      </c>
      <c r="D1221" t="s">
        <v>25</v>
      </c>
      <c r="E1221" t="s">
        <v>20</v>
      </c>
      <c r="F1221" t="s">
        <v>15</v>
      </c>
      <c r="G1221" s="5">
        <v>7743.02</v>
      </c>
      <c r="H1221" s="5">
        <f t="shared" si="133"/>
        <v>139.37436</v>
      </c>
      <c r="I1221" s="6">
        <v>5</v>
      </c>
      <c r="J1221" s="6">
        <v>38715.1</v>
      </c>
      <c r="K1221" s="5">
        <f t="shared" si="134"/>
        <v>696.87180000000001</v>
      </c>
      <c r="L1221" s="7">
        <v>1.41</v>
      </c>
      <c r="M1221" s="7">
        <v>967</v>
      </c>
      <c r="N1221" s="3">
        <v>45357</v>
      </c>
      <c r="O1221" s="4" t="str">
        <f t="shared" si="135"/>
        <v>2024-03</v>
      </c>
      <c r="P1221" s="4" t="str">
        <f t="shared" si="136"/>
        <v>03</v>
      </c>
      <c r="Q1221" s="4" t="str">
        <f t="shared" si="137"/>
        <v>March</v>
      </c>
      <c r="R1221" s="30" t="str">
        <f t="shared" si="138"/>
        <v>06</v>
      </c>
      <c r="W1221" t="str">
        <f t="shared" si="139"/>
        <v>ok</v>
      </c>
    </row>
    <row r="1222" spans="1:23" x14ac:dyDescent="0.3">
      <c r="A1222" t="s">
        <v>1264</v>
      </c>
      <c r="B1222" t="s">
        <v>47</v>
      </c>
      <c r="C1222" t="s">
        <v>12</v>
      </c>
      <c r="D1222" t="s">
        <v>48</v>
      </c>
      <c r="E1222" t="s">
        <v>20</v>
      </c>
      <c r="F1222" t="s">
        <v>15</v>
      </c>
      <c r="G1222" s="5">
        <v>13461.03</v>
      </c>
      <c r="H1222" s="5">
        <f t="shared" si="133"/>
        <v>242.29854</v>
      </c>
      <c r="I1222" s="6">
        <v>2</v>
      </c>
      <c r="J1222" s="6">
        <v>26922.06</v>
      </c>
      <c r="K1222" s="5">
        <f t="shared" si="134"/>
        <v>484.59708000000001</v>
      </c>
      <c r="L1222" s="7">
        <v>3.21</v>
      </c>
      <c r="M1222" s="7">
        <v>4743</v>
      </c>
      <c r="N1222" s="3">
        <v>45648</v>
      </c>
      <c r="O1222" s="4" t="str">
        <f t="shared" si="135"/>
        <v>2024-12</v>
      </c>
      <c r="P1222" s="4" t="str">
        <f t="shared" si="136"/>
        <v>12</v>
      </c>
      <c r="Q1222" s="4" t="str">
        <f t="shared" si="137"/>
        <v>December</v>
      </c>
      <c r="R1222" s="30" t="str">
        <f t="shared" si="138"/>
        <v>22</v>
      </c>
      <c r="W1222" t="str">
        <f t="shared" si="139"/>
        <v>ok</v>
      </c>
    </row>
    <row r="1223" spans="1:23" x14ac:dyDescent="0.3">
      <c r="A1223" t="s">
        <v>1265</v>
      </c>
      <c r="B1223" t="s">
        <v>17</v>
      </c>
      <c r="C1223" t="s">
        <v>18</v>
      </c>
      <c r="D1223" t="s">
        <v>19</v>
      </c>
      <c r="E1223" t="s">
        <v>45</v>
      </c>
      <c r="F1223" t="s">
        <v>21</v>
      </c>
      <c r="G1223" s="5">
        <v>8120.52</v>
      </c>
      <c r="H1223" s="5">
        <f t="shared" si="133"/>
        <v>146.16935999999998</v>
      </c>
      <c r="I1223" s="6">
        <v>2</v>
      </c>
      <c r="J1223" s="6">
        <v>16241.04</v>
      </c>
      <c r="K1223" s="5">
        <f t="shared" si="134"/>
        <v>292.33871999999997</v>
      </c>
      <c r="L1223" s="7">
        <v>2.7</v>
      </c>
      <c r="M1223" s="7">
        <v>1084</v>
      </c>
      <c r="N1223" s="3">
        <v>45427</v>
      </c>
      <c r="O1223" s="4" t="str">
        <f t="shared" si="135"/>
        <v>2024-05</v>
      </c>
      <c r="P1223" s="4" t="str">
        <f t="shared" si="136"/>
        <v>05</v>
      </c>
      <c r="Q1223" s="4" t="str">
        <f t="shared" si="137"/>
        <v>May</v>
      </c>
      <c r="R1223" s="30" t="str">
        <f t="shared" si="138"/>
        <v>15</v>
      </c>
      <c r="W1223" t="str">
        <f t="shared" si="139"/>
        <v>ok</v>
      </c>
    </row>
    <row r="1224" spans="1:23" x14ac:dyDescent="0.3">
      <c r="A1224" t="s">
        <v>1266</v>
      </c>
      <c r="B1224" t="s">
        <v>36</v>
      </c>
      <c r="C1224" t="s">
        <v>18</v>
      </c>
      <c r="D1224" t="s">
        <v>37</v>
      </c>
      <c r="E1224" t="s">
        <v>20</v>
      </c>
      <c r="F1224" t="s">
        <v>15</v>
      </c>
      <c r="G1224" s="5">
        <v>4959.8500000000004</v>
      </c>
      <c r="H1224" s="5">
        <f t="shared" si="133"/>
        <v>89.277299999999997</v>
      </c>
      <c r="I1224" s="6">
        <v>4</v>
      </c>
      <c r="J1224" s="6">
        <v>19839.400000000001</v>
      </c>
      <c r="K1224" s="5">
        <f t="shared" si="134"/>
        <v>357.10919999999999</v>
      </c>
      <c r="L1224" s="7">
        <v>1.04</v>
      </c>
      <c r="M1224" s="7">
        <v>1239</v>
      </c>
      <c r="N1224" s="3">
        <v>45302</v>
      </c>
      <c r="O1224" s="4" t="str">
        <f t="shared" si="135"/>
        <v>2024-01</v>
      </c>
      <c r="P1224" s="4" t="str">
        <f t="shared" si="136"/>
        <v>01</v>
      </c>
      <c r="Q1224" s="4" t="str">
        <f t="shared" si="137"/>
        <v>January</v>
      </c>
      <c r="R1224" s="30" t="str">
        <f t="shared" si="138"/>
        <v>11</v>
      </c>
      <c r="W1224" t="str">
        <f t="shared" si="139"/>
        <v>ok</v>
      </c>
    </row>
    <row r="1225" spans="1:23" x14ac:dyDescent="0.3">
      <c r="A1225" t="s">
        <v>1267</v>
      </c>
      <c r="B1225" t="s">
        <v>51</v>
      </c>
      <c r="C1225" t="s">
        <v>29</v>
      </c>
      <c r="D1225" t="s">
        <v>52</v>
      </c>
      <c r="E1225" t="s">
        <v>14</v>
      </c>
      <c r="F1225" t="s">
        <v>60</v>
      </c>
      <c r="G1225" s="5">
        <v>10914.14</v>
      </c>
      <c r="H1225" s="5">
        <f t="shared" si="133"/>
        <v>196.45451999999997</v>
      </c>
      <c r="I1225" s="6">
        <v>1</v>
      </c>
      <c r="J1225" s="6">
        <v>10914.14</v>
      </c>
      <c r="K1225" s="5">
        <f t="shared" si="134"/>
        <v>196.45451999999997</v>
      </c>
      <c r="L1225" s="7">
        <v>2.89</v>
      </c>
      <c r="M1225" s="7">
        <v>617</v>
      </c>
      <c r="N1225" s="3">
        <v>45585</v>
      </c>
      <c r="O1225" s="4" t="str">
        <f t="shared" si="135"/>
        <v>2024-10</v>
      </c>
      <c r="P1225" s="4" t="str">
        <f t="shared" si="136"/>
        <v>10</v>
      </c>
      <c r="Q1225" s="4" t="str">
        <f t="shared" si="137"/>
        <v>October</v>
      </c>
      <c r="R1225" s="30" t="str">
        <f t="shared" si="138"/>
        <v>20</v>
      </c>
      <c r="W1225" t="str">
        <f t="shared" si="139"/>
        <v>ok</v>
      </c>
    </row>
    <row r="1226" spans="1:23" x14ac:dyDescent="0.3">
      <c r="A1226" t="s">
        <v>1268</v>
      </c>
      <c r="B1226" t="s">
        <v>36</v>
      </c>
      <c r="C1226" t="s">
        <v>18</v>
      </c>
      <c r="D1226" t="s">
        <v>37</v>
      </c>
      <c r="E1226" t="s">
        <v>14</v>
      </c>
      <c r="F1226" t="s">
        <v>38</v>
      </c>
      <c r="G1226" s="5">
        <v>16164.84</v>
      </c>
      <c r="H1226" s="5">
        <f t="shared" si="133"/>
        <v>290.96711999999997</v>
      </c>
      <c r="I1226" s="6">
        <v>4</v>
      </c>
      <c r="J1226" s="6">
        <v>64659.360000000001</v>
      </c>
      <c r="K1226" s="5">
        <f t="shared" si="134"/>
        <v>1163.8684799999999</v>
      </c>
      <c r="L1226" s="7">
        <v>1.21</v>
      </c>
      <c r="M1226" s="7">
        <v>3195</v>
      </c>
      <c r="N1226" s="3">
        <v>45435</v>
      </c>
      <c r="O1226" s="4" t="str">
        <f t="shared" si="135"/>
        <v>2024-05</v>
      </c>
      <c r="P1226" s="4" t="str">
        <f t="shared" si="136"/>
        <v>05</v>
      </c>
      <c r="Q1226" s="4" t="str">
        <f t="shared" si="137"/>
        <v>May</v>
      </c>
      <c r="R1226" s="30" t="str">
        <f t="shared" si="138"/>
        <v>23</v>
      </c>
      <c r="W1226" t="str">
        <f t="shared" si="139"/>
        <v>ok</v>
      </c>
    </row>
    <row r="1227" spans="1:23" x14ac:dyDescent="0.3">
      <c r="A1227" t="s">
        <v>1269</v>
      </c>
      <c r="B1227" t="s">
        <v>51</v>
      </c>
      <c r="C1227" t="s">
        <v>29</v>
      </c>
      <c r="D1227" t="s">
        <v>52</v>
      </c>
      <c r="E1227" t="s">
        <v>45</v>
      </c>
      <c r="F1227" t="s">
        <v>26</v>
      </c>
      <c r="G1227" s="5">
        <v>4813.47</v>
      </c>
      <c r="H1227" s="5">
        <f t="shared" si="133"/>
        <v>86.64246</v>
      </c>
      <c r="I1227" s="6">
        <v>3</v>
      </c>
      <c r="J1227" s="6">
        <v>14440.41</v>
      </c>
      <c r="K1227" s="5">
        <f t="shared" si="134"/>
        <v>259.92737999999997</v>
      </c>
      <c r="L1227" s="7">
        <v>3.2</v>
      </c>
      <c r="M1227" s="7">
        <v>1765</v>
      </c>
      <c r="N1227" s="3">
        <v>45308</v>
      </c>
      <c r="O1227" s="4" t="str">
        <f t="shared" si="135"/>
        <v>2024-01</v>
      </c>
      <c r="P1227" s="4" t="str">
        <f t="shared" si="136"/>
        <v>01</v>
      </c>
      <c r="Q1227" s="4" t="str">
        <f t="shared" si="137"/>
        <v>January</v>
      </c>
      <c r="R1227" s="30" t="str">
        <f t="shared" si="138"/>
        <v>17</v>
      </c>
      <c r="W1227" t="str">
        <f t="shared" si="139"/>
        <v>ok</v>
      </c>
    </row>
    <row r="1228" spans="1:23" x14ac:dyDescent="0.3">
      <c r="A1228" t="s">
        <v>1270</v>
      </c>
      <c r="B1228" t="s">
        <v>41</v>
      </c>
      <c r="C1228" t="s">
        <v>42</v>
      </c>
      <c r="D1228" t="s">
        <v>43</v>
      </c>
      <c r="E1228" t="s">
        <v>20</v>
      </c>
      <c r="F1228" t="s">
        <v>26</v>
      </c>
      <c r="G1228" s="5">
        <v>6325.38</v>
      </c>
      <c r="H1228" s="5">
        <f t="shared" si="133"/>
        <v>113.85683999999999</v>
      </c>
      <c r="I1228" s="6">
        <v>3</v>
      </c>
      <c r="J1228" s="6">
        <v>18976.14</v>
      </c>
      <c r="K1228" s="5">
        <f t="shared" si="134"/>
        <v>341.57051999999999</v>
      </c>
      <c r="L1228" s="7">
        <v>2.89</v>
      </c>
      <c r="M1228" s="7">
        <v>3646</v>
      </c>
      <c r="N1228" s="3">
        <v>45616</v>
      </c>
      <c r="O1228" s="4" t="str">
        <f t="shared" si="135"/>
        <v>2024-11</v>
      </c>
      <c r="P1228" s="4" t="str">
        <f t="shared" si="136"/>
        <v>11</v>
      </c>
      <c r="Q1228" s="4" t="str">
        <f t="shared" si="137"/>
        <v>November</v>
      </c>
      <c r="R1228" s="30" t="str">
        <f t="shared" si="138"/>
        <v>20</v>
      </c>
      <c r="W1228" t="str">
        <f t="shared" si="139"/>
        <v>ok</v>
      </c>
    </row>
    <row r="1229" spans="1:23" x14ac:dyDescent="0.3">
      <c r="A1229" t="s">
        <v>1271</v>
      </c>
      <c r="B1229" t="s">
        <v>17</v>
      </c>
      <c r="C1229" t="s">
        <v>18</v>
      </c>
      <c r="D1229" t="s">
        <v>19</v>
      </c>
      <c r="E1229" t="s">
        <v>20</v>
      </c>
      <c r="F1229" t="s">
        <v>26</v>
      </c>
      <c r="G1229" s="5">
        <v>9087.44</v>
      </c>
      <c r="H1229" s="5">
        <f t="shared" si="133"/>
        <v>163.57391999999999</v>
      </c>
      <c r="I1229" s="6">
        <v>4</v>
      </c>
      <c r="J1229" s="6">
        <v>36349.760000000002</v>
      </c>
      <c r="K1229" s="5">
        <f t="shared" si="134"/>
        <v>654.29567999999995</v>
      </c>
      <c r="L1229" s="7">
        <v>2.31</v>
      </c>
      <c r="M1229" s="7">
        <v>3111</v>
      </c>
      <c r="N1229" s="3">
        <v>45309</v>
      </c>
      <c r="O1229" s="4" t="str">
        <f t="shared" si="135"/>
        <v>2024-01</v>
      </c>
      <c r="P1229" s="4" t="str">
        <f t="shared" si="136"/>
        <v>01</v>
      </c>
      <c r="Q1229" s="4" t="str">
        <f t="shared" si="137"/>
        <v>January</v>
      </c>
      <c r="R1229" s="30" t="str">
        <f t="shared" si="138"/>
        <v>18</v>
      </c>
      <c r="W1229" t="str">
        <f t="shared" si="139"/>
        <v>ok</v>
      </c>
    </row>
    <row r="1230" spans="1:23" x14ac:dyDescent="0.3">
      <c r="A1230" t="s">
        <v>1272</v>
      </c>
      <c r="B1230" t="s">
        <v>63</v>
      </c>
      <c r="C1230" t="s">
        <v>18</v>
      </c>
      <c r="D1230" t="s">
        <v>64</v>
      </c>
      <c r="E1230" t="s">
        <v>20</v>
      </c>
      <c r="F1230" t="s">
        <v>31</v>
      </c>
      <c r="G1230" s="5">
        <v>8255.7000000000007</v>
      </c>
      <c r="H1230" s="5">
        <f t="shared" si="133"/>
        <v>148.6026</v>
      </c>
      <c r="I1230" s="6">
        <v>5</v>
      </c>
      <c r="J1230" s="6">
        <v>41278.5</v>
      </c>
      <c r="K1230" s="5">
        <f t="shared" si="134"/>
        <v>743.01299999999992</v>
      </c>
      <c r="L1230" s="7">
        <v>2.9</v>
      </c>
      <c r="M1230" s="7">
        <v>995</v>
      </c>
      <c r="N1230" s="3">
        <v>45549</v>
      </c>
      <c r="O1230" s="4" t="str">
        <f t="shared" si="135"/>
        <v>2024-09</v>
      </c>
      <c r="P1230" s="4" t="str">
        <f t="shared" si="136"/>
        <v>09</v>
      </c>
      <c r="Q1230" s="4" t="str">
        <f t="shared" si="137"/>
        <v>September</v>
      </c>
      <c r="R1230" s="30" t="str">
        <f t="shared" si="138"/>
        <v>14</v>
      </c>
      <c r="W1230" t="str">
        <f t="shared" si="139"/>
        <v>ok</v>
      </c>
    </row>
    <row r="1231" spans="1:23" x14ac:dyDescent="0.3">
      <c r="A1231" t="s">
        <v>1273</v>
      </c>
      <c r="B1231" t="s">
        <v>23</v>
      </c>
      <c r="C1231" t="s">
        <v>24</v>
      </c>
      <c r="D1231" t="s">
        <v>25</v>
      </c>
      <c r="E1231" t="s">
        <v>45</v>
      </c>
      <c r="F1231" t="s">
        <v>31</v>
      </c>
      <c r="G1231" s="5">
        <v>9641.56</v>
      </c>
      <c r="H1231" s="5">
        <f t="shared" si="133"/>
        <v>173.54807999999997</v>
      </c>
      <c r="I1231" s="6">
        <v>1</v>
      </c>
      <c r="J1231" s="6">
        <v>9641.56</v>
      </c>
      <c r="K1231" s="5">
        <f t="shared" si="134"/>
        <v>173.54807999999997</v>
      </c>
      <c r="L1231" s="7">
        <v>4</v>
      </c>
      <c r="M1231" s="7">
        <v>2191</v>
      </c>
      <c r="N1231" s="3">
        <v>45641</v>
      </c>
      <c r="O1231" s="4" t="str">
        <f t="shared" si="135"/>
        <v>2024-12</v>
      </c>
      <c r="P1231" s="4" t="str">
        <f t="shared" si="136"/>
        <v>12</v>
      </c>
      <c r="Q1231" s="4" t="str">
        <f t="shared" si="137"/>
        <v>December</v>
      </c>
      <c r="R1231" s="30" t="str">
        <f t="shared" si="138"/>
        <v>15</v>
      </c>
      <c r="W1231" t="str">
        <f t="shared" si="139"/>
        <v>ok</v>
      </c>
    </row>
    <row r="1232" spans="1:23" x14ac:dyDescent="0.3">
      <c r="A1232" t="s">
        <v>1274</v>
      </c>
      <c r="B1232" t="s">
        <v>36</v>
      </c>
      <c r="C1232" t="s">
        <v>18</v>
      </c>
      <c r="D1232" t="s">
        <v>37</v>
      </c>
      <c r="E1232" t="s">
        <v>14</v>
      </c>
      <c r="F1232" t="s">
        <v>38</v>
      </c>
      <c r="G1232" s="5">
        <v>9736.84</v>
      </c>
      <c r="H1232" s="5">
        <f t="shared" si="133"/>
        <v>175.26311999999999</v>
      </c>
      <c r="I1232" s="6">
        <v>1</v>
      </c>
      <c r="J1232" s="6">
        <v>9736.84</v>
      </c>
      <c r="K1232" s="5">
        <f t="shared" si="134"/>
        <v>175.26311999999999</v>
      </c>
      <c r="L1232" s="7">
        <v>4.53</v>
      </c>
      <c r="M1232" s="7">
        <v>4238</v>
      </c>
      <c r="N1232" s="3">
        <v>45426</v>
      </c>
      <c r="O1232" s="4" t="str">
        <f t="shared" si="135"/>
        <v>2024-05</v>
      </c>
      <c r="P1232" s="4" t="str">
        <f t="shared" si="136"/>
        <v>05</v>
      </c>
      <c r="Q1232" s="4" t="str">
        <f t="shared" si="137"/>
        <v>May</v>
      </c>
      <c r="R1232" s="30" t="str">
        <f t="shared" si="138"/>
        <v>14</v>
      </c>
      <c r="W1232" t="str">
        <f t="shared" si="139"/>
        <v>ok</v>
      </c>
    </row>
    <row r="1233" spans="1:23" x14ac:dyDescent="0.3">
      <c r="A1233" t="s">
        <v>1275</v>
      </c>
      <c r="B1233" t="s">
        <v>36</v>
      </c>
      <c r="C1233" t="s">
        <v>18</v>
      </c>
      <c r="D1233" t="s">
        <v>37</v>
      </c>
      <c r="E1233" t="s">
        <v>20</v>
      </c>
      <c r="F1233" t="s">
        <v>15</v>
      </c>
      <c r="G1233" s="5">
        <v>15667.24</v>
      </c>
      <c r="H1233" s="5">
        <f t="shared" si="133"/>
        <v>282.01031999999998</v>
      </c>
      <c r="I1233" s="6">
        <v>1</v>
      </c>
      <c r="J1233" s="6">
        <v>15667.24</v>
      </c>
      <c r="K1233" s="5">
        <f t="shared" si="134"/>
        <v>282.01031999999998</v>
      </c>
      <c r="L1233" s="7">
        <v>3.33</v>
      </c>
      <c r="M1233" s="7">
        <v>4806</v>
      </c>
      <c r="N1233" s="3">
        <v>45634</v>
      </c>
      <c r="O1233" s="4" t="str">
        <f t="shared" si="135"/>
        <v>2024-12</v>
      </c>
      <c r="P1233" s="4" t="str">
        <f t="shared" si="136"/>
        <v>12</v>
      </c>
      <c r="Q1233" s="4" t="str">
        <f t="shared" si="137"/>
        <v>December</v>
      </c>
      <c r="R1233" s="30" t="str">
        <f t="shared" si="138"/>
        <v>08</v>
      </c>
      <c r="W1233" t="str">
        <f t="shared" si="139"/>
        <v>ok</v>
      </c>
    </row>
    <row r="1234" spans="1:23" x14ac:dyDescent="0.3">
      <c r="A1234" t="s">
        <v>1276</v>
      </c>
      <c r="B1234" t="s">
        <v>41</v>
      </c>
      <c r="C1234" t="s">
        <v>42</v>
      </c>
      <c r="D1234" t="s">
        <v>43</v>
      </c>
      <c r="E1234" t="s">
        <v>20</v>
      </c>
      <c r="F1234" t="s">
        <v>26</v>
      </c>
      <c r="G1234" s="5">
        <v>7151.29</v>
      </c>
      <c r="H1234" s="5">
        <f t="shared" si="133"/>
        <v>128.72322</v>
      </c>
      <c r="I1234" s="6">
        <v>2</v>
      </c>
      <c r="J1234" s="6">
        <v>14302.58</v>
      </c>
      <c r="K1234" s="5">
        <f t="shared" si="134"/>
        <v>257.44644</v>
      </c>
      <c r="L1234" s="7">
        <v>1.54</v>
      </c>
      <c r="M1234" s="7">
        <v>297</v>
      </c>
      <c r="N1234" s="3">
        <v>45341</v>
      </c>
      <c r="O1234" s="4" t="str">
        <f t="shared" si="135"/>
        <v>2024-02</v>
      </c>
      <c r="P1234" s="4" t="str">
        <f t="shared" si="136"/>
        <v>02</v>
      </c>
      <c r="Q1234" s="4" t="str">
        <f t="shared" si="137"/>
        <v>February</v>
      </c>
      <c r="R1234" s="30" t="str">
        <f t="shared" si="138"/>
        <v>19</v>
      </c>
      <c r="W1234" t="str">
        <f t="shared" si="139"/>
        <v>ok</v>
      </c>
    </row>
    <row r="1235" spans="1:23" x14ac:dyDescent="0.3">
      <c r="A1235" t="s">
        <v>1277</v>
      </c>
      <c r="B1235" t="s">
        <v>51</v>
      </c>
      <c r="C1235" t="s">
        <v>29</v>
      </c>
      <c r="D1235" t="s">
        <v>52</v>
      </c>
      <c r="E1235" t="s">
        <v>20</v>
      </c>
      <c r="F1235" t="s">
        <v>15</v>
      </c>
      <c r="G1235" s="5">
        <v>17180.36</v>
      </c>
      <c r="H1235" s="5">
        <f t="shared" si="133"/>
        <v>309.24647999999996</v>
      </c>
      <c r="I1235" s="6">
        <v>4</v>
      </c>
      <c r="J1235" s="6">
        <v>68721.440000000002</v>
      </c>
      <c r="K1235" s="5">
        <f t="shared" si="134"/>
        <v>1236.9859199999999</v>
      </c>
      <c r="L1235" s="7">
        <v>2.08</v>
      </c>
      <c r="M1235" s="7">
        <v>4716</v>
      </c>
      <c r="N1235" s="3">
        <v>45622</v>
      </c>
      <c r="O1235" s="4" t="str">
        <f t="shared" si="135"/>
        <v>2024-11</v>
      </c>
      <c r="P1235" s="4" t="str">
        <f t="shared" si="136"/>
        <v>11</v>
      </c>
      <c r="Q1235" s="4" t="str">
        <f t="shared" si="137"/>
        <v>November</v>
      </c>
      <c r="R1235" s="30" t="str">
        <f t="shared" si="138"/>
        <v>26</v>
      </c>
      <c r="W1235" t="str">
        <f t="shared" si="139"/>
        <v>ok</v>
      </c>
    </row>
    <row r="1236" spans="1:23" x14ac:dyDescent="0.3">
      <c r="A1236" t="s">
        <v>1278</v>
      </c>
      <c r="B1236" t="s">
        <v>17</v>
      </c>
      <c r="C1236" t="s">
        <v>18</v>
      </c>
      <c r="D1236" t="s">
        <v>19</v>
      </c>
      <c r="E1236" t="s">
        <v>45</v>
      </c>
      <c r="F1236" t="s">
        <v>21</v>
      </c>
      <c r="G1236" s="5">
        <v>11230.55</v>
      </c>
      <c r="H1236" s="5">
        <f t="shared" si="133"/>
        <v>202.14989999999997</v>
      </c>
      <c r="I1236" s="6">
        <v>5</v>
      </c>
      <c r="J1236" s="6">
        <v>56152.75</v>
      </c>
      <c r="K1236" s="5">
        <f t="shared" si="134"/>
        <v>1010.7494999999999</v>
      </c>
      <c r="L1236" s="7">
        <v>3.57</v>
      </c>
      <c r="M1236" s="7">
        <v>3650</v>
      </c>
      <c r="N1236" s="3">
        <v>45650</v>
      </c>
      <c r="O1236" s="4" t="str">
        <f t="shared" si="135"/>
        <v>2024-12</v>
      </c>
      <c r="P1236" s="4" t="str">
        <f t="shared" si="136"/>
        <v>12</v>
      </c>
      <c r="Q1236" s="4" t="str">
        <f t="shared" si="137"/>
        <v>December</v>
      </c>
      <c r="R1236" s="30" t="str">
        <f t="shared" si="138"/>
        <v>24</v>
      </c>
      <c r="W1236" t="str">
        <f t="shared" si="139"/>
        <v>ok</v>
      </c>
    </row>
    <row r="1237" spans="1:23" x14ac:dyDescent="0.3">
      <c r="A1237" t="s">
        <v>1279</v>
      </c>
      <c r="B1237" t="s">
        <v>41</v>
      </c>
      <c r="C1237" t="s">
        <v>42</v>
      </c>
      <c r="D1237" t="s">
        <v>43</v>
      </c>
      <c r="E1237" t="s">
        <v>20</v>
      </c>
      <c r="F1237" t="s">
        <v>26</v>
      </c>
      <c r="G1237" s="5">
        <v>8622.65</v>
      </c>
      <c r="H1237" s="5">
        <f t="shared" si="133"/>
        <v>155.20769999999999</v>
      </c>
      <c r="I1237" s="6">
        <v>5</v>
      </c>
      <c r="J1237" s="6">
        <v>43113.25</v>
      </c>
      <c r="K1237" s="5">
        <f t="shared" si="134"/>
        <v>776.03849999999989</v>
      </c>
      <c r="L1237" s="7">
        <v>1.37</v>
      </c>
      <c r="M1237" s="7">
        <v>129</v>
      </c>
      <c r="N1237" s="3">
        <v>45552</v>
      </c>
      <c r="O1237" s="4" t="str">
        <f t="shared" si="135"/>
        <v>2024-09</v>
      </c>
      <c r="P1237" s="4" t="str">
        <f t="shared" si="136"/>
        <v>09</v>
      </c>
      <c r="Q1237" s="4" t="str">
        <f t="shared" si="137"/>
        <v>September</v>
      </c>
      <c r="R1237" s="30" t="str">
        <f t="shared" si="138"/>
        <v>17</v>
      </c>
      <c r="W1237" t="str">
        <f t="shared" si="139"/>
        <v>ok</v>
      </c>
    </row>
    <row r="1238" spans="1:23" x14ac:dyDescent="0.3">
      <c r="A1238" t="s">
        <v>1280</v>
      </c>
      <c r="B1238" t="s">
        <v>47</v>
      </c>
      <c r="C1238" t="s">
        <v>12</v>
      </c>
      <c r="D1238" t="s">
        <v>48</v>
      </c>
      <c r="E1238" t="s">
        <v>14</v>
      </c>
      <c r="F1238" t="s">
        <v>15</v>
      </c>
      <c r="G1238" s="5">
        <v>14069.44</v>
      </c>
      <c r="H1238" s="5">
        <f t="shared" si="133"/>
        <v>253.24992</v>
      </c>
      <c r="I1238" s="6">
        <v>4</v>
      </c>
      <c r="J1238" s="6">
        <v>56277.760000000002</v>
      </c>
      <c r="K1238" s="5">
        <f t="shared" si="134"/>
        <v>1012.99968</v>
      </c>
      <c r="L1238" s="7">
        <v>4.75</v>
      </c>
      <c r="M1238" s="7">
        <v>1803</v>
      </c>
      <c r="N1238" s="3">
        <v>45566</v>
      </c>
      <c r="O1238" s="4" t="str">
        <f t="shared" si="135"/>
        <v>2024-10</v>
      </c>
      <c r="P1238" s="4" t="str">
        <f t="shared" si="136"/>
        <v>10</v>
      </c>
      <c r="Q1238" s="4" t="str">
        <f t="shared" si="137"/>
        <v>October</v>
      </c>
      <c r="R1238" s="30" t="str">
        <f t="shared" si="138"/>
        <v>01</v>
      </c>
      <c r="W1238" t="str">
        <f t="shared" si="139"/>
        <v>ok</v>
      </c>
    </row>
    <row r="1239" spans="1:23" x14ac:dyDescent="0.3">
      <c r="A1239" t="s">
        <v>1281</v>
      </c>
      <c r="B1239" t="s">
        <v>36</v>
      </c>
      <c r="C1239" t="s">
        <v>18</v>
      </c>
      <c r="D1239" t="s">
        <v>37</v>
      </c>
      <c r="E1239" t="s">
        <v>14</v>
      </c>
      <c r="F1239" t="s">
        <v>60</v>
      </c>
      <c r="G1239" s="5">
        <v>18892.169999999998</v>
      </c>
      <c r="H1239" s="5">
        <f t="shared" si="133"/>
        <v>340.05905999999993</v>
      </c>
      <c r="I1239" s="6">
        <v>5</v>
      </c>
      <c r="J1239" s="6">
        <v>94460.85</v>
      </c>
      <c r="K1239" s="5">
        <f t="shared" si="134"/>
        <v>1700.2952999999998</v>
      </c>
      <c r="L1239" s="7">
        <v>2.85</v>
      </c>
      <c r="M1239" s="7">
        <v>3739</v>
      </c>
      <c r="N1239" s="3">
        <v>45453</v>
      </c>
      <c r="O1239" s="4" t="str">
        <f t="shared" si="135"/>
        <v>2024-06</v>
      </c>
      <c r="P1239" s="4" t="str">
        <f t="shared" si="136"/>
        <v>06</v>
      </c>
      <c r="Q1239" s="4" t="str">
        <f t="shared" si="137"/>
        <v>June</v>
      </c>
      <c r="R1239" s="30" t="str">
        <f t="shared" si="138"/>
        <v>10</v>
      </c>
      <c r="W1239" t="str">
        <f t="shared" si="139"/>
        <v>ok</v>
      </c>
    </row>
    <row r="1240" spans="1:23" x14ac:dyDescent="0.3">
      <c r="A1240" t="s">
        <v>1282</v>
      </c>
      <c r="B1240" t="s">
        <v>51</v>
      </c>
      <c r="C1240" t="s">
        <v>29</v>
      </c>
      <c r="D1240" t="s">
        <v>52</v>
      </c>
      <c r="E1240" t="s">
        <v>45</v>
      </c>
      <c r="F1240" t="s">
        <v>60</v>
      </c>
      <c r="G1240" s="5">
        <v>15027.9</v>
      </c>
      <c r="H1240" s="5">
        <f t="shared" si="133"/>
        <v>270.50219999999996</v>
      </c>
      <c r="I1240" s="6">
        <v>4</v>
      </c>
      <c r="J1240" s="6">
        <v>60111.6</v>
      </c>
      <c r="K1240" s="5">
        <f t="shared" si="134"/>
        <v>1082.0087999999998</v>
      </c>
      <c r="L1240" s="7">
        <v>1.37</v>
      </c>
      <c r="M1240" s="7">
        <v>2396</v>
      </c>
      <c r="N1240" s="3">
        <v>45321</v>
      </c>
      <c r="O1240" s="4" t="str">
        <f t="shared" si="135"/>
        <v>2024-01</v>
      </c>
      <c r="P1240" s="4" t="str">
        <f t="shared" si="136"/>
        <v>01</v>
      </c>
      <c r="Q1240" s="4" t="str">
        <f t="shared" si="137"/>
        <v>January</v>
      </c>
      <c r="R1240" s="30" t="str">
        <f t="shared" si="138"/>
        <v>30</v>
      </c>
      <c r="W1240" t="str">
        <f t="shared" si="139"/>
        <v>ok</v>
      </c>
    </row>
    <row r="1241" spans="1:23" x14ac:dyDescent="0.3">
      <c r="A1241" t="s">
        <v>1283</v>
      </c>
      <c r="B1241" t="s">
        <v>17</v>
      </c>
      <c r="C1241" t="s">
        <v>18</v>
      </c>
      <c r="D1241" t="s">
        <v>19</v>
      </c>
      <c r="E1241" t="s">
        <v>20</v>
      </c>
      <c r="F1241" t="s">
        <v>31</v>
      </c>
      <c r="G1241" s="5">
        <v>10897.71</v>
      </c>
      <c r="H1241" s="5">
        <f t="shared" si="133"/>
        <v>196.15877999999998</v>
      </c>
      <c r="I1241" s="6">
        <v>2</v>
      </c>
      <c r="J1241" s="6">
        <v>21795.42</v>
      </c>
      <c r="K1241" s="5">
        <f t="shared" si="134"/>
        <v>392.31755999999996</v>
      </c>
      <c r="L1241" s="7">
        <v>1.42</v>
      </c>
      <c r="M1241" s="7">
        <v>1105</v>
      </c>
      <c r="N1241" s="3">
        <v>45516</v>
      </c>
      <c r="O1241" s="4" t="str">
        <f t="shared" si="135"/>
        <v>2024-08</v>
      </c>
      <c r="P1241" s="4" t="str">
        <f t="shared" si="136"/>
        <v>08</v>
      </c>
      <c r="Q1241" s="4" t="str">
        <f t="shared" si="137"/>
        <v>August</v>
      </c>
      <c r="R1241" s="30" t="str">
        <f t="shared" si="138"/>
        <v>12</v>
      </c>
      <c r="W1241" t="str">
        <f t="shared" si="139"/>
        <v>ok</v>
      </c>
    </row>
    <row r="1242" spans="1:23" x14ac:dyDescent="0.3">
      <c r="A1242" t="s">
        <v>1284</v>
      </c>
      <c r="B1242" t="s">
        <v>51</v>
      </c>
      <c r="C1242" t="s">
        <v>29</v>
      </c>
      <c r="D1242" t="s">
        <v>52</v>
      </c>
      <c r="E1242" t="s">
        <v>20</v>
      </c>
      <c r="F1242" t="s">
        <v>21</v>
      </c>
      <c r="G1242" s="5">
        <v>11357.49</v>
      </c>
      <c r="H1242" s="5">
        <f t="shared" si="133"/>
        <v>204.43481999999997</v>
      </c>
      <c r="I1242" s="6">
        <v>2</v>
      </c>
      <c r="J1242" s="6">
        <v>22714.98</v>
      </c>
      <c r="K1242" s="5">
        <f t="shared" si="134"/>
        <v>408.86963999999995</v>
      </c>
      <c r="L1242" s="7">
        <v>2.08</v>
      </c>
      <c r="M1242" s="7">
        <v>1286</v>
      </c>
      <c r="N1242" s="3">
        <v>45414</v>
      </c>
      <c r="O1242" s="4" t="str">
        <f t="shared" si="135"/>
        <v>2024-05</v>
      </c>
      <c r="P1242" s="4" t="str">
        <f t="shared" si="136"/>
        <v>05</v>
      </c>
      <c r="Q1242" s="4" t="str">
        <f t="shared" si="137"/>
        <v>May</v>
      </c>
      <c r="R1242" s="30" t="str">
        <f t="shared" si="138"/>
        <v>02</v>
      </c>
      <c r="W1242" t="str">
        <f t="shared" si="139"/>
        <v>ok</v>
      </c>
    </row>
    <row r="1243" spans="1:23" x14ac:dyDescent="0.3">
      <c r="A1243" t="s">
        <v>1285</v>
      </c>
      <c r="B1243" t="s">
        <v>51</v>
      </c>
      <c r="C1243" t="s">
        <v>29</v>
      </c>
      <c r="D1243" t="s">
        <v>52</v>
      </c>
      <c r="E1243" t="s">
        <v>20</v>
      </c>
      <c r="F1243" t="s">
        <v>21</v>
      </c>
      <c r="G1243" s="5">
        <v>16356.92</v>
      </c>
      <c r="H1243" s="5">
        <f t="shared" si="133"/>
        <v>294.42455999999999</v>
      </c>
      <c r="I1243" s="6">
        <v>3</v>
      </c>
      <c r="J1243" s="6">
        <v>49070.76</v>
      </c>
      <c r="K1243" s="5">
        <f t="shared" si="134"/>
        <v>883.27368000000001</v>
      </c>
      <c r="L1243" s="7">
        <v>1.58</v>
      </c>
      <c r="M1243" s="7">
        <v>4237</v>
      </c>
      <c r="N1243" s="3">
        <v>45651</v>
      </c>
      <c r="O1243" s="4" t="str">
        <f t="shared" si="135"/>
        <v>2024-12</v>
      </c>
      <c r="P1243" s="4" t="str">
        <f t="shared" si="136"/>
        <v>12</v>
      </c>
      <c r="Q1243" s="4" t="str">
        <f t="shared" si="137"/>
        <v>December</v>
      </c>
      <c r="R1243" s="30" t="str">
        <f t="shared" si="138"/>
        <v>25</v>
      </c>
      <c r="W1243" t="str">
        <f t="shared" si="139"/>
        <v>ok</v>
      </c>
    </row>
    <row r="1244" spans="1:23" x14ac:dyDescent="0.3">
      <c r="A1244" t="s">
        <v>1286</v>
      </c>
      <c r="B1244" t="s">
        <v>11</v>
      </c>
      <c r="C1244" t="s">
        <v>12</v>
      </c>
      <c r="D1244" t="s">
        <v>13</v>
      </c>
      <c r="E1244" t="s">
        <v>20</v>
      </c>
      <c r="F1244" t="s">
        <v>38</v>
      </c>
      <c r="G1244" s="5">
        <v>17312.310000000001</v>
      </c>
      <c r="H1244" s="5">
        <f t="shared" si="133"/>
        <v>311.62157999999999</v>
      </c>
      <c r="I1244" s="6">
        <v>5</v>
      </c>
      <c r="J1244" s="6">
        <v>86561.55</v>
      </c>
      <c r="K1244" s="5">
        <f t="shared" si="134"/>
        <v>1558.1079</v>
      </c>
      <c r="L1244" s="7">
        <v>1.75</v>
      </c>
      <c r="M1244" s="7">
        <v>3390</v>
      </c>
      <c r="N1244" s="3">
        <v>45295</v>
      </c>
      <c r="O1244" s="4" t="str">
        <f t="shared" si="135"/>
        <v>2024-01</v>
      </c>
      <c r="P1244" s="4" t="str">
        <f t="shared" si="136"/>
        <v>01</v>
      </c>
      <c r="Q1244" s="4" t="str">
        <f t="shared" si="137"/>
        <v>January</v>
      </c>
      <c r="R1244" s="30" t="str">
        <f t="shared" si="138"/>
        <v>04</v>
      </c>
      <c r="W1244" t="str">
        <f t="shared" si="139"/>
        <v>ok</v>
      </c>
    </row>
    <row r="1245" spans="1:23" x14ac:dyDescent="0.3">
      <c r="A1245" t="s">
        <v>1287</v>
      </c>
      <c r="B1245" t="s">
        <v>33</v>
      </c>
      <c r="C1245" t="s">
        <v>12</v>
      </c>
      <c r="D1245" t="s">
        <v>34</v>
      </c>
      <c r="E1245" t="s">
        <v>45</v>
      </c>
      <c r="F1245" t="s">
        <v>26</v>
      </c>
      <c r="G1245" s="5">
        <v>16364.88</v>
      </c>
      <c r="H1245" s="5">
        <f t="shared" si="133"/>
        <v>294.56783999999999</v>
      </c>
      <c r="I1245" s="6">
        <v>5</v>
      </c>
      <c r="J1245" s="6">
        <v>81824.399999999994</v>
      </c>
      <c r="K1245" s="5">
        <f t="shared" si="134"/>
        <v>1472.8391999999999</v>
      </c>
      <c r="L1245" s="7">
        <v>4.74</v>
      </c>
      <c r="M1245" s="7">
        <v>1578</v>
      </c>
      <c r="N1245" s="3">
        <v>45495</v>
      </c>
      <c r="O1245" s="4" t="str">
        <f t="shared" si="135"/>
        <v>2024-07</v>
      </c>
      <c r="P1245" s="4" t="str">
        <f t="shared" si="136"/>
        <v>07</v>
      </c>
      <c r="Q1245" s="4" t="str">
        <f t="shared" si="137"/>
        <v>July</v>
      </c>
      <c r="R1245" s="30" t="str">
        <f t="shared" si="138"/>
        <v>22</v>
      </c>
      <c r="W1245" t="str">
        <f t="shared" si="139"/>
        <v>ok</v>
      </c>
    </row>
    <row r="1246" spans="1:23" x14ac:dyDescent="0.3">
      <c r="A1246" t="s">
        <v>1288</v>
      </c>
      <c r="B1246" t="s">
        <v>63</v>
      </c>
      <c r="C1246" t="s">
        <v>18</v>
      </c>
      <c r="D1246" t="s">
        <v>64</v>
      </c>
      <c r="E1246" t="s">
        <v>20</v>
      </c>
      <c r="F1246" t="s">
        <v>38</v>
      </c>
      <c r="G1246" s="5">
        <v>5442.38</v>
      </c>
      <c r="H1246" s="5">
        <f t="shared" si="133"/>
        <v>97.96284</v>
      </c>
      <c r="I1246" s="6">
        <v>5</v>
      </c>
      <c r="J1246" s="6">
        <v>27211.9</v>
      </c>
      <c r="K1246" s="5">
        <f t="shared" si="134"/>
        <v>489.81420000000003</v>
      </c>
      <c r="L1246" s="7">
        <v>4.21</v>
      </c>
      <c r="M1246" s="7">
        <v>1743</v>
      </c>
      <c r="N1246" s="3">
        <v>45505</v>
      </c>
      <c r="O1246" s="4" t="str">
        <f t="shared" si="135"/>
        <v>2024-08</v>
      </c>
      <c r="P1246" s="4" t="str">
        <f t="shared" si="136"/>
        <v>08</v>
      </c>
      <c r="Q1246" s="4" t="str">
        <f t="shared" si="137"/>
        <v>August</v>
      </c>
      <c r="R1246" s="30" t="str">
        <f t="shared" si="138"/>
        <v>01</v>
      </c>
      <c r="W1246" t="str">
        <f t="shared" si="139"/>
        <v>ok</v>
      </c>
    </row>
    <row r="1247" spans="1:23" x14ac:dyDescent="0.3">
      <c r="A1247" t="s">
        <v>1289</v>
      </c>
      <c r="B1247" t="s">
        <v>17</v>
      </c>
      <c r="C1247" t="s">
        <v>18</v>
      </c>
      <c r="D1247" t="s">
        <v>19</v>
      </c>
      <c r="E1247" t="s">
        <v>45</v>
      </c>
      <c r="F1247" t="s">
        <v>15</v>
      </c>
      <c r="G1247" s="5">
        <v>14364.26</v>
      </c>
      <c r="H1247" s="5">
        <f t="shared" si="133"/>
        <v>258.55667999999997</v>
      </c>
      <c r="I1247" s="6">
        <v>2</v>
      </c>
      <c r="J1247" s="6">
        <v>28728.52</v>
      </c>
      <c r="K1247" s="5">
        <f t="shared" si="134"/>
        <v>517.11335999999994</v>
      </c>
      <c r="L1247" s="7">
        <v>4.78</v>
      </c>
      <c r="M1247" s="7">
        <v>2450</v>
      </c>
      <c r="N1247" s="3">
        <v>45632</v>
      </c>
      <c r="O1247" s="4" t="str">
        <f t="shared" si="135"/>
        <v>2024-12</v>
      </c>
      <c r="P1247" s="4" t="str">
        <f t="shared" si="136"/>
        <v>12</v>
      </c>
      <c r="Q1247" s="4" t="str">
        <f t="shared" si="137"/>
        <v>December</v>
      </c>
      <c r="R1247" s="30" t="str">
        <f t="shared" si="138"/>
        <v>06</v>
      </c>
      <c r="W1247" t="str">
        <f t="shared" si="139"/>
        <v>ok</v>
      </c>
    </row>
    <row r="1248" spans="1:23" x14ac:dyDescent="0.3">
      <c r="A1248" t="s">
        <v>1290</v>
      </c>
      <c r="B1248" t="s">
        <v>11</v>
      </c>
      <c r="C1248" t="s">
        <v>12</v>
      </c>
      <c r="D1248" t="s">
        <v>13</v>
      </c>
      <c r="E1248" t="s">
        <v>45</v>
      </c>
      <c r="F1248" t="s">
        <v>31</v>
      </c>
      <c r="G1248" s="5">
        <v>18426.509999999998</v>
      </c>
      <c r="H1248" s="5">
        <f t="shared" si="133"/>
        <v>331.67717999999996</v>
      </c>
      <c r="I1248" s="6">
        <v>4</v>
      </c>
      <c r="J1248" s="6">
        <v>73706.039999999994</v>
      </c>
      <c r="K1248" s="5">
        <f t="shared" si="134"/>
        <v>1326.7087199999999</v>
      </c>
      <c r="L1248" s="7">
        <v>4.46</v>
      </c>
      <c r="M1248" s="7">
        <v>2232</v>
      </c>
      <c r="N1248" s="3">
        <v>45613</v>
      </c>
      <c r="O1248" s="4" t="str">
        <f t="shared" si="135"/>
        <v>2024-11</v>
      </c>
      <c r="P1248" s="4" t="str">
        <f t="shared" si="136"/>
        <v>11</v>
      </c>
      <c r="Q1248" s="4" t="str">
        <f t="shared" si="137"/>
        <v>November</v>
      </c>
      <c r="R1248" s="30" t="str">
        <f t="shared" si="138"/>
        <v>17</v>
      </c>
      <c r="W1248" t="str">
        <f t="shared" si="139"/>
        <v>ok</v>
      </c>
    </row>
    <row r="1249" spans="1:23" x14ac:dyDescent="0.3">
      <c r="A1249" t="s">
        <v>1291</v>
      </c>
      <c r="B1249" t="s">
        <v>36</v>
      </c>
      <c r="C1249" t="s">
        <v>18</v>
      </c>
      <c r="D1249" t="s">
        <v>37</v>
      </c>
      <c r="E1249" t="s">
        <v>45</v>
      </c>
      <c r="F1249" t="s">
        <v>21</v>
      </c>
      <c r="G1249" s="5">
        <v>12269.24</v>
      </c>
      <c r="H1249" s="5">
        <f t="shared" si="133"/>
        <v>220.84631999999999</v>
      </c>
      <c r="I1249" s="6">
        <v>5</v>
      </c>
      <c r="J1249" s="6">
        <v>61346.2</v>
      </c>
      <c r="K1249" s="5">
        <f t="shared" si="134"/>
        <v>1104.2316000000001</v>
      </c>
      <c r="L1249" s="7">
        <v>2.74</v>
      </c>
      <c r="M1249" s="7">
        <v>2112</v>
      </c>
      <c r="N1249" s="3">
        <v>45343</v>
      </c>
      <c r="O1249" s="4" t="str">
        <f t="shared" si="135"/>
        <v>2024-02</v>
      </c>
      <c r="P1249" s="4" t="str">
        <f t="shared" si="136"/>
        <v>02</v>
      </c>
      <c r="Q1249" s="4" t="str">
        <f t="shared" si="137"/>
        <v>February</v>
      </c>
      <c r="R1249" s="30" t="str">
        <f t="shared" si="138"/>
        <v>21</v>
      </c>
      <c r="W1249" t="str">
        <f t="shared" si="139"/>
        <v>ok</v>
      </c>
    </row>
    <row r="1250" spans="1:23" x14ac:dyDescent="0.3">
      <c r="A1250" t="s">
        <v>1292</v>
      </c>
      <c r="B1250" t="s">
        <v>11</v>
      </c>
      <c r="C1250" t="s">
        <v>12</v>
      </c>
      <c r="D1250" t="s">
        <v>13</v>
      </c>
      <c r="E1250" t="s">
        <v>14</v>
      </c>
      <c r="F1250" t="s">
        <v>15</v>
      </c>
      <c r="G1250" s="5">
        <v>12692.75</v>
      </c>
      <c r="H1250" s="5">
        <f t="shared" si="133"/>
        <v>228.46949999999998</v>
      </c>
      <c r="I1250" s="6">
        <v>4</v>
      </c>
      <c r="J1250" s="6">
        <v>50771</v>
      </c>
      <c r="K1250" s="5">
        <f t="shared" si="134"/>
        <v>913.87799999999993</v>
      </c>
      <c r="L1250" s="7">
        <v>2.2799999999999998</v>
      </c>
      <c r="M1250" s="7">
        <v>1266</v>
      </c>
      <c r="N1250" s="3">
        <v>45437</v>
      </c>
      <c r="O1250" s="4" t="str">
        <f t="shared" si="135"/>
        <v>2024-05</v>
      </c>
      <c r="P1250" s="4" t="str">
        <f t="shared" si="136"/>
        <v>05</v>
      </c>
      <c r="Q1250" s="4" t="str">
        <f t="shared" si="137"/>
        <v>May</v>
      </c>
      <c r="R1250" s="30" t="str">
        <f t="shared" si="138"/>
        <v>25</v>
      </c>
      <c r="W1250" t="str">
        <f t="shared" si="139"/>
        <v>ok</v>
      </c>
    </row>
    <row r="1251" spans="1:23" x14ac:dyDescent="0.3">
      <c r="A1251" t="s">
        <v>1293</v>
      </c>
      <c r="B1251" t="s">
        <v>11</v>
      </c>
      <c r="C1251" t="s">
        <v>12</v>
      </c>
      <c r="D1251" t="s">
        <v>13</v>
      </c>
      <c r="E1251" t="s">
        <v>20</v>
      </c>
      <c r="F1251" t="s">
        <v>26</v>
      </c>
      <c r="G1251" s="5">
        <v>7950.16</v>
      </c>
      <c r="H1251" s="5">
        <f t="shared" si="133"/>
        <v>143.10288</v>
      </c>
      <c r="I1251" s="6">
        <v>4</v>
      </c>
      <c r="J1251" s="6">
        <v>31800.639999999999</v>
      </c>
      <c r="K1251" s="5">
        <f t="shared" si="134"/>
        <v>572.41152</v>
      </c>
      <c r="L1251" s="7">
        <v>1.53</v>
      </c>
      <c r="M1251" s="7">
        <v>761</v>
      </c>
      <c r="N1251" s="3">
        <v>45536</v>
      </c>
      <c r="O1251" s="4" t="str">
        <f t="shared" si="135"/>
        <v>2024-09</v>
      </c>
      <c r="P1251" s="4" t="str">
        <f t="shared" si="136"/>
        <v>09</v>
      </c>
      <c r="Q1251" s="4" t="str">
        <f t="shared" si="137"/>
        <v>September</v>
      </c>
      <c r="R1251" s="30" t="str">
        <f t="shared" si="138"/>
        <v>01</v>
      </c>
      <c r="W1251" t="str">
        <f t="shared" si="139"/>
        <v>ok</v>
      </c>
    </row>
    <row r="1252" spans="1:23" x14ac:dyDescent="0.3">
      <c r="A1252" t="s">
        <v>1294</v>
      </c>
      <c r="B1252" t="s">
        <v>47</v>
      </c>
      <c r="C1252" t="s">
        <v>12</v>
      </c>
      <c r="D1252" t="s">
        <v>48</v>
      </c>
      <c r="E1252" t="s">
        <v>45</v>
      </c>
      <c r="F1252" t="s">
        <v>60</v>
      </c>
      <c r="G1252" s="5">
        <v>12231.43</v>
      </c>
      <c r="H1252" s="5">
        <f t="shared" si="133"/>
        <v>220.16574</v>
      </c>
      <c r="I1252" s="6">
        <v>3</v>
      </c>
      <c r="J1252" s="6">
        <v>36694.29</v>
      </c>
      <c r="K1252" s="5">
        <f t="shared" si="134"/>
        <v>660.49721999999997</v>
      </c>
      <c r="L1252" s="7">
        <v>2.88</v>
      </c>
      <c r="M1252" s="7">
        <v>1286</v>
      </c>
      <c r="N1252" s="3">
        <v>45370</v>
      </c>
      <c r="O1252" s="4" t="str">
        <f t="shared" si="135"/>
        <v>2024-03</v>
      </c>
      <c r="P1252" s="4" t="str">
        <f t="shared" si="136"/>
        <v>03</v>
      </c>
      <c r="Q1252" s="4" t="str">
        <f t="shared" si="137"/>
        <v>March</v>
      </c>
      <c r="R1252" s="30" t="str">
        <f t="shared" si="138"/>
        <v>19</v>
      </c>
      <c r="W1252" t="str">
        <f t="shared" si="139"/>
        <v>ok</v>
      </c>
    </row>
    <row r="1253" spans="1:23" x14ac:dyDescent="0.3">
      <c r="A1253" t="s">
        <v>1295</v>
      </c>
      <c r="B1253" t="s">
        <v>23</v>
      </c>
      <c r="C1253" t="s">
        <v>24</v>
      </c>
      <c r="D1253" t="s">
        <v>25</v>
      </c>
      <c r="E1253" t="s">
        <v>20</v>
      </c>
      <c r="F1253" t="s">
        <v>15</v>
      </c>
      <c r="G1253" s="5">
        <v>16241.19</v>
      </c>
      <c r="H1253" s="5">
        <f t="shared" si="133"/>
        <v>292.34141999999997</v>
      </c>
      <c r="I1253" s="6">
        <v>3</v>
      </c>
      <c r="J1253" s="6">
        <v>48723.57</v>
      </c>
      <c r="K1253" s="5">
        <f t="shared" si="134"/>
        <v>877.02425999999991</v>
      </c>
      <c r="L1253" s="7">
        <v>2.4</v>
      </c>
      <c r="M1253" s="7">
        <v>2009</v>
      </c>
      <c r="N1253" s="3">
        <v>45627</v>
      </c>
      <c r="O1253" s="4" t="str">
        <f t="shared" si="135"/>
        <v>2024-12</v>
      </c>
      <c r="P1253" s="4" t="str">
        <f t="shared" si="136"/>
        <v>12</v>
      </c>
      <c r="Q1253" s="4" t="str">
        <f t="shared" si="137"/>
        <v>December</v>
      </c>
      <c r="R1253" s="30" t="str">
        <f t="shared" si="138"/>
        <v>01</v>
      </c>
      <c r="W1253" t="str">
        <f t="shared" si="139"/>
        <v>ok</v>
      </c>
    </row>
    <row r="1254" spans="1:23" x14ac:dyDescent="0.3">
      <c r="A1254" t="s">
        <v>1296</v>
      </c>
      <c r="B1254" t="s">
        <v>51</v>
      </c>
      <c r="C1254" t="s">
        <v>29</v>
      </c>
      <c r="D1254" t="s">
        <v>52</v>
      </c>
      <c r="E1254" t="s">
        <v>20</v>
      </c>
      <c r="F1254" t="s">
        <v>26</v>
      </c>
      <c r="G1254" s="5">
        <v>3663.35</v>
      </c>
      <c r="H1254" s="5">
        <f t="shared" si="133"/>
        <v>65.940299999999993</v>
      </c>
      <c r="I1254" s="6">
        <v>4</v>
      </c>
      <c r="J1254" s="6">
        <v>14653.4</v>
      </c>
      <c r="K1254" s="5">
        <f t="shared" si="134"/>
        <v>263.76119999999997</v>
      </c>
      <c r="L1254" s="7">
        <v>4.28</v>
      </c>
      <c r="M1254" s="7">
        <v>2923</v>
      </c>
      <c r="N1254" s="3">
        <v>45437</v>
      </c>
      <c r="O1254" s="4" t="str">
        <f t="shared" si="135"/>
        <v>2024-05</v>
      </c>
      <c r="P1254" s="4" t="str">
        <f t="shared" si="136"/>
        <v>05</v>
      </c>
      <c r="Q1254" s="4" t="str">
        <f t="shared" si="137"/>
        <v>May</v>
      </c>
      <c r="R1254" s="30" t="str">
        <f t="shared" si="138"/>
        <v>25</v>
      </c>
      <c r="W1254" t="str">
        <f t="shared" si="139"/>
        <v>ok</v>
      </c>
    </row>
    <row r="1255" spans="1:23" x14ac:dyDescent="0.3">
      <c r="A1255" t="s">
        <v>1297</v>
      </c>
      <c r="B1255" t="s">
        <v>28</v>
      </c>
      <c r="C1255" t="s">
        <v>29</v>
      </c>
      <c r="D1255" t="s">
        <v>30</v>
      </c>
      <c r="E1255" t="s">
        <v>20</v>
      </c>
      <c r="F1255" t="s">
        <v>26</v>
      </c>
      <c r="G1255" s="5">
        <v>17380.87</v>
      </c>
      <c r="H1255" s="5">
        <f t="shared" si="133"/>
        <v>312.85565999999994</v>
      </c>
      <c r="I1255" s="6">
        <v>3</v>
      </c>
      <c r="J1255" s="6">
        <v>52142.61</v>
      </c>
      <c r="K1255" s="5">
        <f t="shared" si="134"/>
        <v>938.56697999999983</v>
      </c>
      <c r="L1255" s="7">
        <v>1.47</v>
      </c>
      <c r="M1255" s="7">
        <v>3176</v>
      </c>
      <c r="N1255" s="3">
        <v>45336</v>
      </c>
      <c r="O1255" s="4" t="str">
        <f t="shared" si="135"/>
        <v>2024-02</v>
      </c>
      <c r="P1255" s="4" t="str">
        <f t="shared" si="136"/>
        <v>02</v>
      </c>
      <c r="Q1255" s="4" t="str">
        <f t="shared" si="137"/>
        <v>February</v>
      </c>
      <c r="R1255" s="30" t="str">
        <f t="shared" si="138"/>
        <v>14</v>
      </c>
      <c r="W1255" t="str">
        <f t="shared" si="139"/>
        <v>ok</v>
      </c>
    </row>
    <row r="1256" spans="1:23" x14ac:dyDescent="0.3">
      <c r="A1256" t="s">
        <v>1298</v>
      </c>
      <c r="B1256" t="s">
        <v>47</v>
      </c>
      <c r="C1256" t="s">
        <v>12</v>
      </c>
      <c r="D1256" t="s">
        <v>48</v>
      </c>
      <c r="E1256" t="s">
        <v>45</v>
      </c>
      <c r="F1256" t="s">
        <v>31</v>
      </c>
      <c r="G1256" s="5">
        <v>7075.03</v>
      </c>
      <c r="H1256" s="5">
        <f t="shared" si="133"/>
        <v>127.35053999999998</v>
      </c>
      <c r="I1256" s="6">
        <v>1</v>
      </c>
      <c r="J1256" s="6">
        <v>7075.03</v>
      </c>
      <c r="K1256" s="5">
        <f t="shared" si="134"/>
        <v>127.35053999999998</v>
      </c>
      <c r="L1256" s="7">
        <v>1.49</v>
      </c>
      <c r="M1256" s="7">
        <v>3873</v>
      </c>
      <c r="N1256" s="3">
        <v>45370</v>
      </c>
      <c r="O1256" s="4" t="str">
        <f t="shared" si="135"/>
        <v>2024-03</v>
      </c>
      <c r="P1256" s="4" t="str">
        <f t="shared" si="136"/>
        <v>03</v>
      </c>
      <c r="Q1256" s="4" t="str">
        <f t="shared" si="137"/>
        <v>March</v>
      </c>
      <c r="R1256" s="30" t="str">
        <f t="shared" si="138"/>
        <v>19</v>
      </c>
      <c r="W1256" t="str">
        <f t="shared" si="139"/>
        <v>ok</v>
      </c>
    </row>
    <row r="1257" spans="1:23" x14ac:dyDescent="0.3">
      <c r="A1257" t="s">
        <v>1299</v>
      </c>
      <c r="B1257" t="s">
        <v>11</v>
      </c>
      <c r="C1257" t="s">
        <v>12</v>
      </c>
      <c r="D1257" t="s">
        <v>13</v>
      </c>
      <c r="E1257" t="s">
        <v>14</v>
      </c>
      <c r="F1257" t="s">
        <v>38</v>
      </c>
      <c r="G1257" s="5">
        <v>6694.92</v>
      </c>
      <c r="H1257" s="5">
        <f t="shared" si="133"/>
        <v>120.50855999999999</v>
      </c>
      <c r="I1257" s="6">
        <v>3</v>
      </c>
      <c r="J1257" s="6">
        <v>20084.759999999998</v>
      </c>
      <c r="K1257" s="5">
        <f t="shared" si="134"/>
        <v>361.52567999999997</v>
      </c>
      <c r="L1257" s="7">
        <v>2.39</v>
      </c>
      <c r="M1257" s="7">
        <v>3123</v>
      </c>
      <c r="N1257" s="3">
        <v>45636</v>
      </c>
      <c r="O1257" s="4" t="str">
        <f t="shared" si="135"/>
        <v>2024-12</v>
      </c>
      <c r="P1257" s="4" t="str">
        <f t="shared" si="136"/>
        <v>12</v>
      </c>
      <c r="Q1257" s="4" t="str">
        <f t="shared" si="137"/>
        <v>December</v>
      </c>
      <c r="R1257" s="30" t="str">
        <f t="shared" si="138"/>
        <v>10</v>
      </c>
      <c r="W1257" t="str">
        <f t="shared" si="139"/>
        <v>ok</v>
      </c>
    </row>
    <row r="1258" spans="1:23" x14ac:dyDescent="0.3">
      <c r="A1258" t="s">
        <v>1300</v>
      </c>
      <c r="B1258" t="s">
        <v>36</v>
      </c>
      <c r="C1258" t="s">
        <v>18</v>
      </c>
      <c r="D1258" t="s">
        <v>37</v>
      </c>
      <c r="E1258" t="s">
        <v>14</v>
      </c>
      <c r="F1258" t="s">
        <v>31</v>
      </c>
      <c r="G1258" s="5">
        <v>19626.13</v>
      </c>
      <c r="H1258" s="5">
        <f t="shared" si="133"/>
        <v>353.27033999999998</v>
      </c>
      <c r="I1258" s="6">
        <v>4</v>
      </c>
      <c r="J1258" s="6">
        <v>78504.52</v>
      </c>
      <c r="K1258" s="5">
        <f t="shared" si="134"/>
        <v>1413.0813599999999</v>
      </c>
      <c r="L1258" s="7">
        <v>3.09</v>
      </c>
      <c r="M1258" s="7">
        <v>4829</v>
      </c>
      <c r="N1258" s="3">
        <v>45437</v>
      </c>
      <c r="O1258" s="4" t="str">
        <f t="shared" si="135"/>
        <v>2024-05</v>
      </c>
      <c r="P1258" s="4" t="str">
        <f t="shared" si="136"/>
        <v>05</v>
      </c>
      <c r="Q1258" s="4" t="str">
        <f t="shared" si="137"/>
        <v>May</v>
      </c>
      <c r="R1258" s="30" t="str">
        <f t="shared" si="138"/>
        <v>25</v>
      </c>
      <c r="W1258" t="str">
        <f t="shared" si="139"/>
        <v>ok</v>
      </c>
    </row>
    <row r="1259" spans="1:23" x14ac:dyDescent="0.3">
      <c r="A1259" t="s">
        <v>1301</v>
      </c>
      <c r="B1259" t="s">
        <v>36</v>
      </c>
      <c r="C1259" t="s">
        <v>18</v>
      </c>
      <c r="D1259" t="s">
        <v>37</v>
      </c>
      <c r="E1259" t="s">
        <v>14</v>
      </c>
      <c r="F1259" t="s">
        <v>60</v>
      </c>
      <c r="G1259" s="5">
        <v>16178.69</v>
      </c>
      <c r="H1259" s="5">
        <f t="shared" si="133"/>
        <v>291.21641999999997</v>
      </c>
      <c r="I1259" s="6">
        <v>5</v>
      </c>
      <c r="J1259" s="6">
        <v>80893.45</v>
      </c>
      <c r="K1259" s="5">
        <f t="shared" si="134"/>
        <v>1456.0820999999999</v>
      </c>
      <c r="L1259" s="7">
        <v>2.19</v>
      </c>
      <c r="M1259" s="7">
        <v>690</v>
      </c>
      <c r="N1259" s="3">
        <v>45579</v>
      </c>
      <c r="O1259" s="4" t="str">
        <f t="shared" si="135"/>
        <v>2024-10</v>
      </c>
      <c r="P1259" s="4" t="str">
        <f t="shared" si="136"/>
        <v>10</v>
      </c>
      <c r="Q1259" s="4" t="str">
        <f t="shared" si="137"/>
        <v>October</v>
      </c>
      <c r="R1259" s="30" t="str">
        <f t="shared" si="138"/>
        <v>14</v>
      </c>
      <c r="W1259" t="str">
        <f t="shared" si="139"/>
        <v>ok</v>
      </c>
    </row>
    <row r="1260" spans="1:23" x14ac:dyDescent="0.3">
      <c r="A1260" t="s">
        <v>1302</v>
      </c>
      <c r="B1260" t="s">
        <v>41</v>
      </c>
      <c r="C1260" t="s">
        <v>42</v>
      </c>
      <c r="D1260" t="s">
        <v>43</v>
      </c>
      <c r="E1260" t="s">
        <v>14</v>
      </c>
      <c r="F1260" t="s">
        <v>38</v>
      </c>
      <c r="G1260" s="5">
        <v>6125.29</v>
      </c>
      <c r="H1260" s="5">
        <f t="shared" si="133"/>
        <v>110.25521999999999</v>
      </c>
      <c r="I1260" s="6">
        <v>1</v>
      </c>
      <c r="J1260" s="6">
        <v>6125.29</v>
      </c>
      <c r="K1260" s="5">
        <f t="shared" si="134"/>
        <v>110.25521999999999</v>
      </c>
      <c r="L1260" s="7">
        <v>3.47</v>
      </c>
      <c r="M1260" s="7">
        <v>2092</v>
      </c>
      <c r="N1260" s="3">
        <v>45528</v>
      </c>
      <c r="O1260" s="4" t="str">
        <f t="shared" si="135"/>
        <v>2024-08</v>
      </c>
      <c r="P1260" s="4" t="str">
        <f t="shared" si="136"/>
        <v>08</v>
      </c>
      <c r="Q1260" s="4" t="str">
        <f t="shared" si="137"/>
        <v>August</v>
      </c>
      <c r="R1260" s="30" t="str">
        <f t="shared" si="138"/>
        <v>24</v>
      </c>
      <c r="W1260" t="str">
        <f t="shared" si="139"/>
        <v>ok</v>
      </c>
    </row>
    <row r="1261" spans="1:23" x14ac:dyDescent="0.3">
      <c r="A1261" t="s">
        <v>1303</v>
      </c>
      <c r="B1261" t="s">
        <v>23</v>
      </c>
      <c r="C1261" t="s">
        <v>24</v>
      </c>
      <c r="D1261" t="s">
        <v>25</v>
      </c>
      <c r="E1261" t="s">
        <v>14</v>
      </c>
      <c r="F1261" t="s">
        <v>38</v>
      </c>
      <c r="G1261" s="5">
        <v>18205.89</v>
      </c>
      <c r="H1261" s="5">
        <f t="shared" si="133"/>
        <v>327.70601999999997</v>
      </c>
      <c r="I1261" s="6">
        <v>4</v>
      </c>
      <c r="J1261" s="6">
        <v>72823.56</v>
      </c>
      <c r="K1261" s="5">
        <f t="shared" si="134"/>
        <v>1310.8240799999999</v>
      </c>
      <c r="L1261" s="7">
        <v>2.56</v>
      </c>
      <c r="M1261" s="7">
        <v>3978</v>
      </c>
      <c r="N1261" s="3">
        <v>45471</v>
      </c>
      <c r="O1261" s="4" t="str">
        <f t="shared" si="135"/>
        <v>2024-06</v>
      </c>
      <c r="P1261" s="4" t="str">
        <f t="shared" si="136"/>
        <v>06</v>
      </c>
      <c r="Q1261" s="4" t="str">
        <f t="shared" si="137"/>
        <v>June</v>
      </c>
      <c r="R1261" s="30" t="str">
        <f t="shared" si="138"/>
        <v>28</v>
      </c>
      <c r="W1261" t="str">
        <f t="shared" si="139"/>
        <v>ok</v>
      </c>
    </row>
    <row r="1262" spans="1:23" x14ac:dyDescent="0.3">
      <c r="A1262" t="s">
        <v>1304</v>
      </c>
      <c r="B1262" t="s">
        <v>63</v>
      </c>
      <c r="C1262" t="s">
        <v>18</v>
      </c>
      <c r="D1262" t="s">
        <v>64</v>
      </c>
      <c r="E1262" t="s">
        <v>45</v>
      </c>
      <c r="F1262" t="s">
        <v>38</v>
      </c>
      <c r="G1262" s="5">
        <v>723.78</v>
      </c>
      <c r="H1262" s="5">
        <f t="shared" si="133"/>
        <v>13.028039999999999</v>
      </c>
      <c r="I1262" s="6">
        <v>4</v>
      </c>
      <c r="J1262" s="6">
        <v>2895.12</v>
      </c>
      <c r="K1262" s="5">
        <f t="shared" si="134"/>
        <v>52.112159999999996</v>
      </c>
      <c r="L1262" s="7">
        <v>4.0999999999999996</v>
      </c>
      <c r="M1262" s="7">
        <v>1746</v>
      </c>
      <c r="N1262" s="3">
        <v>45561</v>
      </c>
      <c r="O1262" s="4" t="str">
        <f t="shared" si="135"/>
        <v>2024-09</v>
      </c>
      <c r="P1262" s="4" t="str">
        <f t="shared" si="136"/>
        <v>09</v>
      </c>
      <c r="Q1262" s="4" t="str">
        <f t="shared" si="137"/>
        <v>September</v>
      </c>
      <c r="R1262" s="30" t="str">
        <f t="shared" si="138"/>
        <v>26</v>
      </c>
      <c r="W1262" t="str">
        <f t="shared" si="139"/>
        <v>ok</v>
      </c>
    </row>
    <row r="1263" spans="1:23" x14ac:dyDescent="0.3">
      <c r="A1263" t="s">
        <v>1305</v>
      </c>
      <c r="B1263" t="s">
        <v>36</v>
      </c>
      <c r="C1263" t="s">
        <v>18</v>
      </c>
      <c r="D1263" t="s">
        <v>37</v>
      </c>
      <c r="E1263" t="s">
        <v>20</v>
      </c>
      <c r="F1263" t="s">
        <v>15</v>
      </c>
      <c r="G1263" s="5">
        <v>12447.62</v>
      </c>
      <c r="H1263" s="5">
        <f t="shared" si="133"/>
        <v>224.05716000000001</v>
      </c>
      <c r="I1263" s="6">
        <v>2</v>
      </c>
      <c r="J1263" s="6">
        <v>24895.24</v>
      </c>
      <c r="K1263" s="5">
        <f t="shared" si="134"/>
        <v>448.11432000000002</v>
      </c>
      <c r="L1263" s="7">
        <v>4.3</v>
      </c>
      <c r="M1263" s="7">
        <v>493</v>
      </c>
      <c r="N1263" s="3">
        <v>45599</v>
      </c>
      <c r="O1263" s="4" t="str">
        <f t="shared" si="135"/>
        <v>2024-11</v>
      </c>
      <c r="P1263" s="4" t="str">
        <f t="shared" si="136"/>
        <v>11</v>
      </c>
      <c r="Q1263" s="4" t="str">
        <f t="shared" si="137"/>
        <v>November</v>
      </c>
      <c r="R1263" s="30" t="str">
        <f t="shared" si="138"/>
        <v>03</v>
      </c>
      <c r="W1263" t="str">
        <f t="shared" si="139"/>
        <v>ok</v>
      </c>
    </row>
    <row r="1264" spans="1:23" x14ac:dyDescent="0.3">
      <c r="A1264" t="s">
        <v>1306</v>
      </c>
      <c r="B1264" t="s">
        <v>36</v>
      </c>
      <c r="C1264" t="s">
        <v>18</v>
      </c>
      <c r="D1264" t="s">
        <v>37</v>
      </c>
      <c r="E1264" t="s">
        <v>45</v>
      </c>
      <c r="F1264" t="s">
        <v>15</v>
      </c>
      <c r="G1264" s="5">
        <v>8309.49</v>
      </c>
      <c r="H1264" s="5">
        <f t="shared" si="133"/>
        <v>149.57082</v>
      </c>
      <c r="I1264" s="6">
        <v>5</v>
      </c>
      <c r="J1264" s="6">
        <v>41547.449999999997</v>
      </c>
      <c r="K1264" s="5">
        <f t="shared" si="134"/>
        <v>747.85410000000002</v>
      </c>
      <c r="L1264" s="7">
        <v>1.57</v>
      </c>
      <c r="M1264" s="7">
        <v>1147</v>
      </c>
      <c r="N1264" s="3">
        <v>45439</v>
      </c>
      <c r="O1264" s="4" t="str">
        <f t="shared" si="135"/>
        <v>2024-05</v>
      </c>
      <c r="P1264" s="4" t="str">
        <f t="shared" si="136"/>
        <v>05</v>
      </c>
      <c r="Q1264" s="4" t="str">
        <f t="shared" si="137"/>
        <v>May</v>
      </c>
      <c r="R1264" s="30" t="str">
        <f t="shared" si="138"/>
        <v>27</v>
      </c>
      <c r="W1264" t="str">
        <f t="shared" si="139"/>
        <v>ok</v>
      </c>
    </row>
    <row r="1265" spans="1:23" x14ac:dyDescent="0.3">
      <c r="A1265" t="s">
        <v>1307</v>
      </c>
      <c r="B1265" t="s">
        <v>11</v>
      </c>
      <c r="C1265" t="s">
        <v>12</v>
      </c>
      <c r="D1265" t="s">
        <v>13</v>
      </c>
      <c r="E1265" t="s">
        <v>45</v>
      </c>
      <c r="F1265" t="s">
        <v>60</v>
      </c>
      <c r="G1265" s="5">
        <v>5638.37</v>
      </c>
      <c r="H1265" s="5">
        <f t="shared" si="133"/>
        <v>101.49065999999999</v>
      </c>
      <c r="I1265" s="6">
        <v>2</v>
      </c>
      <c r="J1265" s="6">
        <v>11276.74</v>
      </c>
      <c r="K1265" s="5">
        <f t="shared" si="134"/>
        <v>202.98131999999998</v>
      </c>
      <c r="L1265" s="7">
        <v>3.34</v>
      </c>
      <c r="M1265" s="7">
        <v>3187</v>
      </c>
      <c r="N1265" s="3">
        <v>45379</v>
      </c>
      <c r="O1265" s="4" t="str">
        <f t="shared" si="135"/>
        <v>2024-03</v>
      </c>
      <c r="P1265" s="4" t="str">
        <f t="shared" si="136"/>
        <v>03</v>
      </c>
      <c r="Q1265" s="4" t="str">
        <f t="shared" si="137"/>
        <v>March</v>
      </c>
      <c r="R1265" s="30" t="str">
        <f t="shared" si="138"/>
        <v>28</v>
      </c>
      <c r="W1265" t="str">
        <f t="shared" si="139"/>
        <v>ok</v>
      </c>
    </row>
    <row r="1266" spans="1:23" x14ac:dyDescent="0.3">
      <c r="A1266" t="s">
        <v>1308</v>
      </c>
      <c r="B1266" t="s">
        <v>33</v>
      </c>
      <c r="C1266" t="s">
        <v>12</v>
      </c>
      <c r="D1266" t="s">
        <v>34</v>
      </c>
      <c r="E1266" t="s">
        <v>20</v>
      </c>
      <c r="F1266" t="s">
        <v>21</v>
      </c>
      <c r="G1266" s="5">
        <v>12386.34</v>
      </c>
      <c r="H1266" s="5">
        <f t="shared" si="133"/>
        <v>222.95411999999999</v>
      </c>
      <c r="I1266" s="6">
        <v>2</v>
      </c>
      <c r="J1266" s="6">
        <v>24772.68</v>
      </c>
      <c r="K1266" s="5">
        <f t="shared" si="134"/>
        <v>445.90823999999998</v>
      </c>
      <c r="L1266" s="7">
        <v>1.76</v>
      </c>
      <c r="M1266" s="7">
        <v>3269</v>
      </c>
      <c r="N1266" s="3">
        <v>45507</v>
      </c>
      <c r="O1266" s="4" t="str">
        <f t="shared" si="135"/>
        <v>2024-08</v>
      </c>
      <c r="P1266" s="4" t="str">
        <f t="shared" si="136"/>
        <v>08</v>
      </c>
      <c r="Q1266" s="4" t="str">
        <f t="shared" si="137"/>
        <v>August</v>
      </c>
      <c r="R1266" s="30" t="str">
        <f t="shared" si="138"/>
        <v>03</v>
      </c>
      <c r="W1266" t="str">
        <f t="shared" si="139"/>
        <v>ok</v>
      </c>
    </row>
    <row r="1267" spans="1:23" x14ac:dyDescent="0.3">
      <c r="A1267" t="s">
        <v>1309</v>
      </c>
      <c r="B1267" t="s">
        <v>47</v>
      </c>
      <c r="C1267" t="s">
        <v>12</v>
      </c>
      <c r="D1267" t="s">
        <v>48</v>
      </c>
      <c r="E1267" t="s">
        <v>14</v>
      </c>
      <c r="F1267" t="s">
        <v>21</v>
      </c>
      <c r="G1267" s="5">
        <v>3341.1</v>
      </c>
      <c r="H1267" s="5">
        <f t="shared" si="133"/>
        <v>60.139799999999994</v>
      </c>
      <c r="I1267" s="6">
        <v>1</v>
      </c>
      <c r="J1267" s="6">
        <v>3341.1</v>
      </c>
      <c r="K1267" s="5">
        <f t="shared" si="134"/>
        <v>60.139799999999994</v>
      </c>
      <c r="L1267" s="7">
        <v>4.03</v>
      </c>
      <c r="M1267" s="7">
        <v>3715</v>
      </c>
      <c r="N1267" s="3">
        <v>45417</v>
      </c>
      <c r="O1267" s="4" t="str">
        <f t="shared" si="135"/>
        <v>2024-05</v>
      </c>
      <c r="P1267" s="4" t="str">
        <f t="shared" si="136"/>
        <v>05</v>
      </c>
      <c r="Q1267" s="4" t="str">
        <f t="shared" si="137"/>
        <v>May</v>
      </c>
      <c r="R1267" s="30" t="str">
        <f t="shared" si="138"/>
        <v>05</v>
      </c>
      <c r="W1267" t="str">
        <f t="shared" si="139"/>
        <v>ok</v>
      </c>
    </row>
    <row r="1268" spans="1:23" x14ac:dyDescent="0.3">
      <c r="A1268" t="s">
        <v>1310</v>
      </c>
      <c r="B1268" t="s">
        <v>41</v>
      </c>
      <c r="C1268" t="s">
        <v>42</v>
      </c>
      <c r="D1268" t="s">
        <v>43</v>
      </c>
      <c r="E1268" t="s">
        <v>14</v>
      </c>
      <c r="F1268" t="s">
        <v>38</v>
      </c>
      <c r="G1268" s="5">
        <v>14155.9</v>
      </c>
      <c r="H1268" s="5">
        <f t="shared" si="133"/>
        <v>254.80619999999996</v>
      </c>
      <c r="I1268" s="6">
        <v>1</v>
      </c>
      <c r="J1268" s="6">
        <v>14155.9</v>
      </c>
      <c r="K1268" s="5">
        <f t="shared" si="134"/>
        <v>254.80619999999996</v>
      </c>
      <c r="L1268" s="7">
        <v>2.75</v>
      </c>
      <c r="M1268" s="7">
        <v>3806</v>
      </c>
      <c r="N1268" s="3">
        <v>45356</v>
      </c>
      <c r="O1268" s="4" t="str">
        <f t="shared" si="135"/>
        <v>2024-03</v>
      </c>
      <c r="P1268" s="4" t="str">
        <f t="shared" si="136"/>
        <v>03</v>
      </c>
      <c r="Q1268" s="4" t="str">
        <f t="shared" si="137"/>
        <v>March</v>
      </c>
      <c r="R1268" s="30" t="str">
        <f t="shared" si="138"/>
        <v>05</v>
      </c>
      <c r="W1268" t="str">
        <f t="shared" si="139"/>
        <v>ok</v>
      </c>
    </row>
    <row r="1269" spans="1:23" x14ac:dyDescent="0.3">
      <c r="A1269" t="s">
        <v>1311</v>
      </c>
      <c r="B1269" t="s">
        <v>11</v>
      </c>
      <c r="C1269" t="s">
        <v>12</v>
      </c>
      <c r="D1269" t="s">
        <v>13</v>
      </c>
      <c r="E1269" t="s">
        <v>14</v>
      </c>
      <c r="F1269" t="s">
        <v>15</v>
      </c>
      <c r="G1269" s="5">
        <v>840.93</v>
      </c>
      <c r="H1269" s="5">
        <f t="shared" si="133"/>
        <v>15.136739999999998</v>
      </c>
      <c r="I1269" s="6">
        <v>2</v>
      </c>
      <c r="J1269" s="6">
        <v>1681.86</v>
      </c>
      <c r="K1269" s="5">
        <f t="shared" si="134"/>
        <v>30.273479999999996</v>
      </c>
      <c r="L1269" s="7">
        <v>3.42</v>
      </c>
      <c r="M1269" s="7">
        <v>4950</v>
      </c>
      <c r="N1269" s="3">
        <v>45313</v>
      </c>
      <c r="O1269" s="4" t="str">
        <f t="shared" si="135"/>
        <v>2024-01</v>
      </c>
      <c r="P1269" s="4" t="str">
        <f t="shared" si="136"/>
        <v>01</v>
      </c>
      <c r="Q1269" s="4" t="str">
        <f t="shared" si="137"/>
        <v>January</v>
      </c>
      <c r="R1269" s="30" t="str">
        <f t="shared" si="138"/>
        <v>22</v>
      </c>
      <c r="W1269" t="str">
        <f t="shared" si="139"/>
        <v>ok</v>
      </c>
    </row>
    <row r="1270" spans="1:23" x14ac:dyDescent="0.3">
      <c r="A1270" t="s">
        <v>1312</v>
      </c>
      <c r="B1270" t="s">
        <v>17</v>
      </c>
      <c r="C1270" t="s">
        <v>18</v>
      </c>
      <c r="D1270" t="s">
        <v>19</v>
      </c>
      <c r="E1270" t="s">
        <v>14</v>
      </c>
      <c r="F1270" t="s">
        <v>38</v>
      </c>
      <c r="G1270" s="5">
        <v>8357.3799999999992</v>
      </c>
      <c r="H1270" s="5">
        <f t="shared" si="133"/>
        <v>150.43283999999997</v>
      </c>
      <c r="I1270" s="6">
        <v>5</v>
      </c>
      <c r="J1270" s="6">
        <v>41786.9</v>
      </c>
      <c r="K1270" s="5">
        <f t="shared" si="134"/>
        <v>752.16419999999982</v>
      </c>
      <c r="L1270" s="7">
        <v>3.15</v>
      </c>
      <c r="M1270" s="7">
        <v>4857</v>
      </c>
      <c r="N1270" s="3">
        <v>45619</v>
      </c>
      <c r="O1270" s="4" t="str">
        <f t="shared" si="135"/>
        <v>2024-11</v>
      </c>
      <c r="P1270" s="4" t="str">
        <f t="shared" si="136"/>
        <v>11</v>
      </c>
      <c r="Q1270" s="4" t="str">
        <f t="shared" si="137"/>
        <v>November</v>
      </c>
      <c r="R1270" s="30" t="str">
        <f t="shared" si="138"/>
        <v>23</v>
      </c>
      <c r="W1270" t="str">
        <f t="shared" si="139"/>
        <v>ok</v>
      </c>
    </row>
    <row r="1271" spans="1:23" x14ac:dyDescent="0.3">
      <c r="A1271" t="s">
        <v>1313</v>
      </c>
      <c r="B1271" t="s">
        <v>17</v>
      </c>
      <c r="C1271" t="s">
        <v>18</v>
      </c>
      <c r="D1271" t="s">
        <v>19</v>
      </c>
      <c r="E1271" t="s">
        <v>14</v>
      </c>
      <c r="F1271" t="s">
        <v>38</v>
      </c>
      <c r="G1271" s="5">
        <v>16136.42</v>
      </c>
      <c r="H1271" s="5">
        <f t="shared" si="133"/>
        <v>290.45555999999999</v>
      </c>
      <c r="I1271" s="6">
        <v>1</v>
      </c>
      <c r="J1271" s="6">
        <v>16136.42</v>
      </c>
      <c r="K1271" s="5">
        <f t="shared" si="134"/>
        <v>290.45555999999999</v>
      </c>
      <c r="L1271" s="7">
        <v>2.63</v>
      </c>
      <c r="M1271" s="7">
        <v>4051</v>
      </c>
      <c r="N1271" s="3">
        <v>45401</v>
      </c>
      <c r="O1271" s="4" t="str">
        <f t="shared" si="135"/>
        <v>2024-04</v>
      </c>
      <c r="P1271" s="4" t="str">
        <f t="shared" si="136"/>
        <v>04</v>
      </c>
      <c r="Q1271" s="4" t="str">
        <f t="shared" si="137"/>
        <v>April</v>
      </c>
      <c r="R1271" s="30" t="str">
        <f t="shared" si="138"/>
        <v>19</v>
      </c>
      <c r="W1271" t="str">
        <f t="shared" si="139"/>
        <v>ok</v>
      </c>
    </row>
    <row r="1272" spans="1:23" x14ac:dyDescent="0.3">
      <c r="A1272" t="s">
        <v>1314</v>
      </c>
      <c r="B1272" t="s">
        <v>28</v>
      </c>
      <c r="C1272" t="s">
        <v>29</v>
      </c>
      <c r="D1272" t="s">
        <v>30</v>
      </c>
      <c r="E1272" t="s">
        <v>20</v>
      </c>
      <c r="F1272" t="s">
        <v>31</v>
      </c>
      <c r="G1272" s="5">
        <v>5465.94</v>
      </c>
      <c r="H1272" s="5">
        <f t="shared" si="133"/>
        <v>98.386919999999989</v>
      </c>
      <c r="I1272" s="6">
        <v>5</v>
      </c>
      <c r="J1272" s="6">
        <v>27329.7</v>
      </c>
      <c r="K1272" s="5">
        <f t="shared" si="134"/>
        <v>491.93459999999993</v>
      </c>
      <c r="L1272" s="7">
        <v>3.21</v>
      </c>
      <c r="M1272" s="7">
        <v>281</v>
      </c>
      <c r="N1272" s="3">
        <v>45341</v>
      </c>
      <c r="O1272" s="4" t="str">
        <f t="shared" si="135"/>
        <v>2024-02</v>
      </c>
      <c r="P1272" s="4" t="str">
        <f t="shared" si="136"/>
        <v>02</v>
      </c>
      <c r="Q1272" s="4" t="str">
        <f t="shared" si="137"/>
        <v>February</v>
      </c>
      <c r="R1272" s="30" t="str">
        <f t="shared" si="138"/>
        <v>19</v>
      </c>
      <c r="W1272" t="str">
        <f t="shared" si="139"/>
        <v>ok</v>
      </c>
    </row>
    <row r="1273" spans="1:23" x14ac:dyDescent="0.3">
      <c r="A1273" t="s">
        <v>1315</v>
      </c>
      <c r="B1273" t="s">
        <v>36</v>
      </c>
      <c r="C1273" t="s">
        <v>18</v>
      </c>
      <c r="D1273" t="s">
        <v>37</v>
      </c>
      <c r="E1273" t="s">
        <v>14</v>
      </c>
      <c r="F1273" t="s">
        <v>15</v>
      </c>
      <c r="G1273" s="5">
        <v>982.16</v>
      </c>
      <c r="H1273" s="5">
        <f t="shared" si="133"/>
        <v>17.678879999999999</v>
      </c>
      <c r="I1273" s="6">
        <v>5</v>
      </c>
      <c r="J1273" s="6">
        <v>4910.8</v>
      </c>
      <c r="K1273" s="5">
        <f t="shared" si="134"/>
        <v>88.39439999999999</v>
      </c>
      <c r="L1273" s="7">
        <v>1.04</v>
      </c>
      <c r="M1273" s="7">
        <v>2805</v>
      </c>
      <c r="N1273" s="3">
        <v>45628</v>
      </c>
      <c r="O1273" s="4" t="str">
        <f t="shared" si="135"/>
        <v>2024-12</v>
      </c>
      <c r="P1273" s="4" t="str">
        <f t="shared" si="136"/>
        <v>12</v>
      </c>
      <c r="Q1273" s="4" t="str">
        <f t="shared" si="137"/>
        <v>December</v>
      </c>
      <c r="R1273" s="30" t="str">
        <f t="shared" si="138"/>
        <v>02</v>
      </c>
      <c r="W1273" t="str">
        <f t="shared" si="139"/>
        <v>ok</v>
      </c>
    </row>
    <row r="1274" spans="1:23" x14ac:dyDescent="0.3">
      <c r="A1274" t="s">
        <v>1316</v>
      </c>
      <c r="B1274" t="s">
        <v>41</v>
      </c>
      <c r="C1274" t="s">
        <v>42</v>
      </c>
      <c r="D1274" t="s">
        <v>43</v>
      </c>
      <c r="E1274" t="s">
        <v>14</v>
      </c>
      <c r="F1274" t="s">
        <v>15</v>
      </c>
      <c r="G1274" s="5">
        <v>18864.13</v>
      </c>
      <c r="H1274" s="5">
        <f t="shared" si="133"/>
        <v>339.55433999999997</v>
      </c>
      <c r="I1274" s="6">
        <v>5</v>
      </c>
      <c r="J1274" s="6">
        <v>94320.65</v>
      </c>
      <c r="K1274" s="5">
        <f t="shared" si="134"/>
        <v>1697.7716999999998</v>
      </c>
      <c r="L1274" s="7">
        <v>4.1500000000000004</v>
      </c>
      <c r="M1274" s="7">
        <v>4820</v>
      </c>
      <c r="N1274" s="3">
        <v>45496</v>
      </c>
      <c r="O1274" s="4" t="str">
        <f t="shared" si="135"/>
        <v>2024-07</v>
      </c>
      <c r="P1274" s="4" t="str">
        <f t="shared" si="136"/>
        <v>07</v>
      </c>
      <c r="Q1274" s="4" t="str">
        <f t="shared" si="137"/>
        <v>July</v>
      </c>
      <c r="R1274" s="30" t="str">
        <f t="shared" si="138"/>
        <v>23</v>
      </c>
      <c r="W1274" t="str">
        <f t="shared" si="139"/>
        <v>ok</v>
      </c>
    </row>
    <row r="1275" spans="1:23" x14ac:dyDescent="0.3">
      <c r="A1275" t="s">
        <v>1317</v>
      </c>
      <c r="B1275" t="s">
        <v>51</v>
      </c>
      <c r="C1275" t="s">
        <v>29</v>
      </c>
      <c r="D1275" t="s">
        <v>52</v>
      </c>
      <c r="E1275" t="s">
        <v>45</v>
      </c>
      <c r="F1275" t="s">
        <v>26</v>
      </c>
      <c r="G1275" s="5">
        <v>13180.47</v>
      </c>
      <c r="H1275" s="5">
        <f t="shared" si="133"/>
        <v>237.24845999999997</v>
      </c>
      <c r="I1275" s="6">
        <v>3</v>
      </c>
      <c r="J1275" s="6">
        <v>39541.410000000003</v>
      </c>
      <c r="K1275" s="5">
        <f t="shared" si="134"/>
        <v>711.74537999999984</v>
      </c>
      <c r="L1275" s="7">
        <v>2.93</v>
      </c>
      <c r="M1275" s="7">
        <v>1816</v>
      </c>
      <c r="N1275" s="3">
        <v>45452</v>
      </c>
      <c r="O1275" s="4" t="str">
        <f t="shared" si="135"/>
        <v>2024-06</v>
      </c>
      <c r="P1275" s="4" t="str">
        <f t="shared" si="136"/>
        <v>06</v>
      </c>
      <c r="Q1275" s="4" t="str">
        <f t="shared" si="137"/>
        <v>June</v>
      </c>
      <c r="R1275" s="30" t="str">
        <f t="shared" si="138"/>
        <v>09</v>
      </c>
      <c r="W1275" t="str">
        <f t="shared" si="139"/>
        <v>ok</v>
      </c>
    </row>
    <row r="1276" spans="1:23" x14ac:dyDescent="0.3">
      <c r="A1276" t="s">
        <v>1318</v>
      </c>
      <c r="B1276" t="s">
        <v>11</v>
      </c>
      <c r="C1276" t="s">
        <v>12</v>
      </c>
      <c r="D1276" t="s">
        <v>13</v>
      </c>
      <c r="E1276" t="s">
        <v>45</v>
      </c>
      <c r="F1276" t="s">
        <v>38</v>
      </c>
      <c r="G1276" s="5">
        <v>131.77000000000001</v>
      </c>
      <c r="H1276" s="5">
        <f t="shared" si="133"/>
        <v>2.3718599999999999</v>
      </c>
      <c r="I1276" s="6">
        <v>1</v>
      </c>
      <c r="J1276" s="6">
        <v>131.77000000000001</v>
      </c>
      <c r="K1276" s="5">
        <f t="shared" si="134"/>
        <v>2.3718599999999999</v>
      </c>
      <c r="L1276" s="7">
        <v>1.08</v>
      </c>
      <c r="M1276" s="7">
        <v>874</v>
      </c>
      <c r="N1276" s="3">
        <v>45360</v>
      </c>
      <c r="O1276" s="4" t="str">
        <f t="shared" si="135"/>
        <v>2024-03</v>
      </c>
      <c r="P1276" s="4" t="str">
        <f t="shared" si="136"/>
        <v>03</v>
      </c>
      <c r="Q1276" s="4" t="str">
        <f t="shared" si="137"/>
        <v>March</v>
      </c>
      <c r="R1276" s="30" t="str">
        <f t="shared" si="138"/>
        <v>09</v>
      </c>
      <c r="W1276" t="str">
        <f t="shared" si="139"/>
        <v>ok</v>
      </c>
    </row>
    <row r="1277" spans="1:23" x14ac:dyDescent="0.3">
      <c r="A1277" t="s">
        <v>1319</v>
      </c>
      <c r="B1277" t="s">
        <v>33</v>
      </c>
      <c r="C1277" t="s">
        <v>12</v>
      </c>
      <c r="D1277" t="s">
        <v>34</v>
      </c>
      <c r="E1277" t="s">
        <v>20</v>
      </c>
      <c r="F1277" t="s">
        <v>38</v>
      </c>
      <c r="G1277" s="5">
        <v>8924.48</v>
      </c>
      <c r="H1277" s="5">
        <f t="shared" si="133"/>
        <v>160.64063999999999</v>
      </c>
      <c r="I1277" s="6">
        <v>2</v>
      </c>
      <c r="J1277" s="6">
        <v>17848.96</v>
      </c>
      <c r="K1277" s="5">
        <f t="shared" si="134"/>
        <v>321.28127999999998</v>
      </c>
      <c r="L1277" s="7">
        <v>1.31</v>
      </c>
      <c r="M1277" s="7">
        <v>771</v>
      </c>
      <c r="N1277" s="3">
        <v>45317</v>
      </c>
      <c r="O1277" s="4" t="str">
        <f t="shared" si="135"/>
        <v>2024-01</v>
      </c>
      <c r="P1277" s="4" t="str">
        <f t="shared" si="136"/>
        <v>01</v>
      </c>
      <c r="Q1277" s="4" t="str">
        <f t="shared" si="137"/>
        <v>January</v>
      </c>
      <c r="R1277" s="30" t="str">
        <f t="shared" si="138"/>
        <v>26</v>
      </c>
      <c r="W1277" t="str">
        <f t="shared" si="139"/>
        <v>ok</v>
      </c>
    </row>
    <row r="1278" spans="1:23" x14ac:dyDescent="0.3">
      <c r="A1278" t="s">
        <v>1320</v>
      </c>
      <c r="B1278" t="s">
        <v>11</v>
      </c>
      <c r="C1278" t="s">
        <v>12</v>
      </c>
      <c r="D1278" t="s">
        <v>13</v>
      </c>
      <c r="E1278" t="s">
        <v>14</v>
      </c>
      <c r="F1278" t="s">
        <v>26</v>
      </c>
      <c r="G1278" s="5">
        <v>12197.55</v>
      </c>
      <c r="H1278" s="5">
        <f t="shared" si="133"/>
        <v>219.55589999999998</v>
      </c>
      <c r="I1278" s="6">
        <v>2</v>
      </c>
      <c r="J1278" s="6">
        <v>24395.1</v>
      </c>
      <c r="K1278" s="5">
        <f t="shared" si="134"/>
        <v>439.11179999999996</v>
      </c>
      <c r="L1278" s="7">
        <v>1.74</v>
      </c>
      <c r="M1278" s="7">
        <v>4979</v>
      </c>
      <c r="N1278" s="3">
        <v>45458</v>
      </c>
      <c r="O1278" s="4" t="str">
        <f t="shared" si="135"/>
        <v>2024-06</v>
      </c>
      <c r="P1278" s="4" t="str">
        <f t="shared" si="136"/>
        <v>06</v>
      </c>
      <c r="Q1278" s="4" t="str">
        <f t="shared" si="137"/>
        <v>June</v>
      </c>
      <c r="R1278" s="30" t="str">
        <f t="shared" si="138"/>
        <v>15</v>
      </c>
      <c r="W1278" t="str">
        <f t="shared" si="139"/>
        <v>ok</v>
      </c>
    </row>
    <row r="1279" spans="1:23" x14ac:dyDescent="0.3">
      <c r="A1279" t="s">
        <v>1321</v>
      </c>
      <c r="B1279" t="s">
        <v>51</v>
      </c>
      <c r="C1279" t="s">
        <v>29</v>
      </c>
      <c r="D1279" t="s">
        <v>52</v>
      </c>
      <c r="E1279" t="s">
        <v>14</v>
      </c>
      <c r="F1279" t="s">
        <v>38</v>
      </c>
      <c r="G1279" s="5">
        <v>6043.62</v>
      </c>
      <c r="H1279" s="5">
        <f t="shared" si="133"/>
        <v>108.78515999999999</v>
      </c>
      <c r="I1279" s="6">
        <v>5</v>
      </c>
      <c r="J1279" s="6">
        <v>30218.1</v>
      </c>
      <c r="K1279" s="5">
        <f t="shared" si="134"/>
        <v>543.92579999999998</v>
      </c>
      <c r="L1279" s="7">
        <v>2.0299999999999998</v>
      </c>
      <c r="M1279" s="7">
        <v>2052</v>
      </c>
      <c r="N1279" s="3">
        <v>45384</v>
      </c>
      <c r="O1279" s="4" t="str">
        <f t="shared" si="135"/>
        <v>2024-04</v>
      </c>
      <c r="P1279" s="4" t="str">
        <f t="shared" si="136"/>
        <v>04</v>
      </c>
      <c r="Q1279" s="4" t="str">
        <f t="shared" si="137"/>
        <v>April</v>
      </c>
      <c r="R1279" s="30" t="str">
        <f t="shared" si="138"/>
        <v>02</v>
      </c>
      <c r="W1279" t="str">
        <f t="shared" si="139"/>
        <v>ok</v>
      </c>
    </row>
    <row r="1280" spans="1:23" x14ac:dyDescent="0.3">
      <c r="A1280" t="s">
        <v>1322</v>
      </c>
      <c r="B1280" t="s">
        <v>11</v>
      </c>
      <c r="C1280" t="s">
        <v>12</v>
      </c>
      <c r="D1280" t="s">
        <v>13</v>
      </c>
      <c r="E1280" t="s">
        <v>14</v>
      </c>
      <c r="F1280" t="s">
        <v>60</v>
      </c>
      <c r="G1280" s="5">
        <v>5552.36</v>
      </c>
      <c r="H1280" s="5">
        <f t="shared" si="133"/>
        <v>99.942479999999989</v>
      </c>
      <c r="I1280" s="6">
        <v>3</v>
      </c>
      <c r="J1280" s="6">
        <v>16657.080000000002</v>
      </c>
      <c r="K1280" s="5">
        <f t="shared" si="134"/>
        <v>299.82743999999997</v>
      </c>
      <c r="L1280" s="7">
        <v>4.8499999999999996</v>
      </c>
      <c r="M1280" s="7">
        <v>1901</v>
      </c>
      <c r="N1280" s="3">
        <v>45330</v>
      </c>
      <c r="O1280" s="4" t="str">
        <f t="shared" si="135"/>
        <v>2024-02</v>
      </c>
      <c r="P1280" s="4" t="str">
        <f t="shared" si="136"/>
        <v>02</v>
      </c>
      <c r="Q1280" s="4" t="str">
        <f t="shared" si="137"/>
        <v>February</v>
      </c>
      <c r="R1280" s="30" t="str">
        <f t="shared" si="138"/>
        <v>08</v>
      </c>
      <c r="W1280" t="str">
        <f t="shared" si="139"/>
        <v>ok</v>
      </c>
    </row>
    <row r="1281" spans="1:23" x14ac:dyDescent="0.3">
      <c r="A1281" t="s">
        <v>1323</v>
      </c>
      <c r="B1281" t="s">
        <v>47</v>
      </c>
      <c r="C1281" t="s">
        <v>12</v>
      </c>
      <c r="D1281" t="s">
        <v>48</v>
      </c>
      <c r="E1281" t="s">
        <v>14</v>
      </c>
      <c r="F1281" t="s">
        <v>31</v>
      </c>
      <c r="G1281" s="5">
        <v>18335.73</v>
      </c>
      <c r="H1281" s="5">
        <f t="shared" si="133"/>
        <v>330.04313999999999</v>
      </c>
      <c r="I1281" s="6">
        <v>3</v>
      </c>
      <c r="J1281" s="6">
        <v>55007.19</v>
      </c>
      <c r="K1281" s="5">
        <f t="shared" si="134"/>
        <v>990.12941999999998</v>
      </c>
      <c r="L1281" s="7">
        <v>1.06</v>
      </c>
      <c r="M1281" s="7">
        <v>3217</v>
      </c>
      <c r="N1281" s="3">
        <v>45309</v>
      </c>
      <c r="O1281" s="4" t="str">
        <f t="shared" si="135"/>
        <v>2024-01</v>
      </c>
      <c r="P1281" s="4" t="str">
        <f t="shared" si="136"/>
        <v>01</v>
      </c>
      <c r="Q1281" s="4" t="str">
        <f t="shared" si="137"/>
        <v>January</v>
      </c>
      <c r="R1281" s="30" t="str">
        <f t="shared" si="138"/>
        <v>18</v>
      </c>
      <c r="W1281" t="str">
        <f t="shared" si="139"/>
        <v>ok</v>
      </c>
    </row>
    <row r="1282" spans="1:23" x14ac:dyDescent="0.3">
      <c r="A1282" t="s">
        <v>1324</v>
      </c>
      <c r="B1282" t="s">
        <v>36</v>
      </c>
      <c r="C1282" t="s">
        <v>18</v>
      </c>
      <c r="D1282" t="s">
        <v>37</v>
      </c>
      <c r="E1282" t="s">
        <v>45</v>
      </c>
      <c r="F1282" t="s">
        <v>38</v>
      </c>
      <c r="G1282" s="5">
        <v>14780.15</v>
      </c>
      <c r="H1282" s="5">
        <f t="shared" si="133"/>
        <v>266.04269999999997</v>
      </c>
      <c r="I1282" s="6">
        <v>4</v>
      </c>
      <c r="J1282" s="6">
        <v>59120.6</v>
      </c>
      <c r="K1282" s="5">
        <f t="shared" si="134"/>
        <v>1064.1707999999999</v>
      </c>
      <c r="L1282" s="7">
        <v>3.99</v>
      </c>
      <c r="M1282" s="7">
        <v>1615</v>
      </c>
      <c r="N1282" s="3">
        <v>45544</v>
      </c>
      <c r="O1282" s="4" t="str">
        <f t="shared" si="135"/>
        <v>2024-09</v>
      </c>
      <c r="P1282" s="4" t="str">
        <f t="shared" si="136"/>
        <v>09</v>
      </c>
      <c r="Q1282" s="4" t="str">
        <f t="shared" si="137"/>
        <v>September</v>
      </c>
      <c r="R1282" s="30" t="str">
        <f t="shared" si="138"/>
        <v>09</v>
      </c>
      <c r="W1282" t="str">
        <f t="shared" si="139"/>
        <v>ok</v>
      </c>
    </row>
    <row r="1283" spans="1:23" x14ac:dyDescent="0.3">
      <c r="A1283" t="s">
        <v>1325</v>
      </c>
      <c r="B1283" t="s">
        <v>23</v>
      </c>
      <c r="C1283" t="s">
        <v>24</v>
      </c>
      <c r="D1283" t="s">
        <v>25</v>
      </c>
      <c r="E1283" t="s">
        <v>20</v>
      </c>
      <c r="F1283" t="s">
        <v>31</v>
      </c>
      <c r="G1283" s="5">
        <v>4762.38</v>
      </c>
      <c r="H1283" s="5">
        <f t="shared" ref="H1283:H1346" si="140">G1283*0.018</f>
        <v>85.722839999999991</v>
      </c>
      <c r="I1283" s="6">
        <v>5</v>
      </c>
      <c r="J1283" s="6">
        <v>23811.9</v>
      </c>
      <c r="K1283" s="5">
        <f t="shared" ref="K1283:K1346" si="141">H1283*I1283</f>
        <v>428.61419999999998</v>
      </c>
      <c r="L1283" s="7">
        <v>2.4</v>
      </c>
      <c r="M1283" s="7">
        <v>3616</v>
      </c>
      <c r="N1283" s="3">
        <v>45568</v>
      </c>
      <c r="O1283" s="4" t="str">
        <f t="shared" ref="O1283:O1346" si="142">TEXT(N1283,"yyyy-mm")</f>
        <v>2024-10</v>
      </c>
      <c r="P1283" s="4" t="str">
        <f t="shared" ref="P1283:P1346" si="143">TEXT(N1283,"mm")</f>
        <v>10</v>
      </c>
      <c r="Q1283" s="4" t="str">
        <f t="shared" ref="Q1283:Q1346" si="144">TEXT(DATE(2024,P1283,1),"mmmm")</f>
        <v>October</v>
      </c>
      <c r="R1283" s="30" t="str">
        <f t="shared" ref="R1283:R1346" si="145">TEXT(N1283,"dd")</f>
        <v>03</v>
      </c>
      <c r="W1283" t="str">
        <f t="shared" ref="W1283:W1346" si="146">IF(G1283*I1283=J1283,"ok","False")</f>
        <v>ok</v>
      </c>
    </row>
    <row r="1284" spans="1:23" x14ac:dyDescent="0.3">
      <c r="A1284" t="s">
        <v>1326</v>
      </c>
      <c r="B1284" t="s">
        <v>17</v>
      </c>
      <c r="C1284" t="s">
        <v>18</v>
      </c>
      <c r="D1284" t="s">
        <v>19</v>
      </c>
      <c r="E1284" t="s">
        <v>20</v>
      </c>
      <c r="F1284" t="s">
        <v>26</v>
      </c>
      <c r="G1284" s="5">
        <v>14958.81</v>
      </c>
      <c r="H1284" s="5">
        <f t="shared" si="140"/>
        <v>269.25857999999999</v>
      </c>
      <c r="I1284" s="6">
        <v>4</v>
      </c>
      <c r="J1284" s="6">
        <v>59835.24</v>
      </c>
      <c r="K1284" s="5">
        <f t="shared" si="141"/>
        <v>1077.03432</v>
      </c>
      <c r="L1284" s="7">
        <v>2.13</v>
      </c>
      <c r="M1284" s="7">
        <v>2602</v>
      </c>
      <c r="N1284" s="3">
        <v>45572</v>
      </c>
      <c r="O1284" s="4" t="str">
        <f t="shared" si="142"/>
        <v>2024-10</v>
      </c>
      <c r="P1284" s="4" t="str">
        <f t="shared" si="143"/>
        <v>10</v>
      </c>
      <c r="Q1284" s="4" t="str">
        <f t="shared" si="144"/>
        <v>October</v>
      </c>
      <c r="R1284" s="30" t="str">
        <f t="shared" si="145"/>
        <v>07</v>
      </c>
      <c r="W1284" t="str">
        <f t="shared" si="146"/>
        <v>ok</v>
      </c>
    </row>
    <row r="1285" spans="1:23" x14ac:dyDescent="0.3">
      <c r="A1285" t="s">
        <v>1327</v>
      </c>
      <c r="B1285" t="s">
        <v>33</v>
      </c>
      <c r="C1285" t="s">
        <v>12</v>
      </c>
      <c r="D1285" t="s">
        <v>34</v>
      </c>
      <c r="E1285" t="s">
        <v>45</v>
      </c>
      <c r="F1285" t="s">
        <v>26</v>
      </c>
      <c r="G1285" s="5">
        <v>13670.74</v>
      </c>
      <c r="H1285" s="5">
        <f t="shared" si="140"/>
        <v>246.07331999999997</v>
      </c>
      <c r="I1285" s="6">
        <v>5</v>
      </c>
      <c r="J1285" s="6">
        <v>68353.7</v>
      </c>
      <c r="K1285" s="5">
        <f t="shared" si="141"/>
        <v>1230.3665999999998</v>
      </c>
      <c r="L1285" s="7">
        <v>3.16</v>
      </c>
      <c r="M1285" s="7">
        <v>4618</v>
      </c>
      <c r="N1285" s="3">
        <v>45399</v>
      </c>
      <c r="O1285" s="4" t="str">
        <f t="shared" si="142"/>
        <v>2024-04</v>
      </c>
      <c r="P1285" s="4" t="str">
        <f t="shared" si="143"/>
        <v>04</v>
      </c>
      <c r="Q1285" s="4" t="str">
        <f t="shared" si="144"/>
        <v>April</v>
      </c>
      <c r="R1285" s="30" t="str">
        <f t="shared" si="145"/>
        <v>17</v>
      </c>
      <c r="W1285" t="str">
        <f t="shared" si="146"/>
        <v>ok</v>
      </c>
    </row>
    <row r="1286" spans="1:23" x14ac:dyDescent="0.3">
      <c r="A1286" t="s">
        <v>1328</v>
      </c>
      <c r="B1286" t="s">
        <v>63</v>
      </c>
      <c r="C1286" t="s">
        <v>18</v>
      </c>
      <c r="D1286" t="s">
        <v>64</v>
      </c>
      <c r="E1286" t="s">
        <v>14</v>
      </c>
      <c r="F1286" t="s">
        <v>38</v>
      </c>
      <c r="G1286" s="5">
        <v>15616.82</v>
      </c>
      <c r="H1286" s="5">
        <f t="shared" si="140"/>
        <v>281.10275999999999</v>
      </c>
      <c r="I1286" s="6">
        <v>2</v>
      </c>
      <c r="J1286" s="6">
        <v>31233.64</v>
      </c>
      <c r="K1286" s="5">
        <f t="shared" si="141"/>
        <v>562.20551999999998</v>
      </c>
      <c r="L1286" s="7">
        <v>4.74</v>
      </c>
      <c r="M1286" s="7">
        <v>4543</v>
      </c>
      <c r="N1286" s="3">
        <v>45409</v>
      </c>
      <c r="O1286" s="4" t="str">
        <f t="shared" si="142"/>
        <v>2024-04</v>
      </c>
      <c r="P1286" s="4" t="str">
        <f t="shared" si="143"/>
        <v>04</v>
      </c>
      <c r="Q1286" s="4" t="str">
        <f t="shared" si="144"/>
        <v>April</v>
      </c>
      <c r="R1286" s="30" t="str">
        <f t="shared" si="145"/>
        <v>27</v>
      </c>
      <c r="W1286" t="str">
        <f t="shared" si="146"/>
        <v>ok</v>
      </c>
    </row>
    <row r="1287" spans="1:23" x14ac:dyDescent="0.3">
      <c r="A1287" t="s">
        <v>1329</v>
      </c>
      <c r="B1287" t="s">
        <v>36</v>
      </c>
      <c r="C1287" t="s">
        <v>18</v>
      </c>
      <c r="D1287" t="s">
        <v>37</v>
      </c>
      <c r="E1287" t="s">
        <v>14</v>
      </c>
      <c r="F1287" t="s">
        <v>21</v>
      </c>
      <c r="G1287" s="5">
        <v>14755.64</v>
      </c>
      <c r="H1287" s="5">
        <f t="shared" si="140"/>
        <v>265.60151999999999</v>
      </c>
      <c r="I1287" s="6">
        <v>4</v>
      </c>
      <c r="J1287" s="6">
        <v>59022.559999999998</v>
      </c>
      <c r="K1287" s="5">
        <f t="shared" si="141"/>
        <v>1062.40608</v>
      </c>
      <c r="L1287" s="7">
        <v>2.2200000000000002</v>
      </c>
      <c r="M1287" s="7">
        <v>2432</v>
      </c>
      <c r="N1287" s="3">
        <v>45298</v>
      </c>
      <c r="O1287" s="4" t="str">
        <f t="shared" si="142"/>
        <v>2024-01</v>
      </c>
      <c r="P1287" s="4" t="str">
        <f t="shared" si="143"/>
        <v>01</v>
      </c>
      <c r="Q1287" s="4" t="str">
        <f t="shared" si="144"/>
        <v>January</v>
      </c>
      <c r="R1287" s="30" t="str">
        <f t="shared" si="145"/>
        <v>07</v>
      </c>
      <c r="W1287" t="str">
        <f t="shared" si="146"/>
        <v>ok</v>
      </c>
    </row>
    <row r="1288" spans="1:23" x14ac:dyDescent="0.3">
      <c r="A1288" t="s">
        <v>1330</v>
      </c>
      <c r="B1288" t="s">
        <v>41</v>
      </c>
      <c r="C1288" t="s">
        <v>42</v>
      </c>
      <c r="D1288" t="s">
        <v>43</v>
      </c>
      <c r="E1288" t="s">
        <v>14</v>
      </c>
      <c r="F1288" t="s">
        <v>31</v>
      </c>
      <c r="G1288" s="5">
        <v>2351.6</v>
      </c>
      <c r="H1288" s="5">
        <f t="shared" si="140"/>
        <v>42.328799999999994</v>
      </c>
      <c r="I1288" s="6">
        <v>1</v>
      </c>
      <c r="J1288" s="6">
        <v>2351.6</v>
      </c>
      <c r="K1288" s="5">
        <f t="shared" si="141"/>
        <v>42.328799999999994</v>
      </c>
      <c r="L1288" s="7">
        <v>4.93</v>
      </c>
      <c r="M1288" s="7">
        <v>149</v>
      </c>
      <c r="N1288" s="3">
        <v>45409</v>
      </c>
      <c r="O1288" s="4" t="str">
        <f t="shared" si="142"/>
        <v>2024-04</v>
      </c>
      <c r="P1288" s="4" t="str">
        <f t="shared" si="143"/>
        <v>04</v>
      </c>
      <c r="Q1288" s="4" t="str">
        <f t="shared" si="144"/>
        <v>April</v>
      </c>
      <c r="R1288" s="30" t="str">
        <f t="shared" si="145"/>
        <v>27</v>
      </c>
      <c r="W1288" t="str">
        <f t="shared" si="146"/>
        <v>ok</v>
      </c>
    </row>
    <row r="1289" spans="1:23" x14ac:dyDescent="0.3">
      <c r="A1289" t="s">
        <v>1331</v>
      </c>
      <c r="B1289" t="s">
        <v>47</v>
      </c>
      <c r="C1289" t="s">
        <v>12</v>
      </c>
      <c r="D1289" t="s">
        <v>48</v>
      </c>
      <c r="E1289" t="s">
        <v>20</v>
      </c>
      <c r="F1289" t="s">
        <v>38</v>
      </c>
      <c r="G1289" s="5">
        <v>12394.27</v>
      </c>
      <c r="H1289" s="5">
        <f t="shared" si="140"/>
        <v>223.09685999999999</v>
      </c>
      <c r="I1289" s="6">
        <v>1</v>
      </c>
      <c r="J1289" s="6">
        <v>12394.27</v>
      </c>
      <c r="K1289" s="5">
        <f t="shared" si="141"/>
        <v>223.09685999999999</v>
      </c>
      <c r="L1289" s="7">
        <v>1.45</v>
      </c>
      <c r="M1289" s="7">
        <v>3642</v>
      </c>
      <c r="N1289" s="3">
        <v>45448</v>
      </c>
      <c r="O1289" s="4" t="str">
        <f t="shared" si="142"/>
        <v>2024-06</v>
      </c>
      <c r="P1289" s="4" t="str">
        <f t="shared" si="143"/>
        <v>06</v>
      </c>
      <c r="Q1289" s="4" t="str">
        <f t="shared" si="144"/>
        <v>June</v>
      </c>
      <c r="R1289" s="30" t="str">
        <f t="shared" si="145"/>
        <v>05</v>
      </c>
      <c r="W1289" t="str">
        <f t="shared" si="146"/>
        <v>ok</v>
      </c>
    </row>
    <row r="1290" spans="1:23" x14ac:dyDescent="0.3">
      <c r="A1290" t="s">
        <v>1332</v>
      </c>
      <c r="B1290" t="s">
        <v>51</v>
      </c>
      <c r="C1290" t="s">
        <v>29</v>
      </c>
      <c r="D1290" t="s">
        <v>52</v>
      </c>
      <c r="E1290" t="s">
        <v>45</v>
      </c>
      <c r="F1290" t="s">
        <v>21</v>
      </c>
      <c r="G1290" s="5">
        <v>14778.78</v>
      </c>
      <c r="H1290" s="5">
        <f t="shared" si="140"/>
        <v>266.01803999999998</v>
      </c>
      <c r="I1290" s="6">
        <v>4</v>
      </c>
      <c r="J1290" s="6">
        <v>59115.12</v>
      </c>
      <c r="K1290" s="5">
        <f t="shared" si="141"/>
        <v>1064.0721599999999</v>
      </c>
      <c r="L1290" s="7">
        <v>3.09</v>
      </c>
      <c r="M1290" s="7">
        <v>4961</v>
      </c>
      <c r="N1290" s="3">
        <v>45326</v>
      </c>
      <c r="O1290" s="4" t="str">
        <f t="shared" si="142"/>
        <v>2024-02</v>
      </c>
      <c r="P1290" s="4" t="str">
        <f t="shared" si="143"/>
        <v>02</v>
      </c>
      <c r="Q1290" s="4" t="str">
        <f t="shared" si="144"/>
        <v>February</v>
      </c>
      <c r="R1290" s="30" t="str">
        <f t="shared" si="145"/>
        <v>04</v>
      </c>
      <c r="W1290" t="str">
        <f t="shared" si="146"/>
        <v>ok</v>
      </c>
    </row>
    <row r="1291" spans="1:23" x14ac:dyDescent="0.3">
      <c r="A1291" t="s">
        <v>1333</v>
      </c>
      <c r="B1291" t="s">
        <v>36</v>
      </c>
      <c r="C1291" t="s">
        <v>18</v>
      </c>
      <c r="D1291" t="s">
        <v>37</v>
      </c>
      <c r="E1291" t="s">
        <v>14</v>
      </c>
      <c r="F1291" t="s">
        <v>15</v>
      </c>
      <c r="G1291" s="5">
        <v>18356.62</v>
      </c>
      <c r="H1291" s="5">
        <f t="shared" si="140"/>
        <v>330.41915999999998</v>
      </c>
      <c r="I1291" s="6">
        <v>3</v>
      </c>
      <c r="J1291" s="6">
        <v>55069.86</v>
      </c>
      <c r="K1291" s="5">
        <f t="shared" si="141"/>
        <v>991.25747999999999</v>
      </c>
      <c r="L1291" s="7">
        <v>2.54</v>
      </c>
      <c r="M1291" s="7">
        <v>1212</v>
      </c>
      <c r="N1291" s="3">
        <v>45415</v>
      </c>
      <c r="O1291" s="4" t="str">
        <f t="shared" si="142"/>
        <v>2024-05</v>
      </c>
      <c r="P1291" s="4" t="str">
        <f t="shared" si="143"/>
        <v>05</v>
      </c>
      <c r="Q1291" s="4" t="str">
        <f t="shared" si="144"/>
        <v>May</v>
      </c>
      <c r="R1291" s="30" t="str">
        <f t="shared" si="145"/>
        <v>03</v>
      </c>
      <c r="W1291" t="str">
        <f t="shared" si="146"/>
        <v>ok</v>
      </c>
    </row>
    <row r="1292" spans="1:23" x14ac:dyDescent="0.3">
      <c r="A1292" t="s">
        <v>1334</v>
      </c>
      <c r="B1292" t="s">
        <v>28</v>
      </c>
      <c r="C1292" t="s">
        <v>29</v>
      </c>
      <c r="D1292" t="s">
        <v>30</v>
      </c>
      <c r="E1292" t="s">
        <v>45</v>
      </c>
      <c r="F1292" t="s">
        <v>21</v>
      </c>
      <c r="G1292" s="5">
        <v>12788.86</v>
      </c>
      <c r="H1292" s="5">
        <f t="shared" si="140"/>
        <v>230.19947999999999</v>
      </c>
      <c r="I1292" s="6">
        <v>1</v>
      </c>
      <c r="J1292" s="6">
        <v>12788.86</v>
      </c>
      <c r="K1292" s="5">
        <f t="shared" si="141"/>
        <v>230.19947999999999</v>
      </c>
      <c r="L1292" s="7">
        <v>3.3</v>
      </c>
      <c r="M1292" s="7">
        <v>1961</v>
      </c>
      <c r="N1292" s="3">
        <v>45296</v>
      </c>
      <c r="O1292" s="4" t="str">
        <f t="shared" si="142"/>
        <v>2024-01</v>
      </c>
      <c r="P1292" s="4" t="str">
        <f t="shared" si="143"/>
        <v>01</v>
      </c>
      <c r="Q1292" s="4" t="str">
        <f t="shared" si="144"/>
        <v>January</v>
      </c>
      <c r="R1292" s="30" t="str">
        <f t="shared" si="145"/>
        <v>05</v>
      </c>
      <c r="W1292" t="str">
        <f t="shared" si="146"/>
        <v>ok</v>
      </c>
    </row>
    <row r="1293" spans="1:23" x14ac:dyDescent="0.3">
      <c r="A1293" t="s">
        <v>1335</v>
      </c>
      <c r="B1293" t="s">
        <v>28</v>
      </c>
      <c r="C1293" t="s">
        <v>29</v>
      </c>
      <c r="D1293" t="s">
        <v>30</v>
      </c>
      <c r="E1293" t="s">
        <v>14</v>
      </c>
      <c r="F1293" t="s">
        <v>38</v>
      </c>
      <c r="G1293" s="5">
        <v>2200.87</v>
      </c>
      <c r="H1293" s="5">
        <f t="shared" si="140"/>
        <v>39.615659999999998</v>
      </c>
      <c r="I1293" s="6">
        <v>5</v>
      </c>
      <c r="J1293" s="6">
        <v>11004.35</v>
      </c>
      <c r="K1293" s="5">
        <f t="shared" si="141"/>
        <v>198.07829999999998</v>
      </c>
      <c r="L1293" s="7">
        <v>4.16</v>
      </c>
      <c r="M1293" s="7">
        <v>475</v>
      </c>
      <c r="N1293" s="3">
        <v>45372</v>
      </c>
      <c r="O1293" s="4" t="str">
        <f t="shared" si="142"/>
        <v>2024-03</v>
      </c>
      <c r="P1293" s="4" t="str">
        <f t="shared" si="143"/>
        <v>03</v>
      </c>
      <c r="Q1293" s="4" t="str">
        <f t="shared" si="144"/>
        <v>March</v>
      </c>
      <c r="R1293" s="30" t="str">
        <f t="shared" si="145"/>
        <v>21</v>
      </c>
      <c r="W1293" t="str">
        <f t="shared" si="146"/>
        <v>ok</v>
      </c>
    </row>
    <row r="1294" spans="1:23" x14ac:dyDescent="0.3">
      <c r="A1294" t="s">
        <v>1336</v>
      </c>
      <c r="B1294" t="s">
        <v>17</v>
      </c>
      <c r="C1294" t="s">
        <v>18</v>
      </c>
      <c r="D1294" t="s">
        <v>19</v>
      </c>
      <c r="E1294" t="s">
        <v>45</v>
      </c>
      <c r="F1294" t="s">
        <v>21</v>
      </c>
      <c r="G1294" s="5">
        <v>9063.1299999999992</v>
      </c>
      <c r="H1294" s="5">
        <f t="shared" si="140"/>
        <v>163.13633999999996</v>
      </c>
      <c r="I1294" s="6">
        <v>3</v>
      </c>
      <c r="J1294" s="6">
        <v>27189.39</v>
      </c>
      <c r="K1294" s="5">
        <f t="shared" si="141"/>
        <v>489.40901999999988</v>
      </c>
      <c r="L1294" s="7">
        <v>1.7</v>
      </c>
      <c r="M1294" s="7">
        <v>3279</v>
      </c>
      <c r="N1294" s="3">
        <v>45423</v>
      </c>
      <c r="O1294" s="4" t="str">
        <f t="shared" si="142"/>
        <v>2024-05</v>
      </c>
      <c r="P1294" s="4" t="str">
        <f t="shared" si="143"/>
        <v>05</v>
      </c>
      <c r="Q1294" s="4" t="str">
        <f t="shared" si="144"/>
        <v>May</v>
      </c>
      <c r="R1294" s="30" t="str">
        <f t="shared" si="145"/>
        <v>11</v>
      </c>
      <c r="W1294" t="str">
        <f t="shared" si="146"/>
        <v>ok</v>
      </c>
    </row>
    <row r="1295" spans="1:23" x14ac:dyDescent="0.3">
      <c r="A1295" t="s">
        <v>1337</v>
      </c>
      <c r="B1295" t="s">
        <v>47</v>
      </c>
      <c r="C1295" t="s">
        <v>12</v>
      </c>
      <c r="D1295" t="s">
        <v>48</v>
      </c>
      <c r="E1295" t="s">
        <v>45</v>
      </c>
      <c r="F1295" t="s">
        <v>21</v>
      </c>
      <c r="G1295" s="5">
        <v>19138.54</v>
      </c>
      <c r="H1295" s="5">
        <f t="shared" si="140"/>
        <v>344.49372</v>
      </c>
      <c r="I1295" s="6">
        <v>2</v>
      </c>
      <c r="J1295" s="6">
        <v>38277.08</v>
      </c>
      <c r="K1295" s="5">
        <f t="shared" si="141"/>
        <v>688.98743999999999</v>
      </c>
      <c r="L1295" s="7">
        <v>3.06</v>
      </c>
      <c r="M1295" s="7">
        <v>2840</v>
      </c>
      <c r="N1295" s="3">
        <v>45485</v>
      </c>
      <c r="O1295" s="4" t="str">
        <f t="shared" si="142"/>
        <v>2024-07</v>
      </c>
      <c r="P1295" s="4" t="str">
        <f t="shared" si="143"/>
        <v>07</v>
      </c>
      <c r="Q1295" s="4" t="str">
        <f t="shared" si="144"/>
        <v>July</v>
      </c>
      <c r="R1295" s="30" t="str">
        <f t="shared" si="145"/>
        <v>12</v>
      </c>
      <c r="W1295" t="str">
        <f t="shared" si="146"/>
        <v>ok</v>
      </c>
    </row>
    <row r="1296" spans="1:23" x14ac:dyDescent="0.3">
      <c r="A1296" t="s">
        <v>1338</v>
      </c>
      <c r="B1296" t="s">
        <v>63</v>
      </c>
      <c r="C1296" t="s">
        <v>18</v>
      </c>
      <c r="D1296" t="s">
        <v>64</v>
      </c>
      <c r="E1296" t="s">
        <v>14</v>
      </c>
      <c r="F1296" t="s">
        <v>15</v>
      </c>
      <c r="G1296" s="5">
        <v>16093.89</v>
      </c>
      <c r="H1296" s="5">
        <f t="shared" si="140"/>
        <v>289.69001999999995</v>
      </c>
      <c r="I1296" s="6">
        <v>3</v>
      </c>
      <c r="J1296" s="6">
        <v>48281.67</v>
      </c>
      <c r="K1296" s="5">
        <f t="shared" si="141"/>
        <v>869.07005999999978</v>
      </c>
      <c r="L1296" s="7">
        <v>2.46</v>
      </c>
      <c r="M1296" s="7">
        <v>2645</v>
      </c>
      <c r="N1296" s="3">
        <v>45296</v>
      </c>
      <c r="O1296" s="4" t="str">
        <f t="shared" si="142"/>
        <v>2024-01</v>
      </c>
      <c r="P1296" s="4" t="str">
        <f t="shared" si="143"/>
        <v>01</v>
      </c>
      <c r="Q1296" s="4" t="str">
        <f t="shared" si="144"/>
        <v>January</v>
      </c>
      <c r="R1296" s="30" t="str">
        <f t="shared" si="145"/>
        <v>05</v>
      </c>
      <c r="W1296" t="str">
        <f t="shared" si="146"/>
        <v>ok</v>
      </c>
    </row>
    <row r="1297" spans="1:23" x14ac:dyDescent="0.3">
      <c r="A1297" t="s">
        <v>1339</v>
      </c>
      <c r="B1297" t="s">
        <v>11</v>
      </c>
      <c r="C1297" t="s">
        <v>12</v>
      </c>
      <c r="D1297" t="s">
        <v>13</v>
      </c>
      <c r="E1297" t="s">
        <v>20</v>
      </c>
      <c r="F1297" t="s">
        <v>38</v>
      </c>
      <c r="G1297" s="5">
        <v>1912.41</v>
      </c>
      <c r="H1297" s="5">
        <f t="shared" si="140"/>
        <v>34.423380000000002</v>
      </c>
      <c r="I1297" s="6">
        <v>5</v>
      </c>
      <c r="J1297" s="6">
        <v>9562.0499999999993</v>
      </c>
      <c r="K1297" s="5">
        <f t="shared" si="141"/>
        <v>172.11690000000002</v>
      </c>
      <c r="L1297" s="7">
        <v>4.63</v>
      </c>
      <c r="M1297" s="7">
        <v>1728</v>
      </c>
      <c r="N1297" s="3">
        <v>45542</v>
      </c>
      <c r="O1297" s="4" t="str">
        <f t="shared" si="142"/>
        <v>2024-09</v>
      </c>
      <c r="P1297" s="4" t="str">
        <f t="shared" si="143"/>
        <v>09</v>
      </c>
      <c r="Q1297" s="4" t="str">
        <f t="shared" si="144"/>
        <v>September</v>
      </c>
      <c r="R1297" s="30" t="str">
        <f t="shared" si="145"/>
        <v>07</v>
      </c>
      <c r="W1297" t="str">
        <f t="shared" si="146"/>
        <v>ok</v>
      </c>
    </row>
    <row r="1298" spans="1:23" x14ac:dyDescent="0.3">
      <c r="A1298" t="s">
        <v>1340</v>
      </c>
      <c r="B1298" t="s">
        <v>36</v>
      </c>
      <c r="C1298" t="s">
        <v>18</v>
      </c>
      <c r="D1298" t="s">
        <v>37</v>
      </c>
      <c r="E1298" t="s">
        <v>45</v>
      </c>
      <c r="F1298" t="s">
        <v>15</v>
      </c>
      <c r="G1298" s="5">
        <v>15529.93</v>
      </c>
      <c r="H1298" s="5">
        <f t="shared" si="140"/>
        <v>279.53873999999996</v>
      </c>
      <c r="I1298" s="6">
        <v>2</v>
      </c>
      <c r="J1298" s="6">
        <v>31059.86</v>
      </c>
      <c r="K1298" s="5">
        <f t="shared" si="141"/>
        <v>559.07747999999992</v>
      </c>
      <c r="L1298" s="7">
        <v>3.13</v>
      </c>
      <c r="M1298" s="7">
        <v>2215</v>
      </c>
      <c r="N1298" s="3">
        <v>45362</v>
      </c>
      <c r="O1298" s="4" t="str">
        <f t="shared" si="142"/>
        <v>2024-03</v>
      </c>
      <c r="P1298" s="4" t="str">
        <f t="shared" si="143"/>
        <v>03</v>
      </c>
      <c r="Q1298" s="4" t="str">
        <f t="shared" si="144"/>
        <v>March</v>
      </c>
      <c r="R1298" s="30" t="str">
        <f t="shared" si="145"/>
        <v>11</v>
      </c>
      <c r="W1298" t="str">
        <f t="shared" si="146"/>
        <v>ok</v>
      </c>
    </row>
    <row r="1299" spans="1:23" x14ac:dyDescent="0.3">
      <c r="A1299" t="s">
        <v>1341</v>
      </c>
      <c r="B1299" t="s">
        <v>63</v>
      </c>
      <c r="C1299" t="s">
        <v>18</v>
      </c>
      <c r="D1299" t="s">
        <v>64</v>
      </c>
      <c r="E1299" t="s">
        <v>45</v>
      </c>
      <c r="F1299" t="s">
        <v>26</v>
      </c>
      <c r="G1299" s="5">
        <v>406.76</v>
      </c>
      <c r="H1299" s="5">
        <f t="shared" si="140"/>
        <v>7.3216799999999989</v>
      </c>
      <c r="I1299" s="6">
        <v>4</v>
      </c>
      <c r="J1299" s="6">
        <v>1627.04</v>
      </c>
      <c r="K1299" s="5">
        <f t="shared" si="141"/>
        <v>29.286719999999995</v>
      </c>
      <c r="L1299" s="7">
        <v>1.18</v>
      </c>
      <c r="M1299" s="7">
        <v>4979</v>
      </c>
      <c r="N1299" s="3">
        <v>45538</v>
      </c>
      <c r="O1299" s="4" t="str">
        <f t="shared" si="142"/>
        <v>2024-09</v>
      </c>
      <c r="P1299" s="4" t="str">
        <f t="shared" si="143"/>
        <v>09</v>
      </c>
      <c r="Q1299" s="4" t="str">
        <f t="shared" si="144"/>
        <v>September</v>
      </c>
      <c r="R1299" s="30" t="str">
        <f t="shared" si="145"/>
        <v>03</v>
      </c>
      <c r="W1299" t="str">
        <f t="shared" si="146"/>
        <v>ok</v>
      </c>
    </row>
    <row r="1300" spans="1:23" x14ac:dyDescent="0.3">
      <c r="A1300" t="s">
        <v>1342</v>
      </c>
      <c r="B1300" t="s">
        <v>11</v>
      </c>
      <c r="C1300" t="s">
        <v>12</v>
      </c>
      <c r="D1300" t="s">
        <v>13</v>
      </c>
      <c r="E1300" t="s">
        <v>45</v>
      </c>
      <c r="F1300" t="s">
        <v>38</v>
      </c>
      <c r="G1300" s="5">
        <v>9710.34</v>
      </c>
      <c r="H1300" s="5">
        <f t="shared" si="140"/>
        <v>174.78611999999998</v>
      </c>
      <c r="I1300" s="6">
        <v>1</v>
      </c>
      <c r="J1300" s="6">
        <v>9710.34</v>
      </c>
      <c r="K1300" s="5">
        <f t="shared" si="141"/>
        <v>174.78611999999998</v>
      </c>
      <c r="L1300" s="7">
        <v>2.34</v>
      </c>
      <c r="M1300" s="7">
        <v>4860</v>
      </c>
      <c r="N1300" s="3">
        <v>45559</v>
      </c>
      <c r="O1300" s="4" t="str">
        <f t="shared" si="142"/>
        <v>2024-09</v>
      </c>
      <c r="P1300" s="4" t="str">
        <f t="shared" si="143"/>
        <v>09</v>
      </c>
      <c r="Q1300" s="4" t="str">
        <f t="shared" si="144"/>
        <v>September</v>
      </c>
      <c r="R1300" s="30" t="str">
        <f t="shared" si="145"/>
        <v>24</v>
      </c>
      <c r="W1300" t="str">
        <f t="shared" si="146"/>
        <v>ok</v>
      </c>
    </row>
    <row r="1301" spans="1:23" x14ac:dyDescent="0.3">
      <c r="A1301" t="s">
        <v>1343</v>
      </c>
      <c r="B1301" t="s">
        <v>23</v>
      </c>
      <c r="C1301" t="s">
        <v>24</v>
      </c>
      <c r="D1301" t="s">
        <v>25</v>
      </c>
      <c r="E1301" t="s">
        <v>45</v>
      </c>
      <c r="F1301" t="s">
        <v>15</v>
      </c>
      <c r="G1301" s="5">
        <v>3915.6</v>
      </c>
      <c r="H1301" s="5">
        <f t="shared" si="140"/>
        <v>70.480799999999988</v>
      </c>
      <c r="I1301" s="6">
        <v>1</v>
      </c>
      <c r="J1301" s="6">
        <v>3915.6</v>
      </c>
      <c r="K1301" s="5">
        <f t="shared" si="141"/>
        <v>70.480799999999988</v>
      </c>
      <c r="L1301" s="7">
        <v>4</v>
      </c>
      <c r="M1301" s="7">
        <v>1529</v>
      </c>
      <c r="N1301" s="3">
        <v>45459</v>
      </c>
      <c r="O1301" s="4" t="str">
        <f t="shared" si="142"/>
        <v>2024-06</v>
      </c>
      <c r="P1301" s="4" t="str">
        <f t="shared" si="143"/>
        <v>06</v>
      </c>
      <c r="Q1301" s="4" t="str">
        <f t="shared" si="144"/>
        <v>June</v>
      </c>
      <c r="R1301" s="30" t="str">
        <f t="shared" si="145"/>
        <v>16</v>
      </c>
      <c r="W1301" t="str">
        <f t="shared" si="146"/>
        <v>ok</v>
      </c>
    </row>
    <row r="1302" spans="1:23" x14ac:dyDescent="0.3">
      <c r="A1302" t="s">
        <v>1344</v>
      </c>
      <c r="B1302" t="s">
        <v>23</v>
      </c>
      <c r="C1302" t="s">
        <v>24</v>
      </c>
      <c r="D1302" t="s">
        <v>25</v>
      </c>
      <c r="E1302" t="s">
        <v>20</v>
      </c>
      <c r="F1302" t="s">
        <v>21</v>
      </c>
      <c r="G1302" s="5">
        <v>13446.89</v>
      </c>
      <c r="H1302" s="5">
        <f t="shared" si="140"/>
        <v>242.04401999999996</v>
      </c>
      <c r="I1302" s="6">
        <v>3</v>
      </c>
      <c r="J1302" s="6">
        <v>40340.67</v>
      </c>
      <c r="K1302" s="5">
        <f t="shared" si="141"/>
        <v>726.13205999999991</v>
      </c>
      <c r="L1302" s="7">
        <v>3.17</v>
      </c>
      <c r="M1302" s="7">
        <v>2666</v>
      </c>
      <c r="N1302" s="3">
        <v>45341</v>
      </c>
      <c r="O1302" s="4" t="str">
        <f t="shared" si="142"/>
        <v>2024-02</v>
      </c>
      <c r="P1302" s="4" t="str">
        <f t="shared" si="143"/>
        <v>02</v>
      </c>
      <c r="Q1302" s="4" t="str">
        <f t="shared" si="144"/>
        <v>February</v>
      </c>
      <c r="R1302" s="30" t="str">
        <f t="shared" si="145"/>
        <v>19</v>
      </c>
      <c r="W1302" t="str">
        <f t="shared" si="146"/>
        <v>ok</v>
      </c>
    </row>
    <row r="1303" spans="1:23" x14ac:dyDescent="0.3">
      <c r="A1303" t="s">
        <v>1345</v>
      </c>
      <c r="B1303" t="s">
        <v>47</v>
      </c>
      <c r="C1303" t="s">
        <v>12</v>
      </c>
      <c r="D1303" t="s">
        <v>48</v>
      </c>
      <c r="E1303" t="s">
        <v>45</v>
      </c>
      <c r="F1303" t="s">
        <v>26</v>
      </c>
      <c r="G1303" s="5">
        <v>7595.25</v>
      </c>
      <c r="H1303" s="5">
        <f t="shared" si="140"/>
        <v>136.71449999999999</v>
      </c>
      <c r="I1303" s="6">
        <v>3</v>
      </c>
      <c r="J1303" s="6">
        <v>22785.75</v>
      </c>
      <c r="K1303" s="5">
        <f t="shared" si="141"/>
        <v>410.14349999999996</v>
      </c>
      <c r="L1303" s="7">
        <v>1.87</v>
      </c>
      <c r="M1303" s="7">
        <v>22</v>
      </c>
      <c r="N1303" s="3">
        <v>45610</v>
      </c>
      <c r="O1303" s="4" t="str">
        <f t="shared" si="142"/>
        <v>2024-11</v>
      </c>
      <c r="P1303" s="4" t="str">
        <f t="shared" si="143"/>
        <v>11</v>
      </c>
      <c r="Q1303" s="4" t="str">
        <f t="shared" si="144"/>
        <v>November</v>
      </c>
      <c r="R1303" s="30" t="str">
        <f t="shared" si="145"/>
        <v>14</v>
      </c>
      <c r="W1303" t="str">
        <f t="shared" si="146"/>
        <v>ok</v>
      </c>
    </row>
    <row r="1304" spans="1:23" x14ac:dyDescent="0.3">
      <c r="A1304" t="s">
        <v>1346</v>
      </c>
      <c r="B1304" t="s">
        <v>36</v>
      </c>
      <c r="C1304" t="s">
        <v>18</v>
      </c>
      <c r="D1304" t="s">
        <v>37</v>
      </c>
      <c r="E1304" t="s">
        <v>14</v>
      </c>
      <c r="F1304" t="s">
        <v>26</v>
      </c>
      <c r="G1304" s="5">
        <v>14558.75</v>
      </c>
      <c r="H1304" s="5">
        <f t="shared" si="140"/>
        <v>262.0575</v>
      </c>
      <c r="I1304" s="6">
        <v>4</v>
      </c>
      <c r="J1304" s="6">
        <v>58235</v>
      </c>
      <c r="K1304" s="5">
        <f t="shared" si="141"/>
        <v>1048.23</v>
      </c>
      <c r="L1304" s="7">
        <v>1.52</v>
      </c>
      <c r="M1304" s="7">
        <v>1196</v>
      </c>
      <c r="N1304" s="3">
        <v>45558</v>
      </c>
      <c r="O1304" s="4" t="str">
        <f t="shared" si="142"/>
        <v>2024-09</v>
      </c>
      <c r="P1304" s="4" t="str">
        <f t="shared" si="143"/>
        <v>09</v>
      </c>
      <c r="Q1304" s="4" t="str">
        <f t="shared" si="144"/>
        <v>September</v>
      </c>
      <c r="R1304" s="30" t="str">
        <f t="shared" si="145"/>
        <v>23</v>
      </c>
      <c r="W1304" t="str">
        <f t="shared" si="146"/>
        <v>ok</v>
      </c>
    </row>
    <row r="1305" spans="1:23" x14ac:dyDescent="0.3">
      <c r="A1305" t="s">
        <v>1347</v>
      </c>
      <c r="B1305" t="s">
        <v>41</v>
      </c>
      <c r="C1305" t="s">
        <v>42</v>
      </c>
      <c r="D1305" t="s">
        <v>43</v>
      </c>
      <c r="E1305" t="s">
        <v>45</v>
      </c>
      <c r="F1305" t="s">
        <v>15</v>
      </c>
      <c r="G1305" s="5">
        <v>1401.79</v>
      </c>
      <c r="H1305" s="5">
        <f t="shared" si="140"/>
        <v>25.232219999999998</v>
      </c>
      <c r="I1305" s="6">
        <v>2</v>
      </c>
      <c r="J1305" s="6">
        <v>2803.58</v>
      </c>
      <c r="K1305" s="5">
        <f t="shared" si="141"/>
        <v>50.464439999999996</v>
      </c>
      <c r="L1305" s="7">
        <v>2.87</v>
      </c>
      <c r="M1305" s="7">
        <v>4009</v>
      </c>
      <c r="N1305" s="3">
        <v>45426</v>
      </c>
      <c r="O1305" s="4" t="str">
        <f t="shared" si="142"/>
        <v>2024-05</v>
      </c>
      <c r="P1305" s="4" t="str">
        <f t="shared" si="143"/>
        <v>05</v>
      </c>
      <c r="Q1305" s="4" t="str">
        <f t="shared" si="144"/>
        <v>May</v>
      </c>
      <c r="R1305" s="30" t="str">
        <f t="shared" si="145"/>
        <v>14</v>
      </c>
      <c r="W1305" t="str">
        <f t="shared" si="146"/>
        <v>ok</v>
      </c>
    </row>
    <row r="1306" spans="1:23" x14ac:dyDescent="0.3">
      <c r="A1306" t="s">
        <v>1348</v>
      </c>
      <c r="B1306" t="s">
        <v>11</v>
      </c>
      <c r="C1306" t="s">
        <v>12</v>
      </c>
      <c r="D1306" t="s">
        <v>13</v>
      </c>
      <c r="E1306" t="s">
        <v>14</v>
      </c>
      <c r="F1306" t="s">
        <v>21</v>
      </c>
      <c r="G1306" s="5">
        <v>13547.51</v>
      </c>
      <c r="H1306" s="5">
        <f t="shared" si="140"/>
        <v>243.85517999999999</v>
      </c>
      <c r="I1306" s="6">
        <v>4</v>
      </c>
      <c r="J1306" s="6">
        <v>54190.04</v>
      </c>
      <c r="K1306" s="5">
        <f t="shared" si="141"/>
        <v>975.42071999999996</v>
      </c>
      <c r="L1306" s="7">
        <v>2.88</v>
      </c>
      <c r="M1306" s="7">
        <v>3459</v>
      </c>
      <c r="N1306" s="3">
        <v>45636</v>
      </c>
      <c r="O1306" s="4" t="str">
        <f t="shared" si="142"/>
        <v>2024-12</v>
      </c>
      <c r="P1306" s="4" t="str">
        <f t="shared" si="143"/>
        <v>12</v>
      </c>
      <c r="Q1306" s="4" t="str">
        <f t="shared" si="144"/>
        <v>December</v>
      </c>
      <c r="R1306" s="30" t="str">
        <f t="shared" si="145"/>
        <v>10</v>
      </c>
      <c r="W1306" t="str">
        <f t="shared" si="146"/>
        <v>ok</v>
      </c>
    </row>
    <row r="1307" spans="1:23" x14ac:dyDescent="0.3">
      <c r="A1307" t="s">
        <v>1349</v>
      </c>
      <c r="B1307" t="s">
        <v>23</v>
      </c>
      <c r="C1307" t="s">
        <v>24</v>
      </c>
      <c r="D1307" t="s">
        <v>25</v>
      </c>
      <c r="E1307" t="s">
        <v>20</v>
      </c>
      <c r="F1307" t="s">
        <v>38</v>
      </c>
      <c r="G1307" s="5">
        <v>6249.12</v>
      </c>
      <c r="H1307" s="5">
        <f t="shared" si="140"/>
        <v>112.48415999999999</v>
      </c>
      <c r="I1307" s="6">
        <v>3</v>
      </c>
      <c r="J1307" s="6">
        <v>18747.36</v>
      </c>
      <c r="K1307" s="5">
        <f t="shared" si="141"/>
        <v>337.45247999999998</v>
      </c>
      <c r="L1307" s="7">
        <v>1.03</v>
      </c>
      <c r="M1307" s="7">
        <v>4179</v>
      </c>
      <c r="N1307" s="3">
        <v>45344</v>
      </c>
      <c r="O1307" s="4" t="str">
        <f t="shared" si="142"/>
        <v>2024-02</v>
      </c>
      <c r="P1307" s="4" t="str">
        <f t="shared" si="143"/>
        <v>02</v>
      </c>
      <c r="Q1307" s="4" t="str">
        <f t="shared" si="144"/>
        <v>February</v>
      </c>
      <c r="R1307" s="30" t="str">
        <f t="shared" si="145"/>
        <v>22</v>
      </c>
      <c r="W1307" t="str">
        <f t="shared" si="146"/>
        <v>ok</v>
      </c>
    </row>
    <row r="1308" spans="1:23" x14ac:dyDescent="0.3">
      <c r="A1308" t="s">
        <v>1350</v>
      </c>
      <c r="B1308" t="s">
        <v>41</v>
      </c>
      <c r="C1308" t="s">
        <v>42</v>
      </c>
      <c r="D1308" t="s">
        <v>43</v>
      </c>
      <c r="E1308" t="s">
        <v>14</v>
      </c>
      <c r="F1308" t="s">
        <v>15</v>
      </c>
      <c r="G1308" s="5">
        <v>13368.83</v>
      </c>
      <c r="H1308" s="5">
        <f t="shared" si="140"/>
        <v>240.63893999999999</v>
      </c>
      <c r="I1308" s="6">
        <v>5</v>
      </c>
      <c r="J1308" s="6">
        <v>66844.149999999994</v>
      </c>
      <c r="K1308" s="5">
        <f t="shared" si="141"/>
        <v>1203.1947</v>
      </c>
      <c r="L1308" s="7">
        <v>4.17</v>
      </c>
      <c r="M1308" s="7">
        <v>1139</v>
      </c>
      <c r="N1308" s="3">
        <v>45634</v>
      </c>
      <c r="O1308" s="4" t="str">
        <f t="shared" si="142"/>
        <v>2024-12</v>
      </c>
      <c r="P1308" s="4" t="str">
        <f t="shared" si="143"/>
        <v>12</v>
      </c>
      <c r="Q1308" s="4" t="str">
        <f t="shared" si="144"/>
        <v>December</v>
      </c>
      <c r="R1308" s="30" t="str">
        <f t="shared" si="145"/>
        <v>08</v>
      </c>
      <c r="W1308" t="str">
        <f t="shared" si="146"/>
        <v>ok</v>
      </c>
    </row>
    <row r="1309" spans="1:23" x14ac:dyDescent="0.3">
      <c r="A1309" t="s">
        <v>1351</v>
      </c>
      <c r="B1309" t="s">
        <v>36</v>
      </c>
      <c r="C1309" t="s">
        <v>18</v>
      </c>
      <c r="D1309" t="s">
        <v>37</v>
      </c>
      <c r="E1309" t="s">
        <v>20</v>
      </c>
      <c r="F1309" t="s">
        <v>31</v>
      </c>
      <c r="G1309" s="5">
        <v>8726.9599999999991</v>
      </c>
      <c r="H1309" s="5">
        <f t="shared" si="140"/>
        <v>157.08527999999998</v>
      </c>
      <c r="I1309" s="6">
        <v>2</v>
      </c>
      <c r="J1309" s="6">
        <v>17453.919999999998</v>
      </c>
      <c r="K1309" s="5">
        <f t="shared" si="141"/>
        <v>314.17055999999997</v>
      </c>
      <c r="L1309" s="7">
        <v>2.79</v>
      </c>
      <c r="M1309" s="7">
        <v>2095</v>
      </c>
      <c r="N1309" s="3">
        <v>45352</v>
      </c>
      <c r="O1309" s="4" t="str">
        <f t="shared" si="142"/>
        <v>2024-03</v>
      </c>
      <c r="P1309" s="4" t="str">
        <f t="shared" si="143"/>
        <v>03</v>
      </c>
      <c r="Q1309" s="4" t="str">
        <f t="shared" si="144"/>
        <v>March</v>
      </c>
      <c r="R1309" s="30" t="str">
        <f t="shared" si="145"/>
        <v>01</v>
      </c>
      <c r="W1309" t="str">
        <f t="shared" si="146"/>
        <v>ok</v>
      </c>
    </row>
    <row r="1310" spans="1:23" x14ac:dyDescent="0.3">
      <c r="A1310" t="s">
        <v>1352</v>
      </c>
      <c r="B1310" t="s">
        <v>41</v>
      </c>
      <c r="C1310" t="s">
        <v>42</v>
      </c>
      <c r="D1310" t="s">
        <v>43</v>
      </c>
      <c r="E1310" t="s">
        <v>45</v>
      </c>
      <c r="F1310" t="s">
        <v>15</v>
      </c>
      <c r="G1310" s="5">
        <v>16790.96</v>
      </c>
      <c r="H1310" s="5">
        <f t="shared" si="140"/>
        <v>302.23727999999994</v>
      </c>
      <c r="I1310" s="6">
        <v>4</v>
      </c>
      <c r="J1310" s="6">
        <v>67163.839999999997</v>
      </c>
      <c r="K1310" s="5">
        <f t="shared" si="141"/>
        <v>1208.9491199999998</v>
      </c>
      <c r="L1310" s="7">
        <v>3.17</v>
      </c>
      <c r="M1310" s="7">
        <v>3776</v>
      </c>
      <c r="N1310" s="3">
        <v>45440</v>
      </c>
      <c r="O1310" s="4" t="str">
        <f t="shared" si="142"/>
        <v>2024-05</v>
      </c>
      <c r="P1310" s="4" t="str">
        <f t="shared" si="143"/>
        <v>05</v>
      </c>
      <c r="Q1310" s="4" t="str">
        <f t="shared" si="144"/>
        <v>May</v>
      </c>
      <c r="R1310" s="30" t="str">
        <f t="shared" si="145"/>
        <v>28</v>
      </c>
      <c r="W1310" t="str">
        <f t="shared" si="146"/>
        <v>ok</v>
      </c>
    </row>
    <row r="1311" spans="1:23" x14ac:dyDescent="0.3">
      <c r="A1311" t="s">
        <v>1353</v>
      </c>
      <c r="B1311" t="s">
        <v>33</v>
      </c>
      <c r="C1311" t="s">
        <v>12</v>
      </c>
      <c r="D1311" t="s">
        <v>34</v>
      </c>
      <c r="E1311" t="s">
        <v>45</v>
      </c>
      <c r="F1311" t="s">
        <v>21</v>
      </c>
      <c r="G1311" s="5">
        <v>14192.73</v>
      </c>
      <c r="H1311" s="5">
        <f t="shared" si="140"/>
        <v>255.46913999999998</v>
      </c>
      <c r="I1311" s="6">
        <v>5</v>
      </c>
      <c r="J1311" s="6">
        <v>70963.649999999994</v>
      </c>
      <c r="K1311" s="5">
        <f t="shared" si="141"/>
        <v>1277.3456999999999</v>
      </c>
      <c r="L1311" s="7">
        <v>2.62</v>
      </c>
      <c r="M1311" s="7">
        <v>2316</v>
      </c>
      <c r="N1311" s="3">
        <v>45559</v>
      </c>
      <c r="O1311" s="4" t="str">
        <f t="shared" si="142"/>
        <v>2024-09</v>
      </c>
      <c r="P1311" s="4" t="str">
        <f t="shared" si="143"/>
        <v>09</v>
      </c>
      <c r="Q1311" s="4" t="str">
        <f t="shared" si="144"/>
        <v>September</v>
      </c>
      <c r="R1311" s="30" t="str">
        <f t="shared" si="145"/>
        <v>24</v>
      </c>
      <c r="W1311" t="str">
        <f t="shared" si="146"/>
        <v>ok</v>
      </c>
    </row>
    <row r="1312" spans="1:23" x14ac:dyDescent="0.3">
      <c r="A1312" t="s">
        <v>1354</v>
      </c>
      <c r="B1312" t="s">
        <v>28</v>
      </c>
      <c r="C1312" t="s">
        <v>29</v>
      </c>
      <c r="D1312" t="s">
        <v>30</v>
      </c>
      <c r="E1312" t="s">
        <v>20</v>
      </c>
      <c r="F1312" t="s">
        <v>26</v>
      </c>
      <c r="G1312" s="5">
        <v>13379.47</v>
      </c>
      <c r="H1312" s="5">
        <f t="shared" si="140"/>
        <v>240.83045999999996</v>
      </c>
      <c r="I1312" s="6">
        <v>2</v>
      </c>
      <c r="J1312" s="6">
        <v>26758.94</v>
      </c>
      <c r="K1312" s="5">
        <f t="shared" si="141"/>
        <v>481.66091999999992</v>
      </c>
      <c r="L1312" s="7">
        <v>2.78</v>
      </c>
      <c r="M1312" s="7">
        <v>2498</v>
      </c>
      <c r="N1312" s="3">
        <v>45346</v>
      </c>
      <c r="O1312" s="4" t="str">
        <f t="shared" si="142"/>
        <v>2024-02</v>
      </c>
      <c r="P1312" s="4" t="str">
        <f t="shared" si="143"/>
        <v>02</v>
      </c>
      <c r="Q1312" s="4" t="str">
        <f t="shared" si="144"/>
        <v>February</v>
      </c>
      <c r="R1312" s="30" t="str">
        <f t="shared" si="145"/>
        <v>24</v>
      </c>
      <c r="W1312" t="str">
        <f t="shared" si="146"/>
        <v>ok</v>
      </c>
    </row>
    <row r="1313" spans="1:23" x14ac:dyDescent="0.3">
      <c r="A1313" t="s">
        <v>1355</v>
      </c>
      <c r="B1313" t="s">
        <v>41</v>
      </c>
      <c r="C1313" t="s">
        <v>42</v>
      </c>
      <c r="D1313" t="s">
        <v>43</v>
      </c>
      <c r="E1313" t="s">
        <v>20</v>
      </c>
      <c r="F1313" t="s">
        <v>21</v>
      </c>
      <c r="G1313" s="5">
        <v>1843.19</v>
      </c>
      <c r="H1313" s="5">
        <f t="shared" si="140"/>
        <v>33.177419999999998</v>
      </c>
      <c r="I1313" s="6">
        <v>5</v>
      </c>
      <c r="J1313" s="6">
        <v>9215.9500000000007</v>
      </c>
      <c r="K1313" s="5">
        <f t="shared" si="141"/>
        <v>165.88709999999998</v>
      </c>
      <c r="L1313" s="7">
        <v>4.6399999999999997</v>
      </c>
      <c r="M1313" s="7">
        <v>1936</v>
      </c>
      <c r="N1313" s="3">
        <v>45474</v>
      </c>
      <c r="O1313" s="4" t="str">
        <f t="shared" si="142"/>
        <v>2024-07</v>
      </c>
      <c r="P1313" s="4" t="str">
        <f t="shared" si="143"/>
        <v>07</v>
      </c>
      <c r="Q1313" s="4" t="str">
        <f t="shared" si="144"/>
        <v>July</v>
      </c>
      <c r="R1313" s="30" t="str">
        <f t="shared" si="145"/>
        <v>01</v>
      </c>
      <c r="W1313" t="str">
        <f t="shared" si="146"/>
        <v>ok</v>
      </c>
    </row>
    <row r="1314" spans="1:23" x14ac:dyDescent="0.3">
      <c r="A1314" t="s">
        <v>1356</v>
      </c>
      <c r="B1314" t="s">
        <v>17</v>
      </c>
      <c r="C1314" t="s">
        <v>18</v>
      </c>
      <c r="D1314" t="s">
        <v>19</v>
      </c>
      <c r="E1314" t="s">
        <v>14</v>
      </c>
      <c r="F1314" t="s">
        <v>21</v>
      </c>
      <c r="G1314" s="5">
        <v>11541.52</v>
      </c>
      <c r="H1314" s="5">
        <f t="shared" si="140"/>
        <v>207.74735999999999</v>
      </c>
      <c r="I1314" s="6">
        <v>4</v>
      </c>
      <c r="J1314" s="6">
        <v>46166.080000000002</v>
      </c>
      <c r="K1314" s="5">
        <f t="shared" si="141"/>
        <v>830.98943999999995</v>
      </c>
      <c r="L1314" s="7">
        <v>2.56</v>
      </c>
      <c r="M1314" s="7">
        <v>1387</v>
      </c>
      <c r="N1314" s="3">
        <v>45547</v>
      </c>
      <c r="O1314" s="4" t="str">
        <f t="shared" si="142"/>
        <v>2024-09</v>
      </c>
      <c r="P1314" s="4" t="str">
        <f t="shared" si="143"/>
        <v>09</v>
      </c>
      <c r="Q1314" s="4" t="str">
        <f t="shared" si="144"/>
        <v>September</v>
      </c>
      <c r="R1314" s="30" t="str">
        <f t="shared" si="145"/>
        <v>12</v>
      </c>
      <c r="W1314" t="str">
        <f t="shared" si="146"/>
        <v>ok</v>
      </c>
    </row>
    <row r="1315" spans="1:23" x14ac:dyDescent="0.3">
      <c r="A1315" t="s">
        <v>1357</v>
      </c>
      <c r="B1315" t="s">
        <v>17</v>
      </c>
      <c r="C1315" t="s">
        <v>18</v>
      </c>
      <c r="D1315" t="s">
        <v>19</v>
      </c>
      <c r="E1315" t="s">
        <v>45</v>
      </c>
      <c r="F1315" t="s">
        <v>21</v>
      </c>
      <c r="G1315" s="5">
        <v>18040.830000000002</v>
      </c>
      <c r="H1315" s="5">
        <f t="shared" si="140"/>
        <v>324.73493999999999</v>
      </c>
      <c r="I1315" s="6">
        <v>5</v>
      </c>
      <c r="J1315" s="6">
        <v>90204.15</v>
      </c>
      <c r="K1315" s="5">
        <f t="shared" si="141"/>
        <v>1623.6747</v>
      </c>
      <c r="L1315" s="7">
        <v>3.43</v>
      </c>
      <c r="M1315" s="7">
        <v>3928</v>
      </c>
      <c r="N1315" s="3">
        <v>45610</v>
      </c>
      <c r="O1315" s="4" t="str">
        <f t="shared" si="142"/>
        <v>2024-11</v>
      </c>
      <c r="P1315" s="4" t="str">
        <f t="shared" si="143"/>
        <v>11</v>
      </c>
      <c r="Q1315" s="4" t="str">
        <f t="shared" si="144"/>
        <v>November</v>
      </c>
      <c r="R1315" s="30" t="str">
        <f t="shared" si="145"/>
        <v>14</v>
      </c>
      <c r="W1315" t="str">
        <f t="shared" si="146"/>
        <v>ok</v>
      </c>
    </row>
    <row r="1316" spans="1:23" x14ac:dyDescent="0.3">
      <c r="A1316" t="s">
        <v>1358</v>
      </c>
      <c r="B1316" t="s">
        <v>11</v>
      </c>
      <c r="C1316" t="s">
        <v>12</v>
      </c>
      <c r="D1316" t="s">
        <v>13</v>
      </c>
      <c r="E1316" t="s">
        <v>20</v>
      </c>
      <c r="F1316" t="s">
        <v>26</v>
      </c>
      <c r="G1316" s="5">
        <v>15753.99</v>
      </c>
      <c r="H1316" s="5">
        <f t="shared" si="140"/>
        <v>283.57182</v>
      </c>
      <c r="I1316" s="6">
        <v>5</v>
      </c>
      <c r="J1316" s="6">
        <v>78769.95</v>
      </c>
      <c r="K1316" s="5">
        <f t="shared" si="141"/>
        <v>1417.8591000000001</v>
      </c>
      <c r="L1316" s="7">
        <v>2.29</v>
      </c>
      <c r="M1316" s="7">
        <v>2889</v>
      </c>
      <c r="N1316" s="3">
        <v>45513</v>
      </c>
      <c r="O1316" s="4" t="str">
        <f t="shared" si="142"/>
        <v>2024-08</v>
      </c>
      <c r="P1316" s="4" t="str">
        <f t="shared" si="143"/>
        <v>08</v>
      </c>
      <c r="Q1316" s="4" t="str">
        <f t="shared" si="144"/>
        <v>August</v>
      </c>
      <c r="R1316" s="30" t="str">
        <f t="shared" si="145"/>
        <v>09</v>
      </c>
      <c r="W1316" t="str">
        <f t="shared" si="146"/>
        <v>ok</v>
      </c>
    </row>
    <row r="1317" spans="1:23" x14ac:dyDescent="0.3">
      <c r="A1317" t="s">
        <v>1359</v>
      </c>
      <c r="B1317" t="s">
        <v>23</v>
      </c>
      <c r="C1317" t="s">
        <v>24</v>
      </c>
      <c r="D1317" t="s">
        <v>25</v>
      </c>
      <c r="E1317" t="s">
        <v>45</v>
      </c>
      <c r="F1317" t="s">
        <v>21</v>
      </c>
      <c r="G1317" s="5">
        <v>15798.69</v>
      </c>
      <c r="H1317" s="5">
        <f t="shared" si="140"/>
        <v>284.37642</v>
      </c>
      <c r="I1317" s="6">
        <v>3</v>
      </c>
      <c r="J1317" s="6">
        <v>47396.07</v>
      </c>
      <c r="K1317" s="5">
        <f t="shared" si="141"/>
        <v>853.12925999999993</v>
      </c>
      <c r="L1317" s="7">
        <v>4.6399999999999997</v>
      </c>
      <c r="M1317" s="7">
        <v>4710</v>
      </c>
      <c r="N1317" s="3">
        <v>45384</v>
      </c>
      <c r="O1317" s="4" t="str">
        <f t="shared" si="142"/>
        <v>2024-04</v>
      </c>
      <c r="P1317" s="4" t="str">
        <f t="shared" si="143"/>
        <v>04</v>
      </c>
      <c r="Q1317" s="4" t="str">
        <f t="shared" si="144"/>
        <v>April</v>
      </c>
      <c r="R1317" s="30" t="str">
        <f t="shared" si="145"/>
        <v>02</v>
      </c>
      <c r="W1317" t="str">
        <f t="shared" si="146"/>
        <v>ok</v>
      </c>
    </row>
    <row r="1318" spans="1:23" x14ac:dyDescent="0.3">
      <c r="A1318" t="s">
        <v>1360</v>
      </c>
      <c r="B1318" t="s">
        <v>11</v>
      </c>
      <c r="C1318" t="s">
        <v>12</v>
      </c>
      <c r="D1318" t="s">
        <v>13</v>
      </c>
      <c r="E1318" t="s">
        <v>14</v>
      </c>
      <c r="F1318" t="s">
        <v>26</v>
      </c>
      <c r="G1318" s="5">
        <v>16957.46</v>
      </c>
      <c r="H1318" s="5">
        <f t="shared" si="140"/>
        <v>305.23427999999996</v>
      </c>
      <c r="I1318" s="6">
        <v>3</v>
      </c>
      <c r="J1318" s="6">
        <v>50872.38</v>
      </c>
      <c r="K1318" s="5">
        <f t="shared" si="141"/>
        <v>915.70283999999992</v>
      </c>
      <c r="L1318" s="7">
        <v>4.22</v>
      </c>
      <c r="M1318" s="7">
        <v>3925</v>
      </c>
      <c r="N1318" s="3">
        <v>45582</v>
      </c>
      <c r="O1318" s="4" t="str">
        <f t="shared" si="142"/>
        <v>2024-10</v>
      </c>
      <c r="P1318" s="4" t="str">
        <f t="shared" si="143"/>
        <v>10</v>
      </c>
      <c r="Q1318" s="4" t="str">
        <f t="shared" si="144"/>
        <v>October</v>
      </c>
      <c r="R1318" s="30" t="str">
        <f t="shared" si="145"/>
        <v>17</v>
      </c>
      <c r="W1318" t="str">
        <f t="shared" si="146"/>
        <v>ok</v>
      </c>
    </row>
    <row r="1319" spans="1:23" x14ac:dyDescent="0.3">
      <c r="A1319" t="s">
        <v>1361</v>
      </c>
      <c r="B1319" t="s">
        <v>47</v>
      </c>
      <c r="C1319" t="s">
        <v>12</v>
      </c>
      <c r="D1319" t="s">
        <v>48</v>
      </c>
      <c r="E1319" t="s">
        <v>14</v>
      </c>
      <c r="F1319" t="s">
        <v>21</v>
      </c>
      <c r="G1319" s="5">
        <v>674.54</v>
      </c>
      <c r="H1319" s="5">
        <f t="shared" si="140"/>
        <v>12.141719999999998</v>
      </c>
      <c r="I1319" s="6">
        <v>4</v>
      </c>
      <c r="J1319" s="6">
        <v>2698.16</v>
      </c>
      <c r="K1319" s="5">
        <f t="shared" si="141"/>
        <v>48.566879999999991</v>
      </c>
      <c r="L1319" s="7">
        <v>3.31</v>
      </c>
      <c r="M1319" s="7">
        <v>1680</v>
      </c>
      <c r="N1319" s="3">
        <v>45408</v>
      </c>
      <c r="O1319" s="4" t="str">
        <f t="shared" si="142"/>
        <v>2024-04</v>
      </c>
      <c r="P1319" s="4" t="str">
        <f t="shared" si="143"/>
        <v>04</v>
      </c>
      <c r="Q1319" s="4" t="str">
        <f t="shared" si="144"/>
        <v>April</v>
      </c>
      <c r="R1319" s="30" t="str">
        <f t="shared" si="145"/>
        <v>26</v>
      </c>
      <c r="W1319" t="str">
        <f t="shared" si="146"/>
        <v>ok</v>
      </c>
    </row>
    <row r="1320" spans="1:23" x14ac:dyDescent="0.3">
      <c r="A1320" t="s">
        <v>1362</v>
      </c>
      <c r="B1320" t="s">
        <v>28</v>
      </c>
      <c r="C1320" t="s">
        <v>29</v>
      </c>
      <c r="D1320" t="s">
        <v>30</v>
      </c>
      <c r="E1320" t="s">
        <v>20</v>
      </c>
      <c r="F1320" t="s">
        <v>26</v>
      </c>
      <c r="G1320" s="5">
        <v>19289</v>
      </c>
      <c r="H1320" s="5">
        <f t="shared" si="140"/>
        <v>347.202</v>
      </c>
      <c r="I1320" s="6">
        <v>1</v>
      </c>
      <c r="J1320" s="6">
        <v>19289</v>
      </c>
      <c r="K1320" s="5">
        <f t="shared" si="141"/>
        <v>347.202</v>
      </c>
      <c r="L1320" s="7">
        <v>2.78</v>
      </c>
      <c r="M1320" s="7">
        <v>2584</v>
      </c>
      <c r="N1320" s="3">
        <v>45542</v>
      </c>
      <c r="O1320" s="4" t="str">
        <f t="shared" si="142"/>
        <v>2024-09</v>
      </c>
      <c r="P1320" s="4" t="str">
        <f t="shared" si="143"/>
        <v>09</v>
      </c>
      <c r="Q1320" s="4" t="str">
        <f t="shared" si="144"/>
        <v>September</v>
      </c>
      <c r="R1320" s="30" t="str">
        <f t="shared" si="145"/>
        <v>07</v>
      </c>
      <c r="W1320" t="str">
        <f t="shared" si="146"/>
        <v>ok</v>
      </c>
    </row>
    <row r="1321" spans="1:23" x14ac:dyDescent="0.3">
      <c r="A1321" t="s">
        <v>1363</v>
      </c>
      <c r="B1321" t="s">
        <v>41</v>
      </c>
      <c r="C1321" t="s">
        <v>42</v>
      </c>
      <c r="D1321" t="s">
        <v>43</v>
      </c>
      <c r="E1321" t="s">
        <v>14</v>
      </c>
      <c r="F1321" t="s">
        <v>31</v>
      </c>
      <c r="G1321" s="5">
        <v>3872.29</v>
      </c>
      <c r="H1321" s="5">
        <f t="shared" si="140"/>
        <v>69.701219999999992</v>
      </c>
      <c r="I1321" s="6">
        <v>4</v>
      </c>
      <c r="J1321" s="6">
        <v>15489.16</v>
      </c>
      <c r="K1321" s="5">
        <f t="shared" si="141"/>
        <v>278.80487999999997</v>
      </c>
      <c r="L1321" s="7">
        <v>1.7</v>
      </c>
      <c r="M1321" s="7">
        <v>3634</v>
      </c>
      <c r="N1321" s="3">
        <v>45331</v>
      </c>
      <c r="O1321" s="4" t="str">
        <f t="shared" si="142"/>
        <v>2024-02</v>
      </c>
      <c r="P1321" s="4" t="str">
        <f t="shared" si="143"/>
        <v>02</v>
      </c>
      <c r="Q1321" s="4" t="str">
        <f t="shared" si="144"/>
        <v>February</v>
      </c>
      <c r="R1321" s="30" t="str">
        <f t="shared" si="145"/>
        <v>09</v>
      </c>
      <c r="W1321" t="str">
        <f t="shared" si="146"/>
        <v>ok</v>
      </c>
    </row>
    <row r="1322" spans="1:23" x14ac:dyDescent="0.3">
      <c r="A1322" t="s">
        <v>1364</v>
      </c>
      <c r="B1322" t="s">
        <v>51</v>
      </c>
      <c r="C1322" t="s">
        <v>29</v>
      </c>
      <c r="D1322" t="s">
        <v>52</v>
      </c>
      <c r="E1322" t="s">
        <v>14</v>
      </c>
      <c r="F1322" t="s">
        <v>21</v>
      </c>
      <c r="G1322" s="5">
        <v>11375.41</v>
      </c>
      <c r="H1322" s="5">
        <f t="shared" si="140"/>
        <v>204.75737999999998</v>
      </c>
      <c r="I1322" s="6">
        <v>5</v>
      </c>
      <c r="J1322" s="6">
        <v>56877.05</v>
      </c>
      <c r="K1322" s="5">
        <f t="shared" si="141"/>
        <v>1023.7868999999999</v>
      </c>
      <c r="L1322" s="7">
        <v>2.2000000000000002</v>
      </c>
      <c r="M1322" s="7">
        <v>453</v>
      </c>
      <c r="N1322" s="3">
        <v>45622</v>
      </c>
      <c r="O1322" s="4" t="str">
        <f t="shared" si="142"/>
        <v>2024-11</v>
      </c>
      <c r="P1322" s="4" t="str">
        <f t="shared" si="143"/>
        <v>11</v>
      </c>
      <c r="Q1322" s="4" t="str">
        <f t="shared" si="144"/>
        <v>November</v>
      </c>
      <c r="R1322" s="30" t="str">
        <f t="shared" si="145"/>
        <v>26</v>
      </c>
      <c r="W1322" t="str">
        <f t="shared" si="146"/>
        <v>ok</v>
      </c>
    </row>
    <row r="1323" spans="1:23" x14ac:dyDescent="0.3">
      <c r="A1323" t="s">
        <v>1365</v>
      </c>
      <c r="B1323" t="s">
        <v>33</v>
      </c>
      <c r="C1323" t="s">
        <v>12</v>
      </c>
      <c r="D1323" t="s">
        <v>34</v>
      </c>
      <c r="E1323" t="s">
        <v>20</v>
      </c>
      <c r="F1323" t="s">
        <v>31</v>
      </c>
      <c r="G1323" s="5">
        <v>5381.18</v>
      </c>
      <c r="H1323" s="5">
        <f t="shared" si="140"/>
        <v>96.861239999999995</v>
      </c>
      <c r="I1323" s="6">
        <v>3</v>
      </c>
      <c r="J1323" s="6">
        <v>16143.54</v>
      </c>
      <c r="K1323" s="5">
        <f t="shared" si="141"/>
        <v>290.58371999999997</v>
      </c>
      <c r="L1323" s="7">
        <v>1.1299999999999999</v>
      </c>
      <c r="M1323" s="7">
        <v>135</v>
      </c>
      <c r="N1323" s="3">
        <v>45548</v>
      </c>
      <c r="O1323" s="4" t="str">
        <f t="shared" si="142"/>
        <v>2024-09</v>
      </c>
      <c r="P1323" s="4" t="str">
        <f t="shared" si="143"/>
        <v>09</v>
      </c>
      <c r="Q1323" s="4" t="str">
        <f t="shared" si="144"/>
        <v>September</v>
      </c>
      <c r="R1323" s="30" t="str">
        <f t="shared" si="145"/>
        <v>13</v>
      </c>
      <c r="W1323" t="str">
        <f t="shared" si="146"/>
        <v>ok</v>
      </c>
    </row>
    <row r="1324" spans="1:23" x14ac:dyDescent="0.3">
      <c r="A1324" t="s">
        <v>1366</v>
      </c>
      <c r="B1324" t="s">
        <v>41</v>
      </c>
      <c r="C1324" t="s">
        <v>42</v>
      </c>
      <c r="D1324" t="s">
        <v>43</v>
      </c>
      <c r="E1324" t="s">
        <v>14</v>
      </c>
      <c r="F1324" t="s">
        <v>38</v>
      </c>
      <c r="G1324" s="5">
        <v>2357.5500000000002</v>
      </c>
      <c r="H1324" s="5">
        <f t="shared" si="140"/>
        <v>42.435899999999997</v>
      </c>
      <c r="I1324" s="6">
        <v>2</v>
      </c>
      <c r="J1324" s="6">
        <v>4715.1000000000004</v>
      </c>
      <c r="K1324" s="5">
        <f t="shared" si="141"/>
        <v>84.871799999999993</v>
      </c>
      <c r="L1324" s="7">
        <v>2.7</v>
      </c>
      <c r="M1324" s="7">
        <v>1098</v>
      </c>
      <c r="N1324" s="3">
        <v>45629</v>
      </c>
      <c r="O1324" s="4" t="str">
        <f t="shared" si="142"/>
        <v>2024-12</v>
      </c>
      <c r="P1324" s="4" t="str">
        <f t="shared" si="143"/>
        <v>12</v>
      </c>
      <c r="Q1324" s="4" t="str">
        <f t="shared" si="144"/>
        <v>December</v>
      </c>
      <c r="R1324" s="30" t="str">
        <f t="shared" si="145"/>
        <v>03</v>
      </c>
      <c r="W1324" t="str">
        <f t="shared" si="146"/>
        <v>ok</v>
      </c>
    </row>
    <row r="1325" spans="1:23" x14ac:dyDescent="0.3">
      <c r="A1325" t="s">
        <v>1367</v>
      </c>
      <c r="B1325" t="s">
        <v>41</v>
      </c>
      <c r="C1325" t="s">
        <v>42</v>
      </c>
      <c r="D1325" t="s">
        <v>43</v>
      </c>
      <c r="E1325" t="s">
        <v>20</v>
      </c>
      <c r="F1325" t="s">
        <v>38</v>
      </c>
      <c r="G1325" s="5">
        <v>10246.370000000001</v>
      </c>
      <c r="H1325" s="5">
        <f t="shared" si="140"/>
        <v>184.43466000000001</v>
      </c>
      <c r="I1325" s="6">
        <v>3</v>
      </c>
      <c r="J1325" s="6">
        <v>30739.11</v>
      </c>
      <c r="K1325" s="5">
        <f t="shared" si="141"/>
        <v>553.30398000000002</v>
      </c>
      <c r="L1325" s="7">
        <v>2.89</v>
      </c>
      <c r="M1325" s="7">
        <v>2666</v>
      </c>
      <c r="N1325" s="3">
        <v>45637</v>
      </c>
      <c r="O1325" s="4" t="str">
        <f t="shared" si="142"/>
        <v>2024-12</v>
      </c>
      <c r="P1325" s="4" t="str">
        <f t="shared" si="143"/>
        <v>12</v>
      </c>
      <c r="Q1325" s="4" t="str">
        <f t="shared" si="144"/>
        <v>December</v>
      </c>
      <c r="R1325" s="30" t="str">
        <f t="shared" si="145"/>
        <v>11</v>
      </c>
      <c r="W1325" t="str">
        <f t="shared" si="146"/>
        <v>ok</v>
      </c>
    </row>
    <row r="1326" spans="1:23" x14ac:dyDescent="0.3">
      <c r="A1326" t="s">
        <v>1368</v>
      </c>
      <c r="B1326" t="s">
        <v>11</v>
      </c>
      <c r="C1326" t="s">
        <v>12</v>
      </c>
      <c r="D1326" t="s">
        <v>13</v>
      </c>
      <c r="E1326" t="s">
        <v>45</v>
      </c>
      <c r="F1326" t="s">
        <v>38</v>
      </c>
      <c r="G1326" s="5">
        <v>7364.04</v>
      </c>
      <c r="H1326" s="5">
        <f t="shared" si="140"/>
        <v>132.55271999999999</v>
      </c>
      <c r="I1326" s="6">
        <v>2</v>
      </c>
      <c r="J1326" s="6">
        <v>14728.08</v>
      </c>
      <c r="K1326" s="5">
        <f t="shared" si="141"/>
        <v>265.10543999999999</v>
      </c>
      <c r="L1326" s="7">
        <v>4.43</v>
      </c>
      <c r="M1326" s="7">
        <v>1417</v>
      </c>
      <c r="N1326" s="3">
        <v>45568</v>
      </c>
      <c r="O1326" s="4" t="str">
        <f t="shared" si="142"/>
        <v>2024-10</v>
      </c>
      <c r="P1326" s="4" t="str">
        <f t="shared" si="143"/>
        <v>10</v>
      </c>
      <c r="Q1326" s="4" t="str">
        <f t="shared" si="144"/>
        <v>October</v>
      </c>
      <c r="R1326" s="30" t="str">
        <f t="shared" si="145"/>
        <v>03</v>
      </c>
      <c r="W1326" t="str">
        <f t="shared" si="146"/>
        <v>ok</v>
      </c>
    </row>
    <row r="1327" spans="1:23" x14ac:dyDescent="0.3">
      <c r="A1327" t="s">
        <v>1369</v>
      </c>
      <c r="B1327" t="s">
        <v>17</v>
      </c>
      <c r="C1327" t="s">
        <v>18</v>
      </c>
      <c r="D1327" t="s">
        <v>19</v>
      </c>
      <c r="E1327" t="s">
        <v>14</v>
      </c>
      <c r="F1327" t="s">
        <v>31</v>
      </c>
      <c r="G1327" s="5">
        <v>10889.77</v>
      </c>
      <c r="H1327" s="5">
        <f t="shared" si="140"/>
        <v>196.01586</v>
      </c>
      <c r="I1327" s="6">
        <v>5</v>
      </c>
      <c r="J1327" s="6">
        <v>54448.85</v>
      </c>
      <c r="K1327" s="5">
        <f t="shared" si="141"/>
        <v>980.07929999999999</v>
      </c>
      <c r="L1327" s="7">
        <v>2.3199999999999998</v>
      </c>
      <c r="M1327" s="7">
        <v>691</v>
      </c>
      <c r="N1327" s="3">
        <v>45393</v>
      </c>
      <c r="O1327" s="4" t="str">
        <f t="shared" si="142"/>
        <v>2024-04</v>
      </c>
      <c r="P1327" s="4" t="str">
        <f t="shared" si="143"/>
        <v>04</v>
      </c>
      <c r="Q1327" s="4" t="str">
        <f t="shared" si="144"/>
        <v>April</v>
      </c>
      <c r="R1327" s="30" t="str">
        <f t="shared" si="145"/>
        <v>11</v>
      </c>
      <c r="W1327" t="str">
        <f t="shared" si="146"/>
        <v>ok</v>
      </c>
    </row>
    <row r="1328" spans="1:23" x14ac:dyDescent="0.3">
      <c r="A1328" t="s">
        <v>1370</v>
      </c>
      <c r="B1328" t="s">
        <v>41</v>
      </c>
      <c r="C1328" t="s">
        <v>42</v>
      </c>
      <c r="D1328" t="s">
        <v>43</v>
      </c>
      <c r="E1328" t="s">
        <v>20</v>
      </c>
      <c r="F1328" t="s">
        <v>21</v>
      </c>
      <c r="G1328" s="5">
        <v>8357.61</v>
      </c>
      <c r="H1328" s="5">
        <f t="shared" si="140"/>
        <v>150.43698000000001</v>
      </c>
      <c r="I1328" s="6">
        <v>1</v>
      </c>
      <c r="J1328" s="6">
        <v>8357.61</v>
      </c>
      <c r="K1328" s="5">
        <f t="shared" si="141"/>
        <v>150.43698000000001</v>
      </c>
      <c r="L1328" s="7">
        <v>2.0099999999999998</v>
      </c>
      <c r="M1328" s="7">
        <v>4583</v>
      </c>
      <c r="N1328" s="3">
        <v>45382</v>
      </c>
      <c r="O1328" s="4" t="str">
        <f t="shared" si="142"/>
        <v>2024-03</v>
      </c>
      <c r="P1328" s="4" t="str">
        <f t="shared" si="143"/>
        <v>03</v>
      </c>
      <c r="Q1328" s="4" t="str">
        <f t="shared" si="144"/>
        <v>March</v>
      </c>
      <c r="R1328" s="30" t="str">
        <f t="shared" si="145"/>
        <v>31</v>
      </c>
      <c r="W1328" t="str">
        <f t="shared" si="146"/>
        <v>ok</v>
      </c>
    </row>
    <row r="1329" spans="1:23" x14ac:dyDescent="0.3">
      <c r="A1329" t="s">
        <v>1371</v>
      </c>
      <c r="B1329" t="s">
        <v>17</v>
      </c>
      <c r="C1329" t="s">
        <v>18</v>
      </c>
      <c r="D1329" t="s">
        <v>19</v>
      </c>
      <c r="E1329" t="s">
        <v>20</v>
      </c>
      <c r="F1329" t="s">
        <v>15</v>
      </c>
      <c r="G1329" s="5">
        <v>17514.939999999999</v>
      </c>
      <c r="H1329" s="5">
        <f t="shared" si="140"/>
        <v>315.26891999999998</v>
      </c>
      <c r="I1329" s="6">
        <v>2</v>
      </c>
      <c r="J1329" s="6">
        <v>35029.879999999997</v>
      </c>
      <c r="K1329" s="5">
        <f t="shared" si="141"/>
        <v>630.53783999999996</v>
      </c>
      <c r="L1329" s="7">
        <v>3.84</v>
      </c>
      <c r="M1329" s="7">
        <v>4632</v>
      </c>
      <c r="N1329" s="3">
        <v>45602</v>
      </c>
      <c r="O1329" s="4" t="str">
        <f t="shared" si="142"/>
        <v>2024-11</v>
      </c>
      <c r="P1329" s="4" t="str">
        <f t="shared" si="143"/>
        <v>11</v>
      </c>
      <c r="Q1329" s="4" t="str">
        <f t="shared" si="144"/>
        <v>November</v>
      </c>
      <c r="R1329" s="30" t="str">
        <f t="shared" si="145"/>
        <v>06</v>
      </c>
      <c r="W1329" t="str">
        <f t="shared" si="146"/>
        <v>ok</v>
      </c>
    </row>
    <row r="1330" spans="1:23" x14ac:dyDescent="0.3">
      <c r="A1330" t="s">
        <v>1372</v>
      </c>
      <c r="B1330" t="s">
        <v>51</v>
      </c>
      <c r="C1330" t="s">
        <v>29</v>
      </c>
      <c r="D1330" t="s">
        <v>52</v>
      </c>
      <c r="E1330" t="s">
        <v>14</v>
      </c>
      <c r="F1330" t="s">
        <v>15</v>
      </c>
      <c r="G1330" s="5">
        <v>8187.77</v>
      </c>
      <c r="H1330" s="5">
        <f t="shared" si="140"/>
        <v>147.37986000000001</v>
      </c>
      <c r="I1330" s="6">
        <v>3</v>
      </c>
      <c r="J1330" s="6">
        <v>24563.31</v>
      </c>
      <c r="K1330" s="5">
        <f t="shared" si="141"/>
        <v>442.13958000000002</v>
      </c>
      <c r="L1330" s="7">
        <v>2.27</v>
      </c>
      <c r="M1330" s="7">
        <v>2885</v>
      </c>
      <c r="N1330" s="3">
        <v>45590</v>
      </c>
      <c r="O1330" s="4" t="str">
        <f t="shared" si="142"/>
        <v>2024-10</v>
      </c>
      <c r="P1330" s="4" t="str">
        <f t="shared" si="143"/>
        <v>10</v>
      </c>
      <c r="Q1330" s="4" t="str">
        <f t="shared" si="144"/>
        <v>October</v>
      </c>
      <c r="R1330" s="30" t="str">
        <f t="shared" si="145"/>
        <v>25</v>
      </c>
      <c r="W1330" t="str">
        <f t="shared" si="146"/>
        <v>ok</v>
      </c>
    </row>
    <row r="1331" spans="1:23" x14ac:dyDescent="0.3">
      <c r="A1331" t="s">
        <v>1373</v>
      </c>
      <c r="B1331" t="s">
        <v>63</v>
      </c>
      <c r="C1331" t="s">
        <v>18</v>
      </c>
      <c r="D1331" t="s">
        <v>64</v>
      </c>
      <c r="E1331" t="s">
        <v>20</v>
      </c>
      <c r="F1331" t="s">
        <v>21</v>
      </c>
      <c r="G1331" s="5">
        <v>3697.45</v>
      </c>
      <c r="H1331" s="5">
        <f t="shared" si="140"/>
        <v>66.554099999999991</v>
      </c>
      <c r="I1331" s="6">
        <v>2</v>
      </c>
      <c r="J1331" s="6">
        <v>7394.9</v>
      </c>
      <c r="K1331" s="5">
        <f t="shared" si="141"/>
        <v>133.10819999999998</v>
      </c>
      <c r="L1331" s="7">
        <v>3.98</v>
      </c>
      <c r="M1331" s="7">
        <v>88</v>
      </c>
      <c r="N1331" s="3">
        <v>45490</v>
      </c>
      <c r="O1331" s="4" t="str">
        <f t="shared" si="142"/>
        <v>2024-07</v>
      </c>
      <c r="P1331" s="4" t="str">
        <f t="shared" si="143"/>
        <v>07</v>
      </c>
      <c r="Q1331" s="4" t="str">
        <f t="shared" si="144"/>
        <v>July</v>
      </c>
      <c r="R1331" s="30" t="str">
        <f t="shared" si="145"/>
        <v>17</v>
      </c>
      <c r="W1331" t="str">
        <f t="shared" si="146"/>
        <v>ok</v>
      </c>
    </row>
    <row r="1332" spans="1:23" x14ac:dyDescent="0.3">
      <c r="A1332" t="s">
        <v>1374</v>
      </c>
      <c r="B1332" t="s">
        <v>17</v>
      </c>
      <c r="C1332" t="s">
        <v>18</v>
      </c>
      <c r="D1332" t="s">
        <v>19</v>
      </c>
      <c r="E1332" t="s">
        <v>14</v>
      </c>
      <c r="F1332" t="s">
        <v>26</v>
      </c>
      <c r="G1332" s="5">
        <v>16780.11</v>
      </c>
      <c r="H1332" s="5">
        <f t="shared" si="140"/>
        <v>302.04197999999997</v>
      </c>
      <c r="I1332" s="6">
        <v>1</v>
      </c>
      <c r="J1332" s="6">
        <v>16780.11</v>
      </c>
      <c r="K1332" s="5">
        <f t="shared" si="141"/>
        <v>302.04197999999997</v>
      </c>
      <c r="L1332" s="7">
        <v>3.12</v>
      </c>
      <c r="M1332" s="7">
        <v>1764</v>
      </c>
      <c r="N1332" s="3">
        <v>45649</v>
      </c>
      <c r="O1332" s="4" t="str">
        <f t="shared" si="142"/>
        <v>2024-12</v>
      </c>
      <c r="P1332" s="4" t="str">
        <f t="shared" si="143"/>
        <v>12</v>
      </c>
      <c r="Q1332" s="4" t="str">
        <f t="shared" si="144"/>
        <v>December</v>
      </c>
      <c r="R1332" s="30" t="str">
        <f t="shared" si="145"/>
        <v>23</v>
      </c>
      <c r="W1332" t="str">
        <f t="shared" si="146"/>
        <v>ok</v>
      </c>
    </row>
    <row r="1333" spans="1:23" x14ac:dyDescent="0.3">
      <c r="A1333" t="s">
        <v>1375</v>
      </c>
      <c r="B1333" t="s">
        <v>63</v>
      </c>
      <c r="C1333" t="s">
        <v>18</v>
      </c>
      <c r="D1333" t="s">
        <v>64</v>
      </c>
      <c r="E1333" t="s">
        <v>14</v>
      </c>
      <c r="F1333" t="s">
        <v>21</v>
      </c>
      <c r="G1333" s="5">
        <v>16923.900000000001</v>
      </c>
      <c r="H1333" s="5">
        <f t="shared" si="140"/>
        <v>304.6302</v>
      </c>
      <c r="I1333" s="6">
        <v>1</v>
      </c>
      <c r="J1333" s="6">
        <v>16923.900000000001</v>
      </c>
      <c r="K1333" s="5">
        <f t="shared" si="141"/>
        <v>304.6302</v>
      </c>
      <c r="L1333" s="7">
        <v>4.54</v>
      </c>
      <c r="M1333" s="7">
        <v>2127</v>
      </c>
      <c r="N1333" s="3">
        <v>45601</v>
      </c>
      <c r="O1333" s="4" t="str">
        <f t="shared" si="142"/>
        <v>2024-11</v>
      </c>
      <c r="P1333" s="4" t="str">
        <f t="shared" si="143"/>
        <v>11</v>
      </c>
      <c r="Q1333" s="4" t="str">
        <f t="shared" si="144"/>
        <v>November</v>
      </c>
      <c r="R1333" s="30" t="str">
        <f t="shared" si="145"/>
        <v>05</v>
      </c>
      <c r="W1333" t="str">
        <f t="shared" si="146"/>
        <v>ok</v>
      </c>
    </row>
    <row r="1334" spans="1:23" x14ac:dyDescent="0.3">
      <c r="A1334" t="s">
        <v>1376</v>
      </c>
      <c r="B1334" t="s">
        <v>28</v>
      </c>
      <c r="C1334" t="s">
        <v>29</v>
      </c>
      <c r="D1334" t="s">
        <v>30</v>
      </c>
      <c r="E1334" t="s">
        <v>20</v>
      </c>
      <c r="F1334" t="s">
        <v>26</v>
      </c>
      <c r="G1334" s="5">
        <v>16674.64</v>
      </c>
      <c r="H1334" s="5">
        <f t="shared" si="140"/>
        <v>300.14351999999997</v>
      </c>
      <c r="I1334" s="6">
        <v>1</v>
      </c>
      <c r="J1334" s="6">
        <v>16674.64</v>
      </c>
      <c r="K1334" s="5">
        <f t="shared" si="141"/>
        <v>300.14351999999997</v>
      </c>
      <c r="L1334" s="7">
        <v>3.84</v>
      </c>
      <c r="M1334" s="7">
        <v>4880</v>
      </c>
      <c r="N1334" s="3">
        <v>45378</v>
      </c>
      <c r="O1334" s="4" t="str">
        <f t="shared" si="142"/>
        <v>2024-03</v>
      </c>
      <c r="P1334" s="4" t="str">
        <f t="shared" si="143"/>
        <v>03</v>
      </c>
      <c r="Q1334" s="4" t="str">
        <f t="shared" si="144"/>
        <v>March</v>
      </c>
      <c r="R1334" s="30" t="str">
        <f t="shared" si="145"/>
        <v>27</v>
      </c>
      <c r="W1334" t="str">
        <f t="shared" si="146"/>
        <v>ok</v>
      </c>
    </row>
    <row r="1335" spans="1:23" x14ac:dyDescent="0.3">
      <c r="A1335" t="s">
        <v>1377</v>
      </c>
      <c r="B1335" t="s">
        <v>51</v>
      </c>
      <c r="C1335" t="s">
        <v>29</v>
      </c>
      <c r="D1335" t="s">
        <v>52</v>
      </c>
      <c r="E1335" t="s">
        <v>14</v>
      </c>
      <c r="F1335" t="s">
        <v>60</v>
      </c>
      <c r="G1335" s="5">
        <v>4002.78</v>
      </c>
      <c r="H1335" s="5">
        <f t="shared" si="140"/>
        <v>72.050039999999996</v>
      </c>
      <c r="I1335" s="6">
        <v>5</v>
      </c>
      <c r="J1335" s="6">
        <v>20013.900000000001</v>
      </c>
      <c r="K1335" s="5">
        <f t="shared" si="141"/>
        <v>360.25019999999995</v>
      </c>
      <c r="L1335" s="7">
        <v>4.8</v>
      </c>
      <c r="M1335" s="7">
        <v>1548</v>
      </c>
      <c r="N1335" s="3">
        <v>45427</v>
      </c>
      <c r="O1335" s="4" t="str">
        <f t="shared" si="142"/>
        <v>2024-05</v>
      </c>
      <c r="P1335" s="4" t="str">
        <f t="shared" si="143"/>
        <v>05</v>
      </c>
      <c r="Q1335" s="4" t="str">
        <f t="shared" si="144"/>
        <v>May</v>
      </c>
      <c r="R1335" s="30" t="str">
        <f t="shared" si="145"/>
        <v>15</v>
      </c>
      <c r="W1335" t="str">
        <f t="shared" si="146"/>
        <v>ok</v>
      </c>
    </row>
    <row r="1336" spans="1:23" x14ac:dyDescent="0.3">
      <c r="A1336" t="s">
        <v>1378</v>
      </c>
      <c r="B1336" t="s">
        <v>51</v>
      </c>
      <c r="C1336" t="s">
        <v>29</v>
      </c>
      <c r="D1336" t="s">
        <v>52</v>
      </c>
      <c r="E1336" t="s">
        <v>45</v>
      </c>
      <c r="F1336" t="s">
        <v>60</v>
      </c>
      <c r="G1336" s="5">
        <v>3655.3</v>
      </c>
      <c r="H1336" s="5">
        <f t="shared" si="140"/>
        <v>65.795400000000001</v>
      </c>
      <c r="I1336" s="6">
        <v>1</v>
      </c>
      <c r="J1336" s="6">
        <v>3655.3</v>
      </c>
      <c r="K1336" s="5">
        <f t="shared" si="141"/>
        <v>65.795400000000001</v>
      </c>
      <c r="L1336" s="7">
        <v>1.32</v>
      </c>
      <c r="M1336" s="7">
        <v>3240</v>
      </c>
      <c r="N1336" s="3">
        <v>45533</v>
      </c>
      <c r="O1336" s="4" t="str">
        <f t="shared" si="142"/>
        <v>2024-08</v>
      </c>
      <c r="P1336" s="4" t="str">
        <f t="shared" si="143"/>
        <v>08</v>
      </c>
      <c r="Q1336" s="4" t="str">
        <f t="shared" si="144"/>
        <v>August</v>
      </c>
      <c r="R1336" s="30" t="str">
        <f t="shared" si="145"/>
        <v>29</v>
      </c>
      <c r="W1336" t="str">
        <f t="shared" si="146"/>
        <v>ok</v>
      </c>
    </row>
    <row r="1337" spans="1:23" x14ac:dyDescent="0.3">
      <c r="A1337" t="s">
        <v>1379</v>
      </c>
      <c r="B1337" t="s">
        <v>51</v>
      </c>
      <c r="C1337" t="s">
        <v>29</v>
      </c>
      <c r="D1337" t="s">
        <v>52</v>
      </c>
      <c r="E1337" t="s">
        <v>14</v>
      </c>
      <c r="F1337" t="s">
        <v>60</v>
      </c>
      <c r="G1337" s="5">
        <v>7670.95</v>
      </c>
      <c r="H1337" s="5">
        <f t="shared" si="140"/>
        <v>138.07709999999997</v>
      </c>
      <c r="I1337" s="6">
        <v>5</v>
      </c>
      <c r="J1337" s="6">
        <v>38354.75</v>
      </c>
      <c r="K1337" s="5">
        <f t="shared" si="141"/>
        <v>690.38549999999987</v>
      </c>
      <c r="L1337" s="7">
        <v>4.3600000000000003</v>
      </c>
      <c r="M1337" s="7">
        <v>4389</v>
      </c>
      <c r="N1337" s="3">
        <v>45424</v>
      </c>
      <c r="O1337" s="4" t="str">
        <f t="shared" si="142"/>
        <v>2024-05</v>
      </c>
      <c r="P1337" s="4" t="str">
        <f t="shared" si="143"/>
        <v>05</v>
      </c>
      <c r="Q1337" s="4" t="str">
        <f t="shared" si="144"/>
        <v>May</v>
      </c>
      <c r="R1337" s="30" t="str">
        <f t="shared" si="145"/>
        <v>12</v>
      </c>
      <c r="W1337" t="str">
        <f t="shared" si="146"/>
        <v>ok</v>
      </c>
    </row>
    <row r="1338" spans="1:23" x14ac:dyDescent="0.3">
      <c r="A1338" t="s">
        <v>1380</v>
      </c>
      <c r="B1338" t="s">
        <v>23</v>
      </c>
      <c r="C1338" t="s">
        <v>24</v>
      </c>
      <c r="D1338" t="s">
        <v>25</v>
      </c>
      <c r="E1338" t="s">
        <v>45</v>
      </c>
      <c r="F1338" t="s">
        <v>60</v>
      </c>
      <c r="G1338" s="5">
        <v>5735.75</v>
      </c>
      <c r="H1338" s="5">
        <f t="shared" si="140"/>
        <v>103.2435</v>
      </c>
      <c r="I1338" s="6">
        <v>2</v>
      </c>
      <c r="J1338" s="6">
        <v>11471.5</v>
      </c>
      <c r="K1338" s="5">
        <f t="shared" si="141"/>
        <v>206.48699999999999</v>
      </c>
      <c r="L1338" s="7">
        <v>1.92</v>
      </c>
      <c r="M1338" s="7">
        <v>3999</v>
      </c>
      <c r="N1338" s="3">
        <v>45643</v>
      </c>
      <c r="O1338" s="4" t="str">
        <f t="shared" si="142"/>
        <v>2024-12</v>
      </c>
      <c r="P1338" s="4" t="str">
        <f t="shared" si="143"/>
        <v>12</v>
      </c>
      <c r="Q1338" s="4" t="str">
        <f t="shared" si="144"/>
        <v>December</v>
      </c>
      <c r="R1338" s="30" t="str">
        <f t="shared" si="145"/>
        <v>17</v>
      </c>
      <c r="W1338" t="str">
        <f t="shared" si="146"/>
        <v>ok</v>
      </c>
    </row>
    <row r="1339" spans="1:23" x14ac:dyDescent="0.3">
      <c r="A1339" t="s">
        <v>1381</v>
      </c>
      <c r="B1339" t="s">
        <v>28</v>
      </c>
      <c r="C1339" t="s">
        <v>29</v>
      </c>
      <c r="D1339" t="s">
        <v>30</v>
      </c>
      <c r="E1339" t="s">
        <v>20</v>
      </c>
      <c r="F1339" t="s">
        <v>60</v>
      </c>
      <c r="G1339" s="5">
        <v>2770.75</v>
      </c>
      <c r="H1339" s="5">
        <f t="shared" si="140"/>
        <v>49.873499999999993</v>
      </c>
      <c r="I1339" s="6">
        <v>2</v>
      </c>
      <c r="J1339" s="6">
        <v>5541.5</v>
      </c>
      <c r="K1339" s="5">
        <f t="shared" si="141"/>
        <v>99.746999999999986</v>
      </c>
      <c r="L1339" s="7">
        <v>2.2999999999999998</v>
      </c>
      <c r="M1339" s="7">
        <v>115</v>
      </c>
      <c r="N1339" s="3">
        <v>45536</v>
      </c>
      <c r="O1339" s="4" t="str">
        <f t="shared" si="142"/>
        <v>2024-09</v>
      </c>
      <c r="P1339" s="4" t="str">
        <f t="shared" si="143"/>
        <v>09</v>
      </c>
      <c r="Q1339" s="4" t="str">
        <f t="shared" si="144"/>
        <v>September</v>
      </c>
      <c r="R1339" s="30" t="str">
        <f t="shared" si="145"/>
        <v>01</v>
      </c>
      <c r="W1339" t="str">
        <f t="shared" si="146"/>
        <v>ok</v>
      </c>
    </row>
    <row r="1340" spans="1:23" x14ac:dyDescent="0.3">
      <c r="A1340" t="s">
        <v>1382</v>
      </c>
      <c r="B1340" t="s">
        <v>51</v>
      </c>
      <c r="C1340" t="s">
        <v>29</v>
      </c>
      <c r="D1340" t="s">
        <v>52</v>
      </c>
      <c r="E1340" t="s">
        <v>45</v>
      </c>
      <c r="F1340" t="s">
        <v>15</v>
      </c>
      <c r="G1340" s="5">
        <v>15377.76</v>
      </c>
      <c r="H1340" s="5">
        <f t="shared" si="140"/>
        <v>276.79967999999997</v>
      </c>
      <c r="I1340" s="6">
        <v>3</v>
      </c>
      <c r="J1340" s="6">
        <v>46133.279999999999</v>
      </c>
      <c r="K1340" s="5">
        <f t="shared" si="141"/>
        <v>830.3990399999999</v>
      </c>
      <c r="L1340" s="7">
        <v>5</v>
      </c>
      <c r="M1340" s="7">
        <v>4475</v>
      </c>
      <c r="N1340" s="3">
        <v>45301</v>
      </c>
      <c r="O1340" s="4" t="str">
        <f t="shared" si="142"/>
        <v>2024-01</v>
      </c>
      <c r="P1340" s="4" t="str">
        <f t="shared" si="143"/>
        <v>01</v>
      </c>
      <c r="Q1340" s="4" t="str">
        <f t="shared" si="144"/>
        <v>January</v>
      </c>
      <c r="R1340" s="30" t="str">
        <f t="shared" si="145"/>
        <v>10</v>
      </c>
      <c r="W1340" t="str">
        <f t="shared" si="146"/>
        <v>ok</v>
      </c>
    </row>
    <row r="1341" spans="1:23" x14ac:dyDescent="0.3">
      <c r="A1341" t="s">
        <v>1383</v>
      </c>
      <c r="B1341" t="s">
        <v>17</v>
      </c>
      <c r="C1341" t="s">
        <v>18</v>
      </c>
      <c r="D1341" t="s">
        <v>19</v>
      </c>
      <c r="E1341" t="s">
        <v>45</v>
      </c>
      <c r="F1341" t="s">
        <v>31</v>
      </c>
      <c r="G1341" s="5">
        <v>7679.43</v>
      </c>
      <c r="H1341" s="5">
        <f t="shared" si="140"/>
        <v>138.22973999999999</v>
      </c>
      <c r="I1341" s="6">
        <v>4</v>
      </c>
      <c r="J1341" s="6">
        <v>30717.72</v>
      </c>
      <c r="K1341" s="5">
        <f t="shared" si="141"/>
        <v>552.91895999999997</v>
      </c>
      <c r="L1341" s="7">
        <v>2.95</v>
      </c>
      <c r="M1341" s="7">
        <v>659</v>
      </c>
      <c r="N1341" s="3">
        <v>45482</v>
      </c>
      <c r="O1341" s="4" t="str">
        <f t="shared" si="142"/>
        <v>2024-07</v>
      </c>
      <c r="P1341" s="4" t="str">
        <f t="shared" si="143"/>
        <v>07</v>
      </c>
      <c r="Q1341" s="4" t="str">
        <f t="shared" si="144"/>
        <v>July</v>
      </c>
      <c r="R1341" s="30" t="str">
        <f t="shared" si="145"/>
        <v>09</v>
      </c>
      <c r="W1341" t="str">
        <f t="shared" si="146"/>
        <v>ok</v>
      </c>
    </row>
    <row r="1342" spans="1:23" x14ac:dyDescent="0.3">
      <c r="A1342" t="s">
        <v>1384</v>
      </c>
      <c r="B1342" t="s">
        <v>23</v>
      </c>
      <c r="C1342" t="s">
        <v>24</v>
      </c>
      <c r="D1342" t="s">
        <v>25</v>
      </c>
      <c r="E1342" t="s">
        <v>20</v>
      </c>
      <c r="F1342" t="s">
        <v>21</v>
      </c>
      <c r="G1342" s="5">
        <v>16392.32</v>
      </c>
      <c r="H1342" s="5">
        <f t="shared" si="140"/>
        <v>295.06175999999999</v>
      </c>
      <c r="I1342" s="6">
        <v>3</v>
      </c>
      <c r="J1342" s="6">
        <v>49176.959999999999</v>
      </c>
      <c r="K1342" s="5">
        <f t="shared" si="141"/>
        <v>885.18527999999992</v>
      </c>
      <c r="L1342" s="7">
        <v>4.74</v>
      </c>
      <c r="M1342" s="7">
        <v>1044</v>
      </c>
      <c r="N1342" s="3">
        <v>45423</v>
      </c>
      <c r="O1342" s="4" t="str">
        <f t="shared" si="142"/>
        <v>2024-05</v>
      </c>
      <c r="P1342" s="4" t="str">
        <f t="shared" si="143"/>
        <v>05</v>
      </c>
      <c r="Q1342" s="4" t="str">
        <f t="shared" si="144"/>
        <v>May</v>
      </c>
      <c r="R1342" s="30" t="str">
        <f t="shared" si="145"/>
        <v>11</v>
      </c>
      <c r="W1342" t="str">
        <f t="shared" si="146"/>
        <v>ok</v>
      </c>
    </row>
    <row r="1343" spans="1:23" x14ac:dyDescent="0.3">
      <c r="A1343" t="s">
        <v>1385</v>
      </c>
      <c r="B1343" t="s">
        <v>63</v>
      </c>
      <c r="C1343" t="s">
        <v>18</v>
      </c>
      <c r="D1343" t="s">
        <v>64</v>
      </c>
      <c r="E1343" t="s">
        <v>14</v>
      </c>
      <c r="F1343" t="s">
        <v>15</v>
      </c>
      <c r="G1343" s="5">
        <v>10448.26</v>
      </c>
      <c r="H1343" s="5">
        <f t="shared" si="140"/>
        <v>188.06868</v>
      </c>
      <c r="I1343" s="6">
        <v>4</v>
      </c>
      <c r="J1343" s="6">
        <v>41793.040000000001</v>
      </c>
      <c r="K1343" s="5">
        <f t="shared" si="141"/>
        <v>752.27472</v>
      </c>
      <c r="L1343" s="7">
        <v>1.42</v>
      </c>
      <c r="M1343" s="7">
        <v>3286</v>
      </c>
      <c r="N1343" s="3">
        <v>45574</v>
      </c>
      <c r="O1343" s="4" t="str">
        <f t="shared" si="142"/>
        <v>2024-10</v>
      </c>
      <c r="P1343" s="4" t="str">
        <f t="shared" si="143"/>
        <v>10</v>
      </c>
      <c r="Q1343" s="4" t="str">
        <f t="shared" si="144"/>
        <v>October</v>
      </c>
      <c r="R1343" s="30" t="str">
        <f t="shared" si="145"/>
        <v>09</v>
      </c>
      <c r="W1343" t="str">
        <f t="shared" si="146"/>
        <v>ok</v>
      </c>
    </row>
    <row r="1344" spans="1:23" x14ac:dyDescent="0.3">
      <c r="A1344" t="s">
        <v>1386</v>
      </c>
      <c r="B1344" t="s">
        <v>36</v>
      </c>
      <c r="C1344" t="s">
        <v>18</v>
      </c>
      <c r="D1344" t="s">
        <v>37</v>
      </c>
      <c r="E1344" t="s">
        <v>45</v>
      </c>
      <c r="F1344" t="s">
        <v>60</v>
      </c>
      <c r="G1344" s="5">
        <v>10779.4</v>
      </c>
      <c r="H1344" s="5">
        <f t="shared" si="140"/>
        <v>194.02919999999997</v>
      </c>
      <c r="I1344" s="6">
        <v>1</v>
      </c>
      <c r="J1344" s="6">
        <v>10779.4</v>
      </c>
      <c r="K1344" s="5">
        <f t="shared" si="141"/>
        <v>194.02919999999997</v>
      </c>
      <c r="L1344" s="7">
        <v>5</v>
      </c>
      <c r="M1344" s="7">
        <v>2932</v>
      </c>
      <c r="N1344" s="3">
        <v>45608</v>
      </c>
      <c r="O1344" s="4" t="str">
        <f t="shared" si="142"/>
        <v>2024-11</v>
      </c>
      <c r="P1344" s="4" t="str">
        <f t="shared" si="143"/>
        <v>11</v>
      </c>
      <c r="Q1344" s="4" t="str">
        <f t="shared" si="144"/>
        <v>November</v>
      </c>
      <c r="R1344" s="30" t="str">
        <f t="shared" si="145"/>
        <v>12</v>
      </c>
      <c r="W1344" t="str">
        <f t="shared" si="146"/>
        <v>ok</v>
      </c>
    </row>
    <row r="1345" spans="1:23" x14ac:dyDescent="0.3">
      <c r="A1345" t="s">
        <v>1387</v>
      </c>
      <c r="B1345" t="s">
        <v>51</v>
      </c>
      <c r="C1345" t="s">
        <v>29</v>
      </c>
      <c r="D1345" t="s">
        <v>52</v>
      </c>
      <c r="E1345" t="s">
        <v>14</v>
      </c>
      <c r="F1345" t="s">
        <v>31</v>
      </c>
      <c r="G1345" s="5">
        <v>1155.72</v>
      </c>
      <c r="H1345" s="5">
        <f t="shared" si="140"/>
        <v>20.802959999999999</v>
      </c>
      <c r="I1345" s="6">
        <v>5</v>
      </c>
      <c r="J1345" s="6">
        <v>5778.6</v>
      </c>
      <c r="K1345" s="5">
        <f t="shared" si="141"/>
        <v>104.01479999999999</v>
      </c>
      <c r="L1345" s="7">
        <v>1.49</v>
      </c>
      <c r="M1345" s="7">
        <v>3777</v>
      </c>
      <c r="N1345" s="3">
        <v>45388</v>
      </c>
      <c r="O1345" s="4" t="str">
        <f t="shared" si="142"/>
        <v>2024-04</v>
      </c>
      <c r="P1345" s="4" t="str">
        <f t="shared" si="143"/>
        <v>04</v>
      </c>
      <c r="Q1345" s="4" t="str">
        <f t="shared" si="144"/>
        <v>April</v>
      </c>
      <c r="R1345" s="30" t="str">
        <f t="shared" si="145"/>
        <v>06</v>
      </c>
      <c r="W1345" t="str">
        <f t="shared" si="146"/>
        <v>ok</v>
      </c>
    </row>
    <row r="1346" spans="1:23" x14ac:dyDescent="0.3">
      <c r="A1346" t="s">
        <v>1388</v>
      </c>
      <c r="B1346" t="s">
        <v>23</v>
      </c>
      <c r="C1346" t="s">
        <v>24</v>
      </c>
      <c r="D1346" t="s">
        <v>25</v>
      </c>
      <c r="E1346" t="s">
        <v>45</v>
      </c>
      <c r="F1346" t="s">
        <v>60</v>
      </c>
      <c r="G1346" s="5">
        <v>1503.49</v>
      </c>
      <c r="H1346" s="5">
        <f t="shared" si="140"/>
        <v>27.062819999999999</v>
      </c>
      <c r="I1346" s="6">
        <v>4</v>
      </c>
      <c r="J1346" s="6">
        <v>6013.96</v>
      </c>
      <c r="K1346" s="5">
        <f t="shared" si="141"/>
        <v>108.25127999999999</v>
      </c>
      <c r="L1346" s="7">
        <v>3.72</v>
      </c>
      <c r="M1346" s="7">
        <v>1759</v>
      </c>
      <c r="N1346" s="3">
        <v>45322</v>
      </c>
      <c r="O1346" s="4" t="str">
        <f t="shared" si="142"/>
        <v>2024-01</v>
      </c>
      <c r="P1346" s="4" t="str">
        <f t="shared" si="143"/>
        <v>01</v>
      </c>
      <c r="Q1346" s="4" t="str">
        <f t="shared" si="144"/>
        <v>January</v>
      </c>
      <c r="R1346" s="30" t="str">
        <f t="shared" si="145"/>
        <v>31</v>
      </c>
      <c r="W1346" t="str">
        <f t="shared" si="146"/>
        <v>ok</v>
      </c>
    </row>
    <row r="1347" spans="1:23" x14ac:dyDescent="0.3">
      <c r="A1347" t="s">
        <v>1389</v>
      </c>
      <c r="B1347" t="s">
        <v>11</v>
      </c>
      <c r="C1347" t="s">
        <v>12</v>
      </c>
      <c r="D1347" t="s">
        <v>13</v>
      </c>
      <c r="E1347" t="s">
        <v>45</v>
      </c>
      <c r="F1347" t="s">
        <v>31</v>
      </c>
      <c r="G1347" s="5">
        <v>17726.47</v>
      </c>
      <c r="H1347" s="5">
        <f t="shared" ref="H1347:H1410" si="147">G1347*0.018</f>
        <v>319.07646</v>
      </c>
      <c r="I1347" s="6">
        <v>3</v>
      </c>
      <c r="J1347" s="6">
        <v>53179.41</v>
      </c>
      <c r="K1347" s="5">
        <f t="shared" ref="K1347:K1410" si="148">H1347*I1347</f>
        <v>957.22937999999999</v>
      </c>
      <c r="L1347" s="7">
        <v>1.05</v>
      </c>
      <c r="M1347" s="7">
        <v>3382</v>
      </c>
      <c r="N1347" s="3">
        <v>45611</v>
      </c>
      <c r="O1347" s="4" t="str">
        <f t="shared" ref="O1347:O1410" si="149">TEXT(N1347,"yyyy-mm")</f>
        <v>2024-11</v>
      </c>
      <c r="P1347" s="4" t="str">
        <f t="shared" ref="P1347:P1410" si="150">TEXT(N1347,"mm")</f>
        <v>11</v>
      </c>
      <c r="Q1347" s="4" t="str">
        <f t="shared" ref="Q1347:Q1410" si="151">TEXT(DATE(2024,P1347,1),"mmmm")</f>
        <v>November</v>
      </c>
      <c r="R1347" s="30" t="str">
        <f t="shared" ref="R1347:R1410" si="152">TEXT(N1347,"dd")</f>
        <v>15</v>
      </c>
      <c r="W1347" t="str">
        <f t="shared" ref="W1347:W1410" si="153">IF(G1347*I1347=J1347,"ok","False")</f>
        <v>ok</v>
      </c>
    </row>
    <row r="1348" spans="1:23" x14ac:dyDescent="0.3">
      <c r="A1348" t="s">
        <v>1390</v>
      </c>
      <c r="B1348" t="s">
        <v>17</v>
      </c>
      <c r="C1348" t="s">
        <v>18</v>
      </c>
      <c r="D1348" t="s">
        <v>19</v>
      </c>
      <c r="E1348" t="s">
        <v>14</v>
      </c>
      <c r="F1348" t="s">
        <v>38</v>
      </c>
      <c r="G1348" s="5">
        <v>19125.599999999999</v>
      </c>
      <c r="H1348" s="5">
        <f t="shared" si="147"/>
        <v>344.26079999999996</v>
      </c>
      <c r="I1348" s="6">
        <v>1</v>
      </c>
      <c r="J1348" s="6">
        <v>19125.599999999999</v>
      </c>
      <c r="K1348" s="5">
        <f t="shared" si="148"/>
        <v>344.26079999999996</v>
      </c>
      <c r="L1348" s="7">
        <v>4.1900000000000004</v>
      </c>
      <c r="M1348" s="7">
        <v>250</v>
      </c>
      <c r="N1348" s="3">
        <v>45454</v>
      </c>
      <c r="O1348" s="4" t="str">
        <f t="shared" si="149"/>
        <v>2024-06</v>
      </c>
      <c r="P1348" s="4" t="str">
        <f t="shared" si="150"/>
        <v>06</v>
      </c>
      <c r="Q1348" s="4" t="str">
        <f t="shared" si="151"/>
        <v>June</v>
      </c>
      <c r="R1348" s="30" t="str">
        <f t="shared" si="152"/>
        <v>11</v>
      </c>
      <c r="W1348" t="str">
        <f t="shared" si="153"/>
        <v>ok</v>
      </c>
    </row>
    <row r="1349" spans="1:23" x14ac:dyDescent="0.3">
      <c r="A1349" t="s">
        <v>1391</v>
      </c>
      <c r="B1349" t="s">
        <v>33</v>
      </c>
      <c r="C1349" t="s">
        <v>12</v>
      </c>
      <c r="D1349" t="s">
        <v>34</v>
      </c>
      <c r="E1349" t="s">
        <v>45</v>
      </c>
      <c r="F1349" t="s">
        <v>38</v>
      </c>
      <c r="G1349" s="5">
        <v>5233.25</v>
      </c>
      <c r="H1349" s="5">
        <f t="shared" si="147"/>
        <v>94.198499999999996</v>
      </c>
      <c r="I1349" s="6">
        <v>2</v>
      </c>
      <c r="J1349" s="6">
        <v>10466.5</v>
      </c>
      <c r="K1349" s="5">
        <f t="shared" si="148"/>
        <v>188.39699999999999</v>
      </c>
      <c r="L1349" s="7">
        <v>1.2</v>
      </c>
      <c r="M1349" s="7">
        <v>2580</v>
      </c>
      <c r="N1349" s="3">
        <v>45389</v>
      </c>
      <c r="O1349" s="4" t="str">
        <f t="shared" si="149"/>
        <v>2024-04</v>
      </c>
      <c r="P1349" s="4" t="str">
        <f t="shared" si="150"/>
        <v>04</v>
      </c>
      <c r="Q1349" s="4" t="str">
        <f t="shared" si="151"/>
        <v>April</v>
      </c>
      <c r="R1349" s="30" t="str">
        <f t="shared" si="152"/>
        <v>07</v>
      </c>
      <c r="W1349" t="str">
        <f t="shared" si="153"/>
        <v>ok</v>
      </c>
    </row>
    <row r="1350" spans="1:23" x14ac:dyDescent="0.3">
      <c r="A1350" t="s">
        <v>1392</v>
      </c>
      <c r="B1350" t="s">
        <v>47</v>
      </c>
      <c r="C1350" t="s">
        <v>12</v>
      </c>
      <c r="D1350" t="s">
        <v>48</v>
      </c>
      <c r="E1350" t="s">
        <v>20</v>
      </c>
      <c r="F1350" t="s">
        <v>26</v>
      </c>
      <c r="G1350" s="5">
        <v>7621.11</v>
      </c>
      <c r="H1350" s="5">
        <f t="shared" si="147"/>
        <v>137.17997999999997</v>
      </c>
      <c r="I1350" s="6">
        <v>3</v>
      </c>
      <c r="J1350" s="6">
        <v>22863.33</v>
      </c>
      <c r="K1350" s="5">
        <f t="shared" si="148"/>
        <v>411.53993999999989</v>
      </c>
      <c r="L1350" s="7">
        <v>1.19</v>
      </c>
      <c r="M1350" s="7">
        <v>2900</v>
      </c>
      <c r="N1350" s="3">
        <v>45419</v>
      </c>
      <c r="O1350" s="4" t="str">
        <f t="shared" si="149"/>
        <v>2024-05</v>
      </c>
      <c r="P1350" s="4" t="str">
        <f t="shared" si="150"/>
        <v>05</v>
      </c>
      <c r="Q1350" s="4" t="str">
        <f t="shared" si="151"/>
        <v>May</v>
      </c>
      <c r="R1350" s="30" t="str">
        <f t="shared" si="152"/>
        <v>07</v>
      </c>
      <c r="W1350" t="str">
        <f t="shared" si="153"/>
        <v>ok</v>
      </c>
    </row>
    <row r="1351" spans="1:23" x14ac:dyDescent="0.3">
      <c r="A1351" t="s">
        <v>1393</v>
      </c>
      <c r="B1351" t="s">
        <v>47</v>
      </c>
      <c r="C1351" t="s">
        <v>12</v>
      </c>
      <c r="D1351" t="s">
        <v>48</v>
      </c>
      <c r="E1351" t="s">
        <v>14</v>
      </c>
      <c r="F1351" t="s">
        <v>15</v>
      </c>
      <c r="G1351" s="5">
        <v>18658.05</v>
      </c>
      <c r="H1351" s="5">
        <f t="shared" si="147"/>
        <v>335.84489999999994</v>
      </c>
      <c r="I1351" s="6">
        <v>4</v>
      </c>
      <c r="J1351" s="6">
        <v>74632.2</v>
      </c>
      <c r="K1351" s="5">
        <f t="shared" si="148"/>
        <v>1343.3795999999998</v>
      </c>
      <c r="L1351" s="7">
        <v>3.38</v>
      </c>
      <c r="M1351" s="7">
        <v>4239</v>
      </c>
      <c r="N1351" s="3">
        <v>45408</v>
      </c>
      <c r="O1351" s="4" t="str">
        <f t="shared" si="149"/>
        <v>2024-04</v>
      </c>
      <c r="P1351" s="4" t="str">
        <f t="shared" si="150"/>
        <v>04</v>
      </c>
      <c r="Q1351" s="4" t="str">
        <f t="shared" si="151"/>
        <v>April</v>
      </c>
      <c r="R1351" s="30" t="str">
        <f t="shared" si="152"/>
        <v>26</v>
      </c>
      <c r="W1351" t="str">
        <f t="shared" si="153"/>
        <v>ok</v>
      </c>
    </row>
    <row r="1352" spans="1:23" x14ac:dyDescent="0.3">
      <c r="A1352" t="s">
        <v>1394</v>
      </c>
      <c r="B1352" t="s">
        <v>47</v>
      </c>
      <c r="C1352" t="s">
        <v>12</v>
      </c>
      <c r="D1352" t="s">
        <v>48</v>
      </c>
      <c r="E1352" t="s">
        <v>14</v>
      </c>
      <c r="F1352" t="s">
        <v>21</v>
      </c>
      <c r="G1352" s="5">
        <v>3166.32</v>
      </c>
      <c r="H1352" s="5">
        <f t="shared" si="147"/>
        <v>56.993760000000002</v>
      </c>
      <c r="I1352" s="6">
        <v>3</v>
      </c>
      <c r="J1352" s="6">
        <v>9498.9599999999991</v>
      </c>
      <c r="K1352" s="5">
        <f t="shared" si="148"/>
        <v>170.98128</v>
      </c>
      <c r="L1352" s="7">
        <v>1.43</v>
      </c>
      <c r="M1352" s="7">
        <v>2856</v>
      </c>
      <c r="N1352" s="3">
        <v>45347</v>
      </c>
      <c r="O1352" s="4" t="str">
        <f t="shared" si="149"/>
        <v>2024-02</v>
      </c>
      <c r="P1352" s="4" t="str">
        <f t="shared" si="150"/>
        <v>02</v>
      </c>
      <c r="Q1352" s="4" t="str">
        <f t="shared" si="151"/>
        <v>February</v>
      </c>
      <c r="R1352" s="30" t="str">
        <f t="shared" si="152"/>
        <v>25</v>
      </c>
      <c r="W1352" t="str">
        <f t="shared" si="153"/>
        <v>ok</v>
      </c>
    </row>
    <row r="1353" spans="1:23" x14ac:dyDescent="0.3">
      <c r="A1353" t="s">
        <v>1395</v>
      </c>
      <c r="B1353" t="s">
        <v>11</v>
      </c>
      <c r="C1353" t="s">
        <v>12</v>
      </c>
      <c r="D1353" t="s">
        <v>13</v>
      </c>
      <c r="E1353" t="s">
        <v>14</v>
      </c>
      <c r="F1353" t="s">
        <v>31</v>
      </c>
      <c r="G1353" s="5">
        <v>14499.08</v>
      </c>
      <c r="H1353" s="5">
        <f t="shared" si="147"/>
        <v>260.98343999999997</v>
      </c>
      <c r="I1353" s="6">
        <v>1</v>
      </c>
      <c r="J1353" s="6">
        <v>14499.08</v>
      </c>
      <c r="K1353" s="5">
        <f t="shared" si="148"/>
        <v>260.98343999999997</v>
      </c>
      <c r="L1353" s="7">
        <v>1.98</v>
      </c>
      <c r="M1353" s="7">
        <v>408</v>
      </c>
      <c r="N1353" s="3">
        <v>45315</v>
      </c>
      <c r="O1353" s="4" t="str">
        <f t="shared" si="149"/>
        <v>2024-01</v>
      </c>
      <c r="P1353" s="4" t="str">
        <f t="shared" si="150"/>
        <v>01</v>
      </c>
      <c r="Q1353" s="4" t="str">
        <f t="shared" si="151"/>
        <v>January</v>
      </c>
      <c r="R1353" s="30" t="str">
        <f t="shared" si="152"/>
        <v>24</v>
      </c>
      <c r="W1353" t="str">
        <f t="shared" si="153"/>
        <v>ok</v>
      </c>
    </row>
    <row r="1354" spans="1:23" x14ac:dyDescent="0.3">
      <c r="A1354" t="s">
        <v>1396</v>
      </c>
      <c r="B1354" t="s">
        <v>11</v>
      </c>
      <c r="C1354" t="s">
        <v>12</v>
      </c>
      <c r="D1354" t="s">
        <v>13</v>
      </c>
      <c r="E1354" t="s">
        <v>45</v>
      </c>
      <c r="F1354" t="s">
        <v>31</v>
      </c>
      <c r="G1354" s="5">
        <v>13225.14</v>
      </c>
      <c r="H1354" s="5">
        <f t="shared" si="147"/>
        <v>238.05251999999996</v>
      </c>
      <c r="I1354" s="6">
        <v>1</v>
      </c>
      <c r="J1354" s="6">
        <v>13225.14</v>
      </c>
      <c r="K1354" s="5">
        <f t="shared" si="148"/>
        <v>238.05251999999996</v>
      </c>
      <c r="L1354" s="7">
        <v>3.08</v>
      </c>
      <c r="M1354" s="7">
        <v>1050</v>
      </c>
      <c r="N1354" s="3">
        <v>45634</v>
      </c>
      <c r="O1354" s="4" t="str">
        <f t="shared" si="149"/>
        <v>2024-12</v>
      </c>
      <c r="P1354" s="4" t="str">
        <f t="shared" si="150"/>
        <v>12</v>
      </c>
      <c r="Q1354" s="4" t="str">
        <f t="shared" si="151"/>
        <v>December</v>
      </c>
      <c r="R1354" s="30" t="str">
        <f t="shared" si="152"/>
        <v>08</v>
      </c>
      <c r="W1354" t="str">
        <f t="shared" si="153"/>
        <v>ok</v>
      </c>
    </row>
    <row r="1355" spans="1:23" x14ac:dyDescent="0.3">
      <c r="A1355" t="s">
        <v>1397</v>
      </c>
      <c r="B1355" t="s">
        <v>11</v>
      </c>
      <c r="C1355" t="s">
        <v>12</v>
      </c>
      <c r="D1355" t="s">
        <v>13</v>
      </c>
      <c r="E1355" t="s">
        <v>20</v>
      </c>
      <c r="F1355" t="s">
        <v>60</v>
      </c>
      <c r="G1355" s="5">
        <v>9121.43</v>
      </c>
      <c r="H1355" s="5">
        <f t="shared" si="147"/>
        <v>164.18573999999998</v>
      </c>
      <c r="I1355" s="6">
        <v>4</v>
      </c>
      <c r="J1355" s="6">
        <v>36485.72</v>
      </c>
      <c r="K1355" s="5">
        <f t="shared" si="148"/>
        <v>656.74295999999993</v>
      </c>
      <c r="L1355" s="7">
        <v>4.43</v>
      </c>
      <c r="M1355" s="7">
        <v>1591</v>
      </c>
      <c r="N1355" s="3">
        <v>45621</v>
      </c>
      <c r="O1355" s="4" t="str">
        <f t="shared" si="149"/>
        <v>2024-11</v>
      </c>
      <c r="P1355" s="4" t="str">
        <f t="shared" si="150"/>
        <v>11</v>
      </c>
      <c r="Q1355" s="4" t="str">
        <f t="shared" si="151"/>
        <v>November</v>
      </c>
      <c r="R1355" s="30" t="str">
        <f t="shared" si="152"/>
        <v>25</v>
      </c>
      <c r="W1355" t="str">
        <f t="shared" si="153"/>
        <v>ok</v>
      </c>
    </row>
    <row r="1356" spans="1:23" x14ac:dyDescent="0.3">
      <c r="A1356" t="s">
        <v>1398</v>
      </c>
      <c r="B1356" t="s">
        <v>51</v>
      </c>
      <c r="C1356" t="s">
        <v>29</v>
      </c>
      <c r="D1356" t="s">
        <v>52</v>
      </c>
      <c r="E1356" t="s">
        <v>45</v>
      </c>
      <c r="F1356" t="s">
        <v>60</v>
      </c>
      <c r="G1356" s="5">
        <v>10862.93</v>
      </c>
      <c r="H1356" s="5">
        <f t="shared" si="147"/>
        <v>195.53273999999999</v>
      </c>
      <c r="I1356" s="6">
        <v>5</v>
      </c>
      <c r="J1356" s="6">
        <v>54314.65</v>
      </c>
      <c r="K1356" s="5">
        <f t="shared" si="148"/>
        <v>977.66369999999995</v>
      </c>
      <c r="L1356" s="7">
        <v>3.64</v>
      </c>
      <c r="M1356" s="7">
        <v>615</v>
      </c>
      <c r="N1356" s="3">
        <v>45503</v>
      </c>
      <c r="O1356" s="4" t="str">
        <f t="shared" si="149"/>
        <v>2024-07</v>
      </c>
      <c r="P1356" s="4" t="str">
        <f t="shared" si="150"/>
        <v>07</v>
      </c>
      <c r="Q1356" s="4" t="str">
        <f t="shared" si="151"/>
        <v>July</v>
      </c>
      <c r="R1356" s="30" t="str">
        <f t="shared" si="152"/>
        <v>30</v>
      </c>
      <c r="W1356" t="str">
        <f t="shared" si="153"/>
        <v>ok</v>
      </c>
    </row>
    <row r="1357" spans="1:23" x14ac:dyDescent="0.3">
      <c r="A1357" t="s">
        <v>1399</v>
      </c>
      <c r="B1357" t="s">
        <v>28</v>
      </c>
      <c r="C1357" t="s">
        <v>29</v>
      </c>
      <c r="D1357" t="s">
        <v>30</v>
      </c>
      <c r="E1357" t="s">
        <v>20</v>
      </c>
      <c r="F1357" t="s">
        <v>21</v>
      </c>
      <c r="G1357" s="5">
        <v>19398.03</v>
      </c>
      <c r="H1357" s="5">
        <f t="shared" si="147"/>
        <v>349.16453999999993</v>
      </c>
      <c r="I1357" s="6">
        <v>5</v>
      </c>
      <c r="J1357" s="6">
        <v>96990.15</v>
      </c>
      <c r="K1357" s="5">
        <f t="shared" si="148"/>
        <v>1745.8226999999997</v>
      </c>
      <c r="L1357" s="7">
        <v>2.25</v>
      </c>
      <c r="M1357" s="7">
        <v>2690</v>
      </c>
      <c r="N1357" s="3">
        <v>45603</v>
      </c>
      <c r="O1357" s="4" t="str">
        <f t="shared" si="149"/>
        <v>2024-11</v>
      </c>
      <c r="P1357" s="4" t="str">
        <f t="shared" si="150"/>
        <v>11</v>
      </c>
      <c r="Q1357" s="4" t="str">
        <f t="shared" si="151"/>
        <v>November</v>
      </c>
      <c r="R1357" s="30" t="str">
        <f t="shared" si="152"/>
        <v>07</v>
      </c>
      <c r="W1357" t="str">
        <f t="shared" si="153"/>
        <v>ok</v>
      </c>
    </row>
    <row r="1358" spans="1:23" x14ac:dyDescent="0.3">
      <c r="A1358" t="s">
        <v>1400</v>
      </c>
      <c r="B1358" t="s">
        <v>36</v>
      </c>
      <c r="C1358" t="s">
        <v>18</v>
      </c>
      <c r="D1358" t="s">
        <v>37</v>
      </c>
      <c r="E1358" t="s">
        <v>20</v>
      </c>
      <c r="F1358" t="s">
        <v>31</v>
      </c>
      <c r="G1358" s="5">
        <v>169.56</v>
      </c>
      <c r="H1358" s="5">
        <f t="shared" si="147"/>
        <v>3.0520799999999997</v>
      </c>
      <c r="I1358" s="6">
        <v>2</v>
      </c>
      <c r="J1358" s="6">
        <v>339.12</v>
      </c>
      <c r="K1358" s="5">
        <f t="shared" si="148"/>
        <v>6.1041599999999994</v>
      </c>
      <c r="L1358" s="7">
        <v>4.9000000000000004</v>
      </c>
      <c r="M1358" s="7">
        <v>3677</v>
      </c>
      <c r="N1358" s="3">
        <v>45591</v>
      </c>
      <c r="O1358" s="4" t="str">
        <f t="shared" si="149"/>
        <v>2024-10</v>
      </c>
      <c r="P1358" s="4" t="str">
        <f t="shared" si="150"/>
        <v>10</v>
      </c>
      <c r="Q1358" s="4" t="str">
        <f t="shared" si="151"/>
        <v>October</v>
      </c>
      <c r="R1358" s="30" t="str">
        <f t="shared" si="152"/>
        <v>26</v>
      </c>
      <c r="W1358" t="str">
        <f t="shared" si="153"/>
        <v>ok</v>
      </c>
    </row>
    <row r="1359" spans="1:23" x14ac:dyDescent="0.3">
      <c r="A1359" t="s">
        <v>1401</v>
      </c>
      <c r="B1359" t="s">
        <v>36</v>
      </c>
      <c r="C1359" t="s">
        <v>18</v>
      </c>
      <c r="D1359" t="s">
        <v>37</v>
      </c>
      <c r="E1359" t="s">
        <v>14</v>
      </c>
      <c r="F1359" t="s">
        <v>15</v>
      </c>
      <c r="G1359" s="5">
        <v>19295.32</v>
      </c>
      <c r="H1359" s="5">
        <f t="shared" si="147"/>
        <v>347.31575999999995</v>
      </c>
      <c r="I1359" s="6">
        <v>2</v>
      </c>
      <c r="J1359" s="6">
        <v>38590.639999999999</v>
      </c>
      <c r="K1359" s="5">
        <f t="shared" si="148"/>
        <v>694.63151999999991</v>
      </c>
      <c r="L1359" s="7">
        <v>2.87</v>
      </c>
      <c r="M1359" s="7">
        <v>4449</v>
      </c>
      <c r="N1359" s="3">
        <v>45452</v>
      </c>
      <c r="O1359" s="4" t="str">
        <f t="shared" si="149"/>
        <v>2024-06</v>
      </c>
      <c r="P1359" s="4" t="str">
        <f t="shared" si="150"/>
        <v>06</v>
      </c>
      <c r="Q1359" s="4" t="str">
        <f t="shared" si="151"/>
        <v>June</v>
      </c>
      <c r="R1359" s="30" t="str">
        <f t="shared" si="152"/>
        <v>09</v>
      </c>
      <c r="W1359" t="str">
        <f t="shared" si="153"/>
        <v>ok</v>
      </c>
    </row>
    <row r="1360" spans="1:23" x14ac:dyDescent="0.3">
      <c r="A1360" t="s">
        <v>1402</v>
      </c>
      <c r="B1360" t="s">
        <v>41</v>
      </c>
      <c r="C1360" t="s">
        <v>42</v>
      </c>
      <c r="D1360" t="s">
        <v>43</v>
      </c>
      <c r="E1360" t="s">
        <v>20</v>
      </c>
      <c r="F1360" t="s">
        <v>21</v>
      </c>
      <c r="G1360" s="5">
        <v>11026.39</v>
      </c>
      <c r="H1360" s="5">
        <f t="shared" si="147"/>
        <v>198.47501999999997</v>
      </c>
      <c r="I1360" s="6">
        <v>3</v>
      </c>
      <c r="J1360" s="6">
        <v>33079.17</v>
      </c>
      <c r="K1360" s="5">
        <f t="shared" si="148"/>
        <v>595.42505999999992</v>
      </c>
      <c r="L1360" s="7">
        <v>3.39</v>
      </c>
      <c r="M1360" s="7">
        <v>1252</v>
      </c>
      <c r="N1360" s="3">
        <v>45495</v>
      </c>
      <c r="O1360" s="4" t="str">
        <f t="shared" si="149"/>
        <v>2024-07</v>
      </c>
      <c r="P1360" s="4" t="str">
        <f t="shared" si="150"/>
        <v>07</v>
      </c>
      <c r="Q1360" s="4" t="str">
        <f t="shared" si="151"/>
        <v>July</v>
      </c>
      <c r="R1360" s="30" t="str">
        <f t="shared" si="152"/>
        <v>22</v>
      </c>
      <c r="W1360" t="str">
        <f t="shared" si="153"/>
        <v>ok</v>
      </c>
    </row>
    <row r="1361" spans="1:23" x14ac:dyDescent="0.3">
      <c r="A1361" t="s">
        <v>1403</v>
      </c>
      <c r="B1361" t="s">
        <v>17</v>
      </c>
      <c r="C1361" t="s">
        <v>18</v>
      </c>
      <c r="D1361" t="s">
        <v>19</v>
      </c>
      <c r="E1361" t="s">
        <v>45</v>
      </c>
      <c r="F1361" t="s">
        <v>15</v>
      </c>
      <c r="G1361" s="5">
        <v>4215.1899999999996</v>
      </c>
      <c r="H1361" s="5">
        <f t="shared" si="147"/>
        <v>75.873419999999982</v>
      </c>
      <c r="I1361" s="6">
        <v>5</v>
      </c>
      <c r="J1361" s="6">
        <v>21075.95</v>
      </c>
      <c r="K1361" s="5">
        <f t="shared" si="148"/>
        <v>379.36709999999994</v>
      </c>
      <c r="L1361" s="7">
        <v>3.96</v>
      </c>
      <c r="M1361" s="7">
        <v>1475</v>
      </c>
      <c r="N1361" s="3">
        <v>45588</v>
      </c>
      <c r="O1361" s="4" t="str">
        <f t="shared" si="149"/>
        <v>2024-10</v>
      </c>
      <c r="P1361" s="4" t="str">
        <f t="shared" si="150"/>
        <v>10</v>
      </c>
      <c r="Q1361" s="4" t="str">
        <f t="shared" si="151"/>
        <v>October</v>
      </c>
      <c r="R1361" s="30" t="str">
        <f t="shared" si="152"/>
        <v>23</v>
      </c>
      <c r="W1361" t="str">
        <f t="shared" si="153"/>
        <v>ok</v>
      </c>
    </row>
    <row r="1362" spans="1:23" x14ac:dyDescent="0.3">
      <c r="A1362" t="s">
        <v>1404</v>
      </c>
      <c r="B1362" t="s">
        <v>51</v>
      </c>
      <c r="C1362" t="s">
        <v>29</v>
      </c>
      <c r="D1362" t="s">
        <v>52</v>
      </c>
      <c r="E1362" t="s">
        <v>14</v>
      </c>
      <c r="F1362" t="s">
        <v>38</v>
      </c>
      <c r="G1362" s="5">
        <v>4878.5200000000004</v>
      </c>
      <c r="H1362" s="5">
        <f t="shared" si="147"/>
        <v>87.813360000000003</v>
      </c>
      <c r="I1362" s="6">
        <v>5</v>
      </c>
      <c r="J1362" s="6">
        <v>24392.6</v>
      </c>
      <c r="K1362" s="5">
        <f t="shared" si="148"/>
        <v>439.0668</v>
      </c>
      <c r="L1362" s="7">
        <v>2.89</v>
      </c>
      <c r="M1362" s="7">
        <v>62</v>
      </c>
      <c r="N1362" s="3">
        <v>45317</v>
      </c>
      <c r="O1362" s="4" t="str">
        <f t="shared" si="149"/>
        <v>2024-01</v>
      </c>
      <c r="P1362" s="4" t="str">
        <f t="shared" si="150"/>
        <v>01</v>
      </c>
      <c r="Q1362" s="4" t="str">
        <f t="shared" si="151"/>
        <v>January</v>
      </c>
      <c r="R1362" s="30" t="str">
        <f t="shared" si="152"/>
        <v>26</v>
      </c>
      <c r="W1362" t="str">
        <f t="shared" si="153"/>
        <v>ok</v>
      </c>
    </row>
    <row r="1363" spans="1:23" x14ac:dyDescent="0.3">
      <c r="A1363" t="s">
        <v>1405</v>
      </c>
      <c r="B1363" t="s">
        <v>17</v>
      </c>
      <c r="C1363" t="s">
        <v>18</v>
      </c>
      <c r="D1363" t="s">
        <v>19</v>
      </c>
      <c r="E1363" t="s">
        <v>45</v>
      </c>
      <c r="F1363" t="s">
        <v>26</v>
      </c>
      <c r="G1363" s="5">
        <v>6158.51</v>
      </c>
      <c r="H1363" s="5">
        <f t="shared" si="147"/>
        <v>110.85317999999999</v>
      </c>
      <c r="I1363" s="6">
        <v>2</v>
      </c>
      <c r="J1363" s="6">
        <v>12317.02</v>
      </c>
      <c r="K1363" s="5">
        <f t="shared" si="148"/>
        <v>221.70635999999999</v>
      </c>
      <c r="L1363" s="7">
        <v>3.8</v>
      </c>
      <c r="M1363" s="7">
        <v>1985</v>
      </c>
      <c r="N1363" s="3">
        <v>45394</v>
      </c>
      <c r="O1363" s="4" t="str">
        <f t="shared" si="149"/>
        <v>2024-04</v>
      </c>
      <c r="P1363" s="4" t="str">
        <f t="shared" si="150"/>
        <v>04</v>
      </c>
      <c r="Q1363" s="4" t="str">
        <f t="shared" si="151"/>
        <v>April</v>
      </c>
      <c r="R1363" s="30" t="str">
        <f t="shared" si="152"/>
        <v>12</v>
      </c>
      <c r="W1363" t="str">
        <f t="shared" si="153"/>
        <v>ok</v>
      </c>
    </row>
    <row r="1364" spans="1:23" x14ac:dyDescent="0.3">
      <c r="A1364" t="s">
        <v>1406</v>
      </c>
      <c r="B1364" t="s">
        <v>33</v>
      </c>
      <c r="C1364" t="s">
        <v>12</v>
      </c>
      <c r="D1364" t="s">
        <v>34</v>
      </c>
      <c r="E1364" t="s">
        <v>14</v>
      </c>
      <c r="F1364" t="s">
        <v>31</v>
      </c>
      <c r="G1364" s="5">
        <v>13495.32</v>
      </c>
      <c r="H1364" s="5">
        <f t="shared" si="147"/>
        <v>242.91575999999998</v>
      </c>
      <c r="I1364" s="6">
        <v>5</v>
      </c>
      <c r="J1364" s="6">
        <v>67476.600000000006</v>
      </c>
      <c r="K1364" s="5">
        <f t="shared" si="148"/>
        <v>1214.5787999999998</v>
      </c>
      <c r="L1364" s="7">
        <v>1.3</v>
      </c>
      <c r="M1364" s="7">
        <v>4995</v>
      </c>
      <c r="N1364" s="3">
        <v>45585</v>
      </c>
      <c r="O1364" s="4" t="str">
        <f t="shared" si="149"/>
        <v>2024-10</v>
      </c>
      <c r="P1364" s="4" t="str">
        <f t="shared" si="150"/>
        <v>10</v>
      </c>
      <c r="Q1364" s="4" t="str">
        <f t="shared" si="151"/>
        <v>October</v>
      </c>
      <c r="R1364" s="30" t="str">
        <f t="shared" si="152"/>
        <v>20</v>
      </c>
      <c r="W1364" t="str">
        <f t="shared" si="153"/>
        <v>ok</v>
      </c>
    </row>
    <row r="1365" spans="1:23" x14ac:dyDescent="0.3">
      <c r="A1365" t="s">
        <v>1407</v>
      </c>
      <c r="B1365" t="s">
        <v>51</v>
      </c>
      <c r="C1365" t="s">
        <v>29</v>
      </c>
      <c r="D1365" t="s">
        <v>52</v>
      </c>
      <c r="E1365" t="s">
        <v>20</v>
      </c>
      <c r="F1365" t="s">
        <v>60</v>
      </c>
      <c r="G1365" s="5">
        <v>12031.89</v>
      </c>
      <c r="H1365" s="5">
        <f t="shared" si="147"/>
        <v>216.57401999999996</v>
      </c>
      <c r="I1365" s="6">
        <v>2</v>
      </c>
      <c r="J1365" s="6">
        <v>24063.78</v>
      </c>
      <c r="K1365" s="5">
        <f t="shared" si="148"/>
        <v>433.14803999999992</v>
      </c>
      <c r="L1365" s="7">
        <v>1.95</v>
      </c>
      <c r="M1365" s="7">
        <v>4521</v>
      </c>
      <c r="N1365" s="3">
        <v>45522</v>
      </c>
      <c r="O1365" s="4" t="str">
        <f t="shared" si="149"/>
        <v>2024-08</v>
      </c>
      <c r="P1365" s="4" t="str">
        <f t="shared" si="150"/>
        <v>08</v>
      </c>
      <c r="Q1365" s="4" t="str">
        <f t="shared" si="151"/>
        <v>August</v>
      </c>
      <c r="R1365" s="30" t="str">
        <f t="shared" si="152"/>
        <v>18</v>
      </c>
      <c r="W1365" t="str">
        <f t="shared" si="153"/>
        <v>ok</v>
      </c>
    </row>
    <row r="1366" spans="1:23" x14ac:dyDescent="0.3">
      <c r="A1366" t="s">
        <v>1408</v>
      </c>
      <c r="B1366" t="s">
        <v>23</v>
      </c>
      <c r="C1366" t="s">
        <v>24</v>
      </c>
      <c r="D1366" t="s">
        <v>25</v>
      </c>
      <c r="E1366" t="s">
        <v>14</v>
      </c>
      <c r="F1366" t="s">
        <v>21</v>
      </c>
      <c r="G1366" s="5">
        <v>7417.15</v>
      </c>
      <c r="H1366" s="5">
        <f t="shared" si="147"/>
        <v>133.50869999999998</v>
      </c>
      <c r="I1366" s="6">
        <v>2</v>
      </c>
      <c r="J1366" s="6">
        <v>14834.3</v>
      </c>
      <c r="K1366" s="5">
        <f t="shared" si="148"/>
        <v>267.01739999999995</v>
      </c>
      <c r="L1366" s="7">
        <v>4.4800000000000004</v>
      </c>
      <c r="M1366" s="7">
        <v>4136</v>
      </c>
      <c r="N1366" s="3">
        <v>45363</v>
      </c>
      <c r="O1366" s="4" t="str">
        <f t="shared" si="149"/>
        <v>2024-03</v>
      </c>
      <c r="P1366" s="4" t="str">
        <f t="shared" si="150"/>
        <v>03</v>
      </c>
      <c r="Q1366" s="4" t="str">
        <f t="shared" si="151"/>
        <v>March</v>
      </c>
      <c r="R1366" s="30" t="str">
        <f t="shared" si="152"/>
        <v>12</v>
      </c>
      <c r="W1366" t="str">
        <f t="shared" si="153"/>
        <v>ok</v>
      </c>
    </row>
    <row r="1367" spans="1:23" x14ac:dyDescent="0.3">
      <c r="A1367" t="s">
        <v>1409</v>
      </c>
      <c r="B1367" t="s">
        <v>36</v>
      </c>
      <c r="C1367" t="s">
        <v>18</v>
      </c>
      <c r="D1367" t="s">
        <v>37</v>
      </c>
      <c r="E1367" t="s">
        <v>45</v>
      </c>
      <c r="F1367" t="s">
        <v>60</v>
      </c>
      <c r="G1367" s="5">
        <v>13883.57</v>
      </c>
      <c r="H1367" s="5">
        <f t="shared" si="147"/>
        <v>249.90425999999997</v>
      </c>
      <c r="I1367" s="6">
        <v>1</v>
      </c>
      <c r="J1367" s="6">
        <v>13883.57</v>
      </c>
      <c r="K1367" s="5">
        <f t="shared" si="148"/>
        <v>249.90425999999997</v>
      </c>
      <c r="L1367" s="7">
        <v>2.0099999999999998</v>
      </c>
      <c r="M1367" s="7">
        <v>4097</v>
      </c>
      <c r="N1367" s="3">
        <v>45332</v>
      </c>
      <c r="O1367" s="4" t="str">
        <f t="shared" si="149"/>
        <v>2024-02</v>
      </c>
      <c r="P1367" s="4" t="str">
        <f t="shared" si="150"/>
        <v>02</v>
      </c>
      <c r="Q1367" s="4" t="str">
        <f t="shared" si="151"/>
        <v>February</v>
      </c>
      <c r="R1367" s="30" t="str">
        <f t="shared" si="152"/>
        <v>10</v>
      </c>
      <c r="W1367" t="str">
        <f t="shared" si="153"/>
        <v>ok</v>
      </c>
    </row>
    <row r="1368" spans="1:23" x14ac:dyDescent="0.3">
      <c r="A1368" t="s">
        <v>1410</v>
      </c>
      <c r="B1368" t="s">
        <v>28</v>
      </c>
      <c r="C1368" t="s">
        <v>29</v>
      </c>
      <c r="D1368" t="s">
        <v>30</v>
      </c>
      <c r="E1368" t="s">
        <v>20</v>
      </c>
      <c r="F1368" t="s">
        <v>15</v>
      </c>
      <c r="G1368" s="5">
        <v>8655.5300000000007</v>
      </c>
      <c r="H1368" s="5">
        <f t="shared" si="147"/>
        <v>155.79954000000001</v>
      </c>
      <c r="I1368" s="6">
        <v>1</v>
      </c>
      <c r="J1368" s="6">
        <v>8655.5300000000007</v>
      </c>
      <c r="K1368" s="5">
        <f t="shared" si="148"/>
        <v>155.79954000000001</v>
      </c>
      <c r="L1368" s="7">
        <v>3.6</v>
      </c>
      <c r="M1368" s="7">
        <v>2023</v>
      </c>
      <c r="N1368" s="3">
        <v>45468</v>
      </c>
      <c r="O1368" s="4" t="str">
        <f t="shared" si="149"/>
        <v>2024-06</v>
      </c>
      <c r="P1368" s="4" t="str">
        <f t="shared" si="150"/>
        <v>06</v>
      </c>
      <c r="Q1368" s="4" t="str">
        <f t="shared" si="151"/>
        <v>June</v>
      </c>
      <c r="R1368" s="30" t="str">
        <f t="shared" si="152"/>
        <v>25</v>
      </c>
      <c r="W1368" t="str">
        <f t="shared" si="153"/>
        <v>ok</v>
      </c>
    </row>
    <row r="1369" spans="1:23" x14ac:dyDescent="0.3">
      <c r="A1369" t="s">
        <v>1411</v>
      </c>
      <c r="B1369" t="s">
        <v>11</v>
      </c>
      <c r="C1369" t="s">
        <v>12</v>
      </c>
      <c r="D1369" t="s">
        <v>13</v>
      </c>
      <c r="E1369" t="s">
        <v>45</v>
      </c>
      <c r="F1369" t="s">
        <v>21</v>
      </c>
      <c r="G1369" s="5">
        <v>8159.27</v>
      </c>
      <c r="H1369" s="5">
        <f t="shared" si="147"/>
        <v>146.86686</v>
      </c>
      <c r="I1369" s="6">
        <v>4</v>
      </c>
      <c r="J1369" s="6">
        <v>32637.08</v>
      </c>
      <c r="K1369" s="5">
        <f t="shared" si="148"/>
        <v>587.46744000000001</v>
      </c>
      <c r="L1369" s="7">
        <v>1.9</v>
      </c>
      <c r="M1369" s="7">
        <v>2857</v>
      </c>
      <c r="N1369" s="3">
        <v>45548</v>
      </c>
      <c r="O1369" s="4" t="str">
        <f t="shared" si="149"/>
        <v>2024-09</v>
      </c>
      <c r="P1369" s="4" t="str">
        <f t="shared" si="150"/>
        <v>09</v>
      </c>
      <c r="Q1369" s="4" t="str">
        <f t="shared" si="151"/>
        <v>September</v>
      </c>
      <c r="R1369" s="30" t="str">
        <f t="shared" si="152"/>
        <v>13</v>
      </c>
      <c r="W1369" t="str">
        <f t="shared" si="153"/>
        <v>ok</v>
      </c>
    </row>
    <row r="1370" spans="1:23" x14ac:dyDescent="0.3">
      <c r="A1370" t="s">
        <v>1412</v>
      </c>
      <c r="B1370" t="s">
        <v>41</v>
      </c>
      <c r="C1370" t="s">
        <v>42</v>
      </c>
      <c r="D1370" t="s">
        <v>43</v>
      </c>
      <c r="E1370" t="s">
        <v>14</v>
      </c>
      <c r="F1370" t="s">
        <v>31</v>
      </c>
      <c r="G1370" s="5">
        <v>8575.02</v>
      </c>
      <c r="H1370" s="5">
        <f t="shared" si="147"/>
        <v>154.35035999999999</v>
      </c>
      <c r="I1370" s="6">
        <v>2</v>
      </c>
      <c r="J1370" s="6">
        <v>17150.04</v>
      </c>
      <c r="K1370" s="5">
        <f t="shared" si="148"/>
        <v>308.70071999999999</v>
      </c>
      <c r="L1370" s="7">
        <v>2.09</v>
      </c>
      <c r="M1370" s="7">
        <v>839</v>
      </c>
      <c r="N1370" s="3">
        <v>45650</v>
      </c>
      <c r="O1370" s="4" t="str">
        <f t="shared" si="149"/>
        <v>2024-12</v>
      </c>
      <c r="P1370" s="4" t="str">
        <f t="shared" si="150"/>
        <v>12</v>
      </c>
      <c r="Q1370" s="4" t="str">
        <f t="shared" si="151"/>
        <v>December</v>
      </c>
      <c r="R1370" s="30" t="str">
        <f t="shared" si="152"/>
        <v>24</v>
      </c>
      <c r="W1370" t="str">
        <f t="shared" si="153"/>
        <v>ok</v>
      </c>
    </row>
    <row r="1371" spans="1:23" x14ac:dyDescent="0.3">
      <c r="A1371" t="s">
        <v>1413</v>
      </c>
      <c r="B1371" t="s">
        <v>17</v>
      </c>
      <c r="C1371" t="s">
        <v>18</v>
      </c>
      <c r="D1371" t="s">
        <v>19</v>
      </c>
      <c r="E1371" t="s">
        <v>45</v>
      </c>
      <c r="F1371" t="s">
        <v>26</v>
      </c>
      <c r="G1371" s="5">
        <v>17845.38</v>
      </c>
      <c r="H1371" s="5">
        <f t="shared" si="147"/>
        <v>321.21683999999999</v>
      </c>
      <c r="I1371" s="6">
        <v>2</v>
      </c>
      <c r="J1371" s="6">
        <v>35690.76</v>
      </c>
      <c r="K1371" s="5">
        <f t="shared" si="148"/>
        <v>642.43367999999998</v>
      </c>
      <c r="L1371" s="7">
        <v>4.04</v>
      </c>
      <c r="M1371" s="7">
        <v>336</v>
      </c>
      <c r="N1371" s="3">
        <v>45652</v>
      </c>
      <c r="O1371" s="4" t="str">
        <f t="shared" si="149"/>
        <v>2024-12</v>
      </c>
      <c r="P1371" s="4" t="str">
        <f t="shared" si="150"/>
        <v>12</v>
      </c>
      <c r="Q1371" s="4" t="str">
        <f t="shared" si="151"/>
        <v>December</v>
      </c>
      <c r="R1371" s="30" t="str">
        <f t="shared" si="152"/>
        <v>26</v>
      </c>
      <c r="W1371" t="str">
        <f t="shared" si="153"/>
        <v>ok</v>
      </c>
    </row>
    <row r="1372" spans="1:23" x14ac:dyDescent="0.3">
      <c r="A1372" t="s">
        <v>1414</v>
      </c>
      <c r="B1372" t="s">
        <v>51</v>
      </c>
      <c r="C1372" t="s">
        <v>29</v>
      </c>
      <c r="D1372" t="s">
        <v>52</v>
      </c>
      <c r="E1372" t="s">
        <v>20</v>
      </c>
      <c r="F1372" t="s">
        <v>26</v>
      </c>
      <c r="G1372" s="5">
        <v>9418.4699999999993</v>
      </c>
      <c r="H1372" s="5">
        <f t="shared" si="147"/>
        <v>169.53245999999999</v>
      </c>
      <c r="I1372" s="6">
        <v>5</v>
      </c>
      <c r="J1372" s="6">
        <v>47092.35</v>
      </c>
      <c r="K1372" s="5">
        <f t="shared" si="148"/>
        <v>847.66229999999996</v>
      </c>
      <c r="L1372" s="7">
        <v>1.1499999999999999</v>
      </c>
      <c r="M1372" s="7">
        <v>1329</v>
      </c>
      <c r="N1372" s="3">
        <v>45369</v>
      </c>
      <c r="O1372" s="4" t="str">
        <f t="shared" si="149"/>
        <v>2024-03</v>
      </c>
      <c r="P1372" s="4" t="str">
        <f t="shared" si="150"/>
        <v>03</v>
      </c>
      <c r="Q1372" s="4" t="str">
        <f t="shared" si="151"/>
        <v>March</v>
      </c>
      <c r="R1372" s="30" t="str">
        <f t="shared" si="152"/>
        <v>18</v>
      </c>
      <c r="W1372" t="str">
        <f t="shared" si="153"/>
        <v>ok</v>
      </c>
    </row>
    <row r="1373" spans="1:23" x14ac:dyDescent="0.3">
      <c r="A1373" t="s">
        <v>1415</v>
      </c>
      <c r="B1373" t="s">
        <v>47</v>
      </c>
      <c r="C1373" t="s">
        <v>12</v>
      </c>
      <c r="D1373" t="s">
        <v>48</v>
      </c>
      <c r="E1373" t="s">
        <v>20</v>
      </c>
      <c r="F1373" t="s">
        <v>31</v>
      </c>
      <c r="G1373" s="5">
        <v>11651.81</v>
      </c>
      <c r="H1373" s="5">
        <f t="shared" si="147"/>
        <v>209.73257999999998</v>
      </c>
      <c r="I1373" s="6">
        <v>5</v>
      </c>
      <c r="J1373" s="6">
        <v>58259.05</v>
      </c>
      <c r="K1373" s="5">
        <f t="shared" si="148"/>
        <v>1048.6628999999998</v>
      </c>
      <c r="L1373" s="7">
        <v>3.4</v>
      </c>
      <c r="M1373" s="7">
        <v>4664</v>
      </c>
      <c r="N1373" s="3">
        <v>45500</v>
      </c>
      <c r="O1373" s="4" t="str">
        <f t="shared" si="149"/>
        <v>2024-07</v>
      </c>
      <c r="P1373" s="4" t="str">
        <f t="shared" si="150"/>
        <v>07</v>
      </c>
      <c r="Q1373" s="4" t="str">
        <f t="shared" si="151"/>
        <v>July</v>
      </c>
      <c r="R1373" s="30" t="str">
        <f t="shared" si="152"/>
        <v>27</v>
      </c>
      <c r="W1373" t="str">
        <f t="shared" si="153"/>
        <v>ok</v>
      </c>
    </row>
    <row r="1374" spans="1:23" x14ac:dyDescent="0.3">
      <c r="A1374" t="s">
        <v>1416</v>
      </c>
      <c r="B1374" t="s">
        <v>17</v>
      </c>
      <c r="C1374" t="s">
        <v>18</v>
      </c>
      <c r="D1374" t="s">
        <v>19</v>
      </c>
      <c r="E1374" t="s">
        <v>14</v>
      </c>
      <c r="F1374" t="s">
        <v>15</v>
      </c>
      <c r="G1374" s="5">
        <v>5033.2</v>
      </c>
      <c r="H1374" s="5">
        <f t="shared" si="147"/>
        <v>90.597599999999986</v>
      </c>
      <c r="I1374" s="6">
        <v>3</v>
      </c>
      <c r="J1374" s="6">
        <v>15099.6</v>
      </c>
      <c r="K1374" s="5">
        <f t="shared" si="148"/>
        <v>271.79279999999994</v>
      </c>
      <c r="L1374" s="7">
        <v>1.87</v>
      </c>
      <c r="M1374" s="7">
        <v>4036</v>
      </c>
      <c r="N1374" s="3">
        <v>45598</v>
      </c>
      <c r="O1374" s="4" t="str">
        <f t="shared" si="149"/>
        <v>2024-11</v>
      </c>
      <c r="P1374" s="4" t="str">
        <f t="shared" si="150"/>
        <v>11</v>
      </c>
      <c r="Q1374" s="4" t="str">
        <f t="shared" si="151"/>
        <v>November</v>
      </c>
      <c r="R1374" s="30" t="str">
        <f t="shared" si="152"/>
        <v>02</v>
      </c>
      <c r="W1374" t="str">
        <f t="shared" si="153"/>
        <v>ok</v>
      </c>
    </row>
    <row r="1375" spans="1:23" x14ac:dyDescent="0.3">
      <c r="A1375" t="s">
        <v>1417</v>
      </c>
      <c r="B1375" t="s">
        <v>36</v>
      </c>
      <c r="C1375" t="s">
        <v>18</v>
      </c>
      <c r="D1375" t="s">
        <v>37</v>
      </c>
      <c r="E1375" t="s">
        <v>45</v>
      </c>
      <c r="F1375" t="s">
        <v>26</v>
      </c>
      <c r="G1375" s="5">
        <v>1750.94</v>
      </c>
      <c r="H1375" s="5">
        <f t="shared" si="147"/>
        <v>31.516919999999999</v>
      </c>
      <c r="I1375" s="6">
        <v>5</v>
      </c>
      <c r="J1375" s="6">
        <v>8754.7000000000007</v>
      </c>
      <c r="K1375" s="5">
        <f t="shared" si="148"/>
        <v>157.58459999999999</v>
      </c>
      <c r="L1375" s="7">
        <v>4.4800000000000004</v>
      </c>
      <c r="M1375" s="7">
        <v>1038</v>
      </c>
      <c r="N1375" s="3">
        <v>45348</v>
      </c>
      <c r="O1375" s="4" t="str">
        <f t="shared" si="149"/>
        <v>2024-02</v>
      </c>
      <c r="P1375" s="4" t="str">
        <f t="shared" si="150"/>
        <v>02</v>
      </c>
      <c r="Q1375" s="4" t="str">
        <f t="shared" si="151"/>
        <v>February</v>
      </c>
      <c r="R1375" s="30" t="str">
        <f t="shared" si="152"/>
        <v>26</v>
      </c>
      <c r="W1375" t="str">
        <f t="shared" si="153"/>
        <v>ok</v>
      </c>
    </row>
    <row r="1376" spans="1:23" x14ac:dyDescent="0.3">
      <c r="A1376" t="s">
        <v>1418</v>
      </c>
      <c r="B1376" t="s">
        <v>28</v>
      </c>
      <c r="C1376" t="s">
        <v>29</v>
      </c>
      <c r="D1376" t="s">
        <v>30</v>
      </c>
      <c r="E1376" t="s">
        <v>14</v>
      </c>
      <c r="F1376" t="s">
        <v>60</v>
      </c>
      <c r="G1376" s="5">
        <v>10976.56</v>
      </c>
      <c r="H1376" s="5">
        <f t="shared" si="147"/>
        <v>197.57807999999997</v>
      </c>
      <c r="I1376" s="6">
        <v>2</v>
      </c>
      <c r="J1376" s="6">
        <v>21953.119999999999</v>
      </c>
      <c r="K1376" s="5">
        <f t="shared" si="148"/>
        <v>395.15615999999994</v>
      </c>
      <c r="L1376" s="7">
        <v>4.03</v>
      </c>
      <c r="M1376" s="7">
        <v>4742</v>
      </c>
      <c r="N1376" s="3">
        <v>45556</v>
      </c>
      <c r="O1376" s="4" t="str">
        <f t="shared" si="149"/>
        <v>2024-09</v>
      </c>
      <c r="P1376" s="4" t="str">
        <f t="shared" si="150"/>
        <v>09</v>
      </c>
      <c r="Q1376" s="4" t="str">
        <f t="shared" si="151"/>
        <v>September</v>
      </c>
      <c r="R1376" s="30" t="str">
        <f t="shared" si="152"/>
        <v>21</v>
      </c>
      <c r="W1376" t="str">
        <f t="shared" si="153"/>
        <v>ok</v>
      </c>
    </row>
    <row r="1377" spans="1:23" x14ac:dyDescent="0.3">
      <c r="A1377" t="s">
        <v>1419</v>
      </c>
      <c r="B1377" t="s">
        <v>11</v>
      </c>
      <c r="C1377" t="s">
        <v>12</v>
      </c>
      <c r="D1377" t="s">
        <v>13</v>
      </c>
      <c r="E1377" t="s">
        <v>14</v>
      </c>
      <c r="F1377" t="s">
        <v>21</v>
      </c>
      <c r="G1377" s="5">
        <v>12393.45</v>
      </c>
      <c r="H1377" s="5">
        <f t="shared" si="147"/>
        <v>223.0821</v>
      </c>
      <c r="I1377" s="6">
        <v>3</v>
      </c>
      <c r="J1377" s="6">
        <v>37180.35</v>
      </c>
      <c r="K1377" s="5">
        <f t="shared" si="148"/>
        <v>669.24630000000002</v>
      </c>
      <c r="L1377" s="7">
        <v>3.85</v>
      </c>
      <c r="M1377" s="7">
        <v>3817</v>
      </c>
      <c r="N1377" s="3">
        <v>45331</v>
      </c>
      <c r="O1377" s="4" t="str">
        <f t="shared" si="149"/>
        <v>2024-02</v>
      </c>
      <c r="P1377" s="4" t="str">
        <f t="shared" si="150"/>
        <v>02</v>
      </c>
      <c r="Q1377" s="4" t="str">
        <f t="shared" si="151"/>
        <v>February</v>
      </c>
      <c r="R1377" s="30" t="str">
        <f t="shared" si="152"/>
        <v>09</v>
      </c>
      <c r="W1377" t="str">
        <f t="shared" si="153"/>
        <v>ok</v>
      </c>
    </row>
    <row r="1378" spans="1:23" x14ac:dyDescent="0.3">
      <c r="A1378" t="s">
        <v>1420</v>
      </c>
      <c r="B1378" t="s">
        <v>51</v>
      </c>
      <c r="C1378" t="s">
        <v>29</v>
      </c>
      <c r="D1378" t="s">
        <v>52</v>
      </c>
      <c r="E1378" t="s">
        <v>20</v>
      </c>
      <c r="F1378" t="s">
        <v>38</v>
      </c>
      <c r="G1378" s="5">
        <v>13110.27</v>
      </c>
      <c r="H1378" s="5">
        <f t="shared" si="147"/>
        <v>235.98486</v>
      </c>
      <c r="I1378" s="6">
        <v>3</v>
      </c>
      <c r="J1378" s="6">
        <v>39330.81</v>
      </c>
      <c r="K1378" s="5">
        <f t="shared" si="148"/>
        <v>707.95457999999996</v>
      </c>
      <c r="L1378" s="7">
        <v>4.78</v>
      </c>
      <c r="M1378" s="7">
        <v>442</v>
      </c>
      <c r="N1378" s="3">
        <v>45533</v>
      </c>
      <c r="O1378" s="4" t="str">
        <f t="shared" si="149"/>
        <v>2024-08</v>
      </c>
      <c r="P1378" s="4" t="str">
        <f t="shared" si="150"/>
        <v>08</v>
      </c>
      <c r="Q1378" s="4" t="str">
        <f t="shared" si="151"/>
        <v>August</v>
      </c>
      <c r="R1378" s="30" t="str">
        <f t="shared" si="152"/>
        <v>29</v>
      </c>
      <c r="W1378" t="str">
        <f t="shared" si="153"/>
        <v>ok</v>
      </c>
    </row>
    <row r="1379" spans="1:23" x14ac:dyDescent="0.3">
      <c r="A1379" t="s">
        <v>1421</v>
      </c>
      <c r="B1379" t="s">
        <v>63</v>
      </c>
      <c r="C1379" t="s">
        <v>18</v>
      </c>
      <c r="D1379" t="s">
        <v>64</v>
      </c>
      <c r="E1379" t="s">
        <v>20</v>
      </c>
      <c r="F1379" t="s">
        <v>31</v>
      </c>
      <c r="G1379" s="5">
        <v>6212.62</v>
      </c>
      <c r="H1379" s="5">
        <f t="shared" si="147"/>
        <v>111.82715999999999</v>
      </c>
      <c r="I1379" s="6">
        <v>5</v>
      </c>
      <c r="J1379" s="6">
        <v>31063.1</v>
      </c>
      <c r="K1379" s="5">
        <f t="shared" si="148"/>
        <v>559.13580000000002</v>
      </c>
      <c r="L1379" s="7">
        <v>2.78</v>
      </c>
      <c r="M1379" s="7">
        <v>4737</v>
      </c>
      <c r="N1379" s="3">
        <v>45374</v>
      </c>
      <c r="O1379" s="4" t="str">
        <f t="shared" si="149"/>
        <v>2024-03</v>
      </c>
      <c r="P1379" s="4" t="str">
        <f t="shared" si="150"/>
        <v>03</v>
      </c>
      <c r="Q1379" s="4" t="str">
        <f t="shared" si="151"/>
        <v>March</v>
      </c>
      <c r="R1379" s="30" t="str">
        <f t="shared" si="152"/>
        <v>23</v>
      </c>
      <c r="W1379" t="str">
        <f t="shared" si="153"/>
        <v>ok</v>
      </c>
    </row>
    <row r="1380" spans="1:23" x14ac:dyDescent="0.3">
      <c r="A1380" t="s">
        <v>1422</v>
      </c>
      <c r="B1380" t="s">
        <v>17</v>
      </c>
      <c r="C1380" t="s">
        <v>18</v>
      </c>
      <c r="D1380" t="s">
        <v>19</v>
      </c>
      <c r="E1380" t="s">
        <v>45</v>
      </c>
      <c r="F1380" t="s">
        <v>21</v>
      </c>
      <c r="G1380" s="5">
        <v>17069.68</v>
      </c>
      <c r="H1380" s="5">
        <f t="shared" si="147"/>
        <v>307.25423999999998</v>
      </c>
      <c r="I1380" s="6">
        <v>2</v>
      </c>
      <c r="J1380" s="6">
        <v>34139.360000000001</v>
      </c>
      <c r="K1380" s="5">
        <f t="shared" si="148"/>
        <v>614.50847999999996</v>
      </c>
      <c r="L1380" s="7">
        <v>3.15</v>
      </c>
      <c r="M1380" s="7">
        <v>256</v>
      </c>
      <c r="N1380" s="3">
        <v>45542</v>
      </c>
      <c r="O1380" s="4" t="str">
        <f t="shared" si="149"/>
        <v>2024-09</v>
      </c>
      <c r="P1380" s="4" t="str">
        <f t="shared" si="150"/>
        <v>09</v>
      </c>
      <c r="Q1380" s="4" t="str">
        <f t="shared" si="151"/>
        <v>September</v>
      </c>
      <c r="R1380" s="30" t="str">
        <f t="shared" si="152"/>
        <v>07</v>
      </c>
      <c r="W1380" t="str">
        <f t="shared" si="153"/>
        <v>ok</v>
      </c>
    </row>
    <row r="1381" spans="1:23" x14ac:dyDescent="0.3">
      <c r="A1381" t="s">
        <v>1423</v>
      </c>
      <c r="B1381" t="s">
        <v>51</v>
      </c>
      <c r="C1381" t="s">
        <v>29</v>
      </c>
      <c r="D1381" t="s">
        <v>52</v>
      </c>
      <c r="E1381" t="s">
        <v>45</v>
      </c>
      <c r="F1381" t="s">
        <v>15</v>
      </c>
      <c r="G1381" s="5">
        <v>10994.13</v>
      </c>
      <c r="H1381" s="5">
        <f t="shared" si="147"/>
        <v>197.89433999999997</v>
      </c>
      <c r="I1381" s="6">
        <v>3</v>
      </c>
      <c r="J1381" s="6">
        <v>32982.39</v>
      </c>
      <c r="K1381" s="5">
        <f t="shared" si="148"/>
        <v>593.68301999999994</v>
      </c>
      <c r="L1381" s="7">
        <v>4.5</v>
      </c>
      <c r="M1381" s="7">
        <v>4097</v>
      </c>
      <c r="N1381" s="3">
        <v>45611</v>
      </c>
      <c r="O1381" s="4" t="str">
        <f t="shared" si="149"/>
        <v>2024-11</v>
      </c>
      <c r="P1381" s="4" t="str">
        <f t="shared" si="150"/>
        <v>11</v>
      </c>
      <c r="Q1381" s="4" t="str">
        <f t="shared" si="151"/>
        <v>November</v>
      </c>
      <c r="R1381" s="30" t="str">
        <f t="shared" si="152"/>
        <v>15</v>
      </c>
      <c r="W1381" t="str">
        <f t="shared" si="153"/>
        <v>ok</v>
      </c>
    </row>
    <row r="1382" spans="1:23" x14ac:dyDescent="0.3">
      <c r="A1382" t="s">
        <v>1424</v>
      </c>
      <c r="B1382" t="s">
        <v>28</v>
      </c>
      <c r="C1382" t="s">
        <v>29</v>
      </c>
      <c r="D1382" t="s">
        <v>30</v>
      </c>
      <c r="E1382" t="s">
        <v>14</v>
      </c>
      <c r="F1382" t="s">
        <v>26</v>
      </c>
      <c r="G1382" s="5">
        <v>15796.59</v>
      </c>
      <c r="H1382" s="5">
        <f t="shared" si="147"/>
        <v>284.33861999999999</v>
      </c>
      <c r="I1382" s="6">
        <v>3</v>
      </c>
      <c r="J1382" s="6">
        <v>47389.77</v>
      </c>
      <c r="K1382" s="5">
        <f t="shared" si="148"/>
        <v>853.01585999999998</v>
      </c>
      <c r="L1382" s="7">
        <v>4.59</v>
      </c>
      <c r="M1382" s="7">
        <v>2192</v>
      </c>
      <c r="N1382" s="3">
        <v>45636</v>
      </c>
      <c r="O1382" s="4" t="str">
        <f t="shared" si="149"/>
        <v>2024-12</v>
      </c>
      <c r="P1382" s="4" t="str">
        <f t="shared" si="150"/>
        <v>12</v>
      </c>
      <c r="Q1382" s="4" t="str">
        <f t="shared" si="151"/>
        <v>December</v>
      </c>
      <c r="R1382" s="30" t="str">
        <f t="shared" si="152"/>
        <v>10</v>
      </c>
      <c r="W1382" t="str">
        <f t="shared" si="153"/>
        <v>ok</v>
      </c>
    </row>
    <row r="1383" spans="1:23" x14ac:dyDescent="0.3">
      <c r="A1383" t="s">
        <v>1425</v>
      </c>
      <c r="B1383" t="s">
        <v>36</v>
      </c>
      <c r="C1383" t="s">
        <v>18</v>
      </c>
      <c r="D1383" t="s">
        <v>37</v>
      </c>
      <c r="E1383" t="s">
        <v>14</v>
      </c>
      <c r="F1383" t="s">
        <v>60</v>
      </c>
      <c r="G1383" s="5">
        <v>4537.93</v>
      </c>
      <c r="H1383" s="5">
        <f t="shared" si="147"/>
        <v>81.682739999999995</v>
      </c>
      <c r="I1383" s="6">
        <v>1</v>
      </c>
      <c r="J1383" s="6">
        <v>4537.93</v>
      </c>
      <c r="K1383" s="5">
        <f t="shared" si="148"/>
        <v>81.682739999999995</v>
      </c>
      <c r="L1383" s="7">
        <v>3.41</v>
      </c>
      <c r="M1383" s="7">
        <v>166</v>
      </c>
      <c r="N1383" s="3">
        <v>45495</v>
      </c>
      <c r="O1383" s="4" t="str">
        <f t="shared" si="149"/>
        <v>2024-07</v>
      </c>
      <c r="P1383" s="4" t="str">
        <f t="shared" si="150"/>
        <v>07</v>
      </c>
      <c r="Q1383" s="4" t="str">
        <f t="shared" si="151"/>
        <v>July</v>
      </c>
      <c r="R1383" s="30" t="str">
        <f t="shared" si="152"/>
        <v>22</v>
      </c>
      <c r="W1383" t="str">
        <f t="shared" si="153"/>
        <v>ok</v>
      </c>
    </row>
    <row r="1384" spans="1:23" x14ac:dyDescent="0.3">
      <c r="A1384" t="s">
        <v>1426</v>
      </c>
      <c r="B1384" t="s">
        <v>33</v>
      </c>
      <c r="C1384" t="s">
        <v>12</v>
      </c>
      <c r="D1384" t="s">
        <v>34</v>
      </c>
      <c r="E1384" t="s">
        <v>14</v>
      </c>
      <c r="F1384" t="s">
        <v>21</v>
      </c>
      <c r="G1384" s="5">
        <v>10624.55</v>
      </c>
      <c r="H1384" s="5">
        <f t="shared" si="147"/>
        <v>191.24189999999996</v>
      </c>
      <c r="I1384" s="6">
        <v>2</v>
      </c>
      <c r="J1384" s="6">
        <v>21249.1</v>
      </c>
      <c r="K1384" s="5">
        <f t="shared" si="148"/>
        <v>382.48379999999992</v>
      </c>
      <c r="L1384" s="7">
        <v>1.29</v>
      </c>
      <c r="M1384" s="7">
        <v>1355</v>
      </c>
      <c r="N1384" s="3">
        <v>45515</v>
      </c>
      <c r="O1384" s="4" t="str">
        <f t="shared" si="149"/>
        <v>2024-08</v>
      </c>
      <c r="P1384" s="4" t="str">
        <f t="shared" si="150"/>
        <v>08</v>
      </c>
      <c r="Q1384" s="4" t="str">
        <f t="shared" si="151"/>
        <v>August</v>
      </c>
      <c r="R1384" s="30" t="str">
        <f t="shared" si="152"/>
        <v>11</v>
      </c>
      <c r="W1384" t="str">
        <f t="shared" si="153"/>
        <v>ok</v>
      </c>
    </row>
    <row r="1385" spans="1:23" x14ac:dyDescent="0.3">
      <c r="A1385" t="s">
        <v>1427</v>
      </c>
      <c r="B1385" t="s">
        <v>33</v>
      </c>
      <c r="C1385" t="s">
        <v>12</v>
      </c>
      <c r="D1385" t="s">
        <v>34</v>
      </c>
      <c r="E1385" t="s">
        <v>20</v>
      </c>
      <c r="F1385" t="s">
        <v>15</v>
      </c>
      <c r="G1385" s="5">
        <v>8295.5</v>
      </c>
      <c r="H1385" s="5">
        <f t="shared" si="147"/>
        <v>149.31899999999999</v>
      </c>
      <c r="I1385" s="6">
        <v>4</v>
      </c>
      <c r="J1385" s="6">
        <v>33182</v>
      </c>
      <c r="K1385" s="5">
        <f t="shared" si="148"/>
        <v>597.27599999999995</v>
      </c>
      <c r="L1385" s="7">
        <v>2.0299999999999998</v>
      </c>
      <c r="M1385" s="7">
        <v>3533</v>
      </c>
      <c r="N1385" s="3">
        <v>45541</v>
      </c>
      <c r="O1385" s="4" t="str">
        <f t="shared" si="149"/>
        <v>2024-09</v>
      </c>
      <c r="P1385" s="4" t="str">
        <f t="shared" si="150"/>
        <v>09</v>
      </c>
      <c r="Q1385" s="4" t="str">
        <f t="shared" si="151"/>
        <v>September</v>
      </c>
      <c r="R1385" s="30" t="str">
        <f t="shared" si="152"/>
        <v>06</v>
      </c>
      <c r="W1385" t="str">
        <f t="shared" si="153"/>
        <v>ok</v>
      </c>
    </row>
    <row r="1386" spans="1:23" x14ac:dyDescent="0.3">
      <c r="A1386" t="s">
        <v>1428</v>
      </c>
      <c r="B1386" t="s">
        <v>51</v>
      </c>
      <c r="C1386" t="s">
        <v>29</v>
      </c>
      <c r="D1386" t="s">
        <v>52</v>
      </c>
      <c r="E1386" t="s">
        <v>14</v>
      </c>
      <c r="F1386" t="s">
        <v>60</v>
      </c>
      <c r="G1386" s="5">
        <v>19973.830000000002</v>
      </c>
      <c r="H1386" s="5">
        <f t="shared" si="147"/>
        <v>359.52893999999998</v>
      </c>
      <c r="I1386" s="6">
        <v>5</v>
      </c>
      <c r="J1386" s="6">
        <v>99869.15</v>
      </c>
      <c r="K1386" s="5">
        <f t="shared" si="148"/>
        <v>1797.6446999999998</v>
      </c>
      <c r="L1386" s="7">
        <v>4.7</v>
      </c>
      <c r="M1386" s="7">
        <v>543</v>
      </c>
      <c r="N1386" s="3">
        <v>45512</v>
      </c>
      <c r="O1386" s="4" t="str">
        <f t="shared" si="149"/>
        <v>2024-08</v>
      </c>
      <c r="P1386" s="4" t="str">
        <f t="shared" si="150"/>
        <v>08</v>
      </c>
      <c r="Q1386" s="4" t="str">
        <f t="shared" si="151"/>
        <v>August</v>
      </c>
      <c r="R1386" s="30" t="str">
        <f t="shared" si="152"/>
        <v>08</v>
      </c>
      <c r="W1386" t="str">
        <f t="shared" si="153"/>
        <v>ok</v>
      </c>
    </row>
    <row r="1387" spans="1:23" x14ac:dyDescent="0.3">
      <c r="A1387" t="s">
        <v>1429</v>
      </c>
      <c r="B1387" t="s">
        <v>63</v>
      </c>
      <c r="C1387" t="s">
        <v>18</v>
      </c>
      <c r="D1387" t="s">
        <v>64</v>
      </c>
      <c r="E1387" t="s">
        <v>14</v>
      </c>
      <c r="F1387" t="s">
        <v>21</v>
      </c>
      <c r="G1387" s="5">
        <v>7576.3</v>
      </c>
      <c r="H1387" s="5">
        <f t="shared" si="147"/>
        <v>136.3734</v>
      </c>
      <c r="I1387" s="6">
        <v>2</v>
      </c>
      <c r="J1387" s="6">
        <v>15152.6</v>
      </c>
      <c r="K1387" s="5">
        <f t="shared" si="148"/>
        <v>272.74680000000001</v>
      </c>
      <c r="L1387" s="7">
        <v>2.25</v>
      </c>
      <c r="M1387" s="7">
        <v>1515</v>
      </c>
      <c r="N1387" s="3">
        <v>45294</v>
      </c>
      <c r="O1387" s="4" t="str">
        <f t="shared" si="149"/>
        <v>2024-01</v>
      </c>
      <c r="P1387" s="4" t="str">
        <f t="shared" si="150"/>
        <v>01</v>
      </c>
      <c r="Q1387" s="4" t="str">
        <f t="shared" si="151"/>
        <v>January</v>
      </c>
      <c r="R1387" s="30" t="str">
        <f t="shared" si="152"/>
        <v>03</v>
      </c>
      <c r="W1387" t="str">
        <f t="shared" si="153"/>
        <v>ok</v>
      </c>
    </row>
    <row r="1388" spans="1:23" x14ac:dyDescent="0.3">
      <c r="A1388" t="s">
        <v>1430</v>
      </c>
      <c r="B1388" t="s">
        <v>33</v>
      </c>
      <c r="C1388" t="s">
        <v>12</v>
      </c>
      <c r="D1388" t="s">
        <v>34</v>
      </c>
      <c r="E1388" t="s">
        <v>45</v>
      </c>
      <c r="F1388" t="s">
        <v>15</v>
      </c>
      <c r="G1388" s="5">
        <v>10310.6</v>
      </c>
      <c r="H1388" s="5">
        <f t="shared" si="147"/>
        <v>185.5908</v>
      </c>
      <c r="I1388" s="6">
        <v>3</v>
      </c>
      <c r="J1388" s="6">
        <v>30931.8</v>
      </c>
      <c r="K1388" s="5">
        <f t="shared" si="148"/>
        <v>556.77240000000006</v>
      </c>
      <c r="L1388" s="7">
        <v>3.43</v>
      </c>
      <c r="M1388" s="7">
        <v>4666</v>
      </c>
      <c r="N1388" s="3">
        <v>45547</v>
      </c>
      <c r="O1388" s="4" t="str">
        <f t="shared" si="149"/>
        <v>2024-09</v>
      </c>
      <c r="P1388" s="4" t="str">
        <f t="shared" si="150"/>
        <v>09</v>
      </c>
      <c r="Q1388" s="4" t="str">
        <f t="shared" si="151"/>
        <v>September</v>
      </c>
      <c r="R1388" s="30" t="str">
        <f t="shared" si="152"/>
        <v>12</v>
      </c>
      <c r="W1388" t="str">
        <f t="shared" si="153"/>
        <v>ok</v>
      </c>
    </row>
    <row r="1389" spans="1:23" x14ac:dyDescent="0.3">
      <c r="A1389" t="s">
        <v>1431</v>
      </c>
      <c r="B1389" t="s">
        <v>17</v>
      </c>
      <c r="C1389" t="s">
        <v>18</v>
      </c>
      <c r="D1389" t="s">
        <v>19</v>
      </c>
      <c r="E1389" t="s">
        <v>14</v>
      </c>
      <c r="F1389" t="s">
        <v>15</v>
      </c>
      <c r="G1389" s="5">
        <v>14417.44</v>
      </c>
      <c r="H1389" s="5">
        <f t="shared" si="147"/>
        <v>259.51391999999998</v>
      </c>
      <c r="I1389" s="6">
        <v>3</v>
      </c>
      <c r="J1389" s="6">
        <v>43252.32</v>
      </c>
      <c r="K1389" s="5">
        <f t="shared" si="148"/>
        <v>778.54175999999995</v>
      </c>
      <c r="L1389" s="7">
        <v>1.21</v>
      </c>
      <c r="M1389" s="7">
        <v>4395</v>
      </c>
      <c r="N1389" s="3">
        <v>45614</v>
      </c>
      <c r="O1389" s="4" t="str">
        <f t="shared" si="149"/>
        <v>2024-11</v>
      </c>
      <c r="P1389" s="4" t="str">
        <f t="shared" si="150"/>
        <v>11</v>
      </c>
      <c r="Q1389" s="4" t="str">
        <f t="shared" si="151"/>
        <v>November</v>
      </c>
      <c r="R1389" s="30" t="str">
        <f t="shared" si="152"/>
        <v>18</v>
      </c>
      <c r="W1389" t="str">
        <f t="shared" si="153"/>
        <v>ok</v>
      </c>
    </row>
    <row r="1390" spans="1:23" x14ac:dyDescent="0.3">
      <c r="A1390" t="s">
        <v>1432</v>
      </c>
      <c r="B1390" t="s">
        <v>47</v>
      </c>
      <c r="C1390" t="s">
        <v>12</v>
      </c>
      <c r="D1390" t="s">
        <v>48</v>
      </c>
      <c r="E1390" t="s">
        <v>45</v>
      </c>
      <c r="F1390" t="s">
        <v>38</v>
      </c>
      <c r="G1390" s="5">
        <v>17591.52</v>
      </c>
      <c r="H1390" s="5">
        <f t="shared" si="147"/>
        <v>316.64735999999999</v>
      </c>
      <c r="I1390" s="6">
        <v>3</v>
      </c>
      <c r="J1390" s="6">
        <v>52774.559999999998</v>
      </c>
      <c r="K1390" s="5">
        <f t="shared" si="148"/>
        <v>949.94208000000003</v>
      </c>
      <c r="L1390" s="7">
        <v>1.42</v>
      </c>
      <c r="M1390" s="7">
        <v>1550</v>
      </c>
      <c r="N1390" s="3">
        <v>45591</v>
      </c>
      <c r="O1390" s="4" t="str">
        <f t="shared" si="149"/>
        <v>2024-10</v>
      </c>
      <c r="P1390" s="4" t="str">
        <f t="shared" si="150"/>
        <v>10</v>
      </c>
      <c r="Q1390" s="4" t="str">
        <f t="shared" si="151"/>
        <v>October</v>
      </c>
      <c r="R1390" s="30" t="str">
        <f t="shared" si="152"/>
        <v>26</v>
      </c>
      <c r="W1390" t="str">
        <f t="shared" si="153"/>
        <v>ok</v>
      </c>
    </row>
    <row r="1391" spans="1:23" x14ac:dyDescent="0.3">
      <c r="A1391" t="s">
        <v>1433</v>
      </c>
      <c r="B1391" t="s">
        <v>47</v>
      </c>
      <c r="C1391" t="s">
        <v>12</v>
      </c>
      <c r="D1391" t="s">
        <v>48</v>
      </c>
      <c r="E1391" t="s">
        <v>20</v>
      </c>
      <c r="F1391" t="s">
        <v>60</v>
      </c>
      <c r="G1391" s="5">
        <v>11130.49</v>
      </c>
      <c r="H1391" s="5">
        <f t="shared" si="147"/>
        <v>200.34881999999999</v>
      </c>
      <c r="I1391" s="6">
        <v>2</v>
      </c>
      <c r="J1391" s="6">
        <v>22260.98</v>
      </c>
      <c r="K1391" s="5">
        <f t="shared" si="148"/>
        <v>400.69763999999998</v>
      </c>
      <c r="L1391" s="7">
        <v>4.93</v>
      </c>
      <c r="M1391" s="7">
        <v>713</v>
      </c>
      <c r="N1391" s="3">
        <v>45622</v>
      </c>
      <c r="O1391" s="4" t="str">
        <f t="shared" si="149"/>
        <v>2024-11</v>
      </c>
      <c r="P1391" s="4" t="str">
        <f t="shared" si="150"/>
        <v>11</v>
      </c>
      <c r="Q1391" s="4" t="str">
        <f t="shared" si="151"/>
        <v>November</v>
      </c>
      <c r="R1391" s="30" t="str">
        <f t="shared" si="152"/>
        <v>26</v>
      </c>
      <c r="W1391" t="str">
        <f t="shared" si="153"/>
        <v>ok</v>
      </c>
    </row>
    <row r="1392" spans="1:23" x14ac:dyDescent="0.3">
      <c r="A1392" t="s">
        <v>1434</v>
      </c>
      <c r="B1392" t="s">
        <v>33</v>
      </c>
      <c r="C1392" t="s">
        <v>12</v>
      </c>
      <c r="D1392" t="s">
        <v>34</v>
      </c>
      <c r="E1392" t="s">
        <v>45</v>
      </c>
      <c r="F1392" t="s">
        <v>38</v>
      </c>
      <c r="G1392" s="5">
        <v>10519.64</v>
      </c>
      <c r="H1392" s="5">
        <f t="shared" si="147"/>
        <v>189.35351999999997</v>
      </c>
      <c r="I1392" s="6">
        <v>2</v>
      </c>
      <c r="J1392" s="6">
        <v>21039.279999999999</v>
      </c>
      <c r="K1392" s="5">
        <f t="shared" si="148"/>
        <v>378.70703999999995</v>
      </c>
      <c r="L1392" s="7">
        <v>3.45</v>
      </c>
      <c r="M1392" s="7">
        <v>2528</v>
      </c>
      <c r="N1392" s="3">
        <v>45513</v>
      </c>
      <c r="O1392" s="4" t="str">
        <f t="shared" si="149"/>
        <v>2024-08</v>
      </c>
      <c r="P1392" s="4" t="str">
        <f t="shared" si="150"/>
        <v>08</v>
      </c>
      <c r="Q1392" s="4" t="str">
        <f t="shared" si="151"/>
        <v>August</v>
      </c>
      <c r="R1392" s="30" t="str">
        <f t="shared" si="152"/>
        <v>09</v>
      </c>
      <c r="W1392" t="str">
        <f t="shared" si="153"/>
        <v>ok</v>
      </c>
    </row>
    <row r="1393" spans="1:23" x14ac:dyDescent="0.3">
      <c r="A1393" t="s">
        <v>1435</v>
      </c>
      <c r="B1393" t="s">
        <v>47</v>
      </c>
      <c r="C1393" t="s">
        <v>12</v>
      </c>
      <c r="D1393" t="s">
        <v>48</v>
      </c>
      <c r="E1393" t="s">
        <v>45</v>
      </c>
      <c r="F1393" t="s">
        <v>21</v>
      </c>
      <c r="G1393" s="5">
        <v>15369.35</v>
      </c>
      <c r="H1393" s="5">
        <f t="shared" si="147"/>
        <v>276.64830000000001</v>
      </c>
      <c r="I1393" s="6">
        <v>4</v>
      </c>
      <c r="J1393" s="6">
        <v>61477.4</v>
      </c>
      <c r="K1393" s="5">
        <f t="shared" si="148"/>
        <v>1106.5932</v>
      </c>
      <c r="L1393" s="7">
        <v>1.39</v>
      </c>
      <c r="M1393" s="7">
        <v>2662</v>
      </c>
      <c r="N1393" s="3">
        <v>45562</v>
      </c>
      <c r="O1393" s="4" t="str">
        <f t="shared" si="149"/>
        <v>2024-09</v>
      </c>
      <c r="P1393" s="4" t="str">
        <f t="shared" si="150"/>
        <v>09</v>
      </c>
      <c r="Q1393" s="4" t="str">
        <f t="shared" si="151"/>
        <v>September</v>
      </c>
      <c r="R1393" s="30" t="str">
        <f t="shared" si="152"/>
        <v>27</v>
      </c>
      <c r="W1393" t="str">
        <f t="shared" si="153"/>
        <v>ok</v>
      </c>
    </row>
    <row r="1394" spans="1:23" x14ac:dyDescent="0.3">
      <c r="A1394" t="s">
        <v>1436</v>
      </c>
      <c r="B1394" t="s">
        <v>33</v>
      </c>
      <c r="C1394" t="s">
        <v>12</v>
      </c>
      <c r="D1394" t="s">
        <v>34</v>
      </c>
      <c r="E1394" t="s">
        <v>20</v>
      </c>
      <c r="F1394" t="s">
        <v>38</v>
      </c>
      <c r="G1394" s="5">
        <v>303.7</v>
      </c>
      <c r="H1394" s="5">
        <f t="shared" si="147"/>
        <v>5.4665999999999997</v>
      </c>
      <c r="I1394" s="6">
        <v>3</v>
      </c>
      <c r="J1394" s="6">
        <v>911.1</v>
      </c>
      <c r="K1394" s="5">
        <f t="shared" si="148"/>
        <v>16.399799999999999</v>
      </c>
      <c r="L1394" s="7">
        <v>2.83</v>
      </c>
      <c r="M1394" s="7">
        <v>1788</v>
      </c>
      <c r="N1394" s="3">
        <v>45509</v>
      </c>
      <c r="O1394" s="4" t="str">
        <f t="shared" si="149"/>
        <v>2024-08</v>
      </c>
      <c r="P1394" s="4" t="str">
        <f t="shared" si="150"/>
        <v>08</v>
      </c>
      <c r="Q1394" s="4" t="str">
        <f t="shared" si="151"/>
        <v>August</v>
      </c>
      <c r="R1394" s="30" t="str">
        <f t="shared" si="152"/>
        <v>05</v>
      </c>
      <c r="W1394" t="str">
        <f t="shared" si="153"/>
        <v>ok</v>
      </c>
    </row>
    <row r="1395" spans="1:23" x14ac:dyDescent="0.3">
      <c r="A1395" t="s">
        <v>1437</v>
      </c>
      <c r="B1395" t="s">
        <v>63</v>
      </c>
      <c r="C1395" t="s">
        <v>18</v>
      </c>
      <c r="D1395" t="s">
        <v>64</v>
      </c>
      <c r="E1395" t="s">
        <v>14</v>
      </c>
      <c r="F1395" t="s">
        <v>15</v>
      </c>
      <c r="G1395" s="5">
        <v>18085.349999999999</v>
      </c>
      <c r="H1395" s="5">
        <f t="shared" si="147"/>
        <v>325.53629999999993</v>
      </c>
      <c r="I1395" s="6">
        <v>5</v>
      </c>
      <c r="J1395" s="6">
        <v>90426.75</v>
      </c>
      <c r="K1395" s="5">
        <f t="shared" si="148"/>
        <v>1627.6814999999997</v>
      </c>
      <c r="L1395" s="7">
        <v>1.34</v>
      </c>
      <c r="M1395" s="7">
        <v>1066</v>
      </c>
      <c r="N1395" s="3">
        <v>45306</v>
      </c>
      <c r="O1395" s="4" t="str">
        <f t="shared" si="149"/>
        <v>2024-01</v>
      </c>
      <c r="P1395" s="4" t="str">
        <f t="shared" si="150"/>
        <v>01</v>
      </c>
      <c r="Q1395" s="4" t="str">
        <f t="shared" si="151"/>
        <v>January</v>
      </c>
      <c r="R1395" s="30" t="str">
        <f t="shared" si="152"/>
        <v>15</v>
      </c>
      <c r="W1395" t="str">
        <f t="shared" si="153"/>
        <v>ok</v>
      </c>
    </row>
    <row r="1396" spans="1:23" x14ac:dyDescent="0.3">
      <c r="A1396" t="s">
        <v>1438</v>
      </c>
      <c r="B1396" t="s">
        <v>36</v>
      </c>
      <c r="C1396" t="s">
        <v>18</v>
      </c>
      <c r="D1396" t="s">
        <v>37</v>
      </c>
      <c r="E1396" t="s">
        <v>14</v>
      </c>
      <c r="F1396" t="s">
        <v>26</v>
      </c>
      <c r="G1396" s="5">
        <v>14254.98</v>
      </c>
      <c r="H1396" s="5">
        <f t="shared" si="147"/>
        <v>256.58963999999997</v>
      </c>
      <c r="I1396" s="6">
        <v>4</v>
      </c>
      <c r="J1396" s="6">
        <v>57019.92</v>
      </c>
      <c r="K1396" s="5">
        <f t="shared" si="148"/>
        <v>1026.3585599999999</v>
      </c>
      <c r="L1396" s="7">
        <v>2.58</v>
      </c>
      <c r="M1396" s="7">
        <v>1663</v>
      </c>
      <c r="N1396" s="3">
        <v>45417</v>
      </c>
      <c r="O1396" s="4" t="str">
        <f t="shared" si="149"/>
        <v>2024-05</v>
      </c>
      <c r="P1396" s="4" t="str">
        <f t="shared" si="150"/>
        <v>05</v>
      </c>
      <c r="Q1396" s="4" t="str">
        <f t="shared" si="151"/>
        <v>May</v>
      </c>
      <c r="R1396" s="30" t="str">
        <f t="shared" si="152"/>
        <v>05</v>
      </c>
      <c r="W1396" t="str">
        <f t="shared" si="153"/>
        <v>ok</v>
      </c>
    </row>
    <row r="1397" spans="1:23" x14ac:dyDescent="0.3">
      <c r="A1397" t="s">
        <v>1439</v>
      </c>
      <c r="B1397" t="s">
        <v>47</v>
      </c>
      <c r="C1397" t="s">
        <v>12</v>
      </c>
      <c r="D1397" t="s">
        <v>48</v>
      </c>
      <c r="E1397" t="s">
        <v>20</v>
      </c>
      <c r="F1397" t="s">
        <v>21</v>
      </c>
      <c r="G1397" s="5">
        <v>13941.58</v>
      </c>
      <c r="H1397" s="5">
        <f t="shared" si="147"/>
        <v>250.94843999999998</v>
      </c>
      <c r="I1397" s="6">
        <v>5</v>
      </c>
      <c r="J1397" s="6">
        <v>69707.899999999994</v>
      </c>
      <c r="K1397" s="5">
        <f t="shared" si="148"/>
        <v>1254.7421999999999</v>
      </c>
      <c r="L1397" s="7">
        <v>2.74</v>
      </c>
      <c r="M1397" s="7">
        <v>851</v>
      </c>
      <c r="N1397" s="3">
        <v>45328</v>
      </c>
      <c r="O1397" s="4" t="str">
        <f t="shared" si="149"/>
        <v>2024-02</v>
      </c>
      <c r="P1397" s="4" t="str">
        <f t="shared" si="150"/>
        <v>02</v>
      </c>
      <c r="Q1397" s="4" t="str">
        <f t="shared" si="151"/>
        <v>February</v>
      </c>
      <c r="R1397" s="30" t="str">
        <f t="shared" si="152"/>
        <v>06</v>
      </c>
      <c r="W1397" t="str">
        <f t="shared" si="153"/>
        <v>ok</v>
      </c>
    </row>
    <row r="1398" spans="1:23" x14ac:dyDescent="0.3">
      <c r="A1398" t="s">
        <v>1440</v>
      </c>
      <c r="B1398" t="s">
        <v>63</v>
      </c>
      <c r="C1398" t="s">
        <v>18</v>
      </c>
      <c r="D1398" t="s">
        <v>64</v>
      </c>
      <c r="E1398" t="s">
        <v>20</v>
      </c>
      <c r="F1398" t="s">
        <v>26</v>
      </c>
      <c r="G1398" s="5">
        <v>9632.0400000000009</v>
      </c>
      <c r="H1398" s="5">
        <f t="shared" si="147"/>
        <v>173.37672000000001</v>
      </c>
      <c r="I1398" s="6">
        <v>5</v>
      </c>
      <c r="J1398" s="6">
        <v>48160.2</v>
      </c>
      <c r="K1398" s="5">
        <f t="shared" si="148"/>
        <v>866.8836</v>
      </c>
      <c r="L1398" s="7">
        <v>3.99</v>
      </c>
      <c r="M1398" s="7">
        <v>1902</v>
      </c>
      <c r="N1398" s="3">
        <v>45547</v>
      </c>
      <c r="O1398" s="4" t="str">
        <f t="shared" si="149"/>
        <v>2024-09</v>
      </c>
      <c r="P1398" s="4" t="str">
        <f t="shared" si="150"/>
        <v>09</v>
      </c>
      <c r="Q1398" s="4" t="str">
        <f t="shared" si="151"/>
        <v>September</v>
      </c>
      <c r="R1398" s="30" t="str">
        <f t="shared" si="152"/>
        <v>12</v>
      </c>
      <c r="W1398" t="str">
        <f t="shared" si="153"/>
        <v>ok</v>
      </c>
    </row>
    <row r="1399" spans="1:23" x14ac:dyDescent="0.3">
      <c r="A1399" t="s">
        <v>1441</v>
      </c>
      <c r="B1399" t="s">
        <v>23</v>
      </c>
      <c r="C1399" t="s">
        <v>24</v>
      </c>
      <c r="D1399" t="s">
        <v>25</v>
      </c>
      <c r="E1399" t="s">
        <v>20</v>
      </c>
      <c r="F1399" t="s">
        <v>21</v>
      </c>
      <c r="G1399" s="5">
        <v>11420.66</v>
      </c>
      <c r="H1399" s="5">
        <f t="shared" si="147"/>
        <v>205.57187999999999</v>
      </c>
      <c r="I1399" s="6">
        <v>5</v>
      </c>
      <c r="J1399" s="6">
        <v>57103.3</v>
      </c>
      <c r="K1399" s="5">
        <f t="shared" si="148"/>
        <v>1027.8594000000001</v>
      </c>
      <c r="L1399" s="7">
        <v>4.68</v>
      </c>
      <c r="M1399" s="7">
        <v>1975</v>
      </c>
      <c r="N1399" s="3">
        <v>45506</v>
      </c>
      <c r="O1399" s="4" t="str">
        <f t="shared" si="149"/>
        <v>2024-08</v>
      </c>
      <c r="P1399" s="4" t="str">
        <f t="shared" si="150"/>
        <v>08</v>
      </c>
      <c r="Q1399" s="4" t="str">
        <f t="shared" si="151"/>
        <v>August</v>
      </c>
      <c r="R1399" s="30" t="str">
        <f t="shared" si="152"/>
        <v>02</v>
      </c>
      <c r="W1399" t="str">
        <f t="shared" si="153"/>
        <v>ok</v>
      </c>
    </row>
    <row r="1400" spans="1:23" x14ac:dyDescent="0.3">
      <c r="A1400" t="s">
        <v>1442</v>
      </c>
      <c r="B1400" t="s">
        <v>36</v>
      </c>
      <c r="C1400" t="s">
        <v>18</v>
      </c>
      <c r="D1400" t="s">
        <v>37</v>
      </c>
      <c r="E1400" t="s">
        <v>14</v>
      </c>
      <c r="F1400" t="s">
        <v>38</v>
      </c>
      <c r="G1400" s="5">
        <v>19297.259999999998</v>
      </c>
      <c r="H1400" s="5">
        <f t="shared" si="147"/>
        <v>347.35067999999995</v>
      </c>
      <c r="I1400" s="6">
        <v>5</v>
      </c>
      <c r="J1400" s="6">
        <v>96486.3</v>
      </c>
      <c r="K1400" s="5">
        <f t="shared" si="148"/>
        <v>1736.7533999999998</v>
      </c>
      <c r="L1400" s="7">
        <v>2.4</v>
      </c>
      <c r="M1400" s="7">
        <v>930</v>
      </c>
      <c r="N1400" s="3">
        <v>45576</v>
      </c>
      <c r="O1400" s="4" t="str">
        <f t="shared" si="149"/>
        <v>2024-10</v>
      </c>
      <c r="P1400" s="4" t="str">
        <f t="shared" si="150"/>
        <v>10</v>
      </c>
      <c r="Q1400" s="4" t="str">
        <f t="shared" si="151"/>
        <v>October</v>
      </c>
      <c r="R1400" s="30" t="str">
        <f t="shared" si="152"/>
        <v>11</v>
      </c>
      <c r="W1400" t="str">
        <f t="shared" si="153"/>
        <v>ok</v>
      </c>
    </row>
    <row r="1401" spans="1:23" x14ac:dyDescent="0.3">
      <c r="A1401" t="s">
        <v>1443</v>
      </c>
      <c r="B1401" t="s">
        <v>11</v>
      </c>
      <c r="C1401" t="s">
        <v>12</v>
      </c>
      <c r="D1401" t="s">
        <v>13</v>
      </c>
      <c r="E1401" t="s">
        <v>14</v>
      </c>
      <c r="F1401" t="s">
        <v>15</v>
      </c>
      <c r="G1401" s="5">
        <v>14460.59</v>
      </c>
      <c r="H1401" s="5">
        <f t="shared" si="147"/>
        <v>260.29061999999999</v>
      </c>
      <c r="I1401" s="6">
        <v>5</v>
      </c>
      <c r="J1401" s="6">
        <v>72302.95</v>
      </c>
      <c r="K1401" s="5">
        <f t="shared" si="148"/>
        <v>1301.4530999999999</v>
      </c>
      <c r="L1401" s="7">
        <v>2.5499999999999998</v>
      </c>
      <c r="M1401" s="7">
        <v>1884</v>
      </c>
      <c r="N1401" s="3">
        <v>45526</v>
      </c>
      <c r="O1401" s="4" t="str">
        <f t="shared" si="149"/>
        <v>2024-08</v>
      </c>
      <c r="P1401" s="4" t="str">
        <f t="shared" si="150"/>
        <v>08</v>
      </c>
      <c r="Q1401" s="4" t="str">
        <f t="shared" si="151"/>
        <v>August</v>
      </c>
      <c r="R1401" s="30" t="str">
        <f t="shared" si="152"/>
        <v>22</v>
      </c>
      <c r="W1401" t="str">
        <f t="shared" si="153"/>
        <v>ok</v>
      </c>
    </row>
    <row r="1402" spans="1:23" x14ac:dyDescent="0.3">
      <c r="A1402" t="s">
        <v>1444</v>
      </c>
      <c r="B1402" t="s">
        <v>47</v>
      </c>
      <c r="C1402" t="s">
        <v>12</v>
      </c>
      <c r="D1402" t="s">
        <v>48</v>
      </c>
      <c r="E1402" t="s">
        <v>45</v>
      </c>
      <c r="F1402" t="s">
        <v>31</v>
      </c>
      <c r="G1402" s="5">
        <v>11510.82</v>
      </c>
      <c r="H1402" s="5">
        <f t="shared" si="147"/>
        <v>207.19475999999997</v>
      </c>
      <c r="I1402" s="6">
        <v>1</v>
      </c>
      <c r="J1402" s="6">
        <v>11510.82</v>
      </c>
      <c r="K1402" s="5">
        <f t="shared" si="148"/>
        <v>207.19475999999997</v>
      </c>
      <c r="L1402" s="7">
        <v>3.79</v>
      </c>
      <c r="M1402" s="7">
        <v>1704</v>
      </c>
      <c r="N1402" s="3">
        <v>45488</v>
      </c>
      <c r="O1402" s="4" t="str">
        <f t="shared" si="149"/>
        <v>2024-07</v>
      </c>
      <c r="P1402" s="4" t="str">
        <f t="shared" si="150"/>
        <v>07</v>
      </c>
      <c r="Q1402" s="4" t="str">
        <f t="shared" si="151"/>
        <v>July</v>
      </c>
      <c r="R1402" s="30" t="str">
        <f t="shared" si="152"/>
        <v>15</v>
      </c>
      <c r="W1402" t="str">
        <f t="shared" si="153"/>
        <v>ok</v>
      </c>
    </row>
    <row r="1403" spans="1:23" x14ac:dyDescent="0.3">
      <c r="A1403" t="s">
        <v>1445</v>
      </c>
      <c r="B1403" t="s">
        <v>28</v>
      </c>
      <c r="C1403" t="s">
        <v>29</v>
      </c>
      <c r="D1403" t="s">
        <v>30</v>
      </c>
      <c r="E1403" t="s">
        <v>20</v>
      </c>
      <c r="F1403" t="s">
        <v>38</v>
      </c>
      <c r="G1403" s="5">
        <v>16444.939999999999</v>
      </c>
      <c r="H1403" s="5">
        <f t="shared" si="147"/>
        <v>296.00891999999993</v>
      </c>
      <c r="I1403" s="6">
        <v>1</v>
      </c>
      <c r="J1403" s="6">
        <v>16444.939999999999</v>
      </c>
      <c r="K1403" s="5">
        <f t="shared" si="148"/>
        <v>296.00891999999993</v>
      </c>
      <c r="L1403" s="7">
        <v>4.51</v>
      </c>
      <c r="M1403" s="7">
        <v>2607</v>
      </c>
      <c r="N1403" s="3">
        <v>45555</v>
      </c>
      <c r="O1403" s="4" t="str">
        <f t="shared" si="149"/>
        <v>2024-09</v>
      </c>
      <c r="P1403" s="4" t="str">
        <f t="shared" si="150"/>
        <v>09</v>
      </c>
      <c r="Q1403" s="4" t="str">
        <f t="shared" si="151"/>
        <v>September</v>
      </c>
      <c r="R1403" s="30" t="str">
        <f t="shared" si="152"/>
        <v>20</v>
      </c>
      <c r="W1403" t="str">
        <f t="shared" si="153"/>
        <v>ok</v>
      </c>
    </row>
    <row r="1404" spans="1:23" x14ac:dyDescent="0.3">
      <c r="A1404" t="s">
        <v>1446</v>
      </c>
      <c r="B1404" t="s">
        <v>51</v>
      </c>
      <c r="C1404" t="s">
        <v>29</v>
      </c>
      <c r="D1404" t="s">
        <v>52</v>
      </c>
      <c r="E1404" t="s">
        <v>14</v>
      </c>
      <c r="F1404" t="s">
        <v>26</v>
      </c>
      <c r="G1404" s="5">
        <v>3915.32</v>
      </c>
      <c r="H1404" s="5">
        <f t="shared" si="147"/>
        <v>70.475759999999994</v>
      </c>
      <c r="I1404" s="6">
        <v>1</v>
      </c>
      <c r="J1404" s="6">
        <v>3915.32</v>
      </c>
      <c r="K1404" s="5">
        <f t="shared" si="148"/>
        <v>70.475759999999994</v>
      </c>
      <c r="L1404" s="7">
        <v>1.57</v>
      </c>
      <c r="M1404" s="7">
        <v>487</v>
      </c>
      <c r="N1404" s="3">
        <v>45650</v>
      </c>
      <c r="O1404" s="4" t="str">
        <f t="shared" si="149"/>
        <v>2024-12</v>
      </c>
      <c r="P1404" s="4" t="str">
        <f t="shared" si="150"/>
        <v>12</v>
      </c>
      <c r="Q1404" s="4" t="str">
        <f t="shared" si="151"/>
        <v>December</v>
      </c>
      <c r="R1404" s="30" t="str">
        <f t="shared" si="152"/>
        <v>24</v>
      </c>
      <c r="W1404" t="str">
        <f t="shared" si="153"/>
        <v>ok</v>
      </c>
    </row>
    <row r="1405" spans="1:23" x14ac:dyDescent="0.3">
      <c r="A1405" t="s">
        <v>1447</v>
      </c>
      <c r="B1405" t="s">
        <v>23</v>
      </c>
      <c r="C1405" t="s">
        <v>24</v>
      </c>
      <c r="D1405" t="s">
        <v>25</v>
      </c>
      <c r="E1405" t="s">
        <v>45</v>
      </c>
      <c r="F1405" t="s">
        <v>26</v>
      </c>
      <c r="G1405" s="5">
        <v>13719.26</v>
      </c>
      <c r="H1405" s="5">
        <f t="shared" si="147"/>
        <v>246.94667999999999</v>
      </c>
      <c r="I1405" s="6">
        <v>4</v>
      </c>
      <c r="J1405" s="6">
        <v>54877.04</v>
      </c>
      <c r="K1405" s="5">
        <f t="shared" si="148"/>
        <v>987.78671999999995</v>
      </c>
      <c r="L1405" s="7">
        <v>2.57</v>
      </c>
      <c r="M1405" s="7">
        <v>4184</v>
      </c>
      <c r="N1405" s="3">
        <v>45397</v>
      </c>
      <c r="O1405" s="4" t="str">
        <f t="shared" si="149"/>
        <v>2024-04</v>
      </c>
      <c r="P1405" s="4" t="str">
        <f t="shared" si="150"/>
        <v>04</v>
      </c>
      <c r="Q1405" s="4" t="str">
        <f t="shared" si="151"/>
        <v>April</v>
      </c>
      <c r="R1405" s="30" t="str">
        <f t="shared" si="152"/>
        <v>15</v>
      </c>
      <c r="W1405" t="str">
        <f t="shared" si="153"/>
        <v>ok</v>
      </c>
    </row>
    <row r="1406" spans="1:23" x14ac:dyDescent="0.3">
      <c r="A1406" t="s">
        <v>1448</v>
      </c>
      <c r="B1406" t="s">
        <v>51</v>
      </c>
      <c r="C1406" t="s">
        <v>29</v>
      </c>
      <c r="D1406" t="s">
        <v>52</v>
      </c>
      <c r="E1406" t="s">
        <v>14</v>
      </c>
      <c r="F1406" t="s">
        <v>31</v>
      </c>
      <c r="G1406" s="5">
        <v>18987.62</v>
      </c>
      <c r="H1406" s="5">
        <f t="shared" si="147"/>
        <v>341.77715999999998</v>
      </c>
      <c r="I1406" s="6">
        <v>4</v>
      </c>
      <c r="J1406" s="6">
        <v>75950.48</v>
      </c>
      <c r="K1406" s="5">
        <f t="shared" si="148"/>
        <v>1367.1086399999999</v>
      </c>
      <c r="L1406" s="7">
        <v>2.9</v>
      </c>
      <c r="M1406" s="7">
        <v>633</v>
      </c>
      <c r="N1406" s="3">
        <v>45343</v>
      </c>
      <c r="O1406" s="4" t="str">
        <f t="shared" si="149"/>
        <v>2024-02</v>
      </c>
      <c r="P1406" s="4" t="str">
        <f t="shared" si="150"/>
        <v>02</v>
      </c>
      <c r="Q1406" s="4" t="str">
        <f t="shared" si="151"/>
        <v>February</v>
      </c>
      <c r="R1406" s="30" t="str">
        <f t="shared" si="152"/>
        <v>21</v>
      </c>
      <c r="W1406" t="str">
        <f t="shared" si="153"/>
        <v>ok</v>
      </c>
    </row>
    <row r="1407" spans="1:23" x14ac:dyDescent="0.3">
      <c r="A1407" t="s">
        <v>1449</v>
      </c>
      <c r="B1407" t="s">
        <v>63</v>
      </c>
      <c r="C1407" t="s">
        <v>18</v>
      </c>
      <c r="D1407" t="s">
        <v>64</v>
      </c>
      <c r="E1407" t="s">
        <v>14</v>
      </c>
      <c r="F1407" t="s">
        <v>21</v>
      </c>
      <c r="G1407" s="5">
        <v>12916.02</v>
      </c>
      <c r="H1407" s="5">
        <f t="shared" si="147"/>
        <v>232.48836</v>
      </c>
      <c r="I1407" s="6">
        <v>1</v>
      </c>
      <c r="J1407" s="6">
        <v>12916.02</v>
      </c>
      <c r="K1407" s="5">
        <f t="shared" si="148"/>
        <v>232.48836</v>
      </c>
      <c r="L1407" s="7">
        <v>1.0900000000000001</v>
      </c>
      <c r="M1407" s="7">
        <v>4767</v>
      </c>
      <c r="N1407" s="3">
        <v>45360</v>
      </c>
      <c r="O1407" s="4" t="str">
        <f t="shared" si="149"/>
        <v>2024-03</v>
      </c>
      <c r="P1407" s="4" t="str">
        <f t="shared" si="150"/>
        <v>03</v>
      </c>
      <c r="Q1407" s="4" t="str">
        <f t="shared" si="151"/>
        <v>March</v>
      </c>
      <c r="R1407" s="30" t="str">
        <f t="shared" si="152"/>
        <v>09</v>
      </c>
      <c r="W1407" t="str">
        <f t="shared" si="153"/>
        <v>ok</v>
      </c>
    </row>
    <row r="1408" spans="1:23" x14ac:dyDescent="0.3">
      <c r="A1408" t="s">
        <v>1450</v>
      </c>
      <c r="B1408" t="s">
        <v>47</v>
      </c>
      <c r="C1408" t="s">
        <v>12</v>
      </c>
      <c r="D1408" t="s">
        <v>48</v>
      </c>
      <c r="E1408" t="s">
        <v>20</v>
      </c>
      <c r="F1408" t="s">
        <v>60</v>
      </c>
      <c r="G1408" s="5">
        <v>9431.17</v>
      </c>
      <c r="H1408" s="5">
        <f t="shared" si="147"/>
        <v>169.76105999999999</v>
      </c>
      <c r="I1408" s="6">
        <v>1</v>
      </c>
      <c r="J1408" s="6">
        <v>9431.17</v>
      </c>
      <c r="K1408" s="5">
        <f t="shared" si="148"/>
        <v>169.76105999999999</v>
      </c>
      <c r="L1408" s="7">
        <v>1.07</v>
      </c>
      <c r="M1408" s="7">
        <v>32</v>
      </c>
      <c r="N1408" s="3">
        <v>45553</v>
      </c>
      <c r="O1408" s="4" t="str">
        <f t="shared" si="149"/>
        <v>2024-09</v>
      </c>
      <c r="P1408" s="4" t="str">
        <f t="shared" si="150"/>
        <v>09</v>
      </c>
      <c r="Q1408" s="4" t="str">
        <f t="shared" si="151"/>
        <v>September</v>
      </c>
      <c r="R1408" s="30" t="str">
        <f t="shared" si="152"/>
        <v>18</v>
      </c>
      <c r="W1408" t="str">
        <f t="shared" si="153"/>
        <v>ok</v>
      </c>
    </row>
    <row r="1409" spans="1:23" x14ac:dyDescent="0.3">
      <c r="A1409" t="s">
        <v>1451</v>
      </c>
      <c r="B1409" t="s">
        <v>11</v>
      </c>
      <c r="C1409" t="s">
        <v>12</v>
      </c>
      <c r="D1409" t="s">
        <v>13</v>
      </c>
      <c r="E1409" t="s">
        <v>14</v>
      </c>
      <c r="F1409" t="s">
        <v>26</v>
      </c>
      <c r="G1409" s="5">
        <v>10227.83</v>
      </c>
      <c r="H1409" s="5">
        <f t="shared" si="147"/>
        <v>184.10093999999998</v>
      </c>
      <c r="I1409" s="6">
        <v>3</v>
      </c>
      <c r="J1409" s="6">
        <v>30683.49</v>
      </c>
      <c r="K1409" s="5">
        <f t="shared" si="148"/>
        <v>552.30281999999988</v>
      </c>
      <c r="L1409" s="7">
        <v>3.92</v>
      </c>
      <c r="M1409" s="7">
        <v>4650</v>
      </c>
      <c r="N1409" s="3">
        <v>45332</v>
      </c>
      <c r="O1409" s="4" t="str">
        <f t="shared" si="149"/>
        <v>2024-02</v>
      </c>
      <c r="P1409" s="4" t="str">
        <f t="shared" si="150"/>
        <v>02</v>
      </c>
      <c r="Q1409" s="4" t="str">
        <f t="shared" si="151"/>
        <v>February</v>
      </c>
      <c r="R1409" s="30" t="str">
        <f t="shared" si="152"/>
        <v>10</v>
      </c>
      <c r="W1409" t="str">
        <f t="shared" si="153"/>
        <v>ok</v>
      </c>
    </row>
    <row r="1410" spans="1:23" x14ac:dyDescent="0.3">
      <c r="A1410" t="s">
        <v>1452</v>
      </c>
      <c r="B1410" t="s">
        <v>63</v>
      </c>
      <c r="C1410" t="s">
        <v>18</v>
      </c>
      <c r="D1410" t="s">
        <v>64</v>
      </c>
      <c r="E1410" t="s">
        <v>45</v>
      </c>
      <c r="F1410" t="s">
        <v>21</v>
      </c>
      <c r="G1410" s="5">
        <v>1471.8</v>
      </c>
      <c r="H1410" s="5">
        <f t="shared" si="147"/>
        <v>26.492399999999996</v>
      </c>
      <c r="I1410" s="6">
        <v>3</v>
      </c>
      <c r="J1410" s="6">
        <v>4415.3999999999996</v>
      </c>
      <c r="K1410" s="5">
        <f t="shared" si="148"/>
        <v>79.477199999999982</v>
      </c>
      <c r="L1410" s="7">
        <v>4.33</v>
      </c>
      <c r="M1410" s="7">
        <v>1587</v>
      </c>
      <c r="N1410" s="3">
        <v>45357</v>
      </c>
      <c r="O1410" s="4" t="str">
        <f t="shared" si="149"/>
        <v>2024-03</v>
      </c>
      <c r="P1410" s="4" t="str">
        <f t="shared" si="150"/>
        <v>03</v>
      </c>
      <c r="Q1410" s="4" t="str">
        <f t="shared" si="151"/>
        <v>March</v>
      </c>
      <c r="R1410" s="30" t="str">
        <f t="shared" si="152"/>
        <v>06</v>
      </c>
      <c r="W1410" t="str">
        <f t="shared" si="153"/>
        <v>ok</v>
      </c>
    </row>
    <row r="1411" spans="1:23" x14ac:dyDescent="0.3">
      <c r="A1411" t="s">
        <v>1453</v>
      </c>
      <c r="B1411" t="s">
        <v>23</v>
      </c>
      <c r="C1411" t="s">
        <v>24</v>
      </c>
      <c r="D1411" t="s">
        <v>25</v>
      </c>
      <c r="E1411" t="s">
        <v>14</v>
      </c>
      <c r="F1411" t="s">
        <v>31</v>
      </c>
      <c r="G1411" s="5">
        <v>2778.57</v>
      </c>
      <c r="H1411" s="5">
        <f t="shared" ref="H1411:H1474" si="154">G1411*0.018</f>
        <v>50.01426</v>
      </c>
      <c r="I1411" s="6">
        <v>3</v>
      </c>
      <c r="J1411" s="6">
        <v>8335.7099999999991</v>
      </c>
      <c r="K1411" s="5">
        <f t="shared" ref="K1411:K1474" si="155">H1411*I1411</f>
        <v>150.04277999999999</v>
      </c>
      <c r="L1411" s="7">
        <v>2.2599999999999998</v>
      </c>
      <c r="M1411" s="7">
        <v>2839</v>
      </c>
      <c r="N1411" s="3">
        <v>45491</v>
      </c>
      <c r="O1411" s="4" t="str">
        <f t="shared" ref="O1411:O1474" si="156">TEXT(N1411,"yyyy-mm")</f>
        <v>2024-07</v>
      </c>
      <c r="P1411" s="4" t="str">
        <f t="shared" ref="P1411:P1474" si="157">TEXT(N1411,"mm")</f>
        <v>07</v>
      </c>
      <c r="Q1411" s="4" t="str">
        <f t="shared" ref="Q1411:Q1474" si="158">TEXT(DATE(2024,P1411,1),"mmmm")</f>
        <v>July</v>
      </c>
      <c r="R1411" s="30" t="str">
        <f t="shared" ref="R1411:R1474" si="159">TEXT(N1411,"dd")</f>
        <v>18</v>
      </c>
      <c r="W1411" t="str">
        <f t="shared" ref="W1411:W1474" si="160">IF(G1411*I1411=J1411,"ok","False")</f>
        <v>ok</v>
      </c>
    </row>
    <row r="1412" spans="1:23" x14ac:dyDescent="0.3">
      <c r="A1412" t="s">
        <v>1454</v>
      </c>
      <c r="B1412" t="s">
        <v>41</v>
      </c>
      <c r="C1412" t="s">
        <v>42</v>
      </c>
      <c r="D1412" t="s">
        <v>43</v>
      </c>
      <c r="E1412" t="s">
        <v>20</v>
      </c>
      <c r="F1412" t="s">
        <v>31</v>
      </c>
      <c r="G1412" s="5">
        <v>12151.44</v>
      </c>
      <c r="H1412" s="5">
        <f t="shared" si="154"/>
        <v>218.72592</v>
      </c>
      <c r="I1412" s="6">
        <v>5</v>
      </c>
      <c r="J1412" s="6">
        <v>60757.2</v>
      </c>
      <c r="K1412" s="5">
        <f t="shared" si="155"/>
        <v>1093.6296</v>
      </c>
      <c r="L1412" s="7">
        <v>4.62</v>
      </c>
      <c r="M1412" s="7">
        <v>2176</v>
      </c>
      <c r="N1412" s="3">
        <v>45456</v>
      </c>
      <c r="O1412" s="4" t="str">
        <f t="shared" si="156"/>
        <v>2024-06</v>
      </c>
      <c r="P1412" s="4" t="str">
        <f t="shared" si="157"/>
        <v>06</v>
      </c>
      <c r="Q1412" s="4" t="str">
        <f t="shared" si="158"/>
        <v>June</v>
      </c>
      <c r="R1412" s="30" t="str">
        <f t="shared" si="159"/>
        <v>13</v>
      </c>
      <c r="W1412" t="str">
        <f t="shared" si="160"/>
        <v>ok</v>
      </c>
    </row>
    <row r="1413" spans="1:23" x14ac:dyDescent="0.3">
      <c r="A1413" t="s">
        <v>1455</v>
      </c>
      <c r="B1413" t="s">
        <v>63</v>
      </c>
      <c r="C1413" t="s">
        <v>18</v>
      </c>
      <c r="D1413" t="s">
        <v>64</v>
      </c>
      <c r="E1413" t="s">
        <v>20</v>
      </c>
      <c r="F1413" t="s">
        <v>21</v>
      </c>
      <c r="G1413" s="5">
        <v>12141.65</v>
      </c>
      <c r="H1413" s="5">
        <f t="shared" si="154"/>
        <v>218.54969999999997</v>
      </c>
      <c r="I1413" s="6">
        <v>5</v>
      </c>
      <c r="J1413" s="6">
        <v>60708.25</v>
      </c>
      <c r="K1413" s="5">
        <f t="shared" si="155"/>
        <v>1092.7484999999999</v>
      </c>
      <c r="L1413" s="7">
        <v>2.83</v>
      </c>
      <c r="M1413" s="7">
        <v>4580</v>
      </c>
      <c r="N1413" s="3">
        <v>45626</v>
      </c>
      <c r="O1413" s="4" t="str">
        <f t="shared" si="156"/>
        <v>2024-11</v>
      </c>
      <c r="P1413" s="4" t="str">
        <f t="shared" si="157"/>
        <v>11</v>
      </c>
      <c r="Q1413" s="4" t="str">
        <f t="shared" si="158"/>
        <v>November</v>
      </c>
      <c r="R1413" s="30" t="str">
        <f t="shared" si="159"/>
        <v>30</v>
      </c>
      <c r="W1413" t="str">
        <f t="shared" si="160"/>
        <v>ok</v>
      </c>
    </row>
    <row r="1414" spans="1:23" x14ac:dyDescent="0.3">
      <c r="A1414" t="s">
        <v>1456</v>
      </c>
      <c r="B1414" t="s">
        <v>41</v>
      </c>
      <c r="C1414" t="s">
        <v>42</v>
      </c>
      <c r="D1414" t="s">
        <v>43</v>
      </c>
      <c r="E1414" t="s">
        <v>20</v>
      </c>
      <c r="F1414" t="s">
        <v>21</v>
      </c>
      <c r="G1414" s="5">
        <v>13095.68</v>
      </c>
      <c r="H1414" s="5">
        <f t="shared" si="154"/>
        <v>235.72224</v>
      </c>
      <c r="I1414" s="6">
        <v>5</v>
      </c>
      <c r="J1414" s="6">
        <v>65478.400000000001</v>
      </c>
      <c r="K1414" s="5">
        <f t="shared" si="155"/>
        <v>1178.6112000000001</v>
      </c>
      <c r="L1414" s="7">
        <v>2.2799999999999998</v>
      </c>
      <c r="M1414" s="7">
        <v>1822</v>
      </c>
      <c r="N1414" s="3">
        <v>45564</v>
      </c>
      <c r="O1414" s="4" t="str">
        <f t="shared" si="156"/>
        <v>2024-09</v>
      </c>
      <c r="P1414" s="4" t="str">
        <f t="shared" si="157"/>
        <v>09</v>
      </c>
      <c r="Q1414" s="4" t="str">
        <f t="shared" si="158"/>
        <v>September</v>
      </c>
      <c r="R1414" s="30" t="str">
        <f t="shared" si="159"/>
        <v>29</v>
      </c>
      <c r="W1414" t="str">
        <f t="shared" si="160"/>
        <v>ok</v>
      </c>
    </row>
    <row r="1415" spans="1:23" x14ac:dyDescent="0.3">
      <c r="A1415" t="s">
        <v>1457</v>
      </c>
      <c r="B1415" t="s">
        <v>47</v>
      </c>
      <c r="C1415" t="s">
        <v>12</v>
      </c>
      <c r="D1415" t="s">
        <v>48</v>
      </c>
      <c r="E1415" t="s">
        <v>45</v>
      </c>
      <c r="F1415" t="s">
        <v>15</v>
      </c>
      <c r="G1415" s="5">
        <v>8740.77</v>
      </c>
      <c r="H1415" s="5">
        <f t="shared" si="154"/>
        <v>157.33385999999999</v>
      </c>
      <c r="I1415" s="6">
        <v>3</v>
      </c>
      <c r="J1415" s="6">
        <v>26222.31</v>
      </c>
      <c r="K1415" s="5">
        <f t="shared" si="155"/>
        <v>472.00157999999999</v>
      </c>
      <c r="L1415" s="7">
        <v>1.91</v>
      </c>
      <c r="M1415" s="7">
        <v>4455</v>
      </c>
      <c r="N1415" s="3">
        <v>45373</v>
      </c>
      <c r="O1415" s="4" t="str">
        <f t="shared" si="156"/>
        <v>2024-03</v>
      </c>
      <c r="P1415" s="4" t="str">
        <f t="shared" si="157"/>
        <v>03</v>
      </c>
      <c r="Q1415" s="4" t="str">
        <f t="shared" si="158"/>
        <v>March</v>
      </c>
      <c r="R1415" s="30" t="str">
        <f t="shared" si="159"/>
        <v>22</v>
      </c>
      <c r="W1415" t="str">
        <f t="shared" si="160"/>
        <v>ok</v>
      </c>
    </row>
    <row r="1416" spans="1:23" x14ac:dyDescent="0.3">
      <c r="A1416" t="s">
        <v>1458</v>
      </c>
      <c r="B1416" t="s">
        <v>23</v>
      </c>
      <c r="C1416" t="s">
        <v>24</v>
      </c>
      <c r="D1416" t="s">
        <v>25</v>
      </c>
      <c r="E1416" t="s">
        <v>20</v>
      </c>
      <c r="F1416" t="s">
        <v>38</v>
      </c>
      <c r="G1416" s="5">
        <v>12257.83</v>
      </c>
      <c r="H1416" s="5">
        <f t="shared" si="154"/>
        <v>220.64093999999997</v>
      </c>
      <c r="I1416" s="6">
        <v>4</v>
      </c>
      <c r="J1416" s="6">
        <v>49031.32</v>
      </c>
      <c r="K1416" s="5">
        <f t="shared" si="155"/>
        <v>882.56375999999989</v>
      </c>
      <c r="L1416" s="7">
        <v>2.54</v>
      </c>
      <c r="M1416" s="7">
        <v>1022</v>
      </c>
      <c r="N1416" s="3">
        <v>45536</v>
      </c>
      <c r="O1416" s="4" t="str">
        <f t="shared" si="156"/>
        <v>2024-09</v>
      </c>
      <c r="P1416" s="4" t="str">
        <f t="shared" si="157"/>
        <v>09</v>
      </c>
      <c r="Q1416" s="4" t="str">
        <f t="shared" si="158"/>
        <v>September</v>
      </c>
      <c r="R1416" s="30" t="str">
        <f t="shared" si="159"/>
        <v>01</v>
      </c>
      <c r="W1416" t="str">
        <f t="shared" si="160"/>
        <v>ok</v>
      </c>
    </row>
    <row r="1417" spans="1:23" x14ac:dyDescent="0.3">
      <c r="A1417" t="s">
        <v>1459</v>
      </c>
      <c r="B1417" t="s">
        <v>47</v>
      </c>
      <c r="C1417" t="s">
        <v>12</v>
      </c>
      <c r="D1417" t="s">
        <v>48</v>
      </c>
      <c r="E1417" t="s">
        <v>45</v>
      </c>
      <c r="F1417" t="s">
        <v>38</v>
      </c>
      <c r="G1417" s="5">
        <v>1943.08</v>
      </c>
      <c r="H1417" s="5">
        <f t="shared" si="154"/>
        <v>34.975439999999999</v>
      </c>
      <c r="I1417" s="6">
        <v>3</v>
      </c>
      <c r="J1417" s="6">
        <v>5829.24</v>
      </c>
      <c r="K1417" s="5">
        <f t="shared" si="155"/>
        <v>104.92632</v>
      </c>
      <c r="L1417" s="7">
        <v>1.94</v>
      </c>
      <c r="M1417" s="7">
        <v>2124</v>
      </c>
      <c r="N1417" s="3">
        <v>45569</v>
      </c>
      <c r="O1417" s="4" t="str">
        <f t="shared" si="156"/>
        <v>2024-10</v>
      </c>
      <c r="P1417" s="4" t="str">
        <f t="shared" si="157"/>
        <v>10</v>
      </c>
      <c r="Q1417" s="4" t="str">
        <f t="shared" si="158"/>
        <v>October</v>
      </c>
      <c r="R1417" s="30" t="str">
        <f t="shared" si="159"/>
        <v>04</v>
      </c>
      <c r="W1417" t="str">
        <f t="shared" si="160"/>
        <v>ok</v>
      </c>
    </row>
    <row r="1418" spans="1:23" x14ac:dyDescent="0.3">
      <c r="A1418" t="s">
        <v>1460</v>
      </c>
      <c r="B1418" t="s">
        <v>63</v>
      </c>
      <c r="C1418" t="s">
        <v>18</v>
      </c>
      <c r="D1418" t="s">
        <v>64</v>
      </c>
      <c r="E1418" t="s">
        <v>45</v>
      </c>
      <c r="F1418" t="s">
        <v>15</v>
      </c>
      <c r="G1418" s="5">
        <v>6779.81</v>
      </c>
      <c r="H1418" s="5">
        <f t="shared" si="154"/>
        <v>122.03658</v>
      </c>
      <c r="I1418" s="6">
        <v>5</v>
      </c>
      <c r="J1418" s="6">
        <v>33899.050000000003</v>
      </c>
      <c r="K1418" s="5">
        <f t="shared" si="155"/>
        <v>610.18290000000002</v>
      </c>
      <c r="L1418" s="7">
        <v>3.7</v>
      </c>
      <c r="M1418" s="7">
        <v>244</v>
      </c>
      <c r="N1418" s="3">
        <v>45466</v>
      </c>
      <c r="O1418" s="4" t="str">
        <f t="shared" si="156"/>
        <v>2024-06</v>
      </c>
      <c r="P1418" s="4" t="str">
        <f t="shared" si="157"/>
        <v>06</v>
      </c>
      <c r="Q1418" s="4" t="str">
        <f t="shared" si="158"/>
        <v>June</v>
      </c>
      <c r="R1418" s="30" t="str">
        <f t="shared" si="159"/>
        <v>23</v>
      </c>
      <c r="W1418" t="str">
        <f t="shared" si="160"/>
        <v>ok</v>
      </c>
    </row>
    <row r="1419" spans="1:23" x14ac:dyDescent="0.3">
      <c r="A1419" t="s">
        <v>1461</v>
      </c>
      <c r="B1419" t="s">
        <v>28</v>
      </c>
      <c r="C1419" t="s">
        <v>29</v>
      </c>
      <c r="D1419" t="s">
        <v>30</v>
      </c>
      <c r="E1419" t="s">
        <v>20</v>
      </c>
      <c r="F1419" t="s">
        <v>15</v>
      </c>
      <c r="G1419" s="5">
        <v>8570.93</v>
      </c>
      <c r="H1419" s="5">
        <f t="shared" si="154"/>
        <v>154.27673999999999</v>
      </c>
      <c r="I1419" s="6">
        <v>1</v>
      </c>
      <c r="J1419" s="6">
        <v>8570.93</v>
      </c>
      <c r="K1419" s="5">
        <f t="shared" si="155"/>
        <v>154.27673999999999</v>
      </c>
      <c r="L1419" s="7">
        <v>4.34</v>
      </c>
      <c r="M1419" s="7">
        <v>2459</v>
      </c>
      <c r="N1419" s="3">
        <v>45473</v>
      </c>
      <c r="O1419" s="4" t="str">
        <f t="shared" si="156"/>
        <v>2024-06</v>
      </c>
      <c r="P1419" s="4" t="str">
        <f t="shared" si="157"/>
        <v>06</v>
      </c>
      <c r="Q1419" s="4" t="str">
        <f t="shared" si="158"/>
        <v>June</v>
      </c>
      <c r="R1419" s="30" t="str">
        <f t="shared" si="159"/>
        <v>30</v>
      </c>
      <c r="W1419" t="str">
        <f t="shared" si="160"/>
        <v>ok</v>
      </c>
    </row>
    <row r="1420" spans="1:23" x14ac:dyDescent="0.3">
      <c r="A1420" t="s">
        <v>1462</v>
      </c>
      <c r="B1420" t="s">
        <v>41</v>
      </c>
      <c r="C1420" t="s">
        <v>42</v>
      </c>
      <c r="D1420" t="s">
        <v>43</v>
      </c>
      <c r="E1420" t="s">
        <v>45</v>
      </c>
      <c r="F1420" t="s">
        <v>15</v>
      </c>
      <c r="G1420" s="5">
        <v>12060.67</v>
      </c>
      <c r="H1420" s="5">
        <f t="shared" si="154"/>
        <v>217.09205999999998</v>
      </c>
      <c r="I1420" s="6">
        <v>5</v>
      </c>
      <c r="J1420" s="6">
        <v>60303.35</v>
      </c>
      <c r="K1420" s="5">
        <f t="shared" si="155"/>
        <v>1085.4603</v>
      </c>
      <c r="L1420" s="7">
        <v>2.88</v>
      </c>
      <c r="M1420" s="7">
        <v>1661</v>
      </c>
      <c r="N1420" s="3">
        <v>45470</v>
      </c>
      <c r="O1420" s="4" t="str">
        <f t="shared" si="156"/>
        <v>2024-06</v>
      </c>
      <c r="P1420" s="4" t="str">
        <f t="shared" si="157"/>
        <v>06</v>
      </c>
      <c r="Q1420" s="4" t="str">
        <f t="shared" si="158"/>
        <v>June</v>
      </c>
      <c r="R1420" s="30" t="str">
        <f t="shared" si="159"/>
        <v>27</v>
      </c>
      <c r="W1420" t="str">
        <f t="shared" si="160"/>
        <v>ok</v>
      </c>
    </row>
    <row r="1421" spans="1:23" x14ac:dyDescent="0.3">
      <c r="A1421" t="s">
        <v>1463</v>
      </c>
      <c r="B1421" t="s">
        <v>41</v>
      </c>
      <c r="C1421" t="s">
        <v>42</v>
      </c>
      <c r="D1421" t="s">
        <v>43</v>
      </c>
      <c r="E1421" t="s">
        <v>20</v>
      </c>
      <c r="F1421" t="s">
        <v>26</v>
      </c>
      <c r="G1421" s="5">
        <v>8616.7099999999991</v>
      </c>
      <c r="H1421" s="5">
        <f t="shared" si="154"/>
        <v>155.10077999999999</v>
      </c>
      <c r="I1421" s="6">
        <v>4</v>
      </c>
      <c r="J1421" s="6">
        <v>34466.839999999997</v>
      </c>
      <c r="K1421" s="5">
        <f t="shared" si="155"/>
        <v>620.40311999999994</v>
      </c>
      <c r="L1421" s="7">
        <v>4.0999999999999996</v>
      </c>
      <c r="M1421" s="7">
        <v>3153</v>
      </c>
      <c r="N1421" s="3">
        <v>45379</v>
      </c>
      <c r="O1421" s="4" t="str">
        <f t="shared" si="156"/>
        <v>2024-03</v>
      </c>
      <c r="P1421" s="4" t="str">
        <f t="shared" si="157"/>
        <v>03</v>
      </c>
      <c r="Q1421" s="4" t="str">
        <f t="shared" si="158"/>
        <v>March</v>
      </c>
      <c r="R1421" s="30" t="str">
        <f t="shared" si="159"/>
        <v>28</v>
      </c>
      <c r="W1421" t="str">
        <f t="shared" si="160"/>
        <v>ok</v>
      </c>
    </row>
    <row r="1422" spans="1:23" x14ac:dyDescent="0.3">
      <c r="A1422" t="s">
        <v>1464</v>
      </c>
      <c r="B1422" t="s">
        <v>28</v>
      </c>
      <c r="C1422" t="s">
        <v>29</v>
      </c>
      <c r="D1422" t="s">
        <v>30</v>
      </c>
      <c r="E1422" t="s">
        <v>20</v>
      </c>
      <c r="F1422" t="s">
        <v>26</v>
      </c>
      <c r="G1422" s="5">
        <v>9912.2900000000009</v>
      </c>
      <c r="H1422" s="5">
        <f t="shared" si="154"/>
        <v>178.42122000000001</v>
      </c>
      <c r="I1422" s="6">
        <v>4</v>
      </c>
      <c r="J1422" s="6">
        <v>39649.160000000003</v>
      </c>
      <c r="K1422" s="5">
        <f t="shared" si="155"/>
        <v>713.68488000000002</v>
      </c>
      <c r="L1422" s="7">
        <v>1.42</v>
      </c>
      <c r="M1422" s="7">
        <v>1942</v>
      </c>
      <c r="N1422" s="3">
        <v>45462</v>
      </c>
      <c r="O1422" s="4" t="str">
        <f t="shared" si="156"/>
        <v>2024-06</v>
      </c>
      <c r="P1422" s="4" t="str">
        <f t="shared" si="157"/>
        <v>06</v>
      </c>
      <c r="Q1422" s="4" t="str">
        <f t="shared" si="158"/>
        <v>June</v>
      </c>
      <c r="R1422" s="30" t="str">
        <f t="shared" si="159"/>
        <v>19</v>
      </c>
      <c r="W1422" t="str">
        <f t="shared" si="160"/>
        <v>ok</v>
      </c>
    </row>
    <row r="1423" spans="1:23" x14ac:dyDescent="0.3">
      <c r="A1423" t="s">
        <v>1465</v>
      </c>
      <c r="B1423" t="s">
        <v>63</v>
      </c>
      <c r="C1423" t="s">
        <v>18</v>
      </c>
      <c r="D1423" t="s">
        <v>64</v>
      </c>
      <c r="E1423" t="s">
        <v>45</v>
      </c>
      <c r="F1423" t="s">
        <v>26</v>
      </c>
      <c r="G1423" s="5">
        <v>16866.95</v>
      </c>
      <c r="H1423" s="5">
        <f t="shared" si="154"/>
        <v>303.60509999999999</v>
      </c>
      <c r="I1423" s="6">
        <v>4</v>
      </c>
      <c r="J1423" s="6">
        <v>67467.8</v>
      </c>
      <c r="K1423" s="5">
        <f t="shared" si="155"/>
        <v>1214.4204</v>
      </c>
      <c r="L1423" s="7">
        <v>3.64</v>
      </c>
      <c r="M1423" s="7">
        <v>3363</v>
      </c>
      <c r="N1423" s="3">
        <v>45309</v>
      </c>
      <c r="O1423" s="4" t="str">
        <f t="shared" si="156"/>
        <v>2024-01</v>
      </c>
      <c r="P1423" s="4" t="str">
        <f t="shared" si="157"/>
        <v>01</v>
      </c>
      <c r="Q1423" s="4" t="str">
        <f t="shared" si="158"/>
        <v>January</v>
      </c>
      <c r="R1423" s="30" t="str">
        <f t="shared" si="159"/>
        <v>18</v>
      </c>
      <c r="W1423" t="str">
        <f t="shared" si="160"/>
        <v>ok</v>
      </c>
    </row>
    <row r="1424" spans="1:23" x14ac:dyDescent="0.3">
      <c r="A1424" t="s">
        <v>1466</v>
      </c>
      <c r="B1424" t="s">
        <v>11</v>
      </c>
      <c r="C1424" t="s">
        <v>12</v>
      </c>
      <c r="D1424" t="s">
        <v>13</v>
      </c>
      <c r="E1424" t="s">
        <v>45</v>
      </c>
      <c r="F1424" t="s">
        <v>31</v>
      </c>
      <c r="G1424" s="5">
        <v>7520.54</v>
      </c>
      <c r="H1424" s="5">
        <f t="shared" si="154"/>
        <v>135.36972</v>
      </c>
      <c r="I1424" s="6">
        <v>4</v>
      </c>
      <c r="J1424" s="6">
        <v>30082.16</v>
      </c>
      <c r="K1424" s="5">
        <f t="shared" si="155"/>
        <v>541.47888</v>
      </c>
      <c r="L1424" s="7">
        <v>1.1100000000000001</v>
      </c>
      <c r="M1424" s="7">
        <v>3205</v>
      </c>
      <c r="N1424" s="3">
        <v>45392</v>
      </c>
      <c r="O1424" s="4" t="str">
        <f t="shared" si="156"/>
        <v>2024-04</v>
      </c>
      <c r="P1424" s="4" t="str">
        <f t="shared" si="157"/>
        <v>04</v>
      </c>
      <c r="Q1424" s="4" t="str">
        <f t="shared" si="158"/>
        <v>April</v>
      </c>
      <c r="R1424" s="30" t="str">
        <f t="shared" si="159"/>
        <v>10</v>
      </c>
      <c r="W1424" t="str">
        <f t="shared" si="160"/>
        <v>ok</v>
      </c>
    </row>
    <row r="1425" spans="1:23" x14ac:dyDescent="0.3">
      <c r="A1425" t="s">
        <v>1467</v>
      </c>
      <c r="B1425" t="s">
        <v>11</v>
      </c>
      <c r="C1425" t="s">
        <v>12</v>
      </c>
      <c r="D1425" t="s">
        <v>13</v>
      </c>
      <c r="E1425" t="s">
        <v>45</v>
      </c>
      <c r="F1425" t="s">
        <v>38</v>
      </c>
      <c r="G1425" s="5">
        <v>16583.7</v>
      </c>
      <c r="H1425" s="5">
        <f t="shared" si="154"/>
        <v>298.50659999999999</v>
      </c>
      <c r="I1425" s="6">
        <v>3</v>
      </c>
      <c r="J1425" s="6">
        <v>49751.1</v>
      </c>
      <c r="K1425" s="5">
        <f t="shared" si="155"/>
        <v>895.51980000000003</v>
      </c>
      <c r="L1425" s="7">
        <v>3.66</v>
      </c>
      <c r="M1425" s="7">
        <v>4597</v>
      </c>
      <c r="N1425" s="3">
        <v>45501</v>
      </c>
      <c r="O1425" s="4" t="str">
        <f t="shared" si="156"/>
        <v>2024-07</v>
      </c>
      <c r="P1425" s="4" t="str">
        <f t="shared" si="157"/>
        <v>07</v>
      </c>
      <c r="Q1425" s="4" t="str">
        <f t="shared" si="158"/>
        <v>July</v>
      </c>
      <c r="R1425" s="30" t="str">
        <f t="shared" si="159"/>
        <v>28</v>
      </c>
      <c r="W1425" t="str">
        <f t="shared" si="160"/>
        <v>ok</v>
      </c>
    </row>
    <row r="1426" spans="1:23" x14ac:dyDescent="0.3">
      <c r="A1426" t="s">
        <v>1468</v>
      </c>
      <c r="B1426" t="s">
        <v>63</v>
      </c>
      <c r="C1426" t="s">
        <v>18</v>
      </c>
      <c r="D1426" t="s">
        <v>64</v>
      </c>
      <c r="E1426" t="s">
        <v>45</v>
      </c>
      <c r="F1426" t="s">
        <v>38</v>
      </c>
      <c r="G1426" s="5">
        <v>10660.65</v>
      </c>
      <c r="H1426" s="5">
        <f t="shared" si="154"/>
        <v>191.89169999999999</v>
      </c>
      <c r="I1426" s="6">
        <v>3</v>
      </c>
      <c r="J1426" s="6">
        <v>31981.95</v>
      </c>
      <c r="K1426" s="5">
        <f t="shared" si="155"/>
        <v>575.67509999999993</v>
      </c>
      <c r="L1426" s="7">
        <v>3.31</v>
      </c>
      <c r="M1426" s="7">
        <v>4575</v>
      </c>
      <c r="N1426" s="3">
        <v>45400</v>
      </c>
      <c r="O1426" s="4" t="str">
        <f t="shared" si="156"/>
        <v>2024-04</v>
      </c>
      <c r="P1426" s="4" t="str">
        <f t="shared" si="157"/>
        <v>04</v>
      </c>
      <c r="Q1426" s="4" t="str">
        <f t="shared" si="158"/>
        <v>April</v>
      </c>
      <c r="R1426" s="30" t="str">
        <f t="shared" si="159"/>
        <v>18</v>
      </c>
      <c r="W1426" t="str">
        <f t="shared" si="160"/>
        <v>ok</v>
      </c>
    </row>
    <row r="1427" spans="1:23" x14ac:dyDescent="0.3">
      <c r="A1427" t="s">
        <v>1469</v>
      </c>
      <c r="B1427" t="s">
        <v>63</v>
      </c>
      <c r="C1427" t="s">
        <v>18</v>
      </c>
      <c r="D1427" t="s">
        <v>64</v>
      </c>
      <c r="E1427" t="s">
        <v>14</v>
      </c>
      <c r="F1427" t="s">
        <v>38</v>
      </c>
      <c r="G1427" s="5">
        <v>11423.37</v>
      </c>
      <c r="H1427" s="5">
        <f t="shared" si="154"/>
        <v>205.62065999999999</v>
      </c>
      <c r="I1427" s="6">
        <v>2</v>
      </c>
      <c r="J1427" s="6">
        <v>22846.74</v>
      </c>
      <c r="K1427" s="5">
        <f t="shared" si="155"/>
        <v>411.24131999999997</v>
      </c>
      <c r="L1427" s="7">
        <v>3.38</v>
      </c>
      <c r="M1427" s="7">
        <v>3525</v>
      </c>
      <c r="N1427" s="3">
        <v>45539</v>
      </c>
      <c r="O1427" s="4" t="str">
        <f t="shared" si="156"/>
        <v>2024-09</v>
      </c>
      <c r="P1427" s="4" t="str">
        <f t="shared" si="157"/>
        <v>09</v>
      </c>
      <c r="Q1427" s="4" t="str">
        <f t="shared" si="158"/>
        <v>September</v>
      </c>
      <c r="R1427" s="30" t="str">
        <f t="shared" si="159"/>
        <v>04</v>
      </c>
      <c r="W1427" t="str">
        <f t="shared" si="160"/>
        <v>ok</v>
      </c>
    </row>
    <row r="1428" spans="1:23" x14ac:dyDescent="0.3">
      <c r="A1428" t="s">
        <v>1470</v>
      </c>
      <c r="B1428" t="s">
        <v>33</v>
      </c>
      <c r="C1428" t="s">
        <v>12</v>
      </c>
      <c r="D1428" t="s">
        <v>34</v>
      </c>
      <c r="E1428" t="s">
        <v>14</v>
      </c>
      <c r="F1428" t="s">
        <v>31</v>
      </c>
      <c r="G1428" s="5">
        <v>7353.75</v>
      </c>
      <c r="H1428" s="5">
        <f t="shared" si="154"/>
        <v>132.36749999999998</v>
      </c>
      <c r="I1428" s="6">
        <v>1</v>
      </c>
      <c r="J1428" s="6">
        <v>7353.75</v>
      </c>
      <c r="K1428" s="5">
        <f t="shared" si="155"/>
        <v>132.36749999999998</v>
      </c>
      <c r="L1428" s="7">
        <v>3.3</v>
      </c>
      <c r="M1428" s="7">
        <v>3205</v>
      </c>
      <c r="N1428" s="3">
        <v>45635</v>
      </c>
      <c r="O1428" s="4" t="str">
        <f t="shared" si="156"/>
        <v>2024-12</v>
      </c>
      <c r="P1428" s="4" t="str">
        <f t="shared" si="157"/>
        <v>12</v>
      </c>
      <c r="Q1428" s="4" t="str">
        <f t="shared" si="158"/>
        <v>December</v>
      </c>
      <c r="R1428" s="30" t="str">
        <f t="shared" si="159"/>
        <v>09</v>
      </c>
      <c r="W1428" t="str">
        <f t="shared" si="160"/>
        <v>ok</v>
      </c>
    </row>
    <row r="1429" spans="1:23" x14ac:dyDescent="0.3">
      <c r="A1429" t="s">
        <v>1471</v>
      </c>
      <c r="B1429" t="s">
        <v>63</v>
      </c>
      <c r="C1429" t="s">
        <v>18</v>
      </c>
      <c r="D1429" t="s">
        <v>64</v>
      </c>
      <c r="E1429" t="s">
        <v>14</v>
      </c>
      <c r="F1429" t="s">
        <v>38</v>
      </c>
      <c r="G1429" s="5">
        <v>12870.07</v>
      </c>
      <c r="H1429" s="5">
        <f t="shared" si="154"/>
        <v>231.66125999999997</v>
      </c>
      <c r="I1429" s="6">
        <v>1</v>
      </c>
      <c r="J1429" s="6">
        <v>12870.07</v>
      </c>
      <c r="K1429" s="5">
        <f t="shared" si="155"/>
        <v>231.66125999999997</v>
      </c>
      <c r="L1429" s="7">
        <v>2.19</v>
      </c>
      <c r="M1429" s="7">
        <v>3046</v>
      </c>
      <c r="N1429" s="3">
        <v>45482</v>
      </c>
      <c r="O1429" s="4" t="str">
        <f t="shared" si="156"/>
        <v>2024-07</v>
      </c>
      <c r="P1429" s="4" t="str">
        <f t="shared" si="157"/>
        <v>07</v>
      </c>
      <c r="Q1429" s="4" t="str">
        <f t="shared" si="158"/>
        <v>July</v>
      </c>
      <c r="R1429" s="30" t="str">
        <f t="shared" si="159"/>
        <v>09</v>
      </c>
      <c r="W1429" t="str">
        <f t="shared" si="160"/>
        <v>ok</v>
      </c>
    </row>
    <row r="1430" spans="1:23" x14ac:dyDescent="0.3">
      <c r="A1430" t="s">
        <v>1472</v>
      </c>
      <c r="B1430" t="s">
        <v>23</v>
      </c>
      <c r="C1430" t="s">
        <v>24</v>
      </c>
      <c r="D1430" t="s">
        <v>25</v>
      </c>
      <c r="E1430" t="s">
        <v>20</v>
      </c>
      <c r="F1430" t="s">
        <v>15</v>
      </c>
      <c r="G1430" s="5">
        <v>1539.96</v>
      </c>
      <c r="H1430" s="5">
        <f t="shared" si="154"/>
        <v>27.719279999999998</v>
      </c>
      <c r="I1430" s="6">
        <v>5</v>
      </c>
      <c r="J1430" s="6">
        <v>7699.8</v>
      </c>
      <c r="K1430" s="5">
        <f t="shared" si="155"/>
        <v>138.59639999999999</v>
      </c>
      <c r="L1430" s="7">
        <v>4.2</v>
      </c>
      <c r="M1430" s="7">
        <v>2616</v>
      </c>
      <c r="N1430" s="3">
        <v>45514</v>
      </c>
      <c r="O1430" s="4" t="str">
        <f t="shared" si="156"/>
        <v>2024-08</v>
      </c>
      <c r="P1430" s="4" t="str">
        <f t="shared" si="157"/>
        <v>08</v>
      </c>
      <c r="Q1430" s="4" t="str">
        <f t="shared" si="158"/>
        <v>August</v>
      </c>
      <c r="R1430" s="30" t="str">
        <f t="shared" si="159"/>
        <v>10</v>
      </c>
      <c r="W1430" t="str">
        <f t="shared" si="160"/>
        <v>ok</v>
      </c>
    </row>
    <row r="1431" spans="1:23" x14ac:dyDescent="0.3">
      <c r="A1431" t="s">
        <v>1473</v>
      </c>
      <c r="B1431" t="s">
        <v>28</v>
      </c>
      <c r="C1431" t="s">
        <v>29</v>
      </c>
      <c r="D1431" t="s">
        <v>30</v>
      </c>
      <c r="E1431" t="s">
        <v>14</v>
      </c>
      <c r="F1431" t="s">
        <v>21</v>
      </c>
      <c r="G1431" s="5">
        <v>11112.44</v>
      </c>
      <c r="H1431" s="5">
        <f t="shared" si="154"/>
        <v>200.02392</v>
      </c>
      <c r="I1431" s="6">
        <v>1</v>
      </c>
      <c r="J1431" s="6">
        <v>11112.44</v>
      </c>
      <c r="K1431" s="5">
        <f t="shared" si="155"/>
        <v>200.02392</v>
      </c>
      <c r="L1431" s="7">
        <v>4.25</v>
      </c>
      <c r="M1431" s="7">
        <v>1286</v>
      </c>
      <c r="N1431" s="3">
        <v>45499</v>
      </c>
      <c r="O1431" s="4" t="str">
        <f t="shared" si="156"/>
        <v>2024-07</v>
      </c>
      <c r="P1431" s="4" t="str">
        <f t="shared" si="157"/>
        <v>07</v>
      </c>
      <c r="Q1431" s="4" t="str">
        <f t="shared" si="158"/>
        <v>July</v>
      </c>
      <c r="R1431" s="30" t="str">
        <f t="shared" si="159"/>
        <v>26</v>
      </c>
      <c r="W1431" t="str">
        <f t="shared" si="160"/>
        <v>ok</v>
      </c>
    </row>
    <row r="1432" spans="1:23" x14ac:dyDescent="0.3">
      <c r="A1432" t="s">
        <v>1474</v>
      </c>
      <c r="B1432" t="s">
        <v>28</v>
      </c>
      <c r="C1432" t="s">
        <v>29</v>
      </c>
      <c r="D1432" t="s">
        <v>30</v>
      </c>
      <c r="E1432" t="s">
        <v>14</v>
      </c>
      <c r="F1432" t="s">
        <v>26</v>
      </c>
      <c r="G1432" s="5">
        <v>15996.6</v>
      </c>
      <c r="H1432" s="5">
        <f t="shared" si="154"/>
        <v>287.93879999999996</v>
      </c>
      <c r="I1432" s="6">
        <v>4</v>
      </c>
      <c r="J1432" s="6">
        <v>63986.400000000001</v>
      </c>
      <c r="K1432" s="5">
        <f t="shared" si="155"/>
        <v>1151.7551999999998</v>
      </c>
      <c r="L1432" s="7">
        <v>2.85</v>
      </c>
      <c r="M1432" s="7">
        <v>396</v>
      </c>
      <c r="N1432" s="3">
        <v>45506</v>
      </c>
      <c r="O1432" s="4" t="str">
        <f t="shared" si="156"/>
        <v>2024-08</v>
      </c>
      <c r="P1432" s="4" t="str">
        <f t="shared" si="157"/>
        <v>08</v>
      </c>
      <c r="Q1432" s="4" t="str">
        <f t="shared" si="158"/>
        <v>August</v>
      </c>
      <c r="R1432" s="30" t="str">
        <f t="shared" si="159"/>
        <v>02</v>
      </c>
      <c r="W1432" t="str">
        <f t="shared" si="160"/>
        <v>ok</v>
      </c>
    </row>
    <row r="1433" spans="1:23" x14ac:dyDescent="0.3">
      <c r="A1433" t="s">
        <v>1475</v>
      </c>
      <c r="B1433" t="s">
        <v>17</v>
      </c>
      <c r="C1433" t="s">
        <v>18</v>
      </c>
      <c r="D1433" t="s">
        <v>19</v>
      </c>
      <c r="E1433" t="s">
        <v>20</v>
      </c>
      <c r="F1433" t="s">
        <v>31</v>
      </c>
      <c r="G1433" s="5">
        <v>212.01</v>
      </c>
      <c r="H1433" s="5">
        <f t="shared" si="154"/>
        <v>3.8161799999999997</v>
      </c>
      <c r="I1433" s="6">
        <v>5</v>
      </c>
      <c r="J1433" s="6">
        <v>1060.05</v>
      </c>
      <c r="K1433" s="5">
        <f t="shared" si="155"/>
        <v>19.0809</v>
      </c>
      <c r="L1433" s="7">
        <v>2.62</v>
      </c>
      <c r="M1433" s="7">
        <v>2177</v>
      </c>
      <c r="N1433" s="3">
        <v>45614</v>
      </c>
      <c r="O1433" s="4" t="str">
        <f t="shared" si="156"/>
        <v>2024-11</v>
      </c>
      <c r="P1433" s="4" t="str">
        <f t="shared" si="157"/>
        <v>11</v>
      </c>
      <c r="Q1433" s="4" t="str">
        <f t="shared" si="158"/>
        <v>November</v>
      </c>
      <c r="R1433" s="30" t="str">
        <f t="shared" si="159"/>
        <v>18</v>
      </c>
      <c r="W1433" t="str">
        <f t="shared" si="160"/>
        <v>ok</v>
      </c>
    </row>
    <row r="1434" spans="1:23" x14ac:dyDescent="0.3">
      <c r="A1434" t="s">
        <v>1476</v>
      </c>
      <c r="B1434" t="s">
        <v>33</v>
      </c>
      <c r="C1434" t="s">
        <v>12</v>
      </c>
      <c r="D1434" t="s">
        <v>34</v>
      </c>
      <c r="E1434" t="s">
        <v>14</v>
      </c>
      <c r="F1434" t="s">
        <v>15</v>
      </c>
      <c r="G1434" s="5">
        <v>12541.86</v>
      </c>
      <c r="H1434" s="5">
        <f t="shared" si="154"/>
        <v>225.75348</v>
      </c>
      <c r="I1434" s="6">
        <v>2</v>
      </c>
      <c r="J1434" s="6">
        <v>25083.72</v>
      </c>
      <c r="K1434" s="5">
        <f t="shared" si="155"/>
        <v>451.50695999999999</v>
      </c>
      <c r="L1434" s="7">
        <v>3.53</v>
      </c>
      <c r="M1434" s="7">
        <v>1938</v>
      </c>
      <c r="N1434" s="3">
        <v>45644</v>
      </c>
      <c r="O1434" s="4" t="str">
        <f t="shared" si="156"/>
        <v>2024-12</v>
      </c>
      <c r="P1434" s="4" t="str">
        <f t="shared" si="157"/>
        <v>12</v>
      </c>
      <c r="Q1434" s="4" t="str">
        <f t="shared" si="158"/>
        <v>December</v>
      </c>
      <c r="R1434" s="30" t="str">
        <f t="shared" si="159"/>
        <v>18</v>
      </c>
      <c r="W1434" t="str">
        <f t="shared" si="160"/>
        <v>ok</v>
      </c>
    </row>
    <row r="1435" spans="1:23" x14ac:dyDescent="0.3">
      <c r="A1435" t="s">
        <v>1477</v>
      </c>
      <c r="B1435" t="s">
        <v>36</v>
      </c>
      <c r="C1435" t="s">
        <v>18</v>
      </c>
      <c r="D1435" t="s">
        <v>37</v>
      </c>
      <c r="E1435" t="s">
        <v>20</v>
      </c>
      <c r="F1435" t="s">
        <v>21</v>
      </c>
      <c r="G1435" s="5">
        <v>11809.77</v>
      </c>
      <c r="H1435" s="5">
        <f t="shared" si="154"/>
        <v>212.57586000000001</v>
      </c>
      <c r="I1435" s="6">
        <v>5</v>
      </c>
      <c r="J1435" s="6">
        <v>59048.85</v>
      </c>
      <c r="K1435" s="5">
        <f t="shared" si="155"/>
        <v>1062.8793000000001</v>
      </c>
      <c r="L1435" s="7">
        <v>2.91</v>
      </c>
      <c r="M1435" s="7">
        <v>1422</v>
      </c>
      <c r="N1435" s="3">
        <v>45608</v>
      </c>
      <c r="O1435" s="4" t="str">
        <f t="shared" si="156"/>
        <v>2024-11</v>
      </c>
      <c r="P1435" s="4" t="str">
        <f t="shared" si="157"/>
        <v>11</v>
      </c>
      <c r="Q1435" s="4" t="str">
        <f t="shared" si="158"/>
        <v>November</v>
      </c>
      <c r="R1435" s="30" t="str">
        <f t="shared" si="159"/>
        <v>12</v>
      </c>
      <c r="W1435" t="str">
        <f t="shared" si="160"/>
        <v>ok</v>
      </c>
    </row>
    <row r="1436" spans="1:23" x14ac:dyDescent="0.3">
      <c r="A1436" t="s">
        <v>1478</v>
      </c>
      <c r="B1436" t="s">
        <v>28</v>
      </c>
      <c r="C1436" t="s">
        <v>29</v>
      </c>
      <c r="D1436" t="s">
        <v>30</v>
      </c>
      <c r="E1436" t="s">
        <v>14</v>
      </c>
      <c r="F1436" t="s">
        <v>21</v>
      </c>
      <c r="G1436" s="5">
        <v>10260.879999999999</v>
      </c>
      <c r="H1436" s="5">
        <f t="shared" si="154"/>
        <v>184.69583999999998</v>
      </c>
      <c r="I1436" s="6">
        <v>5</v>
      </c>
      <c r="J1436" s="6">
        <v>51304.4</v>
      </c>
      <c r="K1436" s="5">
        <f t="shared" si="155"/>
        <v>923.47919999999988</v>
      </c>
      <c r="L1436" s="7">
        <v>1.59</v>
      </c>
      <c r="M1436" s="7">
        <v>14</v>
      </c>
      <c r="N1436" s="3">
        <v>45316</v>
      </c>
      <c r="O1436" s="4" t="str">
        <f t="shared" si="156"/>
        <v>2024-01</v>
      </c>
      <c r="P1436" s="4" t="str">
        <f t="shared" si="157"/>
        <v>01</v>
      </c>
      <c r="Q1436" s="4" t="str">
        <f t="shared" si="158"/>
        <v>January</v>
      </c>
      <c r="R1436" s="30" t="str">
        <f t="shared" si="159"/>
        <v>25</v>
      </c>
      <c r="W1436" t="str">
        <f t="shared" si="160"/>
        <v>ok</v>
      </c>
    </row>
    <row r="1437" spans="1:23" x14ac:dyDescent="0.3">
      <c r="A1437" t="s">
        <v>1479</v>
      </c>
      <c r="B1437" t="s">
        <v>41</v>
      </c>
      <c r="C1437" t="s">
        <v>42</v>
      </c>
      <c r="D1437" t="s">
        <v>43</v>
      </c>
      <c r="E1437" t="s">
        <v>20</v>
      </c>
      <c r="F1437" t="s">
        <v>60</v>
      </c>
      <c r="G1437" s="5">
        <v>9533.6299999999992</v>
      </c>
      <c r="H1437" s="5">
        <f t="shared" si="154"/>
        <v>171.60533999999998</v>
      </c>
      <c r="I1437" s="6">
        <v>3</v>
      </c>
      <c r="J1437" s="6">
        <v>28600.89</v>
      </c>
      <c r="K1437" s="5">
        <f t="shared" si="155"/>
        <v>514.81601999999998</v>
      </c>
      <c r="L1437" s="7">
        <v>1.84</v>
      </c>
      <c r="M1437" s="7">
        <v>80</v>
      </c>
      <c r="N1437" s="3">
        <v>45648</v>
      </c>
      <c r="O1437" s="4" t="str">
        <f t="shared" si="156"/>
        <v>2024-12</v>
      </c>
      <c r="P1437" s="4" t="str">
        <f t="shared" si="157"/>
        <v>12</v>
      </c>
      <c r="Q1437" s="4" t="str">
        <f t="shared" si="158"/>
        <v>December</v>
      </c>
      <c r="R1437" s="30" t="str">
        <f t="shared" si="159"/>
        <v>22</v>
      </c>
      <c r="W1437" t="str">
        <f t="shared" si="160"/>
        <v>ok</v>
      </c>
    </row>
    <row r="1438" spans="1:23" x14ac:dyDescent="0.3">
      <c r="A1438" t="s">
        <v>1480</v>
      </c>
      <c r="B1438" t="s">
        <v>36</v>
      </c>
      <c r="C1438" t="s">
        <v>18</v>
      </c>
      <c r="D1438" t="s">
        <v>37</v>
      </c>
      <c r="E1438" t="s">
        <v>14</v>
      </c>
      <c r="F1438" t="s">
        <v>60</v>
      </c>
      <c r="G1438" s="5">
        <v>16204.04</v>
      </c>
      <c r="H1438" s="5">
        <f t="shared" si="154"/>
        <v>291.67271999999997</v>
      </c>
      <c r="I1438" s="6">
        <v>2</v>
      </c>
      <c r="J1438" s="6">
        <v>32408.080000000002</v>
      </c>
      <c r="K1438" s="5">
        <f t="shared" si="155"/>
        <v>583.34543999999994</v>
      </c>
      <c r="L1438" s="7">
        <v>2.4700000000000002</v>
      </c>
      <c r="M1438" s="7">
        <v>2385</v>
      </c>
      <c r="N1438" s="3">
        <v>45355</v>
      </c>
      <c r="O1438" s="4" t="str">
        <f t="shared" si="156"/>
        <v>2024-03</v>
      </c>
      <c r="P1438" s="4" t="str">
        <f t="shared" si="157"/>
        <v>03</v>
      </c>
      <c r="Q1438" s="4" t="str">
        <f t="shared" si="158"/>
        <v>March</v>
      </c>
      <c r="R1438" s="30" t="str">
        <f t="shared" si="159"/>
        <v>04</v>
      </c>
      <c r="W1438" t="str">
        <f t="shared" si="160"/>
        <v>ok</v>
      </c>
    </row>
    <row r="1439" spans="1:23" x14ac:dyDescent="0.3">
      <c r="A1439" t="s">
        <v>1481</v>
      </c>
      <c r="B1439" t="s">
        <v>33</v>
      </c>
      <c r="C1439" t="s">
        <v>12</v>
      </c>
      <c r="D1439" t="s">
        <v>34</v>
      </c>
      <c r="E1439" t="s">
        <v>14</v>
      </c>
      <c r="F1439" t="s">
        <v>15</v>
      </c>
      <c r="G1439" s="5">
        <v>8686.64</v>
      </c>
      <c r="H1439" s="5">
        <f t="shared" si="154"/>
        <v>156.35951999999997</v>
      </c>
      <c r="I1439" s="6">
        <v>2</v>
      </c>
      <c r="J1439" s="6">
        <v>17373.28</v>
      </c>
      <c r="K1439" s="5">
        <f t="shared" si="155"/>
        <v>312.71903999999995</v>
      </c>
      <c r="L1439" s="7">
        <v>2.13</v>
      </c>
      <c r="M1439" s="7">
        <v>4290</v>
      </c>
      <c r="N1439" s="3">
        <v>45331</v>
      </c>
      <c r="O1439" s="4" t="str">
        <f t="shared" si="156"/>
        <v>2024-02</v>
      </c>
      <c r="P1439" s="4" t="str">
        <f t="shared" si="157"/>
        <v>02</v>
      </c>
      <c r="Q1439" s="4" t="str">
        <f t="shared" si="158"/>
        <v>February</v>
      </c>
      <c r="R1439" s="30" t="str">
        <f t="shared" si="159"/>
        <v>09</v>
      </c>
      <c r="W1439" t="str">
        <f t="shared" si="160"/>
        <v>ok</v>
      </c>
    </row>
    <row r="1440" spans="1:23" x14ac:dyDescent="0.3">
      <c r="A1440" t="s">
        <v>1482</v>
      </c>
      <c r="B1440" t="s">
        <v>28</v>
      </c>
      <c r="C1440" t="s">
        <v>29</v>
      </c>
      <c r="D1440" t="s">
        <v>30</v>
      </c>
      <c r="E1440" t="s">
        <v>20</v>
      </c>
      <c r="F1440" t="s">
        <v>26</v>
      </c>
      <c r="G1440" s="5">
        <v>1549.09</v>
      </c>
      <c r="H1440" s="5">
        <f t="shared" si="154"/>
        <v>27.883619999999997</v>
      </c>
      <c r="I1440" s="6">
        <v>4</v>
      </c>
      <c r="J1440" s="6">
        <v>6196.36</v>
      </c>
      <c r="K1440" s="5">
        <f t="shared" si="155"/>
        <v>111.53447999999999</v>
      </c>
      <c r="L1440" s="7">
        <v>4.9000000000000004</v>
      </c>
      <c r="M1440" s="7">
        <v>1893</v>
      </c>
      <c r="N1440" s="3">
        <v>45578</v>
      </c>
      <c r="O1440" s="4" t="str">
        <f t="shared" si="156"/>
        <v>2024-10</v>
      </c>
      <c r="P1440" s="4" t="str">
        <f t="shared" si="157"/>
        <v>10</v>
      </c>
      <c r="Q1440" s="4" t="str">
        <f t="shared" si="158"/>
        <v>October</v>
      </c>
      <c r="R1440" s="30" t="str">
        <f t="shared" si="159"/>
        <v>13</v>
      </c>
      <c r="W1440" t="str">
        <f t="shared" si="160"/>
        <v>ok</v>
      </c>
    </row>
    <row r="1441" spans="1:23" x14ac:dyDescent="0.3">
      <c r="A1441" t="s">
        <v>1483</v>
      </c>
      <c r="B1441" t="s">
        <v>23</v>
      </c>
      <c r="C1441" t="s">
        <v>24</v>
      </c>
      <c r="D1441" t="s">
        <v>25</v>
      </c>
      <c r="E1441" t="s">
        <v>14</v>
      </c>
      <c r="F1441" t="s">
        <v>15</v>
      </c>
      <c r="G1441" s="5">
        <v>7997.84</v>
      </c>
      <c r="H1441" s="5">
        <f t="shared" si="154"/>
        <v>143.96111999999999</v>
      </c>
      <c r="I1441" s="6">
        <v>4</v>
      </c>
      <c r="J1441" s="6">
        <v>31991.360000000001</v>
      </c>
      <c r="K1441" s="5">
        <f t="shared" si="155"/>
        <v>575.84447999999998</v>
      </c>
      <c r="L1441" s="7">
        <v>1.56</v>
      </c>
      <c r="M1441" s="7">
        <v>3809</v>
      </c>
      <c r="N1441" s="3">
        <v>45421</v>
      </c>
      <c r="O1441" s="4" t="str">
        <f t="shared" si="156"/>
        <v>2024-05</v>
      </c>
      <c r="P1441" s="4" t="str">
        <f t="shared" si="157"/>
        <v>05</v>
      </c>
      <c r="Q1441" s="4" t="str">
        <f t="shared" si="158"/>
        <v>May</v>
      </c>
      <c r="R1441" s="30" t="str">
        <f t="shared" si="159"/>
        <v>09</v>
      </c>
      <c r="W1441" t="str">
        <f t="shared" si="160"/>
        <v>ok</v>
      </c>
    </row>
    <row r="1442" spans="1:23" x14ac:dyDescent="0.3">
      <c r="A1442" t="s">
        <v>1484</v>
      </c>
      <c r="B1442" t="s">
        <v>51</v>
      </c>
      <c r="C1442" t="s">
        <v>29</v>
      </c>
      <c r="D1442" t="s">
        <v>52</v>
      </c>
      <c r="E1442" t="s">
        <v>45</v>
      </c>
      <c r="F1442" t="s">
        <v>15</v>
      </c>
      <c r="G1442" s="5">
        <v>9724.77</v>
      </c>
      <c r="H1442" s="5">
        <f t="shared" si="154"/>
        <v>175.04586</v>
      </c>
      <c r="I1442" s="6">
        <v>3</v>
      </c>
      <c r="J1442" s="6">
        <v>29174.31</v>
      </c>
      <c r="K1442" s="5">
        <f t="shared" si="155"/>
        <v>525.13758000000007</v>
      </c>
      <c r="L1442" s="7">
        <v>2.81</v>
      </c>
      <c r="M1442" s="7">
        <v>4906</v>
      </c>
      <c r="N1442" s="3">
        <v>45402</v>
      </c>
      <c r="O1442" s="4" t="str">
        <f t="shared" si="156"/>
        <v>2024-04</v>
      </c>
      <c r="P1442" s="4" t="str">
        <f t="shared" si="157"/>
        <v>04</v>
      </c>
      <c r="Q1442" s="4" t="str">
        <f t="shared" si="158"/>
        <v>April</v>
      </c>
      <c r="R1442" s="30" t="str">
        <f t="shared" si="159"/>
        <v>20</v>
      </c>
      <c r="W1442" t="str">
        <f t="shared" si="160"/>
        <v>ok</v>
      </c>
    </row>
    <row r="1443" spans="1:23" x14ac:dyDescent="0.3">
      <c r="A1443" t="s">
        <v>1485</v>
      </c>
      <c r="B1443" t="s">
        <v>36</v>
      </c>
      <c r="C1443" t="s">
        <v>18</v>
      </c>
      <c r="D1443" t="s">
        <v>37</v>
      </c>
      <c r="E1443" t="s">
        <v>45</v>
      </c>
      <c r="F1443" t="s">
        <v>21</v>
      </c>
      <c r="G1443" s="5">
        <v>1930.42</v>
      </c>
      <c r="H1443" s="5">
        <f t="shared" si="154"/>
        <v>34.74756</v>
      </c>
      <c r="I1443" s="6">
        <v>4</v>
      </c>
      <c r="J1443" s="6">
        <v>7721.68</v>
      </c>
      <c r="K1443" s="5">
        <f t="shared" si="155"/>
        <v>138.99024</v>
      </c>
      <c r="L1443" s="7">
        <v>3.84</v>
      </c>
      <c r="M1443" s="7">
        <v>1636</v>
      </c>
      <c r="N1443" s="3">
        <v>45390</v>
      </c>
      <c r="O1443" s="4" t="str">
        <f t="shared" si="156"/>
        <v>2024-04</v>
      </c>
      <c r="P1443" s="4" t="str">
        <f t="shared" si="157"/>
        <v>04</v>
      </c>
      <c r="Q1443" s="4" t="str">
        <f t="shared" si="158"/>
        <v>April</v>
      </c>
      <c r="R1443" s="30" t="str">
        <f t="shared" si="159"/>
        <v>08</v>
      </c>
      <c r="W1443" t="str">
        <f t="shared" si="160"/>
        <v>ok</v>
      </c>
    </row>
    <row r="1444" spans="1:23" x14ac:dyDescent="0.3">
      <c r="A1444" t="s">
        <v>1486</v>
      </c>
      <c r="B1444" t="s">
        <v>23</v>
      </c>
      <c r="C1444" t="s">
        <v>24</v>
      </c>
      <c r="D1444" t="s">
        <v>25</v>
      </c>
      <c r="E1444" t="s">
        <v>20</v>
      </c>
      <c r="F1444" t="s">
        <v>26</v>
      </c>
      <c r="G1444" s="5">
        <v>19189.740000000002</v>
      </c>
      <c r="H1444" s="5">
        <f t="shared" si="154"/>
        <v>345.41532000000001</v>
      </c>
      <c r="I1444" s="6">
        <v>5</v>
      </c>
      <c r="J1444" s="6">
        <v>95948.7</v>
      </c>
      <c r="K1444" s="5">
        <f t="shared" si="155"/>
        <v>1727.0766000000001</v>
      </c>
      <c r="L1444" s="7">
        <v>3.58</v>
      </c>
      <c r="M1444" s="7">
        <v>529</v>
      </c>
      <c r="N1444" s="3">
        <v>45542</v>
      </c>
      <c r="O1444" s="4" t="str">
        <f t="shared" si="156"/>
        <v>2024-09</v>
      </c>
      <c r="P1444" s="4" t="str">
        <f t="shared" si="157"/>
        <v>09</v>
      </c>
      <c r="Q1444" s="4" t="str">
        <f t="shared" si="158"/>
        <v>September</v>
      </c>
      <c r="R1444" s="30" t="str">
        <f t="shared" si="159"/>
        <v>07</v>
      </c>
      <c r="W1444" t="str">
        <f t="shared" si="160"/>
        <v>ok</v>
      </c>
    </row>
    <row r="1445" spans="1:23" x14ac:dyDescent="0.3">
      <c r="A1445" t="s">
        <v>1487</v>
      </c>
      <c r="B1445" t="s">
        <v>51</v>
      </c>
      <c r="C1445" t="s">
        <v>29</v>
      </c>
      <c r="D1445" t="s">
        <v>52</v>
      </c>
      <c r="E1445" t="s">
        <v>45</v>
      </c>
      <c r="F1445" t="s">
        <v>31</v>
      </c>
      <c r="G1445" s="5">
        <v>19436.36</v>
      </c>
      <c r="H1445" s="5">
        <f t="shared" si="154"/>
        <v>349.85447999999997</v>
      </c>
      <c r="I1445" s="6">
        <v>5</v>
      </c>
      <c r="J1445" s="6">
        <v>97181.8</v>
      </c>
      <c r="K1445" s="5">
        <f t="shared" si="155"/>
        <v>1749.2723999999998</v>
      </c>
      <c r="L1445" s="7">
        <v>2.39</v>
      </c>
      <c r="M1445" s="7">
        <v>3092</v>
      </c>
      <c r="N1445" s="3">
        <v>45518</v>
      </c>
      <c r="O1445" s="4" t="str">
        <f t="shared" si="156"/>
        <v>2024-08</v>
      </c>
      <c r="P1445" s="4" t="str">
        <f t="shared" si="157"/>
        <v>08</v>
      </c>
      <c r="Q1445" s="4" t="str">
        <f t="shared" si="158"/>
        <v>August</v>
      </c>
      <c r="R1445" s="30" t="str">
        <f t="shared" si="159"/>
        <v>14</v>
      </c>
      <c r="W1445" t="str">
        <f t="shared" si="160"/>
        <v>ok</v>
      </c>
    </row>
    <row r="1446" spans="1:23" x14ac:dyDescent="0.3">
      <c r="A1446" t="s">
        <v>1488</v>
      </c>
      <c r="B1446" t="s">
        <v>33</v>
      </c>
      <c r="C1446" t="s">
        <v>12</v>
      </c>
      <c r="D1446" t="s">
        <v>34</v>
      </c>
      <c r="E1446" t="s">
        <v>14</v>
      </c>
      <c r="F1446" t="s">
        <v>15</v>
      </c>
      <c r="G1446" s="5">
        <v>5844.32</v>
      </c>
      <c r="H1446" s="5">
        <f t="shared" si="154"/>
        <v>105.19775999999999</v>
      </c>
      <c r="I1446" s="6">
        <v>3</v>
      </c>
      <c r="J1446" s="6">
        <v>17532.96</v>
      </c>
      <c r="K1446" s="5">
        <f t="shared" si="155"/>
        <v>315.59327999999994</v>
      </c>
      <c r="L1446" s="7">
        <v>2.7</v>
      </c>
      <c r="M1446" s="7">
        <v>4820</v>
      </c>
      <c r="N1446" s="3">
        <v>45605</v>
      </c>
      <c r="O1446" s="4" t="str">
        <f t="shared" si="156"/>
        <v>2024-11</v>
      </c>
      <c r="P1446" s="4" t="str">
        <f t="shared" si="157"/>
        <v>11</v>
      </c>
      <c r="Q1446" s="4" t="str">
        <f t="shared" si="158"/>
        <v>November</v>
      </c>
      <c r="R1446" s="30" t="str">
        <f t="shared" si="159"/>
        <v>09</v>
      </c>
      <c r="W1446" t="str">
        <f t="shared" si="160"/>
        <v>ok</v>
      </c>
    </row>
    <row r="1447" spans="1:23" x14ac:dyDescent="0.3">
      <c r="A1447" t="s">
        <v>1489</v>
      </c>
      <c r="B1447" t="s">
        <v>41</v>
      </c>
      <c r="C1447" t="s">
        <v>42</v>
      </c>
      <c r="D1447" t="s">
        <v>43</v>
      </c>
      <c r="E1447" t="s">
        <v>45</v>
      </c>
      <c r="F1447" t="s">
        <v>21</v>
      </c>
      <c r="G1447" s="5">
        <v>6348.91</v>
      </c>
      <c r="H1447" s="5">
        <f t="shared" si="154"/>
        <v>114.28037999999999</v>
      </c>
      <c r="I1447" s="6">
        <v>4</v>
      </c>
      <c r="J1447" s="6">
        <v>25395.64</v>
      </c>
      <c r="K1447" s="5">
        <f t="shared" si="155"/>
        <v>457.12151999999998</v>
      </c>
      <c r="L1447" s="7">
        <v>4.71</v>
      </c>
      <c r="M1447" s="7">
        <v>4099</v>
      </c>
      <c r="N1447" s="3">
        <v>45603</v>
      </c>
      <c r="O1447" s="4" t="str">
        <f t="shared" si="156"/>
        <v>2024-11</v>
      </c>
      <c r="P1447" s="4" t="str">
        <f t="shared" si="157"/>
        <v>11</v>
      </c>
      <c r="Q1447" s="4" t="str">
        <f t="shared" si="158"/>
        <v>November</v>
      </c>
      <c r="R1447" s="30" t="str">
        <f t="shared" si="159"/>
        <v>07</v>
      </c>
      <c r="W1447" t="str">
        <f t="shared" si="160"/>
        <v>ok</v>
      </c>
    </row>
    <row r="1448" spans="1:23" x14ac:dyDescent="0.3">
      <c r="A1448" t="s">
        <v>1490</v>
      </c>
      <c r="B1448" t="s">
        <v>17</v>
      </c>
      <c r="C1448" t="s">
        <v>18</v>
      </c>
      <c r="D1448" t="s">
        <v>19</v>
      </c>
      <c r="E1448" t="s">
        <v>20</v>
      </c>
      <c r="F1448" t="s">
        <v>26</v>
      </c>
      <c r="G1448" s="5">
        <v>13039.39</v>
      </c>
      <c r="H1448" s="5">
        <f t="shared" si="154"/>
        <v>234.70901999999998</v>
      </c>
      <c r="I1448" s="6">
        <v>5</v>
      </c>
      <c r="J1448" s="6">
        <v>65196.95</v>
      </c>
      <c r="K1448" s="5">
        <f t="shared" si="155"/>
        <v>1173.5450999999998</v>
      </c>
      <c r="L1448" s="7">
        <v>1.39</v>
      </c>
      <c r="M1448" s="7">
        <v>4945</v>
      </c>
      <c r="N1448" s="3">
        <v>45454</v>
      </c>
      <c r="O1448" s="4" t="str">
        <f t="shared" si="156"/>
        <v>2024-06</v>
      </c>
      <c r="P1448" s="4" t="str">
        <f t="shared" si="157"/>
        <v>06</v>
      </c>
      <c r="Q1448" s="4" t="str">
        <f t="shared" si="158"/>
        <v>June</v>
      </c>
      <c r="R1448" s="30" t="str">
        <f t="shared" si="159"/>
        <v>11</v>
      </c>
      <c r="W1448" t="str">
        <f t="shared" si="160"/>
        <v>ok</v>
      </c>
    </row>
    <row r="1449" spans="1:23" x14ac:dyDescent="0.3">
      <c r="A1449" t="s">
        <v>1491</v>
      </c>
      <c r="B1449" t="s">
        <v>33</v>
      </c>
      <c r="C1449" t="s">
        <v>12</v>
      </c>
      <c r="D1449" t="s">
        <v>34</v>
      </c>
      <c r="E1449" t="s">
        <v>45</v>
      </c>
      <c r="F1449" t="s">
        <v>38</v>
      </c>
      <c r="G1449" s="5">
        <v>5498.55</v>
      </c>
      <c r="H1449" s="5">
        <f t="shared" si="154"/>
        <v>98.9739</v>
      </c>
      <c r="I1449" s="6">
        <v>3</v>
      </c>
      <c r="J1449" s="6">
        <v>16495.650000000001</v>
      </c>
      <c r="K1449" s="5">
        <f t="shared" si="155"/>
        <v>296.92169999999999</v>
      </c>
      <c r="L1449" s="7">
        <v>2.93</v>
      </c>
      <c r="M1449" s="7">
        <v>1000</v>
      </c>
      <c r="N1449" s="3">
        <v>45360</v>
      </c>
      <c r="O1449" s="4" t="str">
        <f t="shared" si="156"/>
        <v>2024-03</v>
      </c>
      <c r="P1449" s="4" t="str">
        <f t="shared" si="157"/>
        <v>03</v>
      </c>
      <c r="Q1449" s="4" t="str">
        <f t="shared" si="158"/>
        <v>March</v>
      </c>
      <c r="R1449" s="30" t="str">
        <f t="shared" si="159"/>
        <v>09</v>
      </c>
      <c r="W1449" t="str">
        <f t="shared" si="160"/>
        <v>ok</v>
      </c>
    </row>
    <row r="1450" spans="1:23" x14ac:dyDescent="0.3">
      <c r="A1450" t="s">
        <v>1492</v>
      </c>
      <c r="B1450" t="s">
        <v>51</v>
      </c>
      <c r="C1450" t="s">
        <v>29</v>
      </c>
      <c r="D1450" t="s">
        <v>52</v>
      </c>
      <c r="E1450" t="s">
        <v>45</v>
      </c>
      <c r="F1450" t="s">
        <v>60</v>
      </c>
      <c r="G1450" s="5">
        <v>3772.89</v>
      </c>
      <c r="H1450" s="5">
        <f t="shared" si="154"/>
        <v>67.912019999999998</v>
      </c>
      <c r="I1450" s="6">
        <v>4</v>
      </c>
      <c r="J1450" s="6">
        <v>15091.56</v>
      </c>
      <c r="K1450" s="5">
        <f t="shared" si="155"/>
        <v>271.64807999999999</v>
      </c>
      <c r="L1450" s="7">
        <v>1.51</v>
      </c>
      <c r="M1450" s="7">
        <v>4332</v>
      </c>
      <c r="N1450" s="3">
        <v>45351</v>
      </c>
      <c r="O1450" s="4" t="str">
        <f t="shared" si="156"/>
        <v>2024-02</v>
      </c>
      <c r="P1450" s="4" t="str">
        <f t="shared" si="157"/>
        <v>02</v>
      </c>
      <c r="Q1450" s="4" t="str">
        <f t="shared" si="158"/>
        <v>February</v>
      </c>
      <c r="R1450" s="30" t="str">
        <f t="shared" si="159"/>
        <v>29</v>
      </c>
      <c r="W1450" t="str">
        <f t="shared" si="160"/>
        <v>ok</v>
      </c>
    </row>
    <row r="1451" spans="1:23" x14ac:dyDescent="0.3">
      <c r="A1451" t="s">
        <v>1493</v>
      </c>
      <c r="B1451" t="s">
        <v>63</v>
      </c>
      <c r="C1451" t="s">
        <v>18</v>
      </c>
      <c r="D1451" t="s">
        <v>64</v>
      </c>
      <c r="E1451" t="s">
        <v>20</v>
      </c>
      <c r="F1451" t="s">
        <v>38</v>
      </c>
      <c r="G1451" s="5">
        <v>235.04</v>
      </c>
      <c r="H1451" s="5">
        <f t="shared" si="154"/>
        <v>4.2307199999999998</v>
      </c>
      <c r="I1451" s="6">
        <v>5</v>
      </c>
      <c r="J1451" s="6">
        <v>1175.2</v>
      </c>
      <c r="K1451" s="5">
        <f t="shared" si="155"/>
        <v>21.153599999999997</v>
      </c>
      <c r="L1451" s="7">
        <v>4.82</v>
      </c>
      <c r="M1451" s="7">
        <v>543</v>
      </c>
      <c r="N1451" s="3">
        <v>45627</v>
      </c>
      <c r="O1451" s="4" t="str">
        <f t="shared" si="156"/>
        <v>2024-12</v>
      </c>
      <c r="P1451" s="4" t="str">
        <f t="shared" si="157"/>
        <v>12</v>
      </c>
      <c r="Q1451" s="4" t="str">
        <f t="shared" si="158"/>
        <v>December</v>
      </c>
      <c r="R1451" s="30" t="str">
        <f t="shared" si="159"/>
        <v>01</v>
      </c>
      <c r="W1451" t="str">
        <f t="shared" si="160"/>
        <v>ok</v>
      </c>
    </row>
    <row r="1452" spans="1:23" x14ac:dyDescent="0.3">
      <c r="A1452" t="s">
        <v>1494</v>
      </c>
      <c r="B1452" t="s">
        <v>23</v>
      </c>
      <c r="C1452" t="s">
        <v>24</v>
      </c>
      <c r="D1452" t="s">
        <v>25</v>
      </c>
      <c r="E1452" t="s">
        <v>20</v>
      </c>
      <c r="F1452" t="s">
        <v>26</v>
      </c>
      <c r="G1452" s="5">
        <v>2767.31</v>
      </c>
      <c r="H1452" s="5">
        <f t="shared" si="154"/>
        <v>49.811579999999992</v>
      </c>
      <c r="I1452" s="6">
        <v>1</v>
      </c>
      <c r="J1452" s="6">
        <v>2767.31</v>
      </c>
      <c r="K1452" s="5">
        <f t="shared" si="155"/>
        <v>49.811579999999992</v>
      </c>
      <c r="L1452" s="7">
        <v>1.25</v>
      </c>
      <c r="M1452" s="7">
        <v>2421</v>
      </c>
      <c r="N1452" s="3">
        <v>45323</v>
      </c>
      <c r="O1452" s="4" t="str">
        <f t="shared" si="156"/>
        <v>2024-02</v>
      </c>
      <c r="P1452" s="4" t="str">
        <f t="shared" si="157"/>
        <v>02</v>
      </c>
      <c r="Q1452" s="4" t="str">
        <f t="shared" si="158"/>
        <v>February</v>
      </c>
      <c r="R1452" s="30" t="str">
        <f t="shared" si="159"/>
        <v>01</v>
      </c>
      <c r="W1452" t="str">
        <f t="shared" si="160"/>
        <v>ok</v>
      </c>
    </row>
    <row r="1453" spans="1:23" x14ac:dyDescent="0.3">
      <c r="A1453" t="s">
        <v>1495</v>
      </c>
      <c r="B1453" t="s">
        <v>41</v>
      </c>
      <c r="C1453" t="s">
        <v>42</v>
      </c>
      <c r="D1453" t="s">
        <v>43</v>
      </c>
      <c r="E1453" t="s">
        <v>20</v>
      </c>
      <c r="F1453" t="s">
        <v>31</v>
      </c>
      <c r="G1453" s="5">
        <v>12207.43</v>
      </c>
      <c r="H1453" s="5">
        <f t="shared" si="154"/>
        <v>219.73373999999998</v>
      </c>
      <c r="I1453" s="6">
        <v>2</v>
      </c>
      <c r="J1453" s="6">
        <v>24414.86</v>
      </c>
      <c r="K1453" s="5">
        <f t="shared" si="155"/>
        <v>439.46747999999997</v>
      </c>
      <c r="L1453" s="7">
        <v>4.76</v>
      </c>
      <c r="M1453" s="7">
        <v>4954</v>
      </c>
      <c r="N1453" s="3">
        <v>45386</v>
      </c>
      <c r="O1453" s="4" t="str">
        <f t="shared" si="156"/>
        <v>2024-04</v>
      </c>
      <c r="P1453" s="4" t="str">
        <f t="shared" si="157"/>
        <v>04</v>
      </c>
      <c r="Q1453" s="4" t="str">
        <f t="shared" si="158"/>
        <v>April</v>
      </c>
      <c r="R1453" s="30" t="str">
        <f t="shared" si="159"/>
        <v>04</v>
      </c>
      <c r="W1453" t="str">
        <f t="shared" si="160"/>
        <v>ok</v>
      </c>
    </row>
    <row r="1454" spans="1:23" x14ac:dyDescent="0.3">
      <c r="A1454" t="s">
        <v>1496</v>
      </c>
      <c r="B1454" t="s">
        <v>17</v>
      </c>
      <c r="C1454" t="s">
        <v>18</v>
      </c>
      <c r="D1454" t="s">
        <v>19</v>
      </c>
      <c r="E1454" t="s">
        <v>20</v>
      </c>
      <c r="F1454" t="s">
        <v>60</v>
      </c>
      <c r="G1454" s="5">
        <v>1283.45</v>
      </c>
      <c r="H1454" s="5">
        <f t="shared" si="154"/>
        <v>23.1021</v>
      </c>
      <c r="I1454" s="6">
        <v>5</v>
      </c>
      <c r="J1454" s="6">
        <v>6417.25</v>
      </c>
      <c r="K1454" s="5">
        <f t="shared" si="155"/>
        <v>115.51050000000001</v>
      </c>
      <c r="L1454" s="7">
        <v>1.56</v>
      </c>
      <c r="M1454" s="7">
        <v>2613</v>
      </c>
      <c r="N1454" s="3">
        <v>45384</v>
      </c>
      <c r="O1454" s="4" t="str">
        <f t="shared" si="156"/>
        <v>2024-04</v>
      </c>
      <c r="P1454" s="4" t="str">
        <f t="shared" si="157"/>
        <v>04</v>
      </c>
      <c r="Q1454" s="4" t="str">
        <f t="shared" si="158"/>
        <v>April</v>
      </c>
      <c r="R1454" s="30" t="str">
        <f t="shared" si="159"/>
        <v>02</v>
      </c>
      <c r="W1454" t="str">
        <f t="shared" si="160"/>
        <v>ok</v>
      </c>
    </row>
    <row r="1455" spans="1:23" x14ac:dyDescent="0.3">
      <c r="A1455" t="s">
        <v>1497</v>
      </c>
      <c r="B1455" t="s">
        <v>51</v>
      </c>
      <c r="C1455" t="s">
        <v>29</v>
      </c>
      <c r="D1455" t="s">
        <v>52</v>
      </c>
      <c r="E1455" t="s">
        <v>45</v>
      </c>
      <c r="F1455" t="s">
        <v>26</v>
      </c>
      <c r="G1455" s="5">
        <v>18680.11</v>
      </c>
      <c r="H1455" s="5">
        <f t="shared" si="154"/>
        <v>336.24198000000001</v>
      </c>
      <c r="I1455" s="6">
        <v>4</v>
      </c>
      <c r="J1455" s="6">
        <v>74720.44</v>
      </c>
      <c r="K1455" s="5">
        <f t="shared" si="155"/>
        <v>1344.96792</v>
      </c>
      <c r="L1455" s="7">
        <v>2.2400000000000002</v>
      </c>
      <c r="M1455" s="7">
        <v>316</v>
      </c>
      <c r="N1455" s="3">
        <v>45544</v>
      </c>
      <c r="O1455" s="4" t="str">
        <f t="shared" si="156"/>
        <v>2024-09</v>
      </c>
      <c r="P1455" s="4" t="str">
        <f t="shared" si="157"/>
        <v>09</v>
      </c>
      <c r="Q1455" s="4" t="str">
        <f t="shared" si="158"/>
        <v>September</v>
      </c>
      <c r="R1455" s="30" t="str">
        <f t="shared" si="159"/>
        <v>09</v>
      </c>
      <c r="W1455" t="str">
        <f t="shared" si="160"/>
        <v>ok</v>
      </c>
    </row>
    <row r="1456" spans="1:23" x14ac:dyDescent="0.3">
      <c r="A1456" t="s">
        <v>1498</v>
      </c>
      <c r="B1456" t="s">
        <v>11</v>
      </c>
      <c r="C1456" t="s">
        <v>12</v>
      </c>
      <c r="D1456" t="s">
        <v>13</v>
      </c>
      <c r="E1456" t="s">
        <v>20</v>
      </c>
      <c r="F1456" t="s">
        <v>21</v>
      </c>
      <c r="G1456" s="5">
        <v>19435.88</v>
      </c>
      <c r="H1456" s="5">
        <f t="shared" si="154"/>
        <v>349.84584000000001</v>
      </c>
      <c r="I1456" s="6">
        <v>1</v>
      </c>
      <c r="J1456" s="6">
        <v>19435.88</v>
      </c>
      <c r="K1456" s="5">
        <f t="shared" si="155"/>
        <v>349.84584000000001</v>
      </c>
      <c r="L1456" s="7">
        <v>1.1100000000000001</v>
      </c>
      <c r="M1456" s="7">
        <v>3447</v>
      </c>
      <c r="N1456" s="3">
        <v>45581</v>
      </c>
      <c r="O1456" s="4" t="str">
        <f t="shared" si="156"/>
        <v>2024-10</v>
      </c>
      <c r="P1456" s="4" t="str">
        <f t="shared" si="157"/>
        <v>10</v>
      </c>
      <c r="Q1456" s="4" t="str">
        <f t="shared" si="158"/>
        <v>October</v>
      </c>
      <c r="R1456" s="30" t="str">
        <f t="shared" si="159"/>
        <v>16</v>
      </c>
      <c r="W1456" t="str">
        <f t="shared" si="160"/>
        <v>ok</v>
      </c>
    </row>
    <row r="1457" spans="1:23" x14ac:dyDescent="0.3">
      <c r="A1457" t="s">
        <v>1499</v>
      </c>
      <c r="B1457" t="s">
        <v>51</v>
      </c>
      <c r="C1457" t="s">
        <v>29</v>
      </c>
      <c r="D1457" t="s">
        <v>52</v>
      </c>
      <c r="E1457" t="s">
        <v>20</v>
      </c>
      <c r="F1457" t="s">
        <v>60</v>
      </c>
      <c r="G1457" s="5">
        <v>16946.73</v>
      </c>
      <c r="H1457" s="5">
        <f t="shared" si="154"/>
        <v>305.04113999999998</v>
      </c>
      <c r="I1457" s="6">
        <v>5</v>
      </c>
      <c r="J1457" s="6">
        <v>84733.65</v>
      </c>
      <c r="K1457" s="5">
        <f t="shared" si="155"/>
        <v>1525.2057</v>
      </c>
      <c r="L1457" s="7">
        <v>1.1299999999999999</v>
      </c>
      <c r="M1457" s="7">
        <v>2669</v>
      </c>
      <c r="N1457" s="3">
        <v>45463</v>
      </c>
      <c r="O1457" s="4" t="str">
        <f t="shared" si="156"/>
        <v>2024-06</v>
      </c>
      <c r="P1457" s="4" t="str">
        <f t="shared" si="157"/>
        <v>06</v>
      </c>
      <c r="Q1457" s="4" t="str">
        <f t="shared" si="158"/>
        <v>June</v>
      </c>
      <c r="R1457" s="30" t="str">
        <f t="shared" si="159"/>
        <v>20</v>
      </c>
      <c r="W1457" t="str">
        <f t="shared" si="160"/>
        <v>ok</v>
      </c>
    </row>
    <row r="1458" spans="1:23" x14ac:dyDescent="0.3">
      <c r="A1458" t="s">
        <v>1500</v>
      </c>
      <c r="B1458" t="s">
        <v>23</v>
      </c>
      <c r="C1458" t="s">
        <v>24</v>
      </c>
      <c r="D1458" t="s">
        <v>25</v>
      </c>
      <c r="E1458" t="s">
        <v>45</v>
      </c>
      <c r="F1458" t="s">
        <v>21</v>
      </c>
      <c r="G1458" s="5">
        <v>12424.66</v>
      </c>
      <c r="H1458" s="5">
        <f t="shared" si="154"/>
        <v>223.64387999999997</v>
      </c>
      <c r="I1458" s="6">
        <v>1</v>
      </c>
      <c r="J1458" s="6">
        <v>12424.66</v>
      </c>
      <c r="K1458" s="5">
        <f t="shared" si="155"/>
        <v>223.64387999999997</v>
      </c>
      <c r="L1458" s="7">
        <v>1.47</v>
      </c>
      <c r="M1458" s="7">
        <v>4791</v>
      </c>
      <c r="N1458" s="3">
        <v>45541</v>
      </c>
      <c r="O1458" s="4" t="str">
        <f t="shared" si="156"/>
        <v>2024-09</v>
      </c>
      <c r="P1458" s="4" t="str">
        <f t="shared" si="157"/>
        <v>09</v>
      </c>
      <c r="Q1458" s="4" t="str">
        <f t="shared" si="158"/>
        <v>September</v>
      </c>
      <c r="R1458" s="30" t="str">
        <f t="shared" si="159"/>
        <v>06</v>
      </c>
      <c r="W1458" t="str">
        <f t="shared" si="160"/>
        <v>ok</v>
      </c>
    </row>
    <row r="1459" spans="1:23" x14ac:dyDescent="0.3">
      <c r="A1459" t="s">
        <v>1501</v>
      </c>
      <c r="B1459" t="s">
        <v>41</v>
      </c>
      <c r="C1459" t="s">
        <v>42</v>
      </c>
      <c r="D1459" t="s">
        <v>43</v>
      </c>
      <c r="E1459" t="s">
        <v>14</v>
      </c>
      <c r="F1459" t="s">
        <v>15</v>
      </c>
      <c r="G1459" s="5">
        <v>8329.39</v>
      </c>
      <c r="H1459" s="5">
        <f t="shared" si="154"/>
        <v>149.92901999999998</v>
      </c>
      <c r="I1459" s="6">
        <v>5</v>
      </c>
      <c r="J1459" s="6">
        <v>41646.949999999997</v>
      </c>
      <c r="K1459" s="5">
        <f t="shared" si="155"/>
        <v>749.64509999999996</v>
      </c>
      <c r="L1459" s="7">
        <v>4.9000000000000004</v>
      </c>
      <c r="M1459" s="7">
        <v>161</v>
      </c>
      <c r="N1459" s="3">
        <v>45544</v>
      </c>
      <c r="O1459" s="4" t="str">
        <f t="shared" si="156"/>
        <v>2024-09</v>
      </c>
      <c r="P1459" s="4" t="str">
        <f t="shared" si="157"/>
        <v>09</v>
      </c>
      <c r="Q1459" s="4" t="str">
        <f t="shared" si="158"/>
        <v>September</v>
      </c>
      <c r="R1459" s="30" t="str">
        <f t="shared" si="159"/>
        <v>09</v>
      </c>
      <c r="W1459" t="str">
        <f t="shared" si="160"/>
        <v>ok</v>
      </c>
    </row>
    <row r="1460" spans="1:23" x14ac:dyDescent="0.3">
      <c r="A1460" t="s">
        <v>1502</v>
      </c>
      <c r="B1460" t="s">
        <v>28</v>
      </c>
      <c r="C1460" t="s">
        <v>29</v>
      </c>
      <c r="D1460" t="s">
        <v>30</v>
      </c>
      <c r="E1460" t="s">
        <v>45</v>
      </c>
      <c r="F1460" t="s">
        <v>31</v>
      </c>
      <c r="G1460" s="5">
        <v>5573.82</v>
      </c>
      <c r="H1460" s="5">
        <f t="shared" si="154"/>
        <v>100.32875999999999</v>
      </c>
      <c r="I1460" s="6">
        <v>3</v>
      </c>
      <c r="J1460" s="6">
        <v>16721.46</v>
      </c>
      <c r="K1460" s="5">
        <f t="shared" si="155"/>
        <v>300.98627999999997</v>
      </c>
      <c r="L1460" s="7">
        <v>4.96</v>
      </c>
      <c r="M1460" s="7">
        <v>3398</v>
      </c>
      <c r="N1460" s="3">
        <v>45573</v>
      </c>
      <c r="O1460" s="4" t="str">
        <f t="shared" si="156"/>
        <v>2024-10</v>
      </c>
      <c r="P1460" s="4" t="str">
        <f t="shared" si="157"/>
        <v>10</v>
      </c>
      <c r="Q1460" s="4" t="str">
        <f t="shared" si="158"/>
        <v>October</v>
      </c>
      <c r="R1460" s="30" t="str">
        <f t="shared" si="159"/>
        <v>08</v>
      </c>
      <c r="W1460" t="str">
        <f t="shared" si="160"/>
        <v>ok</v>
      </c>
    </row>
    <row r="1461" spans="1:23" x14ac:dyDescent="0.3">
      <c r="A1461" t="s">
        <v>1503</v>
      </c>
      <c r="B1461" t="s">
        <v>23</v>
      </c>
      <c r="C1461" t="s">
        <v>24</v>
      </c>
      <c r="D1461" t="s">
        <v>25</v>
      </c>
      <c r="E1461" t="s">
        <v>20</v>
      </c>
      <c r="F1461" t="s">
        <v>60</v>
      </c>
      <c r="G1461" s="5">
        <v>19797.96</v>
      </c>
      <c r="H1461" s="5">
        <f t="shared" si="154"/>
        <v>356.36327999999997</v>
      </c>
      <c r="I1461" s="6">
        <v>1</v>
      </c>
      <c r="J1461" s="6">
        <v>19797.96</v>
      </c>
      <c r="K1461" s="5">
        <f t="shared" si="155"/>
        <v>356.36327999999997</v>
      </c>
      <c r="L1461" s="7">
        <v>2.5</v>
      </c>
      <c r="M1461" s="7">
        <v>189</v>
      </c>
      <c r="N1461" s="3">
        <v>45456</v>
      </c>
      <c r="O1461" s="4" t="str">
        <f t="shared" si="156"/>
        <v>2024-06</v>
      </c>
      <c r="P1461" s="4" t="str">
        <f t="shared" si="157"/>
        <v>06</v>
      </c>
      <c r="Q1461" s="4" t="str">
        <f t="shared" si="158"/>
        <v>June</v>
      </c>
      <c r="R1461" s="30" t="str">
        <f t="shared" si="159"/>
        <v>13</v>
      </c>
      <c r="W1461" t="str">
        <f t="shared" si="160"/>
        <v>ok</v>
      </c>
    </row>
    <row r="1462" spans="1:23" x14ac:dyDescent="0.3">
      <c r="A1462" t="s">
        <v>1504</v>
      </c>
      <c r="B1462" t="s">
        <v>36</v>
      </c>
      <c r="C1462" t="s">
        <v>18</v>
      </c>
      <c r="D1462" t="s">
        <v>37</v>
      </c>
      <c r="E1462" t="s">
        <v>20</v>
      </c>
      <c r="F1462" t="s">
        <v>15</v>
      </c>
      <c r="G1462" s="5">
        <v>16523.22</v>
      </c>
      <c r="H1462" s="5">
        <f t="shared" si="154"/>
        <v>297.41795999999999</v>
      </c>
      <c r="I1462" s="6">
        <v>5</v>
      </c>
      <c r="J1462" s="6">
        <v>82616.100000000006</v>
      </c>
      <c r="K1462" s="5">
        <f t="shared" si="155"/>
        <v>1487.0898</v>
      </c>
      <c r="L1462" s="7">
        <v>4.18</v>
      </c>
      <c r="M1462" s="7">
        <v>1698</v>
      </c>
      <c r="N1462" s="3">
        <v>45551</v>
      </c>
      <c r="O1462" s="4" t="str">
        <f t="shared" si="156"/>
        <v>2024-09</v>
      </c>
      <c r="P1462" s="4" t="str">
        <f t="shared" si="157"/>
        <v>09</v>
      </c>
      <c r="Q1462" s="4" t="str">
        <f t="shared" si="158"/>
        <v>September</v>
      </c>
      <c r="R1462" s="30" t="str">
        <f t="shared" si="159"/>
        <v>16</v>
      </c>
      <c r="W1462" t="str">
        <f t="shared" si="160"/>
        <v>ok</v>
      </c>
    </row>
    <row r="1463" spans="1:23" x14ac:dyDescent="0.3">
      <c r="A1463" t="s">
        <v>1505</v>
      </c>
      <c r="B1463" t="s">
        <v>47</v>
      </c>
      <c r="C1463" t="s">
        <v>12</v>
      </c>
      <c r="D1463" t="s">
        <v>48</v>
      </c>
      <c r="E1463" t="s">
        <v>20</v>
      </c>
      <c r="F1463" t="s">
        <v>60</v>
      </c>
      <c r="G1463" s="5">
        <v>8638.59</v>
      </c>
      <c r="H1463" s="5">
        <f t="shared" si="154"/>
        <v>155.49462</v>
      </c>
      <c r="I1463" s="6">
        <v>4</v>
      </c>
      <c r="J1463" s="6">
        <v>34554.36</v>
      </c>
      <c r="K1463" s="5">
        <f t="shared" si="155"/>
        <v>621.97847999999999</v>
      </c>
      <c r="L1463" s="7">
        <v>2.5</v>
      </c>
      <c r="M1463" s="7">
        <v>1237</v>
      </c>
      <c r="N1463" s="3">
        <v>45619</v>
      </c>
      <c r="O1463" s="4" t="str">
        <f t="shared" si="156"/>
        <v>2024-11</v>
      </c>
      <c r="P1463" s="4" t="str">
        <f t="shared" si="157"/>
        <v>11</v>
      </c>
      <c r="Q1463" s="4" t="str">
        <f t="shared" si="158"/>
        <v>November</v>
      </c>
      <c r="R1463" s="30" t="str">
        <f t="shared" si="159"/>
        <v>23</v>
      </c>
      <c r="W1463" t="str">
        <f t="shared" si="160"/>
        <v>ok</v>
      </c>
    </row>
    <row r="1464" spans="1:23" x14ac:dyDescent="0.3">
      <c r="A1464" t="s">
        <v>1506</v>
      </c>
      <c r="B1464" t="s">
        <v>36</v>
      </c>
      <c r="C1464" t="s">
        <v>18</v>
      </c>
      <c r="D1464" t="s">
        <v>37</v>
      </c>
      <c r="E1464" t="s">
        <v>45</v>
      </c>
      <c r="F1464" t="s">
        <v>21</v>
      </c>
      <c r="G1464" s="5">
        <v>6002.65</v>
      </c>
      <c r="H1464" s="5">
        <f t="shared" si="154"/>
        <v>108.04769999999999</v>
      </c>
      <c r="I1464" s="6">
        <v>3</v>
      </c>
      <c r="J1464" s="6">
        <v>18007.95</v>
      </c>
      <c r="K1464" s="5">
        <f t="shared" si="155"/>
        <v>324.1431</v>
      </c>
      <c r="L1464" s="7">
        <v>4.18</v>
      </c>
      <c r="M1464" s="7">
        <v>4655</v>
      </c>
      <c r="N1464" s="3">
        <v>45458</v>
      </c>
      <c r="O1464" s="4" t="str">
        <f t="shared" si="156"/>
        <v>2024-06</v>
      </c>
      <c r="P1464" s="4" t="str">
        <f t="shared" si="157"/>
        <v>06</v>
      </c>
      <c r="Q1464" s="4" t="str">
        <f t="shared" si="158"/>
        <v>June</v>
      </c>
      <c r="R1464" s="30" t="str">
        <f t="shared" si="159"/>
        <v>15</v>
      </c>
      <c r="W1464" t="str">
        <f t="shared" si="160"/>
        <v>ok</v>
      </c>
    </row>
    <row r="1465" spans="1:23" x14ac:dyDescent="0.3">
      <c r="A1465" t="s">
        <v>1507</v>
      </c>
      <c r="B1465" t="s">
        <v>11</v>
      </c>
      <c r="C1465" t="s">
        <v>12</v>
      </c>
      <c r="D1465" t="s">
        <v>13</v>
      </c>
      <c r="E1465" t="s">
        <v>14</v>
      </c>
      <c r="F1465" t="s">
        <v>38</v>
      </c>
      <c r="G1465" s="5">
        <v>6214.04</v>
      </c>
      <c r="H1465" s="5">
        <f t="shared" si="154"/>
        <v>111.85271999999999</v>
      </c>
      <c r="I1465" s="6">
        <v>5</v>
      </c>
      <c r="J1465" s="6">
        <v>31070.2</v>
      </c>
      <c r="K1465" s="5">
        <f t="shared" si="155"/>
        <v>559.2636</v>
      </c>
      <c r="L1465" s="7">
        <v>4.6100000000000003</v>
      </c>
      <c r="M1465" s="7">
        <v>2854</v>
      </c>
      <c r="N1465" s="3">
        <v>45558</v>
      </c>
      <c r="O1465" s="4" t="str">
        <f t="shared" si="156"/>
        <v>2024-09</v>
      </c>
      <c r="P1465" s="4" t="str">
        <f t="shared" si="157"/>
        <v>09</v>
      </c>
      <c r="Q1465" s="4" t="str">
        <f t="shared" si="158"/>
        <v>September</v>
      </c>
      <c r="R1465" s="30" t="str">
        <f t="shared" si="159"/>
        <v>23</v>
      </c>
      <c r="W1465" t="str">
        <f t="shared" si="160"/>
        <v>ok</v>
      </c>
    </row>
    <row r="1466" spans="1:23" x14ac:dyDescent="0.3">
      <c r="A1466" t="s">
        <v>1508</v>
      </c>
      <c r="B1466" t="s">
        <v>63</v>
      </c>
      <c r="C1466" t="s">
        <v>18</v>
      </c>
      <c r="D1466" t="s">
        <v>64</v>
      </c>
      <c r="E1466" t="s">
        <v>14</v>
      </c>
      <c r="F1466" t="s">
        <v>31</v>
      </c>
      <c r="G1466" s="5">
        <v>6236.29</v>
      </c>
      <c r="H1466" s="5">
        <f t="shared" si="154"/>
        <v>112.25321999999998</v>
      </c>
      <c r="I1466" s="6">
        <v>2</v>
      </c>
      <c r="J1466" s="6">
        <v>12472.58</v>
      </c>
      <c r="K1466" s="5">
        <f t="shared" si="155"/>
        <v>224.50643999999997</v>
      </c>
      <c r="L1466" s="7">
        <v>1.2</v>
      </c>
      <c r="M1466" s="7">
        <v>3037</v>
      </c>
      <c r="N1466" s="3">
        <v>45447</v>
      </c>
      <c r="O1466" s="4" t="str">
        <f t="shared" si="156"/>
        <v>2024-06</v>
      </c>
      <c r="P1466" s="4" t="str">
        <f t="shared" si="157"/>
        <v>06</v>
      </c>
      <c r="Q1466" s="4" t="str">
        <f t="shared" si="158"/>
        <v>June</v>
      </c>
      <c r="R1466" s="30" t="str">
        <f t="shared" si="159"/>
        <v>04</v>
      </c>
      <c r="W1466" t="str">
        <f t="shared" si="160"/>
        <v>ok</v>
      </c>
    </row>
    <row r="1467" spans="1:23" x14ac:dyDescent="0.3">
      <c r="A1467" t="s">
        <v>1509</v>
      </c>
      <c r="B1467" t="s">
        <v>63</v>
      </c>
      <c r="C1467" t="s">
        <v>18</v>
      </c>
      <c r="D1467" t="s">
        <v>64</v>
      </c>
      <c r="E1467" t="s">
        <v>20</v>
      </c>
      <c r="F1467" t="s">
        <v>26</v>
      </c>
      <c r="G1467" s="5">
        <v>12596.42</v>
      </c>
      <c r="H1467" s="5">
        <f t="shared" si="154"/>
        <v>226.73555999999999</v>
      </c>
      <c r="I1467" s="6">
        <v>1</v>
      </c>
      <c r="J1467" s="6">
        <v>12596.42</v>
      </c>
      <c r="K1467" s="5">
        <f t="shared" si="155"/>
        <v>226.73555999999999</v>
      </c>
      <c r="L1467" s="7">
        <v>1.45</v>
      </c>
      <c r="M1467" s="7">
        <v>4921</v>
      </c>
      <c r="N1467" s="3">
        <v>45602</v>
      </c>
      <c r="O1467" s="4" t="str">
        <f t="shared" si="156"/>
        <v>2024-11</v>
      </c>
      <c r="P1467" s="4" t="str">
        <f t="shared" si="157"/>
        <v>11</v>
      </c>
      <c r="Q1467" s="4" t="str">
        <f t="shared" si="158"/>
        <v>November</v>
      </c>
      <c r="R1467" s="30" t="str">
        <f t="shared" si="159"/>
        <v>06</v>
      </c>
      <c r="W1467" t="str">
        <f t="shared" si="160"/>
        <v>ok</v>
      </c>
    </row>
    <row r="1468" spans="1:23" x14ac:dyDescent="0.3">
      <c r="A1468" t="s">
        <v>1510</v>
      </c>
      <c r="B1468" t="s">
        <v>28</v>
      </c>
      <c r="C1468" t="s">
        <v>29</v>
      </c>
      <c r="D1468" t="s">
        <v>30</v>
      </c>
      <c r="E1468" t="s">
        <v>45</v>
      </c>
      <c r="F1468" t="s">
        <v>21</v>
      </c>
      <c r="G1468" s="5">
        <v>18642.78</v>
      </c>
      <c r="H1468" s="5">
        <f t="shared" si="154"/>
        <v>335.57003999999995</v>
      </c>
      <c r="I1468" s="6">
        <v>5</v>
      </c>
      <c r="J1468" s="6">
        <v>93213.9</v>
      </c>
      <c r="K1468" s="5">
        <f t="shared" si="155"/>
        <v>1677.8501999999999</v>
      </c>
      <c r="L1468" s="7">
        <v>3.85</v>
      </c>
      <c r="M1468" s="7">
        <v>4863</v>
      </c>
      <c r="N1468" s="3">
        <v>45579</v>
      </c>
      <c r="O1468" s="4" t="str">
        <f t="shared" si="156"/>
        <v>2024-10</v>
      </c>
      <c r="P1468" s="4" t="str">
        <f t="shared" si="157"/>
        <v>10</v>
      </c>
      <c r="Q1468" s="4" t="str">
        <f t="shared" si="158"/>
        <v>October</v>
      </c>
      <c r="R1468" s="30" t="str">
        <f t="shared" si="159"/>
        <v>14</v>
      </c>
      <c r="W1468" t="str">
        <f t="shared" si="160"/>
        <v>ok</v>
      </c>
    </row>
    <row r="1469" spans="1:23" x14ac:dyDescent="0.3">
      <c r="A1469" t="s">
        <v>1511</v>
      </c>
      <c r="B1469" t="s">
        <v>47</v>
      </c>
      <c r="C1469" t="s">
        <v>12</v>
      </c>
      <c r="D1469" t="s">
        <v>48</v>
      </c>
      <c r="E1469" t="s">
        <v>14</v>
      </c>
      <c r="F1469" t="s">
        <v>38</v>
      </c>
      <c r="G1469" s="5">
        <v>2552.7399999999998</v>
      </c>
      <c r="H1469" s="5">
        <f t="shared" si="154"/>
        <v>45.949319999999993</v>
      </c>
      <c r="I1469" s="6">
        <v>1</v>
      </c>
      <c r="J1469" s="6">
        <v>2552.7399999999998</v>
      </c>
      <c r="K1469" s="5">
        <f t="shared" si="155"/>
        <v>45.949319999999993</v>
      </c>
      <c r="L1469" s="7">
        <v>2.71</v>
      </c>
      <c r="M1469" s="7">
        <v>1040</v>
      </c>
      <c r="N1469" s="3">
        <v>45325</v>
      </c>
      <c r="O1469" s="4" t="str">
        <f t="shared" si="156"/>
        <v>2024-02</v>
      </c>
      <c r="P1469" s="4" t="str">
        <f t="shared" si="157"/>
        <v>02</v>
      </c>
      <c r="Q1469" s="4" t="str">
        <f t="shared" si="158"/>
        <v>February</v>
      </c>
      <c r="R1469" s="30" t="str">
        <f t="shared" si="159"/>
        <v>03</v>
      </c>
      <c r="W1469" t="str">
        <f t="shared" si="160"/>
        <v>ok</v>
      </c>
    </row>
    <row r="1470" spans="1:23" x14ac:dyDescent="0.3">
      <c r="A1470" t="s">
        <v>1512</v>
      </c>
      <c r="B1470" t="s">
        <v>41</v>
      </c>
      <c r="C1470" t="s">
        <v>42</v>
      </c>
      <c r="D1470" t="s">
        <v>43</v>
      </c>
      <c r="E1470" t="s">
        <v>45</v>
      </c>
      <c r="F1470" t="s">
        <v>26</v>
      </c>
      <c r="G1470" s="5">
        <v>2498.2800000000002</v>
      </c>
      <c r="H1470" s="5">
        <f t="shared" si="154"/>
        <v>44.96904</v>
      </c>
      <c r="I1470" s="6">
        <v>5</v>
      </c>
      <c r="J1470" s="6">
        <v>12491.4</v>
      </c>
      <c r="K1470" s="5">
        <f t="shared" si="155"/>
        <v>224.84520000000001</v>
      </c>
      <c r="L1470" s="7">
        <v>4.6500000000000004</v>
      </c>
      <c r="M1470" s="7">
        <v>2779</v>
      </c>
      <c r="N1470" s="3">
        <v>45521</v>
      </c>
      <c r="O1470" s="4" t="str">
        <f t="shared" si="156"/>
        <v>2024-08</v>
      </c>
      <c r="P1470" s="4" t="str">
        <f t="shared" si="157"/>
        <v>08</v>
      </c>
      <c r="Q1470" s="4" t="str">
        <f t="shared" si="158"/>
        <v>August</v>
      </c>
      <c r="R1470" s="30" t="str">
        <f t="shared" si="159"/>
        <v>17</v>
      </c>
      <c r="W1470" t="str">
        <f t="shared" si="160"/>
        <v>ok</v>
      </c>
    </row>
    <row r="1471" spans="1:23" x14ac:dyDescent="0.3">
      <c r="A1471" t="s">
        <v>1513</v>
      </c>
      <c r="B1471" t="s">
        <v>36</v>
      </c>
      <c r="C1471" t="s">
        <v>18</v>
      </c>
      <c r="D1471" t="s">
        <v>37</v>
      </c>
      <c r="E1471" t="s">
        <v>14</v>
      </c>
      <c r="F1471" t="s">
        <v>15</v>
      </c>
      <c r="G1471" s="5">
        <v>18484.93</v>
      </c>
      <c r="H1471" s="5">
        <f t="shared" si="154"/>
        <v>332.72873999999996</v>
      </c>
      <c r="I1471" s="6">
        <v>4</v>
      </c>
      <c r="J1471" s="6">
        <v>73939.72</v>
      </c>
      <c r="K1471" s="5">
        <f t="shared" si="155"/>
        <v>1330.9149599999998</v>
      </c>
      <c r="L1471" s="7">
        <v>3.7</v>
      </c>
      <c r="M1471" s="7">
        <v>643</v>
      </c>
      <c r="N1471" s="3">
        <v>45343</v>
      </c>
      <c r="O1471" s="4" t="str">
        <f t="shared" si="156"/>
        <v>2024-02</v>
      </c>
      <c r="P1471" s="4" t="str">
        <f t="shared" si="157"/>
        <v>02</v>
      </c>
      <c r="Q1471" s="4" t="str">
        <f t="shared" si="158"/>
        <v>February</v>
      </c>
      <c r="R1471" s="30" t="str">
        <f t="shared" si="159"/>
        <v>21</v>
      </c>
      <c r="W1471" t="str">
        <f t="shared" si="160"/>
        <v>ok</v>
      </c>
    </row>
    <row r="1472" spans="1:23" x14ac:dyDescent="0.3">
      <c r="A1472" t="s">
        <v>1514</v>
      </c>
      <c r="B1472" t="s">
        <v>47</v>
      </c>
      <c r="C1472" t="s">
        <v>12</v>
      </c>
      <c r="D1472" t="s">
        <v>48</v>
      </c>
      <c r="E1472" t="s">
        <v>45</v>
      </c>
      <c r="F1472" t="s">
        <v>38</v>
      </c>
      <c r="G1472" s="5">
        <v>1555.91</v>
      </c>
      <c r="H1472" s="5">
        <f t="shared" si="154"/>
        <v>28.00638</v>
      </c>
      <c r="I1472" s="6">
        <v>1</v>
      </c>
      <c r="J1472" s="6">
        <v>1555.91</v>
      </c>
      <c r="K1472" s="5">
        <f t="shared" si="155"/>
        <v>28.00638</v>
      </c>
      <c r="L1472" s="7">
        <v>3.41</v>
      </c>
      <c r="M1472" s="7">
        <v>2701</v>
      </c>
      <c r="N1472" s="3">
        <v>45466</v>
      </c>
      <c r="O1472" s="4" t="str">
        <f t="shared" si="156"/>
        <v>2024-06</v>
      </c>
      <c r="P1472" s="4" t="str">
        <f t="shared" si="157"/>
        <v>06</v>
      </c>
      <c r="Q1472" s="4" t="str">
        <f t="shared" si="158"/>
        <v>June</v>
      </c>
      <c r="R1472" s="30" t="str">
        <f t="shared" si="159"/>
        <v>23</v>
      </c>
      <c r="W1472" t="str">
        <f t="shared" si="160"/>
        <v>ok</v>
      </c>
    </row>
    <row r="1473" spans="1:23" x14ac:dyDescent="0.3">
      <c r="A1473" t="s">
        <v>1515</v>
      </c>
      <c r="B1473" t="s">
        <v>36</v>
      </c>
      <c r="C1473" t="s">
        <v>18</v>
      </c>
      <c r="D1473" t="s">
        <v>37</v>
      </c>
      <c r="E1473" t="s">
        <v>14</v>
      </c>
      <c r="F1473" t="s">
        <v>38</v>
      </c>
      <c r="G1473" s="5">
        <v>11194.85</v>
      </c>
      <c r="H1473" s="5">
        <f t="shared" si="154"/>
        <v>201.50729999999999</v>
      </c>
      <c r="I1473" s="6">
        <v>5</v>
      </c>
      <c r="J1473" s="6">
        <v>55974.25</v>
      </c>
      <c r="K1473" s="5">
        <f t="shared" si="155"/>
        <v>1007.5364999999999</v>
      </c>
      <c r="L1473" s="7">
        <v>4.22</v>
      </c>
      <c r="M1473" s="7">
        <v>294</v>
      </c>
      <c r="N1473" s="3">
        <v>45457</v>
      </c>
      <c r="O1473" s="4" t="str">
        <f t="shared" si="156"/>
        <v>2024-06</v>
      </c>
      <c r="P1473" s="4" t="str">
        <f t="shared" si="157"/>
        <v>06</v>
      </c>
      <c r="Q1473" s="4" t="str">
        <f t="shared" si="158"/>
        <v>June</v>
      </c>
      <c r="R1473" s="30" t="str">
        <f t="shared" si="159"/>
        <v>14</v>
      </c>
      <c r="W1473" t="str">
        <f t="shared" si="160"/>
        <v>ok</v>
      </c>
    </row>
    <row r="1474" spans="1:23" x14ac:dyDescent="0.3">
      <c r="A1474" t="s">
        <v>1516</v>
      </c>
      <c r="B1474" t="s">
        <v>17</v>
      </c>
      <c r="C1474" t="s">
        <v>18</v>
      </c>
      <c r="D1474" t="s">
        <v>19</v>
      </c>
      <c r="E1474" t="s">
        <v>14</v>
      </c>
      <c r="F1474" t="s">
        <v>21</v>
      </c>
      <c r="G1474" s="5">
        <v>6823.52</v>
      </c>
      <c r="H1474" s="5">
        <f t="shared" si="154"/>
        <v>122.82335999999999</v>
      </c>
      <c r="I1474" s="6">
        <v>3</v>
      </c>
      <c r="J1474" s="6">
        <v>20470.560000000001</v>
      </c>
      <c r="K1474" s="5">
        <f t="shared" si="155"/>
        <v>368.47008</v>
      </c>
      <c r="L1474" s="7">
        <v>1.31</v>
      </c>
      <c r="M1474" s="7">
        <v>3661</v>
      </c>
      <c r="N1474" s="3">
        <v>45462</v>
      </c>
      <c r="O1474" s="4" t="str">
        <f t="shared" si="156"/>
        <v>2024-06</v>
      </c>
      <c r="P1474" s="4" t="str">
        <f t="shared" si="157"/>
        <v>06</v>
      </c>
      <c r="Q1474" s="4" t="str">
        <f t="shared" si="158"/>
        <v>June</v>
      </c>
      <c r="R1474" s="30" t="str">
        <f t="shared" si="159"/>
        <v>19</v>
      </c>
      <c r="W1474" t="str">
        <f t="shared" si="160"/>
        <v>ok</v>
      </c>
    </row>
    <row r="1475" spans="1:23" x14ac:dyDescent="0.3">
      <c r="A1475" t="s">
        <v>1517</v>
      </c>
      <c r="B1475" t="s">
        <v>41</v>
      </c>
      <c r="C1475" t="s">
        <v>42</v>
      </c>
      <c r="D1475" t="s">
        <v>43</v>
      </c>
      <c r="E1475" t="s">
        <v>20</v>
      </c>
      <c r="F1475" t="s">
        <v>60</v>
      </c>
      <c r="G1475" s="5">
        <v>13862.72</v>
      </c>
      <c r="H1475" s="5">
        <f t="shared" ref="H1475:H1538" si="161">G1475*0.018</f>
        <v>249.52895999999996</v>
      </c>
      <c r="I1475" s="6">
        <v>3</v>
      </c>
      <c r="J1475" s="6">
        <v>41588.160000000003</v>
      </c>
      <c r="K1475" s="5">
        <f t="shared" ref="K1475:K1538" si="162">H1475*I1475</f>
        <v>748.58687999999984</v>
      </c>
      <c r="L1475" s="7">
        <v>3.12</v>
      </c>
      <c r="M1475" s="7">
        <v>1171</v>
      </c>
      <c r="N1475" s="3">
        <v>45306</v>
      </c>
      <c r="O1475" s="4" t="str">
        <f t="shared" ref="O1475:O1538" si="163">TEXT(N1475,"yyyy-mm")</f>
        <v>2024-01</v>
      </c>
      <c r="P1475" s="4" t="str">
        <f t="shared" ref="P1475:P1538" si="164">TEXT(N1475,"mm")</f>
        <v>01</v>
      </c>
      <c r="Q1475" s="4" t="str">
        <f t="shared" ref="Q1475:Q1538" si="165">TEXT(DATE(2024,P1475,1),"mmmm")</f>
        <v>January</v>
      </c>
      <c r="R1475" s="30" t="str">
        <f t="shared" ref="R1475:R1538" si="166">TEXT(N1475,"dd")</f>
        <v>15</v>
      </c>
      <c r="W1475" t="str">
        <f t="shared" ref="W1475:W1538" si="167">IF(G1475*I1475=J1475,"ok","False")</f>
        <v>ok</v>
      </c>
    </row>
    <row r="1476" spans="1:23" x14ac:dyDescent="0.3">
      <c r="A1476" t="s">
        <v>1518</v>
      </c>
      <c r="B1476" t="s">
        <v>41</v>
      </c>
      <c r="C1476" t="s">
        <v>42</v>
      </c>
      <c r="D1476" t="s">
        <v>43</v>
      </c>
      <c r="E1476" t="s">
        <v>20</v>
      </c>
      <c r="F1476" t="s">
        <v>31</v>
      </c>
      <c r="G1476" s="5">
        <v>7982.59</v>
      </c>
      <c r="H1476" s="5">
        <f t="shared" si="161"/>
        <v>143.68662</v>
      </c>
      <c r="I1476" s="6">
        <v>5</v>
      </c>
      <c r="J1476" s="6">
        <v>39912.949999999997</v>
      </c>
      <c r="K1476" s="5">
        <f t="shared" si="162"/>
        <v>718.43309999999997</v>
      </c>
      <c r="L1476" s="7">
        <v>1.83</v>
      </c>
      <c r="M1476" s="7">
        <v>3413</v>
      </c>
      <c r="N1476" s="3">
        <v>45503</v>
      </c>
      <c r="O1476" s="4" t="str">
        <f t="shared" si="163"/>
        <v>2024-07</v>
      </c>
      <c r="P1476" s="4" t="str">
        <f t="shared" si="164"/>
        <v>07</v>
      </c>
      <c r="Q1476" s="4" t="str">
        <f t="shared" si="165"/>
        <v>July</v>
      </c>
      <c r="R1476" s="30" t="str">
        <f t="shared" si="166"/>
        <v>30</v>
      </c>
      <c r="W1476" t="str">
        <f t="shared" si="167"/>
        <v>ok</v>
      </c>
    </row>
    <row r="1477" spans="1:23" x14ac:dyDescent="0.3">
      <c r="A1477" t="s">
        <v>1519</v>
      </c>
      <c r="B1477" t="s">
        <v>23</v>
      </c>
      <c r="C1477" t="s">
        <v>24</v>
      </c>
      <c r="D1477" t="s">
        <v>25</v>
      </c>
      <c r="E1477" t="s">
        <v>14</v>
      </c>
      <c r="F1477" t="s">
        <v>21</v>
      </c>
      <c r="G1477" s="5">
        <v>9011.1299999999992</v>
      </c>
      <c r="H1477" s="5">
        <f t="shared" si="161"/>
        <v>162.20033999999998</v>
      </c>
      <c r="I1477" s="6">
        <v>4</v>
      </c>
      <c r="J1477" s="6">
        <v>36044.519999999997</v>
      </c>
      <c r="K1477" s="5">
        <f t="shared" si="162"/>
        <v>648.80135999999993</v>
      </c>
      <c r="L1477" s="7">
        <v>1.6</v>
      </c>
      <c r="M1477" s="7">
        <v>95</v>
      </c>
      <c r="N1477" s="3">
        <v>45433</v>
      </c>
      <c r="O1477" s="4" t="str">
        <f t="shared" si="163"/>
        <v>2024-05</v>
      </c>
      <c r="P1477" s="4" t="str">
        <f t="shared" si="164"/>
        <v>05</v>
      </c>
      <c r="Q1477" s="4" t="str">
        <f t="shared" si="165"/>
        <v>May</v>
      </c>
      <c r="R1477" s="30" t="str">
        <f t="shared" si="166"/>
        <v>21</v>
      </c>
      <c r="W1477" t="str">
        <f t="shared" si="167"/>
        <v>ok</v>
      </c>
    </row>
    <row r="1478" spans="1:23" x14ac:dyDescent="0.3">
      <c r="A1478" t="s">
        <v>1520</v>
      </c>
      <c r="B1478" t="s">
        <v>28</v>
      </c>
      <c r="C1478" t="s">
        <v>29</v>
      </c>
      <c r="D1478" t="s">
        <v>30</v>
      </c>
      <c r="E1478" t="s">
        <v>20</v>
      </c>
      <c r="F1478" t="s">
        <v>38</v>
      </c>
      <c r="G1478" s="5">
        <v>8510.31</v>
      </c>
      <c r="H1478" s="5">
        <f t="shared" si="161"/>
        <v>153.18557999999999</v>
      </c>
      <c r="I1478" s="6">
        <v>4</v>
      </c>
      <c r="J1478" s="6">
        <v>34041.24</v>
      </c>
      <c r="K1478" s="5">
        <f t="shared" si="162"/>
        <v>612.74231999999995</v>
      </c>
      <c r="L1478" s="7">
        <v>2.98</v>
      </c>
      <c r="M1478" s="7">
        <v>362</v>
      </c>
      <c r="N1478" s="3">
        <v>45303</v>
      </c>
      <c r="O1478" s="4" t="str">
        <f t="shared" si="163"/>
        <v>2024-01</v>
      </c>
      <c r="P1478" s="4" t="str">
        <f t="shared" si="164"/>
        <v>01</v>
      </c>
      <c r="Q1478" s="4" t="str">
        <f t="shared" si="165"/>
        <v>January</v>
      </c>
      <c r="R1478" s="30" t="str">
        <f t="shared" si="166"/>
        <v>12</v>
      </c>
      <c r="W1478" t="str">
        <f t="shared" si="167"/>
        <v>ok</v>
      </c>
    </row>
    <row r="1479" spans="1:23" x14ac:dyDescent="0.3">
      <c r="A1479" t="s">
        <v>1521</v>
      </c>
      <c r="B1479" t="s">
        <v>63</v>
      </c>
      <c r="C1479" t="s">
        <v>18</v>
      </c>
      <c r="D1479" t="s">
        <v>64</v>
      </c>
      <c r="E1479" t="s">
        <v>20</v>
      </c>
      <c r="F1479" t="s">
        <v>60</v>
      </c>
      <c r="G1479" s="5">
        <v>8414.26</v>
      </c>
      <c r="H1479" s="5">
        <f t="shared" si="161"/>
        <v>151.45668000000001</v>
      </c>
      <c r="I1479" s="6">
        <v>1</v>
      </c>
      <c r="J1479" s="6">
        <v>8414.26</v>
      </c>
      <c r="K1479" s="5">
        <f t="shared" si="162"/>
        <v>151.45668000000001</v>
      </c>
      <c r="L1479" s="7">
        <v>4.75</v>
      </c>
      <c r="M1479" s="7">
        <v>4085</v>
      </c>
      <c r="N1479" s="3">
        <v>45462</v>
      </c>
      <c r="O1479" s="4" t="str">
        <f t="shared" si="163"/>
        <v>2024-06</v>
      </c>
      <c r="P1479" s="4" t="str">
        <f t="shared" si="164"/>
        <v>06</v>
      </c>
      <c r="Q1479" s="4" t="str">
        <f t="shared" si="165"/>
        <v>June</v>
      </c>
      <c r="R1479" s="30" t="str">
        <f t="shared" si="166"/>
        <v>19</v>
      </c>
      <c r="W1479" t="str">
        <f t="shared" si="167"/>
        <v>ok</v>
      </c>
    </row>
    <row r="1480" spans="1:23" x14ac:dyDescent="0.3">
      <c r="A1480" t="s">
        <v>1522</v>
      </c>
      <c r="B1480" t="s">
        <v>47</v>
      </c>
      <c r="C1480" t="s">
        <v>12</v>
      </c>
      <c r="D1480" t="s">
        <v>48</v>
      </c>
      <c r="E1480" t="s">
        <v>14</v>
      </c>
      <c r="F1480" t="s">
        <v>60</v>
      </c>
      <c r="G1480" s="5">
        <v>17028.53</v>
      </c>
      <c r="H1480" s="5">
        <f t="shared" si="161"/>
        <v>306.51353999999998</v>
      </c>
      <c r="I1480" s="6">
        <v>3</v>
      </c>
      <c r="J1480" s="6">
        <v>51085.59</v>
      </c>
      <c r="K1480" s="5">
        <f t="shared" si="162"/>
        <v>919.54061999999999</v>
      </c>
      <c r="L1480" s="7">
        <v>3.09</v>
      </c>
      <c r="M1480" s="7">
        <v>4386</v>
      </c>
      <c r="N1480" s="3">
        <v>45363</v>
      </c>
      <c r="O1480" s="4" t="str">
        <f t="shared" si="163"/>
        <v>2024-03</v>
      </c>
      <c r="P1480" s="4" t="str">
        <f t="shared" si="164"/>
        <v>03</v>
      </c>
      <c r="Q1480" s="4" t="str">
        <f t="shared" si="165"/>
        <v>March</v>
      </c>
      <c r="R1480" s="30" t="str">
        <f t="shared" si="166"/>
        <v>12</v>
      </c>
      <c r="W1480" t="str">
        <f t="shared" si="167"/>
        <v>ok</v>
      </c>
    </row>
    <row r="1481" spans="1:23" x14ac:dyDescent="0.3">
      <c r="A1481" t="s">
        <v>1523</v>
      </c>
      <c r="B1481" t="s">
        <v>36</v>
      </c>
      <c r="C1481" t="s">
        <v>18</v>
      </c>
      <c r="D1481" t="s">
        <v>37</v>
      </c>
      <c r="E1481" t="s">
        <v>45</v>
      </c>
      <c r="F1481" t="s">
        <v>31</v>
      </c>
      <c r="G1481" s="5">
        <v>3927.4</v>
      </c>
      <c r="H1481" s="5">
        <f t="shared" si="161"/>
        <v>70.69319999999999</v>
      </c>
      <c r="I1481" s="6">
        <v>5</v>
      </c>
      <c r="J1481" s="6">
        <v>19637</v>
      </c>
      <c r="K1481" s="5">
        <f t="shared" si="162"/>
        <v>353.46599999999995</v>
      </c>
      <c r="L1481" s="7">
        <v>2.4900000000000002</v>
      </c>
      <c r="M1481" s="7">
        <v>4307</v>
      </c>
      <c r="N1481" s="3">
        <v>45616</v>
      </c>
      <c r="O1481" s="4" t="str">
        <f t="shared" si="163"/>
        <v>2024-11</v>
      </c>
      <c r="P1481" s="4" t="str">
        <f t="shared" si="164"/>
        <v>11</v>
      </c>
      <c r="Q1481" s="4" t="str">
        <f t="shared" si="165"/>
        <v>November</v>
      </c>
      <c r="R1481" s="30" t="str">
        <f t="shared" si="166"/>
        <v>20</v>
      </c>
      <c r="W1481" t="str">
        <f t="shared" si="167"/>
        <v>ok</v>
      </c>
    </row>
    <row r="1482" spans="1:23" x14ac:dyDescent="0.3">
      <c r="A1482" t="s">
        <v>1524</v>
      </c>
      <c r="B1482" t="s">
        <v>17</v>
      </c>
      <c r="C1482" t="s">
        <v>18</v>
      </c>
      <c r="D1482" t="s">
        <v>19</v>
      </c>
      <c r="E1482" t="s">
        <v>45</v>
      </c>
      <c r="F1482" t="s">
        <v>31</v>
      </c>
      <c r="G1482" s="5">
        <v>5855.68</v>
      </c>
      <c r="H1482" s="5">
        <f t="shared" si="161"/>
        <v>105.40223999999999</v>
      </c>
      <c r="I1482" s="6">
        <v>4</v>
      </c>
      <c r="J1482" s="6">
        <v>23422.720000000001</v>
      </c>
      <c r="K1482" s="5">
        <f t="shared" si="162"/>
        <v>421.60895999999997</v>
      </c>
      <c r="L1482" s="7">
        <v>3.59</v>
      </c>
      <c r="M1482" s="7">
        <v>4477</v>
      </c>
      <c r="N1482" s="3">
        <v>45425</v>
      </c>
      <c r="O1482" s="4" t="str">
        <f t="shared" si="163"/>
        <v>2024-05</v>
      </c>
      <c r="P1482" s="4" t="str">
        <f t="shared" si="164"/>
        <v>05</v>
      </c>
      <c r="Q1482" s="4" t="str">
        <f t="shared" si="165"/>
        <v>May</v>
      </c>
      <c r="R1482" s="30" t="str">
        <f t="shared" si="166"/>
        <v>13</v>
      </c>
      <c r="W1482" t="str">
        <f t="shared" si="167"/>
        <v>ok</v>
      </c>
    </row>
    <row r="1483" spans="1:23" x14ac:dyDescent="0.3">
      <c r="A1483" t="s">
        <v>1525</v>
      </c>
      <c r="B1483" t="s">
        <v>51</v>
      </c>
      <c r="C1483" t="s">
        <v>29</v>
      </c>
      <c r="D1483" t="s">
        <v>52</v>
      </c>
      <c r="E1483" t="s">
        <v>45</v>
      </c>
      <c r="F1483" t="s">
        <v>21</v>
      </c>
      <c r="G1483" s="5">
        <v>18262.38</v>
      </c>
      <c r="H1483" s="5">
        <f t="shared" si="161"/>
        <v>328.72284000000002</v>
      </c>
      <c r="I1483" s="6">
        <v>4</v>
      </c>
      <c r="J1483" s="6">
        <v>73049.52</v>
      </c>
      <c r="K1483" s="5">
        <f t="shared" si="162"/>
        <v>1314.8913600000001</v>
      </c>
      <c r="L1483" s="7">
        <v>3.91</v>
      </c>
      <c r="M1483" s="7">
        <v>3861</v>
      </c>
      <c r="N1483" s="3">
        <v>45586</v>
      </c>
      <c r="O1483" s="4" t="str">
        <f t="shared" si="163"/>
        <v>2024-10</v>
      </c>
      <c r="P1483" s="4" t="str">
        <f t="shared" si="164"/>
        <v>10</v>
      </c>
      <c r="Q1483" s="4" t="str">
        <f t="shared" si="165"/>
        <v>October</v>
      </c>
      <c r="R1483" s="30" t="str">
        <f t="shared" si="166"/>
        <v>21</v>
      </c>
      <c r="W1483" t="str">
        <f t="shared" si="167"/>
        <v>ok</v>
      </c>
    </row>
    <row r="1484" spans="1:23" x14ac:dyDescent="0.3">
      <c r="A1484" t="s">
        <v>1526</v>
      </c>
      <c r="B1484" t="s">
        <v>47</v>
      </c>
      <c r="C1484" t="s">
        <v>12</v>
      </c>
      <c r="D1484" t="s">
        <v>48</v>
      </c>
      <c r="E1484" t="s">
        <v>45</v>
      </c>
      <c r="F1484" t="s">
        <v>15</v>
      </c>
      <c r="G1484" s="5">
        <v>5659.1</v>
      </c>
      <c r="H1484" s="5">
        <f t="shared" si="161"/>
        <v>101.8638</v>
      </c>
      <c r="I1484" s="6">
        <v>2</v>
      </c>
      <c r="J1484" s="6">
        <v>11318.2</v>
      </c>
      <c r="K1484" s="5">
        <f t="shared" si="162"/>
        <v>203.7276</v>
      </c>
      <c r="L1484" s="7">
        <v>2.63</v>
      </c>
      <c r="M1484" s="7">
        <v>985</v>
      </c>
      <c r="N1484" s="3">
        <v>45319</v>
      </c>
      <c r="O1484" s="4" t="str">
        <f t="shared" si="163"/>
        <v>2024-01</v>
      </c>
      <c r="P1484" s="4" t="str">
        <f t="shared" si="164"/>
        <v>01</v>
      </c>
      <c r="Q1484" s="4" t="str">
        <f t="shared" si="165"/>
        <v>January</v>
      </c>
      <c r="R1484" s="30" t="str">
        <f t="shared" si="166"/>
        <v>28</v>
      </c>
      <c r="W1484" t="str">
        <f t="shared" si="167"/>
        <v>ok</v>
      </c>
    </row>
    <row r="1485" spans="1:23" x14ac:dyDescent="0.3">
      <c r="A1485" t="s">
        <v>1527</v>
      </c>
      <c r="B1485" t="s">
        <v>47</v>
      </c>
      <c r="C1485" t="s">
        <v>12</v>
      </c>
      <c r="D1485" t="s">
        <v>48</v>
      </c>
      <c r="E1485" t="s">
        <v>45</v>
      </c>
      <c r="F1485" t="s">
        <v>26</v>
      </c>
      <c r="G1485" s="5">
        <v>3098.74</v>
      </c>
      <c r="H1485" s="5">
        <f t="shared" si="161"/>
        <v>55.777319999999989</v>
      </c>
      <c r="I1485" s="6">
        <v>2</v>
      </c>
      <c r="J1485" s="6">
        <v>6197.48</v>
      </c>
      <c r="K1485" s="5">
        <f t="shared" si="162"/>
        <v>111.55463999999998</v>
      </c>
      <c r="L1485" s="7">
        <v>2.59</v>
      </c>
      <c r="M1485" s="7">
        <v>3079</v>
      </c>
      <c r="N1485" s="3">
        <v>45573</v>
      </c>
      <c r="O1485" s="4" t="str">
        <f t="shared" si="163"/>
        <v>2024-10</v>
      </c>
      <c r="P1485" s="4" t="str">
        <f t="shared" si="164"/>
        <v>10</v>
      </c>
      <c r="Q1485" s="4" t="str">
        <f t="shared" si="165"/>
        <v>October</v>
      </c>
      <c r="R1485" s="30" t="str">
        <f t="shared" si="166"/>
        <v>08</v>
      </c>
      <c r="W1485" t="str">
        <f t="shared" si="167"/>
        <v>ok</v>
      </c>
    </row>
    <row r="1486" spans="1:23" x14ac:dyDescent="0.3">
      <c r="A1486" t="s">
        <v>1528</v>
      </c>
      <c r="B1486" t="s">
        <v>28</v>
      </c>
      <c r="C1486" t="s">
        <v>29</v>
      </c>
      <c r="D1486" t="s">
        <v>30</v>
      </c>
      <c r="E1486" t="s">
        <v>20</v>
      </c>
      <c r="F1486" t="s">
        <v>38</v>
      </c>
      <c r="G1486" s="5">
        <v>13867.08</v>
      </c>
      <c r="H1486" s="5">
        <f t="shared" si="161"/>
        <v>249.60743999999997</v>
      </c>
      <c r="I1486" s="6">
        <v>5</v>
      </c>
      <c r="J1486" s="6">
        <v>69335.399999999994</v>
      </c>
      <c r="K1486" s="5">
        <f t="shared" si="162"/>
        <v>1248.0371999999998</v>
      </c>
      <c r="L1486" s="7">
        <v>4.37</v>
      </c>
      <c r="M1486" s="7">
        <v>3354</v>
      </c>
      <c r="N1486" s="3">
        <v>45554</v>
      </c>
      <c r="O1486" s="4" t="str">
        <f t="shared" si="163"/>
        <v>2024-09</v>
      </c>
      <c r="P1486" s="4" t="str">
        <f t="shared" si="164"/>
        <v>09</v>
      </c>
      <c r="Q1486" s="4" t="str">
        <f t="shared" si="165"/>
        <v>September</v>
      </c>
      <c r="R1486" s="30" t="str">
        <f t="shared" si="166"/>
        <v>19</v>
      </c>
      <c r="W1486" t="str">
        <f t="shared" si="167"/>
        <v>ok</v>
      </c>
    </row>
    <row r="1487" spans="1:23" x14ac:dyDescent="0.3">
      <c r="A1487" t="s">
        <v>1529</v>
      </c>
      <c r="B1487" t="s">
        <v>47</v>
      </c>
      <c r="C1487" t="s">
        <v>12</v>
      </c>
      <c r="D1487" t="s">
        <v>48</v>
      </c>
      <c r="E1487" t="s">
        <v>14</v>
      </c>
      <c r="F1487" t="s">
        <v>21</v>
      </c>
      <c r="G1487" s="5">
        <v>3547</v>
      </c>
      <c r="H1487" s="5">
        <f t="shared" si="161"/>
        <v>63.845999999999997</v>
      </c>
      <c r="I1487" s="6">
        <v>3</v>
      </c>
      <c r="J1487" s="6">
        <v>10641</v>
      </c>
      <c r="K1487" s="5">
        <f t="shared" si="162"/>
        <v>191.53799999999998</v>
      </c>
      <c r="L1487" s="7">
        <v>3.42</v>
      </c>
      <c r="M1487" s="7">
        <v>2191</v>
      </c>
      <c r="N1487" s="3">
        <v>45301</v>
      </c>
      <c r="O1487" s="4" t="str">
        <f t="shared" si="163"/>
        <v>2024-01</v>
      </c>
      <c r="P1487" s="4" t="str">
        <f t="shared" si="164"/>
        <v>01</v>
      </c>
      <c r="Q1487" s="4" t="str">
        <f t="shared" si="165"/>
        <v>January</v>
      </c>
      <c r="R1487" s="30" t="str">
        <f t="shared" si="166"/>
        <v>10</v>
      </c>
      <c r="W1487" t="str">
        <f t="shared" si="167"/>
        <v>ok</v>
      </c>
    </row>
    <row r="1488" spans="1:23" x14ac:dyDescent="0.3">
      <c r="A1488" t="s">
        <v>1530</v>
      </c>
      <c r="B1488" t="s">
        <v>23</v>
      </c>
      <c r="C1488" t="s">
        <v>24</v>
      </c>
      <c r="D1488" t="s">
        <v>25</v>
      </c>
      <c r="E1488" t="s">
        <v>45</v>
      </c>
      <c r="F1488" t="s">
        <v>38</v>
      </c>
      <c r="G1488" s="5">
        <v>876.67</v>
      </c>
      <c r="H1488" s="5">
        <f t="shared" si="161"/>
        <v>15.780059999999999</v>
      </c>
      <c r="I1488" s="6">
        <v>4</v>
      </c>
      <c r="J1488" s="6">
        <v>3506.68</v>
      </c>
      <c r="K1488" s="5">
        <f t="shared" si="162"/>
        <v>63.120239999999995</v>
      </c>
      <c r="L1488" s="7">
        <v>3.23</v>
      </c>
      <c r="M1488" s="7">
        <v>3217</v>
      </c>
      <c r="N1488" s="3">
        <v>45583</v>
      </c>
      <c r="O1488" s="4" t="str">
        <f t="shared" si="163"/>
        <v>2024-10</v>
      </c>
      <c r="P1488" s="4" t="str">
        <f t="shared" si="164"/>
        <v>10</v>
      </c>
      <c r="Q1488" s="4" t="str">
        <f t="shared" si="165"/>
        <v>October</v>
      </c>
      <c r="R1488" s="30" t="str">
        <f t="shared" si="166"/>
        <v>18</v>
      </c>
      <c r="W1488" t="str">
        <f t="shared" si="167"/>
        <v>ok</v>
      </c>
    </row>
    <row r="1489" spans="1:23" x14ac:dyDescent="0.3">
      <c r="A1489" t="s">
        <v>1531</v>
      </c>
      <c r="B1489" t="s">
        <v>28</v>
      </c>
      <c r="C1489" t="s">
        <v>29</v>
      </c>
      <c r="D1489" t="s">
        <v>30</v>
      </c>
      <c r="E1489" t="s">
        <v>45</v>
      </c>
      <c r="F1489" t="s">
        <v>60</v>
      </c>
      <c r="G1489" s="5">
        <v>2846.01</v>
      </c>
      <c r="H1489" s="5">
        <f t="shared" si="161"/>
        <v>51.228180000000002</v>
      </c>
      <c r="I1489" s="6">
        <v>5</v>
      </c>
      <c r="J1489" s="6">
        <v>14230.05</v>
      </c>
      <c r="K1489" s="5">
        <f t="shared" si="162"/>
        <v>256.14089999999999</v>
      </c>
      <c r="L1489" s="7">
        <v>4.18</v>
      </c>
      <c r="M1489" s="7">
        <v>930</v>
      </c>
      <c r="N1489" s="3">
        <v>45475</v>
      </c>
      <c r="O1489" s="4" t="str">
        <f t="shared" si="163"/>
        <v>2024-07</v>
      </c>
      <c r="P1489" s="4" t="str">
        <f t="shared" si="164"/>
        <v>07</v>
      </c>
      <c r="Q1489" s="4" t="str">
        <f t="shared" si="165"/>
        <v>July</v>
      </c>
      <c r="R1489" s="30" t="str">
        <f t="shared" si="166"/>
        <v>02</v>
      </c>
      <c r="W1489" t="str">
        <f t="shared" si="167"/>
        <v>ok</v>
      </c>
    </row>
    <row r="1490" spans="1:23" x14ac:dyDescent="0.3">
      <c r="A1490" t="s">
        <v>1532</v>
      </c>
      <c r="B1490" t="s">
        <v>17</v>
      </c>
      <c r="C1490" t="s">
        <v>18</v>
      </c>
      <c r="D1490" t="s">
        <v>19</v>
      </c>
      <c r="E1490" t="s">
        <v>14</v>
      </c>
      <c r="F1490" t="s">
        <v>26</v>
      </c>
      <c r="G1490" s="5">
        <v>7207.35</v>
      </c>
      <c r="H1490" s="5">
        <f t="shared" si="161"/>
        <v>129.73230000000001</v>
      </c>
      <c r="I1490" s="6">
        <v>1</v>
      </c>
      <c r="J1490" s="6">
        <v>7207.35</v>
      </c>
      <c r="K1490" s="5">
        <f t="shared" si="162"/>
        <v>129.73230000000001</v>
      </c>
      <c r="L1490" s="7">
        <v>3.4</v>
      </c>
      <c r="M1490" s="7">
        <v>4276</v>
      </c>
      <c r="N1490" s="3">
        <v>45434</v>
      </c>
      <c r="O1490" s="4" t="str">
        <f t="shared" si="163"/>
        <v>2024-05</v>
      </c>
      <c r="P1490" s="4" t="str">
        <f t="shared" si="164"/>
        <v>05</v>
      </c>
      <c r="Q1490" s="4" t="str">
        <f t="shared" si="165"/>
        <v>May</v>
      </c>
      <c r="R1490" s="30" t="str">
        <f t="shared" si="166"/>
        <v>22</v>
      </c>
      <c r="W1490" t="str">
        <f t="shared" si="167"/>
        <v>ok</v>
      </c>
    </row>
    <row r="1491" spans="1:23" x14ac:dyDescent="0.3">
      <c r="A1491" t="s">
        <v>1533</v>
      </c>
      <c r="B1491" t="s">
        <v>28</v>
      </c>
      <c r="C1491" t="s">
        <v>29</v>
      </c>
      <c r="D1491" t="s">
        <v>30</v>
      </c>
      <c r="E1491" t="s">
        <v>14</v>
      </c>
      <c r="F1491" t="s">
        <v>31</v>
      </c>
      <c r="G1491" s="5">
        <v>19165.28</v>
      </c>
      <c r="H1491" s="5">
        <f t="shared" si="161"/>
        <v>344.97503999999998</v>
      </c>
      <c r="I1491" s="6">
        <v>1</v>
      </c>
      <c r="J1491" s="6">
        <v>19165.28</v>
      </c>
      <c r="K1491" s="5">
        <f t="shared" si="162"/>
        <v>344.97503999999998</v>
      </c>
      <c r="L1491" s="7">
        <v>3.98</v>
      </c>
      <c r="M1491" s="7">
        <v>1859</v>
      </c>
      <c r="N1491" s="3">
        <v>45498</v>
      </c>
      <c r="O1491" s="4" t="str">
        <f t="shared" si="163"/>
        <v>2024-07</v>
      </c>
      <c r="P1491" s="4" t="str">
        <f t="shared" si="164"/>
        <v>07</v>
      </c>
      <c r="Q1491" s="4" t="str">
        <f t="shared" si="165"/>
        <v>July</v>
      </c>
      <c r="R1491" s="30" t="str">
        <f t="shared" si="166"/>
        <v>25</v>
      </c>
      <c r="W1491" t="str">
        <f t="shared" si="167"/>
        <v>ok</v>
      </c>
    </row>
    <row r="1492" spans="1:23" x14ac:dyDescent="0.3">
      <c r="A1492" t="s">
        <v>1534</v>
      </c>
      <c r="B1492" t="s">
        <v>33</v>
      </c>
      <c r="C1492" t="s">
        <v>12</v>
      </c>
      <c r="D1492" t="s">
        <v>34</v>
      </c>
      <c r="E1492" t="s">
        <v>20</v>
      </c>
      <c r="F1492" t="s">
        <v>21</v>
      </c>
      <c r="G1492" s="5">
        <v>1175.0999999999999</v>
      </c>
      <c r="H1492" s="5">
        <f t="shared" si="161"/>
        <v>21.151799999999998</v>
      </c>
      <c r="I1492" s="6">
        <v>1</v>
      </c>
      <c r="J1492" s="6">
        <v>1175.0999999999999</v>
      </c>
      <c r="K1492" s="5">
        <f t="shared" si="162"/>
        <v>21.151799999999998</v>
      </c>
      <c r="L1492" s="7">
        <v>4.0599999999999996</v>
      </c>
      <c r="M1492" s="7">
        <v>990</v>
      </c>
      <c r="N1492" s="3">
        <v>45356</v>
      </c>
      <c r="O1492" s="4" t="str">
        <f t="shared" si="163"/>
        <v>2024-03</v>
      </c>
      <c r="P1492" s="4" t="str">
        <f t="shared" si="164"/>
        <v>03</v>
      </c>
      <c r="Q1492" s="4" t="str">
        <f t="shared" si="165"/>
        <v>March</v>
      </c>
      <c r="R1492" s="30" t="str">
        <f t="shared" si="166"/>
        <v>05</v>
      </c>
      <c r="W1492" t="str">
        <f t="shared" si="167"/>
        <v>ok</v>
      </c>
    </row>
    <row r="1493" spans="1:23" x14ac:dyDescent="0.3">
      <c r="A1493" t="s">
        <v>1535</v>
      </c>
      <c r="B1493" t="s">
        <v>47</v>
      </c>
      <c r="C1493" t="s">
        <v>12</v>
      </c>
      <c r="D1493" t="s">
        <v>48</v>
      </c>
      <c r="E1493" t="s">
        <v>14</v>
      </c>
      <c r="F1493" t="s">
        <v>38</v>
      </c>
      <c r="G1493" s="5">
        <v>13783.59</v>
      </c>
      <c r="H1493" s="5">
        <f t="shared" si="161"/>
        <v>248.10461999999998</v>
      </c>
      <c r="I1493" s="6">
        <v>4</v>
      </c>
      <c r="J1493" s="6">
        <v>55134.36</v>
      </c>
      <c r="K1493" s="5">
        <f t="shared" si="162"/>
        <v>992.41847999999993</v>
      </c>
      <c r="L1493" s="7">
        <v>2.88</v>
      </c>
      <c r="M1493" s="7">
        <v>3907</v>
      </c>
      <c r="N1493" s="3">
        <v>45330</v>
      </c>
      <c r="O1493" s="4" t="str">
        <f t="shared" si="163"/>
        <v>2024-02</v>
      </c>
      <c r="P1493" s="4" t="str">
        <f t="shared" si="164"/>
        <v>02</v>
      </c>
      <c r="Q1493" s="4" t="str">
        <f t="shared" si="165"/>
        <v>February</v>
      </c>
      <c r="R1493" s="30" t="str">
        <f t="shared" si="166"/>
        <v>08</v>
      </c>
      <c r="W1493" t="str">
        <f t="shared" si="167"/>
        <v>ok</v>
      </c>
    </row>
    <row r="1494" spans="1:23" x14ac:dyDescent="0.3">
      <c r="A1494" t="s">
        <v>1536</v>
      </c>
      <c r="B1494" t="s">
        <v>28</v>
      </c>
      <c r="C1494" t="s">
        <v>29</v>
      </c>
      <c r="D1494" t="s">
        <v>30</v>
      </c>
      <c r="E1494" t="s">
        <v>45</v>
      </c>
      <c r="F1494" t="s">
        <v>26</v>
      </c>
      <c r="G1494" s="5">
        <v>18083.97</v>
      </c>
      <c r="H1494" s="5">
        <f t="shared" si="161"/>
        <v>325.51146</v>
      </c>
      <c r="I1494" s="6">
        <v>5</v>
      </c>
      <c r="J1494" s="6">
        <v>90419.85</v>
      </c>
      <c r="K1494" s="5">
        <f t="shared" si="162"/>
        <v>1627.5572999999999</v>
      </c>
      <c r="L1494" s="7">
        <v>2.77</v>
      </c>
      <c r="M1494" s="7">
        <v>131</v>
      </c>
      <c r="N1494" s="3">
        <v>45612</v>
      </c>
      <c r="O1494" s="4" t="str">
        <f t="shared" si="163"/>
        <v>2024-11</v>
      </c>
      <c r="P1494" s="4" t="str">
        <f t="shared" si="164"/>
        <v>11</v>
      </c>
      <c r="Q1494" s="4" t="str">
        <f t="shared" si="165"/>
        <v>November</v>
      </c>
      <c r="R1494" s="30" t="str">
        <f t="shared" si="166"/>
        <v>16</v>
      </c>
      <c r="W1494" t="str">
        <f t="shared" si="167"/>
        <v>ok</v>
      </c>
    </row>
    <row r="1495" spans="1:23" x14ac:dyDescent="0.3">
      <c r="A1495" t="s">
        <v>1537</v>
      </c>
      <c r="B1495" t="s">
        <v>33</v>
      </c>
      <c r="C1495" t="s">
        <v>12</v>
      </c>
      <c r="D1495" t="s">
        <v>34</v>
      </c>
      <c r="E1495" t="s">
        <v>20</v>
      </c>
      <c r="F1495" t="s">
        <v>60</v>
      </c>
      <c r="G1495" s="5">
        <v>16287.06</v>
      </c>
      <c r="H1495" s="5">
        <f t="shared" si="161"/>
        <v>293.16707999999994</v>
      </c>
      <c r="I1495" s="6">
        <v>4</v>
      </c>
      <c r="J1495" s="6">
        <v>65148.24</v>
      </c>
      <c r="K1495" s="5">
        <f t="shared" si="162"/>
        <v>1172.6683199999998</v>
      </c>
      <c r="L1495" s="7">
        <v>1.6</v>
      </c>
      <c r="M1495" s="7">
        <v>252</v>
      </c>
      <c r="N1495" s="3">
        <v>45407</v>
      </c>
      <c r="O1495" s="4" t="str">
        <f t="shared" si="163"/>
        <v>2024-04</v>
      </c>
      <c r="P1495" s="4" t="str">
        <f t="shared" si="164"/>
        <v>04</v>
      </c>
      <c r="Q1495" s="4" t="str">
        <f t="shared" si="165"/>
        <v>April</v>
      </c>
      <c r="R1495" s="30" t="str">
        <f t="shared" si="166"/>
        <v>25</v>
      </c>
      <c r="W1495" t="str">
        <f t="shared" si="167"/>
        <v>ok</v>
      </c>
    </row>
    <row r="1496" spans="1:23" x14ac:dyDescent="0.3">
      <c r="A1496" t="s">
        <v>1538</v>
      </c>
      <c r="B1496" t="s">
        <v>11</v>
      </c>
      <c r="C1496" t="s">
        <v>12</v>
      </c>
      <c r="D1496" t="s">
        <v>13</v>
      </c>
      <c r="E1496" t="s">
        <v>20</v>
      </c>
      <c r="F1496" t="s">
        <v>38</v>
      </c>
      <c r="G1496" s="5">
        <v>19695.53</v>
      </c>
      <c r="H1496" s="5">
        <f t="shared" si="161"/>
        <v>354.51953999999995</v>
      </c>
      <c r="I1496" s="6">
        <v>1</v>
      </c>
      <c r="J1496" s="6">
        <v>19695.53</v>
      </c>
      <c r="K1496" s="5">
        <f t="shared" si="162"/>
        <v>354.51953999999995</v>
      </c>
      <c r="L1496" s="7">
        <v>2.19</v>
      </c>
      <c r="M1496" s="7">
        <v>2440</v>
      </c>
      <c r="N1496" s="3">
        <v>45308</v>
      </c>
      <c r="O1496" s="4" t="str">
        <f t="shared" si="163"/>
        <v>2024-01</v>
      </c>
      <c r="P1496" s="4" t="str">
        <f t="shared" si="164"/>
        <v>01</v>
      </c>
      <c r="Q1496" s="4" t="str">
        <f t="shared" si="165"/>
        <v>January</v>
      </c>
      <c r="R1496" s="30" t="str">
        <f t="shared" si="166"/>
        <v>17</v>
      </c>
      <c r="W1496" t="str">
        <f t="shared" si="167"/>
        <v>ok</v>
      </c>
    </row>
    <row r="1497" spans="1:23" x14ac:dyDescent="0.3">
      <c r="A1497" t="s">
        <v>1539</v>
      </c>
      <c r="B1497" t="s">
        <v>23</v>
      </c>
      <c r="C1497" t="s">
        <v>24</v>
      </c>
      <c r="D1497" t="s">
        <v>25</v>
      </c>
      <c r="E1497" t="s">
        <v>45</v>
      </c>
      <c r="F1497" t="s">
        <v>21</v>
      </c>
      <c r="G1497" s="5">
        <v>4744.8500000000004</v>
      </c>
      <c r="H1497" s="5">
        <f t="shared" si="161"/>
        <v>85.407300000000006</v>
      </c>
      <c r="I1497" s="6">
        <v>1</v>
      </c>
      <c r="J1497" s="6">
        <v>4744.8500000000004</v>
      </c>
      <c r="K1497" s="5">
        <f t="shared" si="162"/>
        <v>85.407300000000006</v>
      </c>
      <c r="L1497" s="7">
        <v>3.96</v>
      </c>
      <c r="M1497" s="7">
        <v>2177</v>
      </c>
      <c r="N1497" s="3">
        <v>45490</v>
      </c>
      <c r="O1497" s="4" t="str">
        <f t="shared" si="163"/>
        <v>2024-07</v>
      </c>
      <c r="P1497" s="4" t="str">
        <f t="shared" si="164"/>
        <v>07</v>
      </c>
      <c r="Q1497" s="4" t="str">
        <f t="shared" si="165"/>
        <v>July</v>
      </c>
      <c r="R1497" s="30" t="str">
        <f t="shared" si="166"/>
        <v>17</v>
      </c>
      <c r="W1497" t="str">
        <f t="shared" si="167"/>
        <v>ok</v>
      </c>
    </row>
    <row r="1498" spans="1:23" x14ac:dyDescent="0.3">
      <c r="A1498" t="s">
        <v>1540</v>
      </c>
      <c r="B1498" t="s">
        <v>17</v>
      </c>
      <c r="C1498" t="s">
        <v>18</v>
      </c>
      <c r="D1498" t="s">
        <v>19</v>
      </c>
      <c r="E1498" t="s">
        <v>45</v>
      </c>
      <c r="F1498" t="s">
        <v>15</v>
      </c>
      <c r="G1498" s="5">
        <v>14492.93</v>
      </c>
      <c r="H1498" s="5">
        <f t="shared" si="161"/>
        <v>260.87273999999996</v>
      </c>
      <c r="I1498" s="6">
        <v>4</v>
      </c>
      <c r="J1498" s="6">
        <v>57971.72</v>
      </c>
      <c r="K1498" s="5">
        <f t="shared" si="162"/>
        <v>1043.4909599999999</v>
      </c>
      <c r="L1498" s="7">
        <v>3.39</v>
      </c>
      <c r="M1498" s="7">
        <v>4332</v>
      </c>
      <c r="N1498" s="3">
        <v>45329</v>
      </c>
      <c r="O1498" s="4" t="str">
        <f t="shared" si="163"/>
        <v>2024-02</v>
      </c>
      <c r="P1498" s="4" t="str">
        <f t="shared" si="164"/>
        <v>02</v>
      </c>
      <c r="Q1498" s="4" t="str">
        <f t="shared" si="165"/>
        <v>February</v>
      </c>
      <c r="R1498" s="30" t="str">
        <f t="shared" si="166"/>
        <v>07</v>
      </c>
      <c r="W1498" t="str">
        <f t="shared" si="167"/>
        <v>ok</v>
      </c>
    </row>
    <row r="1499" spans="1:23" x14ac:dyDescent="0.3">
      <c r="A1499" t="s">
        <v>1541</v>
      </c>
      <c r="B1499" t="s">
        <v>51</v>
      </c>
      <c r="C1499" t="s">
        <v>29</v>
      </c>
      <c r="D1499" t="s">
        <v>52</v>
      </c>
      <c r="E1499" t="s">
        <v>20</v>
      </c>
      <c r="F1499" t="s">
        <v>60</v>
      </c>
      <c r="G1499" s="5">
        <v>11126.38</v>
      </c>
      <c r="H1499" s="5">
        <f t="shared" si="161"/>
        <v>200.27483999999998</v>
      </c>
      <c r="I1499" s="6">
        <v>2</v>
      </c>
      <c r="J1499" s="6">
        <v>22252.76</v>
      </c>
      <c r="K1499" s="5">
        <f t="shared" si="162"/>
        <v>400.54967999999997</v>
      </c>
      <c r="L1499" s="7">
        <v>4.6900000000000004</v>
      </c>
      <c r="M1499" s="7">
        <v>4559</v>
      </c>
      <c r="N1499" s="3">
        <v>45476</v>
      </c>
      <c r="O1499" s="4" t="str">
        <f t="shared" si="163"/>
        <v>2024-07</v>
      </c>
      <c r="P1499" s="4" t="str">
        <f t="shared" si="164"/>
        <v>07</v>
      </c>
      <c r="Q1499" s="4" t="str">
        <f t="shared" si="165"/>
        <v>July</v>
      </c>
      <c r="R1499" s="30" t="str">
        <f t="shared" si="166"/>
        <v>03</v>
      </c>
      <c r="W1499" t="str">
        <f t="shared" si="167"/>
        <v>ok</v>
      </c>
    </row>
    <row r="1500" spans="1:23" x14ac:dyDescent="0.3">
      <c r="A1500" t="s">
        <v>1542</v>
      </c>
      <c r="B1500" t="s">
        <v>23</v>
      </c>
      <c r="C1500" t="s">
        <v>24</v>
      </c>
      <c r="D1500" t="s">
        <v>25</v>
      </c>
      <c r="E1500" t="s">
        <v>45</v>
      </c>
      <c r="F1500" t="s">
        <v>15</v>
      </c>
      <c r="G1500" s="5">
        <v>15837.93</v>
      </c>
      <c r="H1500" s="5">
        <f t="shared" si="161"/>
        <v>285.08274</v>
      </c>
      <c r="I1500" s="6">
        <v>2</v>
      </c>
      <c r="J1500" s="6">
        <v>31675.86</v>
      </c>
      <c r="K1500" s="5">
        <f t="shared" si="162"/>
        <v>570.16548</v>
      </c>
      <c r="L1500" s="7">
        <v>3.12</v>
      </c>
      <c r="M1500" s="7">
        <v>3597</v>
      </c>
      <c r="N1500" s="3">
        <v>45604</v>
      </c>
      <c r="O1500" s="4" t="str">
        <f t="shared" si="163"/>
        <v>2024-11</v>
      </c>
      <c r="P1500" s="4" t="str">
        <f t="shared" si="164"/>
        <v>11</v>
      </c>
      <c r="Q1500" s="4" t="str">
        <f t="shared" si="165"/>
        <v>November</v>
      </c>
      <c r="R1500" s="30" t="str">
        <f t="shared" si="166"/>
        <v>08</v>
      </c>
      <c r="W1500" t="str">
        <f t="shared" si="167"/>
        <v>ok</v>
      </c>
    </row>
    <row r="1501" spans="1:23" x14ac:dyDescent="0.3">
      <c r="A1501" t="s">
        <v>1543</v>
      </c>
      <c r="B1501" t="s">
        <v>47</v>
      </c>
      <c r="C1501" t="s">
        <v>12</v>
      </c>
      <c r="D1501" t="s">
        <v>48</v>
      </c>
      <c r="E1501" t="s">
        <v>14</v>
      </c>
      <c r="F1501" t="s">
        <v>38</v>
      </c>
      <c r="G1501" s="5">
        <v>6282.26</v>
      </c>
      <c r="H1501" s="5">
        <f t="shared" si="161"/>
        <v>113.08068</v>
      </c>
      <c r="I1501" s="6">
        <v>4</v>
      </c>
      <c r="J1501" s="6">
        <v>25129.040000000001</v>
      </c>
      <c r="K1501" s="5">
        <f t="shared" si="162"/>
        <v>452.32272</v>
      </c>
      <c r="L1501" s="7">
        <v>3.82</v>
      </c>
      <c r="M1501" s="7">
        <v>4186</v>
      </c>
      <c r="N1501" s="3">
        <v>45649</v>
      </c>
      <c r="O1501" s="4" t="str">
        <f t="shared" si="163"/>
        <v>2024-12</v>
      </c>
      <c r="P1501" s="4" t="str">
        <f t="shared" si="164"/>
        <v>12</v>
      </c>
      <c r="Q1501" s="4" t="str">
        <f t="shared" si="165"/>
        <v>December</v>
      </c>
      <c r="R1501" s="30" t="str">
        <f t="shared" si="166"/>
        <v>23</v>
      </c>
      <c r="W1501" t="str">
        <f t="shared" si="167"/>
        <v>ok</v>
      </c>
    </row>
    <row r="1502" spans="1:23" x14ac:dyDescent="0.3">
      <c r="A1502" t="s">
        <v>1544</v>
      </c>
      <c r="B1502" t="s">
        <v>11</v>
      </c>
      <c r="C1502" t="s">
        <v>12</v>
      </c>
      <c r="D1502" t="s">
        <v>13</v>
      </c>
      <c r="E1502" t="s">
        <v>45</v>
      </c>
      <c r="F1502" t="s">
        <v>60</v>
      </c>
      <c r="G1502" s="5">
        <v>3940.7</v>
      </c>
      <c r="H1502" s="5">
        <f t="shared" si="161"/>
        <v>70.932599999999994</v>
      </c>
      <c r="I1502" s="6">
        <v>2</v>
      </c>
      <c r="J1502" s="6">
        <v>7881.4</v>
      </c>
      <c r="K1502" s="5">
        <f t="shared" si="162"/>
        <v>141.86519999999999</v>
      </c>
      <c r="L1502" s="7">
        <v>4.4000000000000004</v>
      </c>
      <c r="M1502" s="7">
        <v>1071</v>
      </c>
      <c r="N1502" s="3">
        <v>45602</v>
      </c>
      <c r="O1502" s="4" t="str">
        <f t="shared" si="163"/>
        <v>2024-11</v>
      </c>
      <c r="P1502" s="4" t="str">
        <f t="shared" si="164"/>
        <v>11</v>
      </c>
      <c r="Q1502" s="4" t="str">
        <f t="shared" si="165"/>
        <v>November</v>
      </c>
      <c r="R1502" s="30" t="str">
        <f t="shared" si="166"/>
        <v>06</v>
      </c>
      <c r="W1502" t="str">
        <f t="shared" si="167"/>
        <v>ok</v>
      </c>
    </row>
    <row r="1503" spans="1:23" x14ac:dyDescent="0.3">
      <c r="A1503" t="s">
        <v>1545</v>
      </c>
      <c r="B1503" t="s">
        <v>41</v>
      </c>
      <c r="C1503" t="s">
        <v>42</v>
      </c>
      <c r="D1503" t="s">
        <v>43</v>
      </c>
      <c r="E1503" t="s">
        <v>45</v>
      </c>
      <c r="F1503" t="s">
        <v>21</v>
      </c>
      <c r="G1503" s="5">
        <v>6084.73</v>
      </c>
      <c r="H1503" s="5">
        <f t="shared" si="161"/>
        <v>109.52513999999998</v>
      </c>
      <c r="I1503" s="6">
        <v>2</v>
      </c>
      <c r="J1503" s="6">
        <v>12169.46</v>
      </c>
      <c r="K1503" s="5">
        <f t="shared" si="162"/>
        <v>219.05027999999996</v>
      </c>
      <c r="L1503" s="7">
        <v>3.71</v>
      </c>
      <c r="M1503" s="7">
        <v>4079</v>
      </c>
      <c r="N1503" s="3">
        <v>45507</v>
      </c>
      <c r="O1503" s="4" t="str">
        <f t="shared" si="163"/>
        <v>2024-08</v>
      </c>
      <c r="P1503" s="4" t="str">
        <f t="shared" si="164"/>
        <v>08</v>
      </c>
      <c r="Q1503" s="4" t="str">
        <f t="shared" si="165"/>
        <v>August</v>
      </c>
      <c r="R1503" s="30" t="str">
        <f t="shared" si="166"/>
        <v>03</v>
      </c>
      <c r="W1503" t="str">
        <f t="shared" si="167"/>
        <v>ok</v>
      </c>
    </row>
    <row r="1504" spans="1:23" x14ac:dyDescent="0.3">
      <c r="A1504" t="s">
        <v>1546</v>
      </c>
      <c r="B1504" t="s">
        <v>51</v>
      </c>
      <c r="C1504" t="s">
        <v>29</v>
      </c>
      <c r="D1504" t="s">
        <v>52</v>
      </c>
      <c r="E1504" t="s">
        <v>20</v>
      </c>
      <c r="F1504" t="s">
        <v>38</v>
      </c>
      <c r="G1504" s="5">
        <v>15347.32</v>
      </c>
      <c r="H1504" s="5">
        <f t="shared" si="161"/>
        <v>276.25175999999999</v>
      </c>
      <c r="I1504" s="6">
        <v>2</v>
      </c>
      <c r="J1504" s="6">
        <v>30694.639999999999</v>
      </c>
      <c r="K1504" s="5">
        <f t="shared" si="162"/>
        <v>552.50351999999998</v>
      </c>
      <c r="L1504" s="7">
        <v>3.36</v>
      </c>
      <c r="M1504" s="7">
        <v>4386</v>
      </c>
      <c r="N1504" s="3">
        <v>45444</v>
      </c>
      <c r="O1504" s="4" t="str">
        <f t="shared" si="163"/>
        <v>2024-06</v>
      </c>
      <c r="P1504" s="4" t="str">
        <f t="shared" si="164"/>
        <v>06</v>
      </c>
      <c r="Q1504" s="4" t="str">
        <f t="shared" si="165"/>
        <v>June</v>
      </c>
      <c r="R1504" s="30" t="str">
        <f t="shared" si="166"/>
        <v>01</v>
      </c>
      <c r="W1504" t="str">
        <f t="shared" si="167"/>
        <v>ok</v>
      </c>
    </row>
    <row r="1505" spans="1:23" x14ac:dyDescent="0.3">
      <c r="A1505" t="s">
        <v>1547</v>
      </c>
      <c r="B1505" t="s">
        <v>11</v>
      </c>
      <c r="C1505" t="s">
        <v>12</v>
      </c>
      <c r="D1505" t="s">
        <v>13</v>
      </c>
      <c r="E1505" t="s">
        <v>45</v>
      </c>
      <c r="F1505" t="s">
        <v>60</v>
      </c>
      <c r="G1505" s="5">
        <v>5303.08</v>
      </c>
      <c r="H1505" s="5">
        <f t="shared" si="161"/>
        <v>95.455439999999996</v>
      </c>
      <c r="I1505" s="6">
        <v>3</v>
      </c>
      <c r="J1505" s="6">
        <v>15909.24</v>
      </c>
      <c r="K1505" s="5">
        <f t="shared" si="162"/>
        <v>286.36631999999997</v>
      </c>
      <c r="L1505" s="7">
        <v>4.32</v>
      </c>
      <c r="M1505" s="7">
        <v>3108</v>
      </c>
      <c r="N1505" s="3">
        <v>45412</v>
      </c>
      <c r="O1505" s="4" t="str">
        <f t="shared" si="163"/>
        <v>2024-04</v>
      </c>
      <c r="P1505" s="4" t="str">
        <f t="shared" si="164"/>
        <v>04</v>
      </c>
      <c r="Q1505" s="4" t="str">
        <f t="shared" si="165"/>
        <v>April</v>
      </c>
      <c r="R1505" s="30" t="str">
        <f t="shared" si="166"/>
        <v>30</v>
      </c>
      <c r="W1505" t="str">
        <f t="shared" si="167"/>
        <v>ok</v>
      </c>
    </row>
    <row r="1506" spans="1:23" x14ac:dyDescent="0.3">
      <c r="A1506" t="s">
        <v>1548</v>
      </c>
      <c r="B1506" t="s">
        <v>33</v>
      </c>
      <c r="C1506" t="s">
        <v>12</v>
      </c>
      <c r="D1506" t="s">
        <v>34</v>
      </c>
      <c r="E1506" t="s">
        <v>20</v>
      </c>
      <c r="F1506" t="s">
        <v>38</v>
      </c>
      <c r="G1506" s="5">
        <v>3044.72</v>
      </c>
      <c r="H1506" s="5">
        <f t="shared" si="161"/>
        <v>54.804959999999994</v>
      </c>
      <c r="I1506" s="6">
        <v>4</v>
      </c>
      <c r="J1506" s="6">
        <v>12178.88</v>
      </c>
      <c r="K1506" s="5">
        <f t="shared" si="162"/>
        <v>219.21983999999998</v>
      </c>
      <c r="L1506" s="7">
        <v>2.59</v>
      </c>
      <c r="M1506" s="7">
        <v>986</v>
      </c>
      <c r="N1506" s="3">
        <v>45447</v>
      </c>
      <c r="O1506" s="4" t="str">
        <f t="shared" si="163"/>
        <v>2024-06</v>
      </c>
      <c r="P1506" s="4" t="str">
        <f t="shared" si="164"/>
        <v>06</v>
      </c>
      <c r="Q1506" s="4" t="str">
        <f t="shared" si="165"/>
        <v>June</v>
      </c>
      <c r="R1506" s="30" t="str">
        <f t="shared" si="166"/>
        <v>04</v>
      </c>
      <c r="W1506" t="str">
        <f t="shared" si="167"/>
        <v>ok</v>
      </c>
    </row>
    <row r="1507" spans="1:23" x14ac:dyDescent="0.3">
      <c r="A1507" t="s">
        <v>1549</v>
      </c>
      <c r="B1507" t="s">
        <v>36</v>
      </c>
      <c r="C1507" t="s">
        <v>18</v>
      </c>
      <c r="D1507" t="s">
        <v>37</v>
      </c>
      <c r="E1507" t="s">
        <v>14</v>
      </c>
      <c r="F1507" t="s">
        <v>15</v>
      </c>
      <c r="G1507" s="5">
        <v>17689.71</v>
      </c>
      <c r="H1507" s="5">
        <f t="shared" si="161"/>
        <v>318.41477999999995</v>
      </c>
      <c r="I1507" s="6">
        <v>1</v>
      </c>
      <c r="J1507" s="6">
        <v>17689.71</v>
      </c>
      <c r="K1507" s="5">
        <f t="shared" si="162"/>
        <v>318.41477999999995</v>
      </c>
      <c r="L1507" s="7">
        <v>1.91</v>
      </c>
      <c r="M1507" s="7">
        <v>345</v>
      </c>
      <c r="N1507" s="3">
        <v>45399</v>
      </c>
      <c r="O1507" s="4" t="str">
        <f t="shared" si="163"/>
        <v>2024-04</v>
      </c>
      <c r="P1507" s="4" t="str">
        <f t="shared" si="164"/>
        <v>04</v>
      </c>
      <c r="Q1507" s="4" t="str">
        <f t="shared" si="165"/>
        <v>April</v>
      </c>
      <c r="R1507" s="30" t="str">
        <f t="shared" si="166"/>
        <v>17</v>
      </c>
      <c r="W1507" t="str">
        <f t="shared" si="167"/>
        <v>ok</v>
      </c>
    </row>
    <row r="1508" spans="1:23" x14ac:dyDescent="0.3">
      <c r="A1508" t="s">
        <v>1550</v>
      </c>
      <c r="B1508" t="s">
        <v>33</v>
      </c>
      <c r="C1508" t="s">
        <v>12</v>
      </c>
      <c r="D1508" t="s">
        <v>34</v>
      </c>
      <c r="E1508" t="s">
        <v>20</v>
      </c>
      <c r="F1508" t="s">
        <v>38</v>
      </c>
      <c r="G1508" s="5">
        <v>1681.45</v>
      </c>
      <c r="H1508" s="5">
        <f t="shared" si="161"/>
        <v>30.266099999999998</v>
      </c>
      <c r="I1508" s="6">
        <v>4</v>
      </c>
      <c r="J1508" s="6">
        <v>6725.8</v>
      </c>
      <c r="K1508" s="5">
        <f t="shared" si="162"/>
        <v>121.06439999999999</v>
      </c>
      <c r="L1508" s="7">
        <v>2.31</v>
      </c>
      <c r="M1508" s="7">
        <v>2933</v>
      </c>
      <c r="N1508" s="3">
        <v>45458</v>
      </c>
      <c r="O1508" s="4" t="str">
        <f t="shared" si="163"/>
        <v>2024-06</v>
      </c>
      <c r="P1508" s="4" t="str">
        <f t="shared" si="164"/>
        <v>06</v>
      </c>
      <c r="Q1508" s="4" t="str">
        <f t="shared" si="165"/>
        <v>June</v>
      </c>
      <c r="R1508" s="30" t="str">
        <f t="shared" si="166"/>
        <v>15</v>
      </c>
      <c r="W1508" t="str">
        <f t="shared" si="167"/>
        <v>ok</v>
      </c>
    </row>
    <row r="1509" spans="1:23" x14ac:dyDescent="0.3">
      <c r="A1509" t="s">
        <v>1551</v>
      </c>
      <c r="B1509" t="s">
        <v>47</v>
      </c>
      <c r="C1509" t="s">
        <v>12</v>
      </c>
      <c r="D1509" t="s">
        <v>48</v>
      </c>
      <c r="E1509" t="s">
        <v>20</v>
      </c>
      <c r="F1509" t="s">
        <v>21</v>
      </c>
      <c r="G1509" s="5">
        <v>12167.55</v>
      </c>
      <c r="H1509" s="5">
        <f t="shared" si="161"/>
        <v>219.01589999999996</v>
      </c>
      <c r="I1509" s="6">
        <v>4</v>
      </c>
      <c r="J1509" s="6">
        <v>48670.2</v>
      </c>
      <c r="K1509" s="5">
        <f t="shared" si="162"/>
        <v>876.06359999999984</v>
      </c>
      <c r="L1509" s="7">
        <v>1.41</v>
      </c>
      <c r="M1509" s="7">
        <v>2311</v>
      </c>
      <c r="N1509" s="3">
        <v>45524</v>
      </c>
      <c r="O1509" s="4" t="str">
        <f t="shared" si="163"/>
        <v>2024-08</v>
      </c>
      <c r="P1509" s="4" t="str">
        <f t="shared" si="164"/>
        <v>08</v>
      </c>
      <c r="Q1509" s="4" t="str">
        <f t="shared" si="165"/>
        <v>August</v>
      </c>
      <c r="R1509" s="30" t="str">
        <f t="shared" si="166"/>
        <v>20</v>
      </c>
      <c r="W1509" t="str">
        <f t="shared" si="167"/>
        <v>ok</v>
      </c>
    </row>
    <row r="1510" spans="1:23" x14ac:dyDescent="0.3">
      <c r="A1510" t="s">
        <v>1552</v>
      </c>
      <c r="B1510" t="s">
        <v>41</v>
      </c>
      <c r="C1510" t="s">
        <v>42</v>
      </c>
      <c r="D1510" t="s">
        <v>43</v>
      </c>
      <c r="E1510" t="s">
        <v>14</v>
      </c>
      <c r="F1510" t="s">
        <v>26</v>
      </c>
      <c r="G1510" s="5">
        <v>12812.02</v>
      </c>
      <c r="H1510" s="5">
        <f t="shared" si="161"/>
        <v>230.61635999999999</v>
      </c>
      <c r="I1510" s="6">
        <v>1</v>
      </c>
      <c r="J1510" s="6">
        <v>12812.02</v>
      </c>
      <c r="K1510" s="5">
        <f t="shared" si="162"/>
        <v>230.61635999999999</v>
      </c>
      <c r="L1510" s="7">
        <v>5</v>
      </c>
      <c r="M1510" s="7">
        <v>4493</v>
      </c>
      <c r="N1510" s="3">
        <v>45484</v>
      </c>
      <c r="O1510" s="4" t="str">
        <f t="shared" si="163"/>
        <v>2024-07</v>
      </c>
      <c r="P1510" s="4" t="str">
        <f t="shared" si="164"/>
        <v>07</v>
      </c>
      <c r="Q1510" s="4" t="str">
        <f t="shared" si="165"/>
        <v>July</v>
      </c>
      <c r="R1510" s="30" t="str">
        <f t="shared" si="166"/>
        <v>11</v>
      </c>
      <c r="W1510" t="str">
        <f t="shared" si="167"/>
        <v>ok</v>
      </c>
    </row>
    <row r="1511" spans="1:23" x14ac:dyDescent="0.3">
      <c r="A1511" t="s">
        <v>1553</v>
      </c>
      <c r="B1511" t="s">
        <v>28</v>
      </c>
      <c r="C1511" t="s">
        <v>29</v>
      </c>
      <c r="D1511" t="s">
        <v>30</v>
      </c>
      <c r="E1511" t="s">
        <v>45</v>
      </c>
      <c r="F1511" t="s">
        <v>21</v>
      </c>
      <c r="G1511" s="5">
        <v>6714.48</v>
      </c>
      <c r="H1511" s="5">
        <f t="shared" si="161"/>
        <v>120.86063999999999</v>
      </c>
      <c r="I1511" s="6">
        <v>4</v>
      </c>
      <c r="J1511" s="6">
        <v>26857.919999999998</v>
      </c>
      <c r="K1511" s="5">
        <f t="shared" si="162"/>
        <v>483.44255999999996</v>
      </c>
      <c r="L1511" s="7">
        <v>1.54</v>
      </c>
      <c r="M1511" s="7">
        <v>3853</v>
      </c>
      <c r="N1511" s="3">
        <v>45327</v>
      </c>
      <c r="O1511" s="4" t="str">
        <f t="shared" si="163"/>
        <v>2024-02</v>
      </c>
      <c r="P1511" s="4" t="str">
        <f t="shared" si="164"/>
        <v>02</v>
      </c>
      <c r="Q1511" s="4" t="str">
        <f t="shared" si="165"/>
        <v>February</v>
      </c>
      <c r="R1511" s="30" t="str">
        <f t="shared" si="166"/>
        <v>05</v>
      </c>
      <c r="W1511" t="str">
        <f t="shared" si="167"/>
        <v>ok</v>
      </c>
    </row>
    <row r="1512" spans="1:23" x14ac:dyDescent="0.3">
      <c r="A1512" t="s">
        <v>1554</v>
      </c>
      <c r="B1512" t="s">
        <v>33</v>
      </c>
      <c r="C1512" t="s">
        <v>12</v>
      </c>
      <c r="D1512" t="s">
        <v>34</v>
      </c>
      <c r="E1512" t="s">
        <v>14</v>
      </c>
      <c r="F1512" t="s">
        <v>38</v>
      </c>
      <c r="G1512" s="5">
        <v>9584.98</v>
      </c>
      <c r="H1512" s="5">
        <f t="shared" si="161"/>
        <v>172.52963999999997</v>
      </c>
      <c r="I1512" s="6">
        <v>1</v>
      </c>
      <c r="J1512" s="6">
        <v>9584.98</v>
      </c>
      <c r="K1512" s="5">
        <f t="shared" si="162"/>
        <v>172.52963999999997</v>
      </c>
      <c r="L1512" s="7">
        <v>3.15</v>
      </c>
      <c r="M1512" s="7">
        <v>714</v>
      </c>
      <c r="N1512" s="3">
        <v>45328</v>
      </c>
      <c r="O1512" s="4" t="str">
        <f t="shared" si="163"/>
        <v>2024-02</v>
      </c>
      <c r="P1512" s="4" t="str">
        <f t="shared" si="164"/>
        <v>02</v>
      </c>
      <c r="Q1512" s="4" t="str">
        <f t="shared" si="165"/>
        <v>February</v>
      </c>
      <c r="R1512" s="30" t="str">
        <f t="shared" si="166"/>
        <v>06</v>
      </c>
      <c r="W1512" t="str">
        <f t="shared" si="167"/>
        <v>ok</v>
      </c>
    </row>
    <row r="1513" spans="1:23" x14ac:dyDescent="0.3">
      <c r="A1513" t="s">
        <v>1555</v>
      </c>
      <c r="B1513" t="s">
        <v>23</v>
      </c>
      <c r="C1513" t="s">
        <v>24</v>
      </c>
      <c r="D1513" t="s">
        <v>25</v>
      </c>
      <c r="E1513" t="s">
        <v>14</v>
      </c>
      <c r="F1513" t="s">
        <v>31</v>
      </c>
      <c r="G1513" s="5">
        <v>4713.17</v>
      </c>
      <c r="H1513" s="5">
        <f t="shared" si="161"/>
        <v>84.837059999999994</v>
      </c>
      <c r="I1513" s="6">
        <v>3</v>
      </c>
      <c r="J1513" s="6">
        <v>14139.51</v>
      </c>
      <c r="K1513" s="5">
        <f t="shared" si="162"/>
        <v>254.51117999999997</v>
      </c>
      <c r="L1513" s="7">
        <v>1.67</v>
      </c>
      <c r="M1513" s="7">
        <v>3992</v>
      </c>
      <c r="N1513" s="3">
        <v>45339</v>
      </c>
      <c r="O1513" s="4" t="str">
        <f t="shared" si="163"/>
        <v>2024-02</v>
      </c>
      <c r="P1513" s="4" t="str">
        <f t="shared" si="164"/>
        <v>02</v>
      </c>
      <c r="Q1513" s="4" t="str">
        <f t="shared" si="165"/>
        <v>February</v>
      </c>
      <c r="R1513" s="30" t="str">
        <f t="shared" si="166"/>
        <v>17</v>
      </c>
      <c r="W1513" t="str">
        <f t="shared" si="167"/>
        <v>ok</v>
      </c>
    </row>
    <row r="1514" spans="1:23" x14ac:dyDescent="0.3">
      <c r="A1514" t="s">
        <v>1556</v>
      </c>
      <c r="B1514" t="s">
        <v>17</v>
      </c>
      <c r="C1514" t="s">
        <v>18</v>
      </c>
      <c r="D1514" t="s">
        <v>19</v>
      </c>
      <c r="E1514" t="s">
        <v>45</v>
      </c>
      <c r="F1514" t="s">
        <v>31</v>
      </c>
      <c r="G1514" s="5">
        <v>826.43</v>
      </c>
      <c r="H1514" s="5">
        <f t="shared" si="161"/>
        <v>14.875739999999999</v>
      </c>
      <c r="I1514" s="6">
        <v>5</v>
      </c>
      <c r="J1514" s="6">
        <v>4132.1499999999996</v>
      </c>
      <c r="K1514" s="5">
        <f t="shared" si="162"/>
        <v>74.378699999999995</v>
      </c>
      <c r="L1514" s="7">
        <v>3.73</v>
      </c>
      <c r="M1514" s="7">
        <v>1939</v>
      </c>
      <c r="N1514" s="3">
        <v>45534</v>
      </c>
      <c r="O1514" s="4" t="str">
        <f t="shared" si="163"/>
        <v>2024-08</v>
      </c>
      <c r="P1514" s="4" t="str">
        <f t="shared" si="164"/>
        <v>08</v>
      </c>
      <c r="Q1514" s="4" t="str">
        <f t="shared" si="165"/>
        <v>August</v>
      </c>
      <c r="R1514" s="30" t="str">
        <f t="shared" si="166"/>
        <v>30</v>
      </c>
      <c r="W1514" t="str">
        <f t="shared" si="167"/>
        <v>ok</v>
      </c>
    </row>
    <row r="1515" spans="1:23" x14ac:dyDescent="0.3">
      <c r="A1515" t="s">
        <v>1557</v>
      </c>
      <c r="B1515" t="s">
        <v>28</v>
      </c>
      <c r="C1515" t="s">
        <v>29</v>
      </c>
      <c r="D1515" t="s">
        <v>30</v>
      </c>
      <c r="E1515" t="s">
        <v>45</v>
      </c>
      <c r="F1515" t="s">
        <v>38</v>
      </c>
      <c r="G1515" s="5">
        <v>17012.310000000001</v>
      </c>
      <c r="H1515" s="5">
        <f t="shared" si="161"/>
        <v>306.22158000000002</v>
      </c>
      <c r="I1515" s="6">
        <v>3</v>
      </c>
      <c r="J1515" s="6">
        <v>51036.93</v>
      </c>
      <c r="K1515" s="5">
        <f t="shared" si="162"/>
        <v>918.66474000000005</v>
      </c>
      <c r="L1515" s="7">
        <v>4.7</v>
      </c>
      <c r="M1515" s="7">
        <v>4096</v>
      </c>
      <c r="N1515" s="3">
        <v>45499</v>
      </c>
      <c r="O1515" s="4" t="str">
        <f t="shared" si="163"/>
        <v>2024-07</v>
      </c>
      <c r="P1515" s="4" t="str">
        <f t="shared" si="164"/>
        <v>07</v>
      </c>
      <c r="Q1515" s="4" t="str">
        <f t="shared" si="165"/>
        <v>July</v>
      </c>
      <c r="R1515" s="30" t="str">
        <f t="shared" si="166"/>
        <v>26</v>
      </c>
      <c r="W1515" t="str">
        <f t="shared" si="167"/>
        <v>ok</v>
      </c>
    </row>
    <row r="1516" spans="1:23" x14ac:dyDescent="0.3">
      <c r="A1516" t="s">
        <v>1558</v>
      </c>
      <c r="B1516" t="s">
        <v>47</v>
      </c>
      <c r="C1516" t="s">
        <v>12</v>
      </c>
      <c r="D1516" t="s">
        <v>48</v>
      </c>
      <c r="E1516" t="s">
        <v>20</v>
      </c>
      <c r="F1516" t="s">
        <v>38</v>
      </c>
      <c r="G1516" s="5">
        <v>4332.03</v>
      </c>
      <c r="H1516" s="5">
        <f t="shared" si="161"/>
        <v>77.976539999999986</v>
      </c>
      <c r="I1516" s="6">
        <v>1</v>
      </c>
      <c r="J1516" s="6">
        <v>4332.03</v>
      </c>
      <c r="K1516" s="5">
        <f t="shared" si="162"/>
        <v>77.976539999999986</v>
      </c>
      <c r="L1516" s="7">
        <v>4.5599999999999996</v>
      </c>
      <c r="M1516" s="7">
        <v>3489</v>
      </c>
      <c r="N1516" s="3">
        <v>45467</v>
      </c>
      <c r="O1516" s="4" t="str">
        <f t="shared" si="163"/>
        <v>2024-06</v>
      </c>
      <c r="P1516" s="4" t="str">
        <f t="shared" si="164"/>
        <v>06</v>
      </c>
      <c r="Q1516" s="4" t="str">
        <f t="shared" si="165"/>
        <v>June</v>
      </c>
      <c r="R1516" s="30" t="str">
        <f t="shared" si="166"/>
        <v>24</v>
      </c>
      <c r="W1516" t="str">
        <f t="shared" si="167"/>
        <v>ok</v>
      </c>
    </row>
    <row r="1517" spans="1:23" x14ac:dyDescent="0.3">
      <c r="A1517" t="s">
        <v>1559</v>
      </c>
      <c r="B1517" t="s">
        <v>47</v>
      </c>
      <c r="C1517" t="s">
        <v>12</v>
      </c>
      <c r="D1517" t="s">
        <v>48</v>
      </c>
      <c r="E1517" t="s">
        <v>45</v>
      </c>
      <c r="F1517" t="s">
        <v>21</v>
      </c>
      <c r="G1517" s="5">
        <v>9328.59</v>
      </c>
      <c r="H1517" s="5">
        <f t="shared" si="161"/>
        <v>167.91461999999999</v>
      </c>
      <c r="I1517" s="6">
        <v>5</v>
      </c>
      <c r="J1517" s="6">
        <v>46642.95</v>
      </c>
      <c r="K1517" s="5">
        <f t="shared" si="162"/>
        <v>839.57309999999995</v>
      </c>
      <c r="L1517" s="7">
        <v>2.11</v>
      </c>
      <c r="M1517" s="7">
        <v>3124</v>
      </c>
      <c r="N1517" s="3">
        <v>45473</v>
      </c>
      <c r="O1517" s="4" t="str">
        <f t="shared" si="163"/>
        <v>2024-06</v>
      </c>
      <c r="P1517" s="4" t="str">
        <f t="shared" si="164"/>
        <v>06</v>
      </c>
      <c r="Q1517" s="4" t="str">
        <f t="shared" si="165"/>
        <v>June</v>
      </c>
      <c r="R1517" s="30" t="str">
        <f t="shared" si="166"/>
        <v>30</v>
      </c>
      <c r="W1517" t="str">
        <f t="shared" si="167"/>
        <v>ok</v>
      </c>
    </row>
    <row r="1518" spans="1:23" x14ac:dyDescent="0.3">
      <c r="A1518" t="s">
        <v>1560</v>
      </c>
      <c r="B1518" t="s">
        <v>41</v>
      </c>
      <c r="C1518" t="s">
        <v>42</v>
      </c>
      <c r="D1518" t="s">
        <v>43</v>
      </c>
      <c r="E1518" t="s">
        <v>45</v>
      </c>
      <c r="F1518" t="s">
        <v>31</v>
      </c>
      <c r="G1518" s="5">
        <v>6721.6</v>
      </c>
      <c r="H1518" s="5">
        <f t="shared" si="161"/>
        <v>120.9888</v>
      </c>
      <c r="I1518" s="6">
        <v>1</v>
      </c>
      <c r="J1518" s="6">
        <v>6721.6</v>
      </c>
      <c r="K1518" s="5">
        <f t="shared" si="162"/>
        <v>120.9888</v>
      </c>
      <c r="L1518" s="7">
        <v>2.0699999999999998</v>
      </c>
      <c r="M1518" s="7">
        <v>1668</v>
      </c>
      <c r="N1518" s="3">
        <v>45382</v>
      </c>
      <c r="O1518" s="4" t="str">
        <f t="shared" si="163"/>
        <v>2024-03</v>
      </c>
      <c r="P1518" s="4" t="str">
        <f t="shared" si="164"/>
        <v>03</v>
      </c>
      <c r="Q1518" s="4" t="str">
        <f t="shared" si="165"/>
        <v>March</v>
      </c>
      <c r="R1518" s="30" t="str">
        <f t="shared" si="166"/>
        <v>31</v>
      </c>
      <c r="W1518" t="str">
        <f t="shared" si="167"/>
        <v>ok</v>
      </c>
    </row>
    <row r="1519" spans="1:23" x14ac:dyDescent="0.3">
      <c r="A1519" t="s">
        <v>1561</v>
      </c>
      <c r="B1519" t="s">
        <v>28</v>
      </c>
      <c r="C1519" t="s">
        <v>29</v>
      </c>
      <c r="D1519" t="s">
        <v>30</v>
      </c>
      <c r="E1519" t="s">
        <v>14</v>
      </c>
      <c r="F1519" t="s">
        <v>31</v>
      </c>
      <c r="G1519" s="5">
        <v>8175.13</v>
      </c>
      <c r="H1519" s="5">
        <f t="shared" si="161"/>
        <v>147.15233999999998</v>
      </c>
      <c r="I1519" s="6">
        <v>3</v>
      </c>
      <c r="J1519" s="6">
        <v>24525.39</v>
      </c>
      <c r="K1519" s="5">
        <f t="shared" si="162"/>
        <v>441.45701999999994</v>
      </c>
      <c r="L1519" s="7">
        <v>4.72</v>
      </c>
      <c r="M1519" s="7">
        <v>2907</v>
      </c>
      <c r="N1519" s="3">
        <v>45595</v>
      </c>
      <c r="O1519" s="4" t="str">
        <f t="shared" si="163"/>
        <v>2024-10</v>
      </c>
      <c r="P1519" s="4" t="str">
        <f t="shared" si="164"/>
        <v>10</v>
      </c>
      <c r="Q1519" s="4" t="str">
        <f t="shared" si="165"/>
        <v>October</v>
      </c>
      <c r="R1519" s="30" t="str">
        <f t="shared" si="166"/>
        <v>30</v>
      </c>
      <c r="W1519" t="str">
        <f t="shared" si="167"/>
        <v>ok</v>
      </c>
    </row>
    <row r="1520" spans="1:23" x14ac:dyDescent="0.3">
      <c r="A1520" t="s">
        <v>1562</v>
      </c>
      <c r="B1520" t="s">
        <v>33</v>
      </c>
      <c r="C1520" t="s">
        <v>12</v>
      </c>
      <c r="D1520" t="s">
        <v>34</v>
      </c>
      <c r="E1520" t="s">
        <v>20</v>
      </c>
      <c r="F1520" t="s">
        <v>15</v>
      </c>
      <c r="G1520" s="5">
        <v>18439.29</v>
      </c>
      <c r="H1520" s="5">
        <f t="shared" si="161"/>
        <v>331.90722</v>
      </c>
      <c r="I1520" s="6">
        <v>4</v>
      </c>
      <c r="J1520" s="6">
        <v>73757.16</v>
      </c>
      <c r="K1520" s="5">
        <f t="shared" si="162"/>
        <v>1327.62888</v>
      </c>
      <c r="L1520" s="7">
        <v>1.24</v>
      </c>
      <c r="M1520" s="7">
        <v>4631</v>
      </c>
      <c r="N1520" s="3">
        <v>45574</v>
      </c>
      <c r="O1520" s="4" t="str">
        <f t="shared" si="163"/>
        <v>2024-10</v>
      </c>
      <c r="P1520" s="4" t="str">
        <f t="shared" si="164"/>
        <v>10</v>
      </c>
      <c r="Q1520" s="4" t="str">
        <f t="shared" si="165"/>
        <v>October</v>
      </c>
      <c r="R1520" s="30" t="str">
        <f t="shared" si="166"/>
        <v>09</v>
      </c>
      <c r="W1520" t="str">
        <f t="shared" si="167"/>
        <v>ok</v>
      </c>
    </row>
    <row r="1521" spans="1:23" x14ac:dyDescent="0.3">
      <c r="A1521" t="s">
        <v>1563</v>
      </c>
      <c r="B1521" t="s">
        <v>23</v>
      </c>
      <c r="C1521" t="s">
        <v>24</v>
      </c>
      <c r="D1521" t="s">
        <v>25</v>
      </c>
      <c r="E1521" t="s">
        <v>14</v>
      </c>
      <c r="F1521" t="s">
        <v>31</v>
      </c>
      <c r="G1521" s="5">
        <v>15760.01</v>
      </c>
      <c r="H1521" s="5">
        <f t="shared" si="161"/>
        <v>283.68018000000001</v>
      </c>
      <c r="I1521" s="6">
        <v>1</v>
      </c>
      <c r="J1521" s="6">
        <v>15760.01</v>
      </c>
      <c r="K1521" s="5">
        <f t="shared" si="162"/>
        <v>283.68018000000001</v>
      </c>
      <c r="L1521" s="7">
        <v>4.01</v>
      </c>
      <c r="M1521" s="7">
        <v>33</v>
      </c>
      <c r="N1521" s="3">
        <v>45359</v>
      </c>
      <c r="O1521" s="4" t="str">
        <f t="shared" si="163"/>
        <v>2024-03</v>
      </c>
      <c r="P1521" s="4" t="str">
        <f t="shared" si="164"/>
        <v>03</v>
      </c>
      <c r="Q1521" s="4" t="str">
        <f t="shared" si="165"/>
        <v>March</v>
      </c>
      <c r="R1521" s="30" t="str">
        <f t="shared" si="166"/>
        <v>08</v>
      </c>
      <c r="W1521" t="str">
        <f t="shared" si="167"/>
        <v>ok</v>
      </c>
    </row>
    <row r="1522" spans="1:23" x14ac:dyDescent="0.3">
      <c r="A1522" t="s">
        <v>1564</v>
      </c>
      <c r="B1522" t="s">
        <v>63</v>
      </c>
      <c r="C1522" t="s">
        <v>18</v>
      </c>
      <c r="D1522" t="s">
        <v>64</v>
      </c>
      <c r="E1522" t="s">
        <v>45</v>
      </c>
      <c r="F1522" t="s">
        <v>26</v>
      </c>
      <c r="G1522" s="5">
        <v>12640.25</v>
      </c>
      <c r="H1522" s="5">
        <f t="shared" si="161"/>
        <v>227.52449999999999</v>
      </c>
      <c r="I1522" s="6">
        <v>2</v>
      </c>
      <c r="J1522" s="6">
        <v>25280.5</v>
      </c>
      <c r="K1522" s="5">
        <f t="shared" si="162"/>
        <v>455.04899999999998</v>
      </c>
      <c r="L1522" s="7">
        <v>4.5</v>
      </c>
      <c r="M1522" s="7">
        <v>2030</v>
      </c>
      <c r="N1522" s="3">
        <v>45523</v>
      </c>
      <c r="O1522" s="4" t="str">
        <f t="shared" si="163"/>
        <v>2024-08</v>
      </c>
      <c r="P1522" s="4" t="str">
        <f t="shared" si="164"/>
        <v>08</v>
      </c>
      <c r="Q1522" s="4" t="str">
        <f t="shared" si="165"/>
        <v>August</v>
      </c>
      <c r="R1522" s="30" t="str">
        <f t="shared" si="166"/>
        <v>19</v>
      </c>
      <c r="W1522" t="str">
        <f t="shared" si="167"/>
        <v>ok</v>
      </c>
    </row>
    <row r="1523" spans="1:23" x14ac:dyDescent="0.3">
      <c r="A1523" t="s">
        <v>1565</v>
      </c>
      <c r="B1523" t="s">
        <v>51</v>
      </c>
      <c r="C1523" t="s">
        <v>29</v>
      </c>
      <c r="D1523" t="s">
        <v>52</v>
      </c>
      <c r="E1523" t="s">
        <v>45</v>
      </c>
      <c r="F1523" t="s">
        <v>26</v>
      </c>
      <c r="G1523" s="5">
        <v>7272.04</v>
      </c>
      <c r="H1523" s="5">
        <f t="shared" si="161"/>
        <v>130.89671999999999</v>
      </c>
      <c r="I1523" s="6">
        <v>4</v>
      </c>
      <c r="J1523" s="6">
        <v>29088.16</v>
      </c>
      <c r="K1523" s="5">
        <f t="shared" si="162"/>
        <v>523.58687999999995</v>
      </c>
      <c r="L1523" s="7">
        <v>4.8</v>
      </c>
      <c r="M1523" s="7">
        <v>1077</v>
      </c>
      <c r="N1523" s="3">
        <v>45622</v>
      </c>
      <c r="O1523" s="4" t="str">
        <f t="shared" si="163"/>
        <v>2024-11</v>
      </c>
      <c r="P1523" s="4" t="str">
        <f t="shared" si="164"/>
        <v>11</v>
      </c>
      <c r="Q1523" s="4" t="str">
        <f t="shared" si="165"/>
        <v>November</v>
      </c>
      <c r="R1523" s="30" t="str">
        <f t="shared" si="166"/>
        <v>26</v>
      </c>
      <c r="W1523" t="str">
        <f t="shared" si="167"/>
        <v>ok</v>
      </c>
    </row>
    <row r="1524" spans="1:23" x14ac:dyDescent="0.3">
      <c r="A1524" t="s">
        <v>1566</v>
      </c>
      <c r="B1524" t="s">
        <v>51</v>
      </c>
      <c r="C1524" t="s">
        <v>29</v>
      </c>
      <c r="D1524" t="s">
        <v>52</v>
      </c>
      <c r="E1524" t="s">
        <v>14</v>
      </c>
      <c r="F1524" t="s">
        <v>15</v>
      </c>
      <c r="G1524" s="5">
        <v>16852.73</v>
      </c>
      <c r="H1524" s="5">
        <f t="shared" si="161"/>
        <v>303.34913999999998</v>
      </c>
      <c r="I1524" s="6">
        <v>1</v>
      </c>
      <c r="J1524" s="6">
        <v>16852.73</v>
      </c>
      <c r="K1524" s="5">
        <f t="shared" si="162"/>
        <v>303.34913999999998</v>
      </c>
      <c r="L1524" s="7">
        <v>4.07</v>
      </c>
      <c r="M1524" s="7">
        <v>3515</v>
      </c>
      <c r="N1524" s="3">
        <v>45326</v>
      </c>
      <c r="O1524" s="4" t="str">
        <f t="shared" si="163"/>
        <v>2024-02</v>
      </c>
      <c r="P1524" s="4" t="str">
        <f t="shared" si="164"/>
        <v>02</v>
      </c>
      <c r="Q1524" s="4" t="str">
        <f t="shared" si="165"/>
        <v>February</v>
      </c>
      <c r="R1524" s="30" t="str">
        <f t="shared" si="166"/>
        <v>04</v>
      </c>
      <c r="W1524" t="str">
        <f t="shared" si="167"/>
        <v>ok</v>
      </c>
    </row>
    <row r="1525" spans="1:23" x14ac:dyDescent="0.3">
      <c r="A1525" t="s">
        <v>1567</v>
      </c>
      <c r="B1525" t="s">
        <v>63</v>
      </c>
      <c r="C1525" t="s">
        <v>18</v>
      </c>
      <c r="D1525" t="s">
        <v>64</v>
      </c>
      <c r="E1525" t="s">
        <v>45</v>
      </c>
      <c r="F1525" t="s">
        <v>60</v>
      </c>
      <c r="G1525" s="5">
        <v>9764.93</v>
      </c>
      <c r="H1525" s="5">
        <f t="shared" si="161"/>
        <v>175.76873999999998</v>
      </c>
      <c r="I1525" s="6">
        <v>2</v>
      </c>
      <c r="J1525" s="6">
        <v>19529.86</v>
      </c>
      <c r="K1525" s="5">
        <f t="shared" si="162"/>
        <v>351.53747999999996</v>
      </c>
      <c r="L1525" s="7">
        <v>3.52</v>
      </c>
      <c r="M1525" s="7">
        <v>3899</v>
      </c>
      <c r="N1525" s="3">
        <v>45641</v>
      </c>
      <c r="O1525" s="4" t="str">
        <f t="shared" si="163"/>
        <v>2024-12</v>
      </c>
      <c r="P1525" s="4" t="str">
        <f t="shared" si="164"/>
        <v>12</v>
      </c>
      <c r="Q1525" s="4" t="str">
        <f t="shared" si="165"/>
        <v>December</v>
      </c>
      <c r="R1525" s="30" t="str">
        <f t="shared" si="166"/>
        <v>15</v>
      </c>
      <c r="W1525" t="str">
        <f t="shared" si="167"/>
        <v>ok</v>
      </c>
    </row>
    <row r="1526" spans="1:23" x14ac:dyDescent="0.3">
      <c r="A1526" t="s">
        <v>1568</v>
      </c>
      <c r="B1526" t="s">
        <v>63</v>
      </c>
      <c r="C1526" t="s">
        <v>18</v>
      </c>
      <c r="D1526" t="s">
        <v>64</v>
      </c>
      <c r="E1526" t="s">
        <v>20</v>
      </c>
      <c r="F1526" t="s">
        <v>60</v>
      </c>
      <c r="G1526" s="5">
        <v>15235.44</v>
      </c>
      <c r="H1526" s="5">
        <f t="shared" si="161"/>
        <v>274.23791999999997</v>
      </c>
      <c r="I1526" s="6">
        <v>4</v>
      </c>
      <c r="J1526" s="6">
        <v>60941.760000000002</v>
      </c>
      <c r="K1526" s="5">
        <f t="shared" si="162"/>
        <v>1096.9516799999999</v>
      </c>
      <c r="L1526" s="7">
        <v>1.5</v>
      </c>
      <c r="M1526" s="7">
        <v>2869</v>
      </c>
      <c r="N1526" s="3">
        <v>45428</v>
      </c>
      <c r="O1526" s="4" t="str">
        <f t="shared" si="163"/>
        <v>2024-05</v>
      </c>
      <c r="P1526" s="4" t="str">
        <f t="shared" si="164"/>
        <v>05</v>
      </c>
      <c r="Q1526" s="4" t="str">
        <f t="shared" si="165"/>
        <v>May</v>
      </c>
      <c r="R1526" s="30" t="str">
        <f t="shared" si="166"/>
        <v>16</v>
      </c>
      <c r="W1526" t="str">
        <f t="shared" si="167"/>
        <v>ok</v>
      </c>
    </row>
    <row r="1527" spans="1:23" x14ac:dyDescent="0.3">
      <c r="A1527" t="s">
        <v>1569</v>
      </c>
      <c r="B1527" t="s">
        <v>36</v>
      </c>
      <c r="C1527" t="s">
        <v>18</v>
      </c>
      <c r="D1527" t="s">
        <v>37</v>
      </c>
      <c r="E1527" t="s">
        <v>20</v>
      </c>
      <c r="F1527" t="s">
        <v>31</v>
      </c>
      <c r="G1527" s="5">
        <v>17708.990000000002</v>
      </c>
      <c r="H1527" s="5">
        <f t="shared" si="161"/>
        <v>318.76182</v>
      </c>
      <c r="I1527" s="6">
        <v>1</v>
      </c>
      <c r="J1527" s="6">
        <v>17708.990000000002</v>
      </c>
      <c r="K1527" s="5">
        <f t="shared" si="162"/>
        <v>318.76182</v>
      </c>
      <c r="L1527" s="7">
        <v>2.0299999999999998</v>
      </c>
      <c r="M1527" s="7">
        <v>4022</v>
      </c>
      <c r="N1527" s="3">
        <v>45376</v>
      </c>
      <c r="O1527" s="4" t="str">
        <f t="shared" si="163"/>
        <v>2024-03</v>
      </c>
      <c r="P1527" s="4" t="str">
        <f t="shared" si="164"/>
        <v>03</v>
      </c>
      <c r="Q1527" s="4" t="str">
        <f t="shared" si="165"/>
        <v>March</v>
      </c>
      <c r="R1527" s="30" t="str">
        <f t="shared" si="166"/>
        <v>25</v>
      </c>
      <c r="W1527" t="str">
        <f t="shared" si="167"/>
        <v>ok</v>
      </c>
    </row>
    <row r="1528" spans="1:23" x14ac:dyDescent="0.3">
      <c r="A1528" t="s">
        <v>1570</v>
      </c>
      <c r="B1528" t="s">
        <v>33</v>
      </c>
      <c r="C1528" t="s">
        <v>12</v>
      </c>
      <c r="D1528" t="s">
        <v>34</v>
      </c>
      <c r="E1528" t="s">
        <v>45</v>
      </c>
      <c r="F1528" t="s">
        <v>26</v>
      </c>
      <c r="G1528" s="5">
        <v>15614.03</v>
      </c>
      <c r="H1528" s="5">
        <f t="shared" si="161"/>
        <v>281.05253999999996</v>
      </c>
      <c r="I1528" s="6">
        <v>5</v>
      </c>
      <c r="J1528" s="6">
        <v>78070.149999999994</v>
      </c>
      <c r="K1528" s="5">
        <f t="shared" si="162"/>
        <v>1405.2626999999998</v>
      </c>
      <c r="L1528" s="7">
        <v>3.92</v>
      </c>
      <c r="M1528" s="7">
        <v>3814</v>
      </c>
      <c r="N1528" s="3">
        <v>45555</v>
      </c>
      <c r="O1528" s="4" t="str">
        <f t="shared" si="163"/>
        <v>2024-09</v>
      </c>
      <c r="P1528" s="4" t="str">
        <f t="shared" si="164"/>
        <v>09</v>
      </c>
      <c r="Q1528" s="4" t="str">
        <f t="shared" si="165"/>
        <v>September</v>
      </c>
      <c r="R1528" s="30" t="str">
        <f t="shared" si="166"/>
        <v>20</v>
      </c>
      <c r="W1528" t="str">
        <f t="shared" si="167"/>
        <v>ok</v>
      </c>
    </row>
    <row r="1529" spans="1:23" x14ac:dyDescent="0.3">
      <c r="A1529" t="s">
        <v>1571</v>
      </c>
      <c r="B1529" t="s">
        <v>23</v>
      </c>
      <c r="C1529" t="s">
        <v>24</v>
      </c>
      <c r="D1529" t="s">
        <v>25</v>
      </c>
      <c r="E1529" t="s">
        <v>20</v>
      </c>
      <c r="F1529" t="s">
        <v>21</v>
      </c>
      <c r="G1529" s="5">
        <v>8046.22</v>
      </c>
      <c r="H1529" s="5">
        <f t="shared" si="161"/>
        <v>144.83195999999998</v>
      </c>
      <c r="I1529" s="6">
        <v>4</v>
      </c>
      <c r="J1529" s="6">
        <v>32184.880000000001</v>
      </c>
      <c r="K1529" s="5">
        <f t="shared" si="162"/>
        <v>579.32783999999992</v>
      </c>
      <c r="L1529" s="7">
        <v>2.62</v>
      </c>
      <c r="M1529" s="7">
        <v>2724</v>
      </c>
      <c r="N1529" s="3">
        <v>45383</v>
      </c>
      <c r="O1529" s="4" t="str">
        <f t="shared" si="163"/>
        <v>2024-04</v>
      </c>
      <c r="P1529" s="4" t="str">
        <f t="shared" si="164"/>
        <v>04</v>
      </c>
      <c r="Q1529" s="4" t="str">
        <f t="shared" si="165"/>
        <v>April</v>
      </c>
      <c r="R1529" s="30" t="str">
        <f t="shared" si="166"/>
        <v>01</v>
      </c>
      <c r="W1529" t="str">
        <f t="shared" si="167"/>
        <v>ok</v>
      </c>
    </row>
    <row r="1530" spans="1:23" x14ac:dyDescent="0.3">
      <c r="A1530" t="s">
        <v>1572</v>
      </c>
      <c r="B1530" t="s">
        <v>63</v>
      </c>
      <c r="C1530" t="s">
        <v>18</v>
      </c>
      <c r="D1530" t="s">
        <v>64</v>
      </c>
      <c r="E1530" t="s">
        <v>20</v>
      </c>
      <c r="F1530" t="s">
        <v>15</v>
      </c>
      <c r="G1530" s="5">
        <v>14006.34</v>
      </c>
      <c r="H1530" s="5">
        <f t="shared" si="161"/>
        <v>252.11411999999999</v>
      </c>
      <c r="I1530" s="6">
        <v>5</v>
      </c>
      <c r="J1530" s="6">
        <v>70031.7</v>
      </c>
      <c r="K1530" s="5">
        <f t="shared" si="162"/>
        <v>1260.5706</v>
      </c>
      <c r="L1530" s="7">
        <v>2.95</v>
      </c>
      <c r="M1530" s="7">
        <v>3360</v>
      </c>
      <c r="N1530" s="3">
        <v>45554</v>
      </c>
      <c r="O1530" s="4" t="str">
        <f t="shared" si="163"/>
        <v>2024-09</v>
      </c>
      <c r="P1530" s="4" t="str">
        <f t="shared" si="164"/>
        <v>09</v>
      </c>
      <c r="Q1530" s="4" t="str">
        <f t="shared" si="165"/>
        <v>September</v>
      </c>
      <c r="R1530" s="30" t="str">
        <f t="shared" si="166"/>
        <v>19</v>
      </c>
      <c r="W1530" t="str">
        <f t="shared" si="167"/>
        <v>ok</v>
      </c>
    </row>
    <row r="1531" spans="1:23" x14ac:dyDescent="0.3">
      <c r="A1531" t="s">
        <v>1573</v>
      </c>
      <c r="B1531" t="s">
        <v>33</v>
      </c>
      <c r="C1531" t="s">
        <v>12</v>
      </c>
      <c r="D1531" t="s">
        <v>34</v>
      </c>
      <c r="E1531" t="s">
        <v>14</v>
      </c>
      <c r="F1531" t="s">
        <v>21</v>
      </c>
      <c r="G1531" s="5">
        <v>8052.27</v>
      </c>
      <c r="H1531" s="5">
        <f t="shared" si="161"/>
        <v>144.94085999999999</v>
      </c>
      <c r="I1531" s="6">
        <v>2</v>
      </c>
      <c r="J1531" s="6">
        <v>16104.54</v>
      </c>
      <c r="K1531" s="5">
        <f t="shared" si="162"/>
        <v>289.88171999999997</v>
      </c>
      <c r="L1531" s="7">
        <v>1.63</v>
      </c>
      <c r="M1531" s="7">
        <v>3040</v>
      </c>
      <c r="N1531" s="3">
        <v>45530</v>
      </c>
      <c r="O1531" s="4" t="str">
        <f t="shared" si="163"/>
        <v>2024-08</v>
      </c>
      <c r="P1531" s="4" t="str">
        <f t="shared" si="164"/>
        <v>08</v>
      </c>
      <c r="Q1531" s="4" t="str">
        <f t="shared" si="165"/>
        <v>August</v>
      </c>
      <c r="R1531" s="30" t="str">
        <f t="shared" si="166"/>
        <v>26</v>
      </c>
      <c r="W1531" t="str">
        <f t="shared" si="167"/>
        <v>ok</v>
      </c>
    </row>
    <row r="1532" spans="1:23" x14ac:dyDescent="0.3">
      <c r="A1532" t="s">
        <v>1574</v>
      </c>
      <c r="B1532" t="s">
        <v>51</v>
      </c>
      <c r="C1532" t="s">
        <v>29</v>
      </c>
      <c r="D1532" t="s">
        <v>52</v>
      </c>
      <c r="E1532" t="s">
        <v>14</v>
      </c>
      <c r="F1532" t="s">
        <v>26</v>
      </c>
      <c r="G1532" s="5">
        <v>7704.53</v>
      </c>
      <c r="H1532" s="5">
        <f t="shared" si="161"/>
        <v>138.68153999999998</v>
      </c>
      <c r="I1532" s="6">
        <v>5</v>
      </c>
      <c r="J1532" s="6">
        <v>38522.65</v>
      </c>
      <c r="K1532" s="5">
        <f t="shared" si="162"/>
        <v>693.40769999999998</v>
      </c>
      <c r="L1532" s="7">
        <v>1.88</v>
      </c>
      <c r="M1532" s="7">
        <v>3384</v>
      </c>
      <c r="N1532" s="3">
        <v>45319</v>
      </c>
      <c r="O1532" s="4" t="str">
        <f t="shared" si="163"/>
        <v>2024-01</v>
      </c>
      <c r="P1532" s="4" t="str">
        <f t="shared" si="164"/>
        <v>01</v>
      </c>
      <c r="Q1532" s="4" t="str">
        <f t="shared" si="165"/>
        <v>January</v>
      </c>
      <c r="R1532" s="30" t="str">
        <f t="shared" si="166"/>
        <v>28</v>
      </c>
      <c r="W1532" t="str">
        <f t="shared" si="167"/>
        <v>ok</v>
      </c>
    </row>
    <row r="1533" spans="1:23" x14ac:dyDescent="0.3">
      <c r="A1533" t="s">
        <v>1575</v>
      </c>
      <c r="B1533" t="s">
        <v>17</v>
      </c>
      <c r="C1533" t="s">
        <v>18</v>
      </c>
      <c r="D1533" t="s">
        <v>19</v>
      </c>
      <c r="E1533" t="s">
        <v>14</v>
      </c>
      <c r="F1533" t="s">
        <v>31</v>
      </c>
      <c r="G1533" s="5">
        <v>13305.13</v>
      </c>
      <c r="H1533" s="5">
        <f t="shared" si="161"/>
        <v>239.49233999999996</v>
      </c>
      <c r="I1533" s="6">
        <v>3</v>
      </c>
      <c r="J1533" s="6">
        <v>39915.39</v>
      </c>
      <c r="K1533" s="5">
        <f t="shared" si="162"/>
        <v>718.47701999999981</v>
      </c>
      <c r="L1533" s="7">
        <v>1.3</v>
      </c>
      <c r="M1533" s="7">
        <v>272</v>
      </c>
      <c r="N1533" s="3">
        <v>45496</v>
      </c>
      <c r="O1533" s="4" t="str">
        <f t="shared" si="163"/>
        <v>2024-07</v>
      </c>
      <c r="P1533" s="4" t="str">
        <f t="shared" si="164"/>
        <v>07</v>
      </c>
      <c r="Q1533" s="4" t="str">
        <f t="shared" si="165"/>
        <v>July</v>
      </c>
      <c r="R1533" s="30" t="str">
        <f t="shared" si="166"/>
        <v>23</v>
      </c>
      <c r="W1533" t="str">
        <f t="shared" si="167"/>
        <v>ok</v>
      </c>
    </row>
    <row r="1534" spans="1:23" x14ac:dyDescent="0.3">
      <c r="A1534" t="s">
        <v>1576</v>
      </c>
      <c r="B1534" t="s">
        <v>41</v>
      </c>
      <c r="C1534" t="s">
        <v>42</v>
      </c>
      <c r="D1534" t="s">
        <v>43</v>
      </c>
      <c r="E1534" t="s">
        <v>45</v>
      </c>
      <c r="F1534" t="s">
        <v>38</v>
      </c>
      <c r="G1534" s="5">
        <v>18390.77</v>
      </c>
      <c r="H1534" s="5">
        <f t="shared" si="161"/>
        <v>331.03386</v>
      </c>
      <c r="I1534" s="6">
        <v>4</v>
      </c>
      <c r="J1534" s="6">
        <v>73563.08</v>
      </c>
      <c r="K1534" s="5">
        <f t="shared" si="162"/>
        <v>1324.13544</v>
      </c>
      <c r="L1534" s="7">
        <v>2.4900000000000002</v>
      </c>
      <c r="M1534" s="7">
        <v>4880</v>
      </c>
      <c r="N1534" s="3">
        <v>45347</v>
      </c>
      <c r="O1534" s="4" t="str">
        <f t="shared" si="163"/>
        <v>2024-02</v>
      </c>
      <c r="P1534" s="4" t="str">
        <f t="shared" si="164"/>
        <v>02</v>
      </c>
      <c r="Q1534" s="4" t="str">
        <f t="shared" si="165"/>
        <v>February</v>
      </c>
      <c r="R1534" s="30" t="str">
        <f t="shared" si="166"/>
        <v>25</v>
      </c>
      <c r="W1534" t="str">
        <f t="shared" si="167"/>
        <v>ok</v>
      </c>
    </row>
    <row r="1535" spans="1:23" x14ac:dyDescent="0.3">
      <c r="A1535" t="s">
        <v>1577</v>
      </c>
      <c r="B1535" t="s">
        <v>28</v>
      </c>
      <c r="C1535" t="s">
        <v>29</v>
      </c>
      <c r="D1535" t="s">
        <v>30</v>
      </c>
      <c r="E1535" t="s">
        <v>20</v>
      </c>
      <c r="F1535" t="s">
        <v>21</v>
      </c>
      <c r="G1535" s="5">
        <v>10220.77</v>
      </c>
      <c r="H1535" s="5">
        <f t="shared" si="161"/>
        <v>183.97386</v>
      </c>
      <c r="I1535" s="6">
        <v>2</v>
      </c>
      <c r="J1535" s="6">
        <v>20441.54</v>
      </c>
      <c r="K1535" s="5">
        <f t="shared" si="162"/>
        <v>367.94772</v>
      </c>
      <c r="L1535" s="7">
        <v>1.68</v>
      </c>
      <c r="M1535" s="7">
        <v>1815</v>
      </c>
      <c r="N1535" s="3">
        <v>45378</v>
      </c>
      <c r="O1535" s="4" t="str">
        <f t="shared" si="163"/>
        <v>2024-03</v>
      </c>
      <c r="P1535" s="4" t="str">
        <f t="shared" si="164"/>
        <v>03</v>
      </c>
      <c r="Q1535" s="4" t="str">
        <f t="shared" si="165"/>
        <v>March</v>
      </c>
      <c r="R1535" s="30" t="str">
        <f t="shared" si="166"/>
        <v>27</v>
      </c>
      <c r="W1535" t="str">
        <f t="shared" si="167"/>
        <v>ok</v>
      </c>
    </row>
    <row r="1536" spans="1:23" x14ac:dyDescent="0.3">
      <c r="A1536" t="s">
        <v>1578</v>
      </c>
      <c r="B1536" t="s">
        <v>36</v>
      </c>
      <c r="C1536" t="s">
        <v>18</v>
      </c>
      <c r="D1536" t="s">
        <v>37</v>
      </c>
      <c r="E1536" t="s">
        <v>14</v>
      </c>
      <c r="F1536" t="s">
        <v>15</v>
      </c>
      <c r="G1536" s="5">
        <v>17665.14</v>
      </c>
      <c r="H1536" s="5">
        <f t="shared" si="161"/>
        <v>317.97251999999997</v>
      </c>
      <c r="I1536" s="6">
        <v>1</v>
      </c>
      <c r="J1536" s="6">
        <v>17665.14</v>
      </c>
      <c r="K1536" s="5">
        <f t="shared" si="162"/>
        <v>317.97251999999997</v>
      </c>
      <c r="L1536" s="7">
        <v>2.52</v>
      </c>
      <c r="M1536" s="7">
        <v>1352</v>
      </c>
      <c r="N1536" s="3">
        <v>45552</v>
      </c>
      <c r="O1536" s="4" t="str">
        <f t="shared" si="163"/>
        <v>2024-09</v>
      </c>
      <c r="P1536" s="4" t="str">
        <f t="shared" si="164"/>
        <v>09</v>
      </c>
      <c r="Q1536" s="4" t="str">
        <f t="shared" si="165"/>
        <v>September</v>
      </c>
      <c r="R1536" s="30" t="str">
        <f t="shared" si="166"/>
        <v>17</v>
      </c>
      <c r="W1536" t="str">
        <f t="shared" si="167"/>
        <v>ok</v>
      </c>
    </row>
    <row r="1537" spans="1:23" x14ac:dyDescent="0.3">
      <c r="A1537" t="s">
        <v>1579</v>
      </c>
      <c r="B1537" t="s">
        <v>36</v>
      </c>
      <c r="C1537" t="s">
        <v>18</v>
      </c>
      <c r="D1537" t="s">
        <v>37</v>
      </c>
      <c r="E1537" t="s">
        <v>14</v>
      </c>
      <c r="F1537" t="s">
        <v>38</v>
      </c>
      <c r="G1537" s="5">
        <v>8896.2000000000007</v>
      </c>
      <c r="H1537" s="5">
        <f t="shared" si="161"/>
        <v>160.13159999999999</v>
      </c>
      <c r="I1537" s="6">
        <v>1</v>
      </c>
      <c r="J1537" s="6">
        <v>8896.2000000000007</v>
      </c>
      <c r="K1537" s="5">
        <f t="shared" si="162"/>
        <v>160.13159999999999</v>
      </c>
      <c r="L1537" s="7">
        <v>4.99</v>
      </c>
      <c r="M1537" s="7">
        <v>1465</v>
      </c>
      <c r="N1537" s="3">
        <v>45438</v>
      </c>
      <c r="O1537" s="4" t="str">
        <f t="shared" si="163"/>
        <v>2024-05</v>
      </c>
      <c r="P1537" s="4" t="str">
        <f t="shared" si="164"/>
        <v>05</v>
      </c>
      <c r="Q1537" s="4" t="str">
        <f t="shared" si="165"/>
        <v>May</v>
      </c>
      <c r="R1537" s="30" t="str">
        <f t="shared" si="166"/>
        <v>26</v>
      </c>
      <c r="W1537" t="str">
        <f t="shared" si="167"/>
        <v>ok</v>
      </c>
    </row>
    <row r="1538" spans="1:23" x14ac:dyDescent="0.3">
      <c r="A1538" t="s">
        <v>1580</v>
      </c>
      <c r="B1538" t="s">
        <v>17</v>
      </c>
      <c r="C1538" t="s">
        <v>18</v>
      </c>
      <c r="D1538" t="s">
        <v>19</v>
      </c>
      <c r="E1538" t="s">
        <v>45</v>
      </c>
      <c r="F1538" t="s">
        <v>31</v>
      </c>
      <c r="G1538" s="5">
        <v>17259.169999999998</v>
      </c>
      <c r="H1538" s="5">
        <f t="shared" si="161"/>
        <v>310.66505999999993</v>
      </c>
      <c r="I1538" s="6">
        <v>5</v>
      </c>
      <c r="J1538" s="6">
        <v>86295.85</v>
      </c>
      <c r="K1538" s="5">
        <f t="shared" si="162"/>
        <v>1553.3252999999995</v>
      </c>
      <c r="L1538" s="7">
        <v>2.84</v>
      </c>
      <c r="M1538" s="7">
        <v>3332</v>
      </c>
      <c r="N1538" s="3">
        <v>45517</v>
      </c>
      <c r="O1538" s="4" t="str">
        <f t="shared" si="163"/>
        <v>2024-08</v>
      </c>
      <c r="P1538" s="4" t="str">
        <f t="shared" si="164"/>
        <v>08</v>
      </c>
      <c r="Q1538" s="4" t="str">
        <f t="shared" si="165"/>
        <v>August</v>
      </c>
      <c r="R1538" s="30" t="str">
        <f t="shared" si="166"/>
        <v>13</v>
      </c>
      <c r="W1538" t="str">
        <f t="shared" si="167"/>
        <v>ok</v>
      </c>
    </row>
    <row r="1539" spans="1:23" x14ac:dyDescent="0.3">
      <c r="A1539" t="s">
        <v>1581</v>
      </c>
      <c r="B1539" t="s">
        <v>47</v>
      </c>
      <c r="C1539" t="s">
        <v>12</v>
      </c>
      <c r="D1539" t="s">
        <v>48</v>
      </c>
      <c r="E1539" t="s">
        <v>20</v>
      </c>
      <c r="F1539" t="s">
        <v>60</v>
      </c>
      <c r="G1539" s="5">
        <v>19092.82</v>
      </c>
      <c r="H1539" s="5">
        <f t="shared" ref="H1539:H1602" si="168">G1539*0.018</f>
        <v>343.67075999999997</v>
      </c>
      <c r="I1539" s="6">
        <v>4</v>
      </c>
      <c r="J1539" s="6">
        <v>76371.28</v>
      </c>
      <c r="K1539" s="5">
        <f t="shared" ref="K1539:K1602" si="169">H1539*I1539</f>
        <v>1374.6830399999999</v>
      </c>
      <c r="L1539" s="7">
        <v>3.45</v>
      </c>
      <c r="M1539" s="7">
        <v>3642</v>
      </c>
      <c r="N1539" s="3">
        <v>45646</v>
      </c>
      <c r="O1539" s="4" t="str">
        <f t="shared" ref="O1539:O1602" si="170">TEXT(N1539,"yyyy-mm")</f>
        <v>2024-12</v>
      </c>
      <c r="P1539" s="4" t="str">
        <f t="shared" ref="P1539:P1602" si="171">TEXT(N1539,"mm")</f>
        <v>12</v>
      </c>
      <c r="Q1539" s="4" t="str">
        <f t="shared" ref="Q1539:Q1602" si="172">TEXT(DATE(2024,P1539,1),"mmmm")</f>
        <v>December</v>
      </c>
      <c r="R1539" s="30" t="str">
        <f t="shared" ref="R1539:R1602" si="173">TEXT(N1539,"dd")</f>
        <v>20</v>
      </c>
      <c r="W1539" t="str">
        <f t="shared" ref="W1539:W1602" si="174">IF(G1539*I1539=J1539,"ok","False")</f>
        <v>ok</v>
      </c>
    </row>
    <row r="1540" spans="1:23" x14ac:dyDescent="0.3">
      <c r="A1540" t="s">
        <v>1582</v>
      </c>
      <c r="B1540" t="s">
        <v>36</v>
      </c>
      <c r="C1540" t="s">
        <v>18</v>
      </c>
      <c r="D1540" t="s">
        <v>37</v>
      </c>
      <c r="E1540" t="s">
        <v>45</v>
      </c>
      <c r="F1540" t="s">
        <v>31</v>
      </c>
      <c r="G1540" s="5">
        <v>15942.59</v>
      </c>
      <c r="H1540" s="5">
        <f t="shared" si="168"/>
        <v>286.96661999999998</v>
      </c>
      <c r="I1540" s="6">
        <v>2</v>
      </c>
      <c r="J1540" s="6">
        <v>31885.18</v>
      </c>
      <c r="K1540" s="5">
        <f t="shared" si="169"/>
        <v>573.93323999999996</v>
      </c>
      <c r="L1540" s="7">
        <v>3.27</v>
      </c>
      <c r="M1540" s="7">
        <v>3074</v>
      </c>
      <c r="N1540" s="3">
        <v>45528</v>
      </c>
      <c r="O1540" s="4" t="str">
        <f t="shared" si="170"/>
        <v>2024-08</v>
      </c>
      <c r="P1540" s="4" t="str">
        <f t="shared" si="171"/>
        <v>08</v>
      </c>
      <c r="Q1540" s="4" t="str">
        <f t="shared" si="172"/>
        <v>August</v>
      </c>
      <c r="R1540" s="30" t="str">
        <f t="shared" si="173"/>
        <v>24</v>
      </c>
      <c r="W1540" t="str">
        <f t="shared" si="174"/>
        <v>ok</v>
      </c>
    </row>
    <row r="1541" spans="1:23" x14ac:dyDescent="0.3">
      <c r="A1541" t="s">
        <v>1583</v>
      </c>
      <c r="B1541" t="s">
        <v>33</v>
      </c>
      <c r="C1541" t="s">
        <v>12</v>
      </c>
      <c r="D1541" t="s">
        <v>34</v>
      </c>
      <c r="E1541" t="s">
        <v>45</v>
      </c>
      <c r="F1541" t="s">
        <v>31</v>
      </c>
      <c r="G1541" s="5">
        <v>15772.15</v>
      </c>
      <c r="H1541" s="5">
        <f t="shared" si="168"/>
        <v>283.89869999999996</v>
      </c>
      <c r="I1541" s="6">
        <v>2</v>
      </c>
      <c r="J1541" s="6">
        <v>31544.3</v>
      </c>
      <c r="K1541" s="5">
        <f t="shared" si="169"/>
        <v>567.79739999999993</v>
      </c>
      <c r="L1541" s="7">
        <v>3.9</v>
      </c>
      <c r="M1541" s="7">
        <v>2670</v>
      </c>
      <c r="N1541" s="3">
        <v>45414</v>
      </c>
      <c r="O1541" s="4" t="str">
        <f t="shared" si="170"/>
        <v>2024-05</v>
      </c>
      <c r="P1541" s="4" t="str">
        <f t="shared" si="171"/>
        <v>05</v>
      </c>
      <c r="Q1541" s="4" t="str">
        <f t="shared" si="172"/>
        <v>May</v>
      </c>
      <c r="R1541" s="30" t="str">
        <f t="shared" si="173"/>
        <v>02</v>
      </c>
      <c r="W1541" t="str">
        <f t="shared" si="174"/>
        <v>ok</v>
      </c>
    </row>
    <row r="1542" spans="1:23" x14ac:dyDescent="0.3">
      <c r="A1542" t="s">
        <v>1584</v>
      </c>
      <c r="B1542" t="s">
        <v>23</v>
      </c>
      <c r="C1542" t="s">
        <v>24</v>
      </c>
      <c r="D1542" t="s">
        <v>25</v>
      </c>
      <c r="E1542" t="s">
        <v>20</v>
      </c>
      <c r="F1542" t="s">
        <v>38</v>
      </c>
      <c r="G1542" s="5">
        <v>6542.43</v>
      </c>
      <c r="H1542" s="5">
        <f t="shared" si="168"/>
        <v>117.76374</v>
      </c>
      <c r="I1542" s="6">
        <v>4</v>
      </c>
      <c r="J1542" s="6">
        <v>26169.72</v>
      </c>
      <c r="K1542" s="5">
        <f t="shared" si="169"/>
        <v>471.05495999999999</v>
      </c>
      <c r="L1542" s="7">
        <v>1.04</v>
      </c>
      <c r="M1542" s="7">
        <v>3658</v>
      </c>
      <c r="N1542" s="3">
        <v>45416</v>
      </c>
      <c r="O1542" s="4" t="str">
        <f t="shared" si="170"/>
        <v>2024-05</v>
      </c>
      <c r="P1542" s="4" t="str">
        <f t="shared" si="171"/>
        <v>05</v>
      </c>
      <c r="Q1542" s="4" t="str">
        <f t="shared" si="172"/>
        <v>May</v>
      </c>
      <c r="R1542" s="30" t="str">
        <f t="shared" si="173"/>
        <v>04</v>
      </c>
      <c r="W1542" t="str">
        <f t="shared" si="174"/>
        <v>ok</v>
      </c>
    </row>
    <row r="1543" spans="1:23" x14ac:dyDescent="0.3">
      <c r="A1543" t="s">
        <v>1585</v>
      </c>
      <c r="B1543" t="s">
        <v>63</v>
      </c>
      <c r="C1543" t="s">
        <v>18</v>
      </c>
      <c r="D1543" t="s">
        <v>64</v>
      </c>
      <c r="E1543" t="s">
        <v>14</v>
      </c>
      <c r="F1543" t="s">
        <v>15</v>
      </c>
      <c r="G1543" s="5">
        <v>533.54</v>
      </c>
      <c r="H1543" s="5">
        <f t="shared" si="168"/>
        <v>9.6037199999999991</v>
      </c>
      <c r="I1543" s="6">
        <v>4</v>
      </c>
      <c r="J1543" s="6">
        <v>2134.16</v>
      </c>
      <c r="K1543" s="5">
        <f t="shared" si="169"/>
        <v>38.414879999999997</v>
      </c>
      <c r="L1543" s="7">
        <v>1.91</v>
      </c>
      <c r="M1543" s="7">
        <v>3066</v>
      </c>
      <c r="N1543" s="3">
        <v>45320</v>
      </c>
      <c r="O1543" s="4" t="str">
        <f t="shared" si="170"/>
        <v>2024-01</v>
      </c>
      <c r="P1543" s="4" t="str">
        <f t="shared" si="171"/>
        <v>01</v>
      </c>
      <c r="Q1543" s="4" t="str">
        <f t="shared" si="172"/>
        <v>January</v>
      </c>
      <c r="R1543" s="30" t="str">
        <f t="shared" si="173"/>
        <v>29</v>
      </c>
      <c r="W1543" t="str">
        <f t="shared" si="174"/>
        <v>ok</v>
      </c>
    </row>
    <row r="1544" spans="1:23" x14ac:dyDescent="0.3">
      <c r="A1544" t="s">
        <v>1586</v>
      </c>
      <c r="B1544" t="s">
        <v>47</v>
      </c>
      <c r="C1544" t="s">
        <v>12</v>
      </c>
      <c r="D1544" t="s">
        <v>48</v>
      </c>
      <c r="E1544" t="s">
        <v>14</v>
      </c>
      <c r="F1544" t="s">
        <v>60</v>
      </c>
      <c r="G1544" s="5">
        <v>14866.42</v>
      </c>
      <c r="H1544" s="5">
        <f t="shared" si="168"/>
        <v>267.59555999999998</v>
      </c>
      <c r="I1544" s="6">
        <v>3</v>
      </c>
      <c r="J1544" s="6">
        <v>44599.26</v>
      </c>
      <c r="K1544" s="5">
        <f t="shared" si="169"/>
        <v>802.78667999999993</v>
      </c>
      <c r="L1544" s="7">
        <v>3.35</v>
      </c>
      <c r="M1544" s="7">
        <v>2426</v>
      </c>
      <c r="N1544" s="3">
        <v>45581</v>
      </c>
      <c r="O1544" s="4" t="str">
        <f t="shared" si="170"/>
        <v>2024-10</v>
      </c>
      <c r="P1544" s="4" t="str">
        <f t="shared" si="171"/>
        <v>10</v>
      </c>
      <c r="Q1544" s="4" t="str">
        <f t="shared" si="172"/>
        <v>October</v>
      </c>
      <c r="R1544" s="30" t="str">
        <f t="shared" si="173"/>
        <v>16</v>
      </c>
      <c r="W1544" t="str">
        <f t="shared" si="174"/>
        <v>ok</v>
      </c>
    </row>
    <row r="1545" spans="1:23" x14ac:dyDescent="0.3">
      <c r="A1545" t="s">
        <v>1587</v>
      </c>
      <c r="B1545" t="s">
        <v>11</v>
      </c>
      <c r="C1545" t="s">
        <v>12</v>
      </c>
      <c r="D1545" t="s">
        <v>13</v>
      </c>
      <c r="E1545" t="s">
        <v>14</v>
      </c>
      <c r="F1545" t="s">
        <v>60</v>
      </c>
      <c r="G1545" s="5">
        <v>6707.79</v>
      </c>
      <c r="H1545" s="5">
        <f t="shared" si="168"/>
        <v>120.74021999999999</v>
      </c>
      <c r="I1545" s="6">
        <v>2</v>
      </c>
      <c r="J1545" s="6">
        <v>13415.58</v>
      </c>
      <c r="K1545" s="5">
        <f t="shared" si="169"/>
        <v>241.48043999999999</v>
      </c>
      <c r="L1545" s="7">
        <v>2.74</v>
      </c>
      <c r="M1545" s="7">
        <v>1489</v>
      </c>
      <c r="N1545" s="3">
        <v>45365</v>
      </c>
      <c r="O1545" s="4" t="str">
        <f t="shared" si="170"/>
        <v>2024-03</v>
      </c>
      <c r="P1545" s="4" t="str">
        <f t="shared" si="171"/>
        <v>03</v>
      </c>
      <c r="Q1545" s="4" t="str">
        <f t="shared" si="172"/>
        <v>March</v>
      </c>
      <c r="R1545" s="30" t="str">
        <f t="shared" si="173"/>
        <v>14</v>
      </c>
      <c r="W1545" t="str">
        <f t="shared" si="174"/>
        <v>ok</v>
      </c>
    </row>
    <row r="1546" spans="1:23" x14ac:dyDescent="0.3">
      <c r="A1546" t="s">
        <v>1588</v>
      </c>
      <c r="B1546" t="s">
        <v>17</v>
      </c>
      <c r="C1546" t="s">
        <v>18</v>
      </c>
      <c r="D1546" t="s">
        <v>19</v>
      </c>
      <c r="E1546" t="s">
        <v>20</v>
      </c>
      <c r="F1546" t="s">
        <v>31</v>
      </c>
      <c r="G1546" s="5">
        <v>7158.62</v>
      </c>
      <c r="H1546" s="5">
        <f t="shared" si="168"/>
        <v>128.85515999999998</v>
      </c>
      <c r="I1546" s="6">
        <v>2</v>
      </c>
      <c r="J1546" s="6">
        <v>14317.24</v>
      </c>
      <c r="K1546" s="5">
        <f t="shared" si="169"/>
        <v>257.71031999999997</v>
      </c>
      <c r="L1546" s="7">
        <v>2.86</v>
      </c>
      <c r="M1546" s="7">
        <v>1153</v>
      </c>
      <c r="N1546" s="3">
        <v>45447</v>
      </c>
      <c r="O1546" s="4" t="str">
        <f t="shared" si="170"/>
        <v>2024-06</v>
      </c>
      <c r="P1546" s="4" t="str">
        <f t="shared" si="171"/>
        <v>06</v>
      </c>
      <c r="Q1546" s="4" t="str">
        <f t="shared" si="172"/>
        <v>June</v>
      </c>
      <c r="R1546" s="30" t="str">
        <f t="shared" si="173"/>
        <v>04</v>
      </c>
      <c r="W1546" t="str">
        <f t="shared" si="174"/>
        <v>ok</v>
      </c>
    </row>
    <row r="1547" spans="1:23" x14ac:dyDescent="0.3">
      <c r="A1547" t="s">
        <v>1589</v>
      </c>
      <c r="B1547" t="s">
        <v>47</v>
      </c>
      <c r="C1547" t="s">
        <v>12</v>
      </c>
      <c r="D1547" t="s">
        <v>48</v>
      </c>
      <c r="E1547" t="s">
        <v>14</v>
      </c>
      <c r="F1547" t="s">
        <v>26</v>
      </c>
      <c r="G1547" s="5">
        <v>5535.59</v>
      </c>
      <c r="H1547" s="5">
        <f t="shared" si="168"/>
        <v>99.640619999999998</v>
      </c>
      <c r="I1547" s="6">
        <v>5</v>
      </c>
      <c r="J1547" s="6">
        <v>27677.95</v>
      </c>
      <c r="K1547" s="5">
        <f t="shared" si="169"/>
        <v>498.20310000000001</v>
      </c>
      <c r="L1547" s="7">
        <v>4.24</v>
      </c>
      <c r="M1547" s="7">
        <v>665</v>
      </c>
      <c r="N1547" s="3">
        <v>45524</v>
      </c>
      <c r="O1547" s="4" t="str">
        <f t="shared" si="170"/>
        <v>2024-08</v>
      </c>
      <c r="P1547" s="4" t="str">
        <f t="shared" si="171"/>
        <v>08</v>
      </c>
      <c r="Q1547" s="4" t="str">
        <f t="shared" si="172"/>
        <v>August</v>
      </c>
      <c r="R1547" s="30" t="str">
        <f t="shared" si="173"/>
        <v>20</v>
      </c>
      <c r="W1547" t="str">
        <f t="shared" si="174"/>
        <v>ok</v>
      </c>
    </row>
    <row r="1548" spans="1:23" x14ac:dyDescent="0.3">
      <c r="A1548" t="s">
        <v>1590</v>
      </c>
      <c r="B1548" t="s">
        <v>33</v>
      </c>
      <c r="C1548" t="s">
        <v>12</v>
      </c>
      <c r="D1548" t="s">
        <v>34</v>
      </c>
      <c r="E1548" t="s">
        <v>45</v>
      </c>
      <c r="F1548" t="s">
        <v>31</v>
      </c>
      <c r="G1548" s="5">
        <v>10943.38</v>
      </c>
      <c r="H1548" s="5">
        <f t="shared" si="168"/>
        <v>196.98083999999997</v>
      </c>
      <c r="I1548" s="6">
        <v>2</v>
      </c>
      <c r="J1548" s="6">
        <v>21886.76</v>
      </c>
      <c r="K1548" s="5">
        <f t="shared" si="169"/>
        <v>393.96167999999994</v>
      </c>
      <c r="L1548" s="7">
        <v>2.2400000000000002</v>
      </c>
      <c r="M1548" s="7">
        <v>2367</v>
      </c>
      <c r="N1548" s="3">
        <v>45330</v>
      </c>
      <c r="O1548" s="4" t="str">
        <f t="shared" si="170"/>
        <v>2024-02</v>
      </c>
      <c r="P1548" s="4" t="str">
        <f t="shared" si="171"/>
        <v>02</v>
      </c>
      <c r="Q1548" s="4" t="str">
        <f t="shared" si="172"/>
        <v>February</v>
      </c>
      <c r="R1548" s="30" t="str">
        <f t="shared" si="173"/>
        <v>08</v>
      </c>
      <c r="W1548" t="str">
        <f t="shared" si="174"/>
        <v>ok</v>
      </c>
    </row>
    <row r="1549" spans="1:23" x14ac:dyDescent="0.3">
      <c r="A1549" t="s">
        <v>1591</v>
      </c>
      <c r="B1549" t="s">
        <v>28</v>
      </c>
      <c r="C1549" t="s">
        <v>29</v>
      </c>
      <c r="D1549" t="s">
        <v>30</v>
      </c>
      <c r="E1549" t="s">
        <v>45</v>
      </c>
      <c r="F1549" t="s">
        <v>15</v>
      </c>
      <c r="G1549" s="5">
        <v>4907.0200000000004</v>
      </c>
      <c r="H1549" s="5">
        <f t="shared" si="168"/>
        <v>88.326360000000008</v>
      </c>
      <c r="I1549" s="6">
        <v>4</v>
      </c>
      <c r="J1549" s="6">
        <v>19628.080000000002</v>
      </c>
      <c r="K1549" s="5">
        <f t="shared" si="169"/>
        <v>353.30544000000003</v>
      </c>
      <c r="L1549" s="7">
        <v>3.94</v>
      </c>
      <c r="M1549" s="7">
        <v>4407</v>
      </c>
      <c r="N1549" s="3">
        <v>45509</v>
      </c>
      <c r="O1549" s="4" t="str">
        <f t="shared" si="170"/>
        <v>2024-08</v>
      </c>
      <c r="P1549" s="4" t="str">
        <f t="shared" si="171"/>
        <v>08</v>
      </c>
      <c r="Q1549" s="4" t="str">
        <f t="shared" si="172"/>
        <v>August</v>
      </c>
      <c r="R1549" s="30" t="str">
        <f t="shared" si="173"/>
        <v>05</v>
      </c>
      <c r="W1549" t="str">
        <f t="shared" si="174"/>
        <v>ok</v>
      </c>
    </row>
    <row r="1550" spans="1:23" x14ac:dyDescent="0.3">
      <c r="A1550" t="s">
        <v>1592</v>
      </c>
      <c r="B1550" t="s">
        <v>28</v>
      </c>
      <c r="C1550" t="s">
        <v>29</v>
      </c>
      <c r="D1550" t="s">
        <v>30</v>
      </c>
      <c r="E1550" t="s">
        <v>20</v>
      </c>
      <c r="F1550" t="s">
        <v>21</v>
      </c>
      <c r="G1550" s="5">
        <v>8323.8799999999992</v>
      </c>
      <c r="H1550" s="5">
        <f t="shared" si="168"/>
        <v>149.82983999999996</v>
      </c>
      <c r="I1550" s="6">
        <v>1</v>
      </c>
      <c r="J1550" s="6">
        <v>8323.8799999999992</v>
      </c>
      <c r="K1550" s="5">
        <f t="shared" si="169"/>
        <v>149.82983999999996</v>
      </c>
      <c r="L1550" s="7">
        <v>4.95</v>
      </c>
      <c r="M1550" s="7">
        <v>4114</v>
      </c>
      <c r="N1550" s="3">
        <v>45369</v>
      </c>
      <c r="O1550" s="4" t="str">
        <f t="shared" si="170"/>
        <v>2024-03</v>
      </c>
      <c r="P1550" s="4" t="str">
        <f t="shared" si="171"/>
        <v>03</v>
      </c>
      <c r="Q1550" s="4" t="str">
        <f t="shared" si="172"/>
        <v>March</v>
      </c>
      <c r="R1550" s="30" t="str">
        <f t="shared" si="173"/>
        <v>18</v>
      </c>
      <c r="W1550" t="str">
        <f t="shared" si="174"/>
        <v>ok</v>
      </c>
    </row>
    <row r="1551" spans="1:23" x14ac:dyDescent="0.3">
      <c r="A1551" t="s">
        <v>1593</v>
      </c>
      <c r="B1551" t="s">
        <v>17</v>
      </c>
      <c r="C1551" t="s">
        <v>18</v>
      </c>
      <c r="D1551" t="s">
        <v>19</v>
      </c>
      <c r="E1551" t="s">
        <v>45</v>
      </c>
      <c r="F1551" t="s">
        <v>15</v>
      </c>
      <c r="G1551" s="5">
        <v>2454.52</v>
      </c>
      <c r="H1551" s="5">
        <f t="shared" si="168"/>
        <v>44.181359999999998</v>
      </c>
      <c r="I1551" s="6">
        <v>1</v>
      </c>
      <c r="J1551" s="6">
        <v>2454.52</v>
      </c>
      <c r="K1551" s="5">
        <f t="shared" si="169"/>
        <v>44.181359999999998</v>
      </c>
      <c r="L1551" s="7">
        <v>2.91</v>
      </c>
      <c r="M1551" s="7">
        <v>1523</v>
      </c>
      <c r="N1551" s="3">
        <v>45579</v>
      </c>
      <c r="O1551" s="4" t="str">
        <f t="shared" si="170"/>
        <v>2024-10</v>
      </c>
      <c r="P1551" s="4" t="str">
        <f t="shared" si="171"/>
        <v>10</v>
      </c>
      <c r="Q1551" s="4" t="str">
        <f t="shared" si="172"/>
        <v>October</v>
      </c>
      <c r="R1551" s="30" t="str">
        <f t="shared" si="173"/>
        <v>14</v>
      </c>
      <c r="W1551" t="str">
        <f t="shared" si="174"/>
        <v>ok</v>
      </c>
    </row>
    <row r="1552" spans="1:23" x14ac:dyDescent="0.3">
      <c r="A1552" t="s">
        <v>1594</v>
      </c>
      <c r="B1552" t="s">
        <v>17</v>
      </c>
      <c r="C1552" t="s">
        <v>18</v>
      </c>
      <c r="D1552" t="s">
        <v>19</v>
      </c>
      <c r="E1552" t="s">
        <v>45</v>
      </c>
      <c r="F1552" t="s">
        <v>31</v>
      </c>
      <c r="G1552" s="5">
        <v>13447.46</v>
      </c>
      <c r="H1552" s="5">
        <f t="shared" si="168"/>
        <v>242.05427999999998</v>
      </c>
      <c r="I1552" s="6">
        <v>2</v>
      </c>
      <c r="J1552" s="6">
        <v>26894.92</v>
      </c>
      <c r="K1552" s="5">
        <f t="shared" si="169"/>
        <v>484.10855999999995</v>
      </c>
      <c r="L1552" s="7">
        <v>4.71</v>
      </c>
      <c r="M1552" s="7">
        <v>3914</v>
      </c>
      <c r="N1552" s="3">
        <v>45641</v>
      </c>
      <c r="O1552" s="4" t="str">
        <f t="shared" si="170"/>
        <v>2024-12</v>
      </c>
      <c r="P1552" s="4" t="str">
        <f t="shared" si="171"/>
        <v>12</v>
      </c>
      <c r="Q1552" s="4" t="str">
        <f t="shared" si="172"/>
        <v>December</v>
      </c>
      <c r="R1552" s="30" t="str">
        <f t="shared" si="173"/>
        <v>15</v>
      </c>
      <c r="W1552" t="str">
        <f t="shared" si="174"/>
        <v>ok</v>
      </c>
    </row>
    <row r="1553" spans="1:23" x14ac:dyDescent="0.3">
      <c r="A1553" t="s">
        <v>1595</v>
      </c>
      <c r="B1553" t="s">
        <v>63</v>
      </c>
      <c r="C1553" t="s">
        <v>18</v>
      </c>
      <c r="D1553" t="s">
        <v>64</v>
      </c>
      <c r="E1553" t="s">
        <v>45</v>
      </c>
      <c r="F1553" t="s">
        <v>31</v>
      </c>
      <c r="G1553" s="5">
        <v>2769.24</v>
      </c>
      <c r="H1553" s="5">
        <f t="shared" si="168"/>
        <v>49.846319999999992</v>
      </c>
      <c r="I1553" s="6">
        <v>3</v>
      </c>
      <c r="J1553" s="6">
        <v>8307.7199999999993</v>
      </c>
      <c r="K1553" s="5">
        <f t="shared" si="169"/>
        <v>149.53895999999997</v>
      </c>
      <c r="L1553" s="7">
        <v>3.33</v>
      </c>
      <c r="M1553" s="7">
        <v>4403</v>
      </c>
      <c r="N1553" s="3">
        <v>45552</v>
      </c>
      <c r="O1553" s="4" t="str">
        <f t="shared" si="170"/>
        <v>2024-09</v>
      </c>
      <c r="P1553" s="4" t="str">
        <f t="shared" si="171"/>
        <v>09</v>
      </c>
      <c r="Q1553" s="4" t="str">
        <f t="shared" si="172"/>
        <v>September</v>
      </c>
      <c r="R1553" s="30" t="str">
        <f t="shared" si="173"/>
        <v>17</v>
      </c>
      <c r="W1553" t="str">
        <f t="shared" si="174"/>
        <v>ok</v>
      </c>
    </row>
    <row r="1554" spans="1:23" x14ac:dyDescent="0.3">
      <c r="A1554" t="s">
        <v>1596</v>
      </c>
      <c r="B1554" t="s">
        <v>51</v>
      </c>
      <c r="C1554" t="s">
        <v>29</v>
      </c>
      <c r="D1554" t="s">
        <v>52</v>
      </c>
      <c r="E1554" t="s">
        <v>45</v>
      </c>
      <c r="F1554" t="s">
        <v>38</v>
      </c>
      <c r="G1554" s="5">
        <v>9603.16</v>
      </c>
      <c r="H1554" s="5">
        <f t="shared" si="168"/>
        <v>172.85687999999999</v>
      </c>
      <c r="I1554" s="6">
        <v>3</v>
      </c>
      <c r="J1554" s="6">
        <v>28809.48</v>
      </c>
      <c r="K1554" s="5">
        <f t="shared" si="169"/>
        <v>518.57063999999991</v>
      </c>
      <c r="L1554" s="7">
        <v>1.0900000000000001</v>
      </c>
      <c r="M1554" s="7">
        <v>4835</v>
      </c>
      <c r="N1554" s="3">
        <v>45382</v>
      </c>
      <c r="O1554" s="4" t="str">
        <f t="shared" si="170"/>
        <v>2024-03</v>
      </c>
      <c r="P1554" s="4" t="str">
        <f t="shared" si="171"/>
        <v>03</v>
      </c>
      <c r="Q1554" s="4" t="str">
        <f t="shared" si="172"/>
        <v>March</v>
      </c>
      <c r="R1554" s="30" t="str">
        <f t="shared" si="173"/>
        <v>31</v>
      </c>
      <c r="W1554" t="str">
        <f t="shared" si="174"/>
        <v>ok</v>
      </c>
    </row>
    <row r="1555" spans="1:23" x14ac:dyDescent="0.3">
      <c r="A1555" t="s">
        <v>1597</v>
      </c>
      <c r="B1555" t="s">
        <v>47</v>
      </c>
      <c r="C1555" t="s">
        <v>12</v>
      </c>
      <c r="D1555" t="s">
        <v>48</v>
      </c>
      <c r="E1555" t="s">
        <v>45</v>
      </c>
      <c r="F1555" t="s">
        <v>38</v>
      </c>
      <c r="G1555" s="5">
        <v>14843.42</v>
      </c>
      <c r="H1555" s="5">
        <f t="shared" si="168"/>
        <v>267.18155999999999</v>
      </c>
      <c r="I1555" s="6">
        <v>5</v>
      </c>
      <c r="J1555" s="6">
        <v>74217.100000000006</v>
      </c>
      <c r="K1555" s="5">
        <f t="shared" si="169"/>
        <v>1335.9078</v>
      </c>
      <c r="L1555" s="7">
        <v>1.5</v>
      </c>
      <c r="M1555" s="7">
        <v>2748</v>
      </c>
      <c r="N1555" s="3">
        <v>45335</v>
      </c>
      <c r="O1555" s="4" t="str">
        <f t="shared" si="170"/>
        <v>2024-02</v>
      </c>
      <c r="P1555" s="4" t="str">
        <f t="shared" si="171"/>
        <v>02</v>
      </c>
      <c r="Q1555" s="4" t="str">
        <f t="shared" si="172"/>
        <v>February</v>
      </c>
      <c r="R1555" s="30" t="str">
        <f t="shared" si="173"/>
        <v>13</v>
      </c>
      <c r="W1555" t="str">
        <f t="shared" si="174"/>
        <v>ok</v>
      </c>
    </row>
    <row r="1556" spans="1:23" x14ac:dyDescent="0.3">
      <c r="A1556" t="s">
        <v>1598</v>
      </c>
      <c r="B1556" t="s">
        <v>33</v>
      </c>
      <c r="C1556" t="s">
        <v>12</v>
      </c>
      <c r="D1556" t="s">
        <v>34</v>
      </c>
      <c r="E1556" t="s">
        <v>14</v>
      </c>
      <c r="F1556" t="s">
        <v>31</v>
      </c>
      <c r="G1556" s="5">
        <v>12054.16</v>
      </c>
      <c r="H1556" s="5">
        <f t="shared" si="168"/>
        <v>216.97487999999998</v>
      </c>
      <c r="I1556" s="6">
        <v>3</v>
      </c>
      <c r="J1556" s="6">
        <v>36162.480000000003</v>
      </c>
      <c r="K1556" s="5">
        <f t="shared" si="169"/>
        <v>650.92463999999995</v>
      </c>
      <c r="L1556" s="7">
        <v>2.31</v>
      </c>
      <c r="M1556" s="7">
        <v>1692</v>
      </c>
      <c r="N1556" s="3">
        <v>45565</v>
      </c>
      <c r="O1556" s="4" t="str">
        <f t="shared" si="170"/>
        <v>2024-09</v>
      </c>
      <c r="P1556" s="4" t="str">
        <f t="shared" si="171"/>
        <v>09</v>
      </c>
      <c r="Q1556" s="4" t="str">
        <f t="shared" si="172"/>
        <v>September</v>
      </c>
      <c r="R1556" s="30" t="str">
        <f t="shared" si="173"/>
        <v>30</v>
      </c>
      <c r="W1556" t="str">
        <f t="shared" si="174"/>
        <v>ok</v>
      </c>
    </row>
    <row r="1557" spans="1:23" x14ac:dyDescent="0.3">
      <c r="A1557" t="s">
        <v>1599</v>
      </c>
      <c r="B1557" t="s">
        <v>28</v>
      </c>
      <c r="C1557" t="s">
        <v>29</v>
      </c>
      <c r="D1557" t="s">
        <v>30</v>
      </c>
      <c r="E1557" t="s">
        <v>45</v>
      </c>
      <c r="F1557" t="s">
        <v>26</v>
      </c>
      <c r="G1557" s="5">
        <v>13605.94</v>
      </c>
      <c r="H1557" s="5">
        <f t="shared" si="168"/>
        <v>244.90691999999999</v>
      </c>
      <c r="I1557" s="6">
        <v>1</v>
      </c>
      <c r="J1557" s="6">
        <v>13605.94</v>
      </c>
      <c r="K1557" s="5">
        <f t="shared" si="169"/>
        <v>244.90691999999999</v>
      </c>
      <c r="L1557" s="7">
        <v>3.93</v>
      </c>
      <c r="M1557" s="7">
        <v>3857</v>
      </c>
      <c r="N1557" s="3">
        <v>45470</v>
      </c>
      <c r="O1557" s="4" t="str">
        <f t="shared" si="170"/>
        <v>2024-06</v>
      </c>
      <c r="P1557" s="4" t="str">
        <f t="shared" si="171"/>
        <v>06</v>
      </c>
      <c r="Q1557" s="4" t="str">
        <f t="shared" si="172"/>
        <v>June</v>
      </c>
      <c r="R1557" s="30" t="str">
        <f t="shared" si="173"/>
        <v>27</v>
      </c>
      <c r="W1557" t="str">
        <f t="shared" si="174"/>
        <v>ok</v>
      </c>
    </row>
    <row r="1558" spans="1:23" x14ac:dyDescent="0.3">
      <c r="A1558" t="s">
        <v>1600</v>
      </c>
      <c r="B1558" t="s">
        <v>33</v>
      </c>
      <c r="C1558" t="s">
        <v>12</v>
      </c>
      <c r="D1558" t="s">
        <v>34</v>
      </c>
      <c r="E1558" t="s">
        <v>45</v>
      </c>
      <c r="F1558" t="s">
        <v>15</v>
      </c>
      <c r="G1558" s="5">
        <v>5777.57</v>
      </c>
      <c r="H1558" s="5">
        <f t="shared" si="168"/>
        <v>103.99625999999999</v>
      </c>
      <c r="I1558" s="6">
        <v>1</v>
      </c>
      <c r="J1558" s="6">
        <v>5777.57</v>
      </c>
      <c r="K1558" s="5">
        <f t="shared" si="169"/>
        <v>103.99625999999999</v>
      </c>
      <c r="L1558" s="7">
        <v>2.13</v>
      </c>
      <c r="M1558" s="7">
        <v>3584</v>
      </c>
      <c r="N1558" s="3">
        <v>45532</v>
      </c>
      <c r="O1558" s="4" t="str">
        <f t="shared" si="170"/>
        <v>2024-08</v>
      </c>
      <c r="P1558" s="4" t="str">
        <f t="shared" si="171"/>
        <v>08</v>
      </c>
      <c r="Q1558" s="4" t="str">
        <f t="shared" si="172"/>
        <v>August</v>
      </c>
      <c r="R1558" s="30" t="str">
        <f t="shared" si="173"/>
        <v>28</v>
      </c>
      <c r="W1558" t="str">
        <f t="shared" si="174"/>
        <v>ok</v>
      </c>
    </row>
    <row r="1559" spans="1:23" x14ac:dyDescent="0.3">
      <c r="A1559" t="s">
        <v>1601</v>
      </c>
      <c r="B1559" t="s">
        <v>36</v>
      </c>
      <c r="C1559" t="s">
        <v>18</v>
      </c>
      <c r="D1559" t="s">
        <v>37</v>
      </c>
      <c r="E1559" t="s">
        <v>20</v>
      </c>
      <c r="F1559" t="s">
        <v>38</v>
      </c>
      <c r="G1559" s="5">
        <v>18245.05</v>
      </c>
      <c r="H1559" s="5">
        <f t="shared" si="168"/>
        <v>328.41089999999997</v>
      </c>
      <c r="I1559" s="6">
        <v>5</v>
      </c>
      <c r="J1559" s="6">
        <v>91225.25</v>
      </c>
      <c r="K1559" s="5">
        <f t="shared" si="169"/>
        <v>1642.0544999999997</v>
      </c>
      <c r="L1559" s="7">
        <v>2.19</v>
      </c>
      <c r="M1559" s="7">
        <v>3246</v>
      </c>
      <c r="N1559" s="3">
        <v>45298</v>
      </c>
      <c r="O1559" s="4" t="str">
        <f t="shared" si="170"/>
        <v>2024-01</v>
      </c>
      <c r="P1559" s="4" t="str">
        <f t="shared" si="171"/>
        <v>01</v>
      </c>
      <c r="Q1559" s="4" t="str">
        <f t="shared" si="172"/>
        <v>January</v>
      </c>
      <c r="R1559" s="30" t="str">
        <f t="shared" si="173"/>
        <v>07</v>
      </c>
      <c r="W1559" t="str">
        <f t="shared" si="174"/>
        <v>ok</v>
      </c>
    </row>
    <row r="1560" spans="1:23" x14ac:dyDescent="0.3">
      <c r="A1560" t="s">
        <v>1602</v>
      </c>
      <c r="B1560" t="s">
        <v>23</v>
      </c>
      <c r="C1560" t="s">
        <v>24</v>
      </c>
      <c r="D1560" t="s">
        <v>25</v>
      </c>
      <c r="E1560" t="s">
        <v>45</v>
      </c>
      <c r="F1560" t="s">
        <v>26</v>
      </c>
      <c r="G1560" s="5">
        <v>1275.26</v>
      </c>
      <c r="H1560" s="5">
        <f t="shared" si="168"/>
        <v>22.95468</v>
      </c>
      <c r="I1560" s="6">
        <v>4</v>
      </c>
      <c r="J1560" s="6">
        <v>5101.04</v>
      </c>
      <c r="K1560" s="5">
        <f t="shared" si="169"/>
        <v>91.818719999999999</v>
      </c>
      <c r="L1560" s="7">
        <v>2.27</v>
      </c>
      <c r="M1560" s="7">
        <v>961</v>
      </c>
      <c r="N1560" s="3">
        <v>45424</v>
      </c>
      <c r="O1560" s="4" t="str">
        <f t="shared" si="170"/>
        <v>2024-05</v>
      </c>
      <c r="P1560" s="4" t="str">
        <f t="shared" si="171"/>
        <v>05</v>
      </c>
      <c r="Q1560" s="4" t="str">
        <f t="shared" si="172"/>
        <v>May</v>
      </c>
      <c r="R1560" s="30" t="str">
        <f t="shared" si="173"/>
        <v>12</v>
      </c>
      <c r="W1560" t="str">
        <f t="shared" si="174"/>
        <v>ok</v>
      </c>
    </row>
    <row r="1561" spans="1:23" x14ac:dyDescent="0.3">
      <c r="A1561" t="s">
        <v>1603</v>
      </c>
      <c r="B1561" t="s">
        <v>33</v>
      </c>
      <c r="C1561" t="s">
        <v>12</v>
      </c>
      <c r="D1561" t="s">
        <v>34</v>
      </c>
      <c r="E1561" t="s">
        <v>14</v>
      </c>
      <c r="F1561" t="s">
        <v>60</v>
      </c>
      <c r="G1561" s="5">
        <v>14731.57</v>
      </c>
      <c r="H1561" s="5">
        <f t="shared" si="168"/>
        <v>265.16825999999998</v>
      </c>
      <c r="I1561" s="6">
        <v>1</v>
      </c>
      <c r="J1561" s="6">
        <v>14731.57</v>
      </c>
      <c r="K1561" s="5">
        <f t="shared" si="169"/>
        <v>265.16825999999998</v>
      </c>
      <c r="L1561" s="7">
        <v>2.11</v>
      </c>
      <c r="M1561" s="7">
        <v>4465</v>
      </c>
      <c r="N1561" s="3">
        <v>45589</v>
      </c>
      <c r="O1561" s="4" t="str">
        <f t="shared" si="170"/>
        <v>2024-10</v>
      </c>
      <c r="P1561" s="4" t="str">
        <f t="shared" si="171"/>
        <v>10</v>
      </c>
      <c r="Q1561" s="4" t="str">
        <f t="shared" si="172"/>
        <v>October</v>
      </c>
      <c r="R1561" s="30" t="str">
        <f t="shared" si="173"/>
        <v>24</v>
      </c>
      <c r="W1561" t="str">
        <f t="shared" si="174"/>
        <v>ok</v>
      </c>
    </row>
    <row r="1562" spans="1:23" x14ac:dyDescent="0.3">
      <c r="A1562" t="s">
        <v>1604</v>
      </c>
      <c r="B1562" t="s">
        <v>11</v>
      </c>
      <c r="C1562" t="s">
        <v>12</v>
      </c>
      <c r="D1562" t="s">
        <v>13</v>
      </c>
      <c r="E1562" t="s">
        <v>14</v>
      </c>
      <c r="F1562" t="s">
        <v>60</v>
      </c>
      <c r="G1562" s="5">
        <v>6755.52</v>
      </c>
      <c r="H1562" s="5">
        <f t="shared" si="168"/>
        <v>121.59936</v>
      </c>
      <c r="I1562" s="6">
        <v>4</v>
      </c>
      <c r="J1562" s="6">
        <v>27022.080000000002</v>
      </c>
      <c r="K1562" s="5">
        <f t="shared" si="169"/>
        <v>486.39744000000002</v>
      </c>
      <c r="L1562" s="7">
        <v>3.06</v>
      </c>
      <c r="M1562" s="7">
        <v>2361</v>
      </c>
      <c r="N1562" s="3">
        <v>45617</v>
      </c>
      <c r="O1562" s="4" t="str">
        <f t="shared" si="170"/>
        <v>2024-11</v>
      </c>
      <c r="P1562" s="4" t="str">
        <f t="shared" si="171"/>
        <v>11</v>
      </c>
      <c r="Q1562" s="4" t="str">
        <f t="shared" si="172"/>
        <v>November</v>
      </c>
      <c r="R1562" s="30" t="str">
        <f t="shared" si="173"/>
        <v>21</v>
      </c>
      <c r="W1562" t="str">
        <f t="shared" si="174"/>
        <v>ok</v>
      </c>
    </row>
    <row r="1563" spans="1:23" x14ac:dyDescent="0.3">
      <c r="A1563" t="s">
        <v>1605</v>
      </c>
      <c r="B1563" t="s">
        <v>17</v>
      </c>
      <c r="C1563" t="s">
        <v>18</v>
      </c>
      <c r="D1563" t="s">
        <v>19</v>
      </c>
      <c r="E1563" t="s">
        <v>45</v>
      </c>
      <c r="F1563" t="s">
        <v>26</v>
      </c>
      <c r="G1563" s="5">
        <v>11152.51</v>
      </c>
      <c r="H1563" s="5">
        <f t="shared" si="168"/>
        <v>200.74517999999998</v>
      </c>
      <c r="I1563" s="6">
        <v>3</v>
      </c>
      <c r="J1563" s="6">
        <v>33457.53</v>
      </c>
      <c r="K1563" s="5">
        <f t="shared" si="169"/>
        <v>602.2355399999999</v>
      </c>
      <c r="L1563" s="7">
        <v>1.27</v>
      </c>
      <c r="M1563" s="7">
        <v>679</v>
      </c>
      <c r="N1563" s="3">
        <v>45313</v>
      </c>
      <c r="O1563" s="4" t="str">
        <f t="shared" si="170"/>
        <v>2024-01</v>
      </c>
      <c r="P1563" s="4" t="str">
        <f t="shared" si="171"/>
        <v>01</v>
      </c>
      <c r="Q1563" s="4" t="str">
        <f t="shared" si="172"/>
        <v>January</v>
      </c>
      <c r="R1563" s="30" t="str">
        <f t="shared" si="173"/>
        <v>22</v>
      </c>
      <c r="W1563" t="str">
        <f t="shared" si="174"/>
        <v>ok</v>
      </c>
    </row>
    <row r="1564" spans="1:23" x14ac:dyDescent="0.3">
      <c r="A1564" t="s">
        <v>1606</v>
      </c>
      <c r="B1564" t="s">
        <v>36</v>
      </c>
      <c r="C1564" t="s">
        <v>18</v>
      </c>
      <c r="D1564" t="s">
        <v>37</v>
      </c>
      <c r="E1564" t="s">
        <v>14</v>
      </c>
      <c r="F1564" t="s">
        <v>60</v>
      </c>
      <c r="G1564" s="5">
        <v>4949.22</v>
      </c>
      <c r="H1564" s="5">
        <f t="shared" si="168"/>
        <v>89.08596</v>
      </c>
      <c r="I1564" s="6">
        <v>3</v>
      </c>
      <c r="J1564" s="6">
        <v>14847.66</v>
      </c>
      <c r="K1564" s="5">
        <f t="shared" si="169"/>
        <v>267.25788</v>
      </c>
      <c r="L1564" s="7">
        <v>2.31</v>
      </c>
      <c r="M1564" s="7">
        <v>2933</v>
      </c>
      <c r="N1564" s="3">
        <v>45509</v>
      </c>
      <c r="O1564" s="4" t="str">
        <f t="shared" si="170"/>
        <v>2024-08</v>
      </c>
      <c r="P1564" s="4" t="str">
        <f t="shared" si="171"/>
        <v>08</v>
      </c>
      <c r="Q1564" s="4" t="str">
        <f t="shared" si="172"/>
        <v>August</v>
      </c>
      <c r="R1564" s="30" t="str">
        <f t="shared" si="173"/>
        <v>05</v>
      </c>
      <c r="W1564" t="str">
        <f t="shared" si="174"/>
        <v>ok</v>
      </c>
    </row>
    <row r="1565" spans="1:23" x14ac:dyDescent="0.3">
      <c r="A1565" t="s">
        <v>1607</v>
      </c>
      <c r="B1565" t="s">
        <v>17</v>
      </c>
      <c r="C1565" t="s">
        <v>18</v>
      </c>
      <c r="D1565" t="s">
        <v>19</v>
      </c>
      <c r="E1565" t="s">
        <v>20</v>
      </c>
      <c r="F1565" t="s">
        <v>26</v>
      </c>
      <c r="G1565" s="5">
        <v>14202.78</v>
      </c>
      <c r="H1565" s="5">
        <f t="shared" si="168"/>
        <v>255.65003999999999</v>
      </c>
      <c r="I1565" s="6">
        <v>4</v>
      </c>
      <c r="J1565" s="6">
        <v>56811.12</v>
      </c>
      <c r="K1565" s="5">
        <f t="shared" si="169"/>
        <v>1022.60016</v>
      </c>
      <c r="L1565" s="7">
        <v>3.8</v>
      </c>
      <c r="M1565" s="7">
        <v>144</v>
      </c>
      <c r="N1565" s="3">
        <v>45489</v>
      </c>
      <c r="O1565" s="4" t="str">
        <f t="shared" si="170"/>
        <v>2024-07</v>
      </c>
      <c r="P1565" s="4" t="str">
        <f t="shared" si="171"/>
        <v>07</v>
      </c>
      <c r="Q1565" s="4" t="str">
        <f t="shared" si="172"/>
        <v>July</v>
      </c>
      <c r="R1565" s="30" t="str">
        <f t="shared" si="173"/>
        <v>16</v>
      </c>
      <c r="W1565" t="str">
        <f t="shared" si="174"/>
        <v>ok</v>
      </c>
    </row>
    <row r="1566" spans="1:23" x14ac:dyDescent="0.3">
      <c r="A1566" t="s">
        <v>1608</v>
      </c>
      <c r="B1566" t="s">
        <v>23</v>
      </c>
      <c r="C1566" t="s">
        <v>24</v>
      </c>
      <c r="D1566" t="s">
        <v>25</v>
      </c>
      <c r="E1566" t="s">
        <v>14</v>
      </c>
      <c r="F1566" t="s">
        <v>60</v>
      </c>
      <c r="G1566" s="5">
        <v>8258.09</v>
      </c>
      <c r="H1566" s="5">
        <f t="shared" si="168"/>
        <v>148.64561999999998</v>
      </c>
      <c r="I1566" s="6">
        <v>2</v>
      </c>
      <c r="J1566" s="6">
        <v>16516.18</v>
      </c>
      <c r="K1566" s="5">
        <f t="shared" si="169"/>
        <v>297.29123999999996</v>
      </c>
      <c r="L1566" s="7">
        <v>2.29</v>
      </c>
      <c r="M1566" s="7">
        <v>76</v>
      </c>
      <c r="N1566" s="3">
        <v>45422</v>
      </c>
      <c r="O1566" s="4" t="str">
        <f t="shared" si="170"/>
        <v>2024-05</v>
      </c>
      <c r="P1566" s="4" t="str">
        <f t="shared" si="171"/>
        <v>05</v>
      </c>
      <c r="Q1566" s="4" t="str">
        <f t="shared" si="172"/>
        <v>May</v>
      </c>
      <c r="R1566" s="30" t="str">
        <f t="shared" si="173"/>
        <v>10</v>
      </c>
      <c r="W1566" t="str">
        <f t="shared" si="174"/>
        <v>ok</v>
      </c>
    </row>
    <row r="1567" spans="1:23" x14ac:dyDescent="0.3">
      <c r="A1567" t="s">
        <v>1609</v>
      </c>
      <c r="B1567" t="s">
        <v>33</v>
      </c>
      <c r="C1567" t="s">
        <v>12</v>
      </c>
      <c r="D1567" t="s">
        <v>34</v>
      </c>
      <c r="E1567" t="s">
        <v>14</v>
      </c>
      <c r="F1567" t="s">
        <v>38</v>
      </c>
      <c r="G1567" s="5">
        <v>4004.93</v>
      </c>
      <c r="H1567" s="5">
        <f t="shared" si="168"/>
        <v>72.088739999999987</v>
      </c>
      <c r="I1567" s="6">
        <v>4</v>
      </c>
      <c r="J1567" s="6">
        <v>16019.72</v>
      </c>
      <c r="K1567" s="5">
        <f t="shared" si="169"/>
        <v>288.35495999999995</v>
      </c>
      <c r="L1567" s="7">
        <v>3.27</v>
      </c>
      <c r="M1567" s="7">
        <v>3392</v>
      </c>
      <c r="N1567" s="3">
        <v>45565</v>
      </c>
      <c r="O1567" s="4" t="str">
        <f t="shared" si="170"/>
        <v>2024-09</v>
      </c>
      <c r="P1567" s="4" t="str">
        <f t="shared" si="171"/>
        <v>09</v>
      </c>
      <c r="Q1567" s="4" t="str">
        <f t="shared" si="172"/>
        <v>September</v>
      </c>
      <c r="R1567" s="30" t="str">
        <f t="shared" si="173"/>
        <v>30</v>
      </c>
      <c r="W1567" t="str">
        <f t="shared" si="174"/>
        <v>ok</v>
      </c>
    </row>
    <row r="1568" spans="1:23" x14ac:dyDescent="0.3">
      <c r="A1568" t="s">
        <v>1610</v>
      </c>
      <c r="B1568" t="s">
        <v>63</v>
      </c>
      <c r="C1568" t="s">
        <v>18</v>
      </c>
      <c r="D1568" t="s">
        <v>64</v>
      </c>
      <c r="E1568" t="s">
        <v>45</v>
      </c>
      <c r="F1568" t="s">
        <v>15</v>
      </c>
      <c r="G1568" s="5">
        <v>520.42999999999995</v>
      </c>
      <c r="H1568" s="5">
        <f t="shared" si="168"/>
        <v>9.3677399999999977</v>
      </c>
      <c r="I1568" s="6">
        <v>4</v>
      </c>
      <c r="J1568" s="6">
        <v>2081.7199999999998</v>
      </c>
      <c r="K1568" s="5">
        <f t="shared" si="169"/>
        <v>37.470959999999991</v>
      </c>
      <c r="L1568" s="7">
        <v>2.3199999999999998</v>
      </c>
      <c r="M1568" s="7">
        <v>770</v>
      </c>
      <c r="N1568" s="3">
        <v>45457</v>
      </c>
      <c r="O1568" s="4" t="str">
        <f t="shared" si="170"/>
        <v>2024-06</v>
      </c>
      <c r="P1568" s="4" t="str">
        <f t="shared" si="171"/>
        <v>06</v>
      </c>
      <c r="Q1568" s="4" t="str">
        <f t="shared" si="172"/>
        <v>June</v>
      </c>
      <c r="R1568" s="30" t="str">
        <f t="shared" si="173"/>
        <v>14</v>
      </c>
      <c r="W1568" t="str">
        <f t="shared" si="174"/>
        <v>ok</v>
      </c>
    </row>
    <row r="1569" spans="1:23" x14ac:dyDescent="0.3">
      <c r="A1569" t="s">
        <v>1611</v>
      </c>
      <c r="B1569" t="s">
        <v>41</v>
      </c>
      <c r="C1569" t="s">
        <v>42</v>
      </c>
      <c r="D1569" t="s">
        <v>43</v>
      </c>
      <c r="E1569" t="s">
        <v>20</v>
      </c>
      <c r="F1569" t="s">
        <v>15</v>
      </c>
      <c r="G1569" s="5">
        <v>15128.97</v>
      </c>
      <c r="H1569" s="5">
        <f t="shared" si="168"/>
        <v>272.32145999999995</v>
      </c>
      <c r="I1569" s="6">
        <v>5</v>
      </c>
      <c r="J1569" s="6">
        <v>75644.850000000006</v>
      </c>
      <c r="K1569" s="5">
        <f t="shared" si="169"/>
        <v>1361.6072999999997</v>
      </c>
      <c r="L1569" s="7">
        <v>3.53</v>
      </c>
      <c r="M1569" s="7">
        <v>3632</v>
      </c>
      <c r="N1569" s="3">
        <v>45573</v>
      </c>
      <c r="O1569" s="4" t="str">
        <f t="shared" si="170"/>
        <v>2024-10</v>
      </c>
      <c r="P1569" s="4" t="str">
        <f t="shared" si="171"/>
        <v>10</v>
      </c>
      <c r="Q1569" s="4" t="str">
        <f t="shared" si="172"/>
        <v>October</v>
      </c>
      <c r="R1569" s="30" t="str">
        <f t="shared" si="173"/>
        <v>08</v>
      </c>
      <c r="W1569" t="str">
        <f t="shared" si="174"/>
        <v>ok</v>
      </c>
    </row>
    <row r="1570" spans="1:23" x14ac:dyDescent="0.3">
      <c r="A1570" t="s">
        <v>1612</v>
      </c>
      <c r="B1570" t="s">
        <v>36</v>
      </c>
      <c r="C1570" t="s">
        <v>18</v>
      </c>
      <c r="D1570" t="s">
        <v>37</v>
      </c>
      <c r="E1570" t="s">
        <v>45</v>
      </c>
      <c r="F1570" t="s">
        <v>60</v>
      </c>
      <c r="G1570" s="5">
        <v>5106.51</v>
      </c>
      <c r="H1570" s="5">
        <f t="shared" si="168"/>
        <v>91.917180000000002</v>
      </c>
      <c r="I1570" s="6">
        <v>1</v>
      </c>
      <c r="J1570" s="6">
        <v>5106.51</v>
      </c>
      <c r="K1570" s="5">
        <f t="shared" si="169"/>
        <v>91.917180000000002</v>
      </c>
      <c r="L1570" s="7">
        <v>4.8499999999999996</v>
      </c>
      <c r="M1570" s="7">
        <v>1114</v>
      </c>
      <c r="N1570" s="3">
        <v>45437</v>
      </c>
      <c r="O1570" s="4" t="str">
        <f t="shared" si="170"/>
        <v>2024-05</v>
      </c>
      <c r="P1570" s="4" t="str">
        <f t="shared" si="171"/>
        <v>05</v>
      </c>
      <c r="Q1570" s="4" t="str">
        <f t="shared" si="172"/>
        <v>May</v>
      </c>
      <c r="R1570" s="30" t="str">
        <f t="shared" si="173"/>
        <v>25</v>
      </c>
      <c r="W1570" t="str">
        <f t="shared" si="174"/>
        <v>ok</v>
      </c>
    </row>
    <row r="1571" spans="1:23" x14ac:dyDescent="0.3">
      <c r="A1571" t="s">
        <v>1613</v>
      </c>
      <c r="B1571" t="s">
        <v>41</v>
      </c>
      <c r="C1571" t="s">
        <v>42</v>
      </c>
      <c r="D1571" t="s">
        <v>43</v>
      </c>
      <c r="E1571" t="s">
        <v>20</v>
      </c>
      <c r="F1571" t="s">
        <v>60</v>
      </c>
      <c r="G1571" s="5">
        <v>11212.58</v>
      </c>
      <c r="H1571" s="5">
        <f t="shared" si="168"/>
        <v>201.82643999999999</v>
      </c>
      <c r="I1571" s="6">
        <v>3</v>
      </c>
      <c r="J1571" s="6">
        <v>33637.74</v>
      </c>
      <c r="K1571" s="5">
        <f t="shared" si="169"/>
        <v>605.47931999999992</v>
      </c>
      <c r="L1571" s="7">
        <v>3.93</v>
      </c>
      <c r="M1571" s="7">
        <v>4705</v>
      </c>
      <c r="N1571" s="3">
        <v>45525</v>
      </c>
      <c r="O1571" s="4" t="str">
        <f t="shared" si="170"/>
        <v>2024-08</v>
      </c>
      <c r="P1571" s="4" t="str">
        <f t="shared" si="171"/>
        <v>08</v>
      </c>
      <c r="Q1571" s="4" t="str">
        <f t="shared" si="172"/>
        <v>August</v>
      </c>
      <c r="R1571" s="30" t="str">
        <f t="shared" si="173"/>
        <v>21</v>
      </c>
      <c r="W1571" t="str">
        <f t="shared" si="174"/>
        <v>ok</v>
      </c>
    </row>
    <row r="1572" spans="1:23" x14ac:dyDescent="0.3">
      <c r="A1572" t="s">
        <v>1614</v>
      </c>
      <c r="B1572" t="s">
        <v>17</v>
      </c>
      <c r="C1572" t="s">
        <v>18</v>
      </c>
      <c r="D1572" t="s">
        <v>19</v>
      </c>
      <c r="E1572" t="s">
        <v>20</v>
      </c>
      <c r="F1572" t="s">
        <v>26</v>
      </c>
      <c r="G1572" s="5">
        <v>15562.52</v>
      </c>
      <c r="H1572" s="5">
        <f t="shared" si="168"/>
        <v>280.12536</v>
      </c>
      <c r="I1572" s="6">
        <v>2</v>
      </c>
      <c r="J1572" s="6">
        <v>31125.040000000001</v>
      </c>
      <c r="K1572" s="5">
        <f t="shared" si="169"/>
        <v>560.25072</v>
      </c>
      <c r="L1572" s="7">
        <v>1.34</v>
      </c>
      <c r="M1572" s="7">
        <v>3604</v>
      </c>
      <c r="N1572" s="3">
        <v>45409</v>
      </c>
      <c r="O1572" s="4" t="str">
        <f t="shared" si="170"/>
        <v>2024-04</v>
      </c>
      <c r="P1572" s="4" t="str">
        <f t="shared" si="171"/>
        <v>04</v>
      </c>
      <c r="Q1572" s="4" t="str">
        <f t="shared" si="172"/>
        <v>April</v>
      </c>
      <c r="R1572" s="30" t="str">
        <f t="shared" si="173"/>
        <v>27</v>
      </c>
      <c r="W1572" t="str">
        <f t="shared" si="174"/>
        <v>ok</v>
      </c>
    </row>
    <row r="1573" spans="1:23" x14ac:dyDescent="0.3">
      <c r="A1573" t="s">
        <v>1615</v>
      </c>
      <c r="B1573" t="s">
        <v>23</v>
      </c>
      <c r="C1573" t="s">
        <v>24</v>
      </c>
      <c r="D1573" t="s">
        <v>25</v>
      </c>
      <c r="E1573" t="s">
        <v>45</v>
      </c>
      <c r="F1573" t="s">
        <v>26</v>
      </c>
      <c r="G1573" s="5">
        <v>10296.36</v>
      </c>
      <c r="H1573" s="5">
        <f t="shared" si="168"/>
        <v>185.33447999999999</v>
      </c>
      <c r="I1573" s="6">
        <v>4</v>
      </c>
      <c r="J1573" s="6">
        <v>41185.440000000002</v>
      </c>
      <c r="K1573" s="5">
        <f t="shared" si="169"/>
        <v>741.33791999999994</v>
      </c>
      <c r="L1573" s="7">
        <v>3.5</v>
      </c>
      <c r="M1573" s="7">
        <v>1309</v>
      </c>
      <c r="N1573" s="3">
        <v>45461</v>
      </c>
      <c r="O1573" s="4" t="str">
        <f t="shared" si="170"/>
        <v>2024-06</v>
      </c>
      <c r="P1573" s="4" t="str">
        <f t="shared" si="171"/>
        <v>06</v>
      </c>
      <c r="Q1573" s="4" t="str">
        <f t="shared" si="172"/>
        <v>June</v>
      </c>
      <c r="R1573" s="30" t="str">
        <f t="shared" si="173"/>
        <v>18</v>
      </c>
      <c r="W1573" t="str">
        <f t="shared" si="174"/>
        <v>ok</v>
      </c>
    </row>
    <row r="1574" spans="1:23" x14ac:dyDescent="0.3">
      <c r="A1574" t="s">
        <v>1616</v>
      </c>
      <c r="B1574" t="s">
        <v>63</v>
      </c>
      <c r="C1574" t="s">
        <v>18</v>
      </c>
      <c r="D1574" t="s">
        <v>64</v>
      </c>
      <c r="E1574" t="s">
        <v>20</v>
      </c>
      <c r="F1574" t="s">
        <v>21</v>
      </c>
      <c r="G1574" s="5">
        <v>19431.66</v>
      </c>
      <c r="H1574" s="5">
        <f t="shared" si="168"/>
        <v>349.76987999999994</v>
      </c>
      <c r="I1574" s="6">
        <v>2</v>
      </c>
      <c r="J1574" s="6">
        <v>38863.32</v>
      </c>
      <c r="K1574" s="5">
        <f t="shared" si="169"/>
        <v>699.53975999999989</v>
      </c>
      <c r="L1574" s="7">
        <v>3</v>
      </c>
      <c r="M1574" s="7">
        <v>4182</v>
      </c>
      <c r="N1574" s="3">
        <v>45384</v>
      </c>
      <c r="O1574" s="4" t="str">
        <f t="shared" si="170"/>
        <v>2024-04</v>
      </c>
      <c r="P1574" s="4" t="str">
        <f t="shared" si="171"/>
        <v>04</v>
      </c>
      <c r="Q1574" s="4" t="str">
        <f t="shared" si="172"/>
        <v>April</v>
      </c>
      <c r="R1574" s="30" t="str">
        <f t="shared" si="173"/>
        <v>02</v>
      </c>
      <c r="W1574" t="str">
        <f t="shared" si="174"/>
        <v>ok</v>
      </c>
    </row>
    <row r="1575" spans="1:23" x14ac:dyDescent="0.3">
      <c r="A1575" t="s">
        <v>1617</v>
      </c>
      <c r="B1575" t="s">
        <v>11</v>
      </c>
      <c r="C1575" t="s">
        <v>12</v>
      </c>
      <c r="D1575" t="s">
        <v>13</v>
      </c>
      <c r="E1575" t="s">
        <v>45</v>
      </c>
      <c r="F1575" t="s">
        <v>38</v>
      </c>
      <c r="G1575" s="5">
        <v>9142.9699999999993</v>
      </c>
      <c r="H1575" s="5">
        <f t="shared" si="168"/>
        <v>164.57345999999998</v>
      </c>
      <c r="I1575" s="6">
        <v>5</v>
      </c>
      <c r="J1575" s="6">
        <v>45714.85</v>
      </c>
      <c r="K1575" s="5">
        <f t="shared" si="169"/>
        <v>822.86729999999989</v>
      </c>
      <c r="L1575" s="7">
        <v>3.3</v>
      </c>
      <c r="M1575" s="7">
        <v>3926</v>
      </c>
      <c r="N1575" s="3">
        <v>45616</v>
      </c>
      <c r="O1575" s="4" t="str">
        <f t="shared" si="170"/>
        <v>2024-11</v>
      </c>
      <c r="P1575" s="4" t="str">
        <f t="shared" si="171"/>
        <v>11</v>
      </c>
      <c r="Q1575" s="4" t="str">
        <f t="shared" si="172"/>
        <v>November</v>
      </c>
      <c r="R1575" s="30" t="str">
        <f t="shared" si="173"/>
        <v>20</v>
      </c>
      <c r="W1575" t="str">
        <f t="shared" si="174"/>
        <v>ok</v>
      </c>
    </row>
    <row r="1576" spans="1:23" x14ac:dyDescent="0.3">
      <c r="A1576" t="s">
        <v>1618</v>
      </c>
      <c r="B1576" t="s">
        <v>28</v>
      </c>
      <c r="C1576" t="s">
        <v>29</v>
      </c>
      <c r="D1576" t="s">
        <v>30</v>
      </c>
      <c r="E1576" t="s">
        <v>20</v>
      </c>
      <c r="F1576" t="s">
        <v>31</v>
      </c>
      <c r="G1576" s="5">
        <v>10345.52</v>
      </c>
      <c r="H1576" s="5">
        <f t="shared" si="168"/>
        <v>186.21935999999999</v>
      </c>
      <c r="I1576" s="6">
        <v>5</v>
      </c>
      <c r="J1576" s="6">
        <v>51727.6</v>
      </c>
      <c r="K1576" s="5">
        <f t="shared" si="169"/>
        <v>931.09680000000003</v>
      </c>
      <c r="L1576" s="7">
        <v>4.4800000000000004</v>
      </c>
      <c r="M1576" s="7">
        <v>3083</v>
      </c>
      <c r="N1576" s="3">
        <v>45614</v>
      </c>
      <c r="O1576" s="4" t="str">
        <f t="shared" si="170"/>
        <v>2024-11</v>
      </c>
      <c r="P1576" s="4" t="str">
        <f t="shared" si="171"/>
        <v>11</v>
      </c>
      <c r="Q1576" s="4" t="str">
        <f t="shared" si="172"/>
        <v>November</v>
      </c>
      <c r="R1576" s="30" t="str">
        <f t="shared" si="173"/>
        <v>18</v>
      </c>
      <c r="W1576" t="str">
        <f t="shared" si="174"/>
        <v>ok</v>
      </c>
    </row>
    <row r="1577" spans="1:23" x14ac:dyDescent="0.3">
      <c r="A1577" t="s">
        <v>1619</v>
      </c>
      <c r="B1577" t="s">
        <v>33</v>
      </c>
      <c r="C1577" t="s">
        <v>12</v>
      </c>
      <c r="D1577" t="s">
        <v>34</v>
      </c>
      <c r="E1577" t="s">
        <v>45</v>
      </c>
      <c r="F1577" t="s">
        <v>38</v>
      </c>
      <c r="G1577" s="5">
        <v>17984.86</v>
      </c>
      <c r="H1577" s="5">
        <f t="shared" si="168"/>
        <v>323.72748000000001</v>
      </c>
      <c r="I1577" s="6">
        <v>4</v>
      </c>
      <c r="J1577" s="6">
        <v>71939.44</v>
      </c>
      <c r="K1577" s="5">
        <f t="shared" si="169"/>
        <v>1294.9099200000001</v>
      </c>
      <c r="L1577" s="7">
        <v>3.26</v>
      </c>
      <c r="M1577" s="7">
        <v>1982</v>
      </c>
      <c r="N1577" s="3">
        <v>45368</v>
      </c>
      <c r="O1577" s="4" t="str">
        <f t="shared" si="170"/>
        <v>2024-03</v>
      </c>
      <c r="P1577" s="4" t="str">
        <f t="shared" si="171"/>
        <v>03</v>
      </c>
      <c r="Q1577" s="4" t="str">
        <f t="shared" si="172"/>
        <v>March</v>
      </c>
      <c r="R1577" s="30" t="str">
        <f t="shared" si="173"/>
        <v>17</v>
      </c>
      <c r="W1577" t="str">
        <f t="shared" si="174"/>
        <v>ok</v>
      </c>
    </row>
    <row r="1578" spans="1:23" x14ac:dyDescent="0.3">
      <c r="A1578" t="s">
        <v>1620</v>
      </c>
      <c r="B1578" t="s">
        <v>28</v>
      </c>
      <c r="C1578" t="s">
        <v>29</v>
      </c>
      <c r="D1578" t="s">
        <v>30</v>
      </c>
      <c r="E1578" t="s">
        <v>14</v>
      </c>
      <c r="F1578" t="s">
        <v>15</v>
      </c>
      <c r="G1578" s="5">
        <v>8609.93</v>
      </c>
      <c r="H1578" s="5">
        <f t="shared" si="168"/>
        <v>154.97873999999999</v>
      </c>
      <c r="I1578" s="6">
        <v>1</v>
      </c>
      <c r="J1578" s="6">
        <v>8609.93</v>
      </c>
      <c r="K1578" s="5">
        <f t="shared" si="169"/>
        <v>154.97873999999999</v>
      </c>
      <c r="L1578" s="7">
        <v>2.68</v>
      </c>
      <c r="M1578" s="7">
        <v>2250</v>
      </c>
      <c r="N1578" s="3">
        <v>45505</v>
      </c>
      <c r="O1578" s="4" t="str">
        <f t="shared" si="170"/>
        <v>2024-08</v>
      </c>
      <c r="P1578" s="4" t="str">
        <f t="shared" si="171"/>
        <v>08</v>
      </c>
      <c r="Q1578" s="4" t="str">
        <f t="shared" si="172"/>
        <v>August</v>
      </c>
      <c r="R1578" s="30" t="str">
        <f t="shared" si="173"/>
        <v>01</v>
      </c>
      <c r="W1578" t="str">
        <f t="shared" si="174"/>
        <v>ok</v>
      </c>
    </row>
    <row r="1579" spans="1:23" x14ac:dyDescent="0.3">
      <c r="A1579" t="s">
        <v>1621</v>
      </c>
      <c r="B1579" t="s">
        <v>41</v>
      </c>
      <c r="C1579" t="s">
        <v>42</v>
      </c>
      <c r="D1579" t="s">
        <v>43</v>
      </c>
      <c r="E1579" t="s">
        <v>45</v>
      </c>
      <c r="F1579" t="s">
        <v>21</v>
      </c>
      <c r="G1579" s="5">
        <v>15723.88</v>
      </c>
      <c r="H1579" s="5">
        <f t="shared" si="168"/>
        <v>283.02983999999998</v>
      </c>
      <c r="I1579" s="6">
        <v>5</v>
      </c>
      <c r="J1579" s="6">
        <v>78619.399999999994</v>
      </c>
      <c r="K1579" s="5">
        <f t="shared" si="169"/>
        <v>1415.1491999999998</v>
      </c>
      <c r="L1579" s="7">
        <v>2.82</v>
      </c>
      <c r="M1579" s="7">
        <v>1945</v>
      </c>
      <c r="N1579" s="3">
        <v>45323</v>
      </c>
      <c r="O1579" s="4" t="str">
        <f t="shared" si="170"/>
        <v>2024-02</v>
      </c>
      <c r="P1579" s="4" t="str">
        <f t="shared" si="171"/>
        <v>02</v>
      </c>
      <c r="Q1579" s="4" t="str">
        <f t="shared" si="172"/>
        <v>February</v>
      </c>
      <c r="R1579" s="30" t="str">
        <f t="shared" si="173"/>
        <v>01</v>
      </c>
      <c r="W1579" t="str">
        <f t="shared" si="174"/>
        <v>ok</v>
      </c>
    </row>
    <row r="1580" spans="1:23" x14ac:dyDescent="0.3">
      <c r="A1580" t="s">
        <v>1622</v>
      </c>
      <c r="B1580" t="s">
        <v>36</v>
      </c>
      <c r="C1580" t="s">
        <v>18</v>
      </c>
      <c r="D1580" t="s">
        <v>37</v>
      </c>
      <c r="E1580" t="s">
        <v>45</v>
      </c>
      <c r="F1580" t="s">
        <v>26</v>
      </c>
      <c r="G1580" s="5">
        <v>12728.83</v>
      </c>
      <c r="H1580" s="5">
        <f t="shared" si="168"/>
        <v>229.11893999999998</v>
      </c>
      <c r="I1580" s="6">
        <v>1</v>
      </c>
      <c r="J1580" s="6">
        <v>12728.83</v>
      </c>
      <c r="K1580" s="5">
        <f t="shared" si="169"/>
        <v>229.11893999999998</v>
      </c>
      <c r="L1580" s="7">
        <v>2.9</v>
      </c>
      <c r="M1580" s="7">
        <v>4686</v>
      </c>
      <c r="N1580" s="3">
        <v>45522</v>
      </c>
      <c r="O1580" s="4" t="str">
        <f t="shared" si="170"/>
        <v>2024-08</v>
      </c>
      <c r="P1580" s="4" t="str">
        <f t="shared" si="171"/>
        <v>08</v>
      </c>
      <c r="Q1580" s="4" t="str">
        <f t="shared" si="172"/>
        <v>August</v>
      </c>
      <c r="R1580" s="30" t="str">
        <f t="shared" si="173"/>
        <v>18</v>
      </c>
      <c r="W1580" t="str">
        <f t="shared" si="174"/>
        <v>ok</v>
      </c>
    </row>
    <row r="1581" spans="1:23" x14ac:dyDescent="0.3">
      <c r="A1581" t="s">
        <v>1623</v>
      </c>
      <c r="B1581" t="s">
        <v>28</v>
      </c>
      <c r="C1581" t="s">
        <v>29</v>
      </c>
      <c r="D1581" t="s">
        <v>30</v>
      </c>
      <c r="E1581" t="s">
        <v>45</v>
      </c>
      <c r="F1581" t="s">
        <v>38</v>
      </c>
      <c r="G1581" s="5">
        <v>461.05</v>
      </c>
      <c r="H1581" s="5">
        <f t="shared" si="168"/>
        <v>8.2988999999999997</v>
      </c>
      <c r="I1581" s="6">
        <v>2</v>
      </c>
      <c r="J1581" s="6">
        <v>922.1</v>
      </c>
      <c r="K1581" s="5">
        <f t="shared" si="169"/>
        <v>16.597799999999999</v>
      </c>
      <c r="L1581" s="7">
        <v>2.4900000000000002</v>
      </c>
      <c r="M1581" s="7">
        <v>470</v>
      </c>
      <c r="N1581" s="3">
        <v>45531</v>
      </c>
      <c r="O1581" s="4" t="str">
        <f t="shared" si="170"/>
        <v>2024-08</v>
      </c>
      <c r="P1581" s="4" t="str">
        <f t="shared" si="171"/>
        <v>08</v>
      </c>
      <c r="Q1581" s="4" t="str">
        <f t="shared" si="172"/>
        <v>August</v>
      </c>
      <c r="R1581" s="30" t="str">
        <f t="shared" si="173"/>
        <v>27</v>
      </c>
      <c r="W1581" t="str">
        <f t="shared" si="174"/>
        <v>ok</v>
      </c>
    </row>
    <row r="1582" spans="1:23" x14ac:dyDescent="0.3">
      <c r="A1582" t="s">
        <v>1624</v>
      </c>
      <c r="B1582" t="s">
        <v>23</v>
      </c>
      <c r="C1582" t="s">
        <v>24</v>
      </c>
      <c r="D1582" t="s">
        <v>25</v>
      </c>
      <c r="E1582" t="s">
        <v>14</v>
      </c>
      <c r="F1582" t="s">
        <v>21</v>
      </c>
      <c r="G1582" s="5">
        <v>15393.35</v>
      </c>
      <c r="H1582" s="5">
        <f t="shared" si="168"/>
        <v>277.08029999999997</v>
      </c>
      <c r="I1582" s="6">
        <v>2</v>
      </c>
      <c r="J1582" s="6">
        <v>30786.7</v>
      </c>
      <c r="K1582" s="5">
        <f t="shared" si="169"/>
        <v>554.16059999999993</v>
      </c>
      <c r="L1582" s="7">
        <v>1.72</v>
      </c>
      <c r="M1582" s="7">
        <v>4833</v>
      </c>
      <c r="N1582" s="3">
        <v>45421</v>
      </c>
      <c r="O1582" s="4" t="str">
        <f t="shared" si="170"/>
        <v>2024-05</v>
      </c>
      <c r="P1582" s="4" t="str">
        <f t="shared" si="171"/>
        <v>05</v>
      </c>
      <c r="Q1582" s="4" t="str">
        <f t="shared" si="172"/>
        <v>May</v>
      </c>
      <c r="R1582" s="30" t="str">
        <f t="shared" si="173"/>
        <v>09</v>
      </c>
      <c r="W1582" t="str">
        <f t="shared" si="174"/>
        <v>ok</v>
      </c>
    </row>
    <row r="1583" spans="1:23" x14ac:dyDescent="0.3">
      <c r="A1583" t="s">
        <v>1625</v>
      </c>
      <c r="B1583" t="s">
        <v>17</v>
      </c>
      <c r="C1583" t="s">
        <v>18</v>
      </c>
      <c r="D1583" t="s">
        <v>19</v>
      </c>
      <c r="E1583" t="s">
        <v>14</v>
      </c>
      <c r="F1583" t="s">
        <v>21</v>
      </c>
      <c r="G1583" s="5">
        <v>11677.2</v>
      </c>
      <c r="H1583" s="5">
        <f t="shared" si="168"/>
        <v>210.18959999999998</v>
      </c>
      <c r="I1583" s="6">
        <v>5</v>
      </c>
      <c r="J1583" s="6">
        <v>58386</v>
      </c>
      <c r="K1583" s="5">
        <f t="shared" si="169"/>
        <v>1050.9479999999999</v>
      </c>
      <c r="L1583" s="7">
        <v>2.87</v>
      </c>
      <c r="M1583" s="7">
        <v>541</v>
      </c>
      <c r="N1583" s="3">
        <v>45652</v>
      </c>
      <c r="O1583" s="4" t="str">
        <f t="shared" si="170"/>
        <v>2024-12</v>
      </c>
      <c r="P1583" s="4" t="str">
        <f t="shared" si="171"/>
        <v>12</v>
      </c>
      <c r="Q1583" s="4" t="str">
        <f t="shared" si="172"/>
        <v>December</v>
      </c>
      <c r="R1583" s="30" t="str">
        <f t="shared" si="173"/>
        <v>26</v>
      </c>
      <c r="W1583" t="str">
        <f t="shared" si="174"/>
        <v>ok</v>
      </c>
    </row>
    <row r="1584" spans="1:23" x14ac:dyDescent="0.3">
      <c r="A1584" t="s">
        <v>1626</v>
      </c>
      <c r="B1584" t="s">
        <v>28</v>
      </c>
      <c r="C1584" t="s">
        <v>29</v>
      </c>
      <c r="D1584" t="s">
        <v>30</v>
      </c>
      <c r="E1584" t="s">
        <v>14</v>
      </c>
      <c r="F1584" t="s">
        <v>15</v>
      </c>
      <c r="G1584" s="5">
        <v>13801.26</v>
      </c>
      <c r="H1584" s="5">
        <f t="shared" si="168"/>
        <v>248.42267999999999</v>
      </c>
      <c r="I1584" s="6">
        <v>4</v>
      </c>
      <c r="J1584" s="6">
        <v>55205.04</v>
      </c>
      <c r="K1584" s="5">
        <f t="shared" si="169"/>
        <v>993.69071999999994</v>
      </c>
      <c r="L1584" s="7">
        <v>4.37</v>
      </c>
      <c r="M1584" s="7">
        <v>3116</v>
      </c>
      <c r="N1584" s="3">
        <v>45311</v>
      </c>
      <c r="O1584" s="4" t="str">
        <f t="shared" si="170"/>
        <v>2024-01</v>
      </c>
      <c r="P1584" s="4" t="str">
        <f t="shared" si="171"/>
        <v>01</v>
      </c>
      <c r="Q1584" s="4" t="str">
        <f t="shared" si="172"/>
        <v>January</v>
      </c>
      <c r="R1584" s="30" t="str">
        <f t="shared" si="173"/>
        <v>20</v>
      </c>
      <c r="W1584" t="str">
        <f t="shared" si="174"/>
        <v>ok</v>
      </c>
    </row>
    <row r="1585" spans="1:23" x14ac:dyDescent="0.3">
      <c r="A1585" t="s">
        <v>1627</v>
      </c>
      <c r="B1585" t="s">
        <v>51</v>
      </c>
      <c r="C1585" t="s">
        <v>29</v>
      </c>
      <c r="D1585" t="s">
        <v>52</v>
      </c>
      <c r="E1585" t="s">
        <v>20</v>
      </c>
      <c r="F1585" t="s">
        <v>26</v>
      </c>
      <c r="G1585" s="5">
        <v>7027.26</v>
      </c>
      <c r="H1585" s="5">
        <f t="shared" si="168"/>
        <v>126.49068</v>
      </c>
      <c r="I1585" s="6">
        <v>2</v>
      </c>
      <c r="J1585" s="6">
        <v>14054.52</v>
      </c>
      <c r="K1585" s="5">
        <f t="shared" si="169"/>
        <v>252.98136</v>
      </c>
      <c r="L1585" s="7">
        <v>2.16</v>
      </c>
      <c r="M1585" s="7">
        <v>1253</v>
      </c>
      <c r="N1585" s="3">
        <v>45573</v>
      </c>
      <c r="O1585" s="4" t="str">
        <f t="shared" si="170"/>
        <v>2024-10</v>
      </c>
      <c r="P1585" s="4" t="str">
        <f t="shared" si="171"/>
        <v>10</v>
      </c>
      <c r="Q1585" s="4" t="str">
        <f t="shared" si="172"/>
        <v>October</v>
      </c>
      <c r="R1585" s="30" t="str">
        <f t="shared" si="173"/>
        <v>08</v>
      </c>
      <c r="W1585" t="str">
        <f t="shared" si="174"/>
        <v>ok</v>
      </c>
    </row>
    <row r="1586" spans="1:23" x14ac:dyDescent="0.3">
      <c r="A1586" t="s">
        <v>1628</v>
      </c>
      <c r="B1586" t="s">
        <v>36</v>
      </c>
      <c r="C1586" t="s">
        <v>18</v>
      </c>
      <c r="D1586" t="s">
        <v>37</v>
      </c>
      <c r="E1586" t="s">
        <v>20</v>
      </c>
      <c r="F1586" t="s">
        <v>21</v>
      </c>
      <c r="G1586" s="5">
        <v>17065.98</v>
      </c>
      <c r="H1586" s="5">
        <f t="shared" si="168"/>
        <v>307.18763999999999</v>
      </c>
      <c r="I1586" s="6">
        <v>3</v>
      </c>
      <c r="J1586" s="6">
        <v>51197.94</v>
      </c>
      <c r="K1586" s="5">
        <f t="shared" si="169"/>
        <v>921.56291999999996</v>
      </c>
      <c r="L1586" s="7">
        <v>2.35</v>
      </c>
      <c r="M1586" s="7">
        <v>3535</v>
      </c>
      <c r="N1586" s="3">
        <v>45416</v>
      </c>
      <c r="O1586" s="4" t="str">
        <f t="shared" si="170"/>
        <v>2024-05</v>
      </c>
      <c r="P1586" s="4" t="str">
        <f t="shared" si="171"/>
        <v>05</v>
      </c>
      <c r="Q1586" s="4" t="str">
        <f t="shared" si="172"/>
        <v>May</v>
      </c>
      <c r="R1586" s="30" t="str">
        <f t="shared" si="173"/>
        <v>04</v>
      </c>
      <c r="W1586" t="str">
        <f t="shared" si="174"/>
        <v>ok</v>
      </c>
    </row>
    <row r="1587" spans="1:23" x14ac:dyDescent="0.3">
      <c r="A1587" t="s">
        <v>1629</v>
      </c>
      <c r="B1587" t="s">
        <v>63</v>
      </c>
      <c r="C1587" t="s">
        <v>18</v>
      </c>
      <c r="D1587" t="s">
        <v>64</v>
      </c>
      <c r="E1587" t="s">
        <v>45</v>
      </c>
      <c r="F1587" t="s">
        <v>60</v>
      </c>
      <c r="G1587" s="5">
        <v>11515.42</v>
      </c>
      <c r="H1587" s="5">
        <f t="shared" si="168"/>
        <v>207.27755999999999</v>
      </c>
      <c r="I1587" s="6">
        <v>3</v>
      </c>
      <c r="J1587" s="6">
        <v>34546.26</v>
      </c>
      <c r="K1587" s="5">
        <f t="shared" si="169"/>
        <v>621.83267999999998</v>
      </c>
      <c r="L1587" s="7">
        <v>3.83</v>
      </c>
      <c r="M1587" s="7">
        <v>872</v>
      </c>
      <c r="N1587" s="3">
        <v>45623</v>
      </c>
      <c r="O1587" s="4" t="str">
        <f t="shared" si="170"/>
        <v>2024-11</v>
      </c>
      <c r="P1587" s="4" t="str">
        <f t="shared" si="171"/>
        <v>11</v>
      </c>
      <c r="Q1587" s="4" t="str">
        <f t="shared" si="172"/>
        <v>November</v>
      </c>
      <c r="R1587" s="30" t="str">
        <f t="shared" si="173"/>
        <v>27</v>
      </c>
      <c r="W1587" t="str">
        <f t="shared" si="174"/>
        <v>ok</v>
      </c>
    </row>
    <row r="1588" spans="1:23" x14ac:dyDescent="0.3">
      <c r="A1588" t="s">
        <v>1630</v>
      </c>
      <c r="B1588" t="s">
        <v>28</v>
      </c>
      <c r="C1588" t="s">
        <v>29</v>
      </c>
      <c r="D1588" t="s">
        <v>30</v>
      </c>
      <c r="E1588" t="s">
        <v>14</v>
      </c>
      <c r="F1588" t="s">
        <v>26</v>
      </c>
      <c r="G1588" s="5">
        <v>14199.58</v>
      </c>
      <c r="H1588" s="5">
        <f t="shared" si="168"/>
        <v>255.59243999999998</v>
      </c>
      <c r="I1588" s="6">
        <v>3</v>
      </c>
      <c r="J1588" s="6">
        <v>42598.74</v>
      </c>
      <c r="K1588" s="5">
        <f t="shared" si="169"/>
        <v>766.77731999999992</v>
      </c>
      <c r="L1588" s="7">
        <v>4.1500000000000004</v>
      </c>
      <c r="M1588" s="7">
        <v>484</v>
      </c>
      <c r="N1588" s="3">
        <v>45548</v>
      </c>
      <c r="O1588" s="4" t="str">
        <f t="shared" si="170"/>
        <v>2024-09</v>
      </c>
      <c r="P1588" s="4" t="str">
        <f t="shared" si="171"/>
        <v>09</v>
      </c>
      <c r="Q1588" s="4" t="str">
        <f t="shared" si="172"/>
        <v>September</v>
      </c>
      <c r="R1588" s="30" t="str">
        <f t="shared" si="173"/>
        <v>13</v>
      </c>
      <c r="W1588" t="str">
        <f t="shared" si="174"/>
        <v>ok</v>
      </c>
    </row>
    <row r="1589" spans="1:23" x14ac:dyDescent="0.3">
      <c r="A1589" t="s">
        <v>1631</v>
      </c>
      <c r="B1589" t="s">
        <v>17</v>
      </c>
      <c r="C1589" t="s">
        <v>18</v>
      </c>
      <c r="D1589" t="s">
        <v>19</v>
      </c>
      <c r="E1589" t="s">
        <v>14</v>
      </c>
      <c r="F1589" t="s">
        <v>15</v>
      </c>
      <c r="G1589" s="5">
        <v>14369.79</v>
      </c>
      <c r="H1589" s="5">
        <f t="shared" si="168"/>
        <v>258.65622000000002</v>
      </c>
      <c r="I1589" s="6">
        <v>5</v>
      </c>
      <c r="J1589" s="6">
        <v>71848.95</v>
      </c>
      <c r="K1589" s="5">
        <f t="shared" si="169"/>
        <v>1293.2811000000002</v>
      </c>
      <c r="L1589" s="7">
        <v>3.84</v>
      </c>
      <c r="M1589" s="7">
        <v>4627</v>
      </c>
      <c r="N1589" s="3">
        <v>45497</v>
      </c>
      <c r="O1589" s="4" t="str">
        <f t="shared" si="170"/>
        <v>2024-07</v>
      </c>
      <c r="P1589" s="4" t="str">
        <f t="shared" si="171"/>
        <v>07</v>
      </c>
      <c r="Q1589" s="4" t="str">
        <f t="shared" si="172"/>
        <v>July</v>
      </c>
      <c r="R1589" s="30" t="str">
        <f t="shared" si="173"/>
        <v>24</v>
      </c>
      <c r="W1589" t="str">
        <f t="shared" si="174"/>
        <v>ok</v>
      </c>
    </row>
    <row r="1590" spans="1:23" x14ac:dyDescent="0.3">
      <c r="A1590" t="s">
        <v>1632</v>
      </c>
      <c r="B1590" t="s">
        <v>33</v>
      </c>
      <c r="C1590" t="s">
        <v>12</v>
      </c>
      <c r="D1590" t="s">
        <v>34</v>
      </c>
      <c r="E1590" t="s">
        <v>45</v>
      </c>
      <c r="F1590" t="s">
        <v>26</v>
      </c>
      <c r="G1590" s="5">
        <v>13158.4</v>
      </c>
      <c r="H1590" s="5">
        <f t="shared" si="168"/>
        <v>236.85119999999998</v>
      </c>
      <c r="I1590" s="6">
        <v>1</v>
      </c>
      <c r="J1590" s="6">
        <v>13158.4</v>
      </c>
      <c r="K1590" s="5">
        <f t="shared" si="169"/>
        <v>236.85119999999998</v>
      </c>
      <c r="L1590" s="7">
        <v>4.3099999999999996</v>
      </c>
      <c r="M1590" s="7">
        <v>4469</v>
      </c>
      <c r="N1590" s="3">
        <v>45504</v>
      </c>
      <c r="O1590" s="4" t="str">
        <f t="shared" si="170"/>
        <v>2024-07</v>
      </c>
      <c r="P1590" s="4" t="str">
        <f t="shared" si="171"/>
        <v>07</v>
      </c>
      <c r="Q1590" s="4" t="str">
        <f t="shared" si="172"/>
        <v>July</v>
      </c>
      <c r="R1590" s="30" t="str">
        <f t="shared" si="173"/>
        <v>31</v>
      </c>
      <c r="W1590" t="str">
        <f t="shared" si="174"/>
        <v>ok</v>
      </c>
    </row>
    <row r="1591" spans="1:23" x14ac:dyDescent="0.3">
      <c r="A1591" t="s">
        <v>1633</v>
      </c>
      <c r="B1591" t="s">
        <v>36</v>
      </c>
      <c r="C1591" t="s">
        <v>18</v>
      </c>
      <c r="D1591" t="s">
        <v>37</v>
      </c>
      <c r="E1591" t="s">
        <v>20</v>
      </c>
      <c r="F1591" t="s">
        <v>60</v>
      </c>
      <c r="G1591" s="5">
        <v>9789.26</v>
      </c>
      <c r="H1591" s="5">
        <f t="shared" si="168"/>
        <v>176.20667999999998</v>
      </c>
      <c r="I1591" s="6">
        <v>1</v>
      </c>
      <c r="J1591" s="6">
        <v>9789.26</v>
      </c>
      <c r="K1591" s="5">
        <f t="shared" si="169"/>
        <v>176.20667999999998</v>
      </c>
      <c r="L1591" s="7">
        <v>4.88</v>
      </c>
      <c r="M1591" s="7">
        <v>3025</v>
      </c>
      <c r="N1591" s="3">
        <v>45554</v>
      </c>
      <c r="O1591" s="4" t="str">
        <f t="shared" si="170"/>
        <v>2024-09</v>
      </c>
      <c r="P1591" s="4" t="str">
        <f t="shared" si="171"/>
        <v>09</v>
      </c>
      <c r="Q1591" s="4" t="str">
        <f t="shared" si="172"/>
        <v>September</v>
      </c>
      <c r="R1591" s="30" t="str">
        <f t="shared" si="173"/>
        <v>19</v>
      </c>
      <c r="W1591" t="str">
        <f t="shared" si="174"/>
        <v>ok</v>
      </c>
    </row>
    <row r="1592" spans="1:23" x14ac:dyDescent="0.3">
      <c r="A1592" t="s">
        <v>1634</v>
      </c>
      <c r="B1592" t="s">
        <v>36</v>
      </c>
      <c r="C1592" t="s">
        <v>18</v>
      </c>
      <c r="D1592" t="s">
        <v>37</v>
      </c>
      <c r="E1592" t="s">
        <v>20</v>
      </c>
      <c r="F1592" t="s">
        <v>31</v>
      </c>
      <c r="G1592" s="5">
        <v>10049.15</v>
      </c>
      <c r="H1592" s="5">
        <f t="shared" si="168"/>
        <v>180.88469999999998</v>
      </c>
      <c r="I1592" s="6">
        <v>2</v>
      </c>
      <c r="J1592" s="6">
        <v>20098.3</v>
      </c>
      <c r="K1592" s="5">
        <f t="shared" si="169"/>
        <v>361.76939999999996</v>
      </c>
      <c r="L1592" s="7">
        <v>3.19</v>
      </c>
      <c r="M1592" s="7">
        <v>3821</v>
      </c>
      <c r="N1592" s="3">
        <v>45605</v>
      </c>
      <c r="O1592" s="4" t="str">
        <f t="shared" si="170"/>
        <v>2024-11</v>
      </c>
      <c r="P1592" s="4" t="str">
        <f t="shared" si="171"/>
        <v>11</v>
      </c>
      <c r="Q1592" s="4" t="str">
        <f t="shared" si="172"/>
        <v>November</v>
      </c>
      <c r="R1592" s="30" t="str">
        <f t="shared" si="173"/>
        <v>09</v>
      </c>
      <c r="W1592" t="str">
        <f t="shared" si="174"/>
        <v>ok</v>
      </c>
    </row>
    <row r="1593" spans="1:23" x14ac:dyDescent="0.3">
      <c r="A1593" t="s">
        <v>1635</v>
      </c>
      <c r="B1593" t="s">
        <v>63</v>
      </c>
      <c r="C1593" t="s">
        <v>18</v>
      </c>
      <c r="D1593" t="s">
        <v>64</v>
      </c>
      <c r="E1593" t="s">
        <v>20</v>
      </c>
      <c r="F1593" t="s">
        <v>21</v>
      </c>
      <c r="G1593" s="5">
        <v>6344.63</v>
      </c>
      <c r="H1593" s="5">
        <f t="shared" si="168"/>
        <v>114.20334</v>
      </c>
      <c r="I1593" s="6">
        <v>5</v>
      </c>
      <c r="J1593" s="6">
        <v>31723.15</v>
      </c>
      <c r="K1593" s="5">
        <f t="shared" si="169"/>
        <v>571.01670000000001</v>
      </c>
      <c r="L1593" s="7">
        <v>1.82</v>
      </c>
      <c r="M1593" s="7">
        <v>3401</v>
      </c>
      <c r="N1593" s="3">
        <v>45383</v>
      </c>
      <c r="O1593" s="4" t="str">
        <f t="shared" si="170"/>
        <v>2024-04</v>
      </c>
      <c r="P1593" s="4" t="str">
        <f t="shared" si="171"/>
        <v>04</v>
      </c>
      <c r="Q1593" s="4" t="str">
        <f t="shared" si="172"/>
        <v>April</v>
      </c>
      <c r="R1593" s="30" t="str">
        <f t="shared" si="173"/>
        <v>01</v>
      </c>
      <c r="W1593" t="str">
        <f t="shared" si="174"/>
        <v>ok</v>
      </c>
    </row>
    <row r="1594" spans="1:23" x14ac:dyDescent="0.3">
      <c r="A1594" t="s">
        <v>1636</v>
      </c>
      <c r="B1594" t="s">
        <v>41</v>
      </c>
      <c r="C1594" t="s">
        <v>42</v>
      </c>
      <c r="D1594" t="s">
        <v>43</v>
      </c>
      <c r="E1594" t="s">
        <v>14</v>
      </c>
      <c r="F1594" t="s">
        <v>21</v>
      </c>
      <c r="G1594" s="5">
        <v>16661.939999999999</v>
      </c>
      <c r="H1594" s="5">
        <f t="shared" si="168"/>
        <v>299.91491999999994</v>
      </c>
      <c r="I1594" s="6">
        <v>5</v>
      </c>
      <c r="J1594" s="6">
        <v>83309.7</v>
      </c>
      <c r="K1594" s="5">
        <f t="shared" si="169"/>
        <v>1499.5745999999997</v>
      </c>
      <c r="L1594" s="7">
        <v>3.44</v>
      </c>
      <c r="M1594" s="7">
        <v>1976</v>
      </c>
      <c r="N1594" s="3">
        <v>45379</v>
      </c>
      <c r="O1594" s="4" t="str">
        <f t="shared" si="170"/>
        <v>2024-03</v>
      </c>
      <c r="P1594" s="4" t="str">
        <f t="shared" si="171"/>
        <v>03</v>
      </c>
      <c r="Q1594" s="4" t="str">
        <f t="shared" si="172"/>
        <v>March</v>
      </c>
      <c r="R1594" s="30" t="str">
        <f t="shared" si="173"/>
        <v>28</v>
      </c>
      <c r="W1594" t="str">
        <f t="shared" si="174"/>
        <v>ok</v>
      </c>
    </row>
    <row r="1595" spans="1:23" x14ac:dyDescent="0.3">
      <c r="A1595" t="s">
        <v>1637</v>
      </c>
      <c r="B1595" t="s">
        <v>47</v>
      </c>
      <c r="C1595" t="s">
        <v>12</v>
      </c>
      <c r="D1595" t="s">
        <v>48</v>
      </c>
      <c r="E1595" t="s">
        <v>14</v>
      </c>
      <c r="F1595" t="s">
        <v>15</v>
      </c>
      <c r="G1595" s="5">
        <v>3650.8</v>
      </c>
      <c r="H1595" s="5">
        <f t="shared" si="168"/>
        <v>65.714399999999998</v>
      </c>
      <c r="I1595" s="6">
        <v>3</v>
      </c>
      <c r="J1595" s="6">
        <v>10952.4</v>
      </c>
      <c r="K1595" s="5">
        <f t="shared" si="169"/>
        <v>197.14319999999998</v>
      </c>
      <c r="L1595" s="7">
        <v>4.8</v>
      </c>
      <c r="M1595" s="7">
        <v>1577</v>
      </c>
      <c r="N1595" s="3">
        <v>45469</v>
      </c>
      <c r="O1595" s="4" t="str">
        <f t="shared" si="170"/>
        <v>2024-06</v>
      </c>
      <c r="P1595" s="4" t="str">
        <f t="shared" si="171"/>
        <v>06</v>
      </c>
      <c r="Q1595" s="4" t="str">
        <f t="shared" si="172"/>
        <v>June</v>
      </c>
      <c r="R1595" s="30" t="str">
        <f t="shared" si="173"/>
        <v>26</v>
      </c>
      <c r="W1595" t="str">
        <f t="shared" si="174"/>
        <v>ok</v>
      </c>
    </row>
    <row r="1596" spans="1:23" x14ac:dyDescent="0.3">
      <c r="A1596" t="s">
        <v>1638</v>
      </c>
      <c r="B1596" t="s">
        <v>47</v>
      </c>
      <c r="C1596" t="s">
        <v>12</v>
      </c>
      <c r="D1596" t="s">
        <v>48</v>
      </c>
      <c r="E1596" t="s">
        <v>20</v>
      </c>
      <c r="F1596" t="s">
        <v>31</v>
      </c>
      <c r="G1596" s="5">
        <v>7524.67</v>
      </c>
      <c r="H1596" s="5">
        <f t="shared" si="168"/>
        <v>135.44405999999998</v>
      </c>
      <c r="I1596" s="6">
        <v>1</v>
      </c>
      <c r="J1596" s="6">
        <v>7524.67</v>
      </c>
      <c r="K1596" s="5">
        <f t="shared" si="169"/>
        <v>135.44405999999998</v>
      </c>
      <c r="L1596" s="7">
        <v>4.22</v>
      </c>
      <c r="M1596" s="7">
        <v>2723</v>
      </c>
      <c r="N1596" s="3">
        <v>45457</v>
      </c>
      <c r="O1596" s="4" t="str">
        <f t="shared" si="170"/>
        <v>2024-06</v>
      </c>
      <c r="P1596" s="4" t="str">
        <f t="shared" si="171"/>
        <v>06</v>
      </c>
      <c r="Q1596" s="4" t="str">
        <f t="shared" si="172"/>
        <v>June</v>
      </c>
      <c r="R1596" s="30" t="str">
        <f t="shared" si="173"/>
        <v>14</v>
      </c>
      <c r="W1596" t="str">
        <f t="shared" si="174"/>
        <v>ok</v>
      </c>
    </row>
    <row r="1597" spans="1:23" x14ac:dyDescent="0.3">
      <c r="A1597" t="s">
        <v>1639</v>
      </c>
      <c r="B1597" t="s">
        <v>36</v>
      </c>
      <c r="C1597" t="s">
        <v>18</v>
      </c>
      <c r="D1597" t="s">
        <v>37</v>
      </c>
      <c r="E1597" t="s">
        <v>45</v>
      </c>
      <c r="F1597" t="s">
        <v>38</v>
      </c>
      <c r="G1597" s="5">
        <v>15303.81</v>
      </c>
      <c r="H1597" s="5">
        <f t="shared" si="168"/>
        <v>275.46857999999997</v>
      </c>
      <c r="I1597" s="6">
        <v>4</v>
      </c>
      <c r="J1597" s="6">
        <v>61215.24</v>
      </c>
      <c r="K1597" s="5">
        <f t="shared" si="169"/>
        <v>1101.8743199999999</v>
      </c>
      <c r="L1597" s="7">
        <v>1.8</v>
      </c>
      <c r="M1597" s="7">
        <v>446</v>
      </c>
      <c r="N1597" s="3">
        <v>45625</v>
      </c>
      <c r="O1597" s="4" t="str">
        <f t="shared" si="170"/>
        <v>2024-11</v>
      </c>
      <c r="P1597" s="4" t="str">
        <f t="shared" si="171"/>
        <v>11</v>
      </c>
      <c r="Q1597" s="4" t="str">
        <f t="shared" si="172"/>
        <v>November</v>
      </c>
      <c r="R1597" s="30" t="str">
        <f t="shared" si="173"/>
        <v>29</v>
      </c>
      <c r="W1597" t="str">
        <f t="shared" si="174"/>
        <v>ok</v>
      </c>
    </row>
    <row r="1598" spans="1:23" x14ac:dyDescent="0.3">
      <c r="A1598" t="s">
        <v>1640</v>
      </c>
      <c r="B1598" t="s">
        <v>41</v>
      </c>
      <c r="C1598" t="s">
        <v>42</v>
      </c>
      <c r="D1598" t="s">
        <v>43</v>
      </c>
      <c r="E1598" t="s">
        <v>20</v>
      </c>
      <c r="F1598" t="s">
        <v>21</v>
      </c>
      <c r="G1598" s="5">
        <v>15832.53</v>
      </c>
      <c r="H1598" s="5">
        <f t="shared" si="168"/>
        <v>284.98554000000001</v>
      </c>
      <c r="I1598" s="6">
        <v>2</v>
      </c>
      <c r="J1598" s="6">
        <v>31665.06</v>
      </c>
      <c r="K1598" s="5">
        <f t="shared" si="169"/>
        <v>569.97108000000003</v>
      </c>
      <c r="L1598" s="7">
        <v>3.38</v>
      </c>
      <c r="M1598" s="7">
        <v>3200</v>
      </c>
      <c r="N1598" s="3">
        <v>45310</v>
      </c>
      <c r="O1598" s="4" t="str">
        <f t="shared" si="170"/>
        <v>2024-01</v>
      </c>
      <c r="P1598" s="4" t="str">
        <f t="shared" si="171"/>
        <v>01</v>
      </c>
      <c r="Q1598" s="4" t="str">
        <f t="shared" si="172"/>
        <v>January</v>
      </c>
      <c r="R1598" s="30" t="str">
        <f t="shared" si="173"/>
        <v>19</v>
      </c>
      <c r="W1598" t="str">
        <f t="shared" si="174"/>
        <v>ok</v>
      </c>
    </row>
    <row r="1599" spans="1:23" x14ac:dyDescent="0.3">
      <c r="A1599" t="s">
        <v>1641</v>
      </c>
      <c r="B1599" t="s">
        <v>36</v>
      </c>
      <c r="C1599" t="s">
        <v>18</v>
      </c>
      <c r="D1599" t="s">
        <v>37</v>
      </c>
      <c r="E1599" t="s">
        <v>14</v>
      </c>
      <c r="F1599" t="s">
        <v>60</v>
      </c>
      <c r="G1599" s="5">
        <v>18971.54</v>
      </c>
      <c r="H1599" s="5">
        <f t="shared" si="168"/>
        <v>341.48771999999997</v>
      </c>
      <c r="I1599" s="6">
        <v>5</v>
      </c>
      <c r="J1599" s="6">
        <v>94857.7</v>
      </c>
      <c r="K1599" s="5">
        <f t="shared" si="169"/>
        <v>1707.4386</v>
      </c>
      <c r="L1599" s="7">
        <v>2.48</v>
      </c>
      <c r="M1599" s="7">
        <v>3977</v>
      </c>
      <c r="N1599" s="3">
        <v>45458</v>
      </c>
      <c r="O1599" s="4" t="str">
        <f t="shared" si="170"/>
        <v>2024-06</v>
      </c>
      <c r="P1599" s="4" t="str">
        <f t="shared" si="171"/>
        <v>06</v>
      </c>
      <c r="Q1599" s="4" t="str">
        <f t="shared" si="172"/>
        <v>June</v>
      </c>
      <c r="R1599" s="30" t="str">
        <f t="shared" si="173"/>
        <v>15</v>
      </c>
      <c r="W1599" t="str">
        <f t="shared" si="174"/>
        <v>ok</v>
      </c>
    </row>
    <row r="1600" spans="1:23" x14ac:dyDescent="0.3">
      <c r="A1600" t="s">
        <v>1642</v>
      </c>
      <c r="B1600" t="s">
        <v>17</v>
      </c>
      <c r="C1600" t="s">
        <v>18</v>
      </c>
      <c r="D1600" t="s">
        <v>19</v>
      </c>
      <c r="E1600" t="s">
        <v>20</v>
      </c>
      <c r="F1600" t="s">
        <v>15</v>
      </c>
      <c r="G1600" s="5">
        <v>17691.8</v>
      </c>
      <c r="H1600" s="5">
        <f t="shared" si="168"/>
        <v>318.45239999999995</v>
      </c>
      <c r="I1600" s="6">
        <v>5</v>
      </c>
      <c r="J1600" s="6">
        <v>88459</v>
      </c>
      <c r="K1600" s="5">
        <f t="shared" si="169"/>
        <v>1592.2619999999997</v>
      </c>
      <c r="L1600" s="7">
        <v>3.61</v>
      </c>
      <c r="M1600" s="7">
        <v>1637</v>
      </c>
      <c r="N1600" s="3">
        <v>45519</v>
      </c>
      <c r="O1600" s="4" t="str">
        <f t="shared" si="170"/>
        <v>2024-08</v>
      </c>
      <c r="P1600" s="4" t="str">
        <f t="shared" si="171"/>
        <v>08</v>
      </c>
      <c r="Q1600" s="4" t="str">
        <f t="shared" si="172"/>
        <v>August</v>
      </c>
      <c r="R1600" s="30" t="str">
        <f t="shared" si="173"/>
        <v>15</v>
      </c>
      <c r="W1600" t="str">
        <f t="shared" si="174"/>
        <v>ok</v>
      </c>
    </row>
    <row r="1601" spans="1:23" x14ac:dyDescent="0.3">
      <c r="A1601" t="s">
        <v>1643</v>
      </c>
      <c r="B1601" t="s">
        <v>28</v>
      </c>
      <c r="C1601" t="s">
        <v>29</v>
      </c>
      <c r="D1601" t="s">
        <v>30</v>
      </c>
      <c r="E1601" t="s">
        <v>45</v>
      </c>
      <c r="F1601" t="s">
        <v>60</v>
      </c>
      <c r="G1601" s="5">
        <v>5817.02</v>
      </c>
      <c r="H1601" s="5">
        <f t="shared" si="168"/>
        <v>104.70636</v>
      </c>
      <c r="I1601" s="6">
        <v>4</v>
      </c>
      <c r="J1601" s="6">
        <v>23268.080000000002</v>
      </c>
      <c r="K1601" s="5">
        <f t="shared" si="169"/>
        <v>418.82544000000001</v>
      </c>
      <c r="L1601" s="7">
        <v>4.2</v>
      </c>
      <c r="M1601" s="7">
        <v>461</v>
      </c>
      <c r="N1601" s="3">
        <v>45471</v>
      </c>
      <c r="O1601" s="4" t="str">
        <f t="shared" si="170"/>
        <v>2024-06</v>
      </c>
      <c r="P1601" s="4" t="str">
        <f t="shared" si="171"/>
        <v>06</v>
      </c>
      <c r="Q1601" s="4" t="str">
        <f t="shared" si="172"/>
        <v>June</v>
      </c>
      <c r="R1601" s="30" t="str">
        <f t="shared" si="173"/>
        <v>28</v>
      </c>
      <c r="W1601" t="str">
        <f t="shared" si="174"/>
        <v>ok</v>
      </c>
    </row>
    <row r="1602" spans="1:23" x14ac:dyDescent="0.3">
      <c r="A1602" t="s">
        <v>1644</v>
      </c>
      <c r="B1602" t="s">
        <v>11</v>
      </c>
      <c r="C1602" t="s">
        <v>12</v>
      </c>
      <c r="D1602" t="s">
        <v>13</v>
      </c>
      <c r="E1602" t="s">
        <v>14</v>
      </c>
      <c r="F1602" t="s">
        <v>26</v>
      </c>
      <c r="G1602" s="5">
        <v>11073.85</v>
      </c>
      <c r="H1602" s="5">
        <f t="shared" si="168"/>
        <v>199.32929999999999</v>
      </c>
      <c r="I1602" s="6">
        <v>3</v>
      </c>
      <c r="J1602" s="6">
        <v>33221.550000000003</v>
      </c>
      <c r="K1602" s="5">
        <f t="shared" si="169"/>
        <v>597.98789999999997</v>
      </c>
      <c r="L1602" s="7">
        <v>2.0299999999999998</v>
      </c>
      <c r="M1602" s="7">
        <v>3114</v>
      </c>
      <c r="N1602" s="3">
        <v>45548</v>
      </c>
      <c r="O1602" s="4" t="str">
        <f t="shared" si="170"/>
        <v>2024-09</v>
      </c>
      <c r="P1602" s="4" t="str">
        <f t="shared" si="171"/>
        <v>09</v>
      </c>
      <c r="Q1602" s="4" t="str">
        <f t="shared" si="172"/>
        <v>September</v>
      </c>
      <c r="R1602" s="30" t="str">
        <f t="shared" si="173"/>
        <v>13</v>
      </c>
      <c r="W1602" t="str">
        <f t="shared" si="174"/>
        <v>ok</v>
      </c>
    </row>
    <row r="1603" spans="1:23" x14ac:dyDescent="0.3">
      <c r="A1603" t="s">
        <v>1645</v>
      </c>
      <c r="B1603" t="s">
        <v>17</v>
      </c>
      <c r="C1603" t="s">
        <v>18</v>
      </c>
      <c r="D1603" t="s">
        <v>19</v>
      </c>
      <c r="E1603" t="s">
        <v>45</v>
      </c>
      <c r="F1603" t="s">
        <v>60</v>
      </c>
      <c r="G1603" s="5">
        <v>11098.13</v>
      </c>
      <c r="H1603" s="5">
        <f t="shared" ref="H1603:H1666" si="175">G1603*0.018</f>
        <v>199.76633999999996</v>
      </c>
      <c r="I1603" s="6">
        <v>4</v>
      </c>
      <c r="J1603" s="6">
        <v>44392.52</v>
      </c>
      <c r="K1603" s="5">
        <f t="shared" ref="K1603:K1666" si="176">H1603*I1603</f>
        <v>799.06535999999983</v>
      </c>
      <c r="L1603" s="7">
        <v>3.2</v>
      </c>
      <c r="M1603" s="7">
        <v>2410</v>
      </c>
      <c r="N1603" s="3">
        <v>45620</v>
      </c>
      <c r="O1603" s="4" t="str">
        <f t="shared" ref="O1603:O1666" si="177">TEXT(N1603,"yyyy-mm")</f>
        <v>2024-11</v>
      </c>
      <c r="P1603" s="4" t="str">
        <f t="shared" ref="P1603:P1666" si="178">TEXT(N1603,"mm")</f>
        <v>11</v>
      </c>
      <c r="Q1603" s="4" t="str">
        <f t="shared" ref="Q1603:Q1666" si="179">TEXT(DATE(2024,P1603,1),"mmmm")</f>
        <v>November</v>
      </c>
      <c r="R1603" s="30" t="str">
        <f t="shared" ref="R1603:R1666" si="180">TEXT(N1603,"dd")</f>
        <v>24</v>
      </c>
      <c r="W1603" t="str">
        <f t="shared" ref="W1603:W1666" si="181">IF(G1603*I1603=J1603,"ok","False")</f>
        <v>ok</v>
      </c>
    </row>
    <row r="1604" spans="1:23" x14ac:dyDescent="0.3">
      <c r="A1604" t="s">
        <v>1646</v>
      </c>
      <c r="B1604" t="s">
        <v>63</v>
      </c>
      <c r="C1604" t="s">
        <v>18</v>
      </c>
      <c r="D1604" t="s">
        <v>64</v>
      </c>
      <c r="E1604" t="s">
        <v>20</v>
      </c>
      <c r="F1604" t="s">
        <v>31</v>
      </c>
      <c r="G1604" s="5">
        <v>15757.8</v>
      </c>
      <c r="H1604" s="5">
        <f t="shared" si="175"/>
        <v>283.64039999999994</v>
      </c>
      <c r="I1604" s="6">
        <v>4</v>
      </c>
      <c r="J1604" s="6">
        <v>63031.199999999997</v>
      </c>
      <c r="K1604" s="5">
        <f t="shared" si="176"/>
        <v>1134.5615999999998</v>
      </c>
      <c r="L1604" s="7">
        <v>4.0999999999999996</v>
      </c>
      <c r="M1604" s="7">
        <v>1206</v>
      </c>
      <c r="N1604" s="3">
        <v>45553</v>
      </c>
      <c r="O1604" s="4" t="str">
        <f t="shared" si="177"/>
        <v>2024-09</v>
      </c>
      <c r="P1604" s="4" t="str">
        <f t="shared" si="178"/>
        <v>09</v>
      </c>
      <c r="Q1604" s="4" t="str">
        <f t="shared" si="179"/>
        <v>September</v>
      </c>
      <c r="R1604" s="30" t="str">
        <f t="shared" si="180"/>
        <v>18</v>
      </c>
      <c r="W1604" t="str">
        <f t="shared" si="181"/>
        <v>ok</v>
      </c>
    </row>
    <row r="1605" spans="1:23" x14ac:dyDescent="0.3">
      <c r="A1605" t="s">
        <v>1647</v>
      </c>
      <c r="B1605" t="s">
        <v>23</v>
      </c>
      <c r="C1605" t="s">
        <v>24</v>
      </c>
      <c r="D1605" t="s">
        <v>25</v>
      </c>
      <c r="E1605" t="s">
        <v>20</v>
      </c>
      <c r="F1605" t="s">
        <v>21</v>
      </c>
      <c r="G1605" s="5">
        <v>8240.7000000000007</v>
      </c>
      <c r="H1605" s="5">
        <f t="shared" si="175"/>
        <v>148.33260000000001</v>
      </c>
      <c r="I1605" s="6">
        <v>4</v>
      </c>
      <c r="J1605" s="6">
        <v>32962.800000000003</v>
      </c>
      <c r="K1605" s="5">
        <f t="shared" si="176"/>
        <v>593.33040000000005</v>
      </c>
      <c r="L1605" s="7">
        <v>2.14</v>
      </c>
      <c r="M1605" s="7">
        <v>581</v>
      </c>
      <c r="N1605" s="3">
        <v>45640</v>
      </c>
      <c r="O1605" s="4" t="str">
        <f t="shared" si="177"/>
        <v>2024-12</v>
      </c>
      <c r="P1605" s="4" t="str">
        <f t="shared" si="178"/>
        <v>12</v>
      </c>
      <c r="Q1605" s="4" t="str">
        <f t="shared" si="179"/>
        <v>December</v>
      </c>
      <c r="R1605" s="30" t="str">
        <f t="shared" si="180"/>
        <v>14</v>
      </c>
      <c r="W1605" t="str">
        <f t="shared" si="181"/>
        <v>ok</v>
      </c>
    </row>
    <row r="1606" spans="1:23" x14ac:dyDescent="0.3">
      <c r="A1606" t="s">
        <v>1648</v>
      </c>
      <c r="B1606" t="s">
        <v>51</v>
      </c>
      <c r="C1606" t="s">
        <v>29</v>
      </c>
      <c r="D1606" t="s">
        <v>52</v>
      </c>
      <c r="E1606" t="s">
        <v>20</v>
      </c>
      <c r="F1606" t="s">
        <v>60</v>
      </c>
      <c r="G1606" s="5">
        <v>7864.3</v>
      </c>
      <c r="H1606" s="5">
        <f t="shared" si="175"/>
        <v>141.5574</v>
      </c>
      <c r="I1606" s="6">
        <v>3</v>
      </c>
      <c r="J1606" s="6">
        <v>23592.9</v>
      </c>
      <c r="K1606" s="5">
        <f t="shared" si="176"/>
        <v>424.67219999999998</v>
      </c>
      <c r="L1606" s="7">
        <v>1.88</v>
      </c>
      <c r="M1606" s="7">
        <v>4171</v>
      </c>
      <c r="N1606" s="3">
        <v>45405</v>
      </c>
      <c r="O1606" s="4" t="str">
        <f t="shared" si="177"/>
        <v>2024-04</v>
      </c>
      <c r="P1606" s="4" t="str">
        <f t="shared" si="178"/>
        <v>04</v>
      </c>
      <c r="Q1606" s="4" t="str">
        <f t="shared" si="179"/>
        <v>April</v>
      </c>
      <c r="R1606" s="30" t="str">
        <f t="shared" si="180"/>
        <v>23</v>
      </c>
      <c r="W1606" t="str">
        <f t="shared" si="181"/>
        <v>ok</v>
      </c>
    </row>
    <row r="1607" spans="1:23" x14ac:dyDescent="0.3">
      <c r="A1607" t="s">
        <v>1649</v>
      </c>
      <c r="B1607" t="s">
        <v>28</v>
      </c>
      <c r="C1607" t="s">
        <v>29</v>
      </c>
      <c r="D1607" t="s">
        <v>30</v>
      </c>
      <c r="E1607" t="s">
        <v>20</v>
      </c>
      <c r="F1607" t="s">
        <v>60</v>
      </c>
      <c r="G1607" s="5">
        <v>7298.69</v>
      </c>
      <c r="H1607" s="5">
        <f t="shared" si="175"/>
        <v>131.37642</v>
      </c>
      <c r="I1607" s="6">
        <v>5</v>
      </c>
      <c r="J1607" s="6">
        <v>36493.449999999997</v>
      </c>
      <c r="K1607" s="5">
        <f t="shared" si="176"/>
        <v>656.88210000000004</v>
      </c>
      <c r="L1607" s="7">
        <v>1.02</v>
      </c>
      <c r="M1607" s="7">
        <v>4762</v>
      </c>
      <c r="N1607" s="3">
        <v>45425</v>
      </c>
      <c r="O1607" s="4" t="str">
        <f t="shared" si="177"/>
        <v>2024-05</v>
      </c>
      <c r="P1607" s="4" t="str">
        <f t="shared" si="178"/>
        <v>05</v>
      </c>
      <c r="Q1607" s="4" t="str">
        <f t="shared" si="179"/>
        <v>May</v>
      </c>
      <c r="R1607" s="30" t="str">
        <f t="shared" si="180"/>
        <v>13</v>
      </c>
      <c r="W1607" t="str">
        <f t="shared" si="181"/>
        <v>ok</v>
      </c>
    </row>
    <row r="1608" spans="1:23" x14ac:dyDescent="0.3">
      <c r="A1608" t="s">
        <v>1650</v>
      </c>
      <c r="B1608" t="s">
        <v>51</v>
      </c>
      <c r="C1608" t="s">
        <v>29</v>
      </c>
      <c r="D1608" t="s">
        <v>52</v>
      </c>
      <c r="E1608" t="s">
        <v>20</v>
      </c>
      <c r="F1608" t="s">
        <v>31</v>
      </c>
      <c r="G1608" s="5">
        <v>12569.75</v>
      </c>
      <c r="H1608" s="5">
        <f t="shared" si="175"/>
        <v>226.25549999999998</v>
      </c>
      <c r="I1608" s="6">
        <v>4</v>
      </c>
      <c r="J1608" s="6">
        <v>50279</v>
      </c>
      <c r="K1608" s="5">
        <f t="shared" si="176"/>
        <v>905.02199999999993</v>
      </c>
      <c r="L1608" s="7">
        <v>2.4300000000000002</v>
      </c>
      <c r="M1608" s="7">
        <v>2101</v>
      </c>
      <c r="N1608" s="3">
        <v>45366</v>
      </c>
      <c r="O1608" s="4" t="str">
        <f t="shared" si="177"/>
        <v>2024-03</v>
      </c>
      <c r="P1608" s="4" t="str">
        <f t="shared" si="178"/>
        <v>03</v>
      </c>
      <c r="Q1608" s="4" t="str">
        <f t="shared" si="179"/>
        <v>March</v>
      </c>
      <c r="R1608" s="30" t="str">
        <f t="shared" si="180"/>
        <v>15</v>
      </c>
      <c r="W1608" t="str">
        <f t="shared" si="181"/>
        <v>ok</v>
      </c>
    </row>
    <row r="1609" spans="1:23" x14ac:dyDescent="0.3">
      <c r="A1609" t="s">
        <v>1651</v>
      </c>
      <c r="B1609" t="s">
        <v>63</v>
      </c>
      <c r="C1609" t="s">
        <v>18</v>
      </c>
      <c r="D1609" t="s">
        <v>64</v>
      </c>
      <c r="E1609" t="s">
        <v>14</v>
      </c>
      <c r="F1609" t="s">
        <v>21</v>
      </c>
      <c r="G1609" s="5">
        <v>12187.77</v>
      </c>
      <c r="H1609" s="5">
        <f t="shared" si="175"/>
        <v>219.37985999999998</v>
      </c>
      <c r="I1609" s="6">
        <v>3</v>
      </c>
      <c r="J1609" s="6">
        <v>36563.31</v>
      </c>
      <c r="K1609" s="5">
        <f t="shared" si="176"/>
        <v>658.13957999999991</v>
      </c>
      <c r="L1609" s="7">
        <v>1.1599999999999999</v>
      </c>
      <c r="M1609" s="7">
        <v>250</v>
      </c>
      <c r="N1609" s="3">
        <v>45313</v>
      </c>
      <c r="O1609" s="4" t="str">
        <f t="shared" si="177"/>
        <v>2024-01</v>
      </c>
      <c r="P1609" s="4" t="str">
        <f t="shared" si="178"/>
        <v>01</v>
      </c>
      <c r="Q1609" s="4" t="str">
        <f t="shared" si="179"/>
        <v>January</v>
      </c>
      <c r="R1609" s="30" t="str">
        <f t="shared" si="180"/>
        <v>22</v>
      </c>
      <c r="W1609" t="str">
        <f t="shared" si="181"/>
        <v>ok</v>
      </c>
    </row>
    <row r="1610" spans="1:23" x14ac:dyDescent="0.3">
      <c r="A1610" t="s">
        <v>1652</v>
      </c>
      <c r="B1610" t="s">
        <v>47</v>
      </c>
      <c r="C1610" t="s">
        <v>12</v>
      </c>
      <c r="D1610" t="s">
        <v>48</v>
      </c>
      <c r="E1610" t="s">
        <v>14</v>
      </c>
      <c r="F1610" t="s">
        <v>31</v>
      </c>
      <c r="G1610" s="5">
        <v>16341.68</v>
      </c>
      <c r="H1610" s="5">
        <f t="shared" si="175"/>
        <v>294.15024</v>
      </c>
      <c r="I1610" s="6">
        <v>3</v>
      </c>
      <c r="J1610" s="6">
        <v>49025.04</v>
      </c>
      <c r="K1610" s="5">
        <f t="shared" si="176"/>
        <v>882.45072000000005</v>
      </c>
      <c r="L1610" s="7">
        <v>4.34</v>
      </c>
      <c r="M1610" s="7">
        <v>4999</v>
      </c>
      <c r="N1610" s="3">
        <v>45458</v>
      </c>
      <c r="O1610" s="4" t="str">
        <f t="shared" si="177"/>
        <v>2024-06</v>
      </c>
      <c r="P1610" s="4" t="str">
        <f t="shared" si="178"/>
        <v>06</v>
      </c>
      <c r="Q1610" s="4" t="str">
        <f t="shared" si="179"/>
        <v>June</v>
      </c>
      <c r="R1610" s="30" t="str">
        <f t="shared" si="180"/>
        <v>15</v>
      </c>
      <c r="W1610" t="str">
        <f t="shared" si="181"/>
        <v>ok</v>
      </c>
    </row>
    <row r="1611" spans="1:23" x14ac:dyDescent="0.3">
      <c r="A1611" t="s">
        <v>1653</v>
      </c>
      <c r="B1611" t="s">
        <v>63</v>
      </c>
      <c r="C1611" t="s">
        <v>18</v>
      </c>
      <c r="D1611" t="s">
        <v>64</v>
      </c>
      <c r="E1611" t="s">
        <v>14</v>
      </c>
      <c r="F1611" t="s">
        <v>26</v>
      </c>
      <c r="G1611" s="5">
        <v>19392.89</v>
      </c>
      <c r="H1611" s="5">
        <f t="shared" si="175"/>
        <v>349.07201999999995</v>
      </c>
      <c r="I1611" s="6">
        <v>1</v>
      </c>
      <c r="J1611" s="6">
        <v>19392.89</v>
      </c>
      <c r="K1611" s="5">
        <f t="shared" si="176"/>
        <v>349.07201999999995</v>
      </c>
      <c r="L1611" s="7">
        <v>2.2999999999999998</v>
      </c>
      <c r="M1611" s="7">
        <v>3853</v>
      </c>
      <c r="N1611" s="3">
        <v>45365</v>
      </c>
      <c r="O1611" s="4" t="str">
        <f t="shared" si="177"/>
        <v>2024-03</v>
      </c>
      <c r="P1611" s="4" t="str">
        <f t="shared" si="178"/>
        <v>03</v>
      </c>
      <c r="Q1611" s="4" t="str">
        <f t="shared" si="179"/>
        <v>March</v>
      </c>
      <c r="R1611" s="30" t="str">
        <f t="shared" si="180"/>
        <v>14</v>
      </c>
      <c r="W1611" t="str">
        <f t="shared" si="181"/>
        <v>ok</v>
      </c>
    </row>
    <row r="1612" spans="1:23" x14ac:dyDescent="0.3">
      <c r="A1612" t="s">
        <v>1654</v>
      </c>
      <c r="B1612" t="s">
        <v>36</v>
      </c>
      <c r="C1612" t="s">
        <v>18</v>
      </c>
      <c r="D1612" t="s">
        <v>37</v>
      </c>
      <c r="E1612" t="s">
        <v>45</v>
      </c>
      <c r="F1612" t="s">
        <v>26</v>
      </c>
      <c r="G1612" s="5">
        <v>4852.08</v>
      </c>
      <c r="H1612" s="5">
        <f t="shared" si="175"/>
        <v>87.337439999999987</v>
      </c>
      <c r="I1612" s="6">
        <v>2</v>
      </c>
      <c r="J1612" s="6">
        <v>9704.16</v>
      </c>
      <c r="K1612" s="5">
        <f t="shared" si="176"/>
        <v>174.67487999999997</v>
      </c>
      <c r="L1612" s="7">
        <v>4.5</v>
      </c>
      <c r="M1612" s="7">
        <v>159</v>
      </c>
      <c r="N1612" s="3">
        <v>45616</v>
      </c>
      <c r="O1612" s="4" t="str">
        <f t="shared" si="177"/>
        <v>2024-11</v>
      </c>
      <c r="P1612" s="4" t="str">
        <f t="shared" si="178"/>
        <v>11</v>
      </c>
      <c r="Q1612" s="4" t="str">
        <f t="shared" si="179"/>
        <v>November</v>
      </c>
      <c r="R1612" s="30" t="str">
        <f t="shared" si="180"/>
        <v>20</v>
      </c>
      <c r="W1612" t="str">
        <f t="shared" si="181"/>
        <v>ok</v>
      </c>
    </row>
    <row r="1613" spans="1:23" x14ac:dyDescent="0.3">
      <c r="A1613" t="s">
        <v>1655</v>
      </c>
      <c r="B1613" t="s">
        <v>11</v>
      </c>
      <c r="C1613" t="s">
        <v>12</v>
      </c>
      <c r="D1613" t="s">
        <v>13</v>
      </c>
      <c r="E1613" t="s">
        <v>45</v>
      </c>
      <c r="F1613" t="s">
        <v>26</v>
      </c>
      <c r="G1613" s="5">
        <v>16339.04</v>
      </c>
      <c r="H1613" s="5">
        <f t="shared" si="175"/>
        <v>294.10271999999998</v>
      </c>
      <c r="I1613" s="6">
        <v>2</v>
      </c>
      <c r="J1613" s="6">
        <v>32678.080000000002</v>
      </c>
      <c r="K1613" s="5">
        <f t="shared" si="176"/>
        <v>588.20543999999995</v>
      </c>
      <c r="L1613" s="7">
        <v>3.7</v>
      </c>
      <c r="M1613" s="7">
        <v>68</v>
      </c>
      <c r="N1613" s="3">
        <v>45601</v>
      </c>
      <c r="O1613" s="4" t="str">
        <f t="shared" si="177"/>
        <v>2024-11</v>
      </c>
      <c r="P1613" s="4" t="str">
        <f t="shared" si="178"/>
        <v>11</v>
      </c>
      <c r="Q1613" s="4" t="str">
        <f t="shared" si="179"/>
        <v>November</v>
      </c>
      <c r="R1613" s="30" t="str">
        <f t="shared" si="180"/>
        <v>05</v>
      </c>
      <c r="W1613" t="str">
        <f t="shared" si="181"/>
        <v>ok</v>
      </c>
    </row>
    <row r="1614" spans="1:23" x14ac:dyDescent="0.3">
      <c r="A1614" t="s">
        <v>1656</v>
      </c>
      <c r="B1614" t="s">
        <v>41</v>
      </c>
      <c r="C1614" t="s">
        <v>42</v>
      </c>
      <c r="D1614" t="s">
        <v>43</v>
      </c>
      <c r="E1614" t="s">
        <v>20</v>
      </c>
      <c r="F1614" t="s">
        <v>38</v>
      </c>
      <c r="G1614" s="5">
        <v>13623.47</v>
      </c>
      <c r="H1614" s="5">
        <f t="shared" si="175"/>
        <v>245.22245999999996</v>
      </c>
      <c r="I1614" s="6">
        <v>3</v>
      </c>
      <c r="J1614" s="6">
        <v>40870.410000000003</v>
      </c>
      <c r="K1614" s="5">
        <f t="shared" si="176"/>
        <v>735.66737999999987</v>
      </c>
      <c r="L1614" s="7">
        <v>1.38</v>
      </c>
      <c r="M1614" s="7">
        <v>3666</v>
      </c>
      <c r="N1614" s="3">
        <v>45496</v>
      </c>
      <c r="O1614" s="4" t="str">
        <f t="shared" si="177"/>
        <v>2024-07</v>
      </c>
      <c r="P1614" s="4" t="str">
        <f t="shared" si="178"/>
        <v>07</v>
      </c>
      <c r="Q1614" s="4" t="str">
        <f t="shared" si="179"/>
        <v>July</v>
      </c>
      <c r="R1614" s="30" t="str">
        <f t="shared" si="180"/>
        <v>23</v>
      </c>
      <c r="W1614" t="str">
        <f t="shared" si="181"/>
        <v>ok</v>
      </c>
    </row>
    <row r="1615" spans="1:23" x14ac:dyDescent="0.3">
      <c r="A1615" t="s">
        <v>1657</v>
      </c>
      <c r="B1615" t="s">
        <v>17</v>
      </c>
      <c r="C1615" t="s">
        <v>18</v>
      </c>
      <c r="D1615" t="s">
        <v>19</v>
      </c>
      <c r="E1615" t="s">
        <v>45</v>
      </c>
      <c r="F1615" t="s">
        <v>60</v>
      </c>
      <c r="G1615" s="5">
        <v>3660.3</v>
      </c>
      <c r="H1615" s="5">
        <f t="shared" si="175"/>
        <v>65.885400000000004</v>
      </c>
      <c r="I1615" s="6">
        <v>1</v>
      </c>
      <c r="J1615" s="6">
        <v>3660.3</v>
      </c>
      <c r="K1615" s="5">
        <f t="shared" si="176"/>
        <v>65.885400000000004</v>
      </c>
      <c r="L1615" s="7">
        <v>1.7</v>
      </c>
      <c r="M1615" s="7">
        <v>675</v>
      </c>
      <c r="N1615" s="3">
        <v>45294</v>
      </c>
      <c r="O1615" s="4" t="str">
        <f t="shared" si="177"/>
        <v>2024-01</v>
      </c>
      <c r="P1615" s="4" t="str">
        <f t="shared" si="178"/>
        <v>01</v>
      </c>
      <c r="Q1615" s="4" t="str">
        <f t="shared" si="179"/>
        <v>January</v>
      </c>
      <c r="R1615" s="30" t="str">
        <f t="shared" si="180"/>
        <v>03</v>
      </c>
      <c r="W1615" t="str">
        <f t="shared" si="181"/>
        <v>ok</v>
      </c>
    </row>
    <row r="1616" spans="1:23" x14ac:dyDescent="0.3">
      <c r="A1616" t="s">
        <v>1658</v>
      </c>
      <c r="B1616" t="s">
        <v>23</v>
      </c>
      <c r="C1616" t="s">
        <v>24</v>
      </c>
      <c r="D1616" t="s">
        <v>25</v>
      </c>
      <c r="E1616" t="s">
        <v>20</v>
      </c>
      <c r="F1616" t="s">
        <v>15</v>
      </c>
      <c r="G1616" s="5">
        <v>898.39</v>
      </c>
      <c r="H1616" s="5">
        <f t="shared" si="175"/>
        <v>16.171019999999999</v>
      </c>
      <c r="I1616" s="6">
        <v>1</v>
      </c>
      <c r="J1616" s="6">
        <v>898.39</v>
      </c>
      <c r="K1616" s="5">
        <f t="shared" si="176"/>
        <v>16.171019999999999</v>
      </c>
      <c r="L1616" s="7">
        <v>2.14</v>
      </c>
      <c r="M1616" s="7">
        <v>2728</v>
      </c>
      <c r="N1616" s="3">
        <v>45508</v>
      </c>
      <c r="O1616" s="4" t="str">
        <f t="shared" si="177"/>
        <v>2024-08</v>
      </c>
      <c r="P1616" s="4" t="str">
        <f t="shared" si="178"/>
        <v>08</v>
      </c>
      <c r="Q1616" s="4" t="str">
        <f t="shared" si="179"/>
        <v>August</v>
      </c>
      <c r="R1616" s="30" t="str">
        <f t="shared" si="180"/>
        <v>04</v>
      </c>
      <c r="W1616" t="str">
        <f t="shared" si="181"/>
        <v>ok</v>
      </c>
    </row>
    <row r="1617" spans="1:23" x14ac:dyDescent="0.3">
      <c r="A1617" t="s">
        <v>1659</v>
      </c>
      <c r="B1617" t="s">
        <v>47</v>
      </c>
      <c r="C1617" t="s">
        <v>12</v>
      </c>
      <c r="D1617" t="s">
        <v>48</v>
      </c>
      <c r="E1617" t="s">
        <v>20</v>
      </c>
      <c r="F1617" t="s">
        <v>26</v>
      </c>
      <c r="G1617" s="5">
        <v>165.82</v>
      </c>
      <c r="H1617" s="5">
        <f t="shared" si="175"/>
        <v>2.9847599999999996</v>
      </c>
      <c r="I1617" s="6">
        <v>3</v>
      </c>
      <c r="J1617" s="6">
        <v>497.46</v>
      </c>
      <c r="K1617" s="5">
        <f t="shared" si="176"/>
        <v>8.9542799999999989</v>
      </c>
      <c r="L1617" s="7">
        <v>1.29</v>
      </c>
      <c r="M1617" s="7">
        <v>3170</v>
      </c>
      <c r="N1617" s="3">
        <v>45313</v>
      </c>
      <c r="O1617" s="4" t="str">
        <f t="shared" si="177"/>
        <v>2024-01</v>
      </c>
      <c r="P1617" s="4" t="str">
        <f t="shared" si="178"/>
        <v>01</v>
      </c>
      <c r="Q1617" s="4" t="str">
        <f t="shared" si="179"/>
        <v>January</v>
      </c>
      <c r="R1617" s="30" t="str">
        <f t="shared" si="180"/>
        <v>22</v>
      </c>
      <c r="W1617" t="str">
        <f t="shared" si="181"/>
        <v>ok</v>
      </c>
    </row>
    <row r="1618" spans="1:23" x14ac:dyDescent="0.3">
      <c r="A1618" t="s">
        <v>1660</v>
      </c>
      <c r="B1618" t="s">
        <v>51</v>
      </c>
      <c r="C1618" t="s">
        <v>29</v>
      </c>
      <c r="D1618" t="s">
        <v>52</v>
      </c>
      <c r="E1618" t="s">
        <v>45</v>
      </c>
      <c r="F1618" t="s">
        <v>38</v>
      </c>
      <c r="G1618" s="5">
        <v>3671.05</v>
      </c>
      <c r="H1618" s="5">
        <f t="shared" si="175"/>
        <v>66.078900000000004</v>
      </c>
      <c r="I1618" s="6">
        <v>3</v>
      </c>
      <c r="J1618" s="6">
        <v>11013.15</v>
      </c>
      <c r="K1618" s="5">
        <f t="shared" si="176"/>
        <v>198.23670000000001</v>
      </c>
      <c r="L1618" s="7">
        <v>1.75</v>
      </c>
      <c r="M1618" s="7">
        <v>3967</v>
      </c>
      <c r="N1618" s="3">
        <v>45596</v>
      </c>
      <c r="O1618" s="4" t="str">
        <f t="shared" si="177"/>
        <v>2024-10</v>
      </c>
      <c r="P1618" s="4" t="str">
        <f t="shared" si="178"/>
        <v>10</v>
      </c>
      <c r="Q1618" s="4" t="str">
        <f t="shared" si="179"/>
        <v>October</v>
      </c>
      <c r="R1618" s="30" t="str">
        <f t="shared" si="180"/>
        <v>31</v>
      </c>
      <c r="W1618" t="str">
        <f t="shared" si="181"/>
        <v>ok</v>
      </c>
    </row>
    <row r="1619" spans="1:23" x14ac:dyDescent="0.3">
      <c r="A1619" t="s">
        <v>1661</v>
      </c>
      <c r="B1619" t="s">
        <v>23</v>
      </c>
      <c r="C1619" t="s">
        <v>24</v>
      </c>
      <c r="D1619" t="s">
        <v>25</v>
      </c>
      <c r="E1619" t="s">
        <v>45</v>
      </c>
      <c r="F1619" t="s">
        <v>38</v>
      </c>
      <c r="G1619" s="5">
        <v>7569.21</v>
      </c>
      <c r="H1619" s="5">
        <f t="shared" si="175"/>
        <v>136.24578</v>
      </c>
      <c r="I1619" s="6">
        <v>1</v>
      </c>
      <c r="J1619" s="6">
        <v>7569.21</v>
      </c>
      <c r="K1619" s="5">
        <f t="shared" si="176"/>
        <v>136.24578</v>
      </c>
      <c r="L1619" s="7">
        <v>4.3499999999999996</v>
      </c>
      <c r="M1619" s="7">
        <v>4032</v>
      </c>
      <c r="N1619" s="3">
        <v>45539</v>
      </c>
      <c r="O1619" s="4" t="str">
        <f t="shared" si="177"/>
        <v>2024-09</v>
      </c>
      <c r="P1619" s="4" t="str">
        <f t="shared" si="178"/>
        <v>09</v>
      </c>
      <c r="Q1619" s="4" t="str">
        <f t="shared" si="179"/>
        <v>September</v>
      </c>
      <c r="R1619" s="30" t="str">
        <f t="shared" si="180"/>
        <v>04</v>
      </c>
      <c r="W1619" t="str">
        <f t="shared" si="181"/>
        <v>ok</v>
      </c>
    </row>
    <row r="1620" spans="1:23" x14ac:dyDescent="0.3">
      <c r="A1620" t="s">
        <v>1662</v>
      </c>
      <c r="B1620" t="s">
        <v>11</v>
      </c>
      <c r="C1620" t="s">
        <v>12</v>
      </c>
      <c r="D1620" t="s">
        <v>13</v>
      </c>
      <c r="E1620" t="s">
        <v>45</v>
      </c>
      <c r="F1620" t="s">
        <v>21</v>
      </c>
      <c r="G1620" s="5">
        <v>6520.31</v>
      </c>
      <c r="H1620" s="5">
        <f t="shared" si="175"/>
        <v>117.36557999999999</v>
      </c>
      <c r="I1620" s="6">
        <v>5</v>
      </c>
      <c r="J1620" s="6">
        <v>32601.55</v>
      </c>
      <c r="K1620" s="5">
        <f t="shared" si="176"/>
        <v>586.8279</v>
      </c>
      <c r="L1620" s="7">
        <v>4.95</v>
      </c>
      <c r="M1620" s="7">
        <v>397</v>
      </c>
      <c r="N1620" s="3">
        <v>45605</v>
      </c>
      <c r="O1620" s="4" t="str">
        <f t="shared" si="177"/>
        <v>2024-11</v>
      </c>
      <c r="P1620" s="4" t="str">
        <f t="shared" si="178"/>
        <v>11</v>
      </c>
      <c r="Q1620" s="4" t="str">
        <f t="shared" si="179"/>
        <v>November</v>
      </c>
      <c r="R1620" s="30" t="str">
        <f t="shared" si="180"/>
        <v>09</v>
      </c>
      <c r="W1620" t="str">
        <f t="shared" si="181"/>
        <v>ok</v>
      </c>
    </row>
    <row r="1621" spans="1:23" x14ac:dyDescent="0.3">
      <c r="A1621" t="s">
        <v>1663</v>
      </c>
      <c r="B1621" t="s">
        <v>17</v>
      </c>
      <c r="C1621" t="s">
        <v>18</v>
      </c>
      <c r="D1621" t="s">
        <v>19</v>
      </c>
      <c r="E1621" t="s">
        <v>45</v>
      </c>
      <c r="F1621" t="s">
        <v>38</v>
      </c>
      <c r="G1621" s="5">
        <v>1350.6</v>
      </c>
      <c r="H1621" s="5">
        <f t="shared" si="175"/>
        <v>24.310799999999997</v>
      </c>
      <c r="I1621" s="6">
        <v>3</v>
      </c>
      <c r="J1621" s="6">
        <v>4051.8</v>
      </c>
      <c r="K1621" s="5">
        <f t="shared" si="176"/>
        <v>72.932399999999987</v>
      </c>
      <c r="L1621" s="7">
        <v>4.95</v>
      </c>
      <c r="M1621" s="7">
        <v>3387</v>
      </c>
      <c r="N1621" s="3">
        <v>45533</v>
      </c>
      <c r="O1621" s="4" t="str">
        <f t="shared" si="177"/>
        <v>2024-08</v>
      </c>
      <c r="P1621" s="4" t="str">
        <f t="shared" si="178"/>
        <v>08</v>
      </c>
      <c r="Q1621" s="4" t="str">
        <f t="shared" si="179"/>
        <v>August</v>
      </c>
      <c r="R1621" s="30" t="str">
        <f t="shared" si="180"/>
        <v>29</v>
      </c>
      <c r="W1621" t="str">
        <f t="shared" si="181"/>
        <v>ok</v>
      </c>
    </row>
    <row r="1622" spans="1:23" x14ac:dyDescent="0.3">
      <c r="A1622" t="s">
        <v>1664</v>
      </c>
      <c r="B1622" t="s">
        <v>23</v>
      </c>
      <c r="C1622" t="s">
        <v>24</v>
      </c>
      <c r="D1622" t="s">
        <v>25</v>
      </c>
      <c r="E1622" t="s">
        <v>14</v>
      </c>
      <c r="F1622" t="s">
        <v>38</v>
      </c>
      <c r="G1622" s="5">
        <v>14212.6</v>
      </c>
      <c r="H1622" s="5">
        <f t="shared" si="175"/>
        <v>255.82679999999999</v>
      </c>
      <c r="I1622" s="6">
        <v>3</v>
      </c>
      <c r="J1622" s="6">
        <v>42637.8</v>
      </c>
      <c r="K1622" s="5">
        <f t="shared" si="176"/>
        <v>767.48039999999992</v>
      </c>
      <c r="L1622" s="7">
        <v>4.9400000000000004</v>
      </c>
      <c r="M1622" s="7">
        <v>4821</v>
      </c>
      <c r="N1622" s="3">
        <v>45293</v>
      </c>
      <c r="O1622" s="4" t="str">
        <f t="shared" si="177"/>
        <v>2024-01</v>
      </c>
      <c r="P1622" s="4" t="str">
        <f t="shared" si="178"/>
        <v>01</v>
      </c>
      <c r="Q1622" s="4" t="str">
        <f t="shared" si="179"/>
        <v>January</v>
      </c>
      <c r="R1622" s="30" t="str">
        <f t="shared" si="180"/>
        <v>02</v>
      </c>
      <c r="W1622" t="str">
        <f t="shared" si="181"/>
        <v>ok</v>
      </c>
    </row>
    <row r="1623" spans="1:23" x14ac:dyDescent="0.3">
      <c r="A1623" t="s">
        <v>1665</v>
      </c>
      <c r="B1623" t="s">
        <v>28</v>
      </c>
      <c r="C1623" t="s">
        <v>29</v>
      </c>
      <c r="D1623" t="s">
        <v>30</v>
      </c>
      <c r="E1623" t="s">
        <v>14</v>
      </c>
      <c r="F1623" t="s">
        <v>60</v>
      </c>
      <c r="G1623" s="5">
        <v>15273</v>
      </c>
      <c r="H1623" s="5">
        <f t="shared" si="175"/>
        <v>274.91399999999999</v>
      </c>
      <c r="I1623" s="6">
        <v>2</v>
      </c>
      <c r="J1623" s="6">
        <v>30546</v>
      </c>
      <c r="K1623" s="5">
        <f t="shared" si="176"/>
        <v>549.82799999999997</v>
      </c>
      <c r="L1623" s="7">
        <v>2.35</v>
      </c>
      <c r="M1623" s="7">
        <v>521</v>
      </c>
      <c r="N1623" s="3">
        <v>45639</v>
      </c>
      <c r="O1623" s="4" t="str">
        <f t="shared" si="177"/>
        <v>2024-12</v>
      </c>
      <c r="P1623" s="4" t="str">
        <f t="shared" si="178"/>
        <v>12</v>
      </c>
      <c r="Q1623" s="4" t="str">
        <f t="shared" si="179"/>
        <v>December</v>
      </c>
      <c r="R1623" s="30" t="str">
        <f t="shared" si="180"/>
        <v>13</v>
      </c>
      <c r="W1623" t="str">
        <f t="shared" si="181"/>
        <v>ok</v>
      </c>
    </row>
    <row r="1624" spans="1:23" x14ac:dyDescent="0.3">
      <c r="A1624" t="s">
        <v>1666</v>
      </c>
      <c r="B1624" t="s">
        <v>23</v>
      </c>
      <c r="C1624" t="s">
        <v>24</v>
      </c>
      <c r="D1624" t="s">
        <v>25</v>
      </c>
      <c r="E1624" t="s">
        <v>14</v>
      </c>
      <c r="F1624" t="s">
        <v>60</v>
      </c>
      <c r="G1624" s="5">
        <v>4763.49</v>
      </c>
      <c r="H1624" s="5">
        <f t="shared" si="175"/>
        <v>85.742819999999995</v>
      </c>
      <c r="I1624" s="6">
        <v>2</v>
      </c>
      <c r="J1624" s="6">
        <v>9526.98</v>
      </c>
      <c r="K1624" s="5">
        <f t="shared" si="176"/>
        <v>171.48563999999999</v>
      </c>
      <c r="L1624" s="7">
        <v>3.79</v>
      </c>
      <c r="M1624" s="7">
        <v>1280</v>
      </c>
      <c r="N1624" s="3">
        <v>45565</v>
      </c>
      <c r="O1624" s="4" t="str">
        <f t="shared" si="177"/>
        <v>2024-09</v>
      </c>
      <c r="P1624" s="4" t="str">
        <f t="shared" si="178"/>
        <v>09</v>
      </c>
      <c r="Q1624" s="4" t="str">
        <f t="shared" si="179"/>
        <v>September</v>
      </c>
      <c r="R1624" s="30" t="str">
        <f t="shared" si="180"/>
        <v>30</v>
      </c>
      <c r="W1624" t="str">
        <f t="shared" si="181"/>
        <v>ok</v>
      </c>
    </row>
    <row r="1625" spans="1:23" x14ac:dyDescent="0.3">
      <c r="A1625" t="s">
        <v>1667</v>
      </c>
      <c r="B1625" t="s">
        <v>33</v>
      </c>
      <c r="C1625" t="s">
        <v>12</v>
      </c>
      <c r="D1625" t="s">
        <v>34</v>
      </c>
      <c r="E1625" t="s">
        <v>14</v>
      </c>
      <c r="F1625" t="s">
        <v>31</v>
      </c>
      <c r="G1625" s="5">
        <v>8815.9</v>
      </c>
      <c r="H1625" s="5">
        <f t="shared" si="175"/>
        <v>158.68619999999999</v>
      </c>
      <c r="I1625" s="6">
        <v>1</v>
      </c>
      <c r="J1625" s="6">
        <v>8815.9</v>
      </c>
      <c r="K1625" s="5">
        <f t="shared" si="176"/>
        <v>158.68619999999999</v>
      </c>
      <c r="L1625" s="7">
        <v>2.5099999999999998</v>
      </c>
      <c r="M1625" s="7">
        <v>370</v>
      </c>
      <c r="N1625" s="3">
        <v>45481</v>
      </c>
      <c r="O1625" s="4" t="str">
        <f t="shared" si="177"/>
        <v>2024-07</v>
      </c>
      <c r="P1625" s="4" t="str">
        <f t="shared" si="178"/>
        <v>07</v>
      </c>
      <c r="Q1625" s="4" t="str">
        <f t="shared" si="179"/>
        <v>July</v>
      </c>
      <c r="R1625" s="30" t="str">
        <f t="shared" si="180"/>
        <v>08</v>
      </c>
      <c r="W1625" t="str">
        <f t="shared" si="181"/>
        <v>ok</v>
      </c>
    </row>
    <row r="1626" spans="1:23" x14ac:dyDescent="0.3">
      <c r="A1626" t="s">
        <v>1668</v>
      </c>
      <c r="B1626" t="s">
        <v>63</v>
      </c>
      <c r="C1626" t="s">
        <v>18</v>
      </c>
      <c r="D1626" t="s">
        <v>64</v>
      </c>
      <c r="E1626" t="s">
        <v>45</v>
      </c>
      <c r="F1626" t="s">
        <v>31</v>
      </c>
      <c r="G1626" s="5">
        <v>4841.75</v>
      </c>
      <c r="H1626" s="5">
        <f t="shared" si="175"/>
        <v>87.151499999999999</v>
      </c>
      <c r="I1626" s="6">
        <v>4</v>
      </c>
      <c r="J1626" s="6">
        <v>19367</v>
      </c>
      <c r="K1626" s="5">
        <f t="shared" si="176"/>
        <v>348.60599999999999</v>
      </c>
      <c r="L1626" s="7">
        <v>4.03</v>
      </c>
      <c r="M1626" s="7">
        <v>4605</v>
      </c>
      <c r="N1626" s="3">
        <v>45492</v>
      </c>
      <c r="O1626" s="4" t="str">
        <f t="shared" si="177"/>
        <v>2024-07</v>
      </c>
      <c r="P1626" s="4" t="str">
        <f t="shared" si="178"/>
        <v>07</v>
      </c>
      <c r="Q1626" s="4" t="str">
        <f t="shared" si="179"/>
        <v>July</v>
      </c>
      <c r="R1626" s="30" t="str">
        <f t="shared" si="180"/>
        <v>19</v>
      </c>
      <c r="W1626" t="str">
        <f t="shared" si="181"/>
        <v>ok</v>
      </c>
    </row>
    <row r="1627" spans="1:23" x14ac:dyDescent="0.3">
      <c r="A1627" t="s">
        <v>1669</v>
      </c>
      <c r="B1627" t="s">
        <v>11</v>
      </c>
      <c r="C1627" t="s">
        <v>12</v>
      </c>
      <c r="D1627" t="s">
        <v>13</v>
      </c>
      <c r="E1627" t="s">
        <v>20</v>
      </c>
      <c r="F1627" t="s">
        <v>21</v>
      </c>
      <c r="G1627" s="5">
        <v>6107.21</v>
      </c>
      <c r="H1627" s="5">
        <f t="shared" si="175"/>
        <v>109.92977999999999</v>
      </c>
      <c r="I1627" s="6">
        <v>4</v>
      </c>
      <c r="J1627" s="6">
        <v>24428.84</v>
      </c>
      <c r="K1627" s="5">
        <f t="shared" si="176"/>
        <v>439.71911999999998</v>
      </c>
      <c r="L1627" s="7">
        <v>3.95</v>
      </c>
      <c r="M1627" s="7">
        <v>2679</v>
      </c>
      <c r="N1627" s="3">
        <v>45459</v>
      </c>
      <c r="O1627" s="4" t="str">
        <f t="shared" si="177"/>
        <v>2024-06</v>
      </c>
      <c r="P1627" s="4" t="str">
        <f t="shared" si="178"/>
        <v>06</v>
      </c>
      <c r="Q1627" s="4" t="str">
        <f t="shared" si="179"/>
        <v>June</v>
      </c>
      <c r="R1627" s="30" t="str">
        <f t="shared" si="180"/>
        <v>16</v>
      </c>
      <c r="W1627" t="str">
        <f t="shared" si="181"/>
        <v>ok</v>
      </c>
    </row>
    <row r="1628" spans="1:23" x14ac:dyDescent="0.3">
      <c r="A1628" t="s">
        <v>1670</v>
      </c>
      <c r="B1628" t="s">
        <v>51</v>
      </c>
      <c r="C1628" t="s">
        <v>29</v>
      </c>
      <c r="D1628" t="s">
        <v>52</v>
      </c>
      <c r="E1628" t="s">
        <v>14</v>
      </c>
      <c r="F1628" t="s">
        <v>21</v>
      </c>
      <c r="G1628" s="5">
        <v>9040.57</v>
      </c>
      <c r="H1628" s="5">
        <f t="shared" si="175"/>
        <v>162.73025999999999</v>
      </c>
      <c r="I1628" s="6">
        <v>2</v>
      </c>
      <c r="J1628" s="6">
        <v>18081.14</v>
      </c>
      <c r="K1628" s="5">
        <f t="shared" si="176"/>
        <v>325.46051999999997</v>
      </c>
      <c r="L1628" s="7">
        <v>1.91</v>
      </c>
      <c r="M1628" s="7">
        <v>3676</v>
      </c>
      <c r="N1628" s="3">
        <v>45623</v>
      </c>
      <c r="O1628" s="4" t="str">
        <f t="shared" si="177"/>
        <v>2024-11</v>
      </c>
      <c r="P1628" s="4" t="str">
        <f t="shared" si="178"/>
        <v>11</v>
      </c>
      <c r="Q1628" s="4" t="str">
        <f t="shared" si="179"/>
        <v>November</v>
      </c>
      <c r="R1628" s="30" t="str">
        <f t="shared" si="180"/>
        <v>27</v>
      </c>
      <c r="W1628" t="str">
        <f t="shared" si="181"/>
        <v>ok</v>
      </c>
    </row>
    <row r="1629" spans="1:23" x14ac:dyDescent="0.3">
      <c r="A1629" t="s">
        <v>1671</v>
      </c>
      <c r="B1629" t="s">
        <v>63</v>
      </c>
      <c r="C1629" t="s">
        <v>18</v>
      </c>
      <c r="D1629" t="s">
        <v>64</v>
      </c>
      <c r="E1629" t="s">
        <v>14</v>
      </c>
      <c r="F1629" t="s">
        <v>26</v>
      </c>
      <c r="G1629" s="5">
        <v>13794.91</v>
      </c>
      <c r="H1629" s="5">
        <f t="shared" si="175"/>
        <v>248.30837999999997</v>
      </c>
      <c r="I1629" s="6">
        <v>2</v>
      </c>
      <c r="J1629" s="6">
        <v>27589.82</v>
      </c>
      <c r="K1629" s="5">
        <f t="shared" si="176"/>
        <v>496.61675999999994</v>
      </c>
      <c r="L1629" s="7">
        <v>3.57</v>
      </c>
      <c r="M1629" s="7">
        <v>3512</v>
      </c>
      <c r="N1629" s="3">
        <v>45596</v>
      </c>
      <c r="O1629" s="4" t="str">
        <f t="shared" si="177"/>
        <v>2024-10</v>
      </c>
      <c r="P1629" s="4" t="str">
        <f t="shared" si="178"/>
        <v>10</v>
      </c>
      <c r="Q1629" s="4" t="str">
        <f t="shared" si="179"/>
        <v>October</v>
      </c>
      <c r="R1629" s="30" t="str">
        <f t="shared" si="180"/>
        <v>31</v>
      </c>
      <c r="W1629" t="str">
        <f t="shared" si="181"/>
        <v>ok</v>
      </c>
    </row>
    <row r="1630" spans="1:23" x14ac:dyDescent="0.3">
      <c r="A1630" t="s">
        <v>1672</v>
      </c>
      <c r="B1630" t="s">
        <v>41</v>
      </c>
      <c r="C1630" t="s">
        <v>42</v>
      </c>
      <c r="D1630" t="s">
        <v>43</v>
      </c>
      <c r="E1630" t="s">
        <v>45</v>
      </c>
      <c r="F1630" t="s">
        <v>21</v>
      </c>
      <c r="G1630" s="5">
        <v>2219.65</v>
      </c>
      <c r="H1630" s="5">
        <f t="shared" si="175"/>
        <v>39.953699999999998</v>
      </c>
      <c r="I1630" s="6">
        <v>5</v>
      </c>
      <c r="J1630" s="6">
        <v>11098.25</v>
      </c>
      <c r="K1630" s="5">
        <f t="shared" si="176"/>
        <v>199.76849999999999</v>
      </c>
      <c r="L1630" s="7">
        <v>3.87</v>
      </c>
      <c r="M1630" s="7">
        <v>2902</v>
      </c>
      <c r="N1630" s="3">
        <v>45406</v>
      </c>
      <c r="O1630" s="4" t="str">
        <f t="shared" si="177"/>
        <v>2024-04</v>
      </c>
      <c r="P1630" s="4" t="str">
        <f t="shared" si="178"/>
        <v>04</v>
      </c>
      <c r="Q1630" s="4" t="str">
        <f t="shared" si="179"/>
        <v>April</v>
      </c>
      <c r="R1630" s="30" t="str">
        <f t="shared" si="180"/>
        <v>24</v>
      </c>
      <c r="W1630" t="str">
        <f t="shared" si="181"/>
        <v>ok</v>
      </c>
    </row>
    <row r="1631" spans="1:23" x14ac:dyDescent="0.3">
      <c r="A1631" t="s">
        <v>1673</v>
      </c>
      <c r="B1631" t="s">
        <v>47</v>
      </c>
      <c r="C1631" t="s">
        <v>12</v>
      </c>
      <c r="D1631" t="s">
        <v>48</v>
      </c>
      <c r="E1631" t="s">
        <v>14</v>
      </c>
      <c r="F1631" t="s">
        <v>15</v>
      </c>
      <c r="G1631" s="5">
        <v>6443.74</v>
      </c>
      <c r="H1631" s="5">
        <f t="shared" si="175"/>
        <v>115.98731999999998</v>
      </c>
      <c r="I1631" s="6">
        <v>5</v>
      </c>
      <c r="J1631" s="6">
        <v>32218.7</v>
      </c>
      <c r="K1631" s="5">
        <f t="shared" si="176"/>
        <v>579.93659999999988</v>
      </c>
      <c r="L1631" s="7">
        <v>2.36</v>
      </c>
      <c r="M1631" s="7">
        <v>152</v>
      </c>
      <c r="N1631" s="3">
        <v>45299</v>
      </c>
      <c r="O1631" s="4" t="str">
        <f t="shared" si="177"/>
        <v>2024-01</v>
      </c>
      <c r="P1631" s="4" t="str">
        <f t="shared" si="178"/>
        <v>01</v>
      </c>
      <c r="Q1631" s="4" t="str">
        <f t="shared" si="179"/>
        <v>January</v>
      </c>
      <c r="R1631" s="30" t="str">
        <f t="shared" si="180"/>
        <v>08</v>
      </c>
      <c r="W1631" t="str">
        <f t="shared" si="181"/>
        <v>ok</v>
      </c>
    </row>
    <row r="1632" spans="1:23" x14ac:dyDescent="0.3">
      <c r="A1632" t="s">
        <v>1674</v>
      </c>
      <c r="B1632" t="s">
        <v>41</v>
      </c>
      <c r="C1632" t="s">
        <v>42</v>
      </c>
      <c r="D1632" t="s">
        <v>43</v>
      </c>
      <c r="E1632" t="s">
        <v>20</v>
      </c>
      <c r="F1632" t="s">
        <v>38</v>
      </c>
      <c r="G1632" s="5">
        <v>8248.33</v>
      </c>
      <c r="H1632" s="5">
        <f t="shared" si="175"/>
        <v>148.46993999999998</v>
      </c>
      <c r="I1632" s="6">
        <v>4</v>
      </c>
      <c r="J1632" s="6">
        <v>32993.32</v>
      </c>
      <c r="K1632" s="5">
        <f t="shared" si="176"/>
        <v>593.87975999999992</v>
      </c>
      <c r="L1632" s="7">
        <v>2.99</v>
      </c>
      <c r="M1632" s="7">
        <v>598</v>
      </c>
      <c r="N1632" s="3">
        <v>45436</v>
      </c>
      <c r="O1632" s="4" t="str">
        <f t="shared" si="177"/>
        <v>2024-05</v>
      </c>
      <c r="P1632" s="4" t="str">
        <f t="shared" si="178"/>
        <v>05</v>
      </c>
      <c r="Q1632" s="4" t="str">
        <f t="shared" si="179"/>
        <v>May</v>
      </c>
      <c r="R1632" s="30" t="str">
        <f t="shared" si="180"/>
        <v>24</v>
      </c>
      <c r="W1632" t="str">
        <f t="shared" si="181"/>
        <v>ok</v>
      </c>
    </row>
    <row r="1633" spans="1:23" x14ac:dyDescent="0.3">
      <c r="A1633" t="s">
        <v>1675</v>
      </c>
      <c r="B1633" t="s">
        <v>51</v>
      </c>
      <c r="C1633" t="s">
        <v>29</v>
      </c>
      <c r="D1633" t="s">
        <v>52</v>
      </c>
      <c r="E1633" t="s">
        <v>45</v>
      </c>
      <c r="F1633" t="s">
        <v>38</v>
      </c>
      <c r="G1633" s="5">
        <v>16060.65</v>
      </c>
      <c r="H1633" s="5">
        <f t="shared" si="175"/>
        <v>289.09169999999995</v>
      </c>
      <c r="I1633" s="6">
        <v>2</v>
      </c>
      <c r="J1633" s="6">
        <v>32121.3</v>
      </c>
      <c r="K1633" s="5">
        <f t="shared" si="176"/>
        <v>578.18339999999989</v>
      </c>
      <c r="L1633" s="7">
        <v>3.5</v>
      </c>
      <c r="M1633" s="7">
        <v>3425</v>
      </c>
      <c r="N1633" s="3">
        <v>45510</v>
      </c>
      <c r="O1633" s="4" t="str">
        <f t="shared" si="177"/>
        <v>2024-08</v>
      </c>
      <c r="P1633" s="4" t="str">
        <f t="shared" si="178"/>
        <v>08</v>
      </c>
      <c r="Q1633" s="4" t="str">
        <f t="shared" si="179"/>
        <v>August</v>
      </c>
      <c r="R1633" s="30" t="str">
        <f t="shared" si="180"/>
        <v>06</v>
      </c>
      <c r="W1633" t="str">
        <f t="shared" si="181"/>
        <v>ok</v>
      </c>
    </row>
    <row r="1634" spans="1:23" x14ac:dyDescent="0.3">
      <c r="A1634" t="s">
        <v>1676</v>
      </c>
      <c r="B1634" t="s">
        <v>47</v>
      </c>
      <c r="C1634" t="s">
        <v>12</v>
      </c>
      <c r="D1634" t="s">
        <v>48</v>
      </c>
      <c r="E1634" t="s">
        <v>14</v>
      </c>
      <c r="F1634" t="s">
        <v>60</v>
      </c>
      <c r="G1634" s="5">
        <v>10131.49</v>
      </c>
      <c r="H1634" s="5">
        <f t="shared" si="175"/>
        <v>182.36681999999999</v>
      </c>
      <c r="I1634" s="6">
        <v>2</v>
      </c>
      <c r="J1634" s="6">
        <v>20262.98</v>
      </c>
      <c r="K1634" s="5">
        <f t="shared" si="176"/>
        <v>364.73363999999998</v>
      </c>
      <c r="L1634" s="7">
        <v>2.52</v>
      </c>
      <c r="M1634" s="7">
        <v>3089</v>
      </c>
      <c r="N1634" s="3">
        <v>45598</v>
      </c>
      <c r="O1634" s="4" t="str">
        <f t="shared" si="177"/>
        <v>2024-11</v>
      </c>
      <c r="P1634" s="4" t="str">
        <f t="shared" si="178"/>
        <v>11</v>
      </c>
      <c r="Q1634" s="4" t="str">
        <f t="shared" si="179"/>
        <v>November</v>
      </c>
      <c r="R1634" s="30" t="str">
        <f t="shared" si="180"/>
        <v>02</v>
      </c>
      <c r="W1634" t="str">
        <f t="shared" si="181"/>
        <v>ok</v>
      </c>
    </row>
    <row r="1635" spans="1:23" x14ac:dyDescent="0.3">
      <c r="A1635" t="s">
        <v>1677</v>
      </c>
      <c r="B1635" t="s">
        <v>36</v>
      </c>
      <c r="C1635" t="s">
        <v>18</v>
      </c>
      <c r="D1635" t="s">
        <v>37</v>
      </c>
      <c r="E1635" t="s">
        <v>45</v>
      </c>
      <c r="F1635" t="s">
        <v>15</v>
      </c>
      <c r="G1635" s="5">
        <v>12024.25</v>
      </c>
      <c r="H1635" s="5">
        <f t="shared" si="175"/>
        <v>216.4365</v>
      </c>
      <c r="I1635" s="6">
        <v>3</v>
      </c>
      <c r="J1635" s="6">
        <v>36072.75</v>
      </c>
      <c r="K1635" s="5">
        <f t="shared" si="176"/>
        <v>649.30949999999996</v>
      </c>
      <c r="L1635" s="7">
        <v>2.1800000000000002</v>
      </c>
      <c r="M1635" s="7">
        <v>1183</v>
      </c>
      <c r="N1635" s="3">
        <v>45563</v>
      </c>
      <c r="O1635" s="4" t="str">
        <f t="shared" si="177"/>
        <v>2024-09</v>
      </c>
      <c r="P1635" s="4" t="str">
        <f t="shared" si="178"/>
        <v>09</v>
      </c>
      <c r="Q1635" s="4" t="str">
        <f t="shared" si="179"/>
        <v>September</v>
      </c>
      <c r="R1635" s="30" t="str">
        <f t="shared" si="180"/>
        <v>28</v>
      </c>
      <c r="W1635" t="str">
        <f t="shared" si="181"/>
        <v>ok</v>
      </c>
    </row>
    <row r="1636" spans="1:23" x14ac:dyDescent="0.3">
      <c r="A1636" t="s">
        <v>1678</v>
      </c>
      <c r="B1636" t="s">
        <v>41</v>
      </c>
      <c r="C1636" t="s">
        <v>42</v>
      </c>
      <c r="D1636" t="s">
        <v>43</v>
      </c>
      <c r="E1636" t="s">
        <v>14</v>
      </c>
      <c r="F1636" t="s">
        <v>15</v>
      </c>
      <c r="G1636" s="5">
        <v>15054.59</v>
      </c>
      <c r="H1636" s="5">
        <f t="shared" si="175"/>
        <v>270.98262</v>
      </c>
      <c r="I1636" s="6">
        <v>5</v>
      </c>
      <c r="J1636" s="6">
        <v>75272.95</v>
      </c>
      <c r="K1636" s="5">
        <f t="shared" si="176"/>
        <v>1354.9131</v>
      </c>
      <c r="L1636" s="7">
        <v>4.12</v>
      </c>
      <c r="M1636" s="7">
        <v>633</v>
      </c>
      <c r="N1636" s="3">
        <v>45604</v>
      </c>
      <c r="O1636" s="4" t="str">
        <f t="shared" si="177"/>
        <v>2024-11</v>
      </c>
      <c r="P1636" s="4" t="str">
        <f t="shared" si="178"/>
        <v>11</v>
      </c>
      <c r="Q1636" s="4" t="str">
        <f t="shared" si="179"/>
        <v>November</v>
      </c>
      <c r="R1636" s="30" t="str">
        <f t="shared" si="180"/>
        <v>08</v>
      </c>
      <c r="W1636" t="str">
        <f t="shared" si="181"/>
        <v>ok</v>
      </c>
    </row>
    <row r="1637" spans="1:23" x14ac:dyDescent="0.3">
      <c r="A1637" t="s">
        <v>1679</v>
      </c>
      <c r="B1637" t="s">
        <v>11</v>
      </c>
      <c r="C1637" t="s">
        <v>12</v>
      </c>
      <c r="D1637" t="s">
        <v>13</v>
      </c>
      <c r="E1637" t="s">
        <v>20</v>
      </c>
      <c r="F1637" t="s">
        <v>21</v>
      </c>
      <c r="G1637" s="5">
        <v>5860.1</v>
      </c>
      <c r="H1637" s="5">
        <f t="shared" si="175"/>
        <v>105.48179999999999</v>
      </c>
      <c r="I1637" s="6">
        <v>4</v>
      </c>
      <c r="J1637" s="6">
        <v>23440.400000000001</v>
      </c>
      <c r="K1637" s="5">
        <f t="shared" si="176"/>
        <v>421.92719999999997</v>
      </c>
      <c r="L1637" s="7">
        <v>1.44</v>
      </c>
      <c r="M1637" s="7">
        <v>3786</v>
      </c>
      <c r="N1637" s="3">
        <v>45567</v>
      </c>
      <c r="O1637" s="4" t="str">
        <f t="shared" si="177"/>
        <v>2024-10</v>
      </c>
      <c r="P1637" s="4" t="str">
        <f t="shared" si="178"/>
        <v>10</v>
      </c>
      <c r="Q1637" s="4" t="str">
        <f t="shared" si="179"/>
        <v>October</v>
      </c>
      <c r="R1637" s="30" t="str">
        <f t="shared" si="180"/>
        <v>02</v>
      </c>
      <c r="W1637" t="str">
        <f t="shared" si="181"/>
        <v>ok</v>
      </c>
    </row>
    <row r="1638" spans="1:23" x14ac:dyDescent="0.3">
      <c r="A1638" t="s">
        <v>1680</v>
      </c>
      <c r="B1638" t="s">
        <v>17</v>
      </c>
      <c r="C1638" t="s">
        <v>18</v>
      </c>
      <c r="D1638" t="s">
        <v>19</v>
      </c>
      <c r="E1638" t="s">
        <v>20</v>
      </c>
      <c r="F1638" t="s">
        <v>31</v>
      </c>
      <c r="G1638" s="5">
        <v>14732.13</v>
      </c>
      <c r="H1638" s="5">
        <f t="shared" si="175"/>
        <v>265.17833999999999</v>
      </c>
      <c r="I1638" s="6">
        <v>5</v>
      </c>
      <c r="J1638" s="6">
        <v>73660.649999999994</v>
      </c>
      <c r="K1638" s="5">
        <f t="shared" si="176"/>
        <v>1325.8916999999999</v>
      </c>
      <c r="L1638" s="7">
        <v>4.91</v>
      </c>
      <c r="M1638" s="7">
        <v>2492</v>
      </c>
      <c r="N1638" s="3">
        <v>45475</v>
      </c>
      <c r="O1638" s="4" t="str">
        <f t="shared" si="177"/>
        <v>2024-07</v>
      </c>
      <c r="P1638" s="4" t="str">
        <f t="shared" si="178"/>
        <v>07</v>
      </c>
      <c r="Q1638" s="4" t="str">
        <f t="shared" si="179"/>
        <v>July</v>
      </c>
      <c r="R1638" s="30" t="str">
        <f t="shared" si="180"/>
        <v>02</v>
      </c>
      <c r="W1638" t="str">
        <f t="shared" si="181"/>
        <v>ok</v>
      </c>
    </row>
    <row r="1639" spans="1:23" x14ac:dyDescent="0.3">
      <c r="A1639" t="s">
        <v>1681</v>
      </c>
      <c r="B1639" t="s">
        <v>47</v>
      </c>
      <c r="C1639" t="s">
        <v>12</v>
      </c>
      <c r="D1639" t="s">
        <v>48</v>
      </c>
      <c r="E1639" t="s">
        <v>20</v>
      </c>
      <c r="F1639" t="s">
        <v>38</v>
      </c>
      <c r="G1639" s="5">
        <v>4350.01</v>
      </c>
      <c r="H1639" s="5">
        <f t="shared" si="175"/>
        <v>78.300179999999997</v>
      </c>
      <c r="I1639" s="6">
        <v>2</v>
      </c>
      <c r="J1639" s="6">
        <v>8700.02</v>
      </c>
      <c r="K1639" s="5">
        <f t="shared" si="176"/>
        <v>156.60035999999999</v>
      </c>
      <c r="L1639" s="7">
        <v>3.79</v>
      </c>
      <c r="M1639" s="7">
        <v>883</v>
      </c>
      <c r="N1639" s="3">
        <v>45376</v>
      </c>
      <c r="O1639" s="4" t="str">
        <f t="shared" si="177"/>
        <v>2024-03</v>
      </c>
      <c r="P1639" s="4" t="str">
        <f t="shared" si="178"/>
        <v>03</v>
      </c>
      <c r="Q1639" s="4" t="str">
        <f t="shared" si="179"/>
        <v>March</v>
      </c>
      <c r="R1639" s="30" t="str">
        <f t="shared" si="180"/>
        <v>25</v>
      </c>
      <c r="W1639" t="str">
        <f t="shared" si="181"/>
        <v>ok</v>
      </c>
    </row>
    <row r="1640" spans="1:23" x14ac:dyDescent="0.3">
      <c r="A1640" t="s">
        <v>1682</v>
      </c>
      <c r="B1640" t="s">
        <v>36</v>
      </c>
      <c r="C1640" t="s">
        <v>18</v>
      </c>
      <c r="D1640" t="s">
        <v>37</v>
      </c>
      <c r="E1640" t="s">
        <v>14</v>
      </c>
      <c r="F1640" t="s">
        <v>26</v>
      </c>
      <c r="G1640" s="5">
        <v>9937.57</v>
      </c>
      <c r="H1640" s="5">
        <f t="shared" si="175"/>
        <v>178.87625999999997</v>
      </c>
      <c r="I1640" s="6">
        <v>3</v>
      </c>
      <c r="J1640" s="6">
        <v>29812.71</v>
      </c>
      <c r="K1640" s="5">
        <f t="shared" si="176"/>
        <v>536.62877999999989</v>
      </c>
      <c r="L1640" s="7">
        <v>1.63</v>
      </c>
      <c r="M1640" s="7">
        <v>938</v>
      </c>
      <c r="N1640" s="3">
        <v>45640</v>
      </c>
      <c r="O1640" s="4" t="str">
        <f t="shared" si="177"/>
        <v>2024-12</v>
      </c>
      <c r="P1640" s="4" t="str">
        <f t="shared" si="178"/>
        <v>12</v>
      </c>
      <c r="Q1640" s="4" t="str">
        <f t="shared" si="179"/>
        <v>December</v>
      </c>
      <c r="R1640" s="30" t="str">
        <f t="shared" si="180"/>
        <v>14</v>
      </c>
      <c r="W1640" t="str">
        <f t="shared" si="181"/>
        <v>ok</v>
      </c>
    </row>
    <row r="1641" spans="1:23" x14ac:dyDescent="0.3">
      <c r="A1641" t="s">
        <v>1683</v>
      </c>
      <c r="B1641" t="s">
        <v>23</v>
      </c>
      <c r="C1641" t="s">
        <v>24</v>
      </c>
      <c r="D1641" t="s">
        <v>25</v>
      </c>
      <c r="E1641" t="s">
        <v>20</v>
      </c>
      <c r="F1641" t="s">
        <v>31</v>
      </c>
      <c r="G1641" s="5">
        <v>6629.95</v>
      </c>
      <c r="H1641" s="5">
        <f t="shared" si="175"/>
        <v>119.33909999999999</v>
      </c>
      <c r="I1641" s="6">
        <v>2</v>
      </c>
      <c r="J1641" s="6">
        <v>13259.9</v>
      </c>
      <c r="K1641" s="5">
        <f t="shared" si="176"/>
        <v>238.67819999999998</v>
      </c>
      <c r="L1641" s="7">
        <v>4.9400000000000004</v>
      </c>
      <c r="M1641" s="7">
        <v>1861</v>
      </c>
      <c r="N1641" s="3">
        <v>45649</v>
      </c>
      <c r="O1641" s="4" t="str">
        <f t="shared" si="177"/>
        <v>2024-12</v>
      </c>
      <c r="P1641" s="4" t="str">
        <f t="shared" si="178"/>
        <v>12</v>
      </c>
      <c r="Q1641" s="4" t="str">
        <f t="shared" si="179"/>
        <v>December</v>
      </c>
      <c r="R1641" s="30" t="str">
        <f t="shared" si="180"/>
        <v>23</v>
      </c>
      <c r="W1641" t="str">
        <f t="shared" si="181"/>
        <v>ok</v>
      </c>
    </row>
    <row r="1642" spans="1:23" x14ac:dyDescent="0.3">
      <c r="A1642" t="s">
        <v>1684</v>
      </c>
      <c r="B1642" t="s">
        <v>11</v>
      </c>
      <c r="C1642" t="s">
        <v>12</v>
      </c>
      <c r="D1642" t="s">
        <v>13</v>
      </c>
      <c r="E1642" t="s">
        <v>14</v>
      </c>
      <c r="F1642" t="s">
        <v>38</v>
      </c>
      <c r="G1642" s="5">
        <v>11262.2</v>
      </c>
      <c r="H1642" s="5">
        <f t="shared" si="175"/>
        <v>202.71959999999999</v>
      </c>
      <c r="I1642" s="6">
        <v>4</v>
      </c>
      <c r="J1642" s="6">
        <v>45048.800000000003</v>
      </c>
      <c r="K1642" s="5">
        <f t="shared" si="176"/>
        <v>810.87839999999994</v>
      </c>
      <c r="L1642" s="7">
        <v>3.57</v>
      </c>
      <c r="M1642" s="7">
        <v>2108</v>
      </c>
      <c r="N1642" s="3">
        <v>45544</v>
      </c>
      <c r="O1642" s="4" t="str">
        <f t="shared" si="177"/>
        <v>2024-09</v>
      </c>
      <c r="P1642" s="4" t="str">
        <f t="shared" si="178"/>
        <v>09</v>
      </c>
      <c r="Q1642" s="4" t="str">
        <f t="shared" si="179"/>
        <v>September</v>
      </c>
      <c r="R1642" s="30" t="str">
        <f t="shared" si="180"/>
        <v>09</v>
      </c>
      <c r="W1642" t="str">
        <f t="shared" si="181"/>
        <v>ok</v>
      </c>
    </row>
    <row r="1643" spans="1:23" x14ac:dyDescent="0.3">
      <c r="A1643" t="s">
        <v>1685</v>
      </c>
      <c r="B1643" t="s">
        <v>28</v>
      </c>
      <c r="C1643" t="s">
        <v>29</v>
      </c>
      <c r="D1643" t="s">
        <v>30</v>
      </c>
      <c r="E1643" t="s">
        <v>14</v>
      </c>
      <c r="F1643" t="s">
        <v>38</v>
      </c>
      <c r="G1643" s="5">
        <v>13990.02</v>
      </c>
      <c r="H1643" s="5">
        <f t="shared" si="175"/>
        <v>251.82035999999999</v>
      </c>
      <c r="I1643" s="6">
        <v>2</v>
      </c>
      <c r="J1643" s="6">
        <v>27980.04</v>
      </c>
      <c r="K1643" s="5">
        <f t="shared" si="176"/>
        <v>503.64071999999999</v>
      </c>
      <c r="L1643" s="7">
        <v>4.01</v>
      </c>
      <c r="M1643" s="7">
        <v>3295</v>
      </c>
      <c r="N1643" s="3">
        <v>45532</v>
      </c>
      <c r="O1643" s="4" t="str">
        <f t="shared" si="177"/>
        <v>2024-08</v>
      </c>
      <c r="P1643" s="4" t="str">
        <f t="shared" si="178"/>
        <v>08</v>
      </c>
      <c r="Q1643" s="4" t="str">
        <f t="shared" si="179"/>
        <v>August</v>
      </c>
      <c r="R1643" s="30" t="str">
        <f t="shared" si="180"/>
        <v>28</v>
      </c>
      <c r="W1643" t="str">
        <f t="shared" si="181"/>
        <v>ok</v>
      </c>
    </row>
    <row r="1644" spans="1:23" x14ac:dyDescent="0.3">
      <c r="A1644" t="s">
        <v>1686</v>
      </c>
      <c r="B1644" t="s">
        <v>33</v>
      </c>
      <c r="C1644" t="s">
        <v>12</v>
      </c>
      <c r="D1644" t="s">
        <v>34</v>
      </c>
      <c r="E1644" t="s">
        <v>45</v>
      </c>
      <c r="F1644" t="s">
        <v>15</v>
      </c>
      <c r="G1644" s="5">
        <v>3150.89</v>
      </c>
      <c r="H1644" s="5">
        <f t="shared" si="175"/>
        <v>56.716019999999993</v>
      </c>
      <c r="I1644" s="6">
        <v>3</v>
      </c>
      <c r="J1644" s="6">
        <v>9452.67</v>
      </c>
      <c r="K1644" s="5">
        <f t="shared" si="176"/>
        <v>170.14805999999999</v>
      </c>
      <c r="L1644" s="7">
        <v>4.8899999999999997</v>
      </c>
      <c r="M1644" s="7">
        <v>3396</v>
      </c>
      <c r="N1644" s="3">
        <v>45577</v>
      </c>
      <c r="O1644" s="4" t="str">
        <f t="shared" si="177"/>
        <v>2024-10</v>
      </c>
      <c r="P1644" s="4" t="str">
        <f t="shared" si="178"/>
        <v>10</v>
      </c>
      <c r="Q1644" s="4" t="str">
        <f t="shared" si="179"/>
        <v>October</v>
      </c>
      <c r="R1644" s="30" t="str">
        <f t="shared" si="180"/>
        <v>12</v>
      </c>
      <c r="W1644" t="str">
        <f t="shared" si="181"/>
        <v>ok</v>
      </c>
    </row>
    <row r="1645" spans="1:23" x14ac:dyDescent="0.3">
      <c r="A1645" t="s">
        <v>1687</v>
      </c>
      <c r="B1645" t="s">
        <v>47</v>
      </c>
      <c r="C1645" t="s">
        <v>12</v>
      </c>
      <c r="D1645" t="s">
        <v>48</v>
      </c>
      <c r="E1645" t="s">
        <v>20</v>
      </c>
      <c r="F1645" t="s">
        <v>38</v>
      </c>
      <c r="G1645" s="5">
        <v>15642.39</v>
      </c>
      <c r="H1645" s="5">
        <f t="shared" si="175"/>
        <v>281.56301999999999</v>
      </c>
      <c r="I1645" s="6">
        <v>2</v>
      </c>
      <c r="J1645" s="6">
        <v>31284.78</v>
      </c>
      <c r="K1645" s="5">
        <f t="shared" si="176"/>
        <v>563.12603999999999</v>
      </c>
      <c r="L1645" s="7">
        <v>4.74</v>
      </c>
      <c r="M1645" s="7">
        <v>3649</v>
      </c>
      <c r="N1645" s="3">
        <v>45370</v>
      </c>
      <c r="O1645" s="4" t="str">
        <f t="shared" si="177"/>
        <v>2024-03</v>
      </c>
      <c r="P1645" s="4" t="str">
        <f t="shared" si="178"/>
        <v>03</v>
      </c>
      <c r="Q1645" s="4" t="str">
        <f t="shared" si="179"/>
        <v>March</v>
      </c>
      <c r="R1645" s="30" t="str">
        <f t="shared" si="180"/>
        <v>19</v>
      </c>
      <c r="W1645" t="str">
        <f t="shared" si="181"/>
        <v>ok</v>
      </c>
    </row>
    <row r="1646" spans="1:23" x14ac:dyDescent="0.3">
      <c r="A1646" t="s">
        <v>1688</v>
      </c>
      <c r="B1646" t="s">
        <v>63</v>
      </c>
      <c r="C1646" t="s">
        <v>18</v>
      </c>
      <c r="D1646" t="s">
        <v>64</v>
      </c>
      <c r="E1646" t="s">
        <v>45</v>
      </c>
      <c r="F1646" t="s">
        <v>60</v>
      </c>
      <c r="G1646" s="5">
        <v>6570.75</v>
      </c>
      <c r="H1646" s="5">
        <f t="shared" si="175"/>
        <v>118.27349999999998</v>
      </c>
      <c r="I1646" s="6">
        <v>1</v>
      </c>
      <c r="J1646" s="6">
        <v>6570.75</v>
      </c>
      <c r="K1646" s="5">
        <f t="shared" si="176"/>
        <v>118.27349999999998</v>
      </c>
      <c r="L1646" s="7">
        <v>4.59</v>
      </c>
      <c r="M1646" s="7">
        <v>2546</v>
      </c>
      <c r="N1646" s="3">
        <v>45525</v>
      </c>
      <c r="O1646" s="4" t="str">
        <f t="shared" si="177"/>
        <v>2024-08</v>
      </c>
      <c r="P1646" s="4" t="str">
        <f t="shared" si="178"/>
        <v>08</v>
      </c>
      <c r="Q1646" s="4" t="str">
        <f t="shared" si="179"/>
        <v>August</v>
      </c>
      <c r="R1646" s="30" t="str">
        <f t="shared" si="180"/>
        <v>21</v>
      </c>
      <c r="W1646" t="str">
        <f t="shared" si="181"/>
        <v>ok</v>
      </c>
    </row>
    <row r="1647" spans="1:23" x14ac:dyDescent="0.3">
      <c r="A1647" t="s">
        <v>1689</v>
      </c>
      <c r="B1647" t="s">
        <v>41</v>
      </c>
      <c r="C1647" t="s">
        <v>42</v>
      </c>
      <c r="D1647" t="s">
        <v>43</v>
      </c>
      <c r="E1647" t="s">
        <v>14</v>
      </c>
      <c r="F1647" t="s">
        <v>15</v>
      </c>
      <c r="G1647" s="5">
        <v>11466.04</v>
      </c>
      <c r="H1647" s="5">
        <f t="shared" si="175"/>
        <v>206.38872000000001</v>
      </c>
      <c r="I1647" s="6">
        <v>5</v>
      </c>
      <c r="J1647" s="6">
        <v>57330.2</v>
      </c>
      <c r="K1647" s="5">
        <f t="shared" si="176"/>
        <v>1031.9436000000001</v>
      </c>
      <c r="L1647" s="7">
        <v>4.58</v>
      </c>
      <c r="M1647" s="7">
        <v>930</v>
      </c>
      <c r="N1647" s="3">
        <v>45605</v>
      </c>
      <c r="O1647" s="4" t="str">
        <f t="shared" si="177"/>
        <v>2024-11</v>
      </c>
      <c r="P1647" s="4" t="str">
        <f t="shared" si="178"/>
        <v>11</v>
      </c>
      <c r="Q1647" s="4" t="str">
        <f t="shared" si="179"/>
        <v>November</v>
      </c>
      <c r="R1647" s="30" t="str">
        <f t="shared" si="180"/>
        <v>09</v>
      </c>
      <c r="W1647" t="str">
        <f t="shared" si="181"/>
        <v>ok</v>
      </c>
    </row>
    <row r="1648" spans="1:23" x14ac:dyDescent="0.3">
      <c r="A1648" t="s">
        <v>1690</v>
      </c>
      <c r="B1648" t="s">
        <v>17</v>
      </c>
      <c r="C1648" t="s">
        <v>18</v>
      </c>
      <c r="D1648" t="s">
        <v>19</v>
      </c>
      <c r="E1648" t="s">
        <v>45</v>
      </c>
      <c r="F1648" t="s">
        <v>15</v>
      </c>
      <c r="G1648" s="5">
        <v>10273.35</v>
      </c>
      <c r="H1648" s="5">
        <f t="shared" si="175"/>
        <v>184.9203</v>
      </c>
      <c r="I1648" s="6">
        <v>5</v>
      </c>
      <c r="J1648" s="6">
        <v>51366.75</v>
      </c>
      <c r="K1648" s="5">
        <f t="shared" si="176"/>
        <v>924.60149999999999</v>
      </c>
      <c r="L1648" s="7">
        <v>1.54</v>
      </c>
      <c r="M1648" s="7">
        <v>3256</v>
      </c>
      <c r="N1648" s="3">
        <v>45487</v>
      </c>
      <c r="O1648" s="4" t="str">
        <f t="shared" si="177"/>
        <v>2024-07</v>
      </c>
      <c r="P1648" s="4" t="str">
        <f t="shared" si="178"/>
        <v>07</v>
      </c>
      <c r="Q1648" s="4" t="str">
        <f t="shared" si="179"/>
        <v>July</v>
      </c>
      <c r="R1648" s="30" t="str">
        <f t="shared" si="180"/>
        <v>14</v>
      </c>
      <c r="W1648" t="str">
        <f t="shared" si="181"/>
        <v>ok</v>
      </c>
    </row>
    <row r="1649" spans="1:23" x14ac:dyDescent="0.3">
      <c r="A1649" t="s">
        <v>1691</v>
      </c>
      <c r="B1649" t="s">
        <v>47</v>
      </c>
      <c r="C1649" t="s">
        <v>12</v>
      </c>
      <c r="D1649" t="s">
        <v>48</v>
      </c>
      <c r="E1649" t="s">
        <v>20</v>
      </c>
      <c r="F1649" t="s">
        <v>60</v>
      </c>
      <c r="G1649" s="5">
        <v>17259.52</v>
      </c>
      <c r="H1649" s="5">
        <f t="shared" si="175"/>
        <v>310.67135999999999</v>
      </c>
      <c r="I1649" s="6">
        <v>5</v>
      </c>
      <c r="J1649" s="6">
        <v>86297.600000000006</v>
      </c>
      <c r="K1649" s="5">
        <f t="shared" si="176"/>
        <v>1553.3568</v>
      </c>
      <c r="L1649" s="7">
        <v>2.77</v>
      </c>
      <c r="M1649" s="7">
        <v>310</v>
      </c>
      <c r="N1649" s="3">
        <v>45553</v>
      </c>
      <c r="O1649" s="4" t="str">
        <f t="shared" si="177"/>
        <v>2024-09</v>
      </c>
      <c r="P1649" s="4" t="str">
        <f t="shared" si="178"/>
        <v>09</v>
      </c>
      <c r="Q1649" s="4" t="str">
        <f t="shared" si="179"/>
        <v>September</v>
      </c>
      <c r="R1649" s="30" t="str">
        <f t="shared" si="180"/>
        <v>18</v>
      </c>
      <c r="W1649" t="str">
        <f t="shared" si="181"/>
        <v>ok</v>
      </c>
    </row>
    <row r="1650" spans="1:23" x14ac:dyDescent="0.3">
      <c r="A1650" t="s">
        <v>1692</v>
      </c>
      <c r="B1650" t="s">
        <v>36</v>
      </c>
      <c r="C1650" t="s">
        <v>18</v>
      </c>
      <c r="D1650" t="s">
        <v>37</v>
      </c>
      <c r="E1650" t="s">
        <v>14</v>
      </c>
      <c r="F1650" t="s">
        <v>31</v>
      </c>
      <c r="G1650" s="5">
        <v>434.21</v>
      </c>
      <c r="H1650" s="5">
        <f t="shared" si="175"/>
        <v>7.8157799999999993</v>
      </c>
      <c r="I1650" s="6">
        <v>4</v>
      </c>
      <c r="J1650" s="6">
        <v>1736.84</v>
      </c>
      <c r="K1650" s="5">
        <f t="shared" si="176"/>
        <v>31.263119999999997</v>
      </c>
      <c r="L1650" s="7">
        <v>2.52</v>
      </c>
      <c r="M1650" s="7">
        <v>2773</v>
      </c>
      <c r="N1650" s="3">
        <v>45565</v>
      </c>
      <c r="O1650" s="4" t="str">
        <f t="shared" si="177"/>
        <v>2024-09</v>
      </c>
      <c r="P1650" s="4" t="str">
        <f t="shared" si="178"/>
        <v>09</v>
      </c>
      <c r="Q1650" s="4" t="str">
        <f t="shared" si="179"/>
        <v>September</v>
      </c>
      <c r="R1650" s="30" t="str">
        <f t="shared" si="180"/>
        <v>30</v>
      </c>
      <c r="W1650" t="str">
        <f t="shared" si="181"/>
        <v>ok</v>
      </c>
    </row>
    <row r="1651" spans="1:23" x14ac:dyDescent="0.3">
      <c r="A1651" t="s">
        <v>1693</v>
      </c>
      <c r="B1651" t="s">
        <v>33</v>
      </c>
      <c r="C1651" t="s">
        <v>12</v>
      </c>
      <c r="D1651" t="s">
        <v>34</v>
      </c>
      <c r="E1651" t="s">
        <v>45</v>
      </c>
      <c r="F1651" t="s">
        <v>15</v>
      </c>
      <c r="G1651" s="5">
        <v>1635.81</v>
      </c>
      <c r="H1651" s="5">
        <f t="shared" si="175"/>
        <v>29.444579999999998</v>
      </c>
      <c r="I1651" s="6">
        <v>1</v>
      </c>
      <c r="J1651" s="6">
        <v>1635.81</v>
      </c>
      <c r="K1651" s="5">
        <f t="shared" si="176"/>
        <v>29.444579999999998</v>
      </c>
      <c r="L1651" s="7">
        <v>2.67</v>
      </c>
      <c r="M1651" s="7">
        <v>1139</v>
      </c>
      <c r="N1651" s="3">
        <v>45627</v>
      </c>
      <c r="O1651" s="4" t="str">
        <f t="shared" si="177"/>
        <v>2024-12</v>
      </c>
      <c r="P1651" s="4" t="str">
        <f t="shared" si="178"/>
        <v>12</v>
      </c>
      <c r="Q1651" s="4" t="str">
        <f t="shared" si="179"/>
        <v>December</v>
      </c>
      <c r="R1651" s="30" t="str">
        <f t="shared" si="180"/>
        <v>01</v>
      </c>
      <c r="W1651" t="str">
        <f t="shared" si="181"/>
        <v>ok</v>
      </c>
    </row>
    <row r="1652" spans="1:23" x14ac:dyDescent="0.3">
      <c r="A1652" t="s">
        <v>1694</v>
      </c>
      <c r="B1652" t="s">
        <v>28</v>
      </c>
      <c r="C1652" t="s">
        <v>29</v>
      </c>
      <c r="D1652" t="s">
        <v>30</v>
      </c>
      <c r="E1652" t="s">
        <v>20</v>
      </c>
      <c r="F1652" t="s">
        <v>21</v>
      </c>
      <c r="G1652" s="5">
        <v>3334.26</v>
      </c>
      <c r="H1652" s="5">
        <f t="shared" si="175"/>
        <v>60.016680000000001</v>
      </c>
      <c r="I1652" s="6">
        <v>5</v>
      </c>
      <c r="J1652" s="6">
        <v>16671.3</v>
      </c>
      <c r="K1652" s="5">
        <f t="shared" si="176"/>
        <v>300.08339999999998</v>
      </c>
      <c r="L1652" s="7">
        <v>1.52</v>
      </c>
      <c r="M1652" s="7">
        <v>4470</v>
      </c>
      <c r="N1652" s="3">
        <v>45332</v>
      </c>
      <c r="O1652" s="4" t="str">
        <f t="shared" si="177"/>
        <v>2024-02</v>
      </c>
      <c r="P1652" s="4" t="str">
        <f t="shared" si="178"/>
        <v>02</v>
      </c>
      <c r="Q1652" s="4" t="str">
        <f t="shared" si="179"/>
        <v>February</v>
      </c>
      <c r="R1652" s="30" t="str">
        <f t="shared" si="180"/>
        <v>10</v>
      </c>
      <c r="W1652" t="str">
        <f t="shared" si="181"/>
        <v>ok</v>
      </c>
    </row>
    <row r="1653" spans="1:23" x14ac:dyDescent="0.3">
      <c r="A1653" t="s">
        <v>1695</v>
      </c>
      <c r="B1653" t="s">
        <v>11</v>
      </c>
      <c r="C1653" t="s">
        <v>12</v>
      </c>
      <c r="D1653" t="s">
        <v>13</v>
      </c>
      <c r="E1653" t="s">
        <v>20</v>
      </c>
      <c r="F1653" t="s">
        <v>26</v>
      </c>
      <c r="G1653" s="5">
        <v>6771.23</v>
      </c>
      <c r="H1653" s="5">
        <f t="shared" si="175"/>
        <v>121.88213999999998</v>
      </c>
      <c r="I1653" s="6">
        <v>3</v>
      </c>
      <c r="J1653" s="6">
        <v>20313.689999999999</v>
      </c>
      <c r="K1653" s="5">
        <f t="shared" si="176"/>
        <v>365.64641999999992</v>
      </c>
      <c r="L1653" s="7">
        <v>2.5499999999999998</v>
      </c>
      <c r="M1653" s="7">
        <v>4055</v>
      </c>
      <c r="N1653" s="3">
        <v>45450</v>
      </c>
      <c r="O1653" s="4" t="str">
        <f t="shared" si="177"/>
        <v>2024-06</v>
      </c>
      <c r="P1653" s="4" t="str">
        <f t="shared" si="178"/>
        <v>06</v>
      </c>
      <c r="Q1653" s="4" t="str">
        <f t="shared" si="179"/>
        <v>June</v>
      </c>
      <c r="R1653" s="30" t="str">
        <f t="shared" si="180"/>
        <v>07</v>
      </c>
      <c r="W1653" t="str">
        <f t="shared" si="181"/>
        <v>ok</v>
      </c>
    </row>
    <row r="1654" spans="1:23" x14ac:dyDescent="0.3">
      <c r="A1654" t="s">
        <v>1696</v>
      </c>
      <c r="B1654" t="s">
        <v>63</v>
      </c>
      <c r="C1654" t="s">
        <v>18</v>
      </c>
      <c r="D1654" t="s">
        <v>64</v>
      </c>
      <c r="E1654" t="s">
        <v>20</v>
      </c>
      <c r="F1654" t="s">
        <v>15</v>
      </c>
      <c r="G1654" s="5">
        <v>1371.97</v>
      </c>
      <c r="H1654" s="5">
        <f t="shared" si="175"/>
        <v>24.695459999999997</v>
      </c>
      <c r="I1654" s="6">
        <v>2</v>
      </c>
      <c r="J1654" s="6">
        <v>2743.94</v>
      </c>
      <c r="K1654" s="5">
        <f t="shared" si="176"/>
        <v>49.390919999999994</v>
      </c>
      <c r="L1654" s="7">
        <v>4.0999999999999996</v>
      </c>
      <c r="M1654" s="7">
        <v>3238</v>
      </c>
      <c r="N1654" s="3">
        <v>45643</v>
      </c>
      <c r="O1654" s="4" t="str">
        <f t="shared" si="177"/>
        <v>2024-12</v>
      </c>
      <c r="P1654" s="4" t="str">
        <f t="shared" si="178"/>
        <v>12</v>
      </c>
      <c r="Q1654" s="4" t="str">
        <f t="shared" si="179"/>
        <v>December</v>
      </c>
      <c r="R1654" s="30" t="str">
        <f t="shared" si="180"/>
        <v>17</v>
      </c>
      <c r="W1654" t="str">
        <f t="shared" si="181"/>
        <v>ok</v>
      </c>
    </row>
    <row r="1655" spans="1:23" x14ac:dyDescent="0.3">
      <c r="A1655" t="s">
        <v>1697</v>
      </c>
      <c r="B1655" t="s">
        <v>47</v>
      </c>
      <c r="C1655" t="s">
        <v>12</v>
      </c>
      <c r="D1655" t="s">
        <v>48</v>
      </c>
      <c r="E1655" t="s">
        <v>14</v>
      </c>
      <c r="F1655" t="s">
        <v>26</v>
      </c>
      <c r="G1655" s="5">
        <v>6857.37</v>
      </c>
      <c r="H1655" s="5">
        <f t="shared" si="175"/>
        <v>123.43265999999998</v>
      </c>
      <c r="I1655" s="6">
        <v>2</v>
      </c>
      <c r="J1655" s="6">
        <v>13714.74</v>
      </c>
      <c r="K1655" s="5">
        <f t="shared" si="176"/>
        <v>246.86531999999997</v>
      </c>
      <c r="L1655" s="7">
        <v>4.0199999999999996</v>
      </c>
      <c r="M1655" s="7">
        <v>29</v>
      </c>
      <c r="N1655" s="3">
        <v>45339</v>
      </c>
      <c r="O1655" s="4" t="str">
        <f t="shared" si="177"/>
        <v>2024-02</v>
      </c>
      <c r="P1655" s="4" t="str">
        <f t="shared" si="178"/>
        <v>02</v>
      </c>
      <c r="Q1655" s="4" t="str">
        <f t="shared" si="179"/>
        <v>February</v>
      </c>
      <c r="R1655" s="30" t="str">
        <f t="shared" si="180"/>
        <v>17</v>
      </c>
      <c r="W1655" t="str">
        <f t="shared" si="181"/>
        <v>ok</v>
      </c>
    </row>
    <row r="1656" spans="1:23" x14ac:dyDescent="0.3">
      <c r="A1656" t="s">
        <v>1698</v>
      </c>
      <c r="B1656" t="s">
        <v>23</v>
      </c>
      <c r="C1656" t="s">
        <v>24</v>
      </c>
      <c r="D1656" t="s">
        <v>25</v>
      </c>
      <c r="E1656" t="s">
        <v>45</v>
      </c>
      <c r="F1656" t="s">
        <v>21</v>
      </c>
      <c r="G1656" s="5">
        <v>12000.92</v>
      </c>
      <c r="H1656" s="5">
        <f t="shared" si="175"/>
        <v>216.01656</v>
      </c>
      <c r="I1656" s="6">
        <v>1</v>
      </c>
      <c r="J1656" s="6">
        <v>12000.92</v>
      </c>
      <c r="K1656" s="5">
        <f t="shared" si="176"/>
        <v>216.01656</v>
      </c>
      <c r="L1656" s="7">
        <v>2.02</v>
      </c>
      <c r="M1656" s="7">
        <v>3513</v>
      </c>
      <c r="N1656" s="3">
        <v>45542</v>
      </c>
      <c r="O1656" s="4" t="str">
        <f t="shared" si="177"/>
        <v>2024-09</v>
      </c>
      <c r="P1656" s="4" t="str">
        <f t="shared" si="178"/>
        <v>09</v>
      </c>
      <c r="Q1656" s="4" t="str">
        <f t="shared" si="179"/>
        <v>September</v>
      </c>
      <c r="R1656" s="30" t="str">
        <f t="shared" si="180"/>
        <v>07</v>
      </c>
      <c r="W1656" t="str">
        <f t="shared" si="181"/>
        <v>ok</v>
      </c>
    </row>
    <row r="1657" spans="1:23" x14ac:dyDescent="0.3">
      <c r="A1657" t="s">
        <v>1699</v>
      </c>
      <c r="B1657" t="s">
        <v>28</v>
      </c>
      <c r="C1657" t="s">
        <v>29</v>
      </c>
      <c r="D1657" t="s">
        <v>30</v>
      </c>
      <c r="E1657" t="s">
        <v>45</v>
      </c>
      <c r="F1657" t="s">
        <v>21</v>
      </c>
      <c r="G1657" s="5">
        <v>3385.92</v>
      </c>
      <c r="H1657" s="5">
        <f t="shared" si="175"/>
        <v>60.946559999999998</v>
      </c>
      <c r="I1657" s="6">
        <v>3</v>
      </c>
      <c r="J1657" s="6">
        <v>10157.76</v>
      </c>
      <c r="K1657" s="5">
        <f t="shared" si="176"/>
        <v>182.83967999999999</v>
      </c>
      <c r="L1657" s="7">
        <v>4.25</v>
      </c>
      <c r="M1657" s="7">
        <v>3571</v>
      </c>
      <c r="N1657" s="3">
        <v>45438</v>
      </c>
      <c r="O1657" s="4" t="str">
        <f t="shared" si="177"/>
        <v>2024-05</v>
      </c>
      <c r="P1657" s="4" t="str">
        <f t="shared" si="178"/>
        <v>05</v>
      </c>
      <c r="Q1657" s="4" t="str">
        <f t="shared" si="179"/>
        <v>May</v>
      </c>
      <c r="R1657" s="30" t="str">
        <f t="shared" si="180"/>
        <v>26</v>
      </c>
      <c r="W1657" t="str">
        <f t="shared" si="181"/>
        <v>ok</v>
      </c>
    </row>
    <row r="1658" spans="1:23" x14ac:dyDescent="0.3">
      <c r="A1658" t="s">
        <v>1700</v>
      </c>
      <c r="B1658" t="s">
        <v>63</v>
      </c>
      <c r="C1658" t="s">
        <v>18</v>
      </c>
      <c r="D1658" t="s">
        <v>64</v>
      </c>
      <c r="E1658" t="s">
        <v>20</v>
      </c>
      <c r="F1658" t="s">
        <v>60</v>
      </c>
      <c r="G1658" s="5">
        <v>5068.09</v>
      </c>
      <c r="H1658" s="5">
        <f t="shared" si="175"/>
        <v>91.225619999999992</v>
      </c>
      <c r="I1658" s="6">
        <v>4</v>
      </c>
      <c r="J1658" s="6">
        <v>20272.36</v>
      </c>
      <c r="K1658" s="5">
        <f t="shared" si="176"/>
        <v>364.90247999999997</v>
      </c>
      <c r="L1658" s="7">
        <v>3.47</v>
      </c>
      <c r="M1658" s="7">
        <v>3605</v>
      </c>
      <c r="N1658" s="3">
        <v>45468</v>
      </c>
      <c r="O1658" s="4" t="str">
        <f t="shared" si="177"/>
        <v>2024-06</v>
      </c>
      <c r="P1658" s="4" t="str">
        <f t="shared" si="178"/>
        <v>06</v>
      </c>
      <c r="Q1658" s="4" t="str">
        <f t="shared" si="179"/>
        <v>June</v>
      </c>
      <c r="R1658" s="30" t="str">
        <f t="shared" si="180"/>
        <v>25</v>
      </c>
      <c r="W1658" t="str">
        <f t="shared" si="181"/>
        <v>ok</v>
      </c>
    </row>
    <row r="1659" spans="1:23" x14ac:dyDescent="0.3">
      <c r="A1659" t="s">
        <v>1701</v>
      </c>
      <c r="B1659" t="s">
        <v>51</v>
      </c>
      <c r="C1659" t="s">
        <v>29</v>
      </c>
      <c r="D1659" t="s">
        <v>52</v>
      </c>
      <c r="E1659" t="s">
        <v>20</v>
      </c>
      <c r="F1659" t="s">
        <v>15</v>
      </c>
      <c r="G1659" s="5">
        <v>12540.54</v>
      </c>
      <c r="H1659" s="5">
        <f t="shared" si="175"/>
        <v>225.72971999999999</v>
      </c>
      <c r="I1659" s="6">
        <v>3</v>
      </c>
      <c r="J1659" s="6">
        <v>37621.620000000003</v>
      </c>
      <c r="K1659" s="5">
        <f t="shared" si="176"/>
        <v>677.1891599999999</v>
      </c>
      <c r="L1659" s="7">
        <v>4.49</v>
      </c>
      <c r="M1659" s="7">
        <v>2653</v>
      </c>
      <c r="N1659" s="3">
        <v>45425</v>
      </c>
      <c r="O1659" s="4" t="str">
        <f t="shared" si="177"/>
        <v>2024-05</v>
      </c>
      <c r="P1659" s="4" t="str">
        <f t="shared" si="178"/>
        <v>05</v>
      </c>
      <c r="Q1659" s="4" t="str">
        <f t="shared" si="179"/>
        <v>May</v>
      </c>
      <c r="R1659" s="30" t="str">
        <f t="shared" si="180"/>
        <v>13</v>
      </c>
      <c r="W1659" t="str">
        <f t="shared" si="181"/>
        <v>ok</v>
      </c>
    </row>
    <row r="1660" spans="1:23" x14ac:dyDescent="0.3">
      <c r="A1660" t="s">
        <v>1702</v>
      </c>
      <c r="B1660" t="s">
        <v>36</v>
      </c>
      <c r="C1660" t="s">
        <v>18</v>
      </c>
      <c r="D1660" t="s">
        <v>37</v>
      </c>
      <c r="E1660" t="s">
        <v>20</v>
      </c>
      <c r="F1660" t="s">
        <v>26</v>
      </c>
      <c r="G1660" s="5">
        <v>1911.07</v>
      </c>
      <c r="H1660" s="5">
        <f t="shared" si="175"/>
        <v>34.399259999999998</v>
      </c>
      <c r="I1660" s="6">
        <v>2</v>
      </c>
      <c r="J1660" s="6">
        <v>3822.14</v>
      </c>
      <c r="K1660" s="5">
        <f t="shared" si="176"/>
        <v>68.798519999999996</v>
      </c>
      <c r="L1660" s="7">
        <v>4.4000000000000004</v>
      </c>
      <c r="M1660" s="7">
        <v>2654</v>
      </c>
      <c r="N1660" s="3">
        <v>45353</v>
      </c>
      <c r="O1660" s="4" t="str">
        <f t="shared" si="177"/>
        <v>2024-03</v>
      </c>
      <c r="P1660" s="4" t="str">
        <f t="shared" si="178"/>
        <v>03</v>
      </c>
      <c r="Q1660" s="4" t="str">
        <f t="shared" si="179"/>
        <v>March</v>
      </c>
      <c r="R1660" s="30" t="str">
        <f t="shared" si="180"/>
        <v>02</v>
      </c>
      <c r="W1660" t="str">
        <f t="shared" si="181"/>
        <v>ok</v>
      </c>
    </row>
    <row r="1661" spans="1:23" x14ac:dyDescent="0.3">
      <c r="A1661" t="s">
        <v>1703</v>
      </c>
      <c r="B1661" t="s">
        <v>36</v>
      </c>
      <c r="C1661" t="s">
        <v>18</v>
      </c>
      <c r="D1661" t="s">
        <v>37</v>
      </c>
      <c r="E1661" t="s">
        <v>14</v>
      </c>
      <c r="F1661" t="s">
        <v>60</v>
      </c>
      <c r="G1661" s="5">
        <v>17753.849999999999</v>
      </c>
      <c r="H1661" s="5">
        <f t="shared" si="175"/>
        <v>319.56929999999994</v>
      </c>
      <c r="I1661" s="6">
        <v>4</v>
      </c>
      <c r="J1661" s="6">
        <v>71015.399999999994</v>
      </c>
      <c r="K1661" s="5">
        <f t="shared" si="176"/>
        <v>1278.2771999999998</v>
      </c>
      <c r="L1661" s="7">
        <v>4.33</v>
      </c>
      <c r="M1661" s="7">
        <v>3665</v>
      </c>
      <c r="N1661" s="3">
        <v>45616</v>
      </c>
      <c r="O1661" s="4" t="str">
        <f t="shared" si="177"/>
        <v>2024-11</v>
      </c>
      <c r="P1661" s="4" t="str">
        <f t="shared" si="178"/>
        <v>11</v>
      </c>
      <c r="Q1661" s="4" t="str">
        <f t="shared" si="179"/>
        <v>November</v>
      </c>
      <c r="R1661" s="30" t="str">
        <f t="shared" si="180"/>
        <v>20</v>
      </c>
      <c r="W1661" t="str">
        <f t="shared" si="181"/>
        <v>ok</v>
      </c>
    </row>
    <row r="1662" spans="1:23" x14ac:dyDescent="0.3">
      <c r="A1662" t="s">
        <v>1704</v>
      </c>
      <c r="B1662" t="s">
        <v>41</v>
      </c>
      <c r="C1662" t="s">
        <v>42</v>
      </c>
      <c r="D1662" t="s">
        <v>43</v>
      </c>
      <c r="E1662" t="s">
        <v>45</v>
      </c>
      <c r="F1662" t="s">
        <v>31</v>
      </c>
      <c r="G1662" s="5">
        <v>14798.98</v>
      </c>
      <c r="H1662" s="5">
        <f t="shared" si="175"/>
        <v>266.38163999999995</v>
      </c>
      <c r="I1662" s="6">
        <v>3</v>
      </c>
      <c r="J1662" s="6">
        <v>44396.94</v>
      </c>
      <c r="K1662" s="5">
        <f t="shared" si="176"/>
        <v>799.14491999999984</v>
      </c>
      <c r="L1662" s="7">
        <v>2.72</v>
      </c>
      <c r="M1662" s="7">
        <v>3781</v>
      </c>
      <c r="N1662" s="3">
        <v>45373</v>
      </c>
      <c r="O1662" s="4" t="str">
        <f t="shared" si="177"/>
        <v>2024-03</v>
      </c>
      <c r="P1662" s="4" t="str">
        <f t="shared" si="178"/>
        <v>03</v>
      </c>
      <c r="Q1662" s="4" t="str">
        <f t="shared" si="179"/>
        <v>March</v>
      </c>
      <c r="R1662" s="30" t="str">
        <f t="shared" si="180"/>
        <v>22</v>
      </c>
      <c r="W1662" t="str">
        <f t="shared" si="181"/>
        <v>ok</v>
      </c>
    </row>
    <row r="1663" spans="1:23" x14ac:dyDescent="0.3">
      <c r="A1663" t="s">
        <v>1705</v>
      </c>
      <c r="B1663" t="s">
        <v>11</v>
      </c>
      <c r="C1663" t="s">
        <v>12</v>
      </c>
      <c r="D1663" t="s">
        <v>13</v>
      </c>
      <c r="E1663" t="s">
        <v>20</v>
      </c>
      <c r="F1663" t="s">
        <v>26</v>
      </c>
      <c r="G1663" s="5">
        <v>2319.9</v>
      </c>
      <c r="H1663" s="5">
        <f t="shared" si="175"/>
        <v>41.758199999999995</v>
      </c>
      <c r="I1663" s="6">
        <v>1</v>
      </c>
      <c r="J1663" s="6">
        <v>2319.9</v>
      </c>
      <c r="K1663" s="5">
        <f t="shared" si="176"/>
        <v>41.758199999999995</v>
      </c>
      <c r="L1663" s="7">
        <v>2.81</v>
      </c>
      <c r="M1663" s="7">
        <v>4784</v>
      </c>
      <c r="N1663" s="3">
        <v>45295</v>
      </c>
      <c r="O1663" s="4" t="str">
        <f t="shared" si="177"/>
        <v>2024-01</v>
      </c>
      <c r="P1663" s="4" t="str">
        <f t="shared" si="178"/>
        <v>01</v>
      </c>
      <c r="Q1663" s="4" t="str">
        <f t="shared" si="179"/>
        <v>January</v>
      </c>
      <c r="R1663" s="30" t="str">
        <f t="shared" si="180"/>
        <v>04</v>
      </c>
      <c r="W1663" t="str">
        <f t="shared" si="181"/>
        <v>ok</v>
      </c>
    </row>
    <row r="1664" spans="1:23" x14ac:dyDescent="0.3">
      <c r="A1664" t="s">
        <v>1706</v>
      </c>
      <c r="B1664" t="s">
        <v>47</v>
      </c>
      <c r="C1664" t="s">
        <v>12</v>
      </c>
      <c r="D1664" t="s">
        <v>48</v>
      </c>
      <c r="E1664" t="s">
        <v>45</v>
      </c>
      <c r="F1664" t="s">
        <v>60</v>
      </c>
      <c r="G1664" s="5">
        <v>15633.75</v>
      </c>
      <c r="H1664" s="5">
        <f t="shared" si="175"/>
        <v>281.40749999999997</v>
      </c>
      <c r="I1664" s="6">
        <v>5</v>
      </c>
      <c r="J1664" s="6">
        <v>78168.75</v>
      </c>
      <c r="K1664" s="5">
        <f t="shared" si="176"/>
        <v>1407.0374999999999</v>
      </c>
      <c r="L1664" s="7">
        <v>4.37</v>
      </c>
      <c r="M1664" s="7">
        <v>4845</v>
      </c>
      <c r="N1664" s="3">
        <v>45611</v>
      </c>
      <c r="O1664" s="4" t="str">
        <f t="shared" si="177"/>
        <v>2024-11</v>
      </c>
      <c r="P1664" s="4" t="str">
        <f t="shared" si="178"/>
        <v>11</v>
      </c>
      <c r="Q1664" s="4" t="str">
        <f t="shared" si="179"/>
        <v>November</v>
      </c>
      <c r="R1664" s="30" t="str">
        <f t="shared" si="180"/>
        <v>15</v>
      </c>
      <c r="W1664" t="str">
        <f t="shared" si="181"/>
        <v>ok</v>
      </c>
    </row>
    <row r="1665" spans="1:23" x14ac:dyDescent="0.3">
      <c r="A1665" t="s">
        <v>1707</v>
      </c>
      <c r="B1665" t="s">
        <v>23</v>
      </c>
      <c r="C1665" t="s">
        <v>24</v>
      </c>
      <c r="D1665" t="s">
        <v>25</v>
      </c>
      <c r="E1665" t="s">
        <v>20</v>
      </c>
      <c r="F1665" t="s">
        <v>31</v>
      </c>
      <c r="G1665" s="5">
        <v>15931.12</v>
      </c>
      <c r="H1665" s="5">
        <f t="shared" si="175"/>
        <v>286.76015999999998</v>
      </c>
      <c r="I1665" s="6">
        <v>3</v>
      </c>
      <c r="J1665" s="6">
        <v>47793.36</v>
      </c>
      <c r="K1665" s="5">
        <f t="shared" si="176"/>
        <v>860.2804799999999</v>
      </c>
      <c r="L1665" s="7">
        <v>3.65</v>
      </c>
      <c r="M1665" s="7">
        <v>2241</v>
      </c>
      <c r="N1665" s="3">
        <v>45303</v>
      </c>
      <c r="O1665" s="4" t="str">
        <f t="shared" si="177"/>
        <v>2024-01</v>
      </c>
      <c r="P1665" s="4" t="str">
        <f t="shared" si="178"/>
        <v>01</v>
      </c>
      <c r="Q1665" s="4" t="str">
        <f t="shared" si="179"/>
        <v>January</v>
      </c>
      <c r="R1665" s="30" t="str">
        <f t="shared" si="180"/>
        <v>12</v>
      </c>
      <c r="W1665" t="str">
        <f t="shared" si="181"/>
        <v>ok</v>
      </c>
    </row>
    <row r="1666" spans="1:23" x14ac:dyDescent="0.3">
      <c r="A1666" t="s">
        <v>1708</v>
      </c>
      <c r="B1666" t="s">
        <v>47</v>
      </c>
      <c r="C1666" t="s">
        <v>12</v>
      </c>
      <c r="D1666" t="s">
        <v>48</v>
      </c>
      <c r="E1666" t="s">
        <v>45</v>
      </c>
      <c r="F1666" t="s">
        <v>31</v>
      </c>
      <c r="G1666" s="5">
        <v>2327.0700000000002</v>
      </c>
      <c r="H1666" s="5">
        <f t="shared" si="175"/>
        <v>41.887259999999998</v>
      </c>
      <c r="I1666" s="6">
        <v>1</v>
      </c>
      <c r="J1666" s="6">
        <v>2327.0700000000002</v>
      </c>
      <c r="K1666" s="5">
        <f t="shared" si="176"/>
        <v>41.887259999999998</v>
      </c>
      <c r="L1666" s="7">
        <v>1.2</v>
      </c>
      <c r="M1666" s="7">
        <v>4431</v>
      </c>
      <c r="N1666" s="3">
        <v>45620</v>
      </c>
      <c r="O1666" s="4" t="str">
        <f t="shared" si="177"/>
        <v>2024-11</v>
      </c>
      <c r="P1666" s="4" t="str">
        <f t="shared" si="178"/>
        <v>11</v>
      </c>
      <c r="Q1666" s="4" t="str">
        <f t="shared" si="179"/>
        <v>November</v>
      </c>
      <c r="R1666" s="30" t="str">
        <f t="shared" si="180"/>
        <v>24</v>
      </c>
      <c r="W1666" t="str">
        <f t="shared" si="181"/>
        <v>ok</v>
      </c>
    </row>
    <row r="1667" spans="1:23" x14ac:dyDescent="0.3">
      <c r="A1667" t="s">
        <v>1709</v>
      </c>
      <c r="B1667" t="s">
        <v>33</v>
      </c>
      <c r="C1667" t="s">
        <v>12</v>
      </c>
      <c r="D1667" t="s">
        <v>34</v>
      </c>
      <c r="E1667" t="s">
        <v>45</v>
      </c>
      <c r="F1667" t="s">
        <v>38</v>
      </c>
      <c r="G1667" s="5">
        <v>9438.1200000000008</v>
      </c>
      <c r="H1667" s="5">
        <f t="shared" ref="H1667:H1730" si="182">G1667*0.018</f>
        <v>169.88615999999999</v>
      </c>
      <c r="I1667" s="6">
        <v>2</v>
      </c>
      <c r="J1667" s="6">
        <v>18876.240000000002</v>
      </c>
      <c r="K1667" s="5">
        <f t="shared" ref="K1667:K1730" si="183">H1667*I1667</f>
        <v>339.77231999999998</v>
      </c>
      <c r="L1667" s="7">
        <v>2.21</v>
      </c>
      <c r="M1667" s="7">
        <v>3635</v>
      </c>
      <c r="N1667" s="3">
        <v>45585</v>
      </c>
      <c r="O1667" s="4" t="str">
        <f t="shared" ref="O1667:O1730" si="184">TEXT(N1667,"yyyy-mm")</f>
        <v>2024-10</v>
      </c>
      <c r="P1667" s="4" t="str">
        <f t="shared" ref="P1667:P1730" si="185">TEXT(N1667,"mm")</f>
        <v>10</v>
      </c>
      <c r="Q1667" s="4" t="str">
        <f t="shared" ref="Q1667:Q1730" si="186">TEXT(DATE(2024,P1667,1),"mmmm")</f>
        <v>October</v>
      </c>
      <c r="R1667" s="30" t="str">
        <f t="shared" ref="R1667:R1730" si="187">TEXT(N1667,"dd")</f>
        <v>20</v>
      </c>
      <c r="W1667" t="str">
        <f t="shared" ref="W1667:W1730" si="188">IF(G1667*I1667=J1667,"ok","False")</f>
        <v>ok</v>
      </c>
    </row>
    <row r="1668" spans="1:23" x14ac:dyDescent="0.3">
      <c r="A1668" t="s">
        <v>1710</v>
      </c>
      <c r="B1668" t="s">
        <v>28</v>
      </c>
      <c r="C1668" t="s">
        <v>29</v>
      </c>
      <c r="D1668" t="s">
        <v>30</v>
      </c>
      <c r="E1668" t="s">
        <v>14</v>
      </c>
      <c r="F1668" t="s">
        <v>21</v>
      </c>
      <c r="G1668" s="5">
        <v>2819.8</v>
      </c>
      <c r="H1668" s="5">
        <f t="shared" si="182"/>
        <v>50.756399999999999</v>
      </c>
      <c r="I1668" s="6">
        <v>4</v>
      </c>
      <c r="J1668" s="6">
        <v>11279.2</v>
      </c>
      <c r="K1668" s="5">
        <f t="shared" si="183"/>
        <v>203.0256</v>
      </c>
      <c r="L1668" s="7">
        <v>1.7</v>
      </c>
      <c r="M1668" s="7">
        <v>824</v>
      </c>
      <c r="N1668" s="3">
        <v>45468</v>
      </c>
      <c r="O1668" s="4" t="str">
        <f t="shared" si="184"/>
        <v>2024-06</v>
      </c>
      <c r="P1668" s="4" t="str">
        <f t="shared" si="185"/>
        <v>06</v>
      </c>
      <c r="Q1668" s="4" t="str">
        <f t="shared" si="186"/>
        <v>June</v>
      </c>
      <c r="R1668" s="30" t="str">
        <f t="shared" si="187"/>
        <v>25</v>
      </c>
      <c r="W1668" t="str">
        <f t="shared" si="188"/>
        <v>ok</v>
      </c>
    </row>
    <row r="1669" spans="1:23" x14ac:dyDescent="0.3">
      <c r="A1669" t="s">
        <v>1711</v>
      </c>
      <c r="B1669" t="s">
        <v>41</v>
      </c>
      <c r="C1669" t="s">
        <v>42</v>
      </c>
      <c r="D1669" t="s">
        <v>43</v>
      </c>
      <c r="E1669" t="s">
        <v>20</v>
      </c>
      <c r="F1669" t="s">
        <v>38</v>
      </c>
      <c r="G1669" s="5">
        <v>12678.7</v>
      </c>
      <c r="H1669" s="5">
        <f t="shared" si="182"/>
        <v>228.2166</v>
      </c>
      <c r="I1669" s="6">
        <v>3</v>
      </c>
      <c r="J1669" s="6">
        <v>38036.1</v>
      </c>
      <c r="K1669" s="5">
        <f t="shared" si="183"/>
        <v>684.64980000000003</v>
      </c>
      <c r="L1669" s="7">
        <v>1.83</v>
      </c>
      <c r="M1669" s="7">
        <v>3733</v>
      </c>
      <c r="N1669" s="3">
        <v>45584</v>
      </c>
      <c r="O1669" s="4" t="str">
        <f t="shared" si="184"/>
        <v>2024-10</v>
      </c>
      <c r="P1669" s="4" t="str">
        <f t="shared" si="185"/>
        <v>10</v>
      </c>
      <c r="Q1669" s="4" t="str">
        <f t="shared" si="186"/>
        <v>October</v>
      </c>
      <c r="R1669" s="30" t="str">
        <f t="shared" si="187"/>
        <v>19</v>
      </c>
      <c r="W1669" t="str">
        <f t="shared" si="188"/>
        <v>ok</v>
      </c>
    </row>
    <row r="1670" spans="1:23" x14ac:dyDescent="0.3">
      <c r="A1670" t="s">
        <v>1712</v>
      </c>
      <c r="B1670" t="s">
        <v>33</v>
      </c>
      <c r="C1670" t="s">
        <v>12</v>
      </c>
      <c r="D1670" t="s">
        <v>34</v>
      </c>
      <c r="E1670" t="s">
        <v>14</v>
      </c>
      <c r="F1670" t="s">
        <v>21</v>
      </c>
      <c r="G1670" s="5">
        <v>11106.2</v>
      </c>
      <c r="H1670" s="5">
        <f t="shared" si="182"/>
        <v>199.91159999999999</v>
      </c>
      <c r="I1670" s="6">
        <v>4</v>
      </c>
      <c r="J1670" s="6">
        <v>44424.800000000003</v>
      </c>
      <c r="K1670" s="5">
        <f t="shared" si="183"/>
        <v>799.64639999999997</v>
      </c>
      <c r="L1670" s="7">
        <v>4.7300000000000004</v>
      </c>
      <c r="M1670" s="7">
        <v>352</v>
      </c>
      <c r="N1670" s="3">
        <v>45319</v>
      </c>
      <c r="O1670" s="4" t="str">
        <f t="shared" si="184"/>
        <v>2024-01</v>
      </c>
      <c r="P1670" s="4" t="str">
        <f t="shared" si="185"/>
        <v>01</v>
      </c>
      <c r="Q1670" s="4" t="str">
        <f t="shared" si="186"/>
        <v>January</v>
      </c>
      <c r="R1670" s="30" t="str">
        <f t="shared" si="187"/>
        <v>28</v>
      </c>
      <c r="W1670" t="str">
        <f t="shared" si="188"/>
        <v>ok</v>
      </c>
    </row>
    <row r="1671" spans="1:23" x14ac:dyDescent="0.3">
      <c r="A1671" t="s">
        <v>1713</v>
      </c>
      <c r="B1671" t="s">
        <v>11</v>
      </c>
      <c r="C1671" t="s">
        <v>12</v>
      </c>
      <c r="D1671" t="s">
        <v>13</v>
      </c>
      <c r="E1671" t="s">
        <v>20</v>
      </c>
      <c r="F1671" t="s">
        <v>21</v>
      </c>
      <c r="G1671" s="5">
        <v>9560.64</v>
      </c>
      <c r="H1671" s="5">
        <f t="shared" si="182"/>
        <v>172.09151999999997</v>
      </c>
      <c r="I1671" s="6">
        <v>2</v>
      </c>
      <c r="J1671" s="6">
        <v>19121.28</v>
      </c>
      <c r="K1671" s="5">
        <f t="shared" si="183"/>
        <v>344.18303999999995</v>
      </c>
      <c r="L1671" s="7">
        <v>4.42</v>
      </c>
      <c r="M1671" s="7">
        <v>616</v>
      </c>
      <c r="N1671" s="3">
        <v>45339</v>
      </c>
      <c r="O1671" s="4" t="str">
        <f t="shared" si="184"/>
        <v>2024-02</v>
      </c>
      <c r="P1671" s="4" t="str">
        <f t="shared" si="185"/>
        <v>02</v>
      </c>
      <c r="Q1671" s="4" t="str">
        <f t="shared" si="186"/>
        <v>February</v>
      </c>
      <c r="R1671" s="30" t="str">
        <f t="shared" si="187"/>
        <v>17</v>
      </c>
      <c r="W1671" t="str">
        <f t="shared" si="188"/>
        <v>ok</v>
      </c>
    </row>
    <row r="1672" spans="1:23" x14ac:dyDescent="0.3">
      <c r="A1672" t="s">
        <v>1714</v>
      </c>
      <c r="B1672" t="s">
        <v>63</v>
      </c>
      <c r="C1672" t="s">
        <v>18</v>
      </c>
      <c r="D1672" t="s">
        <v>64</v>
      </c>
      <c r="E1672" t="s">
        <v>45</v>
      </c>
      <c r="F1672" t="s">
        <v>15</v>
      </c>
      <c r="G1672" s="5">
        <v>3100.12</v>
      </c>
      <c r="H1672" s="5">
        <f t="shared" si="182"/>
        <v>55.802159999999994</v>
      </c>
      <c r="I1672" s="6">
        <v>1</v>
      </c>
      <c r="J1672" s="6">
        <v>3100.12</v>
      </c>
      <c r="K1672" s="5">
        <f t="shared" si="183"/>
        <v>55.802159999999994</v>
      </c>
      <c r="L1672" s="7">
        <v>4.4400000000000004</v>
      </c>
      <c r="M1672" s="7">
        <v>3357</v>
      </c>
      <c r="N1672" s="3">
        <v>45524</v>
      </c>
      <c r="O1672" s="4" t="str">
        <f t="shared" si="184"/>
        <v>2024-08</v>
      </c>
      <c r="P1672" s="4" t="str">
        <f t="shared" si="185"/>
        <v>08</v>
      </c>
      <c r="Q1672" s="4" t="str">
        <f t="shared" si="186"/>
        <v>August</v>
      </c>
      <c r="R1672" s="30" t="str">
        <f t="shared" si="187"/>
        <v>20</v>
      </c>
      <c r="W1672" t="str">
        <f t="shared" si="188"/>
        <v>ok</v>
      </c>
    </row>
    <row r="1673" spans="1:23" x14ac:dyDescent="0.3">
      <c r="A1673" t="s">
        <v>1715</v>
      </c>
      <c r="B1673" t="s">
        <v>17</v>
      </c>
      <c r="C1673" t="s">
        <v>18</v>
      </c>
      <c r="D1673" t="s">
        <v>19</v>
      </c>
      <c r="E1673" t="s">
        <v>20</v>
      </c>
      <c r="F1673" t="s">
        <v>31</v>
      </c>
      <c r="G1673" s="5">
        <v>1262.72</v>
      </c>
      <c r="H1673" s="5">
        <f t="shared" si="182"/>
        <v>22.728959999999997</v>
      </c>
      <c r="I1673" s="6">
        <v>2</v>
      </c>
      <c r="J1673" s="6">
        <v>2525.44</v>
      </c>
      <c r="K1673" s="5">
        <f t="shared" si="183"/>
        <v>45.457919999999994</v>
      </c>
      <c r="L1673" s="7">
        <v>2.1800000000000002</v>
      </c>
      <c r="M1673" s="7">
        <v>2084</v>
      </c>
      <c r="N1673" s="3">
        <v>45392</v>
      </c>
      <c r="O1673" s="4" t="str">
        <f t="shared" si="184"/>
        <v>2024-04</v>
      </c>
      <c r="P1673" s="4" t="str">
        <f t="shared" si="185"/>
        <v>04</v>
      </c>
      <c r="Q1673" s="4" t="str">
        <f t="shared" si="186"/>
        <v>April</v>
      </c>
      <c r="R1673" s="30" t="str">
        <f t="shared" si="187"/>
        <v>10</v>
      </c>
      <c r="W1673" t="str">
        <f t="shared" si="188"/>
        <v>ok</v>
      </c>
    </row>
    <row r="1674" spans="1:23" x14ac:dyDescent="0.3">
      <c r="A1674" t="s">
        <v>1716</v>
      </c>
      <c r="B1674" t="s">
        <v>63</v>
      </c>
      <c r="C1674" t="s">
        <v>18</v>
      </c>
      <c r="D1674" t="s">
        <v>64</v>
      </c>
      <c r="E1674" t="s">
        <v>14</v>
      </c>
      <c r="F1674" t="s">
        <v>26</v>
      </c>
      <c r="G1674" s="5">
        <v>1123.2</v>
      </c>
      <c r="H1674" s="5">
        <f t="shared" si="182"/>
        <v>20.217600000000001</v>
      </c>
      <c r="I1674" s="6">
        <v>4</v>
      </c>
      <c r="J1674" s="6">
        <v>4492.8</v>
      </c>
      <c r="K1674" s="5">
        <f t="shared" si="183"/>
        <v>80.870400000000004</v>
      </c>
      <c r="L1674" s="7">
        <v>1.44</v>
      </c>
      <c r="M1674" s="7">
        <v>4053</v>
      </c>
      <c r="N1674" s="3">
        <v>45556</v>
      </c>
      <c r="O1674" s="4" t="str">
        <f t="shared" si="184"/>
        <v>2024-09</v>
      </c>
      <c r="P1674" s="4" t="str">
        <f t="shared" si="185"/>
        <v>09</v>
      </c>
      <c r="Q1674" s="4" t="str">
        <f t="shared" si="186"/>
        <v>September</v>
      </c>
      <c r="R1674" s="30" t="str">
        <f t="shared" si="187"/>
        <v>21</v>
      </c>
      <c r="W1674" t="str">
        <f t="shared" si="188"/>
        <v>ok</v>
      </c>
    </row>
    <row r="1675" spans="1:23" x14ac:dyDescent="0.3">
      <c r="A1675" t="s">
        <v>1717</v>
      </c>
      <c r="B1675" t="s">
        <v>41</v>
      </c>
      <c r="C1675" t="s">
        <v>42</v>
      </c>
      <c r="D1675" t="s">
        <v>43</v>
      </c>
      <c r="E1675" t="s">
        <v>20</v>
      </c>
      <c r="F1675" t="s">
        <v>26</v>
      </c>
      <c r="G1675" s="5">
        <v>19566.79</v>
      </c>
      <c r="H1675" s="5">
        <f t="shared" si="182"/>
        <v>352.20222000000001</v>
      </c>
      <c r="I1675" s="6">
        <v>3</v>
      </c>
      <c r="J1675" s="6">
        <v>58700.37</v>
      </c>
      <c r="K1675" s="5">
        <f t="shared" si="183"/>
        <v>1056.6066599999999</v>
      </c>
      <c r="L1675" s="7">
        <v>3.23</v>
      </c>
      <c r="M1675" s="7">
        <v>2608</v>
      </c>
      <c r="N1675" s="3">
        <v>45448</v>
      </c>
      <c r="O1675" s="4" t="str">
        <f t="shared" si="184"/>
        <v>2024-06</v>
      </c>
      <c r="P1675" s="4" t="str">
        <f t="shared" si="185"/>
        <v>06</v>
      </c>
      <c r="Q1675" s="4" t="str">
        <f t="shared" si="186"/>
        <v>June</v>
      </c>
      <c r="R1675" s="30" t="str">
        <f t="shared" si="187"/>
        <v>05</v>
      </c>
      <c r="W1675" t="str">
        <f t="shared" si="188"/>
        <v>ok</v>
      </c>
    </row>
    <row r="1676" spans="1:23" x14ac:dyDescent="0.3">
      <c r="A1676" t="s">
        <v>1718</v>
      </c>
      <c r="B1676" t="s">
        <v>63</v>
      </c>
      <c r="C1676" t="s">
        <v>18</v>
      </c>
      <c r="D1676" t="s">
        <v>64</v>
      </c>
      <c r="E1676" t="s">
        <v>14</v>
      </c>
      <c r="F1676" t="s">
        <v>21</v>
      </c>
      <c r="G1676" s="5">
        <v>14494.53</v>
      </c>
      <c r="H1676" s="5">
        <f t="shared" si="182"/>
        <v>260.90154000000001</v>
      </c>
      <c r="I1676" s="6">
        <v>2</v>
      </c>
      <c r="J1676" s="6">
        <v>28989.06</v>
      </c>
      <c r="K1676" s="5">
        <f t="shared" si="183"/>
        <v>521.80308000000002</v>
      </c>
      <c r="L1676" s="7">
        <v>3.01</v>
      </c>
      <c r="M1676" s="7">
        <v>3810</v>
      </c>
      <c r="N1676" s="3">
        <v>45402</v>
      </c>
      <c r="O1676" s="4" t="str">
        <f t="shared" si="184"/>
        <v>2024-04</v>
      </c>
      <c r="P1676" s="4" t="str">
        <f t="shared" si="185"/>
        <v>04</v>
      </c>
      <c r="Q1676" s="4" t="str">
        <f t="shared" si="186"/>
        <v>April</v>
      </c>
      <c r="R1676" s="30" t="str">
        <f t="shared" si="187"/>
        <v>20</v>
      </c>
      <c r="W1676" t="str">
        <f t="shared" si="188"/>
        <v>ok</v>
      </c>
    </row>
    <row r="1677" spans="1:23" x14ac:dyDescent="0.3">
      <c r="A1677" t="s">
        <v>1719</v>
      </c>
      <c r="B1677" t="s">
        <v>47</v>
      </c>
      <c r="C1677" t="s">
        <v>12</v>
      </c>
      <c r="D1677" t="s">
        <v>48</v>
      </c>
      <c r="E1677" t="s">
        <v>14</v>
      </c>
      <c r="F1677" t="s">
        <v>15</v>
      </c>
      <c r="G1677" s="5">
        <v>1310.99</v>
      </c>
      <c r="H1677" s="5">
        <f t="shared" si="182"/>
        <v>23.597819999999999</v>
      </c>
      <c r="I1677" s="6">
        <v>2</v>
      </c>
      <c r="J1677" s="6">
        <v>2621.98</v>
      </c>
      <c r="K1677" s="5">
        <f t="shared" si="183"/>
        <v>47.195639999999997</v>
      </c>
      <c r="L1677" s="7">
        <v>2.4700000000000002</v>
      </c>
      <c r="M1677" s="7">
        <v>1928</v>
      </c>
      <c r="N1677" s="3">
        <v>45504</v>
      </c>
      <c r="O1677" s="4" t="str">
        <f t="shared" si="184"/>
        <v>2024-07</v>
      </c>
      <c r="P1677" s="4" t="str">
        <f t="shared" si="185"/>
        <v>07</v>
      </c>
      <c r="Q1677" s="4" t="str">
        <f t="shared" si="186"/>
        <v>July</v>
      </c>
      <c r="R1677" s="30" t="str">
        <f t="shared" si="187"/>
        <v>31</v>
      </c>
      <c r="W1677" t="str">
        <f t="shared" si="188"/>
        <v>ok</v>
      </c>
    </row>
    <row r="1678" spans="1:23" x14ac:dyDescent="0.3">
      <c r="A1678" t="s">
        <v>1720</v>
      </c>
      <c r="B1678" t="s">
        <v>33</v>
      </c>
      <c r="C1678" t="s">
        <v>12</v>
      </c>
      <c r="D1678" t="s">
        <v>34</v>
      </c>
      <c r="E1678" t="s">
        <v>14</v>
      </c>
      <c r="F1678" t="s">
        <v>31</v>
      </c>
      <c r="G1678" s="5">
        <v>5249.17</v>
      </c>
      <c r="H1678" s="5">
        <f t="shared" si="182"/>
        <v>94.48505999999999</v>
      </c>
      <c r="I1678" s="6">
        <v>3</v>
      </c>
      <c r="J1678" s="6">
        <v>15747.51</v>
      </c>
      <c r="K1678" s="5">
        <f t="shared" si="183"/>
        <v>283.45517999999998</v>
      </c>
      <c r="L1678" s="7">
        <v>3.34</v>
      </c>
      <c r="M1678" s="7">
        <v>2527</v>
      </c>
      <c r="N1678" s="3">
        <v>45429</v>
      </c>
      <c r="O1678" s="4" t="str">
        <f t="shared" si="184"/>
        <v>2024-05</v>
      </c>
      <c r="P1678" s="4" t="str">
        <f t="shared" si="185"/>
        <v>05</v>
      </c>
      <c r="Q1678" s="4" t="str">
        <f t="shared" si="186"/>
        <v>May</v>
      </c>
      <c r="R1678" s="30" t="str">
        <f t="shared" si="187"/>
        <v>17</v>
      </c>
      <c r="W1678" t="str">
        <f t="shared" si="188"/>
        <v>ok</v>
      </c>
    </row>
    <row r="1679" spans="1:23" x14ac:dyDescent="0.3">
      <c r="A1679" t="s">
        <v>1721</v>
      </c>
      <c r="B1679" t="s">
        <v>47</v>
      </c>
      <c r="C1679" t="s">
        <v>12</v>
      </c>
      <c r="D1679" t="s">
        <v>48</v>
      </c>
      <c r="E1679" t="s">
        <v>45</v>
      </c>
      <c r="F1679" t="s">
        <v>60</v>
      </c>
      <c r="G1679" s="5">
        <v>8090.15</v>
      </c>
      <c r="H1679" s="5">
        <f t="shared" si="182"/>
        <v>145.62269999999998</v>
      </c>
      <c r="I1679" s="6">
        <v>4</v>
      </c>
      <c r="J1679" s="6">
        <v>32360.6</v>
      </c>
      <c r="K1679" s="5">
        <f t="shared" si="183"/>
        <v>582.49079999999992</v>
      </c>
      <c r="L1679" s="7">
        <v>4.2300000000000004</v>
      </c>
      <c r="M1679" s="7">
        <v>3711</v>
      </c>
      <c r="N1679" s="3">
        <v>45326</v>
      </c>
      <c r="O1679" s="4" t="str">
        <f t="shared" si="184"/>
        <v>2024-02</v>
      </c>
      <c r="P1679" s="4" t="str">
        <f t="shared" si="185"/>
        <v>02</v>
      </c>
      <c r="Q1679" s="4" t="str">
        <f t="shared" si="186"/>
        <v>February</v>
      </c>
      <c r="R1679" s="30" t="str">
        <f t="shared" si="187"/>
        <v>04</v>
      </c>
      <c r="W1679" t="str">
        <f t="shared" si="188"/>
        <v>ok</v>
      </c>
    </row>
    <row r="1680" spans="1:23" x14ac:dyDescent="0.3">
      <c r="A1680" t="s">
        <v>1722</v>
      </c>
      <c r="B1680" t="s">
        <v>33</v>
      </c>
      <c r="C1680" t="s">
        <v>12</v>
      </c>
      <c r="D1680" t="s">
        <v>34</v>
      </c>
      <c r="E1680" t="s">
        <v>14</v>
      </c>
      <c r="F1680" t="s">
        <v>15</v>
      </c>
      <c r="G1680" s="5">
        <v>372.19</v>
      </c>
      <c r="H1680" s="5">
        <f t="shared" si="182"/>
        <v>6.699419999999999</v>
      </c>
      <c r="I1680" s="6">
        <v>1</v>
      </c>
      <c r="J1680" s="6">
        <v>372.19</v>
      </c>
      <c r="K1680" s="5">
        <f t="shared" si="183"/>
        <v>6.699419999999999</v>
      </c>
      <c r="L1680" s="7">
        <v>2.73</v>
      </c>
      <c r="M1680" s="7">
        <v>3986</v>
      </c>
      <c r="N1680" s="3">
        <v>45388</v>
      </c>
      <c r="O1680" s="4" t="str">
        <f t="shared" si="184"/>
        <v>2024-04</v>
      </c>
      <c r="P1680" s="4" t="str">
        <f t="shared" si="185"/>
        <v>04</v>
      </c>
      <c r="Q1680" s="4" t="str">
        <f t="shared" si="186"/>
        <v>April</v>
      </c>
      <c r="R1680" s="30" t="str">
        <f t="shared" si="187"/>
        <v>06</v>
      </c>
      <c r="W1680" t="str">
        <f t="shared" si="188"/>
        <v>ok</v>
      </c>
    </row>
    <row r="1681" spans="1:23" x14ac:dyDescent="0.3">
      <c r="A1681" t="s">
        <v>1723</v>
      </c>
      <c r="B1681" t="s">
        <v>28</v>
      </c>
      <c r="C1681" t="s">
        <v>29</v>
      </c>
      <c r="D1681" t="s">
        <v>30</v>
      </c>
      <c r="E1681" t="s">
        <v>45</v>
      </c>
      <c r="F1681" t="s">
        <v>38</v>
      </c>
      <c r="G1681" s="5">
        <v>4462.42</v>
      </c>
      <c r="H1681" s="5">
        <f t="shared" si="182"/>
        <v>80.323560000000001</v>
      </c>
      <c r="I1681" s="6">
        <v>2</v>
      </c>
      <c r="J1681" s="6">
        <v>8924.84</v>
      </c>
      <c r="K1681" s="5">
        <f t="shared" si="183"/>
        <v>160.64712</v>
      </c>
      <c r="L1681" s="7">
        <v>1.18</v>
      </c>
      <c r="M1681" s="7">
        <v>3063</v>
      </c>
      <c r="N1681" s="3">
        <v>45472</v>
      </c>
      <c r="O1681" s="4" t="str">
        <f t="shared" si="184"/>
        <v>2024-06</v>
      </c>
      <c r="P1681" s="4" t="str">
        <f t="shared" si="185"/>
        <v>06</v>
      </c>
      <c r="Q1681" s="4" t="str">
        <f t="shared" si="186"/>
        <v>June</v>
      </c>
      <c r="R1681" s="30" t="str">
        <f t="shared" si="187"/>
        <v>29</v>
      </c>
      <c r="W1681" t="str">
        <f t="shared" si="188"/>
        <v>ok</v>
      </c>
    </row>
    <row r="1682" spans="1:23" x14ac:dyDescent="0.3">
      <c r="A1682" t="s">
        <v>1724</v>
      </c>
      <c r="B1682" t="s">
        <v>11</v>
      </c>
      <c r="C1682" t="s">
        <v>12</v>
      </c>
      <c r="D1682" t="s">
        <v>13</v>
      </c>
      <c r="E1682" t="s">
        <v>45</v>
      </c>
      <c r="F1682" t="s">
        <v>38</v>
      </c>
      <c r="G1682" s="5">
        <v>1176.58</v>
      </c>
      <c r="H1682" s="5">
        <f t="shared" si="182"/>
        <v>21.178439999999998</v>
      </c>
      <c r="I1682" s="6">
        <v>2</v>
      </c>
      <c r="J1682" s="6">
        <v>2353.16</v>
      </c>
      <c r="K1682" s="5">
        <f t="shared" si="183"/>
        <v>42.356879999999997</v>
      </c>
      <c r="L1682" s="7">
        <v>3.89</v>
      </c>
      <c r="M1682" s="7">
        <v>1095</v>
      </c>
      <c r="N1682" s="3">
        <v>45626</v>
      </c>
      <c r="O1682" s="4" t="str">
        <f t="shared" si="184"/>
        <v>2024-11</v>
      </c>
      <c r="P1682" s="4" t="str">
        <f t="shared" si="185"/>
        <v>11</v>
      </c>
      <c r="Q1682" s="4" t="str">
        <f t="shared" si="186"/>
        <v>November</v>
      </c>
      <c r="R1682" s="30" t="str">
        <f t="shared" si="187"/>
        <v>30</v>
      </c>
      <c r="W1682" t="str">
        <f t="shared" si="188"/>
        <v>ok</v>
      </c>
    </row>
    <row r="1683" spans="1:23" x14ac:dyDescent="0.3">
      <c r="A1683" t="s">
        <v>1725</v>
      </c>
      <c r="B1683" t="s">
        <v>17</v>
      </c>
      <c r="C1683" t="s">
        <v>18</v>
      </c>
      <c r="D1683" t="s">
        <v>19</v>
      </c>
      <c r="E1683" t="s">
        <v>45</v>
      </c>
      <c r="F1683" t="s">
        <v>38</v>
      </c>
      <c r="G1683" s="5">
        <v>10711.32</v>
      </c>
      <c r="H1683" s="5">
        <f t="shared" si="182"/>
        <v>192.80375999999998</v>
      </c>
      <c r="I1683" s="6">
        <v>1</v>
      </c>
      <c r="J1683" s="6">
        <v>10711.32</v>
      </c>
      <c r="K1683" s="5">
        <f t="shared" si="183"/>
        <v>192.80375999999998</v>
      </c>
      <c r="L1683" s="7">
        <v>4.2</v>
      </c>
      <c r="M1683" s="7">
        <v>4373</v>
      </c>
      <c r="N1683" s="3">
        <v>45506</v>
      </c>
      <c r="O1683" s="4" t="str">
        <f t="shared" si="184"/>
        <v>2024-08</v>
      </c>
      <c r="P1683" s="4" t="str">
        <f t="shared" si="185"/>
        <v>08</v>
      </c>
      <c r="Q1683" s="4" t="str">
        <f t="shared" si="186"/>
        <v>August</v>
      </c>
      <c r="R1683" s="30" t="str">
        <f t="shared" si="187"/>
        <v>02</v>
      </c>
      <c r="W1683" t="str">
        <f t="shared" si="188"/>
        <v>ok</v>
      </c>
    </row>
    <row r="1684" spans="1:23" x14ac:dyDescent="0.3">
      <c r="A1684" t="s">
        <v>1726</v>
      </c>
      <c r="B1684" t="s">
        <v>36</v>
      </c>
      <c r="C1684" t="s">
        <v>18</v>
      </c>
      <c r="D1684" t="s">
        <v>37</v>
      </c>
      <c r="E1684" t="s">
        <v>20</v>
      </c>
      <c r="F1684" t="s">
        <v>60</v>
      </c>
      <c r="G1684" s="5">
        <v>2184.81</v>
      </c>
      <c r="H1684" s="5">
        <f t="shared" si="182"/>
        <v>39.326579999999993</v>
      </c>
      <c r="I1684" s="6">
        <v>1</v>
      </c>
      <c r="J1684" s="6">
        <v>2184.81</v>
      </c>
      <c r="K1684" s="5">
        <f t="shared" si="183"/>
        <v>39.326579999999993</v>
      </c>
      <c r="L1684" s="7">
        <v>3.38</v>
      </c>
      <c r="M1684" s="7">
        <v>4025</v>
      </c>
      <c r="N1684" s="3">
        <v>45642</v>
      </c>
      <c r="O1684" s="4" t="str">
        <f t="shared" si="184"/>
        <v>2024-12</v>
      </c>
      <c r="P1684" s="4" t="str">
        <f t="shared" si="185"/>
        <v>12</v>
      </c>
      <c r="Q1684" s="4" t="str">
        <f t="shared" si="186"/>
        <v>December</v>
      </c>
      <c r="R1684" s="30" t="str">
        <f t="shared" si="187"/>
        <v>16</v>
      </c>
      <c r="W1684" t="str">
        <f t="shared" si="188"/>
        <v>ok</v>
      </c>
    </row>
    <row r="1685" spans="1:23" x14ac:dyDescent="0.3">
      <c r="A1685" t="s">
        <v>1727</v>
      </c>
      <c r="B1685" t="s">
        <v>17</v>
      </c>
      <c r="C1685" t="s">
        <v>18</v>
      </c>
      <c r="D1685" t="s">
        <v>19</v>
      </c>
      <c r="E1685" t="s">
        <v>45</v>
      </c>
      <c r="F1685" t="s">
        <v>26</v>
      </c>
      <c r="G1685" s="5">
        <v>4007.24</v>
      </c>
      <c r="H1685" s="5">
        <f t="shared" si="182"/>
        <v>72.130319999999998</v>
      </c>
      <c r="I1685" s="6">
        <v>5</v>
      </c>
      <c r="J1685" s="6">
        <v>20036.2</v>
      </c>
      <c r="K1685" s="5">
        <f t="shared" si="183"/>
        <v>360.65159999999997</v>
      </c>
      <c r="L1685" s="7">
        <v>4.05</v>
      </c>
      <c r="M1685" s="7">
        <v>2694</v>
      </c>
      <c r="N1685" s="3">
        <v>45414</v>
      </c>
      <c r="O1685" s="4" t="str">
        <f t="shared" si="184"/>
        <v>2024-05</v>
      </c>
      <c r="P1685" s="4" t="str">
        <f t="shared" si="185"/>
        <v>05</v>
      </c>
      <c r="Q1685" s="4" t="str">
        <f t="shared" si="186"/>
        <v>May</v>
      </c>
      <c r="R1685" s="30" t="str">
        <f t="shared" si="187"/>
        <v>02</v>
      </c>
      <c r="W1685" t="str">
        <f t="shared" si="188"/>
        <v>ok</v>
      </c>
    </row>
    <row r="1686" spans="1:23" x14ac:dyDescent="0.3">
      <c r="A1686" t="s">
        <v>1728</v>
      </c>
      <c r="B1686" t="s">
        <v>11</v>
      </c>
      <c r="C1686" t="s">
        <v>12</v>
      </c>
      <c r="D1686" t="s">
        <v>13</v>
      </c>
      <c r="E1686" t="s">
        <v>14</v>
      </c>
      <c r="F1686" t="s">
        <v>60</v>
      </c>
      <c r="G1686" s="5">
        <v>15507.93</v>
      </c>
      <c r="H1686" s="5">
        <f t="shared" si="182"/>
        <v>279.14274</v>
      </c>
      <c r="I1686" s="6">
        <v>5</v>
      </c>
      <c r="J1686" s="6">
        <v>77539.649999999994</v>
      </c>
      <c r="K1686" s="5">
        <f t="shared" si="183"/>
        <v>1395.7137</v>
      </c>
      <c r="L1686" s="7">
        <v>1.39</v>
      </c>
      <c r="M1686" s="7">
        <v>628</v>
      </c>
      <c r="N1686" s="3">
        <v>45530</v>
      </c>
      <c r="O1686" s="4" t="str">
        <f t="shared" si="184"/>
        <v>2024-08</v>
      </c>
      <c r="P1686" s="4" t="str">
        <f t="shared" si="185"/>
        <v>08</v>
      </c>
      <c r="Q1686" s="4" t="str">
        <f t="shared" si="186"/>
        <v>August</v>
      </c>
      <c r="R1686" s="30" t="str">
        <f t="shared" si="187"/>
        <v>26</v>
      </c>
      <c r="W1686" t="str">
        <f t="shared" si="188"/>
        <v>ok</v>
      </c>
    </row>
    <row r="1687" spans="1:23" x14ac:dyDescent="0.3">
      <c r="A1687" t="s">
        <v>1729</v>
      </c>
      <c r="B1687" t="s">
        <v>11</v>
      </c>
      <c r="C1687" t="s">
        <v>12</v>
      </c>
      <c r="D1687" t="s">
        <v>13</v>
      </c>
      <c r="E1687" t="s">
        <v>45</v>
      </c>
      <c r="F1687" t="s">
        <v>21</v>
      </c>
      <c r="G1687" s="5">
        <v>9308.2199999999993</v>
      </c>
      <c r="H1687" s="5">
        <f t="shared" si="182"/>
        <v>167.54795999999999</v>
      </c>
      <c r="I1687" s="6">
        <v>3</v>
      </c>
      <c r="J1687" s="6">
        <v>27924.66</v>
      </c>
      <c r="K1687" s="5">
        <f t="shared" si="183"/>
        <v>502.64387999999997</v>
      </c>
      <c r="L1687" s="7">
        <v>4.53</v>
      </c>
      <c r="M1687" s="7">
        <v>2500</v>
      </c>
      <c r="N1687" s="3">
        <v>45351</v>
      </c>
      <c r="O1687" s="4" t="str">
        <f t="shared" si="184"/>
        <v>2024-02</v>
      </c>
      <c r="P1687" s="4" t="str">
        <f t="shared" si="185"/>
        <v>02</v>
      </c>
      <c r="Q1687" s="4" t="str">
        <f t="shared" si="186"/>
        <v>February</v>
      </c>
      <c r="R1687" s="30" t="str">
        <f t="shared" si="187"/>
        <v>29</v>
      </c>
      <c r="W1687" t="str">
        <f t="shared" si="188"/>
        <v>ok</v>
      </c>
    </row>
    <row r="1688" spans="1:23" x14ac:dyDescent="0.3">
      <c r="A1688" t="s">
        <v>1730</v>
      </c>
      <c r="B1688" t="s">
        <v>33</v>
      </c>
      <c r="C1688" t="s">
        <v>12</v>
      </c>
      <c r="D1688" t="s">
        <v>34</v>
      </c>
      <c r="E1688" t="s">
        <v>14</v>
      </c>
      <c r="F1688" t="s">
        <v>31</v>
      </c>
      <c r="G1688" s="5">
        <v>7901.04</v>
      </c>
      <c r="H1688" s="5">
        <f t="shared" si="182"/>
        <v>142.21871999999999</v>
      </c>
      <c r="I1688" s="6">
        <v>1</v>
      </c>
      <c r="J1688" s="6">
        <v>7901.04</v>
      </c>
      <c r="K1688" s="5">
        <f t="shared" si="183"/>
        <v>142.21871999999999</v>
      </c>
      <c r="L1688" s="7">
        <v>1.1000000000000001</v>
      </c>
      <c r="M1688" s="7">
        <v>360</v>
      </c>
      <c r="N1688" s="3">
        <v>45608</v>
      </c>
      <c r="O1688" s="4" t="str">
        <f t="shared" si="184"/>
        <v>2024-11</v>
      </c>
      <c r="P1688" s="4" t="str">
        <f t="shared" si="185"/>
        <v>11</v>
      </c>
      <c r="Q1688" s="4" t="str">
        <f t="shared" si="186"/>
        <v>November</v>
      </c>
      <c r="R1688" s="30" t="str">
        <f t="shared" si="187"/>
        <v>12</v>
      </c>
      <c r="W1688" t="str">
        <f t="shared" si="188"/>
        <v>ok</v>
      </c>
    </row>
    <row r="1689" spans="1:23" x14ac:dyDescent="0.3">
      <c r="A1689" t="s">
        <v>1731</v>
      </c>
      <c r="B1689" t="s">
        <v>36</v>
      </c>
      <c r="C1689" t="s">
        <v>18</v>
      </c>
      <c r="D1689" t="s">
        <v>37</v>
      </c>
      <c r="E1689" t="s">
        <v>14</v>
      </c>
      <c r="F1689" t="s">
        <v>60</v>
      </c>
      <c r="G1689" s="5">
        <v>5061.1099999999997</v>
      </c>
      <c r="H1689" s="5">
        <f t="shared" si="182"/>
        <v>91.099979999999988</v>
      </c>
      <c r="I1689" s="6">
        <v>3</v>
      </c>
      <c r="J1689" s="6">
        <v>15183.33</v>
      </c>
      <c r="K1689" s="5">
        <f t="shared" si="183"/>
        <v>273.29993999999999</v>
      </c>
      <c r="L1689" s="7">
        <v>2</v>
      </c>
      <c r="M1689" s="7">
        <v>4127</v>
      </c>
      <c r="N1689" s="3">
        <v>45648</v>
      </c>
      <c r="O1689" s="4" t="str">
        <f t="shared" si="184"/>
        <v>2024-12</v>
      </c>
      <c r="P1689" s="4" t="str">
        <f t="shared" si="185"/>
        <v>12</v>
      </c>
      <c r="Q1689" s="4" t="str">
        <f t="shared" si="186"/>
        <v>December</v>
      </c>
      <c r="R1689" s="30" t="str">
        <f t="shared" si="187"/>
        <v>22</v>
      </c>
      <c r="W1689" t="str">
        <f t="shared" si="188"/>
        <v>ok</v>
      </c>
    </row>
    <row r="1690" spans="1:23" x14ac:dyDescent="0.3">
      <c r="A1690" t="s">
        <v>1732</v>
      </c>
      <c r="B1690" t="s">
        <v>36</v>
      </c>
      <c r="C1690" t="s">
        <v>18</v>
      </c>
      <c r="D1690" t="s">
        <v>37</v>
      </c>
      <c r="E1690" t="s">
        <v>45</v>
      </c>
      <c r="F1690" t="s">
        <v>15</v>
      </c>
      <c r="G1690" s="5">
        <v>18604.57</v>
      </c>
      <c r="H1690" s="5">
        <f t="shared" si="182"/>
        <v>334.88225999999997</v>
      </c>
      <c r="I1690" s="6">
        <v>4</v>
      </c>
      <c r="J1690" s="6">
        <v>74418.28</v>
      </c>
      <c r="K1690" s="5">
        <f t="shared" si="183"/>
        <v>1339.5290399999999</v>
      </c>
      <c r="L1690" s="7">
        <v>2.35</v>
      </c>
      <c r="M1690" s="7">
        <v>3867</v>
      </c>
      <c r="N1690" s="3">
        <v>45326</v>
      </c>
      <c r="O1690" s="4" t="str">
        <f t="shared" si="184"/>
        <v>2024-02</v>
      </c>
      <c r="P1690" s="4" t="str">
        <f t="shared" si="185"/>
        <v>02</v>
      </c>
      <c r="Q1690" s="4" t="str">
        <f t="shared" si="186"/>
        <v>February</v>
      </c>
      <c r="R1690" s="30" t="str">
        <f t="shared" si="187"/>
        <v>04</v>
      </c>
      <c r="W1690" t="str">
        <f t="shared" si="188"/>
        <v>ok</v>
      </c>
    </row>
    <row r="1691" spans="1:23" x14ac:dyDescent="0.3">
      <c r="A1691" t="s">
        <v>1733</v>
      </c>
      <c r="B1691" t="s">
        <v>23</v>
      </c>
      <c r="C1691" t="s">
        <v>24</v>
      </c>
      <c r="D1691" t="s">
        <v>25</v>
      </c>
      <c r="E1691" t="s">
        <v>14</v>
      </c>
      <c r="F1691" t="s">
        <v>21</v>
      </c>
      <c r="G1691" s="5">
        <v>18725.37</v>
      </c>
      <c r="H1691" s="5">
        <f t="shared" si="182"/>
        <v>337.05665999999997</v>
      </c>
      <c r="I1691" s="6">
        <v>2</v>
      </c>
      <c r="J1691" s="6">
        <v>37450.74</v>
      </c>
      <c r="K1691" s="5">
        <f t="shared" si="183"/>
        <v>674.11331999999993</v>
      </c>
      <c r="L1691" s="7">
        <v>2.4300000000000002</v>
      </c>
      <c r="M1691" s="7">
        <v>2229</v>
      </c>
      <c r="N1691" s="3">
        <v>45304</v>
      </c>
      <c r="O1691" s="4" t="str">
        <f t="shared" si="184"/>
        <v>2024-01</v>
      </c>
      <c r="P1691" s="4" t="str">
        <f t="shared" si="185"/>
        <v>01</v>
      </c>
      <c r="Q1691" s="4" t="str">
        <f t="shared" si="186"/>
        <v>January</v>
      </c>
      <c r="R1691" s="30" t="str">
        <f t="shared" si="187"/>
        <v>13</v>
      </c>
      <c r="W1691" t="str">
        <f t="shared" si="188"/>
        <v>ok</v>
      </c>
    </row>
    <row r="1692" spans="1:23" x14ac:dyDescent="0.3">
      <c r="A1692" t="s">
        <v>1734</v>
      </c>
      <c r="B1692" t="s">
        <v>63</v>
      </c>
      <c r="C1692" t="s">
        <v>18</v>
      </c>
      <c r="D1692" t="s">
        <v>64</v>
      </c>
      <c r="E1692" t="s">
        <v>20</v>
      </c>
      <c r="F1692" t="s">
        <v>15</v>
      </c>
      <c r="G1692" s="5">
        <v>10422.620000000001</v>
      </c>
      <c r="H1692" s="5">
        <f t="shared" si="182"/>
        <v>187.60715999999999</v>
      </c>
      <c r="I1692" s="6">
        <v>2</v>
      </c>
      <c r="J1692" s="6">
        <v>20845.240000000002</v>
      </c>
      <c r="K1692" s="5">
        <f t="shared" si="183"/>
        <v>375.21431999999999</v>
      </c>
      <c r="L1692" s="7">
        <v>4.99</v>
      </c>
      <c r="M1692" s="7">
        <v>1387</v>
      </c>
      <c r="N1692" s="3">
        <v>45598</v>
      </c>
      <c r="O1692" s="4" t="str">
        <f t="shared" si="184"/>
        <v>2024-11</v>
      </c>
      <c r="P1692" s="4" t="str">
        <f t="shared" si="185"/>
        <v>11</v>
      </c>
      <c r="Q1692" s="4" t="str">
        <f t="shared" si="186"/>
        <v>November</v>
      </c>
      <c r="R1692" s="30" t="str">
        <f t="shared" si="187"/>
        <v>02</v>
      </c>
      <c r="W1692" t="str">
        <f t="shared" si="188"/>
        <v>ok</v>
      </c>
    </row>
    <row r="1693" spans="1:23" x14ac:dyDescent="0.3">
      <c r="A1693" t="s">
        <v>1735</v>
      </c>
      <c r="B1693" t="s">
        <v>36</v>
      </c>
      <c r="C1693" t="s">
        <v>18</v>
      </c>
      <c r="D1693" t="s">
        <v>37</v>
      </c>
      <c r="E1693" t="s">
        <v>45</v>
      </c>
      <c r="F1693" t="s">
        <v>60</v>
      </c>
      <c r="G1693" s="5">
        <v>13189.5</v>
      </c>
      <c r="H1693" s="5">
        <f t="shared" si="182"/>
        <v>237.41099999999997</v>
      </c>
      <c r="I1693" s="6">
        <v>2</v>
      </c>
      <c r="J1693" s="6">
        <v>26379</v>
      </c>
      <c r="K1693" s="5">
        <f t="shared" si="183"/>
        <v>474.82199999999995</v>
      </c>
      <c r="L1693" s="7">
        <v>1.02</v>
      </c>
      <c r="M1693" s="7">
        <v>1863</v>
      </c>
      <c r="N1693" s="3">
        <v>45649</v>
      </c>
      <c r="O1693" s="4" t="str">
        <f t="shared" si="184"/>
        <v>2024-12</v>
      </c>
      <c r="P1693" s="4" t="str">
        <f t="shared" si="185"/>
        <v>12</v>
      </c>
      <c r="Q1693" s="4" t="str">
        <f t="shared" si="186"/>
        <v>December</v>
      </c>
      <c r="R1693" s="30" t="str">
        <f t="shared" si="187"/>
        <v>23</v>
      </c>
      <c r="W1693" t="str">
        <f t="shared" si="188"/>
        <v>ok</v>
      </c>
    </row>
    <row r="1694" spans="1:23" x14ac:dyDescent="0.3">
      <c r="A1694" t="s">
        <v>1736</v>
      </c>
      <c r="B1694" t="s">
        <v>17</v>
      </c>
      <c r="C1694" t="s">
        <v>18</v>
      </c>
      <c r="D1694" t="s">
        <v>19</v>
      </c>
      <c r="E1694" t="s">
        <v>14</v>
      </c>
      <c r="F1694" t="s">
        <v>21</v>
      </c>
      <c r="G1694" s="5">
        <v>1692.36</v>
      </c>
      <c r="H1694" s="5">
        <f t="shared" si="182"/>
        <v>30.462479999999996</v>
      </c>
      <c r="I1694" s="6">
        <v>4</v>
      </c>
      <c r="J1694" s="6">
        <v>6769.44</v>
      </c>
      <c r="K1694" s="5">
        <f t="shared" si="183"/>
        <v>121.84991999999998</v>
      </c>
      <c r="L1694" s="7">
        <v>4.93</v>
      </c>
      <c r="M1694" s="7">
        <v>178</v>
      </c>
      <c r="N1694" s="3">
        <v>45385</v>
      </c>
      <c r="O1694" s="4" t="str">
        <f t="shared" si="184"/>
        <v>2024-04</v>
      </c>
      <c r="P1694" s="4" t="str">
        <f t="shared" si="185"/>
        <v>04</v>
      </c>
      <c r="Q1694" s="4" t="str">
        <f t="shared" si="186"/>
        <v>April</v>
      </c>
      <c r="R1694" s="30" t="str">
        <f t="shared" si="187"/>
        <v>03</v>
      </c>
      <c r="W1694" t="str">
        <f t="shared" si="188"/>
        <v>ok</v>
      </c>
    </row>
    <row r="1695" spans="1:23" x14ac:dyDescent="0.3">
      <c r="A1695" t="s">
        <v>1737</v>
      </c>
      <c r="B1695" t="s">
        <v>11</v>
      </c>
      <c r="C1695" t="s">
        <v>12</v>
      </c>
      <c r="D1695" t="s">
        <v>13</v>
      </c>
      <c r="E1695" t="s">
        <v>14</v>
      </c>
      <c r="F1695" t="s">
        <v>26</v>
      </c>
      <c r="G1695" s="5">
        <v>12904.86</v>
      </c>
      <c r="H1695" s="5">
        <f t="shared" si="182"/>
        <v>232.28747999999999</v>
      </c>
      <c r="I1695" s="6">
        <v>3</v>
      </c>
      <c r="J1695" s="6">
        <v>38714.58</v>
      </c>
      <c r="K1695" s="5">
        <f t="shared" si="183"/>
        <v>696.86243999999999</v>
      </c>
      <c r="L1695" s="7">
        <v>3.67</v>
      </c>
      <c r="M1695" s="7">
        <v>2113</v>
      </c>
      <c r="N1695" s="3">
        <v>45645</v>
      </c>
      <c r="O1695" s="4" t="str">
        <f t="shared" si="184"/>
        <v>2024-12</v>
      </c>
      <c r="P1695" s="4" t="str">
        <f t="shared" si="185"/>
        <v>12</v>
      </c>
      <c r="Q1695" s="4" t="str">
        <f t="shared" si="186"/>
        <v>December</v>
      </c>
      <c r="R1695" s="30" t="str">
        <f t="shared" si="187"/>
        <v>19</v>
      </c>
      <c r="W1695" t="str">
        <f t="shared" si="188"/>
        <v>ok</v>
      </c>
    </row>
    <row r="1696" spans="1:23" x14ac:dyDescent="0.3">
      <c r="A1696" t="s">
        <v>1738</v>
      </c>
      <c r="B1696" t="s">
        <v>17</v>
      </c>
      <c r="C1696" t="s">
        <v>18</v>
      </c>
      <c r="D1696" t="s">
        <v>19</v>
      </c>
      <c r="E1696" t="s">
        <v>20</v>
      </c>
      <c r="F1696" t="s">
        <v>31</v>
      </c>
      <c r="G1696" s="5">
        <v>15231.1</v>
      </c>
      <c r="H1696" s="5">
        <f t="shared" si="182"/>
        <v>274.15979999999996</v>
      </c>
      <c r="I1696" s="6">
        <v>1</v>
      </c>
      <c r="J1696" s="6">
        <v>15231.1</v>
      </c>
      <c r="K1696" s="5">
        <f t="shared" si="183"/>
        <v>274.15979999999996</v>
      </c>
      <c r="L1696" s="7">
        <v>2.2599999999999998</v>
      </c>
      <c r="M1696" s="7">
        <v>1134</v>
      </c>
      <c r="N1696" s="3">
        <v>45415</v>
      </c>
      <c r="O1696" s="4" t="str">
        <f t="shared" si="184"/>
        <v>2024-05</v>
      </c>
      <c r="P1696" s="4" t="str">
        <f t="shared" si="185"/>
        <v>05</v>
      </c>
      <c r="Q1696" s="4" t="str">
        <f t="shared" si="186"/>
        <v>May</v>
      </c>
      <c r="R1696" s="30" t="str">
        <f t="shared" si="187"/>
        <v>03</v>
      </c>
      <c r="W1696" t="str">
        <f t="shared" si="188"/>
        <v>ok</v>
      </c>
    </row>
    <row r="1697" spans="1:23" x14ac:dyDescent="0.3">
      <c r="A1697" t="s">
        <v>1739</v>
      </c>
      <c r="B1697" t="s">
        <v>51</v>
      </c>
      <c r="C1697" t="s">
        <v>29</v>
      </c>
      <c r="D1697" t="s">
        <v>52</v>
      </c>
      <c r="E1697" t="s">
        <v>14</v>
      </c>
      <c r="F1697" t="s">
        <v>38</v>
      </c>
      <c r="G1697" s="5">
        <v>10251.69</v>
      </c>
      <c r="H1697" s="5">
        <f t="shared" si="182"/>
        <v>184.53041999999999</v>
      </c>
      <c r="I1697" s="6">
        <v>2</v>
      </c>
      <c r="J1697" s="6">
        <v>20503.38</v>
      </c>
      <c r="K1697" s="5">
        <f t="shared" si="183"/>
        <v>369.06083999999998</v>
      </c>
      <c r="L1697" s="7">
        <v>4.32</v>
      </c>
      <c r="M1697" s="7">
        <v>2850</v>
      </c>
      <c r="N1697" s="3">
        <v>45614</v>
      </c>
      <c r="O1697" s="4" t="str">
        <f t="shared" si="184"/>
        <v>2024-11</v>
      </c>
      <c r="P1697" s="4" t="str">
        <f t="shared" si="185"/>
        <v>11</v>
      </c>
      <c r="Q1697" s="4" t="str">
        <f t="shared" si="186"/>
        <v>November</v>
      </c>
      <c r="R1697" s="30" t="str">
        <f t="shared" si="187"/>
        <v>18</v>
      </c>
      <c r="W1697" t="str">
        <f t="shared" si="188"/>
        <v>ok</v>
      </c>
    </row>
    <row r="1698" spans="1:23" x14ac:dyDescent="0.3">
      <c r="A1698" t="s">
        <v>1740</v>
      </c>
      <c r="B1698" t="s">
        <v>28</v>
      </c>
      <c r="C1698" t="s">
        <v>29</v>
      </c>
      <c r="D1698" t="s">
        <v>30</v>
      </c>
      <c r="E1698" t="s">
        <v>20</v>
      </c>
      <c r="F1698" t="s">
        <v>15</v>
      </c>
      <c r="G1698" s="5">
        <v>8001.4</v>
      </c>
      <c r="H1698" s="5">
        <f t="shared" si="182"/>
        <v>144.02519999999998</v>
      </c>
      <c r="I1698" s="6">
        <v>1</v>
      </c>
      <c r="J1698" s="6">
        <v>8001.4</v>
      </c>
      <c r="K1698" s="5">
        <f t="shared" si="183"/>
        <v>144.02519999999998</v>
      </c>
      <c r="L1698" s="7">
        <v>4.62</v>
      </c>
      <c r="M1698" s="7">
        <v>1411</v>
      </c>
      <c r="N1698" s="3">
        <v>45428</v>
      </c>
      <c r="O1698" s="4" t="str">
        <f t="shared" si="184"/>
        <v>2024-05</v>
      </c>
      <c r="P1698" s="4" t="str">
        <f t="shared" si="185"/>
        <v>05</v>
      </c>
      <c r="Q1698" s="4" t="str">
        <f t="shared" si="186"/>
        <v>May</v>
      </c>
      <c r="R1698" s="30" t="str">
        <f t="shared" si="187"/>
        <v>16</v>
      </c>
      <c r="W1698" t="str">
        <f t="shared" si="188"/>
        <v>ok</v>
      </c>
    </row>
    <row r="1699" spans="1:23" x14ac:dyDescent="0.3">
      <c r="A1699" t="s">
        <v>1741</v>
      </c>
      <c r="B1699" t="s">
        <v>28</v>
      </c>
      <c r="C1699" t="s">
        <v>29</v>
      </c>
      <c r="D1699" t="s">
        <v>30</v>
      </c>
      <c r="E1699" t="s">
        <v>14</v>
      </c>
      <c r="F1699" t="s">
        <v>31</v>
      </c>
      <c r="G1699" s="5">
        <v>6623.22</v>
      </c>
      <c r="H1699" s="5">
        <f t="shared" si="182"/>
        <v>119.21795999999999</v>
      </c>
      <c r="I1699" s="6">
        <v>1</v>
      </c>
      <c r="J1699" s="6">
        <v>6623.22</v>
      </c>
      <c r="K1699" s="5">
        <f t="shared" si="183"/>
        <v>119.21795999999999</v>
      </c>
      <c r="L1699" s="7">
        <v>4.32</v>
      </c>
      <c r="M1699" s="7">
        <v>4802</v>
      </c>
      <c r="N1699" s="3">
        <v>45624</v>
      </c>
      <c r="O1699" s="4" t="str">
        <f t="shared" si="184"/>
        <v>2024-11</v>
      </c>
      <c r="P1699" s="4" t="str">
        <f t="shared" si="185"/>
        <v>11</v>
      </c>
      <c r="Q1699" s="4" t="str">
        <f t="shared" si="186"/>
        <v>November</v>
      </c>
      <c r="R1699" s="30" t="str">
        <f t="shared" si="187"/>
        <v>28</v>
      </c>
      <c r="W1699" t="str">
        <f t="shared" si="188"/>
        <v>ok</v>
      </c>
    </row>
    <row r="1700" spans="1:23" x14ac:dyDescent="0.3">
      <c r="A1700" t="s">
        <v>1742</v>
      </c>
      <c r="B1700" t="s">
        <v>17</v>
      </c>
      <c r="C1700" t="s">
        <v>18</v>
      </c>
      <c r="D1700" t="s">
        <v>19</v>
      </c>
      <c r="E1700" t="s">
        <v>45</v>
      </c>
      <c r="F1700" t="s">
        <v>38</v>
      </c>
      <c r="G1700" s="5">
        <v>15148.84</v>
      </c>
      <c r="H1700" s="5">
        <f t="shared" si="182"/>
        <v>272.67911999999995</v>
      </c>
      <c r="I1700" s="6">
        <v>2</v>
      </c>
      <c r="J1700" s="6">
        <v>30297.68</v>
      </c>
      <c r="K1700" s="5">
        <f t="shared" si="183"/>
        <v>545.35823999999991</v>
      </c>
      <c r="L1700" s="7">
        <v>2.99</v>
      </c>
      <c r="M1700" s="7">
        <v>3173</v>
      </c>
      <c r="N1700" s="3">
        <v>45351</v>
      </c>
      <c r="O1700" s="4" t="str">
        <f t="shared" si="184"/>
        <v>2024-02</v>
      </c>
      <c r="P1700" s="4" t="str">
        <f t="shared" si="185"/>
        <v>02</v>
      </c>
      <c r="Q1700" s="4" t="str">
        <f t="shared" si="186"/>
        <v>February</v>
      </c>
      <c r="R1700" s="30" t="str">
        <f t="shared" si="187"/>
        <v>29</v>
      </c>
      <c r="W1700" t="str">
        <f t="shared" si="188"/>
        <v>ok</v>
      </c>
    </row>
    <row r="1701" spans="1:23" x14ac:dyDescent="0.3">
      <c r="A1701" t="s">
        <v>1743</v>
      </c>
      <c r="B1701" t="s">
        <v>51</v>
      </c>
      <c r="C1701" t="s">
        <v>29</v>
      </c>
      <c r="D1701" t="s">
        <v>52</v>
      </c>
      <c r="E1701" t="s">
        <v>20</v>
      </c>
      <c r="F1701" t="s">
        <v>26</v>
      </c>
      <c r="G1701" s="5">
        <v>3848.17</v>
      </c>
      <c r="H1701" s="5">
        <f t="shared" si="182"/>
        <v>69.267060000000001</v>
      </c>
      <c r="I1701" s="6">
        <v>5</v>
      </c>
      <c r="J1701" s="6">
        <v>19240.849999999999</v>
      </c>
      <c r="K1701" s="5">
        <f t="shared" si="183"/>
        <v>346.33530000000002</v>
      </c>
      <c r="L1701" s="7">
        <v>4.37</v>
      </c>
      <c r="M1701" s="7">
        <v>4944</v>
      </c>
      <c r="N1701" s="3">
        <v>45406</v>
      </c>
      <c r="O1701" s="4" t="str">
        <f t="shared" si="184"/>
        <v>2024-04</v>
      </c>
      <c r="P1701" s="4" t="str">
        <f t="shared" si="185"/>
        <v>04</v>
      </c>
      <c r="Q1701" s="4" t="str">
        <f t="shared" si="186"/>
        <v>April</v>
      </c>
      <c r="R1701" s="30" t="str">
        <f t="shared" si="187"/>
        <v>24</v>
      </c>
      <c r="W1701" t="str">
        <f t="shared" si="188"/>
        <v>ok</v>
      </c>
    </row>
    <row r="1702" spans="1:23" x14ac:dyDescent="0.3">
      <c r="A1702" t="s">
        <v>1744</v>
      </c>
      <c r="B1702" t="s">
        <v>51</v>
      </c>
      <c r="C1702" t="s">
        <v>29</v>
      </c>
      <c r="D1702" t="s">
        <v>52</v>
      </c>
      <c r="E1702" t="s">
        <v>20</v>
      </c>
      <c r="F1702" t="s">
        <v>21</v>
      </c>
      <c r="G1702" s="5">
        <v>13702.89</v>
      </c>
      <c r="H1702" s="5">
        <f t="shared" si="182"/>
        <v>246.65201999999996</v>
      </c>
      <c r="I1702" s="6">
        <v>1</v>
      </c>
      <c r="J1702" s="6">
        <v>13702.89</v>
      </c>
      <c r="K1702" s="5">
        <f t="shared" si="183"/>
        <v>246.65201999999996</v>
      </c>
      <c r="L1702" s="7">
        <v>3.8</v>
      </c>
      <c r="M1702" s="7">
        <v>2730</v>
      </c>
      <c r="N1702" s="3">
        <v>45498</v>
      </c>
      <c r="O1702" s="4" t="str">
        <f t="shared" si="184"/>
        <v>2024-07</v>
      </c>
      <c r="P1702" s="4" t="str">
        <f t="shared" si="185"/>
        <v>07</v>
      </c>
      <c r="Q1702" s="4" t="str">
        <f t="shared" si="186"/>
        <v>July</v>
      </c>
      <c r="R1702" s="30" t="str">
        <f t="shared" si="187"/>
        <v>25</v>
      </c>
      <c r="W1702" t="str">
        <f t="shared" si="188"/>
        <v>ok</v>
      </c>
    </row>
    <row r="1703" spans="1:23" x14ac:dyDescent="0.3">
      <c r="A1703" t="s">
        <v>1745</v>
      </c>
      <c r="B1703" t="s">
        <v>11</v>
      </c>
      <c r="C1703" t="s">
        <v>12</v>
      </c>
      <c r="D1703" t="s">
        <v>13</v>
      </c>
      <c r="E1703" t="s">
        <v>14</v>
      </c>
      <c r="F1703" t="s">
        <v>38</v>
      </c>
      <c r="G1703" s="5">
        <v>16199.63</v>
      </c>
      <c r="H1703" s="5">
        <f t="shared" si="182"/>
        <v>291.59333999999996</v>
      </c>
      <c r="I1703" s="6">
        <v>4</v>
      </c>
      <c r="J1703" s="6">
        <v>64798.52</v>
      </c>
      <c r="K1703" s="5">
        <f t="shared" si="183"/>
        <v>1166.3733599999998</v>
      </c>
      <c r="L1703" s="7">
        <v>4.8</v>
      </c>
      <c r="M1703" s="7">
        <v>4335</v>
      </c>
      <c r="N1703" s="3">
        <v>45358</v>
      </c>
      <c r="O1703" s="4" t="str">
        <f t="shared" si="184"/>
        <v>2024-03</v>
      </c>
      <c r="P1703" s="4" t="str">
        <f t="shared" si="185"/>
        <v>03</v>
      </c>
      <c r="Q1703" s="4" t="str">
        <f t="shared" si="186"/>
        <v>March</v>
      </c>
      <c r="R1703" s="30" t="str">
        <f t="shared" si="187"/>
        <v>07</v>
      </c>
      <c r="W1703" t="str">
        <f t="shared" si="188"/>
        <v>ok</v>
      </c>
    </row>
    <row r="1704" spans="1:23" x14ac:dyDescent="0.3">
      <c r="A1704" t="s">
        <v>1746</v>
      </c>
      <c r="B1704" t="s">
        <v>63</v>
      </c>
      <c r="C1704" t="s">
        <v>18</v>
      </c>
      <c r="D1704" t="s">
        <v>64</v>
      </c>
      <c r="E1704" t="s">
        <v>14</v>
      </c>
      <c r="F1704" t="s">
        <v>26</v>
      </c>
      <c r="G1704" s="5">
        <v>6906.43</v>
      </c>
      <c r="H1704" s="5">
        <f t="shared" si="182"/>
        <v>124.31573999999999</v>
      </c>
      <c r="I1704" s="6">
        <v>1</v>
      </c>
      <c r="J1704" s="6">
        <v>6906.43</v>
      </c>
      <c r="K1704" s="5">
        <f t="shared" si="183"/>
        <v>124.31573999999999</v>
      </c>
      <c r="L1704" s="7">
        <v>1.85</v>
      </c>
      <c r="M1704" s="7">
        <v>4246</v>
      </c>
      <c r="N1704" s="3">
        <v>45440</v>
      </c>
      <c r="O1704" s="4" t="str">
        <f t="shared" si="184"/>
        <v>2024-05</v>
      </c>
      <c r="P1704" s="4" t="str">
        <f t="shared" si="185"/>
        <v>05</v>
      </c>
      <c r="Q1704" s="4" t="str">
        <f t="shared" si="186"/>
        <v>May</v>
      </c>
      <c r="R1704" s="30" t="str">
        <f t="shared" si="187"/>
        <v>28</v>
      </c>
      <c r="W1704" t="str">
        <f t="shared" si="188"/>
        <v>ok</v>
      </c>
    </row>
    <row r="1705" spans="1:23" x14ac:dyDescent="0.3">
      <c r="A1705" t="s">
        <v>1747</v>
      </c>
      <c r="B1705" t="s">
        <v>17</v>
      </c>
      <c r="C1705" t="s">
        <v>18</v>
      </c>
      <c r="D1705" t="s">
        <v>19</v>
      </c>
      <c r="E1705" t="s">
        <v>14</v>
      </c>
      <c r="F1705" t="s">
        <v>38</v>
      </c>
      <c r="G1705" s="5">
        <v>19596.099999999999</v>
      </c>
      <c r="H1705" s="5">
        <f t="shared" si="182"/>
        <v>352.72979999999995</v>
      </c>
      <c r="I1705" s="6">
        <v>4</v>
      </c>
      <c r="J1705" s="6">
        <v>78384.399999999994</v>
      </c>
      <c r="K1705" s="5">
        <f t="shared" si="183"/>
        <v>1410.9191999999998</v>
      </c>
      <c r="L1705" s="7">
        <v>2.46</v>
      </c>
      <c r="M1705" s="7">
        <v>3728</v>
      </c>
      <c r="N1705" s="3">
        <v>45388</v>
      </c>
      <c r="O1705" s="4" t="str">
        <f t="shared" si="184"/>
        <v>2024-04</v>
      </c>
      <c r="P1705" s="4" t="str">
        <f t="shared" si="185"/>
        <v>04</v>
      </c>
      <c r="Q1705" s="4" t="str">
        <f t="shared" si="186"/>
        <v>April</v>
      </c>
      <c r="R1705" s="30" t="str">
        <f t="shared" si="187"/>
        <v>06</v>
      </c>
      <c r="W1705" t="str">
        <f t="shared" si="188"/>
        <v>ok</v>
      </c>
    </row>
    <row r="1706" spans="1:23" x14ac:dyDescent="0.3">
      <c r="A1706" t="s">
        <v>1748</v>
      </c>
      <c r="B1706" t="s">
        <v>23</v>
      </c>
      <c r="C1706" t="s">
        <v>24</v>
      </c>
      <c r="D1706" t="s">
        <v>25</v>
      </c>
      <c r="E1706" t="s">
        <v>45</v>
      </c>
      <c r="F1706" t="s">
        <v>15</v>
      </c>
      <c r="G1706" s="5">
        <v>19022.580000000002</v>
      </c>
      <c r="H1706" s="5">
        <f t="shared" si="182"/>
        <v>342.40644000000003</v>
      </c>
      <c r="I1706" s="6">
        <v>3</v>
      </c>
      <c r="J1706" s="6">
        <v>57067.74</v>
      </c>
      <c r="K1706" s="5">
        <f t="shared" si="183"/>
        <v>1027.2193200000002</v>
      </c>
      <c r="L1706" s="7">
        <v>4.1900000000000004</v>
      </c>
      <c r="M1706" s="7">
        <v>2003</v>
      </c>
      <c r="N1706" s="3">
        <v>45470</v>
      </c>
      <c r="O1706" s="4" t="str">
        <f t="shared" si="184"/>
        <v>2024-06</v>
      </c>
      <c r="P1706" s="4" t="str">
        <f t="shared" si="185"/>
        <v>06</v>
      </c>
      <c r="Q1706" s="4" t="str">
        <f t="shared" si="186"/>
        <v>June</v>
      </c>
      <c r="R1706" s="30" t="str">
        <f t="shared" si="187"/>
        <v>27</v>
      </c>
      <c r="W1706" t="str">
        <f t="shared" si="188"/>
        <v>ok</v>
      </c>
    </row>
    <row r="1707" spans="1:23" x14ac:dyDescent="0.3">
      <c r="A1707" t="s">
        <v>1749</v>
      </c>
      <c r="B1707" t="s">
        <v>33</v>
      </c>
      <c r="C1707" t="s">
        <v>12</v>
      </c>
      <c r="D1707" t="s">
        <v>34</v>
      </c>
      <c r="E1707" t="s">
        <v>20</v>
      </c>
      <c r="F1707" t="s">
        <v>21</v>
      </c>
      <c r="G1707" s="5">
        <v>7989.84</v>
      </c>
      <c r="H1707" s="5">
        <f t="shared" si="182"/>
        <v>143.81711999999999</v>
      </c>
      <c r="I1707" s="6">
        <v>2</v>
      </c>
      <c r="J1707" s="6">
        <v>15979.68</v>
      </c>
      <c r="K1707" s="5">
        <f t="shared" si="183"/>
        <v>287.63423999999998</v>
      </c>
      <c r="L1707" s="7">
        <v>1.85</v>
      </c>
      <c r="M1707" s="7">
        <v>2906</v>
      </c>
      <c r="N1707" s="3">
        <v>45393</v>
      </c>
      <c r="O1707" s="4" t="str">
        <f t="shared" si="184"/>
        <v>2024-04</v>
      </c>
      <c r="P1707" s="4" t="str">
        <f t="shared" si="185"/>
        <v>04</v>
      </c>
      <c r="Q1707" s="4" t="str">
        <f t="shared" si="186"/>
        <v>April</v>
      </c>
      <c r="R1707" s="30" t="str">
        <f t="shared" si="187"/>
        <v>11</v>
      </c>
      <c r="W1707" t="str">
        <f t="shared" si="188"/>
        <v>ok</v>
      </c>
    </row>
    <row r="1708" spans="1:23" x14ac:dyDescent="0.3">
      <c r="A1708" t="s">
        <v>1750</v>
      </c>
      <c r="B1708" t="s">
        <v>47</v>
      </c>
      <c r="C1708" t="s">
        <v>12</v>
      </c>
      <c r="D1708" t="s">
        <v>48</v>
      </c>
      <c r="E1708" t="s">
        <v>14</v>
      </c>
      <c r="F1708" t="s">
        <v>31</v>
      </c>
      <c r="G1708" s="5">
        <v>2938.5</v>
      </c>
      <c r="H1708" s="5">
        <f t="shared" si="182"/>
        <v>52.892999999999994</v>
      </c>
      <c r="I1708" s="6">
        <v>4</v>
      </c>
      <c r="J1708" s="6">
        <v>11754</v>
      </c>
      <c r="K1708" s="5">
        <f t="shared" si="183"/>
        <v>211.57199999999997</v>
      </c>
      <c r="L1708" s="7">
        <v>3.72</v>
      </c>
      <c r="M1708" s="7">
        <v>3083</v>
      </c>
      <c r="N1708" s="3">
        <v>45510</v>
      </c>
      <c r="O1708" s="4" t="str">
        <f t="shared" si="184"/>
        <v>2024-08</v>
      </c>
      <c r="P1708" s="4" t="str">
        <f t="shared" si="185"/>
        <v>08</v>
      </c>
      <c r="Q1708" s="4" t="str">
        <f t="shared" si="186"/>
        <v>August</v>
      </c>
      <c r="R1708" s="30" t="str">
        <f t="shared" si="187"/>
        <v>06</v>
      </c>
      <c r="W1708" t="str">
        <f t="shared" si="188"/>
        <v>ok</v>
      </c>
    </row>
    <row r="1709" spans="1:23" x14ac:dyDescent="0.3">
      <c r="A1709" t="s">
        <v>1751</v>
      </c>
      <c r="B1709" t="s">
        <v>41</v>
      </c>
      <c r="C1709" t="s">
        <v>42</v>
      </c>
      <c r="D1709" t="s">
        <v>43</v>
      </c>
      <c r="E1709" t="s">
        <v>20</v>
      </c>
      <c r="F1709" t="s">
        <v>38</v>
      </c>
      <c r="G1709" s="5">
        <v>17469.52</v>
      </c>
      <c r="H1709" s="5">
        <f t="shared" si="182"/>
        <v>314.45135999999997</v>
      </c>
      <c r="I1709" s="6">
        <v>2</v>
      </c>
      <c r="J1709" s="6">
        <v>34939.040000000001</v>
      </c>
      <c r="K1709" s="5">
        <f t="shared" si="183"/>
        <v>628.90271999999993</v>
      </c>
      <c r="L1709" s="7">
        <v>1.22</v>
      </c>
      <c r="M1709" s="7">
        <v>4902</v>
      </c>
      <c r="N1709" s="3">
        <v>45388</v>
      </c>
      <c r="O1709" s="4" t="str">
        <f t="shared" si="184"/>
        <v>2024-04</v>
      </c>
      <c r="P1709" s="4" t="str">
        <f t="shared" si="185"/>
        <v>04</v>
      </c>
      <c r="Q1709" s="4" t="str">
        <f t="shared" si="186"/>
        <v>April</v>
      </c>
      <c r="R1709" s="30" t="str">
        <f t="shared" si="187"/>
        <v>06</v>
      </c>
      <c r="W1709" t="str">
        <f t="shared" si="188"/>
        <v>ok</v>
      </c>
    </row>
    <row r="1710" spans="1:23" x14ac:dyDescent="0.3">
      <c r="A1710" t="s">
        <v>1752</v>
      </c>
      <c r="B1710" t="s">
        <v>11</v>
      </c>
      <c r="C1710" t="s">
        <v>12</v>
      </c>
      <c r="D1710" t="s">
        <v>13</v>
      </c>
      <c r="E1710" t="s">
        <v>14</v>
      </c>
      <c r="F1710" t="s">
        <v>26</v>
      </c>
      <c r="G1710" s="5">
        <v>18671.82</v>
      </c>
      <c r="H1710" s="5">
        <f t="shared" si="182"/>
        <v>336.09275999999994</v>
      </c>
      <c r="I1710" s="6">
        <v>2</v>
      </c>
      <c r="J1710" s="6">
        <v>37343.64</v>
      </c>
      <c r="K1710" s="5">
        <f t="shared" si="183"/>
        <v>672.18551999999988</v>
      </c>
      <c r="L1710" s="7">
        <v>4.18</v>
      </c>
      <c r="M1710" s="7">
        <v>3925</v>
      </c>
      <c r="N1710" s="3">
        <v>45635</v>
      </c>
      <c r="O1710" s="4" t="str">
        <f t="shared" si="184"/>
        <v>2024-12</v>
      </c>
      <c r="P1710" s="4" t="str">
        <f t="shared" si="185"/>
        <v>12</v>
      </c>
      <c r="Q1710" s="4" t="str">
        <f t="shared" si="186"/>
        <v>December</v>
      </c>
      <c r="R1710" s="30" t="str">
        <f t="shared" si="187"/>
        <v>09</v>
      </c>
      <c r="W1710" t="str">
        <f t="shared" si="188"/>
        <v>ok</v>
      </c>
    </row>
    <row r="1711" spans="1:23" x14ac:dyDescent="0.3">
      <c r="A1711" t="s">
        <v>1753</v>
      </c>
      <c r="B1711" t="s">
        <v>28</v>
      </c>
      <c r="C1711" t="s">
        <v>29</v>
      </c>
      <c r="D1711" t="s">
        <v>30</v>
      </c>
      <c r="E1711" t="s">
        <v>20</v>
      </c>
      <c r="F1711" t="s">
        <v>60</v>
      </c>
      <c r="G1711" s="5">
        <v>6241.44</v>
      </c>
      <c r="H1711" s="5">
        <f t="shared" si="182"/>
        <v>112.34591999999998</v>
      </c>
      <c r="I1711" s="6">
        <v>5</v>
      </c>
      <c r="J1711" s="6">
        <v>31207.200000000001</v>
      </c>
      <c r="K1711" s="5">
        <f t="shared" si="183"/>
        <v>561.72959999999989</v>
      </c>
      <c r="L1711" s="7">
        <v>1.83</v>
      </c>
      <c r="M1711" s="7">
        <v>3739</v>
      </c>
      <c r="N1711" s="3">
        <v>45343</v>
      </c>
      <c r="O1711" s="4" t="str">
        <f t="shared" si="184"/>
        <v>2024-02</v>
      </c>
      <c r="P1711" s="4" t="str">
        <f t="shared" si="185"/>
        <v>02</v>
      </c>
      <c r="Q1711" s="4" t="str">
        <f t="shared" si="186"/>
        <v>February</v>
      </c>
      <c r="R1711" s="30" t="str">
        <f t="shared" si="187"/>
        <v>21</v>
      </c>
      <c r="W1711" t="str">
        <f t="shared" si="188"/>
        <v>ok</v>
      </c>
    </row>
    <row r="1712" spans="1:23" x14ac:dyDescent="0.3">
      <c r="A1712" t="s">
        <v>1754</v>
      </c>
      <c r="B1712" t="s">
        <v>36</v>
      </c>
      <c r="C1712" t="s">
        <v>18</v>
      </c>
      <c r="D1712" t="s">
        <v>37</v>
      </c>
      <c r="E1712" t="s">
        <v>20</v>
      </c>
      <c r="F1712" t="s">
        <v>31</v>
      </c>
      <c r="G1712" s="5">
        <v>13220.99</v>
      </c>
      <c r="H1712" s="5">
        <f t="shared" si="182"/>
        <v>237.97781999999998</v>
      </c>
      <c r="I1712" s="6">
        <v>4</v>
      </c>
      <c r="J1712" s="6">
        <v>52883.96</v>
      </c>
      <c r="K1712" s="5">
        <f t="shared" si="183"/>
        <v>951.91127999999992</v>
      </c>
      <c r="L1712" s="7">
        <v>4.8899999999999997</v>
      </c>
      <c r="M1712" s="7">
        <v>4306</v>
      </c>
      <c r="N1712" s="3">
        <v>45473</v>
      </c>
      <c r="O1712" s="4" t="str">
        <f t="shared" si="184"/>
        <v>2024-06</v>
      </c>
      <c r="P1712" s="4" t="str">
        <f t="shared" si="185"/>
        <v>06</v>
      </c>
      <c r="Q1712" s="4" t="str">
        <f t="shared" si="186"/>
        <v>June</v>
      </c>
      <c r="R1712" s="30" t="str">
        <f t="shared" si="187"/>
        <v>30</v>
      </c>
      <c r="W1712" t="str">
        <f t="shared" si="188"/>
        <v>ok</v>
      </c>
    </row>
    <row r="1713" spans="1:23" x14ac:dyDescent="0.3">
      <c r="A1713" t="s">
        <v>1755</v>
      </c>
      <c r="B1713" t="s">
        <v>36</v>
      </c>
      <c r="C1713" t="s">
        <v>18</v>
      </c>
      <c r="D1713" t="s">
        <v>37</v>
      </c>
      <c r="E1713" t="s">
        <v>14</v>
      </c>
      <c r="F1713" t="s">
        <v>31</v>
      </c>
      <c r="G1713" s="5">
        <v>8198.5499999999993</v>
      </c>
      <c r="H1713" s="5">
        <f t="shared" si="182"/>
        <v>147.57389999999998</v>
      </c>
      <c r="I1713" s="6">
        <v>4</v>
      </c>
      <c r="J1713" s="6">
        <v>32794.199999999997</v>
      </c>
      <c r="K1713" s="5">
        <f t="shared" si="183"/>
        <v>590.29559999999992</v>
      </c>
      <c r="L1713" s="7">
        <v>1.55</v>
      </c>
      <c r="M1713" s="7">
        <v>4241</v>
      </c>
      <c r="N1713" s="3">
        <v>45560</v>
      </c>
      <c r="O1713" s="4" t="str">
        <f t="shared" si="184"/>
        <v>2024-09</v>
      </c>
      <c r="P1713" s="4" t="str">
        <f t="shared" si="185"/>
        <v>09</v>
      </c>
      <c r="Q1713" s="4" t="str">
        <f t="shared" si="186"/>
        <v>September</v>
      </c>
      <c r="R1713" s="30" t="str">
        <f t="shared" si="187"/>
        <v>25</v>
      </c>
      <c r="W1713" t="str">
        <f t="shared" si="188"/>
        <v>ok</v>
      </c>
    </row>
    <row r="1714" spans="1:23" x14ac:dyDescent="0.3">
      <c r="A1714" t="s">
        <v>1756</v>
      </c>
      <c r="B1714" t="s">
        <v>11</v>
      </c>
      <c r="C1714" t="s">
        <v>12</v>
      </c>
      <c r="D1714" t="s">
        <v>13</v>
      </c>
      <c r="E1714" t="s">
        <v>20</v>
      </c>
      <c r="F1714" t="s">
        <v>21</v>
      </c>
      <c r="G1714" s="5">
        <v>2372.85</v>
      </c>
      <c r="H1714" s="5">
        <f t="shared" si="182"/>
        <v>42.711299999999994</v>
      </c>
      <c r="I1714" s="6">
        <v>5</v>
      </c>
      <c r="J1714" s="6">
        <v>11864.25</v>
      </c>
      <c r="K1714" s="5">
        <f t="shared" si="183"/>
        <v>213.55649999999997</v>
      </c>
      <c r="L1714" s="7">
        <v>1.96</v>
      </c>
      <c r="M1714" s="7">
        <v>538</v>
      </c>
      <c r="N1714" s="3">
        <v>45570</v>
      </c>
      <c r="O1714" s="4" t="str">
        <f t="shared" si="184"/>
        <v>2024-10</v>
      </c>
      <c r="P1714" s="4" t="str">
        <f t="shared" si="185"/>
        <v>10</v>
      </c>
      <c r="Q1714" s="4" t="str">
        <f t="shared" si="186"/>
        <v>October</v>
      </c>
      <c r="R1714" s="30" t="str">
        <f t="shared" si="187"/>
        <v>05</v>
      </c>
      <c r="W1714" t="str">
        <f t="shared" si="188"/>
        <v>ok</v>
      </c>
    </row>
    <row r="1715" spans="1:23" x14ac:dyDescent="0.3">
      <c r="A1715" t="s">
        <v>1757</v>
      </c>
      <c r="B1715" t="s">
        <v>11</v>
      </c>
      <c r="C1715" t="s">
        <v>12</v>
      </c>
      <c r="D1715" t="s">
        <v>13</v>
      </c>
      <c r="E1715" t="s">
        <v>45</v>
      </c>
      <c r="F1715" t="s">
        <v>60</v>
      </c>
      <c r="G1715" s="5">
        <v>12201.77</v>
      </c>
      <c r="H1715" s="5">
        <f t="shared" si="182"/>
        <v>219.63185999999999</v>
      </c>
      <c r="I1715" s="6">
        <v>1</v>
      </c>
      <c r="J1715" s="6">
        <v>12201.77</v>
      </c>
      <c r="K1715" s="5">
        <f t="shared" si="183"/>
        <v>219.63185999999999</v>
      </c>
      <c r="L1715" s="7">
        <v>3.3</v>
      </c>
      <c r="M1715" s="7">
        <v>3620</v>
      </c>
      <c r="N1715" s="3">
        <v>45429</v>
      </c>
      <c r="O1715" s="4" t="str">
        <f t="shared" si="184"/>
        <v>2024-05</v>
      </c>
      <c r="P1715" s="4" t="str">
        <f t="shared" si="185"/>
        <v>05</v>
      </c>
      <c r="Q1715" s="4" t="str">
        <f t="shared" si="186"/>
        <v>May</v>
      </c>
      <c r="R1715" s="30" t="str">
        <f t="shared" si="187"/>
        <v>17</v>
      </c>
      <c r="W1715" t="str">
        <f t="shared" si="188"/>
        <v>ok</v>
      </c>
    </row>
    <row r="1716" spans="1:23" x14ac:dyDescent="0.3">
      <c r="A1716" t="s">
        <v>1758</v>
      </c>
      <c r="B1716" t="s">
        <v>47</v>
      </c>
      <c r="C1716" t="s">
        <v>12</v>
      </c>
      <c r="D1716" t="s">
        <v>48</v>
      </c>
      <c r="E1716" t="s">
        <v>14</v>
      </c>
      <c r="F1716" t="s">
        <v>21</v>
      </c>
      <c r="G1716" s="5">
        <v>6474.54</v>
      </c>
      <c r="H1716" s="5">
        <f t="shared" si="182"/>
        <v>116.54171999999998</v>
      </c>
      <c r="I1716" s="6">
        <v>4</v>
      </c>
      <c r="J1716" s="6">
        <v>25898.16</v>
      </c>
      <c r="K1716" s="5">
        <f t="shared" si="183"/>
        <v>466.16687999999994</v>
      </c>
      <c r="L1716" s="7">
        <v>3.41</v>
      </c>
      <c r="M1716" s="7">
        <v>1245</v>
      </c>
      <c r="N1716" s="3">
        <v>45300</v>
      </c>
      <c r="O1716" s="4" t="str">
        <f t="shared" si="184"/>
        <v>2024-01</v>
      </c>
      <c r="P1716" s="4" t="str">
        <f t="shared" si="185"/>
        <v>01</v>
      </c>
      <c r="Q1716" s="4" t="str">
        <f t="shared" si="186"/>
        <v>January</v>
      </c>
      <c r="R1716" s="30" t="str">
        <f t="shared" si="187"/>
        <v>09</v>
      </c>
      <c r="W1716" t="str">
        <f t="shared" si="188"/>
        <v>ok</v>
      </c>
    </row>
    <row r="1717" spans="1:23" x14ac:dyDescent="0.3">
      <c r="A1717" t="s">
        <v>1759</v>
      </c>
      <c r="B1717" t="s">
        <v>17</v>
      </c>
      <c r="C1717" t="s">
        <v>18</v>
      </c>
      <c r="D1717" t="s">
        <v>19</v>
      </c>
      <c r="E1717" t="s">
        <v>14</v>
      </c>
      <c r="F1717" t="s">
        <v>38</v>
      </c>
      <c r="G1717" s="5">
        <v>15533.33</v>
      </c>
      <c r="H1717" s="5">
        <f t="shared" si="182"/>
        <v>279.59994</v>
      </c>
      <c r="I1717" s="6">
        <v>3</v>
      </c>
      <c r="J1717" s="6">
        <v>46599.99</v>
      </c>
      <c r="K1717" s="5">
        <f t="shared" si="183"/>
        <v>838.79981999999995</v>
      </c>
      <c r="L1717" s="7">
        <v>4.8499999999999996</v>
      </c>
      <c r="M1717" s="7">
        <v>401</v>
      </c>
      <c r="N1717" s="3">
        <v>45378</v>
      </c>
      <c r="O1717" s="4" t="str">
        <f t="shared" si="184"/>
        <v>2024-03</v>
      </c>
      <c r="P1717" s="4" t="str">
        <f t="shared" si="185"/>
        <v>03</v>
      </c>
      <c r="Q1717" s="4" t="str">
        <f t="shared" si="186"/>
        <v>March</v>
      </c>
      <c r="R1717" s="30" t="str">
        <f t="shared" si="187"/>
        <v>27</v>
      </c>
      <c r="W1717" t="str">
        <f t="shared" si="188"/>
        <v>ok</v>
      </c>
    </row>
    <row r="1718" spans="1:23" x14ac:dyDescent="0.3">
      <c r="A1718" t="s">
        <v>1760</v>
      </c>
      <c r="B1718" t="s">
        <v>11</v>
      </c>
      <c r="C1718" t="s">
        <v>12</v>
      </c>
      <c r="D1718" t="s">
        <v>13</v>
      </c>
      <c r="E1718" t="s">
        <v>45</v>
      </c>
      <c r="F1718" t="s">
        <v>26</v>
      </c>
      <c r="G1718" s="5">
        <v>3039.07</v>
      </c>
      <c r="H1718" s="5">
        <f t="shared" si="182"/>
        <v>54.70326</v>
      </c>
      <c r="I1718" s="6">
        <v>1</v>
      </c>
      <c r="J1718" s="6">
        <v>3039.07</v>
      </c>
      <c r="K1718" s="5">
        <f t="shared" si="183"/>
        <v>54.70326</v>
      </c>
      <c r="L1718" s="7">
        <v>4</v>
      </c>
      <c r="M1718" s="7">
        <v>1960</v>
      </c>
      <c r="N1718" s="3">
        <v>45338</v>
      </c>
      <c r="O1718" s="4" t="str">
        <f t="shared" si="184"/>
        <v>2024-02</v>
      </c>
      <c r="P1718" s="4" t="str">
        <f t="shared" si="185"/>
        <v>02</v>
      </c>
      <c r="Q1718" s="4" t="str">
        <f t="shared" si="186"/>
        <v>February</v>
      </c>
      <c r="R1718" s="30" t="str">
        <f t="shared" si="187"/>
        <v>16</v>
      </c>
      <c r="W1718" t="str">
        <f t="shared" si="188"/>
        <v>ok</v>
      </c>
    </row>
    <row r="1719" spans="1:23" x14ac:dyDescent="0.3">
      <c r="A1719" t="s">
        <v>1761</v>
      </c>
      <c r="B1719" t="s">
        <v>28</v>
      </c>
      <c r="C1719" t="s">
        <v>29</v>
      </c>
      <c r="D1719" t="s">
        <v>30</v>
      </c>
      <c r="E1719" t="s">
        <v>20</v>
      </c>
      <c r="F1719" t="s">
        <v>60</v>
      </c>
      <c r="G1719" s="5">
        <v>15976.94</v>
      </c>
      <c r="H1719" s="5">
        <f t="shared" si="182"/>
        <v>287.58492000000001</v>
      </c>
      <c r="I1719" s="6">
        <v>4</v>
      </c>
      <c r="J1719" s="6">
        <v>63907.76</v>
      </c>
      <c r="K1719" s="5">
        <f t="shared" si="183"/>
        <v>1150.33968</v>
      </c>
      <c r="L1719" s="7">
        <v>3.89</v>
      </c>
      <c r="M1719" s="7">
        <v>2164</v>
      </c>
      <c r="N1719" s="3">
        <v>45631</v>
      </c>
      <c r="O1719" s="4" t="str">
        <f t="shared" si="184"/>
        <v>2024-12</v>
      </c>
      <c r="P1719" s="4" t="str">
        <f t="shared" si="185"/>
        <v>12</v>
      </c>
      <c r="Q1719" s="4" t="str">
        <f t="shared" si="186"/>
        <v>December</v>
      </c>
      <c r="R1719" s="30" t="str">
        <f t="shared" si="187"/>
        <v>05</v>
      </c>
      <c r="W1719" t="str">
        <f t="shared" si="188"/>
        <v>ok</v>
      </c>
    </row>
    <row r="1720" spans="1:23" x14ac:dyDescent="0.3">
      <c r="A1720" t="s">
        <v>1762</v>
      </c>
      <c r="B1720" t="s">
        <v>41</v>
      </c>
      <c r="C1720" t="s">
        <v>42</v>
      </c>
      <c r="D1720" t="s">
        <v>43</v>
      </c>
      <c r="E1720" t="s">
        <v>20</v>
      </c>
      <c r="F1720" t="s">
        <v>60</v>
      </c>
      <c r="G1720" s="5">
        <v>9668.7000000000007</v>
      </c>
      <c r="H1720" s="5">
        <f t="shared" si="182"/>
        <v>174.03659999999999</v>
      </c>
      <c r="I1720" s="6">
        <v>5</v>
      </c>
      <c r="J1720" s="6">
        <v>48343.5</v>
      </c>
      <c r="K1720" s="5">
        <f t="shared" si="183"/>
        <v>870.18299999999999</v>
      </c>
      <c r="L1720" s="7">
        <v>2.5</v>
      </c>
      <c r="M1720" s="7">
        <v>1668</v>
      </c>
      <c r="N1720" s="3">
        <v>45622</v>
      </c>
      <c r="O1720" s="4" t="str">
        <f t="shared" si="184"/>
        <v>2024-11</v>
      </c>
      <c r="P1720" s="4" t="str">
        <f t="shared" si="185"/>
        <v>11</v>
      </c>
      <c r="Q1720" s="4" t="str">
        <f t="shared" si="186"/>
        <v>November</v>
      </c>
      <c r="R1720" s="30" t="str">
        <f t="shared" si="187"/>
        <v>26</v>
      </c>
      <c r="W1720" t="str">
        <f t="shared" si="188"/>
        <v>ok</v>
      </c>
    </row>
    <row r="1721" spans="1:23" x14ac:dyDescent="0.3">
      <c r="A1721" t="s">
        <v>1763</v>
      </c>
      <c r="B1721" t="s">
        <v>11</v>
      </c>
      <c r="C1721" t="s">
        <v>12</v>
      </c>
      <c r="D1721" t="s">
        <v>13</v>
      </c>
      <c r="E1721" t="s">
        <v>20</v>
      </c>
      <c r="F1721" t="s">
        <v>60</v>
      </c>
      <c r="G1721" s="5">
        <v>14199.37</v>
      </c>
      <c r="H1721" s="5">
        <f t="shared" si="182"/>
        <v>255.58866</v>
      </c>
      <c r="I1721" s="6">
        <v>5</v>
      </c>
      <c r="J1721" s="6">
        <v>70996.850000000006</v>
      </c>
      <c r="K1721" s="5">
        <f t="shared" si="183"/>
        <v>1277.9432999999999</v>
      </c>
      <c r="L1721" s="7">
        <v>3.72</v>
      </c>
      <c r="M1721" s="7">
        <v>1818</v>
      </c>
      <c r="N1721" s="3">
        <v>45628</v>
      </c>
      <c r="O1721" s="4" t="str">
        <f t="shared" si="184"/>
        <v>2024-12</v>
      </c>
      <c r="P1721" s="4" t="str">
        <f t="shared" si="185"/>
        <v>12</v>
      </c>
      <c r="Q1721" s="4" t="str">
        <f t="shared" si="186"/>
        <v>December</v>
      </c>
      <c r="R1721" s="30" t="str">
        <f t="shared" si="187"/>
        <v>02</v>
      </c>
      <c r="W1721" t="str">
        <f t="shared" si="188"/>
        <v>ok</v>
      </c>
    </row>
    <row r="1722" spans="1:23" x14ac:dyDescent="0.3">
      <c r="A1722" t="s">
        <v>1764</v>
      </c>
      <c r="B1722" t="s">
        <v>41</v>
      </c>
      <c r="C1722" t="s">
        <v>42</v>
      </c>
      <c r="D1722" t="s">
        <v>43</v>
      </c>
      <c r="E1722" t="s">
        <v>45</v>
      </c>
      <c r="F1722" t="s">
        <v>21</v>
      </c>
      <c r="G1722" s="5">
        <v>11845.83</v>
      </c>
      <c r="H1722" s="5">
        <f t="shared" si="182"/>
        <v>213.22493999999998</v>
      </c>
      <c r="I1722" s="6">
        <v>1</v>
      </c>
      <c r="J1722" s="6">
        <v>11845.83</v>
      </c>
      <c r="K1722" s="5">
        <f t="shared" si="183"/>
        <v>213.22493999999998</v>
      </c>
      <c r="L1722" s="7">
        <v>4.2699999999999996</v>
      </c>
      <c r="M1722" s="7">
        <v>3790</v>
      </c>
      <c r="N1722" s="3">
        <v>45564</v>
      </c>
      <c r="O1722" s="4" t="str">
        <f t="shared" si="184"/>
        <v>2024-09</v>
      </c>
      <c r="P1722" s="4" t="str">
        <f t="shared" si="185"/>
        <v>09</v>
      </c>
      <c r="Q1722" s="4" t="str">
        <f t="shared" si="186"/>
        <v>September</v>
      </c>
      <c r="R1722" s="30" t="str">
        <f t="shared" si="187"/>
        <v>29</v>
      </c>
      <c r="W1722" t="str">
        <f t="shared" si="188"/>
        <v>ok</v>
      </c>
    </row>
    <row r="1723" spans="1:23" x14ac:dyDescent="0.3">
      <c r="A1723" t="s">
        <v>1765</v>
      </c>
      <c r="B1723" t="s">
        <v>33</v>
      </c>
      <c r="C1723" t="s">
        <v>12</v>
      </c>
      <c r="D1723" t="s">
        <v>34</v>
      </c>
      <c r="E1723" t="s">
        <v>20</v>
      </c>
      <c r="F1723" t="s">
        <v>26</v>
      </c>
      <c r="G1723" s="5">
        <v>2883.65</v>
      </c>
      <c r="H1723" s="5">
        <f t="shared" si="182"/>
        <v>51.905699999999996</v>
      </c>
      <c r="I1723" s="6">
        <v>1</v>
      </c>
      <c r="J1723" s="6">
        <v>2883.65</v>
      </c>
      <c r="K1723" s="5">
        <f t="shared" si="183"/>
        <v>51.905699999999996</v>
      </c>
      <c r="L1723" s="7">
        <v>3.23</v>
      </c>
      <c r="M1723" s="7">
        <v>2319</v>
      </c>
      <c r="N1723" s="3">
        <v>45600</v>
      </c>
      <c r="O1723" s="4" t="str">
        <f t="shared" si="184"/>
        <v>2024-11</v>
      </c>
      <c r="P1723" s="4" t="str">
        <f t="shared" si="185"/>
        <v>11</v>
      </c>
      <c r="Q1723" s="4" t="str">
        <f t="shared" si="186"/>
        <v>November</v>
      </c>
      <c r="R1723" s="30" t="str">
        <f t="shared" si="187"/>
        <v>04</v>
      </c>
      <c r="W1723" t="str">
        <f t="shared" si="188"/>
        <v>ok</v>
      </c>
    </row>
    <row r="1724" spans="1:23" x14ac:dyDescent="0.3">
      <c r="A1724" t="s">
        <v>1766</v>
      </c>
      <c r="B1724" t="s">
        <v>47</v>
      </c>
      <c r="C1724" t="s">
        <v>12</v>
      </c>
      <c r="D1724" t="s">
        <v>48</v>
      </c>
      <c r="E1724" t="s">
        <v>45</v>
      </c>
      <c r="F1724" t="s">
        <v>15</v>
      </c>
      <c r="G1724" s="5">
        <v>13469.47</v>
      </c>
      <c r="H1724" s="5">
        <f t="shared" si="182"/>
        <v>242.45045999999996</v>
      </c>
      <c r="I1724" s="6">
        <v>4</v>
      </c>
      <c r="J1724" s="6">
        <v>53877.88</v>
      </c>
      <c r="K1724" s="5">
        <f t="shared" si="183"/>
        <v>969.80183999999986</v>
      </c>
      <c r="L1724" s="7">
        <v>3.59</v>
      </c>
      <c r="M1724" s="7">
        <v>4363</v>
      </c>
      <c r="N1724" s="3">
        <v>45384</v>
      </c>
      <c r="O1724" s="4" t="str">
        <f t="shared" si="184"/>
        <v>2024-04</v>
      </c>
      <c r="P1724" s="4" t="str">
        <f t="shared" si="185"/>
        <v>04</v>
      </c>
      <c r="Q1724" s="4" t="str">
        <f t="shared" si="186"/>
        <v>April</v>
      </c>
      <c r="R1724" s="30" t="str">
        <f t="shared" si="187"/>
        <v>02</v>
      </c>
      <c r="W1724" t="str">
        <f t="shared" si="188"/>
        <v>ok</v>
      </c>
    </row>
    <row r="1725" spans="1:23" x14ac:dyDescent="0.3">
      <c r="A1725" t="s">
        <v>1767</v>
      </c>
      <c r="B1725" t="s">
        <v>33</v>
      </c>
      <c r="C1725" t="s">
        <v>12</v>
      </c>
      <c r="D1725" t="s">
        <v>34</v>
      </c>
      <c r="E1725" t="s">
        <v>14</v>
      </c>
      <c r="F1725" t="s">
        <v>21</v>
      </c>
      <c r="G1725" s="5">
        <v>8490.1200000000008</v>
      </c>
      <c r="H1725" s="5">
        <f t="shared" si="182"/>
        <v>152.82216</v>
      </c>
      <c r="I1725" s="6">
        <v>3</v>
      </c>
      <c r="J1725" s="6">
        <v>25470.36</v>
      </c>
      <c r="K1725" s="5">
        <f t="shared" si="183"/>
        <v>458.46647999999999</v>
      </c>
      <c r="L1725" s="7">
        <v>3.27</v>
      </c>
      <c r="M1725" s="7">
        <v>2191</v>
      </c>
      <c r="N1725" s="3">
        <v>45472</v>
      </c>
      <c r="O1725" s="4" t="str">
        <f t="shared" si="184"/>
        <v>2024-06</v>
      </c>
      <c r="P1725" s="4" t="str">
        <f t="shared" si="185"/>
        <v>06</v>
      </c>
      <c r="Q1725" s="4" t="str">
        <f t="shared" si="186"/>
        <v>June</v>
      </c>
      <c r="R1725" s="30" t="str">
        <f t="shared" si="187"/>
        <v>29</v>
      </c>
      <c r="W1725" t="str">
        <f t="shared" si="188"/>
        <v>ok</v>
      </c>
    </row>
    <row r="1726" spans="1:23" x14ac:dyDescent="0.3">
      <c r="A1726" t="s">
        <v>1768</v>
      </c>
      <c r="B1726" t="s">
        <v>36</v>
      </c>
      <c r="C1726" t="s">
        <v>18</v>
      </c>
      <c r="D1726" t="s">
        <v>37</v>
      </c>
      <c r="E1726" t="s">
        <v>45</v>
      </c>
      <c r="F1726" t="s">
        <v>21</v>
      </c>
      <c r="G1726" s="5">
        <v>5492.52</v>
      </c>
      <c r="H1726" s="5">
        <f t="shared" si="182"/>
        <v>98.865359999999995</v>
      </c>
      <c r="I1726" s="6">
        <v>5</v>
      </c>
      <c r="J1726" s="6">
        <v>27462.6</v>
      </c>
      <c r="K1726" s="5">
        <f t="shared" si="183"/>
        <v>494.32679999999999</v>
      </c>
      <c r="L1726" s="7">
        <v>1.7</v>
      </c>
      <c r="M1726" s="7">
        <v>3853</v>
      </c>
      <c r="N1726" s="3">
        <v>45590</v>
      </c>
      <c r="O1726" s="4" t="str">
        <f t="shared" si="184"/>
        <v>2024-10</v>
      </c>
      <c r="P1726" s="4" t="str">
        <f t="shared" si="185"/>
        <v>10</v>
      </c>
      <c r="Q1726" s="4" t="str">
        <f t="shared" si="186"/>
        <v>October</v>
      </c>
      <c r="R1726" s="30" t="str">
        <f t="shared" si="187"/>
        <v>25</v>
      </c>
      <c r="W1726" t="str">
        <f t="shared" si="188"/>
        <v>ok</v>
      </c>
    </row>
    <row r="1727" spans="1:23" x14ac:dyDescent="0.3">
      <c r="A1727" t="s">
        <v>1769</v>
      </c>
      <c r="B1727" t="s">
        <v>41</v>
      </c>
      <c r="C1727" t="s">
        <v>42</v>
      </c>
      <c r="D1727" t="s">
        <v>43</v>
      </c>
      <c r="E1727" t="s">
        <v>14</v>
      </c>
      <c r="F1727" t="s">
        <v>60</v>
      </c>
      <c r="G1727" s="5">
        <v>1878.33</v>
      </c>
      <c r="H1727" s="5">
        <f t="shared" si="182"/>
        <v>33.809939999999997</v>
      </c>
      <c r="I1727" s="6">
        <v>4</v>
      </c>
      <c r="J1727" s="6">
        <v>7513.32</v>
      </c>
      <c r="K1727" s="5">
        <f t="shared" si="183"/>
        <v>135.23975999999999</v>
      </c>
      <c r="L1727" s="7">
        <v>1.84</v>
      </c>
      <c r="M1727" s="7">
        <v>3943</v>
      </c>
      <c r="N1727" s="3">
        <v>45414</v>
      </c>
      <c r="O1727" s="4" t="str">
        <f t="shared" si="184"/>
        <v>2024-05</v>
      </c>
      <c r="P1727" s="4" t="str">
        <f t="shared" si="185"/>
        <v>05</v>
      </c>
      <c r="Q1727" s="4" t="str">
        <f t="shared" si="186"/>
        <v>May</v>
      </c>
      <c r="R1727" s="30" t="str">
        <f t="shared" si="187"/>
        <v>02</v>
      </c>
      <c r="W1727" t="str">
        <f t="shared" si="188"/>
        <v>ok</v>
      </c>
    </row>
    <row r="1728" spans="1:23" x14ac:dyDescent="0.3">
      <c r="A1728" t="s">
        <v>1770</v>
      </c>
      <c r="B1728" t="s">
        <v>33</v>
      </c>
      <c r="C1728" t="s">
        <v>12</v>
      </c>
      <c r="D1728" t="s">
        <v>34</v>
      </c>
      <c r="E1728" t="s">
        <v>20</v>
      </c>
      <c r="F1728" t="s">
        <v>21</v>
      </c>
      <c r="G1728" s="5">
        <v>4544.47</v>
      </c>
      <c r="H1728" s="5">
        <f t="shared" si="182"/>
        <v>81.800460000000001</v>
      </c>
      <c r="I1728" s="6">
        <v>1</v>
      </c>
      <c r="J1728" s="6">
        <v>4544.47</v>
      </c>
      <c r="K1728" s="5">
        <f t="shared" si="183"/>
        <v>81.800460000000001</v>
      </c>
      <c r="L1728" s="7">
        <v>2.5099999999999998</v>
      </c>
      <c r="M1728" s="7">
        <v>3992</v>
      </c>
      <c r="N1728" s="3">
        <v>45555</v>
      </c>
      <c r="O1728" s="4" t="str">
        <f t="shared" si="184"/>
        <v>2024-09</v>
      </c>
      <c r="P1728" s="4" t="str">
        <f t="shared" si="185"/>
        <v>09</v>
      </c>
      <c r="Q1728" s="4" t="str">
        <f t="shared" si="186"/>
        <v>September</v>
      </c>
      <c r="R1728" s="30" t="str">
        <f t="shared" si="187"/>
        <v>20</v>
      </c>
      <c r="W1728" t="str">
        <f t="shared" si="188"/>
        <v>ok</v>
      </c>
    </row>
    <row r="1729" spans="1:23" x14ac:dyDescent="0.3">
      <c r="A1729" t="s">
        <v>1771</v>
      </c>
      <c r="B1729" t="s">
        <v>11</v>
      </c>
      <c r="C1729" t="s">
        <v>12</v>
      </c>
      <c r="D1729" t="s">
        <v>13</v>
      </c>
      <c r="E1729" t="s">
        <v>45</v>
      </c>
      <c r="F1729" t="s">
        <v>26</v>
      </c>
      <c r="G1729" s="5">
        <v>16371.76</v>
      </c>
      <c r="H1729" s="5">
        <f t="shared" si="182"/>
        <v>294.69167999999996</v>
      </c>
      <c r="I1729" s="6">
        <v>2</v>
      </c>
      <c r="J1729" s="6">
        <v>32743.52</v>
      </c>
      <c r="K1729" s="5">
        <f t="shared" si="183"/>
        <v>589.38335999999993</v>
      </c>
      <c r="L1729" s="7">
        <v>1.97</v>
      </c>
      <c r="M1729" s="7">
        <v>4142</v>
      </c>
      <c r="N1729" s="3">
        <v>45462</v>
      </c>
      <c r="O1729" s="4" t="str">
        <f t="shared" si="184"/>
        <v>2024-06</v>
      </c>
      <c r="P1729" s="4" t="str">
        <f t="shared" si="185"/>
        <v>06</v>
      </c>
      <c r="Q1729" s="4" t="str">
        <f t="shared" si="186"/>
        <v>June</v>
      </c>
      <c r="R1729" s="30" t="str">
        <f t="shared" si="187"/>
        <v>19</v>
      </c>
      <c r="W1729" t="str">
        <f t="shared" si="188"/>
        <v>ok</v>
      </c>
    </row>
    <row r="1730" spans="1:23" x14ac:dyDescent="0.3">
      <c r="A1730" t="s">
        <v>1772</v>
      </c>
      <c r="B1730" t="s">
        <v>63</v>
      </c>
      <c r="C1730" t="s">
        <v>18</v>
      </c>
      <c r="D1730" t="s">
        <v>64</v>
      </c>
      <c r="E1730" t="s">
        <v>14</v>
      </c>
      <c r="F1730" t="s">
        <v>31</v>
      </c>
      <c r="G1730" s="5">
        <v>18639.96</v>
      </c>
      <c r="H1730" s="5">
        <f t="shared" si="182"/>
        <v>335.51927999999998</v>
      </c>
      <c r="I1730" s="6">
        <v>1</v>
      </c>
      <c r="J1730" s="6">
        <v>18639.96</v>
      </c>
      <c r="K1730" s="5">
        <f t="shared" si="183"/>
        <v>335.51927999999998</v>
      </c>
      <c r="L1730" s="7">
        <v>2.2000000000000002</v>
      </c>
      <c r="M1730" s="7">
        <v>3642</v>
      </c>
      <c r="N1730" s="3">
        <v>45436</v>
      </c>
      <c r="O1730" s="4" t="str">
        <f t="shared" si="184"/>
        <v>2024-05</v>
      </c>
      <c r="P1730" s="4" t="str">
        <f t="shared" si="185"/>
        <v>05</v>
      </c>
      <c r="Q1730" s="4" t="str">
        <f t="shared" si="186"/>
        <v>May</v>
      </c>
      <c r="R1730" s="30" t="str">
        <f t="shared" si="187"/>
        <v>24</v>
      </c>
      <c r="W1730" t="str">
        <f t="shared" si="188"/>
        <v>ok</v>
      </c>
    </row>
    <row r="1731" spans="1:23" x14ac:dyDescent="0.3">
      <c r="A1731" t="s">
        <v>1773</v>
      </c>
      <c r="B1731" t="s">
        <v>33</v>
      </c>
      <c r="C1731" t="s">
        <v>12</v>
      </c>
      <c r="D1731" t="s">
        <v>34</v>
      </c>
      <c r="E1731" t="s">
        <v>20</v>
      </c>
      <c r="F1731" t="s">
        <v>31</v>
      </c>
      <c r="G1731" s="5">
        <v>5700.46</v>
      </c>
      <c r="H1731" s="5">
        <f t="shared" ref="H1731:H1794" si="189">G1731*0.018</f>
        <v>102.60827999999999</v>
      </c>
      <c r="I1731" s="6">
        <v>4</v>
      </c>
      <c r="J1731" s="6">
        <v>22801.84</v>
      </c>
      <c r="K1731" s="5">
        <f t="shared" ref="K1731:K1794" si="190">H1731*I1731</f>
        <v>410.43311999999997</v>
      </c>
      <c r="L1731" s="7">
        <v>1.58</v>
      </c>
      <c r="M1731" s="7">
        <v>2147</v>
      </c>
      <c r="N1731" s="3">
        <v>45603</v>
      </c>
      <c r="O1731" s="4" t="str">
        <f t="shared" ref="O1731:O1794" si="191">TEXT(N1731,"yyyy-mm")</f>
        <v>2024-11</v>
      </c>
      <c r="P1731" s="4" t="str">
        <f t="shared" ref="P1731:P1794" si="192">TEXT(N1731,"mm")</f>
        <v>11</v>
      </c>
      <c r="Q1731" s="4" t="str">
        <f t="shared" ref="Q1731:Q1794" si="193">TEXT(DATE(2024,P1731,1),"mmmm")</f>
        <v>November</v>
      </c>
      <c r="R1731" s="30" t="str">
        <f t="shared" ref="R1731:R1794" si="194">TEXT(N1731,"dd")</f>
        <v>07</v>
      </c>
      <c r="W1731" t="str">
        <f t="shared" ref="W1731:W1794" si="195">IF(G1731*I1731=J1731,"ok","False")</f>
        <v>ok</v>
      </c>
    </row>
    <row r="1732" spans="1:23" x14ac:dyDescent="0.3">
      <c r="A1732" t="s">
        <v>1774</v>
      </c>
      <c r="B1732" t="s">
        <v>36</v>
      </c>
      <c r="C1732" t="s">
        <v>18</v>
      </c>
      <c r="D1732" t="s">
        <v>37</v>
      </c>
      <c r="E1732" t="s">
        <v>14</v>
      </c>
      <c r="F1732" t="s">
        <v>31</v>
      </c>
      <c r="G1732" s="5">
        <v>3651.63</v>
      </c>
      <c r="H1732" s="5">
        <f t="shared" si="189"/>
        <v>65.729339999999993</v>
      </c>
      <c r="I1732" s="6">
        <v>5</v>
      </c>
      <c r="J1732" s="6">
        <v>18258.150000000001</v>
      </c>
      <c r="K1732" s="5">
        <f t="shared" si="190"/>
        <v>328.64669999999995</v>
      </c>
      <c r="L1732" s="7">
        <v>2.4900000000000002</v>
      </c>
      <c r="M1732" s="7">
        <v>2326</v>
      </c>
      <c r="N1732" s="3">
        <v>45441</v>
      </c>
      <c r="O1732" s="4" t="str">
        <f t="shared" si="191"/>
        <v>2024-05</v>
      </c>
      <c r="P1732" s="4" t="str">
        <f t="shared" si="192"/>
        <v>05</v>
      </c>
      <c r="Q1732" s="4" t="str">
        <f t="shared" si="193"/>
        <v>May</v>
      </c>
      <c r="R1732" s="30" t="str">
        <f t="shared" si="194"/>
        <v>29</v>
      </c>
      <c r="W1732" t="str">
        <f t="shared" si="195"/>
        <v>ok</v>
      </c>
    </row>
    <row r="1733" spans="1:23" x14ac:dyDescent="0.3">
      <c r="A1733" t="s">
        <v>1775</v>
      </c>
      <c r="B1733" t="s">
        <v>11</v>
      </c>
      <c r="C1733" t="s">
        <v>12</v>
      </c>
      <c r="D1733" t="s">
        <v>13</v>
      </c>
      <c r="E1733" t="s">
        <v>14</v>
      </c>
      <c r="F1733" t="s">
        <v>31</v>
      </c>
      <c r="G1733" s="5">
        <v>19076.64</v>
      </c>
      <c r="H1733" s="5">
        <f t="shared" si="189"/>
        <v>343.37951999999996</v>
      </c>
      <c r="I1733" s="6">
        <v>2</v>
      </c>
      <c r="J1733" s="6">
        <v>38153.279999999999</v>
      </c>
      <c r="K1733" s="5">
        <f t="shared" si="190"/>
        <v>686.75903999999991</v>
      </c>
      <c r="L1733" s="7">
        <v>1.74</v>
      </c>
      <c r="M1733" s="7">
        <v>1851</v>
      </c>
      <c r="N1733" s="3">
        <v>45476</v>
      </c>
      <c r="O1733" s="4" t="str">
        <f t="shared" si="191"/>
        <v>2024-07</v>
      </c>
      <c r="P1733" s="4" t="str">
        <f t="shared" si="192"/>
        <v>07</v>
      </c>
      <c r="Q1733" s="4" t="str">
        <f t="shared" si="193"/>
        <v>July</v>
      </c>
      <c r="R1733" s="30" t="str">
        <f t="shared" si="194"/>
        <v>03</v>
      </c>
      <c r="W1733" t="str">
        <f t="shared" si="195"/>
        <v>ok</v>
      </c>
    </row>
    <row r="1734" spans="1:23" x14ac:dyDescent="0.3">
      <c r="A1734" t="s">
        <v>1776</v>
      </c>
      <c r="B1734" t="s">
        <v>41</v>
      </c>
      <c r="C1734" t="s">
        <v>42</v>
      </c>
      <c r="D1734" t="s">
        <v>43</v>
      </c>
      <c r="E1734" t="s">
        <v>45</v>
      </c>
      <c r="F1734" t="s">
        <v>31</v>
      </c>
      <c r="G1734" s="5">
        <v>16010.02</v>
      </c>
      <c r="H1734" s="5">
        <f t="shared" si="189"/>
        <v>288.18036000000001</v>
      </c>
      <c r="I1734" s="6">
        <v>4</v>
      </c>
      <c r="J1734" s="6">
        <v>64040.08</v>
      </c>
      <c r="K1734" s="5">
        <f t="shared" si="190"/>
        <v>1152.72144</v>
      </c>
      <c r="L1734" s="7">
        <v>4.57</v>
      </c>
      <c r="M1734" s="7">
        <v>3475</v>
      </c>
      <c r="N1734" s="3">
        <v>45353</v>
      </c>
      <c r="O1734" s="4" t="str">
        <f t="shared" si="191"/>
        <v>2024-03</v>
      </c>
      <c r="P1734" s="4" t="str">
        <f t="shared" si="192"/>
        <v>03</v>
      </c>
      <c r="Q1734" s="4" t="str">
        <f t="shared" si="193"/>
        <v>March</v>
      </c>
      <c r="R1734" s="30" t="str">
        <f t="shared" si="194"/>
        <v>02</v>
      </c>
      <c r="W1734" t="str">
        <f t="shared" si="195"/>
        <v>ok</v>
      </c>
    </row>
    <row r="1735" spans="1:23" x14ac:dyDescent="0.3">
      <c r="A1735" t="s">
        <v>1777</v>
      </c>
      <c r="B1735" t="s">
        <v>17</v>
      </c>
      <c r="C1735" t="s">
        <v>18</v>
      </c>
      <c r="D1735" t="s">
        <v>19</v>
      </c>
      <c r="E1735" t="s">
        <v>20</v>
      </c>
      <c r="F1735" t="s">
        <v>26</v>
      </c>
      <c r="G1735" s="5">
        <v>3064.77</v>
      </c>
      <c r="H1735" s="5">
        <f t="shared" si="189"/>
        <v>55.165859999999995</v>
      </c>
      <c r="I1735" s="6">
        <v>2</v>
      </c>
      <c r="J1735" s="6">
        <v>6129.54</v>
      </c>
      <c r="K1735" s="5">
        <f t="shared" si="190"/>
        <v>110.33171999999999</v>
      </c>
      <c r="L1735" s="7">
        <v>1.29</v>
      </c>
      <c r="M1735" s="7">
        <v>4106</v>
      </c>
      <c r="N1735" s="3">
        <v>45326</v>
      </c>
      <c r="O1735" s="4" t="str">
        <f t="shared" si="191"/>
        <v>2024-02</v>
      </c>
      <c r="P1735" s="4" t="str">
        <f t="shared" si="192"/>
        <v>02</v>
      </c>
      <c r="Q1735" s="4" t="str">
        <f t="shared" si="193"/>
        <v>February</v>
      </c>
      <c r="R1735" s="30" t="str">
        <f t="shared" si="194"/>
        <v>04</v>
      </c>
      <c r="W1735" t="str">
        <f t="shared" si="195"/>
        <v>ok</v>
      </c>
    </row>
    <row r="1736" spans="1:23" x14ac:dyDescent="0.3">
      <c r="A1736" t="s">
        <v>1778</v>
      </c>
      <c r="B1736" t="s">
        <v>41</v>
      </c>
      <c r="C1736" t="s">
        <v>42</v>
      </c>
      <c r="D1736" t="s">
        <v>43</v>
      </c>
      <c r="E1736" t="s">
        <v>45</v>
      </c>
      <c r="F1736" t="s">
        <v>38</v>
      </c>
      <c r="G1736" s="5">
        <v>8596.82</v>
      </c>
      <c r="H1736" s="5">
        <f t="shared" si="189"/>
        <v>154.74275999999998</v>
      </c>
      <c r="I1736" s="6">
        <v>1</v>
      </c>
      <c r="J1736" s="6">
        <v>8596.82</v>
      </c>
      <c r="K1736" s="5">
        <f t="shared" si="190"/>
        <v>154.74275999999998</v>
      </c>
      <c r="L1736" s="7">
        <v>3.02</v>
      </c>
      <c r="M1736" s="7">
        <v>1850</v>
      </c>
      <c r="N1736" s="3">
        <v>45507</v>
      </c>
      <c r="O1736" s="4" t="str">
        <f t="shared" si="191"/>
        <v>2024-08</v>
      </c>
      <c r="P1736" s="4" t="str">
        <f t="shared" si="192"/>
        <v>08</v>
      </c>
      <c r="Q1736" s="4" t="str">
        <f t="shared" si="193"/>
        <v>August</v>
      </c>
      <c r="R1736" s="30" t="str">
        <f t="shared" si="194"/>
        <v>03</v>
      </c>
      <c r="W1736" t="str">
        <f t="shared" si="195"/>
        <v>ok</v>
      </c>
    </row>
    <row r="1737" spans="1:23" x14ac:dyDescent="0.3">
      <c r="A1737" t="s">
        <v>1779</v>
      </c>
      <c r="B1737" t="s">
        <v>11</v>
      </c>
      <c r="C1737" t="s">
        <v>12</v>
      </c>
      <c r="D1737" t="s">
        <v>13</v>
      </c>
      <c r="E1737" t="s">
        <v>20</v>
      </c>
      <c r="F1737" t="s">
        <v>38</v>
      </c>
      <c r="G1737" s="5">
        <v>10173.94</v>
      </c>
      <c r="H1737" s="5">
        <f t="shared" si="189"/>
        <v>183.13092</v>
      </c>
      <c r="I1737" s="6">
        <v>2</v>
      </c>
      <c r="J1737" s="6">
        <v>20347.88</v>
      </c>
      <c r="K1737" s="5">
        <f t="shared" si="190"/>
        <v>366.26184000000001</v>
      </c>
      <c r="L1737" s="7">
        <v>3.74</v>
      </c>
      <c r="M1737" s="7">
        <v>368</v>
      </c>
      <c r="N1737" s="3">
        <v>45614</v>
      </c>
      <c r="O1737" s="4" t="str">
        <f t="shared" si="191"/>
        <v>2024-11</v>
      </c>
      <c r="P1737" s="4" t="str">
        <f t="shared" si="192"/>
        <v>11</v>
      </c>
      <c r="Q1737" s="4" t="str">
        <f t="shared" si="193"/>
        <v>November</v>
      </c>
      <c r="R1737" s="30" t="str">
        <f t="shared" si="194"/>
        <v>18</v>
      </c>
      <c r="W1737" t="str">
        <f t="shared" si="195"/>
        <v>ok</v>
      </c>
    </row>
    <row r="1738" spans="1:23" x14ac:dyDescent="0.3">
      <c r="A1738" t="s">
        <v>1780</v>
      </c>
      <c r="B1738" t="s">
        <v>47</v>
      </c>
      <c r="C1738" t="s">
        <v>12</v>
      </c>
      <c r="D1738" t="s">
        <v>48</v>
      </c>
      <c r="E1738" t="s">
        <v>20</v>
      </c>
      <c r="F1738" t="s">
        <v>60</v>
      </c>
      <c r="G1738" s="5">
        <v>13788.47</v>
      </c>
      <c r="H1738" s="5">
        <f t="shared" si="189"/>
        <v>248.19245999999998</v>
      </c>
      <c r="I1738" s="6">
        <v>1</v>
      </c>
      <c r="J1738" s="6">
        <v>13788.47</v>
      </c>
      <c r="K1738" s="5">
        <f t="shared" si="190"/>
        <v>248.19245999999998</v>
      </c>
      <c r="L1738" s="7">
        <v>2.66</v>
      </c>
      <c r="M1738" s="7">
        <v>2309</v>
      </c>
      <c r="N1738" s="3">
        <v>45605</v>
      </c>
      <c r="O1738" s="4" t="str">
        <f t="shared" si="191"/>
        <v>2024-11</v>
      </c>
      <c r="P1738" s="4" t="str">
        <f t="shared" si="192"/>
        <v>11</v>
      </c>
      <c r="Q1738" s="4" t="str">
        <f t="shared" si="193"/>
        <v>November</v>
      </c>
      <c r="R1738" s="30" t="str">
        <f t="shared" si="194"/>
        <v>09</v>
      </c>
      <c r="W1738" t="str">
        <f t="shared" si="195"/>
        <v>ok</v>
      </c>
    </row>
    <row r="1739" spans="1:23" x14ac:dyDescent="0.3">
      <c r="A1739" t="s">
        <v>1781</v>
      </c>
      <c r="B1739" t="s">
        <v>36</v>
      </c>
      <c r="C1739" t="s">
        <v>18</v>
      </c>
      <c r="D1739" t="s">
        <v>37</v>
      </c>
      <c r="E1739" t="s">
        <v>14</v>
      </c>
      <c r="F1739" t="s">
        <v>31</v>
      </c>
      <c r="G1739" s="5">
        <v>19921.73</v>
      </c>
      <c r="H1739" s="5">
        <f t="shared" si="189"/>
        <v>358.59113999999994</v>
      </c>
      <c r="I1739" s="6">
        <v>4</v>
      </c>
      <c r="J1739" s="6">
        <v>79686.92</v>
      </c>
      <c r="K1739" s="5">
        <f t="shared" si="190"/>
        <v>1434.3645599999998</v>
      </c>
      <c r="L1739" s="7">
        <v>3.2</v>
      </c>
      <c r="M1739" s="7">
        <v>3009</v>
      </c>
      <c r="N1739" s="3">
        <v>45540</v>
      </c>
      <c r="O1739" s="4" t="str">
        <f t="shared" si="191"/>
        <v>2024-09</v>
      </c>
      <c r="P1739" s="4" t="str">
        <f t="shared" si="192"/>
        <v>09</v>
      </c>
      <c r="Q1739" s="4" t="str">
        <f t="shared" si="193"/>
        <v>September</v>
      </c>
      <c r="R1739" s="30" t="str">
        <f t="shared" si="194"/>
        <v>05</v>
      </c>
      <c r="W1739" t="str">
        <f t="shared" si="195"/>
        <v>ok</v>
      </c>
    </row>
    <row r="1740" spans="1:23" x14ac:dyDescent="0.3">
      <c r="A1740" t="s">
        <v>1782</v>
      </c>
      <c r="B1740" t="s">
        <v>17</v>
      </c>
      <c r="C1740" t="s">
        <v>18</v>
      </c>
      <c r="D1740" t="s">
        <v>19</v>
      </c>
      <c r="E1740" t="s">
        <v>14</v>
      </c>
      <c r="F1740" t="s">
        <v>21</v>
      </c>
      <c r="G1740" s="5">
        <v>15529.03</v>
      </c>
      <c r="H1740" s="5">
        <f t="shared" si="189"/>
        <v>279.52253999999999</v>
      </c>
      <c r="I1740" s="6">
        <v>5</v>
      </c>
      <c r="J1740" s="6">
        <v>77645.149999999994</v>
      </c>
      <c r="K1740" s="5">
        <f t="shared" si="190"/>
        <v>1397.6126999999999</v>
      </c>
      <c r="L1740" s="7">
        <v>4.17</v>
      </c>
      <c r="M1740" s="7">
        <v>3247</v>
      </c>
      <c r="N1740" s="3">
        <v>45585</v>
      </c>
      <c r="O1740" s="4" t="str">
        <f t="shared" si="191"/>
        <v>2024-10</v>
      </c>
      <c r="P1740" s="4" t="str">
        <f t="shared" si="192"/>
        <v>10</v>
      </c>
      <c r="Q1740" s="4" t="str">
        <f t="shared" si="193"/>
        <v>October</v>
      </c>
      <c r="R1740" s="30" t="str">
        <f t="shared" si="194"/>
        <v>20</v>
      </c>
      <c r="W1740" t="str">
        <f t="shared" si="195"/>
        <v>ok</v>
      </c>
    </row>
    <row r="1741" spans="1:23" x14ac:dyDescent="0.3">
      <c r="A1741" t="s">
        <v>1783</v>
      </c>
      <c r="B1741" t="s">
        <v>51</v>
      </c>
      <c r="C1741" t="s">
        <v>29</v>
      </c>
      <c r="D1741" t="s">
        <v>52</v>
      </c>
      <c r="E1741" t="s">
        <v>45</v>
      </c>
      <c r="F1741" t="s">
        <v>60</v>
      </c>
      <c r="G1741" s="5">
        <v>6368.84</v>
      </c>
      <c r="H1741" s="5">
        <f t="shared" si="189"/>
        <v>114.63911999999999</v>
      </c>
      <c r="I1741" s="6">
        <v>4</v>
      </c>
      <c r="J1741" s="6">
        <v>25475.360000000001</v>
      </c>
      <c r="K1741" s="5">
        <f t="shared" si="190"/>
        <v>458.55647999999997</v>
      </c>
      <c r="L1741" s="7">
        <v>3.96</v>
      </c>
      <c r="M1741" s="7">
        <v>3742</v>
      </c>
      <c r="N1741" s="3">
        <v>45476</v>
      </c>
      <c r="O1741" s="4" t="str">
        <f t="shared" si="191"/>
        <v>2024-07</v>
      </c>
      <c r="P1741" s="4" t="str">
        <f t="shared" si="192"/>
        <v>07</v>
      </c>
      <c r="Q1741" s="4" t="str">
        <f t="shared" si="193"/>
        <v>July</v>
      </c>
      <c r="R1741" s="30" t="str">
        <f t="shared" si="194"/>
        <v>03</v>
      </c>
      <c r="W1741" t="str">
        <f t="shared" si="195"/>
        <v>ok</v>
      </c>
    </row>
    <row r="1742" spans="1:23" x14ac:dyDescent="0.3">
      <c r="A1742" t="s">
        <v>1784</v>
      </c>
      <c r="B1742" t="s">
        <v>11</v>
      </c>
      <c r="C1742" t="s">
        <v>12</v>
      </c>
      <c r="D1742" t="s">
        <v>13</v>
      </c>
      <c r="E1742" t="s">
        <v>45</v>
      </c>
      <c r="F1742" t="s">
        <v>26</v>
      </c>
      <c r="G1742" s="5">
        <v>15386.85</v>
      </c>
      <c r="H1742" s="5">
        <f t="shared" si="189"/>
        <v>276.9633</v>
      </c>
      <c r="I1742" s="6">
        <v>3</v>
      </c>
      <c r="J1742" s="6">
        <v>46160.55</v>
      </c>
      <c r="K1742" s="5">
        <f t="shared" si="190"/>
        <v>830.88990000000001</v>
      </c>
      <c r="L1742" s="7">
        <v>1.24</v>
      </c>
      <c r="M1742" s="7">
        <v>4613</v>
      </c>
      <c r="N1742" s="3">
        <v>45478</v>
      </c>
      <c r="O1742" s="4" t="str">
        <f t="shared" si="191"/>
        <v>2024-07</v>
      </c>
      <c r="P1742" s="4" t="str">
        <f t="shared" si="192"/>
        <v>07</v>
      </c>
      <c r="Q1742" s="4" t="str">
        <f t="shared" si="193"/>
        <v>July</v>
      </c>
      <c r="R1742" s="30" t="str">
        <f t="shared" si="194"/>
        <v>05</v>
      </c>
      <c r="W1742" t="str">
        <f t="shared" si="195"/>
        <v>ok</v>
      </c>
    </row>
    <row r="1743" spans="1:23" x14ac:dyDescent="0.3">
      <c r="A1743" t="s">
        <v>1785</v>
      </c>
      <c r="B1743" t="s">
        <v>11</v>
      </c>
      <c r="C1743" t="s">
        <v>12</v>
      </c>
      <c r="D1743" t="s">
        <v>13</v>
      </c>
      <c r="E1743" t="s">
        <v>20</v>
      </c>
      <c r="F1743" t="s">
        <v>38</v>
      </c>
      <c r="G1743" s="5">
        <v>938.8</v>
      </c>
      <c r="H1743" s="5">
        <f t="shared" si="189"/>
        <v>16.898399999999999</v>
      </c>
      <c r="I1743" s="6">
        <v>4</v>
      </c>
      <c r="J1743" s="6">
        <v>3755.2</v>
      </c>
      <c r="K1743" s="5">
        <f t="shared" si="190"/>
        <v>67.593599999999995</v>
      </c>
      <c r="L1743" s="7">
        <v>4.9000000000000004</v>
      </c>
      <c r="M1743" s="7">
        <v>3888</v>
      </c>
      <c r="N1743" s="3">
        <v>45648</v>
      </c>
      <c r="O1743" s="4" t="str">
        <f t="shared" si="191"/>
        <v>2024-12</v>
      </c>
      <c r="P1743" s="4" t="str">
        <f t="shared" si="192"/>
        <v>12</v>
      </c>
      <c r="Q1743" s="4" t="str">
        <f t="shared" si="193"/>
        <v>December</v>
      </c>
      <c r="R1743" s="30" t="str">
        <f t="shared" si="194"/>
        <v>22</v>
      </c>
      <c r="W1743" t="str">
        <f t="shared" si="195"/>
        <v>ok</v>
      </c>
    </row>
    <row r="1744" spans="1:23" x14ac:dyDescent="0.3">
      <c r="A1744" t="s">
        <v>1786</v>
      </c>
      <c r="B1744" t="s">
        <v>63</v>
      </c>
      <c r="C1744" t="s">
        <v>18</v>
      </c>
      <c r="D1744" t="s">
        <v>64</v>
      </c>
      <c r="E1744" t="s">
        <v>45</v>
      </c>
      <c r="F1744" t="s">
        <v>38</v>
      </c>
      <c r="G1744" s="5">
        <v>5402.68</v>
      </c>
      <c r="H1744" s="5">
        <f t="shared" si="189"/>
        <v>97.248239999999996</v>
      </c>
      <c r="I1744" s="6">
        <v>4</v>
      </c>
      <c r="J1744" s="6">
        <v>21610.720000000001</v>
      </c>
      <c r="K1744" s="5">
        <f t="shared" si="190"/>
        <v>388.99295999999998</v>
      </c>
      <c r="L1744" s="7">
        <v>1.76</v>
      </c>
      <c r="M1744" s="7">
        <v>1926</v>
      </c>
      <c r="N1744" s="3">
        <v>45536</v>
      </c>
      <c r="O1744" s="4" t="str">
        <f t="shared" si="191"/>
        <v>2024-09</v>
      </c>
      <c r="P1744" s="4" t="str">
        <f t="shared" si="192"/>
        <v>09</v>
      </c>
      <c r="Q1744" s="4" t="str">
        <f t="shared" si="193"/>
        <v>September</v>
      </c>
      <c r="R1744" s="30" t="str">
        <f t="shared" si="194"/>
        <v>01</v>
      </c>
      <c r="W1744" t="str">
        <f t="shared" si="195"/>
        <v>ok</v>
      </c>
    </row>
    <row r="1745" spans="1:23" x14ac:dyDescent="0.3">
      <c r="A1745" t="s">
        <v>1787</v>
      </c>
      <c r="B1745" t="s">
        <v>17</v>
      </c>
      <c r="C1745" t="s">
        <v>18</v>
      </c>
      <c r="D1745" t="s">
        <v>19</v>
      </c>
      <c r="E1745" t="s">
        <v>20</v>
      </c>
      <c r="F1745" t="s">
        <v>15</v>
      </c>
      <c r="G1745" s="5">
        <v>9018.8799999999992</v>
      </c>
      <c r="H1745" s="5">
        <f t="shared" si="189"/>
        <v>162.33983999999998</v>
      </c>
      <c r="I1745" s="6">
        <v>1</v>
      </c>
      <c r="J1745" s="6">
        <v>9018.8799999999992</v>
      </c>
      <c r="K1745" s="5">
        <f t="shared" si="190"/>
        <v>162.33983999999998</v>
      </c>
      <c r="L1745" s="7">
        <v>4.13</v>
      </c>
      <c r="M1745" s="7">
        <v>1720</v>
      </c>
      <c r="N1745" s="3">
        <v>45503</v>
      </c>
      <c r="O1745" s="4" t="str">
        <f t="shared" si="191"/>
        <v>2024-07</v>
      </c>
      <c r="P1745" s="4" t="str">
        <f t="shared" si="192"/>
        <v>07</v>
      </c>
      <c r="Q1745" s="4" t="str">
        <f t="shared" si="193"/>
        <v>July</v>
      </c>
      <c r="R1745" s="30" t="str">
        <f t="shared" si="194"/>
        <v>30</v>
      </c>
      <c r="W1745" t="str">
        <f t="shared" si="195"/>
        <v>ok</v>
      </c>
    </row>
    <row r="1746" spans="1:23" x14ac:dyDescent="0.3">
      <c r="A1746" t="s">
        <v>1788</v>
      </c>
      <c r="B1746" t="s">
        <v>11</v>
      </c>
      <c r="C1746" t="s">
        <v>12</v>
      </c>
      <c r="D1746" t="s">
        <v>13</v>
      </c>
      <c r="E1746" t="s">
        <v>45</v>
      </c>
      <c r="F1746" t="s">
        <v>60</v>
      </c>
      <c r="G1746" s="5">
        <v>13262.29</v>
      </c>
      <c r="H1746" s="5">
        <f t="shared" si="189"/>
        <v>238.72121999999999</v>
      </c>
      <c r="I1746" s="6">
        <v>3</v>
      </c>
      <c r="J1746" s="6">
        <v>39786.870000000003</v>
      </c>
      <c r="K1746" s="5">
        <f t="shared" si="190"/>
        <v>716.16365999999994</v>
      </c>
      <c r="L1746" s="7">
        <v>4.7300000000000004</v>
      </c>
      <c r="M1746" s="7">
        <v>2629</v>
      </c>
      <c r="N1746" s="3">
        <v>45588</v>
      </c>
      <c r="O1746" s="4" t="str">
        <f t="shared" si="191"/>
        <v>2024-10</v>
      </c>
      <c r="P1746" s="4" t="str">
        <f t="shared" si="192"/>
        <v>10</v>
      </c>
      <c r="Q1746" s="4" t="str">
        <f t="shared" si="193"/>
        <v>October</v>
      </c>
      <c r="R1746" s="30" t="str">
        <f t="shared" si="194"/>
        <v>23</v>
      </c>
      <c r="W1746" t="str">
        <f t="shared" si="195"/>
        <v>ok</v>
      </c>
    </row>
    <row r="1747" spans="1:23" x14ac:dyDescent="0.3">
      <c r="A1747" t="s">
        <v>1789</v>
      </c>
      <c r="B1747" t="s">
        <v>11</v>
      </c>
      <c r="C1747" t="s">
        <v>12</v>
      </c>
      <c r="D1747" t="s">
        <v>13</v>
      </c>
      <c r="E1747" t="s">
        <v>45</v>
      </c>
      <c r="F1747" t="s">
        <v>38</v>
      </c>
      <c r="G1747" s="5">
        <v>11380.27</v>
      </c>
      <c r="H1747" s="5">
        <f t="shared" si="189"/>
        <v>204.84485999999998</v>
      </c>
      <c r="I1747" s="6">
        <v>5</v>
      </c>
      <c r="J1747" s="6">
        <v>56901.35</v>
      </c>
      <c r="K1747" s="5">
        <f t="shared" si="190"/>
        <v>1024.2242999999999</v>
      </c>
      <c r="L1747" s="7">
        <v>1.64</v>
      </c>
      <c r="M1747" s="7">
        <v>1212</v>
      </c>
      <c r="N1747" s="3">
        <v>45352</v>
      </c>
      <c r="O1747" s="4" t="str">
        <f t="shared" si="191"/>
        <v>2024-03</v>
      </c>
      <c r="P1747" s="4" t="str">
        <f t="shared" si="192"/>
        <v>03</v>
      </c>
      <c r="Q1747" s="4" t="str">
        <f t="shared" si="193"/>
        <v>March</v>
      </c>
      <c r="R1747" s="30" t="str">
        <f t="shared" si="194"/>
        <v>01</v>
      </c>
      <c r="W1747" t="str">
        <f t="shared" si="195"/>
        <v>ok</v>
      </c>
    </row>
    <row r="1748" spans="1:23" x14ac:dyDescent="0.3">
      <c r="A1748" t="s">
        <v>1790</v>
      </c>
      <c r="B1748" t="s">
        <v>23</v>
      </c>
      <c r="C1748" t="s">
        <v>24</v>
      </c>
      <c r="D1748" t="s">
        <v>25</v>
      </c>
      <c r="E1748" t="s">
        <v>20</v>
      </c>
      <c r="F1748" t="s">
        <v>15</v>
      </c>
      <c r="G1748" s="5">
        <v>1032.3900000000001</v>
      </c>
      <c r="H1748" s="5">
        <f t="shared" si="189"/>
        <v>18.583020000000001</v>
      </c>
      <c r="I1748" s="6">
        <v>2</v>
      </c>
      <c r="J1748" s="6">
        <v>2064.7800000000002</v>
      </c>
      <c r="K1748" s="5">
        <f t="shared" si="190"/>
        <v>37.166040000000002</v>
      </c>
      <c r="L1748" s="7">
        <v>1.01</v>
      </c>
      <c r="M1748" s="7">
        <v>1213</v>
      </c>
      <c r="N1748" s="3">
        <v>45475</v>
      </c>
      <c r="O1748" s="4" t="str">
        <f t="shared" si="191"/>
        <v>2024-07</v>
      </c>
      <c r="P1748" s="4" t="str">
        <f t="shared" si="192"/>
        <v>07</v>
      </c>
      <c r="Q1748" s="4" t="str">
        <f t="shared" si="193"/>
        <v>July</v>
      </c>
      <c r="R1748" s="30" t="str">
        <f t="shared" si="194"/>
        <v>02</v>
      </c>
      <c r="W1748" t="str">
        <f t="shared" si="195"/>
        <v>ok</v>
      </c>
    </row>
    <row r="1749" spans="1:23" x14ac:dyDescent="0.3">
      <c r="A1749" t="s">
        <v>1791</v>
      </c>
      <c r="B1749" t="s">
        <v>41</v>
      </c>
      <c r="C1749" t="s">
        <v>42</v>
      </c>
      <c r="D1749" t="s">
        <v>43</v>
      </c>
      <c r="E1749" t="s">
        <v>20</v>
      </c>
      <c r="F1749" t="s">
        <v>60</v>
      </c>
      <c r="G1749" s="5">
        <v>17722.11</v>
      </c>
      <c r="H1749" s="5">
        <f t="shared" si="189"/>
        <v>318.99797999999998</v>
      </c>
      <c r="I1749" s="6">
        <v>1</v>
      </c>
      <c r="J1749" s="6">
        <v>17722.11</v>
      </c>
      <c r="K1749" s="5">
        <f t="shared" si="190"/>
        <v>318.99797999999998</v>
      </c>
      <c r="L1749" s="7">
        <v>2.7</v>
      </c>
      <c r="M1749" s="7">
        <v>4468</v>
      </c>
      <c r="N1749" s="3">
        <v>45409</v>
      </c>
      <c r="O1749" s="4" t="str">
        <f t="shared" si="191"/>
        <v>2024-04</v>
      </c>
      <c r="P1749" s="4" t="str">
        <f t="shared" si="192"/>
        <v>04</v>
      </c>
      <c r="Q1749" s="4" t="str">
        <f t="shared" si="193"/>
        <v>April</v>
      </c>
      <c r="R1749" s="30" t="str">
        <f t="shared" si="194"/>
        <v>27</v>
      </c>
      <c r="W1749" t="str">
        <f t="shared" si="195"/>
        <v>ok</v>
      </c>
    </row>
    <row r="1750" spans="1:23" x14ac:dyDescent="0.3">
      <c r="A1750" t="s">
        <v>1792</v>
      </c>
      <c r="B1750" t="s">
        <v>23</v>
      </c>
      <c r="C1750" t="s">
        <v>24</v>
      </c>
      <c r="D1750" t="s">
        <v>25</v>
      </c>
      <c r="E1750" t="s">
        <v>14</v>
      </c>
      <c r="F1750" t="s">
        <v>15</v>
      </c>
      <c r="G1750" s="5">
        <v>17312.189999999999</v>
      </c>
      <c r="H1750" s="5">
        <f t="shared" si="189"/>
        <v>311.61941999999993</v>
      </c>
      <c r="I1750" s="6">
        <v>2</v>
      </c>
      <c r="J1750" s="6">
        <v>34624.379999999997</v>
      </c>
      <c r="K1750" s="5">
        <f t="shared" si="190"/>
        <v>623.23883999999987</v>
      </c>
      <c r="L1750" s="7">
        <v>1.41</v>
      </c>
      <c r="M1750" s="7">
        <v>13</v>
      </c>
      <c r="N1750" s="3">
        <v>45421</v>
      </c>
      <c r="O1750" s="4" t="str">
        <f t="shared" si="191"/>
        <v>2024-05</v>
      </c>
      <c r="P1750" s="4" t="str">
        <f t="shared" si="192"/>
        <v>05</v>
      </c>
      <c r="Q1750" s="4" t="str">
        <f t="shared" si="193"/>
        <v>May</v>
      </c>
      <c r="R1750" s="30" t="str">
        <f t="shared" si="194"/>
        <v>09</v>
      </c>
      <c r="W1750" t="str">
        <f t="shared" si="195"/>
        <v>ok</v>
      </c>
    </row>
    <row r="1751" spans="1:23" x14ac:dyDescent="0.3">
      <c r="A1751" t="s">
        <v>1793</v>
      </c>
      <c r="B1751" t="s">
        <v>63</v>
      </c>
      <c r="C1751" t="s">
        <v>18</v>
      </c>
      <c r="D1751" t="s">
        <v>64</v>
      </c>
      <c r="E1751" t="s">
        <v>20</v>
      </c>
      <c r="F1751" t="s">
        <v>60</v>
      </c>
      <c r="G1751" s="5">
        <v>6024.55</v>
      </c>
      <c r="H1751" s="5">
        <f t="shared" si="189"/>
        <v>108.44189999999999</v>
      </c>
      <c r="I1751" s="6">
        <v>2</v>
      </c>
      <c r="J1751" s="6">
        <v>12049.1</v>
      </c>
      <c r="K1751" s="5">
        <f t="shared" si="190"/>
        <v>216.88379999999998</v>
      </c>
      <c r="L1751" s="7">
        <v>4.7</v>
      </c>
      <c r="M1751" s="7">
        <v>1859</v>
      </c>
      <c r="N1751" s="3">
        <v>45534</v>
      </c>
      <c r="O1751" s="4" t="str">
        <f t="shared" si="191"/>
        <v>2024-08</v>
      </c>
      <c r="P1751" s="4" t="str">
        <f t="shared" si="192"/>
        <v>08</v>
      </c>
      <c r="Q1751" s="4" t="str">
        <f t="shared" si="193"/>
        <v>August</v>
      </c>
      <c r="R1751" s="30" t="str">
        <f t="shared" si="194"/>
        <v>30</v>
      </c>
      <c r="W1751" t="str">
        <f t="shared" si="195"/>
        <v>ok</v>
      </c>
    </row>
    <row r="1752" spans="1:23" x14ac:dyDescent="0.3">
      <c r="A1752" t="s">
        <v>1794</v>
      </c>
      <c r="B1752" t="s">
        <v>51</v>
      </c>
      <c r="C1752" t="s">
        <v>29</v>
      </c>
      <c r="D1752" t="s">
        <v>52</v>
      </c>
      <c r="E1752" t="s">
        <v>20</v>
      </c>
      <c r="F1752" t="s">
        <v>26</v>
      </c>
      <c r="G1752" s="5">
        <v>14807.25</v>
      </c>
      <c r="H1752" s="5">
        <f t="shared" si="189"/>
        <v>266.53049999999996</v>
      </c>
      <c r="I1752" s="6">
        <v>1</v>
      </c>
      <c r="J1752" s="6">
        <v>14807.25</v>
      </c>
      <c r="K1752" s="5">
        <f t="shared" si="190"/>
        <v>266.53049999999996</v>
      </c>
      <c r="L1752" s="7">
        <v>1.59</v>
      </c>
      <c r="M1752" s="7">
        <v>2857</v>
      </c>
      <c r="N1752" s="3">
        <v>45352</v>
      </c>
      <c r="O1752" s="4" t="str">
        <f t="shared" si="191"/>
        <v>2024-03</v>
      </c>
      <c r="P1752" s="4" t="str">
        <f t="shared" si="192"/>
        <v>03</v>
      </c>
      <c r="Q1752" s="4" t="str">
        <f t="shared" si="193"/>
        <v>March</v>
      </c>
      <c r="R1752" s="30" t="str">
        <f t="shared" si="194"/>
        <v>01</v>
      </c>
      <c r="W1752" t="str">
        <f t="shared" si="195"/>
        <v>ok</v>
      </c>
    </row>
    <row r="1753" spans="1:23" x14ac:dyDescent="0.3">
      <c r="A1753" t="s">
        <v>1795</v>
      </c>
      <c r="B1753" t="s">
        <v>17</v>
      </c>
      <c r="C1753" t="s">
        <v>18</v>
      </c>
      <c r="D1753" t="s">
        <v>19</v>
      </c>
      <c r="E1753" t="s">
        <v>45</v>
      </c>
      <c r="F1753" t="s">
        <v>31</v>
      </c>
      <c r="G1753" s="5">
        <v>7201.2</v>
      </c>
      <c r="H1753" s="5">
        <f t="shared" si="189"/>
        <v>129.6216</v>
      </c>
      <c r="I1753" s="6">
        <v>5</v>
      </c>
      <c r="J1753" s="6">
        <v>36006</v>
      </c>
      <c r="K1753" s="5">
        <f t="shared" si="190"/>
        <v>648.10799999999995</v>
      </c>
      <c r="L1753" s="7">
        <v>2.65</v>
      </c>
      <c r="M1753" s="7">
        <v>2413</v>
      </c>
      <c r="N1753" s="3">
        <v>45339</v>
      </c>
      <c r="O1753" s="4" t="str">
        <f t="shared" si="191"/>
        <v>2024-02</v>
      </c>
      <c r="P1753" s="4" t="str">
        <f t="shared" si="192"/>
        <v>02</v>
      </c>
      <c r="Q1753" s="4" t="str">
        <f t="shared" si="193"/>
        <v>February</v>
      </c>
      <c r="R1753" s="30" t="str">
        <f t="shared" si="194"/>
        <v>17</v>
      </c>
      <c r="W1753" t="str">
        <f t="shared" si="195"/>
        <v>ok</v>
      </c>
    </row>
    <row r="1754" spans="1:23" x14ac:dyDescent="0.3">
      <c r="A1754" t="s">
        <v>1796</v>
      </c>
      <c r="B1754" t="s">
        <v>41</v>
      </c>
      <c r="C1754" t="s">
        <v>42</v>
      </c>
      <c r="D1754" t="s">
        <v>43</v>
      </c>
      <c r="E1754" t="s">
        <v>14</v>
      </c>
      <c r="F1754" t="s">
        <v>38</v>
      </c>
      <c r="G1754" s="5">
        <v>12781.28</v>
      </c>
      <c r="H1754" s="5">
        <f t="shared" si="189"/>
        <v>230.06304</v>
      </c>
      <c r="I1754" s="6">
        <v>1</v>
      </c>
      <c r="J1754" s="6">
        <v>12781.28</v>
      </c>
      <c r="K1754" s="5">
        <f t="shared" si="190"/>
        <v>230.06304</v>
      </c>
      <c r="L1754" s="7">
        <v>2.98</v>
      </c>
      <c r="M1754" s="7">
        <v>4668</v>
      </c>
      <c r="N1754" s="3">
        <v>45555</v>
      </c>
      <c r="O1754" s="4" t="str">
        <f t="shared" si="191"/>
        <v>2024-09</v>
      </c>
      <c r="P1754" s="4" t="str">
        <f t="shared" si="192"/>
        <v>09</v>
      </c>
      <c r="Q1754" s="4" t="str">
        <f t="shared" si="193"/>
        <v>September</v>
      </c>
      <c r="R1754" s="30" t="str">
        <f t="shared" si="194"/>
        <v>20</v>
      </c>
      <c r="W1754" t="str">
        <f t="shared" si="195"/>
        <v>ok</v>
      </c>
    </row>
    <row r="1755" spans="1:23" x14ac:dyDescent="0.3">
      <c r="A1755" t="s">
        <v>1797</v>
      </c>
      <c r="B1755" t="s">
        <v>11</v>
      </c>
      <c r="C1755" t="s">
        <v>12</v>
      </c>
      <c r="D1755" t="s">
        <v>13</v>
      </c>
      <c r="E1755" t="s">
        <v>20</v>
      </c>
      <c r="F1755" t="s">
        <v>26</v>
      </c>
      <c r="G1755" s="5">
        <v>16515.88</v>
      </c>
      <c r="H1755" s="5">
        <f t="shared" si="189"/>
        <v>297.28584000000001</v>
      </c>
      <c r="I1755" s="6">
        <v>3</v>
      </c>
      <c r="J1755" s="6">
        <v>49547.64</v>
      </c>
      <c r="K1755" s="5">
        <f t="shared" si="190"/>
        <v>891.85752000000002</v>
      </c>
      <c r="L1755" s="7">
        <v>2.04</v>
      </c>
      <c r="M1755" s="7">
        <v>1152</v>
      </c>
      <c r="N1755" s="3">
        <v>45435</v>
      </c>
      <c r="O1755" s="4" t="str">
        <f t="shared" si="191"/>
        <v>2024-05</v>
      </c>
      <c r="P1755" s="4" t="str">
        <f t="shared" si="192"/>
        <v>05</v>
      </c>
      <c r="Q1755" s="4" t="str">
        <f t="shared" si="193"/>
        <v>May</v>
      </c>
      <c r="R1755" s="30" t="str">
        <f t="shared" si="194"/>
        <v>23</v>
      </c>
      <c r="W1755" t="str">
        <f t="shared" si="195"/>
        <v>ok</v>
      </c>
    </row>
    <row r="1756" spans="1:23" x14ac:dyDescent="0.3">
      <c r="A1756" t="s">
        <v>1798</v>
      </c>
      <c r="B1756" t="s">
        <v>63</v>
      </c>
      <c r="C1756" t="s">
        <v>18</v>
      </c>
      <c r="D1756" t="s">
        <v>64</v>
      </c>
      <c r="E1756" t="s">
        <v>20</v>
      </c>
      <c r="F1756" t="s">
        <v>15</v>
      </c>
      <c r="G1756" s="5">
        <v>9248.68</v>
      </c>
      <c r="H1756" s="5">
        <f t="shared" si="189"/>
        <v>166.47623999999999</v>
      </c>
      <c r="I1756" s="6">
        <v>5</v>
      </c>
      <c r="J1756" s="6">
        <v>46243.4</v>
      </c>
      <c r="K1756" s="5">
        <f t="shared" si="190"/>
        <v>832.38119999999992</v>
      </c>
      <c r="L1756" s="7">
        <v>3.79</v>
      </c>
      <c r="M1756" s="7">
        <v>2313</v>
      </c>
      <c r="N1756" s="3">
        <v>45538</v>
      </c>
      <c r="O1756" s="4" t="str">
        <f t="shared" si="191"/>
        <v>2024-09</v>
      </c>
      <c r="P1756" s="4" t="str">
        <f t="shared" si="192"/>
        <v>09</v>
      </c>
      <c r="Q1756" s="4" t="str">
        <f t="shared" si="193"/>
        <v>September</v>
      </c>
      <c r="R1756" s="30" t="str">
        <f t="shared" si="194"/>
        <v>03</v>
      </c>
      <c r="W1756" t="str">
        <f t="shared" si="195"/>
        <v>ok</v>
      </c>
    </row>
    <row r="1757" spans="1:23" x14ac:dyDescent="0.3">
      <c r="A1757" t="s">
        <v>1799</v>
      </c>
      <c r="B1757" t="s">
        <v>36</v>
      </c>
      <c r="C1757" t="s">
        <v>18</v>
      </c>
      <c r="D1757" t="s">
        <v>37</v>
      </c>
      <c r="E1757" t="s">
        <v>20</v>
      </c>
      <c r="F1757" t="s">
        <v>38</v>
      </c>
      <c r="G1757" s="5">
        <v>10764.38</v>
      </c>
      <c r="H1757" s="5">
        <f t="shared" si="189"/>
        <v>193.75883999999996</v>
      </c>
      <c r="I1757" s="6">
        <v>4</v>
      </c>
      <c r="J1757" s="6">
        <v>43057.52</v>
      </c>
      <c r="K1757" s="5">
        <f t="shared" si="190"/>
        <v>775.03535999999986</v>
      </c>
      <c r="L1757" s="7">
        <v>3.64</v>
      </c>
      <c r="M1757" s="7">
        <v>1885</v>
      </c>
      <c r="N1757" s="3">
        <v>45600</v>
      </c>
      <c r="O1757" s="4" t="str">
        <f t="shared" si="191"/>
        <v>2024-11</v>
      </c>
      <c r="P1757" s="4" t="str">
        <f t="shared" si="192"/>
        <v>11</v>
      </c>
      <c r="Q1757" s="4" t="str">
        <f t="shared" si="193"/>
        <v>November</v>
      </c>
      <c r="R1757" s="30" t="str">
        <f t="shared" si="194"/>
        <v>04</v>
      </c>
      <c r="W1757" t="str">
        <f t="shared" si="195"/>
        <v>ok</v>
      </c>
    </row>
    <row r="1758" spans="1:23" x14ac:dyDescent="0.3">
      <c r="A1758" t="s">
        <v>1800</v>
      </c>
      <c r="B1758" t="s">
        <v>63</v>
      </c>
      <c r="C1758" t="s">
        <v>18</v>
      </c>
      <c r="D1758" t="s">
        <v>64</v>
      </c>
      <c r="E1758" t="s">
        <v>14</v>
      </c>
      <c r="F1758" t="s">
        <v>60</v>
      </c>
      <c r="G1758" s="5">
        <v>11864.66</v>
      </c>
      <c r="H1758" s="5">
        <f t="shared" si="189"/>
        <v>213.56387999999998</v>
      </c>
      <c r="I1758" s="6">
        <v>5</v>
      </c>
      <c r="J1758" s="6">
        <v>59323.3</v>
      </c>
      <c r="K1758" s="5">
        <f t="shared" si="190"/>
        <v>1067.8193999999999</v>
      </c>
      <c r="L1758" s="7">
        <v>3.37</v>
      </c>
      <c r="M1758" s="7">
        <v>4103</v>
      </c>
      <c r="N1758" s="3">
        <v>45305</v>
      </c>
      <c r="O1758" s="4" t="str">
        <f t="shared" si="191"/>
        <v>2024-01</v>
      </c>
      <c r="P1758" s="4" t="str">
        <f t="shared" si="192"/>
        <v>01</v>
      </c>
      <c r="Q1758" s="4" t="str">
        <f t="shared" si="193"/>
        <v>January</v>
      </c>
      <c r="R1758" s="30" t="str">
        <f t="shared" si="194"/>
        <v>14</v>
      </c>
      <c r="W1758" t="str">
        <f t="shared" si="195"/>
        <v>ok</v>
      </c>
    </row>
    <row r="1759" spans="1:23" x14ac:dyDescent="0.3">
      <c r="A1759" t="s">
        <v>1801</v>
      </c>
      <c r="B1759" t="s">
        <v>51</v>
      </c>
      <c r="C1759" t="s">
        <v>29</v>
      </c>
      <c r="D1759" t="s">
        <v>52</v>
      </c>
      <c r="E1759" t="s">
        <v>14</v>
      </c>
      <c r="F1759" t="s">
        <v>31</v>
      </c>
      <c r="G1759" s="5">
        <v>19509.04</v>
      </c>
      <c r="H1759" s="5">
        <f t="shared" si="189"/>
        <v>351.16271999999998</v>
      </c>
      <c r="I1759" s="6">
        <v>3</v>
      </c>
      <c r="J1759" s="6">
        <v>58527.12</v>
      </c>
      <c r="K1759" s="5">
        <f t="shared" si="190"/>
        <v>1053.4881599999999</v>
      </c>
      <c r="L1759" s="7">
        <v>1.74</v>
      </c>
      <c r="M1759" s="7">
        <v>921</v>
      </c>
      <c r="N1759" s="3">
        <v>45641</v>
      </c>
      <c r="O1759" s="4" t="str">
        <f t="shared" si="191"/>
        <v>2024-12</v>
      </c>
      <c r="P1759" s="4" t="str">
        <f t="shared" si="192"/>
        <v>12</v>
      </c>
      <c r="Q1759" s="4" t="str">
        <f t="shared" si="193"/>
        <v>December</v>
      </c>
      <c r="R1759" s="30" t="str">
        <f t="shared" si="194"/>
        <v>15</v>
      </c>
      <c r="W1759" t="str">
        <f t="shared" si="195"/>
        <v>ok</v>
      </c>
    </row>
    <row r="1760" spans="1:23" x14ac:dyDescent="0.3">
      <c r="A1760" t="s">
        <v>1802</v>
      </c>
      <c r="B1760" t="s">
        <v>28</v>
      </c>
      <c r="C1760" t="s">
        <v>29</v>
      </c>
      <c r="D1760" t="s">
        <v>30</v>
      </c>
      <c r="E1760" t="s">
        <v>20</v>
      </c>
      <c r="F1760" t="s">
        <v>21</v>
      </c>
      <c r="G1760" s="5">
        <v>1543.22</v>
      </c>
      <c r="H1760" s="5">
        <f t="shared" si="189"/>
        <v>27.777959999999997</v>
      </c>
      <c r="I1760" s="6">
        <v>2</v>
      </c>
      <c r="J1760" s="6">
        <v>3086.44</v>
      </c>
      <c r="K1760" s="5">
        <f t="shared" si="190"/>
        <v>55.555919999999993</v>
      </c>
      <c r="L1760" s="7">
        <v>2.75</v>
      </c>
      <c r="M1760" s="7">
        <v>134</v>
      </c>
      <c r="N1760" s="3">
        <v>45302</v>
      </c>
      <c r="O1760" s="4" t="str">
        <f t="shared" si="191"/>
        <v>2024-01</v>
      </c>
      <c r="P1760" s="4" t="str">
        <f t="shared" si="192"/>
        <v>01</v>
      </c>
      <c r="Q1760" s="4" t="str">
        <f t="shared" si="193"/>
        <v>January</v>
      </c>
      <c r="R1760" s="30" t="str">
        <f t="shared" si="194"/>
        <v>11</v>
      </c>
      <c r="W1760" t="str">
        <f t="shared" si="195"/>
        <v>ok</v>
      </c>
    </row>
    <row r="1761" spans="1:23" x14ac:dyDescent="0.3">
      <c r="A1761" t="s">
        <v>1803</v>
      </c>
      <c r="B1761" t="s">
        <v>17</v>
      </c>
      <c r="C1761" t="s">
        <v>18</v>
      </c>
      <c r="D1761" t="s">
        <v>19</v>
      </c>
      <c r="E1761" t="s">
        <v>14</v>
      </c>
      <c r="F1761" t="s">
        <v>15</v>
      </c>
      <c r="G1761" s="5">
        <v>14639.8</v>
      </c>
      <c r="H1761" s="5">
        <f t="shared" si="189"/>
        <v>263.51639999999998</v>
      </c>
      <c r="I1761" s="6">
        <v>1</v>
      </c>
      <c r="J1761" s="6">
        <v>14639.8</v>
      </c>
      <c r="K1761" s="5">
        <f t="shared" si="190"/>
        <v>263.51639999999998</v>
      </c>
      <c r="L1761" s="7">
        <v>1.71</v>
      </c>
      <c r="M1761" s="7">
        <v>3437</v>
      </c>
      <c r="N1761" s="3">
        <v>45580</v>
      </c>
      <c r="O1761" s="4" t="str">
        <f t="shared" si="191"/>
        <v>2024-10</v>
      </c>
      <c r="P1761" s="4" t="str">
        <f t="shared" si="192"/>
        <v>10</v>
      </c>
      <c r="Q1761" s="4" t="str">
        <f t="shared" si="193"/>
        <v>October</v>
      </c>
      <c r="R1761" s="30" t="str">
        <f t="shared" si="194"/>
        <v>15</v>
      </c>
      <c r="W1761" t="str">
        <f t="shared" si="195"/>
        <v>ok</v>
      </c>
    </row>
    <row r="1762" spans="1:23" x14ac:dyDescent="0.3">
      <c r="A1762" t="s">
        <v>1804</v>
      </c>
      <c r="B1762" t="s">
        <v>23</v>
      </c>
      <c r="C1762" t="s">
        <v>24</v>
      </c>
      <c r="D1762" t="s">
        <v>25</v>
      </c>
      <c r="E1762" t="s">
        <v>20</v>
      </c>
      <c r="F1762" t="s">
        <v>31</v>
      </c>
      <c r="G1762" s="5">
        <v>3545.32</v>
      </c>
      <c r="H1762" s="5">
        <f t="shared" si="189"/>
        <v>63.815759999999997</v>
      </c>
      <c r="I1762" s="6">
        <v>2</v>
      </c>
      <c r="J1762" s="6">
        <v>7090.64</v>
      </c>
      <c r="K1762" s="5">
        <f t="shared" si="190"/>
        <v>127.63151999999999</v>
      </c>
      <c r="L1762" s="7">
        <v>4.58</v>
      </c>
      <c r="M1762" s="7">
        <v>4476</v>
      </c>
      <c r="N1762" s="3">
        <v>45471</v>
      </c>
      <c r="O1762" s="4" t="str">
        <f t="shared" si="191"/>
        <v>2024-06</v>
      </c>
      <c r="P1762" s="4" t="str">
        <f t="shared" si="192"/>
        <v>06</v>
      </c>
      <c r="Q1762" s="4" t="str">
        <f t="shared" si="193"/>
        <v>June</v>
      </c>
      <c r="R1762" s="30" t="str">
        <f t="shared" si="194"/>
        <v>28</v>
      </c>
      <c r="W1762" t="str">
        <f t="shared" si="195"/>
        <v>ok</v>
      </c>
    </row>
    <row r="1763" spans="1:23" x14ac:dyDescent="0.3">
      <c r="A1763" t="s">
        <v>1805</v>
      </c>
      <c r="B1763" t="s">
        <v>36</v>
      </c>
      <c r="C1763" t="s">
        <v>18</v>
      </c>
      <c r="D1763" t="s">
        <v>37</v>
      </c>
      <c r="E1763" t="s">
        <v>45</v>
      </c>
      <c r="F1763" t="s">
        <v>15</v>
      </c>
      <c r="G1763" s="5">
        <v>9825.01</v>
      </c>
      <c r="H1763" s="5">
        <f t="shared" si="189"/>
        <v>176.85017999999999</v>
      </c>
      <c r="I1763" s="6">
        <v>5</v>
      </c>
      <c r="J1763" s="6">
        <v>49125.05</v>
      </c>
      <c r="K1763" s="5">
        <f t="shared" si="190"/>
        <v>884.2509</v>
      </c>
      <c r="L1763" s="7">
        <v>4.32</v>
      </c>
      <c r="M1763" s="7">
        <v>2761</v>
      </c>
      <c r="N1763" s="3">
        <v>45557</v>
      </c>
      <c r="O1763" s="4" t="str">
        <f t="shared" si="191"/>
        <v>2024-09</v>
      </c>
      <c r="P1763" s="4" t="str">
        <f t="shared" si="192"/>
        <v>09</v>
      </c>
      <c r="Q1763" s="4" t="str">
        <f t="shared" si="193"/>
        <v>September</v>
      </c>
      <c r="R1763" s="30" t="str">
        <f t="shared" si="194"/>
        <v>22</v>
      </c>
      <c r="W1763" t="str">
        <f t="shared" si="195"/>
        <v>ok</v>
      </c>
    </row>
    <row r="1764" spans="1:23" x14ac:dyDescent="0.3">
      <c r="A1764" t="s">
        <v>1806</v>
      </c>
      <c r="B1764" t="s">
        <v>36</v>
      </c>
      <c r="C1764" t="s">
        <v>18</v>
      </c>
      <c r="D1764" t="s">
        <v>37</v>
      </c>
      <c r="E1764" t="s">
        <v>20</v>
      </c>
      <c r="F1764" t="s">
        <v>26</v>
      </c>
      <c r="G1764" s="5">
        <v>15928.22</v>
      </c>
      <c r="H1764" s="5">
        <f t="shared" si="189"/>
        <v>286.70795999999996</v>
      </c>
      <c r="I1764" s="6">
        <v>3</v>
      </c>
      <c r="J1764" s="6">
        <v>47784.66</v>
      </c>
      <c r="K1764" s="5">
        <f t="shared" si="190"/>
        <v>860.12387999999987</v>
      </c>
      <c r="L1764" s="7">
        <v>3.1</v>
      </c>
      <c r="M1764" s="7">
        <v>434</v>
      </c>
      <c r="N1764" s="3">
        <v>45527</v>
      </c>
      <c r="O1764" s="4" t="str">
        <f t="shared" si="191"/>
        <v>2024-08</v>
      </c>
      <c r="P1764" s="4" t="str">
        <f t="shared" si="192"/>
        <v>08</v>
      </c>
      <c r="Q1764" s="4" t="str">
        <f t="shared" si="193"/>
        <v>August</v>
      </c>
      <c r="R1764" s="30" t="str">
        <f t="shared" si="194"/>
        <v>23</v>
      </c>
      <c r="W1764" t="str">
        <f t="shared" si="195"/>
        <v>ok</v>
      </c>
    </row>
    <row r="1765" spans="1:23" x14ac:dyDescent="0.3">
      <c r="A1765" t="s">
        <v>1807</v>
      </c>
      <c r="B1765" t="s">
        <v>33</v>
      </c>
      <c r="C1765" t="s">
        <v>12</v>
      </c>
      <c r="D1765" t="s">
        <v>34</v>
      </c>
      <c r="E1765" t="s">
        <v>14</v>
      </c>
      <c r="F1765" t="s">
        <v>15</v>
      </c>
      <c r="G1765" s="5">
        <v>8089.6</v>
      </c>
      <c r="H1765" s="5">
        <f t="shared" si="189"/>
        <v>145.61279999999999</v>
      </c>
      <c r="I1765" s="6">
        <v>1</v>
      </c>
      <c r="J1765" s="6">
        <v>8089.6</v>
      </c>
      <c r="K1765" s="5">
        <f t="shared" si="190"/>
        <v>145.61279999999999</v>
      </c>
      <c r="L1765" s="7">
        <v>2.2999999999999998</v>
      </c>
      <c r="M1765" s="7">
        <v>4233</v>
      </c>
      <c r="N1765" s="3">
        <v>45338</v>
      </c>
      <c r="O1765" s="4" t="str">
        <f t="shared" si="191"/>
        <v>2024-02</v>
      </c>
      <c r="P1765" s="4" t="str">
        <f t="shared" si="192"/>
        <v>02</v>
      </c>
      <c r="Q1765" s="4" t="str">
        <f t="shared" si="193"/>
        <v>February</v>
      </c>
      <c r="R1765" s="30" t="str">
        <f t="shared" si="194"/>
        <v>16</v>
      </c>
      <c r="W1765" t="str">
        <f t="shared" si="195"/>
        <v>ok</v>
      </c>
    </row>
    <row r="1766" spans="1:23" x14ac:dyDescent="0.3">
      <c r="A1766" t="s">
        <v>1808</v>
      </c>
      <c r="B1766" t="s">
        <v>47</v>
      </c>
      <c r="C1766" t="s">
        <v>12</v>
      </c>
      <c r="D1766" t="s">
        <v>48</v>
      </c>
      <c r="E1766" t="s">
        <v>20</v>
      </c>
      <c r="F1766" t="s">
        <v>31</v>
      </c>
      <c r="G1766" s="5">
        <v>6803.79</v>
      </c>
      <c r="H1766" s="5">
        <f t="shared" si="189"/>
        <v>122.46821999999999</v>
      </c>
      <c r="I1766" s="6">
        <v>5</v>
      </c>
      <c r="J1766" s="6">
        <v>34018.949999999997</v>
      </c>
      <c r="K1766" s="5">
        <f t="shared" si="190"/>
        <v>612.34109999999998</v>
      </c>
      <c r="L1766" s="7">
        <v>3.63</v>
      </c>
      <c r="M1766" s="7">
        <v>4666</v>
      </c>
      <c r="N1766" s="3">
        <v>45324</v>
      </c>
      <c r="O1766" s="4" t="str">
        <f t="shared" si="191"/>
        <v>2024-02</v>
      </c>
      <c r="P1766" s="4" t="str">
        <f t="shared" si="192"/>
        <v>02</v>
      </c>
      <c r="Q1766" s="4" t="str">
        <f t="shared" si="193"/>
        <v>February</v>
      </c>
      <c r="R1766" s="30" t="str">
        <f t="shared" si="194"/>
        <v>02</v>
      </c>
      <c r="W1766" t="str">
        <f t="shared" si="195"/>
        <v>ok</v>
      </c>
    </row>
    <row r="1767" spans="1:23" x14ac:dyDescent="0.3">
      <c r="A1767" t="s">
        <v>1809</v>
      </c>
      <c r="B1767" t="s">
        <v>36</v>
      </c>
      <c r="C1767" t="s">
        <v>18</v>
      </c>
      <c r="D1767" t="s">
        <v>37</v>
      </c>
      <c r="E1767" t="s">
        <v>20</v>
      </c>
      <c r="F1767" t="s">
        <v>26</v>
      </c>
      <c r="G1767" s="5">
        <v>2123.5500000000002</v>
      </c>
      <c r="H1767" s="5">
        <f t="shared" si="189"/>
        <v>38.2239</v>
      </c>
      <c r="I1767" s="6">
        <v>5</v>
      </c>
      <c r="J1767" s="6">
        <v>10617.75</v>
      </c>
      <c r="K1767" s="5">
        <f t="shared" si="190"/>
        <v>191.11950000000002</v>
      </c>
      <c r="L1767" s="7">
        <v>1.03</v>
      </c>
      <c r="M1767" s="7">
        <v>4072</v>
      </c>
      <c r="N1767" s="3">
        <v>45597</v>
      </c>
      <c r="O1767" s="4" t="str">
        <f t="shared" si="191"/>
        <v>2024-11</v>
      </c>
      <c r="P1767" s="4" t="str">
        <f t="shared" si="192"/>
        <v>11</v>
      </c>
      <c r="Q1767" s="4" t="str">
        <f t="shared" si="193"/>
        <v>November</v>
      </c>
      <c r="R1767" s="30" t="str">
        <f t="shared" si="194"/>
        <v>01</v>
      </c>
      <c r="W1767" t="str">
        <f t="shared" si="195"/>
        <v>ok</v>
      </c>
    </row>
    <row r="1768" spans="1:23" x14ac:dyDescent="0.3">
      <c r="A1768" t="s">
        <v>1810</v>
      </c>
      <c r="B1768" t="s">
        <v>47</v>
      </c>
      <c r="C1768" t="s">
        <v>12</v>
      </c>
      <c r="D1768" t="s">
        <v>48</v>
      </c>
      <c r="E1768" t="s">
        <v>14</v>
      </c>
      <c r="F1768" t="s">
        <v>26</v>
      </c>
      <c r="G1768" s="5">
        <v>11890.53</v>
      </c>
      <c r="H1768" s="5">
        <f t="shared" si="189"/>
        <v>214.02954</v>
      </c>
      <c r="I1768" s="6">
        <v>2</v>
      </c>
      <c r="J1768" s="6">
        <v>23781.06</v>
      </c>
      <c r="K1768" s="5">
        <f t="shared" si="190"/>
        <v>428.05907999999999</v>
      </c>
      <c r="L1768" s="7">
        <v>3.02</v>
      </c>
      <c r="M1768" s="7">
        <v>2359</v>
      </c>
      <c r="N1768" s="3">
        <v>45298</v>
      </c>
      <c r="O1768" s="4" t="str">
        <f t="shared" si="191"/>
        <v>2024-01</v>
      </c>
      <c r="P1768" s="4" t="str">
        <f t="shared" si="192"/>
        <v>01</v>
      </c>
      <c r="Q1768" s="4" t="str">
        <f t="shared" si="193"/>
        <v>January</v>
      </c>
      <c r="R1768" s="30" t="str">
        <f t="shared" si="194"/>
        <v>07</v>
      </c>
      <c r="W1768" t="str">
        <f t="shared" si="195"/>
        <v>ok</v>
      </c>
    </row>
    <row r="1769" spans="1:23" x14ac:dyDescent="0.3">
      <c r="A1769" t="s">
        <v>1811</v>
      </c>
      <c r="B1769" t="s">
        <v>47</v>
      </c>
      <c r="C1769" t="s">
        <v>12</v>
      </c>
      <c r="D1769" t="s">
        <v>48</v>
      </c>
      <c r="E1769" t="s">
        <v>14</v>
      </c>
      <c r="F1769" t="s">
        <v>26</v>
      </c>
      <c r="G1769" s="5">
        <v>14268.9</v>
      </c>
      <c r="H1769" s="5">
        <f t="shared" si="189"/>
        <v>256.84019999999998</v>
      </c>
      <c r="I1769" s="6">
        <v>3</v>
      </c>
      <c r="J1769" s="6">
        <v>42806.7</v>
      </c>
      <c r="K1769" s="5">
        <f t="shared" si="190"/>
        <v>770.52059999999994</v>
      </c>
      <c r="L1769" s="7">
        <v>4.59</v>
      </c>
      <c r="M1769" s="7">
        <v>616</v>
      </c>
      <c r="N1769" s="3">
        <v>45537</v>
      </c>
      <c r="O1769" s="4" t="str">
        <f t="shared" si="191"/>
        <v>2024-09</v>
      </c>
      <c r="P1769" s="4" t="str">
        <f t="shared" si="192"/>
        <v>09</v>
      </c>
      <c r="Q1769" s="4" t="str">
        <f t="shared" si="193"/>
        <v>September</v>
      </c>
      <c r="R1769" s="30" t="str">
        <f t="shared" si="194"/>
        <v>02</v>
      </c>
      <c r="W1769" t="str">
        <f t="shared" si="195"/>
        <v>ok</v>
      </c>
    </row>
    <row r="1770" spans="1:23" x14ac:dyDescent="0.3">
      <c r="A1770" t="s">
        <v>1812</v>
      </c>
      <c r="B1770" t="s">
        <v>33</v>
      </c>
      <c r="C1770" t="s">
        <v>12</v>
      </c>
      <c r="D1770" t="s">
        <v>34</v>
      </c>
      <c r="E1770" t="s">
        <v>14</v>
      </c>
      <c r="F1770" t="s">
        <v>21</v>
      </c>
      <c r="G1770" s="5">
        <v>7507.56</v>
      </c>
      <c r="H1770" s="5">
        <f t="shared" si="189"/>
        <v>135.13607999999999</v>
      </c>
      <c r="I1770" s="6">
        <v>5</v>
      </c>
      <c r="J1770" s="6">
        <v>37537.800000000003</v>
      </c>
      <c r="K1770" s="5">
        <f t="shared" si="190"/>
        <v>675.68039999999996</v>
      </c>
      <c r="L1770" s="7">
        <v>2.8</v>
      </c>
      <c r="M1770" s="7">
        <v>3320</v>
      </c>
      <c r="N1770" s="3">
        <v>45544</v>
      </c>
      <c r="O1770" s="4" t="str">
        <f t="shared" si="191"/>
        <v>2024-09</v>
      </c>
      <c r="P1770" s="4" t="str">
        <f t="shared" si="192"/>
        <v>09</v>
      </c>
      <c r="Q1770" s="4" t="str">
        <f t="shared" si="193"/>
        <v>September</v>
      </c>
      <c r="R1770" s="30" t="str">
        <f t="shared" si="194"/>
        <v>09</v>
      </c>
      <c r="W1770" t="str">
        <f t="shared" si="195"/>
        <v>ok</v>
      </c>
    </row>
    <row r="1771" spans="1:23" x14ac:dyDescent="0.3">
      <c r="A1771" t="s">
        <v>1813</v>
      </c>
      <c r="B1771" t="s">
        <v>41</v>
      </c>
      <c r="C1771" t="s">
        <v>42</v>
      </c>
      <c r="D1771" t="s">
        <v>43</v>
      </c>
      <c r="E1771" t="s">
        <v>45</v>
      </c>
      <c r="F1771" t="s">
        <v>38</v>
      </c>
      <c r="G1771" s="5">
        <v>19246.400000000001</v>
      </c>
      <c r="H1771" s="5">
        <f t="shared" si="189"/>
        <v>346.43520000000001</v>
      </c>
      <c r="I1771" s="6">
        <v>2</v>
      </c>
      <c r="J1771" s="6">
        <v>38492.800000000003</v>
      </c>
      <c r="K1771" s="5">
        <f t="shared" si="190"/>
        <v>692.87040000000002</v>
      </c>
      <c r="L1771" s="7">
        <v>1.83</v>
      </c>
      <c r="M1771" s="7">
        <v>3415</v>
      </c>
      <c r="N1771" s="3">
        <v>45573</v>
      </c>
      <c r="O1771" s="4" t="str">
        <f t="shared" si="191"/>
        <v>2024-10</v>
      </c>
      <c r="P1771" s="4" t="str">
        <f t="shared" si="192"/>
        <v>10</v>
      </c>
      <c r="Q1771" s="4" t="str">
        <f t="shared" si="193"/>
        <v>October</v>
      </c>
      <c r="R1771" s="30" t="str">
        <f t="shared" si="194"/>
        <v>08</v>
      </c>
      <c r="W1771" t="str">
        <f t="shared" si="195"/>
        <v>ok</v>
      </c>
    </row>
    <row r="1772" spans="1:23" x14ac:dyDescent="0.3">
      <c r="A1772" t="s">
        <v>1814</v>
      </c>
      <c r="B1772" t="s">
        <v>41</v>
      </c>
      <c r="C1772" t="s">
        <v>42</v>
      </c>
      <c r="D1772" t="s">
        <v>43</v>
      </c>
      <c r="E1772" t="s">
        <v>20</v>
      </c>
      <c r="F1772" t="s">
        <v>60</v>
      </c>
      <c r="G1772" s="5">
        <v>3112.57</v>
      </c>
      <c r="H1772" s="5">
        <f t="shared" si="189"/>
        <v>56.026260000000001</v>
      </c>
      <c r="I1772" s="6">
        <v>5</v>
      </c>
      <c r="J1772" s="6">
        <v>15562.85</v>
      </c>
      <c r="K1772" s="5">
        <f t="shared" si="190"/>
        <v>280.13130000000001</v>
      </c>
      <c r="L1772" s="7">
        <v>1.2</v>
      </c>
      <c r="M1772" s="7">
        <v>3288</v>
      </c>
      <c r="N1772" s="3">
        <v>45421</v>
      </c>
      <c r="O1772" s="4" t="str">
        <f t="shared" si="191"/>
        <v>2024-05</v>
      </c>
      <c r="P1772" s="4" t="str">
        <f t="shared" si="192"/>
        <v>05</v>
      </c>
      <c r="Q1772" s="4" t="str">
        <f t="shared" si="193"/>
        <v>May</v>
      </c>
      <c r="R1772" s="30" t="str">
        <f t="shared" si="194"/>
        <v>09</v>
      </c>
      <c r="W1772" t="str">
        <f t="shared" si="195"/>
        <v>ok</v>
      </c>
    </row>
    <row r="1773" spans="1:23" x14ac:dyDescent="0.3">
      <c r="A1773" t="s">
        <v>1815</v>
      </c>
      <c r="B1773" t="s">
        <v>11</v>
      </c>
      <c r="C1773" t="s">
        <v>12</v>
      </c>
      <c r="D1773" t="s">
        <v>13</v>
      </c>
      <c r="E1773" t="s">
        <v>14</v>
      </c>
      <c r="F1773" t="s">
        <v>15</v>
      </c>
      <c r="G1773" s="5">
        <v>1844.28</v>
      </c>
      <c r="H1773" s="5">
        <f t="shared" si="189"/>
        <v>33.197039999999994</v>
      </c>
      <c r="I1773" s="6">
        <v>1</v>
      </c>
      <c r="J1773" s="6">
        <v>1844.28</v>
      </c>
      <c r="K1773" s="5">
        <f t="shared" si="190"/>
        <v>33.197039999999994</v>
      </c>
      <c r="L1773" s="7">
        <v>2.41</v>
      </c>
      <c r="M1773" s="7">
        <v>1775</v>
      </c>
      <c r="N1773" s="3">
        <v>45349</v>
      </c>
      <c r="O1773" s="4" t="str">
        <f t="shared" si="191"/>
        <v>2024-02</v>
      </c>
      <c r="P1773" s="4" t="str">
        <f t="shared" si="192"/>
        <v>02</v>
      </c>
      <c r="Q1773" s="4" t="str">
        <f t="shared" si="193"/>
        <v>February</v>
      </c>
      <c r="R1773" s="30" t="str">
        <f t="shared" si="194"/>
        <v>27</v>
      </c>
      <c r="W1773" t="str">
        <f t="shared" si="195"/>
        <v>ok</v>
      </c>
    </row>
    <row r="1774" spans="1:23" x14ac:dyDescent="0.3">
      <c r="A1774" t="s">
        <v>1816</v>
      </c>
      <c r="B1774" t="s">
        <v>47</v>
      </c>
      <c r="C1774" t="s">
        <v>12</v>
      </c>
      <c r="D1774" t="s">
        <v>48</v>
      </c>
      <c r="E1774" t="s">
        <v>45</v>
      </c>
      <c r="F1774" t="s">
        <v>31</v>
      </c>
      <c r="G1774" s="5">
        <v>10288.34</v>
      </c>
      <c r="H1774" s="5">
        <f t="shared" si="189"/>
        <v>185.19011999999998</v>
      </c>
      <c r="I1774" s="6">
        <v>2</v>
      </c>
      <c r="J1774" s="6">
        <v>20576.68</v>
      </c>
      <c r="K1774" s="5">
        <f t="shared" si="190"/>
        <v>370.38023999999996</v>
      </c>
      <c r="L1774" s="7">
        <v>1.92</v>
      </c>
      <c r="M1774" s="7">
        <v>1197</v>
      </c>
      <c r="N1774" s="3">
        <v>45643</v>
      </c>
      <c r="O1774" s="4" t="str">
        <f t="shared" si="191"/>
        <v>2024-12</v>
      </c>
      <c r="P1774" s="4" t="str">
        <f t="shared" si="192"/>
        <v>12</v>
      </c>
      <c r="Q1774" s="4" t="str">
        <f t="shared" si="193"/>
        <v>December</v>
      </c>
      <c r="R1774" s="30" t="str">
        <f t="shared" si="194"/>
        <v>17</v>
      </c>
      <c r="W1774" t="str">
        <f t="shared" si="195"/>
        <v>ok</v>
      </c>
    </row>
    <row r="1775" spans="1:23" x14ac:dyDescent="0.3">
      <c r="A1775" t="s">
        <v>1817</v>
      </c>
      <c r="B1775" t="s">
        <v>41</v>
      </c>
      <c r="C1775" t="s">
        <v>42</v>
      </c>
      <c r="D1775" t="s">
        <v>43</v>
      </c>
      <c r="E1775" t="s">
        <v>45</v>
      </c>
      <c r="F1775" t="s">
        <v>31</v>
      </c>
      <c r="G1775" s="5">
        <v>16047.93</v>
      </c>
      <c r="H1775" s="5">
        <f t="shared" si="189"/>
        <v>288.86273999999997</v>
      </c>
      <c r="I1775" s="6">
        <v>1</v>
      </c>
      <c r="J1775" s="6">
        <v>16047.93</v>
      </c>
      <c r="K1775" s="5">
        <f t="shared" si="190"/>
        <v>288.86273999999997</v>
      </c>
      <c r="L1775" s="7">
        <v>2.73</v>
      </c>
      <c r="M1775" s="7">
        <v>2522</v>
      </c>
      <c r="N1775" s="3">
        <v>45381</v>
      </c>
      <c r="O1775" s="4" t="str">
        <f t="shared" si="191"/>
        <v>2024-03</v>
      </c>
      <c r="P1775" s="4" t="str">
        <f t="shared" si="192"/>
        <v>03</v>
      </c>
      <c r="Q1775" s="4" t="str">
        <f t="shared" si="193"/>
        <v>March</v>
      </c>
      <c r="R1775" s="30" t="str">
        <f t="shared" si="194"/>
        <v>30</v>
      </c>
      <c r="W1775" t="str">
        <f t="shared" si="195"/>
        <v>ok</v>
      </c>
    </row>
    <row r="1776" spans="1:23" x14ac:dyDescent="0.3">
      <c r="A1776" t="s">
        <v>1818</v>
      </c>
      <c r="B1776" t="s">
        <v>36</v>
      </c>
      <c r="C1776" t="s">
        <v>18</v>
      </c>
      <c r="D1776" t="s">
        <v>37</v>
      </c>
      <c r="E1776" t="s">
        <v>45</v>
      </c>
      <c r="F1776" t="s">
        <v>21</v>
      </c>
      <c r="G1776" s="5">
        <v>18598.580000000002</v>
      </c>
      <c r="H1776" s="5">
        <f t="shared" si="189"/>
        <v>334.77444000000003</v>
      </c>
      <c r="I1776" s="6">
        <v>3</v>
      </c>
      <c r="J1776" s="6">
        <v>55795.74</v>
      </c>
      <c r="K1776" s="5">
        <f t="shared" si="190"/>
        <v>1004.3233200000001</v>
      </c>
      <c r="L1776" s="7">
        <v>3.73</v>
      </c>
      <c r="M1776" s="7">
        <v>1434</v>
      </c>
      <c r="N1776" s="3">
        <v>45329</v>
      </c>
      <c r="O1776" s="4" t="str">
        <f t="shared" si="191"/>
        <v>2024-02</v>
      </c>
      <c r="P1776" s="4" t="str">
        <f t="shared" si="192"/>
        <v>02</v>
      </c>
      <c r="Q1776" s="4" t="str">
        <f t="shared" si="193"/>
        <v>February</v>
      </c>
      <c r="R1776" s="30" t="str">
        <f t="shared" si="194"/>
        <v>07</v>
      </c>
      <c r="W1776" t="str">
        <f t="shared" si="195"/>
        <v>ok</v>
      </c>
    </row>
    <row r="1777" spans="1:23" x14ac:dyDescent="0.3">
      <c r="A1777" t="s">
        <v>1819</v>
      </c>
      <c r="B1777" t="s">
        <v>51</v>
      </c>
      <c r="C1777" t="s">
        <v>29</v>
      </c>
      <c r="D1777" t="s">
        <v>52</v>
      </c>
      <c r="E1777" t="s">
        <v>14</v>
      </c>
      <c r="F1777" t="s">
        <v>26</v>
      </c>
      <c r="G1777" s="5">
        <v>13710.06</v>
      </c>
      <c r="H1777" s="5">
        <f t="shared" si="189"/>
        <v>246.78107999999997</v>
      </c>
      <c r="I1777" s="6">
        <v>5</v>
      </c>
      <c r="J1777" s="6">
        <v>68550.3</v>
      </c>
      <c r="K1777" s="5">
        <f t="shared" si="190"/>
        <v>1233.9053999999999</v>
      </c>
      <c r="L1777" s="7">
        <v>3.85</v>
      </c>
      <c r="M1777" s="7">
        <v>102</v>
      </c>
      <c r="N1777" s="3">
        <v>45496</v>
      </c>
      <c r="O1777" s="4" t="str">
        <f t="shared" si="191"/>
        <v>2024-07</v>
      </c>
      <c r="P1777" s="4" t="str">
        <f t="shared" si="192"/>
        <v>07</v>
      </c>
      <c r="Q1777" s="4" t="str">
        <f t="shared" si="193"/>
        <v>July</v>
      </c>
      <c r="R1777" s="30" t="str">
        <f t="shared" si="194"/>
        <v>23</v>
      </c>
      <c r="W1777" t="str">
        <f t="shared" si="195"/>
        <v>ok</v>
      </c>
    </row>
    <row r="1778" spans="1:23" x14ac:dyDescent="0.3">
      <c r="A1778" t="s">
        <v>1820</v>
      </c>
      <c r="B1778" t="s">
        <v>33</v>
      </c>
      <c r="C1778" t="s">
        <v>12</v>
      </c>
      <c r="D1778" t="s">
        <v>34</v>
      </c>
      <c r="E1778" t="s">
        <v>20</v>
      </c>
      <c r="F1778" t="s">
        <v>31</v>
      </c>
      <c r="G1778" s="5">
        <v>14532.02</v>
      </c>
      <c r="H1778" s="5">
        <f t="shared" si="189"/>
        <v>261.57635999999997</v>
      </c>
      <c r="I1778" s="6">
        <v>3</v>
      </c>
      <c r="J1778" s="6">
        <v>43596.06</v>
      </c>
      <c r="K1778" s="5">
        <f t="shared" si="190"/>
        <v>784.72907999999984</v>
      </c>
      <c r="L1778" s="7">
        <v>1.71</v>
      </c>
      <c r="M1778" s="7">
        <v>4213</v>
      </c>
      <c r="N1778" s="3">
        <v>45314</v>
      </c>
      <c r="O1778" s="4" t="str">
        <f t="shared" si="191"/>
        <v>2024-01</v>
      </c>
      <c r="P1778" s="4" t="str">
        <f t="shared" si="192"/>
        <v>01</v>
      </c>
      <c r="Q1778" s="4" t="str">
        <f t="shared" si="193"/>
        <v>January</v>
      </c>
      <c r="R1778" s="30" t="str">
        <f t="shared" si="194"/>
        <v>23</v>
      </c>
      <c r="W1778" t="str">
        <f t="shared" si="195"/>
        <v>ok</v>
      </c>
    </row>
    <row r="1779" spans="1:23" x14ac:dyDescent="0.3">
      <c r="A1779" t="s">
        <v>1821</v>
      </c>
      <c r="B1779" t="s">
        <v>41</v>
      </c>
      <c r="C1779" t="s">
        <v>42</v>
      </c>
      <c r="D1779" t="s">
        <v>43</v>
      </c>
      <c r="E1779" t="s">
        <v>14</v>
      </c>
      <c r="F1779" t="s">
        <v>15</v>
      </c>
      <c r="G1779" s="5">
        <v>6304.28</v>
      </c>
      <c r="H1779" s="5">
        <f t="shared" si="189"/>
        <v>113.47703999999999</v>
      </c>
      <c r="I1779" s="6">
        <v>4</v>
      </c>
      <c r="J1779" s="6">
        <v>25217.119999999999</v>
      </c>
      <c r="K1779" s="5">
        <f t="shared" si="190"/>
        <v>453.90815999999995</v>
      </c>
      <c r="L1779" s="7">
        <v>4.04</v>
      </c>
      <c r="M1779" s="7">
        <v>2001</v>
      </c>
      <c r="N1779" s="3">
        <v>45413</v>
      </c>
      <c r="O1779" s="4" t="str">
        <f t="shared" si="191"/>
        <v>2024-05</v>
      </c>
      <c r="P1779" s="4" t="str">
        <f t="shared" si="192"/>
        <v>05</v>
      </c>
      <c r="Q1779" s="4" t="str">
        <f t="shared" si="193"/>
        <v>May</v>
      </c>
      <c r="R1779" s="30" t="str">
        <f t="shared" si="194"/>
        <v>01</v>
      </c>
      <c r="W1779" t="str">
        <f t="shared" si="195"/>
        <v>ok</v>
      </c>
    </row>
    <row r="1780" spans="1:23" x14ac:dyDescent="0.3">
      <c r="A1780" t="s">
        <v>1822</v>
      </c>
      <c r="B1780" t="s">
        <v>36</v>
      </c>
      <c r="C1780" t="s">
        <v>18</v>
      </c>
      <c r="D1780" t="s">
        <v>37</v>
      </c>
      <c r="E1780" t="s">
        <v>20</v>
      </c>
      <c r="F1780" t="s">
        <v>26</v>
      </c>
      <c r="G1780" s="5">
        <v>11229.19</v>
      </c>
      <c r="H1780" s="5">
        <f t="shared" si="189"/>
        <v>202.12541999999999</v>
      </c>
      <c r="I1780" s="6">
        <v>3</v>
      </c>
      <c r="J1780" s="6">
        <v>33687.57</v>
      </c>
      <c r="K1780" s="5">
        <f t="shared" si="190"/>
        <v>606.37626</v>
      </c>
      <c r="L1780" s="7">
        <v>4.88</v>
      </c>
      <c r="M1780" s="7">
        <v>1901</v>
      </c>
      <c r="N1780" s="3">
        <v>45440</v>
      </c>
      <c r="O1780" s="4" t="str">
        <f t="shared" si="191"/>
        <v>2024-05</v>
      </c>
      <c r="P1780" s="4" t="str">
        <f t="shared" si="192"/>
        <v>05</v>
      </c>
      <c r="Q1780" s="4" t="str">
        <f t="shared" si="193"/>
        <v>May</v>
      </c>
      <c r="R1780" s="30" t="str">
        <f t="shared" si="194"/>
        <v>28</v>
      </c>
      <c r="W1780" t="str">
        <f t="shared" si="195"/>
        <v>ok</v>
      </c>
    </row>
    <row r="1781" spans="1:23" x14ac:dyDescent="0.3">
      <c r="A1781" t="s">
        <v>1823</v>
      </c>
      <c r="B1781" t="s">
        <v>17</v>
      </c>
      <c r="C1781" t="s">
        <v>18</v>
      </c>
      <c r="D1781" t="s">
        <v>19</v>
      </c>
      <c r="E1781" t="s">
        <v>45</v>
      </c>
      <c r="F1781" t="s">
        <v>31</v>
      </c>
      <c r="G1781" s="5">
        <v>18916.47</v>
      </c>
      <c r="H1781" s="5">
        <f t="shared" si="189"/>
        <v>340.49646000000001</v>
      </c>
      <c r="I1781" s="6">
        <v>2</v>
      </c>
      <c r="J1781" s="6">
        <v>37832.94</v>
      </c>
      <c r="K1781" s="5">
        <f t="shared" si="190"/>
        <v>680.99292000000003</v>
      </c>
      <c r="L1781" s="7">
        <v>4.91</v>
      </c>
      <c r="M1781" s="7">
        <v>4490</v>
      </c>
      <c r="N1781" s="3">
        <v>45621</v>
      </c>
      <c r="O1781" s="4" t="str">
        <f t="shared" si="191"/>
        <v>2024-11</v>
      </c>
      <c r="P1781" s="4" t="str">
        <f t="shared" si="192"/>
        <v>11</v>
      </c>
      <c r="Q1781" s="4" t="str">
        <f t="shared" si="193"/>
        <v>November</v>
      </c>
      <c r="R1781" s="30" t="str">
        <f t="shared" si="194"/>
        <v>25</v>
      </c>
      <c r="W1781" t="str">
        <f t="shared" si="195"/>
        <v>ok</v>
      </c>
    </row>
    <row r="1782" spans="1:23" x14ac:dyDescent="0.3">
      <c r="A1782" t="s">
        <v>1824</v>
      </c>
      <c r="B1782" t="s">
        <v>11</v>
      </c>
      <c r="C1782" t="s">
        <v>12</v>
      </c>
      <c r="D1782" t="s">
        <v>13</v>
      </c>
      <c r="E1782" t="s">
        <v>45</v>
      </c>
      <c r="F1782" t="s">
        <v>38</v>
      </c>
      <c r="G1782" s="5">
        <v>10175.61</v>
      </c>
      <c r="H1782" s="5">
        <f t="shared" si="189"/>
        <v>183.16098</v>
      </c>
      <c r="I1782" s="6">
        <v>2</v>
      </c>
      <c r="J1782" s="6">
        <v>20351.22</v>
      </c>
      <c r="K1782" s="5">
        <f t="shared" si="190"/>
        <v>366.32195999999999</v>
      </c>
      <c r="L1782" s="7">
        <v>4.22</v>
      </c>
      <c r="M1782" s="7">
        <v>2563</v>
      </c>
      <c r="N1782" s="3">
        <v>45572</v>
      </c>
      <c r="O1782" s="4" t="str">
        <f t="shared" si="191"/>
        <v>2024-10</v>
      </c>
      <c r="P1782" s="4" t="str">
        <f t="shared" si="192"/>
        <v>10</v>
      </c>
      <c r="Q1782" s="4" t="str">
        <f t="shared" si="193"/>
        <v>October</v>
      </c>
      <c r="R1782" s="30" t="str">
        <f t="shared" si="194"/>
        <v>07</v>
      </c>
      <c r="W1782" t="str">
        <f t="shared" si="195"/>
        <v>ok</v>
      </c>
    </row>
    <row r="1783" spans="1:23" x14ac:dyDescent="0.3">
      <c r="A1783" t="s">
        <v>1825</v>
      </c>
      <c r="B1783" t="s">
        <v>33</v>
      </c>
      <c r="C1783" t="s">
        <v>12</v>
      </c>
      <c r="D1783" t="s">
        <v>34</v>
      </c>
      <c r="E1783" t="s">
        <v>45</v>
      </c>
      <c r="F1783" t="s">
        <v>31</v>
      </c>
      <c r="G1783" s="5">
        <v>8818.7199999999993</v>
      </c>
      <c r="H1783" s="5">
        <f t="shared" si="189"/>
        <v>158.73695999999998</v>
      </c>
      <c r="I1783" s="6">
        <v>5</v>
      </c>
      <c r="J1783" s="6">
        <v>44093.599999999999</v>
      </c>
      <c r="K1783" s="5">
        <f t="shared" si="190"/>
        <v>793.68479999999988</v>
      </c>
      <c r="L1783" s="7">
        <v>2.72</v>
      </c>
      <c r="M1783" s="7">
        <v>2972</v>
      </c>
      <c r="N1783" s="3">
        <v>45300</v>
      </c>
      <c r="O1783" s="4" t="str">
        <f t="shared" si="191"/>
        <v>2024-01</v>
      </c>
      <c r="P1783" s="4" t="str">
        <f t="shared" si="192"/>
        <v>01</v>
      </c>
      <c r="Q1783" s="4" t="str">
        <f t="shared" si="193"/>
        <v>January</v>
      </c>
      <c r="R1783" s="30" t="str">
        <f t="shared" si="194"/>
        <v>09</v>
      </c>
      <c r="W1783" t="str">
        <f t="shared" si="195"/>
        <v>ok</v>
      </c>
    </row>
    <row r="1784" spans="1:23" x14ac:dyDescent="0.3">
      <c r="A1784" t="s">
        <v>1826</v>
      </c>
      <c r="B1784" t="s">
        <v>28</v>
      </c>
      <c r="C1784" t="s">
        <v>29</v>
      </c>
      <c r="D1784" t="s">
        <v>30</v>
      </c>
      <c r="E1784" t="s">
        <v>45</v>
      </c>
      <c r="F1784" t="s">
        <v>38</v>
      </c>
      <c r="G1784" s="5">
        <v>8111.45</v>
      </c>
      <c r="H1784" s="5">
        <f t="shared" si="189"/>
        <v>146.00609999999998</v>
      </c>
      <c r="I1784" s="6">
        <v>1</v>
      </c>
      <c r="J1784" s="6">
        <v>8111.45</v>
      </c>
      <c r="K1784" s="5">
        <f t="shared" si="190"/>
        <v>146.00609999999998</v>
      </c>
      <c r="L1784" s="7">
        <v>1.26</v>
      </c>
      <c r="M1784" s="7">
        <v>2893</v>
      </c>
      <c r="N1784" s="3">
        <v>45475</v>
      </c>
      <c r="O1784" s="4" t="str">
        <f t="shared" si="191"/>
        <v>2024-07</v>
      </c>
      <c r="P1784" s="4" t="str">
        <f t="shared" si="192"/>
        <v>07</v>
      </c>
      <c r="Q1784" s="4" t="str">
        <f t="shared" si="193"/>
        <v>July</v>
      </c>
      <c r="R1784" s="30" t="str">
        <f t="shared" si="194"/>
        <v>02</v>
      </c>
      <c r="W1784" t="str">
        <f t="shared" si="195"/>
        <v>ok</v>
      </c>
    </row>
    <row r="1785" spans="1:23" x14ac:dyDescent="0.3">
      <c r="A1785" t="s">
        <v>1827</v>
      </c>
      <c r="B1785" t="s">
        <v>33</v>
      </c>
      <c r="C1785" t="s">
        <v>12</v>
      </c>
      <c r="D1785" t="s">
        <v>34</v>
      </c>
      <c r="E1785" t="s">
        <v>45</v>
      </c>
      <c r="F1785" t="s">
        <v>21</v>
      </c>
      <c r="G1785" s="5">
        <v>7180.12</v>
      </c>
      <c r="H1785" s="5">
        <f t="shared" si="189"/>
        <v>129.24215999999998</v>
      </c>
      <c r="I1785" s="6">
        <v>2</v>
      </c>
      <c r="J1785" s="6">
        <v>14360.24</v>
      </c>
      <c r="K1785" s="5">
        <f t="shared" si="190"/>
        <v>258.48431999999997</v>
      </c>
      <c r="L1785" s="7">
        <v>4.79</v>
      </c>
      <c r="M1785" s="7">
        <v>3935</v>
      </c>
      <c r="N1785" s="3">
        <v>45363</v>
      </c>
      <c r="O1785" s="4" t="str">
        <f t="shared" si="191"/>
        <v>2024-03</v>
      </c>
      <c r="P1785" s="4" t="str">
        <f t="shared" si="192"/>
        <v>03</v>
      </c>
      <c r="Q1785" s="4" t="str">
        <f t="shared" si="193"/>
        <v>March</v>
      </c>
      <c r="R1785" s="30" t="str">
        <f t="shared" si="194"/>
        <v>12</v>
      </c>
      <c r="W1785" t="str">
        <f t="shared" si="195"/>
        <v>ok</v>
      </c>
    </row>
    <row r="1786" spans="1:23" x14ac:dyDescent="0.3">
      <c r="A1786" t="s">
        <v>1828</v>
      </c>
      <c r="B1786" t="s">
        <v>23</v>
      </c>
      <c r="C1786" t="s">
        <v>24</v>
      </c>
      <c r="D1786" t="s">
        <v>25</v>
      </c>
      <c r="E1786" t="s">
        <v>20</v>
      </c>
      <c r="F1786" t="s">
        <v>31</v>
      </c>
      <c r="G1786" s="5">
        <v>2788.87</v>
      </c>
      <c r="H1786" s="5">
        <f t="shared" si="189"/>
        <v>50.199659999999994</v>
      </c>
      <c r="I1786" s="6">
        <v>1</v>
      </c>
      <c r="J1786" s="6">
        <v>2788.87</v>
      </c>
      <c r="K1786" s="5">
        <f t="shared" si="190"/>
        <v>50.199659999999994</v>
      </c>
      <c r="L1786" s="7">
        <v>4.2300000000000004</v>
      </c>
      <c r="M1786" s="7">
        <v>942</v>
      </c>
      <c r="N1786" s="3">
        <v>45550</v>
      </c>
      <c r="O1786" s="4" t="str">
        <f t="shared" si="191"/>
        <v>2024-09</v>
      </c>
      <c r="P1786" s="4" t="str">
        <f t="shared" si="192"/>
        <v>09</v>
      </c>
      <c r="Q1786" s="4" t="str">
        <f t="shared" si="193"/>
        <v>September</v>
      </c>
      <c r="R1786" s="30" t="str">
        <f t="shared" si="194"/>
        <v>15</v>
      </c>
      <c r="W1786" t="str">
        <f t="shared" si="195"/>
        <v>ok</v>
      </c>
    </row>
    <row r="1787" spans="1:23" x14ac:dyDescent="0.3">
      <c r="A1787" t="s">
        <v>1829</v>
      </c>
      <c r="B1787" t="s">
        <v>47</v>
      </c>
      <c r="C1787" t="s">
        <v>12</v>
      </c>
      <c r="D1787" t="s">
        <v>48</v>
      </c>
      <c r="E1787" t="s">
        <v>45</v>
      </c>
      <c r="F1787" t="s">
        <v>21</v>
      </c>
      <c r="G1787" s="5">
        <v>3697.28</v>
      </c>
      <c r="H1787" s="5">
        <f t="shared" si="189"/>
        <v>66.55104</v>
      </c>
      <c r="I1787" s="6">
        <v>5</v>
      </c>
      <c r="J1787" s="6">
        <v>18486.400000000001</v>
      </c>
      <c r="K1787" s="5">
        <f t="shared" si="190"/>
        <v>332.7552</v>
      </c>
      <c r="L1787" s="7">
        <v>4.76</v>
      </c>
      <c r="M1787" s="7">
        <v>3713</v>
      </c>
      <c r="N1787" s="3">
        <v>45328</v>
      </c>
      <c r="O1787" s="4" t="str">
        <f t="shared" si="191"/>
        <v>2024-02</v>
      </c>
      <c r="P1787" s="4" t="str">
        <f t="shared" si="192"/>
        <v>02</v>
      </c>
      <c r="Q1787" s="4" t="str">
        <f t="shared" si="193"/>
        <v>February</v>
      </c>
      <c r="R1787" s="30" t="str">
        <f t="shared" si="194"/>
        <v>06</v>
      </c>
      <c r="W1787" t="str">
        <f t="shared" si="195"/>
        <v>ok</v>
      </c>
    </row>
    <row r="1788" spans="1:23" x14ac:dyDescent="0.3">
      <c r="A1788" t="s">
        <v>1830</v>
      </c>
      <c r="B1788" t="s">
        <v>23</v>
      </c>
      <c r="C1788" t="s">
        <v>24</v>
      </c>
      <c r="D1788" t="s">
        <v>25</v>
      </c>
      <c r="E1788" t="s">
        <v>20</v>
      </c>
      <c r="F1788" t="s">
        <v>15</v>
      </c>
      <c r="G1788" s="5">
        <v>7956.37</v>
      </c>
      <c r="H1788" s="5">
        <f t="shared" si="189"/>
        <v>143.21465999999998</v>
      </c>
      <c r="I1788" s="6">
        <v>1</v>
      </c>
      <c r="J1788" s="6">
        <v>7956.37</v>
      </c>
      <c r="K1788" s="5">
        <f t="shared" si="190"/>
        <v>143.21465999999998</v>
      </c>
      <c r="L1788" s="7">
        <v>1.28</v>
      </c>
      <c r="M1788" s="7">
        <v>3805</v>
      </c>
      <c r="N1788" s="3">
        <v>45432</v>
      </c>
      <c r="O1788" s="4" t="str">
        <f t="shared" si="191"/>
        <v>2024-05</v>
      </c>
      <c r="P1788" s="4" t="str">
        <f t="shared" si="192"/>
        <v>05</v>
      </c>
      <c r="Q1788" s="4" t="str">
        <f t="shared" si="193"/>
        <v>May</v>
      </c>
      <c r="R1788" s="30" t="str">
        <f t="shared" si="194"/>
        <v>20</v>
      </c>
      <c r="W1788" t="str">
        <f t="shared" si="195"/>
        <v>ok</v>
      </c>
    </row>
    <row r="1789" spans="1:23" x14ac:dyDescent="0.3">
      <c r="A1789" t="s">
        <v>1831</v>
      </c>
      <c r="B1789" t="s">
        <v>41</v>
      </c>
      <c r="C1789" t="s">
        <v>42</v>
      </c>
      <c r="D1789" t="s">
        <v>43</v>
      </c>
      <c r="E1789" t="s">
        <v>20</v>
      </c>
      <c r="F1789" t="s">
        <v>31</v>
      </c>
      <c r="G1789" s="5">
        <v>18971.36</v>
      </c>
      <c r="H1789" s="5">
        <f t="shared" si="189"/>
        <v>341.48447999999996</v>
      </c>
      <c r="I1789" s="6">
        <v>5</v>
      </c>
      <c r="J1789" s="6">
        <v>94856.8</v>
      </c>
      <c r="K1789" s="5">
        <f t="shared" si="190"/>
        <v>1707.4223999999999</v>
      </c>
      <c r="L1789" s="7">
        <v>2.4500000000000002</v>
      </c>
      <c r="M1789" s="7">
        <v>497</v>
      </c>
      <c r="N1789" s="3">
        <v>45423</v>
      </c>
      <c r="O1789" s="4" t="str">
        <f t="shared" si="191"/>
        <v>2024-05</v>
      </c>
      <c r="P1789" s="4" t="str">
        <f t="shared" si="192"/>
        <v>05</v>
      </c>
      <c r="Q1789" s="4" t="str">
        <f t="shared" si="193"/>
        <v>May</v>
      </c>
      <c r="R1789" s="30" t="str">
        <f t="shared" si="194"/>
        <v>11</v>
      </c>
      <c r="W1789" t="str">
        <f t="shared" si="195"/>
        <v>ok</v>
      </c>
    </row>
    <row r="1790" spans="1:23" x14ac:dyDescent="0.3">
      <c r="A1790" t="s">
        <v>1832</v>
      </c>
      <c r="B1790" t="s">
        <v>17</v>
      </c>
      <c r="C1790" t="s">
        <v>18</v>
      </c>
      <c r="D1790" t="s">
        <v>19</v>
      </c>
      <c r="E1790" t="s">
        <v>45</v>
      </c>
      <c r="F1790" t="s">
        <v>38</v>
      </c>
      <c r="G1790" s="5">
        <v>16899.759999999998</v>
      </c>
      <c r="H1790" s="5">
        <f t="shared" si="189"/>
        <v>304.19567999999992</v>
      </c>
      <c r="I1790" s="6">
        <v>4</v>
      </c>
      <c r="J1790" s="6">
        <v>67599.039999999994</v>
      </c>
      <c r="K1790" s="5">
        <f t="shared" si="190"/>
        <v>1216.7827199999997</v>
      </c>
      <c r="L1790" s="7">
        <v>3.67</v>
      </c>
      <c r="M1790" s="7">
        <v>3998</v>
      </c>
      <c r="N1790" s="3">
        <v>45448</v>
      </c>
      <c r="O1790" s="4" t="str">
        <f t="shared" si="191"/>
        <v>2024-06</v>
      </c>
      <c r="P1790" s="4" t="str">
        <f t="shared" si="192"/>
        <v>06</v>
      </c>
      <c r="Q1790" s="4" t="str">
        <f t="shared" si="193"/>
        <v>June</v>
      </c>
      <c r="R1790" s="30" t="str">
        <f t="shared" si="194"/>
        <v>05</v>
      </c>
      <c r="W1790" t="str">
        <f t="shared" si="195"/>
        <v>ok</v>
      </c>
    </row>
    <row r="1791" spans="1:23" x14ac:dyDescent="0.3">
      <c r="A1791" t="s">
        <v>1833</v>
      </c>
      <c r="B1791" t="s">
        <v>11</v>
      </c>
      <c r="C1791" t="s">
        <v>12</v>
      </c>
      <c r="D1791" t="s">
        <v>13</v>
      </c>
      <c r="E1791" t="s">
        <v>20</v>
      </c>
      <c r="F1791" t="s">
        <v>31</v>
      </c>
      <c r="G1791" s="5">
        <v>13403.85</v>
      </c>
      <c r="H1791" s="5">
        <f t="shared" si="189"/>
        <v>241.26929999999999</v>
      </c>
      <c r="I1791" s="6">
        <v>2</v>
      </c>
      <c r="J1791" s="6">
        <v>26807.7</v>
      </c>
      <c r="K1791" s="5">
        <f t="shared" si="190"/>
        <v>482.53859999999997</v>
      </c>
      <c r="L1791" s="7">
        <v>1.43</v>
      </c>
      <c r="M1791" s="7">
        <v>2245</v>
      </c>
      <c r="N1791" s="3">
        <v>45543</v>
      </c>
      <c r="O1791" s="4" t="str">
        <f t="shared" si="191"/>
        <v>2024-09</v>
      </c>
      <c r="P1791" s="4" t="str">
        <f t="shared" si="192"/>
        <v>09</v>
      </c>
      <c r="Q1791" s="4" t="str">
        <f t="shared" si="193"/>
        <v>September</v>
      </c>
      <c r="R1791" s="30" t="str">
        <f t="shared" si="194"/>
        <v>08</v>
      </c>
      <c r="W1791" t="str">
        <f t="shared" si="195"/>
        <v>ok</v>
      </c>
    </row>
    <row r="1792" spans="1:23" x14ac:dyDescent="0.3">
      <c r="A1792" t="s">
        <v>1834</v>
      </c>
      <c r="B1792" t="s">
        <v>28</v>
      </c>
      <c r="C1792" t="s">
        <v>29</v>
      </c>
      <c r="D1792" t="s">
        <v>30</v>
      </c>
      <c r="E1792" t="s">
        <v>20</v>
      </c>
      <c r="F1792" t="s">
        <v>21</v>
      </c>
      <c r="G1792" s="5">
        <v>624.45000000000005</v>
      </c>
      <c r="H1792" s="5">
        <f t="shared" si="189"/>
        <v>11.2401</v>
      </c>
      <c r="I1792" s="6">
        <v>3</v>
      </c>
      <c r="J1792" s="6">
        <v>1873.35</v>
      </c>
      <c r="K1792" s="5">
        <f t="shared" si="190"/>
        <v>33.720300000000002</v>
      </c>
      <c r="L1792" s="7">
        <v>2.54</v>
      </c>
      <c r="M1792" s="7">
        <v>743</v>
      </c>
      <c r="N1792" s="3">
        <v>45619</v>
      </c>
      <c r="O1792" s="4" t="str">
        <f t="shared" si="191"/>
        <v>2024-11</v>
      </c>
      <c r="P1792" s="4" t="str">
        <f t="shared" si="192"/>
        <v>11</v>
      </c>
      <c r="Q1792" s="4" t="str">
        <f t="shared" si="193"/>
        <v>November</v>
      </c>
      <c r="R1792" s="30" t="str">
        <f t="shared" si="194"/>
        <v>23</v>
      </c>
      <c r="W1792" t="str">
        <f t="shared" si="195"/>
        <v>ok</v>
      </c>
    </row>
    <row r="1793" spans="1:23" x14ac:dyDescent="0.3">
      <c r="A1793" t="s">
        <v>1835</v>
      </c>
      <c r="B1793" t="s">
        <v>36</v>
      </c>
      <c r="C1793" t="s">
        <v>18</v>
      </c>
      <c r="D1793" t="s">
        <v>37</v>
      </c>
      <c r="E1793" t="s">
        <v>14</v>
      </c>
      <c r="F1793" t="s">
        <v>31</v>
      </c>
      <c r="G1793" s="5">
        <v>5080.57</v>
      </c>
      <c r="H1793" s="5">
        <f t="shared" si="189"/>
        <v>91.450259999999986</v>
      </c>
      <c r="I1793" s="6">
        <v>3</v>
      </c>
      <c r="J1793" s="6">
        <v>15241.71</v>
      </c>
      <c r="K1793" s="5">
        <f t="shared" si="190"/>
        <v>274.35077999999999</v>
      </c>
      <c r="L1793" s="7">
        <v>1.22</v>
      </c>
      <c r="M1793" s="7">
        <v>3710</v>
      </c>
      <c r="N1793" s="3">
        <v>45595</v>
      </c>
      <c r="O1793" s="4" t="str">
        <f t="shared" si="191"/>
        <v>2024-10</v>
      </c>
      <c r="P1793" s="4" t="str">
        <f t="shared" si="192"/>
        <v>10</v>
      </c>
      <c r="Q1793" s="4" t="str">
        <f t="shared" si="193"/>
        <v>October</v>
      </c>
      <c r="R1793" s="30" t="str">
        <f t="shared" si="194"/>
        <v>30</v>
      </c>
      <c r="W1793" t="str">
        <f t="shared" si="195"/>
        <v>ok</v>
      </c>
    </row>
    <row r="1794" spans="1:23" x14ac:dyDescent="0.3">
      <c r="A1794" t="s">
        <v>1836</v>
      </c>
      <c r="B1794" t="s">
        <v>63</v>
      </c>
      <c r="C1794" t="s">
        <v>18</v>
      </c>
      <c r="D1794" t="s">
        <v>64</v>
      </c>
      <c r="E1794" t="s">
        <v>20</v>
      </c>
      <c r="F1794" t="s">
        <v>60</v>
      </c>
      <c r="G1794" s="5">
        <v>8564.58</v>
      </c>
      <c r="H1794" s="5">
        <f t="shared" si="189"/>
        <v>154.16243999999998</v>
      </c>
      <c r="I1794" s="6">
        <v>2</v>
      </c>
      <c r="J1794" s="6">
        <v>17129.16</v>
      </c>
      <c r="K1794" s="5">
        <f t="shared" si="190"/>
        <v>308.32487999999995</v>
      </c>
      <c r="L1794" s="7">
        <v>3.24</v>
      </c>
      <c r="M1794" s="7">
        <v>4170</v>
      </c>
      <c r="N1794" s="3">
        <v>45407</v>
      </c>
      <c r="O1794" s="4" t="str">
        <f t="shared" si="191"/>
        <v>2024-04</v>
      </c>
      <c r="P1794" s="4" t="str">
        <f t="shared" si="192"/>
        <v>04</v>
      </c>
      <c r="Q1794" s="4" t="str">
        <f t="shared" si="193"/>
        <v>April</v>
      </c>
      <c r="R1794" s="30" t="str">
        <f t="shared" si="194"/>
        <v>25</v>
      </c>
      <c r="W1794" t="str">
        <f t="shared" si="195"/>
        <v>ok</v>
      </c>
    </row>
    <row r="1795" spans="1:23" x14ac:dyDescent="0.3">
      <c r="A1795" t="s">
        <v>1837</v>
      </c>
      <c r="B1795" t="s">
        <v>11</v>
      </c>
      <c r="C1795" t="s">
        <v>12</v>
      </c>
      <c r="D1795" t="s">
        <v>13</v>
      </c>
      <c r="E1795" t="s">
        <v>14</v>
      </c>
      <c r="F1795" t="s">
        <v>15</v>
      </c>
      <c r="G1795" s="5">
        <v>8232.7999999999993</v>
      </c>
      <c r="H1795" s="5">
        <f t="shared" ref="H1795:H1858" si="196">G1795*0.018</f>
        <v>148.19039999999998</v>
      </c>
      <c r="I1795" s="6">
        <v>4</v>
      </c>
      <c r="J1795" s="6">
        <v>32931.199999999997</v>
      </c>
      <c r="K1795" s="5">
        <f t="shared" ref="K1795:K1858" si="197">H1795*I1795</f>
        <v>592.76159999999993</v>
      </c>
      <c r="L1795" s="7">
        <v>4.7300000000000004</v>
      </c>
      <c r="M1795" s="7">
        <v>4182</v>
      </c>
      <c r="N1795" s="3">
        <v>45417</v>
      </c>
      <c r="O1795" s="4" t="str">
        <f t="shared" ref="O1795:O1858" si="198">TEXT(N1795,"yyyy-mm")</f>
        <v>2024-05</v>
      </c>
      <c r="P1795" s="4" t="str">
        <f t="shared" ref="P1795:P1858" si="199">TEXT(N1795,"mm")</f>
        <v>05</v>
      </c>
      <c r="Q1795" s="4" t="str">
        <f t="shared" ref="Q1795:Q1858" si="200">TEXT(DATE(2024,P1795,1),"mmmm")</f>
        <v>May</v>
      </c>
      <c r="R1795" s="30" t="str">
        <f t="shared" ref="R1795:R1858" si="201">TEXT(N1795,"dd")</f>
        <v>05</v>
      </c>
      <c r="W1795" t="str">
        <f t="shared" ref="W1795:W1858" si="202">IF(G1795*I1795=J1795,"ok","False")</f>
        <v>ok</v>
      </c>
    </row>
    <row r="1796" spans="1:23" x14ac:dyDescent="0.3">
      <c r="A1796" t="s">
        <v>1838</v>
      </c>
      <c r="B1796" t="s">
        <v>17</v>
      </c>
      <c r="C1796" t="s">
        <v>18</v>
      </c>
      <c r="D1796" t="s">
        <v>19</v>
      </c>
      <c r="E1796" t="s">
        <v>14</v>
      </c>
      <c r="F1796" t="s">
        <v>31</v>
      </c>
      <c r="G1796" s="5">
        <v>7688.57</v>
      </c>
      <c r="H1796" s="5">
        <f t="shared" si="196"/>
        <v>138.39425999999997</v>
      </c>
      <c r="I1796" s="6">
        <v>4</v>
      </c>
      <c r="J1796" s="6">
        <v>30754.28</v>
      </c>
      <c r="K1796" s="5">
        <f t="shared" si="197"/>
        <v>553.5770399999999</v>
      </c>
      <c r="L1796" s="7">
        <v>1.68</v>
      </c>
      <c r="M1796" s="7">
        <v>225</v>
      </c>
      <c r="N1796" s="3">
        <v>45588</v>
      </c>
      <c r="O1796" s="4" t="str">
        <f t="shared" si="198"/>
        <v>2024-10</v>
      </c>
      <c r="P1796" s="4" t="str">
        <f t="shared" si="199"/>
        <v>10</v>
      </c>
      <c r="Q1796" s="4" t="str">
        <f t="shared" si="200"/>
        <v>October</v>
      </c>
      <c r="R1796" s="30" t="str">
        <f t="shared" si="201"/>
        <v>23</v>
      </c>
      <c r="W1796" t="str">
        <f t="shared" si="202"/>
        <v>ok</v>
      </c>
    </row>
    <row r="1797" spans="1:23" x14ac:dyDescent="0.3">
      <c r="A1797" t="s">
        <v>1839</v>
      </c>
      <c r="B1797" t="s">
        <v>33</v>
      </c>
      <c r="C1797" t="s">
        <v>12</v>
      </c>
      <c r="D1797" t="s">
        <v>34</v>
      </c>
      <c r="E1797" t="s">
        <v>20</v>
      </c>
      <c r="F1797" t="s">
        <v>21</v>
      </c>
      <c r="G1797" s="5">
        <v>11062.15</v>
      </c>
      <c r="H1797" s="5">
        <f t="shared" si="196"/>
        <v>199.11869999999999</v>
      </c>
      <c r="I1797" s="6">
        <v>4</v>
      </c>
      <c r="J1797" s="6">
        <v>44248.6</v>
      </c>
      <c r="K1797" s="5">
        <f t="shared" si="197"/>
        <v>796.47479999999996</v>
      </c>
      <c r="L1797" s="7">
        <v>2.77</v>
      </c>
      <c r="M1797" s="7">
        <v>4446</v>
      </c>
      <c r="N1797" s="3">
        <v>45376</v>
      </c>
      <c r="O1797" s="4" t="str">
        <f t="shared" si="198"/>
        <v>2024-03</v>
      </c>
      <c r="P1797" s="4" t="str">
        <f t="shared" si="199"/>
        <v>03</v>
      </c>
      <c r="Q1797" s="4" t="str">
        <f t="shared" si="200"/>
        <v>March</v>
      </c>
      <c r="R1797" s="30" t="str">
        <f t="shared" si="201"/>
        <v>25</v>
      </c>
      <c r="W1797" t="str">
        <f t="shared" si="202"/>
        <v>ok</v>
      </c>
    </row>
    <row r="1798" spans="1:23" x14ac:dyDescent="0.3">
      <c r="A1798" t="s">
        <v>1840</v>
      </c>
      <c r="B1798" t="s">
        <v>11</v>
      </c>
      <c r="C1798" t="s">
        <v>12</v>
      </c>
      <c r="D1798" t="s">
        <v>13</v>
      </c>
      <c r="E1798" t="s">
        <v>14</v>
      </c>
      <c r="F1798" t="s">
        <v>15</v>
      </c>
      <c r="G1798" s="5">
        <v>4528.5600000000004</v>
      </c>
      <c r="H1798" s="5">
        <f t="shared" si="196"/>
        <v>81.514080000000007</v>
      </c>
      <c r="I1798" s="6">
        <v>1</v>
      </c>
      <c r="J1798" s="6">
        <v>4528.5600000000004</v>
      </c>
      <c r="K1798" s="5">
        <f t="shared" si="197"/>
        <v>81.514080000000007</v>
      </c>
      <c r="L1798" s="7">
        <v>4.49</v>
      </c>
      <c r="M1798" s="7">
        <v>761</v>
      </c>
      <c r="N1798" s="3">
        <v>45497</v>
      </c>
      <c r="O1798" s="4" t="str">
        <f t="shared" si="198"/>
        <v>2024-07</v>
      </c>
      <c r="P1798" s="4" t="str">
        <f t="shared" si="199"/>
        <v>07</v>
      </c>
      <c r="Q1798" s="4" t="str">
        <f t="shared" si="200"/>
        <v>July</v>
      </c>
      <c r="R1798" s="30" t="str">
        <f t="shared" si="201"/>
        <v>24</v>
      </c>
      <c r="W1798" t="str">
        <f t="shared" si="202"/>
        <v>ok</v>
      </c>
    </row>
    <row r="1799" spans="1:23" x14ac:dyDescent="0.3">
      <c r="A1799" t="s">
        <v>1841</v>
      </c>
      <c r="B1799" t="s">
        <v>33</v>
      </c>
      <c r="C1799" t="s">
        <v>12</v>
      </c>
      <c r="D1799" t="s">
        <v>34</v>
      </c>
      <c r="E1799" t="s">
        <v>20</v>
      </c>
      <c r="F1799" t="s">
        <v>38</v>
      </c>
      <c r="G1799" s="5">
        <v>11974.36</v>
      </c>
      <c r="H1799" s="5">
        <f t="shared" si="196"/>
        <v>215.53847999999999</v>
      </c>
      <c r="I1799" s="6">
        <v>3</v>
      </c>
      <c r="J1799" s="6">
        <v>35923.08</v>
      </c>
      <c r="K1799" s="5">
        <f t="shared" si="197"/>
        <v>646.61544000000004</v>
      </c>
      <c r="L1799" s="7">
        <v>2.96</v>
      </c>
      <c r="M1799" s="7">
        <v>374</v>
      </c>
      <c r="N1799" s="3">
        <v>45551</v>
      </c>
      <c r="O1799" s="4" t="str">
        <f t="shared" si="198"/>
        <v>2024-09</v>
      </c>
      <c r="P1799" s="4" t="str">
        <f t="shared" si="199"/>
        <v>09</v>
      </c>
      <c r="Q1799" s="4" t="str">
        <f t="shared" si="200"/>
        <v>September</v>
      </c>
      <c r="R1799" s="30" t="str">
        <f t="shared" si="201"/>
        <v>16</v>
      </c>
      <c r="W1799" t="str">
        <f t="shared" si="202"/>
        <v>ok</v>
      </c>
    </row>
    <row r="1800" spans="1:23" x14ac:dyDescent="0.3">
      <c r="A1800" t="s">
        <v>1842</v>
      </c>
      <c r="B1800" t="s">
        <v>41</v>
      </c>
      <c r="C1800" t="s">
        <v>42</v>
      </c>
      <c r="D1800" t="s">
        <v>43</v>
      </c>
      <c r="E1800" t="s">
        <v>14</v>
      </c>
      <c r="F1800" t="s">
        <v>60</v>
      </c>
      <c r="G1800" s="5">
        <v>11590.97</v>
      </c>
      <c r="H1800" s="5">
        <f t="shared" si="196"/>
        <v>208.63745999999998</v>
      </c>
      <c r="I1800" s="6">
        <v>3</v>
      </c>
      <c r="J1800" s="6">
        <v>34772.910000000003</v>
      </c>
      <c r="K1800" s="5">
        <f t="shared" si="197"/>
        <v>625.91237999999998</v>
      </c>
      <c r="L1800" s="7">
        <v>3.18</v>
      </c>
      <c r="M1800" s="7">
        <v>2649</v>
      </c>
      <c r="N1800" s="3">
        <v>45346</v>
      </c>
      <c r="O1800" s="4" t="str">
        <f t="shared" si="198"/>
        <v>2024-02</v>
      </c>
      <c r="P1800" s="4" t="str">
        <f t="shared" si="199"/>
        <v>02</v>
      </c>
      <c r="Q1800" s="4" t="str">
        <f t="shared" si="200"/>
        <v>February</v>
      </c>
      <c r="R1800" s="30" t="str">
        <f t="shared" si="201"/>
        <v>24</v>
      </c>
      <c r="W1800" t="str">
        <f t="shared" si="202"/>
        <v>ok</v>
      </c>
    </row>
    <row r="1801" spans="1:23" x14ac:dyDescent="0.3">
      <c r="A1801" t="s">
        <v>1843</v>
      </c>
      <c r="B1801" t="s">
        <v>47</v>
      </c>
      <c r="C1801" t="s">
        <v>12</v>
      </c>
      <c r="D1801" t="s">
        <v>48</v>
      </c>
      <c r="E1801" t="s">
        <v>45</v>
      </c>
      <c r="F1801" t="s">
        <v>31</v>
      </c>
      <c r="G1801" s="5">
        <v>18980.16</v>
      </c>
      <c r="H1801" s="5">
        <f t="shared" si="196"/>
        <v>341.64287999999999</v>
      </c>
      <c r="I1801" s="6">
        <v>5</v>
      </c>
      <c r="J1801" s="6">
        <v>94900.800000000003</v>
      </c>
      <c r="K1801" s="5">
        <f t="shared" si="197"/>
        <v>1708.2143999999998</v>
      </c>
      <c r="L1801" s="7">
        <v>1.25</v>
      </c>
      <c r="M1801" s="7">
        <v>3113</v>
      </c>
      <c r="N1801" s="3">
        <v>45626</v>
      </c>
      <c r="O1801" s="4" t="str">
        <f t="shared" si="198"/>
        <v>2024-11</v>
      </c>
      <c r="P1801" s="4" t="str">
        <f t="shared" si="199"/>
        <v>11</v>
      </c>
      <c r="Q1801" s="4" t="str">
        <f t="shared" si="200"/>
        <v>November</v>
      </c>
      <c r="R1801" s="30" t="str">
        <f t="shared" si="201"/>
        <v>30</v>
      </c>
      <c r="W1801" t="str">
        <f t="shared" si="202"/>
        <v>ok</v>
      </c>
    </row>
    <row r="1802" spans="1:23" x14ac:dyDescent="0.3">
      <c r="A1802" t="s">
        <v>1844</v>
      </c>
      <c r="B1802" t="s">
        <v>11</v>
      </c>
      <c r="C1802" t="s">
        <v>12</v>
      </c>
      <c r="D1802" t="s">
        <v>13</v>
      </c>
      <c r="E1802" t="s">
        <v>14</v>
      </c>
      <c r="F1802" t="s">
        <v>31</v>
      </c>
      <c r="G1802" s="5">
        <v>13834.7</v>
      </c>
      <c r="H1802" s="5">
        <f t="shared" si="196"/>
        <v>249.02459999999999</v>
      </c>
      <c r="I1802" s="6">
        <v>5</v>
      </c>
      <c r="J1802" s="6">
        <v>69173.5</v>
      </c>
      <c r="K1802" s="5">
        <f t="shared" si="197"/>
        <v>1245.123</v>
      </c>
      <c r="L1802" s="7">
        <v>1.23</v>
      </c>
      <c r="M1802" s="7">
        <v>2469</v>
      </c>
      <c r="N1802" s="3">
        <v>45617</v>
      </c>
      <c r="O1802" s="4" t="str">
        <f t="shared" si="198"/>
        <v>2024-11</v>
      </c>
      <c r="P1802" s="4" t="str">
        <f t="shared" si="199"/>
        <v>11</v>
      </c>
      <c r="Q1802" s="4" t="str">
        <f t="shared" si="200"/>
        <v>November</v>
      </c>
      <c r="R1802" s="30" t="str">
        <f t="shared" si="201"/>
        <v>21</v>
      </c>
      <c r="W1802" t="str">
        <f t="shared" si="202"/>
        <v>ok</v>
      </c>
    </row>
    <row r="1803" spans="1:23" x14ac:dyDescent="0.3">
      <c r="A1803" t="s">
        <v>1845</v>
      </c>
      <c r="B1803" t="s">
        <v>63</v>
      </c>
      <c r="C1803" t="s">
        <v>18</v>
      </c>
      <c r="D1803" t="s">
        <v>64</v>
      </c>
      <c r="E1803" t="s">
        <v>45</v>
      </c>
      <c r="F1803" t="s">
        <v>15</v>
      </c>
      <c r="G1803" s="5">
        <v>9970.17</v>
      </c>
      <c r="H1803" s="5">
        <f t="shared" si="196"/>
        <v>179.46305999999998</v>
      </c>
      <c r="I1803" s="6">
        <v>3</v>
      </c>
      <c r="J1803" s="6">
        <v>29910.51</v>
      </c>
      <c r="K1803" s="5">
        <f t="shared" si="197"/>
        <v>538.3891799999999</v>
      </c>
      <c r="L1803" s="7">
        <v>4.55</v>
      </c>
      <c r="M1803" s="7">
        <v>1178</v>
      </c>
      <c r="N1803" s="3">
        <v>45397</v>
      </c>
      <c r="O1803" s="4" t="str">
        <f t="shared" si="198"/>
        <v>2024-04</v>
      </c>
      <c r="P1803" s="4" t="str">
        <f t="shared" si="199"/>
        <v>04</v>
      </c>
      <c r="Q1803" s="4" t="str">
        <f t="shared" si="200"/>
        <v>April</v>
      </c>
      <c r="R1803" s="30" t="str">
        <f t="shared" si="201"/>
        <v>15</v>
      </c>
      <c r="W1803" t="str">
        <f t="shared" si="202"/>
        <v>ok</v>
      </c>
    </row>
    <row r="1804" spans="1:23" x14ac:dyDescent="0.3">
      <c r="A1804" t="s">
        <v>1846</v>
      </c>
      <c r="B1804" t="s">
        <v>51</v>
      </c>
      <c r="C1804" t="s">
        <v>29</v>
      </c>
      <c r="D1804" t="s">
        <v>52</v>
      </c>
      <c r="E1804" t="s">
        <v>45</v>
      </c>
      <c r="F1804" t="s">
        <v>15</v>
      </c>
      <c r="G1804" s="5">
        <v>4131.42</v>
      </c>
      <c r="H1804" s="5">
        <f t="shared" si="196"/>
        <v>74.365560000000002</v>
      </c>
      <c r="I1804" s="6">
        <v>1</v>
      </c>
      <c r="J1804" s="6">
        <v>4131.42</v>
      </c>
      <c r="K1804" s="5">
        <f t="shared" si="197"/>
        <v>74.365560000000002</v>
      </c>
      <c r="L1804" s="7">
        <v>3.11</v>
      </c>
      <c r="M1804" s="7">
        <v>4907</v>
      </c>
      <c r="N1804" s="3">
        <v>45432</v>
      </c>
      <c r="O1804" s="4" t="str">
        <f t="shared" si="198"/>
        <v>2024-05</v>
      </c>
      <c r="P1804" s="4" t="str">
        <f t="shared" si="199"/>
        <v>05</v>
      </c>
      <c r="Q1804" s="4" t="str">
        <f t="shared" si="200"/>
        <v>May</v>
      </c>
      <c r="R1804" s="30" t="str">
        <f t="shared" si="201"/>
        <v>20</v>
      </c>
      <c r="W1804" t="str">
        <f t="shared" si="202"/>
        <v>ok</v>
      </c>
    </row>
    <row r="1805" spans="1:23" x14ac:dyDescent="0.3">
      <c r="A1805" t="s">
        <v>1847</v>
      </c>
      <c r="B1805" t="s">
        <v>63</v>
      </c>
      <c r="C1805" t="s">
        <v>18</v>
      </c>
      <c r="D1805" t="s">
        <v>64</v>
      </c>
      <c r="E1805" t="s">
        <v>20</v>
      </c>
      <c r="F1805" t="s">
        <v>60</v>
      </c>
      <c r="G1805" s="5">
        <v>1935.46</v>
      </c>
      <c r="H1805" s="5">
        <f t="shared" si="196"/>
        <v>34.838279999999997</v>
      </c>
      <c r="I1805" s="6">
        <v>1</v>
      </c>
      <c r="J1805" s="6">
        <v>1935.46</v>
      </c>
      <c r="K1805" s="5">
        <f t="shared" si="197"/>
        <v>34.838279999999997</v>
      </c>
      <c r="L1805" s="7">
        <v>2.41</v>
      </c>
      <c r="M1805" s="7">
        <v>4202</v>
      </c>
      <c r="N1805" s="3">
        <v>45362</v>
      </c>
      <c r="O1805" s="4" t="str">
        <f t="shared" si="198"/>
        <v>2024-03</v>
      </c>
      <c r="P1805" s="4" t="str">
        <f t="shared" si="199"/>
        <v>03</v>
      </c>
      <c r="Q1805" s="4" t="str">
        <f t="shared" si="200"/>
        <v>March</v>
      </c>
      <c r="R1805" s="30" t="str">
        <f t="shared" si="201"/>
        <v>11</v>
      </c>
      <c r="W1805" t="str">
        <f t="shared" si="202"/>
        <v>ok</v>
      </c>
    </row>
    <row r="1806" spans="1:23" x14ac:dyDescent="0.3">
      <c r="A1806" t="s">
        <v>1848</v>
      </c>
      <c r="B1806" t="s">
        <v>51</v>
      </c>
      <c r="C1806" t="s">
        <v>29</v>
      </c>
      <c r="D1806" t="s">
        <v>52</v>
      </c>
      <c r="E1806" t="s">
        <v>14</v>
      </c>
      <c r="F1806" t="s">
        <v>31</v>
      </c>
      <c r="G1806" s="5">
        <v>19898.32</v>
      </c>
      <c r="H1806" s="5">
        <f t="shared" si="196"/>
        <v>358.16975999999994</v>
      </c>
      <c r="I1806" s="6">
        <v>4</v>
      </c>
      <c r="J1806" s="6">
        <v>79593.279999999999</v>
      </c>
      <c r="K1806" s="5">
        <f t="shared" si="197"/>
        <v>1432.6790399999998</v>
      </c>
      <c r="L1806" s="7">
        <v>1.1100000000000001</v>
      </c>
      <c r="M1806" s="7">
        <v>3995</v>
      </c>
      <c r="N1806" s="3">
        <v>45650</v>
      </c>
      <c r="O1806" s="4" t="str">
        <f t="shared" si="198"/>
        <v>2024-12</v>
      </c>
      <c r="P1806" s="4" t="str">
        <f t="shared" si="199"/>
        <v>12</v>
      </c>
      <c r="Q1806" s="4" t="str">
        <f t="shared" si="200"/>
        <v>December</v>
      </c>
      <c r="R1806" s="30" t="str">
        <f t="shared" si="201"/>
        <v>24</v>
      </c>
      <c r="W1806" t="str">
        <f t="shared" si="202"/>
        <v>ok</v>
      </c>
    </row>
    <row r="1807" spans="1:23" x14ac:dyDescent="0.3">
      <c r="A1807" t="s">
        <v>1849</v>
      </c>
      <c r="B1807" t="s">
        <v>36</v>
      </c>
      <c r="C1807" t="s">
        <v>18</v>
      </c>
      <c r="D1807" t="s">
        <v>37</v>
      </c>
      <c r="E1807" t="s">
        <v>20</v>
      </c>
      <c r="F1807" t="s">
        <v>60</v>
      </c>
      <c r="G1807" s="5">
        <v>18383.79</v>
      </c>
      <c r="H1807" s="5">
        <f t="shared" si="196"/>
        <v>330.90821999999997</v>
      </c>
      <c r="I1807" s="6">
        <v>5</v>
      </c>
      <c r="J1807" s="6">
        <v>91918.95</v>
      </c>
      <c r="K1807" s="5">
        <f t="shared" si="197"/>
        <v>1654.5410999999999</v>
      </c>
      <c r="L1807" s="7">
        <v>3.77</v>
      </c>
      <c r="M1807" s="7">
        <v>4450</v>
      </c>
      <c r="N1807" s="3">
        <v>45443</v>
      </c>
      <c r="O1807" s="4" t="str">
        <f t="shared" si="198"/>
        <v>2024-05</v>
      </c>
      <c r="P1807" s="4" t="str">
        <f t="shared" si="199"/>
        <v>05</v>
      </c>
      <c r="Q1807" s="4" t="str">
        <f t="shared" si="200"/>
        <v>May</v>
      </c>
      <c r="R1807" s="30" t="str">
        <f t="shared" si="201"/>
        <v>31</v>
      </c>
      <c r="W1807" t="str">
        <f t="shared" si="202"/>
        <v>ok</v>
      </c>
    </row>
    <row r="1808" spans="1:23" x14ac:dyDescent="0.3">
      <c r="A1808" t="s">
        <v>1850</v>
      </c>
      <c r="B1808" t="s">
        <v>47</v>
      </c>
      <c r="C1808" t="s">
        <v>12</v>
      </c>
      <c r="D1808" t="s">
        <v>48</v>
      </c>
      <c r="E1808" t="s">
        <v>20</v>
      </c>
      <c r="F1808" t="s">
        <v>21</v>
      </c>
      <c r="G1808" s="5">
        <v>7407.97</v>
      </c>
      <c r="H1808" s="5">
        <f t="shared" si="196"/>
        <v>133.34345999999999</v>
      </c>
      <c r="I1808" s="6">
        <v>2</v>
      </c>
      <c r="J1808" s="6">
        <v>14815.94</v>
      </c>
      <c r="K1808" s="5">
        <f t="shared" si="197"/>
        <v>266.68691999999999</v>
      </c>
      <c r="L1808" s="7">
        <v>4.09</v>
      </c>
      <c r="M1808" s="7">
        <v>2139</v>
      </c>
      <c r="N1808" s="3">
        <v>45464</v>
      </c>
      <c r="O1808" s="4" t="str">
        <f t="shared" si="198"/>
        <v>2024-06</v>
      </c>
      <c r="P1808" s="4" t="str">
        <f t="shared" si="199"/>
        <v>06</v>
      </c>
      <c r="Q1808" s="4" t="str">
        <f t="shared" si="200"/>
        <v>June</v>
      </c>
      <c r="R1808" s="30" t="str">
        <f t="shared" si="201"/>
        <v>21</v>
      </c>
      <c r="W1808" t="str">
        <f t="shared" si="202"/>
        <v>ok</v>
      </c>
    </row>
    <row r="1809" spans="1:23" x14ac:dyDescent="0.3">
      <c r="A1809" t="s">
        <v>1851</v>
      </c>
      <c r="B1809" t="s">
        <v>33</v>
      </c>
      <c r="C1809" t="s">
        <v>12</v>
      </c>
      <c r="D1809" t="s">
        <v>34</v>
      </c>
      <c r="E1809" t="s">
        <v>45</v>
      </c>
      <c r="F1809" t="s">
        <v>15</v>
      </c>
      <c r="G1809" s="5">
        <v>16386.400000000001</v>
      </c>
      <c r="H1809" s="5">
        <f t="shared" si="196"/>
        <v>294.95519999999999</v>
      </c>
      <c r="I1809" s="6">
        <v>3</v>
      </c>
      <c r="J1809" s="6">
        <v>49159.199999999997</v>
      </c>
      <c r="K1809" s="5">
        <f t="shared" si="197"/>
        <v>884.86559999999997</v>
      </c>
      <c r="L1809" s="7">
        <v>2.8</v>
      </c>
      <c r="M1809" s="7">
        <v>3162</v>
      </c>
      <c r="N1809" s="3">
        <v>45548</v>
      </c>
      <c r="O1809" s="4" t="str">
        <f t="shared" si="198"/>
        <v>2024-09</v>
      </c>
      <c r="P1809" s="4" t="str">
        <f t="shared" si="199"/>
        <v>09</v>
      </c>
      <c r="Q1809" s="4" t="str">
        <f t="shared" si="200"/>
        <v>September</v>
      </c>
      <c r="R1809" s="30" t="str">
        <f t="shared" si="201"/>
        <v>13</v>
      </c>
      <c r="W1809" t="str">
        <f t="shared" si="202"/>
        <v>ok</v>
      </c>
    </row>
    <row r="1810" spans="1:23" x14ac:dyDescent="0.3">
      <c r="A1810" t="s">
        <v>1852</v>
      </c>
      <c r="B1810" t="s">
        <v>23</v>
      </c>
      <c r="C1810" t="s">
        <v>24</v>
      </c>
      <c r="D1810" t="s">
        <v>25</v>
      </c>
      <c r="E1810" t="s">
        <v>20</v>
      </c>
      <c r="F1810" t="s">
        <v>15</v>
      </c>
      <c r="G1810" s="5">
        <v>10180.620000000001</v>
      </c>
      <c r="H1810" s="5">
        <f t="shared" si="196"/>
        <v>183.25116</v>
      </c>
      <c r="I1810" s="6">
        <v>5</v>
      </c>
      <c r="J1810" s="6">
        <v>50903.1</v>
      </c>
      <c r="K1810" s="5">
        <f t="shared" si="197"/>
        <v>916.25580000000002</v>
      </c>
      <c r="L1810" s="7">
        <v>1.1599999999999999</v>
      </c>
      <c r="M1810" s="7">
        <v>1450</v>
      </c>
      <c r="N1810" s="3">
        <v>45642</v>
      </c>
      <c r="O1810" s="4" t="str">
        <f t="shared" si="198"/>
        <v>2024-12</v>
      </c>
      <c r="P1810" s="4" t="str">
        <f t="shared" si="199"/>
        <v>12</v>
      </c>
      <c r="Q1810" s="4" t="str">
        <f t="shared" si="200"/>
        <v>December</v>
      </c>
      <c r="R1810" s="30" t="str">
        <f t="shared" si="201"/>
        <v>16</v>
      </c>
      <c r="W1810" t="str">
        <f t="shared" si="202"/>
        <v>ok</v>
      </c>
    </row>
    <row r="1811" spans="1:23" x14ac:dyDescent="0.3">
      <c r="A1811" t="s">
        <v>1853</v>
      </c>
      <c r="B1811" t="s">
        <v>23</v>
      </c>
      <c r="C1811" t="s">
        <v>24</v>
      </c>
      <c r="D1811" t="s">
        <v>25</v>
      </c>
      <c r="E1811" t="s">
        <v>20</v>
      </c>
      <c r="F1811" t="s">
        <v>31</v>
      </c>
      <c r="G1811" s="5">
        <v>4078.96</v>
      </c>
      <c r="H1811" s="5">
        <f t="shared" si="196"/>
        <v>73.421279999999996</v>
      </c>
      <c r="I1811" s="6">
        <v>2</v>
      </c>
      <c r="J1811" s="6">
        <v>8157.92</v>
      </c>
      <c r="K1811" s="5">
        <f t="shared" si="197"/>
        <v>146.84255999999999</v>
      </c>
      <c r="L1811" s="7">
        <v>2.11</v>
      </c>
      <c r="M1811" s="7">
        <v>2026</v>
      </c>
      <c r="N1811" s="3">
        <v>45579</v>
      </c>
      <c r="O1811" s="4" t="str">
        <f t="shared" si="198"/>
        <v>2024-10</v>
      </c>
      <c r="P1811" s="4" t="str">
        <f t="shared" si="199"/>
        <v>10</v>
      </c>
      <c r="Q1811" s="4" t="str">
        <f t="shared" si="200"/>
        <v>October</v>
      </c>
      <c r="R1811" s="30" t="str">
        <f t="shared" si="201"/>
        <v>14</v>
      </c>
      <c r="W1811" t="str">
        <f t="shared" si="202"/>
        <v>ok</v>
      </c>
    </row>
    <row r="1812" spans="1:23" x14ac:dyDescent="0.3">
      <c r="A1812" t="s">
        <v>1854</v>
      </c>
      <c r="B1812" t="s">
        <v>23</v>
      </c>
      <c r="C1812" t="s">
        <v>24</v>
      </c>
      <c r="D1812" t="s">
        <v>25</v>
      </c>
      <c r="E1812" t="s">
        <v>45</v>
      </c>
      <c r="F1812" t="s">
        <v>31</v>
      </c>
      <c r="G1812" s="5">
        <v>13017.05</v>
      </c>
      <c r="H1812" s="5">
        <f t="shared" si="196"/>
        <v>234.30689999999996</v>
      </c>
      <c r="I1812" s="6">
        <v>3</v>
      </c>
      <c r="J1812" s="6">
        <v>39051.15</v>
      </c>
      <c r="K1812" s="5">
        <f t="shared" si="197"/>
        <v>702.9206999999999</v>
      </c>
      <c r="L1812" s="7">
        <v>3.57</v>
      </c>
      <c r="M1812" s="7">
        <v>308</v>
      </c>
      <c r="N1812" s="3">
        <v>45386</v>
      </c>
      <c r="O1812" s="4" t="str">
        <f t="shared" si="198"/>
        <v>2024-04</v>
      </c>
      <c r="P1812" s="4" t="str">
        <f t="shared" si="199"/>
        <v>04</v>
      </c>
      <c r="Q1812" s="4" t="str">
        <f t="shared" si="200"/>
        <v>April</v>
      </c>
      <c r="R1812" s="30" t="str">
        <f t="shared" si="201"/>
        <v>04</v>
      </c>
      <c r="W1812" t="str">
        <f t="shared" si="202"/>
        <v>ok</v>
      </c>
    </row>
    <row r="1813" spans="1:23" x14ac:dyDescent="0.3">
      <c r="A1813" t="s">
        <v>1855</v>
      </c>
      <c r="B1813" t="s">
        <v>33</v>
      </c>
      <c r="C1813" t="s">
        <v>12</v>
      </c>
      <c r="D1813" t="s">
        <v>34</v>
      </c>
      <c r="E1813" t="s">
        <v>45</v>
      </c>
      <c r="F1813" t="s">
        <v>15</v>
      </c>
      <c r="G1813" s="5">
        <v>13821.66</v>
      </c>
      <c r="H1813" s="5">
        <f t="shared" si="196"/>
        <v>248.78987999999998</v>
      </c>
      <c r="I1813" s="6">
        <v>5</v>
      </c>
      <c r="J1813" s="6">
        <v>69108.3</v>
      </c>
      <c r="K1813" s="5">
        <f t="shared" si="197"/>
        <v>1243.9494</v>
      </c>
      <c r="L1813" s="7">
        <v>4.24</v>
      </c>
      <c r="M1813" s="7">
        <v>3621</v>
      </c>
      <c r="N1813" s="3">
        <v>45532</v>
      </c>
      <c r="O1813" s="4" t="str">
        <f t="shared" si="198"/>
        <v>2024-08</v>
      </c>
      <c r="P1813" s="4" t="str">
        <f t="shared" si="199"/>
        <v>08</v>
      </c>
      <c r="Q1813" s="4" t="str">
        <f t="shared" si="200"/>
        <v>August</v>
      </c>
      <c r="R1813" s="30" t="str">
        <f t="shared" si="201"/>
        <v>28</v>
      </c>
      <c r="W1813" t="str">
        <f t="shared" si="202"/>
        <v>ok</v>
      </c>
    </row>
    <row r="1814" spans="1:23" x14ac:dyDescent="0.3">
      <c r="A1814" t="s">
        <v>1856</v>
      </c>
      <c r="B1814" t="s">
        <v>17</v>
      </c>
      <c r="C1814" t="s">
        <v>18</v>
      </c>
      <c r="D1814" t="s">
        <v>19</v>
      </c>
      <c r="E1814" t="s">
        <v>45</v>
      </c>
      <c r="F1814" t="s">
        <v>21</v>
      </c>
      <c r="G1814" s="5">
        <v>16858.47</v>
      </c>
      <c r="H1814" s="5">
        <f t="shared" si="196"/>
        <v>303.45245999999997</v>
      </c>
      <c r="I1814" s="6">
        <v>4</v>
      </c>
      <c r="J1814" s="6">
        <v>67433.88</v>
      </c>
      <c r="K1814" s="5">
        <f t="shared" si="197"/>
        <v>1213.8098399999999</v>
      </c>
      <c r="L1814" s="7">
        <v>1.92</v>
      </c>
      <c r="M1814" s="7">
        <v>1559</v>
      </c>
      <c r="N1814" s="3">
        <v>45348</v>
      </c>
      <c r="O1814" s="4" t="str">
        <f t="shared" si="198"/>
        <v>2024-02</v>
      </c>
      <c r="P1814" s="4" t="str">
        <f t="shared" si="199"/>
        <v>02</v>
      </c>
      <c r="Q1814" s="4" t="str">
        <f t="shared" si="200"/>
        <v>February</v>
      </c>
      <c r="R1814" s="30" t="str">
        <f t="shared" si="201"/>
        <v>26</v>
      </c>
      <c r="W1814" t="str">
        <f t="shared" si="202"/>
        <v>ok</v>
      </c>
    </row>
    <row r="1815" spans="1:23" x14ac:dyDescent="0.3">
      <c r="A1815" t="s">
        <v>1857</v>
      </c>
      <c r="B1815" t="s">
        <v>36</v>
      </c>
      <c r="C1815" t="s">
        <v>18</v>
      </c>
      <c r="D1815" t="s">
        <v>37</v>
      </c>
      <c r="E1815" t="s">
        <v>20</v>
      </c>
      <c r="F1815" t="s">
        <v>31</v>
      </c>
      <c r="G1815" s="5">
        <v>1220.55</v>
      </c>
      <c r="H1815" s="5">
        <f t="shared" si="196"/>
        <v>21.969899999999999</v>
      </c>
      <c r="I1815" s="6">
        <v>2</v>
      </c>
      <c r="J1815" s="6">
        <v>2441.1</v>
      </c>
      <c r="K1815" s="5">
        <f t="shared" si="197"/>
        <v>43.939799999999998</v>
      </c>
      <c r="L1815" s="7">
        <v>3.95</v>
      </c>
      <c r="M1815" s="7">
        <v>3835</v>
      </c>
      <c r="N1815" s="3">
        <v>45373</v>
      </c>
      <c r="O1815" s="4" t="str">
        <f t="shared" si="198"/>
        <v>2024-03</v>
      </c>
      <c r="P1815" s="4" t="str">
        <f t="shared" si="199"/>
        <v>03</v>
      </c>
      <c r="Q1815" s="4" t="str">
        <f t="shared" si="200"/>
        <v>March</v>
      </c>
      <c r="R1815" s="30" t="str">
        <f t="shared" si="201"/>
        <v>22</v>
      </c>
      <c r="W1815" t="str">
        <f t="shared" si="202"/>
        <v>ok</v>
      </c>
    </row>
    <row r="1816" spans="1:23" x14ac:dyDescent="0.3">
      <c r="A1816" t="s">
        <v>1858</v>
      </c>
      <c r="B1816" t="s">
        <v>23</v>
      </c>
      <c r="C1816" t="s">
        <v>24</v>
      </c>
      <c r="D1816" t="s">
        <v>25</v>
      </c>
      <c r="E1816" t="s">
        <v>45</v>
      </c>
      <c r="F1816" t="s">
        <v>38</v>
      </c>
      <c r="G1816" s="5">
        <v>6136.91</v>
      </c>
      <c r="H1816" s="5">
        <f t="shared" si="196"/>
        <v>110.46437999999999</v>
      </c>
      <c r="I1816" s="6">
        <v>1</v>
      </c>
      <c r="J1816" s="6">
        <v>6136.91</v>
      </c>
      <c r="K1816" s="5">
        <f t="shared" si="197"/>
        <v>110.46437999999999</v>
      </c>
      <c r="L1816" s="7">
        <v>4.5999999999999996</v>
      </c>
      <c r="M1816" s="7">
        <v>85</v>
      </c>
      <c r="N1816" s="3">
        <v>45378</v>
      </c>
      <c r="O1816" s="4" t="str">
        <f t="shared" si="198"/>
        <v>2024-03</v>
      </c>
      <c r="P1816" s="4" t="str">
        <f t="shared" si="199"/>
        <v>03</v>
      </c>
      <c r="Q1816" s="4" t="str">
        <f t="shared" si="200"/>
        <v>March</v>
      </c>
      <c r="R1816" s="30" t="str">
        <f t="shared" si="201"/>
        <v>27</v>
      </c>
      <c r="W1816" t="str">
        <f t="shared" si="202"/>
        <v>ok</v>
      </c>
    </row>
    <row r="1817" spans="1:23" x14ac:dyDescent="0.3">
      <c r="A1817" t="s">
        <v>1859</v>
      </c>
      <c r="B1817" t="s">
        <v>51</v>
      </c>
      <c r="C1817" t="s">
        <v>29</v>
      </c>
      <c r="D1817" t="s">
        <v>52</v>
      </c>
      <c r="E1817" t="s">
        <v>20</v>
      </c>
      <c r="F1817" t="s">
        <v>31</v>
      </c>
      <c r="G1817" s="5">
        <v>13222.32</v>
      </c>
      <c r="H1817" s="5">
        <f t="shared" si="196"/>
        <v>238.00175999999999</v>
      </c>
      <c r="I1817" s="6">
        <v>4</v>
      </c>
      <c r="J1817" s="6">
        <v>52889.279999999999</v>
      </c>
      <c r="K1817" s="5">
        <f t="shared" si="197"/>
        <v>952.00703999999996</v>
      </c>
      <c r="L1817" s="7">
        <v>4.38</v>
      </c>
      <c r="M1817" s="7">
        <v>952</v>
      </c>
      <c r="N1817" s="3">
        <v>45294</v>
      </c>
      <c r="O1817" s="4" t="str">
        <f t="shared" si="198"/>
        <v>2024-01</v>
      </c>
      <c r="P1817" s="4" t="str">
        <f t="shared" si="199"/>
        <v>01</v>
      </c>
      <c r="Q1817" s="4" t="str">
        <f t="shared" si="200"/>
        <v>January</v>
      </c>
      <c r="R1817" s="30" t="str">
        <f t="shared" si="201"/>
        <v>03</v>
      </c>
      <c r="W1817" t="str">
        <f t="shared" si="202"/>
        <v>ok</v>
      </c>
    </row>
    <row r="1818" spans="1:23" x14ac:dyDescent="0.3">
      <c r="A1818" t="s">
        <v>1860</v>
      </c>
      <c r="B1818" t="s">
        <v>28</v>
      </c>
      <c r="C1818" t="s">
        <v>29</v>
      </c>
      <c r="D1818" t="s">
        <v>30</v>
      </c>
      <c r="E1818" t="s">
        <v>20</v>
      </c>
      <c r="F1818" t="s">
        <v>38</v>
      </c>
      <c r="G1818" s="5">
        <v>19659.63</v>
      </c>
      <c r="H1818" s="5">
        <f t="shared" si="196"/>
        <v>353.87333999999998</v>
      </c>
      <c r="I1818" s="6">
        <v>4</v>
      </c>
      <c r="J1818" s="6">
        <v>78638.52</v>
      </c>
      <c r="K1818" s="5">
        <f t="shared" si="197"/>
        <v>1415.4933599999999</v>
      </c>
      <c r="L1818" s="7">
        <v>1.38</v>
      </c>
      <c r="M1818" s="7">
        <v>4866</v>
      </c>
      <c r="N1818" s="3">
        <v>45552</v>
      </c>
      <c r="O1818" s="4" t="str">
        <f t="shared" si="198"/>
        <v>2024-09</v>
      </c>
      <c r="P1818" s="4" t="str">
        <f t="shared" si="199"/>
        <v>09</v>
      </c>
      <c r="Q1818" s="4" t="str">
        <f t="shared" si="200"/>
        <v>September</v>
      </c>
      <c r="R1818" s="30" t="str">
        <f t="shared" si="201"/>
        <v>17</v>
      </c>
      <c r="W1818" t="str">
        <f t="shared" si="202"/>
        <v>ok</v>
      </c>
    </row>
    <row r="1819" spans="1:23" x14ac:dyDescent="0.3">
      <c r="A1819" t="s">
        <v>1861</v>
      </c>
      <c r="B1819" t="s">
        <v>28</v>
      </c>
      <c r="C1819" t="s">
        <v>29</v>
      </c>
      <c r="D1819" t="s">
        <v>30</v>
      </c>
      <c r="E1819" t="s">
        <v>45</v>
      </c>
      <c r="F1819" t="s">
        <v>15</v>
      </c>
      <c r="G1819" s="5">
        <v>10207.31</v>
      </c>
      <c r="H1819" s="5">
        <f t="shared" si="196"/>
        <v>183.73157999999998</v>
      </c>
      <c r="I1819" s="6">
        <v>1</v>
      </c>
      <c r="J1819" s="6">
        <v>10207.31</v>
      </c>
      <c r="K1819" s="5">
        <f t="shared" si="197"/>
        <v>183.73157999999998</v>
      </c>
      <c r="L1819" s="7">
        <v>2.9</v>
      </c>
      <c r="M1819" s="7">
        <v>2880</v>
      </c>
      <c r="N1819" s="3">
        <v>45460</v>
      </c>
      <c r="O1819" s="4" t="str">
        <f t="shared" si="198"/>
        <v>2024-06</v>
      </c>
      <c r="P1819" s="4" t="str">
        <f t="shared" si="199"/>
        <v>06</v>
      </c>
      <c r="Q1819" s="4" t="str">
        <f t="shared" si="200"/>
        <v>June</v>
      </c>
      <c r="R1819" s="30" t="str">
        <f t="shared" si="201"/>
        <v>17</v>
      </c>
      <c r="W1819" t="str">
        <f t="shared" si="202"/>
        <v>ok</v>
      </c>
    </row>
    <row r="1820" spans="1:23" x14ac:dyDescent="0.3">
      <c r="A1820" t="s">
        <v>1862</v>
      </c>
      <c r="B1820" t="s">
        <v>11</v>
      </c>
      <c r="C1820" t="s">
        <v>12</v>
      </c>
      <c r="D1820" t="s">
        <v>13</v>
      </c>
      <c r="E1820" t="s">
        <v>14</v>
      </c>
      <c r="F1820" t="s">
        <v>21</v>
      </c>
      <c r="G1820" s="5">
        <v>9184.44</v>
      </c>
      <c r="H1820" s="5">
        <f t="shared" si="196"/>
        <v>165.31992</v>
      </c>
      <c r="I1820" s="6">
        <v>4</v>
      </c>
      <c r="J1820" s="6">
        <v>36737.760000000002</v>
      </c>
      <c r="K1820" s="5">
        <f t="shared" si="197"/>
        <v>661.27967999999998</v>
      </c>
      <c r="L1820" s="7">
        <v>2.14</v>
      </c>
      <c r="M1820" s="7">
        <v>123</v>
      </c>
      <c r="N1820" s="3">
        <v>45520</v>
      </c>
      <c r="O1820" s="4" t="str">
        <f t="shared" si="198"/>
        <v>2024-08</v>
      </c>
      <c r="P1820" s="4" t="str">
        <f t="shared" si="199"/>
        <v>08</v>
      </c>
      <c r="Q1820" s="4" t="str">
        <f t="shared" si="200"/>
        <v>August</v>
      </c>
      <c r="R1820" s="30" t="str">
        <f t="shared" si="201"/>
        <v>16</v>
      </c>
      <c r="W1820" t="str">
        <f t="shared" si="202"/>
        <v>ok</v>
      </c>
    </row>
    <row r="1821" spans="1:23" x14ac:dyDescent="0.3">
      <c r="A1821" t="s">
        <v>1863</v>
      </c>
      <c r="B1821" t="s">
        <v>11</v>
      </c>
      <c r="C1821" t="s">
        <v>12</v>
      </c>
      <c r="D1821" t="s">
        <v>13</v>
      </c>
      <c r="E1821" t="s">
        <v>20</v>
      </c>
      <c r="F1821" t="s">
        <v>26</v>
      </c>
      <c r="G1821" s="5">
        <v>2835.33</v>
      </c>
      <c r="H1821" s="5">
        <f t="shared" si="196"/>
        <v>51.035939999999997</v>
      </c>
      <c r="I1821" s="6">
        <v>1</v>
      </c>
      <c r="J1821" s="6">
        <v>2835.33</v>
      </c>
      <c r="K1821" s="5">
        <f t="shared" si="197"/>
        <v>51.035939999999997</v>
      </c>
      <c r="L1821" s="7">
        <v>1.75</v>
      </c>
      <c r="M1821" s="7">
        <v>937</v>
      </c>
      <c r="N1821" s="3">
        <v>45306</v>
      </c>
      <c r="O1821" s="4" t="str">
        <f t="shared" si="198"/>
        <v>2024-01</v>
      </c>
      <c r="P1821" s="4" t="str">
        <f t="shared" si="199"/>
        <v>01</v>
      </c>
      <c r="Q1821" s="4" t="str">
        <f t="shared" si="200"/>
        <v>January</v>
      </c>
      <c r="R1821" s="30" t="str">
        <f t="shared" si="201"/>
        <v>15</v>
      </c>
      <c r="W1821" t="str">
        <f t="shared" si="202"/>
        <v>ok</v>
      </c>
    </row>
    <row r="1822" spans="1:23" x14ac:dyDescent="0.3">
      <c r="A1822" t="s">
        <v>1864</v>
      </c>
      <c r="B1822" t="s">
        <v>51</v>
      </c>
      <c r="C1822" t="s">
        <v>29</v>
      </c>
      <c r="D1822" t="s">
        <v>52</v>
      </c>
      <c r="E1822" t="s">
        <v>20</v>
      </c>
      <c r="F1822" t="s">
        <v>38</v>
      </c>
      <c r="G1822" s="5">
        <v>3365.43</v>
      </c>
      <c r="H1822" s="5">
        <f t="shared" si="196"/>
        <v>60.577739999999991</v>
      </c>
      <c r="I1822" s="6">
        <v>5</v>
      </c>
      <c r="J1822" s="6">
        <v>16827.150000000001</v>
      </c>
      <c r="K1822" s="5">
        <f t="shared" si="197"/>
        <v>302.88869999999997</v>
      </c>
      <c r="L1822" s="7">
        <v>2.54</v>
      </c>
      <c r="M1822" s="7">
        <v>2486</v>
      </c>
      <c r="N1822" s="3">
        <v>45594</v>
      </c>
      <c r="O1822" s="4" t="str">
        <f t="shared" si="198"/>
        <v>2024-10</v>
      </c>
      <c r="P1822" s="4" t="str">
        <f t="shared" si="199"/>
        <v>10</v>
      </c>
      <c r="Q1822" s="4" t="str">
        <f t="shared" si="200"/>
        <v>October</v>
      </c>
      <c r="R1822" s="30" t="str">
        <f t="shared" si="201"/>
        <v>29</v>
      </c>
      <c r="W1822" t="str">
        <f t="shared" si="202"/>
        <v>ok</v>
      </c>
    </row>
    <row r="1823" spans="1:23" x14ac:dyDescent="0.3">
      <c r="A1823" t="s">
        <v>1865</v>
      </c>
      <c r="B1823" t="s">
        <v>41</v>
      </c>
      <c r="C1823" t="s">
        <v>42</v>
      </c>
      <c r="D1823" t="s">
        <v>43</v>
      </c>
      <c r="E1823" t="s">
        <v>20</v>
      </c>
      <c r="F1823" t="s">
        <v>38</v>
      </c>
      <c r="G1823" s="5">
        <v>2608.0700000000002</v>
      </c>
      <c r="H1823" s="5">
        <f t="shared" si="196"/>
        <v>46.945259999999998</v>
      </c>
      <c r="I1823" s="6">
        <v>4</v>
      </c>
      <c r="J1823" s="6">
        <v>10432.280000000001</v>
      </c>
      <c r="K1823" s="5">
        <f t="shared" si="197"/>
        <v>187.78103999999999</v>
      </c>
      <c r="L1823" s="7">
        <v>4.2</v>
      </c>
      <c r="M1823" s="7">
        <v>1584</v>
      </c>
      <c r="N1823" s="3">
        <v>45611</v>
      </c>
      <c r="O1823" s="4" t="str">
        <f t="shared" si="198"/>
        <v>2024-11</v>
      </c>
      <c r="P1823" s="4" t="str">
        <f t="shared" si="199"/>
        <v>11</v>
      </c>
      <c r="Q1823" s="4" t="str">
        <f t="shared" si="200"/>
        <v>November</v>
      </c>
      <c r="R1823" s="30" t="str">
        <f t="shared" si="201"/>
        <v>15</v>
      </c>
      <c r="W1823" t="str">
        <f t="shared" si="202"/>
        <v>ok</v>
      </c>
    </row>
    <row r="1824" spans="1:23" x14ac:dyDescent="0.3">
      <c r="A1824" t="s">
        <v>1866</v>
      </c>
      <c r="B1824" t="s">
        <v>17</v>
      </c>
      <c r="C1824" t="s">
        <v>18</v>
      </c>
      <c r="D1824" t="s">
        <v>19</v>
      </c>
      <c r="E1824" t="s">
        <v>45</v>
      </c>
      <c r="F1824" t="s">
        <v>31</v>
      </c>
      <c r="G1824" s="5">
        <v>15257.16</v>
      </c>
      <c r="H1824" s="5">
        <f t="shared" si="196"/>
        <v>274.62887999999998</v>
      </c>
      <c r="I1824" s="6">
        <v>5</v>
      </c>
      <c r="J1824" s="6">
        <v>76285.8</v>
      </c>
      <c r="K1824" s="5">
        <f t="shared" si="197"/>
        <v>1373.1443999999999</v>
      </c>
      <c r="L1824" s="7">
        <v>1.85</v>
      </c>
      <c r="M1824" s="7">
        <v>734</v>
      </c>
      <c r="N1824" s="3">
        <v>45314</v>
      </c>
      <c r="O1824" s="4" t="str">
        <f t="shared" si="198"/>
        <v>2024-01</v>
      </c>
      <c r="P1824" s="4" t="str">
        <f t="shared" si="199"/>
        <v>01</v>
      </c>
      <c r="Q1824" s="4" t="str">
        <f t="shared" si="200"/>
        <v>January</v>
      </c>
      <c r="R1824" s="30" t="str">
        <f t="shared" si="201"/>
        <v>23</v>
      </c>
      <c r="W1824" t="str">
        <f t="shared" si="202"/>
        <v>ok</v>
      </c>
    </row>
    <row r="1825" spans="1:23" x14ac:dyDescent="0.3">
      <c r="A1825" t="s">
        <v>1867</v>
      </c>
      <c r="B1825" t="s">
        <v>17</v>
      </c>
      <c r="C1825" t="s">
        <v>18</v>
      </c>
      <c r="D1825" t="s">
        <v>19</v>
      </c>
      <c r="E1825" t="s">
        <v>14</v>
      </c>
      <c r="F1825" t="s">
        <v>60</v>
      </c>
      <c r="G1825" s="5">
        <v>5089.6000000000004</v>
      </c>
      <c r="H1825" s="5">
        <f t="shared" si="196"/>
        <v>91.612799999999993</v>
      </c>
      <c r="I1825" s="6">
        <v>3</v>
      </c>
      <c r="J1825" s="6">
        <v>15268.8</v>
      </c>
      <c r="K1825" s="5">
        <f t="shared" si="197"/>
        <v>274.83839999999998</v>
      </c>
      <c r="L1825" s="7">
        <v>3.92</v>
      </c>
      <c r="M1825" s="7">
        <v>2913</v>
      </c>
      <c r="N1825" s="3">
        <v>45301</v>
      </c>
      <c r="O1825" s="4" t="str">
        <f t="shared" si="198"/>
        <v>2024-01</v>
      </c>
      <c r="P1825" s="4" t="str">
        <f t="shared" si="199"/>
        <v>01</v>
      </c>
      <c r="Q1825" s="4" t="str">
        <f t="shared" si="200"/>
        <v>January</v>
      </c>
      <c r="R1825" s="30" t="str">
        <f t="shared" si="201"/>
        <v>10</v>
      </c>
      <c r="W1825" t="str">
        <f t="shared" si="202"/>
        <v>ok</v>
      </c>
    </row>
    <row r="1826" spans="1:23" x14ac:dyDescent="0.3">
      <c r="A1826" t="s">
        <v>1868</v>
      </c>
      <c r="B1826" t="s">
        <v>36</v>
      </c>
      <c r="C1826" t="s">
        <v>18</v>
      </c>
      <c r="D1826" t="s">
        <v>37</v>
      </c>
      <c r="E1826" t="s">
        <v>20</v>
      </c>
      <c r="F1826" t="s">
        <v>26</v>
      </c>
      <c r="G1826" s="5">
        <v>9038.9500000000007</v>
      </c>
      <c r="H1826" s="5">
        <f t="shared" si="196"/>
        <v>162.7011</v>
      </c>
      <c r="I1826" s="6">
        <v>1</v>
      </c>
      <c r="J1826" s="6">
        <v>9038.9500000000007</v>
      </c>
      <c r="K1826" s="5">
        <f t="shared" si="197"/>
        <v>162.7011</v>
      </c>
      <c r="L1826" s="7">
        <v>4.2300000000000004</v>
      </c>
      <c r="M1826" s="7">
        <v>3268</v>
      </c>
      <c r="N1826" s="3">
        <v>45352</v>
      </c>
      <c r="O1826" s="4" t="str">
        <f t="shared" si="198"/>
        <v>2024-03</v>
      </c>
      <c r="P1826" s="4" t="str">
        <f t="shared" si="199"/>
        <v>03</v>
      </c>
      <c r="Q1826" s="4" t="str">
        <f t="shared" si="200"/>
        <v>March</v>
      </c>
      <c r="R1826" s="30" t="str">
        <f t="shared" si="201"/>
        <v>01</v>
      </c>
      <c r="W1826" t="str">
        <f t="shared" si="202"/>
        <v>ok</v>
      </c>
    </row>
    <row r="1827" spans="1:23" x14ac:dyDescent="0.3">
      <c r="A1827" t="s">
        <v>1869</v>
      </c>
      <c r="B1827" t="s">
        <v>17</v>
      </c>
      <c r="C1827" t="s">
        <v>18</v>
      </c>
      <c r="D1827" t="s">
        <v>19</v>
      </c>
      <c r="E1827" t="s">
        <v>20</v>
      </c>
      <c r="F1827" t="s">
        <v>31</v>
      </c>
      <c r="G1827" s="5">
        <v>327.19</v>
      </c>
      <c r="H1827" s="5">
        <f t="shared" si="196"/>
        <v>5.8894199999999994</v>
      </c>
      <c r="I1827" s="6">
        <v>3</v>
      </c>
      <c r="J1827" s="6">
        <v>981.57</v>
      </c>
      <c r="K1827" s="5">
        <f t="shared" si="197"/>
        <v>17.668259999999997</v>
      </c>
      <c r="L1827" s="7">
        <v>1.69</v>
      </c>
      <c r="M1827" s="7">
        <v>86</v>
      </c>
      <c r="N1827" s="3">
        <v>45448</v>
      </c>
      <c r="O1827" s="4" t="str">
        <f t="shared" si="198"/>
        <v>2024-06</v>
      </c>
      <c r="P1827" s="4" t="str">
        <f t="shared" si="199"/>
        <v>06</v>
      </c>
      <c r="Q1827" s="4" t="str">
        <f t="shared" si="200"/>
        <v>June</v>
      </c>
      <c r="R1827" s="30" t="str">
        <f t="shared" si="201"/>
        <v>05</v>
      </c>
      <c r="W1827" t="str">
        <f t="shared" si="202"/>
        <v>ok</v>
      </c>
    </row>
    <row r="1828" spans="1:23" x14ac:dyDescent="0.3">
      <c r="A1828" t="s">
        <v>1870</v>
      </c>
      <c r="B1828" t="s">
        <v>17</v>
      </c>
      <c r="C1828" t="s">
        <v>18</v>
      </c>
      <c r="D1828" t="s">
        <v>19</v>
      </c>
      <c r="E1828" t="s">
        <v>14</v>
      </c>
      <c r="F1828" t="s">
        <v>15</v>
      </c>
      <c r="G1828" s="5">
        <v>17260.23</v>
      </c>
      <c r="H1828" s="5">
        <f t="shared" si="196"/>
        <v>310.68413999999996</v>
      </c>
      <c r="I1828" s="6">
        <v>4</v>
      </c>
      <c r="J1828" s="6">
        <v>69040.92</v>
      </c>
      <c r="K1828" s="5">
        <f t="shared" si="197"/>
        <v>1242.7365599999998</v>
      </c>
      <c r="L1828" s="7">
        <v>4.13</v>
      </c>
      <c r="M1828" s="7">
        <v>349</v>
      </c>
      <c r="N1828" s="3">
        <v>45551</v>
      </c>
      <c r="O1828" s="4" t="str">
        <f t="shared" si="198"/>
        <v>2024-09</v>
      </c>
      <c r="P1828" s="4" t="str">
        <f t="shared" si="199"/>
        <v>09</v>
      </c>
      <c r="Q1828" s="4" t="str">
        <f t="shared" si="200"/>
        <v>September</v>
      </c>
      <c r="R1828" s="30" t="str">
        <f t="shared" si="201"/>
        <v>16</v>
      </c>
      <c r="W1828" t="str">
        <f t="shared" si="202"/>
        <v>ok</v>
      </c>
    </row>
    <row r="1829" spans="1:23" x14ac:dyDescent="0.3">
      <c r="A1829" t="s">
        <v>1871</v>
      </c>
      <c r="B1829" t="s">
        <v>17</v>
      </c>
      <c r="C1829" t="s">
        <v>18</v>
      </c>
      <c r="D1829" t="s">
        <v>19</v>
      </c>
      <c r="E1829" t="s">
        <v>45</v>
      </c>
      <c r="F1829" t="s">
        <v>38</v>
      </c>
      <c r="G1829" s="5">
        <v>15703.36</v>
      </c>
      <c r="H1829" s="5">
        <f t="shared" si="196"/>
        <v>282.66048000000001</v>
      </c>
      <c r="I1829" s="6">
        <v>4</v>
      </c>
      <c r="J1829" s="6">
        <v>62813.440000000002</v>
      </c>
      <c r="K1829" s="5">
        <f t="shared" si="197"/>
        <v>1130.64192</v>
      </c>
      <c r="L1829" s="7">
        <v>1.81</v>
      </c>
      <c r="M1829" s="7">
        <v>2543</v>
      </c>
      <c r="N1829" s="3">
        <v>45460</v>
      </c>
      <c r="O1829" s="4" t="str">
        <f t="shared" si="198"/>
        <v>2024-06</v>
      </c>
      <c r="P1829" s="4" t="str">
        <f t="shared" si="199"/>
        <v>06</v>
      </c>
      <c r="Q1829" s="4" t="str">
        <f t="shared" si="200"/>
        <v>June</v>
      </c>
      <c r="R1829" s="30" t="str">
        <f t="shared" si="201"/>
        <v>17</v>
      </c>
      <c r="W1829" t="str">
        <f t="shared" si="202"/>
        <v>ok</v>
      </c>
    </row>
    <row r="1830" spans="1:23" x14ac:dyDescent="0.3">
      <c r="A1830" t="s">
        <v>1872</v>
      </c>
      <c r="B1830" t="s">
        <v>17</v>
      </c>
      <c r="C1830" t="s">
        <v>18</v>
      </c>
      <c r="D1830" t="s">
        <v>19</v>
      </c>
      <c r="E1830" t="s">
        <v>20</v>
      </c>
      <c r="F1830" t="s">
        <v>60</v>
      </c>
      <c r="G1830" s="5">
        <v>7333.57</v>
      </c>
      <c r="H1830" s="5">
        <f t="shared" si="196"/>
        <v>132.00425999999999</v>
      </c>
      <c r="I1830" s="6">
        <v>5</v>
      </c>
      <c r="J1830" s="6">
        <v>36667.85</v>
      </c>
      <c r="K1830" s="5">
        <f t="shared" si="197"/>
        <v>660.02129999999988</v>
      </c>
      <c r="L1830" s="7">
        <v>2.23</v>
      </c>
      <c r="M1830" s="7">
        <v>2863</v>
      </c>
      <c r="N1830" s="3">
        <v>45298</v>
      </c>
      <c r="O1830" s="4" t="str">
        <f t="shared" si="198"/>
        <v>2024-01</v>
      </c>
      <c r="P1830" s="4" t="str">
        <f t="shared" si="199"/>
        <v>01</v>
      </c>
      <c r="Q1830" s="4" t="str">
        <f t="shared" si="200"/>
        <v>January</v>
      </c>
      <c r="R1830" s="30" t="str">
        <f t="shared" si="201"/>
        <v>07</v>
      </c>
      <c r="W1830" t="str">
        <f t="shared" si="202"/>
        <v>ok</v>
      </c>
    </row>
    <row r="1831" spans="1:23" x14ac:dyDescent="0.3">
      <c r="A1831" t="s">
        <v>1873</v>
      </c>
      <c r="B1831" t="s">
        <v>23</v>
      </c>
      <c r="C1831" t="s">
        <v>24</v>
      </c>
      <c r="D1831" t="s">
        <v>25</v>
      </c>
      <c r="E1831" t="s">
        <v>14</v>
      </c>
      <c r="F1831" t="s">
        <v>31</v>
      </c>
      <c r="G1831" s="5">
        <v>1252.01</v>
      </c>
      <c r="H1831" s="5">
        <f t="shared" si="196"/>
        <v>22.536179999999998</v>
      </c>
      <c r="I1831" s="6">
        <v>1</v>
      </c>
      <c r="J1831" s="6">
        <v>1252.01</v>
      </c>
      <c r="K1831" s="5">
        <f t="shared" si="197"/>
        <v>22.536179999999998</v>
      </c>
      <c r="L1831" s="7">
        <v>2.56</v>
      </c>
      <c r="M1831" s="7">
        <v>892</v>
      </c>
      <c r="N1831" s="3">
        <v>45333</v>
      </c>
      <c r="O1831" s="4" t="str">
        <f t="shared" si="198"/>
        <v>2024-02</v>
      </c>
      <c r="P1831" s="4" t="str">
        <f t="shared" si="199"/>
        <v>02</v>
      </c>
      <c r="Q1831" s="4" t="str">
        <f t="shared" si="200"/>
        <v>February</v>
      </c>
      <c r="R1831" s="30" t="str">
        <f t="shared" si="201"/>
        <v>11</v>
      </c>
      <c r="W1831" t="str">
        <f t="shared" si="202"/>
        <v>ok</v>
      </c>
    </row>
    <row r="1832" spans="1:23" x14ac:dyDescent="0.3">
      <c r="A1832" t="s">
        <v>1874</v>
      </c>
      <c r="B1832" t="s">
        <v>28</v>
      </c>
      <c r="C1832" t="s">
        <v>29</v>
      </c>
      <c r="D1832" t="s">
        <v>30</v>
      </c>
      <c r="E1832" t="s">
        <v>45</v>
      </c>
      <c r="F1832" t="s">
        <v>38</v>
      </c>
      <c r="G1832" s="5">
        <v>12478.32</v>
      </c>
      <c r="H1832" s="5">
        <f t="shared" si="196"/>
        <v>224.60975999999997</v>
      </c>
      <c r="I1832" s="6">
        <v>5</v>
      </c>
      <c r="J1832" s="6">
        <v>62391.6</v>
      </c>
      <c r="K1832" s="5">
        <f t="shared" si="197"/>
        <v>1123.0487999999998</v>
      </c>
      <c r="L1832" s="7">
        <v>3.83</v>
      </c>
      <c r="M1832" s="7">
        <v>3362</v>
      </c>
      <c r="N1832" s="3">
        <v>45516</v>
      </c>
      <c r="O1832" s="4" t="str">
        <f t="shared" si="198"/>
        <v>2024-08</v>
      </c>
      <c r="P1832" s="4" t="str">
        <f t="shared" si="199"/>
        <v>08</v>
      </c>
      <c r="Q1832" s="4" t="str">
        <f t="shared" si="200"/>
        <v>August</v>
      </c>
      <c r="R1832" s="30" t="str">
        <f t="shared" si="201"/>
        <v>12</v>
      </c>
      <c r="W1832" t="str">
        <f t="shared" si="202"/>
        <v>ok</v>
      </c>
    </row>
    <row r="1833" spans="1:23" x14ac:dyDescent="0.3">
      <c r="A1833" t="s">
        <v>1875</v>
      </c>
      <c r="B1833" t="s">
        <v>63</v>
      </c>
      <c r="C1833" t="s">
        <v>18</v>
      </c>
      <c r="D1833" t="s">
        <v>64</v>
      </c>
      <c r="E1833" t="s">
        <v>45</v>
      </c>
      <c r="F1833" t="s">
        <v>38</v>
      </c>
      <c r="G1833" s="5">
        <v>7595.95</v>
      </c>
      <c r="H1833" s="5">
        <f t="shared" si="196"/>
        <v>136.72709999999998</v>
      </c>
      <c r="I1833" s="6">
        <v>4</v>
      </c>
      <c r="J1833" s="6">
        <v>30383.8</v>
      </c>
      <c r="K1833" s="5">
        <f t="shared" si="197"/>
        <v>546.90839999999992</v>
      </c>
      <c r="L1833" s="7">
        <v>1.46</v>
      </c>
      <c r="M1833" s="7">
        <v>4398</v>
      </c>
      <c r="N1833" s="3">
        <v>45561</v>
      </c>
      <c r="O1833" s="4" t="str">
        <f t="shared" si="198"/>
        <v>2024-09</v>
      </c>
      <c r="P1833" s="4" t="str">
        <f t="shared" si="199"/>
        <v>09</v>
      </c>
      <c r="Q1833" s="4" t="str">
        <f t="shared" si="200"/>
        <v>September</v>
      </c>
      <c r="R1833" s="30" t="str">
        <f t="shared" si="201"/>
        <v>26</v>
      </c>
      <c r="W1833" t="str">
        <f t="shared" si="202"/>
        <v>ok</v>
      </c>
    </row>
    <row r="1834" spans="1:23" x14ac:dyDescent="0.3">
      <c r="A1834" t="s">
        <v>1876</v>
      </c>
      <c r="B1834" t="s">
        <v>47</v>
      </c>
      <c r="C1834" t="s">
        <v>12</v>
      </c>
      <c r="D1834" t="s">
        <v>48</v>
      </c>
      <c r="E1834" t="s">
        <v>45</v>
      </c>
      <c r="F1834" t="s">
        <v>26</v>
      </c>
      <c r="G1834" s="5">
        <v>17342.310000000001</v>
      </c>
      <c r="H1834" s="5">
        <f t="shared" si="196"/>
        <v>312.16158000000001</v>
      </c>
      <c r="I1834" s="6">
        <v>2</v>
      </c>
      <c r="J1834" s="6">
        <v>34684.620000000003</v>
      </c>
      <c r="K1834" s="5">
        <f t="shared" si="197"/>
        <v>624.32316000000003</v>
      </c>
      <c r="L1834" s="7">
        <v>4.57</v>
      </c>
      <c r="M1834" s="7">
        <v>2382</v>
      </c>
      <c r="N1834" s="3">
        <v>45386</v>
      </c>
      <c r="O1834" s="4" t="str">
        <f t="shared" si="198"/>
        <v>2024-04</v>
      </c>
      <c r="P1834" s="4" t="str">
        <f t="shared" si="199"/>
        <v>04</v>
      </c>
      <c r="Q1834" s="4" t="str">
        <f t="shared" si="200"/>
        <v>April</v>
      </c>
      <c r="R1834" s="30" t="str">
        <f t="shared" si="201"/>
        <v>04</v>
      </c>
      <c r="W1834" t="str">
        <f t="shared" si="202"/>
        <v>ok</v>
      </c>
    </row>
    <row r="1835" spans="1:23" x14ac:dyDescent="0.3">
      <c r="A1835" t="s">
        <v>1877</v>
      </c>
      <c r="B1835" t="s">
        <v>23</v>
      </c>
      <c r="C1835" t="s">
        <v>24</v>
      </c>
      <c r="D1835" t="s">
        <v>25</v>
      </c>
      <c r="E1835" t="s">
        <v>20</v>
      </c>
      <c r="F1835" t="s">
        <v>31</v>
      </c>
      <c r="G1835" s="5">
        <v>5579.08</v>
      </c>
      <c r="H1835" s="5">
        <f t="shared" si="196"/>
        <v>100.42343999999999</v>
      </c>
      <c r="I1835" s="6">
        <v>2</v>
      </c>
      <c r="J1835" s="6">
        <v>11158.16</v>
      </c>
      <c r="K1835" s="5">
        <f t="shared" si="197"/>
        <v>200.84687999999997</v>
      </c>
      <c r="L1835" s="7">
        <v>2.08</v>
      </c>
      <c r="M1835" s="7">
        <v>4712</v>
      </c>
      <c r="N1835" s="3">
        <v>45418</v>
      </c>
      <c r="O1835" s="4" t="str">
        <f t="shared" si="198"/>
        <v>2024-05</v>
      </c>
      <c r="P1835" s="4" t="str">
        <f t="shared" si="199"/>
        <v>05</v>
      </c>
      <c r="Q1835" s="4" t="str">
        <f t="shared" si="200"/>
        <v>May</v>
      </c>
      <c r="R1835" s="30" t="str">
        <f t="shared" si="201"/>
        <v>06</v>
      </c>
      <c r="W1835" t="str">
        <f t="shared" si="202"/>
        <v>ok</v>
      </c>
    </row>
    <row r="1836" spans="1:23" x14ac:dyDescent="0.3">
      <c r="A1836" t="s">
        <v>1878</v>
      </c>
      <c r="B1836" t="s">
        <v>63</v>
      </c>
      <c r="C1836" t="s">
        <v>18</v>
      </c>
      <c r="D1836" t="s">
        <v>64</v>
      </c>
      <c r="E1836" t="s">
        <v>45</v>
      </c>
      <c r="F1836" t="s">
        <v>60</v>
      </c>
      <c r="G1836" s="5">
        <v>1904.05</v>
      </c>
      <c r="H1836" s="5">
        <f t="shared" si="196"/>
        <v>34.2729</v>
      </c>
      <c r="I1836" s="6">
        <v>4</v>
      </c>
      <c r="J1836" s="6">
        <v>7616.2</v>
      </c>
      <c r="K1836" s="5">
        <f t="shared" si="197"/>
        <v>137.0916</v>
      </c>
      <c r="L1836" s="7">
        <v>2.87</v>
      </c>
      <c r="M1836" s="7">
        <v>2082</v>
      </c>
      <c r="N1836" s="3">
        <v>45445</v>
      </c>
      <c r="O1836" s="4" t="str">
        <f t="shared" si="198"/>
        <v>2024-06</v>
      </c>
      <c r="P1836" s="4" t="str">
        <f t="shared" si="199"/>
        <v>06</v>
      </c>
      <c r="Q1836" s="4" t="str">
        <f t="shared" si="200"/>
        <v>June</v>
      </c>
      <c r="R1836" s="30" t="str">
        <f t="shared" si="201"/>
        <v>02</v>
      </c>
      <c r="W1836" t="str">
        <f t="shared" si="202"/>
        <v>ok</v>
      </c>
    </row>
    <row r="1837" spans="1:23" x14ac:dyDescent="0.3">
      <c r="A1837" t="s">
        <v>1879</v>
      </c>
      <c r="B1837" t="s">
        <v>63</v>
      </c>
      <c r="C1837" t="s">
        <v>18</v>
      </c>
      <c r="D1837" t="s">
        <v>64</v>
      </c>
      <c r="E1837" t="s">
        <v>14</v>
      </c>
      <c r="F1837" t="s">
        <v>15</v>
      </c>
      <c r="G1837" s="5">
        <v>3102.54</v>
      </c>
      <c r="H1837" s="5">
        <f t="shared" si="196"/>
        <v>55.845719999999993</v>
      </c>
      <c r="I1837" s="6">
        <v>2</v>
      </c>
      <c r="J1837" s="6">
        <v>6205.08</v>
      </c>
      <c r="K1837" s="5">
        <f t="shared" si="197"/>
        <v>111.69143999999999</v>
      </c>
      <c r="L1837" s="7">
        <v>1.8</v>
      </c>
      <c r="M1837" s="7">
        <v>1795</v>
      </c>
      <c r="N1837" s="3">
        <v>45558</v>
      </c>
      <c r="O1837" s="4" t="str">
        <f t="shared" si="198"/>
        <v>2024-09</v>
      </c>
      <c r="P1837" s="4" t="str">
        <f t="shared" si="199"/>
        <v>09</v>
      </c>
      <c r="Q1837" s="4" t="str">
        <f t="shared" si="200"/>
        <v>September</v>
      </c>
      <c r="R1837" s="30" t="str">
        <f t="shared" si="201"/>
        <v>23</v>
      </c>
      <c r="W1837" t="str">
        <f t="shared" si="202"/>
        <v>ok</v>
      </c>
    </row>
    <row r="1838" spans="1:23" x14ac:dyDescent="0.3">
      <c r="A1838" t="s">
        <v>1880</v>
      </c>
      <c r="B1838" t="s">
        <v>36</v>
      </c>
      <c r="C1838" t="s">
        <v>18</v>
      </c>
      <c r="D1838" t="s">
        <v>37</v>
      </c>
      <c r="E1838" t="s">
        <v>20</v>
      </c>
      <c r="F1838" t="s">
        <v>21</v>
      </c>
      <c r="G1838" s="5">
        <v>16583.43</v>
      </c>
      <c r="H1838" s="5">
        <f t="shared" si="196"/>
        <v>298.50173999999998</v>
      </c>
      <c r="I1838" s="6">
        <v>5</v>
      </c>
      <c r="J1838" s="6">
        <v>82917.149999999994</v>
      </c>
      <c r="K1838" s="5">
        <f t="shared" si="197"/>
        <v>1492.5086999999999</v>
      </c>
      <c r="L1838" s="7">
        <v>1.93</v>
      </c>
      <c r="M1838" s="7">
        <v>3858</v>
      </c>
      <c r="N1838" s="3">
        <v>45407</v>
      </c>
      <c r="O1838" s="4" t="str">
        <f t="shared" si="198"/>
        <v>2024-04</v>
      </c>
      <c r="P1838" s="4" t="str">
        <f t="shared" si="199"/>
        <v>04</v>
      </c>
      <c r="Q1838" s="4" t="str">
        <f t="shared" si="200"/>
        <v>April</v>
      </c>
      <c r="R1838" s="30" t="str">
        <f t="shared" si="201"/>
        <v>25</v>
      </c>
      <c r="W1838" t="str">
        <f t="shared" si="202"/>
        <v>ok</v>
      </c>
    </row>
    <row r="1839" spans="1:23" x14ac:dyDescent="0.3">
      <c r="A1839" t="s">
        <v>1881</v>
      </c>
      <c r="B1839" t="s">
        <v>51</v>
      </c>
      <c r="C1839" t="s">
        <v>29</v>
      </c>
      <c r="D1839" t="s">
        <v>52</v>
      </c>
      <c r="E1839" t="s">
        <v>14</v>
      </c>
      <c r="F1839" t="s">
        <v>21</v>
      </c>
      <c r="G1839" s="5">
        <v>18371.36</v>
      </c>
      <c r="H1839" s="5">
        <f t="shared" si="196"/>
        <v>330.68448000000001</v>
      </c>
      <c r="I1839" s="6">
        <v>3</v>
      </c>
      <c r="J1839" s="6">
        <v>55114.080000000002</v>
      </c>
      <c r="K1839" s="5">
        <f t="shared" si="197"/>
        <v>992.05344000000002</v>
      </c>
      <c r="L1839" s="7">
        <v>1.99</v>
      </c>
      <c r="M1839" s="7">
        <v>2147</v>
      </c>
      <c r="N1839" s="3">
        <v>45405</v>
      </c>
      <c r="O1839" s="4" t="str">
        <f t="shared" si="198"/>
        <v>2024-04</v>
      </c>
      <c r="P1839" s="4" t="str">
        <f t="shared" si="199"/>
        <v>04</v>
      </c>
      <c r="Q1839" s="4" t="str">
        <f t="shared" si="200"/>
        <v>April</v>
      </c>
      <c r="R1839" s="30" t="str">
        <f t="shared" si="201"/>
        <v>23</v>
      </c>
      <c r="W1839" t="str">
        <f t="shared" si="202"/>
        <v>ok</v>
      </c>
    </row>
    <row r="1840" spans="1:23" x14ac:dyDescent="0.3">
      <c r="A1840" t="s">
        <v>1882</v>
      </c>
      <c r="B1840" t="s">
        <v>23</v>
      </c>
      <c r="C1840" t="s">
        <v>24</v>
      </c>
      <c r="D1840" t="s">
        <v>25</v>
      </c>
      <c r="E1840" t="s">
        <v>20</v>
      </c>
      <c r="F1840" t="s">
        <v>38</v>
      </c>
      <c r="G1840" s="5">
        <v>19318.37</v>
      </c>
      <c r="H1840" s="5">
        <f t="shared" si="196"/>
        <v>347.73065999999994</v>
      </c>
      <c r="I1840" s="6">
        <v>4</v>
      </c>
      <c r="J1840" s="6">
        <v>77273.48</v>
      </c>
      <c r="K1840" s="5">
        <f t="shared" si="197"/>
        <v>1390.9226399999998</v>
      </c>
      <c r="L1840" s="7">
        <v>4.18</v>
      </c>
      <c r="M1840" s="7">
        <v>4756</v>
      </c>
      <c r="N1840" s="3">
        <v>45495</v>
      </c>
      <c r="O1840" s="4" t="str">
        <f t="shared" si="198"/>
        <v>2024-07</v>
      </c>
      <c r="P1840" s="4" t="str">
        <f t="shared" si="199"/>
        <v>07</v>
      </c>
      <c r="Q1840" s="4" t="str">
        <f t="shared" si="200"/>
        <v>July</v>
      </c>
      <c r="R1840" s="30" t="str">
        <f t="shared" si="201"/>
        <v>22</v>
      </c>
      <c r="W1840" t="str">
        <f t="shared" si="202"/>
        <v>ok</v>
      </c>
    </row>
    <row r="1841" spans="1:23" x14ac:dyDescent="0.3">
      <c r="A1841" t="s">
        <v>1883</v>
      </c>
      <c r="B1841" t="s">
        <v>28</v>
      </c>
      <c r="C1841" t="s">
        <v>29</v>
      </c>
      <c r="D1841" t="s">
        <v>30</v>
      </c>
      <c r="E1841" t="s">
        <v>45</v>
      </c>
      <c r="F1841" t="s">
        <v>38</v>
      </c>
      <c r="G1841" s="5">
        <v>479.28</v>
      </c>
      <c r="H1841" s="5">
        <f t="shared" si="196"/>
        <v>8.6270399999999992</v>
      </c>
      <c r="I1841" s="6">
        <v>3</v>
      </c>
      <c r="J1841" s="6">
        <v>1437.84</v>
      </c>
      <c r="K1841" s="5">
        <f t="shared" si="197"/>
        <v>25.881119999999996</v>
      </c>
      <c r="L1841" s="7">
        <v>1.82</v>
      </c>
      <c r="M1841" s="7">
        <v>2081</v>
      </c>
      <c r="N1841" s="3">
        <v>45298</v>
      </c>
      <c r="O1841" s="4" t="str">
        <f t="shared" si="198"/>
        <v>2024-01</v>
      </c>
      <c r="P1841" s="4" t="str">
        <f t="shared" si="199"/>
        <v>01</v>
      </c>
      <c r="Q1841" s="4" t="str">
        <f t="shared" si="200"/>
        <v>January</v>
      </c>
      <c r="R1841" s="30" t="str">
        <f t="shared" si="201"/>
        <v>07</v>
      </c>
      <c r="W1841" t="str">
        <f t="shared" si="202"/>
        <v>ok</v>
      </c>
    </row>
    <row r="1842" spans="1:23" x14ac:dyDescent="0.3">
      <c r="A1842" t="s">
        <v>1884</v>
      </c>
      <c r="B1842" t="s">
        <v>51</v>
      </c>
      <c r="C1842" t="s">
        <v>29</v>
      </c>
      <c r="D1842" t="s">
        <v>52</v>
      </c>
      <c r="E1842" t="s">
        <v>20</v>
      </c>
      <c r="F1842" t="s">
        <v>38</v>
      </c>
      <c r="G1842" s="5">
        <v>12627.79</v>
      </c>
      <c r="H1842" s="5">
        <f t="shared" si="196"/>
        <v>227.30022</v>
      </c>
      <c r="I1842" s="6">
        <v>5</v>
      </c>
      <c r="J1842" s="6">
        <v>63138.95</v>
      </c>
      <c r="K1842" s="5">
        <f t="shared" si="197"/>
        <v>1136.5011</v>
      </c>
      <c r="L1842" s="7">
        <v>3.18</v>
      </c>
      <c r="M1842" s="7">
        <v>2407</v>
      </c>
      <c r="N1842" s="3">
        <v>45484</v>
      </c>
      <c r="O1842" s="4" t="str">
        <f t="shared" si="198"/>
        <v>2024-07</v>
      </c>
      <c r="P1842" s="4" t="str">
        <f t="shared" si="199"/>
        <v>07</v>
      </c>
      <c r="Q1842" s="4" t="str">
        <f t="shared" si="200"/>
        <v>July</v>
      </c>
      <c r="R1842" s="30" t="str">
        <f t="shared" si="201"/>
        <v>11</v>
      </c>
      <c r="W1842" t="str">
        <f t="shared" si="202"/>
        <v>ok</v>
      </c>
    </row>
    <row r="1843" spans="1:23" x14ac:dyDescent="0.3">
      <c r="A1843" t="s">
        <v>1885</v>
      </c>
      <c r="B1843" t="s">
        <v>23</v>
      </c>
      <c r="C1843" t="s">
        <v>24</v>
      </c>
      <c r="D1843" t="s">
        <v>25</v>
      </c>
      <c r="E1843" t="s">
        <v>20</v>
      </c>
      <c r="F1843" t="s">
        <v>26</v>
      </c>
      <c r="G1843" s="5">
        <v>9589.5400000000009</v>
      </c>
      <c r="H1843" s="5">
        <f t="shared" si="196"/>
        <v>172.61171999999999</v>
      </c>
      <c r="I1843" s="6">
        <v>3</v>
      </c>
      <c r="J1843" s="6">
        <v>28768.62</v>
      </c>
      <c r="K1843" s="5">
        <f t="shared" si="197"/>
        <v>517.83515999999997</v>
      </c>
      <c r="L1843" s="7">
        <v>2.48</v>
      </c>
      <c r="M1843" s="7">
        <v>3858</v>
      </c>
      <c r="N1843" s="3">
        <v>45563</v>
      </c>
      <c r="O1843" s="4" t="str">
        <f t="shared" si="198"/>
        <v>2024-09</v>
      </c>
      <c r="P1843" s="4" t="str">
        <f t="shared" si="199"/>
        <v>09</v>
      </c>
      <c r="Q1843" s="4" t="str">
        <f t="shared" si="200"/>
        <v>September</v>
      </c>
      <c r="R1843" s="30" t="str">
        <f t="shared" si="201"/>
        <v>28</v>
      </c>
      <c r="W1843" t="str">
        <f t="shared" si="202"/>
        <v>ok</v>
      </c>
    </row>
    <row r="1844" spans="1:23" x14ac:dyDescent="0.3">
      <c r="A1844" t="s">
        <v>1886</v>
      </c>
      <c r="B1844" t="s">
        <v>11</v>
      </c>
      <c r="C1844" t="s">
        <v>12</v>
      </c>
      <c r="D1844" t="s">
        <v>13</v>
      </c>
      <c r="E1844" t="s">
        <v>45</v>
      </c>
      <c r="F1844" t="s">
        <v>60</v>
      </c>
      <c r="G1844" s="5">
        <v>1312.51</v>
      </c>
      <c r="H1844" s="5">
        <f t="shared" si="196"/>
        <v>23.625179999999997</v>
      </c>
      <c r="I1844" s="6">
        <v>2</v>
      </c>
      <c r="J1844" s="6">
        <v>2625.02</v>
      </c>
      <c r="K1844" s="5">
        <f t="shared" si="197"/>
        <v>47.250359999999993</v>
      </c>
      <c r="L1844" s="7">
        <v>4.4800000000000004</v>
      </c>
      <c r="M1844" s="7">
        <v>4510</v>
      </c>
      <c r="N1844" s="3">
        <v>45487</v>
      </c>
      <c r="O1844" s="4" t="str">
        <f t="shared" si="198"/>
        <v>2024-07</v>
      </c>
      <c r="P1844" s="4" t="str">
        <f t="shared" si="199"/>
        <v>07</v>
      </c>
      <c r="Q1844" s="4" t="str">
        <f t="shared" si="200"/>
        <v>July</v>
      </c>
      <c r="R1844" s="30" t="str">
        <f t="shared" si="201"/>
        <v>14</v>
      </c>
      <c r="W1844" t="str">
        <f t="shared" si="202"/>
        <v>ok</v>
      </c>
    </row>
    <row r="1845" spans="1:23" x14ac:dyDescent="0.3">
      <c r="A1845" t="s">
        <v>1887</v>
      </c>
      <c r="B1845" t="s">
        <v>41</v>
      </c>
      <c r="C1845" t="s">
        <v>42</v>
      </c>
      <c r="D1845" t="s">
        <v>43</v>
      </c>
      <c r="E1845" t="s">
        <v>14</v>
      </c>
      <c r="F1845" t="s">
        <v>38</v>
      </c>
      <c r="G1845" s="5">
        <v>10733.71</v>
      </c>
      <c r="H1845" s="5">
        <f t="shared" si="196"/>
        <v>193.20677999999998</v>
      </c>
      <c r="I1845" s="6">
        <v>1</v>
      </c>
      <c r="J1845" s="6">
        <v>10733.71</v>
      </c>
      <c r="K1845" s="5">
        <f t="shared" si="197"/>
        <v>193.20677999999998</v>
      </c>
      <c r="L1845" s="7">
        <v>1.37</v>
      </c>
      <c r="M1845" s="7">
        <v>999</v>
      </c>
      <c r="N1845" s="3">
        <v>45596</v>
      </c>
      <c r="O1845" s="4" t="str">
        <f t="shared" si="198"/>
        <v>2024-10</v>
      </c>
      <c r="P1845" s="4" t="str">
        <f t="shared" si="199"/>
        <v>10</v>
      </c>
      <c r="Q1845" s="4" t="str">
        <f t="shared" si="200"/>
        <v>October</v>
      </c>
      <c r="R1845" s="30" t="str">
        <f t="shared" si="201"/>
        <v>31</v>
      </c>
      <c r="W1845" t="str">
        <f t="shared" si="202"/>
        <v>ok</v>
      </c>
    </row>
    <row r="1846" spans="1:23" x14ac:dyDescent="0.3">
      <c r="A1846" t="s">
        <v>1888</v>
      </c>
      <c r="B1846" t="s">
        <v>51</v>
      </c>
      <c r="C1846" t="s">
        <v>29</v>
      </c>
      <c r="D1846" t="s">
        <v>52</v>
      </c>
      <c r="E1846" t="s">
        <v>20</v>
      </c>
      <c r="F1846" t="s">
        <v>60</v>
      </c>
      <c r="G1846" s="5">
        <v>12233.81</v>
      </c>
      <c r="H1846" s="5">
        <f t="shared" si="196"/>
        <v>220.20857999999998</v>
      </c>
      <c r="I1846" s="6">
        <v>5</v>
      </c>
      <c r="J1846" s="6">
        <v>61169.05</v>
      </c>
      <c r="K1846" s="5">
        <f t="shared" si="197"/>
        <v>1101.0428999999999</v>
      </c>
      <c r="L1846" s="7">
        <v>2.58</v>
      </c>
      <c r="M1846" s="7">
        <v>91</v>
      </c>
      <c r="N1846" s="3">
        <v>45395</v>
      </c>
      <c r="O1846" s="4" t="str">
        <f t="shared" si="198"/>
        <v>2024-04</v>
      </c>
      <c r="P1846" s="4" t="str">
        <f t="shared" si="199"/>
        <v>04</v>
      </c>
      <c r="Q1846" s="4" t="str">
        <f t="shared" si="200"/>
        <v>April</v>
      </c>
      <c r="R1846" s="30" t="str">
        <f t="shared" si="201"/>
        <v>13</v>
      </c>
      <c r="W1846" t="str">
        <f t="shared" si="202"/>
        <v>ok</v>
      </c>
    </row>
    <row r="1847" spans="1:23" x14ac:dyDescent="0.3">
      <c r="A1847" t="s">
        <v>1889</v>
      </c>
      <c r="B1847" t="s">
        <v>28</v>
      </c>
      <c r="C1847" t="s">
        <v>29</v>
      </c>
      <c r="D1847" t="s">
        <v>30</v>
      </c>
      <c r="E1847" t="s">
        <v>14</v>
      </c>
      <c r="F1847" t="s">
        <v>15</v>
      </c>
      <c r="G1847" s="5">
        <v>2693.03</v>
      </c>
      <c r="H1847" s="5">
        <f t="shared" si="196"/>
        <v>48.474539999999998</v>
      </c>
      <c r="I1847" s="6">
        <v>4</v>
      </c>
      <c r="J1847" s="6">
        <v>10772.12</v>
      </c>
      <c r="K1847" s="5">
        <f t="shared" si="197"/>
        <v>193.89815999999999</v>
      </c>
      <c r="L1847" s="7">
        <v>1.1299999999999999</v>
      </c>
      <c r="M1847" s="7">
        <v>3666</v>
      </c>
      <c r="N1847" s="3">
        <v>45386</v>
      </c>
      <c r="O1847" s="4" t="str">
        <f t="shared" si="198"/>
        <v>2024-04</v>
      </c>
      <c r="P1847" s="4" t="str">
        <f t="shared" si="199"/>
        <v>04</v>
      </c>
      <c r="Q1847" s="4" t="str">
        <f t="shared" si="200"/>
        <v>April</v>
      </c>
      <c r="R1847" s="30" t="str">
        <f t="shared" si="201"/>
        <v>04</v>
      </c>
      <c r="W1847" t="str">
        <f t="shared" si="202"/>
        <v>ok</v>
      </c>
    </row>
    <row r="1848" spans="1:23" x14ac:dyDescent="0.3">
      <c r="A1848" t="s">
        <v>1890</v>
      </c>
      <c r="B1848" t="s">
        <v>41</v>
      </c>
      <c r="C1848" t="s">
        <v>42</v>
      </c>
      <c r="D1848" t="s">
        <v>43</v>
      </c>
      <c r="E1848" t="s">
        <v>20</v>
      </c>
      <c r="F1848" t="s">
        <v>15</v>
      </c>
      <c r="G1848" s="5">
        <v>2484.98</v>
      </c>
      <c r="H1848" s="5">
        <f t="shared" si="196"/>
        <v>44.729639999999996</v>
      </c>
      <c r="I1848" s="6">
        <v>4</v>
      </c>
      <c r="J1848" s="6">
        <v>9939.92</v>
      </c>
      <c r="K1848" s="5">
        <f t="shared" si="197"/>
        <v>178.91855999999999</v>
      </c>
      <c r="L1848" s="7">
        <v>3.99</v>
      </c>
      <c r="M1848" s="7">
        <v>4055</v>
      </c>
      <c r="N1848" s="3">
        <v>45628</v>
      </c>
      <c r="O1848" s="4" t="str">
        <f t="shared" si="198"/>
        <v>2024-12</v>
      </c>
      <c r="P1848" s="4" t="str">
        <f t="shared" si="199"/>
        <v>12</v>
      </c>
      <c r="Q1848" s="4" t="str">
        <f t="shared" si="200"/>
        <v>December</v>
      </c>
      <c r="R1848" s="30" t="str">
        <f t="shared" si="201"/>
        <v>02</v>
      </c>
      <c r="W1848" t="str">
        <f t="shared" si="202"/>
        <v>ok</v>
      </c>
    </row>
    <row r="1849" spans="1:23" x14ac:dyDescent="0.3">
      <c r="A1849" t="s">
        <v>1891</v>
      </c>
      <c r="B1849" t="s">
        <v>63</v>
      </c>
      <c r="C1849" t="s">
        <v>18</v>
      </c>
      <c r="D1849" t="s">
        <v>64</v>
      </c>
      <c r="E1849" t="s">
        <v>45</v>
      </c>
      <c r="F1849" t="s">
        <v>15</v>
      </c>
      <c r="G1849" s="5">
        <v>17300.099999999999</v>
      </c>
      <c r="H1849" s="5">
        <f t="shared" si="196"/>
        <v>311.40179999999992</v>
      </c>
      <c r="I1849" s="6">
        <v>3</v>
      </c>
      <c r="J1849" s="6">
        <v>51900.3</v>
      </c>
      <c r="K1849" s="5">
        <f t="shared" si="197"/>
        <v>934.20539999999983</v>
      </c>
      <c r="L1849" s="7">
        <v>4.95</v>
      </c>
      <c r="M1849" s="7">
        <v>3942</v>
      </c>
      <c r="N1849" s="3">
        <v>45628</v>
      </c>
      <c r="O1849" s="4" t="str">
        <f t="shared" si="198"/>
        <v>2024-12</v>
      </c>
      <c r="P1849" s="4" t="str">
        <f t="shared" si="199"/>
        <v>12</v>
      </c>
      <c r="Q1849" s="4" t="str">
        <f t="shared" si="200"/>
        <v>December</v>
      </c>
      <c r="R1849" s="30" t="str">
        <f t="shared" si="201"/>
        <v>02</v>
      </c>
      <c r="W1849" t="str">
        <f t="shared" si="202"/>
        <v>ok</v>
      </c>
    </row>
    <row r="1850" spans="1:23" x14ac:dyDescent="0.3">
      <c r="A1850" t="s">
        <v>1892</v>
      </c>
      <c r="B1850" t="s">
        <v>63</v>
      </c>
      <c r="C1850" t="s">
        <v>18</v>
      </c>
      <c r="D1850" t="s">
        <v>64</v>
      </c>
      <c r="E1850" t="s">
        <v>14</v>
      </c>
      <c r="F1850" t="s">
        <v>21</v>
      </c>
      <c r="G1850" s="5">
        <v>16895.27</v>
      </c>
      <c r="H1850" s="5">
        <f t="shared" si="196"/>
        <v>304.11485999999996</v>
      </c>
      <c r="I1850" s="6">
        <v>2</v>
      </c>
      <c r="J1850" s="6">
        <v>33790.54</v>
      </c>
      <c r="K1850" s="5">
        <f t="shared" si="197"/>
        <v>608.22971999999993</v>
      </c>
      <c r="L1850" s="7">
        <v>1.67</v>
      </c>
      <c r="M1850" s="7">
        <v>3349</v>
      </c>
      <c r="N1850" s="3">
        <v>45603</v>
      </c>
      <c r="O1850" s="4" t="str">
        <f t="shared" si="198"/>
        <v>2024-11</v>
      </c>
      <c r="P1850" s="4" t="str">
        <f t="shared" si="199"/>
        <v>11</v>
      </c>
      <c r="Q1850" s="4" t="str">
        <f t="shared" si="200"/>
        <v>November</v>
      </c>
      <c r="R1850" s="30" t="str">
        <f t="shared" si="201"/>
        <v>07</v>
      </c>
      <c r="W1850" t="str">
        <f t="shared" si="202"/>
        <v>ok</v>
      </c>
    </row>
    <row r="1851" spans="1:23" x14ac:dyDescent="0.3">
      <c r="A1851" t="s">
        <v>1893</v>
      </c>
      <c r="B1851" t="s">
        <v>41</v>
      </c>
      <c r="C1851" t="s">
        <v>42</v>
      </c>
      <c r="D1851" t="s">
        <v>43</v>
      </c>
      <c r="E1851" t="s">
        <v>14</v>
      </c>
      <c r="F1851" t="s">
        <v>38</v>
      </c>
      <c r="G1851" s="5">
        <v>9595.3799999999992</v>
      </c>
      <c r="H1851" s="5">
        <f t="shared" si="196"/>
        <v>172.71683999999996</v>
      </c>
      <c r="I1851" s="6">
        <v>5</v>
      </c>
      <c r="J1851" s="6">
        <v>47976.9</v>
      </c>
      <c r="K1851" s="5">
        <f t="shared" si="197"/>
        <v>863.58419999999978</v>
      </c>
      <c r="L1851" s="7">
        <v>1.78</v>
      </c>
      <c r="M1851" s="7">
        <v>897</v>
      </c>
      <c r="N1851" s="3">
        <v>45415</v>
      </c>
      <c r="O1851" s="4" t="str">
        <f t="shared" si="198"/>
        <v>2024-05</v>
      </c>
      <c r="P1851" s="4" t="str">
        <f t="shared" si="199"/>
        <v>05</v>
      </c>
      <c r="Q1851" s="4" t="str">
        <f t="shared" si="200"/>
        <v>May</v>
      </c>
      <c r="R1851" s="30" t="str">
        <f t="shared" si="201"/>
        <v>03</v>
      </c>
      <c r="W1851" t="str">
        <f t="shared" si="202"/>
        <v>ok</v>
      </c>
    </row>
    <row r="1852" spans="1:23" x14ac:dyDescent="0.3">
      <c r="A1852" t="s">
        <v>1894</v>
      </c>
      <c r="B1852" t="s">
        <v>17</v>
      </c>
      <c r="C1852" t="s">
        <v>18</v>
      </c>
      <c r="D1852" t="s">
        <v>19</v>
      </c>
      <c r="E1852" t="s">
        <v>45</v>
      </c>
      <c r="F1852" t="s">
        <v>21</v>
      </c>
      <c r="G1852" s="5">
        <v>19452.34</v>
      </c>
      <c r="H1852" s="5">
        <f t="shared" si="196"/>
        <v>350.14211999999998</v>
      </c>
      <c r="I1852" s="6">
        <v>4</v>
      </c>
      <c r="J1852" s="6">
        <v>77809.36</v>
      </c>
      <c r="K1852" s="5">
        <f t="shared" si="197"/>
        <v>1400.5684799999999</v>
      </c>
      <c r="L1852" s="7">
        <v>1.19</v>
      </c>
      <c r="M1852" s="7">
        <v>201</v>
      </c>
      <c r="N1852" s="3">
        <v>45618</v>
      </c>
      <c r="O1852" s="4" t="str">
        <f t="shared" si="198"/>
        <v>2024-11</v>
      </c>
      <c r="P1852" s="4" t="str">
        <f t="shared" si="199"/>
        <v>11</v>
      </c>
      <c r="Q1852" s="4" t="str">
        <f t="shared" si="200"/>
        <v>November</v>
      </c>
      <c r="R1852" s="30" t="str">
        <f t="shared" si="201"/>
        <v>22</v>
      </c>
      <c r="W1852" t="str">
        <f t="shared" si="202"/>
        <v>ok</v>
      </c>
    </row>
    <row r="1853" spans="1:23" x14ac:dyDescent="0.3">
      <c r="A1853" t="s">
        <v>1895</v>
      </c>
      <c r="B1853" t="s">
        <v>51</v>
      </c>
      <c r="C1853" t="s">
        <v>29</v>
      </c>
      <c r="D1853" t="s">
        <v>52</v>
      </c>
      <c r="E1853" t="s">
        <v>14</v>
      </c>
      <c r="F1853" t="s">
        <v>21</v>
      </c>
      <c r="G1853" s="5">
        <v>13311.33</v>
      </c>
      <c r="H1853" s="5">
        <f t="shared" si="196"/>
        <v>239.60393999999999</v>
      </c>
      <c r="I1853" s="6">
        <v>5</v>
      </c>
      <c r="J1853" s="6">
        <v>66556.649999999994</v>
      </c>
      <c r="K1853" s="5">
        <f t="shared" si="197"/>
        <v>1198.0197000000001</v>
      </c>
      <c r="L1853" s="7">
        <v>3.19</v>
      </c>
      <c r="M1853" s="7">
        <v>2804</v>
      </c>
      <c r="N1853" s="3">
        <v>45438</v>
      </c>
      <c r="O1853" s="4" t="str">
        <f t="shared" si="198"/>
        <v>2024-05</v>
      </c>
      <c r="P1853" s="4" t="str">
        <f t="shared" si="199"/>
        <v>05</v>
      </c>
      <c r="Q1853" s="4" t="str">
        <f t="shared" si="200"/>
        <v>May</v>
      </c>
      <c r="R1853" s="30" t="str">
        <f t="shared" si="201"/>
        <v>26</v>
      </c>
      <c r="W1853" t="str">
        <f t="shared" si="202"/>
        <v>ok</v>
      </c>
    </row>
    <row r="1854" spans="1:23" x14ac:dyDescent="0.3">
      <c r="A1854" t="s">
        <v>1896</v>
      </c>
      <c r="B1854" t="s">
        <v>33</v>
      </c>
      <c r="C1854" t="s">
        <v>12</v>
      </c>
      <c r="D1854" t="s">
        <v>34</v>
      </c>
      <c r="E1854" t="s">
        <v>20</v>
      </c>
      <c r="F1854" t="s">
        <v>31</v>
      </c>
      <c r="G1854" s="5">
        <v>8231.73</v>
      </c>
      <c r="H1854" s="5">
        <f t="shared" si="196"/>
        <v>148.17113999999998</v>
      </c>
      <c r="I1854" s="6">
        <v>2</v>
      </c>
      <c r="J1854" s="6">
        <v>16463.46</v>
      </c>
      <c r="K1854" s="5">
        <f t="shared" si="197"/>
        <v>296.34227999999996</v>
      </c>
      <c r="L1854" s="7">
        <v>4.49</v>
      </c>
      <c r="M1854" s="7">
        <v>4840</v>
      </c>
      <c r="N1854" s="3">
        <v>45504</v>
      </c>
      <c r="O1854" s="4" t="str">
        <f t="shared" si="198"/>
        <v>2024-07</v>
      </c>
      <c r="P1854" s="4" t="str">
        <f t="shared" si="199"/>
        <v>07</v>
      </c>
      <c r="Q1854" s="4" t="str">
        <f t="shared" si="200"/>
        <v>July</v>
      </c>
      <c r="R1854" s="30" t="str">
        <f t="shared" si="201"/>
        <v>31</v>
      </c>
      <c r="W1854" t="str">
        <f t="shared" si="202"/>
        <v>ok</v>
      </c>
    </row>
    <row r="1855" spans="1:23" x14ac:dyDescent="0.3">
      <c r="A1855" t="s">
        <v>1897</v>
      </c>
      <c r="B1855" t="s">
        <v>63</v>
      </c>
      <c r="C1855" t="s">
        <v>18</v>
      </c>
      <c r="D1855" t="s">
        <v>64</v>
      </c>
      <c r="E1855" t="s">
        <v>20</v>
      </c>
      <c r="F1855" t="s">
        <v>15</v>
      </c>
      <c r="G1855" s="5">
        <v>15583.72</v>
      </c>
      <c r="H1855" s="5">
        <f t="shared" si="196"/>
        <v>280.50695999999999</v>
      </c>
      <c r="I1855" s="6">
        <v>1</v>
      </c>
      <c r="J1855" s="6">
        <v>15583.72</v>
      </c>
      <c r="K1855" s="5">
        <f t="shared" si="197"/>
        <v>280.50695999999999</v>
      </c>
      <c r="L1855" s="7">
        <v>1.01</v>
      </c>
      <c r="M1855" s="7">
        <v>474</v>
      </c>
      <c r="N1855" s="3">
        <v>45505</v>
      </c>
      <c r="O1855" s="4" t="str">
        <f t="shared" si="198"/>
        <v>2024-08</v>
      </c>
      <c r="P1855" s="4" t="str">
        <f t="shared" si="199"/>
        <v>08</v>
      </c>
      <c r="Q1855" s="4" t="str">
        <f t="shared" si="200"/>
        <v>August</v>
      </c>
      <c r="R1855" s="30" t="str">
        <f t="shared" si="201"/>
        <v>01</v>
      </c>
      <c r="W1855" t="str">
        <f t="shared" si="202"/>
        <v>ok</v>
      </c>
    </row>
    <row r="1856" spans="1:23" x14ac:dyDescent="0.3">
      <c r="A1856" t="s">
        <v>1898</v>
      </c>
      <c r="B1856" t="s">
        <v>41</v>
      </c>
      <c r="C1856" t="s">
        <v>42</v>
      </c>
      <c r="D1856" t="s">
        <v>43</v>
      </c>
      <c r="E1856" t="s">
        <v>45</v>
      </c>
      <c r="F1856" t="s">
        <v>26</v>
      </c>
      <c r="G1856" s="5">
        <v>2282.0300000000002</v>
      </c>
      <c r="H1856" s="5">
        <f t="shared" si="196"/>
        <v>41.076540000000001</v>
      </c>
      <c r="I1856" s="6">
        <v>5</v>
      </c>
      <c r="J1856" s="6">
        <v>11410.15</v>
      </c>
      <c r="K1856" s="5">
        <f t="shared" si="197"/>
        <v>205.3827</v>
      </c>
      <c r="L1856" s="7">
        <v>2.7</v>
      </c>
      <c r="M1856" s="7">
        <v>4938</v>
      </c>
      <c r="N1856" s="3">
        <v>45410</v>
      </c>
      <c r="O1856" s="4" t="str">
        <f t="shared" si="198"/>
        <v>2024-04</v>
      </c>
      <c r="P1856" s="4" t="str">
        <f t="shared" si="199"/>
        <v>04</v>
      </c>
      <c r="Q1856" s="4" t="str">
        <f t="shared" si="200"/>
        <v>April</v>
      </c>
      <c r="R1856" s="30" t="str">
        <f t="shared" si="201"/>
        <v>28</v>
      </c>
      <c r="W1856" t="str">
        <f t="shared" si="202"/>
        <v>ok</v>
      </c>
    </row>
    <row r="1857" spans="1:23" x14ac:dyDescent="0.3">
      <c r="A1857" t="s">
        <v>1899</v>
      </c>
      <c r="B1857" t="s">
        <v>51</v>
      </c>
      <c r="C1857" t="s">
        <v>29</v>
      </c>
      <c r="D1857" t="s">
        <v>52</v>
      </c>
      <c r="E1857" t="s">
        <v>20</v>
      </c>
      <c r="F1857" t="s">
        <v>21</v>
      </c>
      <c r="G1857" s="5">
        <v>311.3</v>
      </c>
      <c r="H1857" s="5">
        <f t="shared" si="196"/>
        <v>5.6033999999999997</v>
      </c>
      <c r="I1857" s="6">
        <v>2</v>
      </c>
      <c r="J1857" s="6">
        <v>622.6</v>
      </c>
      <c r="K1857" s="5">
        <f t="shared" si="197"/>
        <v>11.206799999999999</v>
      </c>
      <c r="L1857" s="7">
        <v>3.29</v>
      </c>
      <c r="M1857" s="7">
        <v>3865</v>
      </c>
      <c r="N1857" s="3">
        <v>45522</v>
      </c>
      <c r="O1857" s="4" t="str">
        <f t="shared" si="198"/>
        <v>2024-08</v>
      </c>
      <c r="P1857" s="4" t="str">
        <f t="shared" si="199"/>
        <v>08</v>
      </c>
      <c r="Q1857" s="4" t="str">
        <f t="shared" si="200"/>
        <v>August</v>
      </c>
      <c r="R1857" s="30" t="str">
        <f t="shared" si="201"/>
        <v>18</v>
      </c>
      <c r="W1857" t="str">
        <f t="shared" si="202"/>
        <v>ok</v>
      </c>
    </row>
    <row r="1858" spans="1:23" x14ac:dyDescent="0.3">
      <c r="A1858" t="s">
        <v>1900</v>
      </c>
      <c r="B1858" t="s">
        <v>41</v>
      </c>
      <c r="C1858" t="s">
        <v>42</v>
      </c>
      <c r="D1858" t="s">
        <v>43</v>
      </c>
      <c r="E1858" t="s">
        <v>20</v>
      </c>
      <c r="F1858" t="s">
        <v>38</v>
      </c>
      <c r="G1858" s="5">
        <v>12269.48</v>
      </c>
      <c r="H1858" s="5">
        <f t="shared" si="196"/>
        <v>220.85063999999997</v>
      </c>
      <c r="I1858" s="6">
        <v>2</v>
      </c>
      <c r="J1858" s="6">
        <v>24538.959999999999</v>
      </c>
      <c r="K1858" s="5">
        <f t="shared" si="197"/>
        <v>441.70127999999994</v>
      </c>
      <c r="L1858" s="7">
        <v>1.47</v>
      </c>
      <c r="M1858" s="7">
        <v>2468</v>
      </c>
      <c r="N1858" s="3">
        <v>45347</v>
      </c>
      <c r="O1858" s="4" t="str">
        <f t="shared" si="198"/>
        <v>2024-02</v>
      </c>
      <c r="P1858" s="4" t="str">
        <f t="shared" si="199"/>
        <v>02</v>
      </c>
      <c r="Q1858" s="4" t="str">
        <f t="shared" si="200"/>
        <v>February</v>
      </c>
      <c r="R1858" s="30" t="str">
        <f t="shared" si="201"/>
        <v>25</v>
      </c>
      <c r="W1858" t="str">
        <f t="shared" si="202"/>
        <v>ok</v>
      </c>
    </row>
    <row r="1859" spans="1:23" x14ac:dyDescent="0.3">
      <c r="A1859" t="s">
        <v>1901</v>
      </c>
      <c r="B1859" t="s">
        <v>63</v>
      </c>
      <c r="C1859" t="s">
        <v>18</v>
      </c>
      <c r="D1859" t="s">
        <v>64</v>
      </c>
      <c r="E1859" t="s">
        <v>45</v>
      </c>
      <c r="F1859" t="s">
        <v>26</v>
      </c>
      <c r="G1859" s="5">
        <v>18894.669999999998</v>
      </c>
      <c r="H1859" s="5">
        <f t="shared" ref="H1859:H1922" si="203">G1859*0.018</f>
        <v>340.10405999999995</v>
      </c>
      <c r="I1859" s="6">
        <v>2</v>
      </c>
      <c r="J1859" s="6">
        <v>37789.339999999997</v>
      </c>
      <c r="K1859" s="5">
        <f t="shared" ref="K1859:K1922" si="204">H1859*I1859</f>
        <v>680.20811999999989</v>
      </c>
      <c r="L1859" s="7">
        <v>2.6</v>
      </c>
      <c r="M1859" s="7">
        <v>2480</v>
      </c>
      <c r="N1859" s="3">
        <v>45425</v>
      </c>
      <c r="O1859" s="4" t="str">
        <f t="shared" ref="O1859:O1922" si="205">TEXT(N1859,"yyyy-mm")</f>
        <v>2024-05</v>
      </c>
      <c r="P1859" s="4" t="str">
        <f t="shared" ref="P1859:P1922" si="206">TEXT(N1859,"mm")</f>
        <v>05</v>
      </c>
      <c r="Q1859" s="4" t="str">
        <f t="shared" ref="Q1859:Q1922" si="207">TEXT(DATE(2024,P1859,1),"mmmm")</f>
        <v>May</v>
      </c>
      <c r="R1859" s="30" t="str">
        <f t="shared" ref="R1859:R1922" si="208">TEXT(N1859,"dd")</f>
        <v>13</v>
      </c>
      <c r="W1859" t="str">
        <f t="shared" ref="W1859:W1922" si="209">IF(G1859*I1859=J1859,"ok","False")</f>
        <v>ok</v>
      </c>
    </row>
    <row r="1860" spans="1:23" x14ac:dyDescent="0.3">
      <c r="A1860" t="s">
        <v>1902</v>
      </c>
      <c r="B1860" t="s">
        <v>17</v>
      </c>
      <c r="C1860" t="s">
        <v>18</v>
      </c>
      <c r="D1860" t="s">
        <v>19</v>
      </c>
      <c r="E1860" t="s">
        <v>20</v>
      </c>
      <c r="F1860" t="s">
        <v>60</v>
      </c>
      <c r="G1860" s="5">
        <v>1822.83</v>
      </c>
      <c r="H1860" s="5">
        <f t="shared" si="203"/>
        <v>32.810939999999995</v>
      </c>
      <c r="I1860" s="6">
        <v>3</v>
      </c>
      <c r="J1860" s="6">
        <v>5468.49</v>
      </c>
      <c r="K1860" s="5">
        <f t="shared" si="204"/>
        <v>98.432819999999992</v>
      </c>
      <c r="L1860" s="7">
        <v>3.32</v>
      </c>
      <c r="M1860" s="7">
        <v>2648</v>
      </c>
      <c r="N1860" s="3">
        <v>45435</v>
      </c>
      <c r="O1860" s="4" t="str">
        <f t="shared" si="205"/>
        <v>2024-05</v>
      </c>
      <c r="P1860" s="4" t="str">
        <f t="shared" si="206"/>
        <v>05</v>
      </c>
      <c r="Q1860" s="4" t="str">
        <f t="shared" si="207"/>
        <v>May</v>
      </c>
      <c r="R1860" s="30" t="str">
        <f t="shared" si="208"/>
        <v>23</v>
      </c>
      <c r="W1860" t="str">
        <f t="shared" si="209"/>
        <v>ok</v>
      </c>
    </row>
    <row r="1861" spans="1:23" x14ac:dyDescent="0.3">
      <c r="A1861" t="s">
        <v>1903</v>
      </c>
      <c r="B1861" t="s">
        <v>41</v>
      </c>
      <c r="C1861" t="s">
        <v>42</v>
      </c>
      <c r="D1861" t="s">
        <v>43</v>
      </c>
      <c r="E1861" t="s">
        <v>14</v>
      </c>
      <c r="F1861" t="s">
        <v>15</v>
      </c>
      <c r="G1861" s="5">
        <v>4235.58</v>
      </c>
      <c r="H1861" s="5">
        <f t="shared" si="203"/>
        <v>76.240439999999992</v>
      </c>
      <c r="I1861" s="6">
        <v>4</v>
      </c>
      <c r="J1861" s="6">
        <v>16942.32</v>
      </c>
      <c r="K1861" s="5">
        <f t="shared" si="204"/>
        <v>304.96175999999997</v>
      </c>
      <c r="L1861" s="7">
        <v>4.38</v>
      </c>
      <c r="M1861" s="7">
        <v>2198</v>
      </c>
      <c r="N1861" s="3">
        <v>45392</v>
      </c>
      <c r="O1861" s="4" t="str">
        <f t="shared" si="205"/>
        <v>2024-04</v>
      </c>
      <c r="P1861" s="4" t="str">
        <f t="shared" si="206"/>
        <v>04</v>
      </c>
      <c r="Q1861" s="4" t="str">
        <f t="shared" si="207"/>
        <v>April</v>
      </c>
      <c r="R1861" s="30" t="str">
        <f t="shared" si="208"/>
        <v>10</v>
      </c>
      <c r="W1861" t="str">
        <f t="shared" si="209"/>
        <v>ok</v>
      </c>
    </row>
    <row r="1862" spans="1:23" x14ac:dyDescent="0.3">
      <c r="A1862" t="s">
        <v>1904</v>
      </c>
      <c r="B1862" t="s">
        <v>47</v>
      </c>
      <c r="C1862" t="s">
        <v>12</v>
      </c>
      <c r="D1862" t="s">
        <v>48</v>
      </c>
      <c r="E1862" t="s">
        <v>20</v>
      </c>
      <c r="F1862" t="s">
        <v>31</v>
      </c>
      <c r="G1862" s="5">
        <v>17398.23</v>
      </c>
      <c r="H1862" s="5">
        <f t="shared" si="203"/>
        <v>313.16813999999999</v>
      </c>
      <c r="I1862" s="6">
        <v>5</v>
      </c>
      <c r="J1862" s="6">
        <v>86991.15</v>
      </c>
      <c r="K1862" s="5">
        <f t="shared" si="204"/>
        <v>1565.8407</v>
      </c>
      <c r="L1862" s="7">
        <v>4.3600000000000003</v>
      </c>
      <c r="M1862" s="7">
        <v>1802</v>
      </c>
      <c r="N1862" s="3">
        <v>45408</v>
      </c>
      <c r="O1862" s="4" t="str">
        <f t="shared" si="205"/>
        <v>2024-04</v>
      </c>
      <c r="P1862" s="4" t="str">
        <f t="shared" si="206"/>
        <v>04</v>
      </c>
      <c r="Q1862" s="4" t="str">
        <f t="shared" si="207"/>
        <v>April</v>
      </c>
      <c r="R1862" s="30" t="str">
        <f t="shared" si="208"/>
        <v>26</v>
      </c>
      <c r="W1862" t="str">
        <f t="shared" si="209"/>
        <v>ok</v>
      </c>
    </row>
    <row r="1863" spans="1:23" x14ac:dyDescent="0.3">
      <c r="A1863" t="s">
        <v>1905</v>
      </c>
      <c r="B1863" t="s">
        <v>36</v>
      </c>
      <c r="C1863" t="s">
        <v>18</v>
      </c>
      <c r="D1863" t="s">
        <v>37</v>
      </c>
      <c r="E1863" t="s">
        <v>14</v>
      </c>
      <c r="F1863" t="s">
        <v>38</v>
      </c>
      <c r="G1863" s="5">
        <v>8447.7800000000007</v>
      </c>
      <c r="H1863" s="5">
        <f t="shared" si="203"/>
        <v>152.06003999999999</v>
      </c>
      <c r="I1863" s="6">
        <v>5</v>
      </c>
      <c r="J1863" s="6">
        <v>42238.9</v>
      </c>
      <c r="K1863" s="5">
        <f t="shared" si="204"/>
        <v>760.3001999999999</v>
      </c>
      <c r="L1863" s="7">
        <v>1.29</v>
      </c>
      <c r="M1863" s="7">
        <v>4789</v>
      </c>
      <c r="N1863" s="3">
        <v>45358</v>
      </c>
      <c r="O1863" s="4" t="str">
        <f t="shared" si="205"/>
        <v>2024-03</v>
      </c>
      <c r="P1863" s="4" t="str">
        <f t="shared" si="206"/>
        <v>03</v>
      </c>
      <c r="Q1863" s="4" t="str">
        <f t="shared" si="207"/>
        <v>March</v>
      </c>
      <c r="R1863" s="30" t="str">
        <f t="shared" si="208"/>
        <v>07</v>
      </c>
      <c r="W1863" t="str">
        <f t="shared" si="209"/>
        <v>ok</v>
      </c>
    </row>
    <row r="1864" spans="1:23" x14ac:dyDescent="0.3">
      <c r="A1864" t="s">
        <v>1906</v>
      </c>
      <c r="B1864" t="s">
        <v>23</v>
      </c>
      <c r="C1864" t="s">
        <v>24</v>
      </c>
      <c r="D1864" t="s">
        <v>25</v>
      </c>
      <c r="E1864" t="s">
        <v>14</v>
      </c>
      <c r="F1864" t="s">
        <v>60</v>
      </c>
      <c r="G1864" s="5">
        <v>12015.86</v>
      </c>
      <c r="H1864" s="5">
        <f t="shared" si="203"/>
        <v>216.28548000000001</v>
      </c>
      <c r="I1864" s="6">
        <v>3</v>
      </c>
      <c r="J1864" s="6">
        <v>36047.58</v>
      </c>
      <c r="K1864" s="5">
        <f t="shared" si="204"/>
        <v>648.85644000000002</v>
      </c>
      <c r="L1864" s="7">
        <v>3.71</v>
      </c>
      <c r="M1864" s="7">
        <v>1813</v>
      </c>
      <c r="N1864" s="3">
        <v>45611</v>
      </c>
      <c r="O1864" s="4" t="str">
        <f t="shared" si="205"/>
        <v>2024-11</v>
      </c>
      <c r="P1864" s="4" t="str">
        <f t="shared" si="206"/>
        <v>11</v>
      </c>
      <c r="Q1864" s="4" t="str">
        <f t="shared" si="207"/>
        <v>November</v>
      </c>
      <c r="R1864" s="30" t="str">
        <f t="shared" si="208"/>
        <v>15</v>
      </c>
      <c r="W1864" t="str">
        <f t="shared" si="209"/>
        <v>ok</v>
      </c>
    </row>
    <row r="1865" spans="1:23" x14ac:dyDescent="0.3">
      <c r="A1865" t="s">
        <v>1907</v>
      </c>
      <c r="B1865" t="s">
        <v>63</v>
      </c>
      <c r="C1865" t="s">
        <v>18</v>
      </c>
      <c r="D1865" t="s">
        <v>64</v>
      </c>
      <c r="E1865" t="s">
        <v>45</v>
      </c>
      <c r="F1865" t="s">
        <v>21</v>
      </c>
      <c r="G1865" s="5">
        <v>10905.65</v>
      </c>
      <c r="H1865" s="5">
        <f t="shared" si="203"/>
        <v>196.30169999999998</v>
      </c>
      <c r="I1865" s="6">
        <v>1</v>
      </c>
      <c r="J1865" s="6">
        <v>10905.65</v>
      </c>
      <c r="K1865" s="5">
        <f t="shared" si="204"/>
        <v>196.30169999999998</v>
      </c>
      <c r="L1865" s="7">
        <v>2.4700000000000002</v>
      </c>
      <c r="M1865" s="7">
        <v>227</v>
      </c>
      <c r="N1865" s="3">
        <v>45585</v>
      </c>
      <c r="O1865" s="4" t="str">
        <f t="shared" si="205"/>
        <v>2024-10</v>
      </c>
      <c r="P1865" s="4" t="str">
        <f t="shared" si="206"/>
        <v>10</v>
      </c>
      <c r="Q1865" s="4" t="str">
        <f t="shared" si="207"/>
        <v>October</v>
      </c>
      <c r="R1865" s="30" t="str">
        <f t="shared" si="208"/>
        <v>20</v>
      </c>
      <c r="W1865" t="str">
        <f t="shared" si="209"/>
        <v>ok</v>
      </c>
    </row>
    <row r="1866" spans="1:23" x14ac:dyDescent="0.3">
      <c r="A1866" t="s">
        <v>1908</v>
      </c>
      <c r="B1866" t="s">
        <v>51</v>
      </c>
      <c r="C1866" t="s">
        <v>29</v>
      </c>
      <c r="D1866" t="s">
        <v>52</v>
      </c>
      <c r="E1866" t="s">
        <v>14</v>
      </c>
      <c r="F1866" t="s">
        <v>38</v>
      </c>
      <c r="G1866" s="5">
        <v>8279.89</v>
      </c>
      <c r="H1866" s="5">
        <f t="shared" si="203"/>
        <v>149.03801999999999</v>
      </c>
      <c r="I1866" s="6">
        <v>1</v>
      </c>
      <c r="J1866" s="6">
        <v>8279.89</v>
      </c>
      <c r="K1866" s="5">
        <f t="shared" si="204"/>
        <v>149.03801999999999</v>
      </c>
      <c r="L1866" s="7">
        <v>4.79</v>
      </c>
      <c r="M1866" s="7">
        <v>821</v>
      </c>
      <c r="N1866" s="3">
        <v>45488</v>
      </c>
      <c r="O1866" s="4" t="str">
        <f t="shared" si="205"/>
        <v>2024-07</v>
      </c>
      <c r="P1866" s="4" t="str">
        <f t="shared" si="206"/>
        <v>07</v>
      </c>
      <c r="Q1866" s="4" t="str">
        <f t="shared" si="207"/>
        <v>July</v>
      </c>
      <c r="R1866" s="30" t="str">
        <f t="shared" si="208"/>
        <v>15</v>
      </c>
      <c r="W1866" t="str">
        <f t="shared" si="209"/>
        <v>ok</v>
      </c>
    </row>
    <row r="1867" spans="1:23" x14ac:dyDescent="0.3">
      <c r="A1867" t="s">
        <v>1909</v>
      </c>
      <c r="B1867" t="s">
        <v>47</v>
      </c>
      <c r="C1867" t="s">
        <v>12</v>
      </c>
      <c r="D1867" t="s">
        <v>48</v>
      </c>
      <c r="E1867" t="s">
        <v>20</v>
      </c>
      <c r="F1867" t="s">
        <v>38</v>
      </c>
      <c r="G1867" s="5">
        <v>10980.91</v>
      </c>
      <c r="H1867" s="5">
        <f t="shared" si="203"/>
        <v>197.65637999999998</v>
      </c>
      <c r="I1867" s="6">
        <v>4</v>
      </c>
      <c r="J1867" s="6">
        <v>43923.64</v>
      </c>
      <c r="K1867" s="5">
        <f t="shared" si="204"/>
        <v>790.62551999999994</v>
      </c>
      <c r="L1867" s="7">
        <v>1.7</v>
      </c>
      <c r="M1867" s="7">
        <v>389</v>
      </c>
      <c r="N1867" s="3">
        <v>45539</v>
      </c>
      <c r="O1867" s="4" t="str">
        <f t="shared" si="205"/>
        <v>2024-09</v>
      </c>
      <c r="P1867" s="4" t="str">
        <f t="shared" si="206"/>
        <v>09</v>
      </c>
      <c r="Q1867" s="4" t="str">
        <f t="shared" si="207"/>
        <v>September</v>
      </c>
      <c r="R1867" s="30" t="str">
        <f t="shared" si="208"/>
        <v>04</v>
      </c>
      <c r="W1867" t="str">
        <f t="shared" si="209"/>
        <v>ok</v>
      </c>
    </row>
    <row r="1868" spans="1:23" x14ac:dyDescent="0.3">
      <c r="A1868" t="s">
        <v>1910</v>
      </c>
      <c r="B1868" t="s">
        <v>33</v>
      </c>
      <c r="C1868" t="s">
        <v>12</v>
      </c>
      <c r="D1868" t="s">
        <v>34</v>
      </c>
      <c r="E1868" t="s">
        <v>20</v>
      </c>
      <c r="F1868" t="s">
        <v>15</v>
      </c>
      <c r="G1868" s="5">
        <v>300.27</v>
      </c>
      <c r="H1868" s="5">
        <f t="shared" si="203"/>
        <v>5.4048599999999993</v>
      </c>
      <c r="I1868" s="6">
        <v>4</v>
      </c>
      <c r="J1868" s="6">
        <v>1201.08</v>
      </c>
      <c r="K1868" s="5">
        <f t="shared" si="204"/>
        <v>21.619439999999997</v>
      </c>
      <c r="L1868" s="7">
        <v>2.33</v>
      </c>
      <c r="M1868" s="7">
        <v>3179</v>
      </c>
      <c r="N1868" s="3">
        <v>45354</v>
      </c>
      <c r="O1868" s="4" t="str">
        <f t="shared" si="205"/>
        <v>2024-03</v>
      </c>
      <c r="P1868" s="4" t="str">
        <f t="shared" si="206"/>
        <v>03</v>
      </c>
      <c r="Q1868" s="4" t="str">
        <f t="shared" si="207"/>
        <v>March</v>
      </c>
      <c r="R1868" s="30" t="str">
        <f t="shared" si="208"/>
        <v>03</v>
      </c>
      <c r="W1868" t="str">
        <f t="shared" si="209"/>
        <v>ok</v>
      </c>
    </row>
    <row r="1869" spans="1:23" x14ac:dyDescent="0.3">
      <c r="A1869" t="s">
        <v>1911</v>
      </c>
      <c r="B1869" t="s">
        <v>17</v>
      </c>
      <c r="C1869" t="s">
        <v>18</v>
      </c>
      <c r="D1869" t="s">
        <v>19</v>
      </c>
      <c r="E1869" t="s">
        <v>20</v>
      </c>
      <c r="F1869" t="s">
        <v>38</v>
      </c>
      <c r="G1869" s="5">
        <v>3671.54</v>
      </c>
      <c r="H1869" s="5">
        <f t="shared" si="203"/>
        <v>66.08771999999999</v>
      </c>
      <c r="I1869" s="6">
        <v>4</v>
      </c>
      <c r="J1869" s="6">
        <v>14686.16</v>
      </c>
      <c r="K1869" s="5">
        <f t="shared" si="204"/>
        <v>264.35087999999996</v>
      </c>
      <c r="L1869" s="7">
        <v>1.1599999999999999</v>
      </c>
      <c r="M1869" s="7">
        <v>2237</v>
      </c>
      <c r="N1869" s="3">
        <v>45383</v>
      </c>
      <c r="O1869" s="4" t="str">
        <f t="shared" si="205"/>
        <v>2024-04</v>
      </c>
      <c r="P1869" s="4" t="str">
        <f t="shared" si="206"/>
        <v>04</v>
      </c>
      <c r="Q1869" s="4" t="str">
        <f t="shared" si="207"/>
        <v>April</v>
      </c>
      <c r="R1869" s="30" t="str">
        <f t="shared" si="208"/>
        <v>01</v>
      </c>
      <c r="W1869" t="str">
        <f t="shared" si="209"/>
        <v>ok</v>
      </c>
    </row>
    <row r="1870" spans="1:23" x14ac:dyDescent="0.3">
      <c r="A1870" t="s">
        <v>1912</v>
      </c>
      <c r="B1870" t="s">
        <v>11</v>
      </c>
      <c r="C1870" t="s">
        <v>12</v>
      </c>
      <c r="D1870" t="s">
        <v>13</v>
      </c>
      <c r="E1870" t="s">
        <v>14</v>
      </c>
      <c r="F1870" t="s">
        <v>21</v>
      </c>
      <c r="G1870" s="5">
        <v>13809.48</v>
      </c>
      <c r="H1870" s="5">
        <f t="shared" si="203"/>
        <v>248.57063999999997</v>
      </c>
      <c r="I1870" s="6">
        <v>4</v>
      </c>
      <c r="J1870" s="6">
        <v>55237.919999999998</v>
      </c>
      <c r="K1870" s="5">
        <f t="shared" si="204"/>
        <v>994.28255999999988</v>
      </c>
      <c r="L1870" s="7">
        <v>4.7300000000000004</v>
      </c>
      <c r="M1870" s="7">
        <v>15</v>
      </c>
      <c r="N1870" s="3">
        <v>45568</v>
      </c>
      <c r="O1870" s="4" t="str">
        <f t="shared" si="205"/>
        <v>2024-10</v>
      </c>
      <c r="P1870" s="4" t="str">
        <f t="shared" si="206"/>
        <v>10</v>
      </c>
      <c r="Q1870" s="4" t="str">
        <f t="shared" si="207"/>
        <v>October</v>
      </c>
      <c r="R1870" s="30" t="str">
        <f t="shared" si="208"/>
        <v>03</v>
      </c>
      <c r="W1870" t="str">
        <f t="shared" si="209"/>
        <v>ok</v>
      </c>
    </row>
    <row r="1871" spans="1:23" x14ac:dyDescent="0.3">
      <c r="A1871" t="s">
        <v>1913</v>
      </c>
      <c r="B1871" t="s">
        <v>41</v>
      </c>
      <c r="C1871" t="s">
        <v>42</v>
      </c>
      <c r="D1871" t="s">
        <v>43</v>
      </c>
      <c r="E1871" t="s">
        <v>14</v>
      </c>
      <c r="F1871" t="s">
        <v>21</v>
      </c>
      <c r="G1871" s="5">
        <v>459.58</v>
      </c>
      <c r="H1871" s="5">
        <f t="shared" si="203"/>
        <v>8.2724399999999996</v>
      </c>
      <c r="I1871" s="6">
        <v>4</v>
      </c>
      <c r="J1871" s="6">
        <v>1838.32</v>
      </c>
      <c r="K1871" s="5">
        <f t="shared" si="204"/>
        <v>33.089759999999998</v>
      </c>
      <c r="L1871" s="7">
        <v>3.47</v>
      </c>
      <c r="M1871" s="7">
        <v>116</v>
      </c>
      <c r="N1871" s="3">
        <v>45388</v>
      </c>
      <c r="O1871" s="4" t="str">
        <f t="shared" si="205"/>
        <v>2024-04</v>
      </c>
      <c r="P1871" s="4" t="str">
        <f t="shared" si="206"/>
        <v>04</v>
      </c>
      <c r="Q1871" s="4" t="str">
        <f t="shared" si="207"/>
        <v>April</v>
      </c>
      <c r="R1871" s="30" t="str">
        <f t="shared" si="208"/>
        <v>06</v>
      </c>
      <c r="W1871" t="str">
        <f t="shared" si="209"/>
        <v>ok</v>
      </c>
    </row>
    <row r="1872" spans="1:23" x14ac:dyDescent="0.3">
      <c r="A1872" t="s">
        <v>1914</v>
      </c>
      <c r="B1872" t="s">
        <v>28</v>
      </c>
      <c r="C1872" t="s">
        <v>29</v>
      </c>
      <c r="D1872" t="s">
        <v>30</v>
      </c>
      <c r="E1872" t="s">
        <v>20</v>
      </c>
      <c r="F1872" t="s">
        <v>21</v>
      </c>
      <c r="G1872" s="5">
        <v>10584.81</v>
      </c>
      <c r="H1872" s="5">
        <f t="shared" si="203"/>
        <v>190.52657999999997</v>
      </c>
      <c r="I1872" s="6">
        <v>1</v>
      </c>
      <c r="J1872" s="6">
        <v>10584.81</v>
      </c>
      <c r="K1872" s="5">
        <f t="shared" si="204"/>
        <v>190.52657999999997</v>
      </c>
      <c r="L1872" s="7">
        <v>4.88</v>
      </c>
      <c r="M1872" s="7">
        <v>786</v>
      </c>
      <c r="N1872" s="3">
        <v>45651</v>
      </c>
      <c r="O1872" s="4" t="str">
        <f t="shared" si="205"/>
        <v>2024-12</v>
      </c>
      <c r="P1872" s="4" t="str">
        <f t="shared" si="206"/>
        <v>12</v>
      </c>
      <c r="Q1872" s="4" t="str">
        <f t="shared" si="207"/>
        <v>December</v>
      </c>
      <c r="R1872" s="30" t="str">
        <f t="shared" si="208"/>
        <v>25</v>
      </c>
      <c r="W1872" t="str">
        <f t="shared" si="209"/>
        <v>ok</v>
      </c>
    </row>
    <row r="1873" spans="1:23" x14ac:dyDescent="0.3">
      <c r="A1873" t="s">
        <v>1915</v>
      </c>
      <c r="B1873" t="s">
        <v>47</v>
      </c>
      <c r="C1873" t="s">
        <v>12</v>
      </c>
      <c r="D1873" t="s">
        <v>48</v>
      </c>
      <c r="E1873" t="s">
        <v>20</v>
      </c>
      <c r="F1873" t="s">
        <v>26</v>
      </c>
      <c r="G1873" s="5">
        <v>14739.88</v>
      </c>
      <c r="H1873" s="5">
        <f t="shared" si="203"/>
        <v>265.31783999999999</v>
      </c>
      <c r="I1873" s="6">
        <v>1</v>
      </c>
      <c r="J1873" s="6">
        <v>14739.88</v>
      </c>
      <c r="K1873" s="5">
        <f t="shared" si="204"/>
        <v>265.31783999999999</v>
      </c>
      <c r="L1873" s="7">
        <v>2.04</v>
      </c>
      <c r="M1873" s="7">
        <v>1914</v>
      </c>
      <c r="N1873" s="3">
        <v>45568</v>
      </c>
      <c r="O1873" s="4" t="str">
        <f t="shared" si="205"/>
        <v>2024-10</v>
      </c>
      <c r="P1873" s="4" t="str">
        <f t="shared" si="206"/>
        <v>10</v>
      </c>
      <c r="Q1873" s="4" t="str">
        <f t="shared" si="207"/>
        <v>October</v>
      </c>
      <c r="R1873" s="30" t="str">
        <f t="shared" si="208"/>
        <v>03</v>
      </c>
      <c r="W1873" t="str">
        <f t="shared" si="209"/>
        <v>ok</v>
      </c>
    </row>
    <row r="1874" spans="1:23" x14ac:dyDescent="0.3">
      <c r="A1874" t="s">
        <v>1916</v>
      </c>
      <c r="B1874" t="s">
        <v>41</v>
      </c>
      <c r="C1874" t="s">
        <v>42</v>
      </c>
      <c r="D1874" t="s">
        <v>43</v>
      </c>
      <c r="E1874" t="s">
        <v>45</v>
      </c>
      <c r="F1874" t="s">
        <v>31</v>
      </c>
      <c r="G1874" s="5">
        <v>7177.29</v>
      </c>
      <c r="H1874" s="5">
        <f t="shared" si="203"/>
        <v>129.19121999999999</v>
      </c>
      <c r="I1874" s="6">
        <v>1</v>
      </c>
      <c r="J1874" s="6">
        <v>7177.29</v>
      </c>
      <c r="K1874" s="5">
        <f t="shared" si="204"/>
        <v>129.19121999999999</v>
      </c>
      <c r="L1874" s="7">
        <v>4.03</v>
      </c>
      <c r="M1874" s="7">
        <v>2047</v>
      </c>
      <c r="N1874" s="3">
        <v>45358</v>
      </c>
      <c r="O1874" s="4" t="str">
        <f t="shared" si="205"/>
        <v>2024-03</v>
      </c>
      <c r="P1874" s="4" t="str">
        <f t="shared" si="206"/>
        <v>03</v>
      </c>
      <c r="Q1874" s="4" t="str">
        <f t="shared" si="207"/>
        <v>March</v>
      </c>
      <c r="R1874" s="30" t="str">
        <f t="shared" si="208"/>
        <v>07</v>
      </c>
      <c r="W1874" t="str">
        <f t="shared" si="209"/>
        <v>ok</v>
      </c>
    </row>
    <row r="1875" spans="1:23" x14ac:dyDescent="0.3">
      <c r="A1875" t="s">
        <v>1917</v>
      </c>
      <c r="B1875" t="s">
        <v>36</v>
      </c>
      <c r="C1875" t="s">
        <v>18</v>
      </c>
      <c r="D1875" t="s">
        <v>37</v>
      </c>
      <c r="E1875" t="s">
        <v>14</v>
      </c>
      <c r="F1875" t="s">
        <v>26</v>
      </c>
      <c r="G1875" s="5">
        <v>940.06</v>
      </c>
      <c r="H1875" s="5">
        <f t="shared" si="203"/>
        <v>16.921079999999996</v>
      </c>
      <c r="I1875" s="6">
        <v>4</v>
      </c>
      <c r="J1875" s="6">
        <v>3760.24</v>
      </c>
      <c r="K1875" s="5">
        <f t="shared" si="204"/>
        <v>67.684319999999985</v>
      </c>
      <c r="L1875" s="7">
        <v>1.34</v>
      </c>
      <c r="M1875" s="7">
        <v>3370</v>
      </c>
      <c r="N1875" s="3">
        <v>45581</v>
      </c>
      <c r="O1875" s="4" t="str">
        <f t="shared" si="205"/>
        <v>2024-10</v>
      </c>
      <c r="P1875" s="4" t="str">
        <f t="shared" si="206"/>
        <v>10</v>
      </c>
      <c r="Q1875" s="4" t="str">
        <f t="shared" si="207"/>
        <v>October</v>
      </c>
      <c r="R1875" s="30" t="str">
        <f t="shared" si="208"/>
        <v>16</v>
      </c>
      <c r="W1875" t="str">
        <f t="shared" si="209"/>
        <v>ok</v>
      </c>
    </row>
    <row r="1876" spans="1:23" x14ac:dyDescent="0.3">
      <c r="A1876" t="s">
        <v>1918</v>
      </c>
      <c r="B1876" t="s">
        <v>63</v>
      </c>
      <c r="C1876" t="s">
        <v>18</v>
      </c>
      <c r="D1876" t="s">
        <v>64</v>
      </c>
      <c r="E1876" t="s">
        <v>14</v>
      </c>
      <c r="F1876" t="s">
        <v>26</v>
      </c>
      <c r="G1876" s="5">
        <v>5678.11</v>
      </c>
      <c r="H1876" s="5">
        <f t="shared" si="203"/>
        <v>102.20597999999998</v>
      </c>
      <c r="I1876" s="6">
        <v>3</v>
      </c>
      <c r="J1876" s="6">
        <v>17034.330000000002</v>
      </c>
      <c r="K1876" s="5">
        <f t="shared" si="204"/>
        <v>306.61793999999998</v>
      </c>
      <c r="L1876" s="7">
        <v>1.1499999999999999</v>
      </c>
      <c r="M1876" s="7">
        <v>3943</v>
      </c>
      <c r="N1876" s="3">
        <v>45433</v>
      </c>
      <c r="O1876" s="4" t="str">
        <f t="shared" si="205"/>
        <v>2024-05</v>
      </c>
      <c r="P1876" s="4" t="str">
        <f t="shared" si="206"/>
        <v>05</v>
      </c>
      <c r="Q1876" s="4" t="str">
        <f t="shared" si="207"/>
        <v>May</v>
      </c>
      <c r="R1876" s="30" t="str">
        <f t="shared" si="208"/>
        <v>21</v>
      </c>
      <c r="W1876" t="str">
        <f t="shared" si="209"/>
        <v>ok</v>
      </c>
    </row>
    <row r="1877" spans="1:23" x14ac:dyDescent="0.3">
      <c r="A1877" t="s">
        <v>1919</v>
      </c>
      <c r="B1877" t="s">
        <v>23</v>
      </c>
      <c r="C1877" t="s">
        <v>24</v>
      </c>
      <c r="D1877" t="s">
        <v>25</v>
      </c>
      <c r="E1877" t="s">
        <v>20</v>
      </c>
      <c r="F1877" t="s">
        <v>60</v>
      </c>
      <c r="G1877" s="5">
        <v>11862.9</v>
      </c>
      <c r="H1877" s="5">
        <f t="shared" si="203"/>
        <v>213.53219999999999</v>
      </c>
      <c r="I1877" s="6">
        <v>5</v>
      </c>
      <c r="J1877" s="6">
        <v>59314.5</v>
      </c>
      <c r="K1877" s="5">
        <f t="shared" si="204"/>
        <v>1067.6610000000001</v>
      </c>
      <c r="L1877" s="7">
        <v>3.38</v>
      </c>
      <c r="M1877" s="7">
        <v>1251</v>
      </c>
      <c r="N1877" s="3">
        <v>45504</v>
      </c>
      <c r="O1877" s="4" t="str">
        <f t="shared" si="205"/>
        <v>2024-07</v>
      </c>
      <c r="P1877" s="4" t="str">
        <f t="shared" si="206"/>
        <v>07</v>
      </c>
      <c r="Q1877" s="4" t="str">
        <f t="shared" si="207"/>
        <v>July</v>
      </c>
      <c r="R1877" s="30" t="str">
        <f t="shared" si="208"/>
        <v>31</v>
      </c>
      <c r="W1877" t="str">
        <f t="shared" si="209"/>
        <v>ok</v>
      </c>
    </row>
    <row r="1878" spans="1:23" x14ac:dyDescent="0.3">
      <c r="A1878" t="s">
        <v>1920</v>
      </c>
      <c r="B1878" t="s">
        <v>47</v>
      </c>
      <c r="C1878" t="s">
        <v>12</v>
      </c>
      <c r="D1878" t="s">
        <v>48</v>
      </c>
      <c r="E1878" t="s">
        <v>14</v>
      </c>
      <c r="F1878" t="s">
        <v>60</v>
      </c>
      <c r="G1878" s="5">
        <v>12922.46</v>
      </c>
      <c r="H1878" s="5">
        <f t="shared" si="203"/>
        <v>232.60427999999996</v>
      </c>
      <c r="I1878" s="6">
        <v>1</v>
      </c>
      <c r="J1878" s="6">
        <v>12922.46</v>
      </c>
      <c r="K1878" s="5">
        <f t="shared" si="204"/>
        <v>232.60427999999996</v>
      </c>
      <c r="L1878" s="7">
        <v>3.85</v>
      </c>
      <c r="M1878" s="7">
        <v>1427</v>
      </c>
      <c r="N1878" s="3">
        <v>45436</v>
      </c>
      <c r="O1878" s="4" t="str">
        <f t="shared" si="205"/>
        <v>2024-05</v>
      </c>
      <c r="P1878" s="4" t="str">
        <f t="shared" si="206"/>
        <v>05</v>
      </c>
      <c r="Q1878" s="4" t="str">
        <f t="shared" si="207"/>
        <v>May</v>
      </c>
      <c r="R1878" s="30" t="str">
        <f t="shared" si="208"/>
        <v>24</v>
      </c>
      <c r="W1878" t="str">
        <f t="shared" si="209"/>
        <v>ok</v>
      </c>
    </row>
    <row r="1879" spans="1:23" x14ac:dyDescent="0.3">
      <c r="A1879" t="s">
        <v>1921</v>
      </c>
      <c r="B1879" t="s">
        <v>33</v>
      </c>
      <c r="C1879" t="s">
        <v>12</v>
      </c>
      <c r="D1879" t="s">
        <v>34</v>
      </c>
      <c r="E1879" t="s">
        <v>45</v>
      </c>
      <c r="F1879" t="s">
        <v>15</v>
      </c>
      <c r="G1879" s="5">
        <v>5342.51</v>
      </c>
      <c r="H1879" s="5">
        <f t="shared" si="203"/>
        <v>96.165179999999992</v>
      </c>
      <c r="I1879" s="6">
        <v>3</v>
      </c>
      <c r="J1879" s="6">
        <v>16027.53</v>
      </c>
      <c r="K1879" s="5">
        <f t="shared" si="204"/>
        <v>288.49554000000001</v>
      </c>
      <c r="L1879" s="7">
        <v>2.89</v>
      </c>
      <c r="M1879" s="7">
        <v>871</v>
      </c>
      <c r="N1879" s="3">
        <v>45458</v>
      </c>
      <c r="O1879" s="4" t="str">
        <f t="shared" si="205"/>
        <v>2024-06</v>
      </c>
      <c r="P1879" s="4" t="str">
        <f t="shared" si="206"/>
        <v>06</v>
      </c>
      <c r="Q1879" s="4" t="str">
        <f t="shared" si="207"/>
        <v>June</v>
      </c>
      <c r="R1879" s="30" t="str">
        <f t="shared" si="208"/>
        <v>15</v>
      </c>
      <c r="W1879" t="str">
        <f t="shared" si="209"/>
        <v>ok</v>
      </c>
    </row>
    <row r="1880" spans="1:23" x14ac:dyDescent="0.3">
      <c r="A1880" t="s">
        <v>1922</v>
      </c>
      <c r="B1880" t="s">
        <v>23</v>
      </c>
      <c r="C1880" t="s">
        <v>24</v>
      </c>
      <c r="D1880" t="s">
        <v>25</v>
      </c>
      <c r="E1880" t="s">
        <v>45</v>
      </c>
      <c r="F1880" t="s">
        <v>26</v>
      </c>
      <c r="G1880" s="5">
        <v>1452.38</v>
      </c>
      <c r="H1880" s="5">
        <f t="shared" si="203"/>
        <v>26.14284</v>
      </c>
      <c r="I1880" s="6">
        <v>3</v>
      </c>
      <c r="J1880" s="6">
        <v>4357.1400000000003</v>
      </c>
      <c r="K1880" s="5">
        <f t="shared" si="204"/>
        <v>78.428519999999992</v>
      </c>
      <c r="L1880" s="7">
        <v>4.5</v>
      </c>
      <c r="M1880" s="7">
        <v>3649</v>
      </c>
      <c r="N1880" s="3">
        <v>45538</v>
      </c>
      <c r="O1880" s="4" t="str">
        <f t="shared" si="205"/>
        <v>2024-09</v>
      </c>
      <c r="P1880" s="4" t="str">
        <f t="shared" si="206"/>
        <v>09</v>
      </c>
      <c r="Q1880" s="4" t="str">
        <f t="shared" si="207"/>
        <v>September</v>
      </c>
      <c r="R1880" s="30" t="str">
        <f t="shared" si="208"/>
        <v>03</v>
      </c>
      <c r="W1880" t="str">
        <f t="shared" si="209"/>
        <v>ok</v>
      </c>
    </row>
    <row r="1881" spans="1:23" x14ac:dyDescent="0.3">
      <c r="A1881" t="s">
        <v>1923</v>
      </c>
      <c r="B1881" t="s">
        <v>11</v>
      </c>
      <c r="C1881" t="s">
        <v>12</v>
      </c>
      <c r="D1881" t="s">
        <v>13</v>
      </c>
      <c r="E1881" t="s">
        <v>20</v>
      </c>
      <c r="F1881" t="s">
        <v>26</v>
      </c>
      <c r="G1881" s="5">
        <v>14416.11</v>
      </c>
      <c r="H1881" s="5">
        <f t="shared" si="203"/>
        <v>259.48998</v>
      </c>
      <c r="I1881" s="6">
        <v>5</v>
      </c>
      <c r="J1881" s="6">
        <v>72080.55</v>
      </c>
      <c r="K1881" s="5">
        <f t="shared" si="204"/>
        <v>1297.4499000000001</v>
      </c>
      <c r="L1881" s="7">
        <v>3.59</v>
      </c>
      <c r="M1881" s="7">
        <v>323</v>
      </c>
      <c r="N1881" s="3">
        <v>45476</v>
      </c>
      <c r="O1881" s="4" t="str">
        <f t="shared" si="205"/>
        <v>2024-07</v>
      </c>
      <c r="P1881" s="4" t="str">
        <f t="shared" si="206"/>
        <v>07</v>
      </c>
      <c r="Q1881" s="4" t="str">
        <f t="shared" si="207"/>
        <v>July</v>
      </c>
      <c r="R1881" s="30" t="str">
        <f t="shared" si="208"/>
        <v>03</v>
      </c>
      <c r="W1881" t="str">
        <f t="shared" si="209"/>
        <v>ok</v>
      </c>
    </row>
    <row r="1882" spans="1:23" x14ac:dyDescent="0.3">
      <c r="A1882" t="s">
        <v>1924</v>
      </c>
      <c r="B1882" t="s">
        <v>36</v>
      </c>
      <c r="C1882" t="s">
        <v>18</v>
      </c>
      <c r="D1882" t="s">
        <v>37</v>
      </c>
      <c r="E1882" t="s">
        <v>20</v>
      </c>
      <c r="F1882" t="s">
        <v>60</v>
      </c>
      <c r="G1882" s="5">
        <v>2382.73</v>
      </c>
      <c r="H1882" s="5">
        <f t="shared" si="203"/>
        <v>42.889139999999998</v>
      </c>
      <c r="I1882" s="6">
        <v>3</v>
      </c>
      <c r="J1882" s="6">
        <v>7148.19</v>
      </c>
      <c r="K1882" s="5">
        <f t="shared" si="204"/>
        <v>128.66741999999999</v>
      </c>
      <c r="L1882" s="7">
        <v>1.03</v>
      </c>
      <c r="M1882" s="7">
        <v>4008</v>
      </c>
      <c r="N1882" s="3">
        <v>45322</v>
      </c>
      <c r="O1882" s="4" t="str">
        <f t="shared" si="205"/>
        <v>2024-01</v>
      </c>
      <c r="P1882" s="4" t="str">
        <f t="shared" si="206"/>
        <v>01</v>
      </c>
      <c r="Q1882" s="4" t="str">
        <f t="shared" si="207"/>
        <v>January</v>
      </c>
      <c r="R1882" s="30" t="str">
        <f t="shared" si="208"/>
        <v>31</v>
      </c>
      <c r="W1882" t="str">
        <f t="shared" si="209"/>
        <v>ok</v>
      </c>
    </row>
    <row r="1883" spans="1:23" x14ac:dyDescent="0.3">
      <c r="A1883" t="s">
        <v>1925</v>
      </c>
      <c r="B1883" t="s">
        <v>63</v>
      </c>
      <c r="C1883" t="s">
        <v>18</v>
      </c>
      <c r="D1883" t="s">
        <v>64</v>
      </c>
      <c r="E1883" t="s">
        <v>14</v>
      </c>
      <c r="F1883" t="s">
        <v>38</v>
      </c>
      <c r="G1883" s="5">
        <v>1348.63</v>
      </c>
      <c r="H1883" s="5">
        <f t="shared" si="203"/>
        <v>24.27534</v>
      </c>
      <c r="I1883" s="6">
        <v>1</v>
      </c>
      <c r="J1883" s="6">
        <v>1348.63</v>
      </c>
      <c r="K1883" s="5">
        <f t="shared" si="204"/>
        <v>24.27534</v>
      </c>
      <c r="L1883" s="7">
        <v>1.05</v>
      </c>
      <c r="M1883" s="7">
        <v>3535</v>
      </c>
      <c r="N1883" s="3">
        <v>45628</v>
      </c>
      <c r="O1883" s="4" t="str">
        <f t="shared" si="205"/>
        <v>2024-12</v>
      </c>
      <c r="P1883" s="4" t="str">
        <f t="shared" si="206"/>
        <v>12</v>
      </c>
      <c r="Q1883" s="4" t="str">
        <f t="shared" si="207"/>
        <v>December</v>
      </c>
      <c r="R1883" s="30" t="str">
        <f t="shared" si="208"/>
        <v>02</v>
      </c>
      <c r="W1883" t="str">
        <f t="shared" si="209"/>
        <v>ok</v>
      </c>
    </row>
    <row r="1884" spans="1:23" x14ac:dyDescent="0.3">
      <c r="A1884" t="s">
        <v>1926</v>
      </c>
      <c r="B1884" t="s">
        <v>11</v>
      </c>
      <c r="C1884" t="s">
        <v>12</v>
      </c>
      <c r="D1884" t="s">
        <v>13</v>
      </c>
      <c r="E1884" t="s">
        <v>45</v>
      </c>
      <c r="F1884" t="s">
        <v>38</v>
      </c>
      <c r="G1884" s="5">
        <v>3121.17</v>
      </c>
      <c r="H1884" s="5">
        <f t="shared" si="203"/>
        <v>56.181059999999995</v>
      </c>
      <c r="I1884" s="6">
        <v>2</v>
      </c>
      <c r="J1884" s="6">
        <v>6242.34</v>
      </c>
      <c r="K1884" s="5">
        <f t="shared" si="204"/>
        <v>112.36211999999999</v>
      </c>
      <c r="L1884" s="7">
        <v>2.88</v>
      </c>
      <c r="M1884" s="7">
        <v>351</v>
      </c>
      <c r="N1884" s="3">
        <v>45457</v>
      </c>
      <c r="O1884" s="4" t="str">
        <f t="shared" si="205"/>
        <v>2024-06</v>
      </c>
      <c r="P1884" s="4" t="str">
        <f t="shared" si="206"/>
        <v>06</v>
      </c>
      <c r="Q1884" s="4" t="str">
        <f t="shared" si="207"/>
        <v>June</v>
      </c>
      <c r="R1884" s="30" t="str">
        <f t="shared" si="208"/>
        <v>14</v>
      </c>
      <c r="W1884" t="str">
        <f t="shared" si="209"/>
        <v>ok</v>
      </c>
    </row>
    <row r="1885" spans="1:23" x14ac:dyDescent="0.3">
      <c r="A1885" t="s">
        <v>1927</v>
      </c>
      <c r="B1885" t="s">
        <v>23</v>
      </c>
      <c r="C1885" t="s">
        <v>24</v>
      </c>
      <c r="D1885" t="s">
        <v>25</v>
      </c>
      <c r="E1885" t="s">
        <v>45</v>
      </c>
      <c r="F1885" t="s">
        <v>38</v>
      </c>
      <c r="G1885" s="5">
        <v>19706.82</v>
      </c>
      <c r="H1885" s="5">
        <f t="shared" si="203"/>
        <v>354.72275999999999</v>
      </c>
      <c r="I1885" s="6">
        <v>1</v>
      </c>
      <c r="J1885" s="6">
        <v>19706.82</v>
      </c>
      <c r="K1885" s="5">
        <f t="shared" si="204"/>
        <v>354.72275999999999</v>
      </c>
      <c r="L1885" s="7">
        <v>2.16</v>
      </c>
      <c r="M1885" s="7">
        <v>4959</v>
      </c>
      <c r="N1885" s="3">
        <v>45490</v>
      </c>
      <c r="O1885" s="4" t="str">
        <f t="shared" si="205"/>
        <v>2024-07</v>
      </c>
      <c r="P1885" s="4" t="str">
        <f t="shared" si="206"/>
        <v>07</v>
      </c>
      <c r="Q1885" s="4" t="str">
        <f t="shared" si="207"/>
        <v>July</v>
      </c>
      <c r="R1885" s="30" t="str">
        <f t="shared" si="208"/>
        <v>17</v>
      </c>
      <c r="W1885" t="str">
        <f t="shared" si="209"/>
        <v>ok</v>
      </c>
    </row>
    <row r="1886" spans="1:23" x14ac:dyDescent="0.3">
      <c r="A1886" t="s">
        <v>1928</v>
      </c>
      <c r="B1886" t="s">
        <v>33</v>
      </c>
      <c r="C1886" t="s">
        <v>12</v>
      </c>
      <c r="D1886" t="s">
        <v>34</v>
      </c>
      <c r="E1886" t="s">
        <v>45</v>
      </c>
      <c r="F1886" t="s">
        <v>38</v>
      </c>
      <c r="G1886" s="5">
        <v>19040.63</v>
      </c>
      <c r="H1886" s="5">
        <f t="shared" si="203"/>
        <v>342.73133999999999</v>
      </c>
      <c r="I1886" s="6">
        <v>4</v>
      </c>
      <c r="J1886" s="6">
        <v>76162.52</v>
      </c>
      <c r="K1886" s="5">
        <f t="shared" si="204"/>
        <v>1370.92536</v>
      </c>
      <c r="L1886" s="7">
        <v>3.88</v>
      </c>
      <c r="M1886" s="7">
        <v>1848</v>
      </c>
      <c r="N1886" s="3">
        <v>45473</v>
      </c>
      <c r="O1886" s="4" t="str">
        <f t="shared" si="205"/>
        <v>2024-06</v>
      </c>
      <c r="P1886" s="4" t="str">
        <f t="shared" si="206"/>
        <v>06</v>
      </c>
      <c r="Q1886" s="4" t="str">
        <f t="shared" si="207"/>
        <v>June</v>
      </c>
      <c r="R1886" s="30" t="str">
        <f t="shared" si="208"/>
        <v>30</v>
      </c>
      <c r="W1886" t="str">
        <f t="shared" si="209"/>
        <v>ok</v>
      </c>
    </row>
    <row r="1887" spans="1:23" x14ac:dyDescent="0.3">
      <c r="A1887" t="s">
        <v>1929</v>
      </c>
      <c r="B1887" t="s">
        <v>63</v>
      </c>
      <c r="C1887" t="s">
        <v>18</v>
      </c>
      <c r="D1887" t="s">
        <v>64</v>
      </c>
      <c r="E1887" t="s">
        <v>20</v>
      </c>
      <c r="F1887" t="s">
        <v>31</v>
      </c>
      <c r="G1887" s="5">
        <v>16240.84</v>
      </c>
      <c r="H1887" s="5">
        <f t="shared" si="203"/>
        <v>292.33511999999996</v>
      </c>
      <c r="I1887" s="6">
        <v>2</v>
      </c>
      <c r="J1887" s="6">
        <v>32481.68</v>
      </c>
      <c r="K1887" s="5">
        <f t="shared" si="204"/>
        <v>584.67023999999992</v>
      </c>
      <c r="L1887" s="7">
        <v>2.71</v>
      </c>
      <c r="M1887" s="7">
        <v>1126</v>
      </c>
      <c r="N1887" s="3">
        <v>45397</v>
      </c>
      <c r="O1887" s="4" t="str">
        <f t="shared" si="205"/>
        <v>2024-04</v>
      </c>
      <c r="P1887" s="4" t="str">
        <f t="shared" si="206"/>
        <v>04</v>
      </c>
      <c r="Q1887" s="4" t="str">
        <f t="shared" si="207"/>
        <v>April</v>
      </c>
      <c r="R1887" s="30" t="str">
        <f t="shared" si="208"/>
        <v>15</v>
      </c>
      <c r="W1887" t="str">
        <f t="shared" si="209"/>
        <v>ok</v>
      </c>
    </row>
    <row r="1888" spans="1:23" x14ac:dyDescent="0.3">
      <c r="A1888" t="s">
        <v>1930</v>
      </c>
      <c r="B1888" t="s">
        <v>47</v>
      </c>
      <c r="C1888" t="s">
        <v>12</v>
      </c>
      <c r="D1888" t="s">
        <v>48</v>
      </c>
      <c r="E1888" t="s">
        <v>14</v>
      </c>
      <c r="F1888" t="s">
        <v>21</v>
      </c>
      <c r="G1888" s="5">
        <v>16835.509999999998</v>
      </c>
      <c r="H1888" s="5">
        <f t="shared" si="203"/>
        <v>303.03917999999993</v>
      </c>
      <c r="I1888" s="6">
        <v>2</v>
      </c>
      <c r="J1888" s="6">
        <v>33671.019999999997</v>
      </c>
      <c r="K1888" s="5">
        <f t="shared" si="204"/>
        <v>606.07835999999986</v>
      </c>
      <c r="L1888" s="7">
        <v>3.33</v>
      </c>
      <c r="M1888" s="7">
        <v>2696</v>
      </c>
      <c r="N1888" s="3">
        <v>45295</v>
      </c>
      <c r="O1888" s="4" t="str">
        <f t="shared" si="205"/>
        <v>2024-01</v>
      </c>
      <c r="P1888" s="4" t="str">
        <f t="shared" si="206"/>
        <v>01</v>
      </c>
      <c r="Q1888" s="4" t="str">
        <f t="shared" si="207"/>
        <v>January</v>
      </c>
      <c r="R1888" s="30" t="str">
        <f t="shared" si="208"/>
        <v>04</v>
      </c>
      <c r="W1888" t="str">
        <f t="shared" si="209"/>
        <v>ok</v>
      </c>
    </row>
    <row r="1889" spans="1:23" x14ac:dyDescent="0.3">
      <c r="A1889" t="s">
        <v>1931</v>
      </c>
      <c r="B1889" t="s">
        <v>17</v>
      </c>
      <c r="C1889" t="s">
        <v>18</v>
      </c>
      <c r="D1889" t="s">
        <v>19</v>
      </c>
      <c r="E1889" t="s">
        <v>20</v>
      </c>
      <c r="F1889" t="s">
        <v>31</v>
      </c>
      <c r="G1889" s="5">
        <v>7699.21</v>
      </c>
      <c r="H1889" s="5">
        <f t="shared" si="203"/>
        <v>138.58578</v>
      </c>
      <c r="I1889" s="6">
        <v>5</v>
      </c>
      <c r="J1889" s="6">
        <v>38496.050000000003</v>
      </c>
      <c r="K1889" s="5">
        <f t="shared" si="204"/>
        <v>692.9289</v>
      </c>
      <c r="L1889" s="7">
        <v>1.52</v>
      </c>
      <c r="M1889" s="7">
        <v>587</v>
      </c>
      <c r="N1889" s="3">
        <v>45326</v>
      </c>
      <c r="O1889" s="4" t="str">
        <f t="shared" si="205"/>
        <v>2024-02</v>
      </c>
      <c r="P1889" s="4" t="str">
        <f t="shared" si="206"/>
        <v>02</v>
      </c>
      <c r="Q1889" s="4" t="str">
        <f t="shared" si="207"/>
        <v>February</v>
      </c>
      <c r="R1889" s="30" t="str">
        <f t="shared" si="208"/>
        <v>04</v>
      </c>
      <c r="W1889" t="str">
        <f t="shared" si="209"/>
        <v>ok</v>
      </c>
    </row>
    <row r="1890" spans="1:23" x14ac:dyDescent="0.3">
      <c r="A1890" t="s">
        <v>1932</v>
      </c>
      <c r="B1890" t="s">
        <v>41</v>
      </c>
      <c r="C1890" t="s">
        <v>42</v>
      </c>
      <c r="D1890" t="s">
        <v>43</v>
      </c>
      <c r="E1890" t="s">
        <v>14</v>
      </c>
      <c r="F1890" t="s">
        <v>60</v>
      </c>
      <c r="G1890" s="5">
        <v>19514.04</v>
      </c>
      <c r="H1890" s="5">
        <f t="shared" si="203"/>
        <v>351.25272000000001</v>
      </c>
      <c r="I1890" s="6">
        <v>1</v>
      </c>
      <c r="J1890" s="6">
        <v>19514.04</v>
      </c>
      <c r="K1890" s="5">
        <f t="shared" si="204"/>
        <v>351.25272000000001</v>
      </c>
      <c r="L1890" s="7">
        <v>2</v>
      </c>
      <c r="M1890" s="7">
        <v>345</v>
      </c>
      <c r="N1890" s="3">
        <v>45448</v>
      </c>
      <c r="O1890" s="4" t="str">
        <f t="shared" si="205"/>
        <v>2024-06</v>
      </c>
      <c r="P1890" s="4" t="str">
        <f t="shared" si="206"/>
        <v>06</v>
      </c>
      <c r="Q1890" s="4" t="str">
        <f t="shared" si="207"/>
        <v>June</v>
      </c>
      <c r="R1890" s="30" t="str">
        <f t="shared" si="208"/>
        <v>05</v>
      </c>
      <c r="W1890" t="str">
        <f t="shared" si="209"/>
        <v>ok</v>
      </c>
    </row>
    <row r="1891" spans="1:23" x14ac:dyDescent="0.3">
      <c r="A1891" t="s">
        <v>1933</v>
      </c>
      <c r="B1891" t="s">
        <v>63</v>
      </c>
      <c r="C1891" t="s">
        <v>18</v>
      </c>
      <c r="D1891" t="s">
        <v>64</v>
      </c>
      <c r="E1891" t="s">
        <v>20</v>
      </c>
      <c r="F1891" t="s">
        <v>60</v>
      </c>
      <c r="G1891" s="5">
        <v>17869.41</v>
      </c>
      <c r="H1891" s="5">
        <f t="shared" si="203"/>
        <v>321.64937999999995</v>
      </c>
      <c r="I1891" s="6">
        <v>3</v>
      </c>
      <c r="J1891" s="6">
        <v>53608.23</v>
      </c>
      <c r="K1891" s="5">
        <f t="shared" si="204"/>
        <v>964.94813999999985</v>
      </c>
      <c r="L1891" s="7">
        <v>2.29</v>
      </c>
      <c r="M1891" s="7">
        <v>1573</v>
      </c>
      <c r="N1891" s="3">
        <v>45556</v>
      </c>
      <c r="O1891" s="4" t="str">
        <f t="shared" si="205"/>
        <v>2024-09</v>
      </c>
      <c r="P1891" s="4" t="str">
        <f t="shared" si="206"/>
        <v>09</v>
      </c>
      <c r="Q1891" s="4" t="str">
        <f t="shared" si="207"/>
        <v>September</v>
      </c>
      <c r="R1891" s="30" t="str">
        <f t="shared" si="208"/>
        <v>21</v>
      </c>
      <c r="W1891" t="str">
        <f t="shared" si="209"/>
        <v>ok</v>
      </c>
    </row>
    <row r="1892" spans="1:23" x14ac:dyDescent="0.3">
      <c r="A1892" t="s">
        <v>1934</v>
      </c>
      <c r="B1892" t="s">
        <v>11</v>
      </c>
      <c r="C1892" t="s">
        <v>12</v>
      </c>
      <c r="D1892" t="s">
        <v>13</v>
      </c>
      <c r="E1892" t="s">
        <v>45</v>
      </c>
      <c r="F1892" t="s">
        <v>15</v>
      </c>
      <c r="G1892" s="5">
        <v>18175.13</v>
      </c>
      <c r="H1892" s="5">
        <f t="shared" si="203"/>
        <v>327.15233999999998</v>
      </c>
      <c r="I1892" s="6">
        <v>5</v>
      </c>
      <c r="J1892" s="6">
        <v>90875.65</v>
      </c>
      <c r="K1892" s="5">
        <f t="shared" si="204"/>
        <v>1635.7617</v>
      </c>
      <c r="L1892" s="7">
        <v>3.96</v>
      </c>
      <c r="M1892" s="7">
        <v>601</v>
      </c>
      <c r="N1892" s="3">
        <v>45608</v>
      </c>
      <c r="O1892" s="4" t="str">
        <f t="shared" si="205"/>
        <v>2024-11</v>
      </c>
      <c r="P1892" s="4" t="str">
        <f t="shared" si="206"/>
        <v>11</v>
      </c>
      <c r="Q1892" s="4" t="str">
        <f t="shared" si="207"/>
        <v>November</v>
      </c>
      <c r="R1892" s="30" t="str">
        <f t="shared" si="208"/>
        <v>12</v>
      </c>
      <c r="W1892" t="str">
        <f t="shared" si="209"/>
        <v>ok</v>
      </c>
    </row>
    <row r="1893" spans="1:23" x14ac:dyDescent="0.3">
      <c r="A1893" t="s">
        <v>1935</v>
      </c>
      <c r="B1893" t="s">
        <v>41</v>
      </c>
      <c r="C1893" t="s">
        <v>42</v>
      </c>
      <c r="D1893" t="s">
        <v>43</v>
      </c>
      <c r="E1893" t="s">
        <v>14</v>
      </c>
      <c r="F1893" t="s">
        <v>60</v>
      </c>
      <c r="G1893" s="5">
        <v>6358.07</v>
      </c>
      <c r="H1893" s="5">
        <f t="shared" si="203"/>
        <v>114.44525999999999</v>
      </c>
      <c r="I1893" s="6">
        <v>1</v>
      </c>
      <c r="J1893" s="6">
        <v>6358.07</v>
      </c>
      <c r="K1893" s="5">
        <f t="shared" si="204"/>
        <v>114.44525999999999</v>
      </c>
      <c r="L1893" s="7">
        <v>1.63</v>
      </c>
      <c r="M1893" s="7">
        <v>219</v>
      </c>
      <c r="N1893" s="3">
        <v>45567</v>
      </c>
      <c r="O1893" s="4" t="str">
        <f t="shared" si="205"/>
        <v>2024-10</v>
      </c>
      <c r="P1893" s="4" t="str">
        <f t="shared" si="206"/>
        <v>10</v>
      </c>
      <c r="Q1893" s="4" t="str">
        <f t="shared" si="207"/>
        <v>October</v>
      </c>
      <c r="R1893" s="30" t="str">
        <f t="shared" si="208"/>
        <v>02</v>
      </c>
      <c r="W1893" t="str">
        <f t="shared" si="209"/>
        <v>ok</v>
      </c>
    </row>
    <row r="1894" spans="1:23" x14ac:dyDescent="0.3">
      <c r="A1894" t="s">
        <v>1936</v>
      </c>
      <c r="B1894" t="s">
        <v>63</v>
      </c>
      <c r="C1894" t="s">
        <v>18</v>
      </c>
      <c r="D1894" t="s">
        <v>64</v>
      </c>
      <c r="E1894" t="s">
        <v>14</v>
      </c>
      <c r="F1894" t="s">
        <v>38</v>
      </c>
      <c r="G1894" s="5">
        <v>16915.18</v>
      </c>
      <c r="H1894" s="5">
        <f t="shared" si="203"/>
        <v>304.47323999999998</v>
      </c>
      <c r="I1894" s="6">
        <v>2</v>
      </c>
      <c r="J1894" s="6">
        <v>33830.36</v>
      </c>
      <c r="K1894" s="5">
        <f t="shared" si="204"/>
        <v>608.94647999999995</v>
      </c>
      <c r="L1894" s="7">
        <v>4.9800000000000004</v>
      </c>
      <c r="M1894" s="7">
        <v>667</v>
      </c>
      <c r="N1894" s="3">
        <v>45606</v>
      </c>
      <c r="O1894" s="4" t="str">
        <f t="shared" si="205"/>
        <v>2024-11</v>
      </c>
      <c r="P1894" s="4" t="str">
        <f t="shared" si="206"/>
        <v>11</v>
      </c>
      <c r="Q1894" s="4" t="str">
        <f t="shared" si="207"/>
        <v>November</v>
      </c>
      <c r="R1894" s="30" t="str">
        <f t="shared" si="208"/>
        <v>10</v>
      </c>
      <c r="W1894" t="str">
        <f t="shared" si="209"/>
        <v>ok</v>
      </c>
    </row>
    <row r="1895" spans="1:23" x14ac:dyDescent="0.3">
      <c r="A1895" t="s">
        <v>1937</v>
      </c>
      <c r="B1895" t="s">
        <v>47</v>
      </c>
      <c r="C1895" t="s">
        <v>12</v>
      </c>
      <c r="D1895" t="s">
        <v>48</v>
      </c>
      <c r="E1895" t="s">
        <v>14</v>
      </c>
      <c r="F1895" t="s">
        <v>26</v>
      </c>
      <c r="G1895" s="5">
        <v>15848.15</v>
      </c>
      <c r="H1895" s="5">
        <f t="shared" si="203"/>
        <v>285.26669999999996</v>
      </c>
      <c r="I1895" s="6">
        <v>3</v>
      </c>
      <c r="J1895" s="6">
        <v>47544.45</v>
      </c>
      <c r="K1895" s="5">
        <f t="shared" si="204"/>
        <v>855.80009999999993</v>
      </c>
      <c r="L1895" s="7">
        <v>3.15</v>
      </c>
      <c r="M1895" s="7">
        <v>3271</v>
      </c>
      <c r="N1895" s="3">
        <v>45585</v>
      </c>
      <c r="O1895" s="4" t="str">
        <f t="shared" si="205"/>
        <v>2024-10</v>
      </c>
      <c r="P1895" s="4" t="str">
        <f t="shared" si="206"/>
        <v>10</v>
      </c>
      <c r="Q1895" s="4" t="str">
        <f t="shared" si="207"/>
        <v>October</v>
      </c>
      <c r="R1895" s="30" t="str">
        <f t="shared" si="208"/>
        <v>20</v>
      </c>
      <c r="W1895" t="str">
        <f t="shared" si="209"/>
        <v>ok</v>
      </c>
    </row>
    <row r="1896" spans="1:23" x14ac:dyDescent="0.3">
      <c r="A1896" t="s">
        <v>1938</v>
      </c>
      <c r="B1896" t="s">
        <v>41</v>
      </c>
      <c r="C1896" t="s">
        <v>42</v>
      </c>
      <c r="D1896" t="s">
        <v>43</v>
      </c>
      <c r="E1896" t="s">
        <v>20</v>
      </c>
      <c r="F1896" t="s">
        <v>38</v>
      </c>
      <c r="G1896" s="5">
        <v>4306.6099999999997</v>
      </c>
      <c r="H1896" s="5">
        <f t="shared" si="203"/>
        <v>77.518979999999985</v>
      </c>
      <c r="I1896" s="6">
        <v>1</v>
      </c>
      <c r="J1896" s="6">
        <v>4306.6099999999997</v>
      </c>
      <c r="K1896" s="5">
        <f t="shared" si="204"/>
        <v>77.518979999999985</v>
      </c>
      <c r="L1896" s="7">
        <v>1.65</v>
      </c>
      <c r="M1896" s="7">
        <v>1639</v>
      </c>
      <c r="N1896" s="3">
        <v>45389</v>
      </c>
      <c r="O1896" s="4" t="str">
        <f t="shared" si="205"/>
        <v>2024-04</v>
      </c>
      <c r="P1896" s="4" t="str">
        <f t="shared" si="206"/>
        <v>04</v>
      </c>
      <c r="Q1896" s="4" t="str">
        <f t="shared" si="207"/>
        <v>April</v>
      </c>
      <c r="R1896" s="30" t="str">
        <f t="shared" si="208"/>
        <v>07</v>
      </c>
      <c r="W1896" t="str">
        <f t="shared" si="209"/>
        <v>ok</v>
      </c>
    </row>
    <row r="1897" spans="1:23" x14ac:dyDescent="0.3">
      <c r="A1897" t="s">
        <v>1939</v>
      </c>
      <c r="B1897" t="s">
        <v>36</v>
      </c>
      <c r="C1897" t="s">
        <v>18</v>
      </c>
      <c r="D1897" t="s">
        <v>37</v>
      </c>
      <c r="E1897" t="s">
        <v>14</v>
      </c>
      <c r="F1897" t="s">
        <v>31</v>
      </c>
      <c r="G1897" s="5">
        <v>15980.48</v>
      </c>
      <c r="H1897" s="5">
        <f t="shared" si="203"/>
        <v>287.64863999999994</v>
      </c>
      <c r="I1897" s="6">
        <v>1</v>
      </c>
      <c r="J1897" s="6">
        <v>15980.48</v>
      </c>
      <c r="K1897" s="5">
        <f t="shared" si="204"/>
        <v>287.64863999999994</v>
      </c>
      <c r="L1897" s="7">
        <v>3.69</v>
      </c>
      <c r="M1897" s="7">
        <v>1938</v>
      </c>
      <c r="N1897" s="3">
        <v>45459</v>
      </c>
      <c r="O1897" s="4" t="str">
        <f t="shared" si="205"/>
        <v>2024-06</v>
      </c>
      <c r="P1897" s="4" t="str">
        <f t="shared" si="206"/>
        <v>06</v>
      </c>
      <c r="Q1897" s="4" t="str">
        <f t="shared" si="207"/>
        <v>June</v>
      </c>
      <c r="R1897" s="30" t="str">
        <f t="shared" si="208"/>
        <v>16</v>
      </c>
      <c r="W1897" t="str">
        <f t="shared" si="209"/>
        <v>ok</v>
      </c>
    </row>
    <row r="1898" spans="1:23" x14ac:dyDescent="0.3">
      <c r="A1898" t="s">
        <v>1940</v>
      </c>
      <c r="B1898" t="s">
        <v>23</v>
      </c>
      <c r="C1898" t="s">
        <v>24</v>
      </c>
      <c r="D1898" t="s">
        <v>25</v>
      </c>
      <c r="E1898" t="s">
        <v>45</v>
      </c>
      <c r="F1898" t="s">
        <v>31</v>
      </c>
      <c r="G1898" s="5">
        <v>16859.62</v>
      </c>
      <c r="H1898" s="5">
        <f t="shared" si="203"/>
        <v>303.47315999999995</v>
      </c>
      <c r="I1898" s="6">
        <v>5</v>
      </c>
      <c r="J1898" s="6">
        <v>84298.1</v>
      </c>
      <c r="K1898" s="5">
        <f t="shared" si="204"/>
        <v>1517.3657999999998</v>
      </c>
      <c r="L1898" s="7">
        <v>3.26</v>
      </c>
      <c r="M1898" s="7">
        <v>260</v>
      </c>
      <c r="N1898" s="3">
        <v>45299</v>
      </c>
      <c r="O1898" s="4" t="str">
        <f t="shared" si="205"/>
        <v>2024-01</v>
      </c>
      <c r="P1898" s="4" t="str">
        <f t="shared" si="206"/>
        <v>01</v>
      </c>
      <c r="Q1898" s="4" t="str">
        <f t="shared" si="207"/>
        <v>January</v>
      </c>
      <c r="R1898" s="30" t="str">
        <f t="shared" si="208"/>
        <v>08</v>
      </c>
      <c r="W1898" t="str">
        <f t="shared" si="209"/>
        <v>ok</v>
      </c>
    </row>
    <row r="1899" spans="1:23" x14ac:dyDescent="0.3">
      <c r="A1899" t="s">
        <v>1941</v>
      </c>
      <c r="B1899" t="s">
        <v>11</v>
      </c>
      <c r="C1899" t="s">
        <v>12</v>
      </c>
      <c r="D1899" t="s">
        <v>13</v>
      </c>
      <c r="E1899" t="s">
        <v>14</v>
      </c>
      <c r="F1899" t="s">
        <v>21</v>
      </c>
      <c r="G1899" s="5">
        <v>10060.620000000001</v>
      </c>
      <c r="H1899" s="5">
        <f t="shared" si="203"/>
        <v>181.09116</v>
      </c>
      <c r="I1899" s="6">
        <v>2</v>
      </c>
      <c r="J1899" s="6">
        <v>20121.240000000002</v>
      </c>
      <c r="K1899" s="5">
        <f t="shared" si="204"/>
        <v>362.18232</v>
      </c>
      <c r="L1899" s="7">
        <v>2.62</v>
      </c>
      <c r="M1899" s="7">
        <v>1152</v>
      </c>
      <c r="N1899" s="3">
        <v>45597</v>
      </c>
      <c r="O1899" s="4" t="str">
        <f t="shared" si="205"/>
        <v>2024-11</v>
      </c>
      <c r="P1899" s="4" t="str">
        <f t="shared" si="206"/>
        <v>11</v>
      </c>
      <c r="Q1899" s="4" t="str">
        <f t="shared" si="207"/>
        <v>November</v>
      </c>
      <c r="R1899" s="30" t="str">
        <f t="shared" si="208"/>
        <v>01</v>
      </c>
      <c r="W1899" t="str">
        <f t="shared" si="209"/>
        <v>ok</v>
      </c>
    </row>
    <row r="1900" spans="1:23" x14ac:dyDescent="0.3">
      <c r="A1900" t="s">
        <v>1942</v>
      </c>
      <c r="B1900" t="s">
        <v>51</v>
      </c>
      <c r="C1900" t="s">
        <v>29</v>
      </c>
      <c r="D1900" t="s">
        <v>52</v>
      </c>
      <c r="E1900" t="s">
        <v>14</v>
      </c>
      <c r="F1900" t="s">
        <v>21</v>
      </c>
      <c r="G1900" s="5">
        <v>9127.8700000000008</v>
      </c>
      <c r="H1900" s="5">
        <f t="shared" si="203"/>
        <v>164.30166</v>
      </c>
      <c r="I1900" s="6">
        <v>4</v>
      </c>
      <c r="J1900" s="6">
        <v>36511.480000000003</v>
      </c>
      <c r="K1900" s="5">
        <f t="shared" si="204"/>
        <v>657.20663999999999</v>
      </c>
      <c r="L1900" s="7">
        <v>2.29</v>
      </c>
      <c r="M1900" s="7">
        <v>946</v>
      </c>
      <c r="N1900" s="3">
        <v>45363</v>
      </c>
      <c r="O1900" s="4" t="str">
        <f t="shared" si="205"/>
        <v>2024-03</v>
      </c>
      <c r="P1900" s="4" t="str">
        <f t="shared" si="206"/>
        <v>03</v>
      </c>
      <c r="Q1900" s="4" t="str">
        <f t="shared" si="207"/>
        <v>March</v>
      </c>
      <c r="R1900" s="30" t="str">
        <f t="shared" si="208"/>
        <v>12</v>
      </c>
      <c r="W1900" t="str">
        <f t="shared" si="209"/>
        <v>ok</v>
      </c>
    </row>
    <row r="1901" spans="1:23" x14ac:dyDescent="0.3">
      <c r="A1901" t="s">
        <v>1943</v>
      </c>
      <c r="B1901" t="s">
        <v>51</v>
      </c>
      <c r="C1901" t="s">
        <v>29</v>
      </c>
      <c r="D1901" t="s">
        <v>52</v>
      </c>
      <c r="E1901" t="s">
        <v>20</v>
      </c>
      <c r="F1901" t="s">
        <v>38</v>
      </c>
      <c r="G1901" s="5">
        <v>11195.11</v>
      </c>
      <c r="H1901" s="5">
        <f t="shared" si="203"/>
        <v>201.51197999999999</v>
      </c>
      <c r="I1901" s="6">
        <v>5</v>
      </c>
      <c r="J1901" s="6">
        <v>55975.55</v>
      </c>
      <c r="K1901" s="5">
        <f t="shared" si="204"/>
        <v>1007.5599</v>
      </c>
      <c r="L1901" s="7">
        <v>2.09</v>
      </c>
      <c r="M1901" s="7">
        <v>657</v>
      </c>
      <c r="N1901" s="3">
        <v>45342</v>
      </c>
      <c r="O1901" s="4" t="str">
        <f t="shared" si="205"/>
        <v>2024-02</v>
      </c>
      <c r="P1901" s="4" t="str">
        <f t="shared" si="206"/>
        <v>02</v>
      </c>
      <c r="Q1901" s="4" t="str">
        <f t="shared" si="207"/>
        <v>February</v>
      </c>
      <c r="R1901" s="30" t="str">
        <f t="shared" si="208"/>
        <v>20</v>
      </c>
      <c r="W1901" t="str">
        <f t="shared" si="209"/>
        <v>ok</v>
      </c>
    </row>
    <row r="1902" spans="1:23" x14ac:dyDescent="0.3">
      <c r="A1902" t="s">
        <v>1944</v>
      </c>
      <c r="B1902" t="s">
        <v>41</v>
      </c>
      <c r="C1902" t="s">
        <v>42</v>
      </c>
      <c r="D1902" t="s">
        <v>43</v>
      </c>
      <c r="E1902" t="s">
        <v>45</v>
      </c>
      <c r="F1902" t="s">
        <v>26</v>
      </c>
      <c r="G1902" s="5">
        <v>8169.49</v>
      </c>
      <c r="H1902" s="5">
        <f t="shared" si="203"/>
        <v>147.05081999999999</v>
      </c>
      <c r="I1902" s="6">
        <v>3</v>
      </c>
      <c r="J1902" s="6">
        <v>24508.47</v>
      </c>
      <c r="K1902" s="5">
        <f t="shared" si="204"/>
        <v>441.15245999999996</v>
      </c>
      <c r="L1902" s="7">
        <v>2.4300000000000002</v>
      </c>
      <c r="M1902" s="7">
        <v>1548</v>
      </c>
      <c r="N1902" s="3">
        <v>45626</v>
      </c>
      <c r="O1902" s="4" t="str">
        <f t="shared" si="205"/>
        <v>2024-11</v>
      </c>
      <c r="P1902" s="4" t="str">
        <f t="shared" si="206"/>
        <v>11</v>
      </c>
      <c r="Q1902" s="4" t="str">
        <f t="shared" si="207"/>
        <v>November</v>
      </c>
      <c r="R1902" s="30" t="str">
        <f t="shared" si="208"/>
        <v>30</v>
      </c>
      <c r="W1902" t="str">
        <f t="shared" si="209"/>
        <v>ok</v>
      </c>
    </row>
    <row r="1903" spans="1:23" x14ac:dyDescent="0.3">
      <c r="A1903" t="s">
        <v>1945</v>
      </c>
      <c r="B1903" t="s">
        <v>51</v>
      </c>
      <c r="C1903" t="s">
        <v>29</v>
      </c>
      <c r="D1903" t="s">
        <v>52</v>
      </c>
      <c r="E1903" t="s">
        <v>14</v>
      </c>
      <c r="F1903" t="s">
        <v>21</v>
      </c>
      <c r="G1903" s="5">
        <v>10635.4</v>
      </c>
      <c r="H1903" s="5">
        <f t="shared" si="203"/>
        <v>191.43719999999999</v>
      </c>
      <c r="I1903" s="6">
        <v>2</v>
      </c>
      <c r="J1903" s="6">
        <v>21270.799999999999</v>
      </c>
      <c r="K1903" s="5">
        <f t="shared" si="204"/>
        <v>382.87439999999998</v>
      </c>
      <c r="L1903" s="7">
        <v>3</v>
      </c>
      <c r="M1903" s="7">
        <v>2818</v>
      </c>
      <c r="N1903" s="3">
        <v>45631</v>
      </c>
      <c r="O1903" s="4" t="str">
        <f t="shared" si="205"/>
        <v>2024-12</v>
      </c>
      <c r="P1903" s="4" t="str">
        <f t="shared" si="206"/>
        <v>12</v>
      </c>
      <c r="Q1903" s="4" t="str">
        <f t="shared" si="207"/>
        <v>December</v>
      </c>
      <c r="R1903" s="30" t="str">
        <f t="shared" si="208"/>
        <v>05</v>
      </c>
      <c r="W1903" t="str">
        <f t="shared" si="209"/>
        <v>ok</v>
      </c>
    </row>
    <row r="1904" spans="1:23" x14ac:dyDescent="0.3">
      <c r="A1904" t="s">
        <v>1946</v>
      </c>
      <c r="B1904" t="s">
        <v>36</v>
      </c>
      <c r="C1904" t="s">
        <v>18</v>
      </c>
      <c r="D1904" t="s">
        <v>37</v>
      </c>
      <c r="E1904" t="s">
        <v>14</v>
      </c>
      <c r="F1904" t="s">
        <v>60</v>
      </c>
      <c r="G1904" s="5">
        <v>423.43</v>
      </c>
      <c r="H1904" s="5">
        <f t="shared" si="203"/>
        <v>7.62174</v>
      </c>
      <c r="I1904" s="6">
        <v>2</v>
      </c>
      <c r="J1904" s="6">
        <v>846.86</v>
      </c>
      <c r="K1904" s="5">
        <f t="shared" si="204"/>
        <v>15.24348</v>
      </c>
      <c r="L1904" s="7">
        <v>1.8</v>
      </c>
      <c r="M1904" s="7">
        <v>940</v>
      </c>
      <c r="N1904" s="3">
        <v>45551</v>
      </c>
      <c r="O1904" s="4" t="str">
        <f t="shared" si="205"/>
        <v>2024-09</v>
      </c>
      <c r="P1904" s="4" t="str">
        <f t="shared" si="206"/>
        <v>09</v>
      </c>
      <c r="Q1904" s="4" t="str">
        <f t="shared" si="207"/>
        <v>September</v>
      </c>
      <c r="R1904" s="30" t="str">
        <f t="shared" si="208"/>
        <v>16</v>
      </c>
      <c r="W1904" t="str">
        <f t="shared" si="209"/>
        <v>ok</v>
      </c>
    </row>
    <row r="1905" spans="1:23" x14ac:dyDescent="0.3">
      <c r="A1905" t="s">
        <v>1947</v>
      </c>
      <c r="B1905" t="s">
        <v>63</v>
      </c>
      <c r="C1905" t="s">
        <v>18</v>
      </c>
      <c r="D1905" t="s">
        <v>64</v>
      </c>
      <c r="E1905" t="s">
        <v>20</v>
      </c>
      <c r="F1905" t="s">
        <v>60</v>
      </c>
      <c r="G1905" s="5">
        <v>16006.5</v>
      </c>
      <c r="H1905" s="5">
        <f t="shared" si="203"/>
        <v>288.11699999999996</v>
      </c>
      <c r="I1905" s="6">
        <v>4</v>
      </c>
      <c r="J1905" s="6">
        <v>64026</v>
      </c>
      <c r="K1905" s="5">
        <f t="shared" si="204"/>
        <v>1152.4679999999998</v>
      </c>
      <c r="L1905" s="7">
        <v>2.82</v>
      </c>
      <c r="M1905" s="7">
        <v>3838</v>
      </c>
      <c r="N1905" s="3">
        <v>45531</v>
      </c>
      <c r="O1905" s="4" t="str">
        <f t="shared" si="205"/>
        <v>2024-08</v>
      </c>
      <c r="P1905" s="4" t="str">
        <f t="shared" si="206"/>
        <v>08</v>
      </c>
      <c r="Q1905" s="4" t="str">
        <f t="shared" si="207"/>
        <v>August</v>
      </c>
      <c r="R1905" s="30" t="str">
        <f t="shared" si="208"/>
        <v>27</v>
      </c>
      <c r="W1905" t="str">
        <f t="shared" si="209"/>
        <v>ok</v>
      </c>
    </row>
    <row r="1906" spans="1:23" x14ac:dyDescent="0.3">
      <c r="A1906" t="s">
        <v>1948</v>
      </c>
      <c r="B1906" t="s">
        <v>47</v>
      </c>
      <c r="C1906" t="s">
        <v>12</v>
      </c>
      <c r="D1906" t="s">
        <v>48</v>
      </c>
      <c r="E1906" t="s">
        <v>14</v>
      </c>
      <c r="F1906" t="s">
        <v>31</v>
      </c>
      <c r="G1906" s="5">
        <v>8553.76</v>
      </c>
      <c r="H1906" s="5">
        <f t="shared" si="203"/>
        <v>153.96768</v>
      </c>
      <c r="I1906" s="6">
        <v>5</v>
      </c>
      <c r="J1906" s="6">
        <v>42768.800000000003</v>
      </c>
      <c r="K1906" s="5">
        <f t="shared" si="204"/>
        <v>769.83839999999998</v>
      </c>
      <c r="L1906" s="7">
        <v>2.48</v>
      </c>
      <c r="M1906" s="7">
        <v>2049</v>
      </c>
      <c r="N1906" s="3">
        <v>45325</v>
      </c>
      <c r="O1906" s="4" t="str">
        <f t="shared" si="205"/>
        <v>2024-02</v>
      </c>
      <c r="P1906" s="4" t="str">
        <f t="shared" si="206"/>
        <v>02</v>
      </c>
      <c r="Q1906" s="4" t="str">
        <f t="shared" si="207"/>
        <v>February</v>
      </c>
      <c r="R1906" s="30" t="str">
        <f t="shared" si="208"/>
        <v>03</v>
      </c>
      <c r="W1906" t="str">
        <f t="shared" si="209"/>
        <v>ok</v>
      </c>
    </row>
    <row r="1907" spans="1:23" x14ac:dyDescent="0.3">
      <c r="A1907" t="s">
        <v>1949</v>
      </c>
      <c r="B1907" t="s">
        <v>11</v>
      </c>
      <c r="C1907" t="s">
        <v>12</v>
      </c>
      <c r="D1907" t="s">
        <v>13</v>
      </c>
      <c r="E1907" t="s">
        <v>20</v>
      </c>
      <c r="F1907" t="s">
        <v>26</v>
      </c>
      <c r="G1907" s="5">
        <v>19900.23</v>
      </c>
      <c r="H1907" s="5">
        <f t="shared" si="203"/>
        <v>358.20413999999994</v>
      </c>
      <c r="I1907" s="6">
        <v>1</v>
      </c>
      <c r="J1907" s="6">
        <v>19900.23</v>
      </c>
      <c r="K1907" s="5">
        <f t="shared" si="204"/>
        <v>358.20413999999994</v>
      </c>
      <c r="L1907" s="7">
        <v>1.32</v>
      </c>
      <c r="M1907" s="7">
        <v>471</v>
      </c>
      <c r="N1907" s="3">
        <v>45455</v>
      </c>
      <c r="O1907" s="4" t="str">
        <f t="shared" si="205"/>
        <v>2024-06</v>
      </c>
      <c r="P1907" s="4" t="str">
        <f t="shared" si="206"/>
        <v>06</v>
      </c>
      <c r="Q1907" s="4" t="str">
        <f t="shared" si="207"/>
        <v>June</v>
      </c>
      <c r="R1907" s="30" t="str">
        <f t="shared" si="208"/>
        <v>12</v>
      </c>
      <c r="W1907" t="str">
        <f t="shared" si="209"/>
        <v>ok</v>
      </c>
    </row>
    <row r="1908" spans="1:23" x14ac:dyDescent="0.3">
      <c r="A1908" t="s">
        <v>1950</v>
      </c>
      <c r="B1908" t="s">
        <v>36</v>
      </c>
      <c r="C1908" t="s">
        <v>18</v>
      </c>
      <c r="D1908" t="s">
        <v>37</v>
      </c>
      <c r="E1908" t="s">
        <v>14</v>
      </c>
      <c r="F1908" t="s">
        <v>21</v>
      </c>
      <c r="G1908" s="5">
        <v>5225.6899999999996</v>
      </c>
      <c r="H1908" s="5">
        <f t="shared" si="203"/>
        <v>94.062419999999989</v>
      </c>
      <c r="I1908" s="6">
        <v>2</v>
      </c>
      <c r="J1908" s="6">
        <v>10451.379999999999</v>
      </c>
      <c r="K1908" s="5">
        <f t="shared" si="204"/>
        <v>188.12483999999998</v>
      </c>
      <c r="L1908" s="7">
        <v>1.24</v>
      </c>
      <c r="M1908" s="7">
        <v>2484</v>
      </c>
      <c r="N1908" s="3">
        <v>45476</v>
      </c>
      <c r="O1908" s="4" t="str">
        <f t="shared" si="205"/>
        <v>2024-07</v>
      </c>
      <c r="P1908" s="4" t="str">
        <f t="shared" si="206"/>
        <v>07</v>
      </c>
      <c r="Q1908" s="4" t="str">
        <f t="shared" si="207"/>
        <v>July</v>
      </c>
      <c r="R1908" s="30" t="str">
        <f t="shared" si="208"/>
        <v>03</v>
      </c>
      <c r="W1908" t="str">
        <f t="shared" si="209"/>
        <v>ok</v>
      </c>
    </row>
    <row r="1909" spans="1:23" x14ac:dyDescent="0.3">
      <c r="A1909" t="s">
        <v>1951</v>
      </c>
      <c r="B1909" t="s">
        <v>51</v>
      </c>
      <c r="C1909" t="s">
        <v>29</v>
      </c>
      <c r="D1909" t="s">
        <v>52</v>
      </c>
      <c r="E1909" t="s">
        <v>45</v>
      </c>
      <c r="F1909" t="s">
        <v>15</v>
      </c>
      <c r="G1909" s="5">
        <v>1567.87</v>
      </c>
      <c r="H1909" s="5">
        <f t="shared" si="203"/>
        <v>28.221659999999996</v>
      </c>
      <c r="I1909" s="6">
        <v>5</v>
      </c>
      <c r="J1909" s="6">
        <v>7839.35</v>
      </c>
      <c r="K1909" s="5">
        <f t="shared" si="204"/>
        <v>141.10829999999999</v>
      </c>
      <c r="L1909" s="7">
        <v>4.1900000000000004</v>
      </c>
      <c r="M1909" s="7">
        <v>2383</v>
      </c>
      <c r="N1909" s="3">
        <v>45338</v>
      </c>
      <c r="O1909" s="4" t="str">
        <f t="shared" si="205"/>
        <v>2024-02</v>
      </c>
      <c r="P1909" s="4" t="str">
        <f t="shared" si="206"/>
        <v>02</v>
      </c>
      <c r="Q1909" s="4" t="str">
        <f t="shared" si="207"/>
        <v>February</v>
      </c>
      <c r="R1909" s="30" t="str">
        <f t="shared" si="208"/>
        <v>16</v>
      </c>
      <c r="W1909" t="str">
        <f t="shared" si="209"/>
        <v>ok</v>
      </c>
    </row>
    <row r="1910" spans="1:23" x14ac:dyDescent="0.3">
      <c r="A1910" t="s">
        <v>1952</v>
      </c>
      <c r="B1910" t="s">
        <v>41</v>
      </c>
      <c r="C1910" t="s">
        <v>42</v>
      </c>
      <c r="D1910" t="s">
        <v>43</v>
      </c>
      <c r="E1910" t="s">
        <v>45</v>
      </c>
      <c r="F1910" t="s">
        <v>15</v>
      </c>
      <c r="G1910" s="5">
        <v>6211.44</v>
      </c>
      <c r="H1910" s="5">
        <f t="shared" si="203"/>
        <v>111.80591999999999</v>
      </c>
      <c r="I1910" s="6">
        <v>2</v>
      </c>
      <c r="J1910" s="6">
        <v>12422.88</v>
      </c>
      <c r="K1910" s="5">
        <f t="shared" si="204"/>
        <v>223.61183999999997</v>
      </c>
      <c r="L1910" s="7">
        <v>3.01</v>
      </c>
      <c r="M1910" s="7">
        <v>2618</v>
      </c>
      <c r="N1910" s="3">
        <v>45332</v>
      </c>
      <c r="O1910" s="4" t="str">
        <f t="shared" si="205"/>
        <v>2024-02</v>
      </c>
      <c r="P1910" s="4" t="str">
        <f t="shared" si="206"/>
        <v>02</v>
      </c>
      <c r="Q1910" s="4" t="str">
        <f t="shared" si="207"/>
        <v>February</v>
      </c>
      <c r="R1910" s="30" t="str">
        <f t="shared" si="208"/>
        <v>10</v>
      </c>
      <c r="W1910" t="str">
        <f t="shared" si="209"/>
        <v>ok</v>
      </c>
    </row>
    <row r="1911" spans="1:23" x14ac:dyDescent="0.3">
      <c r="A1911" t="s">
        <v>1953</v>
      </c>
      <c r="B1911" t="s">
        <v>11</v>
      </c>
      <c r="C1911" t="s">
        <v>12</v>
      </c>
      <c r="D1911" t="s">
        <v>13</v>
      </c>
      <c r="E1911" t="s">
        <v>20</v>
      </c>
      <c r="F1911" t="s">
        <v>26</v>
      </c>
      <c r="G1911" s="5">
        <v>10483.27</v>
      </c>
      <c r="H1911" s="5">
        <f t="shared" si="203"/>
        <v>188.69886</v>
      </c>
      <c r="I1911" s="6">
        <v>2</v>
      </c>
      <c r="J1911" s="6">
        <v>20966.54</v>
      </c>
      <c r="K1911" s="5">
        <f t="shared" si="204"/>
        <v>377.39771999999999</v>
      </c>
      <c r="L1911" s="7">
        <v>1.21</v>
      </c>
      <c r="M1911" s="7">
        <v>4953</v>
      </c>
      <c r="N1911" s="3">
        <v>45416</v>
      </c>
      <c r="O1911" s="4" t="str">
        <f t="shared" si="205"/>
        <v>2024-05</v>
      </c>
      <c r="P1911" s="4" t="str">
        <f t="shared" si="206"/>
        <v>05</v>
      </c>
      <c r="Q1911" s="4" t="str">
        <f t="shared" si="207"/>
        <v>May</v>
      </c>
      <c r="R1911" s="30" t="str">
        <f t="shared" si="208"/>
        <v>04</v>
      </c>
      <c r="W1911" t="str">
        <f t="shared" si="209"/>
        <v>ok</v>
      </c>
    </row>
    <row r="1912" spans="1:23" x14ac:dyDescent="0.3">
      <c r="A1912" t="s">
        <v>1954</v>
      </c>
      <c r="B1912" t="s">
        <v>51</v>
      </c>
      <c r="C1912" t="s">
        <v>29</v>
      </c>
      <c r="D1912" t="s">
        <v>52</v>
      </c>
      <c r="E1912" t="s">
        <v>20</v>
      </c>
      <c r="F1912" t="s">
        <v>15</v>
      </c>
      <c r="G1912" s="5">
        <v>9551.73</v>
      </c>
      <c r="H1912" s="5">
        <f t="shared" si="203"/>
        <v>171.93113999999997</v>
      </c>
      <c r="I1912" s="6">
        <v>4</v>
      </c>
      <c r="J1912" s="6">
        <v>38206.92</v>
      </c>
      <c r="K1912" s="5">
        <f t="shared" si="204"/>
        <v>687.72455999999988</v>
      </c>
      <c r="L1912" s="7">
        <v>4.34</v>
      </c>
      <c r="M1912" s="7">
        <v>1942</v>
      </c>
      <c r="N1912" s="3">
        <v>45630</v>
      </c>
      <c r="O1912" s="4" t="str">
        <f t="shared" si="205"/>
        <v>2024-12</v>
      </c>
      <c r="P1912" s="4" t="str">
        <f t="shared" si="206"/>
        <v>12</v>
      </c>
      <c r="Q1912" s="4" t="str">
        <f t="shared" si="207"/>
        <v>December</v>
      </c>
      <c r="R1912" s="30" t="str">
        <f t="shared" si="208"/>
        <v>04</v>
      </c>
      <c r="W1912" t="str">
        <f t="shared" si="209"/>
        <v>ok</v>
      </c>
    </row>
    <row r="1913" spans="1:23" x14ac:dyDescent="0.3">
      <c r="A1913" t="s">
        <v>1955</v>
      </c>
      <c r="B1913" t="s">
        <v>23</v>
      </c>
      <c r="C1913" t="s">
        <v>24</v>
      </c>
      <c r="D1913" t="s">
        <v>25</v>
      </c>
      <c r="E1913" t="s">
        <v>45</v>
      </c>
      <c r="F1913" t="s">
        <v>60</v>
      </c>
      <c r="G1913" s="5">
        <v>4889.97</v>
      </c>
      <c r="H1913" s="5">
        <f t="shared" si="203"/>
        <v>88.019459999999995</v>
      </c>
      <c r="I1913" s="6">
        <v>1</v>
      </c>
      <c r="J1913" s="6">
        <v>4889.97</v>
      </c>
      <c r="K1913" s="5">
        <f t="shared" si="204"/>
        <v>88.019459999999995</v>
      </c>
      <c r="L1913" s="7">
        <v>1.96</v>
      </c>
      <c r="M1913" s="7">
        <v>2604</v>
      </c>
      <c r="N1913" s="3">
        <v>45392</v>
      </c>
      <c r="O1913" s="4" t="str">
        <f t="shared" si="205"/>
        <v>2024-04</v>
      </c>
      <c r="P1913" s="4" t="str">
        <f t="shared" si="206"/>
        <v>04</v>
      </c>
      <c r="Q1913" s="4" t="str">
        <f t="shared" si="207"/>
        <v>April</v>
      </c>
      <c r="R1913" s="30" t="str">
        <f t="shared" si="208"/>
        <v>10</v>
      </c>
      <c r="W1913" t="str">
        <f t="shared" si="209"/>
        <v>ok</v>
      </c>
    </row>
    <row r="1914" spans="1:23" x14ac:dyDescent="0.3">
      <c r="A1914" t="s">
        <v>1956</v>
      </c>
      <c r="B1914" t="s">
        <v>47</v>
      </c>
      <c r="C1914" t="s">
        <v>12</v>
      </c>
      <c r="D1914" t="s">
        <v>48</v>
      </c>
      <c r="E1914" t="s">
        <v>45</v>
      </c>
      <c r="F1914" t="s">
        <v>15</v>
      </c>
      <c r="G1914" s="5">
        <v>5862.4</v>
      </c>
      <c r="H1914" s="5">
        <f t="shared" si="203"/>
        <v>105.52319999999999</v>
      </c>
      <c r="I1914" s="6">
        <v>2</v>
      </c>
      <c r="J1914" s="6">
        <v>11724.8</v>
      </c>
      <c r="K1914" s="5">
        <f t="shared" si="204"/>
        <v>211.04639999999998</v>
      </c>
      <c r="L1914" s="7">
        <v>1.69</v>
      </c>
      <c r="M1914" s="7">
        <v>4226</v>
      </c>
      <c r="N1914" s="3">
        <v>45496</v>
      </c>
      <c r="O1914" s="4" t="str">
        <f t="shared" si="205"/>
        <v>2024-07</v>
      </c>
      <c r="P1914" s="4" t="str">
        <f t="shared" si="206"/>
        <v>07</v>
      </c>
      <c r="Q1914" s="4" t="str">
        <f t="shared" si="207"/>
        <v>July</v>
      </c>
      <c r="R1914" s="30" t="str">
        <f t="shared" si="208"/>
        <v>23</v>
      </c>
      <c r="W1914" t="str">
        <f t="shared" si="209"/>
        <v>ok</v>
      </c>
    </row>
    <row r="1915" spans="1:23" x14ac:dyDescent="0.3">
      <c r="A1915" t="s">
        <v>1957</v>
      </c>
      <c r="B1915" t="s">
        <v>63</v>
      </c>
      <c r="C1915" t="s">
        <v>18</v>
      </c>
      <c r="D1915" t="s">
        <v>64</v>
      </c>
      <c r="E1915" t="s">
        <v>45</v>
      </c>
      <c r="F1915" t="s">
        <v>21</v>
      </c>
      <c r="G1915" s="5">
        <v>8531.93</v>
      </c>
      <c r="H1915" s="5">
        <f t="shared" si="203"/>
        <v>153.57473999999999</v>
      </c>
      <c r="I1915" s="6">
        <v>5</v>
      </c>
      <c r="J1915" s="6">
        <v>42659.65</v>
      </c>
      <c r="K1915" s="5">
        <f t="shared" si="204"/>
        <v>767.87369999999999</v>
      </c>
      <c r="L1915" s="7">
        <v>3.43</v>
      </c>
      <c r="M1915" s="7">
        <v>2401</v>
      </c>
      <c r="N1915" s="3">
        <v>45427</v>
      </c>
      <c r="O1915" s="4" t="str">
        <f t="shared" si="205"/>
        <v>2024-05</v>
      </c>
      <c r="P1915" s="4" t="str">
        <f t="shared" si="206"/>
        <v>05</v>
      </c>
      <c r="Q1915" s="4" t="str">
        <f t="shared" si="207"/>
        <v>May</v>
      </c>
      <c r="R1915" s="30" t="str">
        <f t="shared" si="208"/>
        <v>15</v>
      </c>
      <c r="W1915" t="str">
        <f t="shared" si="209"/>
        <v>ok</v>
      </c>
    </row>
    <row r="1916" spans="1:23" x14ac:dyDescent="0.3">
      <c r="A1916" t="s">
        <v>1958</v>
      </c>
      <c r="B1916" t="s">
        <v>28</v>
      </c>
      <c r="C1916" t="s">
        <v>29</v>
      </c>
      <c r="D1916" t="s">
        <v>30</v>
      </c>
      <c r="E1916" t="s">
        <v>20</v>
      </c>
      <c r="F1916" t="s">
        <v>60</v>
      </c>
      <c r="G1916" s="5">
        <v>7163.92</v>
      </c>
      <c r="H1916" s="5">
        <f t="shared" si="203"/>
        <v>128.95056</v>
      </c>
      <c r="I1916" s="6">
        <v>4</v>
      </c>
      <c r="J1916" s="6">
        <v>28655.68</v>
      </c>
      <c r="K1916" s="5">
        <f t="shared" si="204"/>
        <v>515.80223999999998</v>
      </c>
      <c r="L1916" s="7">
        <v>3.22</v>
      </c>
      <c r="M1916" s="7">
        <v>4650</v>
      </c>
      <c r="N1916" s="3">
        <v>45551</v>
      </c>
      <c r="O1916" s="4" t="str">
        <f t="shared" si="205"/>
        <v>2024-09</v>
      </c>
      <c r="P1916" s="4" t="str">
        <f t="shared" si="206"/>
        <v>09</v>
      </c>
      <c r="Q1916" s="4" t="str">
        <f t="shared" si="207"/>
        <v>September</v>
      </c>
      <c r="R1916" s="30" t="str">
        <f t="shared" si="208"/>
        <v>16</v>
      </c>
      <c r="W1916" t="str">
        <f t="shared" si="209"/>
        <v>ok</v>
      </c>
    </row>
    <row r="1917" spans="1:23" x14ac:dyDescent="0.3">
      <c r="A1917" t="s">
        <v>1959</v>
      </c>
      <c r="B1917" t="s">
        <v>17</v>
      </c>
      <c r="C1917" t="s">
        <v>18</v>
      </c>
      <c r="D1917" t="s">
        <v>19</v>
      </c>
      <c r="E1917" t="s">
        <v>14</v>
      </c>
      <c r="F1917" t="s">
        <v>21</v>
      </c>
      <c r="G1917" s="5">
        <v>8606.0300000000007</v>
      </c>
      <c r="H1917" s="5">
        <f t="shared" si="203"/>
        <v>154.90853999999999</v>
      </c>
      <c r="I1917" s="6">
        <v>4</v>
      </c>
      <c r="J1917" s="6">
        <v>34424.120000000003</v>
      </c>
      <c r="K1917" s="5">
        <f t="shared" si="204"/>
        <v>619.63415999999995</v>
      </c>
      <c r="L1917" s="7">
        <v>1.23</v>
      </c>
      <c r="M1917" s="7">
        <v>2764</v>
      </c>
      <c r="N1917" s="3">
        <v>45592</v>
      </c>
      <c r="O1917" s="4" t="str">
        <f t="shared" si="205"/>
        <v>2024-10</v>
      </c>
      <c r="P1917" s="4" t="str">
        <f t="shared" si="206"/>
        <v>10</v>
      </c>
      <c r="Q1917" s="4" t="str">
        <f t="shared" si="207"/>
        <v>October</v>
      </c>
      <c r="R1917" s="30" t="str">
        <f t="shared" si="208"/>
        <v>27</v>
      </c>
      <c r="W1917" t="str">
        <f t="shared" si="209"/>
        <v>ok</v>
      </c>
    </row>
    <row r="1918" spans="1:23" x14ac:dyDescent="0.3">
      <c r="A1918" t="s">
        <v>1960</v>
      </c>
      <c r="B1918" t="s">
        <v>41</v>
      </c>
      <c r="C1918" t="s">
        <v>42</v>
      </c>
      <c r="D1918" t="s">
        <v>43</v>
      </c>
      <c r="E1918" t="s">
        <v>20</v>
      </c>
      <c r="F1918" t="s">
        <v>21</v>
      </c>
      <c r="G1918" s="5">
        <v>19371.23</v>
      </c>
      <c r="H1918" s="5">
        <f t="shared" si="203"/>
        <v>348.68213999999995</v>
      </c>
      <c r="I1918" s="6">
        <v>2</v>
      </c>
      <c r="J1918" s="6">
        <v>38742.46</v>
      </c>
      <c r="K1918" s="5">
        <f t="shared" si="204"/>
        <v>697.36427999999989</v>
      </c>
      <c r="L1918" s="7">
        <v>4.1500000000000004</v>
      </c>
      <c r="M1918" s="7">
        <v>2112</v>
      </c>
      <c r="N1918" s="3">
        <v>45469</v>
      </c>
      <c r="O1918" s="4" t="str">
        <f t="shared" si="205"/>
        <v>2024-06</v>
      </c>
      <c r="P1918" s="4" t="str">
        <f t="shared" si="206"/>
        <v>06</v>
      </c>
      <c r="Q1918" s="4" t="str">
        <f t="shared" si="207"/>
        <v>June</v>
      </c>
      <c r="R1918" s="30" t="str">
        <f t="shared" si="208"/>
        <v>26</v>
      </c>
      <c r="W1918" t="str">
        <f t="shared" si="209"/>
        <v>ok</v>
      </c>
    </row>
    <row r="1919" spans="1:23" x14ac:dyDescent="0.3">
      <c r="A1919" t="s">
        <v>1961</v>
      </c>
      <c r="B1919" t="s">
        <v>36</v>
      </c>
      <c r="C1919" t="s">
        <v>18</v>
      </c>
      <c r="D1919" t="s">
        <v>37</v>
      </c>
      <c r="E1919" t="s">
        <v>14</v>
      </c>
      <c r="F1919" t="s">
        <v>31</v>
      </c>
      <c r="G1919" s="5">
        <v>13427.84</v>
      </c>
      <c r="H1919" s="5">
        <f t="shared" si="203"/>
        <v>241.70111999999997</v>
      </c>
      <c r="I1919" s="6">
        <v>4</v>
      </c>
      <c r="J1919" s="6">
        <v>53711.360000000001</v>
      </c>
      <c r="K1919" s="5">
        <f t="shared" si="204"/>
        <v>966.8044799999999</v>
      </c>
      <c r="L1919" s="7">
        <v>2.46</v>
      </c>
      <c r="M1919" s="7">
        <v>723</v>
      </c>
      <c r="N1919" s="3">
        <v>45450</v>
      </c>
      <c r="O1919" s="4" t="str">
        <f t="shared" si="205"/>
        <v>2024-06</v>
      </c>
      <c r="P1919" s="4" t="str">
        <f t="shared" si="206"/>
        <v>06</v>
      </c>
      <c r="Q1919" s="4" t="str">
        <f t="shared" si="207"/>
        <v>June</v>
      </c>
      <c r="R1919" s="30" t="str">
        <f t="shared" si="208"/>
        <v>07</v>
      </c>
      <c r="W1919" t="str">
        <f t="shared" si="209"/>
        <v>ok</v>
      </c>
    </row>
    <row r="1920" spans="1:23" x14ac:dyDescent="0.3">
      <c r="A1920" t="s">
        <v>1962</v>
      </c>
      <c r="B1920" t="s">
        <v>11</v>
      </c>
      <c r="C1920" t="s">
        <v>12</v>
      </c>
      <c r="D1920" t="s">
        <v>13</v>
      </c>
      <c r="E1920" t="s">
        <v>14</v>
      </c>
      <c r="F1920" t="s">
        <v>38</v>
      </c>
      <c r="G1920" s="5">
        <v>2587.77</v>
      </c>
      <c r="H1920" s="5">
        <f t="shared" si="203"/>
        <v>46.579859999999996</v>
      </c>
      <c r="I1920" s="6">
        <v>5</v>
      </c>
      <c r="J1920" s="6">
        <v>12938.85</v>
      </c>
      <c r="K1920" s="5">
        <f t="shared" si="204"/>
        <v>232.89929999999998</v>
      </c>
      <c r="L1920" s="7">
        <v>3.41</v>
      </c>
      <c r="M1920" s="7">
        <v>3081</v>
      </c>
      <c r="N1920" s="3">
        <v>45401</v>
      </c>
      <c r="O1920" s="4" t="str">
        <f t="shared" si="205"/>
        <v>2024-04</v>
      </c>
      <c r="P1920" s="4" t="str">
        <f t="shared" si="206"/>
        <v>04</v>
      </c>
      <c r="Q1920" s="4" t="str">
        <f t="shared" si="207"/>
        <v>April</v>
      </c>
      <c r="R1920" s="30" t="str">
        <f t="shared" si="208"/>
        <v>19</v>
      </c>
      <c r="W1920" t="str">
        <f t="shared" si="209"/>
        <v>ok</v>
      </c>
    </row>
    <row r="1921" spans="1:23" x14ac:dyDescent="0.3">
      <c r="A1921" t="s">
        <v>1963</v>
      </c>
      <c r="B1921" t="s">
        <v>33</v>
      </c>
      <c r="C1921" t="s">
        <v>12</v>
      </c>
      <c r="D1921" t="s">
        <v>34</v>
      </c>
      <c r="E1921" t="s">
        <v>20</v>
      </c>
      <c r="F1921" t="s">
        <v>15</v>
      </c>
      <c r="G1921" s="5">
        <v>2365.9699999999998</v>
      </c>
      <c r="H1921" s="5">
        <f t="shared" si="203"/>
        <v>42.587459999999993</v>
      </c>
      <c r="I1921" s="6">
        <v>5</v>
      </c>
      <c r="J1921" s="6">
        <v>11829.85</v>
      </c>
      <c r="K1921" s="5">
        <f t="shared" si="204"/>
        <v>212.93729999999996</v>
      </c>
      <c r="L1921" s="7">
        <v>3.6</v>
      </c>
      <c r="M1921" s="7">
        <v>4207</v>
      </c>
      <c r="N1921" s="3">
        <v>45296</v>
      </c>
      <c r="O1921" s="4" t="str">
        <f t="shared" si="205"/>
        <v>2024-01</v>
      </c>
      <c r="P1921" s="4" t="str">
        <f t="shared" si="206"/>
        <v>01</v>
      </c>
      <c r="Q1921" s="4" t="str">
        <f t="shared" si="207"/>
        <v>January</v>
      </c>
      <c r="R1921" s="30" t="str">
        <f t="shared" si="208"/>
        <v>05</v>
      </c>
      <c r="W1921" t="str">
        <f t="shared" si="209"/>
        <v>ok</v>
      </c>
    </row>
    <row r="1922" spans="1:23" x14ac:dyDescent="0.3">
      <c r="A1922" t="s">
        <v>1964</v>
      </c>
      <c r="B1922" t="s">
        <v>17</v>
      </c>
      <c r="C1922" t="s">
        <v>18</v>
      </c>
      <c r="D1922" t="s">
        <v>19</v>
      </c>
      <c r="E1922" t="s">
        <v>20</v>
      </c>
      <c r="F1922" t="s">
        <v>38</v>
      </c>
      <c r="G1922" s="5">
        <v>793.66</v>
      </c>
      <c r="H1922" s="5">
        <f t="shared" si="203"/>
        <v>14.285879999999999</v>
      </c>
      <c r="I1922" s="6">
        <v>3</v>
      </c>
      <c r="J1922" s="6">
        <v>2380.98</v>
      </c>
      <c r="K1922" s="5">
        <f t="shared" si="204"/>
        <v>42.857639999999996</v>
      </c>
      <c r="L1922" s="7">
        <v>2.87</v>
      </c>
      <c r="M1922" s="7">
        <v>3248</v>
      </c>
      <c r="N1922" s="3">
        <v>45553</v>
      </c>
      <c r="O1922" s="4" t="str">
        <f t="shared" si="205"/>
        <v>2024-09</v>
      </c>
      <c r="P1922" s="4" t="str">
        <f t="shared" si="206"/>
        <v>09</v>
      </c>
      <c r="Q1922" s="4" t="str">
        <f t="shared" si="207"/>
        <v>September</v>
      </c>
      <c r="R1922" s="30" t="str">
        <f t="shared" si="208"/>
        <v>18</v>
      </c>
      <c r="W1922" t="str">
        <f t="shared" si="209"/>
        <v>ok</v>
      </c>
    </row>
    <row r="1923" spans="1:23" x14ac:dyDescent="0.3">
      <c r="A1923" t="s">
        <v>1965</v>
      </c>
      <c r="B1923" t="s">
        <v>63</v>
      </c>
      <c r="C1923" t="s">
        <v>18</v>
      </c>
      <c r="D1923" t="s">
        <v>64</v>
      </c>
      <c r="E1923" t="s">
        <v>45</v>
      </c>
      <c r="F1923" t="s">
        <v>26</v>
      </c>
      <c r="G1923" s="5">
        <v>5942.1</v>
      </c>
      <c r="H1923" s="5">
        <f t="shared" ref="H1923:H1986" si="210">G1923*0.018</f>
        <v>106.95779999999999</v>
      </c>
      <c r="I1923" s="6">
        <v>3</v>
      </c>
      <c r="J1923" s="6">
        <v>17826.3</v>
      </c>
      <c r="K1923" s="5">
        <f t="shared" ref="K1923:K1986" si="211">H1923*I1923</f>
        <v>320.87339999999995</v>
      </c>
      <c r="L1923" s="7">
        <v>3.74</v>
      </c>
      <c r="M1923" s="7">
        <v>2834</v>
      </c>
      <c r="N1923" s="3">
        <v>45590</v>
      </c>
      <c r="O1923" s="4" t="str">
        <f t="shared" ref="O1923:O1986" si="212">TEXT(N1923,"yyyy-mm")</f>
        <v>2024-10</v>
      </c>
      <c r="P1923" s="4" t="str">
        <f t="shared" ref="P1923:P1986" si="213">TEXT(N1923,"mm")</f>
        <v>10</v>
      </c>
      <c r="Q1923" s="4" t="str">
        <f t="shared" ref="Q1923:Q1986" si="214">TEXT(DATE(2024,P1923,1),"mmmm")</f>
        <v>October</v>
      </c>
      <c r="R1923" s="30" t="str">
        <f t="shared" ref="R1923:R1986" si="215">TEXT(N1923,"dd")</f>
        <v>25</v>
      </c>
      <c r="W1923" t="str">
        <f t="shared" ref="W1923:W1986" si="216">IF(G1923*I1923=J1923,"ok","False")</f>
        <v>ok</v>
      </c>
    </row>
    <row r="1924" spans="1:23" x14ac:dyDescent="0.3">
      <c r="A1924" t="s">
        <v>1966</v>
      </c>
      <c r="B1924" t="s">
        <v>11</v>
      </c>
      <c r="C1924" t="s">
        <v>12</v>
      </c>
      <c r="D1924" t="s">
        <v>13</v>
      </c>
      <c r="E1924" t="s">
        <v>45</v>
      </c>
      <c r="F1924" t="s">
        <v>60</v>
      </c>
      <c r="G1924" s="5">
        <v>1377.6</v>
      </c>
      <c r="H1924" s="5">
        <f t="shared" si="210"/>
        <v>24.796799999999998</v>
      </c>
      <c r="I1924" s="6">
        <v>2</v>
      </c>
      <c r="J1924" s="6">
        <v>2755.2</v>
      </c>
      <c r="K1924" s="5">
        <f t="shared" si="211"/>
        <v>49.593599999999995</v>
      </c>
      <c r="L1924" s="7">
        <v>2.67</v>
      </c>
      <c r="M1924" s="7">
        <v>3116</v>
      </c>
      <c r="N1924" s="3">
        <v>45560</v>
      </c>
      <c r="O1924" s="4" t="str">
        <f t="shared" si="212"/>
        <v>2024-09</v>
      </c>
      <c r="P1924" s="4" t="str">
        <f t="shared" si="213"/>
        <v>09</v>
      </c>
      <c r="Q1924" s="4" t="str">
        <f t="shared" si="214"/>
        <v>September</v>
      </c>
      <c r="R1924" s="30" t="str">
        <f t="shared" si="215"/>
        <v>25</v>
      </c>
      <c r="W1924" t="str">
        <f t="shared" si="216"/>
        <v>ok</v>
      </c>
    </row>
    <row r="1925" spans="1:23" x14ac:dyDescent="0.3">
      <c r="A1925" t="s">
        <v>1967</v>
      </c>
      <c r="B1925" t="s">
        <v>23</v>
      </c>
      <c r="C1925" t="s">
        <v>24</v>
      </c>
      <c r="D1925" t="s">
        <v>25</v>
      </c>
      <c r="E1925" t="s">
        <v>14</v>
      </c>
      <c r="F1925" t="s">
        <v>38</v>
      </c>
      <c r="G1925" s="5">
        <v>11993.07</v>
      </c>
      <c r="H1925" s="5">
        <f t="shared" si="210"/>
        <v>215.87525999999997</v>
      </c>
      <c r="I1925" s="6">
        <v>5</v>
      </c>
      <c r="J1925" s="6">
        <v>59965.35</v>
      </c>
      <c r="K1925" s="5">
        <f t="shared" si="211"/>
        <v>1079.3762999999999</v>
      </c>
      <c r="L1925" s="7">
        <v>2.97</v>
      </c>
      <c r="M1925" s="7">
        <v>167</v>
      </c>
      <c r="N1925" s="3">
        <v>45607</v>
      </c>
      <c r="O1925" s="4" t="str">
        <f t="shared" si="212"/>
        <v>2024-11</v>
      </c>
      <c r="P1925" s="4" t="str">
        <f t="shared" si="213"/>
        <v>11</v>
      </c>
      <c r="Q1925" s="4" t="str">
        <f t="shared" si="214"/>
        <v>November</v>
      </c>
      <c r="R1925" s="30" t="str">
        <f t="shared" si="215"/>
        <v>11</v>
      </c>
      <c r="W1925" t="str">
        <f t="shared" si="216"/>
        <v>ok</v>
      </c>
    </row>
    <row r="1926" spans="1:23" x14ac:dyDescent="0.3">
      <c r="A1926" t="s">
        <v>1968</v>
      </c>
      <c r="B1926" t="s">
        <v>28</v>
      </c>
      <c r="C1926" t="s">
        <v>29</v>
      </c>
      <c r="D1926" t="s">
        <v>30</v>
      </c>
      <c r="E1926" t="s">
        <v>14</v>
      </c>
      <c r="F1926" t="s">
        <v>26</v>
      </c>
      <c r="G1926" s="5">
        <v>5119.1000000000004</v>
      </c>
      <c r="H1926" s="5">
        <f t="shared" si="210"/>
        <v>92.143799999999999</v>
      </c>
      <c r="I1926" s="6">
        <v>2</v>
      </c>
      <c r="J1926" s="6">
        <v>10238.200000000001</v>
      </c>
      <c r="K1926" s="5">
        <f t="shared" si="211"/>
        <v>184.2876</v>
      </c>
      <c r="L1926" s="7">
        <v>3.74</v>
      </c>
      <c r="M1926" s="7">
        <v>558</v>
      </c>
      <c r="N1926" s="3">
        <v>45441</v>
      </c>
      <c r="O1926" s="4" t="str">
        <f t="shared" si="212"/>
        <v>2024-05</v>
      </c>
      <c r="P1926" s="4" t="str">
        <f t="shared" si="213"/>
        <v>05</v>
      </c>
      <c r="Q1926" s="4" t="str">
        <f t="shared" si="214"/>
        <v>May</v>
      </c>
      <c r="R1926" s="30" t="str">
        <f t="shared" si="215"/>
        <v>29</v>
      </c>
      <c r="W1926" t="str">
        <f t="shared" si="216"/>
        <v>ok</v>
      </c>
    </row>
    <row r="1927" spans="1:23" x14ac:dyDescent="0.3">
      <c r="A1927" t="s">
        <v>1969</v>
      </c>
      <c r="B1927" t="s">
        <v>23</v>
      </c>
      <c r="C1927" t="s">
        <v>24</v>
      </c>
      <c r="D1927" t="s">
        <v>25</v>
      </c>
      <c r="E1927" t="s">
        <v>14</v>
      </c>
      <c r="F1927" t="s">
        <v>60</v>
      </c>
      <c r="G1927" s="5">
        <v>1159.81</v>
      </c>
      <c r="H1927" s="5">
        <f t="shared" si="210"/>
        <v>20.876579999999997</v>
      </c>
      <c r="I1927" s="6">
        <v>2</v>
      </c>
      <c r="J1927" s="6">
        <v>2319.62</v>
      </c>
      <c r="K1927" s="5">
        <f t="shared" si="211"/>
        <v>41.753159999999994</v>
      </c>
      <c r="L1927" s="7">
        <v>4.04</v>
      </c>
      <c r="M1927" s="7">
        <v>1302</v>
      </c>
      <c r="N1927" s="3">
        <v>45356</v>
      </c>
      <c r="O1927" s="4" t="str">
        <f t="shared" si="212"/>
        <v>2024-03</v>
      </c>
      <c r="P1927" s="4" t="str">
        <f t="shared" si="213"/>
        <v>03</v>
      </c>
      <c r="Q1927" s="4" t="str">
        <f t="shared" si="214"/>
        <v>March</v>
      </c>
      <c r="R1927" s="30" t="str">
        <f t="shared" si="215"/>
        <v>05</v>
      </c>
      <c r="W1927" t="str">
        <f t="shared" si="216"/>
        <v>ok</v>
      </c>
    </row>
    <row r="1928" spans="1:23" x14ac:dyDescent="0.3">
      <c r="A1928" t="s">
        <v>1970</v>
      </c>
      <c r="B1928" t="s">
        <v>63</v>
      </c>
      <c r="C1928" t="s">
        <v>18</v>
      </c>
      <c r="D1928" t="s">
        <v>64</v>
      </c>
      <c r="E1928" t="s">
        <v>20</v>
      </c>
      <c r="F1928" t="s">
        <v>31</v>
      </c>
      <c r="G1928" s="5">
        <v>17349.04</v>
      </c>
      <c r="H1928" s="5">
        <f t="shared" si="210"/>
        <v>312.28271999999998</v>
      </c>
      <c r="I1928" s="6">
        <v>4</v>
      </c>
      <c r="J1928" s="6">
        <v>69396.160000000003</v>
      </c>
      <c r="K1928" s="5">
        <f t="shared" si="211"/>
        <v>1249.1308799999999</v>
      </c>
      <c r="L1928" s="7">
        <v>2.52</v>
      </c>
      <c r="M1928" s="7">
        <v>4192</v>
      </c>
      <c r="N1928" s="3">
        <v>45483</v>
      </c>
      <c r="O1928" s="4" t="str">
        <f t="shared" si="212"/>
        <v>2024-07</v>
      </c>
      <c r="P1928" s="4" t="str">
        <f t="shared" si="213"/>
        <v>07</v>
      </c>
      <c r="Q1928" s="4" t="str">
        <f t="shared" si="214"/>
        <v>July</v>
      </c>
      <c r="R1928" s="30" t="str">
        <f t="shared" si="215"/>
        <v>10</v>
      </c>
      <c r="W1928" t="str">
        <f t="shared" si="216"/>
        <v>ok</v>
      </c>
    </row>
    <row r="1929" spans="1:23" x14ac:dyDescent="0.3">
      <c r="A1929" t="s">
        <v>1971</v>
      </c>
      <c r="B1929" t="s">
        <v>28</v>
      </c>
      <c r="C1929" t="s">
        <v>29</v>
      </c>
      <c r="D1929" t="s">
        <v>30</v>
      </c>
      <c r="E1929" t="s">
        <v>20</v>
      </c>
      <c r="F1929" t="s">
        <v>60</v>
      </c>
      <c r="G1929" s="5">
        <v>16663.14</v>
      </c>
      <c r="H1929" s="5">
        <f t="shared" si="210"/>
        <v>299.93651999999997</v>
      </c>
      <c r="I1929" s="6">
        <v>5</v>
      </c>
      <c r="J1929" s="6">
        <v>83315.7</v>
      </c>
      <c r="K1929" s="5">
        <f t="shared" si="211"/>
        <v>1499.6825999999999</v>
      </c>
      <c r="L1929" s="7">
        <v>4.25</v>
      </c>
      <c r="M1929" s="7">
        <v>2197</v>
      </c>
      <c r="N1929" s="3">
        <v>45359</v>
      </c>
      <c r="O1929" s="4" t="str">
        <f t="shared" si="212"/>
        <v>2024-03</v>
      </c>
      <c r="P1929" s="4" t="str">
        <f t="shared" si="213"/>
        <v>03</v>
      </c>
      <c r="Q1929" s="4" t="str">
        <f t="shared" si="214"/>
        <v>March</v>
      </c>
      <c r="R1929" s="30" t="str">
        <f t="shared" si="215"/>
        <v>08</v>
      </c>
      <c r="W1929" t="str">
        <f t="shared" si="216"/>
        <v>ok</v>
      </c>
    </row>
    <row r="1930" spans="1:23" x14ac:dyDescent="0.3">
      <c r="A1930" t="s">
        <v>1972</v>
      </c>
      <c r="B1930" t="s">
        <v>63</v>
      </c>
      <c r="C1930" t="s">
        <v>18</v>
      </c>
      <c r="D1930" t="s">
        <v>64</v>
      </c>
      <c r="E1930" t="s">
        <v>20</v>
      </c>
      <c r="F1930" t="s">
        <v>31</v>
      </c>
      <c r="G1930" s="5">
        <v>15825.48</v>
      </c>
      <c r="H1930" s="5">
        <f t="shared" si="210"/>
        <v>284.85863999999998</v>
      </c>
      <c r="I1930" s="6">
        <v>2</v>
      </c>
      <c r="J1930" s="6">
        <v>31650.959999999999</v>
      </c>
      <c r="K1930" s="5">
        <f t="shared" si="211"/>
        <v>569.71727999999996</v>
      </c>
      <c r="L1930" s="7">
        <v>3.88</v>
      </c>
      <c r="M1930" s="7">
        <v>2915</v>
      </c>
      <c r="N1930" s="3">
        <v>45418</v>
      </c>
      <c r="O1930" s="4" t="str">
        <f t="shared" si="212"/>
        <v>2024-05</v>
      </c>
      <c r="P1930" s="4" t="str">
        <f t="shared" si="213"/>
        <v>05</v>
      </c>
      <c r="Q1930" s="4" t="str">
        <f t="shared" si="214"/>
        <v>May</v>
      </c>
      <c r="R1930" s="30" t="str">
        <f t="shared" si="215"/>
        <v>06</v>
      </c>
      <c r="W1930" t="str">
        <f t="shared" si="216"/>
        <v>ok</v>
      </c>
    </row>
    <row r="1931" spans="1:23" x14ac:dyDescent="0.3">
      <c r="A1931" t="s">
        <v>1973</v>
      </c>
      <c r="B1931" t="s">
        <v>23</v>
      </c>
      <c r="C1931" t="s">
        <v>24</v>
      </c>
      <c r="D1931" t="s">
        <v>25</v>
      </c>
      <c r="E1931" t="s">
        <v>45</v>
      </c>
      <c r="F1931" t="s">
        <v>21</v>
      </c>
      <c r="G1931" s="5">
        <v>7820.92</v>
      </c>
      <c r="H1931" s="5">
        <f t="shared" si="210"/>
        <v>140.77655999999999</v>
      </c>
      <c r="I1931" s="6">
        <v>2</v>
      </c>
      <c r="J1931" s="6">
        <v>15641.84</v>
      </c>
      <c r="K1931" s="5">
        <f t="shared" si="211"/>
        <v>281.55311999999998</v>
      </c>
      <c r="L1931" s="7">
        <v>2.73</v>
      </c>
      <c r="M1931" s="7">
        <v>1883</v>
      </c>
      <c r="N1931" s="3">
        <v>45442</v>
      </c>
      <c r="O1931" s="4" t="str">
        <f t="shared" si="212"/>
        <v>2024-05</v>
      </c>
      <c r="P1931" s="4" t="str">
        <f t="shared" si="213"/>
        <v>05</v>
      </c>
      <c r="Q1931" s="4" t="str">
        <f t="shared" si="214"/>
        <v>May</v>
      </c>
      <c r="R1931" s="30" t="str">
        <f t="shared" si="215"/>
        <v>30</v>
      </c>
      <c r="W1931" t="str">
        <f t="shared" si="216"/>
        <v>ok</v>
      </c>
    </row>
    <row r="1932" spans="1:23" x14ac:dyDescent="0.3">
      <c r="A1932" t="s">
        <v>1974</v>
      </c>
      <c r="B1932" t="s">
        <v>33</v>
      </c>
      <c r="C1932" t="s">
        <v>12</v>
      </c>
      <c r="D1932" t="s">
        <v>34</v>
      </c>
      <c r="E1932" t="s">
        <v>14</v>
      </c>
      <c r="F1932" t="s">
        <v>15</v>
      </c>
      <c r="G1932" s="5">
        <v>13604.7</v>
      </c>
      <c r="H1932" s="5">
        <f t="shared" si="210"/>
        <v>244.88460000000001</v>
      </c>
      <c r="I1932" s="6">
        <v>1</v>
      </c>
      <c r="J1932" s="6">
        <v>13604.7</v>
      </c>
      <c r="K1932" s="5">
        <f t="shared" si="211"/>
        <v>244.88460000000001</v>
      </c>
      <c r="L1932" s="7">
        <v>3.31</v>
      </c>
      <c r="M1932" s="7">
        <v>853</v>
      </c>
      <c r="N1932" s="3">
        <v>45588</v>
      </c>
      <c r="O1932" s="4" t="str">
        <f t="shared" si="212"/>
        <v>2024-10</v>
      </c>
      <c r="P1932" s="4" t="str">
        <f t="shared" si="213"/>
        <v>10</v>
      </c>
      <c r="Q1932" s="4" t="str">
        <f t="shared" si="214"/>
        <v>October</v>
      </c>
      <c r="R1932" s="30" t="str">
        <f t="shared" si="215"/>
        <v>23</v>
      </c>
      <c r="W1932" t="str">
        <f t="shared" si="216"/>
        <v>ok</v>
      </c>
    </row>
    <row r="1933" spans="1:23" x14ac:dyDescent="0.3">
      <c r="A1933" t="s">
        <v>1975</v>
      </c>
      <c r="B1933" t="s">
        <v>47</v>
      </c>
      <c r="C1933" t="s">
        <v>12</v>
      </c>
      <c r="D1933" t="s">
        <v>48</v>
      </c>
      <c r="E1933" t="s">
        <v>20</v>
      </c>
      <c r="F1933" t="s">
        <v>26</v>
      </c>
      <c r="G1933" s="5">
        <v>440.16</v>
      </c>
      <c r="H1933" s="5">
        <f t="shared" si="210"/>
        <v>7.9228800000000001</v>
      </c>
      <c r="I1933" s="6">
        <v>1</v>
      </c>
      <c r="J1933" s="6">
        <v>440.16</v>
      </c>
      <c r="K1933" s="5">
        <f t="shared" si="211"/>
        <v>7.9228800000000001</v>
      </c>
      <c r="L1933" s="7">
        <v>3.39</v>
      </c>
      <c r="M1933" s="7">
        <v>3404</v>
      </c>
      <c r="N1933" s="3">
        <v>45393</v>
      </c>
      <c r="O1933" s="4" t="str">
        <f t="shared" si="212"/>
        <v>2024-04</v>
      </c>
      <c r="P1933" s="4" t="str">
        <f t="shared" si="213"/>
        <v>04</v>
      </c>
      <c r="Q1933" s="4" t="str">
        <f t="shared" si="214"/>
        <v>April</v>
      </c>
      <c r="R1933" s="30" t="str">
        <f t="shared" si="215"/>
        <v>11</v>
      </c>
      <c r="W1933" t="str">
        <f t="shared" si="216"/>
        <v>ok</v>
      </c>
    </row>
    <row r="1934" spans="1:23" x14ac:dyDescent="0.3">
      <c r="A1934" t="s">
        <v>1976</v>
      </c>
      <c r="B1934" t="s">
        <v>11</v>
      </c>
      <c r="C1934" t="s">
        <v>12</v>
      </c>
      <c r="D1934" t="s">
        <v>13</v>
      </c>
      <c r="E1934" t="s">
        <v>14</v>
      </c>
      <c r="F1934" t="s">
        <v>60</v>
      </c>
      <c r="G1934" s="5">
        <v>18458.12</v>
      </c>
      <c r="H1934" s="5">
        <f t="shared" si="210"/>
        <v>332.24615999999997</v>
      </c>
      <c r="I1934" s="6">
        <v>5</v>
      </c>
      <c r="J1934" s="6">
        <v>92290.6</v>
      </c>
      <c r="K1934" s="5">
        <f t="shared" si="211"/>
        <v>1661.2307999999998</v>
      </c>
      <c r="L1934" s="7">
        <v>4.51</v>
      </c>
      <c r="M1934" s="7">
        <v>3081</v>
      </c>
      <c r="N1934" s="3">
        <v>45642</v>
      </c>
      <c r="O1934" s="4" t="str">
        <f t="shared" si="212"/>
        <v>2024-12</v>
      </c>
      <c r="P1934" s="4" t="str">
        <f t="shared" si="213"/>
        <v>12</v>
      </c>
      <c r="Q1934" s="4" t="str">
        <f t="shared" si="214"/>
        <v>December</v>
      </c>
      <c r="R1934" s="30" t="str">
        <f t="shared" si="215"/>
        <v>16</v>
      </c>
      <c r="W1934" t="str">
        <f t="shared" si="216"/>
        <v>ok</v>
      </c>
    </row>
    <row r="1935" spans="1:23" x14ac:dyDescent="0.3">
      <c r="A1935" t="s">
        <v>1977</v>
      </c>
      <c r="B1935" t="s">
        <v>47</v>
      </c>
      <c r="C1935" t="s">
        <v>12</v>
      </c>
      <c r="D1935" t="s">
        <v>48</v>
      </c>
      <c r="E1935" t="s">
        <v>20</v>
      </c>
      <c r="F1935" t="s">
        <v>26</v>
      </c>
      <c r="G1935" s="5">
        <v>13650.47</v>
      </c>
      <c r="H1935" s="5">
        <f t="shared" si="210"/>
        <v>245.70845999999997</v>
      </c>
      <c r="I1935" s="6">
        <v>1</v>
      </c>
      <c r="J1935" s="6">
        <v>13650.47</v>
      </c>
      <c r="K1935" s="5">
        <f t="shared" si="211"/>
        <v>245.70845999999997</v>
      </c>
      <c r="L1935" s="7">
        <v>1.79</v>
      </c>
      <c r="M1935" s="7">
        <v>2027</v>
      </c>
      <c r="N1935" s="3">
        <v>45539</v>
      </c>
      <c r="O1935" s="4" t="str">
        <f t="shared" si="212"/>
        <v>2024-09</v>
      </c>
      <c r="P1935" s="4" t="str">
        <f t="shared" si="213"/>
        <v>09</v>
      </c>
      <c r="Q1935" s="4" t="str">
        <f t="shared" si="214"/>
        <v>September</v>
      </c>
      <c r="R1935" s="30" t="str">
        <f t="shared" si="215"/>
        <v>04</v>
      </c>
      <c r="W1935" t="str">
        <f t="shared" si="216"/>
        <v>ok</v>
      </c>
    </row>
    <row r="1936" spans="1:23" x14ac:dyDescent="0.3">
      <c r="A1936" t="s">
        <v>1978</v>
      </c>
      <c r="B1936" t="s">
        <v>41</v>
      </c>
      <c r="C1936" t="s">
        <v>42</v>
      </c>
      <c r="D1936" t="s">
        <v>43</v>
      </c>
      <c r="E1936" t="s">
        <v>20</v>
      </c>
      <c r="F1936" t="s">
        <v>31</v>
      </c>
      <c r="G1936" s="5">
        <v>13485.53</v>
      </c>
      <c r="H1936" s="5">
        <f t="shared" si="210"/>
        <v>242.73954000000001</v>
      </c>
      <c r="I1936" s="6">
        <v>3</v>
      </c>
      <c r="J1936" s="6">
        <v>40456.589999999997</v>
      </c>
      <c r="K1936" s="5">
        <f t="shared" si="211"/>
        <v>728.21861999999999</v>
      </c>
      <c r="L1936" s="7">
        <v>3.41</v>
      </c>
      <c r="M1936" s="7">
        <v>312</v>
      </c>
      <c r="N1936" s="3">
        <v>45632</v>
      </c>
      <c r="O1936" s="4" t="str">
        <f t="shared" si="212"/>
        <v>2024-12</v>
      </c>
      <c r="P1936" s="4" t="str">
        <f t="shared" si="213"/>
        <v>12</v>
      </c>
      <c r="Q1936" s="4" t="str">
        <f t="shared" si="214"/>
        <v>December</v>
      </c>
      <c r="R1936" s="30" t="str">
        <f t="shared" si="215"/>
        <v>06</v>
      </c>
      <c r="W1936" t="str">
        <f t="shared" si="216"/>
        <v>ok</v>
      </c>
    </row>
    <row r="1937" spans="1:23" x14ac:dyDescent="0.3">
      <c r="A1937" t="s">
        <v>1979</v>
      </c>
      <c r="B1937" t="s">
        <v>47</v>
      </c>
      <c r="C1937" t="s">
        <v>12</v>
      </c>
      <c r="D1937" t="s">
        <v>48</v>
      </c>
      <c r="E1937" t="s">
        <v>45</v>
      </c>
      <c r="F1937" t="s">
        <v>26</v>
      </c>
      <c r="G1937" s="5">
        <v>19000.55</v>
      </c>
      <c r="H1937" s="5">
        <f t="shared" si="210"/>
        <v>342.00989999999996</v>
      </c>
      <c r="I1937" s="6">
        <v>3</v>
      </c>
      <c r="J1937" s="6">
        <v>57001.65</v>
      </c>
      <c r="K1937" s="5">
        <f t="shared" si="211"/>
        <v>1026.0296999999998</v>
      </c>
      <c r="L1937" s="7">
        <v>3.93</v>
      </c>
      <c r="M1937" s="7">
        <v>4068</v>
      </c>
      <c r="N1937" s="3">
        <v>45341</v>
      </c>
      <c r="O1937" s="4" t="str">
        <f t="shared" si="212"/>
        <v>2024-02</v>
      </c>
      <c r="P1937" s="4" t="str">
        <f t="shared" si="213"/>
        <v>02</v>
      </c>
      <c r="Q1937" s="4" t="str">
        <f t="shared" si="214"/>
        <v>February</v>
      </c>
      <c r="R1937" s="30" t="str">
        <f t="shared" si="215"/>
        <v>19</v>
      </c>
      <c r="W1937" t="str">
        <f t="shared" si="216"/>
        <v>ok</v>
      </c>
    </row>
    <row r="1938" spans="1:23" x14ac:dyDescent="0.3">
      <c r="A1938" t="s">
        <v>1980</v>
      </c>
      <c r="B1938" t="s">
        <v>36</v>
      </c>
      <c r="C1938" t="s">
        <v>18</v>
      </c>
      <c r="D1938" t="s">
        <v>37</v>
      </c>
      <c r="E1938" t="s">
        <v>14</v>
      </c>
      <c r="F1938" t="s">
        <v>26</v>
      </c>
      <c r="G1938" s="5">
        <v>4499.05</v>
      </c>
      <c r="H1938" s="5">
        <f t="shared" si="210"/>
        <v>80.982900000000001</v>
      </c>
      <c r="I1938" s="6">
        <v>3</v>
      </c>
      <c r="J1938" s="6">
        <v>13497.15</v>
      </c>
      <c r="K1938" s="5">
        <f t="shared" si="211"/>
        <v>242.9487</v>
      </c>
      <c r="L1938" s="7">
        <v>4.91</v>
      </c>
      <c r="M1938" s="7">
        <v>489</v>
      </c>
      <c r="N1938" s="3">
        <v>45522</v>
      </c>
      <c r="O1938" s="4" t="str">
        <f t="shared" si="212"/>
        <v>2024-08</v>
      </c>
      <c r="P1938" s="4" t="str">
        <f t="shared" si="213"/>
        <v>08</v>
      </c>
      <c r="Q1938" s="4" t="str">
        <f t="shared" si="214"/>
        <v>August</v>
      </c>
      <c r="R1938" s="30" t="str">
        <f t="shared" si="215"/>
        <v>18</v>
      </c>
      <c r="W1938" t="str">
        <f t="shared" si="216"/>
        <v>ok</v>
      </c>
    </row>
    <row r="1939" spans="1:23" x14ac:dyDescent="0.3">
      <c r="A1939" t="s">
        <v>1981</v>
      </c>
      <c r="B1939" t="s">
        <v>63</v>
      </c>
      <c r="C1939" t="s">
        <v>18</v>
      </c>
      <c r="D1939" t="s">
        <v>64</v>
      </c>
      <c r="E1939" t="s">
        <v>45</v>
      </c>
      <c r="F1939" t="s">
        <v>21</v>
      </c>
      <c r="G1939" s="5">
        <v>7629.43</v>
      </c>
      <c r="H1939" s="5">
        <f t="shared" si="210"/>
        <v>137.32973999999999</v>
      </c>
      <c r="I1939" s="6">
        <v>4</v>
      </c>
      <c r="J1939" s="6">
        <v>30517.72</v>
      </c>
      <c r="K1939" s="5">
        <f t="shared" si="211"/>
        <v>549.31895999999995</v>
      </c>
      <c r="L1939" s="7">
        <v>4.47</v>
      </c>
      <c r="M1939" s="7">
        <v>4788</v>
      </c>
      <c r="N1939" s="3">
        <v>45419</v>
      </c>
      <c r="O1939" s="4" t="str">
        <f t="shared" si="212"/>
        <v>2024-05</v>
      </c>
      <c r="P1939" s="4" t="str">
        <f t="shared" si="213"/>
        <v>05</v>
      </c>
      <c r="Q1939" s="4" t="str">
        <f t="shared" si="214"/>
        <v>May</v>
      </c>
      <c r="R1939" s="30" t="str">
        <f t="shared" si="215"/>
        <v>07</v>
      </c>
      <c r="W1939" t="str">
        <f t="shared" si="216"/>
        <v>ok</v>
      </c>
    </row>
    <row r="1940" spans="1:23" x14ac:dyDescent="0.3">
      <c r="A1940" t="s">
        <v>1982</v>
      </c>
      <c r="B1940" t="s">
        <v>47</v>
      </c>
      <c r="C1940" t="s">
        <v>12</v>
      </c>
      <c r="D1940" t="s">
        <v>48</v>
      </c>
      <c r="E1940" t="s">
        <v>20</v>
      </c>
      <c r="F1940" t="s">
        <v>21</v>
      </c>
      <c r="G1940" s="5">
        <v>6527.21</v>
      </c>
      <c r="H1940" s="5">
        <f t="shared" si="210"/>
        <v>117.48978</v>
      </c>
      <c r="I1940" s="6">
        <v>1</v>
      </c>
      <c r="J1940" s="6">
        <v>6527.21</v>
      </c>
      <c r="K1940" s="5">
        <f t="shared" si="211"/>
        <v>117.48978</v>
      </c>
      <c r="L1940" s="7">
        <v>4.3600000000000003</v>
      </c>
      <c r="M1940" s="7">
        <v>1221</v>
      </c>
      <c r="N1940" s="3">
        <v>45504</v>
      </c>
      <c r="O1940" s="4" t="str">
        <f t="shared" si="212"/>
        <v>2024-07</v>
      </c>
      <c r="P1940" s="4" t="str">
        <f t="shared" si="213"/>
        <v>07</v>
      </c>
      <c r="Q1940" s="4" t="str">
        <f t="shared" si="214"/>
        <v>July</v>
      </c>
      <c r="R1940" s="30" t="str">
        <f t="shared" si="215"/>
        <v>31</v>
      </c>
      <c r="W1940" t="str">
        <f t="shared" si="216"/>
        <v>ok</v>
      </c>
    </row>
    <row r="1941" spans="1:23" x14ac:dyDescent="0.3">
      <c r="A1941" t="s">
        <v>1983</v>
      </c>
      <c r="B1941" t="s">
        <v>36</v>
      </c>
      <c r="C1941" t="s">
        <v>18</v>
      </c>
      <c r="D1941" t="s">
        <v>37</v>
      </c>
      <c r="E1941" t="s">
        <v>14</v>
      </c>
      <c r="F1941" t="s">
        <v>21</v>
      </c>
      <c r="G1941" s="5">
        <v>17978.53</v>
      </c>
      <c r="H1941" s="5">
        <f t="shared" si="210"/>
        <v>323.61353999999994</v>
      </c>
      <c r="I1941" s="6">
        <v>1</v>
      </c>
      <c r="J1941" s="6">
        <v>17978.53</v>
      </c>
      <c r="K1941" s="5">
        <f t="shared" si="211"/>
        <v>323.61353999999994</v>
      </c>
      <c r="L1941" s="7">
        <v>3.79</v>
      </c>
      <c r="M1941" s="7">
        <v>1749</v>
      </c>
      <c r="N1941" s="3">
        <v>45410</v>
      </c>
      <c r="O1941" s="4" t="str">
        <f t="shared" si="212"/>
        <v>2024-04</v>
      </c>
      <c r="P1941" s="4" t="str">
        <f t="shared" si="213"/>
        <v>04</v>
      </c>
      <c r="Q1941" s="4" t="str">
        <f t="shared" si="214"/>
        <v>April</v>
      </c>
      <c r="R1941" s="30" t="str">
        <f t="shared" si="215"/>
        <v>28</v>
      </c>
      <c r="W1941" t="str">
        <f t="shared" si="216"/>
        <v>ok</v>
      </c>
    </row>
    <row r="1942" spans="1:23" x14ac:dyDescent="0.3">
      <c r="A1942" t="s">
        <v>1984</v>
      </c>
      <c r="B1942" t="s">
        <v>17</v>
      </c>
      <c r="C1942" t="s">
        <v>18</v>
      </c>
      <c r="D1942" t="s">
        <v>19</v>
      </c>
      <c r="E1942" t="s">
        <v>20</v>
      </c>
      <c r="F1942" t="s">
        <v>38</v>
      </c>
      <c r="G1942" s="5">
        <v>2375.52</v>
      </c>
      <c r="H1942" s="5">
        <f t="shared" si="210"/>
        <v>42.759359999999994</v>
      </c>
      <c r="I1942" s="6">
        <v>2</v>
      </c>
      <c r="J1942" s="6">
        <v>4751.04</v>
      </c>
      <c r="K1942" s="5">
        <f t="shared" si="211"/>
        <v>85.518719999999988</v>
      </c>
      <c r="L1942" s="7">
        <v>4.1399999999999997</v>
      </c>
      <c r="M1942" s="7">
        <v>398</v>
      </c>
      <c r="N1942" s="3">
        <v>45441</v>
      </c>
      <c r="O1942" s="4" t="str">
        <f t="shared" si="212"/>
        <v>2024-05</v>
      </c>
      <c r="P1942" s="4" t="str">
        <f t="shared" si="213"/>
        <v>05</v>
      </c>
      <c r="Q1942" s="4" t="str">
        <f t="shared" si="214"/>
        <v>May</v>
      </c>
      <c r="R1942" s="30" t="str">
        <f t="shared" si="215"/>
        <v>29</v>
      </c>
      <c r="W1942" t="str">
        <f t="shared" si="216"/>
        <v>ok</v>
      </c>
    </row>
    <row r="1943" spans="1:23" x14ac:dyDescent="0.3">
      <c r="A1943" t="s">
        <v>1985</v>
      </c>
      <c r="B1943" t="s">
        <v>23</v>
      </c>
      <c r="C1943" t="s">
        <v>24</v>
      </c>
      <c r="D1943" t="s">
        <v>25</v>
      </c>
      <c r="E1943" t="s">
        <v>45</v>
      </c>
      <c r="F1943" t="s">
        <v>21</v>
      </c>
      <c r="G1943" s="5">
        <v>19684.560000000001</v>
      </c>
      <c r="H1943" s="5">
        <f t="shared" si="210"/>
        <v>354.32207999999997</v>
      </c>
      <c r="I1943" s="6">
        <v>2</v>
      </c>
      <c r="J1943" s="6">
        <v>39369.120000000003</v>
      </c>
      <c r="K1943" s="5">
        <f t="shared" si="211"/>
        <v>708.64415999999994</v>
      </c>
      <c r="L1943" s="7">
        <v>2.35</v>
      </c>
      <c r="M1943" s="7">
        <v>4637</v>
      </c>
      <c r="N1943" s="3">
        <v>45315</v>
      </c>
      <c r="O1943" s="4" t="str">
        <f t="shared" si="212"/>
        <v>2024-01</v>
      </c>
      <c r="P1943" s="4" t="str">
        <f t="shared" si="213"/>
        <v>01</v>
      </c>
      <c r="Q1943" s="4" t="str">
        <f t="shared" si="214"/>
        <v>January</v>
      </c>
      <c r="R1943" s="30" t="str">
        <f t="shared" si="215"/>
        <v>24</v>
      </c>
      <c r="W1943" t="str">
        <f t="shared" si="216"/>
        <v>ok</v>
      </c>
    </row>
    <row r="1944" spans="1:23" x14ac:dyDescent="0.3">
      <c r="A1944" t="s">
        <v>1986</v>
      </c>
      <c r="B1944" t="s">
        <v>23</v>
      </c>
      <c r="C1944" t="s">
        <v>24</v>
      </c>
      <c r="D1944" t="s">
        <v>25</v>
      </c>
      <c r="E1944" t="s">
        <v>45</v>
      </c>
      <c r="F1944" t="s">
        <v>21</v>
      </c>
      <c r="G1944" s="5">
        <v>12419.98</v>
      </c>
      <c r="H1944" s="5">
        <f t="shared" si="210"/>
        <v>223.55963999999997</v>
      </c>
      <c r="I1944" s="6">
        <v>2</v>
      </c>
      <c r="J1944" s="6">
        <v>24839.96</v>
      </c>
      <c r="K1944" s="5">
        <f t="shared" si="211"/>
        <v>447.11927999999995</v>
      </c>
      <c r="L1944" s="7">
        <v>2.38</v>
      </c>
      <c r="M1944" s="7">
        <v>2587</v>
      </c>
      <c r="N1944" s="3">
        <v>45407</v>
      </c>
      <c r="O1944" s="4" t="str">
        <f t="shared" si="212"/>
        <v>2024-04</v>
      </c>
      <c r="P1944" s="4" t="str">
        <f t="shared" si="213"/>
        <v>04</v>
      </c>
      <c r="Q1944" s="4" t="str">
        <f t="shared" si="214"/>
        <v>April</v>
      </c>
      <c r="R1944" s="30" t="str">
        <f t="shared" si="215"/>
        <v>25</v>
      </c>
      <c r="W1944" t="str">
        <f t="shared" si="216"/>
        <v>ok</v>
      </c>
    </row>
    <row r="1945" spans="1:23" x14ac:dyDescent="0.3">
      <c r="A1945" t="s">
        <v>1987</v>
      </c>
      <c r="B1945" t="s">
        <v>11</v>
      </c>
      <c r="C1945" t="s">
        <v>12</v>
      </c>
      <c r="D1945" t="s">
        <v>13</v>
      </c>
      <c r="E1945" t="s">
        <v>20</v>
      </c>
      <c r="F1945" t="s">
        <v>15</v>
      </c>
      <c r="G1945" s="5">
        <v>13917.97</v>
      </c>
      <c r="H1945" s="5">
        <f t="shared" si="210"/>
        <v>250.52345999999997</v>
      </c>
      <c r="I1945" s="6">
        <v>4</v>
      </c>
      <c r="J1945" s="6">
        <v>55671.88</v>
      </c>
      <c r="K1945" s="5">
        <f t="shared" si="211"/>
        <v>1002.0938399999999</v>
      </c>
      <c r="L1945" s="7">
        <v>2.56</v>
      </c>
      <c r="M1945" s="7">
        <v>3821</v>
      </c>
      <c r="N1945" s="3">
        <v>45473</v>
      </c>
      <c r="O1945" s="4" t="str">
        <f t="shared" si="212"/>
        <v>2024-06</v>
      </c>
      <c r="P1945" s="4" t="str">
        <f t="shared" si="213"/>
        <v>06</v>
      </c>
      <c r="Q1945" s="4" t="str">
        <f t="shared" si="214"/>
        <v>June</v>
      </c>
      <c r="R1945" s="30" t="str">
        <f t="shared" si="215"/>
        <v>30</v>
      </c>
      <c r="W1945" t="str">
        <f t="shared" si="216"/>
        <v>ok</v>
      </c>
    </row>
    <row r="1946" spans="1:23" x14ac:dyDescent="0.3">
      <c r="A1946" t="s">
        <v>1988</v>
      </c>
      <c r="B1946" t="s">
        <v>28</v>
      </c>
      <c r="C1946" t="s">
        <v>29</v>
      </c>
      <c r="D1946" t="s">
        <v>30</v>
      </c>
      <c r="E1946" t="s">
        <v>45</v>
      </c>
      <c r="F1946" t="s">
        <v>15</v>
      </c>
      <c r="G1946" s="5">
        <v>5961.91</v>
      </c>
      <c r="H1946" s="5">
        <f t="shared" si="210"/>
        <v>107.31437999999999</v>
      </c>
      <c r="I1946" s="6">
        <v>2</v>
      </c>
      <c r="J1946" s="6">
        <v>11923.82</v>
      </c>
      <c r="K1946" s="5">
        <f t="shared" si="211"/>
        <v>214.62875999999997</v>
      </c>
      <c r="L1946" s="7">
        <v>4.25</v>
      </c>
      <c r="M1946" s="7">
        <v>2701</v>
      </c>
      <c r="N1946" s="3">
        <v>45339</v>
      </c>
      <c r="O1946" s="4" t="str">
        <f t="shared" si="212"/>
        <v>2024-02</v>
      </c>
      <c r="P1946" s="4" t="str">
        <f t="shared" si="213"/>
        <v>02</v>
      </c>
      <c r="Q1946" s="4" t="str">
        <f t="shared" si="214"/>
        <v>February</v>
      </c>
      <c r="R1946" s="30" t="str">
        <f t="shared" si="215"/>
        <v>17</v>
      </c>
      <c r="W1946" t="str">
        <f t="shared" si="216"/>
        <v>ok</v>
      </c>
    </row>
    <row r="1947" spans="1:23" x14ac:dyDescent="0.3">
      <c r="A1947" t="s">
        <v>1989</v>
      </c>
      <c r="B1947" t="s">
        <v>63</v>
      </c>
      <c r="C1947" t="s">
        <v>18</v>
      </c>
      <c r="D1947" t="s">
        <v>64</v>
      </c>
      <c r="E1947" t="s">
        <v>20</v>
      </c>
      <c r="F1947" t="s">
        <v>26</v>
      </c>
      <c r="G1947" s="5">
        <v>10403.39</v>
      </c>
      <c r="H1947" s="5">
        <f t="shared" si="210"/>
        <v>187.26101999999997</v>
      </c>
      <c r="I1947" s="6">
        <v>4</v>
      </c>
      <c r="J1947" s="6">
        <v>41613.56</v>
      </c>
      <c r="K1947" s="5">
        <f t="shared" si="211"/>
        <v>749.04407999999989</v>
      </c>
      <c r="L1947" s="7">
        <v>1.46</v>
      </c>
      <c r="M1947" s="7">
        <v>2704</v>
      </c>
      <c r="N1947" s="3">
        <v>45587</v>
      </c>
      <c r="O1947" s="4" t="str">
        <f t="shared" si="212"/>
        <v>2024-10</v>
      </c>
      <c r="P1947" s="4" t="str">
        <f t="shared" si="213"/>
        <v>10</v>
      </c>
      <c r="Q1947" s="4" t="str">
        <f t="shared" si="214"/>
        <v>October</v>
      </c>
      <c r="R1947" s="30" t="str">
        <f t="shared" si="215"/>
        <v>22</v>
      </c>
      <c r="W1947" t="str">
        <f t="shared" si="216"/>
        <v>ok</v>
      </c>
    </row>
    <row r="1948" spans="1:23" x14ac:dyDescent="0.3">
      <c r="A1948" t="s">
        <v>1990</v>
      </c>
      <c r="B1948" t="s">
        <v>17</v>
      </c>
      <c r="C1948" t="s">
        <v>18</v>
      </c>
      <c r="D1948" t="s">
        <v>19</v>
      </c>
      <c r="E1948" t="s">
        <v>45</v>
      </c>
      <c r="F1948" t="s">
        <v>60</v>
      </c>
      <c r="G1948" s="5">
        <v>12106.42</v>
      </c>
      <c r="H1948" s="5">
        <f t="shared" si="210"/>
        <v>217.91555999999997</v>
      </c>
      <c r="I1948" s="6">
        <v>4</v>
      </c>
      <c r="J1948" s="6">
        <v>48425.68</v>
      </c>
      <c r="K1948" s="5">
        <f t="shared" si="211"/>
        <v>871.66223999999988</v>
      </c>
      <c r="L1948" s="7">
        <v>2.19</v>
      </c>
      <c r="M1948" s="7">
        <v>203</v>
      </c>
      <c r="N1948" s="3">
        <v>45414</v>
      </c>
      <c r="O1948" s="4" t="str">
        <f t="shared" si="212"/>
        <v>2024-05</v>
      </c>
      <c r="P1948" s="4" t="str">
        <f t="shared" si="213"/>
        <v>05</v>
      </c>
      <c r="Q1948" s="4" t="str">
        <f t="shared" si="214"/>
        <v>May</v>
      </c>
      <c r="R1948" s="30" t="str">
        <f t="shared" si="215"/>
        <v>02</v>
      </c>
      <c r="W1948" t="str">
        <f t="shared" si="216"/>
        <v>ok</v>
      </c>
    </row>
    <row r="1949" spans="1:23" x14ac:dyDescent="0.3">
      <c r="A1949" t="s">
        <v>1991</v>
      </c>
      <c r="B1949" t="s">
        <v>41</v>
      </c>
      <c r="C1949" t="s">
        <v>42</v>
      </c>
      <c r="D1949" t="s">
        <v>43</v>
      </c>
      <c r="E1949" t="s">
        <v>45</v>
      </c>
      <c r="F1949" t="s">
        <v>38</v>
      </c>
      <c r="G1949" s="5">
        <v>17461.05</v>
      </c>
      <c r="H1949" s="5">
        <f t="shared" si="210"/>
        <v>314.29889999999995</v>
      </c>
      <c r="I1949" s="6">
        <v>3</v>
      </c>
      <c r="J1949" s="6">
        <v>52383.15</v>
      </c>
      <c r="K1949" s="5">
        <f t="shared" si="211"/>
        <v>942.89669999999978</v>
      </c>
      <c r="L1949" s="7">
        <v>2.5299999999999998</v>
      </c>
      <c r="M1949" s="7">
        <v>3293</v>
      </c>
      <c r="N1949" s="3">
        <v>45529</v>
      </c>
      <c r="O1949" s="4" t="str">
        <f t="shared" si="212"/>
        <v>2024-08</v>
      </c>
      <c r="P1949" s="4" t="str">
        <f t="shared" si="213"/>
        <v>08</v>
      </c>
      <c r="Q1949" s="4" t="str">
        <f t="shared" si="214"/>
        <v>August</v>
      </c>
      <c r="R1949" s="30" t="str">
        <f t="shared" si="215"/>
        <v>25</v>
      </c>
      <c r="W1949" t="str">
        <f t="shared" si="216"/>
        <v>ok</v>
      </c>
    </row>
    <row r="1950" spans="1:23" x14ac:dyDescent="0.3">
      <c r="A1950" t="s">
        <v>1992</v>
      </c>
      <c r="B1950" t="s">
        <v>33</v>
      </c>
      <c r="C1950" t="s">
        <v>12</v>
      </c>
      <c r="D1950" t="s">
        <v>34</v>
      </c>
      <c r="E1950" t="s">
        <v>20</v>
      </c>
      <c r="F1950" t="s">
        <v>31</v>
      </c>
      <c r="G1950" s="5">
        <v>18807.28</v>
      </c>
      <c r="H1950" s="5">
        <f t="shared" si="210"/>
        <v>338.53103999999996</v>
      </c>
      <c r="I1950" s="6">
        <v>2</v>
      </c>
      <c r="J1950" s="6">
        <v>37614.559999999998</v>
      </c>
      <c r="K1950" s="5">
        <f t="shared" si="211"/>
        <v>677.06207999999992</v>
      </c>
      <c r="L1950" s="7">
        <v>2.81</v>
      </c>
      <c r="M1950" s="7">
        <v>4089</v>
      </c>
      <c r="N1950" s="3">
        <v>45398</v>
      </c>
      <c r="O1950" s="4" t="str">
        <f t="shared" si="212"/>
        <v>2024-04</v>
      </c>
      <c r="P1950" s="4" t="str">
        <f t="shared" si="213"/>
        <v>04</v>
      </c>
      <c r="Q1950" s="4" t="str">
        <f t="shared" si="214"/>
        <v>April</v>
      </c>
      <c r="R1950" s="30" t="str">
        <f t="shared" si="215"/>
        <v>16</v>
      </c>
      <c r="W1950" t="str">
        <f t="shared" si="216"/>
        <v>ok</v>
      </c>
    </row>
    <row r="1951" spans="1:23" x14ac:dyDescent="0.3">
      <c r="A1951" t="s">
        <v>1993</v>
      </c>
      <c r="B1951" t="s">
        <v>47</v>
      </c>
      <c r="C1951" t="s">
        <v>12</v>
      </c>
      <c r="D1951" t="s">
        <v>48</v>
      </c>
      <c r="E1951" t="s">
        <v>14</v>
      </c>
      <c r="F1951" t="s">
        <v>38</v>
      </c>
      <c r="G1951" s="5">
        <v>18691.43</v>
      </c>
      <c r="H1951" s="5">
        <f t="shared" si="210"/>
        <v>336.44574</v>
      </c>
      <c r="I1951" s="6">
        <v>3</v>
      </c>
      <c r="J1951" s="6">
        <v>56074.29</v>
      </c>
      <c r="K1951" s="5">
        <f t="shared" si="211"/>
        <v>1009.33722</v>
      </c>
      <c r="L1951" s="7">
        <v>2.19</v>
      </c>
      <c r="M1951" s="7">
        <v>1562</v>
      </c>
      <c r="N1951" s="3">
        <v>45515</v>
      </c>
      <c r="O1951" s="4" t="str">
        <f t="shared" si="212"/>
        <v>2024-08</v>
      </c>
      <c r="P1951" s="4" t="str">
        <f t="shared" si="213"/>
        <v>08</v>
      </c>
      <c r="Q1951" s="4" t="str">
        <f t="shared" si="214"/>
        <v>August</v>
      </c>
      <c r="R1951" s="30" t="str">
        <f t="shared" si="215"/>
        <v>11</v>
      </c>
      <c r="W1951" t="str">
        <f t="shared" si="216"/>
        <v>ok</v>
      </c>
    </row>
    <row r="1952" spans="1:23" x14ac:dyDescent="0.3">
      <c r="A1952" t="s">
        <v>1994</v>
      </c>
      <c r="B1952" t="s">
        <v>28</v>
      </c>
      <c r="C1952" t="s">
        <v>29</v>
      </c>
      <c r="D1952" t="s">
        <v>30</v>
      </c>
      <c r="E1952" t="s">
        <v>14</v>
      </c>
      <c r="F1952" t="s">
        <v>60</v>
      </c>
      <c r="G1952" s="5">
        <v>18445.43</v>
      </c>
      <c r="H1952" s="5">
        <f t="shared" si="210"/>
        <v>332.01774</v>
      </c>
      <c r="I1952" s="6">
        <v>5</v>
      </c>
      <c r="J1952" s="6">
        <v>92227.15</v>
      </c>
      <c r="K1952" s="5">
        <f t="shared" si="211"/>
        <v>1660.0887</v>
      </c>
      <c r="L1952" s="7">
        <v>4.2</v>
      </c>
      <c r="M1952" s="7">
        <v>2591</v>
      </c>
      <c r="N1952" s="3">
        <v>45573</v>
      </c>
      <c r="O1952" s="4" t="str">
        <f t="shared" si="212"/>
        <v>2024-10</v>
      </c>
      <c r="P1952" s="4" t="str">
        <f t="shared" si="213"/>
        <v>10</v>
      </c>
      <c r="Q1952" s="4" t="str">
        <f t="shared" si="214"/>
        <v>October</v>
      </c>
      <c r="R1952" s="30" t="str">
        <f t="shared" si="215"/>
        <v>08</v>
      </c>
      <c r="W1952" t="str">
        <f t="shared" si="216"/>
        <v>ok</v>
      </c>
    </row>
    <row r="1953" spans="1:23" x14ac:dyDescent="0.3">
      <c r="A1953" t="s">
        <v>1995</v>
      </c>
      <c r="B1953" t="s">
        <v>51</v>
      </c>
      <c r="C1953" t="s">
        <v>29</v>
      </c>
      <c r="D1953" t="s">
        <v>52</v>
      </c>
      <c r="E1953" t="s">
        <v>45</v>
      </c>
      <c r="F1953" t="s">
        <v>60</v>
      </c>
      <c r="G1953" s="5">
        <v>4359.1000000000004</v>
      </c>
      <c r="H1953" s="5">
        <f t="shared" si="210"/>
        <v>78.463800000000006</v>
      </c>
      <c r="I1953" s="6">
        <v>3</v>
      </c>
      <c r="J1953" s="6">
        <v>13077.3</v>
      </c>
      <c r="K1953" s="5">
        <f t="shared" si="211"/>
        <v>235.39140000000003</v>
      </c>
      <c r="L1953" s="7">
        <v>4.71</v>
      </c>
      <c r="M1953" s="7">
        <v>245</v>
      </c>
      <c r="N1953" s="3">
        <v>45608</v>
      </c>
      <c r="O1953" s="4" t="str">
        <f t="shared" si="212"/>
        <v>2024-11</v>
      </c>
      <c r="P1953" s="4" t="str">
        <f t="shared" si="213"/>
        <v>11</v>
      </c>
      <c r="Q1953" s="4" t="str">
        <f t="shared" si="214"/>
        <v>November</v>
      </c>
      <c r="R1953" s="30" t="str">
        <f t="shared" si="215"/>
        <v>12</v>
      </c>
      <c r="W1953" t="str">
        <f t="shared" si="216"/>
        <v>ok</v>
      </c>
    </row>
    <row r="1954" spans="1:23" x14ac:dyDescent="0.3">
      <c r="A1954" t="s">
        <v>1996</v>
      </c>
      <c r="B1954" t="s">
        <v>23</v>
      </c>
      <c r="C1954" t="s">
        <v>24</v>
      </c>
      <c r="D1954" t="s">
        <v>25</v>
      </c>
      <c r="E1954" t="s">
        <v>45</v>
      </c>
      <c r="F1954" t="s">
        <v>26</v>
      </c>
      <c r="G1954" s="5">
        <v>18980.96</v>
      </c>
      <c r="H1954" s="5">
        <f t="shared" si="210"/>
        <v>341.65727999999996</v>
      </c>
      <c r="I1954" s="6">
        <v>4</v>
      </c>
      <c r="J1954" s="6">
        <v>75923.839999999997</v>
      </c>
      <c r="K1954" s="5">
        <f t="shared" si="211"/>
        <v>1366.6291199999998</v>
      </c>
      <c r="L1954" s="7">
        <v>2.52</v>
      </c>
      <c r="M1954" s="7">
        <v>3256</v>
      </c>
      <c r="N1954" s="3">
        <v>45402</v>
      </c>
      <c r="O1954" s="4" t="str">
        <f t="shared" si="212"/>
        <v>2024-04</v>
      </c>
      <c r="P1954" s="4" t="str">
        <f t="shared" si="213"/>
        <v>04</v>
      </c>
      <c r="Q1954" s="4" t="str">
        <f t="shared" si="214"/>
        <v>April</v>
      </c>
      <c r="R1954" s="30" t="str">
        <f t="shared" si="215"/>
        <v>20</v>
      </c>
      <c r="W1954" t="str">
        <f t="shared" si="216"/>
        <v>ok</v>
      </c>
    </row>
    <row r="1955" spans="1:23" x14ac:dyDescent="0.3">
      <c r="A1955" t="s">
        <v>1997</v>
      </c>
      <c r="B1955" t="s">
        <v>17</v>
      </c>
      <c r="C1955" t="s">
        <v>18</v>
      </c>
      <c r="D1955" t="s">
        <v>19</v>
      </c>
      <c r="E1955" t="s">
        <v>20</v>
      </c>
      <c r="F1955" t="s">
        <v>21</v>
      </c>
      <c r="G1955" s="5">
        <v>18287.63</v>
      </c>
      <c r="H1955" s="5">
        <f t="shared" si="210"/>
        <v>329.17734000000002</v>
      </c>
      <c r="I1955" s="6">
        <v>2</v>
      </c>
      <c r="J1955" s="6">
        <v>36575.26</v>
      </c>
      <c r="K1955" s="5">
        <f t="shared" si="211"/>
        <v>658.35468000000003</v>
      </c>
      <c r="L1955" s="7">
        <v>4.16</v>
      </c>
      <c r="M1955" s="7">
        <v>1761</v>
      </c>
      <c r="N1955" s="3">
        <v>45501</v>
      </c>
      <c r="O1955" s="4" t="str">
        <f t="shared" si="212"/>
        <v>2024-07</v>
      </c>
      <c r="P1955" s="4" t="str">
        <f t="shared" si="213"/>
        <v>07</v>
      </c>
      <c r="Q1955" s="4" t="str">
        <f t="shared" si="214"/>
        <v>July</v>
      </c>
      <c r="R1955" s="30" t="str">
        <f t="shared" si="215"/>
        <v>28</v>
      </c>
      <c r="W1955" t="str">
        <f t="shared" si="216"/>
        <v>ok</v>
      </c>
    </row>
    <row r="1956" spans="1:23" x14ac:dyDescent="0.3">
      <c r="A1956" t="s">
        <v>1998</v>
      </c>
      <c r="B1956" t="s">
        <v>23</v>
      </c>
      <c r="C1956" t="s">
        <v>24</v>
      </c>
      <c r="D1956" t="s">
        <v>25</v>
      </c>
      <c r="E1956" t="s">
        <v>14</v>
      </c>
      <c r="F1956" t="s">
        <v>31</v>
      </c>
      <c r="G1956" s="5">
        <v>3897.31</v>
      </c>
      <c r="H1956" s="5">
        <f t="shared" si="210"/>
        <v>70.151579999999996</v>
      </c>
      <c r="I1956" s="6">
        <v>5</v>
      </c>
      <c r="J1956" s="6">
        <v>19486.55</v>
      </c>
      <c r="K1956" s="5">
        <f t="shared" si="211"/>
        <v>350.75789999999995</v>
      </c>
      <c r="L1956" s="7">
        <v>4</v>
      </c>
      <c r="M1956" s="7">
        <v>2579</v>
      </c>
      <c r="N1956" s="3">
        <v>45583</v>
      </c>
      <c r="O1956" s="4" t="str">
        <f t="shared" si="212"/>
        <v>2024-10</v>
      </c>
      <c r="P1956" s="4" t="str">
        <f t="shared" si="213"/>
        <v>10</v>
      </c>
      <c r="Q1956" s="4" t="str">
        <f t="shared" si="214"/>
        <v>October</v>
      </c>
      <c r="R1956" s="30" t="str">
        <f t="shared" si="215"/>
        <v>18</v>
      </c>
      <c r="W1956" t="str">
        <f t="shared" si="216"/>
        <v>ok</v>
      </c>
    </row>
    <row r="1957" spans="1:23" x14ac:dyDescent="0.3">
      <c r="A1957" t="s">
        <v>1999</v>
      </c>
      <c r="B1957" t="s">
        <v>28</v>
      </c>
      <c r="C1957" t="s">
        <v>29</v>
      </c>
      <c r="D1957" t="s">
        <v>30</v>
      </c>
      <c r="E1957" t="s">
        <v>45</v>
      </c>
      <c r="F1957" t="s">
        <v>60</v>
      </c>
      <c r="G1957" s="5">
        <v>13400.52</v>
      </c>
      <c r="H1957" s="5">
        <f t="shared" si="210"/>
        <v>241.20936</v>
      </c>
      <c r="I1957" s="6">
        <v>2</v>
      </c>
      <c r="J1957" s="6">
        <v>26801.040000000001</v>
      </c>
      <c r="K1957" s="5">
        <f t="shared" si="211"/>
        <v>482.41872000000001</v>
      </c>
      <c r="L1957" s="7">
        <v>4.9800000000000004</v>
      </c>
      <c r="M1957" s="7">
        <v>4258</v>
      </c>
      <c r="N1957" s="3">
        <v>45476</v>
      </c>
      <c r="O1957" s="4" t="str">
        <f t="shared" si="212"/>
        <v>2024-07</v>
      </c>
      <c r="P1957" s="4" t="str">
        <f t="shared" si="213"/>
        <v>07</v>
      </c>
      <c r="Q1957" s="4" t="str">
        <f t="shared" si="214"/>
        <v>July</v>
      </c>
      <c r="R1957" s="30" t="str">
        <f t="shared" si="215"/>
        <v>03</v>
      </c>
      <c r="W1957" t="str">
        <f t="shared" si="216"/>
        <v>ok</v>
      </c>
    </row>
    <row r="1958" spans="1:23" x14ac:dyDescent="0.3">
      <c r="A1958" t="s">
        <v>2000</v>
      </c>
      <c r="B1958" t="s">
        <v>11</v>
      </c>
      <c r="C1958" t="s">
        <v>12</v>
      </c>
      <c r="D1958" t="s">
        <v>13</v>
      </c>
      <c r="E1958" t="s">
        <v>14</v>
      </c>
      <c r="F1958" t="s">
        <v>21</v>
      </c>
      <c r="G1958" s="5">
        <v>9401.11</v>
      </c>
      <c r="H1958" s="5">
        <f t="shared" si="210"/>
        <v>169.21997999999999</v>
      </c>
      <c r="I1958" s="6">
        <v>4</v>
      </c>
      <c r="J1958" s="6">
        <v>37604.44</v>
      </c>
      <c r="K1958" s="5">
        <f t="shared" si="211"/>
        <v>676.87991999999997</v>
      </c>
      <c r="L1958" s="7">
        <v>1.1599999999999999</v>
      </c>
      <c r="M1958" s="7">
        <v>1593</v>
      </c>
      <c r="N1958" s="3">
        <v>45538</v>
      </c>
      <c r="O1958" s="4" t="str">
        <f t="shared" si="212"/>
        <v>2024-09</v>
      </c>
      <c r="P1958" s="4" t="str">
        <f t="shared" si="213"/>
        <v>09</v>
      </c>
      <c r="Q1958" s="4" t="str">
        <f t="shared" si="214"/>
        <v>September</v>
      </c>
      <c r="R1958" s="30" t="str">
        <f t="shared" si="215"/>
        <v>03</v>
      </c>
      <c r="W1958" t="str">
        <f t="shared" si="216"/>
        <v>ok</v>
      </c>
    </row>
    <row r="1959" spans="1:23" x14ac:dyDescent="0.3">
      <c r="A1959" t="s">
        <v>2001</v>
      </c>
      <c r="B1959" t="s">
        <v>17</v>
      </c>
      <c r="C1959" t="s">
        <v>18</v>
      </c>
      <c r="D1959" t="s">
        <v>19</v>
      </c>
      <c r="E1959" t="s">
        <v>20</v>
      </c>
      <c r="F1959" t="s">
        <v>15</v>
      </c>
      <c r="G1959" s="5">
        <v>4762.0600000000004</v>
      </c>
      <c r="H1959" s="5">
        <f t="shared" si="210"/>
        <v>85.717079999999996</v>
      </c>
      <c r="I1959" s="6">
        <v>3</v>
      </c>
      <c r="J1959" s="6">
        <v>14286.18</v>
      </c>
      <c r="K1959" s="5">
        <f t="shared" si="211"/>
        <v>257.15123999999997</v>
      </c>
      <c r="L1959" s="7">
        <v>1.06</v>
      </c>
      <c r="M1959" s="7">
        <v>586</v>
      </c>
      <c r="N1959" s="3">
        <v>45516</v>
      </c>
      <c r="O1959" s="4" t="str">
        <f t="shared" si="212"/>
        <v>2024-08</v>
      </c>
      <c r="P1959" s="4" t="str">
        <f t="shared" si="213"/>
        <v>08</v>
      </c>
      <c r="Q1959" s="4" t="str">
        <f t="shared" si="214"/>
        <v>August</v>
      </c>
      <c r="R1959" s="30" t="str">
        <f t="shared" si="215"/>
        <v>12</v>
      </c>
      <c r="W1959" t="str">
        <f t="shared" si="216"/>
        <v>ok</v>
      </c>
    </row>
    <row r="1960" spans="1:23" x14ac:dyDescent="0.3">
      <c r="A1960" t="s">
        <v>2002</v>
      </c>
      <c r="B1960" t="s">
        <v>36</v>
      </c>
      <c r="C1960" t="s">
        <v>18</v>
      </c>
      <c r="D1960" t="s">
        <v>37</v>
      </c>
      <c r="E1960" t="s">
        <v>14</v>
      </c>
      <c r="F1960" t="s">
        <v>21</v>
      </c>
      <c r="G1960" s="5">
        <v>11798.19</v>
      </c>
      <c r="H1960" s="5">
        <f t="shared" si="210"/>
        <v>212.36741999999998</v>
      </c>
      <c r="I1960" s="6">
        <v>4</v>
      </c>
      <c r="J1960" s="6">
        <v>47192.76</v>
      </c>
      <c r="K1960" s="5">
        <f t="shared" si="211"/>
        <v>849.46967999999993</v>
      </c>
      <c r="L1960" s="7">
        <v>2.42</v>
      </c>
      <c r="M1960" s="7">
        <v>1864</v>
      </c>
      <c r="N1960" s="3">
        <v>45356</v>
      </c>
      <c r="O1960" s="4" t="str">
        <f t="shared" si="212"/>
        <v>2024-03</v>
      </c>
      <c r="P1960" s="4" t="str">
        <f t="shared" si="213"/>
        <v>03</v>
      </c>
      <c r="Q1960" s="4" t="str">
        <f t="shared" si="214"/>
        <v>March</v>
      </c>
      <c r="R1960" s="30" t="str">
        <f t="shared" si="215"/>
        <v>05</v>
      </c>
      <c r="W1960" t="str">
        <f t="shared" si="216"/>
        <v>ok</v>
      </c>
    </row>
    <row r="1961" spans="1:23" x14ac:dyDescent="0.3">
      <c r="A1961" t="s">
        <v>2003</v>
      </c>
      <c r="B1961" t="s">
        <v>63</v>
      </c>
      <c r="C1961" t="s">
        <v>18</v>
      </c>
      <c r="D1961" t="s">
        <v>64</v>
      </c>
      <c r="E1961" t="s">
        <v>20</v>
      </c>
      <c r="F1961" t="s">
        <v>60</v>
      </c>
      <c r="G1961" s="5">
        <v>12675.39</v>
      </c>
      <c r="H1961" s="5">
        <f t="shared" si="210"/>
        <v>228.15701999999996</v>
      </c>
      <c r="I1961" s="6">
        <v>4</v>
      </c>
      <c r="J1961" s="6">
        <v>50701.56</v>
      </c>
      <c r="K1961" s="5">
        <f t="shared" si="211"/>
        <v>912.62807999999984</v>
      </c>
      <c r="L1961" s="7">
        <v>3.19</v>
      </c>
      <c r="M1961" s="7">
        <v>3649</v>
      </c>
      <c r="N1961" s="3">
        <v>45480</v>
      </c>
      <c r="O1961" s="4" t="str">
        <f t="shared" si="212"/>
        <v>2024-07</v>
      </c>
      <c r="P1961" s="4" t="str">
        <f t="shared" si="213"/>
        <v>07</v>
      </c>
      <c r="Q1961" s="4" t="str">
        <f t="shared" si="214"/>
        <v>July</v>
      </c>
      <c r="R1961" s="30" t="str">
        <f t="shared" si="215"/>
        <v>07</v>
      </c>
      <c r="W1961" t="str">
        <f t="shared" si="216"/>
        <v>ok</v>
      </c>
    </row>
    <row r="1962" spans="1:23" x14ac:dyDescent="0.3">
      <c r="A1962" t="s">
        <v>2004</v>
      </c>
      <c r="B1962" t="s">
        <v>41</v>
      </c>
      <c r="C1962" t="s">
        <v>42</v>
      </c>
      <c r="D1962" t="s">
        <v>43</v>
      </c>
      <c r="E1962" t="s">
        <v>14</v>
      </c>
      <c r="F1962" t="s">
        <v>38</v>
      </c>
      <c r="G1962" s="5">
        <v>4037.34</v>
      </c>
      <c r="H1962" s="5">
        <f t="shared" si="210"/>
        <v>72.672119999999993</v>
      </c>
      <c r="I1962" s="6">
        <v>1</v>
      </c>
      <c r="J1962" s="6">
        <v>4037.34</v>
      </c>
      <c r="K1962" s="5">
        <f t="shared" si="211"/>
        <v>72.672119999999993</v>
      </c>
      <c r="L1962" s="7">
        <v>4.05</v>
      </c>
      <c r="M1962" s="7">
        <v>1704</v>
      </c>
      <c r="N1962" s="3">
        <v>45612</v>
      </c>
      <c r="O1962" s="4" t="str">
        <f t="shared" si="212"/>
        <v>2024-11</v>
      </c>
      <c r="P1962" s="4" t="str">
        <f t="shared" si="213"/>
        <v>11</v>
      </c>
      <c r="Q1962" s="4" t="str">
        <f t="shared" si="214"/>
        <v>November</v>
      </c>
      <c r="R1962" s="30" t="str">
        <f t="shared" si="215"/>
        <v>16</v>
      </c>
      <c r="W1962" t="str">
        <f t="shared" si="216"/>
        <v>ok</v>
      </c>
    </row>
    <row r="1963" spans="1:23" x14ac:dyDescent="0.3">
      <c r="A1963" t="s">
        <v>2005</v>
      </c>
      <c r="B1963" t="s">
        <v>28</v>
      </c>
      <c r="C1963" t="s">
        <v>29</v>
      </c>
      <c r="D1963" t="s">
        <v>30</v>
      </c>
      <c r="E1963" t="s">
        <v>14</v>
      </c>
      <c r="F1963" t="s">
        <v>60</v>
      </c>
      <c r="G1963" s="5">
        <v>12996.48</v>
      </c>
      <c r="H1963" s="5">
        <f t="shared" si="210"/>
        <v>233.93663999999998</v>
      </c>
      <c r="I1963" s="6">
        <v>5</v>
      </c>
      <c r="J1963" s="6">
        <v>64982.400000000001</v>
      </c>
      <c r="K1963" s="5">
        <f t="shared" si="211"/>
        <v>1169.6831999999999</v>
      </c>
      <c r="L1963" s="7">
        <v>1.38</v>
      </c>
      <c r="M1963" s="7">
        <v>4608</v>
      </c>
      <c r="N1963" s="3">
        <v>45419</v>
      </c>
      <c r="O1963" s="4" t="str">
        <f t="shared" si="212"/>
        <v>2024-05</v>
      </c>
      <c r="P1963" s="4" t="str">
        <f t="shared" si="213"/>
        <v>05</v>
      </c>
      <c r="Q1963" s="4" t="str">
        <f t="shared" si="214"/>
        <v>May</v>
      </c>
      <c r="R1963" s="30" t="str">
        <f t="shared" si="215"/>
        <v>07</v>
      </c>
      <c r="W1963" t="str">
        <f t="shared" si="216"/>
        <v>ok</v>
      </c>
    </row>
    <row r="1964" spans="1:23" x14ac:dyDescent="0.3">
      <c r="A1964" t="s">
        <v>2006</v>
      </c>
      <c r="B1964" t="s">
        <v>28</v>
      </c>
      <c r="C1964" t="s">
        <v>29</v>
      </c>
      <c r="D1964" t="s">
        <v>30</v>
      </c>
      <c r="E1964" t="s">
        <v>14</v>
      </c>
      <c r="F1964" t="s">
        <v>21</v>
      </c>
      <c r="G1964" s="5">
        <v>1797.57</v>
      </c>
      <c r="H1964" s="5">
        <f t="shared" si="210"/>
        <v>32.356259999999999</v>
      </c>
      <c r="I1964" s="6">
        <v>2</v>
      </c>
      <c r="J1964" s="6">
        <v>3595.14</v>
      </c>
      <c r="K1964" s="5">
        <f t="shared" si="211"/>
        <v>64.712519999999998</v>
      </c>
      <c r="L1964" s="7">
        <v>4.46</v>
      </c>
      <c r="M1964" s="7">
        <v>468</v>
      </c>
      <c r="N1964" s="3">
        <v>45468</v>
      </c>
      <c r="O1964" s="4" t="str">
        <f t="shared" si="212"/>
        <v>2024-06</v>
      </c>
      <c r="P1964" s="4" t="str">
        <f t="shared" si="213"/>
        <v>06</v>
      </c>
      <c r="Q1964" s="4" t="str">
        <f t="shared" si="214"/>
        <v>June</v>
      </c>
      <c r="R1964" s="30" t="str">
        <f t="shared" si="215"/>
        <v>25</v>
      </c>
      <c r="W1964" t="str">
        <f t="shared" si="216"/>
        <v>ok</v>
      </c>
    </row>
    <row r="1965" spans="1:23" x14ac:dyDescent="0.3">
      <c r="A1965" t="s">
        <v>2007</v>
      </c>
      <c r="B1965" t="s">
        <v>28</v>
      </c>
      <c r="C1965" t="s">
        <v>29</v>
      </c>
      <c r="D1965" t="s">
        <v>30</v>
      </c>
      <c r="E1965" t="s">
        <v>20</v>
      </c>
      <c r="F1965" t="s">
        <v>38</v>
      </c>
      <c r="G1965" s="5">
        <v>3219.44</v>
      </c>
      <c r="H1965" s="5">
        <f t="shared" si="210"/>
        <v>57.949919999999999</v>
      </c>
      <c r="I1965" s="6">
        <v>2</v>
      </c>
      <c r="J1965" s="6">
        <v>6438.88</v>
      </c>
      <c r="K1965" s="5">
        <f t="shared" si="211"/>
        <v>115.89984</v>
      </c>
      <c r="L1965" s="7">
        <v>1.2</v>
      </c>
      <c r="M1965" s="7">
        <v>1537</v>
      </c>
      <c r="N1965" s="3">
        <v>45336</v>
      </c>
      <c r="O1965" s="4" t="str">
        <f t="shared" si="212"/>
        <v>2024-02</v>
      </c>
      <c r="P1965" s="4" t="str">
        <f t="shared" si="213"/>
        <v>02</v>
      </c>
      <c r="Q1965" s="4" t="str">
        <f t="shared" si="214"/>
        <v>February</v>
      </c>
      <c r="R1965" s="30" t="str">
        <f t="shared" si="215"/>
        <v>14</v>
      </c>
      <c r="W1965" t="str">
        <f t="shared" si="216"/>
        <v>ok</v>
      </c>
    </row>
    <row r="1966" spans="1:23" x14ac:dyDescent="0.3">
      <c r="A1966" t="s">
        <v>2008</v>
      </c>
      <c r="B1966" t="s">
        <v>23</v>
      </c>
      <c r="C1966" t="s">
        <v>24</v>
      </c>
      <c r="D1966" t="s">
        <v>25</v>
      </c>
      <c r="E1966" t="s">
        <v>14</v>
      </c>
      <c r="F1966" t="s">
        <v>26</v>
      </c>
      <c r="G1966" s="5">
        <v>12713.49</v>
      </c>
      <c r="H1966" s="5">
        <f t="shared" si="210"/>
        <v>228.84281999999999</v>
      </c>
      <c r="I1966" s="6">
        <v>3</v>
      </c>
      <c r="J1966" s="6">
        <v>38140.47</v>
      </c>
      <c r="K1966" s="5">
        <f t="shared" si="211"/>
        <v>686.52846</v>
      </c>
      <c r="L1966" s="7">
        <v>1.19</v>
      </c>
      <c r="M1966" s="7">
        <v>4182</v>
      </c>
      <c r="N1966" s="3">
        <v>45636</v>
      </c>
      <c r="O1966" s="4" t="str">
        <f t="shared" si="212"/>
        <v>2024-12</v>
      </c>
      <c r="P1966" s="4" t="str">
        <f t="shared" si="213"/>
        <v>12</v>
      </c>
      <c r="Q1966" s="4" t="str">
        <f t="shared" si="214"/>
        <v>December</v>
      </c>
      <c r="R1966" s="30" t="str">
        <f t="shared" si="215"/>
        <v>10</v>
      </c>
      <c r="W1966" t="str">
        <f t="shared" si="216"/>
        <v>ok</v>
      </c>
    </row>
    <row r="1967" spans="1:23" x14ac:dyDescent="0.3">
      <c r="A1967" t="s">
        <v>2009</v>
      </c>
      <c r="B1967" t="s">
        <v>36</v>
      </c>
      <c r="C1967" t="s">
        <v>18</v>
      </c>
      <c r="D1967" t="s">
        <v>37</v>
      </c>
      <c r="E1967" t="s">
        <v>14</v>
      </c>
      <c r="F1967" t="s">
        <v>26</v>
      </c>
      <c r="G1967" s="5">
        <v>12751.54</v>
      </c>
      <c r="H1967" s="5">
        <f t="shared" si="210"/>
        <v>229.52771999999999</v>
      </c>
      <c r="I1967" s="6">
        <v>2</v>
      </c>
      <c r="J1967" s="6">
        <v>25503.08</v>
      </c>
      <c r="K1967" s="5">
        <f t="shared" si="211"/>
        <v>459.05543999999998</v>
      </c>
      <c r="L1967" s="7">
        <v>3.07</v>
      </c>
      <c r="M1967" s="7">
        <v>2082</v>
      </c>
      <c r="N1967" s="3">
        <v>45319</v>
      </c>
      <c r="O1967" s="4" t="str">
        <f t="shared" si="212"/>
        <v>2024-01</v>
      </c>
      <c r="P1967" s="4" t="str">
        <f t="shared" si="213"/>
        <v>01</v>
      </c>
      <c r="Q1967" s="4" t="str">
        <f t="shared" si="214"/>
        <v>January</v>
      </c>
      <c r="R1967" s="30" t="str">
        <f t="shared" si="215"/>
        <v>28</v>
      </c>
      <c r="W1967" t="str">
        <f t="shared" si="216"/>
        <v>ok</v>
      </c>
    </row>
    <row r="1968" spans="1:23" x14ac:dyDescent="0.3">
      <c r="A1968" t="s">
        <v>2010</v>
      </c>
      <c r="B1968" t="s">
        <v>11</v>
      </c>
      <c r="C1968" t="s">
        <v>12</v>
      </c>
      <c r="D1968" t="s">
        <v>13</v>
      </c>
      <c r="E1968" t="s">
        <v>20</v>
      </c>
      <c r="F1968" t="s">
        <v>26</v>
      </c>
      <c r="G1968" s="5">
        <v>8763.31</v>
      </c>
      <c r="H1968" s="5">
        <f t="shared" si="210"/>
        <v>157.73957999999999</v>
      </c>
      <c r="I1968" s="6">
        <v>5</v>
      </c>
      <c r="J1968" s="6">
        <v>43816.55</v>
      </c>
      <c r="K1968" s="5">
        <f t="shared" si="211"/>
        <v>788.69789999999989</v>
      </c>
      <c r="L1968" s="7">
        <v>2.5499999999999998</v>
      </c>
      <c r="M1968" s="7">
        <v>610</v>
      </c>
      <c r="N1968" s="3">
        <v>45596</v>
      </c>
      <c r="O1968" s="4" t="str">
        <f t="shared" si="212"/>
        <v>2024-10</v>
      </c>
      <c r="P1968" s="4" t="str">
        <f t="shared" si="213"/>
        <v>10</v>
      </c>
      <c r="Q1968" s="4" t="str">
        <f t="shared" si="214"/>
        <v>October</v>
      </c>
      <c r="R1968" s="30" t="str">
        <f t="shared" si="215"/>
        <v>31</v>
      </c>
      <c r="W1968" t="str">
        <f t="shared" si="216"/>
        <v>ok</v>
      </c>
    </row>
    <row r="1969" spans="1:23" x14ac:dyDescent="0.3">
      <c r="A1969" t="s">
        <v>2011</v>
      </c>
      <c r="B1969" t="s">
        <v>33</v>
      </c>
      <c r="C1969" t="s">
        <v>12</v>
      </c>
      <c r="D1969" t="s">
        <v>34</v>
      </c>
      <c r="E1969" t="s">
        <v>20</v>
      </c>
      <c r="F1969" t="s">
        <v>15</v>
      </c>
      <c r="G1969" s="5">
        <v>350</v>
      </c>
      <c r="H1969" s="5">
        <f t="shared" si="210"/>
        <v>6.3</v>
      </c>
      <c r="I1969" s="6">
        <v>4</v>
      </c>
      <c r="J1969" s="6">
        <v>1400</v>
      </c>
      <c r="K1969" s="5">
        <f t="shared" si="211"/>
        <v>25.2</v>
      </c>
      <c r="L1969" s="7">
        <v>1.74</v>
      </c>
      <c r="M1969" s="7">
        <v>1741</v>
      </c>
      <c r="N1969" s="3">
        <v>45346</v>
      </c>
      <c r="O1969" s="4" t="str">
        <f t="shared" si="212"/>
        <v>2024-02</v>
      </c>
      <c r="P1969" s="4" t="str">
        <f t="shared" si="213"/>
        <v>02</v>
      </c>
      <c r="Q1969" s="4" t="str">
        <f t="shared" si="214"/>
        <v>February</v>
      </c>
      <c r="R1969" s="30" t="str">
        <f t="shared" si="215"/>
        <v>24</v>
      </c>
      <c r="W1969" t="str">
        <f t="shared" si="216"/>
        <v>ok</v>
      </c>
    </row>
    <row r="1970" spans="1:23" x14ac:dyDescent="0.3">
      <c r="A1970" t="s">
        <v>2012</v>
      </c>
      <c r="B1970" t="s">
        <v>28</v>
      </c>
      <c r="C1970" t="s">
        <v>29</v>
      </c>
      <c r="D1970" t="s">
        <v>30</v>
      </c>
      <c r="E1970" t="s">
        <v>14</v>
      </c>
      <c r="F1970" t="s">
        <v>21</v>
      </c>
      <c r="G1970" s="5">
        <v>4276.0600000000004</v>
      </c>
      <c r="H1970" s="5">
        <f t="shared" si="210"/>
        <v>76.969080000000005</v>
      </c>
      <c r="I1970" s="6">
        <v>1</v>
      </c>
      <c r="J1970" s="6">
        <v>4276.0600000000004</v>
      </c>
      <c r="K1970" s="5">
        <f t="shared" si="211"/>
        <v>76.969080000000005</v>
      </c>
      <c r="L1970" s="7">
        <v>4.0199999999999996</v>
      </c>
      <c r="M1970" s="7">
        <v>2758</v>
      </c>
      <c r="N1970" s="3">
        <v>45301</v>
      </c>
      <c r="O1970" s="4" t="str">
        <f t="shared" si="212"/>
        <v>2024-01</v>
      </c>
      <c r="P1970" s="4" t="str">
        <f t="shared" si="213"/>
        <v>01</v>
      </c>
      <c r="Q1970" s="4" t="str">
        <f t="shared" si="214"/>
        <v>January</v>
      </c>
      <c r="R1970" s="30" t="str">
        <f t="shared" si="215"/>
        <v>10</v>
      </c>
      <c r="W1970" t="str">
        <f t="shared" si="216"/>
        <v>ok</v>
      </c>
    </row>
    <row r="1971" spans="1:23" x14ac:dyDescent="0.3">
      <c r="A1971" t="s">
        <v>2013</v>
      </c>
      <c r="B1971" t="s">
        <v>41</v>
      </c>
      <c r="C1971" t="s">
        <v>42</v>
      </c>
      <c r="D1971" t="s">
        <v>43</v>
      </c>
      <c r="E1971" t="s">
        <v>20</v>
      </c>
      <c r="F1971" t="s">
        <v>15</v>
      </c>
      <c r="G1971" s="5">
        <v>13938.68</v>
      </c>
      <c r="H1971" s="5">
        <f t="shared" si="210"/>
        <v>250.89623999999998</v>
      </c>
      <c r="I1971" s="6">
        <v>3</v>
      </c>
      <c r="J1971" s="6">
        <v>41816.04</v>
      </c>
      <c r="K1971" s="5">
        <f t="shared" si="211"/>
        <v>752.68871999999988</v>
      </c>
      <c r="L1971" s="7">
        <v>2.5099999999999998</v>
      </c>
      <c r="M1971" s="7">
        <v>3622</v>
      </c>
      <c r="N1971" s="3">
        <v>45446</v>
      </c>
      <c r="O1971" s="4" t="str">
        <f t="shared" si="212"/>
        <v>2024-06</v>
      </c>
      <c r="P1971" s="4" t="str">
        <f t="shared" si="213"/>
        <v>06</v>
      </c>
      <c r="Q1971" s="4" t="str">
        <f t="shared" si="214"/>
        <v>June</v>
      </c>
      <c r="R1971" s="30" t="str">
        <f t="shared" si="215"/>
        <v>03</v>
      </c>
      <c r="W1971" t="str">
        <f t="shared" si="216"/>
        <v>ok</v>
      </c>
    </row>
    <row r="1972" spans="1:23" x14ac:dyDescent="0.3">
      <c r="A1972" t="s">
        <v>2014</v>
      </c>
      <c r="B1972" t="s">
        <v>28</v>
      </c>
      <c r="C1972" t="s">
        <v>29</v>
      </c>
      <c r="D1972" t="s">
        <v>30</v>
      </c>
      <c r="E1972" t="s">
        <v>20</v>
      </c>
      <c r="F1972" t="s">
        <v>60</v>
      </c>
      <c r="G1972" s="5">
        <v>10406.790000000001</v>
      </c>
      <c r="H1972" s="5">
        <f t="shared" si="210"/>
        <v>187.32222000000002</v>
      </c>
      <c r="I1972" s="6">
        <v>4</v>
      </c>
      <c r="J1972" s="6">
        <v>41627.160000000003</v>
      </c>
      <c r="K1972" s="5">
        <f t="shared" si="211"/>
        <v>749.28888000000006</v>
      </c>
      <c r="L1972" s="7">
        <v>4.58</v>
      </c>
      <c r="M1972" s="7">
        <v>3813</v>
      </c>
      <c r="N1972" s="3">
        <v>45631</v>
      </c>
      <c r="O1972" s="4" t="str">
        <f t="shared" si="212"/>
        <v>2024-12</v>
      </c>
      <c r="P1972" s="4" t="str">
        <f t="shared" si="213"/>
        <v>12</v>
      </c>
      <c r="Q1972" s="4" t="str">
        <f t="shared" si="214"/>
        <v>December</v>
      </c>
      <c r="R1972" s="30" t="str">
        <f t="shared" si="215"/>
        <v>05</v>
      </c>
      <c r="W1972" t="str">
        <f t="shared" si="216"/>
        <v>ok</v>
      </c>
    </row>
    <row r="1973" spans="1:23" x14ac:dyDescent="0.3">
      <c r="A1973" t="s">
        <v>2015</v>
      </c>
      <c r="B1973" t="s">
        <v>63</v>
      </c>
      <c r="C1973" t="s">
        <v>18</v>
      </c>
      <c r="D1973" t="s">
        <v>64</v>
      </c>
      <c r="E1973" t="s">
        <v>14</v>
      </c>
      <c r="F1973" t="s">
        <v>21</v>
      </c>
      <c r="G1973" s="5">
        <v>13076.35</v>
      </c>
      <c r="H1973" s="5">
        <f t="shared" si="210"/>
        <v>235.37429999999998</v>
      </c>
      <c r="I1973" s="6">
        <v>5</v>
      </c>
      <c r="J1973" s="6">
        <v>65381.75</v>
      </c>
      <c r="K1973" s="5">
        <f t="shared" si="211"/>
        <v>1176.8715</v>
      </c>
      <c r="L1973" s="7">
        <v>2.25</v>
      </c>
      <c r="M1973" s="7">
        <v>3452</v>
      </c>
      <c r="N1973" s="3">
        <v>45484</v>
      </c>
      <c r="O1973" s="4" t="str">
        <f t="shared" si="212"/>
        <v>2024-07</v>
      </c>
      <c r="P1973" s="4" t="str">
        <f t="shared" si="213"/>
        <v>07</v>
      </c>
      <c r="Q1973" s="4" t="str">
        <f t="shared" si="214"/>
        <v>July</v>
      </c>
      <c r="R1973" s="30" t="str">
        <f t="shared" si="215"/>
        <v>11</v>
      </c>
      <c r="W1973" t="str">
        <f t="shared" si="216"/>
        <v>ok</v>
      </c>
    </row>
    <row r="1974" spans="1:23" x14ac:dyDescent="0.3">
      <c r="A1974" t="s">
        <v>2016</v>
      </c>
      <c r="B1974" t="s">
        <v>28</v>
      </c>
      <c r="C1974" t="s">
        <v>29</v>
      </c>
      <c r="D1974" t="s">
        <v>30</v>
      </c>
      <c r="E1974" t="s">
        <v>45</v>
      </c>
      <c r="F1974" t="s">
        <v>15</v>
      </c>
      <c r="G1974" s="5">
        <v>10574.6</v>
      </c>
      <c r="H1974" s="5">
        <f t="shared" si="210"/>
        <v>190.34279999999998</v>
      </c>
      <c r="I1974" s="6">
        <v>2</v>
      </c>
      <c r="J1974" s="6">
        <v>21149.200000000001</v>
      </c>
      <c r="K1974" s="5">
        <f t="shared" si="211"/>
        <v>380.68559999999997</v>
      </c>
      <c r="L1974" s="7">
        <v>1.96</v>
      </c>
      <c r="M1974" s="7">
        <v>3592</v>
      </c>
      <c r="N1974" s="3">
        <v>45473</v>
      </c>
      <c r="O1974" s="4" t="str">
        <f t="shared" si="212"/>
        <v>2024-06</v>
      </c>
      <c r="P1974" s="4" t="str">
        <f t="shared" si="213"/>
        <v>06</v>
      </c>
      <c r="Q1974" s="4" t="str">
        <f t="shared" si="214"/>
        <v>June</v>
      </c>
      <c r="R1974" s="30" t="str">
        <f t="shared" si="215"/>
        <v>30</v>
      </c>
      <c r="W1974" t="str">
        <f t="shared" si="216"/>
        <v>ok</v>
      </c>
    </row>
    <row r="1975" spans="1:23" x14ac:dyDescent="0.3">
      <c r="A1975" t="s">
        <v>2017</v>
      </c>
      <c r="B1975" t="s">
        <v>28</v>
      </c>
      <c r="C1975" t="s">
        <v>29</v>
      </c>
      <c r="D1975" t="s">
        <v>30</v>
      </c>
      <c r="E1975" t="s">
        <v>45</v>
      </c>
      <c r="F1975" t="s">
        <v>21</v>
      </c>
      <c r="G1975" s="5">
        <v>19054.5</v>
      </c>
      <c r="H1975" s="5">
        <f t="shared" si="210"/>
        <v>342.98099999999999</v>
      </c>
      <c r="I1975" s="6">
        <v>2</v>
      </c>
      <c r="J1975" s="6">
        <v>38109</v>
      </c>
      <c r="K1975" s="5">
        <f t="shared" si="211"/>
        <v>685.96199999999999</v>
      </c>
      <c r="L1975" s="7">
        <v>1.97</v>
      </c>
      <c r="M1975" s="7">
        <v>1220</v>
      </c>
      <c r="N1975" s="3">
        <v>45626</v>
      </c>
      <c r="O1975" s="4" t="str">
        <f t="shared" si="212"/>
        <v>2024-11</v>
      </c>
      <c r="P1975" s="4" t="str">
        <f t="shared" si="213"/>
        <v>11</v>
      </c>
      <c r="Q1975" s="4" t="str">
        <f t="shared" si="214"/>
        <v>November</v>
      </c>
      <c r="R1975" s="30" t="str">
        <f t="shared" si="215"/>
        <v>30</v>
      </c>
      <c r="W1975" t="str">
        <f t="shared" si="216"/>
        <v>ok</v>
      </c>
    </row>
    <row r="1976" spans="1:23" x14ac:dyDescent="0.3">
      <c r="A1976" t="s">
        <v>2018</v>
      </c>
      <c r="B1976" t="s">
        <v>17</v>
      </c>
      <c r="C1976" t="s">
        <v>18</v>
      </c>
      <c r="D1976" t="s">
        <v>19</v>
      </c>
      <c r="E1976" t="s">
        <v>14</v>
      </c>
      <c r="F1976" t="s">
        <v>21</v>
      </c>
      <c r="G1976" s="5">
        <v>7842.35</v>
      </c>
      <c r="H1976" s="5">
        <f t="shared" si="210"/>
        <v>141.16229999999999</v>
      </c>
      <c r="I1976" s="6">
        <v>3</v>
      </c>
      <c r="J1976" s="6">
        <v>23527.05</v>
      </c>
      <c r="K1976" s="5">
        <f t="shared" si="211"/>
        <v>423.48689999999999</v>
      </c>
      <c r="L1976" s="7">
        <v>2.5499999999999998</v>
      </c>
      <c r="M1976" s="7">
        <v>1686</v>
      </c>
      <c r="N1976" s="3">
        <v>45296</v>
      </c>
      <c r="O1976" s="4" t="str">
        <f t="shared" si="212"/>
        <v>2024-01</v>
      </c>
      <c r="P1976" s="4" t="str">
        <f t="shared" si="213"/>
        <v>01</v>
      </c>
      <c r="Q1976" s="4" t="str">
        <f t="shared" si="214"/>
        <v>January</v>
      </c>
      <c r="R1976" s="30" t="str">
        <f t="shared" si="215"/>
        <v>05</v>
      </c>
      <c r="W1976" t="str">
        <f t="shared" si="216"/>
        <v>ok</v>
      </c>
    </row>
    <row r="1977" spans="1:23" x14ac:dyDescent="0.3">
      <c r="A1977" t="s">
        <v>2019</v>
      </c>
      <c r="B1977" t="s">
        <v>47</v>
      </c>
      <c r="C1977" t="s">
        <v>12</v>
      </c>
      <c r="D1977" t="s">
        <v>48</v>
      </c>
      <c r="E1977" t="s">
        <v>45</v>
      </c>
      <c r="F1977" t="s">
        <v>15</v>
      </c>
      <c r="G1977" s="5">
        <v>821.08</v>
      </c>
      <c r="H1977" s="5">
        <f t="shared" si="210"/>
        <v>14.779439999999999</v>
      </c>
      <c r="I1977" s="6">
        <v>3</v>
      </c>
      <c r="J1977" s="6">
        <v>2463.2399999999998</v>
      </c>
      <c r="K1977" s="5">
        <f t="shared" si="211"/>
        <v>44.338319999999996</v>
      </c>
      <c r="L1977" s="7">
        <v>3.51</v>
      </c>
      <c r="M1977" s="7">
        <v>4014</v>
      </c>
      <c r="N1977" s="3">
        <v>45344</v>
      </c>
      <c r="O1977" s="4" t="str">
        <f t="shared" si="212"/>
        <v>2024-02</v>
      </c>
      <c r="P1977" s="4" t="str">
        <f t="shared" si="213"/>
        <v>02</v>
      </c>
      <c r="Q1977" s="4" t="str">
        <f t="shared" si="214"/>
        <v>February</v>
      </c>
      <c r="R1977" s="30" t="str">
        <f t="shared" si="215"/>
        <v>22</v>
      </c>
      <c r="W1977" t="str">
        <f t="shared" si="216"/>
        <v>ok</v>
      </c>
    </row>
    <row r="1978" spans="1:23" x14ac:dyDescent="0.3">
      <c r="A1978" t="s">
        <v>2020</v>
      </c>
      <c r="B1978" t="s">
        <v>11</v>
      </c>
      <c r="C1978" t="s">
        <v>12</v>
      </c>
      <c r="D1978" t="s">
        <v>13</v>
      </c>
      <c r="E1978" t="s">
        <v>45</v>
      </c>
      <c r="F1978" t="s">
        <v>15</v>
      </c>
      <c r="G1978" s="5">
        <v>11910.82</v>
      </c>
      <c r="H1978" s="5">
        <f t="shared" si="210"/>
        <v>214.39475999999999</v>
      </c>
      <c r="I1978" s="6">
        <v>2</v>
      </c>
      <c r="J1978" s="6">
        <v>23821.64</v>
      </c>
      <c r="K1978" s="5">
        <f t="shared" si="211"/>
        <v>428.78951999999998</v>
      </c>
      <c r="L1978" s="7">
        <v>4.5999999999999996</v>
      </c>
      <c r="M1978" s="7">
        <v>1085</v>
      </c>
      <c r="N1978" s="3">
        <v>45317</v>
      </c>
      <c r="O1978" s="4" t="str">
        <f t="shared" si="212"/>
        <v>2024-01</v>
      </c>
      <c r="P1978" s="4" t="str">
        <f t="shared" si="213"/>
        <v>01</v>
      </c>
      <c r="Q1978" s="4" t="str">
        <f t="shared" si="214"/>
        <v>January</v>
      </c>
      <c r="R1978" s="30" t="str">
        <f t="shared" si="215"/>
        <v>26</v>
      </c>
      <c r="W1978" t="str">
        <f t="shared" si="216"/>
        <v>ok</v>
      </c>
    </row>
    <row r="1979" spans="1:23" x14ac:dyDescent="0.3">
      <c r="A1979" t="s">
        <v>2021</v>
      </c>
      <c r="B1979" t="s">
        <v>47</v>
      </c>
      <c r="C1979" t="s">
        <v>12</v>
      </c>
      <c r="D1979" t="s">
        <v>48</v>
      </c>
      <c r="E1979" t="s">
        <v>20</v>
      </c>
      <c r="F1979" t="s">
        <v>38</v>
      </c>
      <c r="G1979" s="5">
        <v>4044.64</v>
      </c>
      <c r="H1979" s="5">
        <f t="shared" si="210"/>
        <v>72.803519999999992</v>
      </c>
      <c r="I1979" s="6">
        <v>2</v>
      </c>
      <c r="J1979" s="6">
        <v>8089.28</v>
      </c>
      <c r="K1979" s="5">
        <f t="shared" si="211"/>
        <v>145.60703999999998</v>
      </c>
      <c r="L1979" s="7">
        <v>4.71</v>
      </c>
      <c r="M1979" s="7">
        <v>2868</v>
      </c>
      <c r="N1979" s="3">
        <v>45332</v>
      </c>
      <c r="O1979" s="4" t="str">
        <f t="shared" si="212"/>
        <v>2024-02</v>
      </c>
      <c r="P1979" s="4" t="str">
        <f t="shared" si="213"/>
        <v>02</v>
      </c>
      <c r="Q1979" s="4" t="str">
        <f t="shared" si="214"/>
        <v>February</v>
      </c>
      <c r="R1979" s="30" t="str">
        <f t="shared" si="215"/>
        <v>10</v>
      </c>
      <c r="W1979" t="str">
        <f t="shared" si="216"/>
        <v>ok</v>
      </c>
    </row>
    <row r="1980" spans="1:23" x14ac:dyDescent="0.3">
      <c r="A1980" t="s">
        <v>2022</v>
      </c>
      <c r="B1980" t="s">
        <v>11</v>
      </c>
      <c r="C1980" t="s">
        <v>12</v>
      </c>
      <c r="D1980" t="s">
        <v>13</v>
      </c>
      <c r="E1980" t="s">
        <v>14</v>
      </c>
      <c r="F1980" t="s">
        <v>60</v>
      </c>
      <c r="G1980" s="5">
        <v>10631.57</v>
      </c>
      <c r="H1980" s="5">
        <f t="shared" si="210"/>
        <v>191.36825999999999</v>
      </c>
      <c r="I1980" s="6">
        <v>5</v>
      </c>
      <c r="J1980" s="6">
        <v>53157.85</v>
      </c>
      <c r="K1980" s="5">
        <f t="shared" si="211"/>
        <v>956.84129999999993</v>
      </c>
      <c r="L1980" s="7">
        <v>2.4500000000000002</v>
      </c>
      <c r="M1980" s="7">
        <v>3958</v>
      </c>
      <c r="N1980" s="3">
        <v>45497</v>
      </c>
      <c r="O1980" s="4" t="str">
        <f t="shared" si="212"/>
        <v>2024-07</v>
      </c>
      <c r="P1980" s="4" t="str">
        <f t="shared" si="213"/>
        <v>07</v>
      </c>
      <c r="Q1980" s="4" t="str">
        <f t="shared" si="214"/>
        <v>July</v>
      </c>
      <c r="R1980" s="30" t="str">
        <f t="shared" si="215"/>
        <v>24</v>
      </c>
      <c r="W1980" t="str">
        <f t="shared" si="216"/>
        <v>ok</v>
      </c>
    </row>
    <row r="1981" spans="1:23" x14ac:dyDescent="0.3">
      <c r="A1981" t="s">
        <v>2023</v>
      </c>
      <c r="B1981" t="s">
        <v>41</v>
      </c>
      <c r="C1981" t="s">
        <v>42</v>
      </c>
      <c r="D1981" t="s">
        <v>43</v>
      </c>
      <c r="E1981" t="s">
        <v>14</v>
      </c>
      <c r="F1981" t="s">
        <v>38</v>
      </c>
      <c r="G1981" s="5">
        <v>9465.18</v>
      </c>
      <c r="H1981" s="5">
        <f t="shared" si="210"/>
        <v>170.37323999999998</v>
      </c>
      <c r="I1981" s="6">
        <v>4</v>
      </c>
      <c r="J1981" s="6">
        <v>37860.720000000001</v>
      </c>
      <c r="K1981" s="5">
        <f t="shared" si="211"/>
        <v>681.49295999999993</v>
      </c>
      <c r="L1981" s="7">
        <v>4.79</v>
      </c>
      <c r="M1981" s="7">
        <v>571</v>
      </c>
      <c r="N1981" s="3">
        <v>45338</v>
      </c>
      <c r="O1981" s="4" t="str">
        <f t="shared" si="212"/>
        <v>2024-02</v>
      </c>
      <c r="P1981" s="4" t="str">
        <f t="shared" si="213"/>
        <v>02</v>
      </c>
      <c r="Q1981" s="4" t="str">
        <f t="shared" si="214"/>
        <v>February</v>
      </c>
      <c r="R1981" s="30" t="str">
        <f t="shared" si="215"/>
        <v>16</v>
      </c>
      <c r="W1981" t="str">
        <f t="shared" si="216"/>
        <v>ok</v>
      </c>
    </row>
    <row r="1982" spans="1:23" x14ac:dyDescent="0.3">
      <c r="A1982" t="s">
        <v>2024</v>
      </c>
      <c r="B1982" t="s">
        <v>63</v>
      </c>
      <c r="C1982" t="s">
        <v>18</v>
      </c>
      <c r="D1982" t="s">
        <v>64</v>
      </c>
      <c r="E1982" t="s">
        <v>45</v>
      </c>
      <c r="F1982" t="s">
        <v>31</v>
      </c>
      <c r="G1982" s="5">
        <v>619.27</v>
      </c>
      <c r="H1982" s="5">
        <f t="shared" si="210"/>
        <v>11.146859999999998</v>
      </c>
      <c r="I1982" s="6">
        <v>3</v>
      </c>
      <c r="J1982" s="6">
        <v>1857.81</v>
      </c>
      <c r="K1982" s="5">
        <f t="shared" si="211"/>
        <v>33.440579999999997</v>
      </c>
      <c r="L1982" s="7">
        <v>2.99</v>
      </c>
      <c r="M1982" s="7">
        <v>2348</v>
      </c>
      <c r="N1982" s="3">
        <v>45501</v>
      </c>
      <c r="O1982" s="4" t="str">
        <f t="shared" si="212"/>
        <v>2024-07</v>
      </c>
      <c r="P1982" s="4" t="str">
        <f t="shared" si="213"/>
        <v>07</v>
      </c>
      <c r="Q1982" s="4" t="str">
        <f t="shared" si="214"/>
        <v>July</v>
      </c>
      <c r="R1982" s="30" t="str">
        <f t="shared" si="215"/>
        <v>28</v>
      </c>
      <c r="W1982" t="str">
        <f t="shared" si="216"/>
        <v>ok</v>
      </c>
    </row>
    <row r="1983" spans="1:23" x14ac:dyDescent="0.3">
      <c r="A1983" t="s">
        <v>2025</v>
      </c>
      <c r="B1983" t="s">
        <v>36</v>
      </c>
      <c r="C1983" t="s">
        <v>18</v>
      </c>
      <c r="D1983" t="s">
        <v>37</v>
      </c>
      <c r="E1983" t="s">
        <v>20</v>
      </c>
      <c r="F1983" t="s">
        <v>38</v>
      </c>
      <c r="G1983" s="5">
        <v>5983.66</v>
      </c>
      <c r="H1983" s="5">
        <f t="shared" si="210"/>
        <v>107.70587999999999</v>
      </c>
      <c r="I1983" s="6">
        <v>4</v>
      </c>
      <c r="J1983" s="6">
        <v>23934.639999999999</v>
      </c>
      <c r="K1983" s="5">
        <f t="shared" si="211"/>
        <v>430.82351999999997</v>
      </c>
      <c r="L1983" s="7">
        <v>1.74</v>
      </c>
      <c r="M1983" s="7">
        <v>407</v>
      </c>
      <c r="N1983" s="3">
        <v>45546</v>
      </c>
      <c r="O1983" s="4" t="str">
        <f t="shared" si="212"/>
        <v>2024-09</v>
      </c>
      <c r="P1983" s="4" t="str">
        <f t="shared" si="213"/>
        <v>09</v>
      </c>
      <c r="Q1983" s="4" t="str">
        <f t="shared" si="214"/>
        <v>September</v>
      </c>
      <c r="R1983" s="30" t="str">
        <f t="shared" si="215"/>
        <v>11</v>
      </c>
      <c r="W1983" t="str">
        <f t="shared" si="216"/>
        <v>ok</v>
      </c>
    </row>
    <row r="1984" spans="1:23" x14ac:dyDescent="0.3">
      <c r="A1984" t="s">
        <v>2026</v>
      </c>
      <c r="B1984" t="s">
        <v>47</v>
      </c>
      <c r="C1984" t="s">
        <v>12</v>
      </c>
      <c r="D1984" t="s">
        <v>48</v>
      </c>
      <c r="E1984" t="s">
        <v>45</v>
      </c>
      <c r="F1984" t="s">
        <v>15</v>
      </c>
      <c r="G1984" s="5">
        <v>15906.41</v>
      </c>
      <c r="H1984" s="5">
        <f t="shared" si="210"/>
        <v>286.31537999999995</v>
      </c>
      <c r="I1984" s="6">
        <v>1</v>
      </c>
      <c r="J1984" s="6">
        <v>15906.41</v>
      </c>
      <c r="K1984" s="5">
        <f t="shared" si="211"/>
        <v>286.31537999999995</v>
      </c>
      <c r="L1984" s="7">
        <v>1.63</v>
      </c>
      <c r="M1984" s="7">
        <v>4445</v>
      </c>
      <c r="N1984" s="3">
        <v>45309</v>
      </c>
      <c r="O1984" s="4" t="str">
        <f t="shared" si="212"/>
        <v>2024-01</v>
      </c>
      <c r="P1984" s="4" t="str">
        <f t="shared" si="213"/>
        <v>01</v>
      </c>
      <c r="Q1984" s="4" t="str">
        <f t="shared" si="214"/>
        <v>January</v>
      </c>
      <c r="R1984" s="30" t="str">
        <f t="shared" si="215"/>
        <v>18</v>
      </c>
      <c r="W1984" t="str">
        <f t="shared" si="216"/>
        <v>ok</v>
      </c>
    </row>
    <row r="1985" spans="1:23" x14ac:dyDescent="0.3">
      <c r="A1985" t="s">
        <v>2027</v>
      </c>
      <c r="B1985" t="s">
        <v>28</v>
      </c>
      <c r="C1985" t="s">
        <v>29</v>
      </c>
      <c r="D1985" t="s">
        <v>30</v>
      </c>
      <c r="E1985" t="s">
        <v>14</v>
      </c>
      <c r="F1985" t="s">
        <v>31</v>
      </c>
      <c r="G1985" s="5">
        <v>7647.55</v>
      </c>
      <c r="H1985" s="5">
        <f t="shared" si="210"/>
        <v>137.6559</v>
      </c>
      <c r="I1985" s="6">
        <v>4</v>
      </c>
      <c r="J1985" s="6">
        <v>30590.2</v>
      </c>
      <c r="K1985" s="5">
        <f t="shared" si="211"/>
        <v>550.62360000000001</v>
      </c>
      <c r="L1985" s="7">
        <v>3.86</v>
      </c>
      <c r="M1985" s="7">
        <v>2592</v>
      </c>
      <c r="N1985" s="3">
        <v>45505</v>
      </c>
      <c r="O1985" s="4" t="str">
        <f t="shared" si="212"/>
        <v>2024-08</v>
      </c>
      <c r="P1985" s="4" t="str">
        <f t="shared" si="213"/>
        <v>08</v>
      </c>
      <c r="Q1985" s="4" t="str">
        <f t="shared" si="214"/>
        <v>August</v>
      </c>
      <c r="R1985" s="30" t="str">
        <f t="shared" si="215"/>
        <v>01</v>
      </c>
      <c r="W1985" t="str">
        <f t="shared" si="216"/>
        <v>ok</v>
      </c>
    </row>
    <row r="1986" spans="1:23" x14ac:dyDescent="0.3">
      <c r="A1986" t="s">
        <v>2028</v>
      </c>
      <c r="B1986" t="s">
        <v>47</v>
      </c>
      <c r="C1986" t="s">
        <v>12</v>
      </c>
      <c r="D1986" t="s">
        <v>48</v>
      </c>
      <c r="E1986" t="s">
        <v>20</v>
      </c>
      <c r="F1986" t="s">
        <v>26</v>
      </c>
      <c r="G1986" s="5">
        <v>18396.349999999999</v>
      </c>
      <c r="H1986" s="5">
        <f t="shared" si="210"/>
        <v>331.13429999999994</v>
      </c>
      <c r="I1986" s="6">
        <v>4</v>
      </c>
      <c r="J1986" s="6">
        <v>73585.399999999994</v>
      </c>
      <c r="K1986" s="5">
        <f t="shared" si="211"/>
        <v>1324.5371999999998</v>
      </c>
      <c r="L1986" s="7">
        <v>2.06</v>
      </c>
      <c r="M1986" s="7">
        <v>1264</v>
      </c>
      <c r="N1986" s="3">
        <v>45354</v>
      </c>
      <c r="O1986" s="4" t="str">
        <f t="shared" si="212"/>
        <v>2024-03</v>
      </c>
      <c r="P1986" s="4" t="str">
        <f t="shared" si="213"/>
        <v>03</v>
      </c>
      <c r="Q1986" s="4" t="str">
        <f t="shared" si="214"/>
        <v>March</v>
      </c>
      <c r="R1986" s="30" t="str">
        <f t="shared" si="215"/>
        <v>03</v>
      </c>
      <c r="W1986" t="str">
        <f t="shared" si="216"/>
        <v>ok</v>
      </c>
    </row>
    <row r="1987" spans="1:23" x14ac:dyDescent="0.3">
      <c r="A1987" t="s">
        <v>2029</v>
      </c>
      <c r="B1987" t="s">
        <v>51</v>
      </c>
      <c r="C1987" t="s">
        <v>29</v>
      </c>
      <c r="D1987" t="s">
        <v>52</v>
      </c>
      <c r="E1987" t="s">
        <v>14</v>
      </c>
      <c r="F1987" t="s">
        <v>26</v>
      </c>
      <c r="G1987" s="5">
        <v>17321.560000000001</v>
      </c>
      <c r="H1987" s="5">
        <f t="shared" ref="H1987:H2050" si="217">G1987*0.018</f>
        <v>311.78807999999998</v>
      </c>
      <c r="I1987" s="6">
        <v>4</v>
      </c>
      <c r="J1987" s="6">
        <v>69286.240000000005</v>
      </c>
      <c r="K1987" s="5">
        <f t="shared" ref="K1987:K2050" si="218">H1987*I1987</f>
        <v>1247.1523199999999</v>
      </c>
      <c r="L1987" s="7">
        <v>3.15</v>
      </c>
      <c r="M1987" s="7">
        <v>3364</v>
      </c>
      <c r="N1987" s="3">
        <v>45564</v>
      </c>
      <c r="O1987" s="4" t="str">
        <f t="shared" ref="O1987:O2050" si="219">TEXT(N1987,"yyyy-mm")</f>
        <v>2024-09</v>
      </c>
      <c r="P1987" s="4" t="str">
        <f t="shared" ref="P1987:P2050" si="220">TEXT(N1987,"mm")</f>
        <v>09</v>
      </c>
      <c r="Q1987" s="4" t="str">
        <f t="shared" ref="Q1987:Q2050" si="221">TEXT(DATE(2024,P1987,1),"mmmm")</f>
        <v>September</v>
      </c>
      <c r="R1987" s="30" t="str">
        <f t="shared" ref="R1987:R2050" si="222">TEXT(N1987,"dd")</f>
        <v>29</v>
      </c>
      <c r="W1987" t="str">
        <f t="shared" ref="W1987:W2050" si="223">IF(G1987*I1987=J1987,"ok","False")</f>
        <v>ok</v>
      </c>
    </row>
    <row r="1988" spans="1:23" x14ac:dyDescent="0.3">
      <c r="A1988" t="s">
        <v>2030</v>
      </c>
      <c r="B1988" t="s">
        <v>11</v>
      </c>
      <c r="C1988" t="s">
        <v>12</v>
      </c>
      <c r="D1988" t="s">
        <v>13</v>
      </c>
      <c r="E1988" t="s">
        <v>20</v>
      </c>
      <c r="F1988" t="s">
        <v>60</v>
      </c>
      <c r="G1988" s="5">
        <v>16294.61</v>
      </c>
      <c r="H1988" s="5">
        <f t="shared" si="217"/>
        <v>293.30297999999999</v>
      </c>
      <c r="I1988" s="6">
        <v>4</v>
      </c>
      <c r="J1988" s="6">
        <v>65178.44</v>
      </c>
      <c r="K1988" s="5">
        <f t="shared" si="218"/>
        <v>1173.21192</v>
      </c>
      <c r="L1988" s="7">
        <v>1.61</v>
      </c>
      <c r="M1988" s="7">
        <v>3702</v>
      </c>
      <c r="N1988" s="3">
        <v>45557</v>
      </c>
      <c r="O1988" s="4" t="str">
        <f t="shared" si="219"/>
        <v>2024-09</v>
      </c>
      <c r="P1988" s="4" t="str">
        <f t="shared" si="220"/>
        <v>09</v>
      </c>
      <c r="Q1988" s="4" t="str">
        <f t="shared" si="221"/>
        <v>September</v>
      </c>
      <c r="R1988" s="30" t="str">
        <f t="shared" si="222"/>
        <v>22</v>
      </c>
      <c r="W1988" t="str">
        <f t="shared" si="223"/>
        <v>ok</v>
      </c>
    </row>
    <row r="1989" spans="1:23" x14ac:dyDescent="0.3">
      <c r="A1989" t="s">
        <v>2031</v>
      </c>
      <c r="B1989" t="s">
        <v>51</v>
      </c>
      <c r="C1989" t="s">
        <v>29</v>
      </c>
      <c r="D1989" t="s">
        <v>52</v>
      </c>
      <c r="E1989" t="s">
        <v>45</v>
      </c>
      <c r="F1989" t="s">
        <v>38</v>
      </c>
      <c r="G1989" s="5">
        <v>12211.52</v>
      </c>
      <c r="H1989" s="5">
        <f t="shared" si="217"/>
        <v>219.80735999999999</v>
      </c>
      <c r="I1989" s="6">
        <v>4</v>
      </c>
      <c r="J1989" s="6">
        <v>48846.080000000002</v>
      </c>
      <c r="K1989" s="5">
        <f t="shared" si="218"/>
        <v>879.22943999999995</v>
      </c>
      <c r="L1989" s="7">
        <v>2.21</v>
      </c>
      <c r="M1989" s="7">
        <v>4880</v>
      </c>
      <c r="N1989" s="3">
        <v>45486</v>
      </c>
      <c r="O1989" s="4" t="str">
        <f t="shared" si="219"/>
        <v>2024-07</v>
      </c>
      <c r="P1989" s="4" t="str">
        <f t="shared" si="220"/>
        <v>07</v>
      </c>
      <c r="Q1989" s="4" t="str">
        <f t="shared" si="221"/>
        <v>July</v>
      </c>
      <c r="R1989" s="30" t="str">
        <f t="shared" si="222"/>
        <v>13</v>
      </c>
      <c r="W1989" t="str">
        <f t="shared" si="223"/>
        <v>ok</v>
      </c>
    </row>
    <row r="1990" spans="1:23" x14ac:dyDescent="0.3">
      <c r="A1990" t="s">
        <v>2032</v>
      </c>
      <c r="B1990" t="s">
        <v>47</v>
      </c>
      <c r="C1990" t="s">
        <v>12</v>
      </c>
      <c r="D1990" t="s">
        <v>48</v>
      </c>
      <c r="E1990" t="s">
        <v>20</v>
      </c>
      <c r="F1990" t="s">
        <v>21</v>
      </c>
      <c r="G1990" s="5">
        <v>13630.53</v>
      </c>
      <c r="H1990" s="5">
        <f t="shared" si="217"/>
        <v>245.34953999999999</v>
      </c>
      <c r="I1990" s="6">
        <v>3</v>
      </c>
      <c r="J1990" s="6">
        <v>40891.589999999997</v>
      </c>
      <c r="K1990" s="5">
        <f t="shared" si="218"/>
        <v>736.04862000000003</v>
      </c>
      <c r="L1990" s="7">
        <v>1.5</v>
      </c>
      <c r="M1990" s="7">
        <v>4655</v>
      </c>
      <c r="N1990" s="3">
        <v>45373</v>
      </c>
      <c r="O1990" s="4" t="str">
        <f t="shared" si="219"/>
        <v>2024-03</v>
      </c>
      <c r="P1990" s="4" t="str">
        <f t="shared" si="220"/>
        <v>03</v>
      </c>
      <c r="Q1990" s="4" t="str">
        <f t="shared" si="221"/>
        <v>March</v>
      </c>
      <c r="R1990" s="30" t="str">
        <f t="shared" si="222"/>
        <v>22</v>
      </c>
      <c r="W1990" t="str">
        <f t="shared" si="223"/>
        <v>ok</v>
      </c>
    </row>
    <row r="1991" spans="1:23" x14ac:dyDescent="0.3">
      <c r="A1991" t="s">
        <v>2033</v>
      </c>
      <c r="B1991" t="s">
        <v>23</v>
      </c>
      <c r="C1991" t="s">
        <v>24</v>
      </c>
      <c r="D1991" t="s">
        <v>25</v>
      </c>
      <c r="E1991" t="s">
        <v>14</v>
      </c>
      <c r="F1991" t="s">
        <v>26</v>
      </c>
      <c r="G1991" s="5">
        <v>9334.57</v>
      </c>
      <c r="H1991" s="5">
        <f t="shared" si="217"/>
        <v>168.02225999999999</v>
      </c>
      <c r="I1991" s="6">
        <v>5</v>
      </c>
      <c r="J1991" s="6">
        <v>46672.85</v>
      </c>
      <c r="K1991" s="5">
        <f t="shared" si="218"/>
        <v>840.11129999999991</v>
      </c>
      <c r="L1991" s="7">
        <v>2.57</v>
      </c>
      <c r="M1991" s="7">
        <v>2443</v>
      </c>
      <c r="N1991" s="3">
        <v>45542</v>
      </c>
      <c r="O1991" s="4" t="str">
        <f t="shared" si="219"/>
        <v>2024-09</v>
      </c>
      <c r="P1991" s="4" t="str">
        <f t="shared" si="220"/>
        <v>09</v>
      </c>
      <c r="Q1991" s="4" t="str">
        <f t="shared" si="221"/>
        <v>September</v>
      </c>
      <c r="R1991" s="30" t="str">
        <f t="shared" si="222"/>
        <v>07</v>
      </c>
      <c r="W1991" t="str">
        <f t="shared" si="223"/>
        <v>ok</v>
      </c>
    </row>
    <row r="1992" spans="1:23" x14ac:dyDescent="0.3">
      <c r="A1992" t="s">
        <v>2034</v>
      </c>
      <c r="B1992" t="s">
        <v>36</v>
      </c>
      <c r="C1992" t="s">
        <v>18</v>
      </c>
      <c r="D1992" t="s">
        <v>37</v>
      </c>
      <c r="E1992" t="s">
        <v>20</v>
      </c>
      <c r="F1992" t="s">
        <v>26</v>
      </c>
      <c r="G1992" s="5">
        <v>3354.06</v>
      </c>
      <c r="H1992" s="5">
        <f t="shared" si="217"/>
        <v>60.373079999999995</v>
      </c>
      <c r="I1992" s="6">
        <v>4</v>
      </c>
      <c r="J1992" s="6">
        <v>13416.24</v>
      </c>
      <c r="K1992" s="5">
        <f t="shared" si="218"/>
        <v>241.49231999999998</v>
      </c>
      <c r="L1992" s="7">
        <v>1.0900000000000001</v>
      </c>
      <c r="M1992" s="7">
        <v>3075</v>
      </c>
      <c r="N1992" s="3">
        <v>45489</v>
      </c>
      <c r="O1992" s="4" t="str">
        <f t="shared" si="219"/>
        <v>2024-07</v>
      </c>
      <c r="P1992" s="4" t="str">
        <f t="shared" si="220"/>
        <v>07</v>
      </c>
      <c r="Q1992" s="4" t="str">
        <f t="shared" si="221"/>
        <v>July</v>
      </c>
      <c r="R1992" s="30" t="str">
        <f t="shared" si="222"/>
        <v>16</v>
      </c>
      <c r="W1992" t="str">
        <f t="shared" si="223"/>
        <v>ok</v>
      </c>
    </row>
    <row r="1993" spans="1:23" x14ac:dyDescent="0.3">
      <c r="A1993" t="s">
        <v>2035</v>
      </c>
      <c r="B1993" t="s">
        <v>51</v>
      </c>
      <c r="C1993" t="s">
        <v>29</v>
      </c>
      <c r="D1993" t="s">
        <v>52</v>
      </c>
      <c r="E1993" t="s">
        <v>14</v>
      </c>
      <c r="F1993" t="s">
        <v>31</v>
      </c>
      <c r="G1993" s="5">
        <v>15287.67</v>
      </c>
      <c r="H1993" s="5">
        <f t="shared" si="217"/>
        <v>275.17805999999996</v>
      </c>
      <c r="I1993" s="6">
        <v>1</v>
      </c>
      <c r="J1993" s="6">
        <v>15287.67</v>
      </c>
      <c r="K1993" s="5">
        <f t="shared" si="218"/>
        <v>275.17805999999996</v>
      </c>
      <c r="L1993" s="7">
        <v>1.05</v>
      </c>
      <c r="M1993" s="7">
        <v>304</v>
      </c>
      <c r="N1993" s="3">
        <v>45630</v>
      </c>
      <c r="O1993" s="4" t="str">
        <f t="shared" si="219"/>
        <v>2024-12</v>
      </c>
      <c r="P1993" s="4" t="str">
        <f t="shared" si="220"/>
        <v>12</v>
      </c>
      <c r="Q1993" s="4" t="str">
        <f t="shared" si="221"/>
        <v>December</v>
      </c>
      <c r="R1993" s="30" t="str">
        <f t="shared" si="222"/>
        <v>04</v>
      </c>
      <c r="W1993" t="str">
        <f t="shared" si="223"/>
        <v>ok</v>
      </c>
    </row>
    <row r="1994" spans="1:23" x14ac:dyDescent="0.3">
      <c r="A1994" t="s">
        <v>2036</v>
      </c>
      <c r="B1994" t="s">
        <v>51</v>
      </c>
      <c r="C1994" t="s">
        <v>29</v>
      </c>
      <c r="D1994" t="s">
        <v>52</v>
      </c>
      <c r="E1994" t="s">
        <v>45</v>
      </c>
      <c r="F1994" t="s">
        <v>31</v>
      </c>
      <c r="G1994" s="5">
        <v>9112.9599999999991</v>
      </c>
      <c r="H1994" s="5">
        <f t="shared" si="217"/>
        <v>164.03327999999996</v>
      </c>
      <c r="I1994" s="6">
        <v>3</v>
      </c>
      <c r="J1994" s="6">
        <v>27338.880000000001</v>
      </c>
      <c r="K1994" s="5">
        <f t="shared" si="218"/>
        <v>492.09983999999986</v>
      </c>
      <c r="L1994" s="7">
        <v>3.56</v>
      </c>
      <c r="M1994" s="7">
        <v>1666</v>
      </c>
      <c r="N1994" s="3">
        <v>45308</v>
      </c>
      <c r="O1994" s="4" t="str">
        <f t="shared" si="219"/>
        <v>2024-01</v>
      </c>
      <c r="P1994" s="4" t="str">
        <f t="shared" si="220"/>
        <v>01</v>
      </c>
      <c r="Q1994" s="4" t="str">
        <f t="shared" si="221"/>
        <v>January</v>
      </c>
      <c r="R1994" s="30" t="str">
        <f t="shared" si="222"/>
        <v>17</v>
      </c>
      <c r="W1994" t="str">
        <f t="shared" si="223"/>
        <v>ok</v>
      </c>
    </row>
    <row r="1995" spans="1:23" x14ac:dyDescent="0.3">
      <c r="A1995" t="s">
        <v>2037</v>
      </c>
      <c r="B1995" t="s">
        <v>47</v>
      </c>
      <c r="C1995" t="s">
        <v>12</v>
      </c>
      <c r="D1995" t="s">
        <v>48</v>
      </c>
      <c r="E1995" t="s">
        <v>20</v>
      </c>
      <c r="F1995" t="s">
        <v>21</v>
      </c>
      <c r="G1995" s="5">
        <v>14495.41</v>
      </c>
      <c r="H1995" s="5">
        <f t="shared" si="217"/>
        <v>260.91737999999998</v>
      </c>
      <c r="I1995" s="6">
        <v>1</v>
      </c>
      <c r="J1995" s="6">
        <v>14495.41</v>
      </c>
      <c r="K1995" s="5">
        <f t="shared" si="218"/>
        <v>260.91737999999998</v>
      </c>
      <c r="L1995" s="7">
        <v>2</v>
      </c>
      <c r="M1995" s="7">
        <v>1108</v>
      </c>
      <c r="N1995" s="3">
        <v>45376</v>
      </c>
      <c r="O1995" s="4" t="str">
        <f t="shared" si="219"/>
        <v>2024-03</v>
      </c>
      <c r="P1995" s="4" t="str">
        <f t="shared" si="220"/>
        <v>03</v>
      </c>
      <c r="Q1995" s="4" t="str">
        <f t="shared" si="221"/>
        <v>March</v>
      </c>
      <c r="R1995" s="30" t="str">
        <f t="shared" si="222"/>
        <v>25</v>
      </c>
      <c r="W1995" t="str">
        <f t="shared" si="223"/>
        <v>ok</v>
      </c>
    </row>
    <row r="1996" spans="1:23" x14ac:dyDescent="0.3">
      <c r="A1996" t="s">
        <v>2038</v>
      </c>
      <c r="B1996" t="s">
        <v>23</v>
      </c>
      <c r="C1996" t="s">
        <v>24</v>
      </c>
      <c r="D1996" t="s">
        <v>25</v>
      </c>
      <c r="E1996" t="s">
        <v>45</v>
      </c>
      <c r="F1996" t="s">
        <v>38</v>
      </c>
      <c r="G1996" s="5">
        <v>18703.34</v>
      </c>
      <c r="H1996" s="5">
        <f t="shared" si="217"/>
        <v>336.66011999999995</v>
      </c>
      <c r="I1996" s="6">
        <v>1</v>
      </c>
      <c r="J1996" s="6">
        <v>18703.34</v>
      </c>
      <c r="K1996" s="5">
        <f t="shared" si="218"/>
        <v>336.66011999999995</v>
      </c>
      <c r="L1996" s="7">
        <v>3.91</v>
      </c>
      <c r="M1996" s="7">
        <v>1970</v>
      </c>
      <c r="N1996" s="3">
        <v>45541</v>
      </c>
      <c r="O1996" s="4" t="str">
        <f t="shared" si="219"/>
        <v>2024-09</v>
      </c>
      <c r="P1996" s="4" t="str">
        <f t="shared" si="220"/>
        <v>09</v>
      </c>
      <c r="Q1996" s="4" t="str">
        <f t="shared" si="221"/>
        <v>September</v>
      </c>
      <c r="R1996" s="30" t="str">
        <f t="shared" si="222"/>
        <v>06</v>
      </c>
      <c r="W1996" t="str">
        <f t="shared" si="223"/>
        <v>ok</v>
      </c>
    </row>
    <row r="1997" spans="1:23" x14ac:dyDescent="0.3">
      <c r="A1997" t="s">
        <v>2039</v>
      </c>
      <c r="B1997" t="s">
        <v>17</v>
      </c>
      <c r="C1997" t="s">
        <v>18</v>
      </c>
      <c r="D1997" t="s">
        <v>19</v>
      </c>
      <c r="E1997" t="s">
        <v>20</v>
      </c>
      <c r="F1997" t="s">
        <v>15</v>
      </c>
      <c r="G1997" s="5">
        <v>5004.43</v>
      </c>
      <c r="H1997" s="5">
        <f t="shared" si="217"/>
        <v>90.079740000000001</v>
      </c>
      <c r="I1997" s="6">
        <v>3</v>
      </c>
      <c r="J1997" s="6">
        <v>15013.29</v>
      </c>
      <c r="K1997" s="5">
        <f t="shared" si="218"/>
        <v>270.23921999999999</v>
      </c>
      <c r="L1997" s="7">
        <v>1.75</v>
      </c>
      <c r="M1997" s="7">
        <v>1023</v>
      </c>
      <c r="N1997" s="3">
        <v>45338</v>
      </c>
      <c r="O1997" s="4" t="str">
        <f t="shared" si="219"/>
        <v>2024-02</v>
      </c>
      <c r="P1997" s="4" t="str">
        <f t="shared" si="220"/>
        <v>02</v>
      </c>
      <c r="Q1997" s="4" t="str">
        <f t="shared" si="221"/>
        <v>February</v>
      </c>
      <c r="R1997" s="30" t="str">
        <f t="shared" si="222"/>
        <v>16</v>
      </c>
      <c r="W1997" t="str">
        <f t="shared" si="223"/>
        <v>ok</v>
      </c>
    </row>
    <row r="1998" spans="1:23" x14ac:dyDescent="0.3">
      <c r="A1998" t="s">
        <v>2040</v>
      </c>
      <c r="B1998" t="s">
        <v>47</v>
      </c>
      <c r="C1998" t="s">
        <v>12</v>
      </c>
      <c r="D1998" t="s">
        <v>48</v>
      </c>
      <c r="E1998" t="s">
        <v>14</v>
      </c>
      <c r="F1998" t="s">
        <v>26</v>
      </c>
      <c r="G1998" s="5">
        <v>18916.61</v>
      </c>
      <c r="H1998" s="5">
        <f t="shared" si="217"/>
        <v>340.49897999999996</v>
      </c>
      <c r="I1998" s="6">
        <v>2</v>
      </c>
      <c r="J1998" s="6">
        <v>37833.22</v>
      </c>
      <c r="K1998" s="5">
        <f t="shared" si="218"/>
        <v>680.99795999999992</v>
      </c>
      <c r="L1998" s="7">
        <v>3.6</v>
      </c>
      <c r="M1998" s="7">
        <v>2310</v>
      </c>
      <c r="N1998" s="3">
        <v>45327</v>
      </c>
      <c r="O1998" s="4" t="str">
        <f t="shared" si="219"/>
        <v>2024-02</v>
      </c>
      <c r="P1998" s="4" t="str">
        <f t="shared" si="220"/>
        <v>02</v>
      </c>
      <c r="Q1998" s="4" t="str">
        <f t="shared" si="221"/>
        <v>February</v>
      </c>
      <c r="R1998" s="30" t="str">
        <f t="shared" si="222"/>
        <v>05</v>
      </c>
      <c r="W1998" t="str">
        <f t="shared" si="223"/>
        <v>ok</v>
      </c>
    </row>
    <row r="1999" spans="1:23" x14ac:dyDescent="0.3">
      <c r="A1999" t="s">
        <v>2041</v>
      </c>
      <c r="B1999" t="s">
        <v>41</v>
      </c>
      <c r="C1999" t="s">
        <v>42</v>
      </c>
      <c r="D1999" t="s">
        <v>43</v>
      </c>
      <c r="E1999" t="s">
        <v>14</v>
      </c>
      <c r="F1999" t="s">
        <v>21</v>
      </c>
      <c r="G1999" s="5">
        <v>3279.46</v>
      </c>
      <c r="H1999" s="5">
        <f t="shared" si="217"/>
        <v>59.030279999999998</v>
      </c>
      <c r="I1999" s="6">
        <v>4</v>
      </c>
      <c r="J1999" s="6">
        <v>13117.84</v>
      </c>
      <c r="K1999" s="5">
        <f t="shared" si="218"/>
        <v>236.12111999999999</v>
      </c>
      <c r="L1999" s="7">
        <v>4.8499999999999996</v>
      </c>
      <c r="M1999" s="7">
        <v>181</v>
      </c>
      <c r="N1999" s="3">
        <v>45544</v>
      </c>
      <c r="O1999" s="4" t="str">
        <f t="shared" si="219"/>
        <v>2024-09</v>
      </c>
      <c r="P1999" s="4" t="str">
        <f t="shared" si="220"/>
        <v>09</v>
      </c>
      <c r="Q1999" s="4" t="str">
        <f t="shared" si="221"/>
        <v>September</v>
      </c>
      <c r="R1999" s="30" t="str">
        <f t="shared" si="222"/>
        <v>09</v>
      </c>
      <c r="W1999" t="str">
        <f t="shared" si="223"/>
        <v>ok</v>
      </c>
    </row>
    <row r="2000" spans="1:23" x14ac:dyDescent="0.3">
      <c r="A2000" t="s">
        <v>2042</v>
      </c>
      <c r="B2000" t="s">
        <v>23</v>
      </c>
      <c r="C2000" t="s">
        <v>24</v>
      </c>
      <c r="D2000" t="s">
        <v>25</v>
      </c>
      <c r="E2000" t="s">
        <v>14</v>
      </c>
      <c r="F2000" t="s">
        <v>38</v>
      </c>
      <c r="G2000" s="5">
        <v>8312.75</v>
      </c>
      <c r="H2000" s="5">
        <f t="shared" si="217"/>
        <v>149.62949999999998</v>
      </c>
      <c r="I2000" s="6">
        <v>5</v>
      </c>
      <c r="J2000" s="6">
        <v>41563.75</v>
      </c>
      <c r="K2000" s="5">
        <f t="shared" si="218"/>
        <v>748.14749999999992</v>
      </c>
      <c r="L2000" s="7">
        <v>4.79</v>
      </c>
      <c r="M2000" s="7">
        <v>4751</v>
      </c>
      <c r="N2000" s="3">
        <v>45448</v>
      </c>
      <c r="O2000" s="4" t="str">
        <f t="shared" si="219"/>
        <v>2024-06</v>
      </c>
      <c r="P2000" s="4" t="str">
        <f t="shared" si="220"/>
        <v>06</v>
      </c>
      <c r="Q2000" s="4" t="str">
        <f t="shared" si="221"/>
        <v>June</v>
      </c>
      <c r="R2000" s="30" t="str">
        <f t="shared" si="222"/>
        <v>05</v>
      </c>
      <c r="W2000" t="str">
        <f t="shared" si="223"/>
        <v>ok</v>
      </c>
    </row>
    <row r="2001" spans="1:23" x14ac:dyDescent="0.3">
      <c r="A2001" t="s">
        <v>2043</v>
      </c>
      <c r="B2001" t="s">
        <v>23</v>
      </c>
      <c r="C2001" t="s">
        <v>24</v>
      </c>
      <c r="D2001" t="s">
        <v>25</v>
      </c>
      <c r="E2001" t="s">
        <v>45</v>
      </c>
      <c r="F2001" t="s">
        <v>38</v>
      </c>
      <c r="G2001" s="5">
        <v>14738.13</v>
      </c>
      <c r="H2001" s="5">
        <f t="shared" si="217"/>
        <v>265.28633999999994</v>
      </c>
      <c r="I2001" s="6">
        <v>1</v>
      </c>
      <c r="J2001" s="6">
        <v>14738.13</v>
      </c>
      <c r="K2001" s="5">
        <f t="shared" si="218"/>
        <v>265.28633999999994</v>
      </c>
      <c r="L2001" s="7">
        <v>3.05</v>
      </c>
      <c r="M2001" s="7">
        <v>2451</v>
      </c>
      <c r="N2001" s="3">
        <v>45570</v>
      </c>
      <c r="O2001" s="4" t="str">
        <f t="shared" si="219"/>
        <v>2024-10</v>
      </c>
      <c r="P2001" s="4" t="str">
        <f t="shared" si="220"/>
        <v>10</v>
      </c>
      <c r="Q2001" s="4" t="str">
        <f t="shared" si="221"/>
        <v>October</v>
      </c>
      <c r="R2001" s="30" t="str">
        <f t="shared" si="222"/>
        <v>05</v>
      </c>
      <c r="W2001" t="str">
        <f t="shared" si="223"/>
        <v>ok</v>
      </c>
    </row>
    <row r="2002" spans="1:23" x14ac:dyDescent="0.3">
      <c r="A2002" t="s">
        <v>2044</v>
      </c>
      <c r="B2002" t="s">
        <v>28</v>
      </c>
      <c r="C2002" t="s">
        <v>29</v>
      </c>
      <c r="D2002" t="s">
        <v>30</v>
      </c>
      <c r="E2002" t="s">
        <v>20</v>
      </c>
      <c r="F2002" t="s">
        <v>26</v>
      </c>
      <c r="G2002" s="5">
        <v>10635.61</v>
      </c>
      <c r="H2002" s="5">
        <f t="shared" si="217"/>
        <v>191.44098</v>
      </c>
      <c r="I2002" s="6">
        <v>2</v>
      </c>
      <c r="J2002" s="6">
        <v>21271.22</v>
      </c>
      <c r="K2002" s="5">
        <f t="shared" si="218"/>
        <v>382.88195999999999</v>
      </c>
      <c r="L2002" s="7">
        <v>4.0999999999999996</v>
      </c>
      <c r="M2002" s="7">
        <v>4162</v>
      </c>
      <c r="N2002" s="3">
        <v>45347</v>
      </c>
      <c r="O2002" s="4" t="str">
        <f t="shared" si="219"/>
        <v>2024-02</v>
      </c>
      <c r="P2002" s="4" t="str">
        <f t="shared" si="220"/>
        <v>02</v>
      </c>
      <c r="Q2002" s="4" t="str">
        <f t="shared" si="221"/>
        <v>February</v>
      </c>
      <c r="R2002" s="30" t="str">
        <f t="shared" si="222"/>
        <v>25</v>
      </c>
      <c r="W2002" t="str">
        <f t="shared" si="223"/>
        <v>ok</v>
      </c>
    </row>
    <row r="2003" spans="1:23" x14ac:dyDescent="0.3">
      <c r="A2003" t="s">
        <v>2045</v>
      </c>
      <c r="B2003" t="s">
        <v>28</v>
      </c>
      <c r="C2003" t="s">
        <v>29</v>
      </c>
      <c r="D2003" t="s">
        <v>30</v>
      </c>
      <c r="E2003" t="s">
        <v>14</v>
      </c>
      <c r="F2003" t="s">
        <v>21</v>
      </c>
      <c r="G2003" s="5">
        <v>13953.16</v>
      </c>
      <c r="H2003" s="5">
        <f t="shared" si="217"/>
        <v>251.15687999999997</v>
      </c>
      <c r="I2003" s="6">
        <v>5</v>
      </c>
      <c r="J2003" s="6">
        <v>69765.8</v>
      </c>
      <c r="K2003" s="5">
        <f t="shared" si="218"/>
        <v>1255.7843999999998</v>
      </c>
      <c r="L2003" s="7">
        <v>3.17</v>
      </c>
      <c r="M2003" s="7">
        <v>4765</v>
      </c>
      <c r="N2003" s="3">
        <v>45481</v>
      </c>
      <c r="O2003" s="4" t="str">
        <f t="shared" si="219"/>
        <v>2024-07</v>
      </c>
      <c r="P2003" s="4" t="str">
        <f t="shared" si="220"/>
        <v>07</v>
      </c>
      <c r="Q2003" s="4" t="str">
        <f t="shared" si="221"/>
        <v>July</v>
      </c>
      <c r="R2003" s="30" t="str">
        <f t="shared" si="222"/>
        <v>08</v>
      </c>
      <c r="W2003" t="str">
        <f t="shared" si="223"/>
        <v>ok</v>
      </c>
    </row>
    <row r="2004" spans="1:23" x14ac:dyDescent="0.3">
      <c r="A2004" t="s">
        <v>2046</v>
      </c>
      <c r="B2004" t="s">
        <v>17</v>
      </c>
      <c r="C2004" t="s">
        <v>18</v>
      </c>
      <c r="D2004" t="s">
        <v>19</v>
      </c>
      <c r="E2004" t="s">
        <v>14</v>
      </c>
      <c r="F2004" t="s">
        <v>15</v>
      </c>
      <c r="G2004" s="5">
        <v>607.12</v>
      </c>
      <c r="H2004" s="5">
        <f t="shared" si="217"/>
        <v>10.92816</v>
      </c>
      <c r="I2004" s="6">
        <v>4</v>
      </c>
      <c r="J2004" s="6">
        <v>2428.48</v>
      </c>
      <c r="K2004" s="5">
        <f t="shared" si="218"/>
        <v>43.71264</v>
      </c>
      <c r="L2004" s="7">
        <v>3.59</v>
      </c>
      <c r="M2004" s="7">
        <v>3496</v>
      </c>
      <c r="N2004" s="3">
        <v>45295</v>
      </c>
      <c r="O2004" s="4" t="str">
        <f t="shared" si="219"/>
        <v>2024-01</v>
      </c>
      <c r="P2004" s="4" t="str">
        <f t="shared" si="220"/>
        <v>01</v>
      </c>
      <c r="Q2004" s="4" t="str">
        <f t="shared" si="221"/>
        <v>January</v>
      </c>
      <c r="R2004" s="30" t="str">
        <f t="shared" si="222"/>
        <v>04</v>
      </c>
      <c r="W2004" t="str">
        <f t="shared" si="223"/>
        <v>ok</v>
      </c>
    </row>
    <row r="2005" spans="1:23" x14ac:dyDescent="0.3">
      <c r="A2005" t="s">
        <v>2047</v>
      </c>
      <c r="B2005" t="s">
        <v>28</v>
      </c>
      <c r="C2005" t="s">
        <v>29</v>
      </c>
      <c r="D2005" t="s">
        <v>30</v>
      </c>
      <c r="E2005" t="s">
        <v>20</v>
      </c>
      <c r="F2005" t="s">
        <v>15</v>
      </c>
      <c r="G2005" s="5">
        <v>14796.37</v>
      </c>
      <c r="H2005" s="5">
        <f t="shared" si="217"/>
        <v>266.33465999999999</v>
      </c>
      <c r="I2005" s="6">
        <v>5</v>
      </c>
      <c r="J2005" s="6">
        <v>73981.850000000006</v>
      </c>
      <c r="K2005" s="5">
        <f t="shared" si="218"/>
        <v>1331.6732999999999</v>
      </c>
      <c r="L2005" s="7">
        <v>1.08</v>
      </c>
      <c r="M2005" s="7">
        <v>4881</v>
      </c>
      <c r="N2005" s="3">
        <v>45492</v>
      </c>
      <c r="O2005" s="4" t="str">
        <f t="shared" si="219"/>
        <v>2024-07</v>
      </c>
      <c r="P2005" s="4" t="str">
        <f t="shared" si="220"/>
        <v>07</v>
      </c>
      <c r="Q2005" s="4" t="str">
        <f t="shared" si="221"/>
        <v>July</v>
      </c>
      <c r="R2005" s="30" t="str">
        <f t="shared" si="222"/>
        <v>19</v>
      </c>
      <c r="W2005" t="str">
        <f t="shared" si="223"/>
        <v>ok</v>
      </c>
    </row>
    <row r="2006" spans="1:23" x14ac:dyDescent="0.3">
      <c r="A2006" t="s">
        <v>2048</v>
      </c>
      <c r="B2006" t="s">
        <v>47</v>
      </c>
      <c r="C2006" t="s">
        <v>12</v>
      </c>
      <c r="D2006" t="s">
        <v>48</v>
      </c>
      <c r="E2006" t="s">
        <v>14</v>
      </c>
      <c r="F2006" t="s">
        <v>38</v>
      </c>
      <c r="G2006" s="5">
        <v>6642.07</v>
      </c>
      <c r="H2006" s="5">
        <f t="shared" si="217"/>
        <v>119.55725999999999</v>
      </c>
      <c r="I2006" s="6">
        <v>2</v>
      </c>
      <c r="J2006" s="6">
        <v>13284.14</v>
      </c>
      <c r="K2006" s="5">
        <f t="shared" si="218"/>
        <v>239.11451999999997</v>
      </c>
      <c r="L2006" s="7">
        <v>4.0999999999999996</v>
      </c>
      <c r="M2006" s="7">
        <v>2584</v>
      </c>
      <c r="N2006" s="3">
        <v>45324</v>
      </c>
      <c r="O2006" s="4" t="str">
        <f t="shared" si="219"/>
        <v>2024-02</v>
      </c>
      <c r="P2006" s="4" t="str">
        <f t="shared" si="220"/>
        <v>02</v>
      </c>
      <c r="Q2006" s="4" t="str">
        <f t="shared" si="221"/>
        <v>February</v>
      </c>
      <c r="R2006" s="30" t="str">
        <f t="shared" si="222"/>
        <v>02</v>
      </c>
      <c r="W2006" t="str">
        <f t="shared" si="223"/>
        <v>ok</v>
      </c>
    </row>
    <row r="2007" spans="1:23" x14ac:dyDescent="0.3">
      <c r="A2007" t="s">
        <v>2049</v>
      </c>
      <c r="B2007" t="s">
        <v>47</v>
      </c>
      <c r="C2007" t="s">
        <v>12</v>
      </c>
      <c r="D2007" t="s">
        <v>48</v>
      </c>
      <c r="E2007" t="s">
        <v>20</v>
      </c>
      <c r="F2007" t="s">
        <v>15</v>
      </c>
      <c r="G2007" s="5">
        <v>1143.8699999999999</v>
      </c>
      <c r="H2007" s="5">
        <f t="shared" si="217"/>
        <v>20.589659999999995</v>
      </c>
      <c r="I2007" s="6">
        <v>1</v>
      </c>
      <c r="J2007" s="6">
        <v>1143.8699999999999</v>
      </c>
      <c r="K2007" s="5">
        <f t="shared" si="218"/>
        <v>20.589659999999995</v>
      </c>
      <c r="L2007" s="7">
        <v>3.04</v>
      </c>
      <c r="M2007" s="7">
        <v>2382</v>
      </c>
      <c r="N2007" s="3">
        <v>45302</v>
      </c>
      <c r="O2007" s="4" t="str">
        <f t="shared" si="219"/>
        <v>2024-01</v>
      </c>
      <c r="P2007" s="4" t="str">
        <f t="shared" si="220"/>
        <v>01</v>
      </c>
      <c r="Q2007" s="4" t="str">
        <f t="shared" si="221"/>
        <v>January</v>
      </c>
      <c r="R2007" s="30" t="str">
        <f t="shared" si="222"/>
        <v>11</v>
      </c>
      <c r="W2007" t="str">
        <f t="shared" si="223"/>
        <v>ok</v>
      </c>
    </row>
    <row r="2008" spans="1:23" x14ac:dyDescent="0.3">
      <c r="A2008" t="s">
        <v>2050</v>
      </c>
      <c r="B2008" t="s">
        <v>33</v>
      </c>
      <c r="C2008" t="s">
        <v>12</v>
      </c>
      <c r="D2008" t="s">
        <v>34</v>
      </c>
      <c r="E2008" t="s">
        <v>20</v>
      </c>
      <c r="F2008" t="s">
        <v>21</v>
      </c>
      <c r="G2008" s="5">
        <v>14336.42</v>
      </c>
      <c r="H2008" s="5">
        <f t="shared" si="217"/>
        <v>258.05555999999996</v>
      </c>
      <c r="I2008" s="6">
        <v>3</v>
      </c>
      <c r="J2008" s="6">
        <v>43009.26</v>
      </c>
      <c r="K2008" s="5">
        <f t="shared" si="218"/>
        <v>774.16667999999981</v>
      </c>
      <c r="L2008" s="7">
        <v>4.4000000000000004</v>
      </c>
      <c r="M2008" s="7">
        <v>2395</v>
      </c>
      <c r="N2008" s="3">
        <v>45471</v>
      </c>
      <c r="O2008" s="4" t="str">
        <f t="shared" si="219"/>
        <v>2024-06</v>
      </c>
      <c r="P2008" s="4" t="str">
        <f t="shared" si="220"/>
        <v>06</v>
      </c>
      <c r="Q2008" s="4" t="str">
        <f t="shared" si="221"/>
        <v>June</v>
      </c>
      <c r="R2008" s="30" t="str">
        <f t="shared" si="222"/>
        <v>28</v>
      </c>
      <c r="W2008" t="str">
        <f t="shared" si="223"/>
        <v>ok</v>
      </c>
    </row>
    <row r="2009" spans="1:23" x14ac:dyDescent="0.3">
      <c r="A2009" t="s">
        <v>2051</v>
      </c>
      <c r="B2009" t="s">
        <v>17</v>
      </c>
      <c r="C2009" t="s">
        <v>18</v>
      </c>
      <c r="D2009" t="s">
        <v>19</v>
      </c>
      <c r="E2009" t="s">
        <v>20</v>
      </c>
      <c r="F2009" t="s">
        <v>38</v>
      </c>
      <c r="G2009" s="5">
        <v>10134.56</v>
      </c>
      <c r="H2009" s="5">
        <f t="shared" si="217"/>
        <v>182.42207999999997</v>
      </c>
      <c r="I2009" s="6">
        <v>1</v>
      </c>
      <c r="J2009" s="6">
        <v>10134.56</v>
      </c>
      <c r="K2009" s="5">
        <f t="shared" si="218"/>
        <v>182.42207999999997</v>
      </c>
      <c r="L2009" s="7">
        <v>1.1000000000000001</v>
      </c>
      <c r="M2009" s="7">
        <v>656</v>
      </c>
      <c r="N2009" s="3">
        <v>45647</v>
      </c>
      <c r="O2009" s="4" t="str">
        <f t="shared" si="219"/>
        <v>2024-12</v>
      </c>
      <c r="P2009" s="4" t="str">
        <f t="shared" si="220"/>
        <v>12</v>
      </c>
      <c r="Q2009" s="4" t="str">
        <f t="shared" si="221"/>
        <v>December</v>
      </c>
      <c r="R2009" s="30" t="str">
        <f t="shared" si="222"/>
        <v>21</v>
      </c>
      <c r="W2009" t="str">
        <f t="shared" si="223"/>
        <v>ok</v>
      </c>
    </row>
    <row r="2010" spans="1:23" x14ac:dyDescent="0.3">
      <c r="A2010" t="s">
        <v>2052</v>
      </c>
      <c r="B2010" t="s">
        <v>63</v>
      </c>
      <c r="C2010" t="s">
        <v>18</v>
      </c>
      <c r="D2010" t="s">
        <v>64</v>
      </c>
      <c r="E2010" t="s">
        <v>45</v>
      </c>
      <c r="F2010" t="s">
        <v>60</v>
      </c>
      <c r="G2010" s="5">
        <v>6991.45</v>
      </c>
      <c r="H2010" s="5">
        <f t="shared" si="217"/>
        <v>125.84609999999999</v>
      </c>
      <c r="I2010" s="6">
        <v>5</v>
      </c>
      <c r="J2010" s="6">
        <v>34957.25</v>
      </c>
      <c r="K2010" s="5">
        <f t="shared" si="218"/>
        <v>629.23050000000001</v>
      </c>
      <c r="L2010" s="7">
        <v>3.97</v>
      </c>
      <c r="M2010" s="7">
        <v>2442</v>
      </c>
      <c r="N2010" s="3">
        <v>45323</v>
      </c>
      <c r="O2010" s="4" t="str">
        <f t="shared" si="219"/>
        <v>2024-02</v>
      </c>
      <c r="P2010" s="4" t="str">
        <f t="shared" si="220"/>
        <v>02</v>
      </c>
      <c r="Q2010" s="4" t="str">
        <f t="shared" si="221"/>
        <v>February</v>
      </c>
      <c r="R2010" s="30" t="str">
        <f t="shared" si="222"/>
        <v>01</v>
      </c>
      <c r="W2010" t="str">
        <f t="shared" si="223"/>
        <v>ok</v>
      </c>
    </row>
    <row r="2011" spans="1:23" x14ac:dyDescent="0.3">
      <c r="A2011" t="s">
        <v>2053</v>
      </c>
      <c r="B2011" t="s">
        <v>41</v>
      </c>
      <c r="C2011" t="s">
        <v>42</v>
      </c>
      <c r="D2011" t="s">
        <v>43</v>
      </c>
      <c r="E2011" t="s">
        <v>14</v>
      </c>
      <c r="F2011" t="s">
        <v>21</v>
      </c>
      <c r="G2011" s="5">
        <v>6258.6</v>
      </c>
      <c r="H2011" s="5">
        <f t="shared" si="217"/>
        <v>112.65479999999999</v>
      </c>
      <c r="I2011" s="6">
        <v>4</v>
      </c>
      <c r="J2011" s="6">
        <v>25034.400000000001</v>
      </c>
      <c r="K2011" s="5">
        <f t="shared" si="218"/>
        <v>450.61919999999998</v>
      </c>
      <c r="L2011" s="7">
        <v>3.31</v>
      </c>
      <c r="M2011" s="7">
        <v>2056</v>
      </c>
      <c r="N2011" s="3">
        <v>45373</v>
      </c>
      <c r="O2011" s="4" t="str">
        <f t="shared" si="219"/>
        <v>2024-03</v>
      </c>
      <c r="P2011" s="4" t="str">
        <f t="shared" si="220"/>
        <v>03</v>
      </c>
      <c r="Q2011" s="4" t="str">
        <f t="shared" si="221"/>
        <v>March</v>
      </c>
      <c r="R2011" s="30" t="str">
        <f t="shared" si="222"/>
        <v>22</v>
      </c>
      <c r="W2011" t="str">
        <f t="shared" si="223"/>
        <v>ok</v>
      </c>
    </row>
    <row r="2012" spans="1:23" x14ac:dyDescent="0.3">
      <c r="A2012" t="s">
        <v>2054</v>
      </c>
      <c r="B2012" t="s">
        <v>41</v>
      </c>
      <c r="C2012" t="s">
        <v>42</v>
      </c>
      <c r="D2012" t="s">
        <v>43</v>
      </c>
      <c r="E2012" t="s">
        <v>20</v>
      </c>
      <c r="F2012" t="s">
        <v>15</v>
      </c>
      <c r="G2012" s="5">
        <v>417.37</v>
      </c>
      <c r="H2012" s="5">
        <f t="shared" si="217"/>
        <v>7.5126599999999994</v>
      </c>
      <c r="I2012" s="6">
        <v>2</v>
      </c>
      <c r="J2012" s="6">
        <v>834.74</v>
      </c>
      <c r="K2012" s="5">
        <f t="shared" si="218"/>
        <v>15.025319999999999</v>
      </c>
      <c r="L2012" s="7">
        <v>1.85</v>
      </c>
      <c r="M2012" s="7">
        <v>1586</v>
      </c>
      <c r="N2012" s="3">
        <v>45529</v>
      </c>
      <c r="O2012" s="4" t="str">
        <f t="shared" si="219"/>
        <v>2024-08</v>
      </c>
      <c r="P2012" s="4" t="str">
        <f t="shared" si="220"/>
        <v>08</v>
      </c>
      <c r="Q2012" s="4" t="str">
        <f t="shared" si="221"/>
        <v>August</v>
      </c>
      <c r="R2012" s="30" t="str">
        <f t="shared" si="222"/>
        <v>25</v>
      </c>
      <c r="W2012" t="str">
        <f t="shared" si="223"/>
        <v>ok</v>
      </c>
    </row>
    <row r="2013" spans="1:23" x14ac:dyDescent="0.3">
      <c r="A2013" t="s">
        <v>2055</v>
      </c>
      <c r="B2013" t="s">
        <v>23</v>
      </c>
      <c r="C2013" t="s">
        <v>24</v>
      </c>
      <c r="D2013" t="s">
        <v>25</v>
      </c>
      <c r="E2013" t="s">
        <v>20</v>
      </c>
      <c r="F2013" t="s">
        <v>21</v>
      </c>
      <c r="G2013" s="5">
        <v>15816.42</v>
      </c>
      <c r="H2013" s="5">
        <f t="shared" si="217"/>
        <v>284.69556</v>
      </c>
      <c r="I2013" s="6">
        <v>1</v>
      </c>
      <c r="J2013" s="6">
        <v>15816.42</v>
      </c>
      <c r="K2013" s="5">
        <f t="shared" si="218"/>
        <v>284.69556</v>
      </c>
      <c r="L2013" s="7">
        <v>2.99</v>
      </c>
      <c r="M2013" s="7">
        <v>4557</v>
      </c>
      <c r="N2013" s="3">
        <v>45342</v>
      </c>
      <c r="O2013" s="4" t="str">
        <f t="shared" si="219"/>
        <v>2024-02</v>
      </c>
      <c r="P2013" s="4" t="str">
        <f t="shared" si="220"/>
        <v>02</v>
      </c>
      <c r="Q2013" s="4" t="str">
        <f t="shared" si="221"/>
        <v>February</v>
      </c>
      <c r="R2013" s="30" t="str">
        <f t="shared" si="222"/>
        <v>20</v>
      </c>
      <c r="W2013" t="str">
        <f t="shared" si="223"/>
        <v>ok</v>
      </c>
    </row>
    <row r="2014" spans="1:23" x14ac:dyDescent="0.3">
      <c r="A2014" t="s">
        <v>2056</v>
      </c>
      <c r="B2014" t="s">
        <v>41</v>
      </c>
      <c r="C2014" t="s">
        <v>42</v>
      </c>
      <c r="D2014" t="s">
        <v>43</v>
      </c>
      <c r="E2014" t="s">
        <v>20</v>
      </c>
      <c r="F2014" t="s">
        <v>60</v>
      </c>
      <c r="G2014" s="5">
        <v>7866.98</v>
      </c>
      <c r="H2014" s="5">
        <f t="shared" si="217"/>
        <v>141.60563999999999</v>
      </c>
      <c r="I2014" s="6">
        <v>4</v>
      </c>
      <c r="J2014" s="6">
        <v>31467.919999999998</v>
      </c>
      <c r="K2014" s="5">
        <f t="shared" si="218"/>
        <v>566.42255999999998</v>
      </c>
      <c r="L2014" s="7">
        <v>4.76</v>
      </c>
      <c r="M2014" s="7">
        <v>1457</v>
      </c>
      <c r="N2014" s="3">
        <v>45325</v>
      </c>
      <c r="O2014" s="4" t="str">
        <f t="shared" si="219"/>
        <v>2024-02</v>
      </c>
      <c r="P2014" s="4" t="str">
        <f t="shared" si="220"/>
        <v>02</v>
      </c>
      <c r="Q2014" s="4" t="str">
        <f t="shared" si="221"/>
        <v>February</v>
      </c>
      <c r="R2014" s="30" t="str">
        <f t="shared" si="222"/>
        <v>03</v>
      </c>
      <c r="W2014" t="str">
        <f t="shared" si="223"/>
        <v>ok</v>
      </c>
    </row>
    <row r="2015" spans="1:23" x14ac:dyDescent="0.3">
      <c r="A2015" t="s">
        <v>2057</v>
      </c>
      <c r="B2015" t="s">
        <v>11</v>
      </c>
      <c r="C2015" t="s">
        <v>12</v>
      </c>
      <c r="D2015" t="s">
        <v>13</v>
      </c>
      <c r="E2015" t="s">
        <v>14</v>
      </c>
      <c r="F2015" t="s">
        <v>31</v>
      </c>
      <c r="G2015" s="5">
        <v>1044.69</v>
      </c>
      <c r="H2015" s="5">
        <f t="shared" si="217"/>
        <v>18.80442</v>
      </c>
      <c r="I2015" s="6">
        <v>1</v>
      </c>
      <c r="J2015" s="6">
        <v>1044.69</v>
      </c>
      <c r="K2015" s="5">
        <f t="shared" si="218"/>
        <v>18.80442</v>
      </c>
      <c r="L2015" s="7">
        <v>2.34</v>
      </c>
      <c r="M2015" s="7">
        <v>4891</v>
      </c>
      <c r="N2015" s="3">
        <v>45597</v>
      </c>
      <c r="O2015" s="4" t="str">
        <f t="shared" si="219"/>
        <v>2024-11</v>
      </c>
      <c r="P2015" s="4" t="str">
        <f t="shared" si="220"/>
        <v>11</v>
      </c>
      <c r="Q2015" s="4" t="str">
        <f t="shared" si="221"/>
        <v>November</v>
      </c>
      <c r="R2015" s="30" t="str">
        <f t="shared" si="222"/>
        <v>01</v>
      </c>
      <c r="W2015" t="str">
        <f t="shared" si="223"/>
        <v>ok</v>
      </c>
    </row>
    <row r="2016" spans="1:23" x14ac:dyDescent="0.3">
      <c r="A2016" t="s">
        <v>2058</v>
      </c>
      <c r="B2016" t="s">
        <v>33</v>
      </c>
      <c r="C2016" t="s">
        <v>12</v>
      </c>
      <c r="D2016" t="s">
        <v>34</v>
      </c>
      <c r="E2016" t="s">
        <v>45</v>
      </c>
      <c r="F2016" t="s">
        <v>38</v>
      </c>
      <c r="G2016" s="5">
        <v>1470.51</v>
      </c>
      <c r="H2016" s="5">
        <f t="shared" si="217"/>
        <v>26.469179999999998</v>
      </c>
      <c r="I2016" s="6">
        <v>2</v>
      </c>
      <c r="J2016" s="6">
        <v>2941.02</v>
      </c>
      <c r="K2016" s="5">
        <f t="shared" si="218"/>
        <v>52.938359999999996</v>
      </c>
      <c r="L2016" s="7">
        <v>4.42</v>
      </c>
      <c r="M2016" s="7">
        <v>2656</v>
      </c>
      <c r="N2016" s="3">
        <v>45314</v>
      </c>
      <c r="O2016" s="4" t="str">
        <f t="shared" si="219"/>
        <v>2024-01</v>
      </c>
      <c r="P2016" s="4" t="str">
        <f t="shared" si="220"/>
        <v>01</v>
      </c>
      <c r="Q2016" s="4" t="str">
        <f t="shared" si="221"/>
        <v>January</v>
      </c>
      <c r="R2016" s="30" t="str">
        <f t="shared" si="222"/>
        <v>23</v>
      </c>
      <c r="W2016" t="str">
        <f t="shared" si="223"/>
        <v>ok</v>
      </c>
    </row>
    <row r="2017" spans="1:23" x14ac:dyDescent="0.3">
      <c r="A2017" t="s">
        <v>2059</v>
      </c>
      <c r="B2017" t="s">
        <v>33</v>
      </c>
      <c r="C2017" t="s">
        <v>12</v>
      </c>
      <c r="D2017" t="s">
        <v>34</v>
      </c>
      <c r="E2017" t="s">
        <v>14</v>
      </c>
      <c r="F2017" t="s">
        <v>31</v>
      </c>
      <c r="G2017" s="5">
        <v>17488.14</v>
      </c>
      <c r="H2017" s="5">
        <f t="shared" si="217"/>
        <v>314.78651999999994</v>
      </c>
      <c r="I2017" s="6">
        <v>4</v>
      </c>
      <c r="J2017" s="6">
        <v>69952.56</v>
      </c>
      <c r="K2017" s="5">
        <f t="shared" si="218"/>
        <v>1259.1460799999998</v>
      </c>
      <c r="L2017" s="7">
        <v>4.67</v>
      </c>
      <c r="M2017" s="7">
        <v>641</v>
      </c>
      <c r="N2017" s="3">
        <v>45578</v>
      </c>
      <c r="O2017" s="4" t="str">
        <f t="shared" si="219"/>
        <v>2024-10</v>
      </c>
      <c r="P2017" s="4" t="str">
        <f t="shared" si="220"/>
        <v>10</v>
      </c>
      <c r="Q2017" s="4" t="str">
        <f t="shared" si="221"/>
        <v>October</v>
      </c>
      <c r="R2017" s="30" t="str">
        <f t="shared" si="222"/>
        <v>13</v>
      </c>
      <c r="W2017" t="str">
        <f t="shared" si="223"/>
        <v>ok</v>
      </c>
    </row>
    <row r="2018" spans="1:23" x14ac:dyDescent="0.3">
      <c r="A2018" t="s">
        <v>2060</v>
      </c>
      <c r="B2018" t="s">
        <v>23</v>
      </c>
      <c r="C2018" t="s">
        <v>24</v>
      </c>
      <c r="D2018" t="s">
        <v>25</v>
      </c>
      <c r="E2018" t="s">
        <v>20</v>
      </c>
      <c r="F2018" t="s">
        <v>26</v>
      </c>
      <c r="G2018" s="5">
        <v>3721.88</v>
      </c>
      <c r="H2018" s="5">
        <f t="shared" si="217"/>
        <v>66.993839999999992</v>
      </c>
      <c r="I2018" s="6">
        <v>2</v>
      </c>
      <c r="J2018" s="6">
        <v>7443.76</v>
      </c>
      <c r="K2018" s="5">
        <f t="shared" si="218"/>
        <v>133.98767999999998</v>
      </c>
      <c r="L2018" s="7">
        <v>4.1399999999999997</v>
      </c>
      <c r="M2018" s="7">
        <v>4854</v>
      </c>
      <c r="N2018" s="3">
        <v>45623</v>
      </c>
      <c r="O2018" s="4" t="str">
        <f t="shared" si="219"/>
        <v>2024-11</v>
      </c>
      <c r="P2018" s="4" t="str">
        <f t="shared" si="220"/>
        <v>11</v>
      </c>
      <c r="Q2018" s="4" t="str">
        <f t="shared" si="221"/>
        <v>November</v>
      </c>
      <c r="R2018" s="30" t="str">
        <f t="shared" si="222"/>
        <v>27</v>
      </c>
      <c r="W2018" t="str">
        <f t="shared" si="223"/>
        <v>ok</v>
      </c>
    </row>
    <row r="2019" spans="1:23" x14ac:dyDescent="0.3">
      <c r="A2019" t="s">
        <v>2061</v>
      </c>
      <c r="B2019" t="s">
        <v>23</v>
      </c>
      <c r="C2019" t="s">
        <v>24</v>
      </c>
      <c r="D2019" t="s">
        <v>25</v>
      </c>
      <c r="E2019" t="s">
        <v>20</v>
      </c>
      <c r="F2019" t="s">
        <v>38</v>
      </c>
      <c r="G2019" s="5">
        <v>4352.0200000000004</v>
      </c>
      <c r="H2019" s="5">
        <f t="shared" si="217"/>
        <v>78.336359999999999</v>
      </c>
      <c r="I2019" s="6">
        <v>5</v>
      </c>
      <c r="J2019" s="6">
        <v>21760.1</v>
      </c>
      <c r="K2019" s="5">
        <f t="shared" si="218"/>
        <v>391.68180000000001</v>
      </c>
      <c r="L2019" s="7">
        <v>4.25</v>
      </c>
      <c r="M2019" s="7">
        <v>3986</v>
      </c>
      <c r="N2019" s="3">
        <v>45429</v>
      </c>
      <c r="O2019" s="4" t="str">
        <f t="shared" si="219"/>
        <v>2024-05</v>
      </c>
      <c r="P2019" s="4" t="str">
        <f t="shared" si="220"/>
        <v>05</v>
      </c>
      <c r="Q2019" s="4" t="str">
        <f t="shared" si="221"/>
        <v>May</v>
      </c>
      <c r="R2019" s="30" t="str">
        <f t="shared" si="222"/>
        <v>17</v>
      </c>
      <c r="W2019" t="str">
        <f t="shared" si="223"/>
        <v>ok</v>
      </c>
    </row>
    <row r="2020" spans="1:23" x14ac:dyDescent="0.3">
      <c r="A2020" t="s">
        <v>2062</v>
      </c>
      <c r="B2020" t="s">
        <v>36</v>
      </c>
      <c r="C2020" t="s">
        <v>18</v>
      </c>
      <c r="D2020" t="s">
        <v>37</v>
      </c>
      <c r="E2020" t="s">
        <v>45</v>
      </c>
      <c r="F2020" t="s">
        <v>60</v>
      </c>
      <c r="G2020" s="5">
        <v>10990.21</v>
      </c>
      <c r="H2020" s="5">
        <f t="shared" si="217"/>
        <v>197.82377999999997</v>
      </c>
      <c r="I2020" s="6">
        <v>1</v>
      </c>
      <c r="J2020" s="6">
        <v>10990.21</v>
      </c>
      <c r="K2020" s="5">
        <f t="shared" si="218"/>
        <v>197.82377999999997</v>
      </c>
      <c r="L2020" s="7">
        <v>2.2200000000000002</v>
      </c>
      <c r="M2020" s="7">
        <v>336</v>
      </c>
      <c r="N2020" s="3">
        <v>45445</v>
      </c>
      <c r="O2020" s="4" t="str">
        <f t="shared" si="219"/>
        <v>2024-06</v>
      </c>
      <c r="P2020" s="4" t="str">
        <f t="shared" si="220"/>
        <v>06</v>
      </c>
      <c r="Q2020" s="4" t="str">
        <f t="shared" si="221"/>
        <v>June</v>
      </c>
      <c r="R2020" s="30" t="str">
        <f t="shared" si="222"/>
        <v>02</v>
      </c>
      <c r="W2020" t="str">
        <f t="shared" si="223"/>
        <v>ok</v>
      </c>
    </row>
    <row r="2021" spans="1:23" x14ac:dyDescent="0.3">
      <c r="A2021" t="s">
        <v>2063</v>
      </c>
      <c r="B2021" t="s">
        <v>63</v>
      </c>
      <c r="C2021" t="s">
        <v>18</v>
      </c>
      <c r="D2021" t="s">
        <v>64</v>
      </c>
      <c r="E2021" t="s">
        <v>45</v>
      </c>
      <c r="F2021" t="s">
        <v>38</v>
      </c>
      <c r="G2021" s="5">
        <v>19179.25</v>
      </c>
      <c r="H2021" s="5">
        <f t="shared" si="217"/>
        <v>345.22649999999999</v>
      </c>
      <c r="I2021" s="6">
        <v>5</v>
      </c>
      <c r="J2021" s="6">
        <v>95896.25</v>
      </c>
      <c r="K2021" s="5">
        <f t="shared" si="218"/>
        <v>1726.1324999999999</v>
      </c>
      <c r="L2021" s="7">
        <v>3.61</v>
      </c>
      <c r="M2021" s="7">
        <v>4869</v>
      </c>
      <c r="N2021" s="3">
        <v>45365</v>
      </c>
      <c r="O2021" s="4" t="str">
        <f t="shared" si="219"/>
        <v>2024-03</v>
      </c>
      <c r="P2021" s="4" t="str">
        <f t="shared" si="220"/>
        <v>03</v>
      </c>
      <c r="Q2021" s="4" t="str">
        <f t="shared" si="221"/>
        <v>March</v>
      </c>
      <c r="R2021" s="30" t="str">
        <f t="shared" si="222"/>
        <v>14</v>
      </c>
      <c r="W2021" t="str">
        <f t="shared" si="223"/>
        <v>ok</v>
      </c>
    </row>
    <row r="2022" spans="1:23" x14ac:dyDescent="0.3">
      <c r="A2022" t="s">
        <v>2064</v>
      </c>
      <c r="B2022" t="s">
        <v>33</v>
      </c>
      <c r="C2022" t="s">
        <v>12</v>
      </c>
      <c r="D2022" t="s">
        <v>34</v>
      </c>
      <c r="E2022" t="s">
        <v>14</v>
      </c>
      <c r="F2022" t="s">
        <v>31</v>
      </c>
      <c r="G2022" s="5">
        <v>9131.56</v>
      </c>
      <c r="H2022" s="5">
        <f t="shared" si="217"/>
        <v>164.36807999999999</v>
      </c>
      <c r="I2022" s="6">
        <v>5</v>
      </c>
      <c r="J2022" s="6">
        <v>45657.8</v>
      </c>
      <c r="K2022" s="5">
        <f t="shared" si="218"/>
        <v>821.84039999999993</v>
      </c>
      <c r="L2022" s="7">
        <v>2.97</v>
      </c>
      <c r="M2022" s="7">
        <v>4742</v>
      </c>
      <c r="N2022" s="3">
        <v>45421</v>
      </c>
      <c r="O2022" s="4" t="str">
        <f t="shared" si="219"/>
        <v>2024-05</v>
      </c>
      <c r="P2022" s="4" t="str">
        <f t="shared" si="220"/>
        <v>05</v>
      </c>
      <c r="Q2022" s="4" t="str">
        <f t="shared" si="221"/>
        <v>May</v>
      </c>
      <c r="R2022" s="30" t="str">
        <f t="shared" si="222"/>
        <v>09</v>
      </c>
      <c r="W2022" t="str">
        <f t="shared" si="223"/>
        <v>ok</v>
      </c>
    </row>
    <row r="2023" spans="1:23" x14ac:dyDescent="0.3">
      <c r="A2023" t="s">
        <v>2065</v>
      </c>
      <c r="B2023" t="s">
        <v>23</v>
      </c>
      <c r="C2023" t="s">
        <v>24</v>
      </c>
      <c r="D2023" t="s">
        <v>25</v>
      </c>
      <c r="E2023" t="s">
        <v>45</v>
      </c>
      <c r="F2023" t="s">
        <v>21</v>
      </c>
      <c r="G2023" s="5">
        <v>3724.43</v>
      </c>
      <c r="H2023" s="5">
        <f t="shared" si="217"/>
        <v>67.039739999999995</v>
      </c>
      <c r="I2023" s="6">
        <v>4</v>
      </c>
      <c r="J2023" s="6">
        <v>14897.72</v>
      </c>
      <c r="K2023" s="5">
        <f t="shared" si="218"/>
        <v>268.15895999999998</v>
      </c>
      <c r="L2023" s="7">
        <v>3.06</v>
      </c>
      <c r="M2023" s="7">
        <v>2783</v>
      </c>
      <c r="N2023" s="3">
        <v>45353</v>
      </c>
      <c r="O2023" s="4" t="str">
        <f t="shared" si="219"/>
        <v>2024-03</v>
      </c>
      <c r="P2023" s="4" t="str">
        <f t="shared" si="220"/>
        <v>03</v>
      </c>
      <c r="Q2023" s="4" t="str">
        <f t="shared" si="221"/>
        <v>March</v>
      </c>
      <c r="R2023" s="30" t="str">
        <f t="shared" si="222"/>
        <v>02</v>
      </c>
      <c r="W2023" t="str">
        <f t="shared" si="223"/>
        <v>ok</v>
      </c>
    </row>
    <row r="2024" spans="1:23" x14ac:dyDescent="0.3">
      <c r="A2024" t="s">
        <v>2066</v>
      </c>
      <c r="B2024" t="s">
        <v>11</v>
      </c>
      <c r="C2024" t="s">
        <v>12</v>
      </c>
      <c r="D2024" t="s">
        <v>13</v>
      </c>
      <c r="E2024" t="s">
        <v>14</v>
      </c>
      <c r="F2024" t="s">
        <v>60</v>
      </c>
      <c r="G2024" s="5">
        <v>8446.2099999999991</v>
      </c>
      <c r="H2024" s="5">
        <f t="shared" si="217"/>
        <v>152.03177999999997</v>
      </c>
      <c r="I2024" s="6">
        <v>5</v>
      </c>
      <c r="J2024" s="6">
        <v>42231.05</v>
      </c>
      <c r="K2024" s="5">
        <f t="shared" si="218"/>
        <v>760.1588999999999</v>
      </c>
      <c r="L2024" s="7">
        <v>1.91</v>
      </c>
      <c r="M2024" s="7">
        <v>697</v>
      </c>
      <c r="N2024" s="3">
        <v>45638</v>
      </c>
      <c r="O2024" s="4" t="str">
        <f t="shared" si="219"/>
        <v>2024-12</v>
      </c>
      <c r="P2024" s="4" t="str">
        <f t="shared" si="220"/>
        <v>12</v>
      </c>
      <c r="Q2024" s="4" t="str">
        <f t="shared" si="221"/>
        <v>December</v>
      </c>
      <c r="R2024" s="30" t="str">
        <f t="shared" si="222"/>
        <v>12</v>
      </c>
      <c r="W2024" t="str">
        <f t="shared" si="223"/>
        <v>ok</v>
      </c>
    </row>
    <row r="2025" spans="1:23" x14ac:dyDescent="0.3">
      <c r="A2025" t="s">
        <v>2067</v>
      </c>
      <c r="B2025" t="s">
        <v>63</v>
      </c>
      <c r="C2025" t="s">
        <v>18</v>
      </c>
      <c r="D2025" t="s">
        <v>64</v>
      </c>
      <c r="E2025" t="s">
        <v>14</v>
      </c>
      <c r="F2025" t="s">
        <v>15</v>
      </c>
      <c r="G2025" s="5">
        <v>13545.26</v>
      </c>
      <c r="H2025" s="5">
        <f t="shared" si="217"/>
        <v>243.81467999999998</v>
      </c>
      <c r="I2025" s="6">
        <v>4</v>
      </c>
      <c r="J2025" s="6">
        <v>54181.04</v>
      </c>
      <c r="K2025" s="5">
        <f t="shared" si="218"/>
        <v>975.25871999999993</v>
      </c>
      <c r="L2025" s="7">
        <v>2.93</v>
      </c>
      <c r="M2025" s="7">
        <v>4338</v>
      </c>
      <c r="N2025" s="3">
        <v>45569</v>
      </c>
      <c r="O2025" s="4" t="str">
        <f t="shared" si="219"/>
        <v>2024-10</v>
      </c>
      <c r="P2025" s="4" t="str">
        <f t="shared" si="220"/>
        <v>10</v>
      </c>
      <c r="Q2025" s="4" t="str">
        <f t="shared" si="221"/>
        <v>October</v>
      </c>
      <c r="R2025" s="30" t="str">
        <f t="shared" si="222"/>
        <v>04</v>
      </c>
      <c r="W2025" t="str">
        <f t="shared" si="223"/>
        <v>ok</v>
      </c>
    </row>
    <row r="2026" spans="1:23" x14ac:dyDescent="0.3">
      <c r="A2026" t="s">
        <v>2068</v>
      </c>
      <c r="B2026" t="s">
        <v>63</v>
      </c>
      <c r="C2026" t="s">
        <v>18</v>
      </c>
      <c r="D2026" t="s">
        <v>64</v>
      </c>
      <c r="E2026" t="s">
        <v>45</v>
      </c>
      <c r="F2026" t="s">
        <v>26</v>
      </c>
      <c r="G2026" s="5">
        <v>7661.23</v>
      </c>
      <c r="H2026" s="5">
        <f t="shared" si="217"/>
        <v>137.90213999999997</v>
      </c>
      <c r="I2026" s="6">
        <v>3</v>
      </c>
      <c r="J2026" s="6">
        <v>22983.69</v>
      </c>
      <c r="K2026" s="5">
        <f t="shared" si="218"/>
        <v>413.70641999999992</v>
      </c>
      <c r="L2026" s="7">
        <v>1.02</v>
      </c>
      <c r="M2026" s="7">
        <v>2518</v>
      </c>
      <c r="N2026" s="3">
        <v>45380</v>
      </c>
      <c r="O2026" s="4" t="str">
        <f t="shared" si="219"/>
        <v>2024-03</v>
      </c>
      <c r="P2026" s="4" t="str">
        <f t="shared" si="220"/>
        <v>03</v>
      </c>
      <c r="Q2026" s="4" t="str">
        <f t="shared" si="221"/>
        <v>March</v>
      </c>
      <c r="R2026" s="30" t="str">
        <f t="shared" si="222"/>
        <v>29</v>
      </c>
      <c r="W2026" t="str">
        <f t="shared" si="223"/>
        <v>ok</v>
      </c>
    </row>
    <row r="2027" spans="1:23" x14ac:dyDescent="0.3">
      <c r="A2027" t="s">
        <v>2069</v>
      </c>
      <c r="B2027" t="s">
        <v>28</v>
      </c>
      <c r="C2027" t="s">
        <v>29</v>
      </c>
      <c r="D2027" t="s">
        <v>30</v>
      </c>
      <c r="E2027" t="s">
        <v>14</v>
      </c>
      <c r="F2027" t="s">
        <v>31</v>
      </c>
      <c r="G2027" s="5">
        <v>8266.59</v>
      </c>
      <c r="H2027" s="5">
        <f t="shared" si="217"/>
        <v>148.79862</v>
      </c>
      <c r="I2027" s="6">
        <v>2</v>
      </c>
      <c r="J2027" s="6">
        <v>16533.18</v>
      </c>
      <c r="K2027" s="5">
        <f t="shared" si="218"/>
        <v>297.59724</v>
      </c>
      <c r="L2027" s="7">
        <v>1.92</v>
      </c>
      <c r="M2027" s="7">
        <v>1880</v>
      </c>
      <c r="N2027" s="3">
        <v>45644</v>
      </c>
      <c r="O2027" s="4" t="str">
        <f t="shared" si="219"/>
        <v>2024-12</v>
      </c>
      <c r="P2027" s="4" t="str">
        <f t="shared" si="220"/>
        <v>12</v>
      </c>
      <c r="Q2027" s="4" t="str">
        <f t="shared" si="221"/>
        <v>December</v>
      </c>
      <c r="R2027" s="30" t="str">
        <f t="shared" si="222"/>
        <v>18</v>
      </c>
      <c r="W2027" t="str">
        <f t="shared" si="223"/>
        <v>ok</v>
      </c>
    </row>
    <row r="2028" spans="1:23" x14ac:dyDescent="0.3">
      <c r="A2028" t="s">
        <v>2070</v>
      </c>
      <c r="B2028" t="s">
        <v>47</v>
      </c>
      <c r="C2028" t="s">
        <v>12</v>
      </c>
      <c r="D2028" t="s">
        <v>48</v>
      </c>
      <c r="E2028" t="s">
        <v>14</v>
      </c>
      <c r="F2028" t="s">
        <v>31</v>
      </c>
      <c r="G2028" s="5">
        <v>17788.740000000002</v>
      </c>
      <c r="H2028" s="5">
        <f t="shared" si="217"/>
        <v>320.19731999999999</v>
      </c>
      <c r="I2028" s="6">
        <v>1</v>
      </c>
      <c r="J2028" s="6">
        <v>17788.740000000002</v>
      </c>
      <c r="K2028" s="5">
        <f t="shared" si="218"/>
        <v>320.19731999999999</v>
      </c>
      <c r="L2028" s="7">
        <v>1.39</v>
      </c>
      <c r="M2028" s="7">
        <v>299</v>
      </c>
      <c r="N2028" s="3">
        <v>45617</v>
      </c>
      <c r="O2028" s="4" t="str">
        <f t="shared" si="219"/>
        <v>2024-11</v>
      </c>
      <c r="P2028" s="4" t="str">
        <f t="shared" si="220"/>
        <v>11</v>
      </c>
      <c r="Q2028" s="4" t="str">
        <f t="shared" si="221"/>
        <v>November</v>
      </c>
      <c r="R2028" s="30" t="str">
        <f t="shared" si="222"/>
        <v>21</v>
      </c>
      <c r="W2028" t="str">
        <f t="shared" si="223"/>
        <v>ok</v>
      </c>
    </row>
    <row r="2029" spans="1:23" x14ac:dyDescent="0.3">
      <c r="A2029" t="s">
        <v>2071</v>
      </c>
      <c r="B2029" t="s">
        <v>41</v>
      </c>
      <c r="C2029" t="s">
        <v>42</v>
      </c>
      <c r="D2029" t="s">
        <v>43</v>
      </c>
      <c r="E2029" t="s">
        <v>45</v>
      </c>
      <c r="F2029" t="s">
        <v>60</v>
      </c>
      <c r="G2029" s="5">
        <v>7995.01</v>
      </c>
      <c r="H2029" s="5">
        <f t="shared" si="217"/>
        <v>143.91018</v>
      </c>
      <c r="I2029" s="6">
        <v>2</v>
      </c>
      <c r="J2029" s="6">
        <v>15990.02</v>
      </c>
      <c r="K2029" s="5">
        <f t="shared" si="218"/>
        <v>287.82035999999999</v>
      </c>
      <c r="L2029" s="7">
        <v>4.3600000000000003</v>
      </c>
      <c r="M2029" s="7">
        <v>4312</v>
      </c>
      <c r="N2029" s="3">
        <v>45366</v>
      </c>
      <c r="O2029" s="4" t="str">
        <f t="shared" si="219"/>
        <v>2024-03</v>
      </c>
      <c r="P2029" s="4" t="str">
        <f t="shared" si="220"/>
        <v>03</v>
      </c>
      <c r="Q2029" s="4" t="str">
        <f t="shared" si="221"/>
        <v>March</v>
      </c>
      <c r="R2029" s="30" t="str">
        <f t="shared" si="222"/>
        <v>15</v>
      </c>
      <c r="W2029" t="str">
        <f t="shared" si="223"/>
        <v>ok</v>
      </c>
    </row>
    <row r="2030" spans="1:23" x14ac:dyDescent="0.3">
      <c r="A2030" t="s">
        <v>2072</v>
      </c>
      <c r="B2030" t="s">
        <v>47</v>
      </c>
      <c r="C2030" t="s">
        <v>12</v>
      </c>
      <c r="D2030" t="s">
        <v>48</v>
      </c>
      <c r="E2030" t="s">
        <v>14</v>
      </c>
      <c r="F2030" t="s">
        <v>38</v>
      </c>
      <c r="G2030" s="5">
        <v>6934.13</v>
      </c>
      <c r="H2030" s="5">
        <f t="shared" si="217"/>
        <v>124.81433999999999</v>
      </c>
      <c r="I2030" s="6">
        <v>2</v>
      </c>
      <c r="J2030" s="6">
        <v>13868.26</v>
      </c>
      <c r="K2030" s="5">
        <f t="shared" si="218"/>
        <v>249.62867999999997</v>
      </c>
      <c r="L2030" s="7">
        <v>3.78</v>
      </c>
      <c r="M2030" s="7">
        <v>2749</v>
      </c>
      <c r="N2030" s="3">
        <v>45378</v>
      </c>
      <c r="O2030" s="4" t="str">
        <f t="shared" si="219"/>
        <v>2024-03</v>
      </c>
      <c r="P2030" s="4" t="str">
        <f t="shared" si="220"/>
        <v>03</v>
      </c>
      <c r="Q2030" s="4" t="str">
        <f t="shared" si="221"/>
        <v>March</v>
      </c>
      <c r="R2030" s="30" t="str">
        <f t="shared" si="222"/>
        <v>27</v>
      </c>
      <c r="W2030" t="str">
        <f t="shared" si="223"/>
        <v>ok</v>
      </c>
    </row>
    <row r="2031" spans="1:23" x14ac:dyDescent="0.3">
      <c r="A2031" t="s">
        <v>2073</v>
      </c>
      <c r="B2031" t="s">
        <v>17</v>
      </c>
      <c r="C2031" t="s">
        <v>18</v>
      </c>
      <c r="D2031" t="s">
        <v>19</v>
      </c>
      <c r="E2031" t="s">
        <v>14</v>
      </c>
      <c r="F2031" t="s">
        <v>38</v>
      </c>
      <c r="G2031" s="5">
        <v>553.95000000000005</v>
      </c>
      <c r="H2031" s="5">
        <f t="shared" si="217"/>
        <v>9.9710999999999999</v>
      </c>
      <c r="I2031" s="6">
        <v>1</v>
      </c>
      <c r="J2031" s="6">
        <v>553.95000000000005</v>
      </c>
      <c r="K2031" s="5">
        <f t="shared" si="218"/>
        <v>9.9710999999999999</v>
      </c>
      <c r="L2031" s="7">
        <v>1.35</v>
      </c>
      <c r="M2031" s="7">
        <v>893</v>
      </c>
      <c r="N2031" s="3">
        <v>45297</v>
      </c>
      <c r="O2031" s="4" t="str">
        <f t="shared" si="219"/>
        <v>2024-01</v>
      </c>
      <c r="P2031" s="4" t="str">
        <f t="shared" si="220"/>
        <v>01</v>
      </c>
      <c r="Q2031" s="4" t="str">
        <f t="shared" si="221"/>
        <v>January</v>
      </c>
      <c r="R2031" s="30" t="str">
        <f t="shared" si="222"/>
        <v>06</v>
      </c>
      <c r="W2031" t="str">
        <f t="shared" si="223"/>
        <v>ok</v>
      </c>
    </row>
    <row r="2032" spans="1:23" x14ac:dyDescent="0.3">
      <c r="A2032" t="s">
        <v>2074</v>
      </c>
      <c r="B2032" t="s">
        <v>63</v>
      </c>
      <c r="C2032" t="s">
        <v>18</v>
      </c>
      <c r="D2032" t="s">
        <v>64</v>
      </c>
      <c r="E2032" t="s">
        <v>45</v>
      </c>
      <c r="F2032" t="s">
        <v>60</v>
      </c>
      <c r="G2032" s="5">
        <v>3084.33</v>
      </c>
      <c r="H2032" s="5">
        <f t="shared" si="217"/>
        <v>55.517939999999996</v>
      </c>
      <c r="I2032" s="6">
        <v>4</v>
      </c>
      <c r="J2032" s="6">
        <v>12337.32</v>
      </c>
      <c r="K2032" s="5">
        <f t="shared" si="218"/>
        <v>222.07175999999998</v>
      </c>
      <c r="L2032" s="7">
        <v>4.6100000000000003</v>
      </c>
      <c r="M2032" s="7">
        <v>1581</v>
      </c>
      <c r="N2032" s="3">
        <v>45504</v>
      </c>
      <c r="O2032" s="4" t="str">
        <f t="shared" si="219"/>
        <v>2024-07</v>
      </c>
      <c r="P2032" s="4" t="str">
        <f t="shared" si="220"/>
        <v>07</v>
      </c>
      <c r="Q2032" s="4" t="str">
        <f t="shared" si="221"/>
        <v>July</v>
      </c>
      <c r="R2032" s="30" t="str">
        <f t="shared" si="222"/>
        <v>31</v>
      </c>
      <c r="W2032" t="str">
        <f t="shared" si="223"/>
        <v>ok</v>
      </c>
    </row>
    <row r="2033" spans="1:23" x14ac:dyDescent="0.3">
      <c r="A2033" t="s">
        <v>2075</v>
      </c>
      <c r="B2033" t="s">
        <v>36</v>
      </c>
      <c r="C2033" t="s">
        <v>18</v>
      </c>
      <c r="D2033" t="s">
        <v>37</v>
      </c>
      <c r="E2033" t="s">
        <v>45</v>
      </c>
      <c r="F2033" t="s">
        <v>26</v>
      </c>
      <c r="G2033" s="5">
        <v>6336.81</v>
      </c>
      <c r="H2033" s="5">
        <f t="shared" si="217"/>
        <v>114.06258</v>
      </c>
      <c r="I2033" s="6">
        <v>4</v>
      </c>
      <c r="J2033" s="6">
        <v>25347.24</v>
      </c>
      <c r="K2033" s="5">
        <f t="shared" si="218"/>
        <v>456.25031999999999</v>
      </c>
      <c r="L2033" s="7">
        <v>2.94</v>
      </c>
      <c r="M2033" s="7">
        <v>4641</v>
      </c>
      <c r="N2033" s="3">
        <v>45522</v>
      </c>
      <c r="O2033" s="4" t="str">
        <f t="shared" si="219"/>
        <v>2024-08</v>
      </c>
      <c r="P2033" s="4" t="str">
        <f t="shared" si="220"/>
        <v>08</v>
      </c>
      <c r="Q2033" s="4" t="str">
        <f t="shared" si="221"/>
        <v>August</v>
      </c>
      <c r="R2033" s="30" t="str">
        <f t="shared" si="222"/>
        <v>18</v>
      </c>
      <c r="W2033" t="str">
        <f t="shared" si="223"/>
        <v>ok</v>
      </c>
    </row>
    <row r="2034" spans="1:23" x14ac:dyDescent="0.3">
      <c r="A2034" t="s">
        <v>2076</v>
      </c>
      <c r="B2034" t="s">
        <v>33</v>
      </c>
      <c r="C2034" t="s">
        <v>12</v>
      </c>
      <c r="D2034" t="s">
        <v>34</v>
      </c>
      <c r="E2034" t="s">
        <v>20</v>
      </c>
      <c r="F2034" t="s">
        <v>60</v>
      </c>
      <c r="G2034" s="5">
        <v>4559.68</v>
      </c>
      <c r="H2034" s="5">
        <f t="shared" si="217"/>
        <v>82.074240000000003</v>
      </c>
      <c r="I2034" s="6">
        <v>4</v>
      </c>
      <c r="J2034" s="6">
        <v>18238.72</v>
      </c>
      <c r="K2034" s="5">
        <f t="shared" si="218"/>
        <v>328.29696000000001</v>
      </c>
      <c r="L2034" s="7">
        <v>1.35</v>
      </c>
      <c r="M2034" s="7">
        <v>2011</v>
      </c>
      <c r="N2034" s="3">
        <v>45424</v>
      </c>
      <c r="O2034" s="4" t="str">
        <f t="shared" si="219"/>
        <v>2024-05</v>
      </c>
      <c r="P2034" s="4" t="str">
        <f t="shared" si="220"/>
        <v>05</v>
      </c>
      <c r="Q2034" s="4" t="str">
        <f t="shared" si="221"/>
        <v>May</v>
      </c>
      <c r="R2034" s="30" t="str">
        <f t="shared" si="222"/>
        <v>12</v>
      </c>
      <c r="W2034" t="str">
        <f t="shared" si="223"/>
        <v>ok</v>
      </c>
    </row>
    <row r="2035" spans="1:23" x14ac:dyDescent="0.3">
      <c r="A2035" t="s">
        <v>2077</v>
      </c>
      <c r="B2035" t="s">
        <v>33</v>
      </c>
      <c r="C2035" t="s">
        <v>12</v>
      </c>
      <c r="D2035" t="s">
        <v>34</v>
      </c>
      <c r="E2035" t="s">
        <v>14</v>
      </c>
      <c r="F2035" t="s">
        <v>15</v>
      </c>
      <c r="G2035" s="5">
        <v>18631.45</v>
      </c>
      <c r="H2035" s="5">
        <f t="shared" si="217"/>
        <v>335.36609999999996</v>
      </c>
      <c r="I2035" s="6">
        <v>1</v>
      </c>
      <c r="J2035" s="6">
        <v>18631.45</v>
      </c>
      <c r="K2035" s="5">
        <f t="shared" si="218"/>
        <v>335.36609999999996</v>
      </c>
      <c r="L2035" s="7">
        <v>3.6</v>
      </c>
      <c r="M2035" s="7">
        <v>2941</v>
      </c>
      <c r="N2035" s="3">
        <v>45649</v>
      </c>
      <c r="O2035" s="4" t="str">
        <f t="shared" si="219"/>
        <v>2024-12</v>
      </c>
      <c r="P2035" s="4" t="str">
        <f t="shared" si="220"/>
        <v>12</v>
      </c>
      <c r="Q2035" s="4" t="str">
        <f t="shared" si="221"/>
        <v>December</v>
      </c>
      <c r="R2035" s="30" t="str">
        <f t="shared" si="222"/>
        <v>23</v>
      </c>
      <c r="W2035" t="str">
        <f t="shared" si="223"/>
        <v>ok</v>
      </c>
    </row>
    <row r="2036" spans="1:23" x14ac:dyDescent="0.3">
      <c r="A2036" t="s">
        <v>2078</v>
      </c>
      <c r="B2036" t="s">
        <v>33</v>
      </c>
      <c r="C2036" t="s">
        <v>12</v>
      </c>
      <c r="D2036" t="s">
        <v>34</v>
      </c>
      <c r="E2036" t="s">
        <v>45</v>
      </c>
      <c r="F2036" t="s">
        <v>38</v>
      </c>
      <c r="G2036" s="5">
        <v>14387.28</v>
      </c>
      <c r="H2036" s="5">
        <f t="shared" si="217"/>
        <v>258.97104000000002</v>
      </c>
      <c r="I2036" s="6">
        <v>5</v>
      </c>
      <c r="J2036" s="6">
        <v>71936.399999999994</v>
      </c>
      <c r="K2036" s="5">
        <f t="shared" si="218"/>
        <v>1294.8552</v>
      </c>
      <c r="L2036" s="7">
        <v>2.82</v>
      </c>
      <c r="M2036" s="7">
        <v>1471</v>
      </c>
      <c r="N2036" s="3">
        <v>45327</v>
      </c>
      <c r="O2036" s="4" t="str">
        <f t="shared" si="219"/>
        <v>2024-02</v>
      </c>
      <c r="P2036" s="4" t="str">
        <f t="shared" si="220"/>
        <v>02</v>
      </c>
      <c r="Q2036" s="4" t="str">
        <f t="shared" si="221"/>
        <v>February</v>
      </c>
      <c r="R2036" s="30" t="str">
        <f t="shared" si="222"/>
        <v>05</v>
      </c>
      <c r="W2036" t="str">
        <f t="shared" si="223"/>
        <v>ok</v>
      </c>
    </row>
    <row r="2037" spans="1:23" x14ac:dyDescent="0.3">
      <c r="A2037" t="s">
        <v>2079</v>
      </c>
      <c r="B2037" t="s">
        <v>63</v>
      </c>
      <c r="C2037" t="s">
        <v>18</v>
      </c>
      <c r="D2037" t="s">
        <v>64</v>
      </c>
      <c r="E2037" t="s">
        <v>20</v>
      </c>
      <c r="F2037" t="s">
        <v>21</v>
      </c>
      <c r="G2037" s="5">
        <v>8515.32</v>
      </c>
      <c r="H2037" s="5">
        <f t="shared" si="217"/>
        <v>153.27575999999999</v>
      </c>
      <c r="I2037" s="6">
        <v>2</v>
      </c>
      <c r="J2037" s="6">
        <v>17030.64</v>
      </c>
      <c r="K2037" s="5">
        <f t="shared" si="218"/>
        <v>306.55151999999998</v>
      </c>
      <c r="L2037" s="7">
        <v>1.04</v>
      </c>
      <c r="M2037" s="7">
        <v>762</v>
      </c>
      <c r="N2037" s="3">
        <v>45443</v>
      </c>
      <c r="O2037" s="4" t="str">
        <f t="shared" si="219"/>
        <v>2024-05</v>
      </c>
      <c r="P2037" s="4" t="str">
        <f t="shared" si="220"/>
        <v>05</v>
      </c>
      <c r="Q2037" s="4" t="str">
        <f t="shared" si="221"/>
        <v>May</v>
      </c>
      <c r="R2037" s="30" t="str">
        <f t="shared" si="222"/>
        <v>31</v>
      </c>
      <c r="W2037" t="str">
        <f t="shared" si="223"/>
        <v>ok</v>
      </c>
    </row>
    <row r="2038" spans="1:23" x14ac:dyDescent="0.3">
      <c r="A2038" t="s">
        <v>2080</v>
      </c>
      <c r="B2038" t="s">
        <v>51</v>
      </c>
      <c r="C2038" t="s">
        <v>29</v>
      </c>
      <c r="D2038" t="s">
        <v>52</v>
      </c>
      <c r="E2038" t="s">
        <v>14</v>
      </c>
      <c r="F2038" t="s">
        <v>21</v>
      </c>
      <c r="G2038" s="5">
        <v>18087.09</v>
      </c>
      <c r="H2038" s="5">
        <f t="shared" si="217"/>
        <v>325.56761999999998</v>
      </c>
      <c r="I2038" s="6">
        <v>5</v>
      </c>
      <c r="J2038" s="6">
        <v>90435.45</v>
      </c>
      <c r="K2038" s="5">
        <f t="shared" si="218"/>
        <v>1627.8380999999999</v>
      </c>
      <c r="L2038" s="7">
        <v>1.53</v>
      </c>
      <c r="M2038" s="7">
        <v>2539</v>
      </c>
      <c r="N2038" s="3">
        <v>45568</v>
      </c>
      <c r="O2038" s="4" t="str">
        <f t="shared" si="219"/>
        <v>2024-10</v>
      </c>
      <c r="P2038" s="4" t="str">
        <f t="shared" si="220"/>
        <v>10</v>
      </c>
      <c r="Q2038" s="4" t="str">
        <f t="shared" si="221"/>
        <v>October</v>
      </c>
      <c r="R2038" s="30" t="str">
        <f t="shared" si="222"/>
        <v>03</v>
      </c>
      <c r="W2038" t="str">
        <f t="shared" si="223"/>
        <v>ok</v>
      </c>
    </row>
    <row r="2039" spans="1:23" x14ac:dyDescent="0.3">
      <c r="A2039" t="s">
        <v>2081</v>
      </c>
      <c r="B2039" t="s">
        <v>63</v>
      </c>
      <c r="C2039" t="s">
        <v>18</v>
      </c>
      <c r="D2039" t="s">
        <v>64</v>
      </c>
      <c r="E2039" t="s">
        <v>20</v>
      </c>
      <c r="F2039" t="s">
        <v>15</v>
      </c>
      <c r="G2039" s="5">
        <v>4606.2</v>
      </c>
      <c r="H2039" s="5">
        <f t="shared" si="217"/>
        <v>82.911599999999993</v>
      </c>
      <c r="I2039" s="6">
        <v>2</v>
      </c>
      <c r="J2039" s="6">
        <v>9212.4</v>
      </c>
      <c r="K2039" s="5">
        <f t="shared" si="218"/>
        <v>165.82319999999999</v>
      </c>
      <c r="L2039" s="7">
        <v>2.9</v>
      </c>
      <c r="M2039" s="7">
        <v>3507</v>
      </c>
      <c r="N2039" s="3">
        <v>45428</v>
      </c>
      <c r="O2039" s="4" t="str">
        <f t="shared" si="219"/>
        <v>2024-05</v>
      </c>
      <c r="P2039" s="4" t="str">
        <f t="shared" si="220"/>
        <v>05</v>
      </c>
      <c r="Q2039" s="4" t="str">
        <f t="shared" si="221"/>
        <v>May</v>
      </c>
      <c r="R2039" s="30" t="str">
        <f t="shared" si="222"/>
        <v>16</v>
      </c>
      <c r="W2039" t="str">
        <f t="shared" si="223"/>
        <v>ok</v>
      </c>
    </row>
    <row r="2040" spans="1:23" x14ac:dyDescent="0.3">
      <c r="A2040" t="s">
        <v>2082</v>
      </c>
      <c r="B2040" t="s">
        <v>41</v>
      </c>
      <c r="C2040" t="s">
        <v>42</v>
      </c>
      <c r="D2040" t="s">
        <v>43</v>
      </c>
      <c r="E2040" t="s">
        <v>20</v>
      </c>
      <c r="F2040" t="s">
        <v>15</v>
      </c>
      <c r="G2040" s="5">
        <v>15580.89</v>
      </c>
      <c r="H2040" s="5">
        <f t="shared" si="217"/>
        <v>280.45601999999997</v>
      </c>
      <c r="I2040" s="6">
        <v>2</v>
      </c>
      <c r="J2040" s="6">
        <v>31161.78</v>
      </c>
      <c r="K2040" s="5">
        <f t="shared" si="218"/>
        <v>560.91203999999993</v>
      </c>
      <c r="L2040" s="7">
        <v>2.02</v>
      </c>
      <c r="M2040" s="7">
        <v>1932</v>
      </c>
      <c r="N2040" s="3">
        <v>45402</v>
      </c>
      <c r="O2040" s="4" t="str">
        <f t="shared" si="219"/>
        <v>2024-04</v>
      </c>
      <c r="P2040" s="4" t="str">
        <f t="shared" si="220"/>
        <v>04</v>
      </c>
      <c r="Q2040" s="4" t="str">
        <f t="shared" si="221"/>
        <v>April</v>
      </c>
      <c r="R2040" s="30" t="str">
        <f t="shared" si="222"/>
        <v>20</v>
      </c>
      <c r="W2040" t="str">
        <f t="shared" si="223"/>
        <v>ok</v>
      </c>
    </row>
    <row r="2041" spans="1:23" x14ac:dyDescent="0.3">
      <c r="A2041" t="s">
        <v>2083</v>
      </c>
      <c r="B2041" t="s">
        <v>33</v>
      </c>
      <c r="C2041" t="s">
        <v>12</v>
      </c>
      <c r="D2041" t="s">
        <v>34</v>
      </c>
      <c r="E2041" t="s">
        <v>45</v>
      </c>
      <c r="F2041" t="s">
        <v>15</v>
      </c>
      <c r="G2041" s="5">
        <v>11630.86</v>
      </c>
      <c r="H2041" s="5">
        <f t="shared" si="217"/>
        <v>209.35548</v>
      </c>
      <c r="I2041" s="6">
        <v>2</v>
      </c>
      <c r="J2041" s="6">
        <v>23261.72</v>
      </c>
      <c r="K2041" s="5">
        <f t="shared" si="218"/>
        <v>418.71096</v>
      </c>
      <c r="L2041" s="7">
        <v>4.71</v>
      </c>
      <c r="M2041" s="7">
        <v>3125</v>
      </c>
      <c r="N2041" s="3">
        <v>45586</v>
      </c>
      <c r="O2041" s="4" t="str">
        <f t="shared" si="219"/>
        <v>2024-10</v>
      </c>
      <c r="P2041" s="4" t="str">
        <f t="shared" si="220"/>
        <v>10</v>
      </c>
      <c r="Q2041" s="4" t="str">
        <f t="shared" si="221"/>
        <v>October</v>
      </c>
      <c r="R2041" s="30" t="str">
        <f t="shared" si="222"/>
        <v>21</v>
      </c>
      <c r="W2041" t="str">
        <f t="shared" si="223"/>
        <v>ok</v>
      </c>
    </row>
    <row r="2042" spans="1:23" x14ac:dyDescent="0.3">
      <c r="A2042" t="s">
        <v>2084</v>
      </c>
      <c r="B2042" t="s">
        <v>28</v>
      </c>
      <c r="C2042" t="s">
        <v>29</v>
      </c>
      <c r="D2042" t="s">
        <v>30</v>
      </c>
      <c r="E2042" t="s">
        <v>14</v>
      </c>
      <c r="F2042" t="s">
        <v>26</v>
      </c>
      <c r="G2042" s="5">
        <v>11702.49</v>
      </c>
      <c r="H2042" s="5">
        <f t="shared" si="217"/>
        <v>210.64481999999998</v>
      </c>
      <c r="I2042" s="6">
        <v>2</v>
      </c>
      <c r="J2042" s="6">
        <v>23404.98</v>
      </c>
      <c r="K2042" s="5">
        <f t="shared" si="218"/>
        <v>421.28963999999996</v>
      </c>
      <c r="L2042" s="7">
        <v>3.68</v>
      </c>
      <c r="M2042" s="7">
        <v>3357</v>
      </c>
      <c r="N2042" s="3">
        <v>45360</v>
      </c>
      <c r="O2042" s="4" t="str">
        <f t="shared" si="219"/>
        <v>2024-03</v>
      </c>
      <c r="P2042" s="4" t="str">
        <f t="shared" si="220"/>
        <v>03</v>
      </c>
      <c r="Q2042" s="4" t="str">
        <f t="shared" si="221"/>
        <v>March</v>
      </c>
      <c r="R2042" s="30" t="str">
        <f t="shared" si="222"/>
        <v>09</v>
      </c>
      <c r="W2042" t="str">
        <f t="shared" si="223"/>
        <v>ok</v>
      </c>
    </row>
    <row r="2043" spans="1:23" x14ac:dyDescent="0.3">
      <c r="A2043" t="s">
        <v>2085</v>
      </c>
      <c r="B2043" t="s">
        <v>63</v>
      </c>
      <c r="C2043" t="s">
        <v>18</v>
      </c>
      <c r="D2043" t="s">
        <v>64</v>
      </c>
      <c r="E2043" t="s">
        <v>14</v>
      </c>
      <c r="F2043" t="s">
        <v>60</v>
      </c>
      <c r="G2043" s="5">
        <v>5521.17</v>
      </c>
      <c r="H2043" s="5">
        <f t="shared" si="217"/>
        <v>99.381059999999991</v>
      </c>
      <c r="I2043" s="6">
        <v>5</v>
      </c>
      <c r="J2043" s="6">
        <v>27605.85</v>
      </c>
      <c r="K2043" s="5">
        <f t="shared" si="218"/>
        <v>496.90529999999995</v>
      </c>
      <c r="L2043" s="7">
        <v>1.18</v>
      </c>
      <c r="M2043" s="7">
        <v>3903</v>
      </c>
      <c r="N2043" s="3">
        <v>45595</v>
      </c>
      <c r="O2043" s="4" t="str">
        <f t="shared" si="219"/>
        <v>2024-10</v>
      </c>
      <c r="P2043" s="4" t="str">
        <f t="shared" si="220"/>
        <v>10</v>
      </c>
      <c r="Q2043" s="4" t="str">
        <f t="shared" si="221"/>
        <v>October</v>
      </c>
      <c r="R2043" s="30" t="str">
        <f t="shared" si="222"/>
        <v>30</v>
      </c>
      <c r="W2043" t="str">
        <f t="shared" si="223"/>
        <v>ok</v>
      </c>
    </row>
    <row r="2044" spans="1:23" x14ac:dyDescent="0.3">
      <c r="A2044" t="s">
        <v>2086</v>
      </c>
      <c r="B2044" t="s">
        <v>33</v>
      </c>
      <c r="C2044" t="s">
        <v>12</v>
      </c>
      <c r="D2044" t="s">
        <v>34</v>
      </c>
      <c r="E2044" t="s">
        <v>20</v>
      </c>
      <c r="F2044" t="s">
        <v>21</v>
      </c>
      <c r="G2044" s="5">
        <v>12864.8</v>
      </c>
      <c r="H2044" s="5">
        <f t="shared" si="217"/>
        <v>231.56639999999996</v>
      </c>
      <c r="I2044" s="6">
        <v>1</v>
      </c>
      <c r="J2044" s="6">
        <v>12864.8</v>
      </c>
      <c r="K2044" s="5">
        <f t="shared" si="218"/>
        <v>231.56639999999996</v>
      </c>
      <c r="L2044" s="7">
        <v>2.57</v>
      </c>
      <c r="M2044" s="7">
        <v>4438</v>
      </c>
      <c r="N2044" s="3">
        <v>45314</v>
      </c>
      <c r="O2044" s="4" t="str">
        <f t="shared" si="219"/>
        <v>2024-01</v>
      </c>
      <c r="P2044" s="4" t="str">
        <f t="shared" si="220"/>
        <v>01</v>
      </c>
      <c r="Q2044" s="4" t="str">
        <f t="shared" si="221"/>
        <v>January</v>
      </c>
      <c r="R2044" s="30" t="str">
        <f t="shared" si="222"/>
        <v>23</v>
      </c>
      <c r="W2044" t="str">
        <f t="shared" si="223"/>
        <v>ok</v>
      </c>
    </row>
    <row r="2045" spans="1:23" x14ac:dyDescent="0.3">
      <c r="A2045" t="s">
        <v>2087</v>
      </c>
      <c r="B2045" t="s">
        <v>63</v>
      </c>
      <c r="C2045" t="s">
        <v>18</v>
      </c>
      <c r="D2045" t="s">
        <v>64</v>
      </c>
      <c r="E2045" t="s">
        <v>45</v>
      </c>
      <c r="F2045" t="s">
        <v>15</v>
      </c>
      <c r="G2045" s="5">
        <v>10650</v>
      </c>
      <c r="H2045" s="5">
        <f t="shared" si="217"/>
        <v>191.7</v>
      </c>
      <c r="I2045" s="6">
        <v>2</v>
      </c>
      <c r="J2045" s="6">
        <v>21300</v>
      </c>
      <c r="K2045" s="5">
        <f t="shared" si="218"/>
        <v>383.4</v>
      </c>
      <c r="L2045" s="7">
        <v>1.79</v>
      </c>
      <c r="M2045" s="7">
        <v>1883</v>
      </c>
      <c r="N2045" s="3">
        <v>45632</v>
      </c>
      <c r="O2045" s="4" t="str">
        <f t="shared" si="219"/>
        <v>2024-12</v>
      </c>
      <c r="P2045" s="4" t="str">
        <f t="shared" si="220"/>
        <v>12</v>
      </c>
      <c r="Q2045" s="4" t="str">
        <f t="shared" si="221"/>
        <v>December</v>
      </c>
      <c r="R2045" s="30" t="str">
        <f t="shared" si="222"/>
        <v>06</v>
      </c>
      <c r="W2045" t="str">
        <f t="shared" si="223"/>
        <v>ok</v>
      </c>
    </row>
    <row r="2046" spans="1:23" x14ac:dyDescent="0.3">
      <c r="A2046" t="s">
        <v>2088</v>
      </c>
      <c r="B2046" t="s">
        <v>51</v>
      </c>
      <c r="C2046" t="s">
        <v>29</v>
      </c>
      <c r="D2046" t="s">
        <v>52</v>
      </c>
      <c r="E2046" t="s">
        <v>45</v>
      </c>
      <c r="F2046" t="s">
        <v>60</v>
      </c>
      <c r="G2046" s="5">
        <v>5890.35</v>
      </c>
      <c r="H2046" s="5">
        <f t="shared" si="217"/>
        <v>106.02629999999999</v>
      </c>
      <c r="I2046" s="6">
        <v>1</v>
      </c>
      <c r="J2046" s="6">
        <v>5890.35</v>
      </c>
      <c r="K2046" s="5">
        <f t="shared" si="218"/>
        <v>106.02629999999999</v>
      </c>
      <c r="L2046" s="7">
        <v>4.3099999999999996</v>
      </c>
      <c r="M2046" s="7">
        <v>3338</v>
      </c>
      <c r="N2046" s="3">
        <v>45441</v>
      </c>
      <c r="O2046" s="4" t="str">
        <f t="shared" si="219"/>
        <v>2024-05</v>
      </c>
      <c r="P2046" s="4" t="str">
        <f t="shared" si="220"/>
        <v>05</v>
      </c>
      <c r="Q2046" s="4" t="str">
        <f t="shared" si="221"/>
        <v>May</v>
      </c>
      <c r="R2046" s="30" t="str">
        <f t="shared" si="222"/>
        <v>29</v>
      </c>
      <c r="W2046" t="str">
        <f t="shared" si="223"/>
        <v>ok</v>
      </c>
    </row>
    <row r="2047" spans="1:23" x14ac:dyDescent="0.3">
      <c r="A2047" t="s">
        <v>2089</v>
      </c>
      <c r="B2047" t="s">
        <v>51</v>
      </c>
      <c r="C2047" t="s">
        <v>29</v>
      </c>
      <c r="D2047" t="s">
        <v>52</v>
      </c>
      <c r="E2047" t="s">
        <v>20</v>
      </c>
      <c r="F2047" t="s">
        <v>31</v>
      </c>
      <c r="G2047" s="5">
        <v>1929.19</v>
      </c>
      <c r="H2047" s="5">
        <f t="shared" si="217"/>
        <v>34.72542</v>
      </c>
      <c r="I2047" s="6">
        <v>4</v>
      </c>
      <c r="J2047" s="6">
        <v>7716.76</v>
      </c>
      <c r="K2047" s="5">
        <f t="shared" si="218"/>
        <v>138.90168</v>
      </c>
      <c r="L2047" s="7">
        <v>4.58</v>
      </c>
      <c r="M2047" s="7">
        <v>3828</v>
      </c>
      <c r="N2047" s="3">
        <v>45487</v>
      </c>
      <c r="O2047" s="4" t="str">
        <f t="shared" si="219"/>
        <v>2024-07</v>
      </c>
      <c r="P2047" s="4" t="str">
        <f t="shared" si="220"/>
        <v>07</v>
      </c>
      <c r="Q2047" s="4" t="str">
        <f t="shared" si="221"/>
        <v>July</v>
      </c>
      <c r="R2047" s="30" t="str">
        <f t="shared" si="222"/>
        <v>14</v>
      </c>
      <c r="W2047" t="str">
        <f t="shared" si="223"/>
        <v>ok</v>
      </c>
    </row>
    <row r="2048" spans="1:23" x14ac:dyDescent="0.3">
      <c r="A2048" t="s">
        <v>2090</v>
      </c>
      <c r="B2048" t="s">
        <v>23</v>
      </c>
      <c r="C2048" t="s">
        <v>24</v>
      </c>
      <c r="D2048" t="s">
        <v>25</v>
      </c>
      <c r="E2048" t="s">
        <v>20</v>
      </c>
      <c r="F2048" t="s">
        <v>38</v>
      </c>
      <c r="G2048" s="5">
        <v>18401.150000000001</v>
      </c>
      <c r="H2048" s="5">
        <f t="shared" si="217"/>
        <v>331.22070000000002</v>
      </c>
      <c r="I2048" s="6">
        <v>1</v>
      </c>
      <c r="J2048" s="6">
        <v>18401.150000000001</v>
      </c>
      <c r="K2048" s="5">
        <f t="shared" si="218"/>
        <v>331.22070000000002</v>
      </c>
      <c r="L2048" s="7">
        <v>4.38</v>
      </c>
      <c r="M2048" s="7">
        <v>37</v>
      </c>
      <c r="N2048" s="3">
        <v>45538</v>
      </c>
      <c r="O2048" s="4" t="str">
        <f t="shared" si="219"/>
        <v>2024-09</v>
      </c>
      <c r="P2048" s="4" t="str">
        <f t="shared" si="220"/>
        <v>09</v>
      </c>
      <c r="Q2048" s="4" t="str">
        <f t="shared" si="221"/>
        <v>September</v>
      </c>
      <c r="R2048" s="30" t="str">
        <f t="shared" si="222"/>
        <v>03</v>
      </c>
      <c r="W2048" t="str">
        <f t="shared" si="223"/>
        <v>ok</v>
      </c>
    </row>
    <row r="2049" spans="1:23" x14ac:dyDescent="0.3">
      <c r="A2049" t="s">
        <v>2091</v>
      </c>
      <c r="B2049" t="s">
        <v>17</v>
      </c>
      <c r="C2049" t="s">
        <v>18</v>
      </c>
      <c r="D2049" t="s">
        <v>19</v>
      </c>
      <c r="E2049" t="s">
        <v>20</v>
      </c>
      <c r="F2049" t="s">
        <v>15</v>
      </c>
      <c r="G2049" s="5">
        <v>8560.94</v>
      </c>
      <c r="H2049" s="5">
        <f t="shared" si="217"/>
        <v>154.09692000000001</v>
      </c>
      <c r="I2049" s="6">
        <v>2</v>
      </c>
      <c r="J2049" s="6">
        <v>17121.88</v>
      </c>
      <c r="K2049" s="5">
        <f t="shared" si="218"/>
        <v>308.19384000000002</v>
      </c>
      <c r="L2049" s="7">
        <v>4.1100000000000003</v>
      </c>
      <c r="M2049" s="7">
        <v>2339</v>
      </c>
      <c r="N2049" s="3">
        <v>45602</v>
      </c>
      <c r="O2049" s="4" t="str">
        <f t="shared" si="219"/>
        <v>2024-11</v>
      </c>
      <c r="P2049" s="4" t="str">
        <f t="shared" si="220"/>
        <v>11</v>
      </c>
      <c r="Q2049" s="4" t="str">
        <f t="shared" si="221"/>
        <v>November</v>
      </c>
      <c r="R2049" s="30" t="str">
        <f t="shared" si="222"/>
        <v>06</v>
      </c>
      <c r="W2049" t="str">
        <f t="shared" si="223"/>
        <v>ok</v>
      </c>
    </row>
    <row r="2050" spans="1:23" x14ac:dyDescent="0.3">
      <c r="A2050" t="s">
        <v>2092</v>
      </c>
      <c r="B2050" t="s">
        <v>17</v>
      </c>
      <c r="C2050" t="s">
        <v>18</v>
      </c>
      <c r="D2050" t="s">
        <v>19</v>
      </c>
      <c r="E2050" t="s">
        <v>20</v>
      </c>
      <c r="F2050" t="s">
        <v>38</v>
      </c>
      <c r="G2050" s="5">
        <v>15249.46</v>
      </c>
      <c r="H2050" s="5">
        <f t="shared" si="217"/>
        <v>274.49027999999998</v>
      </c>
      <c r="I2050" s="6">
        <v>2</v>
      </c>
      <c r="J2050" s="6">
        <v>30498.92</v>
      </c>
      <c r="K2050" s="5">
        <f t="shared" si="218"/>
        <v>548.98055999999997</v>
      </c>
      <c r="L2050" s="7">
        <v>3.26</v>
      </c>
      <c r="M2050" s="7">
        <v>1872</v>
      </c>
      <c r="N2050" s="3">
        <v>45580</v>
      </c>
      <c r="O2050" s="4" t="str">
        <f t="shared" si="219"/>
        <v>2024-10</v>
      </c>
      <c r="P2050" s="4" t="str">
        <f t="shared" si="220"/>
        <v>10</v>
      </c>
      <c r="Q2050" s="4" t="str">
        <f t="shared" si="221"/>
        <v>October</v>
      </c>
      <c r="R2050" s="30" t="str">
        <f t="shared" si="222"/>
        <v>15</v>
      </c>
      <c r="W2050" t="str">
        <f t="shared" si="223"/>
        <v>ok</v>
      </c>
    </row>
    <row r="2051" spans="1:23" x14ac:dyDescent="0.3">
      <c r="A2051" t="s">
        <v>2093</v>
      </c>
      <c r="B2051" t="s">
        <v>11</v>
      </c>
      <c r="C2051" t="s">
        <v>12</v>
      </c>
      <c r="D2051" t="s">
        <v>13</v>
      </c>
      <c r="E2051" t="s">
        <v>20</v>
      </c>
      <c r="F2051" t="s">
        <v>26</v>
      </c>
      <c r="G2051" s="5">
        <v>11665.79</v>
      </c>
      <c r="H2051" s="5">
        <f t="shared" ref="H2051:H2114" si="224">G2051*0.018</f>
        <v>209.98421999999999</v>
      </c>
      <c r="I2051" s="6">
        <v>4</v>
      </c>
      <c r="J2051" s="6">
        <v>46663.16</v>
      </c>
      <c r="K2051" s="5">
        <f t="shared" ref="K2051:K2114" si="225">H2051*I2051</f>
        <v>839.93687999999997</v>
      </c>
      <c r="L2051" s="7">
        <v>1.46</v>
      </c>
      <c r="M2051" s="7">
        <v>2744</v>
      </c>
      <c r="N2051" s="3">
        <v>45567</v>
      </c>
      <c r="O2051" s="4" t="str">
        <f t="shared" ref="O2051:O2114" si="226">TEXT(N2051,"yyyy-mm")</f>
        <v>2024-10</v>
      </c>
      <c r="P2051" s="4" t="str">
        <f t="shared" ref="P2051:P2114" si="227">TEXT(N2051,"mm")</f>
        <v>10</v>
      </c>
      <c r="Q2051" s="4" t="str">
        <f t="shared" ref="Q2051:Q2114" si="228">TEXT(DATE(2024,P2051,1),"mmmm")</f>
        <v>October</v>
      </c>
      <c r="R2051" s="30" t="str">
        <f t="shared" ref="R2051:R2114" si="229">TEXT(N2051,"dd")</f>
        <v>02</v>
      </c>
      <c r="W2051" t="str">
        <f t="shared" ref="W2051:W2114" si="230">IF(G2051*I2051=J2051,"ok","False")</f>
        <v>ok</v>
      </c>
    </row>
    <row r="2052" spans="1:23" x14ac:dyDescent="0.3">
      <c r="A2052" t="s">
        <v>2094</v>
      </c>
      <c r="B2052" t="s">
        <v>51</v>
      </c>
      <c r="C2052" t="s">
        <v>29</v>
      </c>
      <c r="D2052" t="s">
        <v>52</v>
      </c>
      <c r="E2052" t="s">
        <v>20</v>
      </c>
      <c r="F2052" t="s">
        <v>26</v>
      </c>
      <c r="G2052" s="5">
        <v>19094.96</v>
      </c>
      <c r="H2052" s="5">
        <f t="shared" si="224"/>
        <v>343.70927999999998</v>
      </c>
      <c r="I2052" s="6">
        <v>3</v>
      </c>
      <c r="J2052" s="6">
        <v>57284.88</v>
      </c>
      <c r="K2052" s="5">
        <f t="shared" si="225"/>
        <v>1031.1278399999999</v>
      </c>
      <c r="L2052" s="7">
        <v>4.84</v>
      </c>
      <c r="M2052" s="7">
        <v>3211</v>
      </c>
      <c r="N2052" s="3">
        <v>45623</v>
      </c>
      <c r="O2052" s="4" t="str">
        <f t="shared" si="226"/>
        <v>2024-11</v>
      </c>
      <c r="P2052" s="4" t="str">
        <f t="shared" si="227"/>
        <v>11</v>
      </c>
      <c r="Q2052" s="4" t="str">
        <f t="shared" si="228"/>
        <v>November</v>
      </c>
      <c r="R2052" s="30" t="str">
        <f t="shared" si="229"/>
        <v>27</v>
      </c>
      <c r="W2052" t="str">
        <f t="shared" si="230"/>
        <v>ok</v>
      </c>
    </row>
    <row r="2053" spans="1:23" x14ac:dyDescent="0.3">
      <c r="A2053" t="s">
        <v>2095</v>
      </c>
      <c r="B2053" t="s">
        <v>33</v>
      </c>
      <c r="C2053" t="s">
        <v>12</v>
      </c>
      <c r="D2053" t="s">
        <v>34</v>
      </c>
      <c r="E2053" t="s">
        <v>20</v>
      </c>
      <c r="F2053" t="s">
        <v>38</v>
      </c>
      <c r="G2053" s="5">
        <v>8893.8700000000008</v>
      </c>
      <c r="H2053" s="5">
        <f t="shared" si="224"/>
        <v>160.08966000000001</v>
      </c>
      <c r="I2053" s="6">
        <v>2</v>
      </c>
      <c r="J2053" s="6">
        <v>17787.740000000002</v>
      </c>
      <c r="K2053" s="5">
        <f t="shared" si="225"/>
        <v>320.17932000000002</v>
      </c>
      <c r="L2053" s="7">
        <v>2.64</v>
      </c>
      <c r="M2053" s="7">
        <v>797</v>
      </c>
      <c r="N2053" s="3">
        <v>45431</v>
      </c>
      <c r="O2053" s="4" t="str">
        <f t="shared" si="226"/>
        <v>2024-05</v>
      </c>
      <c r="P2053" s="4" t="str">
        <f t="shared" si="227"/>
        <v>05</v>
      </c>
      <c r="Q2053" s="4" t="str">
        <f t="shared" si="228"/>
        <v>May</v>
      </c>
      <c r="R2053" s="30" t="str">
        <f t="shared" si="229"/>
        <v>19</v>
      </c>
      <c r="W2053" t="str">
        <f t="shared" si="230"/>
        <v>ok</v>
      </c>
    </row>
    <row r="2054" spans="1:23" x14ac:dyDescent="0.3">
      <c r="A2054" t="s">
        <v>2096</v>
      </c>
      <c r="B2054" t="s">
        <v>11</v>
      </c>
      <c r="C2054" t="s">
        <v>12</v>
      </c>
      <c r="D2054" t="s">
        <v>13</v>
      </c>
      <c r="E2054" t="s">
        <v>20</v>
      </c>
      <c r="F2054" t="s">
        <v>31</v>
      </c>
      <c r="G2054" s="5">
        <v>12177.88</v>
      </c>
      <c r="H2054" s="5">
        <f t="shared" si="224"/>
        <v>219.20183999999998</v>
      </c>
      <c r="I2054" s="6">
        <v>1</v>
      </c>
      <c r="J2054" s="6">
        <v>12177.88</v>
      </c>
      <c r="K2054" s="5">
        <f t="shared" si="225"/>
        <v>219.20183999999998</v>
      </c>
      <c r="L2054" s="7">
        <v>3.19</v>
      </c>
      <c r="M2054" s="7">
        <v>268</v>
      </c>
      <c r="N2054" s="3">
        <v>45306</v>
      </c>
      <c r="O2054" s="4" t="str">
        <f t="shared" si="226"/>
        <v>2024-01</v>
      </c>
      <c r="P2054" s="4" t="str">
        <f t="shared" si="227"/>
        <v>01</v>
      </c>
      <c r="Q2054" s="4" t="str">
        <f t="shared" si="228"/>
        <v>January</v>
      </c>
      <c r="R2054" s="30" t="str">
        <f t="shared" si="229"/>
        <v>15</v>
      </c>
      <c r="W2054" t="str">
        <f t="shared" si="230"/>
        <v>ok</v>
      </c>
    </row>
    <row r="2055" spans="1:23" x14ac:dyDescent="0.3">
      <c r="A2055" t="s">
        <v>2097</v>
      </c>
      <c r="B2055" t="s">
        <v>41</v>
      </c>
      <c r="C2055" t="s">
        <v>42</v>
      </c>
      <c r="D2055" t="s">
        <v>43</v>
      </c>
      <c r="E2055" t="s">
        <v>14</v>
      </c>
      <c r="F2055" t="s">
        <v>31</v>
      </c>
      <c r="G2055" s="5">
        <v>6031.61</v>
      </c>
      <c r="H2055" s="5">
        <f t="shared" si="224"/>
        <v>108.56897999999998</v>
      </c>
      <c r="I2055" s="6">
        <v>2</v>
      </c>
      <c r="J2055" s="6">
        <v>12063.22</v>
      </c>
      <c r="K2055" s="5">
        <f t="shared" si="225"/>
        <v>217.13795999999996</v>
      </c>
      <c r="L2055" s="7">
        <v>4.79</v>
      </c>
      <c r="M2055" s="7">
        <v>3372</v>
      </c>
      <c r="N2055" s="3">
        <v>45457</v>
      </c>
      <c r="O2055" s="4" t="str">
        <f t="shared" si="226"/>
        <v>2024-06</v>
      </c>
      <c r="P2055" s="4" t="str">
        <f t="shared" si="227"/>
        <v>06</v>
      </c>
      <c r="Q2055" s="4" t="str">
        <f t="shared" si="228"/>
        <v>June</v>
      </c>
      <c r="R2055" s="30" t="str">
        <f t="shared" si="229"/>
        <v>14</v>
      </c>
      <c r="W2055" t="str">
        <f t="shared" si="230"/>
        <v>ok</v>
      </c>
    </row>
    <row r="2056" spans="1:23" x14ac:dyDescent="0.3">
      <c r="A2056" t="s">
        <v>2098</v>
      </c>
      <c r="B2056" t="s">
        <v>51</v>
      </c>
      <c r="C2056" t="s">
        <v>29</v>
      </c>
      <c r="D2056" t="s">
        <v>52</v>
      </c>
      <c r="E2056" t="s">
        <v>20</v>
      </c>
      <c r="F2056" t="s">
        <v>15</v>
      </c>
      <c r="G2056" s="5">
        <v>10722.93</v>
      </c>
      <c r="H2056" s="5">
        <f t="shared" si="224"/>
        <v>193.01273999999998</v>
      </c>
      <c r="I2056" s="6">
        <v>3</v>
      </c>
      <c r="J2056" s="6">
        <v>32168.79</v>
      </c>
      <c r="K2056" s="5">
        <f t="shared" si="225"/>
        <v>579.03821999999991</v>
      </c>
      <c r="L2056" s="7">
        <v>1.04</v>
      </c>
      <c r="M2056" s="7">
        <v>4969</v>
      </c>
      <c r="N2056" s="3">
        <v>45596</v>
      </c>
      <c r="O2056" s="4" t="str">
        <f t="shared" si="226"/>
        <v>2024-10</v>
      </c>
      <c r="P2056" s="4" t="str">
        <f t="shared" si="227"/>
        <v>10</v>
      </c>
      <c r="Q2056" s="4" t="str">
        <f t="shared" si="228"/>
        <v>October</v>
      </c>
      <c r="R2056" s="30" t="str">
        <f t="shared" si="229"/>
        <v>31</v>
      </c>
      <c r="W2056" t="str">
        <f t="shared" si="230"/>
        <v>ok</v>
      </c>
    </row>
    <row r="2057" spans="1:23" x14ac:dyDescent="0.3">
      <c r="A2057" t="s">
        <v>2099</v>
      </c>
      <c r="B2057" t="s">
        <v>47</v>
      </c>
      <c r="C2057" t="s">
        <v>12</v>
      </c>
      <c r="D2057" t="s">
        <v>48</v>
      </c>
      <c r="E2057" t="s">
        <v>20</v>
      </c>
      <c r="F2057" t="s">
        <v>21</v>
      </c>
      <c r="G2057" s="5">
        <v>16206.35</v>
      </c>
      <c r="H2057" s="5">
        <f t="shared" si="224"/>
        <v>291.71429999999998</v>
      </c>
      <c r="I2057" s="6">
        <v>4</v>
      </c>
      <c r="J2057" s="6">
        <v>64825.4</v>
      </c>
      <c r="K2057" s="5">
        <f t="shared" si="225"/>
        <v>1166.8571999999999</v>
      </c>
      <c r="L2057" s="7">
        <v>4.9000000000000004</v>
      </c>
      <c r="M2057" s="7">
        <v>3590</v>
      </c>
      <c r="N2057" s="3">
        <v>45626</v>
      </c>
      <c r="O2057" s="4" t="str">
        <f t="shared" si="226"/>
        <v>2024-11</v>
      </c>
      <c r="P2057" s="4" t="str">
        <f t="shared" si="227"/>
        <v>11</v>
      </c>
      <c r="Q2057" s="4" t="str">
        <f t="shared" si="228"/>
        <v>November</v>
      </c>
      <c r="R2057" s="30" t="str">
        <f t="shared" si="229"/>
        <v>30</v>
      </c>
      <c r="W2057" t="str">
        <f t="shared" si="230"/>
        <v>ok</v>
      </c>
    </row>
    <row r="2058" spans="1:23" x14ac:dyDescent="0.3">
      <c r="A2058" t="s">
        <v>2100</v>
      </c>
      <c r="B2058" t="s">
        <v>63</v>
      </c>
      <c r="C2058" t="s">
        <v>18</v>
      </c>
      <c r="D2058" t="s">
        <v>64</v>
      </c>
      <c r="E2058" t="s">
        <v>14</v>
      </c>
      <c r="F2058" t="s">
        <v>26</v>
      </c>
      <c r="G2058" s="5">
        <v>4579.1099999999997</v>
      </c>
      <c r="H2058" s="5">
        <f t="shared" si="224"/>
        <v>82.423979999999986</v>
      </c>
      <c r="I2058" s="6">
        <v>2</v>
      </c>
      <c r="J2058" s="6">
        <v>9158.2199999999993</v>
      </c>
      <c r="K2058" s="5">
        <f t="shared" si="225"/>
        <v>164.84795999999997</v>
      </c>
      <c r="L2058" s="7">
        <v>3.37</v>
      </c>
      <c r="M2058" s="7">
        <v>1288</v>
      </c>
      <c r="N2058" s="3">
        <v>45307</v>
      </c>
      <c r="O2058" s="4" t="str">
        <f t="shared" si="226"/>
        <v>2024-01</v>
      </c>
      <c r="P2058" s="4" t="str">
        <f t="shared" si="227"/>
        <v>01</v>
      </c>
      <c r="Q2058" s="4" t="str">
        <f t="shared" si="228"/>
        <v>January</v>
      </c>
      <c r="R2058" s="30" t="str">
        <f t="shared" si="229"/>
        <v>16</v>
      </c>
      <c r="W2058" t="str">
        <f t="shared" si="230"/>
        <v>ok</v>
      </c>
    </row>
    <row r="2059" spans="1:23" x14ac:dyDescent="0.3">
      <c r="A2059" t="s">
        <v>2101</v>
      </c>
      <c r="B2059" t="s">
        <v>41</v>
      </c>
      <c r="C2059" t="s">
        <v>42</v>
      </c>
      <c r="D2059" t="s">
        <v>43</v>
      </c>
      <c r="E2059" t="s">
        <v>14</v>
      </c>
      <c r="F2059" t="s">
        <v>15</v>
      </c>
      <c r="G2059" s="5">
        <v>12383.16</v>
      </c>
      <c r="H2059" s="5">
        <f t="shared" si="224"/>
        <v>222.89687999999998</v>
      </c>
      <c r="I2059" s="6">
        <v>2</v>
      </c>
      <c r="J2059" s="6">
        <v>24766.32</v>
      </c>
      <c r="K2059" s="5">
        <f t="shared" si="225"/>
        <v>445.79375999999996</v>
      </c>
      <c r="L2059" s="7">
        <v>1.4</v>
      </c>
      <c r="M2059" s="7">
        <v>3188</v>
      </c>
      <c r="N2059" s="3">
        <v>45303</v>
      </c>
      <c r="O2059" s="4" t="str">
        <f t="shared" si="226"/>
        <v>2024-01</v>
      </c>
      <c r="P2059" s="4" t="str">
        <f t="shared" si="227"/>
        <v>01</v>
      </c>
      <c r="Q2059" s="4" t="str">
        <f t="shared" si="228"/>
        <v>January</v>
      </c>
      <c r="R2059" s="30" t="str">
        <f t="shared" si="229"/>
        <v>12</v>
      </c>
      <c r="W2059" t="str">
        <f t="shared" si="230"/>
        <v>ok</v>
      </c>
    </row>
    <row r="2060" spans="1:23" x14ac:dyDescent="0.3">
      <c r="A2060" t="s">
        <v>2102</v>
      </c>
      <c r="B2060" t="s">
        <v>33</v>
      </c>
      <c r="C2060" t="s">
        <v>12</v>
      </c>
      <c r="D2060" t="s">
        <v>34</v>
      </c>
      <c r="E2060" t="s">
        <v>14</v>
      </c>
      <c r="F2060" t="s">
        <v>60</v>
      </c>
      <c r="G2060" s="5">
        <v>13559.21</v>
      </c>
      <c r="H2060" s="5">
        <f t="shared" si="224"/>
        <v>244.06577999999996</v>
      </c>
      <c r="I2060" s="6">
        <v>2</v>
      </c>
      <c r="J2060" s="6">
        <v>27118.42</v>
      </c>
      <c r="K2060" s="5">
        <f t="shared" si="225"/>
        <v>488.13155999999992</v>
      </c>
      <c r="L2060" s="7">
        <v>3.91</v>
      </c>
      <c r="M2060" s="7">
        <v>4068</v>
      </c>
      <c r="N2060" s="3">
        <v>45429</v>
      </c>
      <c r="O2060" s="4" t="str">
        <f t="shared" si="226"/>
        <v>2024-05</v>
      </c>
      <c r="P2060" s="4" t="str">
        <f t="shared" si="227"/>
        <v>05</v>
      </c>
      <c r="Q2060" s="4" t="str">
        <f t="shared" si="228"/>
        <v>May</v>
      </c>
      <c r="R2060" s="30" t="str">
        <f t="shared" si="229"/>
        <v>17</v>
      </c>
      <c r="W2060" t="str">
        <f t="shared" si="230"/>
        <v>ok</v>
      </c>
    </row>
    <row r="2061" spans="1:23" x14ac:dyDescent="0.3">
      <c r="A2061" t="s">
        <v>2103</v>
      </c>
      <c r="B2061" t="s">
        <v>33</v>
      </c>
      <c r="C2061" t="s">
        <v>12</v>
      </c>
      <c r="D2061" t="s">
        <v>34</v>
      </c>
      <c r="E2061" t="s">
        <v>14</v>
      </c>
      <c r="F2061" t="s">
        <v>26</v>
      </c>
      <c r="G2061" s="5">
        <v>7531.72</v>
      </c>
      <c r="H2061" s="5">
        <f t="shared" si="224"/>
        <v>135.57095999999999</v>
      </c>
      <c r="I2061" s="6">
        <v>4</v>
      </c>
      <c r="J2061" s="6">
        <v>30126.880000000001</v>
      </c>
      <c r="K2061" s="5">
        <f t="shared" si="225"/>
        <v>542.28383999999994</v>
      </c>
      <c r="L2061" s="7">
        <v>3.54</v>
      </c>
      <c r="M2061" s="7">
        <v>3450</v>
      </c>
      <c r="N2061" s="3">
        <v>45404</v>
      </c>
      <c r="O2061" s="4" t="str">
        <f t="shared" si="226"/>
        <v>2024-04</v>
      </c>
      <c r="P2061" s="4" t="str">
        <f t="shared" si="227"/>
        <v>04</v>
      </c>
      <c r="Q2061" s="4" t="str">
        <f t="shared" si="228"/>
        <v>April</v>
      </c>
      <c r="R2061" s="30" t="str">
        <f t="shared" si="229"/>
        <v>22</v>
      </c>
      <c r="W2061" t="str">
        <f t="shared" si="230"/>
        <v>ok</v>
      </c>
    </row>
    <row r="2062" spans="1:23" x14ac:dyDescent="0.3">
      <c r="A2062" t="s">
        <v>2104</v>
      </c>
      <c r="B2062" t="s">
        <v>51</v>
      </c>
      <c r="C2062" t="s">
        <v>29</v>
      </c>
      <c r="D2062" t="s">
        <v>52</v>
      </c>
      <c r="E2062" t="s">
        <v>45</v>
      </c>
      <c r="F2062" t="s">
        <v>21</v>
      </c>
      <c r="G2062" s="5">
        <v>16388.27</v>
      </c>
      <c r="H2062" s="5">
        <f t="shared" si="224"/>
        <v>294.98885999999999</v>
      </c>
      <c r="I2062" s="6">
        <v>4</v>
      </c>
      <c r="J2062" s="6">
        <v>65553.08</v>
      </c>
      <c r="K2062" s="5">
        <f t="shared" si="225"/>
        <v>1179.95544</v>
      </c>
      <c r="L2062" s="7">
        <v>1.69</v>
      </c>
      <c r="M2062" s="7">
        <v>2330</v>
      </c>
      <c r="N2062" s="3">
        <v>45553</v>
      </c>
      <c r="O2062" s="4" t="str">
        <f t="shared" si="226"/>
        <v>2024-09</v>
      </c>
      <c r="P2062" s="4" t="str">
        <f t="shared" si="227"/>
        <v>09</v>
      </c>
      <c r="Q2062" s="4" t="str">
        <f t="shared" si="228"/>
        <v>September</v>
      </c>
      <c r="R2062" s="30" t="str">
        <f t="shared" si="229"/>
        <v>18</v>
      </c>
      <c r="W2062" t="str">
        <f t="shared" si="230"/>
        <v>ok</v>
      </c>
    </row>
    <row r="2063" spans="1:23" x14ac:dyDescent="0.3">
      <c r="A2063" t="s">
        <v>2105</v>
      </c>
      <c r="B2063" t="s">
        <v>23</v>
      </c>
      <c r="C2063" t="s">
        <v>24</v>
      </c>
      <c r="D2063" t="s">
        <v>25</v>
      </c>
      <c r="E2063" t="s">
        <v>14</v>
      </c>
      <c r="F2063" t="s">
        <v>60</v>
      </c>
      <c r="G2063" s="5">
        <v>11011.12</v>
      </c>
      <c r="H2063" s="5">
        <f t="shared" si="224"/>
        <v>198.20016000000001</v>
      </c>
      <c r="I2063" s="6">
        <v>1</v>
      </c>
      <c r="J2063" s="6">
        <v>11011.12</v>
      </c>
      <c r="K2063" s="5">
        <f t="shared" si="225"/>
        <v>198.20016000000001</v>
      </c>
      <c r="L2063" s="7">
        <v>3.61</v>
      </c>
      <c r="M2063" s="7">
        <v>3757</v>
      </c>
      <c r="N2063" s="3">
        <v>45489</v>
      </c>
      <c r="O2063" s="4" t="str">
        <f t="shared" si="226"/>
        <v>2024-07</v>
      </c>
      <c r="P2063" s="4" t="str">
        <f t="shared" si="227"/>
        <v>07</v>
      </c>
      <c r="Q2063" s="4" t="str">
        <f t="shared" si="228"/>
        <v>July</v>
      </c>
      <c r="R2063" s="30" t="str">
        <f t="shared" si="229"/>
        <v>16</v>
      </c>
      <c r="W2063" t="str">
        <f t="shared" si="230"/>
        <v>ok</v>
      </c>
    </row>
    <row r="2064" spans="1:23" x14ac:dyDescent="0.3">
      <c r="A2064" t="s">
        <v>2106</v>
      </c>
      <c r="B2064" t="s">
        <v>63</v>
      </c>
      <c r="C2064" t="s">
        <v>18</v>
      </c>
      <c r="D2064" t="s">
        <v>64</v>
      </c>
      <c r="E2064" t="s">
        <v>45</v>
      </c>
      <c r="F2064" t="s">
        <v>15</v>
      </c>
      <c r="G2064" s="5">
        <v>19436.95</v>
      </c>
      <c r="H2064" s="5">
        <f t="shared" si="224"/>
        <v>349.86509999999998</v>
      </c>
      <c r="I2064" s="6">
        <v>4</v>
      </c>
      <c r="J2064" s="6">
        <v>77747.8</v>
      </c>
      <c r="K2064" s="5">
        <f t="shared" si="225"/>
        <v>1399.4603999999999</v>
      </c>
      <c r="L2064" s="7">
        <v>2.63</v>
      </c>
      <c r="M2064" s="7">
        <v>3503</v>
      </c>
      <c r="N2064" s="3">
        <v>45321</v>
      </c>
      <c r="O2064" s="4" t="str">
        <f t="shared" si="226"/>
        <v>2024-01</v>
      </c>
      <c r="P2064" s="4" t="str">
        <f t="shared" si="227"/>
        <v>01</v>
      </c>
      <c r="Q2064" s="4" t="str">
        <f t="shared" si="228"/>
        <v>January</v>
      </c>
      <c r="R2064" s="30" t="str">
        <f t="shared" si="229"/>
        <v>30</v>
      </c>
      <c r="W2064" t="str">
        <f t="shared" si="230"/>
        <v>ok</v>
      </c>
    </row>
    <row r="2065" spans="1:23" x14ac:dyDescent="0.3">
      <c r="A2065" t="s">
        <v>2107</v>
      </c>
      <c r="B2065" t="s">
        <v>36</v>
      </c>
      <c r="C2065" t="s">
        <v>18</v>
      </c>
      <c r="D2065" t="s">
        <v>37</v>
      </c>
      <c r="E2065" t="s">
        <v>20</v>
      </c>
      <c r="F2065" t="s">
        <v>38</v>
      </c>
      <c r="G2065" s="5">
        <v>7224.51</v>
      </c>
      <c r="H2065" s="5">
        <f t="shared" si="224"/>
        <v>130.04118</v>
      </c>
      <c r="I2065" s="6">
        <v>1</v>
      </c>
      <c r="J2065" s="6">
        <v>7224.51</v>
      </c>
      <c r="K2065" s="5">
        <f t="shared" si="225"/>
        <v>130.04118</v>
      </c>
      <c r="L2065" s="7">
        <v>2.2599999999999998</v>
      </c>
      <c r="M2065" s="7">
        <v>146</v>
      </c>
      <c r="N2065" s="3">
        <v>45629</v>
      </c>
      <c r="O2065" s="4" t="str">
        <f t="shared" si="226"/>
        <v>2024-12</v>
      </c>
      <c r="P2065" s="4" t="str">
        <f t="shared" si="227"/>
        <v>12</v>
      </c>
      <c r="Q2065" s="4" t="str">
        <f t="shared" si="228"/>
        <v>December</v>
      </c>
      <c r="R2065" s="30" t="str">
        <f t="shared" si="229"/>
        <v>03</v>
      </c>
      <c r="W2065" t="str">
        <f t="shared" si="230"/>
        <v>ok</v>
      </c>
    </row>
    <row r="2066" spans="1:23" x14ac:dyDescent="0.3">
      <c r="A2066" t="s">
        <v>2108</v>
      </c>
      <c r="B2066" t="s">
        <v>11</v>
      </c>
      <c r="C2066" t="s">
        <v>12</v>
      </c>
      <c r="D2066" t="s">
        <v>13</v>
      </c>
      <c r="E2066" t="s">
        <v>14</v>
      </c>
      <c r="F2066" t="s">
        <v>15</v>
      </c>
      <c r="G2066" s="5">
        <v>12398.73</v>
      </c>
      <c r="H2066" s="5">
        <f t="shared" si="224"/>
        <v>223.17713999999998</v>
      </c>
      <c r="I2066" s="6">
        <v>4</v>
      </c>
      <c r="J2066" s="6">
        <v>49594.92</v>
      </c>
      <c r="K2066" s="5">
        <f t="shared" si="225"/>
        <v>892.70855999999992</v>
      </c>
      <c r="L2066" s="7">
        <v>2.4300000000000002</v>
      </c>
      <c r="M2066" s="7">
        <v>1367</v>
      </c>
      <c r="N2066" s="3">
        <v>45362</v>
      </c>
      <c r="O2066" s="4" t="str">
        <f t="shared" si="226"/>
        <v>2024-03</v>
      </c>
      <c r="P2066" s="4" t="str">
        <f t="shared" si="227"/>
        <v>03</v>
      </c>
      <c r="Q2066" s="4" t="str">
        <f t="shared" si="228"/>
        <v>March</v>
      </c>
      <c r="R2066" s="30" t="str">
        <f t="shared" si="229"/>
        <v>11</v>
      </c>
      <c r="W2066" t="str">
        <f t="shared" si="230"/>
        <v>ok</v>
      </c>
    </row>
    <row r="2067" spans="1:23" x14ac:dyDescent="0.3">
      <c r="A2067" t="s">
        <v>2109</v>
      </c>
      <c r="B2067" t="s">
        <v>23</v>
      </c>
      <c r="C2067" t="s">
        <v>24</v>
      </c>
      <c r="D2067" t="s">
        <v>25</v>
      </c>
      <c r="E2067" t="s">
        <v>20</v>
      </c>
      <c r="F2067" t="s">
        <v>15</v>
      </c>
      <c r="G2067" s="5">
        <v>13563.24</v>
      </c>
      <c r="H2067" s="5">
        <f t="shared" si="224"/>
        <v>244.13831999999996</v>
      </c>
      <c r="I2067" s="6">
        <v>2</v>
      </c>
      <c r="J2067" s="6">
        <v>27126.48</v>
      </c>
      <c r="K2067" s="5">
        <f t="shared" si="225"/>
        <v>488.27663999999993</v>
      </c>
      <c r="L2067" s="7">
        <v>2.93</v>
      </c>
      <c r="M2067" s="7">
        <v>1062</v>
      </c>
      <c r="N2067" s="3">
        <v>45302</v>
      </c>
      <c r="O2067" s="4" t="str">
        <f t="shared" si="226"/>
        <v>2024-01</v>
      </c>
      <c r="P2067" s="4" t="str">
        <f t="shared" si="227"/>
        <v>01</v>
      </c>
      <c r="Q2067" s="4" t="str">
        <f t="shared" si="228"/>
        <v>January</v>
      </c>
      <c r="R2067" s="30" t="str">
        <f t="shared" si="229"/>
        <v>11</v>
      </c>
      <c r="W2067" t="str">
        <f t="shared" si="230"/>
        <v>ok</v>
      </c>
    </row>
    <row r="2068" spans="1:23" x14ac:dyDescent="0.3">
      <c r="A2068" t="s">
        <v>2110</v>
      </c>
      <c r="B2068" t="s">
        <v>23</v>
      </c>
      <c r="C2068" t="s">
        <v>24</v>
      </c>
      <c r="D2068" t="s">
        <v>25</v>
      </c>
      <c r="E2068" t="s">
        <v>20</v>
      </c>
      <c r="F2068" t="s">
        <v>60</v>
      </c>
      <c r="G2068" s="5">
        <v>2925.71</v>
      </c>
      <c r="H2068" s="5">
        <f t="shared" si="224"/>
        <v>52.662779999999998</v>
      </c>
      <c r="I2068" s="6">
        <v>4</v>
      </c>
      <c r="J2068" s="6">
        <v>11702.84</v>
      </c>
      <c r="K2068" s="5">
        <f t="shared" si="225"/>
        <v>210.65111999999999</v>
      </c>
      <c r="L2068" s="7">
        <v>3.98</v>
      </c>
      <c r="M2068" s="7">
        <v>1131</v>
      </c>
      <c r="N2068" s="3">
        <v>45558</v>
      </c>
      <c r="O2068" s="4" t="str">
        <f t="shared" si="226"/>
        <v>2024-09</v>
      </c>
      <c r="P2068" s="4" t="str">
        <f t="shared" si="227"/>
        <v>09</v>
      </c>
      <c r="Q2068" s="4" t="str">
        <f t="shared" si="228"/>
        <v>September</v>
      </c>
      <c r="R2068" s="30" t="str">
        <f t="shared" si="229"/>
        <v>23</v>
      </c>
      <c r="W2068" t="str">
        <f t="shared" si="230"/>
        <v>ok</v>
      </c>
    </row>
    <row r="2069" spans="1:23" x14ac:dyDescent="0.3">
      <c r="A2069" t="s">
        <v>2111</v>
      </c>
      <c r="B2069" t="s">
        <v>23</v>
      </c>
      <c r="C2069" t="s">
        <v>24</v>
      </c>
      <c r="D2069" t="s">
        <v>25</v>
      </c>
      <c r="E2069" t="s">
        <v>20</v>
      </c>
      <c r="F2069" t="s">
        <v>21</v>
      </c>
      <c r="G2069" s="5">
        <v>1573.11</v>
      </c>
      <c r="H2069" s="5">
        <f t="shared" si="224"/>
        <v>28.315979999999996</v>
      </c>
      <c r="I2069" s="6">
        <v>3</v>
      </c>
      <c r="J2069" s="6">
        <v>4719.33</v>
      </c>
      <c r="K2069" s="5">
        <f t="shared" si="225"/>
        <v>84.947939999999988</v>
      </c>
      <c r="L2069" s="7">
        <v>4.05</v>
      </c>
      <c r="M2069" s="7">
        <v>2639</v>
      </c>
      <c r="N2069" s="3">
        <v>45648</v>
      </c>
      <c r="O2069" s="4" t="str">
        <f t="shared" si="226"/>
        <v>2024-12</v>
      </c>
      <c r="P2069" s="4" t="str">
        <f t="shared" si="227"/>
        <v>12</v>
      </c>
      <c r="Q2069" s="4" t="str">
        <f t="shared" si="228"/>
        <v>December</v>
      </c>
      <c r="R2069" s="30" t="str">
        <f t="shared" si="229"/>
        <v>22</v>
      </c>
      <c r="W2069" t="str">
        <f t="shared" si="230"/>
        <v>ok</v>
      </c>
    </row>
    <row r="2070" spans="1:23" x14ac:dyDescent="0.3">
      <c r="A2070" t="s">
        <v>2112</v>
      </c>
      <c r="B2070" t="s">
        <v>51</v>
      </c>
      <c r="C2070" t="s">
        <v>29</v>
      </c>
      <c r="D2070" t="s">
        <v>52</v>
      </c>
      <c r="E2070" t="s">
        <v>20</v>
      </c>
      <c r="F2070" t="s">
        <v>21</v>
      </c>
      <c r="G2070" s="5">
        <v>10990.25</v>
      </c>
      <c r="H2070" s="5">
        <f t="shared" si="224"/>
        <v>197.82449999999997</v>
      </c>
      <c r="I2070" s="6">
        <v>2</v>
      </c>
      <c r="J2070" s="6">
        <v>21980.5</v>
      </c>
      <c r="K2070" s="5">
        <f t="shared" si="225"/>
        <v>395.64899999999994</v>
      </c>
      <c r="L2070" s="7">
        <v>1.61</v>
      </c>
      <c r="M2070" s="7">
        <v>1606</v>
      </c>
      <c r="N2070" s="3">
        <v>45298</v>
      </c>
      <c r="O2070" s="4" t="str">
        <f t="shared" si="226"/>
        <v>2024-01</v>
      </c>
      <c r="P2070" s="4" t="str">
        <f t="shared" si="227"/>
        <v>01</v>
      </c>
      <c r="Q2070" s="4" t="str">
        <f t="shared" si="228"/>
        <v>January</v>
      </c>
      <c r="R2070" s="30" t="str">
        <f t="shared" si="229"/>
        <v>07</v>
      </c>
      <c r="W2070" t="str">
        <f t="shared" si="230"/>
        <v>ok</v>
      </c>
    </row>
    <row r="2071" spans="1:23" x14ac:dyDescent="0.3">
      <c r="A2071" t="s">
        <v>2113</v>
      </c>
      <c r="B2071" t="s">
        <v>51</v>
      </c>
      <c r="C2071" t="s">
        <v>29</v>
      </c>
      <c r="D2071" t="s">
        <v>52</v>
      </c>
      <c r="E2071" t="s">
        <v>14</v>
      </c>
      <c r="F2071" t="s">
        <v>38</v>
      </c>
      <c r="G2071" s="5">
        <v>15279.03</v>
      </c>
      <c r="H2071" s="5">
        <f t="shared" si="224"/>
        <v>275.02253999999999</v>
      </c>
      <c r="I2071" s="6">
        <v>2</v>
      </c>
      <c r="J2071" s="6">
        <v>30558.06</v>
      </c>
      <c r="K2071" s="5">
        <f t="shared" si="225"/>
        <v>550.04507999999998</v>
      </c>
      <c r="L2071" s="7">
        <v>4.28</v>
      </c>
      <c r="M2071" s="7">
        <v>1005</v>
      </c>
      <c r="N2071" s="3">
        <v>45504</v>
      </c>
      <c r="O2071" s="4" t="str">
        <f t="shared" si="226"/>
        <v>2024-07</v>
      </c>
      <c r="P2071" s="4" t="str">
        <f t="shared" si="227"/>
        <v>07</v>
      </c>
      <c r="Q2071" s="4" t="str">
        <f t="shared" si="228"/>
        <v>July</v>
      </c>
      <c r="R2071" s="30" t="str">
        <f t="shared" si="229"/>
        <v>31</v>
      </c>
      <c r="W2071" t="str">
        <f t="shared" si="230"/>
        <v>ok</v>
      </c>
    </row>
    <row r="2072" spans="1:23" x14ac:dyDescent="0.3">
      <c r="A2072" t="s">
        <v>2114</v>
      </c>
      <c r="B2072" t="s">
        <v>63</v>
      </c>
      <c r="C2072" t="s">
        <v>18</v>
      </c>
      <c r="D2072" t="s">
        <v>64</v>
      </c>
      <c r="E2072" t="s">
        <v>45</v>
      </c>
      <c r="F2072" t="s">
        <v>31</v>
      </c>
      <c r="G2072" s="5">
        <v>16968.330000000002</v>
      </c>
      <c r="H2072" s="5">
        <f t="shared" si="224"/>
        <v>305.42993999999999</v>
      </c>
      <c r="I2072" s="6">
        <v>3</v>
      </c>
      <c r="J2072" s="6">
        <v>50904.99</v>
      </c>
      <c r="K2072" s="5">
        <f t="shared" si="225"/>
        <v>916.28981999999996</v>
      </c>
      <c r="L2072" s="7">
        <v>3.03</v>
      </c>
      <c r="M2072" s="7">
        <v>3917</v>
      </c>
      <c r="N2072" s="3">
        <v>45641</v>
      </c>
      <c r="O2072" s="4" t="str">
        <f t="shared" si="226"/>
        <v>2024-12</v>
      </c>
      <c r="P2072" s="4" t="str">
        <f t="shared" si="227"/>
        <v>12</v>
      </c>
      <c r="Q2072" s="4" t="str">
        <f t="shared" si="228"/>
        <v>December</v>
      </c>
      <c r="R2072" s="30" t="str">
        <f t="shared" si="229"/>
        <v>15</v>
      </c>
      <c r="W2072" t="str">
        <f t="shared" si="230"/>
        <v>ok</v>
      </c>
    </row>
    <row r="2073" spans="1:23" x14ac:dyDescent="0.3">
      <c r="A2073" t="s">
        <v>2115</v>
      </c>
      <c r="B2073" t="s">
        <v>23</v>
      </c>
      <c r="C2073" t="s">
        <v>24</v>
      </c>
      <c r="D2073" t="s">
        <v>25</v>
      </c>
      <c r="E2073" t="s">
        <v>45</v>
      </c>
      <c r="F2073" t="s">
        <v>38</v>
      </c>
      <c r="G2073" s="5">
        <v>6600.68</v>
      </c>
      <c r="H2073" s="5">
        <f t="shared" si="224"/>
        <v>118.81224</v>
      </c>
      <c r="I2073" s="6">
        <v>4</v>
      </c>
      <c r="J2073" s="6">
        <v>26402.720000000001</v>
      </c>
      <c r="K2073" s="5">
        <f t="shared" si="225"/>
        <v>475.24896000000001</v>
      </c>
      <c r="L2073" s="7">
        <v>4.01</v>
      </c>
      <c r="M2073" s="7">
        <v>1145</v>
      </c>
      <c r="N2073" s="3">
        <v>45354</v>
      </c>
      <c r="O2073" s="4" t="str">
        <f t="shared" si="226"/>
        <v>2024-03</v>
      </c>
      <c r="P2073" s="4" t="str">
        <f t="shared" si="227"/>
        <v>03</v>
      </c>
      <c r="Q2073" s="4" t="str">
        <f t="shared" si="228"/>
        <v>March</v>
      </c>
      <c r="R2073" s="30" t="str">
        <f t="shared" si="229"/>
        <v>03</v>
      </c>
      <c r="W2073" t="str">
        <f t="shared" si="230"/>
        <v>ok</v>
      </c>
    </row>
    <row r="2074" spans="1:23" x14ac:dyDescent="0.3">
      <c r="A2074" t="s">
        <v>2116</v>
      </c>
      <c r="B2074" t="s">
        <v>51</v>
      </c>
      <c r="C2074" t="s">
        <v>29</v>
      </c>
      <c r="D2074" t="s">
        <v>52</v>
      </c>
      <c r="E2074" t="s">
        <v>45</v>
      </c>
      <c r="F2074" t="s">
        <v>31</v>
      </c>
      <c r="G2074" s="5">
        <v>9226.9500000000007</v>
      </c>
      <c r="H2074" s="5">
        <f t="shared" si="224"/>
        <v>166.08510000000001</v>
      </c>
      <c r="I2074" s="6">
        <v>1</v>
      </c>
      <c r="J2074" s="6">
        <v>9226.9500000000007</v>
      </c>
      <c r="K2074" s="5">
        <f t="shared" si="225"/>
        <v>166.08510000000001</v>
      </c>
      <c r="L2074" s="7">
        <v>2.56</v>
      </c>
      <c r="M2074" s="7">
        <v>4726</v>
      </c>
      <c r="N2074" s="3">
        <v>45471</v>
      </c>
      <c r="O2074" s="4" t="str">
        <f t="shared" si="226"/>
        <v>2024-06</v>
      </c>
      <c r="P2074" s="4" t="str">
        <f t="shared" si="227"/>
        <v>06</v>
      </c>
      <c r="Q2074" s="4" t="str">
        <f t="shared" si="228"/>
        <v>June</v>
      </c>
      <c r="R2074" s="30" t="str">
        <f t="shared" si="229"/>
        <v>28</v>
      </c>
      <c r="W2074" t="str">
        <f t="shared" si="230"/>
        <v>ok</v>
      </c>
    </row>
    <row r="2075" spans="1:23" x14ac:dyDescent="0.3">
      <c r="A2075" t="s">
        <v>2117</v>
      </c>
      <c r="B2075" t="s">
        <v>63</v>
      </c>
      <c r="C2075" t="s">
        <v>18</v>
      </c>
      <c r="D2075" t="s">
        <v>64</v>
      </c>
      <c r="E2075" t="s">
        <v>45</v>
      </c>
      <c r="F2075" t="s">
        <v>31</v>
      </c>
      <c r="G2075" s="5">
        <v>9664.3700000000008</v>
      </c>
      <c r="H2075" s="5">
        <f t="shared" si="224"/>
        <v>173.95866000000001</v>
      </c>
      <c r="I2075" s="6">
        <v>4</v>
      </c>
      <c r="J2075" s="6">
        <v>38657.480000000003</v>
      </c>
      <c r="K2075" s="5">
        <f t="shared" si="225"/>
        <v>695.83464000000004</v>
      </c>
      <c r="L2075" s="7">
        <v>2.37</v>
      </c>
      <c r="M2075" s="7">
        <v>1582</v>
      </c>
      <c r="N2075" s="3">
        <v>45428</v>
      </c>
      <c r="O2075" s="4" t="str">
        <f t="shared" si="226"/>
        <v>2024-05</v>
      </c>
      <c r="P2075" s="4" t="str">
        <f t="shared" si="227"/>
        <v>05</v>
      </c>
      <c r="Q2075" s="4" t="str">
        <f t="shared" si="228"/>
        <v>May</v>
      </c>
      <c r="R2075" s="30" t="str">
        <f t="shared" si="229"/>
        <v>16</v>
      </c>
      <c r="W2075" t="str">
        <f t="shared" si="230"/>
        <v>ok</v>
      </c>
    </row>
    <row r="2076" spans="1:23" x14ac:dyDescent="0.3">
      <c r="A2076" t="s">
        <v>2118</v>
      </c>
      <c r="B2076" t="s">
        <v>51</v>
      </c>
      <c r="C2076" t="s">
        <v>29</v>
      </c>
      <c r="D2076" t="s">
        <v>52</v>
      </c>
      <c r="E2076" t="s">
        <v>45</v>
      </c>
      <c r="F2076" t="s">
        <v>38</v>
      </c>
      <c r="G2076" s="5">
        <v>15973.95</v>
      </c>
      <c r="H2076" s="5">
        <f t="shared" si="224"/>
        <v>287.53109999999998</v>
      </c>
      <c r="I2076" s="6">
        <v>3</v>
      </c>
      <c r="J2076" s="6">
        <v>47921.85</v>
      </c>
      <c r="K2076" s="5">
        <f t="shared" si="225"/>
        <v>862.5933</v>
      </c>
      <c r="L2076" s="7">
        <v>1.47</v>
      </c>
      <c r="M2076" s="7">
        <v>101</v>
      </c>
      <c r="N2076" s="3">
        <v>45351</v>
      </c>
      <c r="O2076" s="4" t="str">
        <f t="shared" si="226"/>
        <v>2024-02</v>
      </c>
      <c r="P2076" s="4" t="str">
        <f t="shared" si="227"/>
        <v>02</v>
      </c>
      <c r="Q2076" s="4" t="str">
        <f t="shared" si="228"/>
        <v>February</v>
      </c>
      <c r="R2076" s="30" t="str">
        <f t="shared" si="229"/>
        <v>29</v>
      </c>
      <c r="W2076" t="str">
        <f t="shared" si="230"/>
        <v>ok</v>
      </c>
    </row>
    <row r="2077" spans="1:23" x14ac:dyDescent="0.3">
      <c r="A2077" t="s">
        <v>2119</v>
      </c>
      <c r="B2077" t="s">
        <v>63</v>
      </c>
      <c r="C2077" t="s">
        <v>18</v>
      </c>
      <c r="D2077" t="s">
        <v>64</v>
      </c>
      <c r="E2077" t="s">
        <v>45</v>
      </c>
      <c r="F2077" t="s">
        <v>15</v>
      </c>
      <c r="G2077" s="5">
        <v>15304.37</v>
      </c>
      <c r="H2077" s="5">
        <f t="shared" si="224"/>
        <v>275.47865999999999</v>
      </c>
      <c r="I2077" s="6">
        <v>1</v>
      </c>
      <c r="J2077" s="6">
        <v>15304.37</v>
      </c>
      <c r="K2077" s="5">
        <f t="shared" si="225"/>
        <v>275.47865999999999</v>
      </c>
      <c r="L2077" s="7">
        <v>3.63</v>
      </c>
      <c r="M2077" s="7">
        <v>1427</v>
      </c>
      <c r="N2077" s="3">
        <v>45615</v>
      </c>
      <c r="O2077" s="4" t="str">
        <f t="shared" si="226"/>
        <v>2024-11</v>
      </c>
      <c r="P2077" s="4" t="str">
        <f t="shared" si="227"/>
        <v>11</v>
      </c>
      <c r="Q2077" s="4" t="str">
        <f t="shared" si="228"/>
        <v>November</v>
      </c>
      <c r="R2077" s="30" t="str">
        <f t="shared" si="229"/>
        <v>19</v>
      </c>
      <c r="W2077" t="str">
        <f t="shared" si="230"/>
        <v>ok</v>
      </c>
    </row>
    <row r="2078" spans="1:23" x14ac:dyDescent="0.3">
      <c r="A2078" t="s">
        <v>2120</v>
      </c>
      <c r="B2078" t="s">
        <v>47</v>
      </c>
      <c r="C2078" t="s">
        <v>12</v>
      </c>
      <c r="D2078" t="s">
        <v>48</v>
      </c>
      <c r="E2078" t="s">
        <v>20</v>
      </c>
      <c r="F2078" t="s">
        <v>21</v>
      </c>
      <c r="G2078" s="5">
        <v>18834.62</v>
      </c>
      <c r="H2078" s="5">
        <f t="shared" si="224"/>
        <v>339.02315999999996</v>
      </c>
      <c r="I2078" s="6">
        <v>3</v>
      </c>
      <c r="J2078" s="6">
        <v>56503.86</v>
      </c>
      <c r="K2078" s="5">
        <f t="shared" si="225"/>
        <v>1017.0694799999999</v>
      </c>
      <c r="L2078" s="7">
        <v>4.1399999999999997</v>
      </c>
      <c r="M2078" s="7">
        <v>4867</v>
      </c>
      <c r="N2078" s="3">
        <v>45322</v>
      </c>
      <c r="O2078" s="4" t="str">
        <f t="shared" si="226"/>
        <v>2024-01</v>
      </c>
      <c r="P2078" s="4" t="str">
        <f t="shared" si="227"/>
        <v>01</v>
      </c>
      <c r="Q2078" s="4" t="str">
        <f t="shared" si="228"/>
        <v>January</v>
      </c>
      <c r="R2078" s="30" t="str">
        <f t="shared" si="229"/>
        <v>31</v>
      </c>
      <c r="W2078" t="str">
        <f t="shared" si="230"/>
        <v>ok</v>
      </c>
    </row>
    <row r="2079" spans="1:23" x14ac:dyDescent="0.3">
      <c r="A2079" t="s">
        <v>2121</v>
      </c>
      <c r="B2079" t="s">
        <v>28</v>
      </c>
      <c r="C2079" t="s">
        <v>29</v>
      </c>
      <c r="D2079" t="s">
        <v>30</v>
      </c>
      <c r="E2079" t="s">
        <v>14</v>
      </c>
      <c r="F2079" t="s">
        <v>21</v>
      </c>
      <c r="G2079" s="5">
        <v>12679.26</v>
      </c>
      <c r="H2079" s="5">
        <f t="shared" si="224"/>
        <v>228.22667999999999</v>
      </c>
      <c r="I2079" s="6">
        <v>5</v>
      </c>
      <c r="J2079" s="6">
        <v>63396.3</v>
      </c>
      <c r="K2079" s="5">
        <f t="shared" si="225"/>
        <v>1141.1333999999999</v>
      </c>
      <c r="L2079" s="7">
        <v>1.92</v>
      </c>
      <c r="M2079" s="7">
        <v>4297</v>
      </c>
      <c r="N2079" s="3">
        <v>45324</v>
      </c>
      <c r="O2079" s="4" t="str">
        <f t="shared" si="226"/>
        <v>2024-02</v>
      </c>
      <c r="P2079" s="4" t="str">
        <f t="shared" si="227"/>
        <v>02</v>
      </c>
      <c r="Q2079" s="4" t="str">
        <f t="shared" si="228"/>
        <v>February</v>
      </c>
      <c r="R2079" s="30" t="str">
        <f t="shared" si="229"/>
        <v>02</v>
      </c>
      <c r="W2079" t="str">
        <f t="shared" si="230"/>
        <v>ok</v>
      </c>
    </row>
    <row r="2080" spans="1:23" x14ac:dyDescent="0.3">
      <c r="A2080" t="s">
        <v>2122</v>
      </c>
      <c r="B2080" t="s">
        <v>17</v>
      </c>
      <c r="C2080" t="s">
        <v>18</v>
      </c>
      <c r="D2080" t="s">
        <v>19</v>
      </c>
      <c r="E2080" t="s">
        <v>45</v>
      </c>
      <c r="F2080" t="s">
        <v>38</v>
      </c>
      <c r="G2080" s="5">
        <v>16225.05</v>
      </c>
      <c r="H2080" s="5">
        <f t="shared" si="224"/>
        <v>292.05089999999996</v>
      </c>
      <c r="I2080" s="6">
        <v>2</v>
      </c>
      <c r="J2080" s="6">
        <v>32450.1</v>
      </c>
      <c r="K2080" s="5">
        <f t="shared" si="225"/>
        <v>584.10179999999991</v>
      </c>
      <c r="L2080" s="7">
        <v>1.73</v>
      </c>
      <c r="M2080" s="7">
        <v>3182</v>
      </c>
      <c r="N2080" s="3">
        <v>45614</v>
      </c>
      <c r="O2080" s="4" t="str">
        <f t="shared" si="226"/>
        <v>2024-11</v>
      </c>
      <c r="P2080" s="4" t="str">
        <f t="shared" si="227"/>
        <v>11</v>
      </c>
      <c r="Q2080" s="4" t="str">
        <f t="shared" si="228"/>
        <v>November</v>
      </c>
      <c r="R2080" s="30" t="str">
        <f t="shared" si="229"/>
        <v>18</v>
      </c>
      <c r="W2080" t="str">
        <f t="shared" si="230"/>
        <v>ok</v>
      </c>
    </row>
    <row r="2081" spans="1:23" x14ac:dyDescent="0.3">
      <c r="A2081" t="s">
        <v>2123</v>
      </c>
      <c r="B2081" t="s">
        <v>17</v>
      </c>
      <c r="C2081" t="s">
        <v>18</v>
      </c>
      <c r="D2081" t="s">
        <v>19</v>
      </c>
      <c r="E2081" t="s">
        <v>45</v>
      </c>
      <c r="F2081" t="s">
        <v>31</v>
      </c>
      <c r="G2081" s="5">
        <v>8027.47</v>
      </c>
      <c r="H2081" s="5">
        <f t="shared" si="224"/>
        <v>144.49446</v>
      </c>
      <c r="I2081" s="6">
        <v>3</v>
      </c>
      <c r="J2081" s="6">
        <v>24082.41</v>
      </c>
      <c r="K2081" s="5">
        <f t="shared" si="225"/>
        <v>433.48338000000001</v>
      </c>
      <c r="L2081" s="7">
        <v>2.5</v>
      </c>
      <c r="M2081" s="7">
        <v>3943</v>
      </c>
      <c r="N2081" s="3">
        <v>45594</v>
      </c>
      <c r="O2081" s="4" t="str">
        <f t="shared" si="226"/>
        <v>2024-10</v>
      </c>
      <c r="P2081" s="4" t="str">
        <f t="shared" si="227"/>
        <v>10</v>
      </c>
      <c r="Q2081" s="4" t="str">
        <f t="shared" si="228"/>
        <v>October</v>
      </c>
      <c r="R2081" s="30" t="str">
        <f t="shared" si="229"/>
        <v>29</v>
      </c>
      <c r="W2081" t="str">
        <f t="shared" si="230"/>
        <v>ok</v>
      </c>
    </row>
    <row r="2082" spans="1:23" x14ac:dyDescent="0.3">
      <c r="A2082" t="s">
        <v>2124</v>
      </c>
      <c r="B2082" t="s">
        <v>47</v>
      </c>
      <c r="C2082" t="s">
        <v>12</v>
      </c>
      <c r="D2082" t="s">
        <v>48</v>
      </c>
      <c r="E2082" t="s">
        <v>20</v>
      </c>
      <c r="F2082" t="s">
        <v>38</v>
      </c>
      <c r="G2082" s="5">
        <v>4831.78</v>
      </c>
      <c r="H2082" s="5">
        <f t="shared" si="224"/>
        <v>86.972039999999993</v>
      </c>
      <c r="I2082" s="6">
        <v>1</v>
      </c>
      <c r="J2082" s="6">
        <v>4831.78</v>
      </c>
      <c r="K2082" s="5">
        <f t="shared" si="225"/>
        <v>86.972039999999993</v>
      </c>
      <c r="L2082" s="7">
        <v>2.64</v>
      </c>
      <c r="M2082" s="7">
        <v>2612</v>
      </c>
      <c r="N2082" s="3">
        <v>45574</v>
      </c>
      <c r="O2082" s="4" t="str">
        <f t="shared" si="226"/>
        <v>2024-10</v>
      </c>
      <c r="P2082" s="4" t="str">
        <f t="shared" si="227"/>
        <v>10</v>
      </c>
      <c r="Q2082" s="4" t="str">
        <f t="shared" si="228"/>
        <v>October</v>
      </c>
      <c r="R2082" s="30" t="str">
        <f t="shared" si="229"/>
        <v>09</v>
      </c>
      <c r="W2082" t="str">
        <f t="shared" si="230"/>
        <v>ok</v>
      </c>
    </row>
    <row r="2083" spans="1:23" x14ac:dyDescent="0.3">
      <c r="A2083" t="s">
        <v>2125</v>
      </c>
      <c r="B2083" t="s">
        <v>11</v>
      </c>
      <c r="C2083" t="s">
        <v>12</v>
      </c>
      <c r="D2083" t="s">
        <v>13</v>
      </c>
      <c r="E2083" t="s">
        <v>14</v>
      </c>
      <c r="F2083" t="s">
        <v>21</v>
      </c>
      <c r="G2083" s="5">
        <v>14003.75</v>
      </c>
      <c r="H2083" s="5">
        <f t="shared" si="224"/>
        <v>252.06749999999997</v>
      </c>
      <c r="I2083" s="6">
        <v>1</v>
      </c>
      <c r="J2083" s="6">
        <v>14003.75</v>
      </c>
      <c r="K2083" s="5">
        <f t="shared" si="225"/>
        <v>252.06749999999997</v>
      </c>
      <c r="L2083" s="7">
        <v>1.93</v>
      </c>
      <c r="M2083" s="7">
        <v>4651</v>
      </c>
      <c r="N2083" s="3">
        <v>45464</v>
      </c>
      <c r="O2083" s="4" t="str">
        <f t="shared" si="226"/>
        <v>2024-06</v>
      </c>
      <c r="P2083" s="4" t="str">
        <f t="shared" si="227"/>
        <v>06</v>
      </c>
      <c r="Q2083" s="4" t="str">
        <f t="shared" si="228"/>
        <v>June</v>
      </c>
      <c r="R2083" s="30" t="str">
        <f t="shared" si="229"/>
        <v>21</v>
      </c>
      <c r="W2083" t="str">
        <f t="shared" si="230"/>
        <v>ok</v>
      </c>
    </row>
    <row r="2084" spans="1:23" x14ac:dyDescent="0.3">
      <c r="A2084" t="s">
        <v>2126</v>
      </c>
      <c r="B2084" t="s">
        <v>17</v>
      </c>
      <c r="C2084" t="s">
        <v>18</v>
      </c>
      <c r="D2084" t="s">
        <v>19</v>
      </c>
      <c r="E2084" t="s">
        <v>20</v>
      </c>
      <c r="F2084" t="s">
        <v>60</v>
      </c>
      <c r="G2084" s="5">
        <v>13225.48</v>
      </c>
      <c r="H2084" s="5">
        <f t="shared" si="224"/>
        <v>238.05863999999997</v>
      </c>
      <c r="I2084" s="6">
        <v>5</v>
      </c>
      <c r="J2084" s="6">
        <v>66127.399999999994</v>
      </c>
      <c r="K2084" s="5">
        <f t="shared" si="225"/>
        <v>1190.2931999999998</v>
      </c>
      <c r="L2084" s="7">
        <v>4.43</v>
      </c>
      <c r="M2084" s="7">
        <v>3285</v>
      </c>
      <c r="N2084" s="3">
        <v>45377</v>
      </c>
      <c r="O2084" s="4" t="str">
        <f t="shared" si="226"/>
        <v>2024-03</v>
      </c>
      <c r="P2084" s="4" t="str">
        <f t="shared" si="227"/>
        <v>03</v>
      </c>
      <c r="Q2084" s="4" t="str">
        <f t="shared" si="228"/>
        <v>March</v>
      </c>
      <c r="R2084" s="30" t="str">
        <f t="shared" si="229"/>
        <v>26</v>
      </c>
      <c r="W2084" t="str">
        <f t="shared" si="230"/>
        <v>ok</v>
      </c>
    </row>
    <row r="2085" spans="1:23" x14ac:dyDescent="0.3">
      <c r="A2085" t="s">
        <v>2127</v>
      </c>
      <c r="B2085" t="s">
        <v>17</v>
      </c>
      <c r="C2085" t="s">
        <v>18</v>
      </c>
      <c r="D2085" t="s">
        <v>19</v>
      </c>
      <c r="E2085" t="s">
        <v>45</v>
      </c>
      <c r="F2085" t="s">
        <v>31</v>
      </c>
      <c r="G2085" s="5">
        <v>12584.26</v>
      </c>
      <c r="H2085" s="5">
        <f t="shared" si="224"/>
        <v>226.51667999999998</v>
      </c>
      <c r="I2085" s="6">
        <v>1</v>
      </c>
      <c r="J2085" s="6">
        <v>12584.26</v>
      </c>
      <c r="K2085" s="5">
        <f t="shared" si="225"/>
        <v>226.51667999999998</v>
      </c>
      <c r="L2085" s="7">
        <v>3.8</v>
      </c>
      <c r="M2085" s="7">
        <v>1922</v>
      </c>
      <c r="N2085" s="3">
        <v>45463</v>
      </c>
      <c r="O2085" s="4" t="str">
        <f t="shared" si="226"/>
        <v>2024-06</v>
      </c>
      <c r="P2085" s="4" t="str">
        <f t="shared" si="227"/>
        <v>06</v>
      </c>
      <c r="Q2085" s="4" t="str">
        <f t="shared" si="228"/>
        <v>June</v>
      </c>
      <c r="R2085" s="30" t="str">
        <f t="shared" si="229"/>
        <v>20</v>
      </c>
      <c r="W2085" t="str">
        <f t="shared" si="230"/>
        <v>ok</v>
      </c>
    </row>
    <row r="2086" spans="1:23" x14ac:dyDescent="0.3">
      <c r="A2086" t="s">
        <v>2128</v>
      </c>
      <c r="B2086" t="s">
        <v>47</v>
      </c>
      <c r="C2086" t="s">
        <v>12</v>
      </c>
      <c r="D2086" t="s">
        <v>48</v>
      </c>
      <c r="E2086" t="s">
        <v>14</v>
      </c>
      <c r="F2086" t="s">
        <v>21</v>
      </c>
      <c r="G2086" s="5">
        <v>13353.06</v>
      </c>
      <c r="H2086" s="5">
        <f t="shared" si="224"/>
        <v>240.35507999999999</v>
      </c>
      <c r="I2086" s="6">
        <v>1</v>
      </c>
      <c r="J2086" s="6">
        <v>13353.06</v>
      </c>
      <c r="K2086" s="5">
        <f t="shared" si="225"/>
        <v>240.35507999999999</v>
      </c>
      <c r="L2086" s="7">
        <v>4.0999999999999996</v>
      </c>
      <c r="M2086" s="7">
        <v>1163</v>
      </c>
      <c r="N2086" s="3">
        <v>45568</v>
      </c>
      <c r="O2086" s="4" t="str">
        <f t="shared" si="226"/>
        <v>2024-10</v>
      </c>
      <c r="P2086" s="4" t="str">
        <f t="shared" si="227"/>
        <v>10</v>
      </c>
      <c r="Q2086" s="4" t="str">
        <f t="shared" si="228"/>
        <v>October</v>
      </c>
      <c r="R2086" s="30" t="str">
        <f t="shared" si="229"/>
        <v>03</v>
      </c>
      <c r="W2086" t="str">
        <f t="shared" si="230"/>
        <v>ok</v>
      </c>
    </row>
    <row r="2087" spans="1:23" x14ac:dyDescent="0.3">
      <c r="A2087" t="s">
        <v>2129</v>
      </c>
      <c r="B2087" t="s">
        <v>63</v>
      </c>
      <c r="C2087" t="s">
        <v>18</v>
      </c>
      <c r="D2087" t="s">
        <v>64</v>
      </c>
      <c r="E2087" t="s">
        <v>20</v>
      </c>
      <c r="F2087" t="s">
        <v>38</v>
      </c>
      <c r="G2087" s="5">
        <v>3665.78</v>
      </c>
      <c r="H2087" s="5">
        <f t="shared" si="224"/>
        <v>65.984039999999993</v>
      </c>
      <c r="I2087" s="6">
        <v>5</v>
      </c>
      <c r="J2087" s="6">
        <v>18328.900000000001</v>
      </c>
      <c r="K2087" s="5">
        <f t="shared" si="225"/>
        <v>329.92019999999997</v>
      </c>
      <c r="L2087" s="7">
        <v>1.97</v>
      </c>
      <c r="M2087" s="7">
        <v>4670</v>
      </c>
      <c r="N2087" s="3">
        <v>45580</v>
      </c>
      <c r="O2087" s="4" t="str">
        <f t="shared" si="226"/>
        <v>2024-10</v>
      </c>
      <c r="P2087" s="4" t="str">
        <f t="shared" si="227"/>
        <v>10</v>
      </c>
      <c r="Q2087" s="4" t="str">
        <f t="shared" si="228"/>
        <v>October</v>
      </c>
      <c r="R2087" s="30" t="str">
        <f t="shared" si="229"/>
        <v>15</v>
      </c>
      <c r="W2087" t="str">
        <f t="shared" si="230"/>
        <v>ok</v>
      </c>
    </row>
    <row r="2088" spans="1:23" x14ac:dyDescent="0.3">
      <c r="A2088" t="s">
        <v>2130</v>
      </c>
      <c r="B2088" t="s">
        <v>47</v>
      </c>
      <c r="C2088" t="s">
        <v>12</v>
      </c>
      <c r="D2088" t="s">
        <v>48</v>
      </c>
      <c r="E2088" t="s">
        <v>20</v>
      </c>
      <c r="F2088" t="s">
        <v>60</v>
      </c>
      <c r="G2088" s="5">
        <v>5692.3</v>
      </c>
      <c r="H2088" s="5">
        <f t="shared" si="224"/>
        <v>102.4614</v>
      </c>
      <c r="I2088" s="6">
        <v>5</v>
      </c>
      <c r="J2088" s="6">
        <v>28461.5</v>
      </c>
      <c r="K2088" s="5">
        <f t="shared" si="225"/>
        <v>512.30700000000002</v>
      </c>
      <c r="L2088" s="7">
        <v>4.0599999999999996</v>
      </c>
      <c r="M2088" s="7">
        <v>4428</v>
      </c>
      <c r="N2088" s="3">
        <v>45438</v>
      </c>
      <c r="O2088" s="4" t="str">
        <f t="shared" si="226"/>
        <v>2024-05</v>
      </c>
      <c r="P2088" s="4" t="str">
        <f t="shared" si="227"/>
        <v>05</v>
      </c>
      <c r="Q2088" s="4" t="str">
        <f t="shared" si="228"/>
        <v>May</v>
      </c>
      <c r="R2088" s="30" t="str">
        <f t="shared" si="229"/>
        <v>26</v>
      </c>
      <c r="W2088" t="str">
        <f t="shared" si="230"/>
        <v>ok</v>
      </c>
    </row>
    <row r="2089" spans="1:23" x14ac:dyDescent="0.3">
      <c r="A2089" t="s">
        <v>2131</v>
      </c>
      <c r="B2089" t="s">
        <v>51</v>
      </c>
      <c r="C2089" t="s">
        <v>29</v>
      </c>
      <c r="D2089" t="s">
        <v>52</v>
      </c>
      <c r="E2089" t="s">
        <v>20</v>
      </c>
      <c r="F2089" t="s">
        <v>31</v>
      </c>
      <c r="G2089" s="5">
        <v>13076.18</v>
      </c>
      <c r="H2089" s="5">
        <f t="shared" si="224"/>
        <v>235.37124</v>
      </c>
      <c r="I2089" s="6">
        <v>5</v>
      </c>
      <c r="J2089" s="6">
        <v>65380.9</v>
      </c>
      <c r="K2089" s="5">
        <f t="shared" si="225"/>
        <v>1176.8561999999999</v>
      </c>
      <c r="L2089" s="7">
        <v>2.71</v>
      </c>
      <c r="M2089" s="7">
        <v>2266</v>
      </c>
      <c r="N2089" s="3">
        <v>45606</v>
      </c>
      <c r="O2089" s="4" t="str">
        <f t="shared" si="226"/>
        <v>2024-11</v>
      </c>
      <c r="P2089" s="4" t="str">
        <f t="shared" si="227"/>
        <v>11</v>
      </c>
      <c r="Q2089" s="4" t="str">
        <f t="shared" si="228"/>
        <v>November</v>
      </c>
      <c r="R2089" s="30" t="str">
        <f t="shared" si="229"/>
        <v>10</v>
      </c>
      <c r="W2089" t="str">
        <f t="shared" si="230"/>
        <v>ok</v>
      </c>
    </row>
    <row r="2090" spans="1:23" x14ac:dyDescent="0.3">
      <c r="A2090" t="s">
        <v>2132</v>
      </c>
      <c r="B2090" t="s">
        <v>47</v>
      </c>
      <c r="C2090" t="s">
        <v>12</v>
      </c>
      <c r="D2090" t="s">
        <v>48</v>
      </c>
      <c r="E2090" t="s">
        <v>20</v>
      </c>
      <c r="F2090" t="s">
        <v>31</v>
      </c>
      <c r="G2090" s="5">
        <v>4639.25</v>
      </c>
      <c r="H2090" s="5">
        <f t="shared" si="224"/>
        <v>83.506499999999988</v>
      </c>
      <c r="I2090" s="6">
        <v>5</v>
      </c>
      <c r="J2090" s="6">
        <v>23196.25</v>
      </c>
      <c r="K2090" s="5">
        <f t="shared" si="225"/>
        <v>417.53249999999991</v>
      </c>
      <c r="L2090" s="7">
        <v>2.48</v>
      </c>
      <c r="M2090" s="7">
        <v>3729</v>
      </c>
      <c r="N2090" s="3">
        <v>45632</v>
      </c>
      <c r="O2090" s="4" t="str">
        <f t="shared" si="226"/>
        <v>2024-12</v>
      </c>
      <c r="P2090" s="4" t="str">
        <f t="shared" si="227"/>
        <v>12</v>
      </c>
      <c r="Q2090" s="4" t="str">
        <f t="shared" si="228"/>
        <v>December</v>
      </c>
      <c r="R2090" s="30" t="str">
        <f t="shared" si="229"/>
        <v>06</v>
      </c>
      <c r="W2090" t="str">
        <f t="shared" si="230"/>
        <v>ok</v>
      </c>
    </row>
    <row r="2091" spans="1:23" x14ac:dyDescent="0.3">
      <c r="A2091" t="s">
        <v>2133</v>
      </c>
      <c r="B2091" t="s">
        <v>28</v>
      </c>
      <c r="C2091" t="s">
        <v>29</v>
      </c>
      <c r="D2091" t="s">
        <v>30</v>
      </c>
      <c r="E2091" t="s">
        <v>45</v>
      </c>
      <c r="F2091" t="s">
        <v>21</v>
      </c>
      <c r="G2091" s="5">
        <v>2597.11</v>
      </c>
      <c r="H2091" s="5">
        <f t="shared" si="224"/>
        <v>46.747979999999998</v>
      </c>
      <c r="I2091" s="6">
        <v>1</v>
      </c>
      <c r="J2091" s="6">
        <v>2597.11</v>
      </c>
      <c r="K2091" s="5">
        <f t="shared" si="225"/>
        <v>46.747979999999998</v>
      </c>
      <c r="L2091" s="7">
        <v>2.73</v>
      </c>
      <c r="M2091" s="7">
        <v>4922</v>
      </c>
      <c r="N2091" s="3">
        <v>45345</v>
      </c>
      <c r="O2091" s="4" t="str">
        <f t="shared" si="226"/>
        <v>2024-02</v>
      </c>
      <c r="P2091" s="4" t="str">
        <f t="shared" si="227"/>
        <v>02</v>
      </c>
      <c r="Q2091" s="4" t="str">
        <f t="shared" si="228"/>
        <v>February</v>
      </c>
      <c r="R2091" s="30" t="str">
        <f t="shared" si="229"/>
        <v>23</v>
      </c>
      <c r="W2091" t="str">
        <f t="shared" si="230"/>
        <v>ok</v>
      </c>
    </row>
    <row r="2092" spans="1:23" x14ac:dyDescent="0.3">
      <c r="A2092" t="s">
        <v>2134</v>
      </c>
      <c r="B2092" t="s">
        <v>41</v>
      </c>
      <c r="C2092" t="s">
        <v>42</v>
      </c>
      <c r="D2092" t="s">
        <v>43</v>
      </c>
      <c r="E2092" t="s">
        <v>45</v>
      </c>
      <c r="F2092" t="s">
        <v>60</v>
      </c>
      <c r="G2092" s="5">
        <v>18820.560000000001</v>
      </c>
      <c r="H2092" s="5">
        <f t="shared" si="224"/>
        <v>338.77008000000001</v>
      </c>
      <c r="I2092" s="6">
        <v>1</v>
      </c>
      <c r="J2092" s="6">
        <v>18820.560000000001</v>
      </c>
      <c r="K2092" s="5">
        <f t="shared" si="225"/>
        <v>338.77008000000001</v>
      </c>
      <c r="L2092" s="7">
        <v>4.26</v>
      </c>
      <c r="M2092" s="7">
        <v>669</v>
      </c>
      <c r="N2092" s="3">
        <v>45618</v>
      </c>
      <c r="O2092" s="4" t="str">
        <f t="shared" si="226"/>
        <v>2024-11</v>
      </c>
      <c r="P2092" s="4" t="str">
        <f t="shared" si="227"/>
        <v>11</v>
      </c>
      <c r="Q2092" s="4" t="str">
        <f t="shared" si="228"/>
        <v>November</v>
      </c>
      <c r="R2092" s="30" t="str">
        <f t="shared" si="229"/>
        <v>22</v>
      </c>
      <c r="W2092" t="str">
        <f t="shared" si="230"/>
        <v>ok</v>
      </c>
    </row>
    <row r="2093" spans="1:23" x14ac:dyDescent="0.3">
      <c r="A2093" t="s">
        <v>2135</v>
      </c>
      <c r="B2093" t="s">
        <v>51</v>
      </c>
      <c r="C2093" t="s">
        <v>29</v>
      </c>
      <c r="D2093" t="s">
        <v>52</v>
      </c>
      <c r="E2093" t="s">
        <v>45</v>
      </c>
      <c r="F2093" t="s">
        <v>15</v>
      </c>
      <c r="G2093" s="5">
        <v>5690.27</v>
      </c>
      <c r="H2093" s="5">
        <f t="shared" si="224"/>
        <v>102.42486</v>
      </c>
      <c r="I2093" s="6">
        <v>4</v>
      </c>
      <c r="J2093" s="6">
        <v>22761.08</v>
      </c>
      <c r="K2093" s="5">
        <f t="shared" si="225"/>
        <v>409.69943999999998</v>
      </c>
      <c r="L2093" s="7">
        <v>3.75</v>
      </c>
      <c r="M2093" s="7">
        <v>2066</v>
      </c>
      <c r="N2093" s="3">
        <v>45645</v>
      </c>
      <c r="O2093" s="4" t="str">
        <f t="shared" si="226"/>
        <v>2024-12</v>
      </c>
      <c r="P2093" s="4" t="str">
        <f t="shared" si="227"/>
        <v>12</v>
      </c>
      <c r="Q2093" s="4" t="str">
        <f t="shared" si="228"/>
        <v>December</v>
      </c>
      <c r="R2093" s="30" t="str">
        <f t="shared" si="229"/>
        <v>19</v>
      </c>
      <c r="W2093" t="str">
        <f t="shared" si="230"/>
        <v>ok</v>
      </c>
    </row>
    <row r="2094" spans="1:23" x14ac:dyDescent="0.3">
      <c r="A2094" t="s">
        <v>2136</v>
      </c>
      <c r="B2094" t="s">
        <v>33</v>
      </c>
      <c r="C2094" t="s">
        <v>12</v>
      </c>
      <c r="D2094" t="s">
        <v>34</v>
      </c>
      <c r="E2094" t="s">
        <v>45</v>
      </c>
      <c r="F2094" t="s">
        <v>15</v>
      </c>
      <c r="G2094" s="5">
        <v>6947.16</v>
      </c>
      <c r="H2094" s="5">
        <f t="shared" si="224"/>
        <v>125.04887999999998</v>
      </c>
      <c r="I2094" s="6">
        <v>1</v>
      </c>
      <c r="J2094" s="6">
        <v>6947.16</v>
      </c>
      <c r="K2094" s="5">
        <f t="shared" si="225"/>
        <v>125.04887999999998</v>
      </c>
      <c r="L2094" s="7">
        <v>4.3099999999999996</v>
      </c>
      <c r="M2094" s="7">
        <v>4395</v>
      </c>
      <c r="N2094" s="3">
        <v>45514</v>
      </c>
      <c r="O2094" s="4" t="str">
        <f t="shared" si="226"/>
        <v>2024-08</v>
      </c>
      <c r="P2094" s="4" t="str">
        <f t="shared" si="227"/>
        <v>08</v>
      </c>
      <c r="Q2094" s="4" t="str">
        <f t="shared" si="228"/>
        <v>August</v>
      </c>
      <c r="R2094" s="30" t="str">
        <f t="shared" si="229"/>
        <v>10</v>
      </c>
      <c r="W2094" t="str">
        <f t="shared" si="230"/>
        <v>ok</v>
      </c>
    </row>
    <row r="2095" spans="1:23" x14ac:dyDescent="0.3">
      <c r="A2095" t="s">
        <v>2137</v>
      </c>
      <c r="B2095" t="s">
        <v>23</v>
      </c>
      <c r="C2095" t="s">
        <v>24</v>
      </c>
      <c r="D2095" t="s">
        <v>25</v>
      </c>
      <c r="E2095" t="s">
        <v>45</v>
      </c>
      <c r="F2095" t="s">
        <v>15</v>
      </c>
      <c r="G2095" s="5">
        <v>15097.92</v>
      </c>
      <c r="H2095" s="5">
        <f t="shared" si="224"/>
        <v>271.76256000000001</v>
      </c>
      <c r="I2095" s="6">
        <v>2</v>
      </c>
      <c r="J2095" s="6">
        <v>30195.84</v>
      </c>
      <c r="K2095" s="5">
        <f t="shared" si="225"/>
        <v>543.52512000000002</v>
      </c>
      <c r="L2095" s="7">
        <v>2.31</v>
      </c>
      <c r="M2095" s="7">
        <v>4015</v>
      </c>
      <c r="N2095" s="3">
        <v>45443</v>
      </c>
      <c r="O2095" s="4" t="str">
        <f t="shared" si="226"/>
        <v>2024-05</v>
      </c>
      <c r="P2095" s="4" t="str">
        <f t="shared" si="227"/>
        <v>05</v>
      </c>
      <c r="Q2095" s="4" t="str">
        <f t="shared" si="228"/>
        <v>May</v>
      </c>
      <c r="R2095" s="30" t="str">
        <f t="shared" si="229"/>
        <v>31</v>
      </c>
      <c r="W2095" t="str">
        <f t="shared" si="230"/>
        <v>ok</v>
      </c>
    </row>
    <row r="2096" spans="1:23" x14ac:dyDescent="0.3">
      <c r="A2096" t="s">
        <v>2138</v>
      </c>
      <c r="B2096" t="s">
        <v>33</v>
      </c>
      <c r="C2096" t="s">
        <v>12</v>
      </c>
      <c r="D2096" t="s">
        <v>34</v>
      </c>
      <c r="E2096" t="s">
        <v>14</v>
      </c>
      <c r="F2096" t="s">
        <v>60</v>
      </c>
      <c r="G2096" s="5">
        <v>15288.63</v>
      </c>
      <c r="H2096" s="5">
        <f t="shared" si="224"/>
        <v>275.19533999999999</v>
      </c>
      <c r="I2096" s="6">
        <v>4</v>
      </c>
      <c r="J2096" s="6">
        <v>61154.52</v>
      </c>
      <c r="K2096" s="5">
        <f t="shared" si="225"/>
        <v>1100.7813599999999</v>
      </c>
      <c r="L2096" s="7">
        <v>1.83</v>
      </c>
      <c r="M2096" s="7">
        <v>3444</v>
      </c>
      <c r="N2096" s="3">
        <v>45461</v>
      </c>
      <c r="O2096" s="4" t="str">
        <f t="shared" si="226"/>
        <v>2024-06</v>
      </c>
      <c r="P2096" s="4" t="str">
        <f t="shared" si="227"/>
        <v>06</v>
      </c>
      <c r="Q2096" s="4" t="str">
        <f t="shared" si="228"/>
        <v>June</v>
      </c>
      <c r="R2096" s="30" t="str">
        <f t="shared" si="229"/>
        <v>18</v>
      </c>
      <c r="W2096" t="str">
        <f t="shared" si="230"/>
        <v>ok</v>
      </c>
    </row>
    <row r="2097" spans="1:23" x14ac:dyDescent="0.3">
      <c r="A2097" t="s">
        <v>2139</v>
      </c>
      <c r="B2097" t="s">
        <v>36</v>
      </c>
      <c r="C2097" t="s">
        <v>18</v>
      </c>
      <c r="D2097" t="s">
        <v>37</v>
      </c>
      <c r="E2097" t="s">
        <v>45</v>
      </c>
      <c r="F2097" t="s">
        <v>60</v>
      </c>
      <c r="G2097" s="5">
        <v>5144.5</v>
      </c>
      <c r="H2097" s="5">
        <f t="shared" si="224"/>
        <v>92.600999999999999</v>
      </c>
      <c r="I2097" s="6">
        <v>3</v>
      </c>
      <c r="J2097" s="6">
        <v>15433.5</v>
      </c>
      <c r="K2097" s="5">
        <f t="shared" si="225"/>
        <v>277.803</v>
      </c>
      <c r="L2097" s="7">
        <v>2.41</v>
      </c>
      <c r="M2097" s="7">
        <v>4486</v>
      </c>
      <c r="N2097" s="3">
        <v>45361</v>
      </c>
      <c r="O2097" s="4" t="str">
        <f t="shared" si="226"/>
        <v>2024-03</v>
      </c>
      <c r="P2097" s="4" t="str">
        <f t="shared" si="227"/>
        <v>03</v>
      </c>
      <c r="Q2097" s="4" t="str">
        <f t="shared" si="228"/>
        <v>March</v>
      </c>
      <c r="R2097" s="30" t="str">
        <f t="shared" si="229"/>
        <v>10</v>
      </c>
      <c r="W2097" t="str">
        <f t="shared" si="230"/>
        <v>ok</v>
      </c>
    </row>
    <row r="2098" spans="1:23" x14ac:dyDescent="0.3">
      <c r="A2098" t="s">
        <v>2140</v>
      </c>
      <c r="B2098" t="s">
        <v>17</v>
      </c>
      <c r="C2098" t="s">
        <v>18</v>
      </c>
      <c r="D2098" t="s">
        <v>19</v>
      </c>
      <c r="E2098" t="s">
        <v>20</v>
      </c>
      <c r="F2098" t="s">
        <v>38</v>
      </c>
      <c r="G2098" s="5">
        <v>16920.439999999999</v>
      </c>
      <c r="H2098" s="5">
        <f t="shared" si="224"/>
        <v>304.56791999999996</v>
      </c>
      <c r="I2098" s="6">
        <v>4</v>
      </c>
      <c r="J2098" s="6">
        <v>67681.759999999995</v>
      </c>
      <c r="K2098" s="5">
        <f t="shared" si="225"/>
        <v>1218.2716799999998</v>
      </c>
      <c r="L2098" s="7">
        <v>2.02</v>
      </c>
      <c r="M2098" s="7">
        <v>3193</v>
      </c>
      <c r="N2098" s="3">
        <v>45597</v>
      </c>
      <c r="O2098" s="4" t="str">
        <f t="shared" si="226"/>
        <v>2024-11</v>
      </c>
      <c r="P2098" s="4" t="str">
        <f t="shared" si="227"/>
        <v>11</v>
      </c>
      <c r="Q2098" s="4" t="str">
        <f t="shared" si="228"/>
        <v>November</v>
      </c>
      <c r="R2098" s="30" t="str">
        <f t="shared" si="229"/>
        <v>01</v>
      </c>
      <c r="W2098" t="str">
        <f t="shared" si="230"/>
        <v>ok</v>
      </c>
    </row>
    <row r="2099" spans="1:23" x14ac:dyDescent="0.3">
      <c r="A2099" t="s">
        <v>2141</v>
      </c>
      <c r="B2099" t="s">
        <v>51</v>
      </c>
      <c r="C2099" t="s">
        <v>29</v>
      </c>
      <c r="D2099" t="s">
        <v>52</v>
      </c>
      <c r="E2099" t="s">
        <v>20</v>
      </c>
      <c r="F2099" t="s">
        <v>21</v>
      </c>
      <c r="G2099" s="5">
        <v>3766.64</v>
      </c>
      <c r="H2099" s="5">
        <f t="shared" si="224"/>
        <v>67.799519999999987</v>
      </c>
      <c r="I2099" s="6">
        <v>1</v>
      </c>
      <c r="J2099" s="6">
        <v>3766.64</v>
      </c>
      <c r="K2099" s="5">
        <f t="shared" si="225"/>
        <v>67.799519999999987</v>
      </c>
      <c r="L2099" s="7">
        <v>4.32</v>
      </c>
      <c r="M2099" s="7">
        <v>4563</v>
      </c>
      <c r="N2099" s="3">
        <v>45503</v>
      </c>
      <c r="O2099" s="4" t="str">
        <f t="shared" si="226"/>
        <v>2024-07</v>
      </c>
      <c r="P2099" s="4" t="str">
        <f t="shared" si="227"/>
        <v>07</v>
      </c>
      <c r="Q2099" s="4" t="str">
        <f t="shared" si="228"/>
        <v>July</v>
      </c>
      <c r="R2099" s="30" t="str">
        <f t="shared" si="229"/>
        <v>30</v>
      </c>
      <c r="W2099" t="str">
        <f t="shared" si="230"/>
        <v>ok</v>
      </c>
    </row>
    <row r="2100" spans="1:23" x14ac:dyDescent="0.3">
      <c r="A2100" t="s">
        <v>2142</v>
      </c>
      <c r="B2100" t="s">
        <v>63</v>
      </c>
      <c r="C2100" t="s">
        <v>18</v>
      </c>
      <c r="D2100" t="s">
        <v>64</v>
      </c>
      <c r="E2100" t="s">
        <v>20</v>
      </c>
      <c r="F2100" t="s">
        <v>60</v>
      </c>
      <c r="G2100" s="5">
        <v>19465.62</v>
      </c>
      <c r="H2100" s="5">
        <f t="shared" si="224"/>
        <v>350.38115999999997</v>
      </c>
      <c r="I2100" s="6">
        <v>4</v>
      </c>
      <c r="J2100" s="6">
        <v>77862.48</v>
      </c>
      <c r="K2100" s="5">
        <f t="shared" si="225"/>
        <v>1401.5246399999999</v>
      </c>
      <c r="L2100" s="7">
        <v>3.77</v>
      </c>
      <c r="M2100" s="7">
        <v>355</v>
      </c>
      <c r="N2100" s="3">
        <v>45383</v>
      </c>
      <c r="O2100" s="4" t="str">
        <f t="shared" si="226"/>
        <v>2024-04</v>
      </c>
      <c r="P2100" s="4" t="str">
        <f t="shared" si="227"/>
        <v>04</v>
      </c>
      <c r="Q2100" s="4" t="str">
        <f t="shared" si="228"/>
        <v>April</v>
      </c>
      <c r="R2100" s="30" t="str">
        <f t="shared" si="229"/>
        <v>01</v>
      </c>
      <c r="W2100" t="str">
        <f t="shared" si="230"/>
        <v>ok</v>
      </c>
    </row>
    <row r="2101" spans="1:23" x14ac:dyDescent="0.3">
      <c r="A2101" t="s">
        <v>2143</v>
      </c>
      <c r="B2101" t="s">
        <v>63</v>
      </c>
      <c r="C2101" t="s">
        <v>18</v>
      </c>
      <c r="D2101" t="s">
        <v>64</v>
      </c>
      <c r="E2101" t="s">
        <v>14</v>
      </c>
      <c r="F2101" t="s">
        <v>21</v>
      </c>
      <c r="G2101" s="5">
        <v>9347.11</v>
      </c>
      <c r="H2101" s="5">
        <f t="shared" si="224"/>
        <v>168.24797999999998</v>
      </c>
      <c r="I2101" s="6">
        <v>4</v>
      </c>
      <c r="J2101" s="6">
        <v>37388.44</v>
      </c>
      <c r="K2101" s="5">
        <f t="shared" si="225"/>
        <v>672.99191999999994</v>
      </c>
      <c r="L2101" s="7">
        <v>4.37</v>
      </c>
      <c r="M2101" s="7">
        <v>4334</v>
      </c>
      <c r="N2101" s="3">
        <v>45581</v>
      </c>
      <c r="O2101" s="4" t="str">
        <f t="shared" si="226"/>
        <v>2024-10</v>
      </c>
      <c r="P2101" s="4" t="str">
        <f t="shared" si="227"/>
        <v>10</v>
      </c>
      <c r="Q2101" s="4" t="str">
        <f t="shared" si="228"/>
        <v>October</v>
      </c>
      <c r="R2101" s="30" t="str">
        <f t="shared" si="229"/>
        <v>16</v>
      </c>
      <c r="W2101" t="str">
        <f t="shared" si="230"/>
        <v>ok</v>
      </c>
    </row>
    <row r="2102" spans="1:23" x14ac:dyDescent="0.3">
      <c r="A2102" t="s">
        <v>2144</v>
      </c>
      <c r="B2102" t="s">
        <v>51</v>
      </c>
      <c r="C2102" t="s">
        <v>29</v>
      </c>
      <c r="D2102" t="s">
        <v>52</v>
      </c>
      <c r="E2102" t="s">
        <v>45</v>
      </c>
      <c r="F2102" t="s">
        <v>21</v>
      </c>
      <c r="G2102" s="5">
        <v>8624.34</v>
      </c>
      <c r="H2102" s="5">
        <f t="shared" si="224"/>
        <v>155.23811999999998</v>
      </c>
      <c r="I2102" s="6">
        <v>3</v>
      </c>
      <c r="J2102" s="6">
        <v>25873.02</v>
      </c>
      <c r="K2102" s="5">
        <f t="shared" si="225"/>
        <v>465.71435999999994</v>
      </c>
      <c r="L2102" s="7">
        <v>1.04</v>
      </c>
      <c r="M2102" s="7">
        <v>3887</v>
      </c>
      <c r="N2102" s="3">
        <v>45304</v>
      </c>
      <c r="O2102" s="4" t="str">
        <f t="shared" si="226"/>
        <v>2024-01</v>
      </c>
      <c r="P2102" s="4" t="str">
        <f t="shared" si="227"/>
        <v>01</v>
      </c>
      <c r="Q2102" s="4" t="str">
        <f t="shared" si="228"/>
        <v>January</v>
      </c>
      <c r="R2102" s="30" t="str">
        <f t="shared" si="229"/>
        <v>13</v>
      </c>
      <c r="W2102" t="str">
        <f t="shared" si="230"/>
        <v>ok</v>
      </c>
    </row>
    <row r="2103" spans="1:23" x14ac:dyDescent="0.3">
      <c r="A2103" t="s">
        <v>2145</v>
      </c>
      <c r="B2103" t="s">
        <v>28</v>
      </c>
      <c r="C2103" t="s">
        <v>29</v>
      </c>
      <c r="D2103" t="s">
        <v>30</v>
      </c>
      <c r="E2103" t="s">
        <v>20</v>
      </c>
      <c r="F2103" t="s">
        <v>31</v>
      </c>
      <c r="G2103" s="5">
        <v>14646.53</v>
      </c>
      <c r="H2103" s="5">
        <f t="shared" si="224"/>
        <v>263.63754</v>
      </c>
      <c r="I2103" s="6">
        <v>3</v>
      </c>
      <c r="J2103" s="6">
        <v>43939.59</v>
      </c>
      <c r="K2103" s="5">
        <f t="shared" si="225"/>
        <v>790.91262000000006</v>
      </c>
      <c r="L2103" s="7">
        <v>1</v>
      </c>
      <c r="M2103" s="7">
        <v>3883</v>
      </c>
      <c r="N2103" s="3">
        <v>45429</v>
      </c>
      <c r="O2103" s="4" t="str">
        <f t="shared" si="226"/>
        <v>2024-05</v>
      </c>
      <c r="P2103" s="4" t="str">
        <f t="shared" si="227"/>
        <v>05</v>
      </c>
      <c r="Q2103" s="4" t="str">
        <f t="shared" si="228"/>
        <v>May</v>
      </c>
      <c r="R2103" s="30" t="str">
        <f t="shared" si="229"/>
        <v>17</v>
      </c>
      <c r="W2103" t="str">
        <f t="shared" si="230"/>
        <v>ok</v>
      </c>
    </row>
    <row r="2104" spans="1:23" x14ac:dyDescent="0.3">
      <c r="A2104" t="s">
        <v>2146</v>
      </c>
      <c r="B2104" t="s">
        <v>51</v>
      </c>
      <c r="C2104" t="s">
        <v>29</v>
      </c>
      <c r="D2104" t="s">
        <v>52</v>
      </c>
      <c r="E2104" t="s">
        <v>45</v>
      </c>
      <c r="F2104" t="s">
        <v>31</v>
      </c>
      <c r="G2104" s="5">
        <v>17409.48</v>
      </c>
      <c r="H2104" s="5">
        <f t="shared" si="224"/>
        <v>313.37063999999998</v>
      </c>
      <c r="I2104" s="6">
        <v>3</v>
      </c>
      <c r="J2104" s="6">
        <v>52228.44</v>
      </c>
      <c r="K2104" s="5">
        <f t="shared" si="225"/>
        <v>940.11191999999994</v>
      </c>
      <c r="L2104" s="7">
        <v>1.28</v>
      </c>
      <c r="M2104" s="7">
        <v>1345</v>
      </c>
      <c r="N2104" s="3">
        <v>45611</v>
      </c>
      <c r="O2104" s="4" t="str">
        <f t="shared" si="226"/>
        <v>2024-11</v>
      </c>
      <c r="P2104" s="4" t="str">
        <f t="shared" si="227"/>
        <v>11</v>
      </c>
      <c r="Q2104" s="4" t="str">
        <f t="shared" si="228"/>
        <v>November</v>
      </c>
      <c r="R2104" s="30" t="str">
        <f t="shared" si="229"/>
        <v>15</v>
      </c>
      <c r="W2104" t="str">
        <f t="shared" si="230"/>
        <v>ok</v>
      </c>
    </row>
    <row r="2105" spans="1:23" x14ac:dyDescent="0.3">
      <c r="A2105" t="s">
        <v>2147</v>
      </c>
      <c r="B2105" t="s">
        <v>17</v>
      </c>
      <c r="C2105" t="s">
        <v>18</v>
      </c>
      <c r="D2105" t="s">
        <v>19</v>
      </c>
      <c r="E2105" t="s">
        <v>14</v>
      </c>
      <c r="F2105" t="s">
        <v>31</v>
      </c>
      <c r="G2105" s="5">
        <v>18334.400000000001</v>
      </c>
      <c r="H2105" s="5">
        <f t="shared" si="224"/>
        <v>330.01920000000001</v>
      </c>
      <c r="I2105" s="6">
        <v>5</v>
      </c>
      <c r="J2105" s="6">
        <v>91672</v>
      </c>
      <c r="K2105" s="5">
        <f t="shared" si="225"/>
        <v>1650.096</v>
      </c>
      <c r="L2105" s="7">
        <v>2.09</v>
      </c>
      <c r="M2105" s="7">
        <v>2245</v>
      </c>
      <c r="N2105" s="3">
        <v>45460</v>
      </c>
      <c r="O2105" s="4" t="str">
        <f t="shared" si="226"/>
        <v>2024-06</v>
      </c>
      <c r="P2105" s="4" t="str">
        <f t="shared" si="227"/>
        <v>06</v>
      </c>
      <c r="Q2105" s="4" t="str">
        <f t="shared" si="228"/>
        <v>June</v>
      </c>
      <c r="R2105" s="30" t="str">
        <f t="shared" si="229"/>
        <v>17</v>
      </c>
      <c r="W2105" t="str">
        <f t="shared" si="230"/>
        <v>ok</v>
      </c>
    </row>
    <row r="2106" spans="1:23" x14ac:dyDescent="0.3">
      <c r="A2106" t="s">
        <v>2148</v>
      </c>
      <c r="B2106" t="s">
        <v>17</v>
      </c>
      <c r="C2106" t="s">
        <v>18</v>
      </c>
      <c r="D2106" t="s">
        <v>19</v>
      </c>
      <c r="E2106" t="s">
        <v>14</v>
      </c>
      <c r="F2106" t="s">
        <v>31</v>
      </c>
      <c r="G2106" s="5">
        <v>11467.21</v>
      </c>
      <c r="H2106" s="5">
        <f t="shared" si="224"/>
        <v>206.40977999999996</v>
      </c>
      <c r="I2106" s="6">
        <v>4</v>
      </c>
      <c r="J2106" s="6">
        <v>45868.84</v>
      </c>
      <c r="K2106" s="5">
        <f t="shared" si="225"/>
        <v>825.63911999999982</v>
      </c>
      <c r="L2106" s="7">
        <v>2.88</v>
      </c>
      <c r="M2106" s="7">
        <v>455</v>
      </c>
      <c r="N2106" s="3">
        <v>45498</v>
      </c>
      <c r="O2106" s="4" t="str">
        <f t="shared" si="226"/>
        <v>2024-07</v>
      </c>
      <c r="P2106" s="4" t="str">
        <f t="shared" si="227"/>
        <v>07</v>
      </c>
      <c r="Q2106" s="4" t="str">
        <f t="shared" si="228"/>
        <v>July</v>
      </c>
      <c r="R2106" s="30" t="str">
        <f t="shared" si="229"/>
        <v>25</v>
      </c>
      <c r="W2106" t="str">
        <f t="shared" si="230"/>
        <v>ok</v>
      </c>
    </row>
    <row r="2107" spans="1:23" x14ac:dyDescent="0.3">
      <c r="A2107" t="s">
        <v>2149</v>
      </c>
      <c r="B2107" t="s">
        <v>47</v>
      </c>
      <c r="C2107" t="s">
        <v>12</v>
      </c>
      <c r="D2107" t="s">
        <v>48</v>
      </c>
      <c r="E2107" t="s">
        <v>20</v>
      </c>
      <c r="F2107" t="s">
        <v>31</v>
      </c>
      <c r="G2107" s="5">
        <v>19759.21</v>
      </c>
      <c r="H2107" s="5">
        <f t="shared" si="224"/>
        <v>355.66577999999998</v>
      </c>
      <c r="I2107" s="6">
        <v>3</v>
      </c>
      <c r="J2107" s="6">
        <v>59277.63</v>
      </c>
      <c r="K2107" s="5">
        <f t="shared" si="225"/>
        <v>1066.9973399999999</v>
      </c>
      <c r="L2107" s="7">
        <v>2</v>
      </c>
      <c r="M2107" s="7">
        <v>2817</v>
      </c>
      <c r="N2107" s="3">
        <v>45623</v>
      </c>
      <c r="O2107" s="4" t="str">
        <f t="shared" si="226"/>
        <v>2024-11</v>
      </c>
      <c r="P2107" s="4" t="str">
        <f t="shared" si="227"/>
        <v>11</v>
      </c>
      <c r="Q2107" s="4" t="str">
        <f t="shared" si="228"/>
        <v>November</v>
      </c>
      <c r="R2107" s="30" t="str">
        <f t="shared" si="229"/>
        <v>27</v>
      </c>
      <c r="W2107" t="str">
        <f t="shared" si="230"/>
        <v>ok</v>
      </c>
    </row>
    <row r="2108" spans="1:23" x14ac:dyDescent="0.3">
      <c r="A2108" t="s">
        <v>2150</v>
      </c>
      <c r="B2108" t="s">
        <v>63</v>
      </c>
      <c r="C2108" t="s">
        <v>18</v>
      </c>
      <c r="D2108" t="s">
        <v>64</v>
      </c>
      <c r="E2108" t="s">
        <v>14</v>
      </c>
      <c r="F2108" t="s">
        <v>26</v>
      </c>
      <c r="G2108" s="5">
        <v>2885.35</v>
      </c>
      <c r="H2108" s="5">
        <f t="shared" si="224"/>
        <v>51.936299999999996</v>
      </c>
      <c r="I2108" s="6">
        <v>1</v>
      </c>
      <c r="J2108" s="6">
        <v>2885.35</v>
      </c>
      <c r="K2108" s="5">
        <f t="shared" si="225"/>
        <v>51.936299999999996</v>
      </c>
      <c r="L2108" s="7">
        <v>3.63</v>
      </c>
      <c r="M2108" s="7">
        <v>634</v>
      </c>
      <c r="N2108" s="3">
        <v>45554</v>
      </c>
      <c r="O2108" s="4" t="str">
        <f t="shared" si="226"/>
        <v>2024-09</v>
      </c>
      <c r="P2108" s="4" t="str">
        <f t="shared" si="227"/>
        <v>09</v>
      </c>
      <c r="Q2108" s="4" t="str">
        <f t="shared" si="228"/>
        <v>September</v>
      </c>
      <c r="R2108" s="30" t="str">
        <f t="shared" si="229"/>
        <v>19</v>
      </c>
      <c r="W2108" t="str">
        <f t="shared" si="230"/>
        <v>ok</v>
      </c>
    </row>
    <row r="2109" spans="1:23" x14ac:dyDescent="0.3">
      <c r="A2109" t="s">
        <v>2151</v>
      </c>
      <c r="B2109" t="s">
        <v>36</v>
      </c>
      <c r="C2109" t="s">
        <v>18</v>
      </c>
      <c r="D2109" t="s">
        <v>37</v>
      </c>
      <c r="E2109" t="s">
        <v>20</v>
      </c>
      <c r="F2109" t="s">
        <v>31</v>
      </c>
      <c r="G2109" s="5">
        <v>18166.009999999998</v>
      </c>
      <c r="H2109" s="5">
        <f t="shared" si="224"/>
        <v>326.98817999999994</v>
      </c>
      <c r="I2109" s="6">
        <v>1</v>
      </c>
      <c r="J2109" s="6">
        <v>18166.009999999998</v>
      </c>
      <c r="K2109" s="5">
        <f t="shared" si="225"/>
        <v>326.98817999999994</v>
      </c>
      <c r="L2109" s="7">
        <v>2.93</v>
      </c>
      <c r="M2109" s="7">
        <v>4425</v>
      </c>
      <c r="N2109" s="3">
        <v>45640</v>
      </c>
      <c r="O2109" s="4" t="str">
        <f t="shared" si="226"/>
        <v>2024-12</v>
      </c>
      <c r="P2109" s="4" t="str">
        <f t="shared" si="227"/>
        <v>12</v>
      </c>
      <c r="Q2109" s="4" t="str">
        <f t="shared" si="228"/>
        <v>December</v>
      </c>
      <c r="R2109" s="30" t="str">
        <f t="shared" si="229"/>
        <v>14</v>
      </c>
      <c r="W2109" t="str">
        <f t="shared" si="230"/>
        <v>ok</v>
      </c>
    </row>
    <row r="2110" spans="1:23" x14ac:dyDescent="0.3">
      <c r="A2110" t="s">
        <v>2152</v>
      </c>
      <c r="B2110" t="s">
        <v>23</v>
      </c>
      <c r="C2110" t="s">
        <v>24</v>
      </c>
      <c r="D2110" t="s">
        <v>25</v>
      </c>
      <c r="E2110" t="s">
        <v>20</v>
      </c>
      <c r="F2110" t="s">
        <v>15</v>
      </c>
      <c r="G2110" s="5">
        <v>18197.47</v>
      </c>
      <c r="H2110" s="5">
        <f t="shared" si="224"/>
        <v>327.55446000000001</v>
      </c>
      <c r="I2110" s="6">
        <v>1</v>
      </c>
      <c r="J2110" s="6">
        <v>18197.47</v>
      </c>
      <c r="K2110" s="5">
        <f t="shared" si="225"/>
        <v>327.55446000000001</v>
      </c>
      <c r="L2110" s="7">
        <v>1.84</v>
      </c>
      <c r="M2110" s="7">
        <v>3067</v>
      </c>
      <c r="N2110" s="3">
        <v>45568</v>
      </c>
      <c r="O2110" s="4" t="str">
        <f t="shared" si="226"/>
        <v>2024-10</v>
      </c>
      <c r="P2110" s="4" t="str">
        <f t="shared" si="227"/>
        <v>10</v>
      </c>
      <c r="Q2110" s="4" t="str">
        <f t="shared" si="228"/>
        <v>October</v>
      </c>
      <c r="R2110" s="30" t="str">
        <f t="shared" si="229"/>
        <v>03</v>
      </c>
      <c r="W2110" t="str">
        <f t="shared" si="230"/>
        <v>ok</v>
      </c>
    </row>
    <row r="2111" spans="1:23" x14ac:dyDescent="0.3">
      <c r="A2111" t="s">
        <v>2153</v>
      </c>
      <c r="B2111" t="s">
        <v>63</v>
      </c>
      <c r="C2111" t="s">
        <v>18</v>
      </c>
      <c r="D2111" t="s">
        <v>64</v>
      </c>
      <c r="E2111" t="s">
        <v>14</v>
      </c>
      <c r="F2111" t="s">
        <v>38</v>
      </c>
      <c r="G2111" s="5">
        <v>8868.3700000000008</v>
      </c>
      <c r="H2111" s="5">
        <f t="shared" si="224"/>
        <v>159.63066000000001</v>
      </c>
      <c r="I2111" s="6">
        <v>5</v>
      </c>
      <c r="J2111" s="6">
        <v>44341.85</v>
      </c>
      <c r="K2111" s="5">
        <f t="shared" si="225"/>
        <v>798.15330000000006</v>
      </c>
      <c r="L2111" s="7">
        <v>4.38</v>
      </c>
      <c r="M2111" s="7">
        <v>3097</v>
      </c>
      <c r="N2111" s="3">
        <v>45441</v>
      </c>
      <c r="O2111" s="4" t="str">
        <f t="shared" si="226"/>
        <v>2024-05</v>
      </c>
      <c r="P2111" s="4" t="str">
        <f t="shared" si="227"/>
        <v>05</v>
      </c>
      <c r="Q2111" s="4" t="str">
        <f t="shared" si="228"/>
        <v>May</v>
      </c>
      <c r="R2111" s="30" t="str">
        <f t="shared" si="229"/>
        <v>29</v>
      </c>
      <c r="W2111" t="str">
        <f t="shared" si="230"/>
        <v>ok</v>
      </c>
    </row>
    <row r="2112" spans="1:23" x14ac:dyDescent="0.3">
      <c r="A2112" t="s">
        <v>2154</v>
      </c>
      <c r="B2112" t="s">
        <v>41</v>
      </c>
      <c r="C2112" t="s">
        <v>42</v>
      </c>
      <c r="D2112" t="s">
        <v>43</v>
      </c>
      <c r="E2112" t="s">
        <v>20</v>
      </c>
      <c r="F2112" t="s">
        <v>38</v>
      </c>
      <c r="G2112" s="5">
        <v>13329.34</v>
      </c>
      <c r="H2112" s="5">
        <f t="shared" si="224"/>
        <v>239.92811999999998</v>
      </c>
      <c r="I2112" s="6">
        <v>4</v>
      </c>
      <c r="J2112" s="6">
        <v>53317.36</v>
      </c>
      <c r="K2112" s="5">
        <f t="shared" si="225"/>
        <v>959.71247999999991</v>
      </c>
      <c r="L2112" s="7">
        <v>1.1599999999999999</v>
      </c>
      <c r="M2112" s="7">
        <v>900</v>
      </c>
      <c r="N2112" s="3">
        <v>45581</v>
      </c>
      <c r="O2112" s="4" t="str">
        <f t="shared" si="226"/>
        <v>2024-10</v>
      </c>
      <c r="P2112" s="4" t="str">
        <f t="shared" si="227"/>
        <v>10</v>
      </c>
      <c r="Q2112" s="4" t="str">
        <f t="shared" si="228"/>
        <v>October</v>
      </c>
      <c r="R2112" s="30" t="str">
        <f t="shared" si="229"/>
        <v>16</v>
      </c>
      <c r="W2112" t="str">
        <f t="shared" si="230"/>
        <v>ok</v>
      </c>
    </row>
    <row r="2113" spans="1:23" x14ac:dyDescent="0.3">
      <c r="A2113" t="s">
        <v>2155</v>
      </c>
      <c r="B2113" t="s">
        <v>36</v>
      </c>
      <c r="C2113" t="s">
        <v>18</v>
      </c>
      <c r="D2113" t="s">
        <v>37</v>
      </c>
      <c r="E2113" t="s">
        <v>14</v>
      </c>
      <c r="F2113" t="s">
        <v>26</v>
      </c>
      <c r="G2113" s="5">
        <v>14957.71</v>
      </c>
      <c r="H2113" s="5">
        <f t="shared" si="224"/>
        <v>269.23877999999996</v>
      </c>
      <c r="I2113" s="6">
        <v>2</v>
      </c>
      <c r="J2113" s="6">
        <v>29915.42</v>
      </c>
      <c r="K2113" s="5">
        <f t="shared" si="225"/>
        <v>538.47755999999993</v>
      </c>
      <c r="L2113" s="7">
        <v>4.96</v>
      </c>
      <c r="M2113" s="7">
        <v>4613</v>
      </c>
      <c r="N2113" s="3">
        <v>45563</v>
      </c>
      <c r="O2113" s="4" t="str">
        <f t="shared" si="226"/>
        <v>2024-09</v>
      </c>
      <c r="P2113" s="4" t="str">
        <f t="shared" si="227"/>
        <v>09</v>
      </c>
      <c r="Q2113" s="4" t="str">
        <f t="shared" si="228"/>
        <v>September</v>
      </c>
      <c r="R2113" s="30" t="str">
        <f t="shared" si="229"/>
        <v>28</v>
      </c>
      <c r="W2113" t="str">
        <f t="shared" si="230"/>
        <v>ok</v>
      </c>
    </row>
    <row r="2114" spans="1:23" x14ac:dyDescent="0.3">
      <c r="A2114" t="s">
        <v>2156</v>
      </c>
      <c r="B2114" t="s">
        <v>36</v>
      </c>
      <c r="C2114" t="s">
        <v>18</v>
      </c>
      <c r="D2114" t="s">
        <v>37</v>
      </c>
      <c r="E2114" t="s">
        <v>20</v>
      </c>
      <c r="F2114" t="s">
        <v>21</v>
      </c>
      <c r="G2114" s="5">
        <v>1690.83</v>
      </c>
      <c r="H2114" s="5">
        <f t="shared" si="224"/>
        <v>30.434939999999997</v>
      </c>
      <c r="I2114" s="6">
        <v>4</v>
      </c>
      <c r="J2114" s="6">
        <v>6763.32</v>
      </c>
      <c r="K2114" s="5">
        <f t="shared" si="225"/>
        <v>121.73975999999999</v>
      </c>
      <c r="L2114" s="7">
        <v>4.62</v>
      </c>
      <c r="M2114" s="7">
        <v>4883</v>
      </c>
      <c r="N2114" s="3">
        <v>45604</v>
      </c>
      <c r="O2114" s="4" t="str">
        <f t="shared" si="226"/>
        <v>2024-11</v>
      </c>
      <c r="P2114" s="4" t="str">
        <f t="shared" si="227"/>
        <v>11</v>
      </c>
      <c r="Q2114" s="4" t="str">
        <f t="shared" si="228"/>
        <v>November</v>
      </c>
      <c r="R2114" s="30" t="str">
        <f t="shared" si="229"/>
        <v>08</v>
      </c>
      <c r="W2114" t="str">
        <f t="shared" si="230"/>
        <v>ok</v>
      </c>
    </row>
    <row r="2115" spans="1:23" x14ac:dyDescent="0.3">
      <c r="A2115" t="s">
        <v>2157</v>
      </c>
      <c r="B2115" t="s">
        <v>17</v>
      </c>
      <c r="C2115" t="s">
        <v>18</v>
      </c>
      <c r="D2115" t="s">
        <v>19</v>
      </c>
      <c r="E2115" t="s">
        <v>45</v>
      </c>
      <c r="F2115" t="s">
        <v>15</v>
      </c>
      <c r="G2115" s="5">
        <v>880.49</v>
      </c>
      <c r="H2115" s="5">
        <f t="shared" ref="H2115:H2178" si="231">G2115*0.018</f>
        <v>15.848819999999998</v>
      </c>
      <c r="I2115" s="6">
        <v>2</v>
      </c>
      <c r="J2115" s="6">
        <v>1760.98</v>
      </c>
      <c r="K2115" s="5">
        <f t="shared" ref="K2115:K2178" si="232">H2115*I2115</f>
        <v>31.697639999999996</v>
      </c>
      <c r="L2115" s="7">
        <v>1.37</v>
      </c>
      <c r="M2115" s="7">
        <v>895</v>
      </c>
      <c r="N2115" s="3">
        <v>45335</v>
      </c>
      <c r="O2115" s="4" t="str">
        <f t="shared" ref="O2115:O2178" si="233">TEXT(N2115,"yyyy-mm")</f>
        <v>2024-02</v>
      </c>
      <c r="P2115" s="4" t="str">
        <f t="shared" ref="P2115:P2178" si="234">TEXT(N2115,"mm")</f>
        <v>02</v>
      </c>
      <c r="Q2115" s="4" t="str">
        <f t="shared" ref="Q2115:Q2178" si="235">TEXT(DATE(2024,P2115,1),"mmmm")</f>
        <v>February</v>
      </c>
      <c r="R2115" s="30" t="str">
        <f t="shared" ref="R2115:R2178" si="236">TEXT(N2115,"dd")</f>
        <v>13</v>
      </c>
      <c r="W2115" t="str">
        <f t="shared" ref="W2115:W2178" si="237">IF(G2115*I2115=J2115,"ok","False")</f>
        <v>ok</v>
      </c>
    </row>
    <row r="2116" spans="1:23" x14ac:dyDescent="0.3">
      <c r="A2116" t="s">
        <v>2158</v>
      </c>
      <c r="B2116" t="s">
        <v>28</v>
      </c>
      <c r="C2116" t="s">
        <v>29</v>
      </c>
      <c r="D2116" t="s">
        <v>30</v>
      </c>
      <c r="E2116" t="s">
        <v>14</v>
      </c>
      <c r="F2116" t="s">
        <v>15</v>
      </c>
      <c r="G2116" s="5">
        <v>18297.54</v>
      </c>
      <c r="H2116" s="5">
        <f t="shared" si="231"/>
        <v>329.35571999999996</v>
      </c>
      <c r="I2116" s="6">
        <v>5</v>
      </c>
      <c r="J2116" s="6">
        <v>91487.7</v>
      </c>
      <c r="K2116" s="5">
        <f t="shared" si="232"/>
        <v>1646.7785999999999</v>
      </c>
      <c r="L2116" s="7">
        <v>1.4</v>
      </c>
      <c r="M2116" s="7">
        <v>1189</v>
      </c>
      <c r="N2116" s="3">
        <v>45377</v>
      </c>
      <c r="O2116" s="4" t="str">
        <f t="shared" si="233"/>
        <v>2024-03</v>
      </c>
      <c r="P2116" s="4" t="str">
        <f t="shared" si="234"/>
        <v>03</v>
      </c>
      <c r="Q2116" s="4" t="str">
        <f t="shared" si="235"/>
        <v>March</v>
      </c>
      <c r="R2116" s="30" t="str">
        <f t="shared" si="236"/>
        <v>26</v>
      </c>
      <c r="W2116" t="str">
        <f t="shared" si="237"/>
        <v>ok</v>
      </c>
    </row>
    <row r="2117" spans="1:23" x14ac:dyDescent="0.3">
      <c r="A2117" t="s">
        <v>2159</v>
      </c>
      <c r="B2117" t="s">
        <v>36</v>
      </c>
      <c r="C2117" t="s">
        <v>18</v>
      </c>
      <c r="D2117" t="s">
        <v>37</v>
      </c>
      <c r="E2117" t="s">
        <v>20</v>
      </c>
      <c r="F2117" t="s">
        <v>26</v>
      </c>
      <c r="G2117" s="5">
        <v>14714.93</v>
      </c>
      <c r="H2117" s="5">
        <f t="shared" si="231"/>
        <v>264.86874</v>
      </c>
      <c r="I2117" s="6">
        <v>4</v>
      </c>
      <c r="J2117" s="6">
        <v>58859.72</v>
      </c>
      <c r="K2117" s="5">
        <f t="shared" si="232"/>
        <v>1059.47496</v>
      </c>
      <c r="L2117" s="7">
        <v>2.37</v>
      </c>
      <c r="M2117" s="7">
        <v>3949</v>
      </c>
      <c r="N2117" s="3">
        <v>45354</v>
      </c>
      <c r="O2117" s="4" t="str">
        <f t="shared" si="233"/>
        <v>2024-03</v>
      </c>
      <c r="P2117" s="4" t="str">
        <f t="shared" si="234"/>
        <v>03</v>
      </c>
      <c r="Q2117" s="4" t="str">
        <f t="shared" si="235"/>
        <v>March</v>
      </c>
      <c r="R2117" s="30" t="str">
        <f t="shared" si="236"/>
        <v>03</v>
      </c>
      <c r="W2117" t="str">
        <f t="shared" si="237"/>
        <v>ok</v>
      </c>
    </row>
    <row r="2118" spans="1:23" x14ac:dyDescent="0.3">
      <c r="A2118" t="s">
        <v>2160</v>
      </c>
      <c r="B2118" t="s">
        <v>41</v>
      </c>
      <c r="C2118" t="s">
        <v>42</v>
      </c>
      <c r="D2118" t="s">
        <v>43</v>
      </c>
      <c r="E2118" t="s">
        <v>20</v>
      </c>
      <c r="F2118" t="s">
        <v>38</v>
      </c>
      <c r="G2118" s="5">
        <v>9768.48</v>
      </c>
      <c r="H2118" s="5">
        <f t="shared" si="231"/>
        <v>175.83263999999997</v>
      </c>
      <c r="I2118" s="6">
        <v>4</v>
      </c>
      <c r="J2118" s="6">
        <v>39073.919999999998</v>
      </c>
      <c r="K2118" s="5">
        <f t="shared" si="232"/>
        <v>703.33055999999988</v>
      </c>
      <c r="L2118" s="7">
        <v>2.38</v>
      </c>
      <c r="M2118" s="7">
        <v>2229</v>
      </c>
      <c r="N2118" s="3">
        <v>45307</v>
      </c>
      <c r="O2118" s="4" t="str">
        <f t="shared" si="233"/>
        <v>2024-01</v>
      </c>
      <c r="P2118" s="4" t="str">
        <f t="shared" si="234"/>
        <v>01</v>
      </c>
      <c r="Q2118" s="4" t="str">
        <f t="shared" si="235"/>
        <v>January</v>
      </c>
      <c r="R2118" s="30" t="str">
        <f t="shared" si="236"/>
        <v>16</v>
      </c>
      <c r="W2118" t="str">
        <f t="shared" si="237"/>
        <v>ok</v>
      </c>
    </row>
    <row r="2119" spans="1:23" x14ac:dyDescent="0.3">
      <c r="A2119" t="s">
        <v>2161</v>
      </c>
      <c r="B2119" t="s">
        <v>47</v>
      </c>
      <c r="C2119" t="s">
        <v>12</v>
      </c>
      <c r="D2119" t="s">
        <v>48</v>
      </c>
      <c r="E2119" t="s">
        <v>20</v>
      </c>
      <c r="F2119" t="s">
        <v>60</v>
      </c>
      <c r="G2119" s="5">
        <v>16604.88</v>
      </c>
      <c r="H2119" s="5">
        <f t="shared" si="231"/>
        <v>298.88783999999998</v>
      </c>
      <c r="I2119" s="6">
        <v>3</v>
      </c>
      <c r="J2119" s="6">
        <v>49814.64</v>
      </c>
      <c r="K2119" s="5">
        <f t="shared" si="232"/>
        <v>896.66351999999995</v>
      </c>
      <c r="L2119" s="7">
        <v>3.85</v>
      </c>
      <c r="M2119" s="7">
        <v>3441</v>
      </c>
      <c r="N2119" s="3">
        <v>45638</v>
      </c>
      <c r="O2119" s="4" t="str">
        <f t="shared" si="233"/>
        <v>2024-12</v>
      </c>
      <c r="P2119" s="4" t="str">
        <f t="shared" si="234"/>
        <v>12</v>
      </c>
      <c r="Q2119" s="4" t="str">
        <f t="shared" si="235"/>
        <v>December</v>
      </c>
      <c r="R2119" s="30" t="str">
        <f t="shared" si="236"/>
        <v>12</v>
      </c>
      <c r="W2119" t="str">
        <f t="shared" si="237"/>
        <v>ok</v>
      </c>
    </row>
    <row r="2120" spans="1:23" x14ac:dyDescent="0.3">
      <c r="A2120" t="s">
        <v>2162</v>
      </c>
      <c r="B2120" t="s">
        <v>17</v>
      </c>
      <c r="C2120" t="s">
        <v>18</v>
      </c>
      <c r="D2120" t="s">
        <v>19</v>
      </c>
      <c r="E2120" t="s">
        <v>20</v>
      </c>
      <c r="F2120" t="s">
        <v>21</v>
      </c>
      <c r="G2120" s="5">
        <v>11875.1</v>
      </c>
      <c r="H2120" s="5">
        <f t="shared" si="231"/>
        <v>213.7518</v>
      </c>
      <c r="I2120" s="6">
        <v>2</v>
      </c>
      <c r="J2120" s="6">
        <v>23750.2</v>
      </c>
      <c r="K2120" s="5">
        <f t="shared" si="232"/>
        <v>427.50360000000001</v>
      </c>
      <c r="L2120" s="7">
        <v>1.1200000000000001</v>
      </c>
      <c r="M2120" s="7">
        <v>4841</v>
      </c>
      <c r="N2120" s="3">
        <v>45575</v>
      </c>
      <c r="O2120" s="4" t="str">
        <f t="shared" si="233"/>
        <v>2024-10</v>
      </c>
      <c r="P2120" s="4" t="str">
        <f t="shared" si="234"/>
        <v>10</v>
      </c>
      <c r="Q2120" s="4" t="str">
        <f t="shared" si="235"/>
        <v>October</v>
      </c>
      <c r="R2120" s="30" t="str">
        <f t="shared" si="236"/>
        <v>10</v>
      </c>
      <c r="W2120" t="str">
        <f t="shared" si="237"/>
        <v>ok</v>
      </c>
    </row>
    <row r="2121" spans="1:23" x14ac:dyDescent="0.3">
      <c r="A2121" t="s">
        <v>2163</v>
      </c>
      <c r="B2121" t="s">
        <v>63</v>
      </c>
      <c r="C2121" t="s">
        <v>18</v>
      </c>
      <c r="D2121" t="s">
        <v>64</v>
      </c>
      <c r="E2121" t="s">
        <v>14</v>
      </c>
      <c r="F2121" t="s">
        <v>60</v>
      </c>
      <c r="G2121" s="5">
        <v>5310.63</v>
      </c>
      <c r="H2121" s="5">
        <f t="shared" si="231"/>
        <v>95.591339999999988</v>
      </c>
      <c r="I2121" s="6">
        <v>1</v>
      </c>
      <c r="J2121" s="6">
        <v>5310.63</v>
      </c>
      <c r="K2121" s="5">
        <f t="shared" si="232"/>
        <v>95.591339999999988</v>
      </c>
      <c r="L2121" s="7">
        <v>4.2300000000000004</v>
      </c>
      <c r="M2121" s="7">
        <v>907</v>
      </c>
      <c r="N2121" s="3">
        <v>45463</v>
      </c>
      <c r="O2121" s="4" t="str">
        <f t="shared" si="233"/>
        <v>2024-06</v>
      </c>
      <c r="P2121" s="4" t="str">
        <f t="shared" si="234"/>
        <v>06</v>
      </c>
      <c r="Q2121" s="4" t="str">
        <f t="shared" si="235"/>
        <v>June</v>
      </c>
      <c r="R2121" s="30" t="str">
        <f t="shared" si="236"/>
        <v>20</v>
      </c>
      <c r="W2121" t="str">
        <f t="shared" si="237"/>
        <v>ok</v>
      </c>
    </row>
    <row r="2122" spans="1:23" x14ac:dyDescent="0.3">
      <c r="A2122" t="s">
        <v>2164</v>
      </c>
      <c r="B2122" t="s">
        <v>17</v>
      </c>
      <c r="C2122" t="s">
        <v>18</v>
      </c>
      <c r="D2122" t="s">
        <v>19</v>
      </c>
      <c r="E2122" t="s">
        <v>20</v>
      </c>
      <c r="F2122" t="s">
        <v>60</v>
      </c>
      <c r="G2122" s="5">
        <v>17046.509999999998</v>
      </c>
      <c r="H2122" s="5">
        <f t="shared" si="231"/>
        <v>306.83717999999993</v>
      </c>
      <c r="I2122" s="6">
        <v>2</v>
      </c>
      <c r="J2122" s="6">
        <v>34093.019999999997</v>
      </c>
      <c r="K2122" s="5">
        <f t="shared" si="232"/>
        <v>613.67435999999987</v>
      </c>
      <c r="L2122" s="7">
        <v>1.59</v>
      </c>
      <c r="M2122" s="7">
        <v>2810</v>
      </c>
      <c r="N2122" s="3">
        <v>45644</v>
      </c>
      <c r="O2122" s="4" t="str">
        <f t="shared" si="233"/>
        <v>2024-12</v>
      </c>
      <c r="P2122" s="4" t="str">
        <f t="shared" si="234"/>
        <v>12</v>
      </c>
      <c r="Q2122" s="4" t="str">
        <f t="shared" si="235"/>
        <v>December</v>
      </c>
      <c r="R2122" s="30" t="str">
        <f t="shared" si="236"/>
        <v>18</v>
      </c>
      <c r="W2122" t="str">
        <f t="shared" si="237"/>
        <v>ok</v>
      </c>
    </row>
    <row r="2123" spans="1:23" x14ac:dyDescent="0.3">
      <c r="A2123" t="s">
        <v>2165</v>
      </c>
      <c r="B2123" t="s">
        <v>63</v>
      </c>
      <c r="C2123" t="s">
        <v>18</v>
      </c>
      <c r="D2123" t="s">
        <v>64</v>
      </c>
      <c r="E2123" t="s">
        <v>45</v>
      </c>
      <c r="F2123" t="s">
        <v>60</v>
      </c>
      <c r="G2123" s="5">
        <v>16571.830000000002</v>
      </c>
      <c r="H2123" s="5">
        <f t="shared" si="231"/>
        <v>298.29293999999999</v>
      </c>
      <c r="I2123" s="6">
        <v>2</v>
      </c>
      <c r="J2123" s="6">
        <v>33143.660000000003</v>
      </c>
      <c r="K2123" s="5">
        <f t="shared" si="232"/>
        <v>596.58587999999997</v>
      </c>
      <c r="L2123" s="7">
        <v>3.84</v>
      </c>
      <c r="M2123" s="7">
        <v>112</v>
      </c>
      <c r="N2123" s="3">
        <v>45435</v>
      </c>
      <c r="O2123" s="4" t="str">
        <f t="shared" si="233"/>
        <v>2024-05</v>
      </c>
      <c r="P2123" s="4" t="str">
        <f t="shared" si="234"/>
        <v>05</v>
      </c>
      <c r="Q2123" s="4" t="str">
        <f t="shared" si="235"/>
        <v>May</v>
      </c>
      <c r="R2123" s="30" t="str">
        <f t="shared" si="236"/>
        <v>23</v>
      </c>
      <c r="W2123" t="str">
        <f t="shared" si="237"/>
        <v>ok</v>
      </c>
    </row>
    <row r="2124" spans="1:23" x14ac:dyDescent="0.3">
      <c r="A2124" t="s">
        <v>2166</v>
      </c>
      <c r="B2124" t="s">
        <v>17</v>
      </c>
      <c r="C2124" t="s">
        <v>18</v>
      </c>
      <c r="D2124" t="s">
        <v>19</v>
      </c>
      <c r="E2124" t="s">
        <v>20</v>
      </c>
      <c r="F2124" t="s">
        <v>21</v>
      </c>
      <c r="G2124" s="5">
        <v>4380.3900000000003</v>
      </c>
      <c r="H2124" s="5">
        <f t="shared" si="231"/>
        <v>78.847020000000001</v>
      </c>
      <c r="I2124" s="6">
        <v>5</v>
      </c>
      <c r="J2124" s="6">
        <v>21901.95</v>
      </c>
      <c r="K2124" s="5">
        <f t="shared" si="232"/>
        <v>394.23509999999999</v>
      </c>
      <c r="L2124" s="7">
        <v>2.66</v>
      </c>
      <c r="M2124" s="7">
        <v>260</v>
      </c>
      <c r="N2124" s="3">
        <v>45597</v>
      </c>
      <c r="O2124" s="4" t="str">
        <f t="shared" si="233"/>
        <v>2024-11</v>
      </c>
      <c r="P2124" s="4" t="str">
        <f t="shared" si="234"/>
        <v>11</v>
      </c>
      <c r="Q2124" s="4" t="str">
        <f t="shared" si="235"/>
        <v>November</v>
      </c>
      <c r="R2124" s="30" t="str">
        <f t="shared" si="236"/>
        <v>01</v>
      </c>
      <c r="W2124" t="str">
        <f t="shared" si="237"/>
        <v>ok</v>
      </c>
    </row>
    <row r="2125" spans="1:23" x14ac:dyDescent="0.3">
      <c r="A2125" t="s">
        <v>2167</v>
      </c>
      <c r="B2125" t="s">
        <v>11</v>
      </c>
      <c r="C2125" t="s">
        <v>12</v>
      </c>
      <c r="D2125" t="s">
        <v>13</v>
      </c>
      <c r="E2125" t="s">
        <v>20</v>
      </c>
      <c r="F2125" t="s">
        <v>21</v>
      </c>
      <c r="G2125" s="5">
        <v>8882.56</v>
      </c>
      <c r="H2125" s="5">
        <f t="shared" si="231"/>
        <v>159.88607999999999</v>
      </c>
      <c r="I2125" s="6">
        <v>1</v>
      </c>
      <c r="J2125" s="6">
        <v>8882.56</v>
      </c>
      <c r="K2125" s="5">
        <f t="shared" si="232"/>
        <v>159.88607999999999</v>
      </c>
      <c r="L2125" s="7">
        <v>1.9</v>
      </c>
      <c r="M2125" s="7">
        <v>833</v>
      </c>
      <c r="N2125" s="3">
        <v>45495</v>
      </c>
      <c r="O2125" s="4" t="str">
        <f t="shared" si="233"/>
        <v>2024-07</v>
      </c>
      <c r="P2125" s="4" t="str">
        <f t="shared" si="234"/>
        <v>07</v>
      </c>
      <c r="Q2125" s="4" t="str">
        <f t="shared" si="235"/>
        <v>July</v>
      </c>
      <c r="R2125" s="30" t="str">
        <f t="shared" si="236"/>
        <v>22</v>
      </c>
      <c r="W2125" t="str">
        <f t="shared" si="237"/>
        <v>ok</v>
      </c>
    </row>
    <row r="2126" spans="1:23" x14ac:dyDescent="0.3">
      <c r="A2126" t="s">
        <v>2168</v>
      </c>
      <c r="B2126" t="s">
        <v>41</v>
      </c>
      <c r="C2126" t="s">
        <v>42</v>
      </c>
      <c r="D2126" t="s">
        <v>43</v>
      </c>
      <c r="E2126" t="s">
        <v>20</v>
      </c>
      <c r="F2126" t="s">
        <v>31</v>
      </c>
      <c r="G2126" s="5">
        <v>18711</v>
      </c>
      <c r="H2126" s="5">
        <f t="shared" si="231"/>
        <v>336.798</v>
      </c>
      <c r="I2126" s="6">
        <v>3</v>
      </c>
      <c r="J2126" s="6">
        <v>56133</v>
      </c>
      <c r="K2126" s="5">
        <f t="shared" si="232"/>
        <v>1010.394</v>
      </c>
      <c r="L2126" s="7">
        <v>3.29</v>
      </c>
      <c r="M2126" s="7">
        <v>113</v>
      </c>
      <c r="N2126" s="3">
        <v>45422</v>
      </c>
      <c r="O2126" s="4" t="str">
        <f t="shared" si="233"/>
        <v>2024-05</v>
      </c>
      <c r="P2126" s="4" t="str">
        <f t="shared" si="234"/>
        <v>05</v>
      </c>
      <c r="Q2126" s="4" t="str">
        <f t="shared" si="235"/>
        <v>May</v>
      </c>
      <c r="R2126" s="30" t="str">
        <f t="shared" si="236"/>
        <v>10</v>
      </c>
      <c r="W2126" t="str">
        <f t="shared" si="237"/>
        <v>ok</v>
      </c>
    </row>
    <row r="2127" spans="1:23" x14ac:dyDescent="0.3">
      <c r="A2127" t="s">
        <v>2169</v>
      </c>
      <c r="B2127" t="s">
        <v>17</v>
      </c>
      <c r="C2127" t="s">
        <v>18</v>
      </c>
      <c r="D2127" t="s">
        <v>19</v>
      </c>
      <c r="E2127" t="s">
        <v>14</v>
      </c>
      <c r="F2127" t="s">
        <v>38</v>
      </c>
      <c r="G2127" s="5">
        <v>15171.37</v>
      </c>
      <c r="H2127" s="5">
        <f t="shared" si="231"/>
        <v>273.08465999999999</v>
      </c>
      <c r="I2127" s="6">
        <v>2</v>
      </c>
      <c r="J2127" s="6">
        <v>30342.74</v>
      </c>
      <c r="K2127" s="5">
        <f t="shared" si="232"/>
        <v>546.16931999999997</v>
      </c>
      <c r="L2127" s="7">
        <v>1.79</v>
      </c>
      <c r="M2127" s="7">
        <v>3523</v>
      </c>
      <c r="N2127" s="3">
        <v>45650</v>
      </c>
      <c r="O2127" s="4" t="str">
        <f t="shared" si="233"/>
        <v>2024-12</v>
      </c>
      <c r="P2127" s="4" t="str">
        <f t="shared" si="234"/>
        <v>12</v>
      </c>
      <c r="Q2127" s="4" t="str">
        <f t="shared" si="235"/>
        <v>December</v>
      </c>
      <c r="R2127" s="30" t="str">
        <f t="shared" si="236"/>
        <v>24</v>
      </c>
      <c r="W2127" t="str">
        <f t="shared" si="237"/>
        <v>ok</v>
      </c>
    </row>
    <row r="2128" spans="1:23" x14ac:dyDescent="0.3">
      <c r="A2128" t="s">
        <v>2170</v>
      </c>
      <c r="B2128" t="s">
        <v>63</v>
      </c>
      <c r="C2128" t="s">
        <v>18</v>
      </c>
      <c r="D2128" t="s">
        <v>64</v>
      </c>
      <c r="E2128" t="s">
        <v>14</v>
      </c>
      <c r="F2128" t="s">
        <v>31</v>
      </c>
      <c r="G2128" s="5">
        <v>12713.62</v>
      </c>
      <c r="H2128" s="5">
        <f t="shared" si="231"/>
        <v>228.84515999999999</v>
      </c>
      <c r="I2128" s="6">
        <v>3</v>
      </c>
      <c r="J2128" s="6">
        <v>38140.86</v>
      </c>
      <c r="K2128" s="5">
        <f t="shared" si="232"/>
        <v>686.53548000000001</v>
      </c>
      <c r="L2128" s="7">
        <v>2.0099999999999998</v>
      </c>
      <c r="M2128" s="7">
        <v>1844</v>
      </c>
      <c r="N2128" s="3">
        <v>45408</v>
      </c>
      <c r="O2128" s="4" t="str">
        <f t="shared" si="233"/>
        <v>2024-04</v>
      </c>
      <c r="P2128" s="4" t="str">
        <f t="shared" si="234"/>
        <v>04</v>
      </c>
      <c r="Q2128" s="4" t="str">
        <f t="shared" si="235"/>
        <v>April</v>
      </c>
      <c r="R2128" s="30" t="str">
        <f t="shared" si="236"/>
        <v>26</v>
      </c>
      <c r="W2128" t="str">
        <f t="shared" si="237"/>
        <v>ok</v>
      </c>
    </row>
    <row r="2129" spans="1:23" x14ac:dyDescent="0.3">
      <c r="A2129" t="s">
        <v>2171</v>
      </c>
      <c r="B2129" t="s">
        <v>51</v>
      </c>
      <c r="C2129" t="s">
        <v>29</v>
      </c>
      <c r="D2129" t="s">
        <v>52</v>
      </c>
      <c r="E2129" t="s">
        <v>45</v>
      </c>
      <c r="F2129" t="s">
        <v>21</v>
      </c>
      <c r="G2129" s="5">
        <v>4119.82</v>
      </c>
      <c r="H2129" s="5">
        <f t="shared" si="231"/>
        <v>74.156759999999991</v>
      </c>
      <c r="I2129" s="6">
        <v>4</v>
      </c>
      <c r="J2129" s="6">
        <v>16479.28</v>
      </c>
      <c r="K2129" s="5">
        <f t="shared" si="232"/>
        <v>296.62703999999997</v>
      </c>
      <c r="L2129" s="7">
        <v>1.83</v>
      </c>
      <c r="M2129" s="7">
        <v>3290</v>
      </c>
      <c r="N2129" s="3">
        <v>45416</v>
      </c>
      <c r="O2129" s="4" t="str">
        <f t="shared" si="233"/>
        <v>2024-05</v>
      </c>
      <c r="P2129" s="4" t="str">
        <f t="shared" si="234"/>
        <v>05</v>
      </c>
      <c r="Q2129" s="4" t="str">
        <f t="shared" si="235"/>
        <v>May</v>
      </c>
      <c r="R2129" s="30" t="str">
        <f t="shared" si="236"/>
        <v>04</v>
      </c>
      <c r="W2129" t="str">
        <f t="shared" si="237"/>
        <v>ok</v>
      </c>
    </row>
    <row r="2130" spans="1:23" x14ac:dyDescent="0.3">
      <c r="A2130" t="s">
        <v>2172</v>
      </c>
      <c r="B2130" t="s">
        <v>17</v>
      </c>
      <c r="C2130" t="s">
        <v>18</v>
      </c>
      <c r="D2130" t="s">
        <v>19</v>
      </c>
      <c r="E2130" t="s">
        <v>14</v>
      </c>
      <c r="F2130" t="s">
        <v>60</v>
      </c>
      <c r="G2130" s="5">
        <v>2771.05</v>
      </c>
      <c r="H2130" s="5">
        <f t="shared" si="231"/>
        <v>49.878900000000002</v>
      </c>
      <c r="I2130" s="6">
        <v>4</v>
      </c>
      <c r="J2130" s="6">
        <v>11084.2</v>
      </c>
      <c r="K2130" s="5">
        <f t="shared" si="232"/>
        <v>199.51560000000001</v>
      </c>
      <c r="L2130" s="7">
        <v>1.39</v>
      </c>
      <c r="M2130" s="7">
        <v>4759</v>
      </c>
      <c r="N2130" s="3">
        <v>45647</v>
      </c>
      <c r="O2130" s="4" t="str">
        <f t="shared" si="233"/>
        <v>2024-12</v>
      </c>
      <c r="P2130" s="4" t="str">
        <f t="shared" si="234"/>
        <v>12</v>
      </c>
      <c r="Q2130" s="4" t="str">
        <f t="shared" si="235"/>
        <v>December</v>
      </c>
      <c r="R2130" s="30" t="str">
        <f t="shared" si="236"/>
        <v>21</v>
      </c>
      <c r="W2130" t="str">
        <f t="shared" si="237"/>
        <v>ok</v>
      </c>
    </row>
    <row r="2131" spans="1:23" x14ac:dyDescent="0.3">
      <c r="A2131" t="s">
        <v>2173</v>
      </c>
      <c r="B2131" t="s">
        <v>11</v>
      </c>
      <c r="C2131" t="s">
        <v>12</v>
      </c>
      <c r="D2131" t="s">
        <v>13</v>
      </c>
      <c r="E2131" t="s">
        <v>45</v>
      </c>
      <c r="F2131" t="s">
        <v>31</v>
      </c>
      <c r="G2131" s="5">
        <v>19032.330000000002</v>
      </c>
      <c r="H2131" s="5">
        <f t="shared" si="231"/>
        <v>342.58194000000003</v>
      </c>
      <c r="I2131" s="6">
        <v>4</v>
      </c>
      <c r="J2131" s="6">
        <v>76129.320000000007</v>
      </c>
      <c r="K2131" s="5">
        <f t="shared" si="232"/>
        <v>1370.3277600000001</v>
      </c>
      <c r="L2131" s="7">
        <v>3.41</v>
      </c>
      <c r="M2131" s="7">
        <v>1076</v>
      </c>
      <c r="N2131" s="3">
        <v>45560</v>
      </c>
      <c r="O2131" s="4" t="str">
        <f t="shared" si="233"/>
        <v>2024-09</v>
      </c>
      <c r="P2131" s="4" t="str">
        <f t="shared" si="234"/>
        <v>09</v>
      </c>
      <c r="Q2131" s="4" t="str">
        <f t="shared" si="235"/>
        <v>September</v>
      </c>
      <c r="R2131" s="30" t="str">
        <f t="shared" si="236"/>
        <v>25</v>
      </c>
      <c r="W2131" t="str">
        <f t="shared" si="237"/>
        <v>ok</v>
      </c>
    </row>
    <row r="2132" spans="1:23" x14ac:dyDescent="0.3">
      <c r="A2132" t="s">
        <v>2174</v>
      </c>
      <c r="B2132" t="s">
        <v>23</v>
      </c>
      <c r="C2132" t="s">
        <v>24</v>
      </c>
      <c r="D2132" t="s">
        <v>25</v>
      </c>
      <c r="E2132" t="s">
        <v>14</v>
      </c>
      <c r="F2132" t="s">
        <v>60</v>
      </c>
      <c r="G2132" s="5">
        <v>10764.48</v>
      </c>
      <c r="H2132" s="5">
        <f t="shared" si="231"/>
        <v>193.76063999999997</v>
      </c>
      <c r="I2132" s="6">
        <v>2</v>
      </c>
      <c r="J2132" s="6">
        <v>21528.959999999999</v>
      </c>
      <c r="K2132" s="5">
        <f t="shared" si="232"/>
        <v>387.52127999999993</v>
      </c>
      <c r="L2132" s="7">
        <v>4.3600000000000003</v>
      </c>
      <c r="M2132" s="7">
        <v>145</v>
      </c>
      <c r="N2132" s="3">
        <v>45646</v>
      </c>
      <c r="O2132" s="4" t="str">
        <f t="shared" si="233"/>
        <v>2024-12</v>
      </c>
      <c r="P2132" s="4" t="str">
        <f t="shared" si="234"/>
        <v>12</v>
      </c>
      <c r="Q2132" s="4" t="str">
        <f t="shared" si="235"/>
        <v>December</v>
      </c>
      <c r="R2132" s="30" t="str">
        <f t="shared" si="236"/>
        <v>20</v>
      </c>
      <c r="W2132" t="str">
        <f t="shared" si="237"/>
        <v>ok</v>
      </c>
    </row>
    <row r="2133" spans="1:23" x14ac:dyDescent="0.3">
      <c r="A2133" t="s">
        <v>2175</v>
      </c>
      <c r="B2133" t="s">
        <v>63</v>
      </c>
      <c r="C2133" t="s">
        <v>18</v>
      </c>
      <c r="D2133" t="s">
        <v>64</v>
      </c>
      <c r="E2133" t="s">
        <v>14</v>
      </c>
      <c r="F2133" t="s">
        <v>21</v>
      </c>
      <c r="G2133" s="5">
        <v>1744.43</v>
      </c>
      <c r="H2133" s="5">
        <f t="shared" si="231"/>
        <v>31.399739999999998</v>
      </c>
      <c r="I2133" s="6">
        <v>3</v>
      </c>
      <c r="J2133" s="6">
        <v>5233.29</v>
      </c>
      <c r="K2133" s="5">
        <f t="shared" si="232"/>
        <v>94.199219999999997</v>
      </c>
      <c r="L2133" s="7">
        <v>4.6900000000000004</v>
      </c>
      <c r="M2133" s="7">
        <v>798</v>
      </c>
      <c r="N2133" s="3">
        <v>45520</v>
      </c>
      <c r="O2133" s="4" t="str">
        <f t="shared" si="233"/>
        <v>2024-08</v>
      </c>
      <c r="P2133" s="4" t="str">
        <f t="shared" si="234"/>
        <v>08</v>
      </c>
      <c r="Q2133" s="4" t="str">
        <f t="shared" si="235"/>
        <v>August</v>
      </c>
      <c r="R2133" s="30" t="str">
        <f t="shared" si="236"/>
        <v>16</v>
      </c>
      <c r="W2133" t="str">
        <f t="shared" si="237"/>
        <v>ok</v>
      </c>
    </row>
    <row r="2134" spans="1:23" x14ac:dyDescent="0.3">
      <c r="A2134" t="s">
        <v>2176</v>
      </c>
      <c r="B2134" t="s">
        <v>23</v>
      </c>
      <c r="C2134" t="s">
        <v>24</v>
      </c>
      <c r="D2134" t="s">
        <v>25</v>
      </c>
      <c r="E2134" t="s">
        <v>14</v>
      </c>
      <c r="F2134" t="s">
        <v>31</v>
      </c>
      <c r="G2134" s="5">
        <v>2406.1</v>
      </c>
      <c r="H2134" s="5">
        <f t="shared" si="231"/>
        <v>43.309799999999996</v>
      </c>
      <c r="I2134" s="6">
        <v>4</v>
      </c>
      <c r="J2134" s="6">
        <v>9624.4</v>
      </c>
      <c r="K2134" s="5">
        <f t="shared" si="232"/>
        <v>173.23919999999998</v>
      </c>
      <c r="L2134" s="7">
        <v>1.88</v>
      </c>
      <c r="M2134" s="7">
        <v>1182</v>
      </c>
      <c r="N2134" s="3">
        <v>45394</v>
      </c>
      <c r="O2134" s="4" t="str">
        <f t="shared" si="233"/>
        <v>2024-04</v>
      </c>
      <c r="P2134" s="4" t="str">
        <f t="shared" si="234"/>
        <v>04</v>
      </c>
      <c r="Q2134" s="4" t="str">
        <f t="shared" si="235"/>
        <v>April</v>
      </c>
      <c r="R2134" s="30" t="str">
        <f t="shared" si="236"/>
        <v>12</v>
      </c>
      <c r="W2134" t="str">
        <f t="shared" si="237"/>
        <v>ok</v>
      </c>
    </row>
    <row r="2135" spans="1:23" x14ac:dyDescent="0.3">
      <c r="A2135" t="s">
        <v>2177</v>
      </c>
      <c r="B2135" t="s">
        <v>51</v>
      </c>
      <c r="C2135" t="s">
        <v>29</v>
      </c>
      <c r="D2135" t="s">
        <v>52</v>
      </c>
      <c r="E2135" t="s">
        <v>14</v>
      </c>
      <c r="F2135" t="s">
        <v>26</v>
      </c>
      <c r="G2135" s="5">
        <v>5831.53</v>
      </c>
      <c r="H2135" s="5">
        <f t="shared" si="231"/>
        <v>104.96753999999999</v>
      </c>
      <c r="I2135" s="6">
        <v>2</v>
      </c>
      <c r="J2135" s="6">
        <v>11663.06</v>
      </c>
      <c r="K2135" s="5">
        <f t="shared" si="232"/>
        <v>209.93507999999997</v>
      </c>
      <c r="L2135" s="7">
        <v>1.99</v>
      </c>
      <c r="M2135" s="7">
        <v>3741</v>
      </c>
      <c r="N2135" s="3">
        <v>45606</v>
      </c>
      <c r="O2135" s="4" t="str">
        <f t="shared" si="233"/>
        <v>2024-11</v>
      </c>
      <c r="P2135" s="4" t="str">
        <f t="shared" si="234"/>
        <v>11</v>
      </c>
      <c r="Q2135" s="4" t="str">
        <f t="shared" si="235"/>
        <v>November</v>
      </c>
      <c r="R2135" s="30" t="str">
        <f t="shared" si="236"/>
        <v>10</v>
      </c>
      <c r="W2135" t="str">
        <f t="shared" si="237"/>
        <v>ok</v>
      </c>
    </row>
    <row r="2136" spans="1:23" x14ac:dyDescent="0.3">
      <c r="A2136" t="s">
        <v>2178</v>
      </c>
      <c r="B2136" t="s">
        <v>63</v>
      </c>
      <c r="C2136" t="s">
        <v>18</v>
      </c>
      <c r="D2136" t="s">
        <v>64</v>
      </c>
      <c r="E2136" t="s">
        <v>20</v>
      </c>
      <c r="F2136" t="s">
        <v>26</v>
      </c>
      <c r="G2136" s="5">
        <v>6527.12</v>
      </c>
      <c r="H2136" s="5">
        <f t="shared" si="231"/>
        <v>117.48815999999999</v>
      </c>
      <c r="I2136" s="6">
        <v>5</v>
      </c>
      <c r="J2136" s="6">
        <v>32635.599999999999</v>
      </c>
      <c r="K2136" s="5">
        <f t="shared" si="232"/>
        <v>587.44079999999997</v>
      </c>
      <c r="L2136" s="7">
        <v>3.62</v>
      </c>
      <c r="M2136" s="7">
        <v>776</v>
      </c>
      <c r="N2136" s="3">
        <v>45486</v>
      </c>
      <c r="O2136" s="4" t="str">
        <f t="shared" si="233"/>
        <v>2024-07</v>
      </c>
      <c r="P2136" s="4" t="str">
        <f t="shared" si="234"/>
        <v>07</v>
      </c>
      <c r="Q2136" s="4" t="str">
        <f t="shared" si="235"/>
        <v>July</v>
      </c>
      <c r="R2136" s="30" t="str">
        <f t="shared" si="236"/>
        <v>13</v>
      </c>
      <c r="W2136" t="str">
        <f t="shared" si="237"/>
        <v>ok</v>
      </c>
    </row>
    <row r="2137" spans="1:23" x14ac:dyDescent="0.3">
      <c r="A2137" t="s">
        <v>2179</v>
      </c>
      <c r="B2137" t="s">
        <v>47</v>
      </c>
      <c r="C2137" t="s">
        <v>12</v>
      </c>
      <c r="D2137" t="s">
        <v>48</v>
      </c>
      <c r="E2137" t="s">
        <v>14</v>
      </c>
      <c r="F2137" t="s">
        <v>38</v>
      </c>
      <c r="G2137" s="5">
        <v>8303.6</v>
      </c>
      <c r="H2137" s="5">
        <f t="shared" si="231"/>
        <v>149.4648</v>
      </c>
      <c r="I2137" s="6">
        <v>1</v>
      </c>
      <c r="J2137" s="6">
        <v>8303.6</v>
      </c>
      <c r="K2137" s="5">
        <f t="shared" si="232"/>
        <v>149.4648</v>
      </c>
      <c r="L2137" s="7">
        <v>2.31</v>
      </c>
      <c r="M2137" s="7">
        <v>1406</v>
      </c>
      <c r="N2137" s="3">
        <v>45522</v>
      </c>
      <c r="O2137" s="4" t="str">
        <f t="shared" si="233"/>
        <v>2024-08</v>
      </c>
      <c r="P2137" s="4" t="str">
        <f t="shared" si="234"/>
        <v>08</v>
      </c>
      <c r="Q2137" s="4" t="str">
        <f t="shared" si="235"/>
        <v>August</v>
      </c>
      <c r="R2137" s="30" t="str">
        <f t="shared" si="236"/>
        <v>18</v>
      </c>
      <c r="W2137" t="str">
        <f t="shared" si="237"/>
        <v>ok</v>
      </c>
    </row>
    <row r="2138" spans="1:23" x14ac:dyDescent="0.3">
      <c r="A2138" t="s">
        <v>2180</v>
      </c>
      <c r="B2138" t="s">
        <v>47</v>
      </c>
      <c r="C2138" t="s">
        <v>12</v>
      </c>
      <c r="D2138" t="s">
        <v>48</v>
      </c>
      <c r="E2138" t="s">
        <v>45</v>
      </c>
      <c r="F2138" t="s">
        <v>31</v>
      </c>
      <c r="G2138" s="5">
        <v>5154.5600000000004</v>
      </c>
      <c r="H2138" s="5">
        <f t="shared" si="231"/>
        <v>92.782079999999993</v>
      </c>
      <c r="I2138" s="6">
        <v>4</v>
      </c>
      <c r="J2138" s="6">
        <v>20618.240000000002</v>
      </c>
      <c r="K2138" s="5">
        <f t="shared" si="232"/>
        <v>371.12831999999997</v>
      </c>
      <c r="L2138" s="7">
        <v>1.8</v>
      </c>
      <c r="M2138" s="7">
        <v>1499</v>
      </c>
      <c r="N2138" s="3">
        <v>45616</v>
      </c>
      <c r="O2138" s="4" t="str">
        <f t="shared" si="233"/>
        <v>2024-11</v>
      </c>
      <c r="P2138" s="4" t="str">
        <f t="shared" si="234"/>
        <v>11</v>
      </c>
      <c r="Q2138" s="4" t="str">
        <f t="shared" si="235"/>
        <v>November</v>
      </c>
      <c r="R2138" s="30" t="str">
        <f t="shared" si="236"/>
        <v>20</v>
      </c>
      <c r="W2138" t="str">
        <f t="shared" si="237"/>
        <v>ok</v>
      </c>
    </row>
    <row r="2139" spans="1:23" x14ac:dyDescent="0.3">
      <c r="A2139" t="s">
        <v>2181</v>
      </c>
      <c r="B2139" t="s">
        <v>36</v>
      </c>
      <c r="C2139" t="s">
        <v>18</v>
      </c>
      <c r="D2139" t="s">
        <v>37</v>
      </c>
      <c r="E2139" t="s">
        <v>45</v>
      </c>
      <c r="F2139" t="s">
        <v>26</v>
      </c>
      <c r="G2139" s="5">
        <v>3348.4</v>
      </c>
      <c r="H2139" s="5">
        <f t="shared" si="231"/>
        <v>60.2712</v>
      </c>
      <c r="I2139" s="6">
        <v>2</v>
      </c>
      <c r="J2139" s="6">
        <v>6696.8</v>
      </c>
      <c r="K2139" s="5">
        <f t="shared" si="232"/>
        <v>120.5424</v>
      </c>
      <c r="L2139" s="7">
        <v>3.52</v>
      </c>
      <c r="M2139" s="7">
        <v>522</v>
      </c>
      <c r="N2139" s="3">
        <v>45553</v>
      </c>
      <c r="O2139" s="4" t="str">
        <f t="shared" si="233"/>
        <v>2024-09</v>
      </c>
      <c r="P2139" s="4" t="str">
        <f t="shared" si="234"/>
        <v>09</v>
      </c>
      <c r="Q2139" s="4" t="str">
        <f t="shared" si="235"/>
        <v>September</v>
      </c>
      <c r="R2139" s="30" t="str">
        <f t="shared" si="236"/>
        <v>18</v>
      </c>
      <c r="W2139" t="str">
        <f t="shared" si="237"/>
        <v>ok</v>
      </c>
    </row>
    <row r="2140" spans="1:23" x14ac:dyDescent="0.3">
      <c r="A2140" t="s">
        <v>2182</v>
      </c>
      <c r="B2140" t="s">
        <v>17</v>
      </c>
      <c r="C2140" t="s">
        <v>18</v>
      </c>
      <c r="D2140" t="s">
        <v>19</v>
      </c>
      <c r="E2140" t="s">
        <v>20</v>
      </c>
      <c r="F2140" t="s">
        <v>38</v>
      </c>
      <c r="G2140" s="5">
        <v>19887.23</v>
      </c>
      <c r="H2140" s="5">
        <f t="shared" si="231"/>
        <v>357.97013999999996</v>
      </c>
      <c r="I2140" s="6">
        <v>2</v>
      </c>
      <c r="J2140" s="6">
        <v>39774.46</v>
      </c>
      <c r="K2140" s="5">
        <f t="shared" si="232"/>
        <v>715.94027999999992</v>
      </c>
      <c r="L2140" s="7">
        <v>4.24</v>
      </c>
      <c r="M2140" s="7">
        <v>332</v>
      </c>
      <c r="N2140" s="3">
        <v>45354</v>
      </c>
      <c r="O2140" s="4" t="str">
        <f t="shared" si="233"/>
        <v>2024-03</v>
      </c>
      <c r="P2140" s="4" t="str">
        <f t="shared" si="234"/>
        <v>03</v>
      </c>
      <c r="Q2140" s="4" t="str">
        <f t="shared" si="235"/>
        <v>March</v>
      </c>
      <c r="R2140" s="30" t="str">
        <f t="shared" si="236"/>
        <v>03</v>
      </c>
      <c r="W2140" t="str">
        <f t="shared" si="237"/>
        <v>ok</v>
      </c>
    </row>
    <row r="2141" spans="1:23" x14ac:dyDescent="0.3">
      <c r="A2141" t="s">
        <v>2183</v>
      </c>
      <c r="B2141" t="s">
        <v>33</v>
      </c>
      <c r="C2141" t="s">
        <v>12</v>
      </c>
      <c r="D2141" t="s">
        <v>34</v>
      </c>
      <c r="E2141" t="s">
        <v>45</v>
      </c>
      <c r="F2141" t="s">
        <v>21</v>
      </c>
      <c r="G2141" s="5">
        <v>18917.669999999998</v>
      </c>
      <c r="H2141" s="5">
        <f t="shared" si="231"/>
        <v>340.51805999999993</v>
      </c>
      <c r="I2141" s="6">
        <v>5</v>
      </c>
      <c r="J2141" s="6">
        <v>94588.35</v>
      </c>
      <c r="K2141" s="5">
        <f t="shared" si="232"/>
        <v>1702.5902999999996</v>
      </c>
      <c r="L2141" s="7">
        <v>2.58</v>
      </c>
      <c r="M2141" s="7">
        <v>4818</v>
      </c>
      <c r="N2141" s="3">
        <v>45530</v>
      </c>
      <c r="O2141" s="4" t="str">
        <f t="shared" si="233"/>
        <v>2024-08</v>
      </c>
      <c r="P2141" s="4" t="str">
        <f t="shared" si="234"/>
        <v>08</v>
      </c>
      <c r="Q2141" s="4" t="str">
        <f t="shared" si="235"/>
        <v>August</v>
      </c>
      <c r="R2141" s="30" t="str">
        <f t="shared" si="236"/>
        <v>26</v>
      </c>
      <c r="W2141" t="str">
        <f t="shared" si="237"/>
        <v>ok</v>
      </c>
    </row>
    <row r="2142" spans="1:23" x14ac:dyDescent="0.3">
      <c r="A2142" t="s">
        <v>2184</v>
      </c>
      <c r="B2142" t="s">
        <v>41</v>
      </c>
      <c r="C2142" t="s">
        <v>42</v>
      </c>
      <c r="D2142" t="s">
        <v>43</v>
      </c>
      <c r="E2142" t="s">
        <v>20</v>
      </c>
      <c r="F2142" t="s">
        <v>21</v>
      </c>
      <c r="G2142" s="5">
        <v>14478.64</v>
      </c>
      <c r="H2142" s="5">
        <f t="shared" si="231"/>
        <v>260.61551999999995</v>
      </c>
      <c r="I2142" s="6">
        <v>3</v>
      </c>
      <c r="J2142" s="6">
        <v>43435.92</v>
      </c>
      <c r="K2142" s="5">
        <f t="shared" si="232"/>
        <v>781.84655999999984</v>
      </c>
      <c r="L2142" s="7">
        <v>4.9800000000000004</v>
      </c>
      <c r="M2142" s="7">
        <v>171</v>
      </c>
      <c r="N2142" s="3">
        <v>45351</v>
      </c>
      <c r="O2142" s="4" t="str">
        <f t="shared" si="233"/>
        <v>2024-02</v>
      </c>
      <c r="P2142" s="4" t="str">
        <f t="shared" si="234"/>
        <v>02</v>
      </c>
      <c r="Q2142" s="4" t="str">
        <f t="shared" si="235"/>
        <v>February</v>
      </c>
      <c r="R2142" s="30" t="str">
        <f t="shared" si="236"/>
        <v>29</v>
      </c>
      <c r="W2142" t="str">
        <f t="shared" si="237"/>
        <v>ok</v>
      </c>
    </row>
    <row r="2143" spans="1:23" x14ac:dyDescent="0.3">
      <c r="A2143" t="s">
        <v>2185</v>
      </c>
      <c r="B2143" t="s">
        <v>41</v>
      </c>
      <c r="C2143" t="s">
        <v>42</v>
      </c>
      <c r="D2143" t="s">
        <v>43</v>
      </c>
      <c r="E2143" t="s">
        <v>14</v>
      </c>
      <c r="F2143" t="s">
        <v>21</v>
      </c>
      <c r="G2143" s="5">
        <v>2722.05</v>
      </c>
      <c r="H2143" s="5">
        <f t="shared" si="231"/>
        <v>48.996899999999997</v>
      </c>
      <c r="I2143" s="6">
        <v>1</v>
      </c>
      <c r="J2143" s="6">
        <v>2722.05</v>
      </c>
      <c r="K2143" s="5">
        <f t="shared" si="232"/>
        <v>48.996899999999997</v>
      </c>
      <c r="L2143" s="7">
        <v>2</v>
      </c>
      <c r="M2143" s="7">
        <v>754</v>
      </c>
      <c r="N2143" s="3">
        <v>45511</v>
      </c>
      <c r="O2143" s="4" t="str">
        <f t="shared" si="233"/>
        <v>2024-08</v>
      </c>
      <c r="P2143" s="4" t="str">
        <f t="shared" si="234"/>
        <v>08</v>
      </c>
      <c r="Q2143" s="4" t="str">
        <f t="shared" si="235"/>
        <v>August</v>
      </c>
      <c r="R2143" s="30" t="str">
        <f t="shared" si="236"/>
        <v>07</v>
      </c>
      <c r="W2143" t="str">
        <f t="shared" si="237"/>
        <v>ok</v>
      </c>
    </row>
    <row r="2144" spans="1:23" x14ac:dyDescent="0.3">
      <c r="A2144" t="s">
        <v>2186</v>
      </c>
      <c r="B2144" t="s">
        <v>41</v>
      </c>
      <c r="C2144" t="s">
        <v>42</v>
      </c>
      <c r="D2144" t="s">
        <v>43</v>
      </c>
      <c r="E2144" t="s">
        <v>45</v>
      </c>
      <c r="F2144" t="s">
        <v>38</v>
      </c>
      <c r="G2144" s="5">
        <v>2591.86</v>
      </c>
      <c r="H2144" s="5">
        <f t="shared" si="231"/>
        <v>46.653480000000002</v>
      </c>
      <c r="I2144" s="6">
        <v>3</v>
      </c>
      <c r="J2144" s="6">
        <v>7775.58</v>
      </c>
      <c r="K2144" s="5">
        <f t="shared" si="232"/>
        <v>139.96044000000001</v>
      </c>
      <c r="L2144" s="7">
        <v>4.9000000000000004</v>
      </c>
      <c r="M2144" s="7">
        <v>980</v>
      </c>
      <c r="N2144" s="3">
        <v>45297</v>
      </c>
      <c r="O2144" s="4" t="str">
        <f t="shared" si="233"/>
        <v>2024-01</v>
      </c>
      <c r="P2144" s="4" t="str">
        <f t="shared" si="234"/>
        <v>01</v>
      </c>
      <c r="Q2144" s="4" t="str">
        <f t="shared" si="235"/>
        <v>January</v>
      </c>
      <c r="R2144" s="30" t="str">
        <f t="shared" si="236"/>
        <v>06</v>
      </c>
      <c r="W2144" t="str">
        <f t="shared" si="237"/>
        <v>ok</v>
      </c>
    </row>
    <row r="2145" spans="1:23" x14ac:dyDescent="0.3">
      <c r="A2145" t="s">
        <v>2187</v>
      </c>
      <c r="B2145" t="s">
        <v>47</v>
      </c>
      <c r="C2145" t="s">
        <v>12</v>
      </c>
      <c r="D2145" t="s">
        <v>48</v>
      </c>
      <c r="E2145" t="s">
        <v>45</v>
      </c>
      <c r="F2145" t="s">
        <v>15</v>
      </c>
      <c r="G2145" s="5">
        <v>18845.91</v>
      </c>
      <c r="H2145" s="5">
        <f t="shared" si="231"/>
        <v>339.22637999999995</v>
      </c>
      <c r="I2145" s="6">
        <v>3</v>
      </c>
      <c r="J2145" s="6">
        <v>56537.73</v>
      </c>
      <c r="K2145" s="5">
        <f t="shared" si="232"/>
        <v>1017.6791399999998</v>
      </c>
      <c r="L2145" s="7">
        <v>3.07</v>
      </c>
      <c r="M2145" s="7">
        <v>4037</v>
      </c>
      <c r="N2145" s="3">
        <v>45318</v>
      </c>
      <c r="O2145" s="4" t="str">
        <f t="shared" si="233"/>
        <v>2024-01</v>
      </c>
      <c r="P2145" s="4" t="str">
        <f t="shared" si="234"/>
        <v>01</v>
      </c>
      <c r="Q2145" s="4" t="str">
        <f t="shared" si="235"/>
        <v>January</v>
      </c>
      <c r="R2145" s="30" t="str">
        <f t="shared" si="236"/>
        <v>27</v>
      </c>
      <c r="W2145" t="str">
        <f t="shared" si="237"/>
        <v>ok</v>
      </c>
    </row>
    <row r="2146" spans="1:23" x14ac:dyDescent="0.3">
      <c r="A2146" t="s">
        <v>2188</v>
      </c>
      <c r="B2146" t="s">
        <v>36</v>
      </c>
      <c r="C2146" t="s">
        <v>18</v>
      </c>
      <c r="D2146" t="s">
        <v>37</v>
      </c>
      <c r="E2146" t="s">
        <v>20</v>
      </c>
      <c r="F2146" t="s">
        <v>15</v>
      </c>
      <c r="G2146" s="5">
        <v>18340.3</v>
      </c>
      <c r="H2146" s="5">
        <f t="shared" si="231"/>
        <v>330.12539999999996</v>
      </c>
      <c r="I2146" s="6">
        <v>1</v>
      </c>
      <c r="J2146" s="6">
        <v>18340.3</v>
      </c>
      <c r="K2146" s="5">
        <f t="shared" si="232"/>
        <v>330.12539999999996</v>
      </c>
      <c r="L2146" s="7">
        <v>1.91</v>
      </c>
      <c r="M2146" s="7">
        <v>1188</v>
      </c>
      <c r="N2146" s="3">
        <v>45645</v>
      </c>
      <c r="O2146" s="4" t="str">
        <f t="shared" si="233"/>
        <v>2024-12</v>
      </c>
      <c r="P2146" s="4" t="str">
        <f t="shared" si="234"/>
        <v>12</v>
      </c>
      <c r="Q2146" s="4" t="str">
        <f t="shared" si="235"/>
        <v>December</v>
      </c>
      <c r="R2146" s="30" t="str">
        <f t="shared" si="236"/>
        <v>19</v>
      </c>
      <c r="W2146" t="str">
        <f t="shared" si="237"/>
        <v>ok</v>
      </c>
    </row>
    <row r="2147" spans="1:23" x14ac:dyDescent="0.3">
      <c r="A2147" t="s">
        <v>2189</v>
      </c>
      <c r="B2147" t="s">
        <v>28</v>
      </c>
      <c r="C2147" t="s">
        <v>29</v>
      </c>
      <c r="D2147" t="s">
        <v>30</v>
      </c>
      <c r="E2147" t="s">
        <v>14</v>
      </c>
      <c r="F2147" t="s">
        <v>15</v>
      </c>
      <c r="G2147" s="5">
        <v>695.47</v>
      </c>
      <c r="H2147" s="5">
        <f t="shared" si="231"/>
        <v>12.518459999999999</v>
      </c>
      <c r="I2147" s="6">
        <v>3</v>
      </c>
      <c r="J2147" s="6">
        <v>2086.41</v>
      </c>
      <c r="K2147" s="5">
        <f t="shared" si="232"/>
        <v>37.55538</v>
      </c>
      <c r="L2147" s="7">
        <v>4.62</v>
      </c>
      <c r="M2147" s="7">
        <v>3594</v>
      </c>
      <c r="N2147" s="3">
        <v>45502</v>
      </c>
      <c r="O2147" s="4" t="str">
        <f t="shared" si="233"/>
        <v>2024-07</v>
      </c>
      <c r="P2147" s="4" t="str">
        <f t="shared" si="234"/>
        <v>07</v>
      </c>
      <c r="Q2147" s="4" t="str">
        <f t="shared" si="235"/>
        <v>July</v>
      </c>
      <c r="R2147" s="30" t="str">
        <f t="shared" si="236"/>
        <v>29</v>
      </c>
      <c r="W2147" t="str">
        <f t="shared" si="237"/>
        <v>ok</v>
      </c>
    </row>
    <row r="2148" spans="1:23" x14ac:dyDescent="0.3">
      <c r="A2148" t="s">
        <v>2190</v>
      </c>
      <c r="B2148" t="s">
        <v>47</v>
      </c>
      <c r="C2148" t="s">
        <v>12</v>
      </c>
      <c r="D2148" t="s">
        <v>48</v>
      </c>
      <c r="E2148" t="s">
        <v>45</v>
      </c>
      <c r="F2148" t="s">
        <v>21</v>
      </c>
      <c r="G2148" s="5">
        <v>16979.009999999998</v>
      </c>
      <c r="H2148" s="5">
        <f t="shared" si="231"/>
        <v>305.62217999999996</v>
      </c>
      <c r="I2148" s="6">
        <v>1</v>
      </c>
      <c r="J2148" s="6">
        <v>16979.009999999998</v>
      </c>
      <c r="K2148" s="5">
        <f t="shared" si="232"/>
        <v>305.62217999999996</v>
      </c>
      <c r="L2148" s="7">
        <v>1.35</v>
      </c>
      <c r="M2148" s="7">
        <v>1383</v>
      </c>
      <c r="N2148" s="3">
        <v>45509</v>
      </c>
      <c r="O2148" s="4" t="str">
        <f t="shared" si="233"/>
        <v>2024-08</v>
      </c>
      <c r="P2148" s="4" t="str">
        <f t="shared" si="234"/>
        <v>08</v>
      </c>
      <c r="Q2148" s="4" t="str">
        <f t="shared" si="235"/>
        <v>August</v>
      </c>
      <c r="R2148" s="30" t="str">
        <f t="shared" si="236"/>
        <v>05</v>
      </c>
      <c r="W2148" t="str">
        <f t="shared" si="237"/>
        <v>ok</v>
      </c>
    </row>
    <row r="2149" spans="1:23" x14ac:dyDescent="0.3">
      <c r="A2149" t="s">
        <v>2191</v>
      </c>
      <c r="B2149" t="s">
        <v>36</v>
      </c>
      <c r="C2149" t="s">
        <v>18</v>
      </c>
      <c r="D2149" t="s">
        <v>37</v>
      </c>
      <c r="E2149" t="s">
        <v>20</v>
      </c>
      <c r="F2149" t="s">
        <v>38</v>
      </c>
      <c r="G2149" s="5">
        <v>9726.7999999999993</v>
      </c>
      <c r="H2149" s="5">
        <f t="shared" si="231"/>
        <v>175.08239999999998</v>
      </c>
      <c r="I2149" s="6">
        <v>5</v>
      </c>
      <c r="J2149" s="6">
        <v>48634</v>
      </c>
      <c r="K2149" s="5">
        <f t="shared" si="232"/>
        <v>875.41199999999992</v>
      </c>
      <c r="L2149" s="7">
        <v>2.77</v>
      </c>
      <c r="M2149" s="7">
        <v>3218</v>
      </c>
      <c r="N2149" s="3">
        <v>45424</v>
      </c>
      <c r="O2149" s="4" t="str">
        <f t="shared" si="233"/>
        <v>2024-05</v>
      </c>
      <c r="P2149" s="4" t="str">
        <f t="shared" si="234"/>
        <v>05</v>
      </c>
      <c r="Q2149" s="4" t="str">
        <f t="shared" si="235"/>
        <v>May</v>
      </c>
      <c r="R2149" s="30" t="str">
        <f t="shared" si="236"/>
        <v>12</v>
      </c>
      <c r="W2149" t="str">
        <f t="shared" si="237"/>
        <v>ok</v>
      </c>
    </row>
    <row r="2150" spans="1:23" x14ac:dyDescent="0.3">
      <c r="A2150" t="s">
        <v>2192</v>
      </c>
      <c r="B2150" t="s">
        <v>51</v>
      </c>
      <c r="C2150" t="s">
        <v>29</v>
      </c>
      <c r="D2150" t="s">
        <v>52</v>
      </c>
      <c r="E2150" t="s">
        <v>14</v>
      </c>
      <c r="F2150" t="s">
        <v>21</v>
      </c>
      <c r="G2150" s="5">
        <v>14610.09</v>
      </c>
      <c r="H2150" s="5">
        <f t="shared" si="231"/>
        <v>262.98161999999996</v>
      </c>
      <c r="I2150" s="6">
        <v>3</v>
      </c>
      <c r="J2150" s="6">
        <v>43830.27</v>
      </c>
      <c r="K2150" s="5">
        <f t="shared" si="232"/>
        <v>788.94485999999984</v>
      </c>
      <c r="L2150" s="7">
        <v>2.17</v>
      </c>
      <c r="M2150" s="7">
        <v>609</v>
      </c>
      <c r="N2150" s="3">
        <v>45571</v>
      </c>
      <c r="O2150" s="4" t="str">
        <f t="shared" si="233"/>
        <v>2024-10</v>
      </c>
      <c r="P2150" s="4" t="str">
        <f t="shared" si="234"/>
        <v>10</v>
      </c>
      <c r="Q2150" s="4" t="str">
        <f t="shared" si="235"/>
        <v>October</v>
      </c>
      <c r="R2150" s="30" t="str">
        <f t="shared" si="236"/>
        <v>06</v>
      </c>
      <c r="W2150" t="str">
        <f t="shared" si="237"/>
        <v>ok</v>
      </c>
    </row>
    <row r="2151" spans="1:23" x14ac:dyDescent="0.3">
      <c r="A2151" t="s">
        <v>2193</v>
      </c>
      <c r="B2151" t="s">
        <v>33</v>
      </c>
      <c r="C2151" t="s">
        <v>12</v>
      </c>
      <c r="D2151" t="s">
        <v>34</v>
      </c>
      <c r="E2151" t="s">
        <v>20</v>
      </c>
      <c r="F2151" t="s">
        <v>21</v>
      </c>
      <c r="G2151" s="5">
        <v>15535.94</v>
      </c>
      <c r="H2151" s="5">
        <f t="shared" si="231"/>
        <v>279.64691999999997</v>
      </c>
      <c r="I2151" s="6">
        <v>2</v>
      </c>
      <c r="J2151" s="6">
        <v>31071.88</v>
      </c>
      <c r="K2151" s="5">
        <f t="shared" si="232"/>
        <v>559.29383999999993</v>
      </c>
      <c r="L2151" s="7">
        <v>2.4700000000000002</v>
      </c>
      <c r="M2151" s="7">
        <v>4291</v>
      </c>
      <c r="N2151" s="3">
        <v>45466</v>
      </c>
      <c r="O2151" s="4" t="str">
        <f t="shared" si="233"/>
        <v>2024-06</v>
      </c>
      <c r="P2151" s="4" t="str">
        <f t="shared" si="234"/>
        <v>06</v>
      </c>
      <c r="Q2151" s="4" t="str">
        <f t="shared" si="235"/>
        <v>June</v>
      </c>
      <c r="R2151" s="30" t="str">
        <f t="shared" si="236"/>
        <v>23</v>
      </c>
      <c r="W2151" t="str">
        <f t="shared" si="237"/>
        <v>ok</v>
      </c>
    </row>
    <row r="2152" spans="1:23" x14ac:dyDescent="0.3">
      <c r="A2152" t="s">
        <v>2194</v>
      </c>
      <c r="B2152" t="s">
        <v>17</v>
      </c>
      <c r="C2152" t="s">
        <v>18</v>
      </c>
      <c r="D2152" t="s">
        <v>19</v>
      </c>
      <c r="E2152" t="s">
        <v>20</v>
      </c>
      <c r="F2152" t="s">
        <v>31</v>
      </c>
      <c r="G2152" s="5">
        <v>17153.45</v>
      </c>
      <c r="H2152" s="5">
        <f t="shared" si="231"/>
        <v>308.76209999999998</v>
      </c>
      <c r="I2152" s="6">
        <v>3</v>
      </c>
      <c r="J2152" s="6">
        <v>51460.35</v>
      </c>
      <c r="K2152" s="5">
        <f t="shared" si="232"/>
        <v>926.28629999999998</v>
      </c>
      <c r="L2152" s="7">
        <v>3.77</v>
      </c>
      <c r="M2152" s="7">
        <v>691</v>
      </c>
      <c r="N2152" s="3">
        <v>45622</v>
      </c>
      <c r="O2152" s="4" t="str">
        <f t="shared" si="233"/>
        <v>2024-11</v>
      </c>
      <c r="P2152" s="4" t="str">
        <f t="shared" si="234"/>
        <v>11</v>
      </c>
      <c r="Q2152" s="4" t="str">
        <f t="shared" si="235"/>
        <v>November</v>
      </c>
      <c r="R2152" s="30" t="str">
        <f t="shared" si="236"/>
        <v>26</v>
      </c>
      <c r="W2152" t="str">
        <f t="shared" si="237"/>
        <v>ok</v>
      </c>
    </row>
    <row r="2153" spans="1:23" x14ac:dyDescent="0.3">
      <c r="A2153" t="s">
        <v>2195</v>
      </c>
      <c r="B2153" t="s">
        <v>17</v>
      </c>
      <c r="C2153" t="s">
        <v>18</v>
      </c>
      <c r="D2153" t="s">
        <v>19</v>
      </c>
      <c r="E2153" t="s">
        <v>45</v>
      </c>
      <c r="F2153" t="s">
        <v>31</v>
      </c>
      <c r="G2153" s="5">
        <v>351.54</v>
      </c>
      <c r="H2153" s="5">
        <f t="shared" si="231"/>
        <v>6.3277200000000002</v>
      </c>
      <c r="I2153" s="6">
        <v>4</v>
      </c>
      <c r="J2153" s="6">
        <v>1406.16</v>
      </c>
      <c r="K2153" s="5">
        <f t="shared" si="232"/>
        <v>25.310880000000001</v>
      </c>
      <c r="L2153" s="7">
        <v>1.52</v>
      </c>
      <c r="M2153" s="7">
        <v>1375</v>
      </c>
      <c r="N2153" s="3">
        <v>45502</v>
      </c>
      <c r="O2153" s="4" t="str">
        <f t="shared" si="233"/>
        <v>2024-07</v>
      </c>
      <c r="P2153" s="4" t="str">
        <f t="shared" si="234"/>
        <v>07</v>
      </c>
      <c r="Q2153" s="4" t="str">
        <f t="shared" si="235"/>
        <v>July</v>
      </c>
      <c r="R2153" s="30" t="str">
        <f t="shared" si="236"/>
        <v>29</v>
      </c>
      <c r="W2153" t="str">
        <f t="shared" si="237"/>
        <v>ok</v>
      </c>
    </row>
    <row r="2154" spans="1:23" x14ac:dyDescent="0.3">
      <c r="A2154" t="s">
        <v>2196</v>
      </c>
      <c r="B2154" t="s">
        <v>33</v>
      </c>
      <c r="C2154" t="s">
        <v>12</v>
      </c>
      <c r="D2154" t="s">
        <v>34</v>
      </c>
      <c r="E2154" t="s">
        <v>14</v>
      </c>
      <c r="F2154" t="s">
        <v>38</v>
      </c>
      <c r="G2154" s="5">
        <v>12044.39</v>
      </c>
      <c r="H2154" s="5">
        <f t="shared" si="231"/>
        <v>216.79901999999998</v>
      </c>
      <c r="I2154" s="6">
        <v>3</v>
      </c>
      <c r="J2154" s="6">
        <v>36133.17</v>
      </c>
      <c r="K2154" s="5">
        <f t="shared" si="232"/>
        <v>650.39706000000001</v>
      </c>
      <c r="L2154" s="7">
        <v>4.28</v>
      </c>
      <c r="M2154" s="7">
        <v>3545</v>
      </c>
      <c r="N2154" s="3">
        <v>45342</v>
      </c>
      <c r="O2154" s="4" t="str">
        <f t="shared" si="233"/>
        <v>2024-02</v>
      </c>
      <c r="P2154" s="4" t="str">
        <f t="shared" si="234"/>
        <v>02</v>
      </c>
      <c r="Q2154" s="4" t="str">
        <f t="shared" si="235"/>
        <v>February</v>
      </c>
      <c r="R2154" s="30" t="str">
        <f t="shared" si="236"/>
        <v>20</v>
      </c>
      <c r="W2154" t="str">
        <f t="shared" si="237"/>
        <v>ok</v>
      </c>
    </row>
    <row r="2155" spans="1:23" x14ac:dyDescent="0.3">
      <c r="A2155" t="s">
        <v>2197</v>
      </c>
      <c r="B2155" t="s">
        <v>47</v>
      </c>
      <c r="C2155" t="s">
        <v>12</v>
      </c>
      <c r="D2155" t="s">
        <v>48</v>
      </c>
      <c r="E2155" t="s">
        <v>45</v>
      </c>
      <c r="F2155" t="s">
        <v>38</v>
      </c>
      <c r="G2155" s="5">
        <v>11506.25</v>
      </c>
      <c r="H2155" s="5">
        <f t="shared" si="231"/>
        <v>207.11249999999998</v>
      </c>
      <c r="I2155" s="6">
        <v>5</v>
      </c>
      <c r="J2155" s="6">
        <v>57531.25</v>
      </c>
      <c r="K2155" s="5">
        <f t="shared" si="232"/>
        <v>1035.5625</v>
      </c>
      <c r="L2155" s="7">
        <v>2.65</v>
      </c>
      <c r="M2155" s="7">
        <v>731</v>
      </c>
      <c r="N2155" s="3">
        <v>45330</v>
      </c>
      <c r="O2155" s="4" t="str">
        <f t="shared" si="233"/>
        <v>2024-02</v>
      </c>
      <c r="P2155" s="4" t="str">
        <f t="shared" si="234"/>
        <v>02</v>
      </c>
      <c r="Q2155" s="4" t="str">
        <f t="shared" si="235"/>
        <v>February</v>
      </c>
      <c r="R2155" s="30" t="str">
        <f t="shared" si="236"/>
        <v>08</v>
      </c>
      <c r="W2155" t="str">
        <f t="shared" si="237"/>
        <v>ok</v>
      </c>
    </row>
    <row r="2156" spans="1:23" x14ac:dyDescent="0.3">
      <c r="A2156" t="s">
        <v>2198</v>
      </c>
      <c r="B2156" t="s">
        <v>36</v>
      </c>
      <c r="C2156" t="s">
        <v>18</v>
      </c>
      <c r="D2156" t="s">
        <v>37</v>
      </c>
      <c r="E2156" t="s">
        <v>14</v>
      </c>
      <c r="F2156" t="s">
        <v>15</v>
      </c>
      <c r="G2156" s="5">
        <v>5061.16</v>
      </c>
      <c r="H2156" s="5">
        <f t="shared" si="231"/>
        <v>91.100879999999989</v>
      </c>
      <c r="I2156" s="6">
        <v>3</v>
      </c>
      <c r="J2156" s="6">
        <v>15183.48</v>
      </c>
      <c r="K2156" s="5">
        <f t="shared" si="232"/>
        <v>273.30264</v>
      </c>
      <c r="L2156" s="7">
        <v>4.68</v>
      </c>
      <c r="M2156" s="7">
        <v>979</v>
      </c>
      <c r="N2156" s="3">
        <v>45547</v>
      </c>
      <c r="O2156" s="4" t="str">
        <f t="shared" si="233"/>
        <v>2024-09</v>
      </c>
      <c r="P2156" s="4" t="str">
        <f t="shared" si="234"/>
        <v>09</v>
      </c>
      <c r="Q2156" s="4" t="str">
        <f t="shared" si="235"/>
        <v>September</v>
      </c>
      <c r="R2156" s="30" t="str">
        <f t="shared" si="236"/>
        <v>12</v>
      </c>
      <c r="W2156" t="str">
        <f t="shared" si="237"/>
        <v>ok</v>
      </c>
    </row>
    <row r="2157" spans="1:23" x14ac:dyDescent="0.3">
      <c r="A2157" t="s">
        <v>2199</v>
      </c>
      <c r="B2157" t="s">
        <v>23</v>
      </c>
      <c r="C2157" t="s">
        <v>24</v>
      </c>
      <c r="D2157" t="s">
        <v>25</v>
      </c>
      <c r="E2157" t="s">
        <v>45</v>
      </c>
      <c r="F2157" t="s">
        <v>15</v>
      </c>
      <c r="G2157" s="5">
        <v>12586.47</v>
      </c>
      <c r="H2157" s="5">
        <f t="shared" si="231"/>
        <v>226.55645999999996</v>
      </c>
      <c r="I2157" s="6">
        <v>4</v>
      </c>
      <c r="J2157" s="6">
        <v>50345.88</v>
      </c>
      <c r="K2157" s="5">
        <f t="shared" si="232"/>
        <v>906.22583999999983</v>
      </c>
      <c r="L2157" s="7">
        <v>2.72</v>
      </c>
      <c r="M2157" s="7">
        <v>1853</v>
      </c>
      <c r="N2157" s="3">
        <v>45599</v>
      </c>
      <c r="O2157" s="4" t="str">
        <f t="shared" si="233"/>
        <v>2024-11</v>
      </c>
      <c r="P2157" s="4" t="str">
        <f t="shared" si="234"/>
        <v>11</v>
      </c>
      <c r="Q2157" s="4" t="str">
        <f t="shared" si="235"/>
        <v>November</v>
      </c>
      <c r="R2157" s="30" t="str">
        <f t="shared" si="236"/>
        <v>03</v>
      </c>
      <c r="W2157" t="str">
        <f t="shared" si="237"/>
        <v>ok</v>
      </c>
    </row>
    <row r="2158" spans="1:23" x14ac:dyDescent="0.3">
      <c r="A2158" t="s">
        <v>2200</v>
      </c>
      <c r="B2158" t="s">
        <v>11</v>
      </c>
      <c r="C2158" t="s">
        <v>12</v>
      </c>
      <c r="D2158" t="s">
        <v>13</v>
      </c>
      <c r="E2158" t="s">
        <v>14</v>
      </c>
      <c r="F2158" t="s">
        <v>21</v>
      </c>
      <c r="G2158" s="5">
        <v>15163.31</v>
      </c>
      <c r="H2158" s="5">
        <f t="shared" si="231"/>
        <v>272.93957999999998</v>
      </c>
      <c r="I2158" s="6">
        <v>4</v>
      </c>
      <c r="J2158" s="6">
        <v>60653.24</v>
      </c>
      <c r="K2158" s="5">
        <f t="shared" si="232"/>
        <v>1091.7583199999999</v>
      </c>
      <c r="L2158" s="7">
        <v>4.12</v>
      </c>
      <c r="M2158" s="7">
        <v>2866</v>
      </c>
      <c r="N2158" s="3">
        <v>45466</v>
      </c>
      <c r="O2158" s="4" t="str">
        <f t="shared" si="233"/>
        <v>2024-06</v>
      </c>
      <c r="P2158" s="4" t="str">
        <f t="shared" si="234"/>
        <v>06</v>
      </c>
      <c r="Q2158" s="4" t="str">
        <f t="shared" si="235"/>
        <v>June</v>
      </c>
      <c r="R2158" s="30" t="str">
        <f t="shared" si="236"/>
        <v>23</v>
      </c>
      <c r="W2158" t="str">
        <f t="shared" si="237"/>
        <v>ok</v>
      </c>
    </row>
    <row r="2159" spans="1:23" x14ac:dyDescent="0.3">
      <c r="A2159" t="s">
        <v>2201</v>
      </c>
      <c r="B2159" t="s">
        <v>17</v>
      </c>
      <c r="C2159" t="s">
        <v>18</v>
      </c>
      <c r="D2159" t="s">
        <v>19</v>
      </c>
      <c r="E2159" t="s">
        <v>20</v>
      </c>
      <c r="F2159" t="s">
        <v>38</v>
      </c>
      <c r="G2159" s="5">
        <v>1068.26</v>
      </c>
      <c r="H2159" s="5">
        <f t="shared" si="231"/>
        <v>19.228679999999997</v>
      </c>
      <c r="I2159" s="6">
        <v>2</v>
      </c>
      <c r="J2159" s="6">
        <v>2136.52</v>
      </c>
      <c r="K2159" s="5">
        <f t="shared" si="232"/>
        <v>38.457359999999994</v>
      </c>
      <c r="L2159" s="7">
        <v>4.9400000000000004</v>
      </c>
      <c r="M2159" s="7">
        <v>3153</v>
      </c>
      <c r="N2159" s="3">
        <v>45400</v>
      </c>
      <c r="O2159" s="4" t="str">
        <f t="shared" si="233"/>
        <v>2024-04</v>
      </c>
      <c r="P2159" s="4" t="str">
        <f t="shared" si="234"/>
        <v>04</v>
      </c>
      <c r="Q2159" s="4" t="str">
        <f t="shared" si="235"/>
        <v>April</v>
      </c>
      <c r="R2159" s="30" t="str">
        <f t="shared" si="236"/>
        <v>18</v>
      </c>
      <c r="W2159" t="str">
        <f t="shared" si="237"/>
        <v>ok</v>
      </c>
    </row>
    <row r="2160" spans="1:23" x14ac:dyDescent="0.3">
      <c r="A2160" t="s">
        <v>2202</v>
      </c>
      <c r="B2160" t="s">
        <v>41</v>
      </c>
      <c r="C2160" t="s">
        <v>42</v>
      </c>
      <c r="D2160" t="s">
        <v>43</v>
      </c>
      <c r="E2160" t="s">
        <v>45</v>
      </c>
      <c r="F2160" t="s">
        <v>21</v>
      </c>
      <c r="G2160" s="5">
        <v>6410.01</v>
      </c>
      <c r="H2160" s="5">
        <f t="shared" si="231"/>
        <v>115.38018</v>
      </c>
      <c r="I2160" s="6">
        <v>3</v>
      </c>
      <c r="J2160" s="6">
        <v>19230.03</v>
      </c>
      <c r="K2160" s="5">
        <f t="shared" si="232"/>
        <v>346.14053999999999</v>
      </c>
      <c r="L2160" s="7">
        <v>4.2699999999999996</v>
      </c>
      <c r="M2160" s="7">
        <v>1037</v>
      </c>
      <c r="N2160" s="3">
        <v>45449</v>
      </c>
      <c r="O2160" s="4" t="str">
        <f t="shared" si="233"/>
        <v>2024-06</v>
      </c>
      <c r="P2160" s="4" t="str">
        <f t="shared" si="234"/>
        <v>06</v>
      </c>
      <c r="Q2160" s="4" t="str">
        <f t="shared" si="235"/>
        <v>June</v>
      </c>
      <c r="R2160" s="30" t="str">
        <f t="shared" si="236"/>
        <v>06</v>
      </c>
      <c r="W2160" t="str">
        <f t="shared" si="237"/>
        <v>ok</v>
      </c>
    </row>
    <row r="2161" spans="1:23" x14ac:dyDescent="0.3">
      <c r="A2161" t="s">
        <v>2203</v>
      </c>
      <c r="B2161" t="s">
        <v>11</v>
      </c>
      <c r="C2161" t="s">
        <v>12</v>
      </c>
      <c r="D2161" t="s">
        <v>13</v>
      </c>
      <c r="E2161" t="s">
        <v>14</v>
      </c>
      <c r="F2161" t="s">
        <v>60</v>
      </c>
      <c r="G2161" s="5">
        <v>19218.150000000001</v>
      </c>
      <c r="H2161" s="5">
        <f t="shared" si="231"/>
        <v>345.92669999999998</v>
      </c>
      <c r="I2161" s="6">
        <v>3</v>
      </c>
      <c r="J2161" s="6">
        <v>57654.45</v>
      </c>
      <c r="K2161" s="5">
        <f t="shared" si="232"/>
        <v>1037.7800999999999</v>
      </c>
      <c r="L2161" s="7">
        <v>2.38</v>
      </c>
      <c r="M2161" s="7">
        <v>1713</v>
      </c>
      <c r="N2161" s="3">
        <v>45465</v>
      </c>
      <c r="O2161" s="4" t="str">
        <f t="shared" si="233"/>
        <v>2024-06</v>
      </c>
      <c r="P2161" s="4" t="str">
        <f t="shared" si="234"/>
        <v>06</v>
      </c>
      <c r="Q2161" s="4" t="str">
        <f t="shared" si="235"/>
        <v>June</v>
      </c>
      <c r="R2161" s="30" t="str">
        <f t="shared" si="236"/>
        <v>22</v>
      </c>
      <c r="W2161" t="str">
        <f t="shared" si="237"/>
        <v>ok</v>
      </c>
    </row>
    <row r="2162" spans="1:23" x14ac:dyDescent="0.3">
      <c r="A2162" t="s">
        <v>2204</v>
      </c>
      <c r="B2162" t="s">
        <v>41</v>
      </c>
      <c r="C2162" t="s">
        <v>42</v>
      </c>
      <c r="D2162" t="s">
        <v>43</v>
      </c>
      <c r="E2162" t="s">
        <v>45</v>
      </c>
      <c r="F2162" t="s">
        <v>26</v>
      </c>
      <c r="G2162" s="5">
        <v>4760.66</v>
      </c>
      <c r="H2162" s="5">
        <f t="shared" si="231"/>
        <v>85.691879999999998</v>
      </c>
      <c r="I2162" s="6">
        <v>2</v>
      </c>
      <c r="J2162" s="6">
        <v>9521.32</v>
      </c>
      <c r="K2162" s="5">
        <f t="shared" si="232"/>
        <v>171.38376</v>
      </c>
      <c r="L2162" s="7">
        <v>2.27</v>
      </c>
      <c r="M2162" s="7">
        <v>2093</v>
      </c>
      <c r="N2162" s="3">
        <v>45314</v>
      </c>
      <c r="O2162" s="4" t="str">
        <f t="shared" si="233"/>
        <v>2024-01</v>
      </c>
      <c r="P2162" s="4" t="str">
        <f t="shared" si="234"/>
        <v>01</v>
      </c>
      <c r="Q2162" s="4" t="str">
        <f t="shared" si="235"/>
        <v>January</v>
      </c>
      <c r="R2162" s="30" t="str">
        <f t="shared" si="236"/>
        <v>23</v>
      </c>
      <c r="W2162" t="str">
        <f t="shared" si="237"/>
        <v>ok</v>
      </c>
    </row>
    <row r="2163" spans="1:23" x14ac:dyDescent="0.3">
      <c r="A2163" t="s">
        <v>2205</v>
      </c>
      <c r="B2163" t="s">
        <v>41</v>
      </c>
      <c r="C2163" t="s">
        <v>42</v>
      </c>
      <c r="D2163" t="s">
        <v>43</v>
      </c>
      <c r="E2163" t="s">
        <v>20</v>
      </c>
      <c r="F2163" t="s">
        <v>38</v>
      </c>
      <c r="G2163" s="5">
        <v>9305.85</v>
      </c>
      <c r="H2163" s="5">
        <f t="shared" si="231"/>
        <v>167.50530000000001</v>
      </c>
      <c r="I2163" s="6">
        <v>2</v>
      </c>
      <c r="J2163" s="6">
        <v>18611.7</v>
      </c>
      <c r="K2163" s="5">
        <f t="shared" si="232"/>
        <v>335.01060000000001</v>
      </c>
      <c r="L2163" s="7">
        <v>2.27</v>
      </c>
      <c r="M2163" s="7">
        <v>3701</v>
      </c>
      <c r="N2163" s="3">
        <v>45310</v>
      </c>
      <c r="O2163" s="4" t="str">
        <f t="shared" si="233"/>
        <v>2024-01</v>
      </c>
      <c r="P2163" s="4" t="str">
        <f t="shared" si="234"/>
        <v>01</v>
      </c>
      <c r="Q2163" s="4" t="str">
        <f t="shared" si="235"/>
        <v>January</v>
      </c>
      <c r="R2163" s="30" t="str">
        <f t="shared" si="236"/>
        <v>19</v>
      </c>
      <c r="W2163" t="str">
        <f t="shared" si="237"/>
        <v>ok</v>
      </c>
    </row>
    <row r="2164" spans="1:23" x14ac:dyDescent="0.3">
      <c r="A2164" t="s">
        <v>2206</v>
      </c>
      <c r="B2164" t="s">
        <v>47</v>
      </c>
      <c r="C2164" t="s">
        <v>12</v>
      </c>
      <c r="D2164" t="s">
        <v>48</v>
      </c>
      <c r="E2164" t="s">
        <v>14</v>
      </c>
      <c r="F2164" t="s">
        <v>31</v>
      </c>
      <c r="G2164" s="5">
        <v>19345.25</v>
      </c>
      <c r="H2164" s="5">
        <f t="shared" si="231"/>
        <v>348.21449999999999</v>
      </c>
      <c r="I2164" s="6">
        <v>2</v>
      </c>
      <c r="J2164" s="6">
        <v>38690.5</v>
      </c>
      <c r="K2164" s="5">
        <f t="shared" si="232"/>
        <v>696.42899999999997</v>
      </c>
      <c r="L2164" s="7">
        <v>1.8</v>
      </c>
      <c r="M2164" s="7">
        <v>4599</v>
      </c>
      <c r="N2164" s="3">
        <v>45509</v>
      </c>
      <c r="O2164" s="4" t="str">
        <f t="shared" si="233"/>
        <v>2024-08</v>
      </c>
      <c r="P2164" s="4" t="str">
        <f t="shared" si="234"/>
        <v>08</v>
      </c>
      <c r="Q2164" s="4" t="str">
        <f t="shared" si="235"/>
        <v>August</v>
      </c>
      <c r="R2164" s="30" t="str">
        <f t="shared" si="236"/>
        <v>05</v>
      </c>
      <c r="W2164" t="str">
        <f t="shared" si="237"/>
        <v>ok</v>
      </c>
    </row>
    <row r="2165" spans="1:23" x14ac:dyDescent="0.3">
      <c r="A2165" t="s">
        <v>2207</v>
      </c>
      <c r="B2165" t="s">
        <v>63</v>
      </c>
      <c r="C2165" t="s">
        <v>18</v>
      </c>
      <c r="D2165" t="s">
        <v>64</v>
      </c>
      <c r="E2165" t="s">
        <v>14</v>
      </c>
      <c r="F2165" t="s">
        <v>21</v>
      </c>
      <c r="G2165" s="5">
        <v>4950.42</v>
      </c>
      <c r="H2165" s="5">
        <f t="shared" si="231"/>
        <v>89.107559999999992</v>
      </c>
      <c r="I2165" s="6">
        <v>3</v>
      </c>
      <c r="J2165" s="6">
        <v>14851.26</v>
      </c>
      <c r="K2165" s="5">
        <f t="shared" si="232"/>
        <v>267.32267999999999</v>
      </c>
      <c r="L2165" s="7">
        <v>2.27</v>
      </c>
      <c r="M2165" s="7">
        <v>3079</v>
      </c>
      <c r="N2165" s="3">
        <v>45378</v>
      </c>
      <c r="O2165" s="4" t="str">
        <f t="shared" si="233"/>
        <v>2024-03</v>
      </c>
      <c r="P2165" s="4" t="str">
        <f t="shared" si="234"/>
        <v>03</v>
      </c>
      <c r="Q2165" s="4" t="str">
        <f t="shared" si="235"/>
        <v>March</v>
      </c>
      <c r="R2165" s="30" t="str">
        <f t="shared" si="236"/>
        <v>27</v>
      </c>
      <c r="W2165" t="str">
        <f t="shared" si="237"/>
        <v>ok</v>
      </c>
    </row>
    <row r="2166" spans="1:23" x14ac:dyDescent="0.3">
      <c r="A2166" t="s">
        <v>2208</v>
      </c>
      <c r="B2166" t="s">
        <v>47</v>
      </c>
      <c r="C2166" t="s">
        <v>12</v>
      </c>
      <c r="D2166" t="s">
        <v>48</v>
      </c>
      <c r="E2166" t="s">
        <v>20</v>
      </c>
      <c r="F2166" t="s">
        <v>26</v>
      </c>
      <c r="G2166" s="5">
        <v>14301.63</v>
      </c>
      <c r="H2166" s="5">
        <f t="shared" si="231"/>
        <v>257.42933999999997</v>
      </c>
      <c r="I2166" s="6">
        <v>3</v>
      </c>
      <c r="J2166" s="6">
        <v>42904.89</v>
      </c>
      <c r="K2166" s="5">
        <f t="shared" si="232"/>
        <v>772.28801999999996</v>
      </c>
      <c r="L2166" s="7">
        <v>4.51</v>
      </c>
      <c r="M2166" s="7">
        <v>4781</v>
      </c>
      <c r="N2166" s="3">
        <v>45506</v>
      </c>
      <c r="O2166" s="4" t="str">
        <f t="shared" si="233"/>
        <v>2024-08</v>
      </c>
      <c r="P2166" s="4" t="str">
        <f t="shared" si="234"/>
        <v>08</v>
      </c>
      <c r="Q2166" s="4" t="str">
        <f t="shared" si="235"/>
        <v>August</v>
      </c>
      <c r="R2166" s="30" t="str">
        <f t="shared" si="236"/>
        <v>02</v>
      </c>
      <c r="W2166" t="str">
        <f t="shared" si="237"/>
        <v>ok</v>
      </c>
    </row>
    <row r="2167" spans="1:23" x14ac:dyDescent="0.3">
      <c r="A2167" t="s">
        <v>2209</v>
      </c>
      <c r="B2167" t="s">
        <v>36</v>
      </c>
      <c r="C2167" t="s">
        <v>18</v>
      </c>
      <c r="D2167" t="s">
        <v>37</v>
      </c>
      <c r="E2167" t="s">
        <v>20</v>
      </c>
      <c r="F2167" t="s">
        <v>60</v>
      </c>
      <c r="G2167" s="5">
        <v>2676.13</v>
      </c>
      <c r="H2167" s="5">
        <f t="shared" si="231"/>
        <v>48.170339999999996</v>
      </c>
      <c r="I2167" s="6">
        <v>4</v>
      </c>
      <c r="J2167" s="6">
        <v>10704.52</v>
      </c>
      <c r="K2167" s="5">
        <f t="shared" si="232"/>
        <v>192.68135999999998</v>
      </c>
      <c r="L2167" s="7">
        <v>4.6100000000000003</v>
      </c>
      <c r="M2167" s="7">
        <v>1868</v>
      </c>
      <c r="N2167" s="3">
        <v>45607</v>
      </c>
      <c r="O2167" s="4" t="str">
        <f t="shared" si="233"/>
        <v>2024-11</v>
      </c>
      <c r="P2167" s="4" t="str">
        <f t="shared" si="234"/>
        <v>11</v>
      </c>
      <c r="Q2167" s="4" t="str">
        <f t="shared" si="235"/>
        <v>November</v>
      </c>
      <c r="R2167" s="30" t="str">
        <f t="shared" si="236"/>
        <v>11</v>
      </c>
      <c r="W2167" t="str">
        <f t="shared" si="237"/>
        <v>ok</v>
      </c>
    </row>
    <row r="2168" spans="1:23" x14ac:dyDescent="0.3">
      <c r="A2168" t="s">
        <v>2210</v>
      </c>
      <c r="B2168" t="s">
        <v>11</v>
      </c>
      <c r="C2168" t="s">
        <v>12</v>
      </c>
      <c r="D2168" t="s">
        <v>13</v>
      </c>
      <c r="E2168" t="s">
        <v>14</v>
      </c>
      <c r="F2168" t="s">
        <v>26</v>
      </c>
      <c r="G2168" s="5">
        <v>16254.45</v>
      </c>
      <c r="H2168" s="5">
        <f t="shared" si="231"/>
        <v>292.58010000000002</v>
      </c>
      <c r="I2168" s="6">
        <v>1</v>
      </c>
      <c r="J2168" s="6">
        <v>16254.45</v>
      </c>
      <c r="K2168" s="5">
        <f t="shared" si="232"/>
        <v>292.58010000000002</v>
      </c>
      <c r="L2168" s="7">
        <v>2.39</v>
      </c>
      <c r="M2168" s="7">
        <v>4488</v>
      </c>
      <c r="N2168" s="3">
        <v>45506</v>
      </c>
      <c r="O2168" s="4" t="str">
        <f t="shared" si="233"/>
        <v>2024-08</v>
      </c>
      <c r="P2168" s="4" t="str">
        <f t="shared" si="234"/>
        <v>08</v>
      </c>
      <c r="Q2168" s="4" t="str">
        <f t="shared" si="235"/>
        <v>August</v>
      </c>
      <c r="R2168" s="30" t="str">
        <f t="shared" si="236"/>
        <v>02</v>
      </c>
      <c r="W2168" t="str">
        <f t="shared" si="237"/>
        <v>ok</v>
      </c>
    </row>
    <row r="2169" spans="1:23" x14ac:dyDescent="0.3">
      <c r="A2169" t="s">
        <v>2211</v>
      </c>
      <c r="B2169" t="s">
        <v>47</v>
      </c>
      <c r="C2169" t="s">
        <v>12</v>
      </c>
      <c r="D2169" t="s">
        <v>48</v>
      </c>
      <c r="E2169" t="s">
        <v>14</v>
      </c>
      <c r="F2169" t="s">
        <v>60</v>
      </c>
      <c r="G2169" s="5">
        <v>15237.71</v>
      </c>
      <c r="H2169" s="5">
        <f t="shared" si="231"/>
        <v>274.27877999999998</v>
      </c>
      <c r="I2169" s="6">
        <v>5</v>
      </c>
      <c r="J2169" s="6">
        <v>76188.55</v>
      </c>
      <c r="K2169" s="5">
        <f t="shared" si="232"/>
        <v>1371.3939</v>
      </c>
      <c r="L2169" s="7">
        <v>4.63</v>
      </c>
      <c r="M2169" s="7">
        <v>337</v>
      </c>
      <c r="N2169" s="3">
        <v>45617</v>
      </c>
      <c r="O2169" s="4" t="str">
        <f t="shared" si="233"/>
        <v>2024-11</v>
      </c>
      <c r="P2169" s="4" t="str">
        <f t="shared" si="234"/>
        <v>11</v>
      </c>
      <c r="Q2169" s="4" t="str">
        <f t="shared" si="235"/>
        <v>November</v>
      </c>
      <c r="R2169" s="30" t="str">
        <f t="shared" si="236"/>
        <v>21</v>
      </c>
      <c r="W2169" t="str">
        <f t="shared" si="237"/>
        <v>ok</v>
      </c>
    </row>
    <row r="2170" spans="1:23" x14ac:dyDescent="0.3">
      <c r="A2170" t="s">
        <v>2212</v>
      </c>
      <c r="B2170" t="s">
        <v>23</v>
      </c>
      <c r="C2170" t="s">
        <v>24</v>
      </c>
      <c r="D2170" t="s">
        <v>25</v>
      </c>
      <c r="E2170" t="s">
        <v>14</v>
      </c>
      <c r="F2170" t="s">
        <v>26</v>
      </c>
      <c r="G2170" s="5">
        <v>7679.23</v>
      </c>
      <c r="H2170" s="5">
        <f t="shared" si="231"/>
        <v>138.22613999999999</v>
      </c>
      <c r="I2170" s="6">
        <v>2</v>
      </c>
      <c r="J2170" s="6">
        <v>15358.46</v>
      </c>
      <c r="K2170" s="5">
        <f t="shared" si="232"/>
        <v>276.45227999999997</v>
      </c>
      <c r="L2170" s="7">
        <v>4.0599999999999996</v>
      </c>
      <c r="M2170" s="7">
        <v>2005</v>
      </c>
      <c r="N2170" s="3">
        <v>45409</v>
      </c>
      <c r="O2170" s="4" t="str">
        <f t="shared" si="233"/>
        <v>2024-04</v>
      </c>
      <c r="P2170" s="4" t="str">
        <f t="shared" si="234"/>
        <v>04</v>
      </c>
      <c r="Q2170" s="4" t="str">
        <f t="shared" si="235"/>
        <v>April</v>
      </c>
      <c r="R2170" s="30" t="str">
        <f t="shared" si="236"/>
        <v>27</v>
      </c>
      <c r="W2170" t="str">
        <f t="shared" si="237"/>
        <v>ok</v>
      </c>
    </row>
    <row r="2171" spans="1:23" x14ac:dyDescent="0.3">
      <c r="A2171" t="s">
        <v>2213</v>
      </c>
      <c r="B2171" t="s">
        <v>33</v>
      </c>
      <c r="C2171" t="s">
        <v>12</v>
      </c>
      <c r="D2171" t="s">
        <v>34</v>
      </c>
      <c r="E2171" t="s">
        <v>45</v>
      </c>
      <c r="F2171" t="s">
        <v>38</v>
      </c>
      <c r="G2171" s="5">
        <v>9462.2199999999993</v>
      </c>
      <c r="H2171" s="5">
        <f t="shared" si="231"/>
        <v>170.31995999999998</v>
      </c>
      <c r="I2171" s="6">
        <v>2</v>
      </c>
      <c r="J2171" s="6">
        <v>18924.439999999999</v>
      </c>
      <c r="K2171" s="5">
        <f t="shared" si="232"/>
        <v>340.63991999999996</v>
      </c>
      <c r="L2171" s="7">
        <v>2.98</v>
      </c>
      <c r="M2171" s="7">
        <v>4384</v>
      </c>
      <c r="N2171" s="3">
        <v>45573</v>
      </c>
      <c r="O2171" s="4" t="str">
        <f t="shared" si="233"/>
        <v>2024-10</v>
      </c>
      <c r="P2171" s="4" t="str">
        <f t="shared" si="234"/>
        <v>10</v>
      </c>
      <c r="Q2171" s="4" t="str">
        <f t="shared" si="235"/>
        <v>October</v>
      </c>
      <c r="R2171" s="30" t="str">
        <f t="shared" si="236"/>
        <v>08</v>
      </c>
      <c r="W2171" t="str">
        <f t="shared" si="237"/>
        <v>ok</v>
      </c>
    </row>
    <row r="2172" spans="1:23" x14ac:dyDescent="0.3">
      <c r="A2172" t="s">
        <v>2214</v>
      </c>
      <c r="B2172" t="s">
        <v>47</v>
      </c>
      <c r="C2172" t="s">
        <v>12</v>
      </c>
      <c r="D2172" t="s">
        <v>48</v>
      </c>
      <c r="E2172" t="s">
        <v>14</v>
      </c>
      <c r="F2172" t="s">
        <v>21</v>
      </c>
      <c r="G2172" s="5">
        <v>12015.55</v>
      </c>
      <c r="H2172" s="5">
        <f t="shared" si="231"/>
        <v>216.27989999999997</v>
      </c>
      <c r="I2172" s="6">
        <v>5</v>
      </c>
      <c r="J2172" s="6">
        <v>60077.75</v>
      </c>
      <c r="K2172" s="5">
        <f t="shared" si="232"/>
        <v>1081.3994999999998</v>
      </c>
      <c r="L2172" s="7">
        <v>2.15</v>
      </c>
      <c r="M2172" s="7">
        <v>4206</v>
      </c>
      <c r="N2172" s="3">
        <v>45407</v>
      </c>
      <c r="O2172" s="4" t="str">
        <f t="shared" si="233"/>
        <v>2024-04</v>
      </c>
      <c r="P2172" s="4" t="str">
        <f t="shared" si="234"/>
        <v>04</v>
      </c>
      <c r="Q2172" s="4" t="str">
        <f t="shared" si="235"/>
        <v>April</v>
      </c>
      <c r="R2172" s="30" t="str">
        <f t="shared" si="236"/>
        <v>25</v>
      </c>
      <c r="W2172" t="str">
        <f t="shared" si="237"/>
        <v>ok</v>
      </c>
    </row>
    <row r="2173" spans="1:23" x14ac:dyDescent="0.3">
      <c r="A2173" t="s">
        <v>2215</v>
      </c>
      <c r="B2173" t="s">
        <v>17</v>
      </c>
      <c r="C2173" t="s">
        <v>18</v>
      </c>
      <c r="D2173" t="s">
        <v>19</v>
      </c>
      <c r="E2173" t="s">
        <v>14</v>
      </c>
      <c r="F2173" t="s">
        <v>15</v>
      </c>
      <c r="G2173" s="5">
        <v>19833.419999999998</v>
      </c>
      <c r="H2173" s="5">
        <f t="shared" si="231"/>
        <v>357.00155999999993</v>
      </c>
      <c r="I2173" s="6">
        <v>2</v>
      </c>
      <c r="J2173" s="6">
        <v>39666.839999999997</v>
      </c>
      <c r="K2173" s="5">
        <f t="shared" si="232"/>
        <v>714.00311999999985</v>
      </c>
      <c r="L2173" s="7">
        <v>4.1900000000000004</v>
      </c>
      <c r="M2173" s="7">
        <v>1337</v>
      </c>
      <c r="N2173" s="3">
        <v>45384</v>
      </c>
      <c r="O2173" s="4" t="str">
        <f t="shared" si="233"/>
        <v>2024-04</v>
      </c>
      <c r="P2173" s="4" t="str">
        <f t="shared" si="234"/>
        <v>04</v>
      </c>
      <c r="Q2173" s="4" t="str">
        <f t="shared" si="235"/>
        <v>April</v>
      </c>
      <c r="R2173" s="30" t="str">
        <f t="shared" si="236"/>
        <v>02</v>
      </c>
      <c r="W2173" t="str">
        <f t="shared" si="237"/>
        <v>ok</v>
      </c>
    </row>
    <row r="2174" spans="1:23" x14ac:dyDescent="0.3">
      <c r="A2174" t="s">
        <v>2216</v>
      </c>
      <c r="B2174" t="s">
        <v>63</v>
      </c>
      <c r="C2174" t="s">
        <v>18</v>
      </c>
      <c r="D2174" t="s">
        <v>64</v>
      </c>
      <c r="E2174" t="s">
        <v>14</v>
      </c>
      <c r="F2174" t="s">
        <v>26</v>
      </c>
      <c r="G2174" s="5">
        <v>19279.7</v>
      </c>
      <c r="H2174" s="5">
        <f t="shared" si="231"/>
        <v>347.03460000000001</v>
      </c>
      <c r="I2174" s="6">
        <v>5</v>
      </c>
      <c r="J2174" s="6">
        <v>96398.5</v>
      </c>
      <c r="K2174" s="5">
        <f t="shared" si="232"/>
        <v>1735.173</v>
      </c>
      <c r="L2174" s="7">
        <v>2.1</v>
      </c>
      <c r="M2174" s="7">
        <v>493</v>
      </c>
      <c r="N2174" s="3">
        <v>45537</v>
      </c>
      <c r="O2174" s="4" t="str">
        <f t="shared" si="233"/>
        <v>2024-09</v>
      </c>
      <c r="P2174" s="4" t="str">
        <f t="shared" si="234"/>
        <v>09</v>
      </c>
      <c r="Q2174" s="4" t="str">
        <f t="shared" si="235"/>
        <v>September</v>
      </c>
      <c r="R2174" s="30" t="str">
        <f t="shared" si="236"/>
        <v>02</v>
      </c>
      <c r="W2174" t="str">
        <f t="shared" si="237"/>
        <v>ok</v>
      </c>
    </row>
    <row r="2175" spans="1:23" x14ac:dyDescent="0.3">
      <c r="A2175" t="s">
        <v>2217</v>
      </c>
      <c r="B2175" t="s">
        <v>63</v>
      </c>
      <c r="C2175" t="s">
        <v>18</v>
      </c>
      <c r="D2175" t="s">
        <v>64</v>
      </c>
      <c r="E2175" t="s">
        <v>20</v>
      </c>
      <c r="F2175" t="s">
        <v>60</v>
      </c>
      <c r="G2175" s="5">
        <v>17416.55</v>
      </c>
      <c r="H2175" s="5">
        <f t="shared" si="231"/>
        <v>313.49789999999996</v>
      </c>
      <c r="I2175" s="6">
        <v>1</v>
      </c>
      <c r="J2175" s="6">
        <v>17416.55</v>
      </c>
      <c r="K2175" s="5">
        <f t="shared" si="232"/>
        <v>313.49789999999996</v>
      </c>
      <c r="L2175" s="7">
        <v>1.28</v>
      </c>
      <c r="M2175" s="7">
        <v>1707</v>
      </c>
      <c r="N2175" s="3">
        <v>45565</v>
      </c>
      <c r="O2175" s="4" t="str">
        <f t="shared" si="233"/>
        <v>2024-09</v>
      </c>
      <c r="P2175" s="4" t="str">
        <f t="shared" si="234"/>
        <v>09</v>
      </c>
      <c r="Q2175" s="4" t="str">
        <f t="shared" si="235"/>
        <v>September</v>
      </c>
      <c r="R2175" s="30" t="str">
        <f t="shared" si="236"/>
        <v>30</v>
      </c>
      <c r="W2175" t="str">
        <f t="shared" si="237"/>
        <v>ok</v>
      </c>
    </row>
    <row r="2176" spans="1:23" x14ac:dyDescent="0.3">
      <c r="A2176" t="s">
        <v>2218</v>
      </c>
      <c r="B2176" t="s">
        <v>17</v>
      </c>
      <c r="C2176" t="s">
        <v>18</v>
      </c>
      <c r="D2176" t="s">
        <v>19</v>
      </c>
      <c r="E2176" t="s">
        <v>45</v>
      </c>
      <c r="F2176" t="s">
        <v>21</v>
      </c>
      <c r="G2176" s="5">
        <v>10305.219999999999</v>
      </c>
      <c r="H2176" s="5">
        <f t="shared" si="231"/>
        <v>185.49395999999999</v>
      </c>
      <c r="I2176" s="6">
        <v>5</v>
      </c>
      <c r="J2176" s="6">
        <v>51526.1</v>
      </c>
      <c r="K2176" s="5">
        <f t="shared" si="232"/>
        <v>927.46979999999996</v>
      </c>
      <c r="L2176" s="7">
        <v>3.01</v>
      </c>
      <c r="M2176" s="7">
        <v>3132</v>
      </c>
      <c r="N2176" s="3">
        <v>45324</v>
      </c>
      <c r="O2176" s="4" t="str">
        <f t="shared" si="233"/>
        <v>2024-02</v>
      </c>
      <c r="P2176" s="4" t="str">
        <f t="shared" si="234"/>
        <v>02</v>
      </c>
      <c r="Q2176" s="4" t="str">
        <f t="shared" si="235"/>
        <v>February</v>
      </c>
      <c r="R2176" s="30" t="str">
        <f t="shared" si="236"/>
        <v>02</v>
      </c>
      <c r="W2176" t="str">
        <f t="shared" si="237"/>
        <v>ok</v>
      </c>
    </row>
    <row r="2177" spans="1:23" x14ac:dyDescent="0.3">
      <c r="A2177" t="s">
        <v>2219</v>
      </c>
      <c r="B2177" t="s">
        <v>63</v>
      </c>
      <c r="C2177" t="s">
        <v>18</v>
      </c>
      <c r="D2177" t="s">
        <v>64</v>
      </c>
      <c r="E2177" t="s">
        <v>45</v>
      </c>
      <c r="F2177" t="s">
        <v>31</v>
      </c>
      <c r="G2177" s="5">
        <v>12943.39</v>
      </c>
      <c r="H2177" s="5">
        <f t="shared" si="231"/>
        <v>232.98101999999997</v>
      </c>
      <c r="I2177" s="6">
        <v>2</v>
      </c>
      <c r="J2177" s="6">
        <v>25886.78</v>
      </c>
      <c r="K2177" s="5">
        <f t="shared" si="232"/>
        <v>465.96203999999994</v>
      </c>
      <c r="L2177" s="7">
        <v>3.55</v>
      </c>
      <c r="M2177" s="7">
        <v>3816</v>
      </c>
      <c r="N2177" s="3">
        <v>45323</v>
      </c>
      <c r="O2177" s="4" t="str">
        <f t="shared" si="233"/>
        <v>2024-02</v>
      </c>
      <c r="P2177" s="4" t="str">
        <f t="shared" si="234"/>
        <v>02</v>
      </c>
      <c r="Q2177" s="4" t="str">
        <f t="shared" si="235"/>
        <v>February</v>
      </c>
      <c r="R2177" s="30" t="str">
        <f t="shared" si="236"/>
        <v>01</v>
      </c>
      <c r="W2177" t="str">
        <f t="shared" si="237"/>
        <v>ok</v>
      </c>
    </row>
    <row r="2178" spans="1:23" x14ac:dyDescent="0.3">
      <c r="A2178" t="s">
        <v>2220</v>
      </c>
      <c r="B2178" t="s">
        <v>63</v>
      </c>
      <c r="C2178" t="s">
        <v>18</v>
      </c>
      <c r="D2178" t="s">
        <v>64</v>
      </c>
      <c r="E2178" t="s">
        <v>45</v>
      </c>
      <c r="F2178" t="s">
        <v>60</v>
      </c>
      <c r="G2178" s="5">
        <v>16447.560000000001</v>
      </c>
      <c r="H2178" s="5">
        <f t="shared" si="231"/>
        <v>296.05608000000001</v>
      </c>
      <c r="I2178" s="6">
        <v>3</v>
      </c>
      <c r="J2178" s="6">
        <v>49342.68</v>
      </c>
      <c r="K2178" s="5">
        <f t="shared" si="232"/>
        <v>888.16823999999997</v>
      </c>
      <c r="L2178" s="7">
        <v>2.41</v>
      </c>
      <c r="M2178" s="7">
        <v>3273</v>
      </c>
      <c r="N2178" s="3">
        <v>45388</v>
      </c>
      <c r="O2178" s="4" t="str">
        <f t="shared" si="233"/>
        <v>2024-04</v>
      </c>
      <c r="P2178" s="4" t="str">
        <f t="shared" si="234"/>
        <v>04</v>
      </c>
      <c r="Q2178" s="4" t="str">
        <f t="shared" si="235"/>
        <v>April</v>
      </c>
      <c r="R2178" s="30" t="str">
        <f t="shared" si="236"/>
        <v>06</v>
      </c>
      <c r="W2178" t="str">
        <f t="shared" si="237"/>
        <v>ok</v>
      </c>
    </row>
    <row r="2179" spans="1:23" x14ac:dyDescent="0.3">
      <c r="A2179" t="s">
        <v>2221</v>
      </c>
      <c r="B2179" t="s">
        <v>41</v>
      </c>
      <c r="C2179" t="s">
        <v>42</v>
      </c>
      <c r="D2179" t="s">
        <v>43</v>
      </c>
      <c r="E2179" t="s">
        <v>45</v>
      </c>
      <c r="F2179" t="s">
        <v>60</v>
      </c>
      <c r="G2179" s="5">
        <v>8935.06</v>
      </c>
      <c r="H2179" s="5">
        <f t="shared" ref="H2179:H2242" si="238">G2179*0.018</f>
        <v>160.83107999999999</v>
      </c>
      <c r="I2179" s="6">
        <v>1</v>
      </c>
      <c r="J2179" s="6">
        <v>8935.06</v>
      </c>
      <c r="K2179" s="5">
        <f t="shared" ref="K2179:K2242" si="239">H2179*I2179</f>
        <v>160.83107999999999</v>
      </c>
      <c r="L2179" s="7">
        <v>3.27</v>
      </c>
      <c r="M2179" s="7">
        <v>1638</v>
      </c>
      <c r="N2179" s="3">
        <v>45625</v>
      </c>
      <c r="O2179" s="4" t="str">
        <f t="shared" ref="O2179:O2242" si="240">TEXT(N2179,"yyyy-mm")</f>
        <v>2024-11</v>
      </c>
      <c r="P2179" s="4" t="str">
        <f t="shared" ref="P2179:P2242" si="241">TEXT(N2179,"mm")</f>
        <v>11</v>
      </c>
      <c r="Q2179" s="4" t="str">
        <f t="shared" ref="Q2179:Q2242" si="242">TEXT(DATE(2024,P2179,1),"mmmm")</f>
        <v>November</v>
      </c>
      <c r="R2179" s="30" t="str">
        <f t="shared" ref="R2179:R2242" si="243">TEXT(N2179,"dd")</f>
        <v>29</v>
      </c>
      <c r="W2179" t="str">
        <f t="shared" ref="W2179:W2242" si="244">IF(G2179*I2179=J2179,"ok","False")</f>
        <v>ok</v>
      </c>
    </row>
    <row r="2180" spans="1:23" x14ac:dyDescent="0.3">
      <c r="A2180" t="s">
        <v>2222</v>
      </c>
      <c r="B2180" t="s">
        <v>36</v>
      </c>
      <c r="C2180" t="s">
        <v>18</v>
      </c>
      <c r="D2180" t="s">
        <v>37</v>
      </c>
      <c r="E2180" t="s">
        <v>45</v>
      </c>
      <c r="F2180" t="s">
        <v>31</v>
      </c>
      <c r="G2180" s="5">
        <v>6885.87</v>
      </c>
      <c r="H2180" s="5">
        <f t="shared" si="238"/>
        <v>123.94565999999999</v>
      </c>
      <c r="I2180" s="6">
        <v>2</v>
      </c>
      <c r="J2180" s="6">
        <v>13771.74</v>
      </c>
      <c r="K2180" s="5">
        <f t="shared" si="239"/>
        <v>247.89131999999998</v>
      </c>
      <c r="L2180" s="7">
        <v>4.6500000000000004</v>
      </c>
      <c r="M2180" s="7">
        <v>4306</v>
      </c>
      <c r="N2180" s="3">
        <v>45428</v>
      </c>
      <c r="O2180" s="4" t="str">
        <f t="shared" si="240"/>
        <v>2024-05</v>
      </c>
      <c r="P2180" s="4" t="str">
        <f t="shared" si="241"/>
        <v>05</v>
      </c>
      <c r="Q2180" s="4" t="str">
        <f t="shared" si="242"/>
        <v>May</v>
      </c>
      <c r="R2180" s="30" t="str">
        <f t="shared" si="243"/>
        <v>16</v>
      </c>
      <c r="W2180" t="str">
        <f t="shared" si="244"/>
        <v>ok</v>
      </c>
    </row>
    <row r="2181" spans="1:23" x14ac:dyDescent="0.3">
      <c r="A2181" t="s">
        <v>2223</v>
      </c>
      <c r="B2181" t="s">
        <v>11</v>
      </c>
      <c r="C2181" t="s">
        <v>12</v>
      </c>
      <c r="D2181" t="s">
        <v>13</v>
      </c>
      <c r="E2181" t="s">
        <v>45</v>
      </c>
      <c r="F2181" t="s">
        <v>60</v>
      </c>
      <c r="G2181" s="5">
        <v>17053.259999999998</v>
      </c>
      <c r="H2181" s="5">
        <f t="shared" si="238"/>
        <v>306.95867999999996</v>
      </c>
      <c r="I2181" s="6">
        <v>4</v>
      </c>
      <c r="J2181" s="6">
        <v>68213.039999999994</v>
      </c>
      <c r="K2181" s="5">
        <f t="shared" si="239"/>
        <v>1227.8347199999998</v>
      </c>
      <c r="L2181" s="7">
        <v>3.12</v>
      </c>
      <c r="M2181" s="7">
        <v>1952</v>
      </c>
      <c r="N2181" s="3">
        <v>45371</v>
      </c>
      <c r="O2181" s="4" t="str">
        <f t="shared" si="240"/>
        <v>2024-03</v>
      </c>
      <c r="P2181" s="4" t="str">
        <f t="shared" si="241"/>
        <v>03</v>
      </c>
      <c r="Q2181" s="4" t="str">
        <f t="shared" si="242"/>
        <v>March</v>
      </c>
      <c r="R2181" s="30" t="str">
        <f t="shared" si="243"/>
        <v>20</v>
      </c>
      <c r="W2181" t="str">
        <f t="shared" si="244"/>
        <v>ok</v>
      </c>
    </row>
    <row r="2182" spans="1:23" x14ac:dyDescent="0.3">
      <c r="A2182" t="s">
        <v>2224</v>
      </c>
      <c r="B2182" t="s">
        <v>33</v>
      </c>
      <c r="C2182" t="s">
        <v>12</v>
      </c>
      <c r="D2182" t="s">
        <v>34</v>
      </c>
      <c r="E2182" t="s">
        <v>45</v>
      </c>
      <c r="F2182" t="s">
        <v>21</v>
      </c>
      <c r="G2182" s="5">
        <v>14940.38</v>
      </c>
      <c r="H2182" s="5">
        <f t="shared" si="238"/>
        <v>268.92683999999997</v>
      </c>
      <c r="I2182" s="6">
        <v>3</v>
      </c>
      <c r="J2182" s="6">
        <v>44821.14</v>
      </c>
      <c r="K2182" s="5">
        <f t="shared" si="239"/>
        <v>806.78051999999991</v>
      </c>
      <c r="L2182" s="7">
        <v>3.3</v>
      </c>
      <c r="M2182" s="7">
        <v>1346</v>
      </c>
      <c r="N2182" s="3">
        <v>45402</v>
      </c>
      <c r="O2182" s="4" t="str">
        <f t="shared" si="240"/>
        <v>2024-04</v>
      </c>
      <c r="P2182" s="4" t="str">
        <f t="shared" si="241"/>
        <v>04</v>
      </c>
      <c r="Q2182" s="4" t="str">
        <f t="shared" si="242"/>
        <v>April</v>
      </c>
      <c r="R2182" s="30" t="str">
        <f t="shared" si="243"/>
        <v>20</v>
      </c>
      <c r="W2182" t="str">
        <f t="shared" si="244"/>
        <v>ok</v>
      </c>
    </row>
    <row r="2183" spans="1:23" x14ac:dyDescent="0.3">
      <c r="A2183" t="s">
        <v>2225</v>
      </c>
      <c r="B2183" t="s">
        <v>51</v>
      </c>
      <c r="C2183" t="s">
        <v>29</v>
      </c>
      <c r="D2183" t="s">
        <v>52</v>
      </c>
      <c r="E2183" t="s">
        <v>14</v>
      </c>
      <c r="F2183" t="s">
        <v>31</v>
      </c>
      <c r="G2183" s="5">
        <v>3913.16</v>
      </c>
      <c r="H2183" s="5">
        <f t="shared" si="238"/>
        <v>70.436879999999988</v>
      </c>
      <c r="I2183" s="6">
        <v>4</v>
      </c>
      <c r="J2183" s="6">
        <v>15652.64</v>
      </c>
      <c r="K2183" s="5">
        <f t="shared" si="239"/>
        <v>281.74751999999995</v>
      </c>
      <c r="L2183" s="7">
        <v>2.0699999999999998</v>
      </c>
      <c r="M2183" s="7">
        <v>147</v>
      </c>
      <c r="N2183" s="3">
        <v>45601</v>
      </c>
      <c r="O2183" s="4" t="str">
        <f t="shared" si="240"/>
        <v>2024-11</v>
      </c>
      <c r="P2183" s="4" t="str">
        <f t="shared" si="241"/>
        <v>11</v>
      </c>
      <c r="Q2183" s="4" t="str">
        <f t="shared" si="242"/>
        <v>November</v>
      </c>
      <c r="R2183" s="30" t="str">
        <f t="shared" si="243"/>
        <v>05</v>
      </c>
      <c r="W2183" t="str">
        <f t="shared" si="244"/>
        <v>ok</v>
      </c>
    </row>
    <row r="2184" spans="1:23" x14ac:dyDescent="0.3">
      <c r="A2184" t="s">
        <v>2226</v>
      </c>
      <c r="B2184" t="s">
        <v>41</v>
      </c>
      <c r="C2184" t="s">
        <v>42</v>
      </c>
      <c r="D2184" t="s">
        <v>43</v>
      </c>
      <c r="E2184" t="s">
        <v>14</v>
      </c>
      <c r="F2184" t="s">
        <v>21</v>
      </c>
      <c r="G2184" s="5">
        <v>11881.16</v>
      </c>
      <c r="H2184" s="5">
        <f t="shared" si="238"/>
        <v>213.86087999999998</v>
      </c>
      <c r="I2184" s="6">
        <v>2</v>
      </c>
      <c r="J2184" s="6">
        <v>23762.32</v>
      </c>
      <c r="K2184" s="5">
        <f t="shared" si="239"/>
        <v>427.72175999999996</v>
      </c>
      <c r="L2184" s="7">
        <v>1.58</v>
      </c>
      <c r="M2184" s="7">
        <v>3662</v>
      </c>
      <c r="N2184" s="3">
        <v>45458</v>
      </c>
      <c r="O2184" s="4" t="str">
        <f t="shared" si="240"/>
        <v>2024-06</v>
      </c>
      <c r="P2184" s="4" t="str">
        <f t="shared" si="241"/>
        <v>06</v>
      </c>
      <c r="Q2184" s="4" t="str">
        <f t="shared" si="242"/>
        <v>June</v>
      </c>
      <c r="R2184" s="30" t="str">
        <f t="shared" si="243"/>
        <v>15</v>
      </c>
      <c r="W2184" t="str">
        <f t="shared" si="244"/>
        <v>ok</v>
      </c>
    </row>
    <row r="2185" spans="1:23" x14ac:dyDescent="0.3">
      <c r="A2185" t="s">
        <v>2227</v>
      </c>
      <c r="B2185" t="s">
        <v>23</v>
      </c>
      <c r="C2185" t="s">
        <v>24</v>
      </c>
      <c r="D2185" t="s">
        <v>25</v>
      </c>
      <c r="E2185" t="s">
        <v>20</v>
      </c>
      <c r="F2185" t="s">
        <v>38</v>
      </c>
      <c r="G2185" s="5">
        <v>17128.009999999998</v>
      </c>
      <c r="H2185" s="5">
        <f t="shared" si="238"/>
        <v>308.30417999999997</v>
      </c>
      <c r="I2185" s="6">
        <v>5</v>
      </c>
      <c r="J2185" s="6">
        <v>85640.05</v>
      </c>
      <c r="K2185" s="5">
        <f t="shared" si="239"/>
        <v>1541.5209</v>
      </c>
      <c r="L2185" s="7">
        <v>1.1399999999999999</v>
      </c>
      <c r="M2185" s="7">
        <v>3070</v>
      </c>
      <c r="N2185" s="3">
        <v>45442</v>
      </c>
      <c r="O2185" s="4" t="str">
        <f t="shared" si="240"/>
        <v>2024-05</v>
      </c>
      <c r="P2185" s="4" t="str">
        <f t="shared" si="241"/>
        <v>05</v>
      </c>
      <c r="Q2185" s="4" t="str">
        <f t="shared" si="242"/>
        <v>May</v>
      </c>
      <c r="R2185" s="30" t="str">
        <f t="shared" si="243"/>
        <v>30</v>
      </c>
      <c r="W2185" t="str">
        <f t="shared" si="244"/>
        <v>ok</v>
      </c>
    </row>
    <row r="2186" spans="1:23" x14ac:dyDescent="0.3">
      <c r="A2186" t="s">
        <v>2228</v>
      </c>
      <c r="B2186" t="s">
        <v>63</v>
      </c>
      <c r="C2186" t="s">
        <v>18</v>
      </c>
      <c r="D2186" t="s">
        <v>64</v>
      </c>
      <c r="E2186" t="s">
        <v>45</v>
      </c>
      <c r="F2186" t="s">
        <v>60</v>
      </c>
      <c r="G2186" s="5">
        <v>6866.28</v>
      </c>
      <c r="H2186" s="5">
        <f t="shared" si="238"/>
        <v>123.59303999999999</v>
      </c>
      <c r="I2186" s="6">
        <v>1</v>
      </c>
      <c r="J2186" s="6">
        <v>6866.28</v>
      </c>
      <c r="K2186" s="5">
        <f t="shared" si="239"/>
        <v>123.59303999999999</v>
      </c>
      <c r="L2186" s="7">
        <v>2.96</v>
      </c>
      <c r="M2186" s="7">
        <v>4600</v>
      </c>
      <c r="N2186" s="3">
        <v>45363</v>
      </c>
      <c r="O2186" s="4" t="str">
        <f t="shared" si="240"/>
        <v>2024-03</v>
      </c>
      <c r="P2186" s="4" t="str">
        <f t="shared" si="241"/>
        <v>03</v>
      </c>
      <c r="Q2186" s="4" t="str">
        <f t="shared" si="242"/>
        <v>March</v>
      </c>
      <c r="R2186" s="30" t="str">
        <f t="shared" si="243"/>
        <v>12</v>
      </c>
      <c r="W2186" t="str">
        <f t="shared" si="244"/>
        <v>ok</v>
      </c>
    </row>
    <row r="2187" spans="1:23" x14ac:dyDescent="0.3">
      <c r="A2187" t="s">
        <v>2229</v>
      </c>
      <c r="B2187" t="s">
        <v>17</v>
      </c>
      <c r="C2187" t="s">
        <v>18</v>
      </c>
      <c r="D2187" t="s">
        <v>19</v>
      </c>
      <c r="E2187" t="s">
        <v>45</v>
      </c>
      <c r="F2187" t="s">
        <v>31</v>
      </c>
      <c r="G2187" s="5">
        <v>10607.38</v>
      </c>
      <c r="H2187" s="5">
        <f t="shared" si="238"/>
        <v>190.93283999999997</v>
      </c>
      <c r="I2187" s="6">
        <v>4</v>
      </c>
      <c r="J2187" s="6">
        <v>42429.52</v>
      </c>
      <c r="K2187" s="5">
        <f t="shared" si="239"/>
        <v>763.73135999999988</v>
      </c>
      <c r="L2187" s="7">
        <v>4.74</v>
      </c>
      <c r="M2187" s="7">
        <v>3539</v>
      </c>
      <c r="N2187" s="3">
        <v>45344</v>
      </c>
      <c r="O2187" s="4" t="str">
        <f t="shared" si="240"/>
        <v>2024-02</v>
      </c>
      <c r="P2187" s="4" t="str">
        <f t="shared" si="241"/>
        <v>02</v>
      </c>
      <c r="Q2187" s="4" t="str">
        <f t="shared" si="242"/>
        <v>February</v>
      </c>
      <c r="R2187" s="30" t="str">
        <f t="shared" si="243"/>
        <v>22</v>
      </c>
      <c r="W2187" t="str">
        <f t="shared" si="244"/>
        <v>ok</v>
      </c>
    </row>
    <row r="2188" spans="1:23" x14ac:dyDescent="0.3">
      <c r="A2188" t="s">
        <v>2230</v>
      </c>
      <c r="B2188" t="s">
        <v>36</v>
      </c>
      <c r="C2188" t="s">
        <v>18</v>
      </c>
      <c r="D2188" t="s">
        <v>37</v>
      </c>
      <c r="E2188" t="s">
        <v>20</v>
      </c>
      <c r="F2188" t="s">
        <v>38</v>
      </c>
      <c r="G2188" s="5">
        <v>10246.700000000001</v>
      </c>
      <c r="H2188" s="5">
        <f t="shared" si="238"/>
        <v>184.44059999999999</v>
      </c>
      <c r="I2188" s="6">
        <v>4</v>
      </c>
      <c r="J2188" s="6">
        <v>40986.800000000003</v>
      </c>
      <c r="K2188" s="5">
        <f t="shared" si="239"/>
        <v>737.76239999999996</v>
      </c>
      <c r="L2188" s="7">
        <v>4.37</v>
      </c>
      <c r="M2188" s="7">
        <v>2117</v>
      </c>
      <c r="N2188" s="3">
        <v>45434</v>
      </c>
      <c r="O2188" s="4" t="str">
        <f t="shared" si="240"/>
        <v>2024-05</v>
      </c>
      <c r="P2188" s="4" t="str">
        <f t="shared" si="241"/>
        <v>05</v>
      </c>
      <c r="Q2188" s="4" t="str">
        <f t="shared" si="242"/>
        <v>May</v>
      </c>
      <c r="R2188" s="30" t="str">
        <f t="shared" si="243"/>
        <v>22</v>
      </c>
      <c r="W2188" t="str">
        <f t="shared" si="244"/>
        <v>ok</v>
      </c>
    </row>
    <row r="2189" spans="1:23" x14ac:dyDescent="0.3">
      <c r="A2189" t="s">
        <v>2231</v>
      </c>
      <c r="B2189" t="s">
        <v>36</v>
      </c>
      <c r="C2189" t="s">
        <v>18</v>
      </c>
      <c r="D2189" t="s">
        <v>37</v>
      </c>
      <c r="E2189" t="s">
        <v>20</v>
      </c>
      <c r="F2189" t="s">
        <v>60</v>
      </c>
      <c r="G2189" s="5">
        <v>13481.58</v>
      </c>
      <c r="H2189" s="5">
        <f t="shared" si="238"/>
        <v>242.66843999999998</v>
      </c>
      <c r="I2189" s="6">
        <v>2</v>
      </c>
      <c r="J2189" s="6">
        <v>26963.16</v>
      </c>
      <c r="K2189" s="5">
        <f t="shared" si="239"/>
        <v>485.33687999999995</v>
      </c>
      <c r="L2189" s="7">
        <v>3.46</v>
      </c>
      <c r="M2189" s="7">
        <v>3119</v>
      </c>
      <c r="N2189" s="3">
        <v>45542</v>
      </c>
      <c r="O2189" s="4" t="str">
        <f t="shared" si="240"/>
        <v>2024-09</v>
      </c>
      <c r="P2189" s="4" t="str">
        <f t="shared" si="241"/>
        <v>09</v>
      </c>
      <c r="Q2189" s="4" t="str">
        <f t="shared" si="242"/>
        <v>September</v>
      </c>
      <c r="R2189" s="30" t="str">
        <f t="shared" si="243"/>
        <v>07</v>
      </c>
      <c r="W2189" t="str">
        <f t="shared" si="244"/>
        <v>ok</v>
      </c>
    </row>
    <row r="2190" spans="1:23" x14ac:dyDescent="0.3">
      <c r="A2190" t="s">
        <v>2232</v>
      </c>
      <c r="B2190" t="s">
        <v>36</v>
      </c>
      <c r="C2190" t="s">
        <v>18</v>
      </c>
      <c r="D2190" t="s">
        <v>37</v>
      </c>
      <c r="E2190" t="s">
        <v>45</v>
      </c>
      <c r="F2190" t="s">
        <v>26</v>
      </c>
      <c r="G2190" s="5">
        <v>2651.58</v>
      </c>
      <c r="H2190" s="5">
        <f t="shared" si="238"/>
        <v>47.728439999999992</v>
      </c>
      <c r="I2190" s="6">
        <v>4</v>
      </c>
      <c r="J2190" s="6">
        <v>10606.32</v>
      </c>
      <c r="K2190" s="5">
        <f t="shared" si="239"/>
        <v>190.91375999999997</v>
      </c>
      <c r="L2190" s="7">
        <v>4.6399999999999997</v>
      </c>
      <c r="M2190" s="7">
        <v>2773</v>
      </c>
      <c r="N2190" s="3">
        <v>45344</v>
      </c>
      <c r="O2190" s="4" t="str">
        <f t="shared" si="240"/>
        <v>2024-02</v>
      </c>
      <c r="P2190" s="4" t="str">
        <f t="shared" si="241"/>
        <v>02</v>
      </c>
      <c r="Q2190" s="4" t="str">
        <f t="shared" si="242"/>
        <v>February</v>
      </c>
      <c r="R2190" s="30" t="str">
        <f t="shared" si="243"/>
        <v>22</v>
      </c>
      <c r="W2190" t="str">
        <f t="shared" si="244"/>
        <v>ok</v>
      </c>
    </row>
    <row r="2191" spans="1:23" x14ac:dyDescent="0.3">
      <c r="A2191" t="s">
        <v>2233</v>
      </c>
      <c r="B2191" t="s">
        <v>36</v>
      </c>
      <c r="C2191" t="s">
        <v>18</v>
      </c>
      <c r="D2191" t="s">
        <v>37</v>
      </c>
      <c r="E2191" t="s">
        <v>45</v>
      </c>
      <c r="F2191" t="s">
        <v>15</v>
      </c>
      <c r="G2191" s="5">
        <v>10373.77</v>
      </c>
      <c r="H2191" s="5">
        <f t="shared" si="238"/>
        <v>186.72785999999999</v>
      </c>
      <c r="I2191" s="6">
        <v>3</v>
      </c>
      <c r="J2191" s="6">
        <v>31121.31</v>
      </c>
      <c r="K2191" s="5">
        <f t="shared" si="239"/>
        <v>560.18358000000001</v>
      </c>
      <c r="L2191" s="7">
        <v>4.29</v>
      </c>
      <c r="M2191" s="7">
        <v>2156</v>
      </c>
      <c r="N2191" s="3">
        <v>45540</v>
      </c>
      <c r="O2191" s="4" t="str">
        <f t="shared" si="240"/>
        <v>2024-09</v>
      </c>
      <c r="P2191" s="4" t="str">
        <f t="shared" si="241"/>
        <v>09</v>
      </c>
      <c r="Q2191" s="4" t="str">
        <f t="shared" si="242"/>
        <v>September</v>
      </c>
      <c r="R2191" s="30" t="str">
        <f t="shared" si="243"/>
        <v>05</v>
      </c>
      <c r="W2191" t="str">
        <f t="shared" si="244"/>
        <v>ok</v>
      </c>
    </row>
    <row r="2192" spans="1:23" x14ac:dyDescent="0.3">
      <c r="A2192" t="s">
        <v>2234</v>
      </c>
      <c r="B2192" t="s">
        <v>17</v>
      </c>
      <c r="C2192" t="s">
        <v>18</v>
      </c>
      <c r="D2192" t="s">
        <v>19</v>
      </c>
      <c r="E2192" t="s">
        <v>45</v>
      </c>
      <c r="F2192" t="s">
        <v>26</v>
      </c>
      <c r="G2192" s="5">
        <v>2482.2600000000002</v>
      </c>
      <c r="H2192" s="5">
        <f t="shared" si="238"/>
        <v>44.680680000000002</v>
      </c>
      <c r="I2192" s="6">
        <v>1</v>
      </c>
      <c r="J2192" s="6">
        <v>2482.2600000000002</v>
      </c>
      <c r="K2192" s="5">
        <f t="shared" si="239"/>
        <v>44.680680000000002</v>
      </c>
      <c r="L2192" s="7">
        <v>4.8600000000000003</v>
      </c>
      <c r="M2192" s="7">
        <v>3162</v>
      </c>
      <c r="N2192" s="3">
        <v>45466</v>
      </c>
      <c r="O2192" s="4" t="str">
        <f t="shared" si="240"/>
        <v>2024-06</v>
      </c>
      <c r="P2192" s="4" t="str">
        <f t="shared" si="241"/>
        <v>06</v>
      </c>
      <c r="Q2192" s="4" t="str">
        <f t="shared" si="242"/>
        <v>June</v>
      </c>
      <c r="R2192" s="30" t="str">
        <f t="shared" si="243"/>
        <v>23</v>
      </c>
      <c r="W2192" t="str">
        <f t="shared" si="244"/>
        <v>ok</v>
      </c>
    </row>
    <row r="2193" spans="1:23" x14ac:dyDescent="0.3">
      <c r="A2193" t="s">
        <v>2235</v>
      </c>
      <c r="B2193" t="s">
        <v>36</v>
      </c>
      <c r="C2193" t="s">
        <v>18</v>
      </c>
      <c r="D2193" t="s">
        <v>37</v>
      </c>
      <c r="E2193" t="s">
        <v>14</v>
      </c>
      <c r="F2193" t="s">
        <v>26</v>
      </c>
      <c r="G2193" s="5">
        <v>12867.55</v>
      </c>
      <c r="H2193" s="5">
        <f t="shared" si="238"/>
        <v>231.61589999999998</v>
      </c>
      <c r="I2193" s="6">
        <v>1</v>
      </c>
      <c r="J2193" s="6">
        <v>12867.55</v>
      </c>
      <c r="K2193" s="5">
        <f t="shared" si="239"/>
        <v>231.61589999999998</v>
      </c>
      <c r="L2193" s="7">
        <v>4.95</v>
      </c>
      <c r="M2193" s="7">
        <v>4270</v>
      </c>
      <c r="N2193" s="3">
        <v>45348</v>
      </c>
      <c r="O2193" s="4" t="str">
        <f t="shared" si="240"/>
        <v>2024-02</v>
      </c>
      <c r="P2193" s="4" t="str">
        <f t="shared" si="241"/>
        <v>02</v>
      </c>
      <c r="Q2193" s="4" t="str">
        <f t="shared" si="242"/>
        <v>February</v>
      </c>
      <c r="R2193" s="30" t="str">
        <f t="shared" si="243"/>
        <v>26</v>
      </c>
      <c r="W2193" t="str">
        <f t="shared" si="244"/>
        <v>ok</v>
      </c>
    </row>
    <row r="2194" spans="1:23" x14ac:dyDescent="0.3">
      <c r="A2194" t="s">
        <v>2236</v>
      </c>
      <c r="B2194" t="s">
        <v>33</v>
      </c>
      <c r="C2194" t="s">
        <v>12</v>
      </c>
      <c r="D2194" t="s">
        <v>34</v>
      </c>
      <c r="E2194" t="s">
        <v>20</v>
      </c>
      <c r="F2194" t="s">
        <v>15</v>
      </c>
      <c r="G2194" s="5">
        <v>12628.17</v>
      </c>
      <c r="H2194" s="5">
        <f t="shared" si="238"/>
        <v>227.30705999999998</v>
      </c>
      <c r="I2194" s="6">
        <v>1</v>
      </c>
      <c r="J2194" s="6">
        <v>12628.17</v>
      </c>
      <c r="K2194" s="5">
        <f t="shared" si="239"/>
        <v>227.30705999999998</v>
      </c>
      <c r="L2194" s="7">
        <v>4.18</v>
      </c>
      <c r="M2194" s="7">
        <v>487</v>
      </c>
      <c r="N2194" s="3">
        <v>45431</v>
      </c>
      <c r="O2194" s="4" t="str">
        <f t="shared" si="240"/>
        <v>2024-05</v>
      </c>
      <c r="P2194" s="4" t="str">
        <f t="shared" si="241"/>
        <v>05</v>
      </c>
      <c r="Q2194" s="4" t="str">
        <f t="shared" si="242"/>
        <v>May</v>
      </c>
      <c r="R2194" s="30" t="str">
        <f t="shared" si="243"/>
        <v>19</v>
      </c>
      <c r="W2194" t="str">
        <f t="shared" si="244"/>
        <v>ok</v>
      </c>
    </row>
    <row r="2195" spans="1:23" x14ac:dyDescent="0.3">
      <c r="A2195" t="s">
        <v>2237</v>
      </c>
      <c r="B2195" t="s">
        <v>17</v>
      </c>
      <c r="C2195" t="s">
        <v>18</v>
      </c>
      <c r="D2195" t="s">
        <v>19</v>
      </c>
      <c r="E2195" t="s">
        <v>45</v>
      </c>
      <c r="F2195" t="s">
        <v>26</v>
      </c>
      <c r="G2195" s="5">
        <v>349.72</v>
      </c>
      <c r="H2195" s="5">
        <f t="shared" si="238"/>
        <v>6.2949599999999997</v>
      </c>
      <c r="I2195" s="6">
        <v>3</v>
      </c>
      <c r="J2195" s="6">
        <v>1049.1600000000001</v>
      </c>
      <c r="K2195" s="5">
        <f t="shared" si="239"/>
        <v>18.884879999999999</v>
      </c>
      <c r="L2195" s="7">
        <v>4.8600000000000003</v>
      </c>
      <c r="M2195" s="7">
        <v>2711</v>
      </c>
      <c r="N2195" s="3">
        <v>45444</v>
      </c>
      <c r="O2195" s="4" t="str">
        <f t="shared" si="240"/>
        <v>2024-06</v>
      </c>
      <c r="P2195" s="4" t="str">
        <f t="shared" si="241"/>
        <v>06</v>
      </c>
      <c r="Q2195" s="4" t="str">
        <f t="shared" si="242"/>
        <v>June</v>
      </c>
      <c r="R2195" s="30" t="str">
        <f t="shared" si="243"/>
        <v>01</v>
      </c>
      <c r="W2195" t="str">
        <f t="shared" si="244"/>
        <v>ok</v>
      </c>
    </row>
    <row r="2196" spans="1:23" x14ac:dyDescent="0.3">
      <c r="A2196" t="s">
        <v>2238</v>
      </c>
      <c r="B2196" t="s">
        <v>47</v>
      </c>
      <c r="C2196" t="s">
        <v>12</v>
      </c>
      <c r="D2196" t="s">
        <v>48</v>
      </c>
      <c r="E2196" t="s">
        <v>20</v>
      </c>
      <c r="F2196" t="s">
        <v>21</v>
      </c>
      <c r="G2196" s="5">
        <v>14925.19</v>
      </c>
      <c r="H2196" s="5">
        <f t="shared" si="238"/>
        <v>268.65341999999998</v>
      </c>
      <c r="I2196" s="6">
        <v>3</v>
      </c>
      <c r="J2196" s="6">
        <v>44775.57</v>
      </c>
      <c r="K2196" s="5">
        <f t="shared" si="239"/>
        <v>805.96025999999995</v>
      </c>
      <c r="L2196" s="7">
        <v>4.3899999999999997</v>
      </c>
      <c r="M2196" s="7">
        <v>4807</v>
      </c>
      <c r="N2196" s="3">
        <v>45558</v>
      </c>
      <c r="O2196" s="4" t="str">
        <f t="shared" si="240"/>
        <v>2024-09</v>
      </c>
      <c r="P2196" s="4" t="str">
        <f t="shared" si="241"/>
        <v>09</v>
      </c>
      <c r="Q2196" s="4" t="str">
        <f t="shared" si="242"/>
        <v>September</v>
      </c>
      <c r="R2196" s="30" t="str">
        <f t="shared" si="243"/>
        <v>23</v>
      </c>
      <c r="W2196" t="str">
        <f t="shared" si="244"/>
        <v>ok</v>
      </c>
    </row>
    <row r="2197" spans="1:23" x14ac:dyDescent="0.3">
      <c r="A2197" t="s">
        <v>2239</v>
      </c>
      <c r="B2197" t="s">
        <v>47</v>
      </c>
      <c r="C2197" t="s">
        <v>12</v>
      </c>
      <c r="D2197" t="s">
        <v>48</v>
      </c>
      <c r="E2197" t="s">
        <v>45</v>
      </c>
      <c r="F2197" t="s">
        <v>26</v>
      </c>
      <c r="G2197" s="5">
        <v>11877.74</v>
      </c>
      <c r="H2197" s="5">
        <f t="shared" si="238"/>
        <v>213.79931999999997</v>
      </c>
      <c r="I2197" s="6">
        <v>3</v>
      </c>
      <c r="J2197" s="6">
        <v>35633.22</v>
      </c>
      <c r="K2197" s="5">
        <f t="shared" si="239"/>
        <v>641.3979599999999</v>
      </c>
      <c r="L2197" s="7">
        <v>1.96</v>
      </c>
      <c r="M2197" s="7">
        <v>4782</v>
      </c>
      <c r="N2197" s="3">
        <v>45493</v>
      </c>
      <c r="O2197" s="4" t="str">
        <f t="shared" si="240"/>
        <v>2024-07</v>
      </c>
      <c r="P2197" s="4" t="str">
        <f t="shared" si="241"/>
        <v>07</v>
      </c>
      <c r="Q2197" s="4" t="str">
        <f t="shared" si="242"/>
        <v>July</v>
      </c>
      <c r="R2197" s="30" t="str">
        <f t="shared" si="243"/>
        <v>20</v>
      </c>
      <c r="W2197" t="str">
        <f t="shared" si="244"/>
        <v>ok</v>
      </c>
    </row>
    <row r="2198" spans="1:23" x14ac:dyDescent="0.3">
      <c r="A2198" t="s">
        <v>2240</v>
      </c>
      <c r="B2198" t="s">
        <v>28</v>
      </c>
      <c r="C2198" t="s">
        <v>29</v>
      </c>
      <c r="D2198" t="s">
        <v>30</v>
      </c>
      <c r="E2198" t="s">
        <v>45</v>
      </c>
      <c r="F2198" t="s">
        <v>60</v>
      </c>
      <c r="G2198" s="5">
        <v>4087.13</v>
      </c>
      <c r="H2198" s="5">
        <f t="shared" si="238"/>
        <v>73.568339999999992</v>
      </c>
      <c r="I2198" s="6">
        <v>1</v>
      </c>
      <c r="J2198" s="6">
        <v>4087.13</v>
      </c>
      <c r="K2198" s="5">
        <f t="shared" si="239"/>
        <v>73.568339999999992</v>
      </c>
      <c r="L2198" s="7">
        <v>4.83</v>
      </c>
      <c r="M2198" s="7">
        <v>4063</v>
      </c>
      <c r="N2198" s="3">
        <v>45443</v>
      </c>
      <c r="O2198" s="4" t="str">
        <f t="shared" si="240"/>
        <v>2024-05</v>
      </c>
      <c r="P2198" s="4" t="str">
        <f t="shared" si="241"/>
        <v>05</v>
      </c>
      <c r="Q2198" s="4" t="str">
        <f t="shared" si="242"/>
        <v>May</v>
      </c>
      <c r="R2198" s="30" t="str">
        <f t="shared" si="243"/>
        <v>31</v>
      </c>
      <c r="W2198" t="str">
        <f t="shared" si="244"/>
        <v>ok</v>
      </c>
    </row>
    <row r="2199" spans="1:23" x14ac:dyDescent="0.3">
      <c r="A2199" t="s">
        <v>2241</v>
      </c>
      <c r="B2199" t="s">
        <v>33</v>
      </c>
      <c r="C2199" t="s">
        <v>12</v>
      </c>
      <c r="D2199" t="s">
        <v>34</v>
      </c>
      <c r="E2199" t="s">
        <v>14</v>
      </c>
      <c r="F2199" t="s">
        <v>26</v>
      </c>
      <c r="G2199" s="5">
        <v>18538.89</v>
      </c>
      <c r="H2199" s="5">
        <f t="shared" si="238"/>
        <v>333.70001999999994</v>
      </c>
      <c r="I2199" s="6">
        <v>3</v>
      </c>
      <c r="J2199" s="6">
        <v>55616.67</v>
      </c>
      <c r="K2199" s="5">
        <f t="shared" si="239"/>
        <v>1001.1000599999998</v>
      </c>
      <c r="L2199" s="7">
        <v>2.95</v>
      </c>
      <c r="M2199" s="7">
        <v>1807</v>
      </c>
      <c r="N2199" s="3">
        <v>45615</v>
      </c>
      <c r="O2199" s="4" t="str">
        <f t="shared" si="240"/>
        <v>2024-11</v>
      </c>
      <c r="P2199" s="4" t="str">
        <f t="shared" si="241"/>
        <v>11</v>
      </c>
      <c r="Q2199" s="4" t="str">
        <f t="shared" si="242"/>
        <v>November</v>
      </c>
      <c r="R2199" s="30" t="str">
        <f t="shared" si="243"/>
        <v>19</v>
      </c>
      <c r="W2199" t="str">
        <f t="shared" si="244"/>
        <v>ok</v>
      </c>
    </row>
    <row r="2200" spans="1:23" x14ac:dyDescent="0.3">
      <c r="A2200" t="s">
        <v>2242</v>
      </c>
      <c r="B2200" t="s">
        <v>36</v>
      </c>
      <c r="C2200" t="s">
        <v>18</v>
      </c>
      <c r="D2200" t="s">
        <v>37</v>
      </c>
      <c r="E2200" t="s">
        <v>14</v>
      </c>
      <c r="F2200" t="s">
        <v>38</v>
      </c>
      <c r="G2200" s="5">
        <v>4149.0200000000004</v>
      </c>
      <c r="H2200" s="5">
        <f t="shared" si="238"/>
        <v>74.682360000000003</v>
      </c>
      <c r="I2200" s="6">
        <v>2</v>
      </c>
      <c r="J2200" s="6">
        <v>8298.0400000000009</v>
      </c>
      <c r="K2200" s="5">
        <f t="shared" si="239"/>
        <v>149.36472000000001</v>
      </c>
      <c r="L2200" s="7">
        <v>4.72</v>
      </c>
      <c r="M2200" s="7">
        <v>2097</v>
      </c>
      <c r="N2200" s="3">
        <v>45364</v>
      </c>
      <c r="O2200" s="4" t="str">
        <f t="shared" si="240"/>
        <v>2024-03</v>
      </c>
      <c r="P2200" s="4" t="str">
        <f t="shared" si="241"/>
        <v>03</v>
      </c>
      <c r="Q2200" s="4" t="str">
        <f t="shared" si="242"/>
        <v>March</v>
      </c>
      <c r="R2200" s="30" t="str">
        <f t="shared" si="243"/>
        <v>13</v>
      </c>
      <c r="W2200" t="str">
        <f t="shared" si="244"/>
        <v>ok</v>
      </c>
    </row>
    <row r="2201" spans="1:23" x14ac:dyDescent="0.3">
      <c r="A2201" t="s">
        <v>2243</v>
      </c>
      <c r="B2201" t="s">
        <v>17</v>
      </c>
      <c r="C2201" t="s">
        <v>18</v>
      </c>
      <c r="D2201" t="s">
        <v>19</v>
      </c>
      <c r="E2201" t="s">
        <v>20</v>
      </c>
      <c r="F2201" t="s">
        <v>15</v>
      </c>
      <c r="G2201" s="5">
        <v>15705.5</v>
      </c>
      <c r="H2201" s="5">
        <f t="shared" si="238"/>
        <v>282.69899999999996</v>
      </c>
      <c r="I2201" s="6">
        <v>5</v>
      </c>
      <c r="J2201" s="6">
        <v>78527.5</v>
      </c>
      <c r="K2201" s="5">
        <f t="shared" si="239"/>
        <v>1413.4949999999999</v>
      </c>
      <c r="L2201" s="7">
        <v>1.79</v>
      </c>
      <c r="M2201" s="7">
        <v>2445</v>
      </c>
      <c r="N2201" s="3">
        <v>45595</v>
      </c>
      <c r="O2201" s="4" t="str">
        <f t="shared" si="240"/>
        <v>2024-10</v>
      </c>
      <c r="P2201" s="4" t="str">
        <f t="shared" si="241"/>
        <v>10</v>
      </c>
      <c r="Q2201" s="4" t="str">
        <f t="shared" si="242"/>
        <v>October</v>
      </c>
      <c r="R2201" s="30" t="str">
        <f t="shared" si="243"/>
        <v>30</v>
      </c>
      <c r="W2201" t="str">
        <f t="shared" si="244"/>
        <v>ok</v>
      </c>
    </row>
    <row r="2202" spans="1:23" x14ac:dyDescent="0.3">
      <c r="A2202" t="s">
        <v>2244</v>
      </c>
      <c r="B2202" t="s">
        <v>63</v>
      </c>
      <c r="C2202" t="s">
        <v>18</v>
      </c>
      <c r="D2202" t="s">
        <v>64</v>
      </c>
      <c r="E2202" t="s">
        <v>14</v>
      </c>
      <c r="F2202" t="s">
        <v>21</v>
      </c>
      <c r="G2202" s="5">
        <v>17281.849999999999</v>
      </c>
      <c r="H2202" s="5">
        <f t="shared" si="238"/>
        <v>311.07329999999996</v>
      </c>
      <c r="I2202" s="6">
        <v>5</v>
      </c>
      <c r="J2202" s="6">
        <v>86409.25</v>
      </c>
      <c r="K2202" s="5">
        <f t="shared" si="239"/>
        <v>1555.3664999999999</v>
      </c>
      <c r="L2202" s="7">
        <v>1.34</v>
      </c>
      <c r="M2202" s="7">
        <v>484</v>
      </c>
      <c r="N2202" s="3">
        <v>45449</v>
      </c>
      <c r="O2202" s="4" t="str">
        <f t="shared" si="240"/>
        <v>2024-06</v>
      </c>
      <c r="P2202" s="4" t="str">
        <f t="shared" si="241"/>
        <v>06</v>
      </c>
      <c r="Q2202" s="4" t="str">
        <f t="shared" si="242"/>
        <v>June</v>
      </c>
      <c r="R2202" s="30" t="str">
        <f t="shared" si="243"/>
        <v>06</v>
      </c>
      <c r="W2202" t="str">
        <f t="shared" si="244"/>
        <v>ok</v>
      </c>
    </row>
    <row r="2203" spans="1:23" x14ac:dyDescent="0.3">
      <c r="A2203" t="s">
        <v>2245</v>
      </c>
      <c r="B2203" t="s">
        <v>28</v>
      </c>
      <c r="C2203" t="s">
        <v>29</v>
      </c>
      <c r="D2203" t="s">
        <v>30</v>
      </c>
      <c r="E2203" t="s">
        <v>14</v>
      </c>
      <c r="F2203" t="s">
        <v>21</v>
      </c>
      <c r="G2203" s="5">
        <v>17468.89</v>
      </c>
      <c r="H2203" s="5">
        <f t="shared" si="238"/>
        <v>314.44001999999995</v>
      </c>
      <c r="I2203" s="6">
        <v>5</v>
      </c>
      <c r="J2203" s="6">
        <v>87344.45</v>
      </c>
      <c r="K2203" s="5">
        <f t="shared" si="239"/>
        <v>1572.2000999999998</v>
      </c>
      <c r="L2203" s="7">
        <v>4.41</v>
      </c>
      <c r="M2203" s="7">
        <v>3576</v>
      </c>
      <c r="N2203" s="3">
        <v>45388</v>
      </c>
      <c r="O2203" s="4" t="str">
        <f t="shared" si="240"/>
        <v>2024-04</v>
      </c>
      <c r="P2203" s="4" t="str">
        <f t="shared" si="241"/>
        <v>04</v>
      </c>
      <c r="Q2203" s="4" t="str">
        <f t="shared" si="242"/>
        <v>April</v>
      </c>
      <c r="R2203" s="30" t="str">
        <f t="shared" si="243"/>
        <v>06</v>
      </c>
      <c r="W2203" t="str">
        <f t="shared" si="244"/>
        <v>ok</v>
      </c>
    </row>
    <row r="2204" spans="1:23" x14ac:dyDescent="0.3">
      <c r="A2204" t="s">
        <v>2246</v>
      </c>
      <c r="B2204" t="s">
        <v>28</v>
      </c>
      <c r="C2204" t="s">
        <v>29</v>
      </c>
      <c r="D2204" t="s">
        <v>30</v>
      </c>
      <c r="E2204" t="s">
        <v>45</v>
      </c>
      <c r="F2204" t="s">
        <v>31</v>
      </c>
      <c r="G2204" s="5">
        <v>17799.060000000001</v>
      </c>
      <c r="H2204" s="5">
        <f t="shared" si="238"/>
        <v>320.38308000000001</v>
      </c>
      <c r="I2204" s="6">
        <v>5</v>
      </c>
      <c r="J2204" s="6">
        <v>88995.3</v>
      </c>
      <c r="K2204" s="5">
        <f t="shared" si="239"/>
        <v>1601.9154000000001</v>
      </c>
      <c r="L2204" s="7">
        <v>4.53</v>
      </c>
      <c r="M2204" s="7">
        <v>2982</v>
      </c>
      <c r="N2204" s="3">
        <v>45528</v>
      </c>
      <c r="O2204" s="4" t="str">
        <f t="shared" si="240"/>
        <v>2024-08</v>
      </c>
      <c r="P2204" s="4" t="str">
        <f t="shared" si="241"/>
        <v>08</v>
      </c>
      <c r="Q2204" s="4" t="str">
        <f t="shared" si="242"/>
        <v>August</v>
      </c>
      <c r="R2204" s="30" t="str">
        <f t="shared" si="243"/>
        <v>24</v>
      </c>
      <c r="W2204" t="str">
        <f t="shared" si="244"/>
        <v>ok</v>
      </c>
    </row>
    <row r="2205" spans="1:23" x14ac:dyDescent="0.3">
      <c r="A2205" t="s">
        <v>2247</v>
      </c>
      <c r="B2205" t="s">
        <v>51</v>
      </c>
      <c r="C2205" t="s">
        <v>29</v>
      </c>
      <c r="D2205" t="s">
        <v>52</v>
      </c>
      <c r="E2205" t="s">
        <v>20</v>
      </c>
      <c r="F2205" t="s">
        <v>60</v>
      </c>
      <c r="G2205" s="5">
        <v>3026.52</v>
      </c>
      <c r="H2205" s="5">
        <f t="shared" si="238"/>
        <v>54.477359999999997</v>
      </c>
      <c r="I2205" s="6">
        <v>2</v>
      </c>
      <c r="J2205" s="6">
        <v>6053.04</v>
      </c>
      <c r="K2205" s="5">
        <f t="shared" si="239"/>
        <v>108.95471999999999</v>
      </c>
      <c r="L2205" s="7">
        <v>4.72</v>
      </c>
      <c r="M2205" s="7">
        <v>858</v>
      </c>
      <c r="N2205" s="3">
        <v>45335</v>
      </c>
      <c r="O2205" s="4" t="str">
        <f t="shared" si="240"/>
        <v>2024-02</v>
      </c>
      <c r="P2205" s="4" t="str">
        <f t="shared" si="241"/>
        <v>02</v>
      </c>
      <c r="Q2205" s="4" t="str">
        <f t="shared" si="242"/>
        <v>February</v>
      </c>
      <c r="R2205" s="30" t="str">
        <f t="shared" si="243"/>
        <v>13</v>
      </c>
      <c r="W2205" t="str">
        <f t="shared" si="244"/>
        <v>ok</v>
      </c>
    </row>
    <row r="2206" spans="1:23" x14ac:dyDescent="0.3">
      <c r="A2206" t="s">
        <v>2248</v>
      </c>
      <c r="B2206" t="s">
        <v>17</v>
      </c>
      <c r="C2206" t="s">
        <v>18</v>
      </c>
      <c r="D2206" t="s">
        <v>19</v>
      </c>
      <c r="E2206" t="s">
        <v>20</v>
      </c>
      <c r="F2206" t="s">
        <v>26</v>
      </c>
      <c r="G2206" s="5">
        <v>16151</v>
      </c>
      <c r="H2206" s="5">
        <f t="shared" si="238"/>
        <v>290.71799999999996</v>
      </c>
      <c r="I2206" s="6">
        <v>5</v>
      </c>
      <c r="J2206" s="6">
        <v>80755</v>
      </c>
      <c r="K2206" s="5">
        <f t="shared" si="239"/>
        <v>1453.5899999999997</v>
      </c>
      <c r="L2206" s="7">
        <v>2.35</v>
      </c>
      <c r="M2206" s="7">
        <v>763</v>
      </c>
      <c r="N2206" s="3">
        <v>45362</v>
      </c>
      <c r="O2206" s="4" t="str">
        <f t="shared" si="240"/>
        <v>2024-03</v>
      </c>
      <c r="P2206" s="4" t="str">
        <f t="shared" si="241"/>
        <v>03</v>
      </c>
      <c r="Q2206" s="4" t="str">
        <f t="shared" si="242"/>
        <v>March</v>
      </c>
      <c r="R2206" s="30" t="str">
        <f t="shared" si="243"/>
        <v>11</v>
      </c>
      <c r="W2206" t="str">
        <f t="shared" si="244"/>
        <v>ok</v>
      </c>
    </row>
    <row r="2207" spans="1:23" x14ac:dyDescent="0.3">
      <c r="A2207" t="s">
        <v>2249</v>
      </c>
      <c r="B2207" t="s">
        <v>23</v>
      </c>
      <c r="C2207" t="s">
        <v>24</v>
      </c>
      <c r="D2207" t="s">
        <v>25</v>
      </c>
      <c r="E2207" t="s">
        <v>14</v>
      </c>
      <c r="F2207" t="s">
        <v>15</v>
      </c>
      <c r="G2207" s="5">
        <v>4644.6000000000004</v>
      </c>
      <c r="H2207" s="5">
        <f t="shared" si="238"/>
        <v>83.602800000000002</v>
      </c>
      <c r="I2207" s="6">
        <v>2</v>
      </c>
      <c r="J2207" s="6">
        <v>9289.2000000000007</v>
      </c>
      <c r="K2207" s="5">
        <f t="shared" si="239"/>
        <v>167.2056</v>
      </c>
      <c r="L2207" s="7">
        <v>4.43</v>
      </c>
      <c r="M2207" s="7">
        <v>360</v>
      </c>
      <c r="N2207" s="3">
        <v>45333</v>
      </c>
      <c r="O2207" s="4" t="str">
        <f t="shared" si="240"/>
        <v>2024-02</v>
      </c>
      <c r="P2207" s="4" t="str">
        <f t="shared" si="241"/>
        <v>02</v>
      </c>
      <c r="Q2207" s="4" t="str">
        <f t="shared" si="242"/>
        <v>February</v>
      </c>
      <c r="R2207" s="30" t="str">
        <f t="shared" si="243"/>
        <v>11</v>
      </c>
      <c r="W2207" t="str">
        <f t="shared" si="244"/>
        <v>ok</v>
      </c>
    </row>
    <row r="2208" spans="1:23" x14ac:dyDescent="0.3">
      <c r="A2208" t="s">
        <v>2250</v>
      </c>
      <c r="B2208" t="s">
        <v>11</v>
      </c>
      <c r="C2208" t="s">
        <v>12</v>
      </c>
      <c r="D2208" t="s">
        <v>13</v>
      </c>
      <c r="E2208" t="s">
        <v>45</v>
      </c>
      <c r="F2208" t="s">
        <v>26</v>
      </c>
      <c r="G2208" s="5">
        <v>1927.39</v>
      </c>
      <c r="H2208" s="5">
        <f t="shared" si="238"/>
        <v>34.693019999999997</v>
      </c>
      <c r="I2208" s="6">
        <v>3</v>
      </c>
      <c r="J2208" s="6">
        <v>5782.17</v>
      </c>
      <c r="K2208" s="5">
        <f t="shared" si="239"/>
        <v>104.07906</v>
      </c>
      <c r="L2208" s="7">
        <v>2.3199999999999998</v>
      </c>
      <c r="M2208" s="7">
        <v>4697</v>
      </c>
      <c r="N2208" s="3">
        <v>45385</v>
      </c>
      <c r="O2208" s="4" t="str">
        <f t="shared" si="240"/>
        <v>2024-04</v>
      </c>
      <c r="P2208" s="4" t="str">
        <f t="shared" si="241"/>
        <v>04</v>
      </c>
      <c r="Q2208" s="4" t="str">
        <f t="shared" si="242"/>
        <v>April</v>
      </c>
      <c r="R2208" s="30" t="str">
        <f t="shared" si="243"/>
        <v>03</v>
      </c>
      <c r="W2208" t="str">
        <f t="shared" si="244"/>
        <v>ok</v>
      </c>
    </row>
    <row r="2209" spans="1:23" x14ac:dyDescent="0.3">
      <c r="A2209" t="s">
        <v>2251</v>
      </c>
      <c r="B2209" t="s">
        <v>28</v>
      </c>
      <c r="C2209" t="s">
        <v>29</v>
      </c>
      <c r="D2209" t="s">
        <v>30</v>
      </c>
      <c r="E2209" t="s">
        <v>45</v>
      </c>
      <c r="F2209" t="s">
        <v>31</v>
      </c>
      <c r="G2209" s="5">
        <v>1934.08</v>
      </c>
      <c r="H2209" s="5">
        <f t="shared" si="238"/>
        <v>34.813439999999993</v>
      </c>
      <c r="I2209" s="6">
        <v>4</v>
      </c>
      <c r="J2209" s="6">
        <v>7736.32</v>
      </c>
      <c r="K2209" s="5">
        <f t="shared" si="239"/>
        <v>139.25375999999997</v>
      </c>
      <c r="L2209" s="7">
        <v>4.74</v>
      </c>
      <c r="M2209" s="7">
        <v>1096</v>
      </c>
      <c r="N2209" s="3">
        <v>45604</v>
      </c>
      <c r="O2209" s="4" t="str">
        <f t="shared" si="240"/>
        <v>2024-11</v>
      </c>
      <c r="P2209" s="4" t="str">
        <f t="shared" si="241"/>
        <v>11</v>
      </c>
      <c r="Q2209" s="4" t="str">
        <f t="shared" si="242"/>
        <v>November</v>
      </c>
      <c r="R2209" s="30" t="str">
        <f t="shared" si="243"/>
        <v>08</v>
      </c>
      <c r="W2209" t="str">
        <f t="shared" si="244"/>
        <v>ok</v>
      </c>
    </row>
    <row r="2210" spans="1:23" x14ac:dyDescent="0.3">
      <c r="A2210" t="s">
        <v>2252</v>
      </c>
      <c r="B2210" t="s">
        <v>17</v>
      </c>
      <c r="C2210" t="s">
        <v>18</v>
      </c>
      <c r="D2210" t="s">
        <v>19</v>
      </c>
      <c r="E2210" t="s">
        <v>45</v>
      </c>
      <c r="F2210" t="s">
        <v>38</v>
      </c>
      <c r="G2210" s="5">
        <v>3515.66</v>
      </c>
      <c r="H2210" s="5">
        <f t="shared" si="238"/>
        <v>63.281879999999994</v>
      </c>
      <c r="I2210" s="6">
        <v>2</v>
      </c>
      <c r="J2210" s="6">
        <v>7031.32</v>
      </c>
      <c r="K2210" s="5">
        <f t="shared" si="239"/>
        <v>126.56375999999999</v>
      </c>
      <c r="L2210" s="7">
        <v>1.1000000000000001</v>
      </c>
      <c r="M2210" s="7">
        <v>2644</v>
      </c>
      <c r="N2210" s="3">
        <v>45488</v>
      </c>
      <c r="O2210" s="4" t="str">
        <f t="shared" si="240"/>
        <v>2024-07</v>
      </c>
      <c r="P2210" s="4" t="str">
        <f t="shared" si="241"/>
        <v>07</v>
      </c>
      <c r="Q2210" s="4" t="str">
        <f t="shared" si="242"/>
        <v>July</v>
      </c>
      <c r="R2210" s="30" t="str">
        <f t="shared" si="243"/>
        <v>15</v>
      </c>
      <c r="W2210" t="str">
        <f t="shared" si="244"/>
        <v>ok</v>
      </c>
    </row>
    <row r="2211" spans="1:23" x14ac:dyDescent="0.3">
      <c r="A2211" t="s">
        <v>2253</v>
      </c>
      <c r="B2211" t="s">
        <v>28</v>
      </c>
      <c r="C2211" t="s">
        <v>29</v>
      </c>
      <c r="D2211" t="s">
        <v>30</v>
      </c>
      <c r="E2211" t="s">
        <v>14</v>
      </c>
      <c r="F2211" t="s">
        <v>15</v>
      </c>
      <c r="G2211" s="5">
        <v>8344.11</v>
      </c>
      <c r="H2211" s="5">
        <f t="shared" si="238"/>
        <v>150.19398000000001</v>
      </c>
      <c r="I2211" s="6">
        <v>2</v>
      </c>
      <c r="J2211" s="6">
        <v>16688.22</v>
      </c>
      <c r="K2211" s="5">
        <f t="shared" si="239"/>
        <v>300.38796000000002</v>
      </c>
      <c r="L2211" s="7">
        <v>4.45</v>
      </c>
      <c r="M2211" s="7">
        <v>2005</v>
      </c>
      <c r="N2211" s="3">
        <v>45409</v>
      </c>
      <c r="O2211" s="4" t="str">
        <f t="shared" si="240"/>
        <v>2024-04</v>
      </c>
      <c r="P2211" s="4" t="str">
        <f t="shared" si="241"/>
        <v>04</v>
      </c>
      <c r="Q2211" s="4" t="str">
        <f t="shared" si="242"/>
        <v>April</v>
      </c>
      <c r="R2211" s="30" t="str">
        <f t="shared" si="243"/>
        <v>27</v>
      </c>
      <c r="W2211" t="str">
        <f t="shared" si="244"/>
        <v>ok</v>
      </c>
    </row>
    <row r="2212" spans="1:23" x14ac:dyDescent="0.3">
      <c r="A2212" t="s">
        <v>2254</v>
      </c>
      <c r="B2212" t="s">
        <v>17</v>
      </c>
      <c r="C2212" t="s">
        <v>18</v>
      </c>
      <c r="D2212" t="s">
        <v>19</v>
      </c>
      <c r="E2212" t="s">
        <v>20</v>
      </c>
      <c r="F2212" t="s">
        <v>60</v>
      </c>
      <c r="G2212" s="5">
        <v>2942.56</v>
      </c>
      <c r="H2212" s="5">
        <f t="shared" si="238"/>
        <v>52.966079999999998</v>
      </c>
      <c r="I2212" s="6">
        <v>4</v>
      </c>
      <c r="J2212" s="6">
        <v>11770.24</v>
      </c>
      <c r="K2212" s="5">
        <f t="shared" si="239"/>
        <v>211.86431999999999</v>
      </c>
      <c r="L2212" s="7">
        <v>4.16</v>
      </c>
      <c r="M2212" s="7">
        <v>809</v>
      </c>
      <c r="N2212" s="3">
        <v>45615</v>
      </c>
      <c r="O2212" s="4" t="str">
        <f t="shared" si="240"/>
        <v>2024-11</v>
      </c>
      <c r="P2212" s="4" t="str">
        <f t="shared" si="241"/>
        <v>11</v>
      </c>
      <c r="Q2212" s="4" t="str">
        <f t="shared" si="242"/>
        <v>November</v>
      </c>
      <c r="R2212" s="30" t="str">
        <f t="shared" si="243"/>
        <v>19</v>
      </c>
      <c r="W2212" t="str">
        <f t="shared" si="244"/>
        <v>ok</v>
      </c>
    </row>
    <row r="2213" spans="1:23" x14ac:dyDescent="0.3">
      <c r="A2213" t="s">
        <v>2255</v>
      </c>
      <c r="B2213" t="s">
        <v>28</v>
      </c>
      <c r="C2213" t="s">
        <v>29</v>
      </c>
      <c r="D2213" t="s">
        <v>30</v>
      </c>
      <c r="E2213" t="s">
        <v>20</v>
      </c>
      <c r="F2213" t="s">
        <v>21</v>
      </c>
      <c r="G2213" s="5">
        <v>10807.29</v>
      </c>
      <c r="H2213" s="5">
        <f t="shared" si="238"/>
        <v>194.53121999999999</v>
      </c>
      <c r="I2213" s="6">
        <v>4</v>
      </c>
      <c r="J2213" s="6">
        <v>43229.16</v>
      </c>
      <c r="K2213" s="5">
        <f t="shared" si="239"/>
        <v>778.12487999999996</v>
      </c>
      <c r="L2213" s="7">
        <v>2.2400000000000002</v>
      </c>
      <c r="M2213" s="7">
        <v>293</v>
      </c>
      <c r="N2213" s="3">
        <v>45478</v>
      </c>
      <c r="O2213" s="4" t="str">
        <f t="shared" si="240"/>
        <v>2024-07</v>
      </c>
      <c r="P2213" s="4" t="str">
        <f t="shared" si="241"/>
        <v>07</v>
      </c>
      <c r="Q2213" s="4" t="str">
        <f t="shared" si="242"/>
        <v>July</v>
      </c>
      <c r="R2213" s="30" t="str">
        <f t="shared" si="243"/>
        <v>05</v>
      </c>
      <c r="W2213" t="str">
        <f t="shared" si="244"/>
        <v>ok</v>
      </c>
    </row>
    <row r="2214" spans="1:23" x14ac:dyDescent="0.3">
      <c r="A2214" t="s">
        <v>2256</v>
      </c>
      <c r="B2214" t="s">
        <v>47</v>
      </c>
      <c r="C2214" t="s">
        <v>12</v>
      </c>
      <c r="D2214" t="s">
        <v>48</v>
      </c>
      <c r="E2214" t="s">
        <v>20</v>
      </c>
      <c r="F2214" t="s">
        <v>31</v>
      </c>
      <c r="G2214" s="5">
        <v>1980.52</v>
      </c>
      <c r="H2214" s="5">
        <f t="shared" si="238"/>
        <v>35.649359999999994</v>
      </c>
      <c r="I2214" s="6">
        <v>2</v>
      </c>
      <c r="J2214" s="6">
        <v>3961.04</v>
      </c>
      <c r="K2214" s="5">
        <f t="shared" si="239"/>
        <v>71.298719999999989</v>
      </c>
      <c r="L2214" s="7">
        <v>2.78</v>
      </c>
      <c r="M2214" s="7">
        <v>4648</v>
      </c>
      <c r="N2214" s="3">
        <v>45494</v>
      </c>
      <c r="O2214" s="4" t="str">
        <f t="shared" si="240"/>
        <v>2024-07</v>
      </c>
      <c r="P2214" s="4" t="str">
        <f t="shared" si="241"/>
        <v>07</v>
      </c>
      <c r="Q2214" s="4" t="str">
        <f t="shared" si="242"/>
        <v>July</v>
      </c>
      <c r="R2214" s="30" t="str">
        <f t="shared" si="243"/>
        <v>21</v>
      </c>
      <c r="W2214" t="str">
        <f t="shared" si="244"/>
        <v>ok</v>
      </c>
    </row>
    <row r="2215" spans="1:23" x14ac:dyDescent="0.3">
      <c r="A2215" t="s">
        <v>2257</v>
      </c>
      <c r="B2215" t="s">
        <v>33</v>
      </c>
      <c r="C2215" t="s">
        <v>12</v>
      </c>
      <c r="D2215" t="s">
        <v>34</v>
      </c>
      <c r="E2215" t="s">
        <v>14</v>
      </c>
      <c r="F2215" t="s">
        <v>21</v>
      </c>
      <c r="G2215" s="5">
        <v>16014.17</v>
      </c>
      <c r="H2215" s="5">
        <f t="shared" si="238"/>
        <v>288.25505999999996</v>
      </c>
      <c r="I2215" s="6">
        <v>4</v>
      </c>
      <c r="J2215" s="6">
        <v>64056.68</v>
      </c>
      <c r="K2215" s="5">
        <f t="shared" si="239"/>
        <v>1153.0202399999998</v>
      </c>
      <c r="L2215" s="7">
        <v>1.71</v>
      </c>
      <c r="M2215" s="7">
        <v>4109</v>
      </c>
      <c r="N2215" s="3">
        <v>45438</v>
      </c>
      <c r="O2215" s="4" t="str">
        <f t="shared" si="240"/>
        <v>2024-05</v>
      </c>
      <c r="P2215" s="4" t="str">
        <f t="shared" si="241"/>
        <v>05</v>
      </c>
      <c r="Q2215" s="4" t="str">
        <f t="shared" si="242"/>
        <v>May</v>
      </c>
      <c r="R2215" s="30" t="str">
        <f t="shared" si="243"/>
        <v>26</v>
      </c>
      <c r="W2215" t="str">
        <f t="shared" si="244"/>
        <v>ok</v>
      </c>
    </row>
    <row r="2216" spans="1:23" x14ac:dyDescent="0.3">
      <c r="A2216" t="s">
        <v>2258</v>
      </c>
      <c r="B2216" t="s">
        <v>11</v>
      </c>
      <c r="C2216" t="s">
        <v>12</v>
      </c>
      <c r="D2216" t="s">
        <v>13</v>
      </c>
      <c r="E2216" t="s">
        <v>14</v>
      </c>
      <c r="F2216" t="s">
        <v>26</v>
      </c>
      <c r="G2216" s="5">
        <v>13644.5</v>
      </c>
      <c r="H2216" s="5">
        <f t="shared" si="238"/>
        <v>245.60099999999997</v>
      </c>
      <c r="I2216" s="6">
        <v>5</v>
      </c>
      <c r="J2216" s="6">
        <v>68222.5</v>
      </c>
      <c r="K2216" s="5">
        <f t="shared" si="239"/>
        <v>1228.0049999999999</v>
      </c>
      <c r="L2216" s="7">
        <v>2.4900000000000002</v>
      </c>
      <c r="M2216" s="7">
        <v>3818</v>
      </c>
      <c r="N2216" s="3">
        <v>45304</v>
      </c>
      <c r="O2216" s="4" t="str">
        <f t="shared" si="240"/>
        <v>2024-01</v>
      </c>
      <c r="P2216" s="4" t="str">
        <f t="shared" si="241"/>
        <v>01</v>
      </c>
      <c r="Q2216" s="4" t="str">
        <f t="shared" si="242"/>
        <v>January</v>
      </c>
      <c r="R2216" s="30" t="str">
        <f t="shared" si="243"/>
        <v>13</v>
      </c>
      <c r="W2216" t="str">
        <f t="shared" si="244"/>
        <v>ok</v>
      </c>
    </row>
    <row r="2217" spans="1:23" x14ac:dyDescent="0.3">
      <c r="A2217" t="s">
        <v>2259</v>
      </c>
      <c r="B2217" t="s">
        <v>47</v>
      </c>
      <c r="C2217" t="s">
        <v>12</v>
      </c>
      <c r="D2217" t="s">
        <v>48</v>
      </c>
      <c r="E2217" t="s">
        <v>45</v>
      </c>
      <c r="F2217" t="s">
        <v>31</v>
      </c>
      <c r="G2217" s="5">
        <v>14513.98</v>
      </c>
      <c r="H2217" s="5">
        <f t="shared" si="238"/>
        <v>261.25163999999995</v>
      </c>
      <c r="I2217" s="6">
        <v>2</v>
      </c>
      <c r="J2217" s="6">
        <v>29027.96</v>
      </c>
      <c r="K2217" s="5">
        <f t="shared" si="239"/>
        <v>522.5032799999999</v>
      </c>
      <c r="L2217" s="7">
        <v>2</v>
      </c>
      <c r="M2217" s="7">
        <v>3594</v>
      </c>
      <c r="N2217" s="3">
        <v>45393</v>
      </c>
      <c r="O2217" s="4" t="str">
        <f t="shared" si="240"/>
        <v>2024-04</v>
      </c>
      <c r="P2217" s="4" t="str">
        <f t="shared" si="241"/>
        <v>04</v>
      </c>
      <c r="Q2217" s="4" t="str">
        <f t="shared" si="242"/>
        <v>April</v>
      </c>
      <c r="R2217" s="30" t="str">
        <f t="shared" si="243"/>
        <v>11</v>
      </c>
      <c r="W2217" t="str">
        <f t="shared" si="244"/>
        <v>ok</v>
      </c>
    </row>
    <row r="2218" spans="1:23" x14ac:dyDescent="0.3">
      <c r="A2218" t="s">
        <v>2260</v>
      </c>
      <c r="B2218" t="s">
        <v>17</v>
      </c>
      <c r="C2218" t="s">
        <v>18</v>
      </c>
      <c r="D2218" t="s">
        <v>19</v>
      </c>
      <c r="E2218" t="s">
        <v>20</v>
      </c>
      <c r="F2218" t="s">
        <v>21</v>
      </c>
      <c r="G2218" s="5">
        <v>17468.060000000001</v>
      </c>
      <c r="H2218" s="5">
        <f t="shared" si="238"/>
        <v>314.42507999999998</v>
      </c>
      <c r="I2218" s="6">
        <v>1</v>
      </c>
      <c r="J2218" s="6">
        <v>17468.060000000001</v>
      </c>
      <c r="K2218" s="5">
        <f t="shared" si="239"/>
        <v>314.42507999999998</v>
      </c>
      <c r="L2218" s="7">
        <v>4.58</v>
      </c>
      <c r="M2218" s="7">
        <v>2136</v>
      </c>
      <c r="N2218" s="3">
        <v>45409</v>
      </c>
      <c r="O2218" s="4" t="str">
        <f t="shared" si="240"/>
        <v>2024-04</v>
      </c>
      <c r="P2218" s="4" t="str">
        <f t="shared" si="241"/>
        <v>04</v>
      </c>
      <c r="Q2218" s="4" t="str">
        <f t="shared" si="242"/>
        <v>April</v>
      </c>
      <c r="R2218" s="30" t="str">
        <f t="shared" si="243"/>
        <v>27</v>
      </c>
      <c r="W2218" t="str">
        <f t="shared" si="244"/>
        <v>ok</v>
      </c>
    </row>
    <row r="2219" spans="1:23" x14ac:dyDescent="0.3">
      <c r="A2219" t="s">
        <v>2261</v>
      </c>
      <c r="B2219" t="s">
        <v>36</v>
      </c>
      <c r="C2219" t="s">
        <v>18</v>
      </c>
      <c r="D2219" t="s">
        <v>37</v>
      </c>
      <c r="E2219" t="s">
        <v>14</v>
      </c>
      <c r="F2219" t="s">
        <v>38</v>
      </c>
      <c r="G2219" s="5">
        <v>19267.759999999998</v>
      </c>
      <c r="H2219" s="5">
        <f t="shared" si="238"/>
        <v>346.81967999999995</v>
      </c>
      <c r="I2219" s="6">
        <v>4</v>
      </c>
      <c r="J2219" s="6">
        <v>77071.039999999994</v>
      </c>
      <c r="K2219" s="5">
        <f t="shared" si="239"/>
        <v>1387.2787199999998</v>
      </c>
      <c r="L2219" s="7">
        <v>4.6900000000000004</v>
      </c>
      <c r="M2219" s="7">
        <v>4627</v>
      </c>
      <c r="N2219" s="3">
        <v>45620</v>
      </c>
      <c r="O2219" s="4" t="str">
        <f t="shared" si="240"/>
        <v>2024-11</v>
      </c>
      <c r="P2219" s="4" t="str">
        <f t="shared" si="241"/>
        <v>11</v>
      </c>
      <c r="Q2219" s="4" t="str">
        <f t="shared" si="242"/>
        <v>November</v>
      </c>
      <c r="R2219" s="30" t="str">
        <f t="shared" si="243"/>
        <v>24</v>
      </c>
      <c r="W2219" t="str">
        <f t="shared" si="244"/>
        <v>ok</v>
      </c>
    </row>
    <row r="2220" spans="1:23" x14ac:dyDescent="0.3">
      <c r="A2220" t="s">
        <v>2262</v>
      </c>
      <c r="B2220" t="s">
        <v>28</v>
      </c>
      <c r="C2220" t="s">
        <v>29</v>
      </c>
      <c r="D2220" t="s">
        <v>30</v>
      </c>
      <c r="E2220" t="s">
        <v>14</v>
      </c>
      <c r="F2220" t="s">
        <v>31</v>
      </c>
      <c r="G2220" s="5">
        <v>16566.46</v>
      </c>
      <c r="H2220" s="5">
        <f t="shared" si="238"/>
        <v>298.19627999999994</v>
      </c>
      <c r="I2220" s="6">
        <v>2</v>
      </c>
      <c r="J2220" s="6">
        <v>33132.92</v>
      </c>
      <c r="K2220" s="5">
        <f t="shared" si="239"/>
        <v>596.39255999999989</v>
      </c>
      <c r="L2220" s="7">
        <v>2.1800000000000002</v>
      </c>
      <c r="M2220" s="7">
        <v>2330</v>
      </c>
      <c r="N2220" s="3">
        <v>45651</v>
      </c>
      <c r="O2220" s="4" t="str">
        <f t="shared" si="240"/>
        <v>2024-12</v>
      </c>
      <c r="P2220" s="4" t="str">
        <f t="shared" si="241"/>
        <v>12</v>
      </c>
      <c r="Q2220" s="4" t="str">
        <f t="shared" si="242"/>
        <v>December</v>
      </c>
      <c r="R2220" s="30" t="str">
        <f t="shared" si="243"/>
        <v>25</v>
      </c>
      <c r="W2220" t="str">
        <f t="shared" si="244"/>
        <v>ok</v>
      </c>
    </row>
    <row r="2221" spans="1:23" x14ac:dyDescent="0.3">
      <c r="A2221" t="s">
        <v>2263</v>
      </c>
      <c r="B2221" t="s">
        <v>33</v>
      </c>
      <c r="C2221" t="s">
        <v>12</v>
      </c>
      <c r="D2221" t="s">
        <v>34</v>
      </c>
      <c r="E2221" t="s">
        <v>20</v>
      </c>
      <c r="F2221" t="s">
        <v>21</v>
      </c>
      <c r="G2221" s="5">
        <v>6541.79</v>
      </c>
      <c r="H2221" s="5">
        <f t="shared" si="238"/>
        <v>117.75221999999999</v>
      </c>
      <c r="I2221" s="6">
        <v>4</v>
      </c>
      <c r="J2221" s="6">
        <v>26167.16</v>
      </c>
      <c r="K2221" s="5">
        <f t="shared" si="239"/>
        <v>471.00887999999998</v>
      </c>
      <c r="L2221" s="7">
        <v>4.9400000000000004</v>
      </c>
      <c r="M2221" s="7">
        <v>4487</v>
      </c>
      <c r="N2221" s="3">
        <v>45470</v>
      </c>
      <c r="O2221" s="4" t="str">
        <f t="shared" si="240"/>
        <v>2024-06</v>
      </c>
      <c r="P2221" s="4" t="str">
        <f t="shared" si="241"/>
        <v>06</v>
      </c>
      <c r="Q2221" s="4" t="str">
        <f t="shared" si="242"/>
        <v>June</v>
      </c>
      <c r="R2221" s="30" t="str">
        <f t="shared" si="243"/>
        <v>27</v>
      </c>
      <c r="W2221" t="str">
        <f t="shared" si="244"/>
        <v>ok</v>
      </c>
    </row>
    <row r="2222" spans="1:23" x14ac:dyDescent="0.3">
      <c r="A2222" t="s">
        <v>2264</v>
      </c>
      <c r="B2222" t="s">
        <v>41</v>
      </c>
      <c r="C2222" t="s">
        <v>42</v>
      </c>
      <c r="D2222" t="s">
        <v>43</v>
      </c>
      <c r="E2222" t="s">
        <v>20</v>
      </c>
      <c r="F2222" t="s">
        <v>38</v>
      </c>
      <c r="G2222" s="5">
        <v>5334.34</v>
      </c>
      <c r="H2222" s="5">
        <f t="shared" si="238"/>
        <v>96.018119999999996</v>
      </c>
      <c r="I2222" s="6">
        <v>1</v>
      </c>
      <c r="J2222" s="6">
        <v>5334.34</v>
      </c>
      <c r="K2222" s="5">
        <f t="shared" si="239"/>
        <v>96.018119999999996</v>
      </c>
      <c r="L2222" s="7">
        <v>2.59</v>
      </c>
      <c r="M2222" s="7">
        <v>3738</v>
      </c>
      <c r="N2222" s="3">
        <v>45338</v>
      </c>
      <c r="O2222" s="4" t="str">
        <f t="shared" si="240"/>
        <v>2024-02</v>
      </c>
      <c r="P2222" s="4" t="str">
        <f t="shared" si="241"/>
        <v>02</v>
      </c>
      <c r="Q2222" s="4" t="str">
        <f t="shared" si="242"/>
        <v>February</v>
      </c>
      <c r="R2222" s="30" t="str">
        <f t="shared" si="243"/>
        <v>16</v>
      </c>
      <c r="W2222" t="str">
        <f t="shared" si="244"/>
        <v>ok</v>
      </c>
    </row>
    <row r="2223" spans="1:23" x14ac:dyDescent="0.3">
      <c r="A2223" t="s">
        <v>2265</v>
      </c>
      <c r="B2223" t="s">
        <v>28</v>
      </c>
      <c r="C2223" t="s">
        <v>29</v>
      </c>
      <c r="D2223" t="s">
        <v>30</v>
      </c>
      <c r="E2223" t="s">
        <v>45</v>
      </c>
      <c r="F2223" t="s">
        <v>21</v>
      </c>
      <c r="G2223" s="5">
        <v>18338.169999999998</v>
      </c>
      <c r="H2223" s="5">
        <f t="shared" si="238"/>
        <v>330.08705999999995</v>
      </c>
      <c r="I2223" s="6">
        <v>3</v>
      </c>
      <c r="J2223" s="6">
        <v>55014.51</v>
      </c>
      <c r="K2223" s="5">
        <f t="shared" si="239"/>
        <v>990.26117999999985</v>
      </c>
      <c r="L2223" s="7">
        <v>1.47</v>
      </c>
      <c r="M2223" s="7">
        <v>2623</v>
      </c>
      <c r="N2223" s="3">
        <v>45469</v>
      </c>
      <c r="O2223" s="4" t="str">
        <f t="shared" si="240"/>
        <v>2024-06</v>
      </c>
      <c r="P2223" s="4" t="str">
        <f t="shared" si="241"/>
        <v>06</v>
      </c>
      <c r="Q2223" s="4" t="str">
        <f t="shared" si="242"/>
        <v>June</v>
      </c>
      <c r="R2223" s="30" t="str">
        <f t="shared" si="243"/>
        <v>26</v>
      </c>
      <c r="W2223" t="str">
        <f t="shared" si="244"/>
        <v>ok</v>
      </c>
    </row>
    <row r="2224" spans="1:23" x14ac:dyDescent="0.3">
      <c r="A2224" t="s">
        <v>2266</v>
      </c>
      <c r="B2224" t="s">
        <v>36</v>
      </c>
      <c r="C2224" t="s">
        <v>18</v>
      </c>
      <c r="D2224" t="s">
        <v>37</v>
      </c>
      <c r="E2224" t="s">
        <v>20</v>
      </c>
      <c r="F2224" t="s">
        <v>26</v>
      </c>
      <c r="G2224" s="5">
        <v>2202.36</v>
      </c>
      <c r="H2224" s="5">
        <f t="shared" si="238"/>
        <v>39.642479999999999</v>
      </c>
      <c r="I2224" s="6">
        <v>3</v>
      </c>
      <c r="J2224" s="6">
        <v>6607.08</v>
      </c>
      <c r="K2224" s="5">
        <f t="shared" si="239"/>
        <v>118.92743999999999</v>
      </c>
      <c r="L2224" s="7">
        <v>3.71</v>
      </c>
      <c r="M2224" s="7">
        <v>2038</v>
      </c>
      <c r="N2224" s="3">
        <v>45353</v>
      </c>
      <c r="O2224" s="4" t="str">
        <f t="shared" si="240"/>
        <v>2024-03</v>
      </c>
      <c r="P2224" s="4" t="str">
        <f t="shared" si="241"/>
        <v>03</v>
      </c>
      <c r="Q2224" s="4" t="str">
        <f t="shared" si="242"/>
        <v>March</v>
      </c>
      <c r="R2224" s="30" t="str">
        <f t="shared" si="243"/>
        <v>02</v>
      </c>
      <c r="W2224" t="str">
        <f t="shared" si="244"/>
        <v>ok</v>
      </c>
    </row>
    <row r="2225" spans="1:23" x14ac:dyDescent="0.3">
      <c r="A2225" t="s">
        <v>2267</v>
      </c>
      <c r="B2225" t="s">
        <v>41</v>
      </c>
      <c r="C2225" t="s">
        <v>42</v>
      </c>
      <c r="D2225" t="s">
        <v>43</v>
      </c>
      <c r="E2225" t="s">
        <v>20</v>
      </c>
      <c r="F2225" t="s">
        <v>60</v>
      </c>
      <c r="G2225" s="5">
        <v>136.63</v>
      </c>
      <c r="H2225" s="5">
        <f t="shared" si="238"/>
        <v>2.4593399999999996</v>
      </c>
      <c r="I2225" s="6">
        <v>4</v>
      </c>
      <c r="J2225" s="6">
        <v>546.52</v>
      </c>
      <c r="K2225" s="5">
        <f t="shared" si="239"/>
        <v>9.8373599999999985</v>
      </c>
      <c r="L2225" s="7">
        <v>4.22</v>
      </c>
      <c r="M2225" s="7">
        <v>2831</v>
      </c>
      <c r="N2225" s="3">
        <v>45542</v>
      </c>
      <c r="O2225" s="4" t="str">
        <f t="shared" si="240"/>
        <v>2024-09</v>
      </c>
      <c r="P2225" s="4" t="str">
        <f t="shared" si="241"/>
        <v>09</v>
      </c>
      <c r="Q2225" s="4" t="str">
        <f t="shared" si="242"/>
        <v>September</v>
      </c>
      <c r="R2225" s="30" t="str">
        <f t="shared" si="243"/>
        <v>07</v>
      </c>
      <c r="W2225" t="str">
        <f t="shared" si="244"/>
        <v>ok</v>
      </c>
    </row>
    <row r="2226" spans="1:23" x14ac:dyDescent="0.3">
      <c r="A2226" t="s">
        <v>2268</v>
      </c>
      <c r="B2226" t="s">
        <v>63</v>
      </c>
      <c r="C2226" t="s">
        <v>18</v>
      </c>
      <c r="D2226" t="s">
        <v>64</v>
      </c>
      <c r="E2226" t="s">
        <v>20</v>
      </c>
      <c r="F2226" t="s">
        <v>26</v>
      </c>
      <c r="G2226" s="5">
        <v>4665.7700000000004</v>
      </c>
      <c r="H2226" s="5">
        <f t="shared" si="238"/>
        <v>83.983860000000007</v>
      </c>
      <c r="I2226" s="6">
        <v>4</v>
      </c>
      <c r="J2226" s="6">
        <v>18663.080000000002</v>
      </c>
      <c r="K2226" s="5">
        <f t="shared" si="239"/>
        <v>335.93544000000003</v>
      </c>
      <c r="L2226" s="7">
        <v>4.6399999999999997</v>
      </c>
      <c r="M2226" s="7">
        <v>1232</v>
      </c>
      <c r="N2226" s="3">
        <v>45457</v>
      </c>
      <c r="O2226" s="4" t="str">
        <f t="shared" si="240"/>
        <v>2024-06</v>
      </c>
      <c r="P2226" s="4" t="str">
        <f t="shared" si="241"/>
        <v>06</v>
      </c>
      <c r="Q2226" s="4" t="str">
        <f t="shared" si="242"/>
        <v>June</v>
      </c>
      <c r="R2226" s="30" t="str">
        <f t="shared" si="243"/>
        <v>14</v>
      </c>
      <c r="W2226" t="str">
        <f t="shared" si="244"/>
        <v>ok</v>
      </c>
    </row>
    <row r="2227" spans="1:23" x14ac:dyDescent="0.3">
      <c r="A2227" t="s">
        <v>2269</v>
      </c>
      <c r="B2227" t="s">
        <v>36</v>
      </c>
      <c r="C2227" t="s">
        <v>18</v>
      </c>
      <c r="D2227" t="s">
        <v>37</v>
      </c>
      <c r="E2227" t="s">
        <v>45</v>
      </c>
      <c r="F2227" t="s">
        <v>31</v>
      </c>
      <c r="G2227" s="5">
        <v>3146.51</v>
      </c>
      <c r="H2227" s="5">
        <f t="shared" si="238"/>
        <v>56.637180000000001</v>
      </c>
      <c r="I2227" s="6">
        <v>4</v>
      </c>
      <c r="J2227" s="6">
        <v>12586.04</v>
      </c>
      <c r="K2227" s="5">
        <f t="shared" si="239"/>
        <v>226.54872</v>
      </c>
      <c r="L2227" s="7">
        <v>2.2999999999999998</v>
      </c>
      <c r="M2227" s="7">
        <v>1472</v>
      </c>
      <c r="N2227" s="3">
        <v>45346</v>
      </c>
      <c r="O2227" s="4" t="str">
        <f t="shared" si="240"/>
        <v>2024-02</v>
      </c>
      <c r="P2227" s="4" t="str">
        <f t="shared" si="241"/>
        <v>02</v>
      </c>
      <c r="Q2227" s="4" t="str">
        <f t="shared" si="242"/>
        <v>February</v>
      </c>
      <c r="R2227" s="30" t="str">
        <f t="shared" si="243"/>
        <v>24</v>
      </c>
      <c r="W2227" t="str">
        <f t="shared" si="244"/>
        <v>ok</v>
      </c>
    </row>
    <row r="2228" spans="1:23" x14ac:dyDescent="0.3">
      <c r="A2228" t="s">
        <v>2270</v>
      </c>
      <c r="B2228" t="s">
        <v>33</v>
      </c>
      <c r="C2228" t="s">
        <v>12</v>
      </c>
      <c r="D2228" t="s">
        <v>34</v>
      </c>
      <c r="E2228" t="s">
        <v>14</v>
      </c>
      <c r="F2228" t="s">
        <v>21</v>
      </c>
      <c r="G2228" s="5">
        <v>7105.68</v>
      </c>
      <c r="H2228" s="5">
        <f t="shared" si="238"/>
        <v>127.90223999999999</v>
      </c>
      <c r="I2228" s="6">
        <v>3</v>
      </c>
      <c r="J2228" s="6">
        <v>21317.040000000001</v>
      </c>
      <c r="K2228" s="5">
        <f t="shared" si="239"/>
        <v>383.70671999999996</v>
      </c>
      <c r="L2228" s="7">
        <v>4.29</v>
      </c>
      <c r="M2228" s="7">
        <v>483</v>
      </c>
      <c r="N2228" s="3">
        <v>45546</v>
      </c>
      <c r="O2228" s="4" t="str">
        <f t="shared" si="240"/>
        <v>2024-09</v>
      </c>
      <c r="P2228" s="4" t="str">
        <f t="shared" si="241"/>
        <v>09</v>
      </c>
      <c r="Q2228" s="4" t="str">
        <f t="shared" si="242"/>
        <v>September</v>
      </c>
      <c r="R2228" s="30" t="str">
        <f t="shared" si="243"/>
        <v>11</v>
      </c>
      <c r="W2228" t="str">
        <f t="shared" si="244"/>
        <v>ok</v>
      </c>
    </row>
    <row r="2229" spans="1:23" x14ac:dyDescent="0.3">
      <c r="A2229" t="s">
        <v>2271</v>
      </c>
      <c r="B2229" t="s">
        <v>36</v>
      </c>
      <c r="C2229" t="s">
        <v>18</v>
      </c>
      <c r="D2229" t="s">
        <v>37</v>
      </c>
      <c r="E2229" t="s">
        <v>14</v>
      </c>
      <c r="F2229" t="s">
        <v>31</v>
      </c>
      <c r="G2229" s="5">
        <v>7871.13</v>
      </c>
      <c r="H2229" s="5">
        <f t="shared" si="238"/>
        <v>141.68034</v>
      </c>
      <c r="I2229" s="6">
        <v>3</v>
      </c>
      <c r="J2229" s="6">
        <v>23613.39</v>
      </c>
      <c r="K2229" s="5">
        <f t="shared" si="239"/>
        <v>425.04102</v>
      </c>
      <c r="L2229" s="7">
        <v>2.2400000000000002</v>
      </c>
      <c r="M2229" s="7">
        <v>730</v>
      </c>
      <c r="N2229" s="3">
        <v>45376</v>
      </c>
      <c r="O2229" s="4" t="str">
        <f t="shared" si="240"/>
        <v>2024-03</v>
      </c>
      <c r="P2229" s="4" t="str">
        <f t="shared" si="241"/>
        <v>03</v>
      </c>
      <c r="Q2229" s="4" t="str">
        <f t="shared" si="242"/>
        <v>March</v>
      </c>
      <c r="R2229" s="30" t="str">
        <f t="shared" si="243"/>
        <v>25</v>
      </c>
      <c r="W2229" t="str">
        <f t="shared" si="244"/>
        <v>ok</v>
      </c>
    </row>
    <row r="2230" spans="1:23" x14ac:dyDescent="0.3">
      <c r="A2230" t="s">
        <v>2272</v>
      </c>
      <c r="B2230" t="s">
        <v>51</v>
      </c>
      <c r="C2230" t="s">
        <v>29</v>
      </c>
      <c r="D2230" t="s">
        <v>52</v>
      </c>
      <c r="E2230" t="s">
        <v>20</v>
      </c>
      <c r="F2230" t="s">
        <v>26</v>
      </c>
      <c r="G2230" s="5">
        <v>7162.02</v>
      </c>
      <c r="H2230" s="5">
        <f t="shared" si="238"/>
        <v>128.91636</v>
      </c>
      <c r="I2230" s="6">
        <v>1</v>
      </c>
      <c r="J2230" s="6">
        <v>7162.02</v>
      </c>
      <c r="K2230" s="5">
        <f t="shared" si="239"/>
        <v>128.91636</v>
      </c>
      <c r="L2230" s="7">
        <v>3.96</v>
      </c>
      <c r="M2230" s="7">
        <v>2125</v>
      </c>
      <c r="N2230" s="3">
        <v>45609</v>
      </c>
      <c r="O2230" s="4" t="str">
        <f t="shared" si="240"/>
        <v>2024-11</v>
      </c>
      <c r="P2230" s="4" t="str">
        <f t="shared" si="241"/>
        <v>11</v>
      </c>
      <c r="Q2230" s="4" t="str">
        <f t="shared" si="242"/>
        <v>November</v>
      </c>
      <c r="R2230" s="30" t="str">
        <f t="shared" si="243"/>
        <v>13</v>
      </c>
      <c r="W2230" t="str">
        <f t="shared" si="244"/>
        <v>ok</v>
      </c>
    </row>
    <row r="2231" spans="1:23" x14ac:dyDescent="0.3">
      <c r="A2231" t="s">
        <v>2273</v>
      </c>
      <c r="B2231" t="s">
        <v>51</v>
      </c>
      <c r="C2231" t="s">
        <v>29</v>
      </c>
      <c r="D2231" t="s">
        <v>52</v>
      </c>
      <c r="E2231" t="s">
        <v>14</v>
      </c>
      <c r="F2231" t="s">
        <v>26</v>
      </c>
      <c r="G2231" s="5">
        <v>10725.74</v>
      </c>
      <c r="H2231" s="5">
        <f t="shared" si="238"/>
        <v>193.06331999999998</v>
      </c>
      <c r="I2231" s="6">
        <v>4</v>
      </c>
      <c r="J2231" s="6">
        <v>42902.96</v>
      </c>
      <c r="K2231" s="5">
        <f t="shared" si="239"/>
        <v>772.2532799999999</v>
      </c>
      <c r="L2231" s="7">
        <v>4.6399999999999997</v>
      </c>
      <c r="M2231" s="7">
        <v>4556</v>
      </c>
      <c r="N2231" s="3">
        <v>45355</v>
      </c>
      <c r="O2231" s="4" t="str">
        <f t="shared" si="240"/>
        <v>2024-03</v>
      </c>
      <c r="P2231" s="4" t="str">
        <f t="shared" si="241"/>
        <v>03</v>
      </c>
      <c r="Q2231" s="4" t="str">
        <f t="shared" si="242"/>
        <v>March</v>
      </c>
      <c r="R2231" s="30" t="str">
        <f t="shared" si="243"/>
        <v>04</v>
      </c>
      <c r="W2231" t="str">
        <f t="shared" si="244"/>
        <v>ok</v>
      </c>
    </row>
    <row r="2232" spans="1:23" x14ac:dyDescent="0.3">
      <c r="A2232" t="s">
        <v>2274</v>
      </c>
      <c r="B2232" t="s">
        <v>36</v>
      </c>
      <c r="C2232" t="s">
        <v>18</v>
      </c>
      <c r="D2232" t="s">
        <v>37</v>
      </c>
      <c r="E2232" t="s">
        <v>14</v>
      </c>
      <c r="F2232" t="s">
        <v>21</v>
      </c>
      <c r="G2232" s="5">
        <v>17687.7</v>
      </c>
      <c r="H2232" s="5">
        <f t="shared" si="238"/>
        <v>318.37860000000001</v>
      </c>
      <c r="I2232" s="6">
        <v>2</v>
      </c>
      <c r="J2232" s="6">
        <v>35375.4</v>
      </c>
      <c r="K2232" s="5">
        <f t="shared" si="239"/>
        <v>636.75720000000001</v>
      </c>
      <c r="L2232" s="7">
        <v>1.1599999999999999</v>
      </c>
      <c r="M2232" s="7">
        <v>656</v>
      </c>
      <c r="N2232" s="3">
        <v>45319</v>
      </c>
      <c r="O2232" s="4" t="str">
        <f t="shared" si="240"/>
        <v>2024-01</v>
      </c>
      <c r="P2232" s="4" t="str">
        <f t="shared" si="241"/>
        <v>01</v>
      </c>
      <c r="Q2232" s="4" t="str">
        <f t="shared" si="242"/>
        <v>January</v>
      </c>
      <c r="R2232" s="30" t="str">
        <f t="shared" si="243"/>
        <v>28</v>
      </c>
      <c r="W2232" t="str">
        <f t="shared" si="244"/>
        <v>ok</v>
      </c>
    </row>
    <row r="2233" spans="1:23" x14ac:dyDescent="0.3">
      <c r="A2233" t="s">
        <v>2275</v>
      </c>
      <c r="B2233" t="s">
        <v>47</v>
      </c>
      <c r="C2233" t="s">
        <v>12</v>
      </c>
      <c r="D2233" t="s">
        <v>48</v>
      </c>
      <c r="E2233" t="s">
        <v>14</v>
      </c>
      <c r="F2233" t="s">
        <v>26</v>
      </c>
      <c r="G2233" s="5">
        <v>6356.62</v>
      </c>
      <c r="H2233" s="5">
        <f t="shared" si="238"/>
        <v>114.41915999999999</v>
      </c>
      <c r="I2233" s="6">
        <v>2</v>
      </c>
      <c r="J2233" s="6">
        <v>12713.24</v>
      </c>
      <c r="K2233" s="5">
        <f t="shared" si="239"/>
        <v>228.83831999999998</v>
      </c>
      <c r="L2233" s="7">
        <v>3.94</v>
      </c>
      <c r="M2233" s="7">
        <v>3371</v>
      </c>
      <c r="N2233" s="3">
        <v>45495</v>
      </c>
      <c r="O2233" s="4" t="str">
        <f t="shared" si="240"/>
        <v>2024-07</v>
      </c>
      <c r="P2233" s="4" t="str">
        <f t="shared" si="241"/>
        <v>07</v>
      </c>
      <c r="Q2233" s="4" t="str">
        <f t="shared" si="242"/>
        <v>July</v>
      </c>
      <c r="R2233" s="30" t="str">
        <f t="shared" si="243"/>
        <v>22</v>
      </c>
      <c r="W2233" t="str">
        <f t="shared" si="244"/>
        <v>ok</v>
      </c>
    </row>
    <row r="2234" spans="1:23" x14ac:dyDescent="0.3">
      <c r="A2234" t="s">
        <v>2276</v>
      </c>
      <c r="B2234" t="s">
        <v>23</v>
      </c>
      <c r="C2234" t="s">
        <v>24</v>
      </c>
      <c r="D2234" t="s">
        <v>25</v>
      </c>
      <c r="E2234" t="s">
        <v>45</v>
      </c>
      <c r="F2234" t="s">
        <v>15</v>
      </c>
      <c r="G2234" s="5">
        <v>7897.8</v>
      </c>
      <c r="H2234" s="5">
        <f t="shared" si="238"/>
        <v>142.16039999999998</v>
      </c>
      <c r="I2234" s="6">
        <v>2</v>
      </c>
      <c r="J2234" s="6">
        <v>15795.6</v>
      </c>
      <c r="K2234" s="5">
        <f t="shared" si="239"/>
        <v>284.32079999999996</v>
      </c>
      <c r="L2234" s="7">
        <v>3.58</v>
      </c>
      <c r="M2234" s="7">
        <v>3218</v>
      </c>
      <c r="N2234" s="3">
        <v>45481</v>
      </c>
      <c r="O2234" s="4" t="str">
        <f t="shared" si="240"/>
        <v>2024-07</v>
      </c>
      <c r="P2234" s="4" t="str">
        <f t="shared" si="241"/>
        <v>07</v>
      </c>
      <c r="Q2234" s="4" t="str">
        <f t="shared" si="242"/>
        <v>July</v>
      </c>
      <c r="R2234" s="30" t="str">
        <f t="shared" si="243"/>
        <v>08</v>
      </c>
      <c r="W2234" t="str">
        <f t="shared" si="244"/>
        <v>ok</v>
      </c>
    </row>
    <row r="2235" spans="1:23" x14ac:dyDescent="0.3">
      <c r="A2235" t="s">
        <v>2277</v>
      </c>
      <c r="B2235" t="s">
        <v>36</v>
      </c>
      <c r="C2235" t="s">
        <v>18</v>
      </c>
      <c r="D2235" t="s">
        <v>37</v>
      </c>
      <c r="E2235" t="s">
        <v>14</v>
      </c>
      <c r="F2235" t="s">
        <v>15</v>
      </c>
      <c r="G2235" s="5">
        <v>1732.85</v>
      </c>
      <c r="H2235" s="5">
        <f t="shared" si="238"/>
        <v>31.191299999999995</v>
      </c>
      <c r="I2235" s="6">
        <v>5</v>
      </c>
      <c r="J2235" s="6">
        <v>8664.25</v>
      </c>
      <c r="K2235" s="5">
        <f t="shared" si="239"/>
        <v>155.95649999999998</v>
      </c>
      <c r="L2235" s="7">
        <v>2.81</v>
      </c>
      <c r="M2235" s="7">
        <v>0</v>
      </c>
      <c r="N2235" s="3">
        <v>45649</v>
      </c>
      <c r="O2235" s="4" t="str">
        <f t="shared" si="240"/>
        <v>2024-12</v>
      </c>
      <c r="P2235" s="4" t="str">
        <f t="shared" si="241"/>
        <v>12</v>
      </c>
      <c r="Q2235" s="4" t="str">
        <f t="shared" si="242"/>
        <v>December</v>
      </c>
      <c r="R2235" s="30" t="str">
        <f t="shared" si="243"/>
        <v>23</v>
      </c>
      <c r="W2235" t="str">
        <f t="shared" si="244"/>
        <v>ok</v>
      </c>
    </row>
    <row r="2236" spans="1:23" x14ac:dyDescent="0.3">
      <c r="A2236" t="s">
        <v>2278</v>
      </c>
      <c r="B2236" t="s">
        <v>36</v>
      </c>
      <c r="C2236" t="s">
        <v>18</v>
      </c>
      <c r="D2236" t="s">
        <v>37</v>
      </c>
      <c r="E2236" t="s">
        <v>45</v>
      </c>
      <c r="F2236" t="s">
        <v>15</v>
      </c>
      <c r="G2236" s="5">
        <v>10855.73</v>
      </c>
      <c r="H2236" s="5">
        <f t="shared" si="238"/>
        <v>195.40313999999998</v>
      </c>
      <c r="I2236" s="6">
        <v>4</v>
      </c>
      <c r="J2236" s="6">
        <v>43422.92</v>
      </c>
      <c r="K2236" s="5">
        <f t="shared" si="239"/>
        <v>781.61255999999992</v>
      </c>
      <c r="L2236" s="7">
        <v>1.95</v>
      </c>
      <c r="M2236" s="7">
        <v>3273</v>
      </c>
      <c r="N2236" s="3">
        <v>45375</v>
      </c>
      <c r="O2236" s="4" t="str">
        <f t="shared" si="240"/>
        <v>2024-03</v>
      </c>
      <c r="P2236" s="4" t="str">
        <f t="shared" si="241"/>
        <v>03</v>
      </c>
      <c r="Q2236" s="4" t="str">
        <f t="shared" si="242"/>
        <v>March</v>
      </c>
      <c r="R2236" s="30" t="str">
        <f t="shared" si="243"/>
        <v>24</v>
      </c>
      <c r="W2236" t="str">
        <f t="shared" si="244"/>
        <v>ok</v>
      </c>
    </row>
    <row r="2237" spans="1:23" x14ac:dyDescent="0.3">
      <c r="A2237" t="s">
        <v>2279</v>
      </c>
      <c r="B2237" t="s">
        <v>36</v>
      </c>
      <c r="C2237" t="s">
        <v>18</v>
      </c>
      <c r="D2237" t="s">
        <v>37</v>
      </c>
      <c r="E2237" t="s">
        <v>14</v>
      </c>
      <c r="F2237" t="s">
        <v>38</v>
      </c>
      <c r="G2237" s="5">
        <v>7893.88</v>
      </c>
      <c r="H2237" s="5">
        <f t="shared" si="238"/>
        <v>142.08983999999998</v>
      </c>
      <c r="I2237" s="6">
        <v>5</v>
      </c>
      <c r="J2237" s="6">
        <v>39469.4</v>
      </c>
      <c r="K2237" s="5">
        <f t="shared" si="239"/>
        <v>710.44919999999991</v>
      </c>
      <c r="L2237" s="7">
        <v>4.34</v>
      </c>
      <c r="M2237" s="7">
        <v>3907</v>
      </c>
      <c r="N2237" s="3">
        <v>45440</v>
      </c>
      <c r="O2237" s="4" t="str">
        <f t="shared" si="240"/>
        <v>2024-05</v>
      </c>
      <c r="P2237" s="4" t="str">
        <f t="shared" si="241"/>
        <v>05</v>
      </c>
      <c r="Q2237" s="4" t="str">
        <f t="shared" si="242"/>
        <v>May</v>
      </c>
      <c r="R2237" s="30" t="str">
        <f t="shared" si="243"/>
        <v>28</v>
      </c>
      <c r="W2237" t="str">
        <f t="shared" si="244"/>
        <v>ok</v>
      </c>
    </row>
    <row r="2238" spans="1:23" x14ac:dyDescent="0.3">
      <c r="A2238" t="s">
        <v>2280</v>
      </c>
      <c r="B2238" t="s">
        <v>17</v>
      </c>
      <c r="C2238" t="s">
        <v>18</v>
      </c>
      <c r="D2238" t="s">
        <v>19</v>
      </c>
      <c r="E2238" t="s">
        <v>14</v>
      </c>
      <c r="F2238" t="s">
        <v>26</v>
      </c>
      <c r="G2238" s="5">
        <v>8975.2800000000007</v>
      </c>
      <c r="H2238" s="5">
        <f t="shared" si="238"/>
        <v>161.55503999999999</v>
      </c>
      <c r="I2238" s="6">
        <v>2</v>
      </c>
      <c r="J2238" s="6">
        <v>17950.560000000001</v>
      </c>
      <c r="K2238" s="5">
        <f t="shared" si="239"/>
        <v>323.11007999999998</v>
      </c>
      <c r="L2238" s="7">
        <v>3.14</v>
      </c>
      <c r="M2238" s="7">
        <v>2490</v>
      </c>
      <c r="N2238" s="3">
        <v>45505</v>
      </c>
      <c r="O2238" s="4" t="str">
        <f t="shared" si="240"/>
        <v>2024-08</v>
      </c>
      <c r="P2238" s="4" t="str">
        <f t="shared" si="241"/>
        <v>08</v>
      </c>
      <c r="Q2238" s="4" t="str">
        <f t="shared" si="242"/>
        <v>August</v>
      </c>
      <c r="R2238" s="30" t="str">
        <f t="shared" si="243"/>
        <v>01</v>
      </c>
      <c r="W2238" t="str">
        <f t="shared" si="244"/>
        <v>ok</v>
      </c>
    </row>
    <row r="2239" spans="1:23" x14ac:dyDescent="0.3">
      <c r="A2239" t="s">
        <v>2281</v>
      </c>
      <c r="B2239" t="s">
        <v>17</v>
      </c>
      <c r="C2239" t="s">
        <v>18</v>
      </c>
      <c r="D2239" t="s">
        <v>19</v>
      </c>
      <c r="E2239" t="s">
        <v>14</v>
      </c>
      <c r="F2239" t="s">
        <v>31</v>
      </c>
      <c r="G2239" s="5">
        <v>482.62</v>
      </c>
      <c r="H2239" s="5">
        <f t="shared" si="238"/>
        <v>8.6871599999999987</v>
      </c>
      <c r="I2239" s="6">
        <v>2</v>
      </c>
      <c r="J2239" s="6">
        <v>965.24</v>
      </c>
      <c r="K2239" s="5">
        <f t="shared" si="239"/>
        <v>17.374319999999997</v>
      </c>
      <c r="L2239" s="7">
        <v>1.43</v>
      </c>
      <c r="M2239" s="7">
        <v>4667</v>
      </c>
      <c r="N2239" s="3">
        <v>45449</v>
      </c>
      <c r="O2239" s="4" t="str">
        <f t="shared" si="240"/>
        <v>2024-06</v>
      </c>
      <c r="P2239" s="4" t="str">
        <f t="shared" si="241"/>
        <v>06</v>
      </c>
      <c r="Q2239" s="4" t="str">
        <f t="shared" si="242"/>
        <v>June</v>
      </c>
      <c r="R2239" s="30" t="str">
        <f t="shared" si="243"/>
        <v>06</v>
      </c>
      <c r="W2239" t="str">
        <f t="shared" si="244"/>
        <v>ok</v>
      </c>
    </row>
    <row r="2240" spans="1:23" x14ac:dyDescent="0.3">
      <c r="A2240" t="s">
        <v>2282</v>
      </c>
      <c r="B2240" t="s">
        <v>41</v>
      </c>
      <c r="C2240" t="s">
        <v>42</v>
      </c>
      <c r="D2240" t="s">
        <v>43</v>
      </c>
      <c r="E2240" t="s">
        <v>14</v>
      </c>
      <c r="F2240" t="s">
        <v>38</v>
      </c>
      <c r="G2240" s="5">
        <v>19121.650000000001</v>
      </c>
      <c r="H2240" s="5">
        <f t="shared" si="238"/>
        <v>344.18970000000002</v>
      </c>
      <c r="I2240" s="6">
        <v>3</v>
      </c>
      <c r="J2240" s="6">
        <v>57364.95</v>
      </c>
      <c r="K2240" s="5">
        <f t="shared" si="239"/>
        <v>1032.5691000000002</v>
      </c>
      <c r="L2240" s="7">
        <v>1.81</v>
      </c>
      <c r="M2240" s="7">
        <v>2601</v>
      </c>
      <c r="N2240" s="3">
        <v>45588</v>
      </c>
      <c r="O2240" s="4" t="str">
        <f t="shared" si="240"/>
        <v>2024-10</v>
      </c>
      <c r="P2240" s="4" t="str">
        <f t="shared" si="241"/>
        <v>10</v>
      </c>
      <c r="Q2240" s="4" t="str">
        <f t="shared" si="242"/>
        <v>October</v>
      </c>
      <c r="R2240" s="30" t="str">
        <f t="shared" si="243"/>
        <v>23</v>
      </c>
      <c r="W2240" t="str">
        <f t="shared" si="244"/>
        <v>ok</v>
      </c>
    </row>
    <row r="2241" spans="1:23" x14ac:dyDescent="0.3">
      <c r="A2241" t="s">
        <v>2283</v>
      </c>
      <c r="B2241" t="s">
        <v>17</v>
      </c>
      <c r="C2241" t="s">
        <v>18</v>
      </c>
      <c r="D2241" t="s">
        <v>19</v>
      </c>
      <c r="E2241" t="s">
        <v>14</v>
      </c>
      <c r="F2241" t="s">
        <v>15</v>
      </c>
      <c r="G2241" s="5">
        <v>1029.22</v>
      </c>
      <c r="H2241" s="5">
        <f t="shared" si="238"/>
        <v>18.525959999999998</v>
      </c>
      <c r="I2241" s="6">
        <v>1</v>
      </c>
      <c r="J2241" s="6">
        <v>1029.22</v>
      </c>
      <c r="K2241" s="5">
        <f t="shared" si="239"/>
        <v>18.525959999999998</v>
      </c>
      <c r="L2241" s="7">
        <v>4.84</v>
      </c>
      <c r="M2241" s="7">
        <v>1710</v>
      </c>
      <c r="N2241" s="3">
        <v>45441</v>
      </c>
      <c r="O2241" s="4" t="str">
        <f t="shared" si="240"/>
        <v>2024-05</v>
      </c>
      <c r="P2241" s="4" t="str">
        <f t="shared" si="241"/>
        <v>05</v>
      </c>
      <c r="Q2241" s="4" t="str">
        <f t="shared" si="242"/>
        <v>May</v>
      </c>
      <c r="R2241" s="30" t="str">
        <f t="shared" si="243"/>
        <v>29</v>
      </c>
      <c r="W2241" t="str">
        <f t="shared" si="244"/>
        <v>ok</v>
      </c>
    </row>
    <row r="2242" spans="1:23" x14ac:dyDescent="0.3">
      <c r="A2242" t="s">
        <v>2284</v>
      </c>
      <c r="B2242" t="s">
        <v>51</v>
      </c>
      <c r="C2242" t="s">
        <v>29</v>
      </c>
      <c r="D2242" t="s">
        <v>52</v>
      </c>
      <c r="E2242" t="s">
        <v>20</v>
      </c>
      <c r="F2242" t="s">
        <v>26</v>
      </c>
      <c r="G2242" s="5">
        <v>7237.48</v>
      </c>
      <c r="H2242" s="5">
        <f t="shared" si="238"/>
        <v>130.27463999999998</v>
      </c>
      <c r="I2242" s="6">
        <v>1</v>
      </c>
      <c r="J2242" s="6">
        <v>7237.48</v>
      </c>
      <c r="K2242" s="5">
        <f t="shared" si="239"/>
        <v>130.27463999999998</v>
      </c>
      <c r="L2242" s="7">
        <v>4.53</v>
      </c>
      <c r="M2242" s="7">
        <v>2042</v>
      </c>
      <c r="N2242" s="3">
        <v>45318</v>
      </c>
      <c r="O2242" s="4" t="str">
        <f t="shared" si="240"/>
        <v>2024-01</v>
      </c>
      <c r="P2242" s="4" t="str">
        <f t="shared" si="241"/>
        <v>01</v>
      </c>
      <c r="Q2242" s="4" t="str">
        <f t="shared" si="242"/>
        <v>January</v>
      </c>
      <c r="R2242" s="30" t="str">
        <f t="shared" si="243"/>
        <v>27</v>
      </c>
      <c r="W2242" t="str">
        <f t="shared" si="244"/>
        <v>ok</v>
      </c>
    </row>
    <row r="2243" spans="1:23" x14ac:dyDescent="0.3">
      <c r="A2243" t="s">
        <v>2285</v>
      </c>
      <c r="B2243" t="s">
        <v>23</v>
      </c>
      <c r="C2243" t="s">
        <v>24</v>
      </c>
      <c r="D2243" t="s">
        <v>25</v>
      </c>
      <c r="E2243" t="s">
        <v>14</v>
      </c>
      <c r="F2243" t="s">
        <v>31</v>
      </c>
      <c r="G2243" s="5">
        <v>14272.99</v>
      </c>
      <c r="H2243" s="5">
        <f t="shared" ref="H2243:H2306" si="245">G2243*0.018</f>
        <v>256.91381999999999</v>
      </c>
      <c r="I2243" s="6">
        <v>3</v>
      </c>
      <c r="J2243" s="6">
        <v>42818.97</v>
      </c>
      <c r="K2243" s="5">
        <f t="shared" ref="K2243:K2306" si="246">H2243*I2243</f>
        <v>770.74145999999996</v>
      </c>
      <c r="L2243" s="7">
        <v>2.5299999999999998</v>
      </c>
      <c r="M2243" s="7">
        <v>3675</v>
      </c>
      <c r="N2243" s="3">
        <v>45394</v>
      </c>
      <c r="O2243" s="4" t="str">
        <f t="shared" ref="O2243:O2306" si="247">TEXT(N2243,"yyyy-mm")</f>
        <v>2024-04</v>
      </c>
      <c r="P2243" s="4" t="str">
        <f t="shared" ref="P2243:P2306" si="248">TEXT(N2243,"mm")</f>
        <v>04</v>
      </c>
      <c r="Q2243" s="4" t="str">
        <f t="shared" ref="Q2243:Q2306" si="249">TEXT(DATE(2024,P2243,1),"mmmm")</f>
        <v>April</v>
      </c>
      <c r="R2243" s="30" t="str">
        <f t="shared" ref="R2243:R2306" si="250">TEXT(N2243,"dd")</f>
        <v>12</v>
      </c>
      <c r="W2243" t="str">
        <f t="shared" ref="W2243:W2306" si="251">IF(G2243*I2243=J2243,"ok","False")</f>
        <v>ok</v>
      </c>
    </row>
    <row r="2244" spans="1:23" x14ac:dyDescent="0.3">
      <c r="A2244" t="s">
        <v>2286</v>
      </c>
      <c r="B2244" t="s">
        <v>11</v>
      </c>
      <c r="C2244" t="s">
        <v>12</v>
      </c>
      <c r="D2244" t="s">
        <v>13</v>
      </c>
      <c r="E2244" t="s">
        <v>45</v>
      </c>
      <c r="F2244" t="s">
        <v>60</v>
      </c>
      <c r="G2244" s="5">
        <v>6691.27</v>
      </c>
      <c r="H2244" s="5">
        <f t="shared" si="245"/>
        <v>120.44286</v>
      </c>
      <c r="I2244" s="6">
        <v>5</v>
      </c>
      <c r="J2244" s="6">
        <v>33456.35</v>
      </c>
      <c r="K2244" s="5">
        <f t="shared" si="246"/>
        <v>602.21429999999998</v>
      </c>
      <c r="L2244" s="7">
        <v>3.45</v>
      </c>
      <c r="M2244" s="7">
        <v>2948</v>
      </c>
      <c r="N2244" s="3">
        <v>45545</v>
      </c>
      <c r="O2244" s="4" t="str">
        <f t="shared" si="247"/>
        <v>2024-09</v>
      </c>
      <c r="P2244" s="4" t="str">
        <f t="shared" si="248"/>
        <v>09</v>
      </c>
      <c r="Q2244" s="4" t="str">
        <f t="shared" si="249"/>
        <v>September</v>
      </c>
      <c r="R2244" s="30" t="str">
        <f t="shared" si="250"/>
        <v>10</v>
      </c>
      <c r="W2244" t="str">
        <f t="shared" si="251"/>
        <v>ok</v>
      </c>
    </row>
    <row r="2245" spans="1:23" x14ac:dyDescent="0.3">
      <c r="A2245" t="s">
        <v>2287</v>
      </c>
      <c r="B2245" t="s">
        <v>28</v>
      </c>
      <c r="C2245" t="s">
        <v>29</v>
      </c>
      <c r="D2245" t="s">
        <v>30</v>
      </c>
      <c r="E2245" t="s">
        <v>14</v>
      </c>
      <c r="F2245" t="s">
        <v>15</v>
      </c>
      <c r="G2245" s="5">
        <v>17549.82</v>
      </c>
      <c r="H2245" s="5">
        <f t="shared" si="245"/>
        <v>315.89675999999997</v>
      </c>
      <c r="I2245" s="6">
        <v>5</v>
      </c>
      <c r="J2245" s="6">
        <v>87749.1</v>
      </c>
      <c r="K2245" s="5">
        <f t="shared" si="246"/>
        <v>1579.4838</v>
      </c>
      <c r="L2245" s="7">
        <v>1.89</v>
      </c>
      <c r="M2245" s="7">
        <v>2113</v>
      </c>
      <c r="N2245" s="3">
        <v>45471</v>
      </c>
      <c r="O2245" s="4" t="str">
        <f t="shared" si="247"/>
        <v>2024-06</v>
      </c>
      <c r="P2245" s="4" t="str">
        <f t="shared" si="248"/>
        <v>06</v>
      </c>
      <c r="Q2245" s="4" t="str">
        <f t="shared" si="249"/>
        <v>June</v>
      </c>
      <c r="R2245" s="30" t="str">
        <f t="shared" si="250"/>
        <v>28</v>
      </c>
      <c r="W2245" t="str">
        <f t="shared" si="251"/>
        <v>ok</v>
      </c>
    </row>
    <row r="2246" spans="1:23" x14ac:dyDescent="0.3">
      <c r="A2246" t="s">
        <v>2288</v>
      </c>
      <c r="B2246" t="s">
        <v>33</v>
      </c>
      <c r="C2246" t="s">
        <v>12</v>
      </c>
      <c r="D2246" t="s">
        <v>34</v>
      </c>
      <c r="E2246" t="s">
        <v>14</v>
      </c>
      <c r="F2246" t="s">
        <v>60</v>
      </c>
      <c r="G2246" s="5">
        <v>1598.38</v>
      </c>
      <c r="H2246" s="5">
        <f t="shared" si="245"/>
        <v>28.77084</v>
      </c>
      <c r="I2246" s="6">
        <v>4</v>
      </c>
      <c r="J2246" s="6">
        <v>6393.52</v>
      </c>
      <c r="K2246" s="5">
        <f t="shared" si="246"/>
        <v>115.08336</v>
      </c>
      <c r="L2246" s="7">
        <v>2.2999999999999998</v>
      </c>
      <c r="M2246" s="7">
        <v>3414</v>
      </c>
      <c r="N2246" s="3">
        <v>45448</v>
      </c>
      <c r="O2246" s="4" t="str">
        <f t="shared" si="247"/>
        <v>2024-06</v>
      </c>
      <c r="P2246" s="4" t="str">
        <f t="shared" si="248"/>
        <v>06</v>
      </c>
      <c r="Q2246" s="4" t="str">
        <f t="shared" si="249"/>
        <v>June</v>
      </c>
      <c r="R2246" s="30" t="str">
        <f t="shared" si="250"/>
        <v>05</v>
      </c>
      <c r="W2246" t="str">
        <f t="shared" si="251"/>
        <v>ok</v>
      </c>
    </row>
    <row r="2247" spans="1:23" x14ac:dyDescent="0.3">
      <c r="A2247" t="s">
        <v>2289</v>
      </c>
      <c r="B2247" t="s">
        <v>47</v>
      </c>
      <c r="C2247" t="s">
        <v>12</v>
      </c>
      <c r="D2247" t="s">
        <v>48</v>
      </c>
      <c r="E2247" t="s">
        <v>20</v>
      </c>
      <c r="F2247" t="s">
        <v>26</v>
      </c>
      <c r="G2247" s="5">
        <v>12082.12</v>
      </c>
      <c r="H2247" s="5">
        <f t="shared" si="245"/>
        <v>217.47816</v>
      </c>
      <c r="I2247" s="6">
        <v>5</v>
      </c>
      <c r="J2247" s="6">
        <v>60410.6</v>
      </c>
      <c r="K2247" s="5">
        <f t="shared" si="246"/>
        <v>1087.3908000000001</v>
      </c>
      <c r="L2247" s="7">
        <v>3.13</v>
      </c>
      <c r="M2247" s="7">
        <v>3093</v>
      </c>
      <c r="N2247" s="3">
        <v>45466</v>
      </c>
      <c r="O2247" s="4" t="str">
        <f t="shared" si="247"/>
        <v>2024-06</v>
      </c>
      <c r="P2247" s="4" t="str">
        <f t="shared" si="248"/>
        <v>06</v>
      </c>
      <c r="Q2247" s="4" t="str">
        <f t="shared" si="249"/>
        <v>June</v>
      </c>
      <c r="R2247" s="30" t="str">
        <f t="shared" si="250"/>
        <v>23</v>
      </c>
      <c r="W2247" t="str">
        <f t="shared" si="251"/>
        <v>ok</v>
      </c>
    </row>
    <row r="2248" spans="1:23" x14ac:dyDescent="0.3">
      <c r="A2248" t="s">
        <v>2290</v>
      </c>
      <c r="B2248" t="s">
        <v>33</v>
      </c>
      <c r="C2248" t="s">
        <v>12</v>
      </c>
      <c r="D2248" t="s">
        <v>34</v>
      </c>
      <c r="E2248" t="s">
        <v>45</v>
      </c>
      <c r="F2248" t="s">
        <v>15</v>
      </c>
      <c r="G2248" s="5">
        <v>18582.02</v>
      </c>
      <c r="H2248" s="5">
        <f t="shared" si="245"/>
        <v>334.47636</v>
      </c>
      <c r="I2248" s="6">
        <v>5</v>
      </c>
      <c r="J2248" s="6">
        <v>92910.1</v>
      </c>
      <c r="K2248" s="5">
        <f t="shared" si="246"/>
        <v>1672.3818000000001</v>
      </c>
      <c r="L2248" s="7">
        <v>4.4000000000000004</v>
      </c>
      <c r="M2248" s="7">
        <v>3751</v>
      </c>
      <c r="N2248" s="3">
        <v>45444</v>
      </c>
      <c r="O2248" s="4" t="str">
        <f t="shared" si="247"/>
        <v>2024-06</v>
      </c>
      <c r="P2248" s="4" t="str">
        <f t="shared" si="248"/>
        <v>06</v>
      </c>
      <c r="Q2248" s="4" t="str">
        <f t="shared" si="249"/>
        <v>June</v>
      </c>
      <c r="R2248" s="30" t="str">
        <f t="shared" si="250"/>
        <v>01</v>
      </c>
      <c r="W2248" t="str">
        <f t="shared" si="251"/>
        <v>ok</v>
      </c>
    </row>
    <row r="2249" spans="1:23" x14ac:dyDescent="0.3">
      <c r="A2249" t="s">
        <v>2291</v>
      </c>
      <c r="B2249" t="s">
        <v>63</v>
      </c>
      <c r="C2249" t="s">
        <v>18</v>
      </c>
      <c r="D2249" t="s">
        <v>64</v>
      </c>
      <c r="E2249" t="s">
        <v>45</v>
      </c>
      <c r="F2249" t="s">
        <v>21</v>
      </c>
      <c r="G2249" s="5">
        <v>2567.5500000000002</v>
      </c>
      <c r="H2249" s="5">
        <f t="shared" si="245"/>
        <v>46.215899999999998</v>
      </c>
      <c r="I2249" s="6">
        <v>4</v>
      </c>
      <c r="J2249" s="6">
        <v>10270.200000000001</v>
      </c>
      <c r="K2249" s="5">
        <f t="shared" si="246"/>
        <v>184.86359999999999</v>
      </c>
      <c r="L2249" s="7">
        <v>2.73</v>
      </c>
      <c r="M2249" s="7">
        <v>4708</v>
      </c>
      <c r="N2249" s="3">
        <v>45354</v>
      </c>
      <c r="O2249" s="4" t="str">
        <f t="shared" si="247"/>
        <v>2024-03</v>
      </c>
      <c r="P2249" s="4" t="str">
        <f t="shared" si="248"/>
        <v>03</v>
      </c>
      <c r="Q2249" s="4" t="str">
        <f t="shared" si="249"/>
        <v>March</v>
      </c>
      <c r="R2249" s="30" t="str">
        <f t="shared" si="250"/>
        <v>03</v>
      </c>
      <c r="W2249" t="str">
        <f t="shared" si="251"/>
        <v>ok</v>
      </c>
    </row>
    <row r="2250" spans="1:23" x14ac:dyDescent="0.3">
      <c r="A2250" t="s">
        <v>2292</v>
      </c>
      <c r="B2250" t="s">
        <v>63</v>
      </c>
      <c r="C2250" t="s">
        <v>18</v>
      </c>
      <c r="D2250" t="s">
        <v>64</v>
      </c>
      <c r="E2250" t="s">
        <v>45</v>
      </c>
      <c r="F2250" t="s">
        <v>26</v>
      </c>
      <c r="G2250" s="5">
        <v>11883.57</v>
      </c>
      <c r="H2250" s="5">
        <f t="shared" si="245"/>
        <v>213.90425999999997</v>
      </c>
      <c r="I2250" s="6">
        <v>1</v>
      </c>
      <c r="J2250" s="6">
        <v>11883.57</v>
      </c>
      <c r="K2250" s="5">
        <f t="shared" si="246"/>
        <v>213.90425999999997</v>
      </c>
      <c r="L2250" s="7">
        <v>2.97</v>
      </c>
      <c r="M2250" s="7">
        <v>3878</v>
      </c>
      <c r="N2250" s="3">
        <v>45606</v>
      </c>
      <c r="O2250" s="4" t="str">
        <f t="shared" si="247"/>
        <v>2024-11</v>
      </c>
      <c r="P2250" s="4" t="str">
        <f t="shared" si="248"/>
        <v>11</v>
      </c>
      <c r="Q2250" s="4" t="str">
        <f t="shared" si="249"/>
        <v>November</v>
      </c>
      <c r="R2250" s="30" t="str">
        <f t="shared" si="250"/>
        <v>10</v>
      </c>
      <c r="W2250" t="str">
        <f t="shared" si="251"/>
        <v>ok</v>
      </c>
    </row>
    <row r="2251" spans="1:23" x14ac:dyDescent="0.3">
      <c r="A2251" t="s">
        <v>2293</v>
      </c>
      <c r="B2251" t="s">
        <v>23</v>
      </c>
      <c r="C2251" t="s">
        <v>24</v>
      </c>
      <c r="D2251" t="s">
        <v>25</v>
      </c>
      <c r="E2251" t="s">
        <v>20</v>
      </c>
      <c r="F2251" t="s">
        <v>26</v>
      </c>
      <c r="G2251" s="5">
        <v>15028.91</v>
      </c>
      <c r="H2251" s="5">
        <f t="shared" si="245"/>
        <v>270.52037999999999</v>
      </c>
      <c r="I2251" s="6">
        <v>2</v>
      </c>
      <c r="J2251" s="6">
        <v>30057.82</v>
      </c>
      <c r="K2251" s="5">
        <f t="shared" si="246"/>
        <v>541.04075999999998</v>
      </c>
      <c r="L2251" s="7">
        <v>2.52</v>
      </c>
      <c r="M2251" s="7">
        <v>1935</v>
      </c>
      <c r="N2251" s="3">
        <v>45502</v>
      </c>
      <c r="O2251" s="4" t="str">
        <f t="shared" si="247"/>
        <v>2024-07</v>
      </c>
      <c r="P2251" s="4" t="str">
        <f t="shared" si="248"/>
        <v>07</v>
      </c>
      <c r="Q2251" s="4" t="str">
        <f t="shared" si="249"/>
        <v>July</v>
      </c>
      <c r="R2251" s="30" t="str">
        <f t="shared" si="250"/>
        <v>29</v>
      </c>
      <c r="W2251" t="str">
        <f t="shared" si="251"/>
        <v>ok</v>
      </c>
    </row>
    <row r="2252" spans="1:23" x14ac:dyDescent="0.3">
      <c r="A2252" t="s">
        <v>2294</v>
      </c>
      <c r="B2252" t="s">
        <v>33</v>
      </c>
      <c r="C2252" t="s">
        <v>12</v>
      </c>
      <c r="D2252" t="s">
        <v>34</v>
      </c>
      <c r="E2252" t="s">
        <v>20</v>
      </c>
      <c r="F2252" t="s">
        <v>31</v>
      </c>
      <c r="G2252" s="5">
        <v>16491.71</v>
      </c>
      <c r="H2252" s="5">
        <f t="shared" si="245"/>
        <v>296.85077999999999</v>
      </c>
      <c r="I2252" s="6">
        <v>5</v>
      </c>
      <c r="J2252" s="6">
        <v>82458.55</v>
      </c>
      <c r="K2252" s="5">
        <f t="shared" si="246"/>
        <v>1484.2538999999999</v>
      </c>
      <c r="L2252" s="7">
        <v>3.91</v>
      </c>
      <c r="M2252" s="7">
        <v>933</v>
      </c>
      <c r="N2252" s="3">
        <v>45333</v>
      </c>
      <c r="O2252" s="4" t="str">
        <f t="shared" si="247"/>
        <v>2024-02</v>
      </c>
      <c r="P2252" s="4" t="str">
        <f t="shared" si="248"/>
        <v>02</v>
      </c>
      <c r="Q2252" s="4" t="str">
        <f t="shared" si="249"/>
        <v>February</v>
      </c>
      <c r="R2252" s="30" t="str">
        <f t="shared" si="250"/>
        <v>11</v>
      </c>
      <c r="W2252" t="str">
        <f t="shared" si="251"/>
        <v>ok</v>
      </c>
    </row>
    <row r="2253" spans="1:23" x14ac:dyDescent="0.3">
      <c r="A2253" t="s">
        <v>2295</v>
      </c>
      <c r="B2253" t="s">
        <v>41</v>
      </c>
      <c r="C2253" t="s">
        <v>42</v>
      </c>
      <c r="D2253" t="s">
        <v>43</v>
      </c>
      <c r="E2253" t="s">
        <v>20</v>
      </c>
      <c r="F2253" t="s">
        <v>38</v>
      </c>
      <c r="G2253" s="5">
        <v>13064.7</v>
      </c>
      <c r="H2253" s="5">
        <f t="shared" si="245"/>
        <v>235.16460000000001</v>
      </c>
      <c r="I2253" s="6">
        <v>5</v>
      </c>
      <c r="J2253" s="6">
        <v>65323.5</v>
      </c>
      <c r="K2253" s="5">
        <f t="shared" si="246"/>
        <v>1175.8230000000001</v>
      </c>
      <c r="L2253" s="7">
        <v>1.65</v>
      </c>
      <c r="M2253" s="7">
        <v>1088</v>
      </c>
      <c r="N2253" s="3">
        <v>45587</v>
      </c>
      <c r="O2253" s="4" t="str">
        <f t="shared" si="247"/>
        <v>2024-10</v>
      </c>
      <c r="P2253" s="4" t="str">
        <f t="shared" si="248"/>
        <v>10</v>
      </c>
      <c r="Q2253" s="4" t="str">
        <f t="shared" si="249"/>
        <v>October</v>
      </c>
      <c r="R2253" s="30" t="str">
        <f t="shared" si="250"/>
        <v>22</v>
      </c>
      <c r="W2253" t="str">
        <f t="shared" si="251"/>
        <v>ok</v>
      </c>
    </row>
    <row r="2254" spans="1:23" x14ac:dyDescent="0.3">
      <c r="A2254" t="s">
        <v>2296</v>
      </c>
      <c r="B2254" t="s">
        <v>41</v>
      </c>
      <c r="C2254" t="s">
        <v>42</v>
      </c>
      <c r="D2254" t="s">
        <v>43</v>
      </c>
      <c r="E2254" t="s">
        <v>20</v>
      </c>
      <c r="F2254" t="s">
        <v>26</v>
      </c>
      <c r="G2254" s="5">
        <v>10838.55</v>
      </c>
      <c r="H2254" s="5">
        <f t="shared" si="245"/>
        <v>195.09389999999996</v>
      </c>
      <c r="I2254" s="6">
        <v>4</v>
      </c>
      <c r="J2254" s="6">
        <v>43354.2</v>
      </c>
      <c r="K2254" s="5">
        <f t="shared" si="246"/>
        <v>780.37559999999985</v>
      </c>
      <c r="L2254" s="7">
        <v>2.95</v>
      </c>
      <c r="M2254" s="7">
        <v>2930</v>
      </c>
      <c r="N2254" s="3">
        <v>45537</v>
      </c>
      <c r="O2254" s="4" t="str">
        <f t="shared" si="247"/>
        <v>2024-09</v>
      </c>
      <c r="P2254" s="4" t="str">
        <f t="shared" si="248"/>
        <v>09</v>
      </c>
      <c r="Q2254" s="4" t="str">
        <f t="shared" si="249"/>
        <v>September</v>
      </c>
      <c r="R2254" s="30" t="str">
        <f t="shared" si="250"/>
        <v>02</v>
      </c>
      <c r="W2254" t="str">
        <f t="shared" si="251"/>
        <v>ok</v>
      </c>
    </row>
    <row r="2255" spans="1:23" x14ac:dyDescent="0.3">
      <c r="A2255" t="s">
        <v>2297</v>
      </c>
      <c r="B2255" t="s">
        <v>36</v>
      </c>
      <c r="C2255" t="s">
        <v>18</v>
      </c>
      <c r="D2255" t="s">
        <v>37</v>
      </c>
      <c r="E2255" t="s">
        <v>45</v>
      </c>
      <c r="F2255" t="s">
        <v>31</v>
      </c>
      <c r="G2255" s="5">
        <v>1439.61</v>
      </c>
      <c r="H2255" s="5">
        <f t="shared" si="245"/>
        <v>25.912979999999997</v>
      </c>
      <c r="I2255" s="6">
        <v>2</v>
      </c>
      <c r="J2255" s="6">
        <v>2879.22</v>
      </c>
      <c r="K2255" s="5">
        <f t="shared" si="246"/>
        <v>51.825959999999995</v>
      </c>
      <c r="L2255" s="7">
        <v>3.44</v>
      </c>
      <c r="M2255" s="7">
        <v>711</v>
      </c>
      <c r="N2255" s="3">
        <v>45583</v>
      </c>
      <c r="O2255" s="4" t="str">
        <f t="shared" si="247"/>
        <v>2024-10</v>
      </c>
      <c r="P2255" s="4" t="str">
        <f t="shared" si="248"/>
        <v>10</v>
      </c>
      <c r="Q2255" s="4" t="str">
        <f t="shared" si="249"/>
        <v>October</v>
      </c>
      <c r="R2255" s="30" t="str">
        <f t="shared" si="250"/>
        <v>18</v>
      </c>
      <c r="W2255" t="str">
        <f t="shared" si="251"/>
        <v>ok</v>
      </c>
    </row>
    <row r="2256" spans="1:23" x14ac:dyDescent="0.3">
      <c r="A2256" t="s">
        <v>2298</v>
      </c>
      <c r="B2256" t="s">
        <v>17</v>
      </c>
      <c r="C2256" t="s">
        <v>18</v>
      </c>
      <c r="D2256" t="s">
        <v>19</v>
      </c>
      <c r="E2256" t="s">
        <v>20</v>
      </c>
      <c r="F2256" t="s">
        <v>31</v>
      </c>
      <c r="G2256" s="5">
        <v>5630.3</v>
      </c>
      <c r="H2256" s="5">
        <f t="shared" si="245"/>
        <v>101.3454</v>
      </c>
      <c r="I2256" s="6">
        <v>1</v>
      </c>
      <c r="J2256" s="6">
        <v>5630.3</v>
      </c>
      <c r="K2256" s="5">
        <f t="shared" si="246"/>
        <v>101.3454</v>
      </c>
      <c r="L2256" s="7">
        <v>3.29</v>
      </c>
      <c r="M2256" s="7">
        <v>3962</v>
      </c>
      <c r="N2256" s="3">
        <v>45649</v>
      </c>
      <c r="O2256" s="4" t="str">
        <f t="shared" si="247"/>
        <v>2024-12</v>
      </c>
      <c r="P2256" s="4" t="str">
        <f t="shared" si="248"/>
        <v>12</v>
      </c>
      <c r="Q2256" s="4" t="str">
        <f t="shared" si="249"/>
        <v>December</v>
      </c>
      <c r="R2256" s="30" t="str">
        <f t="shared" si="250"/>
        <v>23</v>
      </c>
      <c r="W2256" t="str">
        <f t="shared" si="251"/>
        <v>ok</v>
      </c>
    </row>
    <row r="2257" spans="1:23" x14ac:dyDescent="0.3">
      <c r="A2257" t="s">
        <v>2299</v>
      </c>
      <c r="B2257" t="s">
        <v>17</v>
      </c>
      <c r="C2257" t="s">
        <v>18</v>
      </c>
      <c r="D2257" t="s">
        <v>19</v>
      </c>
      <c r="E2257" t="s">
        <v>20</v>
      </c>
      <c r="F2257" t="s">
        <v>26</v>
      </c>
      <c r="G2257" s="5">
        <v>5108.29</v>
      </c>
      <c r="H2257" s="5">
        <f t="shared" si="245"/>
        <v>91.949219999999997</v>
      </c>
      <c r="I2257" s="6">
        <v>2</v>
      </c>
      <c r="J2257" s="6">
        <v>10216.58</v>
      </c>
      <c r="K2257" s="5">
        <f t="shared" si="246"/>
        <v>183.89843999999999</v>
      </c>
      <c r="L2257" s="7">
        <v>2.89</v>
      </c>
      <c r="M2257" s="7">
        <v>3005</v>
      </c>
      <c r="N2257" s="3">
        <v>45434</v>
      </c>
      <c r="O2257" s="4" t="str">
        <f t="shared" si="247"/>
        <v>2024-05</v>
      </c>
      <c r="P2257" s="4" t="str">
        <f t="shared" si="248"/>
        <v>05</v>
      </c>
      <c r="Q2257" s="4" t="str">
        <f t="shared" si="249"/>
        <v>May</v>
      </c>
      <c r="R2257" s="30" t="str">
        <f t="shared" si="250"/>
        <v>22</v>
      </c>
      <c r="W2257" t="str">
        <f t="shared" si="251"/>
        <v>ok</v>
      </c>
    </row>
    <row r="2258" spans="1:23" x14ac:dyDescent="0.3">
      <c r="A2258" t="s">
        <v>2300</v>
      </c>
      <c r="B2258" t="s">
        <v>11</v>
      </c>
      <c r="C2258" t="s">
        <v>12</v>
      </c>
      <c r="D2258" t="s">
        <v>13</v>
      </c>
      <c r="E2258" t="s">
        <v>45</v>
      </c>
      <c r="F2258" t="s">
        <v>26</v>
      </c>
      <c r="G2258" s="5">
        <v>2017.62</v>
      </c>
      <c r="H2258" s="5">
        <f t="shared" si="245"/>
        <v>36.317159999999994</v>
      </c>
      <c r="I2258" s="6">
        <v>4</v>
      </c>
      <c r="J2258" s="6">
        <v>8070.48</v>
      </c>
      <c r="K2258" s="5">
        <f t="shared" si="246"/>
        <v>145.26863999999998</v>
      </c>
      <c r="L2258" s="7">
        <v>2.08</v>
      </c>
      <c r="M2258" s="7">
        <v>2113</v>
      </c>
      <c r="N2258" s="3">
        <v>45324</v>
      </c>
      <c r="O2258" s="4" t="str">
        <f t="shared" si="247"/>
        <v>2024-02</v>
      </c>
      <c r="P2258" s="4" t="str">
        <f t="shared" si="248"/>
        <v>02</v>
      </c>
      <c r="Q2258" s="4" t="str">
        <f t="shared" si="249"/>
        <v>February</v>
      </c>
      <c r="R2258" s="30" t="str">
        <f t="shared" si="250"/>
        <v>02</v>
      </c>
      <c r="W2258" t="str">
        <f t="shared" si="251"/>
        <v>ok</v>
      </c>
    </row>
    <row r="2259" spans="1:23" x14ac:dyDescent="0.3">
      <c r="A2259" t="s">
        <v>2301</v>
      </c>
      <c r="B2259" t="s">
        <v>17</v>
      </c>
      <c r="C2259" t="s">
        <v>18</v>
      </c>
      <c r="D2259" t="s">
        <v>19</v>
      </c>
      <c r="E2259" t="s">
        <v>20</v>
      </c>
      <c r="F2259" t="s">
        <v>15</v>
      </c>
      <c r="G2259" s="5">
        <v>11276.3</v>
      </c>
      <c r="H2259" s="5">
        <f t="shared" si="245"/>
        <v>202.97339999999997</v>
      </c>
      <c r="I2259" s="6">
        <v>5</v>
      </c>
      <c r="J2259" s="6">
        <v>56381.5</v>
      </c>
      <c r="K2259" s="5">
        <f t="shared" si="246"/>
        <v>1014.8669999999998</v>
      </c>
      <c r="L2259" s="7">
        <v>3.04</v>
      </c>
      <c r="M2259" s="7">
        <v>3989</v>
      </c>
      <c r="N2259" s="3">
        <v>45303</v>
      </c>
      <c r="O2259" s="4" t="str">
        <f t="shared" si="247"/>
        <v>2024-01</v>
      </c>
      <c r="P2259" s="4" t="str">
        <f t="shared" si="248"/>
        <v>01</v>
      </c>
      <c r="Q2259" s="4" t="str">
        <f t="shared" si="249"/>
        <v>January</v>
      </c>
      <c r="R2259" s="30" t="str">
        <f t="shared" si="250"/>
        <v>12</v>
      </c>
      <c r="W2259" t="str">
        <f t="shared" si="251"/>
        <v>ok</v>
      </c>
    </row>
    <row r="2260" spans="1:23" x14ac:dyDescent="0.3">
      <c r="A2260" t="s">
        <v>2302</v>
      </c>
      <c r="B2260" t="s">
        <v>23</v>
      </c>
      <c r="C2260" t="s">
        <v>24</v>
      </c>
      <c r="D2260" t="s">
        <v>25</v>
      </c>
      <c r="E2260" t="s">
        <v>14</v>
      </c>
      <c r="F2260" t="s">
        <v>38</v>
      </c>
      <c r="G2260" s="5">
        <v>14942.87</v>
      </c>
      <c r="H2260" s="5">
        <f t="shared" si="245"/>
        <v>268.97165999999999</v>
      </c>
      <c r="I2260" s="6">
        <v>5</v>
      </c>
      <c r="J2260" s="6">
        <v>74714.350000000006</v>
      </c>
      <c r="K2260" s="5">
        <f t="shared" si="246"/>
        <v>1344.8582999999999</v>
      </c>
      <c r="L2260" s="7">
        <v>2.73</v>
      </c>
      <c r="M2260" s="7">
        <v>4880</v>
      </c>
      <c r="N2260" s="3">
        <v>45492</v>
      </c>
      <c r="O2260" s="4" t="str">
        <f t="shared" si="247"/>
        <v>2024-07</v>
      </c>
      <c r="P2260" s="4" t="str">
        <f t="shared" si="248"/>
        <v>07</v>
      </c>
      <c r="Q2260" s="4" t="str">
        <f t="shared" si="249"/>
        <v>July</v>
      </c>
      <c r="R2260" s="30" t="str">
        <f t="shared" si="250"/>
        <v>19</v>
      </c>
      <c r="W2260" t="str">
        <f t="shared" si="251"/>
        <v>ok</v>
      </c>
    </row>
    <row r="2261" spans="1:23" x14ac:dyDescent="0.3">
      <c r="A2261" t="s">
        <v>2303</v>
      </c>
      <c r="B2261" t="s">
        <v>51</v>
      </c>
      <c r="C2261" t="s">
        <v>29</v>
      </c>
      <c r="D2261" t="s">
        <v>52</v>
      </c>
      <c r="E2261" t="s">
        <v>14</v>
      </c>
      <c r="F2261" t="s">
        <v>31</v>
      </c>
      <c r="G2261" s="5">
        <v>7108.39</v>
      </c>
      <c r="H2261" s="5">
        <f t="shared" si="245"/>
        <v>127.95102</v>
      </c>
      <c r="I2261" s="6">
        <v>4</v>
      </c>
      <c r="J2261" s="6">
        <v>28433.56</v>
      </c>
      <c r="K2261" s="5">
        <f t="shared" si="246"/>
        <v>511.80408</v>
      </c>
      <c r="L2261" s="7">
        <v>1.4</v>
      </c>
      <c r="M2261" s="7">
        <v>2841</v>
      </c>
      <c r="N2261" s="3">
        <v>45406</v>
      </c>
      <c r="O2261" s="4" t="str">
        <f t="shared" si="247"/>
        <v>2024-04</v>
      </c>
      <c r="P2261" s="4" t="str">
        <f t="shared" si="248"/>
        <v>04</v>
      </c>
      <c r="Q2261" s="4" t="str">
        <f t="shared" si="249"/>
        <v>April</v>
      </c>
      <c r="R2261" s="30" t="str">
        <f t="shared" si="250"/>
        <v>24</v>
      </c>
      <c r="W2261" t="str">
        <f t="shared" si="251"/>
        <v>ok</v>
      </c>
    </row>
    <row r="2262" spans="1:23" x14ac:dyDescent="0.3">
      <c r="A2262" t="s">
        <v>2304</v>
      </c>
      <c r="B2262" t="s">
        <v>17</v>
      </c>
      <c r="C2262" t="s">
        <v>18</v>
      </c>
      <c r="D2262" t="s">
        <v>19</v>
      </c>
      <c r="E2262" t="s">
        <v>14</v>
      </c>
      <c r="F2262" t="s">
        <v>21</v>
      </c>
      <c r="G2262" s="5">
        <v>6644.5</v>
      </c>
      <c r="H2262" s="5">
        <f t="shared" si="245"/>
        <v>119.60099999999998</v>
      </c>
      <c r="I2262" s="6">
        <v>5</v>
      </c>
      <c r="J2262" s="6">
        <v>33222.5</v>
      </c>
      <c r="K2262" s="5">
        <f t="shared" si="246"/>
        <v>598.00499999999988</v>
      </c>
      <c r="L2262" s="7">
        <v>1.33</v>
      </c>
      <c r="M2262" s="7">
        <v>4749</v>
      </c>
      <c r="N2262" s="3">
        <v>45567</v>
      </c>
      <c r="O2262" s="4" t="str">
        <f t="shared" si="247"/>
        <v>2024-10</v>
      </c>
      <c r="P2262" s="4" t="str">
        <f t="shared" si="248"/>
        <v>10</v>
      </c>
      <c r="Q2262" s="4" t="str">
        <f t="shared" si="249"/>
        <v>October</v>
      </c>
      <c r="R2262" s="30" t="str">
        <f t="shared" si="250"/>
        <v>02</v>
      </c>
      <c r="W2262" t="str">
        <f t="shared" si="251"/>
        <v>ok</v>
      </c>
    </row>
    <row r="2263" spans="1:23" x14ac:dyDescent="0.3">
      <c r="A2263" t="s">
        <v>2305</v>
      </c>
      <c r="B2263" t="s">
        <v>33</v>
      </c>
      <c r="C2263" t="s">
        <v>12</v>
      </c>
      <c r="D2263" t="s">
        <v>34</v>
      </c>
      <c r="E2263" t="s">
        <v>14</v>
      </c>
      <c r="F2263" t="s">
        <v>15</v>
      </c>
      <c r="G2263" s="5">
        <v>7685.39</v>
      </c>
      <c r="H2263" s="5">
        <f t="shared" si="245"/>
        <v>138.33702</v>
      </c>
      <c r="I2263" s="6">
        <v>4</v>
      </c>
      <c r="J2263" s="6">
        <v>30741.56</v>
      </c>
      <c r="K2263" s="5">
        <f t="shared" si="246"/>
        <v>553.34807999999998</v>
      </c>
      <c r="L2263" s="7">
        <v>1.48</v>
      </c>
      <c r="M2263" s="7">
        <v>1167</v>
      </c>
      <c r="N2263" s="3">
        <v>45565</v>
      </c>
      <c r="O2263" s="4" t="str">
        <f t="shared" si="247"/>
        <v>2024-09</v>
      </c>
      <c r="P2263" s="4" t="str">
        <f t="shared" si="248"/>
        <v>09</v>
      </c>
      <c r="Q2263" s="4" t="str">
        <f t="shared" si="249"/>
        <v>September</v>
      </c>
      <c r="R2263" s="30" t="str">
        <f t="shared" si="250"/>
        <v>30</v>
      </c>
      <c r="W2263" t="str">
        <f t="shared" si="251"/>
        <v>ok</v>
      </c>
    </row>
    <row r="2264" spans="1:23" x14ac:dyDescent="0.3">
      <c r="A2264" t="s">
        <v>2306</v>
      </c>
      <c r="B2264" t="s">
        <v>47</v>
      </c>
      <c r="C2264" t="s">
        <v>12</v>
      </c>
      <c r="D2264" t="s">
        <v>48</v>
      </c>
      <c r="E2264" t="s">
        <v>20</v>
      </c>
      <c r="F2264" t="s">
        <v>60</v>
      </c>
      <c r="G2264" s="5">
        <v>3604.28</v>
      </c>
      <c r="H2264" s="5">
        <f t="shared" si="245"/>
        <v>64.877039999999994</v>
      </c>
      <c r="I2264" s="6">
        <v>3</v>
      </c>
      <c r="J2264" s="6">
        <v>10812.84</v>
      </c>
      <c r="K2264" s="5">
        <f t="shared" si="246"/>
        <v>194.63111999999998</v>
      </c>
      <c r="L2264" s="7">
        <v>4.0599999999999996</v>
      </c>
      <c r="M2264" s="7">
        <v>765</v>
      </c>
      <c r="N2264" s="3">
        <v>45538</v>
      </c>
      <c r="O2264" s="4" t="str">
        <f t="shared" si="247"/>
        <v>2024-09</v>
      </c>
      <c r="P2264" s="4" t="str">
        <f t="shared" si="248"/>
        <v>09</v>
      </c>
      <c r="Q2264" s="4" t="str">
        <f t="shared" si="249"/>
        <v>September</v>
      </c>
      <c r="R2264" s="30" t="str">
        <f t="shared" si="250"/>
        <v>03</v>
      </c>
      <c r="W2264" t="str">
        <f t="shared" si="251"/>
        <v>ok</v>
      </c>
    </row>
    <row r="2265" spans="1:23" x14ac:dyDescent="0.3">
      <c r="A2265" t="s">
        <v>2307</v>
      </c>
      <c r="B2265" t="s">
        <v>63</v>
      </c>
      <c r="C2265" t="s">
        <v>18</v>
      </c>
      <c r="D2265" t="s">
        <v>64</v>
      </c>
      <c r="E2265" t="s">
        <v>14</v>
      </c>
      <c r="F2265" t="s">
        <v>60</v>
      </c>
      <c r="G2265" s="5">
        <v>5340.23</v>
      </c>
      <c r="H2265" s="5">
        <f t="shared" si="245"/>
        <v>96.124139999999983</v>
      </c>
      <c r="I2265" s="6">
        <v>3</v>
      </c>
      <c r="J2265" s="6">
        <v>16020.69</v>
      </c>
      <c r="K2265" s="5">
        <f t="shared" si="246"/>
        <v>288.37241999999992</v>
      </c>
      <c r="L2265" s="7">
        <v>2.68</v>
      </c>
      <c r="M2265" s="7">
        <v>327</v>
      </c>
      <c r="N2265" s="3">
        <v>45500</v>
      </c>
      <c r="O2265" s="4" t="str">
        <f t="shared" si="247"/>
        <v>2024-07</v>
      </c>
      <c r="P2265" s="4" t="str">
        <f t="shared" si="248"/>
        <v>07</v>
      </c>
      <c r="Q2265" s="4" t="str">
        <f t="shared" si="249"/>
        <v>July</v>
      </c>
      <c r="R2265" s="30" t="str">
        <f t="shared" si="250"/>
        <v>27</v>
      </c>
      <c r="W2265" t="str">
        <f t="shared" si="251"/>
        <v>ok</v>
      </c>
    </row>
    <row r="2266" spans="1:23" x14ac:dyDescent="0.3">
      <c r="A2266" t="s">
        <v>2308</v>
      </c>
      <c r="B2266" t="s">
        <v>28</v>
      </c>
      <c r="C2266" t="s">
        <v>29</v>
      </c>
      <c r="D2266" t="s">
        <v>30</v>
      </c>
      <c r="E2266" t="s">
        <v>45</v>
      </c>
      <c r="F2266" t="s">
        <v>31</v>
      </c>
      <c r="G2266" s="5">
        <v>11154.76</v>
      </c>
      <c r="H2266" s="5">
        <f t="shared" si="245"/>
        <v>200.78567999999999</v>
      </c>
      <c r="I2266" s="6">
        <v>4</v>
      </c>
      <c r="J2266" s="6">
        <v>44619.040000000001</v>
      </c>
      <c r="K2266" s="5">
        <f t="shared" si="246"/>
        <v>803.14271999999994</v>
      </c>
      <c r="L2266" s="7">
        <v>2.74</v>
      </c>
      <c r="M2266" s="7">
        <v>171</v>
      </c>
      <c r="N2266" s="3">
        <v>45521</v>
      </c>
      <c r="O2266" s="4" t="str">
        <f t="shared" si="247"/>
        <v>2024-08</v>
      </c>
      <c r="P2266" s="4" t="str">
        <f t="shared" si="248"/>
        <v>08</v>
      </c>
      <c r="Q2266" s="4" t="str">
        <f t="shared" si="249"/>
        <v>August</v>
      </c>
      <c r="R2266" s="30" t="str">
        <f t="shared" si="250"/>
        <v>17</v>
      </c>
      <c r="W2266" t="str">
        <f t="shared" si="251"/>
        <v>ok</v>
      </c>
    </row>
    <row r="2267" spans="1:23" x14ac:dyDescent="0.3">
      <c r="A2267" t="s">
        <v>2309</v>
      </c>
      <c r="B2267" t="s">
        <v>63</v>
      </c>
      <c r="C2267" t="s">
        <v>18</v>
      </c>
      <c r="D2267" t="s">
        <v>64</v>
      </c>
      <c r="E2267" t="s">
        <v>14</v>
      </c>
      <c r="F2267" t="s">
        <v>60</v>
      </c>
      <c r="G2267" s="5">
        <v>12147.44</v>
      </c>
      <c r="H2267" s="5">
        <f t="shared" si="245"/>
        <v>218.65392</v>
      </c>
      <c r="I2267" s="6">
        <v>1</v>
      </c>
      <c r="J2267" s="6">
        <v>12147.44</v>
      </c>
      <c r="K2267" s="5">
        <f t="shared" si="246"/>
        <v>218.65392</v>
      </c>
      <c r="L2267" s="7">
        <v>3.72</v>
      </c>
      <c r="M2267" s="7">
        <v>914</v>
      </c>
      <c r="N2267" s="3">
        <v>45321</v>
      </c>
      <c r="O2267" s="4" t="str">
        <f t="shared" si="247"/>
        <v>2024-01</v>
      </c>
      <c r="P2267" s="4" t="str">
        <f t="shared" si="248"/>
        <v>01</v>
      </c>
      <c r="Q2267" s="4" t="str">
        <f t="shared" si="249"/>
        <v>January</v>
      </c>
      <c r="R2267" s="30" t="str">
        <f t="shared" si="250"/>
        <v>30</v>
      </c>
      <c r="W2267" t="str">
        <f t="shared" si="251"/>
        <v>ok</v>
      </c>
    </row>
    <row r="2268" spans="1:23" x14ac:dyDescent="0.3">
      <c r="A2268" t="s">
        <v>2310</v>
      </c>
      <c r="B2268" t="s">
        <v>36</v>
      </c>
      <c r="C2268" t="s">
        <v>18</v>
      </c>
      <c r="D2268" t="s">
        <v>37</v>
      </c>
      <c r="E2268" t="s">
        <v>14</v>
      </c>
      <c r="F2268" t="s">
        <v>38</v>
      </c>
      <c r="G2268" s="5">
        <v>5994.26</v>
      </c>
      <c r="H2268" s="5">
        <f t="shared" si="245"/>
        <v>107.89667999999999</v>
      </c>
      <c r="I2268" s="6">
        <v>4</v>
      </c>
      <c r="J2268" s="6">
        <v>23977.040000000001</v>
      </c>
      <c r="K2268" s="5">
        <f t="shared" si="246"/>
        <v>431.58671999999996</v>
      </c>
      <c r="L2268" s="7">
        <v>1.29</v>
      </c>
      <c r="M2268" s="7">
        <v>4430</v>
      </c>
      <c r="N2268" s="3">
        <v>45337</v>
      </c>
      <c r="O2268" s="4" t="str">
        <f t="shared" si="247"/>
        <v>2024-02</v>
      </c>
      <c r="P2268" s="4" t="str">
        <f t="shared" si="248"/>
        <v>02</v>
      </c>
      <c r="Q2268" s="4" t="str">
        <f t="shared" si="249"/>
        <v>February</v>
      </c>
      <c r="R2268" s="30" t="str">
        <f t="shared" si="250"/>
        <v>15</v>
      </c>
      <c r="W2268" t="str">
        <f t="shared" si="251"/>
        <v>ok</v>
      </c>
    </row>
    <row r="2269" spans="1:23" x14ac:dyDescent="0.3">
      <c r="A2269" t="s">
        <v>2311</v>
      </c>
      <c r="B2269" t="s">
        <v>28</v>
      </c>
      <c r="C2269" t="s">
        <v>29</v>
      </c>
      <c r="D2269" t="s">
        <v>30</v>
      </c>
      <c r="E2269" t="s">
        <v>14</v>
      </c>
      <c r="F2269" t="s">
        <v>26</v>
      </c>
      <c r="G2269" s="5">
        <v>1293.77</v>
      </c>
      <c r="H2269" s="5">
        <f t="shared" si="245"/>
        <v>23.287859999999998</v>
      </c>
      <c r="I2269" s="6">
        <v>5</v>
      </c>
      <c r="J2269" s="6">
        <v>6468.85</v>
      </c>
      <c r="K2269" s="5">
        <f t="shared" si="246"/>
        <v>116.43929999999999</v>
      </c>
      <c r="L2269" s="7">
        <v>1.57</v>
      </c>
      <c r="M2269" s="7">
        <v>517</v>
      </c>
      <c r="N2269" s="3">
        <v>45630</v>
      </c>
      <c r="O2269" s="4" t="str">
        <f t="shared" si="247"/>
        <v>2024-12</v>
      </c>
      <c r="P2269" s="4" t="str">
        <f t="shared" si="248"/>
        <v>12</v>
      </c>
      <c r="Q2269" s="4" t="str">
        <f t="shared" si="249"/>
        <v>December</v>
      </c>
      <c r="R2269" s="30" t="str">
        <f t="shared" si="250"/>
        <v>04</v>
      </c>
      <c r="W2269" t="str">
        <f t="shared" si="251"/>
        <v>ok</v>
      </c>
    </row>
    <row r="2270" spans="1:23" x14ac:dyDescent="0.3">
      <c r="A2270" t="s">
        <v>2312</v>
      </c>
      <c r="B2270" t="s">
        <v>23</v>
      </c>
      <c r="C2270" t="s">
        <v>24</v>
      </c>
      <c r="D2270" t="s">
        <v>25</v>
      </c>
      <c r="E2270" t="s">
        <v>14</v>
      </c>
      <c r="F2270" t="s">
        <v>15</v>
      </c>
      <c r="G2270" s="5">
        <v>6193.97</v>
      </c>
      <c r="H2270" s="5">
        <f t="shared" si="245"/>
        <v>111.49145999999999</v>
      </c>
      <c r="I2270" s="6">
        <v>4</v>
      </c>
      <c r="J2270" s="6">
        <v>24775.88</v>
      </c>
      <c r="K2270" s="5">
        <f t="shared" si="246"/>
        <v>445.96583999999996</v>
      </c>
      <c r="L2270" s="7">
        <v>1.27</v>
      </c>
      <c r="M2270" s="7">
        <v>2790</v>
      </c>
      <c r="N2270" s="3">
        <v>45553</v>
      </c>
      <c r="O2270" s="4" t="str">
        <f t="shared" si="247"/>
        <v>2024-09</v>
      </c>
      <c r="P2270" s="4" t="str">
        <f t="shared" si="248"/>
        <v>09</v>
      </c>
      <c r="Q2270" s="4" t="str">
        <f t="shared" si="249"/>
        <v>September</v>
      </c>
      <c r="R2270" s="30" t="str">
        <f t="shared" si="250"/>
        <v>18</v>
      </c>
      <c r="W2270" t="str">
        <f t="shared" si="251"/>
        <v>ok</v>
      </c>
    </row>
    <row r="2271" spans="1:23" x14ac:dyDescent="0.3">
      <c r="A2271" t="s">
        <v>2313</v>
      </c>
      <c r="B2271" t="s">
        <v>28</v>
      </c>
      <c r="C2271" t="s">
        <v>29</v>
      </c>
      <c r="D2271" t="s">
        <v>30</v>
      </c>
      <c r="E2271" t="s">
        <v>20</v>
      </c>
      <c r="F2271" t="s">
        <v>21</v>
      </c>
      <c r="G2271" s="5">
        <v>3080.19</v>
      </c>
      <c r="H2271" s="5">
        <f t="shared" si="245"/>
        <v>55.443419999999996</v>
      </c>
      <c r="I2271" s="6">
        <v>4</v>
      </c>
      <c r="J2271" s="6">
        <v>12320.76</v>
      </c>
      <c r="K2271" s="5">
        <f t="shared" si="246"/>
        <v>221.77367999999998</v>
      </c>
      <c r="L2271" s="7">
        <v>1.68</v>
      </c>
      <c r="M2271" s="7">
        <v>2439</v>
      </c>
      <c r="N2271" s="3">
        <v>45616</v>
      </c>
      <c r="O2271" s="4" t="str">
        <f t="shared" si="247"/>
        <v>2024-11</v>
      </c>
      <c r="P2271" s="4" t="str">
        <f t="shared" si="248"/>
        <v>11</v>
      </c>
      <c r="Q2271" s="4" t="str">
        <f t="shared" si="249"/>
        <v>November</v>
      </c>
      <c r="R2271" s="30" t="str">
        <f t="shared" si="250"/>
        <v>20</v>
      </c>
      <c r="W2271" t="str">
        <f t="shared" si="251"/>
        <v>ok</v>
      </c>
    </row>
    <row r="2272" spans="1:23" x14ac:dyDescent="0.3">
      <c r="A2272" t="s">
        <v>2314</v>
      </c>
      <c r="B2272" t="s">
        <v>51</v>
      </c>
      <c r="C2272" t="s">
        <v>29</v>
      </c>
      <c r="D2272" t="s">
        <v>52</v>
      </c>
      <c r="E2272" t="s">
        <v>14</v>
      </c>
      <c r="F2272" t="s">
        <v>38</v>
      </c>
      <c r="G2272" s="5">
        <v>17266.28</v>
      </c>
      <c r="H2272" s="5">
        <f t="shared" si="245"/>
        <v>310.79303999999996</v>
      </c>
      <c r="I2272" s="6">
        <v>1</v>
      </c>
      <c r="J2272" s="6">
        <v>17266.28</v>
      </c>
      <c r="K2272" s="5">
        <f t="shared" si="246"/>
        <v>310.79303999999996</v>
      </c>
      <c r="L2272" s="7">
        <v>2.56</v>
      </c>
      <c r="M2272" s="7">
        <v>870</v>
      </c>
      <c r="N2272" s="3">
        <v>45425</v>
      </c>
      <c r="O2272" s="4" t="str">
        <f t="shared" si="247"/>
        <v>2024-05</v>
      </c>
      <c r="P2272" s="4" t="str">
        <f t="shared" si="248"/>
        <v>05</v>
      </c>
      <c r="Q2272" s="4" t="str">
        <f t="shared" si="249"/>
        <v>May</v>
      </c>
      <c r="R2272" s="30" t="str">
        <f t="shared" si="250"/>
        <v>13</v>
      </c>
      <c r="W2272" t="str">
        <f t="shared" si="251"/>
        <v>ok</v>
      </c>
    </row>
    <row r="2273" spans="1:23" x14ac:dyDescent="0.3">
      <c r="A2273" t="s">
        <v>2315</v>
      </c>
      <c r="B2273" t="s">
        <v>11</v>
      </c>
      <c r="C2273" t="s">
        <v>12</v>
      </c>
      <c r="D2273" t="s">
        <v>13</v>
      </c>
      <c r="E2273" t="s">
        <v>45</v>
      </c>
      <c r="F2273" t="s">
        <v>31</v>
      </c>
      <c r="G2273" s="5">
        <v>11323.35</v>
      </c>
      <c r="H2273" s="5">
        <f t="shared" si="245"/>
        <v>203.8203</v>
      </c>
      <c r="I2273" s="6">
        <v>5</v>
      </c>
      <c r="J2273" s="6">
        <v>56616.75</v>
      </c>
      <c r="K2273" s="5">
        <f t="shared" si="246"/>
        <v>1019.1015</v>
      </c>
      <c r="L2273" s="7">
        <v>3.62</v>
      </c>
      <c r="M2273" s="7">
        <v>1127</v>
      </c>
      <c r="N2273" s="3">
        <v>45531</v>
      </c>
      <c r="O2273" s="4" t="str">
        <f t="shared" si="247"/>
        <v>2024-08</v>
      </c>
      <c r="P2273" s="4" t="str">
        <f t="shared" si="248"/>
        <v>08</v>
      </c>
      <c r="Q2273" s="4" t="str">
        <f t="shared" si="249"/>
        <v>August</v>
      </c>
      <c r="R2273" s="30" t="str">
        <f t="shared" si="250"/>
        <v>27</v>
      </c>
      <c r="W2273" t="str">
        <f t="shared" si="251"/>
        <v>ok</v>
      </c>
    </row>
    <row r="2274" spans="1:23" x14ac:dyDescent="0.3">
      <c r="A2274" t="s">
        <v>2316</v>
      </c>
      <c r="B2274" t="s">
        <v>63</v>
      </c>
      <c r="C2274" t="s">
        <v>18</v>
      </c>
      <c r="D2274" t="s">
        <v>64</v>
      </c>
      <c r="E2274" t="s">
        <v>45</v>
      </c>
      <c r="F2274" t="s">
        <v>60</v>
      </c>
      <c r="G2274" s="5">
        <v>9116.42</v>
      </c>
      <c r="H2274" s="5">
        <f t="shared" si="245"/>
        <v>164.09555999999998</v>
      </c>
      <c r="I2274" s="6">
        <v>4</v>
      </c>
      <c r="J2274" s="6">
        <v>36465.68</v>
      </c>
      <c r="K2274" s="5">
        <f t="shared" si="246"/>
        <v>656.38223999999991</v>
      </c>
      <c r="L2274" s="7">
        <v>1.1399999999999999</v>
      </c>
      <c r="M2274" s="7">
        <v>3715</v>
      </c>
      <c r="N2274" s="3">
        <v>45521</v>
      </c>
      <c r="O2274" s="4" t="str">
        <f t="shared" si="247"/>
        <v>2024-08</v>
      </c>
      <c r="P2274" s="4" t="str">
        <f t="shared" si="248"/>
        <v>08</v>
      </c>
      <c r="Q2274" s="4" t="str">
        <f t="shared" si="249"/>
        <v>August</v>
      </c>
      <c r="R2274" s="30" t="str">
        <f t="shared" si="250"/>
        <v>17</v>
      </c>
      <c r="W2274" t="str">
        <f t="shared" si="251"/>
        <v>ok</v>
      </c>
    </row>
    <row r="2275" spans="1:23" x14ac:dyDescent="0.3">
      <c r="A2275" t="s">
        <v>2317</v>
      </c>
      <c r="B2275" t="s">
        <v>17</v>
      </c>
      <c r="C2275" t="s">
        <v>18</v>
      </c>
      <c r="D2275" t="s">
        <v>19</v>
      </c>
      <c r="E2275" t="s">
        <v>20</v>
      </c>
      <c r="F2275" t="s">
        <v>38</v>
      </c>
      <c r="G2275" s="5">
        <v>7554.94</v>
      </c>
      <c r="H2275" s="5">
        <f t="shared" si="245"/>
        <v>135.98891999999998</v>
      </c>
      <c r="I2275" s="6">
        <v>5</v>
      </c>
      <c r="J2275" s="6">
        <v>37774.699999999997</v>
      </c>
      <c r="K2275" s="5">
        <f t="shared" si="246"/>
        <v>679.94459999999992</v>
      </c>
      <c r="L2275" s="7">
        <v>1.57</v>
      </c>
      <c r="M2275" s="7">
        <v>581</v>
      </c>
      <c r="N2275" s="3">
        <v>45375</v>
      </c>
      <c r="O2275" s="4" t="str">
        <f t="shared" si="247"/>
        <v>2024-03</v>
      </c>
      <c r="P2275" s="4" t="str">
        <f t="shared" si="248"/>
        <v>03</v>
      </c>
      <c r="Q2275" s="4" t="str">
        <f t="shared" si="249"/>
        <v>March</v>
      </c>
      <c r="R2275" s="30" t="str">
        <f t="shared" si="250"/>
        <v>24</v>
      </c>
      <c r="W2275" t="str">
        <f t="shared" si="251"/>
        <v>ok</v>
      </c>
    </row>
    <row r="2276" spans="1:23" x14ac:dyDescent="0.3">
      <c r="A2276" t="s">
        <v>2318</v>
      </c>
      <c r="B2276" t="s">
        <v>63</v>
      </c>
      <c r="C2276" t="s">
        <v>18</v>
      </c>
      <c r="D2276" t="s">
        <v>64</v>
      </c>
      <c r="E2276" t="s">
        <v>45</v>
      </c>
      <c r="F2276" t="s">
        <v>26</v>
      </c>
      <c r="G2276" s="5">
        <v>16288.4</v>
      </c>
      <c r="H2276" s="5">
        <f t="shared" si="245"/>
        <v>293.19119999999998</v>
      </c>
      <c r="I2276" s="6">
        <v>4</v>
      </c>
      <c r="J2276" s="6">
        <v>65153.599999999999</v>
      </c>
      <c r="K2276" s="5">
        <f t="shared" si="246"/>
        <v>1172.7647999999999</v>
      </c>
      <c r="L2276" s="7">
        <v>4.1399999999999997</v>
      </c>
      <c r="M2276" s="7">
        <v>1052</v>
      </c>
      <c r="N2276" s="3">
        <v>45590</v>
      </c>
      <c r="O2276" s="4" t="str">
        <f t="shared" si="247"/>
        <v>2024-10</v>
      </c>
      <c r="P2276" s="4" t="str">
        <f t="shared" si="248"/>
        <v>10</v>
      </c>
      <c r="Q2276" s="4" t="str">
        <f t="shared" si="249"/>
        <v>October</v>
      </c>
      <c r="R2276" s="30" t="str">
        <f t="shared" si="250"/>
        <v>25</v>
      </c>
      <c r="W2276" t="str">
        <f t="shared" si="251"/>
        <v>ok</v>
      </c>
    </row>
    <row r="2277" spans="1:23" x14ac:dyDescent="0.3">
      <c r="A2277" t="s">
        <v>2319</v>
      </c>
      <c r="B2277" t="s">
        <v>41</v>
      </c>
      <c r="C2277" t="s">
        <v>42</v>
      </c>
      <c r="D2277" t="s">
        <v>43</v>
      </c>
      <c r="E2277" t="s">
        <v>14</v>
      </c>
      <c r="F2277" t="s">
        <v>15</v>
      </c>
      <c r="G2277" s="5">
        <v>18239.84</v>
      </c>
      <c r="H2277" s="5">
        <f t="shared" si="245"/>
        <v>328.31711999999999</v>
      </c>
      <c r="I2277" s="6">
        <v>5</v>
      </c>
      <c r="J2277" s="6">
        <v>91199.2</v>
      </c>
      <c r="K2277" s="5">
        <f t="shared" si="246"/>
        <v>1641.5855999999999</v>
      </c>
      <c r="L2277" s="7">
        <v>3.95</v>
      </c>
      <c r="M2277" s="7">
        <v>2936</v>
      </c>
      <c r="N2277" s="3">
        <v>45318</v>
      </c>
      <c r="O2277" s="4" t="str">
        <f t="shared" si="247"/>
        <v>2024-01</v>
      </c>
      <c r="P2277" s="4" t="str">
        <f t="shared" si="248"/>
        <v>01</v>
      </c>
      <c r="Q2277" s="4" t="str">
        <f t="shared" si="249"/>
        <v>January</v>
      </c>
      <c r="R2277" s="30" t="str">
        <f t="shared" si="250"/>
        <v>27</v>
      </c>
      <c r="W2277" t="str">
        <f t="shared" si="251"/>
        <v>ok</v>
      </c>
    </row>
    <row r="2278" spans="1:23" x14ac:dyDescent="0.3">
      <c r="A2278" t="s">
        <v>2320</v>
      </c>
      <c r="B2278" t="s">
        <v>33</v>
      </c>
      <c r="C2278" t="s">
        <v>12</v>
      </c>
      <c r="D2278" t="s">
        <v>34</v>
      </c>
      <c r="E2278" t="s">
        <v>45</v>
      </c>
      <c r="F2278" t="s">
        <v>38</v>
      </c>
      <c r="G2278" s="5">
        <v>6118.55</v>
      </c>
      <c r="H2278" s="5">
        <f t="shared" si="245"/>
        <v>110.1339</v>
      </c>
      <c r="I2278" s="6">
        <v>5</v>
      </c>
      <c r="J2278" s="6">
        <v>30592.75</v>
      </c>
      <c r="K2278" s="5">
        <f t="shared" si="246"/>
        <v>550.66949999999997</v>
      </c>
      <c r="L2278" s="7">
        <v>4.28</v>
      </c>
      <c r="M2278" s="7">
        <v>2481</v>
      </c>
      <c r="N2278" s="3">
        <v>45564</v>
      </c>
      <c r="O2278" s="4" t="str">
        <f t="shared" si="247"/>
        <v>2024-09</v>
      </c>
      <c r="P2278" s="4" t="str">
        <f t="shared" si="248"/>
        <v>09</v>
      </c>
      <c r="Q2278" s="4" t="str">
        <f t="shared" si="249"/>
        <v>September</v>
      </c>
      <c r="R2278" s="30" t="str">
        <f t="shared" si="250"/>
        <v>29</v>
      </c>
      <c r="W2278" t="str">
        <f t="shared" si="251"/>
        <v>ok</v>
      </c>
    </row>
    <row r="2279" spans="1:23" x14ac:dyDescent="0.3">
      <c r="A2279" t="s">
        <v>2321</v>
      </c>
      <c r="B2279" t="s">
        <v>33</v>
      </c>
      <c r="C2279" t="s">
        <v>12</v>
      </c>
      <c r="D2279" t="s">
        <v>34</v>
      </c>
      <c r="E2279" t="s">
        <v>45</v>
      </c>
      <c r="F2279" t="s">
        <v>31</v>
      </c>
      <c r="G2279" s="5">
        <v>13561.85</v>
      </c>
      <c r="H2279" s="5">
        <f t="shared" si="245"/>
        <v>244.11329999999998</v>
      </c>
      <c r="I2279" s="6">
        <v>3</v>
      </c>
      <c r="J2279" s="6">
        <v>40685.550000000003</v>
      </c>
      <c r="K2279" s="5">
        <f t="shared" si="246"/>
        <v>732.33989999999994</v>
      </c>
      <c r="L2279" s="7">
        <v>4.3</v>
      </c>
      <c r="M2279" s="7">
        <v>2352</v>
      </c>
      <c r="N2279" s="3">
        <v>45390</v>
      </c>
      <c r="O2279" s="4" t="str">
        <f t="shared" si="247"/>
        <v>2024-04</v>
      </c>
      <c r="P2279" s="4" t="str">
        <f t="shared" si="248"/>
        <v>04</v>
      </c>
      <c r="Q2279" s="4" t="str">
        <f t="shared" si="249"/>
        <v>April</v>
      </c>
      <c r="R2279" s="30" t="str">
        <f t="shared" si="250"/>
        <v>08</v>
      </c>
      <c r="W2279" t="str">
        <f t="shared" si="251"/>
        <v>ok</v>
      </c>
    </row>
    <row r="2280" spans="1:23" x14ac:dyDescent="0.3">
      <c r="A2280" t="s">
        <v>2322</v>
      </c>
      <c r="B2280" t="s">
        <v>17</v>
      </c>
      <c r="C2280" t="s">
        <v>18</v>
      </c>
      <c r="D2280" t="s">
        <v>19</v>
      </c>
      <c r="E2280" t="s">
        <v>20</v>
      </c>
      <c r="F2280" t="s">
        <v>38</v>
      </c>
      <c r="G2280" s="5">
        <v>8933.73</v>
      </c>
      <c r="H2280" s="5">
        <f t="shared" si="245"/>
        <v>160.80713999999998</v>
      </c>
      <c r="I2280" s="6">
        <v>4</v>
      </c>
      <c r="J2280" s="6">
        <v>35734.92</v>
      </c>
      <c r="K2280" s="5">
        <f t="shared" si="246"/>
        <v>643.2285599999999</v>
      </c>
      <c r="L2280" s="7">
        <v>2.72</v>
      </c>
      <c r="M2280" s="7">
        <v>2243</v>
      </c>
      <c r="N2280" s="3">
        <v>45399</v>
      </c>
      <c r="O2280" s="4" t="str">
        <f t="shared" si="247"/>
        <v>2024-04</v>
      </c>
      <c r="P2280" s="4" t="str">
        <f t="shared" si="248"/>
        <v>04</v>
      </c>
      <c r="Q2280" s="4" t="str">
        <f t="shared" si="249"/>
        <v>April</v>
      </c>
      <c r="R2280" s="30" t="str">
        <f t="shared" si="250"/>
        <v>17</v>
      </c>
      <c r="W2280" t="str">
        <f t="shared" si="251"/>
        <v>ok</v>
      </c>
    </row>
    <row r="2281" spans="1:23" x14ac:dyDescent="0.3">
      <c r="A2281" t="s">
        <v>2323</v>
      </c>
      <c r="B2281" t="s">
        <v>36</v>
      </c>
      <c r="C2281" t="s">
        <v>18</v>
      </c>
      <c r="D2281" t="s">
        <v>37</v>
      </c>
      <c r="E2281" t="s">
        <v>45</v>
      </c>
      <c r="F2281" t="s">
        <v>31</v>
      </c>
      <c r="G2281" s="5">
        <v>16414.580000000002</v>
      </c>
      <c r="H2281" s="5">
        <f t="shared" si="245"/>
        <v>295.46244000000002</v>
      </c>
      <c r="I2281" s="6">
        <v>3</v>
      </c>
      <c r="J2281" s="6">
        <v>49243.74</v>
      </c>
      <c r="K2281" s="5">
        <f t="shared" si="246"/>
        <v>886.38732000000005</v>
      </c>
      <c r="L2281" s="7">
        <v>2.17</v>
      </c>
      <c r="M2281" s="7">
        <v>1663</v>
      </c>
      <c r="N2281" s="3">
        <v>45539</v>
      </c>
      <c r="O2281" s="4" t="str">
        <f t="shared" si="247"/>
        <v>2024-09</v>
      </c>
      <c r="P2281" s="4" t="str">
        <f t="shared" si="248"/>
        <v>09</v>
      </c>
      <c r="Q2281" s="4" t="str">
        <f t="shared" si="249"/>
        <v>September</v>
      </c>
      <c r="R2281" s="30" t="str">
        <f t="shared" si="250"/>
        <v>04</v>
      </c>
      <c r="W2281" t="str">
        <f t="shared" si="251"/>
        <v>ok</v>
      </c>
    </row>
    <row r="2282" spans="1:23" x14ac:dyDescent="0.3">
      <c r="A2282" t="s">
        <v>2324</v>
      </c>
      <c r="B2282" t="s">
        <v>28</v>
      </c>
      <c r="C2282" t="s">
        <v>29</v>
      </c>
      <c r="D2282" t="s">
        <v>30</v>
      </c>
      <c r="E2282" t="s">
        <v>45</v>
      </c>
      <c r="F2282" t="s">
        <v>60</v>
      </c>
      <c r="G2282" s="5">
        <v>7371.92</v>
      </c>
      <c r="H2282" s="5">
        <f t="shared" si="245"/>
        <v>132.69456</v>
      </c>
      <c r="I2282" s="6">
        <v>3</v>
      </c>
      <c r="J2282" s="6">
        <v>22115.759999999998</v>
      </c>
      <c r="K2282" s="5">
        <f t="shared" si="246"/>
        <v>398.08367999999996</v>
      </c>
      <c r="L2282" s="7">
        <v>1.18</v>
      </c>
      <c r="M2282" s="7">
        <v>2525</v>
      </c>
      <c r="N2282" s="3">
        <v>45485</v>
      </c>
      <c r="O2282" s="4" t="str">
        <f t="shared" si="247"/>
        <v>2024-07</v>
      </c>
      <c r="P2282" s="4" t="str">
        <f t="shared" si="248"/>
        <v>07</v>
      </c>
      <c r="Q2282" s="4" t="str">
        <f t="shared" si="249"/>
        <v>July</v>
      </c>
      <c r="R2282" s="30" t="str">
        <f t="shared" si="250"/>
        <v>12</v>
      </c>
      <c r="W2282" t="str">
        <f t="shared" si="251"/>
        <v>ok</v>
      </c>
    </row>
    <row r="2283" spans="1:23" x14ac:dyDescent="0.3">
      <c r="A2283" t="s">
        <v>2325</v>
      </c>
      <c r="B2283" t="s">
        <v>41</v>
      </c>
      <c r="C2283" t="s">
        <v>42</v>
      </c>
      <c r="D2283" t="s">
        <v>43</v>
      </c>
      <c r="E2283" t="s">
        <v>20</v>
      </c>
      <c r="F2283" t="s">
        <v>15</v>
      </c>
      <c r="G2283" s="5">
        <v>5066.2299999999996</v>
      </c>
      <c r="H2283" s="5">
        <f t="shared" si="245"/>
        <v>91.192139999999981</v>
      </c>
      <c r="I2283" s="6">
        <v>1</v>
      </c>
      <c r="J2283" s="6">
        <v>5066.2299999999996</v>
      </c>
      <c r="K2283" s="5">
        <f t="shared" si="246"/>
        <v>91.192139999999981</v>
      </c>
      <c r="L2283" s="7">
        <v>1.58</v>
      </c>
      <c r="M2283" s="7">
        <v>4137</v>
      </c>
      <c r="N2283" s="3">
        <v>45635</v>
      </c>
      <c r="O2283" s="4" t="str">
        <f t="shared" si="247"/>
        <v>2024-12</v>
      </c>
      <c r="P2283" s="4" t="str">
        <f t="shared" si="248"/>
        <v>12</v>
      </c>
      <c r="Q2283" s="4" t="str">
        <f t="shared" si="249"/>
        <v>December</v>
      </c>
      <c r="R2283" s="30" t="str">
        <f t="shared" si="250"/>
        <v>09</v>
      </c>
      <c r="W2283" t="str">
        <f t="shared" si="251"/>
        <v>ok</v>
      </c>
    </row>
    <row r="2284" spans="1:23" x14ac:dyDescent="0.3">
      <c r="A2284" t="s">
        <v>2326</v>
      </c>
      <c r="B2284" t="s">
        <v>47</v>
      </c>
      <c r="C2284" t="s">
        <v>12</v>
      </c>
      <c r="D2284" t="s">
        <v>48</v>
      </c>
      <c r="E2284" t="s">
        <v>20</v>
      </c>
      <c r="F2284" t="s">
        <v>60</v>
      </c>
      <c r="G2284" s="5">
        <v>3486.38</v>
      </c>
      <c r="H2284" s="5">
        <f t="shared" si="245"/>
        <v>62.754839999999994</v>
      </c>
      <c r="I2284" s="6">
        <v>4</v>
      </c>
      <c r="J2284" s="6">
        <v>13945.52</v>
      </c>
      <c r="K2284" s="5">
        <f t="shared" si="246"/>
        <v>251.01935999999998</v>
      </c>
      <c r="L2284" s="7">
        <v>1.22</v>
      </c>
      <c r="M2284" s="7">
        <v>4643</v>
      </c>
      <c r="N2284" s="3">
        <v>45637</v>
      </c>
      <c r="O2284" s="4" t="str">
        <f t="shared" si="247"/>
        <v>2024-12</v>
      </c>
      <c r="P2284" s="4" t="str">
        <f t="shared" si="248"/>
        <v>12</v>
      </c>
      <c r="Q2284" s="4" t="str">
        <f t="shared" si="249"/>
        <v>December</v>
      </c>
      <c r="R2284" s="30" t="str">
        <f t="shared" si="250"/>
        <v>11</v>
      </c>
      <c r="W2284" t="str">
        <f t="shared" si="251"/>
        <v>ok</v>
      </c>
    </row>
    <row r="2285" spans="1:23" x14ac:dyDescent="0.3">
      <c r="A2285" t="s">
        <v>2327</v>
      </c>
      <c r="B2285" t="s">
        <v>51</v>
      </c>
      <c r="C2285" t="s">
        <v>29</v>
      </c>
      <c r="D2285" t="s">
        <v>52</v>
      </c>
      <c r="E2285" t="s">
        <v>20</v>
      </c>
      <c r="F2285" t="s">
        <v>21</v>
      </c>
      <c r="G2285" s="5">
        <v>9046.16</v>
      </c>
      <c r="H2285" s="5">
        <f t="shared" si="245"/>
        <v>162.83087999999998</v>
      </c>
      <c r="I2285" s="6">
        <v>2</v>
      </c>
      <c r="J2285" s="6">
        <v>18092.32</v>
      </c>
      <c r="K2285" s="5">
        <f t="shared" si="246"/>
        <v>325.66175999999996</v>
      </c>
      <c r="L2285" s="7">
        <v>3.38</v>
      </c>
      <c r="M2285" s="7">
        <v>1316</v>
      </c>
      <c r="N2285" s="3">
        <v>45490</v>
      </c>
      <c r="O2285" s="4" t="str">
        <f t="shared" si="247"/>
        <v>2024-07</v>
      </c>
      <c r="P2285" s="4" t="str">
        <f t="shared" si="248"/>
        <v>07</v>
      </c>
      <c r="Q2285" s="4" t="str">
        <f t="shared" si="249"/>
        <v>July</v>
      </c>
      <c r="R2285" s="30" t="str">
        <f t="shared" si="250"/>
        <v>17</v>
      </c>
      <c r="W2285" t="str">
        <f t="shared" si="251"/>
        <v>ok</v>
      </c>
    </row>
    <row r="2286" spans="1:23" x14ac:dyDescent="0.3">
      <c r="A2286" t="s">
        <v>2328</v>
      </c>
      <c r="B2286" t="s">
        <v>17</v>
      </c>
      <c r="C2286" t="s">
        <v>18</v>
      </c>
      <c r="D2286" t="s">
        <v>19</v>
      </c>
      <c r="E2286" t="s">
        <v>14</v>
      </c>
      <c r="F2286" t="s">
        <v>60</v>
      </c>
      <c r="G2286" s="5">
        <v>9383.1200000000008</v>
      </c>
      <c r="H2286" s="5">
        <f t="shared" si="245"/>
        <v>168.89616000000001</v>
      </c>
      <c r="I2286" s="6">
        <v>4</v>
      </c>
      <c r="J2286" s="6">
        <v>37532.480000000003</v>
      </c>
      <c r="K2286" s="5">
        <f t="shared" si="246"/>
        <v>675.58464000000004</v>
      </c>
      <c r="L2286" s="7">
        <v>4</v>
      </c>
      <c r="M2286" s="7">
        <v>3362</v>
      </c>
      <c r="N2286" s="3">
        <v>45506</v>
      </c>
      <c r="O2286" s="4" t="str">
        <f t="shared" si="247"/>
        <v>2024-08</v>
      </c>
      <c r="P2286" s="4" t="str">
        <f t="shared" si="248"/>
        <v>08</v>
      </c>
      <c r="Q2286" s="4" t="str">
        <f t="shared" si="249"/>
        <v>August</v>
      </c>
      <c r="R2286" s="30" t="str">
        <f t="shared" si="250"/>
        <v>02</v>
      </c>
      <c r="W2286" t="str">
        <f t="shared" si="251"/>
        <v>ok</v>
      </c>
    </row>
    <row r="2287" spans="1:23" x14ac:dyDescent="0.3">
      <c r="A2287" t="s">
        <v>2329</v>
      </c>
      <c r="B2287" t="s">
        <v>11</v>
      </c>
      <c r="C2287" t="s">
        <v>12</v>
      </c>
      <c r="D2287" t="s">
        <v>13</v>
      </c>
      <c r="E2287" t="s">
        <v>45</v>
      </c>
      <c r="F2287" t="s">
        <v>38</v>
      </c>
      <c r="G2287" s="5">
        <v>13680.98</v>
      </c>
      <c r="H2287" s="5">
        <f t="shared" si="245"/>
        <v>246.25763999999998</v>
      </c>
      <c r="I2287" s="6">
        <v>3</v>
      </c>
      <c r="J2287" s="6">
        <v>41042.94</v>
      </c>
      <c r="K2287" s="5">
        <f t="shared" si="246"/>
        <v>738.77291999999989</v>
      </c>
      <c r="L2287" s="7">
        <v>2.2999999999999998</v>
      </c>
      <c r="M2287" s="7">
        <v>972</v>
      </c>
      <c r="N2287" s="3">
        <v>45318</v>
      </c>
      <c r="O2287" s="4" t="str">
        <f t="shared" si="247"/>
        <v>2024-01</v>
      </c>
      <c r="P2287" s="4" t="str">
        <f t="shared" si="248"/>
        <v>01</v>
      </c>
      <c r="Q2287" s="4" t="str">
        <f t="shared" si="249"/>
        <v>January</v>
      </c>
      <c r="R2287" s="30" t="str">
        <f t="shared" si="250"/>
        <v>27</v>
      </c>
      <c r="W2287" t="str">
        <f t="shared" si="251"/>
        <v>ok</v>
      </c>
    </row>
    <row r="2288" spans="1:23" x14ac:dyDescent="0.3">
      <c r="A2288" t="s">
        <v>2330</v>
      </c>
      <c r="B2288" t="s">
        <v>11</v>
      </c>
      <c r="C2288" t="s">
        <v>12</v>
      </c>
      <c r="D2288" t="s">
        <v>13</v>
      </c>
      <c r="E2288" t="s">
        <v>20</v>
      </c>
      <c r="F2288" t="s">
        <v>38</v>
      </c>
      <c r="G2288" s="5">
        <v>3377.85</v>
      </c>
      <c r="H2288" s="5">
        <f t="shared" si="245"/>
        <v>60.801299999999991</v>
      </c>
      <c r="I2288" s="6">
        <v>5</v>
      </c>
      <c r="J2288" s="6">
        <v>16889.25</v>
      </c>
      <c r="K2288" s="5">
        <f t="shared" si="246"/>
        <v>304.00649999999996</v>
      </c>
      <c r="L2288" s="7">
        <v>4.54</v>
      </c>
      <c r="M2288" s="7">
        <v>588</v>
      </c>
      <c r="N2288" s="3">
        <v>45468</v>
      </c>
      <c r="O2288" s="4" t="str">
        <f t="shared" si="247"/>
        <v>2024-06</v>
      </c>
      <c r="P2288" s="4" t="str">
        <f t="shared" si="248"/>
        <v>06</v>
      </c>
      <c r="Q2288" s="4" t="str">
        <f t="shared" si="249"/>
        <v>June</v>
      </c>
      <c r="R2288" s="30" t="str">
        <f t="shared" si="250"/>
        <v>25</v>
      </c>
      <c r="W2288" t="str">
        <f t="shared" si="251"/>
        <v>ok</v>
      </c>
    </row>
    <row r="2289" spans="1:23" x14ac:dyDescent="0.3">
      <c r="A2289" t="s">
        <v>2331</v>
      </c>
      <c r="B2289" t="s">
        <v>47</v>
      </c>
      <c r="C2289" t="s">
        <v>12</v>
      </c>
      <c r="D2289" t="s">
        <v>48</v>
      </c>
      <c r="E2289" t="s">
        <v>14</v>
      </c>
      <c r="F2289" t="s">
        <v>21</v>
      </c>
      <c r="G2289" s="5">
        <v>11700.1</v>
      </c>
      <c r="H2289" s="5">
        <f t="shared" si="245"/>
        <v>210.6018</v>
      </c>
      <c r="I2289" s="6">
        <v>1</v>
      </c>
      <c r="J2289" s="6">
        <v>11700.1</v>
      </c>
      <c r="K2289" s="5">
        <f t="shared" si="246"/>
        <v>210.6018</v>
      </c>
      <c r="L2289" s="7">
        <v>2.46</v>
      </c>
      <c r="M2289" s="7">
        <v>3847</v>
      </c>
      <c r="N2289" s="3">
        <v>45543</v>
      </c>
      <c r="O2289" s="4" t="str">
        <f t="shared" si="247"/>
        <v>2024-09</v>
      </c>
      <c r="P2289" s="4" t="str">
        <f t="shared" si="248"/>
        <v>09</v>
      </c>
      <c r="Q2289" s="4" t="str">
        <f t="shared" si="249"/>
        <v>September</v>
      </c>
      <c r="R2289" s="30" t="str">
        <f t="shared" si="250"/>
        <v>08</v>
      </c>
      <c r="W2289" t="str">
        <f t="shared" si="251"/>
        <v>ok</v>
      </c>
    </row>
    <row r="2290" spans="1:23" x14ac:dyDescent="0.3">
      <c r="A2290" t="s">
        <v>2332</v>
      </c>
      <c r="B2290" t="s">
        <v>47</v>
      </c>
      <c r="C2290" t="s">
        <v>12</v>
      </c>
      <c r="D2290" t="s">
        <v>48</v>
      </c>
      <c r="E2290" t="s">
        <v>45</v>
      </c>
      <c r="F2290" t="s">
        <v>21</v>
      </c>
      <c r="G2290" s="5">
        <v>17216.669999999998</v>
      </c>
      <c r="H2290" s="5">
        <f t="shared" si="245"/>
        <v>309.90005999999994</v>
      </c>
      <c r="I2290" s="6">
        <v>4</v>
      </c>
      <c r="J2290" s="6">
        <v>68866.679999999993</v>
      </c>
      <c r="K2290" s="5">
        <f t="shared" si="246"/>
        <v>1239.6002399999998</v>
      </c>
      <c r="L2290" s="7">
        <v>4.57</v>
      </c>
      <c r="M2290" s="7">
        <v>2959</v>
      </c>
      <c r="N2290" s="3">
        <v>45482</v>
      </c>
      <c r="O2290" s="4" t="str">
        <f t="shared" si="247"/>
        <v>2024-07</v>
      </c>
      <c r="P2290" s="4" t="str">
        <f t="shared" si="248"/>
        <v>07</v>
      </c>
      <c r="Q2290" s="4" t="str">
        <f t="shared" si="249"/>
        <v>July</v>
      </c>
      <c r="R2290" s="30" t="str">
        <f t="shared" si="250"/>
        <v>09</v>
      </c>
      <c r="W2290" t="str">
        <f t="shared" si="251"/>
        <v>ok</v>
      </c>
    </row>
    <row r="2291" spans="1:23" x14ac:dyDescent="0.3">
      <c r="A2291" t="s">
        <v>2333</v>
      </c>
      <c r="B2291" t="s">
        <v>41</v>
      </c>
      <c r="C2291" t="s">
        <v>42</v>
      </c>
      <c r="D2291" t="s">
        <v>43</v>
      </c>
      <c r="E2291" t="s">
        <v>14</v>
      </c>
      <c r="F2291" t="s">
        <v>38</v>
      </c>
      <c r="G2291" s="5">
        <v>13400.97</v>
      </c>
      <c r="H2291" s="5">
        <f t="shared" si="245"/>
        <v>241.21745999999996</v>
      </c>
      <c r="I2291" s="6">
        <v>2</v>
      </c>
      <c r="J2291" s="6">
        <v>26801.94</v>
      </c>
      <c r="K2291" s="5">
        <f t="shared" si="246"/>
        <v>482.43491999999992</v>
      </c>
      <c r="L2291" s="7">
        <v>4.84</v>
      </c>
      <c r="M2291" s="7">
        <v>1012</v>
      </c>
      <c r="N2291" s="3">
        <v>45642</v>
      </c>
      <c r="O2291" s="4" t="str">
        <f t="shared" si="247"/>
        <v>2024-12</v>
      </c>
      <c r="P2291" s="4" t="str">
        <f t="shared" si="248"/>
        <v>12</v>
      </c>
      <c r="Q2291" s="4" t="str">
        <f t="shared" si="249"/>
        <v>December</v>
      </c>
      <c r="R2291" s="30" t="str">
        <f t="shared" si="250"/>
        <v>16</v>
      </c>
      <c r="W2291" t="str">
        <f t="shared" si="251"/>
        <v>ok</v>
      </c>
    </row>
    <row r="2292" spans="1:23" x14ac:dyDescent="0.3">
      <c r="A2292" t="s">
        <v>2334</v>
      </c>
      <c r="B2292" t="s">
        <v>28</v>
      </c>
      <c r="C2292" t="s">
        <v>29</v>
      </c>
      <c r="D2292" t="s">
        <v>30</v>
      </c>
      <c r="E2292" t="s">
        <v>20</v>
      </c>
      <c r="F2292" t="s">
        <v>60</v>
      </c>
      <c r="G2292" s="5">
        <v>18170.09</v>
      </c>
      <c r="H2292" s="5">
        <f t="shared" si="245"/>
        <v>327.06162</v>
      </c>
      <c r="I2292" s="6">
        <v>1</v>
      </c>
      <c r="J2292" s="6">
        <v>18170.09</v>
      </c>
      <c r="K2292" s="5">
        <f t="shared" si="246"/>
        <v>327.06162</v>
      </c>
      <c r="L2292" s="7">
        <v>2.12</v>
      </c>
      <c r="M2292" s="7">
        <v>4809</v>
      </c>
      <c r="N2292" s="3">
        <v>45643</v>
      </c>
      <c r="O2292" s="4" t="str">
        <f t="shared" si="247"/>
        <v>2024-12</v>
      </c>
      <c r="P2292" s="4" t="str">
        <f t="shared" si="248"/>
        <v>12</v>
      </c>
      <c r="Q2292" s="4" t="str">
        <f t="shared" si="249"/>
        <v>December</v>
      </c>
      <c r="R2292" s="30" t="str">
        <f t="shared" si="250"/>
        <v>17</v>
      </c>
      <c r="W2292" t="str">
        <f t="shared" si="251"/>
        <v>ok</v>
      </c>
    </row>
    <row r="2293" spans="1:23" x14ac:dyDescent="0.3">
      <c r="A2293" t="s">
        <v>2335</v>
      </c>
      <c r="B2293" t="s">
        <v>17</v>
      </c>
      <c r="C2293" t="s">
        <v>18</v>
      </c>
      <c r="D2293" t="s">
        <v>19</v>
      </c>
      <c r="E2293" t="s">
        <v>20</v>
      </c>
      <c r="F2293" t="s">
        <v>15</v>
      </c>
      <c r="G2293" s="5">
        <v>10027.84</v>
      </c>
      <c r="H2293" s="5">
        <f t="shared" si="245"/>
        <v>180.50111999999999</v>
      </c>
      <c r="I2293" s="6">
        <v>2</v>
      </c>
      <c r="J2293" s="6">
        <v>20055.68</v>
      </c>
      <c r="K2293" s="5">
        <f t="shared" si="246"/>
        <v>361.00223999999997</v>
      </c>
      <c r="L2293" s="7">
        <v>2.13</v>
      </c>
      <c r="M2293" s="7">
        <v>279</v>
      </c>
      <c r="N2293" s="3">
        <v>45601</v>
      </c>
      <c r="O2293" s="4" t="str">
        <f t="shared" si="247"/>
        <v>2024-11</v>
      </c>
      <c r="P2293" s="4" t="str">
        <f t="shared" si="248"/>
        <v>11</v>
      </c>
      <c r="Q2293" s="4" t="str">
        <f t="shared" si="249"/>
        <v>November</v>
      </c>
      <c r="R2293" s="30" t="str">
        <f t="shared" si="250"/>
        <v>05</v>
      </c>
      <c r="W2293" t="str">
        <f t="shared" si="251"/>
        <v>ok</v>
      </c>
    </row>
    <row r="2294" spans="1:23" x14ac:dyDescent="0.3">
      <c r="A2294" t="s">
        <v>2336</v>
      </c>
      <c r="B2294" t="s">
        <v>17</v>
      </c>
      <c r="C2294" t="s">
        <v>18</v>
      </c>
      <c r="D2294" t="s">
        <v>19</v>
      </c>
      <c r="E2294" t="s">
        <v>45</v>
      </c>
      <c r="F2294" t="s">
        <v>26</v>
      </c>
      <c r="G2294" s="5">
        <v>5073.22</v>
      </c>
      <c r="H2294" s="5">
        <f t="shared" si="245"/>
        <v>91.317959999999999</v>
      </c>
      <c r="I2294" s="6">
        <v>4</v>
      </c>
      <c r="J2294" s="6">
        <v>20292.88</v>
      </c>
      <c r="K2294" s="5">
        <f t="shared" si="246"/>
        <v>365.27184</v>
      </c>
      <c r="L2294" s="7">
        <v>3.35</v>
      </c>
      <c r="M2294" s="7">
        <v>3259</v>
      </c>
      <c r="N2294" s="3">
        <v>45294</v>
      </c>
      <c r="O2294" s="4" t="str">
        <f t="shared" si="247"/>
        <v>2024-01</v>
      </c>
      <c r="P2294" s="4" t="str">
        <f t="shared" si="248"/>
        <v>01</v>
      </c>
      <c r="Q2294" s="4" t="str">
        <f t="shared" si="249"/>
        <v>January</v>
      </c>
      <c r="R2294" s="30" t="str">
        <f t="shared" si="250"/>
        <v>03</v>
      </c>
      <c r="W2294" t="str">
        <f t="shared" si="251"/>
        <v>ok</v>
      </c>
    </row>
    <row r="2295" spans="1:23" x14ac:dyDescent="0.3">
      <c r="A2295" t="s">
        <v>2337</v>
      </c>
      <c r="B2295" t="s">
        <v>23</v>
      </c>
      <c r="C2295" t="s">
        <v>24</v>
      </c>
      <c r="D2295" t="s">
        <v>25</v>
      </c>
      <c r="E2295" t="s">
        <v>20</v>
      </c>
      <c r="F2295" t="s">
        <v>21</v>
      </c>
      <c r="G2295" s="5">
        <v>4504.66</v>
      </c>
      <c r="H2295" s="5">
        <f t="shared" si="245"/>
        <v>81.083879999999994</v>
      </c>
      <c r="I2295" s="6">
        <v>1</v>
      </c>
      <c r="J2295" s="6">
        <v>4504.66</v>
      </c>
      <c r="K2295" s="5">
        <f t="shared" si="246"/>
        <v>81.083879999999994</v>
      </c>
      <c r="L2295" s="7">
        <v>1.1100000000000001</v>
      </c>
      <c r="M2295" s="7">
        <v>4612</v>
      </c>
      <c r="N2295" s="3">
        <v>45401</v>
      </c>
      <c r="O2295" s="4" t="str">
        <f t="shared" si="247"/>
        <v>2024-04</v>
      </c>
      <c r="P2295" s="4" t="str">
        <f t="shared" si="248"/>
        <v>04</v>
      </c>
      <c r="Q2295" s="4" t="str">
        <f t="shared" si="249"/>
        <v>April</v>
      </c>
      <c r="R2295" s="30" t="str">
        <f t="shared" si="250"/>
        <v>19</v>
      </c>
      <c r="W2295" t="str">
        <f t="shared" si="251"/>
        <v>ok</v>
      </c>
    </row>
    <row r="2296" spans="1:23" x14ac:dyDescent="0.3">
      <c r="A2296" t="s">
        <v>2338</v>
      </c>
      <c r="B2296" t="s">
        <v>11</v>
      </c>
      <c r="C2296" t="s">
        <v>12</v>
      </c>
      <c r="D2296" t="s">
        <v>13</v>
      </c>
      <c r="E2296" t="s">
        <v>20</v>
      </c>
      <c r="F2296" t="s">
        <v>60</v>
      </c>
      <c r="G2296" s="5">
        <v>1634.74</v>
      </c>
      <c r="H2296" s="5">
        <f t="shared" si="245"/>
        <v>29.425319999999999</v>
      </c>
      <c r="I2296" s="6">
        <v>3</v>
      </c>
      <c r="J2296" s="6">
        <v>4904.22</v>
      </c>
      <c r="K2296" s="5">
        <f t="shared" si="246"/>
        <v>88.275959999999998</v>
      </c>
      <c r="L2296" s="7">
        <v>2.59</v>
      </c>
      <c r="M2296" s="7">
        <v>3209</v>
      </c>
      <c r="N2296" s="3">
        <v>45631</v>
      </c>
      <c r="O2296" s="4" t="str">
        <f t="shared" si="247"/>
        <v>2024-12</v>
      </c>
      <c r="P2296" s="4" t="str">
        <f t="shared" si="248"/>
        <v>12</v>
      </c>
      <c r="Q2296" s="4" t="str">
        <f t="shared" si="249"/>
        <v>December</v>
      </c>
      <c r="R2296" s="30" t="str">
        <f t="shared" si="250"/>
        <v>05</v>
      </c>
      <c r="W2296" t="str">
        <f t="shared" si="251"/>
        <v>ok</v>
      </c>
    </row>
    <row r="2297" spans="1:23" x14ac:dyDescent="0.3">
      <c r="A2297" t="s">
        <v>2339</v>
      </c>
      <c r="B2297" t="s">
        <v>51</v>
      </c>
      <c r="C2297" t="s">
        <v>29</v>
      </c>
      <c r="D2297" t="s">
        <v>52</v>
      </c>
      <c r="E2297" t="s">
        <v>20</v>
      </c>
      <c r="F2297" t="s">
        <v>21</v>
      </c>
      <c r="G2297" s="5">
        <v>3763.06</v>
      </c>
      <c r="H2297" s="5">
        <f t="shared" si="245"/>
        <v>67.735079999999996</v>
      </c>
      <c r="I2297" s="6">
        <v>1</v>
      </c>
      <c r="J2297" s="6">
        <v>3763.06</v>
      </c>
      <c r="K2297" s="5">
        <f t="shared" si="246"/>
        <v>67.735079999999996</v>
      </c>
      <c r="L2297" s="7">
        <v>2.99</v>
      </c>
      <c r="M2297" s="7">
        <v>438</v>
      </c>
      <c r="N2297" s="3">
        <v>45542</v>
      </c>
      <c r="O2297" s="4" t="str">
        <f t="shared" si="247"/>
        <v>2024-09</v>
      </c>
      <c r="P2297" s="4" t="str">
        <f t="shared" si="248"/>
        <v>09</v>
      </c>
      <c r="Q2297" s="4" t="str">
        <f t="shared" si="249"/>
        <v>September</v>
      </c>
      <c r="R2297" s="30" t="str">
        <f t="shared" si="250"/>
        <v>07</v>
      </c>
      <c r="W2297" t="str">
        <f t="shared" si="251"/>
        <v>ok</v>
      </c>
    </row>
    <row r="2298" spans="1:23" x14ac:dyDescent="0.3">
      <c r="A2298" t="s">
        <v>2340</v>
      </c>
      <c r="B2298" t="s">
        <v>41</v>
      </c>
      <c r="C2298" t="s">
        <v>42</v>
      </c>
      <c r="D2298" t="s">
        <v>43</v>
      </c>
      <c r="E2298" t="s">
        <v>20</v>
      </c>
      <c r="F2298" t="s">
        <v>38</v>
      </c>
      <c r="G2298" s="5">
        <v>14389.48</v>
      </c>
      <c r="H2298" s="5">
        <f t="shared" si="245"/>
        <v>259.01063999999997</v>
      </c>
      <c r="I2298" s="6">
        <v>3</v>
      </c>
      <c r="J2298" s="6">
        <v>43168.44</v>
      </c>
      <c r="K2298" s="5">
        <f t="shared" si="246"/>
        <v>777.0319199999999</v>
      </c>
      <c r="L2298" s="7">
        <v>1.62</v>
      </c>
      <c r="M2298" s="7">
        <v>3393</v>
      </c>
      <c r="N2298" s="3">
        <v>45325</v>
      </c>
      <c r="O2298" s="4" t="str">
        <f t="shared" si="247"/>
        <v>2024-02</v>
      </c>
      <c r="P2298" s="4" t="str">
        <f t="shared" si="248"/>
        <v>02</v>
      </c>
      <c r="Q2298" s="4" t="str">
        <f t="shared" si="249"/>
        <v>February</v>
      </c>
      <c r="R2298" s="30" t="str">
        <f t="shared" si="250"/>
        <v>03</v>
      </c>
      <c r="W2298" t="str">
        <f t="shared" si="251"/>
        <v>ok</v>
      </c>
    </row>
    <row r="2299" spans="1:23" x14ac:dyDescent="0.3">
      <c r="A2299" t="s">
        <v>2341</v>
      </c>
      <c r="B2299" t="s">
        <v>17</v>
      </c>
      <c r="C2299" t="s">
        <v>18</v>
      </c>
      <c r="D2299" t="s">
        <v>19</v>
      </c>
      <c r="E2299" t="s">
        <v>20</v>
      </c>
      <c r="F2299" t="s">
        <v>21</v>
      </c>
      <c r="G2299" s="5">
        <v>12103.41</v>
      </c>
      <c r="H2299" s="5">
        <f t="shared" si="245"/>
        <v>217.86137999999997</v>
      </c>
      <c r="I2299" s="6">
        <v>4</v>
      </c>
      <c r="J2299" s="6">
        <v>48413.64</v>
      </c>
      <c r="K2299" s="5">
        <f t="shared" si="246"/>
        <v>871.44551999999987</v>
      </c>
      <c r="L2299" s="7">
        <v>1.57</v>
      </c>
      <c r="M2299" s="7">
        <v>455</v>
      </c>
      <c r="N2299" s="3">
        <v>45508</v>
      </c>
      <c r="O2299" s="4" t="str">
        <f t="shared" si="247"/>
        <v>2024-08</v>
      </c>
      <c r="P2299" s="4" t="str">
        <f t="shared" si="248"/>
        <v>08</v>
      </c>
      <c r="Q2299" s="4" t="str">
        <f t="shared" si="249"/>
        <v>August</v>
      </c>
      <c r="R2299" s="30" t="str">
        <f t="shared" si="250"/>
        <v>04</v>
      </c>
      <c r="W2299" t="str">
        <f t="shared" si="251"/>
        <v>ok</v>
      </c>
    </row>
    <row r="2300" spans="1:23" x14ac:dyDescent="0.3">
      <c r="A2300" t="s">
        <v>2342</v>
      </c>
      <c r="B2300" t="s">
        <v>51</v>
      </c>
      <c r="C2300" t="s">
        <v>29</v>
      </c>
      <c r="D2300" t="s">
        <v>52</v>
      </c>
      <c r="E2300" t="s">
        <v>14</v>
      </c>
      <c r="F2300" t="s">
        <v>31</v>
      </c>
      <c r="G2300" s="5">
        <v>16312.79</v>
      </c>
      <c r="H2300" s="5">
        <f t="shared" si="245"/>
        <v>293.63022000000001</v>
      </c>
      <c r="I2300" s="6">
        <v>5</v>
      </c>
      <c r="J2300" s="6">
        <v>81563.95</v>
      </c>
      <c r="K2300" s="5">
        <f t="shared" si="246"/>
        <v>1468.1511</v>
      </c>
      <c r="L2300" s="7">
        <v>3.56</v>
      </c>
      <c r="M2300" s="7">
        <v>4704</v>
      </c>
      <c r="N2300" s="3">
        <v>45474</v>
      </c>
      <c r="O2300" s="4" t="str">
        <f t="shared" si="247"/>
        <v>2024-07</v>
      </c>
      <c r="P2300" s="4" t="str">
        <f t="shared" si="248"/>
        <v>07</v>
      </c>
      <c r="Q2300" s="4" t="str">
        <f t="shared" si="249"/>
        <v>July</v>
      </c>
      <c r="R2300" s="30" t="str">
        <f t="shared" si="250"/>
        <v>01</v>
      </c>
      <c r="W2300" t="str">
        <f t="shared" si="251"/>
        <v>ok</v>
      </c>
    </row>
    <row r="2301" spans="1:23" x14ac:dyDescent="0.3">
      <c r="A2301" t="s">
        <v>2343</v>
      </c>
      <c r="B2301" t="s">
        <v>47</v>
      </c>
      <c r="C2301" t="s">
        <v>12</v>
      </c>
      <c r="D2301" t="s">
        <v>48</v>
      </c>
      <c r="E2301" t="s">
        <v>14</v>
      </c>
      <c r="F2301" t="s">
        <v>31</v>
      </c>
      <c r="G2301" s="5">
        <v>9025.91</v>
      </c>
      <c r="H2301" s="5">
        <f t="shared" si="245"/>
        <v>162.46637999999999</v>
      </c>
      <c r="I2301" s="6">
        <v>2</v>
      </c>
      <c r="J2301" s="6">
        <v>18051.82</v>
      </c>
      <c r="K2301" s="5">
        <f t="shared" si="246"/>
        <v>324.93275999999997</v>
      </c>
      <c r="L2301" s="7">
        <v>2.11</v>
      </c>
      <c r="M2301" s="7">
        <v>2860</v>
      </c>
      <c r="N2301" s="3">
        <v>45462</v>
      </c>
      <c r="O2301" s="4" t="str">
        <f t="shared" si="247"/>
        <v>2024-06</v>
      </c>
      <c r="P2301" s="4" t="str">
        <f t="shared" si="248"/>
        <v>06</v>
      </c>
      <c r="Q2301" s="4" t="str">
        <f t="shared" si="249"/>
        <v>June</v>
      </c>
      <c r="R2301" s="30" t="str">
        <f t="shared" si="250"/>
        <v>19</v>
      </c>
      <c r="W2301" t="str">
        <f t="shared" si="251"/>
        <v>ok</v>
      </c>
    </row>
    <row r="2302" spans="1:23" x14ac:dyDescent="0.3">
      <c r="A2302" t="s">
        <v>2344</v>
      </c>
      <c r="B2302" t="s">
        <v>23</v>
      </c>
      <c r="C2302" t="s">
        <v>24</v>
      </c>
      <c r="D2302" t="s">
        <v>25</v>
      </c>
      <c r="E2302" t="s">
        <v>14</v>
      </c>
      <c r="F2302" t="s">
        <v>60</v>
      </c>
      <c r="G2302" s="5">
        <v>14226.77</v>
      </c>
      <c r="H2302" s="5">
        <f t="shared" si="245"/>
        <v>256.08186000000001</v>
      </c>
      <c r="I2302" s="6">
        <v>2</v>
      </c>
      <c r="J2302" s="6">
        <v>28453.54</v>
      </c>
      <c r="K2302" s="5">
        <f t="shared" si="246"/>
        <v>512.16372000000001</v>
      </c>
      <c r="L2302" s="7">
        <v>3.41</v>
      </c>
      <c r="M2302" s="7">
        <v>4131</v>
      </c>
      <c r="N2302" s="3">
        <v>45547</v>
      </c>
      <c r="O2302" s="4" t="str">
        <f t="shared" si="247"/>
        <v>2024-09</v>
      </c>
      <c r="P2302" s="4" t="str">
        <f t="shared" si="248"/>
        <v>09</v>
      </c>
      <c r="Q2302" s="4" t="str">
        <f t="shared" si="249"/>
        <v>September</v>
      </c>
      <c r="R2302" s="30" t="str">
        <f t="shared" si="250"/>
        <v>12</v>
      </c>
      <c r="W2302" t="str">
        <f t="shared" si="251"/>
        <v>ok</v>
      </c>
    </row>
    <row r="2303" spans="1:23" x14ac:dyDescent="0.3">
      <c r="A2303" t="s">
        <v>2345</v>
      </c>
      <c r="B2303" t="s">
        <v>36</v>
      </c>
      <c r="C2303" t="s">
        <v>18</v>
      </c>
      <c r="D2303" t="s">
        <v>37</v>
      </c>
      <c r="E2303" t="s">
        <v>45</v>
      </c>
      <c r="F2303" t="s">
        <v>38</v>
      </c>
      <c r="G2303" s="5">
        <v>11527.39</v>
      </c>
      <c r="H2303" s="5">
        <f t="shared" si="245"/>
        <v>207.49301999999997</v>
      </c>
      <c r="I2303" s="6">
        <v>3</v>
      </c>
      <c r="J2303" s="6">
        <v>34582.17</v>
      </c>
      <c r="K2303" s="5">
        <f t="shared" si="246"/>
        <v>622.47905999999989</v>
      </c>
      <c r="L2303" s="7">
        <v>1.63</v>
      </c>
      <c r="M2303" s="7">
        <v>1366</v>
      </c>
      <c r="N2303" s="3">
        <v>45385</v>
      </c>
      <c r="O2303" s="4" t="str">
        <f t="shared" si="247"/>
        <v>2024-04</v>
      </c>
      <c r="P2303" s="4" t="str">
        <f t="shared" si="248"/>
        <v>04</v>
      </c>
      <c r="Q2303" s="4" t="str">
        <f t="shared" si="249"/>
        <v>April</v>
      </c>
      <c r="R2303" s="30" t="str">
        <f t="shared" si="250"/>
        <v>03</v>
      </c>
      <c r="W2303" t="str">
        <f t="shared" si="251"/>
        <v>ok</v>
      </c>
    </row>
    <row r="2304" spans="1:23" x14ac:dyDescent="0.3">
      <c r="A2304" t="s">
        <v>2346</v>
      </c>
      <c r="B2304" t="s">
        <v>33</v>
      </c>
      <c r="C2304" t="s">
        <v>12</v>
      </c>
      <c r="D2304" t="s">
        <v>34</v>
      </c>
      <c r="E2304" t="s">
        <v>45</v>
      </c>
      <c r="F2304" t="s">
        <v>21</v>
      </c>
      <c r="G2304" s="5">
        <v>15380.88</v>
      </c>
      <c r="H2304" s="5">
        <f t="shared" si="245"/>
        <v>276.85583999999994</v>
      </c>
      <c r="I2304" s="6">
        <v>1</v>
      </c>
      <c r="J2304" s="6">
        <v>15380.88</v>
      </c>
      <c r="K2304" s="5">
        <f t="shared" si="246"/>
        <v>276.85583999999994</v>
      </c>
      <c r="L2304" s="7">
        <v>3.74</v>
      </c>
      <c r="M2304" s="7">
        <v>763</v>
      </c>
      <c r="N2304" s="3">
        <v>45555</v>
      </c>
      <c r="O2304" s="4" t="str">
        <f t="shared" si="247"/>
        <v>2024-09</v>
      </c>
      <c r="P2304" s="4" t="str">
        <f t="shared" si="248"/>
        <v>09</v>
      </c>
      <c r="Q2304" s="4" t="str">
        <f t="shared" si="249"/>
        <v>September</v>
      </c>
      <c r="R2304" s="30" t="str">
        <f t="shared" si="250"/>
        <v>20</v>
      </c>
      <c r="W2304" t="str">
        <f t="shared" si="251"/>
        <v>ok</v>
      </c>
    </row>
    <row r="2305" spans="1:23" x14ac:dyDescent="0.3">
      <c r="A2305" t="s">
        <v>2347</v>
      </c>
      <c r="B2305" t="s">
        <v>23</v>
      </c>
      <c r="C2305" t="s">
        <v>24</v>
      </c>
      <c r="D2305" t="s">
        <v>25</v>
      </c>
      <c r="E2305" t="s">
        <v>20</v>
      </c>
      <c r="F2305" t="s">
        <v>38</v>
      </c>
      <c r="G2305" s="5">
        <v>14977.71</v>
      </c>
      <c r="H2305" s="5">
        <f t="shared" si="245"/>
        <v>269.59877999999998</v>
      </c>
      <c r="I2305" s="6">
        <v>1</v>
      </c>
      <c r="J2305" s="6">
        <v>14977.71</v>
      </c>
      <c r="K2305" s="5">
        <f t="shared" si="246"/>
        <v>269.59877999999998</v>
      </c>
      <c r="L2305" s="7">
        <v>1.64</v>
      </c>
      <c r="M2305" s="7">
        <v>4326</v>
      </c>
      <c r="N2305" s="3">
        <v>45598</v>
      </c>
      <c r="O2305" s="4" t="str">
        <f t="shared" si="247"/>
        <v>2024-11</v>
      </c>
      <c r="P2305" s="4" t="str">
        <f t="shared" si="248"/>
        <v>11</v>
      </c>
      <c r="Q2305" s="4" t="str">
        <f t="shared" si="249"/>
        <v>November</v>
      </c>
      <c r="R2305" s="30" t="str">
        <f t="shared" si="250"/>
        <v>02</v>
      </c>
      <c r="W2305" t="str">
        <f t="shared" si="251"/>
        <v>ok</v>
      </c>
    </row>
    <row r="2306" spans="1:23" x14ac:dyDescent="0.3">
      <c r="A2306" t="s">
        <v>2348</v>
      </c>
      <c r="B2306" t="s">
        <v>17</v>
      </c>
      <c r="C2306" t="s">
        <v>18</v>
      </c>
      <c r="D2306" t="s">
        <v>19</v>
      </c>
      <c r="E2306" t="s">
        <v>45</v>
      </c>
      <c r="F2306" t="s">
        <v>60</v>
      </c>
      <c r="G2306" s="5">
        <v>18605.79</v>
      </c>
      <c r="H2306" s="5">
        <f t="shared" si="245"/>
        <v>334.90422000000001</v>
      </c>
      <c r="I2306" s="6">
        <v>5</v>
      </c>
      <c r="J2306" s="6">
        <v>93028.95</v>
      </c>
      <c r="K2306" s="5">
        <f t="shared" si="246"/>
        <v>1674.5210999999999</v>
      </c>
      <c r="L2306" s="7">
        <v>1.44</v>
      </c>
      <c r="M2306" s="7">
        <v>2715</v>
      </c>
      <c r="N2306" s="3">
        <v>45413</v>
      </c>
      <c r="O2306" s="4" t="str">
        <f t="shared" si="247"/>
        <v>2024-05</v>
      </c>
      <c r="P2306" s="4" t="str">
        <f t="shared" si="248"/>
        <v>05</v>
      </c>
      <c r="Q2306" s="4" t="str">
        <f t="shared" si="249"/>
        <v>May</v>
      </c>
      <c r="R2306" s="30" t="str">
        <f t="shared" si="250"/>
        <v>01</v>
      </c>
      <c r="W2306" t="str">
        <f t="shared" si="251"/>
        <v>ok</v>
      </c>
    </row>
    <row r="2307" spans="1:23" x14ac:dyDescent="0.3">
      <c r="A2307" t="s">
        <v>2349</v>
      </c>
      <c r="B2307" t="s">
        <v>36</v>
      </c>
      <c r="C2307" t="s">
        <v>18</v>
      </c>
      <c r="D2307" t="s">
        <v>37</v>
      </c>
      <c r="E2307" t="s">
        <v>14</v>
      </c>
      <c r="F2307" t="s">
        <v>15</v>
      </c>
      <c r="G2307" s="5">
        <v>8976.0400000000009</v>
      </c>
      <c r="H2307" s="5">
        <f t="shared" ref="H2307:H2370" si="252">G2307*0.018</f>
        <v>161.56872000000001</v>
      </c>
      <c r="I2307" s="6">
        <v>3</v>
      </c>
      <c r="J2307" s="6">
        <v>26928.12</v>
      </c>
      <c r="K2307" s="5">
        <f t="shared" ref="K2307:K2370" si="253">H2307*I2307</f>
        <v>484.70616000000007</v>
      </c>
      <c r="L2307" s="7">
        <v>2.64</v>
      </c>
      <c r="M2307" s="7">
        <v>112</v>
      </c>
      <c r="N2307" s="3">
        <v>45578</v>
      </c>
      <c r="O2307" s="4" t="str">
        <f t="shared" ref="O2307:O2370" si="254">TEXT(N2307,"yyyy-mm")</f>
        <v>2024-10</v>
      </c>
      <c r="P2307" s="4" t="str">
        <f t="shared" ref="P2307:P2370" si="255">TEXT(N2307,"mm")</f>
        <v>10</v>
      </c>
      <c r="Q2307" s="4" t="str">
        <f t="shared" ref="Q2307:Q2370" si="256">TEXT(DATE(2024,P2307,1),"mmmm")</f>
        <v>October</v>
      </c>
      <c r="R2307" s="30" t="str">
        <f t="shared" ref="R2307:R2370" si="257">TEXT(N2307,"dd")</f>
        <v>13</v>
      </c>
      <c r="W2307" t="str">
        <f t="shared" ref="W2307:W2370" si="258">IF(G2307*I2307=J2307,"ok","False")</f>
        <v>ok</v>
      </c>
    </row>
    <row r="2308" spans="1:23" x14ac:dyDescent="0.3">
      <c r="A2308" t="s">
        <v>2350</v>
      </c>
      <c r="B2308" t="s">
        <v>23</v>
      </c>
      <c r="C2308" t="s">
        <v>24</v>
      </c>
      <c r="D2308" t="s">
        <v>25</v>
      </c>
      <c r="E2308" t="s">
        <v>20</v>
      </c>
      <c r="F2308" t="s">
        <v>26</v>
      </c>
      <c r="G2308" s="5">
        <v>6611.93</v>
      </c>
      <c r="H2308" s="5">
        <f t="shared" si="252"/>
        <v>119.01474</v>
      </c>
      <c r="I2308" s="6">
        <v>4</v>
      </c>
      <c r="J2308" s="6">
        <v>26447.72</v>
      </c>
      <c r="K2308" s="5">
        <f t="shared" si="253"/>
        <v>476.05896000000001</v>
      </c>
      <c r="L2308" s="7">
        <v>2</v>
      </c>
      <c r="M2308" s="7">
        <v>207</v>
      </c>
      <c r="N2308" s="3">
        <v>45363</v>
      </c>
      <c r="O2308" s="4" t="str">
        <f t="shared" si="254"/>
        <v>2024-03</v>
      </c>
      <c r="P2308" s="4" t="str">
        <f t="shared" si="255"/>
        <v>03</v>
      </c>
      <c r="Q2308" s="4" t="str">
        <f t="shared" si="256"/>
        <v>March</v>
      </c>
      <c r="R2308" s="30" t="str">
        <f t="shared" si="257"/>
        <v>12</v>
      </c>
      <c r="W2308" t="str">
        <f t="shared" si="258"/>
        <v>ok</v>
      </c>
    </row>
    <row r="2309" spans="1:23" x14ac:dyDescent="0.3">
      <c r="A2309" t="s">
        <v>2351</v>
      </c>
      <c r="B2309" t="s">
        <v>47</v>
      </c>
      <c r="C2309" t="s">
        <v>12</v>
      </c>
      <c r="D2309" t="s">
        <v>48</v>
      </c>
      <c r="E2309" t="s">
        <v>20</v>
      </c>
      <c r="F2309" t="s">
        <v>31</v>
      </c>
      <c r="G2309" s="5">
        <v>12041.52</v>
      </c>
      <c r="H2309" s="5">
        <f t="shared" si="252"/>
        <v>216.74735999999999</v>
      </c>
      <c r="I2309" s="6">
        <v>1</v>
      </c>
      <c r="J2309" s="6">
        <v>12041.52</v>
      </c>
      <c r="K2309" s="5">
        <f t="shared" si="253"/>
        <v>216.74735999999999</v>
      </c>
      <c r="L2309" s="7">
        <v>4.05</v>
      </c>
      <c r="M2309" s="7">
        <v>436</v>
      </c>
      <c r="N2309" s="3">
        <v>45511</v>
      </c>
      <c r="O2309" s="4" t="str">
        <f t="shared" si="254"/>
        <v>2024-08</v>
      </c>
      <c r="P2309" s="4" t="str">
        <f t="shared" si="255"/>
        <v>08</v>
      </c>
      <c r="Q2309" s="4" t="str">
        <f t="shared" si="256"/>
        <v>August</v>
      </c>
      <c r="R2309" s="30" t="str">
        <f t="shared" si="257"/>
        <v>07</v>
      </c>
      <c r="W2309" t="str">
        <f t="shared" si="258"/>
        <v>ok</v>
      </c>
    </row>
    <row r="2310" spans="1:23" x14ac:dyDescent="0.3">
      <c r="A2310" t="s">
        <v>2352</v>
      </c>
      <c r="B2310" t="s">
        <v>63</v>
      </c>
      <c r="C2310" t="s">
        <v>18</v>
      </c>
      <c r="D2310" t="s">
        <v>64</v>
      </c>
      <c r="E2310" t="s">
        <v>45</v>
      </c>
      <c r="F2310" t="s">
        <v>60</v>
      </c>
      <c r="G2310" s="5">
        <v>3513.48</v>
      </c>
      <c r="H2310" s="5">
        <f t="shared" si="252"/>
        <v>63.242639999999994</v>
      </c>
      <c r="I2310" s="6">
        <v>2</v>
      </c>
      <c r="J2310" s="6">
        <v>7026.96</v>
      </c>
      <c r="K2310" s="5">
        <f t="shared" si="253"/>
        <v>126.48527999999999</v>
      </c>
      <c r="L2310" s="7">
        <v>2.78</v>
      </c>
      <c r="M2310" s="7">
        <v>3248</v>
      </c>
      <c r="N2310" s="3">
        <v>45571</v>
      </c>
      <c r="O2310" s="4" t="str">
        <f t="shared" si="254"/>
        <v>2024-10</v>
      </c>
      <c r="P2310" s="4" t="str">
        <f t="shared" si="255"/>
        <v>10</v>
      </c>
      <c r="Q2310" s="4" t="str">
        <f t="shared" si="256"/>
        <v>October</v>
      </c>
      <c r="R2310" s="30" t="str">
        <f t="shared" si="257"/>
        <v>06</v>
      </c>
      <c r="W2310" t="str">
        <f t="shared" si="258"/>
        <v>ok</v>
      </c>
    </row>
    <row r="2311" spans="1:23" x14ac:dyDescent="0.3">
      <c r="A2311" t="s">
        <v>2353</v>
      </c>
      <c r="B2311" t="s">
        <v>23</v>
      </c>
      <c r="C2311" t="s">
        <v>24</v>
      </c>
      <c r="D2311" t="s">
        <v>25</v>
      </c>
      <c r="E2311" t="s">
        <v>20</v>
      </c>
      <c r="F2311" t="s">
        <v>26</v>
      </c>
      <c r="G2311" s="5">
        <v>3556.07</v>
      </c>
      <c r="H2311" s="5">
        <f t="shared" si="252"/>
        <v>64.009259999999998</v>
      </c>
      <c r="I2311" s="6">
        <v>3</v>
      </c>
      <c r="J2311" s="6">
        <v>10668.21</v>
      </c>
      <c r="K2311" s="5">
        <f t="shared" si="253"/>
        <v>192.02778000000001</v>
      </c>
      <c r="L2311" s="7">
        <v>2</v>
      </c>
      <c r="M2311" s="7">
        <v>71</v>
      </c>
      <c r="N2311" s="3">
        <v>45302</v>
      </c>
      <c r="O2311" s="4" t="str">
        <f t="shared" si="254"/>
        <v>2024-01</v>
      </c>
      <c r="P2311" s="4" t="str">
        <f t="shared" si="255"/>
        <v>01</v>
      </c>
      <c r="Q2311" s="4" t="str">
        <f t="shared" si="256"/>
        <v>January</v>
      </c>
      <c r="R2311" s="30" t="str">
        <f t="shared" si="257"/>
        <v>11</v>
      </c>
      <c r="W2311" t="str">
        <f t="shared" si="258"/>
        <v>ok</v>
      </c>
    </row>
    <row r="2312" spans="1:23" x14ac:dyDescent="0.3">
      <c r="A2312" t="s">
        <v>2354</v>
      </c>
      <c r="B2312" t="s">
        <v>36</v>
      </c>
      <c r="C2312" t="s">
        <v>18</v>
      </c>
      <c r="D2312" t="s">
        <v>37</v>
      </c>
      <c r="E2312" t="s">
        <v>20</v>
      </c>
      <c r="F2312" t="s">
        <v>38</v>
      </c>
      <c r="G2312" s="5">
        <v>16773.14</v>
      </c>
      <c r="H2312" s="5">
        <f t="shared" si="252"/>
        <v>301.91651999999999</v>
      </c>
      <c r="I2312" s="6">
        <v>1</v>
      </c>
      <c r="J2312" s="6">
        <v>16773.14</v>
      </c>
      <c r="K2312" s="5">
        <f t="shared" si="253"/>
        <v>301.91651999999999</v>
      </c>
      <c r="L2312" s="7">
        <v>4.4000000000000004</v>
      </c>
      <c r="M2312" s="7">
        <v>289</v>
      </c>
      <c r="N2312" s="3">
        <v>45540</v>
      </c>
      <c r="O2312" s="4" t="str">
        <f t="shared" si="254"/>
        <v>2024-09</v>
      </c>
      <c r="P2312" s="4" t="str">
        <f t="shared" si="255"/>
        <v>09</v>
      </c>
      <c r="Q2312" s="4" t="str">
        <f t="shared" si="256"/>
        <v>September</v>
      </c>
      <c r="R2312" s="30" t="str">
        <f t="shared" si="257"/>
        <v>05</v>
      </c>
      <c r="W2312" t="str">
        <f t="shared" si="258"/>
        <v>ok</v>
      </c>
    </row>
    <row r="2313" spans="1:23" x14ac:dyDescent="0.3">
      <c r="A2313" t="s">
        <v>2355</v>
      </c>
      <c r="B2313" t="s">
        <v>51</v>
      </c>
      <c r="C2313" t="s">
        <v>29</v>
      </c>
      <c r="D2313" t="s">
        <v>52</v>
      </c>
      <c r="E2313" t="s">
        <v>14</v>
      </c>
      <c r="F2313" t="s">
        <v>15</v>
      </c>
      <c r="G2313" s="5">
        <v>2908.84</v>
      </c>
      <c r="H2313" s="5">
        <f t="shared" si="252"/>
        <v>52.359119999999997</v>
      </c>
      <c r="I2313" s="6">
        <v>3</v>
      </c>
      <c r="J2313" s="6">
        <v>8726.52</v>
      </c>
      <c r="K2313" s="5">
        <f t="shared" si="253"/>
        <v>157.07736</v>
      </c>
      <c r="L2313" s="7">
        <v>4.58</v>
      </c>
      <c r="M2313" s="7">
        <v>3224</v>
      </c>
      <c r="N2313" s="3">
        <v>45644</v>
      </c>
      <c r="O2313" s="4" t="str">
        <f t="shared" si="254"/>
        <v>2024-12</v>
      </c>
      <c r="P2313" s="4" t="str">
        <f t="shared" si="255"/>
        <v>12</v>
      </c>
      <c r="Q2313" s="4" t="str">
        <f t="shared" si="256"/>
        <v>December</v>
      </c>
      <c r="R2313" s="30" t="str">
        <f t="shared" si="257"/>
        <v>18</v>
      </c>
      <c r="W2313" t="str">
        <f t="shared" si="258"/>
        <v>ok</v>
      </c>
    </row>
    <row r="2314" spans="1:23" x14ac:dyDescent="0.3">
      <c r="A2314" t="s">
        <v>2356</v>
      </c>
      <c r="B2314" t="s">
        <v>47</v>
      </c>
      <c r="C2314" t="s">
        <v>12</v>
      </c>
      <c r="D2314" t="s">
        <v>48</v>
      </c>
      <c r="E2314" t="s">
        <v>14</v>
      </c>
      <c r="F2314" t="s">
        <v>38</v>
      </c>
      <c r="G2314" s="5">
        <v>3339.03</v>
      </c>
      <c r="H2314" s="5">
        <f t="shared" si="252"/>
        <v>60.102539999999998</v>
      </c>
      <c r="I2314" s="6">
        <v>3</v>
      </c>
      <c r="J2314" s="6">
        <v>10017.09</v>
      </c>
      <c r="K2314" s="5">
        <f t="shared" si="253"/>
        <v>180.30761999999999</v>
      </c>
      <c r="L2314" s="7">
        <v>3.76</v>
      </c>
      <c r="M2314" s="7">
        <v>3228</v>
      </c>
      <c r="N2314" s="3">
        <v>45443</v>
      </c>
      <c r="O2314" s="4" t="str">
        <f t="shared" si="254"/>
        <v>2024-05</v>
      </c>
      <c r="P2314" s="4" t="str">
        <f t="shared" si="255"/>
        <v>05</v>
      </c>
      <c r="Q2314" s="4" t="str">
        <f t="shared" si="256"/>
        <v>May</v>
      </c>
      <c r="R2314" s="30" t="str">
        <f t="shared" si="257"/>
        <v>31</v>
      </c>
      <c r="W2314" t="str">
        <f t="shared" si="258"/>
        <v>ok</v>
      </c>
    </row>
    <row r="2315" spans="1:23" x14ac:dyDescent="0.3">
      <c r="A2315" t="s">
        <v>2357</v>
      </c>
      <c r="B2315" t="s">
        <v>63</v>
      </c>
      <c r="C2315" t="s">
        <v>18</v>
      </c>
      <c r="D2315" t="s">
        <v>64</v>
      </c>
      <c r="E2315" t="s">
        <v>45</v>
      </c>
      <c r="F2315" t="s">
        <v>31</v>
      </c>
      <c r="G2315" s="5">
        <v>1087.75</v>
      </c>
      <c r="H2315" s="5">
        <f t="shared" si="252"/>
        <v>19.579499999999999</v>
      </c>
      <c r="I2315" s="6">
        <v>5</v>
      </c>
      <c r="J2315" s="6">
        <v>5438.75</v>
      </c>
      <c r="K2315" s="5">
        <f t="shared" si="253"/>
        <v>97.897499999999994</v>
      </c>
      <c r="L2315" s="7">
        <v>4.58</v>
      </c>
      <c r="M2315" s="7">
        <v>159</v>
      </c>
      <c r="N2315" s="3">
        <v>45630</v>
      </c>
      <c r="O2315" s="4" t="str">
        <f t="shared" si="254"/>
        <v>2024-12</v>
      </c>
      <c r="P2315" s="4" t="str">
        <f t="shared" si="255"/>
        <v>12</v>
      </c>
      <c r="Q2315" s="4" t="str">
        <f t="shared" si="256"/>
        <v>December</v>
      </c>
      <c r="R2315" s="30" t="str">
        <f t="shared" si="257"/>
        <v>04</v>
      </c>
      <c r="W2315" t="str">
        <f t="shared" si="258"/>
        <v>ok</v>
      </c>
    </row>
    <row r="2316" spans="1:23" x14ac:dyDescent="0.3">
      <c r="A2316" t="s">
        <v>2358</v>
      </c>
      <c r="B2316" t="s">
        <v>11</v>
      </c>
      <c r="C2316" t="s">
        <v>12</v>
      </c>
      <c r="D2316" t="s">
        <v>13</v>
      </c>
      <c r="E2316" t="s">
        <v>14</v>
      </c>
      <c r="F2316" t="s">
        <v>26</v>
      </c>
      <c r="G2316" s="5">
        <v>15280.71</v>
      </c>
      <c r="H2316" s="5">
        <f t="shared" si="252"/>
        <v>275.05277999999998</v>
      </c>
      <c r="I2316" s="6">
        <v>3</v>
      </c>
      <c r="J2316" s="6">
        <v>45842.13</v>
      </c>
      <c r="K2316" s="5">
        <f t="shared" si="253"/>
        <v>825.15833999999995</v>
      </c>
      <c r="L2316" s="7">
        <v>4.78</v>
      </c>
      <c r="M2316" s="7">
        <v>992</v>
      </c>
      <c r="N2316" s="3">
        <v>45397</v>
      </c>
      <c r="O2316" s="4" t="str">
        <f t="shared" si="254"/>
        <v>2024-04</v>
      </c>
      <c r="P2316" s="4" t="str">
        <f t="shared" si="255"/>
        <v>04</v>
      </c>
      <c r="Q2316" s="4" t="str">
        <f t="shared" si="256"/>
        <v>April</v>
      </c>
      <c r="R2316" s="30" t="str">
        <f t="shared" si="257"/>
        <v>15</v>
      </c>
      <c r="W2316" t="str">
        <f t="shared" si="258"/>
        <v>ok</v>
      </c>
    </row>
    <row r="2317" spans="1:23" x14ac:dyDescent="0.3">
      <c r="A2317" t="s">
        <v>2359</v>
      </c>
      <c r="B2317" t="s">
        <v>63</v>
      </c>
      <c r="C2317" t="s">
        <v>18</v>
      </c>
      <c r="D2317" t="s">
        <v>64</v>
      </c>
      <c r="E2317" t="s">
        <v>14</v>
      </c>
      <c r="F2317" t="s">
        <v>60</v>
      </c>
      <c r="G2317" s="5">
        <v>15314.29</v>
      </c>
      <c r="H2317" s="5">
        <f t="shared" si="252"/>
        <v>275.65722</v>
      </c>
      <c r="I2317" s="6">
        <v>5</v>
      </c>
      <c r="J2317" s="6">
        <v>76571.45</v>
      </c>
      <c r="K2317" s="5">
        <f t="shared" si="253"/>
        <v>1378.2861</v>
      </c>
      <c r="L2317" s="7">
        <v>4.99</v>
      </c>
      <c r="M2317" s="7">
        <v>2576</v>
      </c>
      <c r="N2317" s="3">
        <v>45591</v>
      </c>
      <c r="O2317" s="4" t="str">
        <f t="shared" si="254"/>
        <v>2024-10</v>
      </c>
      <c r="P2317" s="4" t="str">
        <f t="shared" si="255"/>
        <v>10</v>
      </c>
      <c r="Q2317" s="4" t="str">
        <f t="shared" si="256"/>
        <v>October</v>
      </c>
      <c r="R2317" s="30" t="str">
        <f t="shared" si="257"/>
        <v>26</v>
      </c>
      <c r="W2317" t="str">
        <f t="shared" si="258"/>
        <v>ok</v>
      </c>
    </row>
    <row r="2318" spans="1:23" x14ac:dyDescent="0.3">
      <c r="A2318" t="s">
        <v>2360</v>
      </c>
      <c r="B2318" t="s">
        <v>33</v>
      </c>
      <c r="C2318" t="s">
        <v>12</v>
      </c>
      <c r="D2318" t="s">
        <v>34</v>
      </c>
      <c r="E2318" t="s">
        <v>20</v>
      </c>
      <c r="F2318" t="s">
        <v>60</v>
      </c>
      <c r="G2318" s="5">
        <v>18362.57</v>
      </c>
      <c r="H2318" s="5">
        <f t="shared" si="252"/>
        <v>330.52625999999998</v>
      </c>
      <c r="I2318" s="6">
        <v>3</v>
      </c>
      <c r="J2318" s="6">
        <v>55087.71</v>
      </c>
      <c r="K2318" s="5">
        <f t="shared" si="253"/>
        <v>991.57877999999994</v>
      </c>
      <c r="L2318" s="7">
        <v>2.33</v>
      </c>
      <c r="M2318" s="7">
        <v>1115</v>
      </c>
      <c r="N2318" s="3">
        <v>45442</v>
      </c>
      <c r="O2318" s="4" t="str">
        <f t="shared" si="254"/>
        <v>2024-05</v>
      </c>
      <c r="P2318" s="4" t="str">
        <f t="shared" si="255"/>
        <v>05</v>
      </c>
      <c r="Q2318" s="4" t="str">
        <f t="shared" si="256"/>
        <v>May</v>
      </c>
      <c r="R2318" s="30" t="str">
        <f t="shared" si="257"/>
        <v>30</v>
      </c>
      <c r="W2318" t="str">
        <f t="shared" si="258"/>
        <v>ok</v>
      </c>
    </row>
    <row r="2319" spans="1:23" x14ac:dyDescent="0.3">
      <c r="A2319" t="s">
        <v>2361</v>
      </c>
      <c r="B2319" t="s">
        <v>17</v>
      </c>
      <c r="C2319" t="s">
        <v>18</v>
      </c>
      <c r="D2319" t="s">
        <v>19</v>
      </c>
      <c r="E2319" t="s">
        <v>14</v>
      </c>
      <c r="F2319" t="s">
        <v>21</v>
      </c>
      <c r="G2319" s="5">
        <v>14794.43</v>
      </c>
      <c r="H2319" s="5">
        <f t="shared" si="252"/>
        <v>266.29973999999999</v>
      </c>
      <c r="I2319" s="6">
        <v>2</v>
      </c>
      <c r="J2319" s="6">
        <v>29588.86</v>
      </c>
      <c r="K2319" s="5">
        <f t="shared" si="253"/>
        <v>532.59947999999997</v>
      </c>
      <c r="L2319" s="7">
        <v>4.84</v>
      </c>
      <c r="M2319" s="7">
        <v>72</v>
      </c>
      <c r="N2319" s="3">
        <v>45360</v>
      </c>
      <c r="O2319" s="4" t="str">
        <f t="shared" si="254"/>
        <v>2024-03</v>
      </c>
      <c r="P2319" s="4" t="str">
        <f t="shared" si="255"/>
        <v>03</v>
      </c>
      <c r="Q2319" s="4" t="str">
        <f t="shared" si="256"/>
        <v>March</v>
      </c>
      <c r="R2319" s="30" t="str">
        <f t="shared" si="257"/>
        <v>09</v>
      </c>
      <c r="W2319" t="str">
        <f t="shared" si="258"/>
        <v>ok</v>
      </c>
    </row>
    <row r="2320" spans="1:23" x14ac:dyDescent="0.3">
      <c r="A2320" t="s">
        <v>2362</v>
      </c>
      <c r="B2320" t="s">
        <v>23</v>
      </c>
      <c r="C2320" t="s">
        <v>24</v>
      </c>
      <c r="D2320" t="s">
        <v>25</v>
      </c>
      <c r="E2320" t="s">
        <v>14</v>
      </c>
      <c r="F2320" t="s">
        <v>31</v>
      </c>
      <c r="G2320" s="5">
        <v>7815.82</v>
      </c>
      <c r="H2320" s="5">
        <f t="shared" si="252"/>
        <v>140.68475999999998</v>
      </c>
      <c r="I2320" s="6">
        <v>1</v>
      </c>
      <c r="J2320" s="6">
        <v>7815.82</v>
      </c>
      <c r="K2320" s="5">
        <f t="shared" si="253"/>
        <v>140.68475999999998</v>
      </c>
      <c r="L2320" s="7">
        <v>1.1100000000000001</v>
      </c>
      <c r="M2320" s="7">
        <v>1351</v>
      </c>
      <c r="N2320" s="3">
        <v>45478</v>
      </c>
      <c r="O2320" s="4" t="str">
        <f t="shared" si="254"/>
        <v>2024-07</v>
      </c>
      <c r="P2320" s="4" t="str">
        <f t="shared" si="255"/>
        <v>07</v>
      </c>
      <c r="Q2320" s="4" t="str">
        <f t="shared" si="256"/>
        <v>July</v>
      </c>
      <c r="R2320" s="30" t="str">
        <f t="shared" si="257"/>
        <v>05</v>
      </c>
      <c r="W2320" t="str">
        <f t="shared" si="258"/>
        <v>ok</v>
      </c>
    </row>
    <row r="2321" spans="1:23" x14ac:dyDescent="0.3">
      <c r="A2321" t="s">
        <v>2363</v>
      </c>
      <c r="B2321" t="s">
        <v>28</v>
      </c>
      <c r="C2321" t="s">
        <v>29</v>
      </c>
      <c r="D2321" t="s">
        <v>30</v>
      </c>
      <c r="E2321" t="s">
        <v>14</v>
      </c>
      <c r="F2321" t="s">
        <v>15</v>
      </c>
      <c r="G2321" s="5">
        <v>17202.45</v>
      </c>
      <c r="H2321" s="5">
        <f t="shared" si="252"/>
        <v>309.64409999999998</v>
      </c>
      <c r="I2321" s="6">
        <v>4</v>
      </c>
      <c r="J2321" s="6">
        <v>68809.8</v>
      </c>
      <c r="K2321" s="5">
        <f t="shared" si="253"/>
        <v>1238.5763999999999</v>
      </c>
      <c r="L2321" s="7">
        <v>3.1</v>
      </c>
      <c r="M2321" s="7">
        <v>1400</v>
      </c>
      <c r="N2321" s="3">
        <v>45556</v>
      </c>
      <c r="O2321" s="4" t="str">
        <f t="shared" si="254"/>
        <v>2024-09</v>
      </c>
      <c r="P2321" s="4" t="str">
        <f t="shared" si="255"/>
        <v>09</v>
      </c>
      <c r="Q2321" s="4" t="str">
        <f t="shared" si="256"/>
        <v>September</v>
      </c>
      <c r="R2321" s="30" t="str">
        <f t="shared" si="257"/>
        <v>21</v>
      </c>
      <c r="W2321" t="str">
        <f t="shared" si="258"/>
        <v>ok</v>
      </c>
    </row>
    <row r="2322" spans="1:23" x14ac:dyDescent="0.3">
      <c r="A2322" t="s">
        <v>2364</v>
      </c>
      <c r="B2322" t="s">
        <v>17</v>
      </c>
      <c r="C2322" t="s">
        <v>18</v>
      </c>
      <c r="D2322" t="s">
        <v>19</v>
      </c>
      <c r="E2322" t="s">
        <v>45</v>
      </c>
      <c r="F2322" t="s">
        <v>15</v>
      </c>
      <c r="G2322" s="5">
        <v>6011.19</v>
      </c>
      <c r="H2322" s="5">
        <f t="shared" si="252"/>
        <v>108.20141999999998</v>
      </c>
      <c r="I2322" s="6">
        <v>1</v>
      </c>
      <c r="J2322" s="6">
        <v>6011.19</v>
      </c>
      <c r="K2322" s="5">
        <f t="shared" si="253"/>
        <v>108.20141999999998</v>
      </c>
      <c r="L2322" s="7">
        <v>2.82</v>
      </c>
      <c r="M2322" s="7">
        <v>595</v>
      </c>
      <c r="N2322" s="3">
        <v>45404</v>
      </c>
      <c r="O2322" s="4" t="str">
        <f t="shared" si="254"/>
        <v>2024-04</v>
      </c>
      <c r="P2322" s="4" t="str">
        <f t="shared" si="255"/>
        <v>04</v>
      </c>
      <c r="Q2322" s="4" t="str">
        <f t="shared" si="256"/>
        <v>April</v>
      </c>
      <c r="R2322" s="30" t="str">
        <f t="shared" si="257"/>
        <v>22</v>
      </c>
      <c r="W2322" t="str">
        <f t="shared" si="258"/>
        <v>ok</v>
      </c>
    </row>
    <row r="2323" spans="1:23" x14ac:dyDescent="0.3">
      <c r="A2323" t="s">
        <v>2365</v>
      </c>
      <c r="B2323" t="s">
        <v>23</v>
      </c>
      <c r="C2323" t="s">
        <v>24</v>
      </c>
      <c r="D2323" t="s">
        <v>25</v>
      </c>
      <c r="E2323" t="s">
        <v>14</v>
      </c>
      <c r="F2323" t="s">
        <v>60</v>
      </c>
      <c r="G2323" s="5">
        <v>14993.64</v>
      </c>
      <c r="H2323" s="5">
        <f t="shared" si="252"/>
        <v>269.88551999999999</v>
      </c>
      <c r="I2323" s="6">
        <v>1</v>
      </c>
      <c r="J2323" s="6">
        <v>14993.64</v>
      </c>
      <c r="K2323" s="5">
        <f t="shared" si="253"/>
        <v>269.88551999999999</v>
      </c>
      <c r="L2323" s="7">
        <v>4.12</v>
      </c>
      <c r="M2323" s="7">
        <v>478</v>
      </c>
      <c r="N2323" s="3">
        <v>45629</v>
      </c>
      <c r="O2323" s="4" t="str">
        <f t="shared" si="254"/>
        <v>2024-12</v>
      </c>
      <c r="P2323" s="4" t="str">
        <f t="shared" si="255"/>
        <v>12</v>
      </c>
      <c r="Q2323" s="4" t="str">
        <f t="shared" si="256"/>
        <v>December</v>
      </c>
      <c r="R2323" s="30" t="str">
        <f t="shared" si="257"/>
        <v>03</v>
      </c>
      <c r="W2323" t="str">
        <f t="shared" si="258"/>
        <v>ok</v>
      </c>
    </row>
    <row r="2324" spans="1:23" x14ac:dyDescent="0.3">
      <c r="A2324" t="s">
        <v>2366</v>
      </c>
      <c r="B2324" t="s">
        <v>28</v>
      </c>
      <c r="C2324" t="s">
        <v>29</v>
      </c>
      <c r="D2324" t="s">
        <v>30</v>
      </c>
      <c r="E2324" t="s">
        <v>20</v>
      </c>
      <c r="F2324" t="s">
        <v>38</v>
      </c>
      <c r="G2324" s="5">
        <v>13699.28</v>
      </c>
      <c r="H2324" s="5">
        <f t="shared" si="252"/>
        <v>246.58704</v>
      </c>
      <c r="I2324" s="6">
        <v>3</v>
      </c>
      <c r="J2324" s="6">
        <v>41097.839999999997</v>
      </c>
      <c r="K2324" s="5">
        <f t="shared" si="253"/>
        <v>739.76112000000001</v>
      </c>
      <c r="L2324" s="7">
        <v>2.56</v>
      </c>
      <c r="M2324" s="7">
        <v>3348</v>
      </c>
      <c r="N2324" s="3">
        <v>45597</v>
      </c>
      <c r="O2324" s="4" t="str">
        <f t="shared" si="254"/>
        <v>2024-11</v>
      </c>
      <c r="P2324" s="4" t="str">
        <f t="shared" si="255"/>
        <v>11</v>
      </c>
      <c r="Q2324" s="4" t="str">
        <f t="shared" si="256"/>
        <v>November</v>
      </c>
      <c r="R2324" s="30" t="str">
        <f t="shared" si="257"/>
        <v>01</v>
      </c>
      <c r="W2324" t="str">
        <f t="shared" si="258"/>
        <v>ok</v>
      </c>
    </row>
    <row r="2325" spans="1:23" x14ac:dyDescent="0.3">
      <c r="A2325" t="s">
        <v>2367</v>
      </c>
      <c r="B2325" t="s">
        <v>33</v>
      </c>
      <c r="C2325" t="s">
        <v>12</v>
      </c>
      <c r="D2325" t="s">
        <v>34</v>
      </c>
      <c r="E2325" t="s">
        <v>45</v>
      </c>
      <c r="F2325" t="s">
        <v>26</v>
      </c>
      <c r="G2325" s="5">
        <v>17782.12</v>
      </c>
      <c r="H2325" s="5">
        <f t="shared" si="252"/>
        <v>320.07815999999997</v>
      </c>
      <c r="I2325" s="6">
        <v>5</v>
      </c>
      <c r="J2325" s="6">
        <v>88910.6</v>
      </c>
      <c r="K2325" s="5">
        <f t="shared" si="253"/>
        <v>1600.3907999999999</v>
      </c>
      <c r="L2325" s="7">
        <v>3.45</v>
      </c>
      <c r="M2325" s="7">
        <v>3662</v>
      </c>
      <c r="N2325" s="3">
        <v>45640</v>
      </c>
      <c r="O2325" s="4" t="str">
        <f t="shared" si="254"/>
        <v>2024-12</v>
      </c>
      <c r="P2325" s="4" t="str">
        <f t="shared" si="255"/>
        <v>12</v>
      </c>
      <c r="Q2325" s="4" t="str">
        <f t="shared" si="256"/>
        <v>December</v>
      </c>
      <c r="R2325" s="30" t="str">
        <f t="shared" si="257"/>
        <v>14</v>
      </c>
      <c r="W2325" t="str">
        <f t="shared" si="258"/>
        <v>ok</v>
      </c>
    </row>
    <row r="2326" spans="1:23" x14ac:dyDescent="0.3">
      <c r="A2326" t="s">
        <v>2368</v>
      </c>
      <c r="B2326" t="s">
        <v>51</v>
      </c>
      <c r="C2326" t="s">
        <v>29</v>
      </c>
      <c r="D2326" t="s">
        <v>52</v>
      </c>
      <c r="E2326" t="s">
        <v>14</v>
      </c>
      <c r="F2326" t="s">
        <v>15</v>
      </c>
      <c r="G2326" s="5">
        <v>19774.560000000001</v>
      </c>
      <c r="H2326" s="5">
        <f t="shared" si="252"/>
        <v>355.94207999999998</v>
      </c>
      <c r="I2326" s="6">
        <v>3</v>
      </c>
      <c r="J2326" s="6">
        <v>59323.68</v>
      </c>
      <c r="K2326" s="5">
        <f t="shared" si="253"/>
        <v>1067.8262399999999</v>
      </c>
      <c r="L2326" s="7">
        <v>3.75</v>
      </c>
      <c r="M2326" s="7">
        <v>3170</v>
      </c>
      <c r="N2326" s="3">
        <v>45510</v>
      </c>
      <c r="O2326" s="4" t="str">
        <f t="shared" si="254"/>
        <v>2024-08</v>
      </c>
      <c r="P2326" s="4" t="str">
        <f t="shared" si="255"/>
        <v>08</v>
      </c>
      <c r="Q2326" s="4" t="str">
        <f t="shared" si="256"/>
        <v>August</v>
      </c>
      <c r="R2326" s="30" t="str">
        <f t="shared" si="257"/>
        <v>06</v>
      </c>
      <c r="W2326" t="str">
        <f t="shared" si="258"/>
        <v>ok</v>
      </c>
    </row>
    <row r="2327" spans="1:23" x14ac:dyDescent="0.3">
      <c r="A2327" t="s">
        <v>2369</v>
      </c>
      <c r="B2327" t="s">
        <v>47</v>
      </c>
      <c r="C2327" t="s">
        <v>12</v>
      </c>
      <c r="D2327" t="s">
        <v>48</v>
      </c>
      <c r="E2327" t="s">
        <v>20</v>
      </c>
      <c r="F2327" t="s">
        <v>38</v>
      </c>
      <c r="G2327" s="5">
        <v>6922.72</v>
      </c>
      <c r="H2327" s="5">
        <f t="shared" si="252"/>
        <v>124.60896</v>
      </c>
      <c r="I2327" s="6">
        <v>5</v>
      </c>
      <c r="J2327" s="6">
        <v>34613.599999999999</v>
      </c>
      <c r="K2327" s="5">
        <f t="shared" si="253"/>
        <v>623.04480000000001</v>
      </c>
      <c r="L2327" s="7">
        <v>3.76</v>
      </c>
      <c r="M2327" s="7">
        <v>3317</v>
      </c>
      <c r="N2327" s="3">
        <v>45428</v>
      </c>
      <c r="O2327" s="4" t="str">
        <f t="shared" si="254"/>
        <v>2024-05</v>
      </c>
      <c r="P2327" s="4" t="str">
        <f t="shared" si="255"/>
        <v>05</v>
      </c>
      <c r="Q2327" s="4" t="str">
        <f t="shared" si="256"/>
        <v>May</v>
      </c>
      <c r="R2327" s="30" t="str">
        <f t="shared" si="257"/>
        <v>16</v>
      </c>
      <c r="W2327" t="str">
        <f t="shared" si="258"/>
        <v>ok</v>
      </c>
    </row>
    <row r="2328" spans="1:23" x14ac:dyDescent="0.3">
      <c r="A2328" t="s">
        <v>2370</v>
      </c>
      <c r="B2328" t="s">
        <v>11</v>
      </c>
      <c r="C2328" t="s">
        <v>12</v>
      </c>
      <c r="D2328" t="s">
        <v>13</v>
      </c>
      <c r="E2328" t="s">
        <v>20</v>
      </c>
      <c r="F2328" t="s">
        <v>31</v>
      </c>
      <c r="G2328" s="5">
        <v>7181.59</v>
      </c>
      <c r="H2328" s="5">
        <f t="shared" si="252"/>
        <v>129.26862</v>
      </c>
      <c r="I2328" s="6">
        <v>1</v>
      </c>
      <c r="J2328" s="6">
        <v>7181.59</v>
      </c>
      <c r="K2328" s="5">
        <f t="shared" si="253"/>
        <v>129.26862</v>
      </c>
      <c r="L2328" s="7">
        <v>3.04</v>
      </c>
      <c r="M2328" s="7">
        <v>4403</v>
      </c>
      <c r="N2328" s="3">
        <v>45612</v>
      </c>
      <c r="O2328" s="4" t="str">
        <f t="shared" si="254"/>
        <v>2024-11</v>
      </c>
      <c r="P2328" s="4" t="str">
        <f t="shared" si="255"/>
        <v>11</v>
      </c>
      <c r="Q2328" s="4" t="str">
        <f t="shared" si="256"/>
        <v>November</v>
      </c>
      <c r="R2328" s="30" t="str">
        <f t="shared" si="257"/>
        <v>16</v>
      </c>
      <c r="W2328" t="str">
        <f t="shared" si="258"/>
        <v>ok</v>
      </c>
    </row>
    <row r="2329" spans="1:23" x14ac:dyDescent="0.3">
      <c r="A2329" t="s">
        <v>2371</v>
      </c>
      <c r="B2329" t="s">
        <v>17</v>
      </c>
      <c r="C2329" t="s">
        <v>18</v>
      </c>
      <c r="D2329" t="s">
        <v>19</v>
      </c>
      <c r="E2329" t="s">
        <v>14</v>
      </c>
      <c r="F2329" t="s">
        <v>38</v>
      </c>
      <c r="G2329" s="5">
        <v>19751.240000000002</v>
      </c>
      <c r="H2329" s="5">
        <f t="shared" si="252"/>
        <v>355.52231999999998</v>
      </c>
      <c r="I2329" s="6">
        <v>1</v>
      </c>
      <c r="J2329" s="6">
        <v>19751.240000000002</v>
      </c>
      <c r="K2329" s="5">
        <f t="shared" si="253"/>
        <v>355.52231999999998</v>
      </c>
      <c r="L2329" s="7">
        <v>3.02</v>
      </c>
      <c r="M2329" s="7">
        <v>174</v>
      </c>
      <c r="N2329" s="3">
        <v>45381</v>
      </c>
      <c r="O2329" s="4" t="str">
        <f t="shared" si="254"/>
        <v>2024-03</v>
      </c>
      <c r="P2329" s="4" t="str">
        <f t="shared" si="255"/>
        <v>03</v>
      </c>
      <c r="Q2329" s="4" t="str">
        <f t="shared" si="256"/>
        <v>March</v>
      </c>
      <c r="R2329" s="30" t="str">
        <f t="shared" si="257"/>
        <v>30</v>
      </c>
      <c r="W2329" t="str">
        <f t="shared" si="258"/>
        <v>ok</v>
      </c>
    </row>
    <row r="2330" spans="1:23" x14ac:dyDescent="0.3">
      <c r="A2330" t="s">
        <v>2372</v>
      </c>
      <c r="B2330" t="s">
        <v>51</v>
      </c>
      <c r="C2330" t="s">
        <v>29</v>
      </c>
      <c r="D2330" t="s">
        <v>52</v>
      </c>
      <c r="E2330" t="s">
        <v>14</v>
      </c>
      <c r="F2330" t="s">
        <v>21</v>
      </c>
      <c r="G2330" s="5">
        <v>16543.09</v>
      </c>
      <c r="H2330" s="5">
        <f t="shared" si="252"/>
        <v>297.77562</v>
      </c>
      <c r="I2330" s="6">
        <v>4</v>
      </c>
      <c r="J2330" s="6">
        <v>66172.36</v>
      </c>
      <c r="K2330" s="5">
        <f t="shared" si="253"/>
        <v>1191.10248</v>
      </c>
      <c r="L2330" s="7">
        <v>1.03</v>
      </c>
      <c r="M2330" s="7">
        <v>4721</v>
      </c>
      <c r="N2330" s="3">
        <v>45392</v>
      </c>
      <c r="O2330" s="4" t="str">
        <f t="shared" si="254"/>
        <v>2024-04</v>
      </c>
      <c r="P2330" s="4" t="str">
        <f t="shared" si="255"/>
        <v>04</v>
      </c>
      <c r="Q2330" s="4" t="str">
        <f t="shared" si="256"/>
        <v>April</v>
      </c>
      <c r="R2330" s="30" t="str">
        <f t="shared" si="257"/>
        <v>10</v>
      </c>
      <c r="W2330" t="str">
        <f t="shared" si="258"/>
        <v>ok</v>
      </c>
    </row>
    <row r="2331" spans="1:23" x14ac:dyDescent="0.3">
      <c r="A2331" t="s">
        <v>2373</v>
      </c>
      <c r="B2331" t="s">
        <v>51</v>
      </c>
      <c r="C2331" t="s">
        <v>29</v>
      </c>
      <c r="D2331" t="s">
        <v>52</v>
      </c>
      <c r="E2331" t="s">
        <v>20</v>
      </c>
      <c r="F2331" t="s">
        <v>60</v>
      </c>
      <c r="G2331" s="5">
        <v>12899.1</v>
      </c>
      <c r="H2331" s="5">
        <f t="shared" si="252"/>
        <v>232.18379999999999</v>
      </c>
      <c r="I2331" s="6">
        <v>1</v>
      </c>
      <c r="J2331" s="6">
        <v>12899.1</v>
      </c>
      <c r="K2331" s="5">
        <f t="shared" si="253"/>
        <v>232.18379999999999</v>
      </c>
      <c r="L2331" s="7">
        <v>4.2</v>
      </c>
      <c r="M2331" s="7">
        <v>4423</v>
      </c>
      <c r="N2331" s="3">
        <v>45433</v>
      </c>
      <c r="O2331" s="4" t="str">
        <f t="shared" si="254"/>
        <v>2024-05</v>
      </c>
      <c r="P2331" s="4" t="str">
        <f t="shared" si="255"/>
        <v>05</v>
      </c>
      <c r="Q2331" s="4" t="str">
        <f t="shared" si="256"/>
        <v>May</v>
      </c>
      <c r="R2331" s="30" t="str">
        <f t="shared" si="257"/>
        <v>21</v>
      </c>
      <c r="W2331" t="str">
        <f t="shared" si="258"/>
        <v>ok</v>
      </c>
    </row>
    <row r="2332" spans="1:23" x14ac:dyDescent="0.3">
      <c r="A2332" t="s">
        <v>2374</v>
      </c>
      <c r="B2332" t="s">
        <v>47</v>
      </c>
      <c r="C2332" t="s">
        <v>12</v>
      </c>
      <c r="D2332" t="s">
        <v>48</v>
      </c>
      <c r="E2332" t="s">
        <v>20</v>
      </c>
      <c r="F2332" t="s">
        <v>26</v>
      </c>
      <c r="G2332" s="5">
        <v>11440.94</v>
      </c>
      <c r="H2332" s="5">
        <f t="shared" si="252"/>
        <v>205.93691999999999</v>
      </c>
      <c r="I2332" s="6">
        <v>5</v>
      </c>
      <c r="J2332" s="6">
        <v>57204.7</v>
      </c>
      <c r="K2332" s="5">
        <f t="shared" si="253"/>
        <v>1029.6846</v>
      </c>
      <c r="L2332" s="7">
        <v>2.48</v>
      </c>
      <c r="M2332" s="7">
        <v>4112</v>
      </c>
      <c r="N2332" s="3">
        <v>45538</v>
      </c>
      <c r="O2332" s="4" t="str">
        <f t="shared" si="254"/>
        <v>2024-09</v>
      </c>
      <c r="P2332" s="4" t="str">
        <f t="shared" si="255"/>
        <v>09</v>
      </c>
      <c r="Q2332" s="4" t="str">
        <f t="shared" si="256"/>
        <v>September</v>
      </c>
      <c r="R2332" s="30" t="str">
        <f t="shared" si="257"/>
        <v>03</v>
      </c>
      <c r="W2332" t="str">
        <f t="shared" si="258"/>
        <v>ok</v>
      </c>
    </row>
    <row r="2333" spans="1:23" x14ac:dyDescent="0.3">
      <c r="A2333" t="s">
        <v>2375</v>
      </c>
      <c r="B2333" t="s">
        <v>47</v>
      </c>
      <c r="C2333" t="s">
        <v>12</v>
      </c>
      <c r="D2333" t="s">
        <v>48</v>
      </c>
      <c r="E2333" t="s">
        <v>20</v>
      </c>
      <c r="F2333" t="s">
        <v>60</v>
      </c>
      <c r="G2333" s="5">
        <v>19038.810000000001</v>
      </c>
      <c r="H2333" s="5">
        <f t="shared" si="252"/>
        <v>342.69857999999999</v>
      </c>
      <c r="I2333" s="6">
        <v>5</v>
      </c>
      <c r="J2333" s="6">
        <v>95194.05</v>
      </c>
      <c r="K2333" s="5">
        <f t="shared" si="253"/>
        <v>1713.4929</v>
      </c>
      <c r="L2333" s="7">
        <v>3.57</v>
      </c>
      <c r="M2333" s="7">
        <v>832</v>
      </c>
      <c r="N2333" s="3">
        <v>45494</v>
      </c>
      <c r="O2333" s="4" t="str">
        <f t="shared" si="254"/>
        <v>2024-07</v>
      </c>
      <c r="P2333" s="4" t="str">
        <f t="shared" si="255"/>
        <v>07</v>
      </c>
      <c r="Q2333" s="4" t="str">
        <f t="shared" si="256"/>
        <v>July</v>
      </c>
      <c r="R2333" s="30" t="str">
        <f t="shared" si="257"/>
        <v>21</v>
      </c>
      <c r="W2333" t="str">
        <f t="shared" si="258"/>
        <v>ok</v>
      </c>
    </row>
    <row r="2334" spans="1:23" x14ac:dyDescent="0.3">
      <c r="A2334" t="s">
        <v>2376</v>
      </c>
      <c r="B2334" t="s">
        <v>11</v>
      </c>
      <c r="C2334" t="s">
        <v>12</v>
      </c>
      <c r="D2334" t="s">
        <v>13</v>
      </c>
      <c r="E2334" t="s">
        <v>45</v>
      </c>
      <c r="F2334" t="s">
        <v>26</v>
      </c>
      <c r="G2334" s="5">
        <v>19561.05</v>
      </c>
      <c r="H2334" s="5">
        <f t="shared" si="252"/>
        <v>352.09889999999996</v>
      </c>
      <c r="I2334" s="6">
        <v>5</v>
      </c>
      <c r="J2334" s="6">
        <v>97805.25</v>
      </c>
      <c r="K2334" s="5">
        <f t="shared" si="253"/>
        <v>1760.4944999999998</v>
      </c>
      <c r="L2334" s="7">
        <v>2.88</v>
      </c>
      <c r="M2334" s="7">
        <v>836</v>
      </c>
      <c r="N2334" s="3">
        <v>45401</v>
      </c>
      <c r="O2334" s="4" t="str">
        <f t="shared" si="254"/>
        <v>2024-04</v>
      </c>
      <c r="P2334" s="4" t="str">
        <f t="shared" si="255"/>
        <v>04</v>
      </c>
      <c r="Q2334" s="4" t="str">
        <f t="shared" si="256"/>
        <v>April</v>
      </c>
      <c r="R2334" s="30" t="str">
        <f t="shared" si="257"/>
        <v>19</v>
      </c>
      <c r="W2334" t="str">
        <f t="shared" si="258"/>
        <v>ok</v>
      </c>
    </row>
    <row r="2335" spans="1:23" x14ac:dyDescent="0.3">
      <c r="A2335" t="s">
        <v>2377</v>
      </c>
      <c r="B2335" t="s">
        <v>23</v>
      </c>
      <c r="C2335" t="s">
        <v>24</v>
      </c>
      <c r="D2335" t="s">
        <v>25</v>
      </c>
      <c r="E2335" t="s">
        <v>14</v>
      </c>
      <c r="F2335" t="s">
        <v>15</v>
      </c>
      <c r="G2335" s="5">
        <v>2512.41</v>
      </c>
      <c r="H2335" s="5">
        <f t="shared" si="252"/>
        <v>45.223379999999992</v>
      </c>
      <c r="I2335" s="6">
        <v>3</v>
      </c>
      <c r="J2335" s="6">
        <v>7537.23</v>
      </c>
      <c r="K2335" s="5">
        <f t="shared" si="253"/>
        <v>135.67013999999998</v>
      </c>
      <c r="L2335" s="7">
        <v>2.25</v>
      </c>
      <c r="M2335" s="7">
        <v>2731</v>
      </c>
      <c r="N2335" s="3">
        <v>45365</v>
      </c>
      <c r="O2335" s="4" t="str">
        <f t="shared" si="254"/>
        <v>2024-03</v>
      </c>
      <c r="P2335" s="4" t="str">
        <f t="shared" si="255"/>
        <v>03</v>
      </c>
      <c r="Q2335" s="4" t="str">
        <f t="shared" si="256"/>
        <v>March</v>
      </c>
      <c r="R2335" s="30" t="str">
        <f t="shared" si="257"/>
        <v>14</v>
      </c>
      <c r="W2335" t="str">
        <f t="shared" si="258"/>
        <v>ok</v>
      </c>
    </row>
    <row r="2336" spans="1:23" x14ac:dyDescent="0.3">
      <c r="A2336" t="s">
        <v>2378</v>
      </c>
      <c r="B2336" t="s">
        <v>28</v>
      </c>
      <c r="C2336" t="s">
        <v>29</v>
      </c>
      <c r="D2336" t="s">
        <v>30</v>
      </c>
      <c r="E2336" t="s">
        <v>14</v>
      </c>
      <c r="F2336" t="s">
        <v>15</v>
      </c>
      <c r="G2336" s="5">
        <v>9277.18</v>
      </c>
      <c r="H2336" s="5">
        <f t="shared" si="252"/>
        <v>166.98924</v>
      </c>
      <c r="I2336" s="6">
        <v>1</v>
      </c>
      <c r="J2336" s="6">
        <v>9277.18</v>
      </c>
      <c r="K2336" s="5">
        <f t="shared" si="253"/>
        <v>166.98924</v>
      </c>
      <c r="L2336" s="7">
        <v>1.93</v>
      </c>
      <c r="M2336" s="7">
        <v>2450</v>
      </c>
      <c r="N2336" s="3">
        <v>45385</v>
      </c>
      <c r="O2336" s="4" t="str">
        <f t="shared" si="254"/>
        <v>2024-04</v>
      </c>
      <c r="P2336" s="4" t="str">
        <f t="shared" si="255"/>
        <v>04</v>
      </c>
      <c r="Q2336" s="4" t="str">
        <f t="shared" si="256"/>
        <v>April</v>
      </c>
      <c r="R2336" s="30" t="str">
        <f t="shared" si="257"/>
        <v>03</v>
      </c>
      <c r="W2336" t="str">
        <f t="shared" si="258"/>
        <v>ok</v>
      </c>
    </row>
    <row r="2337" spans="1:23" x14ac:dyDescent="0.3">
      <c r="A2337" t="s">
        <v>2379</v>
      </c>
      <c r="B2337" t="s">
        <v>51</v>
      </c>
      <c r="C2337" t="s">
        <v>29</v>
      </c>
      <c r="D2337" t="s">
        <v>52</v>
      </c>
      <c r="E2337" t="s">
        <v>20</v>
      </c>
      <c r="F2337" t="s">
        <v>21</v>
      </c>
      <c r="G2337" s="5">
        <v>19905.86</v>
      </c>
      <c r="H2337" s="5">
        <f t="shared" si="252"/>
        <v>358.30547999999999</v>
      </c>
      <c r="I2337" s="6">
        <v>4</v>
      </c>
      <c r="J2337" s="6">
        <v>79623.44</v>
      </c>
      <c r="K2337" s="5">
        <f t="shared" si="253"/>
        <v>1433.22192</v>
      </c>
      <c r="L2337" s="7">
        <v>4.9400000000000004</v>
      </c>
      <c r="M2337" s="7">
        <v>4239</v>
      </c>
      <c r="N2337" s="3">
        <v>45630</v>
      </c>
      <c r="O2337" s="4" t="str">
        <f t="shared" si="254"/>
        <v>2024-12</v>
      </c>
      <c r="P2337" s="4" t="str">
        <f t="shared" si="255"/>
        <v>12</v>
      </c>
      <c r="Q2337" s="4" t="str">
        <f t="shared" si="256"/>
        <v>December</v>
      </c>
      <c r="R2337" s="30" t="str">
        <f t="shared" si="257"/>
        <v>04</v>
      </c>
      <c r="W2337" t="str">
        <f t="shared" si="258"/>
        <v>ok</v>
      </c>
    </row>
    <row r="2338" spans="1:23" x14ac:dyDescent="0.3">
      <c r="A2338" t="s">
        <v>2380</v>
      </c>
      <c r="B2338" t="s">
        <v>23</v>
      </c>
      <c r="C2338" t="s">
        <v>24</v>
      </c>
      <c r="D2338" t="s">
        <v>25</v>
      </c>
      <c r="E2338" t="s">
        <v>14</v>
      </c>
      <c r="F2338" t="s">
        <v>38</v>
      </c>
      <c r="G2338" s="5">
        <v>11868.16</v>
      </c>
      <c r="H2338" s="5">
        <f t="shared" si="252"/>
        <v>213.62687999999997</v>
      </c>
      <c r="I2338" s="6">
        <v>2</v>
      </c>
      <c r="J2338" s="6">
        <v>23736.32</v>
      </c>
      <c r="K2338" s="5">
        <f t="shared" si="253"/>
        <v>427.25375999999994</v>
      </c>
      <c r="L2338" s="7">
        <v>4.2699999999999996</v>
      </c>
      <c r="M2338" s="7">
        <v>3352</v>
      </c>
      <c r="N2338" s="3">
        <v>45604</v>
      </c>
      <c r="O2338" s="4" t="str">
        <f t="shared" si="254"/>
        <v>2024-11</v>
      </c>
      <c r="P2338" s="4" t="str">
        <f t="shared" si="255"/>
        <v>11</v>
      </c>
      <c r="Q2338" s="4" t="str">
        <f t="shared" si="256"/>
        <v>November</v>
      </c>
      <c r="R2338" s="30" t="str">
        <f t="shared" si="257"/>
        <v>08</v>
      </c>
      <c r="W2338" t="str">
        <f t="shared" si="258"/>
        <v>ok</v>
      </c>
    </row>
    <row r="2339" spans="1:23" x14ac:dyDescent="0.3">
      <c r="A2339" t="s">
        <v>2381</v>
      </c>
      <c r="B2339" t="s">
        <v>36</v>
      </c>
      <c r="C2339" t="s">
        <v>18</v>
      </c>
      <c r="D2339" t="s">
        <v>37</v>
      </c>
      <c r="E2339" t="s">
        <v>20</v>
      </c>
      <c r="F2339" t="s">
        <v>15</v>
      </c>
      <c r="G2339" s="5">
        <v>13168.75</v>
      </c>
      <c r="H2339" s="5">
        <f t="shared" si="252"/>
        <v>237.03749999999999</v>
      </c>
      <c r="I2339" s="6">
        <v>1</v>
      </c>
      <c r="J2339" s="6">
        <v>13168.75</v>
      </c>
      <c r="K2339" s="5">
        <f t="shared" si="253"/>
        <v>237.03749999999999</v>
      </c>
      <c r="L2339" s="7">
        <v>4.0599999999999996</v>
      </c>
      <c r="M2339" s="7">
        <v>4494</v>
      </c>
      <c r="N2339" s="3">
        <v>45402</v>
      </c>
      <c r="O2339" s="4" t="str">
        <f t="shared" si="254"/>
        <v>2024-04</v>
      </c>
      <c r="P2339" s="4" t="str">
        <f t="shared" si="255"/>
        <v>04</v>
      </c>
      <c r="Q2339" s="4" t="str">
        <f t="shared" si="256"/>
        <v>April</v>
      </c>
      <c r="R2339" s="30" t="str">
        <f t="shared" si="257"/>
        <v>20</v>
      </c>
      <c r="W2339" t="str">
        <f t="shared" si="258"/>
        <v>ok</v>
      </c>
    </row>
    <row r="2340" spans="1:23" x14ac:dyDescent="0.3">
      <c r="A2340" t="s">
        <v>2382</v>
      </c>
      <c r="B2340" t="s">
        <v>47</v>
      </c>
      <c r="C2340" t="s">
        <v>12</v>
      </c>
      <c r="D2340" t="s">
        <v>48</v>
      </c>
      <c r="E2340" t="s">
        <v>45</v>
      </c>
      <c r="F2340" t="s">
        <v>60</v>
      </c>
      <c r="G2340" s="5">
        <v>6792.58</v>
      </c>
      <c r="H2340" s="5">
        <f t="shared" si="252"/>
        <v>122.26643999999999</v>
      </c>
      <c r="I2340" s="6">
        <v>4</v>
      </c>
      <c r="J2340" s="6">
        <v>27170.32</v>
      </c>
      <c r="K2340" s="5">
        <f t="shared" si="253"/>
        <v>489.06575999999995</v>
      </c>
      <c r="L2340" s="7">
        <v>4.21</v>
      </c>
      <c r="M2340" s="7">
        <v>2376</v>
      </c>
      <c r="N2340" s="3">
        <v>45650</v>
      </c>
      <c r="O2340" s="4" t="str">
        <f t="shared" si="254"/>
        <v>2024-12</v>
      </c>
      <c r="P2340" s="4" t="str">
        <f t="shared" si="255"/>
        <v>12</v>
      </c>
      <c r="Q2340" s="4" t="str">
        <f t="shared" si="256"/>
        <v>December</v>
      </c>
      <c r="R2340" s="30" t="str">
        <f t="shared" si="257"/>
        <v>24</v>
      </c>
      <c r="W2340" t="str">
        <f t="shared" si="258"/>
        <v>ok</v>
      </c>
    </row>
    <row r="2341" spans="1:23" x14ac:dyDescent="0.3">
      <c r="A2341" t="s">
        <v>2383</v>
      </c>
      <c r="B2341" t="s">
        <v>23</v>
      </c>
      <c r="C2341" t="s">
        <v>24</v>
      </c>
      <c r="D2341" t="s">
        <v>25</v>
      </c>
      <c r="E2341" t="s">
        <v>45</v>
      </c>
      <c r="F2341" t="s">
        <v>31</v>
      </c>
      <c r="G2341" s="5">
        <v>2883.84</v>
      </c>
      <c r="H2341" s="5">
        <f t="shared" si="252"/>
        <v>51.909120000000001</v>
      </c>
      <c r="I2341" s="6">
        <v>1</v>
      </c>
      <c r="J2341" s="6">
        <v>2883.84</v>
      </c>
      <c r="K2341" s="5">
        <f t="shared" si="253"/>
        <v>51.909120000000001</v>
      </c>
      <c r="L2341" s="7">
        <v>2.88</v>
      </c>
      <c r="M2341" s="7">
        <v>4697</v>
      </c>
      <c r="N2341" s="3">
        <v>45480</v>
      </c>
      <c r="O2341" s="4" t="str">
        <f t="shared" si="254"/>
        <v>2024-07</v>
      </c>
      <c r="P2341" s="4" t="str">
        <f t="shared" si="255"/>
        <v>07</v>
      </c>
      <c r="Q2341" s="4" t="str">
        <f t="shared" si="256"/>
        <v>July</v>
      </c>
      <c r="R2341" s="30" t="str">
        <f t="shared" si="257"/>
        <v>07</v>
      </c>
      <c r="W2341" t="str">
        <f t="shared" si="258"/>
        <v>ok</v>
      </c>
    </row>
    <row r="2342" spans="1:23" x14ac:dyDescent="0.3">
      <c r="A2342" t="s">
        <v>2384</v>
      </c>
      <c r="B2342" t="s">
        <v>11</v>
      </c>
      <c r="C2342" t="s">
        <v>12</v>
      </c>
      <c r="D2342" t="s">
        <v>13</v>
      </c>
      <c r="E2342" t="s">
        <v>45</v>
      </c>
      <c r="F2342" t="s">
        <v>26</v>
      </c>
      <c r="G2342" s="5">
        <v>15093.15</v>
      </c>
      <c r="H2342" s="5">
        <f t="shared" si="252"/>
        <v>271.67669999999998</v>
      </c>
      <c r="I2342" s="6">
        <v>3</v>
      </c>
      <c r="J2342" s="6">
        <v>45279.45</v>
      </c>
      <c r="K2342" s="5">
        <f t="shared" si="253"/>
        <v>815.03009999999995</v>
      </c>
      <c r="L2342" s="7">
        <v>4.8499999999999996</v>
      </c>
      <c r="M2342" s="7">
        <v>3462</v>
      </c>
      <c r="N2342" s="3">
        <v>45296</v>
      </c>
      <c r="O2342" s="4" t="str">
        <f t="shared" si="254"/>
        <v>2024-01</v>
      </c>
      <c r="P2342" s="4" t="str">
        <f t="shared" si="255"/>
        <v>01</v>
      </c>
      <c r="Q2342" s="4" t="str">
        <f t="shared" si="256"/>
        <v>January</v>
      </c>
      <c r="R2342" s="30" t="str">
        <f t="shared" si="257"/>
        <v>05</v>
      </c>
      <c r="W2342" t="str">
        <f t="shared" si="258"/>
        <v>ok</v>
      </c>
    </row>
    <row r="2343" spans="1:23" x14ac:dyDescent="0.3">
      <c r="A2343" t="s">
        <v>2385</v>
      </c>
      <c r="B2343" t="s">
        <v>11</v>
      </c>
      <c r="C2343" t="s">
        <v>12</v>
      </c>
      <c r="D2343" t="s">
        <v>13</v>
      </c>
      <c r="E2343" t="s">
        <v>20</v>
      </c>
      <c r="F2343" t="s">
        <v>60</v>
      </c>
      <c r="G2343" s="5">
        <v>6471.45</v>
      </c>
      <c r="H2343" s="5">
        <f t="shared" si="252"/>
        <v>116.48609999999999</v>
      </c>
      <c r="I2343" s="6">
        <v>1</v>
      </c>
      <c r="J2343" s="6">
        <v>6471.45</v>
      </c>
      <c r="K2343" s="5">
        <f t="shared" si="253"/>
        <v>116.48609999999999</v>
      </c>
      <c r="L2343" s="7">
        <v>2.3199999999999998</v>
      </c>
      <c r="M2343" s="7">
        <v>2960</v>
      </c>
      <c r="N2343" s="3">
        <v>45645</v>
      </c>
      <c r="O2343" s="4" t="str">
        <f t="shared" si="254"/>
        <v>2024-12</v>
      </c>
      <c r="P2343" s="4" t="str">
        <f t="shared" si="255"/>
        <v>12</v>
      </c>
      <c r="Q2343" s="4" t="str">
        <f t="shared" si="256"/>
        <v>December</v>
      </c>
      <c r="R2343" s="30" t="str">
        <f t="shared" si="257"/>
        <v>19</v>
      </c>
      <c r="W2343" t="str">
        <f t="shared" si="258"/>
        <v>ok</v>
      </c>
    </row>
    <row r="2344" spans="1:23" x14ac:dyDescent="0.3">
      <c r="A2344" t="s">
        <v>2386</v>
      </c>
      <c r="B2344" t="s">
        <v>41</v>
      </c>
      <c r="C2344" t="s">
        <v>42</v>
      </c>
      <c r="D2344" t="s">
        <v>43</v>
      </c>
      <c r="E2344" t="s">
        <v>45</v>
      </c>
      <c r="F2344" t="s">
        <v>60</v>
      </c>
      <c r="G2344" s="5">
        <v>2181.1</v>
      </c>
      <c r="H2344" s="5">
        <f t="shared" si="252"/>
        <v>39.259799999999998</v>
      </c>
      <c r="I2344" s="6">
        <v>2</v>
      </c>
      <c r="J2344" s="6">
        <v>4362.2</v>
      </c>
      <c r="K2344" s="5">
        <f t="shared" si="253"/>
        <v>78.519599999999997</v>
      </c>
      <c r="L2344" s="7">
        <v>4.0999999999999996</v>
      </c>
      <c r="M2344" s="7">
        <v>4083</v>
      </c>
      <c r="N2344" s="3">
        <v>45342</v>
      </c>
      <c r="O2344" s="4" t="str">
        <f t="shared" si="254"/>
        <v>2024-02</v>
      </c>
      <c r="P2344" s="4" t="str">
        <f t="shared" si="255"/>
        <v>02</v>
      </c>
      <c r="Q2344" s="4" t="str">
        <f t="shared" si="256"/>
        <v>February</v>
      </c>
      <c r="R2344" s="30" t="str">
        <f t="shared" si="257"/>
        <v>20</v>
      </c>
      <c r="W2344" t="str">
        <f t="shared" si="258"/>
        <v>ok</v>
      </c>
    </row>
    <row r="2345" spans="1:23" x14ac:dyDescent="0.3">
      <c r="A2345" t="s">
        <v>2387</v>
      </c>
      <c r="B2345" t="s">
        <v>33</v>
      </c>
      <c r="C2345" t="s">
        <v>12</v>
      </c>
      <c r="D2345" t="s">
        <v>34</v>
      </c>
      <c r="E2345" t="s">
        <v>14</v>
      </c>
      <c r="F2345" t="s">
        <v>15</v>
      </c>
      <c r="G2345" s="5">
        <v>14329.71</v>
      </c>
      <c r="H2345" s="5">
        <f t="shared" si="252"/>
        <v>257.93477999999999</v>
      </c>
      <c r="I2345" s="6">
        <v>4</v>
      </c>
      <c r="J2345" s="6">
        <v>57318.84</v>
      </c>
      <c r="K2345" s="5">
        <f t="shared" si="253"/>
        <v>1031.73912</v>
      </c>
      <c r="L2345" s="7">
        <v>1.1100000000000001</v>
      </c>
      <c r="M2345" s="7">
        <v>1189</v>
      </c>
      <c r="N2345" s="3">
        <v>45552</v>
      </c>
      <c r="O2345" s="4" t="str">
        <f t="shared" si="254"/>
        <v>2024-09</v>
      </c>
      <c r="P2345" s="4" t="str">
        <f t="shared" si="255"/>
        <v>09</v>
      </c>
      <c r="Q2345" s="4" t="str">
        <f t="shared" si="256"/>
        <v>September</v>
      </c>
      <c r="R2345" s="30" t="str">
        <f t="shared" si="257"/>
        <v>17</v>
      </c>
      <c r="W2345" t="str">
        <f t="shared" si="258"/>
        <v>ok</v>
      </c>
    </row>
    <row r="2346" spans="1:23" x14ac:dyDescent="0.3">
      <c r="A2346" t="s">
        <v>2388</v>
      </c>
      <c r="B2346" t="s">
        <v>28</v>
      </c>
      <c r="C2346" t="s">
        <v>29</v>
      </c>
      <c r="D2346" t="s">
        <v>30</v>
      </c>
      <c r="E2346" t="s">
        <v>14</v>
      </c>
      <c r="F2346" t="s">
        <v>38</v>
      </c>
      <c r="G2346" s="5">
        <v>9801.93</v>
      </c>
      <c r="H2346" s="5">
        <f t="shared" si="252"/>
        <v>176.43474000000001</v>
      </c>
      <c r="I2346" s="6">
        <v>4</v>
      </c>
      <c r="J2346" s="6">
        <v>39207.72</v>
      </c>
      <c r="K2346" s="5">
        <f t="shared" si="253"/>
        <v>705.73896000000002</v>
      </c>
      <c r="L2346" s="7">
        <v>4.46</v>
      </c>
      <c r="M2346" s="7">
        <v>2112</v>
      </c>
      <c r="N2346" s="3">
        <v>45438</v>
      </c>
      <c r="O2346" s="4" t="str">
        <f t="shared" si="254"/>
        <v>2024-05</v>
      </c>
      <c r="P2346" s="4" t="str">
        <f t="shared" si="255"/>
        <v>05</v>
      </c>
      <c r="Q2346" s="4" t="str">
        <f t="shared" si="256"/>
        <v>May</v>
      </c>
      <c r="R2346" s="30" t="str">
        <f t="shared" si="257"/>
        <v>26</v>
      </c>
      <c r="W2346" t="str">
        <f t="shared" si="258"/>
        <v>ok</v>
      </c>
    </row>
    <row r="2347" spans="1:23" x14ac:dyDescent="0.3">
      <c r="A2347" t="s">
        <v>2389</v>
      </c>
      <c r="B2347" t="s">
        <v>17</v>
      </c>
      <c r="C2347" t="s">
        <v>18</v>
      </c>
      <c r="D2347" t="s">
        <v>19</v>
      </c>
      <c r="E2347" t="s">
        <v>14</v>
      </c>
      <c r="F2347" t="s">
        <v>60</v>
      </c>
      <c r="G2347" s="5">
        <v>2571.56</v>
      </c>
      <c r="H2347" s="5">
        <f t="shared" si="252"/>
        <v>46.288079999999994</v>
      </c>
      <c r="I2347" s="6">
        <v>4</v>
      </c>
      <c r="J2347" s="6">
        <v>10286.24</v>
      </c>
      <c r="K2347" s="5">
        <f t="shared" si="253"/>
        <v>185.15231999999997</v>
      </c>
      <c r="L2347" s="7">
        <v>1.08</v>
      </c>
      <c r="M2347" s="7">
        <v>4535</v>
      </c>
      <c r="N2347" s="3">
        <v>45571</v>
      </c>
      <c r="O2347" s="4" t="str">
        <f t="shared" si="254"/>
        <v>2024-10</v>
      </c>
      <c r="P2347" s="4" t="str">
        <f t="shared" si="255"/>
        <v>10</v>
      </c>
      <c r="Q2347" s="4" t="str">
        <f t="shared" si="256"/>
        <v>October</v>
      </c>
      <c r="R2347" s="30" t="str">
        <f t="shared" si="257"/>
        <v>06</v>
      </c>
      <c r="W2347" t="str">
        <f t="shared" si="258"/>
        <v>ok</v>
      </c>
    </row>
    <row r="2348" spans="1:23" x14ac:dyDescent="0.3">
      <c r="A2348" t="s">
        <v>2390</v>
      </c>
      <c r="B2348" t="s">
        <v>23</v>
      </c>
      <c r="C2348" t="s">
        <v>24</v>
      </c>
      <c r="D2348" t="s">
        <v>25</v>
      </c>
      <c r="E2348" t="s">
        <v>45</v>
      </c>
      <c r="F2348" t="s">
        <v>21</v>
      </c>
      <c r="G2348" s="5">
        <v>5684.35</v>
      </c>
      <c r="H2348" s="5">
        <f t="shared" si="252"/>
        <v>102.31829999999999</v>
      </c>
      <c r="I2348" s="6">
        <v>4</v>
      </c>
      <c r="J2348" s="6">
        <v>22737.4</v>
      </c>
      <c r="K2348" s="5">
        <f t="shared" si="253"/>
        <v>409.27319999999997</v>
      </c>
      <c r="L2348" s="7">
        <v>3.39</v>
      </c>
      <c r="M2348" s="7">
        <v>3589</v>
      </c>
      <c r="N2348" s="3">
        <v>45468</v>
      </c>
      <c r="O2348" s="4" t="str">
        <f t="shared" si="254"/>
        <v>2024-06</v>
      </c>
      <c r="P2348" s="4" t="str">
        <f t="shared" si="255"/>
        <v>06</v>
      </c>
      <c r="Q2348" s="4" t="str">
        <f t="shared" si="256"/>
        <v>June</v>
      </c>
      <c r="R2348" s="30" t="str">
        <f t="shared" si="257"/>
        <v>25</v>
      </c>
      <c r="W2348" t="str">
        <f t="shared" si="258"/>
        <v>ok</v>
      </c>
    </row>
    <row r="2349" spans="1:23" x14ac:dyDescent="0.3">
      <c r="A2349" t="s">
        <v>2391</v>
      </c>
      <c r="B2349" t="s">
        <v>17</v>
      </c>
      <c r="C2349" t="s">
        <v>18</v>
      </c>
      <c r="D2349" t="s">
        <v>19</v>
      </c>
      <c r="E2349" t="s">
        <v>20</v>
      </c>
      <c r="F2349" t="s">
        <v>21</v>
      </c>
      <c r="G2349" s="5">
        <v>3409.25</v>
      </c>
      <c r="H2349" s="5">
        <f t="shared" si="252"/>
        <v>61.366499999999995</v>
      </c>
      <c r="I2349" s="6">
        <v>5</v>
      </c>
      <c r="J2349" s="6">
        <v>17046.25</v>
      </c>
      <c r="K2349" s="5">
        <f t="shared" si="253"/>
        <v>306.83249999999998</v>
      </c>
      <c r="L2349" s="7">
        <v>3.96</v>
      </c>
      <c r="M2349" s="7">
        <v>3863</v>
      </c>
      <c r="N2349" s="3">
        <v>45644</v>
      </c>
      <c r="O2349" s="4" t="str">
        <f t="shared" si="254"/>
        <v>2024-12</v>
      </c>
      <c r="P2349" s="4" t="str">
        <f t="shared" si="255"/>
        <v>12</v>
      </c>
      <c r="Q2349" s="4" t="str">
        <f t="shared" si="256"/>
        <v>December</v>
      </c>
      <c r="R2349" s="30" t="str">
        <f t="shared" si="257"/>
        <v>18</v>
      </c>
      <c r="W2349" t="str">
        <f t="shared" si="258"/>
        <v>ok</v>
      </c>
    </row>
    <row r="2350" spans="1:23" x14ac:dyDescent="0.3">
      <c r="A2350" t="s">
        <v>2392</v>
      </c>
      <c r="B2350" t="s">
        <v>11</v>
      </c>
      <c r="C2350" t="s">
        <v>12</v>
      </c>
      <c r="D2350" t="s">
        <v>13</v>
      </c>
      <c r="E2350" t="s">
        <v>20</v>
      </c>
      <c r="F2350" t="s">
        <v>38</v>
      </c>
      <c r="G2350" s="5">
        <v>599.97</v>
      </c>
      <c r="H2350" s="5">
        <f t="shared" si="252"/>
        <v>10.79946</v>
      </c>
      <c r="I2350" s="6">
        <v>5</v>
      </c>
      <c r="J2350" s="6">
        <v>2999.85</v>
      </c>
      <c r="K2350" s="5">
        <f t="shared" si="253"/>
        <v>53.997299999999996</v>
      </c>
      <c r="L2350" s="7">
        <v>4.25</v>
      </c>
      <c r="M2350" s="7">
        <v>666</v>
      </c>
      <c r="N2350" s="3">
        <v>45304</v>
      </c>
      <c r="O2350" s="4" t="str">
        <f t="shared" si="254"/>
        <v>2024-01</v>
      </c>
      <c r="P2350" s="4" t="str">
        <f t="shared" si="255"/>
        <v>01</v>
      </c>
      <c r="Q2350" s="4" t="str">
        <f t="shared" si="256"/>
        <v>January</v>
      </c>
      <c r="R2350" s="30" t="str">
        <f t="shared" si="257"/>
        <v>13</v>
      </c>
      <c r="W2350" t="str">
        <f t="shared" si="258"/>
        <v>ok</v>
      </c>
    </row>
    <row r="2351" spans="1:23" x14ac:dyDescent="0.3">
      <c r="A2351" t="s">
        <v>2393</v>
      </c>
      <c r="B2351" t="s">
        <v>41</v>
      </c>
      <c r="C2351" t="s">
        <v>42</v>
      </c>
      <c r="D2351" t="s">
        <v>43</v>
      </c>
      <c r="E2351" t="s">
        <v>14</v>
      </c>
      <c r="F2351" t="s">
        <v>60</v>
      </c>
      <c r="G2351" s="5">
        <v>7235.85</v>
      </c>
      <c r="H2351" s="5">
        <f t="shared" si="252"/>
        <v>130.24529999999999</v>
      </c>
      <c r="I2351" s="6">
        <v>4</v>
      </c>
      <c r="J2351" s="6">
        <v>28943.4</v>
      </c>
      <c r="K2351" s="5">
        <f t="shared" si="253"/>
        <v>520.98119999999994</v>
      </c>
      <c r="L2351" s="7">
        <v>2.93</v>
      </c>
      <c r="M2351" s="7">
        <v>3870</v>
      </c>
      <c r="N2351" s="3">
        <v>45387</v>
      </c>
      <c r="O2351" s="4" t="str">
        <f t="shared" si="254"/>
        <v>2024-04</v>
      </c>
      <c r="P2351" s="4" t="str">
        <f t="shared" si="255"/>
        <v>04</v>
      </c>
      <c r="Q2351" s="4" t="str">
        <f t="shared" si="256"/>
        <v>April</v>
      </c>
      <c r="R2351" s="30" t="str">
        <f t="shared" si="257"/>
        <v>05</v>
      </c>
      <c r="W2351" t="str">
        <f t="shared" si="258"/>
        <v>ok</v>
      </c>
    </row>
    <row r="2352" spans="1:23" x14ac:dyDescent="0.3">
      <c r="A2352" t="s">
        <v>2394</v>
      </c>
      <c r="B2352" t="s">
        <v>63</v>
      </c>
      <c r="C2352" t="s">
        <v>18</v>
      </c>
      <c r="D2352" t="s">
        <v>64</v>
      </c>
      <c r="E2352" t="s">
        <v>45</v>
      </c>
      <c r="F2352" t="s">
        <v>15</v>
      </c>
      <c r="G2352" s="5">
        <v>14336.25</v>
      </c>
      <c r="H2352" s="5">
        <f t="shared" si="252"/>
        <v>258.05249999999995</v>
      </c>
      <c r="I2352" s="6">
        <v>2</v>
      </c>
      <c r="J2352" s="6">
        <v>28672.5</v>
      </c>
      <c r="K2352" s="5">
        <f t="shared" si="253"/>
        <v>516.1049999999999</v>
      </c>
      <c r="L2352" s="7">
        <v>4.2300000000000004</v>
      </c>
      <c r="M2352" s="7">
        <v>3860</v>
      </c>
      <c r="N2352" s="3">
        <v>45354</v>
      </c>
      <c r="O2352" s="4" t="str">
        <f t="shared" si="254"/>
        <v>2024-03</v>
      </c>
      <c r="P2352" s="4" t="str">
        <f t="shared" si="255"/>
        <v>03</v>
      </c>
      <c r="Q2352" s="4" t="str">
        <f t="shared" si="256"/>
        <v>March</v>
      </c>
      <c r="R2352" s="30" t="str">
        <f t="shared" si="257"/>
        <v>03</v>
      </c>
      <c r="W2352" t="str">
        <f t="shared" si="258"/>
        <v>ok</v>
      </c>
    </row>
    <row r="2353" spans="1:23" x14ac:dyDescent="0.3">
      <c r="A2353" t="s">
        <v>2395</v>
      </c>
      <c r="B2353" t="s">
        <v>23</v>
      </c>
      <c r="C2353" t="s">
        <v>24</v>
      </c>
      <c r="D2353" t="s">
        <v>25</v>
      </c>
      <c r="E2353" t="s">
        <v>45</v>
      </c>
      <c r="F2353" t="s">
        <v>38</v>
      </c>
      <c r="G2353" s="5">
        <v>14443.86</v>
      </c>
      <c r="H2353" s="5">
        <f t="shared" si="252"/>
        <v>259.98948000000001</v>
      </c>
      <c r="I2353" s="6">
        <v>4</v>
      </c>
      <c r="J2353" s="6">
        <v>57775.44</v>
      </c>
      <c r="K2353" s="5">
        <f t="shared" si="253"/>
        <v>1039.9579200000001</v>
      </c>
      <c r="L2353" s="7">
        <v>1.45</v>
      </c>
      <c r="M2353" s="7">
        <v>4101</v>
      </c>
      <c r="N2353" s="3">
        <v>45363</v>
      </c>
      <c r="O2353" s="4" t="str">
        <f t="shared" si="254"/>
        <v>2024-03</v>
      </c>
      <c r="P2353" s="4" t="str">
        <f t="shared" si="255"/>
        <v>03</v>
      </c>
      <c r="Q2353" s="4" t="str">
        <f t="shared" si="256"/>
        <v>March</v>
      </c>
      <c r="R2353" s="30" t="str">
        <f t="shared" si="257"/>
        <v>12</v>
      </c>
      <c r="W2353" t="str">
        <f t="shared" si="258"/>
        <v>ok</v>
      </c>
    </row>
    <row r="2354" spans="1:23" x14ac:dyDescent="0.3">
      <c r="A2354" t="s">
        <v>2396</v>
      </c>
      <c r="B2354" t="s">
        <v>33</v>
      </c>
      <c r="C2354" t="s">
        <v>12</v>
      </c>
      <c r="D2354" t="s">
        <v>34</v>
      </c>
      <c r="E2354" t="s">
        <v>14</v>
      </c>
      <c r="F2354" t="s">
        <v>26</v>
      </c>
      <c r="G2354" s="5">
        <v>6701.69</v>
      </c>
      <c r="H2354" s="5">
        <f t="shared" si="252"/>
        <v>120.63041999999999</v>
      </c>
      <c r="I2354" s="6">
        <v>4</v>
      </c>
      <c r="J2354" s="6">
        <v>26806.76</v>
      </c>
      <c r="K2354" s="5">
        <f t="shared" si="253"/>
        <v>482.52167999999995</v>
      </c>
      <c r="L2354" s="7">
        <v>3.21</v>
      </c>
      <c r="M2354" s="7">
        <v>584</v>
      </c>
      <c r="N2354" s="3">
        <v>45458</v>
      </c>
      <c r="O2354" s="4" t="str">
        <f t="shared" si="254"/>
        <v>2024-06</v>
      </c>
      <c r="P2354" s="4" t="str">
        <f t="shared" si="255"/>
        <v>06</v>
      </c>
      <c r="Q2354" s="4" t="str">
        <f t="shared" si="256"/>
        <v>June</v>
      </c>
      <c r="R2354" s="30" t="str">
        <f t="shared" si="257"/>
        <v>15</v>
      </c>
      <c r="W2354" t="str">
        <f t="shared" si="258"/>
        <v>ok</v>
      </c>
    </row>
    <row r="2355" spans="1:23" x14ac:dyDescent="0.3">
      <c r="A2355" t="s">
        <v>2397</v>
      </c>
      <c r="B2355" t="s">
        <v>17</v>
      </c>
      <c r="C2355" t="s">
        <v>18</v>
      </c>
      <c r="D2355" t="s">
        <v>19</v>
      </c>
      <c r="E2355" t="s">
        <v>20</v>
      </c>
      <c r="F2355" t="s">
        <v>38</v>
      </c>
      <c r="G2355" s="5">
        <v>12802.52</v>
      </c>
      <c r="H2355" s="5">
        <f t="shared" si="252"/>
        <v>230.44535999999999</v>
      </c>
      <c r="I2355" s="6">
        <v>2</v>
      </c>
      <c r="J2355" s="6">
        <v>25605.040000000001</v>
      </c>
      <c r="K2355" s="5">
        <f t="shared" si="253"/>
        <v>460.89071999999999</v>
      </c>
      <c r="L2355" s="7">
        <v>4.84</v>
      </c>
      <c r="M2355" s="7">
        <v>2334</v>
      </c>
      <c r="N2355" s="3">
        <v>45430</v>
      </c>
      <c r="O2355" s="4" t="str">
        <f t="shared" si="254"/>
        <v>2024-05</v>
      </c>
      <c r="P2355" s="4" t="str">
        <f t="shared" si="255"/>
        <v>05</v>
      </c>
      <c r="Q2355" s="4" t="str">
        <f t="shared" si="256"/>
        <v>May</v>
      </c>
      <c r="R2355" s="30" t="str">
        <f t="shared" si="257"/>
        <v>18</v>
      </c>
      <c r="W2355" t="str">
        <f t="shared" si="258"/>
        <v>ok</v>
      </c>
    </row>
    <row r="2356" spans="1:23" x14ac:dyDescent="0.3">
      <c r="A2356" t="s">
        <v>2398</v>
      </c>
      <c r="B2356" t="s">
        <v>23</v>
      </c>
      <c r="C2356" t="s">
        <v>24</v>
      </c>
      <c r="D2356" t="s">
        <v>25</v>
      </c>
      <c r="E2356" t="s">
        <v>45</v>
      </c>
      <c r="F2356" t="s">
        <v>60</v>
      </c>
      <c r="G2356" s="5">
        <v>11889.02</v>
      </c>
      <c r="H2356" s="5">
        <f t="shared" si="252"/>
        <v>214.00235999999998</v>
      </c>
      <c r="I2356" s="6">
        <v>2</v>
      </c>
      <c r="J2356" s="6">
        <v>23778.04</v>
      </c>
      <c r="K2356" s="5">
        <f t="shared" si="253"/>
        <v>428.00471999999996</v>
      </c>
      <c r="L2356" s="7">
        <v>3.31</v>
      </c>
      <c r="M2356" s="7">
        <v>4033</v>
      </c>
      <c r="N2356" s="3">
        <v>45429</v>
      </c>
      <c r="O2356" s="4" t="str">
        <f t="shared" si="254"/>
        <v>2024-05</v>
      </c>
      <c r="P2356" s="4" t="str">
        <f t="shared" si="255"/>
        <v>05</v>
      </c>
      <c r="Q2356" s="4" t="str">
        <f t="shared" si="256"/>
        <v>May</v>
      </c>
      <c r="R2356" s="30" t="str">
        <f t="shared" si="257"/>
        <v>17</v>
      </c>
      <c r="W2356" t="str">
        <f t="shared" si="258"/>
        <v>ok</v>
      </c>
    </row>
    <row r="2357" spans="1:23" x14ac:dyDescent="0.3">
      <c r="A2357" t="s">
        <v>2399</v>
      </c>
      <c r="B2357" t="s">
        <v>36</v>
      </c>
      <c r="C2357" t="s">
        <v>18</v>
      </c>
      <c r="D2357" t="s">
        <v>37</v>
      </c>
      <c r="E2357" t="s">
        <v>45</v>
      </c>
      <c r="F2357" t="s">
        <v>38</v>
      </c>
      <c r="G2357" s="5">
        <v>5813.07</v>
      </c>
      <c r="H2357" s="5">
        <f t="shared" si="252"/>
        <v>104.63525999999999</v>
      </c>
      <c r="I2357" s="6">
        <v>2</v>
      </c>
      <c r="J2357" s="6">
        <v>11626.14</v>
      </c>
      <c r="K2357" s="5">
        <f t="shared" si="253"/>
        <v>209.27051999999998</v>
      </c>
      <c r="L2357" s="7">
        <v>2.75</v>
      </c>
      <c r="M2357" s="7">
        <v>2583</v>
      </c>
      <c r="N2357" s="3">
        <v>45494</v>
      </c>
      <c r="O2357" s="4" t="str">
        <f t="shared" si="254"/>
        <v>2024-07</v>
      </c>
      <c r="P2357" s="4" t="str">
        <f t="shared" si="255"/>
        <v>07</v>
      </c>
      <c r="Q2357" s="4" t="str">
        <f t="shared" si="256"/>
        <v>July</v>
      </c>
      <c r="R2357" s="30" t="str">
        <f t="shared" si="257"/>
        <v>21</v>
      </c>
      <c r="W2357" t="str">
        <f t="shared" si="258"/>
        <v>ok</v>
      </c>
    </row>
    <row r="2358" spans="1:23" x14ac:dyDescent="0.3">
      <c r="A2358" t="s">
        <v>2400</v>
      </c>
      <c r="B2358" t="s">
        <v>11</v>
      </c>
      <c r="C2358" t="s">
        <v>12</v>
      </c>
      <c r="D2358" t="s">
        <v>13</v>
      </c>
      <c r="E2358" t="s">
        <v>14</v>
      </c>
      <c r="F2358" t="s">
        <v>26</v>
      </c>
      <c r="G2358" s="5">
        <v>14289.08</v>
      </c>
      <c r="H2358" s="5">
        <f t="shared" si="252"/>
        <v>257.20344</v>
      </c>
      <c r="I2358" s="6">
        <v>2</v>
      </c>
      <c r="J2358" s="6">
        <v>28578.16</v>
      </c>
      <c r="K2358" s="5">
        <f t="shared" si="253"/>
        <v>514.40688</v>
      </c>
      <c r="L2358" s="7">
        <v>1.1299999999999999</v>
      </c>
      <c r="M2358" s="7">
        <v>4340</v>
      </c>
      <c r="N2358" s="3">
        <v>45427</v>
      </c>
      <c r="O2358" s="4" t="str">
        <f t="shared" si="254"/>
        <v>2024-05</v>
      </c>
      <c r="P2358" s="4" t="str">
        <f t="shared" si="255"/>
        <v>05</v>
      </c>
      <c r="Q2358" s="4" t="str">
        <f t="shared" si="256"/>
        <v>May</v>
      </c>
      <c r="R2358" s="30" t="str">
        <f t="shared" si="257"/>
        <v>15</v>
      </c>
      <c r="W2358" t="str">
        <f t="shared" si="258"/>
        <v>ok</v>
      </c>
    </row>
    <row r="2359" spans="1:23" x14ac:dyDescent="0.3">
      <c r="A2359" t="s">
        <v>2401</v>
      </c>
      <c r="B2359" t="s">
        <v>63</v>
      </c>
      <c r="C2359" t="s">
        <v>18</v>
      </c>
      <c r="D2359" t="s">
        <v>64</v>
      </c>
      <c r="E2359" t="s">
        <v>14</v>
      </c>
      <c r="F2359" t="s">
        <v>60</v>
      </c>
      <c r="G2359" s="5">
        <v>3832.34</v>
      </c>
      <c r="H2359" s="5">
        <f t="shared" si="252"/>
        <v>68.982119999999995</v>
      </c>
      <c r="I2359" s="6">
        <v>5</v>
      </c>
      <c r="J2359" s="6">
        <v>19161.7</v>
      </c>
      <c r="K2359" s="5">
        <f t="shared" si="253"/>
        <v>344.91059999999999</v>
      </c>
      <c r="L2359" s="7">
        <v>4.21</v>
      </c>
      <c r="M2359" s="7">
        <v>4332</v>
      </c>
      <c r="N2359" s="3">
        <v>45438</v>
      </c>
      <c r="O2359" s="4" t="str">
        <f t="shared" si="254"/>
        <v>2024-05</v>
      </c>
      <c r="P2359" s="4" t="str">
        <f t="shared" si="255"/>
        <v>05</v>
      </c>
      <c r="Q2359" s="4" t="str">
        <f t="shared" si="256"/>
        <v>May</v>
      </c>
      <c r="R2359" s="30" t="str">
        <f t="shared" si="257"/>
        <v>26</v>
      </c>
      <c r="W2359" t="str">
        <f t="shared" si="258"/>
        <v>ok</v>
      </c>
    </row>
    <row r="2360" spans="1:23" x14ac:dyDescent="0.3">
      <c r="A2360" t="s">
        <v>2402</v>
      </c>
      <c r="B2360" t="s">
        <v>33</v>
      </c>
      <c r="C2360" t="s">
        <v>12</v>
      </c>
      <c r="D2360" t="s">
        <v>34</v>
      </c>
      <c r="E2360" t="s">
        <v>20</v>
      </c>
      <c r="F2360" t="s">
        <v>38</v>
      </c>
      <c r="G2360" s="5">
        <v>13381.68</v>
      </c>
      <c r="H2360" s="5">
        <f t="shared" si="252"/>
        <v>240.87024</v>
      </c>
      <c r="I2360" s="6">
        <v>4</v>
      </c>
      <c r="J2360" s="6">
        <v>53526.720000000001</v>
      </c>
      <c r="K2360" s="5">
        <f t="shared" si="253"/>
        <v>963.48095999999998</v>
      </c>
      <c r="L2360" s="7">
        <v>4.71</v>
      </c>
      <c r="M2360" s="7">
        <v>1819</v>
      </c>
      <c r="N2360" s="3">
        <v>45314</v>
      </c>
      <c r="O2360" s="4" t="str">
        <f t="shared" si="254"/>
        <v>2024-01</v>
      </c>
      <c r="P2360" s="4" t="str">
        <f t="shared" si="255"/>
        <v>01</v>
      </c>
      <c r="Q2360" s="4" t="str">
        <f t="shared" si="256"/>
        <v>January</v>
      </c>
      <c r="R2360" s="30" t="str">
        <f t="shared" si="257"/>
        <v>23</v>
      </c>
      <c r="W2360" t="str">
        <f t="shared" si="258"/>
        <v>ok</v>
      </c>
    </row>
    <row r="2361" spans="1:23" x14ac:dyDescent="0.3">
      <c r="A2361" t="s">
        <v>2403</v>
      </c>
      <c r="B2361" t="s">
        <v>36</v>
      </c>
      <c r="C2361" t="s">
        <v>18</v>
      </c>
      <c r="D2361" t="s">
        <v>37</v>
      </c>
      <c r="E2361" t="s">
        <v>45</v>
      </c>
      <c r="F2361" t="s">
        <v>15</v>
      </c>
      <c r="G2361" s="5">
        <v>8237.34</v>
      </c>
      <c r="H2361" s="5">
        <f t="shared" si="252"/>
        <v>148.27212</v>
      </c>
      <c r="I2361" s="6">
        <v>3</v>
      </c>
      <c r="J2361" s="6">
        <v>24712.02</v>
      </c>
      <c r="K2361" s="5">
        <f t="shared" si="253"/>
        <v>444.81636000000003</v>
      </c>
      <c r="L2361" s="7">
        <v>2.15</v>
      </c>
      <c r="M2361" s="7">
        <v>2480</v>
      </c>
      <c r="N2361" s="3">
        <v>45633</v>
      </c>
      <c r="O2361" s="4" t="str">
        <f t="shared" si="254"/>
        <v>2024-12</v>
      </c>
      <c r="P2361" s="4" t="str">
        <f t="shared" si="255"/>
        <v>12</v>
      </c>
      <c r="Q2361" s="4" t="str">
        <f t="shared" si="256"/>
        <v>December</v>
      </c>
      <c r="R2361" s="30" t="str">
        <f t="shared" si="257"/>
        <v>07</v>
      </c>
      <c r="W2361" t="str">
        <f t="shared" si="258"/>
        <v>ok</v>
      </c>
    </row>
    <row r="2362" spans="1:23" x14ac:dyDescent="0.3">
      <c r="A2362" t="s">
        <v>2404</v>
      </c>
      <c r="B2362" t="s">
        <v>63</v>
      </c>
      <c r="C2362" t="s">
        <v>18</v>
      </c>
      <c r="D2362" t="s">
        <v>64</v>
      </c>
      <c r="E2362" t="s">
        <v>14</v>
      </c>
      <c r="F2362" t="s">
        <v>26</v>
      </c>
      <c r="G2362" s="5">
        <v>996.37</v>
      </c>
      <c r="H2362" s="5">
        <f t="shared" si="252"/>
        <v>17.934659999999997</v>
      </c>
      <c r="I2362" s="6">
        <v>5</v>
      </c>
      <c r="J2362" s="6">
        <v>4981.8500000000004</v>
      </c>
      <c r="K2362" s="5">
        <f t="shared" si="253"/>
        <v>89.673299999999983</v>
      </c>
      <c r="L2362" s="7">
        <v>2.91</v>
      </c>
      <c r="M2362" s="7">
        <v>764</v>
      </c>
      <c r="N2362" s="3">
        <v>45504</v>
      </c>
      <c r="O2362" s="4" t="str">
        <f t="shared" si="254"/>
        <v>2024-07</v>
      </c>
      <c r="P2362" s="4" t="str">
        <f t="shared" si="255"/>
        <v>07</v>
      </c>
      <c r="Q2362" s="4" t="str">
        <f t="shared" si="256"/>
        <v>July</v>
      </c>
      <c r="R2362" s="30" t="str">
        <f t="shared" si="257"/>
        <v>31</v>
      </c>
      <c r="W2362" t="str">
        <f t="shared" si="258"/>
        <v>ok</v>
      </c>
    </row>
    <row r="2363" spans="1:23" x14ac:dyDescent="0.3">
      <c r="A2363" t="s">
        <v>2405</v>
      </c>
      <c r="B2363" t="s">
        <v>36</v>
      </c>
      <c r="C2363" t="s">
        <v>18</v>
      </c>
      <c r="D2363" t="s">
        <v>37</v>
      </c>
      <c r="E2363" t="s">
        <v>20</v>
      </c>
      <c r="F2363" t="s">
        <v>15</v>
      </c>
      <c r="G2363" s="5">
        <v>12095.77</v>
      </c>
      <c r="H2363" s="5">
        <f t="shared" si="252"/>
        <v>217.72386</v>
      </c>
      <c r="I2363" s="6">
        <v>4</v>
      </c>
      <c r="J2363" s="6">
        <v>48383.08</v>
      </c>
      <c r="K2363" s="5">
        <f t="shared" si="253"/>
        <v>870.89544000000001</v>
      </c>
      <c r="L2363" s="7">
        <v>2.0099999999999998</v>
      </c>
      <c r="M2363" s="7">
        <v>3151</v>
      </c>
      <c r="N2363" s="3">
        <v>45410</v>
      </c>
      <c r="O2363" s="4" t="str">
        <f t="shared" si="254"/>
        <v>2024-04</v>
      </c>
      <c r="P2363" s="4" t="str">
        <f t="shared" si="255"/>
        <v>04</v>
      </c>
      <c r="Q2363" s="4" t="str">
        <f t="shared" si="256"/>
        <v>April</v>
      </c>
      <c r="R2363" s="30" t="str">
        <f t="shared" si="257"/>
        <v>28</v>
      </c>
      <c r="W2363" t="str">
        <f t="shared" si="258"/>
        <v>ok</v>
      </c>
    </row>
    <row r="2364" spans="1:23" x14ac:dyDescent="0.3">
      <c r="A2364" t="s">
        <v>2406</v>
      </c>
      <c r="B2364" t="s">
        <v>36</v>
      </c>
      <c r="C2364" t="s">
        <v>18</v>
      </c>
      <c r="D2364" t="s">
        <v>37</v>
      </c>
      <c r="E2364" t="s">
        <v>14</v>
      </c>
      <c r="F2364" t="s">
        <v>21</v>
      </c>
      <c r="G2364" s="5">
        <v>16832.89</v>
      </c>
      <c r="H2364" s="5">
        <f t="shared" si="252"/>
        <v>302.99201999999997</v>
      </c>
      <c r="I2364" s="6">
        <v>4</v>
      </c>
      <c r="J2364" s="6">
        <v>67331.56</v>
      </c>
      <c r="K2364" s="5">
        <f t="shared" si="253"/>
        <v>1211.9680799999999</v>
      </c>
      <c r="L2364" s="7">
        <v>3.98</v>
      </c>
      <c r="M2364" s="7">
        <v>2712</v>
      </c>
      <c r="N2364" s="3">
        <v>45525</v>
      </c>
      <c r="O2364" s="4" t="str">
        <f t="shared" si="254"/>
        <v>2024-08</v>
      </c>
      <c r="P2364" s="4" t="str">
        <f t="shared" si="255"/>
        <v>08</v>
      </c>
      <c r="Q2364" s="4" t="str">
        <f t="shared" si="256"/>
        <v>August</v>
      </c>
      <c r="R2364" s="30" t="str">
        <f t="shared" si="257"/>
        <v>21</v>
      </c>
      <c r="W2364" t="str">
        <f t="shared" si="258"/>
        <v>ok</v>
      </c>
    </row>
    <row r="2365" spans="1:23" x14ac:dyDescent="0.3">
      <c r="A2365" t="s">
        <v>2407</v>
      </c>
      <c r="B2365" t="s">
        <v>51</v>
      </c>
      <c r="C2365" t="s">
        <v>29</v>
      </c>
      <c r="D2365" t="s">
        <v>52</v>
      </c>
      <c r="E2365" t="s">
        <v>14</v>
      </c>
      <c r="F2365" t="s">
        <v>26</v>
      </c>
      <c r="G2365" s="5">
        <v>1099.25</v>
      </c>
      <c r="H2365" s="5">
        <f t="shared" si="252"/>
        <v>19.7865</v>
      </c>
      <c r="I2365" s="6">
        <v>4</v>
      </c>
      <c r="J2365" s="6">
        <v>4397</v>
      </c>
      <c r="K2365" s="5">
        <f t="shared" si="253"/>
        <v>79.146000000000001</v>
      </c>
      <c r="L2365" s="7">
        <v>3.63</v>
      </c>
      <c r="M2365" s="7">
        <v>2393</v>
      </c>
      <c r="N2365" s="3">
        <v>45339</v>
      </c>
      <c r="O2365" s="4" t="str">
        <f t="shared" si="254"/>
        <v>2024-02</v>
      </c>
      <c r="P2365" s="4" t="str">
        <f t="shared" si="255"/>
        <v>02</v>
      </c>
      <c r="Q2365" s="4" t="str">
        <f t="shared" si="256"/>
        <v>February</v>
      </c>
      <c r="R2365" s="30" t="str">
        <f t="shared" si="257"/>
        <v>17</v>
      </c>
      <c r="W2365" t="str">
        <f t="shared" si="258"/>
        <v>ok</v>
      </c>
    </row>
    <row r="2366" spans="1:23" x14ac:dyDescent="0.3">
      <c r="A2366" t="s">
        <v>2408</v>
      </c>
      <c r="B2366" t="s">
        <v>28</v>
      </c>
      <c r="C2366" t="s">
        <v>29</v>
      </c>
      <c r="D2366" t="s">
        <v>30</v>
      </c>
      <c r="E2366" t="s">
        <v>14</v>
      </c>
      <c r="F2366" t="s">
        <v>21</v>
      </c>
      <c r="G2366" s="5">
        <v>3668.88</v>
      </c>
      <c r="H2366" s="5">
        <f t="shared" si="252"/>
        <v>66.039839999999998</v>
      </c>
      <c r="I2366" s="6">
        <v>5</v>
      </c>
      <c r="J2366" s="6">
        <v>18344.400000000001</v>
      </c>
      <c r="K2366" s="5">
        <f t="shared" si="253"/>
        <v>330.19920000000002</v>
      </c>
      <c r="L2366" s="7">
        <v>2.2999999999999998</v>
      </c>
      <c r="M2366" s="7">
        <v>3913</v>
      </c>
      <c r="N2366" s="3">
        <v>45577</v>
      </c>
      <c r="O2366" s="4" t="str">
        <f t="shared" si="254"/>
        <v>2024-10</v>
      </c>
      <c r="P2366" s="4" t="str">
        <f t="shared" si="255"/>
        <v>10</v>
      </c>
      <c r="Q2366" s="4" t="str">
        <f t="shared" si="256"/>
        <v>October</v>
      </c>
      <c r="R2366" s="30" t="str">
        <f t="shared" si="257"/>
        <v>12</v>
      </c>
      <c r="W2366" t="str">
        <f t="shared" si="258"/>
        <v>ok</v>
      </c>
    </row>
    <row r="2367" spans="1:23" x14ac:dyDescent="0.3">
      <c r="A2367" t="s">
        <v>2409</v>
      </c>
      <c r="B2367" t="s">
        <v>11</v>
      </c>
      <c r="C2367" t="s">
        <v>12</v>
      </c>
      <c r="D2367" t="s">
        <v>13</v>
      </c>
      <c r="E2367" t="s">
        <v>14</v>
      </c>
      <c r="F2367" t="s">
        <v>60</v>
      </c>
      <c r="G2367" s="5">
        <v>18742.53</v>
      </c>
      <c r="H2367" s="5">
        <f t="shared" si="252"/>
        <v>337.36553999999995</v>
      </c>
      <c r="I2367" s="6">
        <v>4</v>
      </c>
      <c r="J2367" s="6">
        <v>74970.12</v>
      </c>
      <c r="K2367" s="5">
        <f t="shared" si="253"/>
        <v>1349.4621599999998</v>
      </c>
      <c r="L2367" s="7">
        <v>2.2200000000000002</v>
      </c>
      <c r="M2367" s="7">
        <v>1886</v>
      </c>
      <c r="N2367" s="3">
        <v>45559</v>
      </c>
      <c r="O2367" s="4" t="str">
        <f t="shared" si="254"/>
        <v>2024-09</v>
      </c>
      <c r="P2367" s="4" t="str">
        <f t="shared" si="255"/>
        <v>09</v>
      </c>
      <c r="Q2367" s="4" t="str">
        <f t="shared" si="256"/>
        <v>September</v>
      </c>
      <c r="R2367" s="30" t="str">
        <f t="shared" si="257"/>
        <v>24</v>
      </c>
      <c r="W2367" t="str">
        <f t="shared" si="258"/>
        <v>ok</v>
      </c>
    </row>
    <row r="2368" spans="1:23" x14ac:dyDescent="0.3">
      <c r="A2368" t="s">
        <v>2410</v>
      </c>
      <c r="B2368" t="s">
        <v>23</v>
      </c>
      <c r="C2368" t="s">
        <v>24</v>
      </c>
      <c r="D2368" t="s">
        <v>25</v>
      </c>
      <c r="E2368" t="s">
        <v>14</v>
      </c>
      <c r="F2368" t="s">
        <v>15</v>
      </c>
      <c r="G2368" s="5">
        <v>5163.3900000000003</v>
      </c>
      <c r="H2368" s="5">
        <f t="shared" si="252"/>
        <v>92.941019999999995</v>
      </c>
      <c r="I2368" s="6">
        <v>2</v>
      </c>
      <c r="J2368" s="6">
        <v>10326.780000000001</v>
      </c>
      <c r="K2368" s="5">
        <f t="shared" si="253"/>
        <v>185.88203999999999</v>
      </c>
      <c r="L2368" s="7">
        <v>1.78</v>
      </c>
      <c r="M2368" s="7">
        <v>4981</v>
      </c>
      <c r="N2368" s="3">
        <v>45395</v>
      </c>
      <c r="O2368" s="4" t="str">
        <f t="shared" si="254"/>
        <v>2024-04</v>
      </c>
      <c r="P2368" s="4" t="str">
        <f t="shared" si="255"/>
        <v>04</v>
      </c>
      <c r="Q2368" s="4" t="str">
        <f t="shared" si="256"/>
        <v>April</v>
      </c>
      <c r="R2368" s="30" t="str">
        <f t="shared" si="257"/>
        <v>13</v>
      </c>
      <c r="W2368" t="str">
        <f t="shared" si="258"/>
        <v>ok</v>
      </c>
    </row>
    <row r="2369" spans="1:23" x14ac:dyDescent="0.3">
      <c r="A2369" t="s">
        <v>2411</v>
      </c>
      <c r="B2369" t="s">
        <v>47</v>
      </c>
      <c r="C2369" t="s">
        <v>12</v>
      </c>
      <c r="D2369" t="s">
        <v>48</v>
      </c>
      <c r="E2369" t="s">
        <v>45</v>
      </c>
      <c r="F2369" t="s">
        <v>38</v>
      </c>
      <c r="G2369" s="5">
        <v>2191.92</v>
      </c>
      <c r="H2369" s="5">
        <f t="shared" si="252"/>
        <v>39.454560000000001</v>
      </c>
      <c r="I2369" s="6">
        <v>2</v>
      </c>
      <c r="J2369" s="6">
        <v>4383.84</v>
      </c>
      <c r="K2369" s="5">
        <f t="shared" si="253"/>
        <v>78.909120000000001</v>
      </c>
      <c r="L2369" s="7">
        <v>3.29</v>
      </c>
      <c r="M2369" s="7">
        <v>468</v>
      </c>
      <c r="N2369" s="3">
        <v>45306</v>
      </c>
      <c r="O2369" s="4" t="str">
        <f t="shared" si="254"/>
        <v>2024-01</v>
      </c>
      <c r="P2369" s="4" t="str">
        <f t="shared" si="255"/>
        <v>01</v>
      </c>
      <c r="Q2369" s="4" t="str">
        <f t="shared" si="256"/>
        <v>January</v>
      </c>
      <c r="R2369" s="30" t="str">
        <f t="shared" si="257"/>
        <v>15</v>
      </c>
      <c r="W2369" t="str">
        <f t="shared" si="258"/>
        <v>ok</v>
      </c>
    </row>
    <row r="2370" spans="1:23" x14ac:dyDescent="0.3">
      <c r="A2370" t="s">
        <v>2412</v>
      </c>
      <c r="B2370" t="s">
        <v>47</v>
      </c>
      <c r="C2370" t="s">
        <v>12</v>
      </c>
      <c r="D2370" t="s">
        <v>48</v>
      </c>
      <c r="E2370" t="s">
        <v>20</v>
      </c>
      <c r="F2370" t="s">
        <v>15</v>
      </c>
      <c r="G2370" s="5">
        <v>14115.7</v>
      </c>
      <c r="H2370" s="5">
        <f t="shared" si="252"/>
        <v>254.08259999999999</v>
      </c>
      <c r="I2370" s="6">
        <v>3</v>
      </c>
      <c r="J2370" s="6">
        <v>42347.1</v>
      </c>
      <c r="K2370" s="5">
        <f t="shared" si="253"/>
        <v>762.24779999999998</v>
      </c>
      <c r="L2370" s="7">
        <v>1.06</v>
      </c>
      <c r="M2370" s="7">
        <v>1332</v>
      </c>
      <c r="N2370" s="3">
        <v>45598</v>
      </c>
      <c r="O2370" s="4" t="str">
        <f t="shared" si="254"/>
        <v>2024-11</v>
      </c>
      <c r="P2370" s="4" t="str">
        <f t="shared" si="255"/>
        <v>11</v>
      </c>
      <c r="Q2370" s="4" t="str">
        <f t="shared" si="256"/>
        <v>November</v>
      </c>
      <c r="R2370" s="30" t="str">
        <f t="shared" si="257"/>
        <v>02</v>
      </c>
      <c r="W2370" t="str">
        <f t="shared" si="258"/>
        <v>ok</v>
      </c>
    </row>
    <row r="2371" spans="1:23" x14ac:dyDescent="0.3">
      <c r="A2371" t="s">
        <v>2413</v>
      </c>
      <c r="B2371" t="s">
        <v>36</v>
      </c>
      <c r="C2371" t="s">
        <v>18</v>
      </c>
      <c r="D2371" t="s">
        <v>37</v>
      </c>
      <c r="E2371" t="s">
        <v>45</v>
      </c>
      <c r="F2371" t="s">
        <v>15</v>
      </c>
      <c r="G2371" s="5">
        <v>8607.98</v>
      </c>
      <c r="H2371" s="5">
        <f t="shared" ref="H2371:H2434" si="259">G2371*0.018</f>
        <v>154.94363999999999</v>
      </c>
      <c r="I2371" s="6">
        <v>5</v>
      </c>
      <c r="J2371" s="6">
        <v>43039.9</v>
      </c>
      <c r="K2371" s="5">
        <f t="shared" ref="K2371:K2434" si="260">H2371*I2371</f>
        <v>774.71819999999991</v>
      </c>
      <c r="L2371" s="7">
        <v>3.84</v>
      </c>
      <c r="M2371" s="7">
        <v>2381</v>
      </c>
      <c r="N2371" s="3">
        <v>45533</v>
      </c>
      <c r="O2371" s="4" t="str">
        <f t="shared" ref="O2371:O2434" si="261">TEXT(N2371,"yyyy-mm")</f>
        <v>2024-08</v>
      </c>
      <c r="P2371" s="4" t="str">
        <f t="shared" ref="P2371:P2434" si="262">TEXT(N2371,"mm")</f>
        <v>08</v>
      </c>
      <c r="Q2371" s="4" t="str">
        <f t="shared" ref="Q2371:Q2434" si="263">TEXT(DATE(2024,P2371,1),"mmmm")</f>
        <v>August</v>
      </c>
      <c r="R2371" s="30" t="str">
        <f t="shared" ref="R2371:R2434" si="264">TEXT(N2371,"dd")</f>
        <v>29</v>
      </c>
      <c r="W2371" t="str">
        <f t="shared" ref="W2371:W2434" si="265">IF(G2371*I2371=J2371,"ok","False")</f>
        <v>ok</v>
      </c>
    </row>
    <row r="2372" spans="1:23" x14ac:dyDescent="0.3">
      <c r="A2372" t="s">
        <v>2414</v>
      </c>
      <c r="B2372" t="s">
        <v>28</v>
      </c>
      <c r="C2372" t="s">
        <v>29</v>
      </c>
      <c r="D2372" t="s">
        <v>30</v>
      </c>
      <c r="E2372" t="s">
        <v>14</v>
      </c>
      <c r="F2372" t="s">
        <v>26</v>
      </c>
      <c r="G2372" s="5">
        <v>16276.47</v>
      </c>
      <c r="H2372" s="5">
        <f t="shared" si="259"/>
        <v>292.97645999999997</v>
      </c>
      <c r="I2372" s="6">
        <v>1</v>
      </c>
      <c r="J2372" s="6">
        <v>16276.47</v>
      </c>
      <c r="K2372" s="5">
        <f t="shared" si="260"/>
        <v>292.97645999999997</v>
      </c>
      <c r="L2372" s="7">
        <v>3.08</v>
      </c>
      <c r="M2372" s="7">
        <v>3531</v>
      </c>
      <c r="N2372" s="3">
        <v>45496</v>
      </c>
      <c r="O2372" s="4" t="str">
        <f t="shared" si="261"/>
        <v>2024-07</v>
      </c>
      <c r="P2372" s="4" t="str">
        <f t="shared" si="262"/>
        <v>07</v>
      </c>
      <c r="Q2372" s="4" t="str">
        <f t="shared" si="263"/>
        <v>July</v>
      </c>
      <c r="R2372" s="30" t="str">
        <f t="shared" si="264"/>
        <v>23</v>
      </c>
      <c r="W2372" t="str">
        <f t="shared" si="265"/>
        <v>ok</v>
      </c>
    </row>
    <row r="2373" spans="1:23" x14ac:dyDescent="0.3">
      <c r="A2373" t="s">
        <v>2415</v>
      </c>
      <c r="B2373" t="s">
        <v>23</v>
      </c>
      <c r="C2373" t="s">
        <v>24</v>
      </c>
      <c r="D2373" t="s">
        <v>25</v>
      </c>
      <c r="E2373" t="s">
        <v>20</v>
      </c>
      <c r="F2373" t="s">
        <v>26</v>
      </c>
      <c r="G2373" s="5">
        <v>11927.57</v>
      </c>
      <c r="H2373" s="5">
        <f t="shared" si="259"/>
        <v>214.69625999999997</v>
      </c>
      <c r="I2373" s="6">
        <v>4</v>
      </c>
      <c r="J2373" s="6">
        <v>47710.28</v>
      </c>
      <c r="K2373" s="5">
        <f t="shared" si="260"/>
        <v>858.78503999999987</v>
      </c>
      <c r="L2373" s="7">
        <v>3.23</v>
      </c>
      <c r="M2373" s="7">
        <v>2826</v>
      </c>
      <c r="N2373" s="3">
        <v>45604</v>
      </c>
      <c r="O2373" s="4" t="str">
        <f t="shared" si="261"/>
        <v>2024-11</v>
      </c>
      <c r="P2373" s="4" t="str">
        <f t="shared" si="262"/>
        <v>11</v>
      </c>
      <c r="Q2373" s="4" t="str">
        <f t="shared" si="263"/>
        <v>November</v>
      </c>
      <c r="R2373" s="30" t="str">
        <f t="shared" si="264"/>
        <v>08</v>
      </c>
      <c r="W2373" t="str">
        <f t="shared" si="265"/>
        <v>ok</v>
      </c>
    </row>
    <row r="2374" spans="1:23" x14ac:dyDescent="0.3">
      <c r="A2374" t="s">
        <v>2416</v>
      </c>
      <c r="B2374" t="s">
        <v>36</v>
      </c>
      <c r="C2374" t="s">
        <v>18</v>
      </c>
      <c r="D2374" t="s">
        <v>37</v>
      </c>
      <c r="E2374" t="s">
        <v>20</v>
      </c>
      <c r="F2374" t="s">
        <v>38</v>
      </c>
      <c r="G2374" s="5">
        <v>13324.39</v>
      </c>
      <c r="H2374" s="5">
        <f t="shared" si="259"/>
        <v>239.83901999999998</v>
      </c>
      <c r="I2374" s="6">
        <v>5</v>
      </c>
      <c r="J2374" s="6">
        <v>66621.95</v>
      </c>
      <c r="K2374" s="5">
        <f t="shared" si="260"/>
        <v>1199.1950999999999</v>
      </c>
      <c r="L2374" s="7">
        <v>2.5099999999999998</v>
      </c>
      <c r="M2374" s="7">
        <v>2720</v>
      </c>
      <c r="N2374" s="3">
        <v>45463</v>
      </c>
      <c r="O2374" s="4" t="str">
        <f t="shared" si="261"/>
        <v>2024-06</v>
      </c>
      <c r="P2374" s="4" t="str">
        <f t="shared" si="262"/>
        <v>06</v>
      </c>
      <c r="Q2374" s="4" t="str">
        <f t="shared" si="263"/>
        <v>June</v>
      </c>
      <c r="R2374" s="30" t="str">
        <f t="shared" si="264"/>
        <v>20</v>
      </c>
      <c r="W2374" t="str">
        <f t="shared" si="265"/>
        <v>ok</v>
      </c>
    </row>
    <row r="2375" spans="1:23" x14ac:dyDescent="0.3">
      <c r="A2375" t="s">
        <v>2417</v>
      </c>
      <c r="B2375" t="s">
        <v>36</v>
      </c>
      <c r="C2375" t="s">
        <v>18</v>
      </c>
      <c r="D2375" t="s">
        <v>37</v>
      </c>
      <c r="E2375" t="s">
        <v>20</v>
      </c>
      <c r="F2375" t="s">
        <v>31</v>
      </c>
      <c r="G2375" s="5">
        <v>9239.24</v>
      </c>
      <c r="H2375" s="5">
        <f t="shared" si="259"/>
        <v>166.30631999999997</v>
      </c>
      <c r="I2375" s="6">
        <v>1</v>
      </c>
      <c r="J2375" s="6">
        <v>9239.24</v>
      </c>
      <c r="K2375" s="5">
        <f t="shared" si="260"/>
        <v>166.30631999999997</v>
      </c>
      <c r="L2375" s="7">
        <v>3.86</v>
      </c>
      <c r="M2375" s="7">
        <v>396</v>
      </c>
      <c r="N2375" s="3">
        <v>45560</v>
      </c>
      <c r="O2375" s="4" t="str">
        <f t="shared" si="261"/>
        <v>2024-09</v>
      </c>
      <c r="P2375" s="4" t="str">
        <f t="shared" si="262"/>
        <v>09</v>
      </c>
      <c r="Q2375" s="4" t="str">
        <f t="shared" si="263"/>
        <v>September</v>
      </c>
      <c r="R2375" s="30" t="str">
        <f t="shared" si="264"/>
        <v>25</v>
      </c>
      <c r="W2375" t="str">
        <f t="shared" si="265"/>
        <v>ok</v>
      </c>
    </row>
    <row r="2376" spans="1:23" x14ac:dyDescent="0.3">
      <c r="A2376" t="s">
        <v>2418</v>
      </c>
      <c r="B2376" t="s">
        <v>47</v>
      </c>
      <c r="C2376" t="s">
        <v>12</v>
      </c>
      <c r="D2376" t="s">
        <v>48</v>
      </c>
      <c r="E2376" t="s">
        <v>45</v>
      </c>
      <c r="F2376" t="s">
        <v>38</v>
      </c>
      <c r="G2376" s="5">
        <v>14546.82</v>
      </c>
      <c r="H2376" s="5">
        <f t="shared" si="259"/>
        <v>261.84276</v>
      </c>
      <c r="I2376" s="6">
        <v>1</v>
      </c>
      <c r="J2376" s="6">
        <v>14546.82</v>
      </c>
      <c r="K2376" s="5">
        <f t="shared" si="260"/>
        <v>261.84276</v>
      </c>
      <c r="L2376" s="7">
        <v>3.4</v>
      </c>
      <c r="M2376" s="7">
        <v>3478</v>
      </c>
      <c r="N2376" s="3">
        <v>45458</v>
      </c>
      <c r="O2376" s="4" t="str">
        <f t="shared" si="261"/>
        <v>2024-06</v>
      </c>
      <c r="P2376" s="4" t="str">
        <f t="shared" si="262"/>
        <v>06</v>
      </c>
      <c r="Q2376" s="4" t="str">
        <f t="shared" si="263"/>
        <v>June</v>
      </c>
      <c r="R2376" s="30" t="str">
        <f t="shared" si="264"/>
        <v>15</v>
      </c>
      <c r="W2376" t="str">
        <f t="shared" si="265"/>
        <v>ok</v>
      </c>
    </row>
    <row r="2377" spans="1:23" x14ac:dyDescent="0.3">
      <c r="A2377" t="s">
        <v>2419</v>
      </c>
      <c r="B2377" t="s">
        <v>17</v>
      </c>
      <c r="C2377" t="s">
        <v>18</v>
      </c>
      <c r="D2377" t="s">
        <v>19</v>
      </c>
      <c r="E2377" t="s">
        <v>20</v>
      </c>
      <c r="F2377" t="s">
        <v>15</v>
      </c>
      <c r="G2377" s="5">
        <v>18438.77</v>
      </c>
      <c r="H2377" s="5">
        <f t="shared" si="259"/>
        <v>331.89785999999998</v>
      </c>
      <c r="I2377" s="6">
        <v>4</v>
      </c>
      <c r="J2377" s="6">
        <v>73755.08</v>
      </c>
      <c r="K2377" s="5">
        <f t="shared" si="260"/>
        <v>1327.5914399999999</v>
      </c>
      <c r="L2377" s="7">
        <v>1.75</v>
      </c>
      <c r="M2377" s="7">
        <v>4597</v>
      </c>
      <c r="N2377" s="3">
        <v>45479</v>
      </c>
      <c r="O2377" s="4" t="str">
        <f t="shared" si="261"/>
        <v>2024-07</v>
      </c>
      <c r="P2377" s="4" t="str">
        <f t="shared" si="262"/>
        <v>07</v>
      </c>
      <c r="Q2377" s="4" t="str">
        <f t="shared" si="263"/>
        <v>July</v>
      </c>
      <c r="R2377" s="30" t="str">
        <f t="shared" si="264"/>
        <v>06</v>
      </c>
      <c r="W2377" t="str">
        <f t="shared" si="265"/>
        <v>ok</v>
      </c>
    </row>
    <row r="2378" spans="1:23" x14ac:dyDescent="0.3">
      <c r="A2378" t="s">
        <v>2420</v>
      </c>
      <c r="B2378" t="s">
        <v>51</v>
      </c>
      <c r="C2378" t="s">
        <v>29</v>
      </c>
      <c r="D2378" t="s">
        <v>52</v>
      </c>
      <c r="E2378" t="s">
        <v>14</v>
      </c>
      <c r="F2378" t="s">
        <v>60</v>
      </c>
      <c r="G2378" s="5">
        <v>2533.21</v>
      </c>
      <c r="H2378" s="5">
        <f t="shared" si="259"/>
        <v>45.59778</v>
      </c>
      <c r="I2378" s="6">
        <v>4</v>
      </c>
      <c r="J2378" s="6">
        <v>10132.84</v>
      </c>
      <c r="K2378" s="5">
        <f t="shared" si="260"/>
        <v>182.39112</v>
      </c>
      <c r="L2378" s="7">
        <v>3.04</v>
      </c>
      <c r="M2378" s="7">
        <v>4967</v>
      </c>
      <c r="N2378" s="3">
        <v>45580</v>
      </c>
      <c r="O2378" s="4" t="str">
        <f t="shared" si="261"/>
        <v>2024-10</v>
      </c>
      <c r="P2378" s="4" t="str">
        <f t="shared" si="262"/>
        <v>10</v>
      </c>
      <c r="Q2378" s="4" t="str">
        <f t="shared" si="263"/>
        <v>October</v>
      </c>
      <c r="R2378" s="30" t="str">
        <f t="shared" si="264"/>
        <v>15</v>
      </c>
      <c r="W2378" t="str">
        <f t="shared" si="265"/>
        <v>ok</v>
      </c>
    </row>
    <row r="2379" spans="1:23" x14ac:dyDescent="0.3">
      <c r="A2379" t="s">
        <v>2421</v>
      </c>
      <c r="B2379" t="s">
        <v>17</v>
      </c>
      <c r="C2379" t="s">
        <v>18</v>
      </c>
      <c r="D2379" t="s">
        <v>19</v>
      </c>
      <c r="E2379" t="s">
        <v>45</v>
      </c>
      <c r="F2379" t="s">
        <v>38</v>
      </c>
      <c r="G2379" s="5">
        <v>15584.07</v>
      </c>
      <c r="H2379" s="5">
        <f t="shared" si="259"/>
        <v>280.51325999999995</v>
      </c>
      <c r="I2379" s="6">
        <v>4</v>
      </c>
      <c r="J2379" s="6">
        <v>62336.28</v>
      </c>
      <c r="K2379" s="5">
        <f t="shared" si="260"/>
        <v>1122.0530399999998</v>
      </c>
      <c r="L2379" s="7">
        <v>1.57</v>
      </c>
      <c r="M2379" s="7">
        <v>2547</v>
      </c>
      <c r="N2379" s="3">
        <v>45380</v>
      </c>
      <c r="O2379" s="4" t="str">
        <f t="shared" si="261"/>
        <v>2024-03</v>
      </c>
      <c r="P2379" s="4" t="str">
        <f t="shared" si="262"/>
        <v>03</v>
      </c>
      <c r="Q2379" s="4" t="str">
        <f t="shared" si="263"/>
        <v>March</v>
      </c>
      <c r="R2379" s="30" t="str">
        <f t="shared" si="264"/>
        <v>29</v>
      </c>
      <c r="W2379" t="str">
        <f t="shared" si="265"/>
        <v>ok</v>
      </c>
    </row>
    <row r="2380" spans="1:23" x14ac:dyDescent="0.3">
      <c r="A2380" t="s">
        <v>2422</v>
      </c>
      <c r="B2380" t="s">
        <v>17</v>
      </c>
      <c r="C2380" t="s">
        <v>18</v>
      </c>
      <c r="D2380" t="s">
        <v>19</v>
      </c>
      <c r="E2380" t="s">
        <v>14</v>
      </c>
      <c r="F2380" t="s">
        <v>38</v>
      </c>
      <c r="G2380" s="5">
        <v>19697.330000000002</v>
      </c>
      <c r="H2380" s="5">
        <f t="shared" si="259"/>
        <v>354.55194</v>
      </c>
      <c r="I2380" s="6">
        <v>1</v>
      </c>
      <c r="J2380" s="6">
        <v>19697.330000000002</v>
      </c>
      <c r="K2380" s="5">
        <f t="shared" si="260"/>
        <v>354.55194</v>
      </c>
      <c r="L2380" s="7">
        <v>3.1</v>
      </c>
      <c r="M2380" s="7">
        <v>3043</v>
      </c>
      <c r="N2380" s="3">
        <v>45356</v>
      </c>
      <c r="O2380" s="4" t="str">
        <f t="shared" si="261"/>
        <v>2024-03</v>
      </c>
      <c r="P2380" s="4" t="str">
        <f t="shared" si="262"/>
        <v>03</v>
      </c>
      <c r="Q2380" s="4" t="str">
        <f t="shared" si="263"/>
        <v>March</v>
      </c>
      <c r="R2380" s="30" t="str">
        <f t="shared" si="264"/>
        <v>05</v>
      </c>
      <c r="W2380" t="str">
        <f t="shared" si="265"/>
        <v>ok</v>
      </c>
    </row>
    <row r="2381" spans="1:23" x14ac:dyDescent="0.3">
      <c r="A2381" t="s">
        <v>2423</v>
      </c>
      <c r="B2381" t="s">
        <v>28</v>
      </c>
      <c r="C2381" t="s">
        <v>29</v>
      </c>
      <c r="D2381" t="s">
        <v>30</v>
      </c>
      <c r="E2381" t="s">
        <v>20</v>
      </c>
      <c r="F2381" t="s">
        <v>21</v>
      </c>
      <c r="G2381" s="5">
        <v>4781.91</v>
      </c>
      <c r="H2381" s="5">
        <f t="shared" si="259"/>
        <v>86.074379999999991</v>
      </c>
      <c r="I2381" s="6">
        <v>5</v>
      </c>
      <c r="J2381" s="6">
        <v>23909.55</v>
      </c>
      <c r="K2381" s="5">
        <f t="shared" si="260"/>
        <v>430.37189999999998</v>
      </c>
      <c r="L2381" s="7">
        <v>4.21</v>
      </c>
      <c r="M2381" s="7">
        <v>3411</v>
      </c>
      <c r="N2381" s="3">
        <v>45380</v>
      </c>
      <c r="O2381" s="4" t="str">
        <f t="shared" si="261"/>
        <v>2024-03</v>
      </c>
      <c r="P2381" s="4" t="str">
        <f t="shared" si="262"/>
        <v>03</v>
      </c>
      <c r="Q2381" s="4" t="str">
        <f t="shared" si="263"/>
        <v>March</v>
      </c>
      <c r="R2381" s="30" t="str">
        <f t="shared" si="264"/>
        <v>29</v>
      </c>
      <c r="W2381" t="str">
        <f t="shared" si="265"/>
        <v>ok</v>
      </c>
    </row>
    <row r="2382" spans="1:23" x14ac:dyDescent="0.3">
      <c r="A2382" t="s">
        <v>2424</v>
      </c>
      <c r="B2382" t="s">
        <v>23</v>
      </c>
      <c r="C2382" t="s">
        <v>24</v>
      </c>
      <c r="D2382" t="s">
        <v>25</v>
      </c>
      <c r="E2382" t="s">
        <v>45</v>
      </c>
      <c r="F2382" t="s">
        <v>38</v>
      </c>
      <c r="G2382" s="5">
        <v>3077.99</v>
      </c>
      <c r="H2382" s="5">
        <f t="shared" si="259"/>
        <v>55.403819999999989</v>
      </c>
      <c r="I2382" s="6">
        <v>3</v>
      </c>
      <c r="J2382" s="6">
        <v>9233.9699999999993</v>
      </c>
      <c r="K2382" s="5">
        <f t="shared" si="260"/>
        <v>166.21145999999996</v>
      </c>
      <c r="L2382" s="7">
        <v>4.37</v>
      </c>
      <c r="M2382" s="7">
        <v>1906</v>
      </c>
      <c r="N2382" s="3">
        <v>45397</v>
      </c>
      <c r="O2382" s="4" t="str">
        <f t="shared" si="261"/>
        <v>2024-04</v>
      </c>
      <c r="P2382" s="4" t="str">
        <f t="shared" si="262"/>
        <v>04</v>
      </c>
      <c r="Q2382" s="4" t="str">
        <f t="shared" si="263"/>
        <v>April</v>
      </c>
      <c r="R2382" s="30" t="str">
        <f t="shared" si="264"/>
        <v>15</v>
      </c>
      <c r="W2382" t="str">
        <f t="shared" si="265"/>
        <v>ok</v>
      </c>
    </row>
    <row r="2383" spans="1:23" x14ac:dyDescent="0.3">
      <c r="A2383" t="s">
        <v>2425</v>
      </c>
      <c r="B2383" t="s">
        <v>17</v>
      </c>
      <c r="C2383" t="s">
        <v>18</v>
      </c>
      <c r="D2383" t="s">
        <v>19</v>
      </c>
      <c r="E2383" t="s">
        <v>45</v>
      </c>
      <c r="F2383" t="s">
        <v>21</v>
      </c>
      <c r="G2383" s="5">
        <v>9908.7000000000007</v>
      </c>
      <c r="H2383" s="5">
        <f t="shared" si="259"/>
        <v>178.35659999999999</v>
      </c>
      <c r="I2383" s="6">
        <v>2</v>
      </c>
      <c r="J2383" s="6">
        <v>19817.400000000001</v>
      </c>
      <c r="K2383" s="5">
        <f t="shared" si="260"/>
        <v>356.71319999999997</v>
      </c>
      <c r="L2383" s="7">
        <v>2.59</v>
      </c>
      <c r="M2383" s="7">
        <v>1190</v>
      </c>
      <c r="N2383" s="3">
        <v>45312</v>
      </c>
      <c r="O2383" s="4" t="str">
        <f t="shared" si="261"/>
        <v>2024-01</v>
      </c>
      <c r="P2383" s="4" t="str">
        <f t="shared" si="262"/>
        <v>01</v>
      </c>
      <c r="Q2383" s="4" t="str">
        <f t="shared" si="263"/>
        <v>January</v>
      </c>
      <c r="R2383" s="30" t="str">
        <f t="shared" si="264"/>
        <v>21</v>
      </c>
      <c r="W2383" t="str">
        <f t="shared" si="265"/>
        <v>ok</v>
      </c>
    </row>
    <row r="2384" spans="1:23" x14ac:dyDescent="0.3">
      <c r="A2384" t="s">
        <v>2426</v>
      </c>
      <c r="B2384" t="s">
        <v>51</v>
      </c>
      <c r="C2384" t="s">
        <v>29</v>
      </c>
      <c r="D2384" t="s">
        <v>52</v>
      </c>
      <c r="E2384" t="s">
        <v>20</v>
      </c>
      <c r="F2384" t="s">
        <v>26</v>
      </c>
      <c r="G2384" s="5">
        <v>13531.09</v>
      </c>
      <c r="H2384" s="5">
        <f t="shared" si="259"/>
        <v>243.55962</v>
      </c>
      <c r="I2384" s="6">
        <v>5</v>
      </c>
      <c r="J2384" s="6">
        <v>67655.45</v>
      </c>
      <c r="K2384" s="5">
        <f t="shared" si="260"/>
        <v>1217.7981</v>
      </c>
      <c r="L2384" s="7">
        <v>3.19</v>
      </c>
      <c r="M2384" s="7">
        <v>2860</v>
      </c>
      <c r="N2384" s="3">
        <v>45393</v>
      </c>
      <c r="O2384" s="4" t="str">
        <f t="shared" si="261"/>
        <v>2024-04</v>
      </c>
      <c r="P2384" s="4" t="str">
        <f t="shared" si="262"/>
        <v>04</v>
      </c>
      <c r="Q2384" s="4" t="str">
        <f t="shared" si="263"/>
        <v>April</v>
      </c>
      <c r="R2384" s="30" t="str">
        <f t="shared" si="264"/>
        <v>11</v>
      </c>
      <c r="W2384" t="str">
        <f t="shared" si="265"/>
        <v>ok</v>
      </c>
    </row>
    <row r="2385" spans="1:23" x14ac:dyDescent="0.3">
      <c r="A2385" t="s">
        <v>2427</v>
      </c>
      <c r="B2385" t="s">
        <v>33</v>
      </c>
      <c r="C2385" t="s">
        <v>12</v>
      </c>
      <c r="D2385" t="s">
        <v>34</v>
      </c>
      <c r="E2385" t="s">
        <v>45</v>
      </c>
      <c r="F2385" t="s">
        <v>15</v>
      </c>
      <c r="G2385" s="5">
        <v>11577.51</v>
      </c>
      <c r="H2385" s="5">
        <f t="shared" si="259"/>
        <v>208.39517999999998</v>
      </c>
      <c r="I2385" s="6">
        <v>3</v>
      </c>
      <c r="J2385" s="6">
        <v>34732.53</v>
      </c>
      <c r="K2385" s="5">
        <f t="shared" si="260"/>
        <v>625.18553999999995</v>
      </c>
      <c r="L2385" s="7">
        <v>1.96</v>
      </c>
      <c r="M2385" s="7">
        <v>2535</v>
      </c>
      <c r="N2385" s="3">
        <v>45538</v>
      </c>
      <c r="O2385" s="4" t="str">
        <f t="shared" si="261"/>
        <v>2024-09</v>
      </c>
      <c r="P2385" s="4" t="str">
        <f t="shared" si="262"/>
        <v>09</v>
      </c>
      <c r="Q2385" s="4" t="str">
        <f t="shared" si="263"/>
        <v>September</v>
      </c>
      <c r="R2385" s="30" t="str">
        <f t="shared" si="264"/>
        <v>03</v>
      </c>
      <c r="W2385" t="str">
        <f t="shared" si="265"/>
        <v>ok</v>
      </c>
    </row>
    <row r="2386" spans="1:23" x14ac:dyDescent="0.3">
      <c r="A2386" t="s">
        <v>2428</v>
      </c>
      <c r="B2386" t="s">
        <v>11</v>
      </c>
      <c r="C2386" t="s">
        <v>12</v>
      </c>
      <c r="D2386" t="s">
        <v>13</v>
      </c>
      <c r="E2386" t="s">
        <v>20</v>
      </c>
      <c r="F2386" t="s">
        <v>60</v>
      </c>
      <c r="G2386" s="5">
        <v>16859.66</v>
      </c>
      <c r="H2386" s="5">
        <f t="shared" si="259"/>
        <v>303.47387999999995</v>
      </c>
      <c r="I2386" s="6">
        <v>5</v>
      </c>
      <c r="J2386" s="6">
        <v>84298.3</v>
      </c>
      <c r="K2386" s="5">
        <f t="shared" si="260"/>
        <v>1517.3693999999998</v>
      </c>
      <c r="L2386" s="7">
        <v>1.79</v>
      </c>
      <c r="M2386" s="7">
        <v>3084</v>
      </c>
      <c r="N2386" s="3">
        <v>45466</v>
      </c>
      <c r="O2386" s="4" t="str">
        <f t="shared" si="261"/>
        <v>2024-06</v>
      </c>
      <c r="P2386" s="4" t="str">
        <f t="shared" si="262"/>
        <v>06</v>
      </c>
      <c r="Q2386" s="4" t="str">
        <f t="shared" si="263"/>
        <v>June</v>
      </c>
      <c r="R2386" s="30" t="str">
        <f t="shared" si="264"/>
        <v>23</v>
      </c>
      <c r="W2386" t="str">
        <f t="shared" si="265"/>
        <v>ok</v>
      </c>
    </row>
    <row r="2387" spans="1:23" x14ac:dyDescent="0.3">
      <c r="A2387" t="s">
        <v>2429</v>
      </c>
      <c r="B2387" t="s">
        <v>63</v>
      </c>
      <c r="C2387" t="s">
        <v>18</v>
      </c>
      <c r="D2387" t="s">
        <v>64</v>
      </c>
      <c r="E2387" t="s">
        <v>20</v>
      </c>
      <c r="F2387" t="s">
        <v>31</v>
      </c>
      <c r="G2387" s="5">
        <v>2085.56</v>
      </c>
      <c r="H2387" s="5">
        <f t="shared" si="259"/>
        <v>37.540079999999996</v>
      </c>
      <c r="I2387" s="6">
        <v>5</v>
      </c>
      <c r="J2387" s="6">
        <v>10427.799999999999</v>
      </c>
      <c r="K2387" s="5">
        <f t="shared" si="260"/>
        <v>187.70039999999997</v>
      </c>
      <c r="L2387" s="7">
        <v>3.99</v>
      </c>
      <c r="M2387" s="7">
        <v>3574</v>
      </c>
      <c r="N2387" s="3">
        <v>45415</v>
      </c>
      <c r="O2387" s="4" t="str">
        <f t="shared" si="261"/>
        <v>2024-05</v>
      </c>
      <c r="P2387" s="4" t="str">
        <f t="shared" si="262"/>
        <v>05</v>
      </c>
      <c r="Q2387" s="4" t="str">
        <f t="shared" si="263"/>
        <v>May</v>
      </c>
      <c r="R2387" s="30" t="str">
        <f t="shared" si="264"/>
        <v>03</v>
      </c>
      <c r="W2387" t="str">
        <f t="shared" si="265"/>
        <v>ok</v>
      </c>
    </row>
    <row r="2388" spans="1:23" x14ac:dyDescent="0.3">
      <c r="A2388" t="s">
        <v>2430</v>
      </c>
      <c r="B2388" t="s">
        <v>33</v>
      </c>
      <c r="C2388" t="s">
        <v>12</v>
      </c>
      <c r="D2388" t="s">
        <v>34</v>
      </c>
      <c r="E2388" t="s">
        <v>20</v>
      </c>
      <c r="F2388" t="s">
        <v>15</v>
      </c>
      <c r="G2388" s="5">
        <v>12075.05</v>
      </c>
      <c r="H2388" s="5">
        <f t="shared" si="259"/>
        <v>217.35089999999997</v>
      </c>
      <c r="I2388" s="6">
        <v>5</v>
      </c>
      <c r="J2388" s="6">
        <v>60375.25</v>
      </c>
      <c r="K2388" s="5">
        <f t="shared" si="260"/>
        <v>1086.7544999999998</v>
      </c>
      <c r="L2388" s="7">
        <v>4.09</v>
      </c>
      <c r="M2388" s="7">
        <v>4754</v>
      </c>
      <c r="N2388" s="3">
        <v>45356</v>
      </c>
      <c r="O2388" s="4" t="str">
        <f t="shared" si="261"/>
        <v>2024-03</v>
      </c>
      <c r="P2388" s="4" t="str">
        <f t="shared" si="262"/>
        <v>03</v>
      </c>
      <c r="Q2388" s="4" t="str">
        <f t="shared" si="263"/>
        <v>March</v>
      </c>
      <c r="R2388" s="30" t="str">
        <f t="shared" si="264"/>
        <v>05</v>
      </c>
      <c r="W2388" t="str">
        <f t="shared" si="265"/>
        <v>ok</v>
      </c>
    </row>
    <row r="2389" spans="1:23" x14ac:dyDescent="0.3">
      <c r="A2389" t="s">
        <v>2431</v>
      </c>
      <c r="B2389" t="s">
        <v>41</v>
      </c>
      <c r="C2389" t="s">
        <v>42</v>
      </c>
      <c r="D2389" t="s">
        <v>43</v>
      </c>
      <c r="E2389" t="s">
        <v>45</v>
      </c>
      <c r="F2389" t="s">
        <v>38</v>
      </c>
      <c r="G2389" s="5">
        <v>13256.03</v>
      </c>
      <c r="H2389" s="5">
        <f t="shared" si="259"/>
        <v>238.60854</v>
      </c>
      <c r="I2389" s="6">
        <v>2</v>
      </c>
      <c r="J2389" s="6">
        <v>26512.06</v>
      </c>
      <c r="K2389" s="5">
        <f t="shared" si="260"/>
        <v>477.21708000000001</v>
      </c>
      <c r="L2389" s="7">
        <v>4.29</v>
      </c>
      <c r="M2389" s="7">
        <v>482</v>
      </c>
      <c r="N2389" s="3">
        <v>45601</v>
      </c>
      <c r="O2389" s="4" t="str">
        <f t="shared" si="261"/>
        <v>2024-11</v>
      </c>
      <c r="P2389" s="4" t="str">
        <f t="shared" si="262"/>
        <v>11</v>
      </c>
      <c r="Q2389" s="4" t="str">
        <f t="shared" si="263"/>
        <v>November</v>
      </c>
      <c r="R2389" s="30" t="str">
        <f t="shared" si="264"/>
        <v>05</v>
      </c>
      <c r="W2389" t="str">
        <f t="shared" si="265"/>
        <v>ok</v>
      </c>
    </row>
    <row r="2390" spans="1:23" x14ac:dyDescent="0.3">
      <c r="A2390" t="s">
        <v>2432</v>
      </c>
      <c r="B2390" t="s">
        <v>33</v>
      </c>
      <c r="C2390" t="s">
        <v>12</v>
      </c>
      <c r="D2390" t="s">
        <v>34</v>
      </c>
      <c r="E2390" t="s">
        <v>45</v>
      </c>
      <c r="F2390" t="s">
        <v>21</v>
      </c>
      <c r="G2390" s="5">
        <v>9230.06</v>
      </c>
      <c r="H2390" s="5">
        <f t="shared" si="259"/>
        <v>166.14107999999999</v>
      </c>
      <c r="I2390" s="6">
        <v>2</v>
      </c>
      <c r="J2390" s="6">
        <v>18460.12</v>
      </c>
      <c r="K2390" s="5">
        <f t="shared" si="260"/>
        <v>332.28215999999998</v>
      </c>
      <c r="L2390" s="7">
        <v>4.97</v>
      </c>
      <c r="M2390" s="7">
        <v>76</v>
      </c>
      <c r="N2390" s="3">
        <v>45334</v>
      </c>
      <c r="O2390" s="4" t="str">
        <f t="shared" si="261"/>
        <v>2024-02</v>
      </c>
      <c r="P2390" s="4" t="str">
        <f t="shared" si="262"/>
        <v>02</v>
      </c>
      <c r="Q2390" s="4" t="str">
        <f t="shared" si="263"/>
        <v>February</v>
      </c>
      <c r="R2390" s="30" t="str">
        <f t="shared" si="264"/>
        <v>12</v>
      </c>
      <c r="W2390" t="str">
        <f t="shared" si="265"/>
        <v>ok</v>
      </c>
    </row>
    <row r="2391" spans="1:23" x14ac:dyDescent="0.3">
      <c r="A2391" t="s">
        <v>2433</v>
      </c>
      <c r="B2391" t="s">
        <v>63</v>
      </c>
      <c r="C2391" t="s">
        <v>18</v>
      </c>
      <c r="D2391" t="s">
        <v>64</v>
      </c>
      <c r="E2391" t="s">
        <v>20</v>
      </c>
      <c r="F2391" t="s">
        <v>26</v>
      </c>
      <c r="G2391" s="5">
        <v>18131.87</v>
      </c>
      <c r="H2391" s="5">
        <f t="shared" si="259"/>
        <v>326.37365999999997</v>
      </c>
      <c r="I2391" s="6">
        <v>5</v>
      </c>
      <c r="J2391" s="6">
        <v>90659.35</v>
      </c>
      <c r="K2391" s="5">
        <f t="shared" si="260"/>
        <v>1631.8682999999999</v>
      </c>
      <c r="L2391" s="7">
        <v>4.3499999999999996</v>
      </c>
      <c r="M2391" s="7">
        <v>2424</v>
      </c>
      <c r="N2391" s="3">
        <v>45560</v>
      </c>
      <c r="O2391" s="4" t="str">
        <f t="shared" si="261"/>
        <v>2024-09</v>
      </c>
      <c r="P2391" s="4" t="str">
        <f t="shared" si="262"/>
        <v>09</v>
      </c>
      <c r="Q2391" s="4" t="str">
        <f t="shared" si="263"/>
        <v>September</v>
      </c>
      <c r="R2391" s="30" t="str">
        <f t="shared" si="264"/>
        <v>25</v>
      </c>
      <c r="W2391" t="str">
        <f t="shared" si="265"/>
        <v>ok</v>
      </c>
    </row>
    <row r="2392" spans="1:23" x14ac:dyDescent="0.3">
      <c r="A2392" t="s">
        <v>2434</v>
      </c>
      <c r="B2392" t="s">
        <v>17</v>
      </c>
      <c r="C2392" t="s">
        <v>18</v>
      </c>
      <c r="D2392" t="s">
        <v>19</v>
      </c>
      <c r="E2392" t="s">
        <v>45</v>
      </c>
      <c r="F2392" t="s">
        <v>60</v>
      </c>
      <c r="G2392" s="5">
        <v>19866.23</v>
      </c>
      <c r="H2392" s="5">
        <f t="shared" si="259"/>
        <v>357.59213999999997</v>
      </c>
      <c r="I2392" s="6">
        <v>1</v>
      </c>
      <c r="J2392" s="6">
        <v>19866.23</v>
      </c>
      <c r="K2392" s="5">
        <f t="shared" si="260"/>
        <v>357.59213999999997</v>
      </c>
      <c r="L2392" s="7">
        <v>3.21</v>
      </c>
      <c r="M2392" s="7">
        <v>1955</v>
      </c>
      <c r="N2392" s="3">
        <v>45318</v>
      </c>
      <c r="O2392" s="4" t="str">
        <f t="shared" si="261"/>
        <v>2024-01</v>
      </c>
      <c r="P2392" s="4" t="str">
        <f t="shared" si="262"/>
        <v>01</v>
      </c>
      <c r="Q2392" s="4" t="str">
        <f t="shared" si="263"/>
        <v>January</v>
      </c>
      <c r="R2392" s="30" t="str">
        <f t="shared" si="264"/>
        <v>27</v>
      </c>
      <c r="W2392" t="str">
        <f t="shared" si="265"/>
        <v>ok</v>
      </c>
    </row>
    <row r="2393" spans="1:23" x14ac:dyDescent="0.3">
      <c r="A2393" t="s">
        <v>2435</v>
      </c>
      <c r="B2393" t="s">
        <v>51</v>
      </c>
      <c r="C2393" t="s">
        <v>29</v>
      </c>
      <c r="D2393" t="s">
        <v>52</v>
      </c>
      <c r="E2393" t="s">
        <v>45</v>
      </c>
      <c r="F2393" t="s">
        <v>21</v>
      </c>
      <c r="G2393" s="5">
        <v>5579.95</v>
      </c>
      <c r="H2393" s="5">
        <f t="shared" si="259"/>
        <v>100.43909999999998</v>
      </c>
      <c r="I2393" s="6">
        <v>1</v>
      </c>
      <c r="J2393" s="6">
        <v>5579.95</v>
      </c>
      <c r="K2393" s="5">
        <f t="shared" si="260"/>
        <v>100.43909999999998</v>
      </c>
      <c r="L2393" s="7">
        <v>2.79</v>
      </c>
      <c r="M2393" s="7">
        <v>2758</v>
      </c>
      <c r="N2393" s="3">
        <v>45404</v>
      </c>
      <c r="O2393" s="4" t="str">
        <f t="shared" si="261"/>
        <v>2024-04</v>
      </c>
      <c r="P2393" s="4" t="str">
        <f t="shared" si="262"/>
        <v>04</v>
      </c>
      <c r="Q2393" s="4" t="str">
        <f t="shared" si="263"/>
        <v>April</v>
      </c>
      <c r="R2393" s="30" t="str">
        <f t="shared" si="264"/>
        <v>22</v>
      </c>
      <c r="W2393" t="str">
        <f t="shared" si="265"/>
        <v>ok</v>
      </c>
    </row>
    <row r="2394" spans="1:23" x14ac:dyDescent="0.3">
      <c r="A2394" t="s">
        <v>2436</v>
      </c>
      <c r="B2394" t="s">
        <v>23</v>
      </c>
      <c r="C2394" t="s">
        <v>24</v>
      </c>
      <c r="D2394" t="s">
        <v>25</v>
      </c>
      <c r="E2394" t="s">
        <v>20</v>
      </c>
      <c r="F2394" t="s">
        <v>38</v>
      </c>
      <c r="G2394" s="5">
        <v>6969.92</v>
      </c>
      <c r="H2394" s="5">
        <f t="shared" si="259"/>
        <v>125.45855999999999</v>
      </c>
      <c r="I2394" s="6">
        <v>3</v>
      </c>
      <c r="J2394" s="6">
        <v>20909.759999999998</v>
      </c>
      <c r="K2394" s="5">
        <f t="shared" si="260"/>
        <v>376.37567999999999</v>
      </c>
      <c r="L2394" s="7">
        <v>2.4700000000000002</v>
      </c>
      <c r="M2394" s="7">
        <v>1845</v>
      </c>
      <c r="N2394" s="3">
        <v>45508</v>
      </c>
      <c r="O2394" s="4" t="str">
        <f t="shared" si="261"/>
        <v>2024-08</v>
      </c>
      <c r="P2394" s="4" t="str">
        <f t="shared" si="262"/>
        <v>08</v>
      </c>
      <c r="Q2394" s="4" t="str">
        <f t="shared" si="263"/>
        <v>August</v>
      </c>
      <c r="R2394" s="30" t="str">
        <f t="shared" si="264"/>
        <v>04</v>
      </c>
      <c r="W2394" t="str">
        <f t="shared" si="265"/>
        <v>ok</v>
      </c>
    </row>
    <row r="2395" spans="1:23" x14ac:dyDescent="0.3">
      <c r="A2395" t="s">
        <v>2437</v>
      </c>
      <c r="B2395" t="s">
        <v>47</v>
      </c>
      <c r="C2395" t="s">
        <v>12</v>
      </c>
      <c r="D2395" t="s">
        <v>48</v>
      </c>
      <c r="E2395" t="s">
        <v>45</v>
      </c>
      <c r="F2395" t="s">
        <v>26</v>
      </c>
      <c r="G2395" s="5">
        <v>16892.62</v>
      </c>
      <c r="H2395" s="5">
        <f t="shared" si="259"/>
        <v>304.06715999999994</v>
      </c>
      <c r="I2395" s="6">
        <v>1</v>
      </c>
      <c r="J2395" s="6">
        <v>16892.62</v>
      </c>
      <c r="K2395" s="5">
        <f t="shared" si="260"/>
        <v>304.06715999999994</v>
      </c>
      <c r="L2395" s="7">
        <v>2.97</v>
      </c>
      <c r="M2395" s="7">
        <v>3339</v>
      </c>
      <c r="N2395" s="3">
        <v>45304</v>
      </c>
      <c r="O2395" s="4" t="str">
        <f t="shared" si="261"/>
        <v>2024-01</v>
      </c>
      <c r="P2395" s="4" t="str">
        <f t="shared" si="262"/>
        <v>01</v>
      </c>
      <c r="Q2395" s="4" t="str">
        <f t="shared" si="263"/>
        <v>January</v>
      </c>
      <c r="R2395" s="30" t="str">
        <f t="shared" si="264"/>
        <v>13</v>
      </c>
      <c r="W2395" t="str">
        <f t="shared" si="265"/>
        <v>ok</v>
      </c>
    </row>
    <row r="2396" spans="1:23" x14ac:dyDescent="0.3">
      <c r="A2396" t="s">
        <v>2438</v>
      </c>
      <c r="B2396" t="s">
        <v>33</v>
      </c>
      <c r="C2396" t="s">
        <v>12</v>
      </c>
      <c r="D2396" t="s">
        <v>34</v>
      </c>
      <c r="E2396" t="s">
        <v>20</v>
      </c>
      <c r="F2396" t="s">
        <v>38</v>
      </c>
      <c r="G2396" s="5">
        <v>14952.15</v>
      </c>
      <c r="H2396" s="5">
        <f t="shared" si="259"/>
        <v>269.13869999999997</v>
      </c>
      <c r="I2396" s="6">
        <v>4</v>
      </c>
      <c r="J2396" s="6">
        <v>59808.6</v>
      </c>
      <c r="K2396" s="5">
        <f t="shared" si="260"/>
        <v>1076.5547999999999</v>
      </c>
      <c r="L2396" s="7">
        <v>4.8099999999999996</v>
      </c>
      <c r="M2396" s="7">
        <v>2482</v>
      </c>
      <c r="N2396" s="3">
        <v>45487</v>
      </c>
      <c r="O2396" s="4" t="str">
        <f t="shared" si="261"/>
        <v>2024-07</v>
      </c>
      <c r="P2396" s="4" t="str">
        <f t="shared" si="262"/>
        <v>07</v>
      </c>
      <c r="Q2396" s="4" t="str">
        <f t="shared" si="263"/>
        <v>July</v>
      </c>
      <c r="R2396" s="30" t="str">
        <f t="shared" si="264"/>
        <v>14</v>
      </c>
      <c r="W2396" t="str">
        <f t="shared" si="265"/>
        <v>ok</v>
      </c>
    </row>
    <row r="2397" spans="1:23" x14ac:dyDescent="0.3">
      <c r="A2397" t="s">
        <v>2439</v>
      </c>
      <c r="B2397" t="s">
        <v>41</v>
      </c>
      <c r="C2397" t="s">
        <v>42</v>
      </c>
      <c r="D2397" t="s">
        <v>43</v>
      </c>
      <c r="E2397" t="s">
        <v>14</v>
      </c>
      <c r="F2397" t="s">
        <v>31</v>
      </c>
      <c r="G2397" s="5">
        <v>15329.78</v>
      </c>
      <c r="H2397" s="5">
        <f t="shared" si="259"/>
        <v>275.93603999999999</v>
      </c>
      <c r="I2397" s="6">
        <v>5</v>
      </c>
      <c r="J2397" s="6">
        <v>76648.899999999994</v>
      </c>
      <c r="K2397" s="5">
        <f t="shared" si="260"/>
        <v>1379.6802</v>
      </c>
      <c r="L2397" s="7">
        <v>3.77</v>
      </c>
      <c r="M2397" s="7">
        <v>1101</v>
      </c>
      <c r="N2397" s="3">
        <v>45340</v>
      </c>
      <c r="O2397" s="4" t="str">
        <f t="shared" si="261"/>
        <v>2024-02</v>
      </c>
      <c r="P2397" s="4" t="str">
        <f t="shared" si="262"/>
        <v>02</v>
      </c>
      <c r="Q2397" s="4" t="str">
        <f t="shared" si="263"/>
        <v>February</v>
      </c>
      <c r="R2397" s="30" t="str">
        <f t="shared" si="264"/>
        <v>18</v>
      </c>
      <c r="W2397" t="str">
        <f t="shared" si="265"/>
        <v>ok</v>
      </c>
    </row>
    <row r="2398" spans="1:23" x14ac:dyDescent="0.3">
      <c r="A2398" t="s">
        <v>2440</v>
      </c>
      <c r="B2398" t="s">
        <v>41</v>
      </c>
      <c r="C2398" t="s">
        <v>42</v>
      </c>
      <c r="D2398" t="s">
        <v>43</v>
      </c>
      <c r="E2398" t="s">
        <v>20</v>
      </c>
      <c r="F2398" t="s">
        <v>31</v>
      </c>
      <c r="G2398" s="5">
        <v>9305.41</v>
      </c>
      <c r="H2398" s="5">
        <f t="shared" si="259"/>
        <v>167.49737999999999</v>
      </c>
      <c r="I2398" s="6">
        <v>5</v>
      </c>
      <c r="J2398" s="6">
        <v>46527.05</v>
      </c>
      <c r="K2398" s="5">
        <f t="shared" si="260"/>
        <v>837.48689999999999</v>
      </c>
      <c r="L2398" s="7">
        <v>1.49</v>
      </c>
      <c r="M2398" s="7">
        <v>1781</v>
      </c>
      <c r="N2398" s="3">
        <v>45584</v>
      </c>
      <c r="O2398" s="4" t="str">
        <f t="shared" si="261"/>
        <v>2024-10</v>
      </c>
      <c r="P2398" s="4" t="str">
        <f t="shared" si="262"/>
        <v>10</v>
      </c>
      <c r="Q2398" s="4" t="str">
        <f t="shared" si="263"/>
        <v>October</v>
      </c>
      <c r="R2398" s="30" t="str">
        <f t="shared" si="264"/>
        <v>19</v>
      </c>
      <c r="W2398" t="str">
        <f t="shared" si="265"/>
        <v>ok</v>
      </c>
    </row>
    <row r="2399" spans="1:23" x14ac:dyDescent="0.3">
      <c r="A2399" t="s">
        <v>2441</v>
      </c>
      <c r="B2399" t="s">
        <v>11</v>
      </c>
      <c r="C2399" t="s">
        <v>12</v>
      </c>
      <c r="D2399" t="s">
        <v>13</v>
      </c>
      <c r="E2399" t="s">
        <v>45</v>
      </c>
      <c r="F2399" t="s">
        <v>38</v>
      </c>
      <c r="G2399" s="5">
        <v>17936.240000000002</v>
      </c>
      <c r="H2399" s="5">
        <f t="shared" si="259"/>
        <v>322.85232000000002</v>
      </c>
      <c r="I2399" s="6">
        <v>3</v>
      </c>
      <c r="J2399" s="6">
        <v>53808.72</v>
      </c>
      <c r="K2399" s="5">
        <f t="shared" si="260"/>
        <v>968.55696000000012</v>
      </c>
      <c r="L2399" s="7">
        <v>3.05</v>
      </c>
      <c r="M2399" s="7">
        <v>1916</v>
      </c>
      <c r="N2399" s="3">
        <v>45373</v>
      </c>
      <c r="O2399" s="4" t="str">
        <f t="shared" si="261"/>
        <v>2024-03</v>
      </c>
      <c r="P2399" s="4" t="str">
        <f t="shared" si="262"/>
        <v>03</v>
      </c>
      <c r="Q2399" s="4" t="str">
        <f t="shared" si="263"/>
        <v>March</v>
      </c>
      <c r="R2399" s="30" t="str">
        <f t="shared" si="264"/>
        <v>22</v>
      </c>
      <c r="W2399" t="str">
        <f t="shared" si="265"/>
        <v>ok</v>
      </c>
    </row>
    <row r="2400" spans="1:23" x14ac:dyDescent="0.3">
      <c r="A2400" t="s">
        <v>2442</v>
      </c>
      <c r="B2400" t="s">
        <v>47</v>
      </c>
      <c r="C2400" t="s">
        <v>12</v>
      </c>
      <c r="D2400" t="s">
        <v>48</v>
      </c>
      <c r="E2400" t="s">
        <v>45</v>
      </c>
      <c r="F2400" t="s">
        <v>15</v>
      </c>
      <c r="G2400" s="5">
        <v>9612.8799999999992</v>
      </c>
      <c r="H2400" s="5">
        <f t="shared" si="259"/>
        <v>173.03183999999996</v>
      </c>
      <c r="I2400" s="6">
        <v>4</v>
      </c>
      <c r="J2400" s="6">
        <v>38451.519999999997</v>
      </c>
      <c r="K2400" s="5">
        <f t="shared" si="260"/>
        <v>692.12735999999984</v>
      </c>
      <c r="L2400" s="7">
        <v>3.13</v>
      </c>
      <c r="M2400" s="7">
        <v>2142</v>
      </c>
      <c r="N2400" s="3">
        <v>45535</v>
      </c>
      <c r="O2400" s="4" t="str">
        <f t="shared" si="261"/>
        <v>2024-08</v>
      </c>
      <c r="P2400" s="4" t="str">
        <f t="shared" si="262"/>
        <v>08</v>
      </c>
      <c r="Q2400" s="4" t="str">
        <f t="shared" si="263"/>
        <v>August</v>
      </c>
      <c r="R2400" s="30" t="str">
        <f t="shared" si="264"/>
        <v>31</v>
      </c>
      <c r="W2400" t="str">
        <f t="shared" si="265"/>
        <v>ok</v>
      </c>
    </row>
    <row r="2401" spans="1:23" x14ac:dyDescent="0.3">
      <c r="A2401" t="s">
        <v>2443</v>
      </c>
      <c r="B2401" t="s">
        <v>41</v>
      </c>
      <c r="C2401" t="s">
        <v>42</v>
      </c>
      <c r="D2401" t="s">
        <v>43</v>
      </c>
      <c r="E2401" t="s">
        <v>20</v>
      </c>
      <c r="F2401" t="s">
        <v>31</v>
      </c>
      <c r="G2401" s="5">
        <v>19151.16</v>
      </c>
      <c r="H2401" s="5">
        <f t="shared" si="259"/>
        <v>344.72087999999997</v>
      </c>
      <c r="I2401" s="6">
        <v>2</v>
      </c>
      <c r="J2401" s="6">
        <v>38302.32</v>
      </c>
      <c r="K2401" s="5">
        <f t="shared" si="260"/>
        <v>689.44175999999993</v>
      </c>
      <c r="L2401" s="7">
        <v>4.41</v>
      </c>
      <c r="M2401" s="7">
        <v>3197</v>
      </c>
      <c r="N2401" s="3">
        <v>45459</v>
      </c>
      <c r="O2401" s="4" t="str">
        <f t="shared" si="261"/>
        <v>2024-06</v>
      </c>
      <c r="P2401" s="4" t="str">
        <f t="shared" si="262"/>
        <v>06</v>
      </c>
      <c r="Q2401" s="4" t="str">
        <f t="shared" si="263"/>
        <v>June</v>
      </c>
      <c r="R2401" s="30" t="str">
        <f t="shared" si="264"/>
        <v>16</v>
      </c>
      <c r="W2401" t="str">
        <f t="shared" si="265"/>
        <v>ok</v>
      </c>
    </row>
    <row r="2402" spans="1:23" x14ac:dyDescent="0.3">
      <c r="A2402" t="s">
        <v>2444</v>
      </c>
      <c r="B2402" t="s">
        <v>51</v>
      </c>
      <c r="C2402" t="s">
        <v>29</v>
      </c>
      <c r="D2402" t="s">
        <v>52</v>
      </c>
      <c r="E2402" t="s">
        <v>20</v>
      </c>
      <c r="F2402" t="s">
        <v>31</v>
      </c>
      <c r="G2402" s="5">
        <v>19119.82</v>
      </c>
      <c r="H2402" s="5">
        <f t="shared" si="259"/>
        <v>344.15675999999996</v>
      </c>
      <c r="I2402" s="6">
        <v>4</v>
      </c>
      <c r="J2402" s="6">
        <v>76479.28</v>
      </c>
      <c r="K2402" s="5">
        <f t="shared" si="260"/>
        <v>1376.6270399999999</v>
      </c>
      <c r="L2402" s="7">
        <v>4.4400000000000004</v>
      </c>
      <c r="M2402" s="7">
        <v>3194</v>
      </c>
      <c r="N2402" s="3">
        <v>45590</v>
      </c>
      <c r="O2402" s="4" t="str">
        <f t="shared" si="261"/>
        <v>2024-10</v>
      </c>
      <c r="P2402" s="4" t="str">
        <f t="shared" si="262"/>
        <v>10</v>
      </c>
      <c r="Q2402" s="4" t="str">
        <f t="shared" si="263"/>
        <v>October</v>
      </c>
      <c r="R2402" s="30" t="str">
        <f t="shared" si="264"/>
        <v>25</v>
      </c>
      <c r="W2402" t="str">
        <f t="shared" si="265"/>
        <v>ok</v>
      </c>
    </row>
    <row r="2403" spans="1:23" x14ac:dyDescent="0.3">
      <c r="A2403" t="s">
        <v>2445</v>
      </c>
      <c r="B2403" t="s">
        <v>47</v>
      </c>
      <c r="C2403" t="s">
        <v>12</v>
      </c>
      <c r="D2403" t="s">
        <v>48</v>
      </c>
      <c r="E2403" t="s">
        <v>45</v>
      </c>
      <c r="F2403" t="s">
        <v>21</v>
      </c>
      <c r="G2403" s="5">
        <v>7909.23</v>
      </c>
      <c r="H2403" s="5">
        <f t="shared" si="259"/>
        <v>142.36613999999997</v>
      </c>
      <c r="I2403" s="6">
        <v>1</v>
      </c>
      <c r="J2403" s="6">
        <v>7909.23</v>
      </c>
      <c r="K2403" s="5">
        <f t="shared" si="260"/>
        <v>142.36613999999997</v>
      </c>
      <c r="L2403" s="7">
        <v>2.92</v>
      </c>
      <c r="M2403" s="7">
        <v>4917</v>
      </c>
      <c r="N2403" s="3">
        <v>45296</v>
      </c>
      <c r="O2403" s="4" t="str">
        <f t="shared" si="261"/>
        <v>2024-01</v>
      </c>
      <c r="P2403" s="4" t="str">
        <f t="shared" si="262"/>
        <v>01</v>
      </c>
      <c r="Q2403" s="4" t="str">
        <f t="shared" si="263"/>
        <v>January</v>
      </c>
      <c r="R2403" s="30" t="str">
        <f t="shared" si="264"/>
        <v>05</v>
      </c>
      <c r="W2403" t="str">
        <f t="shared" si="265"/>
        <v>ok</v>
      </c>
    </row>
    <row r="2404" spans="1:23" x14ac:dyDescent="0.3">
      <c r="A2404" t="s">
        <v>2446</v>
      </c>
      <c r="B2404" t="s">
        <v>23</v>
      </c>
      <c r="C2404" t="s">
        <v>24</v>
      </c>
      <c r="D2404" t="s">
        <v>25</v>
      </c>
      <c r="E2404" t="s">
        <v>20</v>
      </c>
      <c r="F2404" t="s">
        <v>15</v>
      </c>
      <c r="G2404" s="5">
        <v>11443.15</v>
      </c>
      <c r="H2404" s="5">
        <f t="shared" si="259"/>
        <v>205.97669999999997</v>
      </c>
      <c r="I2404" s="6">
        <v>5</v>
      </c>
      <c r="J2404" s="6">
        <v>57215.75</v>
      </c>
      <c r="K2404" s="5">
        <f t="shared" si="260"/>
        <v>1029.8834999999999</v>
      </c>
      <c r="L2404" s="7">
        <v>4.59</v>
      </c>
      <c r="M2404" s="7">
        <v>1742</v>
      </c>
      <c r="N2404" s="3">
        <v>45584</v>
      </c>
      <c r="O2404" s="4" t="str">
        <f t="shared" si="261"/>
        <v>2024-10</v>
      </c>
      <c r="P2404" s="4" t="str">
        <f t="shared" si="262"/>
        <v>10</v>
      </c>
      <c r="Q2404" s="4" t="str">
        <f t="shared" si="263"/>
        <v>October</v>
      </c>
      <c r="R2404" s="30" t="str">
        <f t="shared" si="264"/>
        <v>19</v>
      </c>
      <c r="W2404" t="str">
        <f t="shared" si="265"/>
        <v>ok</v>
      </c>
    </row>
    <row r="2405" spans="1:23" x14ac:dyDescent="0.3">
      <c r="A2405" t="s">
        <v>2447</v>
      </c>
      <c r="B2405" t="s">
        <v>41</v>
      </c>
      <c r="C2405" t="s">
        <v>42</v>
      </c>
      <c r="D2405" t="s">
        <v>43</v>
      </c>
      <c r="E2405" t="s">
        <v>20</v>
      </c>
      <c r="F2405" t="s">
        <v>15</v>
      </c>
      <c r="G2405" s="5">
        <v>17269.45</v>
      </c>
      <c r="H2405" s="5">
        <f t="shared" si="259"/>
        <v>310.8501</v>
      </c>
      <c r="I2405" s="6">
        <v>1</v>
      </c>
      <c r="J2405" s="6">
        <v>17269.45</v>
      </c>
      <c r="K2405" s="5">
        <f t="shared" si="260"/>
        <v>310.8501</v>
      </c>
      <c r="L2405" s="7">
        <v>1.58</v>
      </c>
      <c r="M2405" s="7">
        <v>261</v>
      </c>
      <c r="N2405" s="3">
        <v>45551</v>
      </c>
      <c r="O2405" s="4" t="str">
        <f t="shared" si="261"/>
        <v>2024-09</v>
      </c>
      <c r="P2405" s="4" t="str">
        <f t="shared" si="262"/>
        <v>09</v>
      </c>
      <c r="Q2405" s="4" t="str">
        <f t="shared" si="263"/>
        <v>September</v>
      </c>
      <c r="R2405" s="30" t="str">
        <f t="shared" si="264"/>
        <v>16</v>
      </c>
      <c r="W2405" t="str">
        <f t="shared" si="265"/>
        <v>ok</v>
      </c>
    </row>
    <row r="2406" spans="1:23" x14ac:dyDescent="0.3">
      <c r="A2406" t="s">
        <v>2448</v>
      </c>
      <c r="B2406" t="s">
        <v>11</v>
      </c>
      <c r="C2406" t="s">
        <v>12</v>
      </c>
      <c r="D2406" t="s">
        <v>13</v>
      </c>
      <c r="E2406" t="s">
        <v>20</v>
      </c>
      <c r="F2406" t="s">
        <v>21</v>
      </c>
      <c r="G2406" s="5">
        <v>12307.75</v>
      </c>
      <c r="H2406" s="5">
        <f t="shared" si="259"/>
        <v>221.53949999999998</v>
      </c>
      <c r="I2406" s="6">
        <v>5</v>
      </c>
      <c r="J2406" s="6">
        <v>61538.75</v>
      </c>
      <c r="K2406" s="5">
        <f t="shared" si="260"/>
        <v>1107.6974999999998</v>
      </c>
      <c r="L2406" s="7">
        <v>1.47</v>
      </c>
      <c r="M2406" s="7">
        <v>1447</v>
      </c>
      <c r="N2406" s="3">
        <v>45561</v>
      </c>
      <c r="O2406" s="4" t="str">
        <f t="shared" si="261"/>
        <v>2024-09</v>
      </c>
      <c r="P2406" s="4" t="str">
        <f t="shared" si="262"/>
        <v>09</v>
      </c>
      <c r="Q2406" s="4" t="str">
        <f t="shared" si="263"/>
        <v>September</v>
      </c>
      <c r="R2406" s="30" t="str">
        <f t="shared" si="264"/>
        <v>26</v>
      </c>
      <c r="W2406" t="str">
        <f t="shared" si="265"/>
        <v>ok</v>
      </c>
    </row>
    <row r="2407" spans="1:23" x14ac:dyDescent="0.3">
      <c r="A2407" t="s">
        <v>2449</v>
      </c>
      <c r="B2407" t="s">
        <v>41</v>
      </c>
      <c r="C2407" t="s">
        <v>42</v>
      </c>
      <c r="D2407" t="s">
        <v>43</v>
      </c>
      <c r="E2407" t="s">
        <v>45</v>
      </c>
      <c r="F2407" t="s">
        <v>21</v>
      </c>
      <c r="G2407" s="5">
        <v>10041.51</v>
      </c>
      <c r="H2407" s="5">
        <f t="shared" si="259"/>
        <v>180.74717999999999</v>
      </c>
      <c r="I2407" s="6">
        <v>4</v>
      </c>
      <c r="J2407" s="6">
        <v>40166.04</v>
      </c>
      <c r="K2407" s="5">
        <f t="shared" si="260"/>
        <v>722.98871999999994</v>
      </c>
      <c r="L2407" s="7">
        <v>1.99</v>
      </c>
      <c r="M2407" s="7">
        <v>2397</v>
      </c>
      <c r="N2407" s="3">
        <v>45438</v>
      </c>
      <c r="O2407" s="4" t="str">
        <f t="shared" si="261"/>
        <v>2024-05</v>
      </c>
      <c r="P2407" s="4" t="str">
        <f t="shared" si="262"/>
        <v>05</v>
      </c>
      <c r="Q2407" s="4" t="str">
        <f t="shared" si="263"/>
        <v>May</v>
      </c>
      <c r="R2407" s="30" t="str">
        <f t="shared" si="264"/>
        <v>26</v>
      </c>
      <c r="W2407" t="str">
        <f t="shared" si="265"/>
        <v>ok</v>
      </c>
    </row>
    <row r="2408" spans="1:23" x14ac:dyDescent="0.3">
      <c r="A2408" t="s">
        <v>2450</v>
      </c>
      <c r="B2408" t="s">
        <v>47</v>
      </c>
      <c r="C2408" t="s">
        <v>12</v>
      </c>
      <c r="D2408" t="s">
        <v>48</v>
      </c>
      <c r="E2408" t="s">
        <v>20</v>
      </c>
      <c r="F2408" t="s">
        <v>21</v>
      </c>
      <c r="G2408" s="5">
        <v>9506.2199999999993</v>
      </c>
      <c r="H2408" s="5">
        <f t="shared" si="259"/>
        <v>171.11195999999998</v>
      </c>
      <c r="I2408" s="6">
        <v>1</v>
      </c>
      <c r="J2408" s="6">
        <v>9506.2199999999993</v>
      </c>
      <c r="K2408" s="5">
        <f t="shared" si="260"/>
        <v>171.11195999999998</v>
      </c>
      <c r="L2408" s="7">
        <v>1.37</v>
      </c>
      <c r="M2408" s="7">
        <v>1648</v>
      </c>
      <c r="N2408" s="3">
        <v>45603</v>
      </c>
      <c r="O2408" s="4" t="str">
        <f t="shared" si="261"/>
        <v>2024-11</v>
      </c>
      <c r="P2408" s="4" t="str">
        <f t="shared" si="262"/>
        <v>11</v>
      </c>
      <c r="Q2408" s="4" t="str">
        <f t="shared" si="263"/>
        <v>November</v>
      </c>
      <c r="R2408" s="30" t="str">
        <f t="shared" si="264"/>
        <v>07</v>
      </c>
      <c r="W2408" t="str">
        <f t="shared" si="265"/>
        <v>ok</v>
      </c>
    </row>
    <row r="2409" spans="1:23" x14ac:dyDescent="0.3">
      <c r="A2409" t="s">
        <v>2451</v>
      </c>
      <c r="B2409" t="s">
        <v>47</v>
      </c>
      <c r="C2409" t="s">
        <v>12</v>
      </c>
      <c r="D2409" t="s">
        <v>48</v>
      </c>
      <c r="E2409" t="s">
        <v>20</v>
      </c>
      <c r="F2409" t="s">
        <v>15</v>
      </c>
      <c r="G2409" s="5">
        <v>9562.17</v>
      </c>
      <c r="H2409" s="5">
        <f t="shared" si="259"/>
        <v>172.11905999999999</v>
      </c>
      <c r="I2409" s="6">
        <v>5</v>
      </c>
      <c r="J2409" s="6">
        <v>47810.85</v>
      </c>
      <c r="K2409" s="5">
        <f t="shared" si="260"/>
        <v>860.59529999999995</v>
      </c>
      <c r="L2409" s="7">
        <v>4.84</v>
      </c>
      <c r="M2409" s="7">
        <v>3302</v>
      </c>
      <c r="N2409" s="3">
        <v>45373</v>
      </c>
      <c r="O2409" s="4" t="str">
        <f t="shared" si="261"/>
        <v>2024-03</v>
      </c>
      <c r="P2409" s="4" t="str">
        <f t="shared" si="262"/>
        <v>03</v>
      </c>
      <c r="Q2409" s="4" t="str">
        <f t="shared" si="263"/>
        <v>March</v>
      </c>
      <c r="R2409" s="30" t="str">
        <f t="shared" si="264"/>
        <v>22</v>
      </c>
      <c r="W2409" t="str">
        <f t="shared" si="265"/>
        <v>ok</v>
      </c>
    </row>
    <row r="2410" spans="1:23" x14ac:dyDescent="0.3">
      <c r="A2410" t="s">
        <v>2452</v>
      </c>
      <c r="B2410" t="s">
        <v>17</v>
      </c>
      <c r="C2410" t="s">
        <v>18</v>
      </c>
      <c r="D2410" t="s">
        <v>19</v>
      </c>
      <c r="E2410" t="s">
        <v>14</v>
      </c>
      <c r="F2410" t="s">
        <v>38</v>
      </c>
      <c r="G2410" s="5">
        <v>9764.31</v>
      </c>
      <c r="H2410" s="5">
        <f t="shared" si="259"/>
        <v>175.75757999999999</v>
      </c>
      <c r="I2410" s="6">
        <v>3</v>
      </c>
      <c r="J2410" s="6">
        <v>29292.93</v>
      </c>
      <c r="K2410" s="5">
        <f t="shared" si="260"/>
        <v>527.27274</v>
      </c>
      <c r="L2410" s="7">
        <v>1.41</v>
      </c>
      <c r="M2410" s="7">
        <v>2193</v>
      </c>
      <c r="N2410" s="3">
        <v>45624</v>
      </c>
      <c r="O2410" s="4" t="str">
        <f t="shared" si="261"/>
        <v>2024-11</v>
      </c>
      <c r="P2410" s="4" t="str">
        <f t="shared" si="262"/>
        <v>11</v>
      </c>
      <c r="Q2410" s="4" t="str">
        <f t="shared" si="263"/>
        <v>November</v>
      </c>
      <c r="R2410" s="30" t="str">
        <f t="shared" si="264"/>
        <v>28</v>
      </c>
      <c r="W2410" t="str">
        <f t="shared" si="265"/>
        <v>ok</v>
      </c>
    </row>
    <row r="2411" spans="1:23" x14ac:dyDescent="0.3">
      <c r="A2411" t="s">
        <v>2453</v>
      </c>
      <c r="B2411" t="s">
        <v>17</v>
      </c>
      <c r="C2411" t="s">
        <v>18</v>
      </c>
      <c r="D2411" t="s">
        <v>19</v>
      </c>
      <c r="E2411" t="s">
        <v>14</v>
      </c>
      <c r="F2411" t="s">
        <v>21</v>
      </c>
      <c r="G2411" s="5">
        <v>14982.27</v>
      </c>
      <c r="H2411" s="5">
        <f t="shared" si="259"/>
        <v>269.68086</v>
      </c>
      <c r="I2411" s="6">
        <v>5</v>
      </c>
      <c r="J2411" s="6">
        <v>74911.350000000006</v>
      </c>
      <c r="K2411" s="5">
        <f t="shared" si="260"/>
        <v>1348.4042999999999</v>
      </c>
      <c r="L2411" s="7">
        <v>2.14</v>
      </c>
      <c r="M2411" s="7">
        <v>2493</v>
      </c>
      <c r="N2411" s="3">
        <v>45637</v>
      </c>
      <c r="O2411" s="4" t="str">
        <f t="shared" si="261"/>
        <v>2024-12</v>
      </c>
      <c r="P2411" s="4" t="str">
        <f t="shared" si="262"/>
        <v>12</v>
      </c>
      <c r="Q2411" s="4" t="str">
        <f t="shared" si="263"/>
        <v>December</v>
      </c>
      <c r="R2411" s="30" t="str">
        <f t="shared" si="264"/>
        <v>11</v>
      </c>
      <c r="W2411" t="str">
        <f t="shared" si="265"/>
        <v>ok</v>
      </c>
    </row>
    <row r="2412" spans="1:23" x14ac:dyDescent="0.3">
      <c r="A2412" t="s">
        <v>2454</v>
      </c>
      <c r="B2412" t="s">
        <v>47</v>
      </c>
      <c r="C2412" t="s">
        <v>12</v>
      </c>
      <c r="D2412" t="s">
        <v>48</v>
      </c>
      <c r="E2412" t="s">
        <v>14</v>
      </c>
      <c r="F2412" t="s">
        <v>15</v>
      </c>
      <c r="G2412" s="5">
        <v>8821.34</v>
      </c>
      <c r="H2412" s="5">
        <f t="shared" si="259"/>
        <v>158.78412</v>
      </c>
      <c r="I2412" s="6">
        <v>4</v>
      </c>
      <c r="J2412" s="6">
        <v>35285.360000000001</v>
      </c>
      <c r="K2412" s="5">
        <f t="shared" si="260"/>
        <v>635.13648000000001</v>
      </c>
      <c r="L2412" s="7">
        <v>3.88</v>
      </c>
      <c r="M2412" s="7">
        <v>2942</v>
      </c>
      <c r="N2412" s="3">
        <v>45405</v>
      </c>
      <c r="O2412" s="4" t="str">
        <f t="shared" si="261"/>
        <v>2024-04</v>
      </c>
      <c r="P2412" s="4" t="str">
        <f t="shared" si="262"/>
        <v>04</v>
      </c>
      <c r="Q2412" s="4" t="str">
        <f t="shared" si="263"/>
        <v>April</v>
      </c>
      <c r="R2412" s="30" t="str">
        <f t="shared" si="264"/>
        <v>23</v>
      </c>
      <c r="W2412" t="str">
        <f t="shared" si="265"/>
        <v>ok</v>
      </c>
    </row>
    <row r="2413" spans="1:23" x14ac:dyDescent="0.3">
      <c r="A2413" t="s">
        <v>2455</v>
      </c>
      <c r="B2413" t="s">
        <v>23</v>
      </c>
      <c r="C2413" t="s">
        <v>24</v>
      </c>
      <c r="D2413" t="s">
        <v>25</v>
      </c>
      <c r="E2413" t="s">
        <v>45</v>
      </c>
      <c r="F2413" t="s">
        <v>21</v>
      </c>
      <c r="G2413" s="5">
        <v>10570.63</v>
      </c>
      <c r="H2413" s="5">
        <f t="shared" si="259"/>
        <v>190.27133999999998</v>
      </c>
      <c r="I2413" s="6">
        <v>1</v>
      </c>
      <c r="J2413" s="6">
        <v>10570.63</v>
      </c>
      <c r="K2413" s="5">
        <f t="shared" si="260"/>
        <v>190.27133999999998</v>
      </c>
      <c r="L2413" s="7">
        <v>4.84</v>
      </c>
      <c r="M2413" s="7">
        <v>1622</v>
      </c>
      <c r="N2413" s="3">
        <v>45581</v>
      </c>
      <c r="O2413" s="4" t="str">
        <f t="shared" si="261"/>
        <v>2024-10</v>
      </c>
      <c r="P2413" s="4" t="str">
        <f t="shared" si="262"/>
        <v>10</v>
      </c>
      <c r="Q2413" s="4" t="str">
        <f t="shared" si="263"/>
        <v>October</v>
      </c>
      <c r="R2413" s="30" t="str">
        <f t="shared" si="264"/>
        <v>16</v>
      </c>
      <c r="W2413" t="str">
        <f t="shared" si="265"/>
        <v>ok</v>
      </c>
    </row>
    <row r="2414" spans="1:23" x14ac:dyDescent="0.3">
      <c r="A2414" t="s">
        <v>2456</v>
      </c>
      <c r="B2414" t="s">
        <v>11</v>
      </c>
      <c r="C2414" t="s">
        <v>12</v>
      </c>
      <c r="D2414" t="s">
        <v>13</v>
      </c>
      <c r="E2414" t="s">
        <v>14</v>
      </c>
      <c r="F2414" t="s">
        <v>21</v>
      </c>
      <c r="G2414" s="5">
        <v>18301.53</v>
      </c>
      <c r="H2414" s="5">
        <f t="shared" si="259"/>
        <v>329.42753999999996</v>
      </c>
      <c r="I2414" s="6">
        <v>1</v>
      </c>
      <c r="J2414" s="6">
        <v>18301.53</v>
      </c>
      <c r="K2414" s="5">
        <f t="shared" si="260"/>
        <v>329.42753999999996</v>
      </c>
      <c r="L2414" s="7">
        <v>3.62</v>
      </c>
      <c r="M2414" s="7">
        <v>4107</v>
      </c>
      <c r="N2414" s="3">
        <v>45411</v>
      </c>
      <c r="O2414" s="4" t="str">
        <f t="shared" si="261"/>
        <v>2024-04</v>
      </c>
      <c r="P2414" s="4" t="str">
        <f t="shared" si="262"/>
        <v>04</v>
      </c>
      <c r="Q2414" s="4" t="str">
        <f t="shared" si="263"/>
        <v>April</v>
      </c>
      <c r="R2414" s="30" t="str">
        <f t="shared" si="264"/>
        <v>29</v>
      </c>
      <c r="W2414" t="str">
        <f t="shared" si="265"/>
        <v>ok</v>
      </c>
    </row>
    <row r="2415" spans="1:23" x14ac:dyDescent="0.3">
      <c r="A2415" t="s">
        <v>2457</v>
      </c>
      <c r="B2415" t="s">
        <v>33</v>
      </c>
      <c r="C2415" t="s">
        <v>12</v>
      </c>
      <c r="D2415" t="s">
        <v>34</v>
      </c>
      <c r="E2415" t="s">
        <v>14</v>
      </c>
      <c r="F2415" t="s">
        <v>38</v>
      </c>
      <c r="G2415" s="5">
        <v>19996.689999999999</v>
      </c>
      <c r="H2415" s="5">
        <f t="shared" si="259"/>
        <v>359.94041999999996</v>
      </c>
      <c r="I2415" s="6">
        <v>1</v>
      </c>
      <c r="J2415" s="6">
        <v>19996.689999999999</v>
      </c>
      <c r="K2415" s="5">
        <f t="shared" si="260"/>
        <v>359.94041999999996</v>
      </c>
      <c r="L2415" s="7">
        <v>4.4000000000000004</v>
      </c>
      <c r="M2415" s="7">
        <v>4960</v>
      </c>
      <c r="N2415" s="3">
        <v>45602</v>
      </c>
      <c r="O2415" s="4" t="str">
        <f t="shared" si="261"/>
        <v>2024-11</v>
      </c>
      <c r="P2415" s="4" t="str">
        <f t="shared" si="262"/>
        <v>11</v>
      </c>
      <c r="Q2415" s="4" t="str">
        <f t="shared" si="263"/>
        <v>November</v>
      </c>
      <c r="R2415" s="30" t="str">
        <f t="shared" si="264"/>
        <v>06</v>
      </c>
      <c r="W2415" t="str">
        <f t="shared" si="265"/>
        <v>ok</v>
      </c>
    </row>
    <row r="2416" spans="1:23" x14ac:dyDescent="0.3">
      <c r="A2416" t="s">
        <v>2458</v>
      </c>
      <c r="B2416" t="s">
        <v>41</v>
      </c>
      <c r="C2416" t="s">
        <v>42</v>
      </c>
      <c r="D2416" t="s">
        <v>43</v>
      </c>
      <c r="E2416" t="s">
        <v>45</v>
      </c>
      <c r="F2416" t="s">
        <v>21</v>
      </c>
      <c r="G2416" s="5">
        <v>9158.0400000000009</v>
      </c>
      <c r="H2416" s="5">
        <f t="shared" si="259"/>
        <v>164.84472</v>
      </c>
      <c r="I2416" s="6">
        <v>5</v>
      </c>
      <c r="J2416" s="6">
        <v>45790.2</v>
      </c>
      <c r="K2416" s="5">
        <f t="shared" si="260"/>
        <v>824.22360000000003</v>
      </c>
      <c r="L2416" s="7">
        <v>2.89</v>
      </c>
      <c r="M2416" s="7">
        <v>4760</v>
      </c>
      <c r="N2416" s="3">
        <v>45314</v>
      </c>
      <c r="O2416" s="4" t="str">
        <f t="shared" si="261"/>
        <v>2024-01</v>
      </c>
      <c r="P2416" s="4" t="str">
        <f t="shared" si="262"/>
        <v>01</v>
      </c>
      <c r="Q2416" s="4" t="str">
        <f t="shared" si="263"/>
        <v>January</v>
      </c>
      <c r="R2416" s="30" t="str">
        <f t="shared" si="264"/>
        <v>23</v>
      </c>
      <c r="W2416" t="str">
        <f t="shared" si="265"/>
        <v>ok</v>
      </c>
    </row>
    <row r="2417" spans="1:23" x14ac:dyDescent="0.3">
      <c r="A2417" t="s">
        <v>2459</v>
      </c>
      <c r="B2417" t="s">
        <v>17</v>
      </c>
      <c r="C2417" t="s">
        <v>18</v>
      </c>
      <c r="D2417" t="s">
        <v>19</v>
      </c>
      <c r="E2417" t="s">
        <v>14</v>
      </c>
      <c r="F2417" t="s">
        <v>26</v>
      </c>
      <c r="G2417" s="5">
        <v>5130.04</v>
      </c>
      <c r="H2417" s="5">
        <f t="shared" si="259"/>
        <v>92.34071999999999</v>
      </c>
      <c r="I2417" s="6">
        <v>4</v>
      </c>
      <c r="J2417" s="6">
        <v>20520.16</v>
      </c>
      <c r="K2417" s="5">
        <f t="shared" si="260"/>
        <v>369.36287999999996</v>
      </c>
      <c r="L2417" s="7">
        <v>1.3</v>
      </c>
      <c r="M2417" s="7">
        <v>3171</v>
      </c>
      <c r="N2417" s="3">
        <v>45492</v>
      </c>
      <c r="O2417" s="4" t="str">
        <f t="shared" si="261"/>
        <v>2024-07</v>
      </c>
      <c r="P2417" s="4" t="str">
        <f t="shared" si="262"/>
        <v>07</v>
      </c>
      <c r="Q2417" s="4" t="str">
        <f t="shared" si="263"/>
        <v>July</v>
      </c>
      <c r="R2417" s="30" t="str">
        <f t="shared" si="264"/>
        <v>19</v>
      </c>
      <c r="W2417" t="str">
        <f t="shared" si="265"/>
        <v>ok</v>
      </c>
    </row>
    <row r="2418" spans="1:23" x14ac:dyDescent="0.3">
      <c r="A2418" t="s">
        <v>2460</v>
      </c>
      <c r="B2418" t="s">
        <v>28</v>
      </c>
      <c r="C2418" t="s">
        <v>29</v>
      </c>
      <c r="D2418" t="s">
        <v>30</v>
      </c>
      <c r="E2418" t="s">
        <v>14</v>
      </c>
      <c r="F2418" t="s">
        <v>26</v>
      </c>
      <c r="G2418" s="5">
        <v>18854.939999999999</v>
      </c>
      <c r="H2418" s="5">
        <f t="shared" si="259"/>
        <v>339.38891999999993</v>
      </c>
      <c r="I2418" s="6">
        <v>2</v>
      </c>
      <c r="J2418" s="6">
        <v>37709.879999999997</v>
      </c>
      <c r="K2418" s="5">
        <f t="shared" si="260"/>
        <v>678.77783999999986</v>
      </c>
      <c r="L2418" s="7">
        <v>4.0599999999999996</v>
      </c>
      <c r="M2418" s="7">
        <v>3673</v>
      </c>
      <c r="N2418" s="3">
        <v>45473</v>
      </c>
      <c r="O2418" s="4" t="str">
        <f t="shared" si="261"/>
        <v>2024-06</v>
      </c>
      <c r="P2418" s="4" t="str">
        <f t="shared" si="262"/>
        <v>06</v>
      </c>
      <c r="Q2418" s="4" t="str">
        <f t="shared" si="263"/>
        <v>June</v>
      </c>
      <c r="R2418" s="30" t="str">
        <f t="shared" si="264"/>
        <v>30</v>
      </c>
      <c r="W2418" t="str">
        <f t="shared" si="265"/>
        <v>ok</v>
      </c>
    </row>
    <row r="2419" spans="1:23" x14ac:dyDescent="0.3">
      <c r="A2419" t="s">
        <v>2461</v>
      </c>
      <c r="B2419" t="s">
        <v>28</v>
      </c>
      <c r="C2419" t="s">
        <v>29</v>
      </c>
      <c r="D2419" t="s">
        <v>30</v>
      </c>
      <c r="E2419" t="s">
        <v>20</v>
      </c>
      <c r="F2419" t="s">
        <v>60</v>
      </c>
      <c r="G2419" s="5">
        <v>17259.97</v>
      </c>
      <c r="H2419" s="5">
        <f t="shared" si="259"/>
        <v>310.67946000000001</v>
      </c>
      <c r="I2419" s="6">
        <v>1</v>
      </c>
      <c r="J2419" s="6">
        <v>17259.97</v>
      </c>
      <c r="K2419" s="5">
        <f t="shared" si="260"/>
        <v>310.67946000000001</v>
      </c>
      <c r="L2419" s="7">
        <v>2.5299999999999998</v>
      </c>
      <c r="M2419" s="7">
        <v>4444</v>
      </c>
      <c r="N2419" s="3">
        <v>45553</v>
      </c>
      <c r="O2419" s="4" t="str">
        <f t="shared" si="261"/>
        <v>2024-09</v>
      </c>
      <c r="P2419" s="4" t="str">
        <f t="shared" si="262"/>
        <v>09</v>
      </c>
      <c r="Q2419" s="4" t="str">
        <f t="shared" si="263"/>
        <v>September</v>
      </c>
      <c r="R2419" s="30" t="str">
        <f t="shared" si="264"/>
        <v>18</v>
      </c>
      <c r="W2419" t="str">
        <f t="shared" si="265"/>
        <v>ok</v>
      </c>
    </row>
    <row r="2420" spans="1:23" x14ac:dyDescent="0.3">
      <c r="A2420" t="s">
        <v>2462</v>
      </c>
      <c r="B2420" t="s">
        <v>63</v>
      </c>
      <c r="C2420" t="s">
        <v>18</v>
      </c>
      <c r="D2420" t="s">
        <v>64</v>
      </c>
      <c r="E2420" t="s">
        <v>14</v>
      </c>
      <c r="F2420" t="s">
        <v>26</v>
      </c>
      <c r="G2420" s="5">
        <v>13136.13</v>
      </c>
      <c r="H2420" s="5">
        <f t="shared" si="259"/>
        <v>236.45033999999995</v>
      </c>
      <c r="I2420" s="6">
        <v>3</v>
      </c>
      <c r="J2420" s="6">
        <v>39408.39</v>
      </c>
      <c r="K2420" s="5">
        <f t="shared" si="260"/>
        <v>709.35101999999983</v>
      </c>
      <c r="L2420" s="7">
        <v>4.37</v>
      </c>
      <c r="M2420" s="7">
        <v>4493</v>
      </c>
      <c r="N2420" s="3">
        <v>45589</v>
      </c>
      <c r="O2420" s="4" t="str">
        <f t="shared" si="261"/>
        <v>2024-10</v>
      </c>
      <c r="P2420" s="4" t="str">
        <f t="shared" si="262"/>
        <v>10</v>
      </c>
      <c r="Q2420" s="4" t="str">
        <f t="shared" si="263"/>
        <v>October</v>
      </c>
      <c r="R2420" s="30" t="str">
        <f t="shared" si="264"/>
        <v>24</v>
      </c>
      <c r="W2420" t="str">
        <f t="shared" si="265"/>
        <v>ok</v>
      </c>
    </row>
    <row r="2421" spans="1:23" x14ac:dyDescent="0.3">
      <c r="A2421" t="s">
        <v>2463</v>
      </c>
      <c r="B2421" t="s">
        <v>33</v>
      </c>
      <c r="C2421" t="s">
        <v>12</v>
      </c>
      <c r="D2421" t="s">
        <v>34</v>
      </c>
      <c r="E2421" t="s">
        <v>20</v>
      </c>
      <c r="F2421" t="s">
        <v>21</v>
      </c>
      <c r="G2421" s="5">
        <v>3424.02</v>
      </c>
      <c r="H2421" s="5">
        <f t="shared" si="259"/>
        <v>61.632359999999998</v>
      </c>
      <c r="I2421" s="6">
        <v>4</v>
      </c>
      <c r="J2421" s="6">
        <v>13696.08</v>
      </c>
      <c r="K2421" s="5">
        <f t="shared" si="260"/>
        <v>246.52943999999999</v>
      </c>
      <c r="L2421" s="7">
        <v>1.78</v>
      </c>
      <c r="M2421" s="7">
        <v>1094</v>
      </c>
      <c r="N2421" s="3">
        <v>45529</v>
      </c>
      <c r="O2421" s="4" t="str">
        <f t="shared" si="261"/>
        <v>2024-08</v>
      </c>
      <c r="P2421" s="4" t="str">
        <f t="shared" si="262"/>
        <v>08</v>
      </c>
      <c r="Q2421" s="4" t="str">
        <f t="shared" si="263"/>
        <v>August</v>
      </c>
      <c r="R2421" s="30" t="str">
        <f t="shared" si="264"/>
        <v>25</v>
      </c>
      <c r="W2421" t="str">
        <f t="shared" si="265"/>
        <v>ok</v>
      </c>
    </row>
    <row r="2422" spans="1:23" x14ac:dyDescent="0.3">
      <c r="A2422" t="s">
        <v>2464</v>
      </c>
      <c r="B2422" t="s">
        <v>33</v>
      </c>
      <c r="C2422" t="s">
        <v>12</v>
      </c>
      <c r="D2422" t="s">
        <v>34</v>
      </c>
      <c r="E2422" t="s">
        <v>20</v>
      </c>
      <c r="F2422" t="s">
        <v>15</v>
      </c>
      <c r="G2422" s="5">
        <v>10666.84</v>
      </c>
      <c r="H2422" s="5">
        <f t="shared" si="259"/>
        <v>192.00312</v>
      </c>
      <c r="I2422" s="6">
        <v>5</v>
      </c>
      <c r="J2422" s="6">
        <v>53334.2</v>
      </c>
      <c r="K2422" s="5">
        <f t="shared" si="260"/>
        <v>960.01559999999995</v>
      </c>
      <c r="L2422" s="7">
        <v>1.83</v>
      </c>
      <c r="M2422" s="7">
        <v>3726</v>
      </c>
      <c r="N2422" s="3">
        <v>45477</v>
      </c>
      <c r="O2422" s="4" t="str">
        <f t="shared" si="261"/>
        <v>2024-07</v>
      </c>
      <c r="P2422" s="4" t="str">
        <f t="shared" si="262"/>
        <v>07</v>
      </c>
      <c r="Q2422" s="4" t="str">
        <f t="shared" si="263"/>
        <v>July</v>
      </c>
      <c r="R2422" s="30" t="str">
        <f t="shared" si="264"/>
        <v>04</v>
      </c>
      <c r="W2422" t="str">
        <f t="shared" si="265"/>
        <v>ok</v>
      </c>
    </row>
    <row r="2423" spans="1:23" x14ac:dyDescent="0.3">
      <c r="A2423" t="s">
        <v>2465</v>
      </c>
      <c r="B2423" t="s">
        <v>51</v>
      </c>
      <c r="C2423" t="s">
        <v>29</v>
      </c>
      <c r="D2423" t="s">
        <v>52</v>
      </c>
      <c r="E2423" t="s">
        <v>20</v>
      </c>
      <c r="F2423" t="s">
        <v>15</v>
      </c>
      <c r="G2423" s="5">
        <v>5030.1000000000004</v>
      </c>
      <c r="H2423" s="5">
        <f t="shared" si="259"/>
        <v>90.541799999999995</v>
      </c>
      <c r="I2423" s="6">
        <v>5</v>
      </c>
      <c r="J2423" s="6">
        <v>25150.5</v>
      </c>
      <c r="K2423" s="5">
        <f t="shared" si="260"/>
        <v>452.70899999999995</v>
      </c>
      <c r="L2423" s="7">
        <v>1.5</v>
      </c>
      <c r="M2423" s="7">
        <v>3880</v>
      </c>
      <c r="N2423" s="3">
        <v>45630</v>
      </c>
      <c r="O2423" s="4" t="str">
        <f t="shared" si="261"/>
        <v>2024-12</v>
      </c>
      <c r="P2423" s="4" t="str">
        <f t="shared" si="262"/>
        <v>12</v>
      </c>
      <c r="Q2423" s="4" t="str">
        <f t="shared" si="263"/>
        <v>December</v>
      </c>
      <c r="R2423" s="30" t="str">
        <f t="shared" si="264"/>
        <v>04</v>
      </c>
      <c r="W2423" t="str">
        <f t="shared" si="265"/>
        <v>ok</v>
      </c>
    </row>
    <row r="2424" spans="1:23" x14ac:dyDescent="0.3">
      <c r="A2424" t="s">
        <v>2466</v>
      </c>
      <c r="B2424" t="s">
        <v>63</v>
      </c>
      <c r="C2424" t="s">
        <v>18</v>
      </c>
      <c r="D2424" t="s">
        <v>64</v>
      </c>
      <c r="E2424" t="s">
        <v>45</v>
      </c>
      <c r="F2424" t="s">
        <v>31</v>
      </c>
      <c r="G2424" s="5">
        <v>16529.22</v>
      </c>
      <c r="H2424" s="5">
        <f t="shared" si="259"/>
        <v>297.52596</v>
      </c>
      <c r="I2424" s="6">
        <v>4</v>
      </c>
      <c r="J2424" s="6">
        <v>66116.88</v>
      </c>
      <c r="K2424" s="5">
        <f t="shared" si="260"/>
        <v>1190.10384</v>
      </c>
      <c r="L2424" s="7">
        <v>2.63</v>
      </c>
      <c r="M2424" s="7">
        <v>1215</v>
      </c>
      <c r="N2424" s="3">
        <v>45321</v>
      </c>
      <c r="O2424" s="4" t="str">
        <f t="shared" si="261"/>
        <v>2024-01</v>
      </c>
      <c r="P2424" s="4" t="str">
        <f t="shared" si="262"/>
        <v>01</v>
      </c>
      <c r="Q2424" s="4" t="str">
        <f t="shared" si="263"/>
        <v>January</v>
      </c>
      <c r="R2424" s="30" t="str">
        <f t="shared" si="264"/>
        <v>30</v>
      </c>
      <c r="W2424" t="str">
        <f t="shared" si="265"/>
        <v>ok</v>
      </c>
    </row>
    <row r="2425" spans="1:23" x14ac:dyDescent="0.3">
      <c r="A2425" t="s">
        <v>2467</v>
      </c>
      <c r="B2425" t="s">
        <v>23</v>
      </c>
      <c r="C2425" t="s">
        <v>24</v>
      </c>
      <c r="D2425" t="s">
        <v>25</v>
      </c>
      <c r="E2425" t="s">
        <v>14</v>
      </c>
      <c r="F2425" t="s">
        <v>26</v>
      </c>
      <c r="G2425" s="5">
        <v>12887.98</v>
      </c>
      <c r="H2425" s="5">
        <f t="shared" si="259"/>
        <v>231.98363999999998</v>
      </c>
      <c r="I2425" s="6">
        <v>1</v>
      </c>
      <c r="J2425" s="6">
        <v>12887.98</v>
      </c>
      <c r="K2425" s="5">
        <f t="shared" si="260"/>
        <v>231.98363999999998</v>
      </c>
      <c r="L2425" s="7">
        <v>4.82</v>
      </c>
      <c r="M2425" s="7">
        <v>4733</v>
      </c>
      <c r="N2425" s="3">
        <v>45608</v>
      </c>
      <c r="O2425" s="4" t="str">
        <f t="shared" si="261"/>
        <v>2024-11</v>
      </c>
      <c r="P2425" s="4" t="str">
        <f t="shared" si="262"/>
        <v>11</v>
      </c>
      <c r="Q2425" s="4" t="str">
        <f t="shared" si="263"/>
        <v>November</v>
      </c>
      <c r="R2425" s="30" t="str">
        <f t="shared" si="264"/>
        <v>12</v>
      </c>
      <c r="W2425" t="str">
        <f t="shared" si="265"/>
        <v>ok</v>
      </c>
    </row>
    <row r="2426" spans="1:23" x14ac:dyDescent="0.3">
      <c r="A2426" t="s">
        <v>2468</v>
      </c>
      <c r="B2426" t="s">
        <v>41</v>
      </c>
      <c r="C2426" t="s">
        <v>42</v>
      </c>
      <c r="D2426" t="s">
        <v>43</v>
      </c>
      <c r="E2426" t="s">
        <v>20</v>
      </c>
      <c r="F2426" t="s">
        <v>21</v>
      </c>
      <c r="G2426" s="5">
        <v>17278.95</v>
      </c>
      <c r="H2426" s="5">
        <f t="shared" si="259"/>
        <v>311.02109999999999</v>
      </c>
      <c r="I2426" s="6">
        <v>5</v>
      </c>
      <c r="J2426" s="6">
        <v>86394.75</v>
      </c>
      <c r="K2426" s="5">
        <f t="shared" si="260"/>
        <v>1555.1054999999999</v>
      </c>
      <c r="L2426" s="7">
        <v>4.43</v>
      </c>
      <c r="M2426" s="7">
        <v>4967</v>
      </c>
      <c r="N2426" s="3">
        <v>45501</v>
      </c>
      <c r="O2426" s="4" t="str">
        <f t="shared" si="261"/>
        <v>2024-07</v>
      </c>
      <c r="P2426" s="4" t="str">
        <f t="shared" si="262"/>
        <v>07</v>
      </c>
      <c r="Q2426" s="4" t="str">
        <f t="shared" si="263"/>
        <v>July</v>
      </c>
      <c r="R2426" s="30" t="str">
        <f t="shared" si="264"/>
        <v>28</v>
      </c>
      <c r="W2426" t="str">
        <f t="shared" si="265"/>
        <v>ok</v>
      </c>
    </row>
    <row r="2427" spans="1:23" x14ac:dyDescent="0.3">
      <c r="A2427" t="s">
        <v>2469</v>
      </c>
      <c r="B2427" t="s">
        <v>23</v>
      </c>
      <c r="C2427" t="s">
        <v>24</v>
      </c>
      <c r="D2427" t="s">
        <v>25</v>
      </c>
      <c r="E2427" t="s">
        <v>14</v>
      </c>
      <c r="F2427" t="s">
        <v>38</v>
      </c>
      <c r="G2427" s="5">
        <v>11890.29</v>
      </c>
      <c r="H2427" s="5">
        <f t="shared" si="259"/>
        <v>214.02521999999999</v>
      </c>
      <c r="I2427" s="6">
        <v>4</v>
      </c>
      <c r="J2427" s="6">
        <v>47561.16</v>
      </c>
      <c r="K2427" s="5">
        <f t="shared" si="260"/>
        <v>856.10087999999996</v>
      </c>
      <c r="L2427" s="7">
        <v>2.54</v>
      </c>
      <c r="M2427" s="7">
        <v>2926</v>
      </c>
      <c r="N2427" s="3">
        <v>45628</v>
      </c>
      <c r="O2427" s="4" t="str">
        <f t="shared" si="261"/>
        <v>2024-12</v>
      </c>
      <c r="P2427" s="4" t="str">
        <f t="shared" si="262"/>
        <v>12</v>
      </c>
      <c r="Q2427" s="4" t="str">
        <f t="shared" si="263"/>
        <v>December</v>
      </c>
      <c r="R2427" s="30" t="str">
        <f t="shared" si="264"/>
        <v>02</v>
      </c>
      <c r="W2427" t="str">
        <f t="shared" si="265"/>
        <v>ok</v>
      </c>
    </row>
    <row r="2428" spans="1:23" x14ac:dyDescent="0.3">
      <c r="A2428" t="s">
        <v>2470</v>
      </c>
      <c r="B2428" t="s">
        <v>23</v>
      </c>
      <c r="C2428" t="s">
        <v>24</v>
      </c>
      <c r="D2428" t="s">
        <v>25</v>
      </c>
      <c r="E2428" t="s">
        <v>45</v>
      </c>
      <c r="F2428" t="s">
        <v>21</v>
      </c>
      <c r="G2428" s="5">
        <v>2144.61</v>
      </c>
      <c r="H2428" s="5">
        <f t="shared" si="259"/>
        <v>38.602980000000002</v>
      </c>
      <c r="I2428" s="6">
        <v>5</v>
      </c>
      <c r="J2428" s="6">
        <v>10723.05</v>
      </c>
      <c r="K2428" s="5">
        <f t="shared" si="260"/>
        <v>193.01490000000001</v>
      </c>
      <c r="L2428" s="7">
        <v>2.76</v>
      </c>
      <c r="M2428" s="7">
        <v>571</v>
      </c>
      <c r="N2428" s="3">
        <v>45352</v>
      </c>
      <c r="O2428" s="4" t="str">
        <f t="shared" si="261"/>
        <v>2024-03</v>
      </c>
      <c r="P2428" s="4" t="str">
        <f t="shared" si="262"/>
        <v>03</v>
      </c>
      <c r="Q2428" s="4" t="str">
        <f t="shared" si="263"/>
        <v>March</v>
      </c>
      <c r="R2428" s="30" t="str">
        <f t="shared" si="264"/>
        <v>01</v>
      </c>
      <c r="W2428" t="str">
        <f t="shared" si="265"/>
        <v>ok</v>
      </c>
    </row>
    <row r="2429" spans="1:23" x14ac:dyDescent="0.3">
      <c r="A2429" t="s">
        <v>2471</v>
      </c>
      <c r="B2429" t="s">
        <v>36</v>
      </c>
      <c r="C2429" t="s">
        <v>18</v>
      </c>
      <c r="D2429" t="s">
        <v>37</v>
      </c>
      <c r="E2429" t="s">
        <v>14</v>
      </c>
      <c r="F2429" t="s">
        <v>38</v>
      </c>
      <c r="G2429" s="5">
        <v>9262.84</v>
      </c>
      <c r="H2429" s="5">
        <f t="shared" si="259"/>
        <v>166.73112</v>
      </c>
      <c r="I2429" s="6">
        <v>3</v>
      </c>
      <c r="J2429" s="6">
        <v>27788.52</v>
      </c>
      <c r="K2429" s="5">
        <f t="shared" si="260"/>
        <v>500.19335999999998</v>
      </c>
      <c r="L2429" s="7">
        <v>2.34</v>
      </c>
      <c r="M2429" s="7">
        <v>3809</v>
      </c>
      <c r="N2429" s="3">
        <v>45629</v>
      </c>
      <c r="O2429" s="4" t="str">
        <f t="shared" si="261"/>
        <v>2024-12</v>
      </c>
      <c r="P2429" s="4" t="str">
        <f t="shared" si="262"/>
        <v>12</v>
      </c>
      <c r="Q2429" s="4" t="str">
        <f t="shared" si="263"/>
        <v>December</v>
      </c>
      <c r="R2429" s="30" t="str">
        <f t="shared" si="264"/>
        <v>03</v>
      </c>
      <c r="W2429" t="str">
        <f t="shared" si="265"/>
        <v>ok</v>
      </c>
    </row>
    <row r="2430" spans="1:23" x14ac:dyDescent="0.3">
      <c r="A2430" t="s">
        <v>2472</v>
      </c>
      <c r="B2430" t="s">
        <v>17</v>
      </c>
      <c r="C2430" t="s">
        <v>18</v>
      </c>
      <c r="D2430" t="s">
        <v>19</v>
      </c>
      <c r="E2430" t="s">
        <v>45</v>
      </c>
      <c r="F2430" t="s">
        <v>60</v>
      </c>
      <c r="G2430" s="5">
        <v>10276.299999999999</v>
      </c>
      <c r="H2430" s="5">
        <f t="shared" si="259"/>
        <v>184.97339999999997</v>
      </c>
      <c r="I2430" s="6">
        <v>3</v>
      </c>
      <c r="J2430" s="6">
        <v>30828.9</v>
      </c>
      <c r="K2430" s="5">
        <f t="shared" si="260"/>
        <v>554.92019999999991</v>
      </c>
      <c r="L2430" s="7">
        <v>3.24</v>
      </c>
      <c r="M2430" s="7">
        <v>1861</v>
      </c>
      <c r="N2430" s="3">
        <v>45633</v>
      </c>
      <c r="O2430" s="4" t="str">
        <f t="shared" si="261"/>
        <v>2024-12</v>
      </c>
      <c r="P2430" s="4" t="str">
        <f t="shared" si="262"/>
        <v>12</v>
      </c>
      <c r="Q2430" s="4" t="str">
        <f t="shared" si="263"/>
        <v>December</v>
      </c>
      <c r="R2430" s="30" t="str">
        <f t="shared" si="264"/>
        <v>07</v>
      </c>
      <c r="W2430" t="str">
        <f t="shared" si="265"/>
        <v>ok</v>
      </c>
    </row>
    <row r="2431" spans="1:23" x14ac:dyDescent="0.3">
      <c r="A2431" t="s">
        <v>2473</v>
      </c>
      <c r="B2431" t="s">
        <v>23</v>
      </c>
      <c r="C2431" t="s">
        <v>24</v>
      </c>
      <c r="D2431" t="s">
        <v>25</v>
      </c>
      <c r="E2431" t="s">
        <v>20</v>
      </c>
      <c r="F2431" t="s">
        <v>38</v>
      </c>
      <c r="G2431" s="5">
        <v>3500.77</v>
      </c>
      <c r="H2431" s="5">
        <f t="shared" si="259"/>
        <v>63.013859999999994</v>
      </c>
      <c r="I2431" s="6">
        <v>1</v>
      </c>
      <c r="J2431" s="6">
        <v>3500.77</v>
      </c>
      <c r="K2431" s="5">
        <f t="shared" si="260"/>
        <v>63.013859999999994</v>
      </c>
      <c r="L2431" s="7">
        <v>1.42</v>
      </c>
      <c r="M2431" s="7">
        <v>4897</v>
      </c>
      <c r="N2431" s="3">
        <v>45530</v>
      </c>
      <c r="O2431" s="4" t="str">
        <f t="shared" si="261"/>
        <v>2024-08</v>
      </c>
      <c r="P2431" s="4" t="str">
        <f t="shared" si="262"/>
        <v>08</v>
      </c>
      <c r="Q2431" s="4" t="str">
        <f t="shared" si="263"/>
        <v>August</v>
      </c>
      <c r="R2431" s="30" t="str">
        <f t="shared" si="264"/>
        <v>26</v>
      </c>
      <c r="W2431" t="str">
        <f t="shared" si="265"/>
        <v>ok</v>
      </c>
    </row>
    <row r="2432" spans="1:23" x14ac:dyDescent="0.3">
      <c r="A2432" t="s">
        <v>2474</v>
      </c>
      <c r="B2432" t="s">
        <v>47</v>
      </c>
      <c r="C2432" t="s">
        <v>12</v>
      </c>
      <c r="D2432" t="s">
        <v>48</v>
      </c>
      <c r="E2432" t="s">
        <v>14</v>
      </c>
      <c r="F2432" t="s">
        <v>15</v>
      </c>
      <c r="G2432" s="5">
        <v>11976.8</v>
      </c>
      <c r="H2432" s="5">
        <f t="shared" si="259"/>
        <v>215.58239999999998</v>
      </c>
      <c r="I2432" s="6">
        <v>5</v>
      </c>
      <c r="J2432" s="6">
        <v>59884</v>
      </c>
      <c r="K2432" s="5">
        <f t="shared" si="260"/>
        <v>1077.9119999999998</v>
      </c>
      <c r="L2432" s="7">
        <v>3.06</v>
      </c>
      <c r="M2432" s="7">
        <v>3893</v>
      </c>
      <c r="N2432" s="3">
        <v>45370</v>
      </c>
      <c r="O2432" s="4" t="str">
        <f t="shared" si="261"/>
        <v>2024-03</v>
      </c>
      <c r="P2432" s="4" t="str">
        <f t="shared" si="262"/>
        <v>03</v>
      </c>
      <c r="Q2432" s="4" t="str">
        <f t="shared" si="263"/>
        <v>March</v>
      </c>
      <c r="R2432" s="30" t="str">
        <f t="shared" si="264"/>
        <v>19</v>
      </c>
      <c r="W2432" t="str">
        <f t="shared" si="265"/>
        <v>ok</v>
      </c>
    </row>
    <row r="2433" spans="1:23" x14ac:dyDescent="0.3">
      <c r="A2433" t="s">
        <v>2475</v>
      </c>
      <c r="B2433" t="s">
        <v>36</v>
      </c>
      <c r="C2433" t="s">
        <v>18</v>
      </c>
      <c r="D2433" t="s">
        <v>37</v>
      </c>
      <c r="E2433" t="s">
        <v>20</v>
      </c>
      <c r="F2433" t="s">
        <v>26</v>
      </c>
      <c r="G2433" s="5">
        <v>10300.48</v>
      </c>
      <c r="H2433" s="5">
        <f t="shared" si="259"/>
        <v>185.40863999999999</v>
      </c>
      <c r="I2433" s="6">
        <v>5</v>
      </c>
      <c r="J2433" s="6">
        <v>51502.400000000001</v>
      </c>
      <c r="K2433" s="5">
        <f t="shared" si="260"/>
        <v>927.04319999999996</v>
      </c>
      <c r="L2433" s="7">
        <v>3.79</v>
      </c>
      <c r="M2433" s="7">
        <v>1004</v>
      </c>
      <c r="N2433" s="3">
        <v>45496</v>
      </c>
      <c r="O2433" s="4" t="str">
        <f t="shared" si="261"/>
        <v>2024-07</v>
      </c>
      <c r="P2433" s="4" t="str">
        <f t="shared" si="262"/>
        <v>07</v>
      </c>
      <c r="Q2433" s="4" t="str">
        <f t="shared" si="263"/>
        <v>July</v>
      </c>
      <c r="R2433" s="30" t="str">
        <f t="shared" si="264"/>
        <v>23</v>
      </c>
      <c r="W2433" t="str">
        <f t="shared" si="265"/>
        <v>ok</v>
      </c>
    </row>
    <row r="2434" spans="1:23" x14ac:dyDescent="0.3">
      <c r="A2434" t="s">
        <v>2476</v>
      </c>
      <c r="B2434" t="s">
        <v>47</v>
      </c>
      <c r="C2434" t="s">
        <v>12</v>
      </c>
      <c r="D2434" t="s">
        <v>48</v>
      </c>
      <c r="E2434" t="s">
        <v>20</v>
      </c>
      <c r="F2434" t="s">
        <v>26</v>
      </c>
      <c r="G2434" s="5">
        <v>19527.79</v>
      </c>
      <c r="H2434" s="5">
        <f t="shared" si="259"/>
        <v>351.50022000000001</v>
      </c>
      <c r="I2434" s="6">
        <v>3</v>
      </c>
      <c r="J2434" s="6">
        <v>58583.37</v>
      </c>
      <c r="K2434" s="5">
        <f t="shared" si="260"/>
        <v>1054.5006600000002</v>
      </c>
      <c r="L2434" s="7">
        <v>2.81</v>
      </c>
      <c r="M2434" s="7">
        <v>3178</v>
      </c>
      <c r="N2434" s="3">
        <v>45521</v>
      </c>
      <c r="O2434" s="4" t="str">
        <f t="shared" si="261"/>
        <v>2024-08</v>
      </c>
      <c r="P2434" s="4" t="str">
        <f t="shared" si="262"/>
        <v>08</v>
      </c>
      <c r="Q2434" s="4" t="str">
        <f t="shared" si="263"/>
        <v>August</v>
      </c>
      <c r="R2434" s="30" t="str">
        <f t="shared" si="264"/>
        <v>17</v>
      </c>
      <c r="W2434" t="str">
        <f t="shared" si="265"/>
        <v>ok</v>
      </c>
    </row>
    <row r="2435" spans="1:23" x14ac:dyDescent="0.3">
      <c r="A2435" t="s">
        <v>2477</v>
      </c>
      <c r="B2435" t="s">
        <v>63</v>
      </c>
      <c r="C2435" t="s">
        <v>18</v>
      </c>
      <c r="D2435" t="s">
        <v>64</v>
      </c>
      <c r="E2435" t="s">
        <v>20</v>
      </c>
      <c r="F2435" t="s">
        <v>38</v>
      </c>
      <c r="G2435" s="5">
        <v>733.3</v>
      </c>
      <c r="H2435" s="5">
        <f t="shared" ref="H2435:H2498" si="266">G2435*0.018</f>
        <v>13.199399999999999</v>
      </c>
      <c r="I2435" s="6">
        <v>4</v>
      </c>
      <c r="J2435" s="6">
        <v>2933.2</v>
      </c>
      <c r="K2435" s="5">
        <f t="shared" ref="K2435:K2498" si="267">H2435*I2435</f>
        <v>52.797599999999996</v>
      </c>
      <c r="L2435" s="7">
        <v>2.33</v>
      </c>
      <c r="M2435" s="7">
        <v>2740</v>
      </c>
      <c r="N2435" s="3">
        <v>45361</v>
      </c>
      <c r="O2435" s="4" t="str">
        <f t="shared" ref="O2435:O2498" si="268">TEXT(N2435,"yyyy-mm")</f>
        <v>2024-03</v>
      </c>
      <c r="P2435" s="4" t="str">
        <f t="shared" ref="P2435:P2498" si="269">TEXT(N2435,"mm")</f>
        <v>03</v>
      </c>
      <c r="Q2435" s="4" t="str">
        <f t="shared" ref="Q2435:Q2498" si="270">TEXT(DATE(2024,P2435,1),"mmmm")</f>
        <v>March</v>
      </c>
      <c r="R2435" s="30" t="str">
        <f t="shared" ref="R2435:R2498" si="271">TEXT(N2435,"dd")</f>
        <v>10</v>
      </c>
      <c r="W2435" t="str">
        <f t="shared" ref="W2435:W2498" si="272">IF(G2435*I2435=J2435,"ok","False")</f>
        <v>ok</v>
      </c>
    </row>
    <row r="2436" spans="1:23" x14ac:dyDescent="0.3">
      <c r="A2436" t="s">
        <v>2478</v>
      </c>
      <c r="B2436" t="s">
        <v>17</v>
      </c>
      <c r="C2436" t="s">
        <v>18</v>
      </c>
      <c r="D2436" t="s">
        <v>19</v>
      </c>
      <c r="E2436" t="s">
        <v>20</v>
      </c>
      <c r="F2436" t="s">
        <v>38</v>
      </c>
      <c r="G2436" s="5">
        <v>4865.58</v>
      </c>
      <c r="H2436" s="5">
        <f t="shared" si="266"/>
        <v>87.580439999999996</v>
      </c>
      <c r="I2436" s="6">
        <v>3</v>
      </c>
      <c r="J2436" s="6">
        <v>14596.74</v>
      </c>
      <c r="K2436" s="5">
        <f t="shared" si="267"/>
        <v>262.74131999999997</v>
      </c>
      <c r="L2436" s="7">
        <v>4.3600000000000003</v>
      </c>
      <c r="M2436" s="7">
        <v>2260</v>
      </c>
      <c r="N2436" s="3">
        <v>45361</v>
      </c>
      <c r="O2436" s="4" t="str">
        <f t="shared" si="268"/>
        <v>2024-03</v>
      </c>
      <c r="P2436" s="4" t="str">
        <f t="shared" si="269"/>
        <v>03</v>
      </c>
      <c r="Q2436" s="4" t="str">
        <f t="shared" si="270"/>
        <v>March</v>
      </c>
      <c r="R2436" s="30" t="str">
        <f t="shared" si="271"/>
        <v>10</v>
      </c>
      <c r="W2436" t="str">
        <f t="shared" si="272"/>
        <v>ok</v>
      </c>
    </row>
    <row r="2437" spans="1:23" x14ac:dyDescent="0.3">
      <c r="A2437" t="s">
        <v>2479</v>
      </c>
      <c r="B2437" t="s">
        <v>23</v>
      </c>
      <c r="C2437" t="s">
        <v>24</v>
      </c>
      <c r="D2437" t="s">
        <v>25</v>
      </c>
      <c r="E2437" t="s">
        <v>14</v>
      </c>
      <c r="F2437" t="s">
        <v>31</v>
      </c>
      <c r="G2437" s="5">
        <v>5741.08</v>
      </c>
      <c r="H2437" s="5">
        <f t="shared" si="266"/>
        <v>103.33944</v>
      </c>
      <c r="I2437" s="6">
        <v>2</v>
      </c>
      <c r="J2437" s="6">
        <v>11482.16</v>
      </c>
      <c r="K2437" s="5">
        <f t="shared" si="267"/>
        <v>206.67887999999999</v>
      </c>
      <c r="L2437" s="7">
        <v>1.94</v>
      </c>
      <c r="M2437" s="7">
        <v>4136</v>
      </c>
      <c r="N2437" s="3">
        <v>45444</v>
      </c>
      <c r="O2437" s="4" t="str">
        <f t="shared" si="268"/>
        <v>2024-06</v>
      </c>
      <c r="P2437" s="4" t="str">
        <f t="shared" si="269"/>
        <v>06</v>
      </c>
      <c r="Q2437" s="4" t="str">
        <f t="shared" si="270"/>
        <v>June</v>
      </c>
      <c r="R2437" s="30" t="str">
        <f t="shared" si="271"/>
        <v>01</v>
      </c>
      <c r="W2437" t="str">
        <f t="shared" si="272"/>
        <v>ok</v>
      </c>
    </row>
    <row r="2438" spans="1:23" x14ac:dyDescent="0.3">
      <c r="A2438" t="s">
        <v>2480</v>
      </c>
      <c r="B2438" t="s">
        <v>33</v>
      </c>
      <c r="C2438" t="s">
        <v>12</v>
      </c>
      <c r="D2438" t="s">
        <v>34</v>
      </c>
      <c r="E2438" t="s">
        <v>45</v>
      </c>
      <c r="F2438" t="s">
        <v>21</v>
      </c>
      <c r="G2438" s="5">
        <v>11459.18</v>
      </c>
      <c r="H2438" s="5">
        <f t="shared" si="266"/>
        <v>206.26523999999998</v>
      </c>
      <c r="I2438" s="6">
        <v>5</v>
      </c>
      <c r="J2438" s="6">
        <v>57295.9</v>
      </c>
      <c r="K2438" s="5">
        <f t="shared" si="267"/>
        <v>1031.3262</v>
      </c>
      <c r="L2438" s="7">
        <v>2.2599999999999998</v>
      </c>
      <c r="M2438" s="7">
        <v>2329</v>
      </c>
      <c r="N2438" s="3">
        <v>45478</v>
      </c>
      <c r="O2438" s="4" t="str">
        <f t="shared" si="268"/>
        <v>2024-07</v>
      </c>
      <c r="P2438" s="4" t="str">
        <f t="shared" si="269"/>
        <v>07</v>
      </c>
      <c r="Q2438" s="4" t="str">
        <f t="shared" si="270"/>
        <v>July</v>
      </c>
      <c r="R2438" s="30" t="str">
        <f t="shared" si="271"/>
        <v>05</v>
      </c>
      <c r="W2438" t="str">
        <f t="shared" si="272"/>
        <v>ok</v>
      </c>
    </row>
    <row r="2439" spans="1:23" x14ac:dyDescent="0.3">
      <c r="A2439" t="s">
        <v>2481</v>
      </c>
      <c r="B2439" t="s">
        <v>33</v>
      </c>
      <c r="C2439" t="s">
        <v>12</v>
      </c>
      <c r="D2439" t="s">
        <v>34</v>
      </c>
      <c r="E2439" t="s">
        <v>45</v>
      </c>
      <c r="F2439" t="s">
        <v>21</v>
      </c>
      <c r="G2439" s="5">
        <v>14423.51</v>
      </c>
      <c r="H2439" s="5">
        <f t="shared" si="266"/>
        <v>259.62317999999999</v>
      </c>
      <c r="I2439" s="6">
        <v>3</v>
      </c>
      <c r="J2439" s="6">
        <v>43270.53</v>
      </c>
      <c r="K2439" s="5">
        <f t="shared" si="267"/>
        <v>778.86953999999992</v>
      </c>
      <c r="L2439" s="7">
        <v>1.22</v>
      </c>
      <c r="M2439" s="7">
        <v>576</v>
      </c>
      <c r="N2439" s="3">
        <v>45517</v>
      </c>
      <c r="O2439" s="4" t="str">
        <f t="shared" si="268"/>
        <v>2024-08</v>
      </c>
      <c r="P2439" s="4" t="str">
        <f t="shared" si="269"/>
        <v>08</v>
      </c>
      <c r="Q2439" s="4" t="str">
        <f t="shared" si="270"/>
        <v>August</v>
      </c>
      <c r="R2439" s="30" t="str">
        <f t="shared" si="271"/>
        <v>13</v>
      </c>
      <c r="W2439" t="str">
        <f t="shared" si="272"/>
        <v>ok</v>
      </c>
    </row>
    <row r="2440" spans="1:23" x14ac:dyDescent="0.3">
      <c r="A2440" t="s">
        <v>2482</v>
      </c>
      <c r="B2440" t="s">
        <v>17</v>
      </c>
      <c r="C2440" t="s">
        <v>18</v>
      </c>
      <c r="D2440" t="s">
        <v>19</v>
      </c>
      <c r="E2440" t="s">
        <v>14</v>
      </c>
      <c r="F2440" t="s">
        <v>26</v>
      </c>
      <c r="G2440" s="5">
        <v>18517.05</v>
      </c>
      <c r="H2440" s="5">
        <f t="shared" si="266"/>
        <v>333.30689999999998</v>
      </c>
      <c r="I2440" s="6">
        <v>5</v>
      </c>
      <c r="J2440" s="6">
        <v>92585.25</v>
      </c>
      <c r="K2440" s="5">
        <f t="shared" si="267"/>
        <v>1666.5345</v>
      </c>
      <c r="L2440" s="7">
        <v>2.71</v>
      </c>
      <c r="M2440" s="7">
        <v>743</v>
      </c>
      <c r="N2440" s="3">
        <v>45336</v>
      </c>
      <c r="O2440" s="4" t="str">
        <f t="shared" si="268"/>
        <v>2024-02</v>
      </c>
      <c r="P2440" s="4" t="str">
        <f t="shared" si="269"/>
        <v>02</v>
      </c>
      <c r="Q2440" s="4" t="str">
        <f t="shared" si="270"/>
        <v>February</v>
      </c>
      <c r="R2440" s="30" t="str">
        <f t="shared" si="271"/>
        <v>14</v>
      </c>
      <c r="W2440" t="str">
        <f t="shared" si="272"/>
        <v>ok</v>
      </c>
    </row>
    <row r="2441" spans="1:23" x14ac:dyDescent="0.3">
      <c r="A2441" t="s">
        <v>2483</v>
      </c>
      <c r="B2441" t="s">
        <v>28</v>
      </c>
      <c r="C2441" t="s">
        <v>29</v>
      </c>
      <c r="D2441" t="s">
        <v>30</v>
      </c>
      <c r="E2441" t="s">
        <v>20</v>
      </c>
      <c r="F2441" t="s">
        <v>21</v>
      </c>
      <c r="G2441" s="5">
        <v>18644.22</v>
      </c>
      <c r="H2441" s="5">
        <f t="shared" si="266"/>
        <v>335.59595999999999</v>
      </c>
      <c r="I2441" s="6">
        <v>4</v>
      </c>
      <c r="J2441" s="6">
        <v>74576.88</v>
      </c>
      <c r="K2441" s="5">
        <f t="shared" si="267"/>
        <v>1342.38384</v>
      </c>
      <c r="L2441" s="7">
        <v>4.6399999999999997</v>
      </c>
      <c r="M2441" s="7">
        <v>3901</v>
      </c>
      <c r="N2441" s="3">
        <v>45330</v>
      </c>
      <c r="O2441" s="4" t="str">
        <f t="shared" si="268"/>
        <v>2024-02</v>
      </c>
      <c r="P2441" s="4" t="str">
        <f t="shared" si="269"/>
        <v>02</v>
      </c>
      <c r="Q2441" s="4" t="str">
        <f t="shared" si="270"/>
        <v>February</v>
      </c>
      <c r="R2441" s="30" t="str">
        <f t="shared" si="271"/>
        <v>08</v>
      </c>
      <c r="W2441" t="str">
        <f t="shared" si="272"/>
        <v>ok</v>
      </c>
    </row>
    <row r="2442" spans="1:23" x14ac:dyDescent="0.3">
      <c r="A2442" t="s">
        <v>2484</v>
      </c>
      <c r="B2442" t="s">
        <v>63</v>
      </c>
      <c r="C2442" t="s">
        <v>18</v>
      </c>
      <c r="D2442" t="s">
        <v>64</v>
      </c>
      <c r="E2442" t="s">
        <v>14</v>
      </c>
      <c r="F2442" t="s">
        <v>38</v>
      </c>
      <c r="G2442" s="5">
        <v>4040.76</v>
      </c>
      <c r="H2442" s="5">
        <f t="shared" si="266"/>
        <v>72.733679999999993</v>
      </c>
      <c r="I2442" s="6">
        <v>5</v>
      </c>
      <c r="J2442" s="6">
        <v>20203.8</v>
      </c>
      <c r="K2442" s="5">
        <f t="shared" si="267"/>
        <v>363.66839999999996</v>
      </c>
      <c r="L2442" s="7">
        <v>4.46</v>
      </c>
      <c r="M2442" s="7">
        <v>2619</v>
      </c>
      <c r="N2442" s="3">
        <v>45428</v>
      </c>
      <c r="O2442" s="4" t="str">
        <f t="shared" si="268"/>
        <v>2024-05</v>
      </c>
      <c r="P2442" s="4" t="str">
        <f t="shared" si="269"/>
        <v>05</v>
      </c>
      <c r="Q2442" s="4" t="str">
        <f t="shared" si="270"/>
        <v>May</v>
      </c>
      <c r="R2442" s="30" t="str">
        <f t="shared" si="271"/>
        <v>16</v>
      </c>
      <c r="W2442" t="str">
        <f t="shared" si="272"/>
        <v>ok</v>
      </c>
    </row>
    <row r="2443" spans="1:23" x14ac:dyDescent="0.3">
      <c r="A2443" t="s">
        <v>2485</v>
      </c>
      <c r="B2443" t="s">
        <v>28</v>
      </c>
      <c r="C2443" t="s">
        <v>29</v>
      </c>
      <c r="D2443" t="s">
        <v>30</v>
      </c>
      <c r="E2443" t="s">
        <v>20</v>
      </c>
      <c r="F2443" t="s">
        <v>31</v>
      </c>
      <c r="G2443" s="5">
        <v>19598.82</v>
      </c>
      <c r="H2443" s="5">
        <f t="shared" si="266"/>
        <v>352.77875999999998</v>
      </c>
      <c r="I2443" s="6">
        <v>2</v>
      </c>
      <c r="J2443" s="6">
        <v>39197.64</v>
      </c>
      <c r="K2443" s="5">
        <f t="shared" si="267"/>
        <v>705.55751999999995</v>
      </c>
      <c r="L2443" s="7">
        <v>4.75</v>
      </c>
      <c r="M2443" s="7">
        <v>2728</v>
      </c>
      <c r="N2443" s="3">
        <v>45573</v>
      </c>
      <c r="O2443" s="4" t="str">
        <f t="shared" si="268"/>
        <v>2024-10</v>
      </c>
      <c r="P2443" s="4" t="str">
        <f t="shared" si="269"/>
        <v>10</v>
      </c>
      <c r="Q2443" s="4" t="str">
        <f t="shared" si="270"/>
        <v>October</v>
      </c>
      <c r="R2443" s="30" t="str">
        <f t="shared" si="271"/>
        <v>08</v>
      </c>
      <c r="W2443" t="str">
        <f t="shared" si="272"/>
        <v>ok</v>
      </c>
    </row>
    <row r="2444" spans="1:23" x14ac:dyDescent="0.3">
      <c r="A2444" t="s">
        <v>2486</v>
      </c>
      <c r="B2444" t="s">
        <v>47</v>
      </c>
      <c r="C2444" t="s">
        <v>12</v>
      </c>
      <c r="D2444" t="s">
        <v>48</v>
      </c>
      <c r="E2444" t="s">
        <v>45</v>
      </c>
      <c r="F2444" t="s">
        <v>21</v>
      </c>
      <c r="G2444" s="5">
        <v>10939.82</v>
      </c>
      <c r="H2444" s="5">
        <f t="shared" si="266"/>
        <v>196.91675999999998</v>
      </c>
      <c r="I2444" s="6">
        <v>2</v>
      </c>
      <c r="J2444" s="6">
        <v>21879.64</v>
      </c>
      <c r="K2444" s="5">
        <f t="shared" si="267"/>
        <v>393.83351999999996</v>
      </c>
      <c r="L2444" s="7">
        <v>1.46</v>
      </c>
      <c r="M2444" s="7">
        <v>4068</v>
      </c>
      <c r="N2444" s="3">
        <v>45410</v>
      </c>
      <c r="O2444" s="4" t="str">
        <f t="shared" si="268"/>
        <v>2024-04</v>
      </c>
      <c r="P2444" s="4" t="str">
        <f t="shared" si="269"/>
        <v>04</v>
      </c>
      <c r="Q2444" s="4" t="str">
        <f t="shared" si="270"/>
        <v>April</v>
      </c>
      <c r="R2444" s="30" t="str">
        <f t="shared" si="271"/>
        <v>28</v>
      </c>
      <c r="W2444" t="str">
        <f t="shared" si="272"/>
        <v>ok</v>
      </c>
    </row>
    <row r="2445" spans="1:23" x14ac:dyDescent="0.3">
      <c r="A2445" t="s">
        <v>2487</v>
      </c>
      <c r="B2445" t="s">
        <v>23</v>
      </c>
      <c r="C2445" t="s">
        <v>24</v>
      </c>
      <c r="D2445" t="s">
        <v>25</v>
      </c>
      <c r="E2445" t="s">
        <v>45</v>
      </c>
      <c r="F2445" t="s">
        <v>31</v>
      </c>
      <c r="G2445" s="5">
        <v>14132.3</v>
      </c>
      <c r="H2445" s="5">
        <f t="shared" si="266"/>
        <v>254.38139999999996</v>
      </c>
      <c r="I2445" s="6">
        <v>3</v>
      </c>
      <c r="J2445" s="6">
        <v>42396.9</v>
      </c>
      <c r="K2445" s="5">
        <f t="shared" si="267"/>
        <v>763.14419999999984</v>
      </c>
      <c r="L2445" s="7">
        <v>3.99</v>
      </c>
      <c r="M2445" s="7">
        <v>2658</v>
      </c>
      <c r="N2445" s="3">
        <v>45314</v>
      </c>
      <c r="O2445" s="4" t="str">
        <f t="shared" si="268"/>
        <v>2024-01</v>
      </c>
      <c r="P2445" s="4" t="str">
        <f t="shared" si="269"/>
        <v>01</v>
      </c>
      <c r="Q2445" s="4" t="str">
        <f t="shared" si="270"/>
        <v>January</v>
      </c>
      <c r="R2445" s="30" t="str">
        <f t="shared" si="271"/>
        <v>23</v>
      </c>
      <c r="W2445" t="str">
        <f t="shared" si="272"/>
        <v>ok</v>
      </c>
    </row>
    <row r="2446" spans="1:23" x14ac:dyDescent="0.3">
      <c r="A2446" t="s">
        <v>2488</v>
      </c>
      <c r="B2446" t="s">
        <v>11</v>
      </c>
      <c r="C2446" t="s">
        <v>12</v>
      </c>
      <c r="D2446" t="s">
        <v>13</v>
      </c>
      <c r="E2446" t="s">
        <v>45</v>
      </c>
      <c r="F2446" t="s">
        <v>60</v>
      </c>
      <c r="G2446" s="5">
        <v>534.61</v>
      </c>
      <c r="H2446" s="5">
        <f t="shared" si="266"/>
        <v>9.6229800000000001</v>
      </c>
      <c r="I2446" s="6">
        <v>2</v>
      </c>
      <c r="J2446" s="6">
        <v>1069.22</v>
      </c>
      <c r="K2446" s="5">
        <f t="shared" si="267"/>
        <v>19.24596</v>
      </c>
      <c r="L2446" s="7">
        <v>3.64</v>
      </c>
      <c r="M2446" s="7">
        <v>761</v>
      </c>
      <c r="N2446" s="3">
        <v>45470</v>
      </c>
      <c r="O2446" s="4" t="str">
        <f t="shared" si="268"/>
        <v>2024-06</v>
      </c>
      <c r="P2446" s="4" t="str">
        <f t="shared" si="269"/>
        <v>06</v>
      </c>
      <c r="Q2446" s="4" t="str">
        <f t="shared" si="270"/>
        <v>June</v>
      </c>
      <c r="R2446" s="30" t="str">
        <f t="shared" si="271"/>
        <v>27</v>
      </c>
      <c r="W2446" t="str">
        <f t="shared" si="272"/>
        <v>ok</v>
      </c>
    </row>
    <row r="2447" spans="1:23" x14ac:dyDescent="0.3">
      <c r="A2447" t="s">
        <v>2489</v>
      </c>
      <c r="B2447" t="s">
        <v>51</v>
      </c>
      <c r="C2447" t="s">
        <v>29</v>
      </c>
      <c r="D2447" t="s">
        <v>52</v>
      </c>
      <c r="E2447" t="s">
        <v>45</v>
      </c>
      <c r="F2447" t="s">
        <v>60</v>
      </c>
      <c r="G2447" s="5">
        <v>9188.15</v>
      </c>
      <c r="H2447" s="5">
        <f t="shared" si="266"/>
        <v>165.38669999999999</v>
      </c>
      <c r="I2447" s="6">
        <v>5</v>
      </c>
      <c r="J2447" s="6">
        <v>45940.75</v>
      </c>
      <c r="K2447" s="5">
        <f t="shared" si="267"/>
        <v>826.93349999999998</v>
      </c>
      <c r="L2447" s="7">
        <v>3.63</v>
      </c>
      <c r="M2447" s="7">
        <v>2212</v>
      </c>
      <c r="N2447" s="3">
        <v>45628</v>
      </c>
      <c r="O2447" s="4" t="str">
        <f t="shared" si="268"/>
        <v>2024-12</v>
      </c>
      <c r="P2447" s="4" t="str">
        <f t="shared" si="269"/>
        <v>12</v>
      </c>
      <c r="Q2447" s="4" t="str">
        <f t="shared" si="270"/>
        <v>December</v>
      </c>
      <c r="R2447" s="30" t="str">
        <f t="shared" si="271"/>
        <v>02</v>
      </c>
      <c r="W2447" t="str">
        <f t="shared" si="272"/>
        <v>ok</v>
      </c>
    </row>
    <row r="2448" spans="1:23" x14ac:dyDescent="0.3">
      <c r="A2448" t="s">
        <v>2490</v>
      </c>
      <c r="B2448" t="s">
        <v>47</v>
      </c>
      <c r="C2448" t="s">
        <v>12</v>
      </c>
      <c r="D2448" t="s">
        <v>48</v>
      </c>
      <c r="E2448" t="s">
        <v>45</v>
      </c>
      <c r="F2448" t="s">
        <v>31</v>
      </c>
      <c r="G2448" s="5">
        <v>6349.28</v>
      </c>
      <c r="H2448" s="5">
        <f t="shared" si="266"/>
        <v>114.28703999999999</v>
      </c>
      <c r="I2448" s="6">
        <v>2</v>
      </c>
      <c r="J2448" s="6">
        <v>12698.56</v>
      </c>
      <c r="K2448" s="5">
        <f t="shared" si="267"/>
        <v>228.57407999999998</v>
      </c>
      <c r="L2448" s="7">
        <v>3.06</v>
      </c>
      <c r="M2448" s="7">
        <v>3914</v>
      </c>
      <c r="N2448" s="3">
        <v>45327</v>
      </c>
      <c r="O2448" s="4" t="str">
        <f t="shared" si="268"/>
        <v>2024-02</v>
      </c>
      <c r="P2448" s="4" t="str">
        <f t="shared" si="269"/>
        <v>02</v>
      </c>
      <c r="Q2448" s="4" t="str">
        <f t="shared" si="270"/>
        <v>February</v>
      </c>
      <c r="R2448" s="30" t="str">
        <f t="shared" si="271"/>
        <v>05</v>
      </c>
      <c r="W2448" t="str">
        <f t="shared" si="272"/>
        <v>ok</v>
      </c>
    </row>
    <row r="2449" spans="1:23" x14ac:dyDescent="0.3">
      <c r="A2449" t="s">
        <v>2491</v>
      </c>
      <c r="B2449" t="s">
        <v>41</v>
      </c>
      <c r="C2449" t="s">
        <v>42</v>
      </c>
      <c r="D2449" t="s">
        <v>43</v>
      </c>
      <c r="E2449" t="s">
        <v>20</v>
      </c>
      <c r="F2449" t="s">
        <v>21</v>
      </c>
      <c r="G2449" s="5">
        <v>4195.1400000000003</v>
      </c>
      <c r="H2449" s="5">
        <f t="shared" si="266"/>
        <v>75.512519999999995</v>
      </c>
      <c r="I2449" s="6">
        <v>1</v>
      </c>
      <c r="J2449" s="6">
        <v>4195.1400000000003</v>
      </c>
      <c r="K2449" s="5">
        <f t="shared" si="267"/>
        <v>75.512519999999995</v>
      </c>
      <c r="L2449" s="7">
        <v>4.0999999999999996</v>
      </c>
      <c r="M2449" s="7">
        <v>1275</v>
      </c>
      <c r="N2449" s="3">
        <v>45503</v>
      </c>
      <c r="O2449" s="4" t="str">
        <f t="shared" si="268"/>
        <v>2024-07</v>
      </c>
      <c r="P2449" s="4" t="str">
        <f t="shared" si="269"/>
        <v>07</v>
      </c>
      <c r="Q2449" s="4" t="str">
        <f t="shared" si="270"/>
        <v>July</v>
      </c>
      <c r="R2449" s="30" t="str">
        <f t="shared" si="271"/>
        <v>30</v>
      </c>
      <c r="W2449" t="str">
        <f t="shared" si="272"/>
        <v>ok</v>
      </c>
    </row>
    <row r="2450" spans="1:23" x14ac:dyDescent="0.3">
      <c r="A2450" t="s">
        <v>2492</v>
      </c>
      <c r="B2450" t="s">
        <v>11</v>
      </c>
      <c r="C2450" t="s">
        <v>12</v>
      </c>
      <c r="D2450" t="s">
        <v>13</v>
      </c>
      <c r="E2450" t="s">
        <v>14</v>
      </c>
      <c r="F2450" t="s">
        <v>15</v>
      </c>
      <c r="G2450" s="5">
        <v>3059.55</v>
      </c>
      <c r="H2450" s="5">
        <f t="shared" si="266"/>
        <v>55.071899999999999</v>
      </c>
      <c r="I2450" s="6">
        <v>2</v>
      </c>
      <c r="J2450" s="6">
        <v>6119.1</v>
      </c>
      <c r="K2450" s="5">
        <f t="shared" si="267"/>
        <v>110.1438</v>
      </c>
      <c r="L2450" s="7">
        <v>1.99</v>
      </c>
      <c r="M2450" s="7">
        <v>2225</v>
      </c>
      <c r="N2450" s="3">
        <v>45635</v>
      </c>
      <c r="O2450" s="4" t="str">
        <f t="shared" si="268"/>
        <v>2024-12</v>
      </c>
      <c r="P2450" s="4" t="str">
        <f t="shared" si="269"/>
        <v>12</v>
      </c>
      <c r="Q2450" s="4" t="str">
        <f t="shared" si="270"/>
        <v>December</v>
      </c>
      <c r="R2450" s="30" t="str">
        <f t="shared" si="271"/>
        <v>09</v>
      </c>
      <c r="W2450" t="str">
        <f t="shared" si="272"/>
        <v>ok</v>
      </c>
    </row>
    <row r="2451" spans="1:23" x14ac:dyDescent="0.3">
      <c r="A2451" t="s">
        <v>2493</v>
      </c>
      <c r="B2451" t="s">
        <v>11</v>
      </c>
      <c r="C2451" t="s">
        <v>12</v>
      </c>
      <c r="D2451" t="s">
        <v>13</v>
      </c>
      <c r="E2451" t="s">
        <v>20</v>
      </c>
      <c r="F2451" t="s">
        <v>15</v>
      </c>
      <c r="G2451" s="5">
        <v>18457.12</v>
      </c>
      <c r="H2451" s="5">
        <f t="shared" si="266"/>
        <v>332.22815999999995</v>
      </c>
      <c r="I2451" s="6">
        <v>5</v>
      </c>
      <c r="J2451" s="6">
        <v>92285.6</v>
      </c>
      <c r="K2451" s="5">
        <f t="shared" si="267"/>
        <v>1661.1407999999997</v>
      </c>
      <c r="L2451" s="7">
        <v>2.39</v>
      </c>
      <c r="M2451" s="7">
        <v>1951</v>
      </c>
      <c r="N2451" s="3">
        <v>45648</v>
      </c>
      <c r="O2451" s="4" t="str">
        <f t="shared" si="268"/>
        <v>2024-12</v>
      </c>
      <c r="P2451" s="4" t="str">
        <f t="shared" si="269"/>
        <v>12</v>
      </c>
      <c r="Q2451" s="4" t="str">
        <f t="shared" si="270"/>
        <v>December</v>
      </c>
      <c r="R2451" s="30" t="str">
        <f t="shared" si="271"/>
        <v>22</v>
      </c>
      <c r="W2451" t="str">
        <f t="shared" si="272"/>
        <v>ok</v>
      </c>
    </row>
    <row r="2452" spans="1:23" x14ac:dyDescent="0.3">
      <c r="A2452" t="s">
        <v>2494</v>
      </c>
      <c r="B2452" t="s">
        <v>63</v>
      </c>
      <c r="C2452" t="s">
        <v>18</v>
      </c>
      <c r="D2452" t="s">
        <v>64</v>
      </c>
      <c r="E2452" t="s">
        <v>14</v>
      </c>
      <c r="F2452" t="s">
        <v>26</v>
      </c>
      <c r="G2452" s="5">
        <v>10442.61</v>
      </c>
      <c r="H2452" s="5">
        <f t="shared" si="266"/>
        <v>187.96698000000001</v>
      </c>
      <c r="I2452" s="6">
        <v>3</v>
      </c>
      <c r="J2452" s="6">
        <v>31327.83</v>
      </c>
      <c r="K2452" s="5">
        <f t="shared" si="267"/>
        <v>563.90093999999999</v>
      </c>
      <c r="L2452" s="7">
        <v>2.19</v>
      </c>
      <c r="M2452" s="7">
        <v>2692</v>
      </c>
      <c r="N2452" s="3">
        <v>45327</v>
      </c>
      <c r="O2452" s="4" t="str">
        <f t="shared" si="268"/>
        <v>2024-02</v>
      </c>
      <c r="P2452" s="4" t="str">
        <f t="shared" si="269"/>
        <v>02</v>
      </c>
      <c r="Q2452" s="4" t="str">
        <f t="shared" si="270"/>
        <v>February</v>
      </c>
      <c r="R2452" s="30" t="str">
        <f t="shared" si="271"/>
        <v>05</v>
      </c>
      <c r="W2452" t="str">
        <f t="shared" si="272"/>
        <v>ok</v>
      </c>
    </row>
    <row r="2453" spans="1:23" x14ac:dyDescent="0.3">
      <c r="A2453" t="s">
        <v>2495</v>
      </c>
      <c r="B2453" t="s">
        <v>28</v>
      </c>
      <c r="C2453" t="s">
        <v>29</v>
      </c>
      <c r="D2453" t="s">
        <v>30</v>
      </c>
      <c r="E2453" t="s">
        <v>45</v>
      </c>
      <c r="F2453" t="s">
        <v>15</v>
      </c>
      <c r="G2453" s="5">
        <v>2198.37</v>
      </c>
      <c r="H2453" s="5">
        <f t="shared" si="266"/>
        <v>39.570659999999997</v>
      </c>
      <c r="I2453" s="6">
        <v>3</v>
      </c>
      <c r="J2453" s="6">
        <v>6595.11</v>
      </c>
      <c r="K2453" s="5">
        <f t="shared" si="267"/>
        <v>118.71197999999998</v>
      </c>
      <c r="L2453" s="7">
        <v>1.72</v>
      </c>
      <c r="M2453" s="7">
        <v>780</v>
      </c>
      <c r="N2453" s="3">
        <v>45332</v>
      </c>
      <c r="O2453" s="4" t="str">
        <f t="shared" si="268"/>
        <v>2024-02</v>
      </c>
      <c r="P2453" s="4" t="str">
        <f t="shared" si="269"/>
        <v>02</v>
      </c>
      <c r="Q2453" s="4" t="str">
        <f t="shared" si="270"/>
        <v>February</v>
      </c>
      <c r="R2453" s="30" t="str">
        <f t="shared" si="271"/>
        <v>10</v>
      </c>
      <c r="W2453" t="str">
        <f t="shared" si="272"/>
        <v>ok</v>
      </c>
    </row>
    <row r="2454" spans="1:23" x14ac:dyDescent="0.3">
      <c r="A2454" t="s">
        <v>2496</v>
      </c>
      <c r="B2454" t="s">
        <v>11</v>
      </c>
      <c r="C2454" t="s">
        <v>12</v>
      </c>
      <c r="D2454" t="s">
        <v>13</v>
      </c>
      <c r="E2454" t="s">
        <v>45</v>
      </c>
      <c r="F2454" t="s">
        <v>31</v>
      </c>
      <c r="G2454" s="5">
        <v>19560.7</v>
      </c>
      <c r="H2454" s="5">
        <f t="shared" si="266"/>
        <v>352.0926</v>
      </c>
      <c r="I2454" s="6">
        <v>3</v>
      </c>
      <c r="J2454" s="6">
        <v>58682.1</v>
      </c>
      <c r="K2454" s="5">
        <f t="shared" si="267"/>
        <v>1056.2778000000001</v>
      </c>
      <c r="L2454" s="7">
        <v>2.1</v>
      </c>
      <c r="M2454" s="7">
        <v>3497</v>
      </c>
      <c r="N2454" s="3">
        <v>45323</v>
      </c>
      <c r="O2454" s="4" t="str">
        <f t="shared" si="268"/>
        <v>2024-02</v>
      </c>
      <c r="P2454" s="4" t="str">
        <f t="shared" si="269"/>
        <v>02</v>
      </c>
      <c r="Q2454" s="4" t="str">
        <f t="shared" si="270"/>
        <v>February</v>
      </c>
      <c r="R2454" s="30" t="str">
        <f t="shared" si="271"/>
        <v>01</v>
      </c>
      <c r="W2454" t="str">
        <f t="shared" si="272"/>
        <v>ok</v>
      </c>
    </row>
    <row r="2455" spans="1:23" x14ac:dyDescent="0.3">
      <c r="A2455" t="s">
        <v>2497</v>
      </c>
      <c r="B2455" t="s">
        <v>36</v>
      </c>
      <c r="C2455" t="s">
        <v>18</v>
      </c>
      <c r="D2455" t="s">
        <v>37</v>
      </c>
      <c r="E2455" t="s">
        <v>14</v>
      </c>
      <c r="F2455" t="s">
        <v>31</v>
      </c>
      <c r="G2455" s="5">
        <v>2562.25</v>
      </c>
      <c r="H2455" s="5">
        <f t="shared" si="266"/>
        <v>46.1205</v>
      </c>
      <c r="I2455" s="6">
        <v>1</v>
      </c>
      <c r="J2455" s="6">
        <v>2562.25</v>
      </c>
      <c r="K2455" s="5">
        <f t="shared" si="267"/>
        <v>46.1205</v>
      </c>
      <c r="L2455" s="7">
        <v>3.76</v>
      </c>
      <c r="M2455" s="7">
        <v>4541</v>
      </c>
      <c r="N2455" s="3">
        <v>45475</v>
      </c>
      <c r="O2455" s="4" t="str">
        <f t="shared" si="268"/>
        <v>2024-07</v>
      </c>
      <c r="P2455" s="4" t="str">
        <f t="shared" si="269"/>
        <v>07</v>
      </c>
      <c r="Q2455" s="4" t="str">
        <f t="shared" si="270"/>
        <v>July</v>
      </c>
      <c r="R2455" s="30" t="str">
        <f t="shared" si="271"/>
        <v>02</v>
      </c>
      <c r="W2455" t="str">
        <f t="shared" si="272"/>
        <v>ok</v>
      </c>
    </row>
    <row r="2456" spans="1:23" x14ac:dyDescent="0.3">
      <c r="A2456" t="s">
        <v>2498</v>
      </c>
      <c r="B2456" t="s">
        <v>51</v>
      </c>
      <c r="C2456" t="s">
        <v>29</v>
      </c>
      <c r="D2456" t="s">
        <v>52</v>
      </c>
      <c r="E2456" t="s">
        <v>20</v>
      </c>
      <c r="F2456" t="s">
        <v>60</v>
      </c>
      <c r="G2456" s="5">
        <v>19951.21</v>
      </c>
      <c r="H2456" s="5">
        <f t="shared" si="266"/>
        <v>359.12177999999994</v>
      </c>
      <c r="I2456" s="6">
        <v>3</v>
      </c>
      <c r="J2456" s="6">
        <v>59853.63</v>
      </c>
      <c r="K2456" s="5">
        <f t="shared" si="267"/>
        <v>1077.3653399999998</v>
      </c>
      <c r="L2456" s="7">
        <v>4.8600000000000003</v>
      </c>
      <c r="M2456" s="7">
        <v>4246</v>
      </c>
      <c r="N2456" s="3">
        <v>45614</v>
      </c>
      <c r="O2456" s="4" t="str">
        <f t="shared" si="268"/>
        <v>2024-11</v>
      </c>
      <c r="P2456" s="4" t="str">
        <f t="shared" si="269"/>
        <v>11</v>
      </c>
      <c r="Q2456" s="4" t="str">
        <f t="shared" si="270"/>
        <v>November</v>
      </c>
      <c r="R2456" s="30" t="str">
        <f t="shared" si="271"/>
        <v>18</v>
      </c>
      <c r="W2456" t="str">
        <f t="shared" si="272"/>
        <v>ok</v>
      </c>
    </row>
    <row r="2457" spans="1:23" x14ac:dyDescent="0.3">
      <c r="A2457" t="s">
        <v>2499</v>
      </c>
      <c r="B2457" t="s">
        <v>51</v>
      </c>
      <c r="C2457" t="s">
        <v>29</v>
      </c>
      <c r="D2457" t="s">
        <v>52</v>
      </c>
      <c r="E2457" t="s">
        <v>45</v>
      </c>
      <c r="F2457" t="s">
        <v>21</v>
      </c>
      <c r="G2457" s="5">
        <v>5785.77</v>
      </c>
      <c r="H2457" s="5">
        <f t="shared" si="266"/>
        <v>104.14386</v>
      </c>
      <c r="I2457" s="6">
        <v>5</v>
      </c>
      <c r="J2457" s="6">
        <v>28928.85</v>
      </c>
      <c r="K2457" s="5">
        <f t="shared" si="267"/>
        <v>520.71929999999998</v>
      </c>
      <c r="L2457" s="7">
        <v>3.35</v>
      </c>
      <c r="M2457" s="7">
        <v>1737</v>
      </c>
      <c r="N2457" s="3">
        <v>45502</v>
      </c>
      <c r="O2457" s="4" t="str">
        <f t="shared" si="268"/>
        <v>2024-07</v>
      </c>
      <c r="P2457" s="4" t="str">
        <f t="shared" si="269"/>
        <v>07</v>
      </c>
      <c r="Q2457" s="4" t="str">
        <f t="shared" si="270"/>
        <v>July</v>
      </c>
      <c r="R2457" s="30" t="str">
        <f t="shared" si="271"/>
        <v>29</v>
      </c>
      <c r="W2457" t="str">
        <f t="shared" si="272"/>
        <v>ok</v>
      </c>
    </row>
    <row r="2458" spans="1:23" x14ac:dyDescent="0.3">
      <c r="A2458" t="s">
        <v>2500</v>
      </c>
      <c r="B2458" t="s">
        <v>63</v>
      </c>
      <c r="C2458" t="s">
        <v>18</v>
      </c>
      <c r="D2458" t="s">
        <v>64</v>
      </c>
      <c r="E2458" t="s">
        <v>20</v>
      </c>
      <c r="F2458" t="s">
        <v>31</v>
      </c>
      <c r="G2458" s="5">
        <v>1574.79</v>
      </c>
      <c r="H2458" s="5">
        <f t="shared" si="266"/>
        <v>28.346219999999999</v>
      </c>
      <c r="I2458" s="6">
        <v>4</v>
      </c>
      <c r="J2458" s="6">
        <v>6299.16</v>
      </c>
      <c r="K2458" s="5">
        <f t="shared" si="267"/>
        <v>113.38488</v>
      </c>
      <c r="L2458" s="7">
        <v>2.57</v>
      </c>
      <c r="M2458" s="7">
        <v>4770</v>
      </c>
      <c r="N2458" s="3">
        <v>45398</v>
      </c>
      <c r="O2458" s="4" t="str">
        <f t="shared" si="268"/>
        <v>2024-04</v>
      </c>
      <c r="P2458" s="4" t="str">
        <f t="shared" si="269"/>
        <v>04</v>
      </c>
      <c r="Q2458" s="4" t="str">
        <f t="shared" si="270"/>
        <v>April</v>
      </c>
      <c r="R2458" s="30" t="str">
        <f t="shared" si="271"/>
        <v>16</v>
      </c>
      <c r="W2458" t="str">
        <f t="shared" si="272"/>
        <v>ok</v>
      </c>
    </row>
    <row r="2459" spans="1:23" x14ac:dyDescent="0.3">
      <c r="A2459" t="s">
        <v>2501</v>
      </c>
      <c r="B2459" t="s">
        <v>33</v>
      </c>
      <c r="C2459" t="s">
        <v>12</v>
      </c>
      <c r="D2459" t="s">
        <v>34</v>
      </c>
      <c r="E2459" t="s">
        <v>20</v>
      </c>
      <c r="F2459" t="s">
        <v>15</v>
      </c>
      <c r="G2459" s="5">
        <v>7683.67</v>
      </c>
      <c r="H2459" s="5">
        <f t="shared" si="266"/>
        <v>138.30606</v>
      </c>
      <c r="I2459" s="6">
        <v>2</v>
      </c>
      <c r="J2459" s="6">
        <v>15367.34</v>
      </c>
      <c r="K2459" s="5">
        <f t="shared" si="267"/>
        <v>276.61212</v>
      </c>
      <c r="L2459" s="7">
        <v>4.5999999999999996</v>
      </c>
      <c r="M2459" s="7">
        <v>1780</v>
      </c>
      <c r="N2459" s="3">
        <v>45602</v>
      </c>
      <c r="O2459" s="4" t="str">
        <f t="shared" si="268"/>
        <v>2024-11</v>
      </c>
      <c r="P2459" s="4" t="str">
        <f t="shared" si="269"/>
        <v>11</v>
      </c>
      <c r="Q2459" s="4" t="str">
        <f t="shared" si="270"/>
        <v>November</v>
      </c>
      <c r="R2459" s="30" t="str">
        <f t="shared" si="271"/>
        <v>06</v>
      </c>
      <c r="W2459" t="str">
        <f t="shared" si="272"/>
        <v>ok</v>
      </c>
    </row>
    <row r="2460" spans="1:23" x14ac:dyDescent="0.3">
      <c r="A2460" t="s">
        <v>2502</v>
      </c>
      <c r="B2460" t="s">
        <v>17</v>
      </c>
      <c r="C2460" t="s">
        <v>18</v>
      </c>
      <c r="D2460" t="s">
        <v>19</v>
      </c>
      <c r="E2460" t="s">
        <v>14</v>
      </c>
      <c r="F2460" t="s">
        <v>38</v>
      </c>
      <c r="G2460" s="5">
        <v>15772.07</v>
      </c>
      <c r="H2460" s="5">
        <f t="shared" si="266"/>
        <v>283.89725999999996</v>
      </c>
      <c r="I2460" s="6">
        <v>4</v>
      </c>
      <c r="J2460" s="6">
        <v>63088.28</v>
      </c>
      <c r="K2460" s="5">
        <f t="shared" si="267"/>
        <v>1135.5890399999998</v>
      </c>
      <c r="L2460" s="7">
        <v>4.87</v>
      </c>
      <c r="M2460" s="7">
        <v>2546</v>
      </c>
      <c r="N2460" s="3">
        <v>45568</v>
      </c>
      <c r="O2460" s="4" t="str">
        <f t="shared" si="268"/>
        <v>2024-10</v>
      </c>
      <c r="P2460" s="4" t="str">
        <f t="shared" si="269"/>
        <v>10</v>
      </c>
      <c r="Q2460" s="4" t="str">
        <f t="shared" si="270"/>
        <v>October</v>
      </c>
      <c r="R2460" s="30" t="str">
        <f t="shared" si="271"/>
        <v>03</v>
      </c>
      <c r="W2460" t="str">
        <f t="shared" si="272"/>
        <v>ok</v>
      </c>
    </row>
    <row r="2461" spans="1:23" x14ac:dyDescent="0.3">
      <c r="A2461" t="s">
        <v>2503</v>
      </c>
      <c r="B2461" t="s">
        <v>41</v>
      </c>
      <c r="C2461" t="s">
        <v>42</v>
      </c>
      <c r="D2461" t="s">
        <v>43</v>
      </c>
      <c r="E2461" t="s">
        <v>14</v>
      </c>
      <c r="F2461" t="s">
        <v>31</v>
      </c>
      <c r="G2461" s="5">
        <v>7210.57</v>
      </c>
      <c r="H2461" s="5">
        <f t="shared" si="266"/>
        <v>129.79025999999999</v>
      </c>
      <c r="I2461" s="6">
        <v>5</v>
      </c>
      <c r="J2461" s="6">
        <v>36052.85</v>
      </c>
      <c r="K2461" s="5">
        <f t="shared" si="267"/>
        <v>648.95129999999995</v>
      </c>
      <c r="L2461" s="7">
        <v>1.5</v>
      </c>
      <c r="M2461" s="7">
        <v>691</v>
      </c>
      <c r="N2461" s="3">
        <v>45296</v>
      </c>
      <c r="O2461" s="4" t="str">
        <f t="shared" si="268"/>
        <v>2024-01</v>
      </c>
      <c r="P2461" s="4" t="str">
        <f t="shared" si="269"/>
        <v>01</v>
      </c>
      <c r="Q2461" s="4" t="str">
        <f t="shared" si="270"/>
        <v>January</v>
      </c>
      <c r="R2461" s="30" t="str">
        <f t="shared" si="271"/>
        <v>05</v>
      </c>
      <c r="W2461" t="str">
        <f t="shared" si="272"/>
        <v>ok</v>
      </c>
    </row>
    <row r="2462" spans="1:23" x14ac:dyDescent="0.3">
      <c r="A2462" t="s">
        <v>2504</v>
      </c>
      <c r="B2462" t="s">
        <v>36</v>
      </c>
      <c r="C2462" t="s">
        <v>18</v>
      </c>
      <c r="D2462" t="s">
        <v>37</v>
      </c>
      <c r="E2462" t="s">
        <v>20</v>
      </c>
      <c r="F2462" t="s">
        <v>60</v>
      </c>
      <c r="G2462" s="5">
        <v>10739.02</v>
      </c>
      <c r="H2462" s="5">
        <f t="shared" si="266"/>
        <v>193.30235999999999</v>
      </c>
      <c r="I2462" s="6">
        <v>3</v>
      </c>
      <c r="J2462" s="6">
        <v>32217.06</v>
      </c>
      <c r="K2462" s="5">
        <f t="shared" si="267"/>
        <v>579.90707999999995</v>
      </c>
      <c r="L2462" s="7">
        <v>3.04</v>
      </c>
      <c r="M2462" s="7">
        <v>4642</v>
      </c>
      <c r="N2462" s="3">
        <v>45646</v>
      </c>
      <c r="O2462" s="4" t="str">
        <f t="shared" si="268"/>
        <v>2024-12</v>
      </c>
      <c r="P2462" s="4" t="str">
        <f t="shared" si="269"/>
        <v>12</v>
      </c>
      <c r="Q2462" s="4" t="str">
        <f t="shared" si="270"/>
        <v>December</v>
      </c>
      <c r="R2462" s="30" t="str">
        <f t="shared" si="271"/>
        <v>20</v>
      </c>
      <c r="W2462" t="str">
        <f t="shared" si="272"/>
        <v>ok</v>
      </c>
    </row>
    <row r="2463" spans="1:23" x14ac:dyDescent="0.3">
      <c r="A2463" t="s">
        <v>2505</v>
      </c>
      <c r="B2463" t="s">
        <v>17</v>
      </c>
      <c r="C2463" t="s">
        <v>18</v>
      </c>
      <c r="D2463" t="s">
        <v>19</v>
      </c>
      <c r="E2463" t="s">
        <v>20</v>
      </c>
      <c r="F2463" t="s">
        <v>21</v>
      </c>
      <c r="G2463" s="5">
        <v>3058.91</v>
      </c>
      <c r="H2463" s="5">
        <f t="shared" si="266"/>
        <v>55.060379999999995</v>
      </c>
      <c r="I2463" s="6">
        <v>5</v>
      </c>
      <c r="J2463" s="6">
        <v>15294.55</v>
      </c>
      <c r="K2463" s="5">
        <f t="shared" si="267"/>
        <v>275.30189999999999</v>
      </c>
      <c r="L2463" s="7">
        <v>2.83</v>
      </c>
      <c r="M2463" s="7">
        <v>1941</v>
      </c>
      <c r="N2463" s="3">
        <v>45301</v>
      </c>
      <c r="O2463" s="4" t="str">
        <f t="shared" si="268"/>
        <v>2024-01</v>
      </c>
      <c r="P2463" s="4" t="str">
        <f t="shared" si="269"/>
        <v>01</v>
      </c>
      <c r="Q2463" s="4" t="str">
        <f t="shared" si="270"/>
        <v>January</v>
      </c>
      <c r="R2463" s="30" t="str">
        <f t="shared" si="271"/>
        <v>10</v>
      </c>
      <c r="W2463" t="str">
        <f t="shared" si="272"/>
        <v>ok</v>
      </c>
    </row>
    <row r="2464" spans="1:23" x14ac:dyDescent="0.3">
      <c r="A2464" t="s">
        <v>2506</v>
      </c>
      <c r="B2464" t="s">
        <v>28</v>
      </c>
      <c r="C2464" t="s">
        <v>29</v>
      </c>
      <c r="D2464" t="s">
        <v>30</v>
      </c>
      <c r="E2464" t="s">
        <v>14</v>
      </c>
      <c r="F2464" t="s">
        <v>38</v>
      </c>
      <c r="G2464" s="5">
        <v>11634.85</v>
      </c>
      <c r="H2464" s="5">
        <f t="shared" si="266"/>
        <v>209.4273</v>
      </c>
      <c r="I2464" s="6">
        <v>3</v>
      </c>
      <c r="J2464" s="6">
        <v>34904.550000000003</v>
      </c>
      <c r="K2464" s="5">
        <f t="shared" si="267"/>
        <v>628.28189999999995</v>
      </c>
      <c r="L2464" s="7">
        <v>1.65</v>
      </c>
      <c r="M2464" s="7">
        <v>2254</v>
      </c>
      <c r="N2464" s="3">
        <v>45363</v>
      </c>
      <c r="O2464" s="4" t="str">
        <f t="shared" si="268"/>
        <v>2024-03</v>
      </c>
      <c r="P2464" s="4" t="str">
        <f t="shared" si="269"/>
        <v>03</v>
      </c>
      <c r="Q2464" s="4" t="str">
        <f t="shared" si="270"/>
        <v>March</v>
      </c>
      <c r="R2464" s="30" t="str">
        <f t="shared" si="271"/>
        <v>12</v>
      </c>
      <c r="W2464" t="str">
        <f t="shared" si="272"/>
        <v>ok</v>
      </c>
    </row>
    <row r="2465" spans="1:23" x14ac:dyDescent="0.3">
      <c r="A2465" t="s">
        <v>2507</v>
      </c>
      <c r="B2465" t="s">
        <v>41</v>
      </c>
      <c r="C2465" t="s">
        <v>42</v>
      </c>
      <c r="D2465" t="s">
        <v>43</v>
      </c>
      <c r="E2465" t="s">
        <v>45</v>
      </c>
      <c r="F2465" t="s">
        <v>38</v>
      </c>
      <c r="G2465" s="5">
        <v>9830.0400000000009</v>
      </c>
      <c r="H2465" s="5">
        <f t="shared" si="266"/>
        <v>176.94072</v>
      </c>
      <c r="I2465" s="6">
        <v>1</v>
      </c>
      <c r="J2465" s="6">
        <v>9830.0400000000009</v>
      </c>
      <c r="K2465" s="5">
        <f t="shared" si="267"/>
        <v>176.94072</v>
      </c>
      <c r="L2465" s="7">
        <v>4.8899999999999997</v>
      </c>
      <c r="M2465" s="7">
        <v>4492</v>
      </c>
      <c r="N2465" s="3">
        <v>45549</v>
      </c>
      <c r="O2465" s="4" t="str">
        <f t="shared" si="268"/>
        <v>2024-09</v>
      </c>
      <c r="P2465" s="4" t="str">
        <f t="shared" si="269"/>
        <v>09</v>
      </c>
      <c r="Q2465" s="4" t="str">
        <f t="shared" si="270"/>
        <v>September</v>
      </c>
      <c r="R2465" s="30" t="str">
        <f t="shared" si="271"/>
        <v>14</v>
      </c>
      <c r="W2465" t="str">
        <f t="shared" si="272"/>
        <v>ok</v>
      </c>
    </row>
    <row r="2466" spans="1:23" x14ac:dyDescent="0.3">
      <c r="A2466" t="s">
        <v>2508</v>
      </c>
      <c r="B2466" t="s">
        <v>23</v>
      </c>
      <c r="C2466" t="s">
        <v>24</v>
      </c>
      <c r="D2466" t="s">
        <v>25</v>
      </c>
      <c r="E2466" t="s">
        <v>20</v>
      </c>
      <c r="F2466" t="s">
        <v>38</v>
      </c>
      <c r="G2466" s="5">
        <v>11087.4</v>
      </c>
      <c r="H2466" s="5">
        <f t="shared" si="266"/>
        <v>199.57319999999999</v>
      </c>
      <c r="I2466" s="6">
        <v>1</v>
      </c>
      <c r="J2466" s="6">
        <v>11087.4</v>
      </c>
      <c r="K2466" s="5">
        <f t="shared" si="267"/>
        <v>199.57319999999999</v>
      </c>
      <c r="L2466" s="7">
        <v>4.51</v>
      </c>
      <c r="M2466" s="7">
        <v>1703</v>
      </c>
      <c r="N2466" s="3">
        <v>45596</v>
      </c>
      <c r="O2466" s="4" t="str">
        <f t="shared" si="268"/>
        <v>2024-10</v>
      </c>
      <c r="P2466" s="4" t="str">
        <f t="shared" si="269"/>
        <v>10</v>
      </c>
      <c r="Q2466" s="4" t="str">
        <f t="shared" si="270"/>
        <v>October</v>
      </c>
      <c r="R2466" s="30" t="str">
        <f t="shared" si="271"/>
        <v>31</v>
      </c>
      <c r="W2466" t="str">
        <f t="shared" si="272"/>
        <v>ok</v>
      </c>
    </row>
    <row r="2467" spans="1:23" x14ac:dyDescent="0.3">
      <c r="A2467" t="s">
        <v>2509</v>
      </c>
      <c r="B2467" t="s">
        <v>63</v>
      </c>
      <c r="C2467" t="s">
        <v>18</v>
      </c>
      <c r="D2467" t="s">
        <v>64</v>
      </c>
      <c r="E2467" t="s">
        <v>20</v>
      </c>
      <c r="F2467" t="s">
        <v>21</v>
      </c>
      <c r="G2467" s="5">
        <v>12738.42</v>
      </c>
      <c r="H2467" s="5">
        <f t="shared" si="266"/>
        <v>229.29155999999998</v>
      </c>
      <c r="I2467" s="6">
        <v>5</v>
      </c>
      <c r="J2467" s="6">
        <v>63692.1</v>
      </c>
      <c r="K2467" s="5">
        <f t="shared" si="267"/>
        <v>1146.4577999999999</v>
      </c>
      <c r="L2467" s="7">
        <v>1.29</v>
      </c>
      <c r="M2467" s="7">
        <v>4044</v>
      </c>
      <c r="N2467" s="3">
        <v>45478</v>
      </c>
      <c r="O2467" s="4" t="str">
        <f t="shared" si="268"/>
        <v>2024-07</v>
      </c>
      <c r="P2467" s="4" t="str">
        <f t="shared" si="269"/>
        <v>07</v>
      </c>
      <c r="Q2467" s="4" t="str">
        <f t="shared" si="270"/>
        <v>July</v>
      </c>
      <c r="R2467" s="30" t="str">
        <f t="shared" si="271"/>
        <v>05</v>
      </c>
      <c r="W2467" t="str">
        <f t="shared" si="272"/>
        <v>ok</v>
      </c>
    </row>
    <row r="2468" spans="1:23" x14ac:dyDescent="0.3">
      <c r="A2468" t="s">
        <v>2510</v>
      </c>
      <c r="B2468" t="s">
        <v>63</v>
      </c>
      <c r="C2468" t="s">
        <v>18</v>
      </c>
      <c r="D2468" t="s">
        <v>64</v>
      </c>
      <c r="E2468" t="s">
        <v>14</v>
      </c>
      <c r="F2468" t="s">
        <v>60</v>
      </c>
      <c r="G2468" s="5">
        <v>8964.5400000000009</v>
      </c>
      <c r="H2468" s="5">
        <f t="shared" si="266"/>
        <v>161.36171999999999</v>
      </c>
      <c r="I2468" s="6">
        <v>3</v>
      </c>
      <c r="J2468" s="6">
        <v>26893.62</v>
      </c>
      <c r="K2468" s="5">
        <f t="shared" si="267"/>
        <v>484.08515999999997</v>
      </c>
      <c r="L2468" s="7">
        <v>2.54</v>
      </c>
      <c r="M2468" s="7">
        <v>3944</v>
      </c>
      <c r="N2468" s="3">
        <v>45359</v>
      </c>
      <c r="O2468" s="4" t="str">
        <f t="shared" si="268"/>
        <v>2024-03</v>
      </c>
      <c r="P2468" s="4" t="str">
        <f t="shared" si="269"/>
        <v>03</v>
      </c>
      <c r="Q2468" s="4" t="str">
        <f t="shared" si="270"/>
        <v>March</v>
      </c>
      <c r="R2468" s="30" t="str">
        <f t="shared" si="271"/>
        <v>08</v>
      </c>
      <c r="W2468" t="str">
        <f t="shared" si="272"/>
        <v>ok</v>
      </c>
    </row>
    <row r="2469" spans="1:23" x14ac:dyDescent="0.3">
      <c r="A2469" t="s">
        <v>2511</v>
      </c>
      <c r="B2469" t="s">
        <v>28</v>
      </c>
      <c r="C2469" t="s">
        <v>29</v>
      </c>
      <c r="D2469" t="s">
        <v>30</v>
      </c>
      <c r="E2469" t="s">
        <v>20</v>
      </c>
      <c r="F2469" t="s">
        <v>26</v>
      </c>
      <c r="G2469" s="5">
        <v>14995.78</v>
      </c>
      <c r="H2469" s="5">
        <f t="shared" si="266"/>
        <v>269.92403999999999</v>
      </c>
      <c r="I2469" s="6">
        <v>4</v>
      </c>
      <c r="J2469" s="6">
        <v>59983.12</v>
      </c>
      <c r="K2469" s="5">
        <f t="shared" si="267"/>
        <v>1079.69616</v>
      </c>
      <c r="L2469" s="7">
        <v>1.67</v>
      </c>
      <c r="M2469" s="7">
        <v>1515</v>
      </c>
      <c r="N2469" s="3">
        <v>45306</v>
      </c>
      <c r="O2469" s="4" t="str">
        <f t="shared" si="268"/>
        <v>2024-01</v>
      </c>
      <c r="P2469" s="4" t="str">
        <f t="shared" si="269"/>
        <v>01</v>
      </c>
      <c r="Q2469" s="4" t="str">
        <f t="shared" si="270"/>
        <v>January</v>
      </c>
      <c r="R2469" s="30" t="str">
        <f t="shared" si="271"/>
        <v>15</v>
      </c>
      <c r="W2469" t="str">
        <f t="shared" si="272"/>
        <v>ok</v>
      </c>
    </row>
    <row r="2470" spans="1:23" x14ac:dyDescent="0.3">
      <c r="A2470" t="s">
        <v>2512</v>
      </c>
      <c r="B2470" t="s">
        <v>33</v>
      </c>
      <c r="C2470" t="s">
        <v>12</v>
      </c>
      <c r="D2470" t="s">
        <v>34</v>
      </c>
      <c r="E2470" t="s">
        <v>20</v>
      </c>
      <c r="F2470" t="s">
        <v>21</v>
      </c>
      <c r="G2470" s="5">
        <v>7563.4</v>
      </c>
      <c r="H2470" s="5">
        <f t="shared" si="266"/>
        <v>136.14119999999997</v>
      </c>
      <c r="I2470" s="6">
        <v>1</v>
      </c>
      <c r="J2470" s="6">
        <v>7563.4</v>
      </c>
      <c r="K2470" s="5">
        <f t="shared" si="267"/>
        <v>136.14119999999997</v>
      </c>
      <c r="L2470" s="7">
        <v>3.2</v>
      </c>
      <c r="M2470" s="7">
        <v>1116</v>
      </c>
      <c r="N2470" s="3">
        <v>45370</v>
      </c>
      <c r="O2470" s="4" t="str">
        <f t="shared" si="268"/>
        <v>2024-03</v>
      </c>
      <c r="P2470" s="4" t="str">
        <f t="shared" si="269"/>
        <v>03</v>
      </c>
      <c r="Q2470" s="4" t="str">
        <f t="shared" si="270"/>
        <v>March</v>
      </c>
      <c r="R2470" s="30" t="str">
        <f t="shared" si="271"/>
        <v>19</v>
      </c>
      <c r="W2470" t="str">
        <f t="shared" si="272"/>
        <v>ok</v>
      </c>
    </row>
    <row r="2471" spans="1:23" x14ac:dyDescent="0.3">
      <c r="A2471" t="s">
        <v>2513</v>
      </c>
      <c r="B2471" t="s">
        <v>51</v>
      </c>
      <c r="C2471" t="s">
        <v>29</v>
      </c>
      <c r="D2471" t="s">
        <v>52</v>
      </c>
      <c r="E2471" t="s">
        <v>45</v>
      </c>
      <c r="F2471" t="s">
        <v>21</v>
      </c>
      <c r="G2471" s="5">
        <v>2627.27</v>
      </c>
      <c r="H2471" s="5">
        <f t="shared" si="266"/>
        <v>47.290859999999995</v>
      </c>
      <c r="I2471" s="6">
        <v>1</v>
      </c>
      <c r="J2471" s="6">
        <v>2627.27</v>
      </c>
      <c r="K2471" s="5">
        <f t="shared" si="267"/>
        <v>47.290859999999995</v>
      </c>
      <c r="L2471" s="7">
        <v>3.67</v>
      </c>
      <c r="M2471" s="7">
        <v>2903</v>
      </c>
      <c r="N2471" s="3">
        <v>45339</v>
      </c>
      <c r="O2471" s="4" t="str">
        <f t="shared" si="268"/>
        <v>2024-02</v>
      </c>
      <c r="P2471" s="4" t="str">
        <f t="shared" si="269"/>
        <v>02</v>
      </c>
      <c r="Q2471" s="4" t="str">
        <f t="shared" si="270"/>
        <v>February</v>
      </c>
      <c r="R2471" s="30" t="str">
        <f t="shared" si="271"/>
        <v>17</v>
      </c>
      <c r="W2471" t="str">
        <f t="shared" si="272"/>
        <v>ok</v>
      </c>
    </row>
    <row r="2472" spans="1:23" x14ac:dyDescent="0.3">
      <c r="A2472" t="s">
        <v>2514</v>
      </c>
      <c r="B2472" t="s">
        <v>28</v>
      </c>
      <c r="C2472" t="s">
        <v>29</v>
      </c>
      <c r="D2472" t="s">
        <v>30</v>
      </c>
      <c r="E2472" t="s">
        <v>14</v>
      </c>
      <c r="F2472" t="s">
        <v>38</v>
      </c>
      <c r="G2472" s="5">
        <v>12850.01</v>
      </c>
      <c r="H2472" s="5">
        <f t="shared" si="266"/>
        <v>231.30017999999998</v>
      </c>
      <c r="I2472" s="6">
        <v>3</v>
      </c>
      <c r="J2472" s="6">
        <v>38550.03</v>
      </c>
      <c r="K2472" s="5">
        <f t="shared" si="267"/>
        <v>693.90053999999998</v>
      </c>
      <c r="L2472" s="7">
        <v>3.66</v>
      </c>
      <c r="M2472" s="7">
        <v>2049</v>
      </c>
      <c r="N2472" s="3">
        <v>45436</v>
      </c>
      <c r="O2472" s="4" t="str">
        <f t="shared" si="268"/>
        <v>2024-05</v>
      </c>
      <c r="P2472" s="4" t="str">
        <f t="shared" si="269"/>
        <v>05</v>
      </c>
      <c r="Q2472" s="4" t="str">
        <f t="shared" si="270"/>
        <v>May</v>
      </c>
      <c r="R2472" s="30" t="str">
        <f t="shared" si="271"/>
        <v>24</v>
      </c>
      <c r="W2472" t="str">
        <f t="shared" si="272"/>
        <v>ok</v>
      </c>
    </row>
    <row r="2473" spans="1:23" x14ac:dyDescent="0.3">
      <c r="A2473" t="s">
        <v>2515</v>
      </c>
      <c r="B2473" t="s">
        <v>33</v>
      </c>
      <c r="C2473" t="s">
        <v>12</v>
      </c>
      <c r="D2473" t="s">
        <v>34</v>
      </c>
      <c r="E2473" t="s">
        <v>20</v>
      </c>
      <c r="F2473" t="s">
        <v>38</v>
      </c>
      <c r="G2473" s="5">
        <v>7319</v>
      </c>
      <c r="H2473" s="5">
        <f t="shared" si="266"/>
        <v>131.74199999999999</v>
      </c>
      <c r="I2473" s="6">
        <v>4</v>
      </c>
      <c r="J2473" s="6">
        <v>29276</v>
      </c>
      <c r="K2473" s="5">
        <f t="shared" si="267"/>
        <v>526.96799999999996</v>
      </c>
      <c r="L2473" s="7">
        <v>3.8</v>
      </c>
      <c r="M2473" s="7">
        <v>4144</v>
      </c>
      <c r="N2473" s="3">
        <v>45433</v>
      </c>
      <c r="O2473" s="4" t="str">
        <f t="shared" si="268"/>
        <v>2024-05</v>
      </c>
      <c r="P2473" s="4" t="str">
        <f t="shared" si="269"/>
        <v>05</v>
      </c>
      <c r="Q2473" s="4" t="str">
        <f t="shared" si="270"/>
        <v>May</v>
      </c>
      <c r="R2473" s="30" t="str">
        <f t="shared" si="271"/>
        <v>21</v>
      </c>
      <c r="W2473" t="str">
        <f t="shared" si="272"/>
        <v>ok</v>
      </c>
    </row>
    <row r="2474" spans="1:23" x14ac:dyDescent="0.3">
      <c r="A2474" t="s">
        <v>2516</v>
      </c>
      <c r="B2474" t="s">
        <v>11</v>
      </c>
      <c r="C2474" t="s">
        <v>12</v>
      </c>
      <c r="D2474" t="s">
        <v>13</v>
      </c>
      <c r="E2474" t="s">
        <v>20</v>
      </c>
      <c r="F2474" t="s">
        <v>31</v>
      </c>
      <c r="G2474" s="5">
        <v>7592.99</v>
      </c>
      <c r="H2474" s="5">
        <f t="shared" si="266"/>
        <v>136.67381999999998</v>
      </c>
      <c r="I2474" s="6">
        <v>2</v>
      </c>
      <c r="J2474" s="6">
        <v>15185.98</v>
      </c>
      <c r="K2474" s="5">
        <f t="shared" si="267"/>
        <v>273.34763999999996</v>
      </c>
      <c r="L2474" s="7">
        <v>4.49</v>
      </c>
      <c r="M2474" s="7">
        <v>3094</v>
      </c>
      <c r="N2474" s="3">
        <v>45374</v>
      </c>
      <c r="O2474" s="4" t="str">
        <f t="shared" si="268"/>
        <v>2024-03</v>
      </c>
      <c r="P2474" s="4" t="str">
        <f t="shared" si="269"/>
        <v>03</v>
      </c>
      <c r="Q2474" s="4" t="str">
        <f t="shared" si="270"/>
        <v>March</v>
      </c>
      <c r="R2474" s="30" t="str">
        <f t="shared" si="271"/>
        <v>23</v>
      </c>
      <c r="W2474" t="str">
        <f t="shared" si="272"/>
        <v>ok</v>
      </c>
    </row>
    <row r="2475" spans="1:23" x14ac:dyDescent="0.3">
      <c r="A2475" t="s">
        <v>2517</v>
      </c>
      <c r="B2475" t="s">
        <v>23</v>
      </c>
      <c r="C2475" t="s">
        <v>24</v>
      </c>
      <c r="D2475" t="s">
        <v>25</v>
      </c>
      <c r="E2475" t="s">
        <v>14</v>
      </c>
      <c r="F2475" t="s">
        <v>38</v>
      </c>
      <c r="G2475" s="5">
        <v>1696.65</v>
      </c>
      <c r="H2475" s="5">
        <f t="shared" si="266"/>
        <v>30.5397</v>
      </c>
      <c r="I2475" s="6">
        <v>3</v>
      </c>
      <c r="J2475" s="6">
        <v>5089.95</v>
      </c>
      <c r="K2475" s="5">
        <f t="shared" si="267"/>
        <v>91.619100000000003</v>
      </c>
      <c r="L2475" s="7">
        <v>4.71</v>
      </c>
      <c r="M2475" s="7">
        <v>2485</v>
      </c>
      <c r="N2475" s="3">
        <v>45360</v>
      </c>
      <c r="O2475" s="4" t="str">
        <f t="shared" si="268"/>
        <v>2024-03</v>
      </c>
      <c r="P2475" s="4" t="str">
        <f t="shared" si="269"/>
        <v>03</v>
      </c>
      <c r="Q2475" s="4" t="str">
        <f t="shared" si="270"/>
        <v>March</v>
      </c>
      <c r="R2475" s="30" t="str">
        <f t="shared" si="271"/>
        <v>09</v>
      </c>
      <c r="W2475" t="str">
        <f t="shared" si="272"/>
        <v>ok</v>
      </c>
    </row>
    <row r="2476" spans="1:23" x14ac:dyDescent="0.3">
      <c r="A2476" t="s">
        <v>2518</v>
      </c>
      <c r="B2476" t="s">
        <v>41</v>
      </c>
      <c r="C2476" t="s">
        <v>42</v>
      </c>
      <c r="D2476" t="s">
        <v>43</v>
      </c>
      <c r="E2476" t="s">
        <v>45</v>
      </c>
      <c r="F2476" t="s">
        <v>26</v>
      </c>
      <c r="G2476" s="5">
        <v>2597.4699999999998</v>
      </c>
      <c r="H2476" s="5">
        <f t="shared" si="266"/>
        <v>46.754459999999995</v>
      </c>
      <c r="I2476" s="6">
        <v>2</v>
      </c>
      <c r="J2476" s="6">
        <v>5194.9399999999996</v>
      </c>
      <c r="K2476" s="5">
        <f t="shared" si="267"/>
        <v>93.508919999999989</v>
      </c>
      <c r="L2476" s="7">
        <v>4.8</v>
      </c>
      <c r="M2476" s="7">
        <v>3589</v>
      </c>
      <c r="N2476" s="3">
        <v>45464</v>
      </c>
      <c r="O2476" s="4" t="str">
        <f t="shared" si="268"/>
        <v>2024-06</v>
      </c>
      <c r="P2476" s="4" t="str">
        <f t="shared" si="269"/>
        <v>06</v>
      </c>
      <c r="Q2476" s="4" t="str">
        <f t="shared" si="270"/>
        <v>June</v>
      </c>
      <c r="R2476" s="30" t="str">
        <f t="shared" si="271"/>
        <v>21</v>
      </c>
      <c r="W2476" t="str">
        <f t="shared" si="272"/>
        <v>ok</v>
      </c>
    </row>
    <row r="2477" spans="1:23" x14ac:dyDescent="0.3">
      <c r="A2477" t="s">
        <v>2519</v>
      </c>
      <c r="B2477" t="s">
        <v>47</v>
      </c>
      <c r="C2477" t="s">
        <v>12</v>
      </c>
      <c r="D2477" t="s">
        <v>48</v>
      </c>
      <c r="E2477" t="s">
        <v>20</v>
      </c>
      <c r="F2477" t="s">
        <v>26</v>
      </c>
      <c r="G2477" s="5">
        <v>6744.47</v>
      </c>
      <c r="H2477" s="5">
        <f t="shared" si="266"/>
        <v>121.40046</v>
      </c>
      <c r="I2477" s="6">
        <v>3</v>
      </c>
      <c r="J2477" s="6">
        <v>20233.41</v>
      </c>
      <c r="K2477" s="5">
        <f t="shared" si="267"/>
        <v>364.20137999999997</v>
      </c>
      <c r="L2477" s="7">
        <v>2.2599999999999998</v>
      </c>
      <c r="M2477" s="7">
        <v>358</v>
      </c>
      <c r="N2477" s="3">
        <v>45326</v>
      </c>
      <c r="O2477" s="4" t="str">
        <f t="shared" si="268"/>
        <v>2024-02</v>
      </c>
      <c r="P2477" s="4" t="str">
        <f t="shared" si="269"/>
        <v>02</v>
      </c>
      <c r="Q2477" s="4" t="str">
        <f t="shared" si="270"/>
        <v>February</v>
      </c>
      <c r="R2477" s="30" t="str">
        <f t="shared" si="271"/>
        <v>04</v>
      </c>
      <c r="W2477" t="str">
        <f t="shared" si="272"/>
        <v>ok</v>
      </c>
    </row>
    <row r="2478" spans="1:23" x14ac:dyDescent="0.3">
      <c r="A2478" t="s">
        <v>2520</v>
      </c>
      <c r="B2478" t="s">
        <v>36</v>
      </c>
      <c r="C2478" t="s">
        <v>18</v>
      </c>
      <c r="D2478" t="s">
        <v>37</v>
      </c>
      <c r="E2478" t="s">
        <v>45</v>
      </c>
      <c r="F2478" t="s">
        <v>38</v>
      </c>
      <c r="G2478" s="5">
        <v>18363.89</v>
      </c>
      <c r="H2478" s="5">
        <f t="shared" si="266"/>
        <v>330.55001999999996</v>
      </c>
      <c r="I2478" s="6">
        <v>5</v>
      </c>
      <c r="J2478" s="6">
        <v>91819.45</v>
      </c>
      <c r="K2478" s="5">
        <f t="shared" si="267"/>
        <v>1652.7500999999997</v>
      </c>
      <c r="L2478" s="7">
        <v>1.63</v>
      </c>
      <c r="M2478" s="7">
        <v>1056</v>
      </c>
      <c r="N2478" s="3">
        <v>45328</v>
      </c>
      <c r="O2478" s="4" t="str">
        <f t="shared" si="268"/>
        <v>2024-02</v>
      </c>
      <c r="P2478" s="4" t="str">
        <f t="shared" si="269"/>
        <v>02</v>
      </c>
      <c r="Q2478" s="4" t="str">
        <f t="shared" si="270"/>
        <v>February</v>
      </c>
      <c r="R2478" s="30" t="str">
        <f t="shared" si="271"/>
        <v>06</v>
      </c>
      <c r="W2478" t="str">
        <f t="shared" si="272"/>
        <v>ok</v>
      </c>
    </row>
    <row r="2479" spans="1:23" x14ac:dyDescent="0.3">
      <c r="A2479" t="s">
        <v>2521</v>
      </c>
      <c r="B2479" t="s">
        <v>33</v>
      </c>
      <c r="C2479" t="s">
        <v>12</v>
      </c>
      <c r="D2479" t="s">
        <v>34</v>
      </c>
      <c r="E2479" t="s">
        <v>14</v>
      </c>
      <c r="F2479" t="s">
        <v>21</v>
      </c>
      <c r="G2479" s="5">
        <v>11882.45</v>
      </c>
      <c r="H2479" s="5">
        <f t="shared" si="266"/>
        <v>213.88409999999999</v>
      </c>
      <c r="I2479" s="6">
        <v>4</v>
      </c>
      <c r="J2479" s="6">
        <v>47529.8</v>
      </c>
      <c r="K2479" s="5">
        <f t="shared" si="267"/>
        <v>855.53639999999996</v>
      </c>
      <c r="L2479" s="7">
        <v>2.96</v>
      </c>
      <c r="M2479" s="7">
        <v>702</v>
      </c>
      <c r="N2479" s="3">
        <v>45539</v>
      </c>
      <c r="O2479" s="4" t="str">
        <f t="shared" si="268"/>
        <v>2024-09</v>
      </c>
      <c r="P2479" s="4" t="str">
        <f t="shared" si="269"/>
        <v>09</v>
      </c>
      <c r="Q2479" s="4" t="str">
        <f t="shared" si="270"/>
        <v>September</v>
      </c>
      <c r="R2479" s="30" t="str">
        <f t="shared" si="271"/>
        <v>04</v>
      </c>
      <c r="W2479" t="str">
        <f t="shared" si="272"/>
        <v>ok</v>
      </c>
    </row>
    <row r="2480" spans="1:23" x14ac:dyDescent="0.3">
      <c r="A2480" t="s">
        <v>2522</v>
      </c>
      <c r="B2480" t="s">
        <v>63</v>
      </c>
      <c r="C2480" t="s">
        <v>18</v>
      </c>
      <c r="D2480" t="s">
        <v>64</v>
      </c>
      <c r="E2480" t="s">
        <v>14</v>
      </c>
      <c r="F2480" t="s">
        <v>15</v>
      </c>
      <c r="G2480" s="5">
        <v>7330.23</v>
      </c>
      <c r="H2480" s="5">
        <f t="shared" si="266"/>
        <v>131.94413999999998</v>
      </c>
      <c r="I2480" s="6">
        <v>2</v>
      </c>
      <c r="J2480" s="6">
        <v>14660.46</v>
      </c>
      <c r="K2480" s="5">
        <f t="shared" si="267"/>
        <v>263.88827999999995</v>
      </c>
      <c r="L2480" s="7">
        <v>3.99</v>
      </c>
      <c r="M2480" s="7">
        <v>2139</v>
      </c>
      <c r="N2480" s="3">
        <v>45513</v>
      </c>
      <c r="O2480" s="4" t="str">
        <f t="shared" si="268"/>
        <v>2024-08</v>
      </c>
      <c r="P2480" s="4" t="str">
        <f t="shared" si="269"/>
        <v>08</v>
      </c>
      <c r="Q2480" s="4" t="str">
        <f t="shared" si="270"/>
        <v>August</v>
      </c>
      <c r="R2480" s="30" t="str">
        <f t="shared" si="271"/>
        <v>09</v>
      </c>
      <c r="W2480" t="str">
        <f t="shared" si="272"/>
        <v>ok</v>
      </c>
    </row>
    <row r="2481" spans="1:23" x14ac:dyDescent="0.3">
      <c r="A2481" t="s">
        <v>2523</v>
      </c>
      <c r="B2481" t="s">
        <v>11</v>
      </c>
      <c r="C2481" t="s">
        <v>12</v>
      </c>
      <c r="D2481" t="s">
        <v>13</v>
      </c>
      <c r="E2481" t="s">
        <v>14</v>
      </c>
      <c r="F2481" t="s">
        <v>26</v>
      </c>
      <c r="G2481" s="5">
        <v>17379.32</v>
      </c>
      <c r="H2481" s="5">
        <f t="shared" si="266"/>
        <v>312.82775999999996</v>
      </c>
      <c r="I2481" s="6">
        <v>5</v>
      </c>
      <c r="J2481" s="6">
        <v>86896.6</v>
      </c>
      <c r="K2481" s="5">
        <f t="shared" si="267"/>
        <v>1564.1387999999997</v>
      </c>
      <c r="L2481" s="7">
        <v>4.0999999999999996</v>
      </c>
      <c r="M2481" s="7">
        <v>1252</v>
      </c>
      <c r="N2481" s="3">
        <v>45465</v>
      </c>
      <c r="O2481" s="4" t="str">
        <f t="shared" si="268"/>
        <v>2024-06</v>
      </c>
      <c r="P2481" s="4" t="str">
        <f t="shared" si="269"/>
        <v>06</v>
      </c>
      <c r="Q2481" s="4" t="str">
        <f t="shared" si="270"/>
        <v>June</v>
      </c>
      <c r="R2481" s="30" t="str">
        <f t="shared" si="271"/>
        <v>22</v>
      </c>
      <c r="W2481" t="str">
        <f t="shared" si="272"/>
        <v>ok</v>
      </c>
    </row>
    <row r="2482" spans="1:23" x14ac:dyDescent="0.3">
      <c r="A2482" t="s">
        <v>2524</v>
      </c>
      <c r="B2482" t="s">
        <v>41</v>
      </c>
      <c r="C2482" t="s">
        <v>42</v>
      </c>
      <c r="D2482" t="s">
        <v>43</v>
      </c>
      <c r="E2482" t="s">
        <v>14</v>
      </c>
      <c r="F2482" t="s">
        <v>38</v>
      </c>
      <c r="G2482" s="5">
        <v>3888.79</v>
      </c>
      <c r="H2482" s="5">
        <f t="shared" si="266"/>
        <v>69.998219999999989</v>
      </c>
      <c r="I2482" s="6">
        <v>1</v>
      </c>
      <c r="J2482" s="6">
        <v>3888.79</v>
      </c>
      <c r="K2482" s="5">
        <f t="shared" si="267"/>
        <v>69.998219999999989</v>
      </c>
      <c r="L2482" s="7">
        <v>4.1900000000000004</v>
      </c>
      <c r="M2482" s="7">
        <v>989</v>
      </c>
      <c r="N2482" s="3">
        <v>45527</v>
      </c>
      <c r="O2482" s="4" t="str">
        <f t="shared" si="268"/>
        <v>2024-08</v>
      </c>
      <c r="P2482" s="4" t="str">
        <f t="shared" si="269"/>
        <v>08</v>
      </c>
      <c r="Q2482" s="4" t="str">
        <f t="shared" si="270"/>
        <v>August</v>
      </c>
      <c r="R2482" s="30" t="str">
        <f t="shared" si="271"/>
        <v>23</v>
      </c>
      <c r="W2482" t="str">
        <f t="shared" si="272"/>
        <v>ok</v>
      </c>
    </row>
    <row r="2483" spans="1:23" x14ac:dyDescent="0.3">
      <c r="A2483" t="s">
        <v>2525</v>
      </c>
      <c r="B2483" t="s">
        <v>36</v>
      </c>
      <c r="C2483" t="s">
        <v>18</v>
      </c>
      <c r="D2483" t="s">
        <v>37</v>
      </c>
      <c r="E2483" t="s">
        <v>14</v>
      </c>
      <c r="F2483" t="s">
        <v>15</v>
      </c>
      <c r="G2483" s="5">
        <v>1222.31</v>
      </c>
      <c r="H2483" s="5">
        <f t="shared" si="266"/>
        <v>22.001579999999997</v>
      </c>
      <c r="I2483" s="6">
        <v>1</v>
      </c>
      <c r="J2483" s="6">
        <v>1222.31</v>
      </c>
      <c r="K2483" s="5">
        <f t="shared" si="267"/>
        <v>22.001579999999997</v>
      </c>
      <c r="L2483" s="7">
        <v>1.47</v>
      </c>
      <c r="M2483" s="7">
        <v>161</v>
      </c>
      <c r="N2483" s="3">
        <v>45370</v>
      </c>
      <c r="O2483" s="4" t="str">
        <f t="shared" si="268"/>
        <v>2024-03</v>
      </c>
      <c r="P2483" s="4" t="str">
        <f t="shared" si="269"/>
        <v>03</v>
      </c>
      <c r="Q2483" s="4" t="str">
        <f t="shared" si="270"/>
        <v>March</v>
      </c>
      <c r="R2483" s="30" t="str">
        <f t="shared" si="271"/>
        <v>19</v>
      </c>
      <c r="W2483" t="str">
        <f t="shared" si="272"/>
        <v>ok</v>
      </c>
    </row>
    <row r="2484" spans="1:23" x14ac:dyDescent="0.3">
      <c r="A2484" t="s">
        <v>2526</v>
      </c>
      <c r="B2484" t="s">
        <v>63</v>
      </c>
      <c r="C2484" t="s">
        <v>18</v>
      </c>
      <c r="D2484" t="s">
        <v>64</v>
      </c>
      <c r="E2484" t="s">
        <v>20</v>
      </c>
      <c r="F2484" t="s">
        <v>60</v>
      </c>
      <c r="G2484" s="5">
        <v>15628.31</v>
      </c>
      <c r="H2484" s="5">
        <f t="shared" si="266"/>
        <v>281.30957999999998</v>
      </c>
      <c r="I2484" s="6">
        <v>2</v>
      </c>
      <c r="J2484" s="6">
        <v>31256.62</v>
      </c>
      <c r="K2484" s="5">
        <f t="shared" si="267"/>
        <v>562.61915999999997</v>
      </c>
      <c r="L2484" s="7">
        <v>3.28</v>
      </c>
      <c r="M2484" s="7">
        <v>1201</v>
      </c>
      <c r="N2484" s="3">
        <v>45493</v>
      </c>
      <c r="O2484" s="4" t="str">
        <f t="shared" si="268"/>
        <v>2024-07</v>
      </c>
      <c r="P2484" s="4" t="str">
        <f t="shared" si="269"/>
        <v>07</v>
      </c>
      <c r="Q2484" s="4" t="str">
        <f t="shared" si="270"/>
        <v>July</v>
      </c>
      <c r="R2484" s="30" t="str">
        <f t="shared" si="271"/>
        <v>20</v>
      </c>
      <c r="W2484" t="str">
        <f t="shared" si="272"/>
        <v>ok</v>
      </c>
    </row>
    <row r="2485" spans="1:23" x14ac:dyDescent="0.3">
      <c r="A2485" t="s">
        <v>2527</v>
      </c>
      <c r="B2485" t="s">
        <v>47</v>
      </c>
      <c r="C2485" t="s">
        <v>12</v>
      </c>
      <c r="D2485" t="s">
        <v>48</v>
      </c>
      <c r="E2485" t="s">
        <v>20</v>
      </c>
      <c r="F2485" t="s">
        <v>15</v>
      </c>
      <c r="G2485" s="5">
        <v>9659.68</v>
      </c>
      <c r="H2485" s="5">
        <f t="shared" si="266"/>
        <v>173.87423999999999</v>
      </c>
      <c r="I2485" s="6">
        <v>1</v>
      </c>
      <c r="J2485" s="6">
        <v>9659.68</v>
      </c>
      <c r="K2485" s="5">
        <f t="shared" si="267"/>
        <v>173.87423999999999</v>
      </c>
      <c r="L2485" s="7">
        <v>2.2400000000000002</v>
      </c>
      <c r="M2485" s="7">
        <v>3519</v>
      </c>
      <c r="N2485" s="3">
        <v>45372</v>
      </c>
      <c r="O2485" s="4" t="str">
        <f t="shared" si="268"/>
        <v>2024-03</v>
      </c>
      <c r="P2485" s="4" t="str">
        <f t="shared" si="269"/>
        <v>03</v>
      </c>
      <c r="Q2485" s="4" t="str">
        <f t="shared" si="270"/>
        <v>March</v>
      </c>
      <c r="R2485" s="30" t="str">
        <f t="shared" si="271"/>
        <v>21</v>
      </c>
      <c r="W2485" t="str">
        <f t="shared" si="272"/>
        <v>ok</v>
      </c>
    </row>
    <row r="2486" spans="1:23" x14ac:dyDescent="0.3">
      <c r="A2486" t="s">
        <v>2528</v>
      </c>
      <c r="B2486" t="s">
        <v>23</v>
      </c>
      <c r="C2486" t="s">
        <v>24</v>
      </c>
      <c r="D2486" t="s">
        <v>25</v>
      </c>
      <c r="E2486" t="s">
        <v>45</v>
      </c>
      <c r="F2486" t="s">
        <v>26</v>
      </c>
      <c r="G2486" s="5">
        <v>6453.32</v>
      </c>
      <c r="H2486" s="5">
        <f t="shared" si="266"/>
        <v>116.15975999999999</v>
      </c>
      <c r="I2486" s="6">
        <v>3</v>
      </c>
      <c r="J2486" s="6">
        <v>19359.96</v>
      </c>
      <c r="K2486" s="5">
        <f t="shared" si="267"/>
        <v>348.47927999999996</v>
      </c>
      <c r="L2486" s="7">
        <v>3.82</v>
      </c>
      <c r="M2486" s="7">
        <v>4229</v>
      </c>
      <c r="N2486" s="3">
        <v>45347</v>
      </c>
      <c r="O2486" s="4" t="str">
        <f t="shared" si="268"/>
        <v>2024-02</v>
      </c>
      <c r="P2486" s="4" t="str">
        <f t="shared" si="269"/>
        <v>02</v>
      </c>
      <c r="Q2486" s="4" t="str">
        <f t="shared" si="270"/>
        <v>February</v>
      </c>
      <c r="R2486" s="30" t="str">
        <f t="shared" si="271"/>
        <v>25</v>
      </c>
      <c r="W2486" t="str">
        <f t="shared" si="272"/>
        <v>ok</v>
      </c>
    </row>
    <row r="2487" spans="1:23" x14ac:dyDescent="0.3">
      <c r="A2487" t="s">
        <v>2529</v>
      </c>
      <c r="B2487" t="s">
        <v>63</v>
      </c>
      <c r="C2487" t="s">
        <v>18</v>
      </c>
      <c r="D2487" t="s">
        <v>64</v>
      </c>
      <c r="E2487" t="s">
        <v>20</v>
      </c>
      <c r="F2487" t="s">
        <v>38</v>
      </c>
      <c r="G2487" s="5">
        <v>18180.07</v>
      </c>
      <c r="H2487" s="5">
        <f t="shared" si="266"/>
        <v>327.24125999999995</v>
      </c>
      <c r="I2487" s="6">
        <v>5</v>
      </c>
      <c r="J2487" s="6">
        <v>90900.35</v>
      </c>
      <c r="K2487" s="5">
        <f t="shared" si="267"/>
        <v>1636.2062999999998</v>
      </c>
      <c r="L2487" s="7">
        <v>4.45</v>
      </c>
      <c r="M2487" s="7">
        <v>1179</v>
      </c>
      <c r="N2487" s="3">
        <v>45394</v>
      </c>
      <c r="O2487" s="4" t="str">
        <f t="shared" si="268"/>
        <v>2024-04</v>
      </c>
      <c r="P2487" s="4" t="str">
        <f t="shared" si="269"/>
        <v>04</v>
      </c>
      <c r="Q2487" s="4" t="str">
        <f t="shared" si="270"/>
        <v>April</v>
      </c>
      <c r="R2487" s="30" t="str">
        <f t="shared" si="271"/>
        <v>12</v>
      </c>
      <c r="W2487" t="str">
        <f t="shared" si="272"/>
        <v>ok</v>
      </c>
    </row>
    <row r="2488" spans="1:23" x14ac:dyDescent="0.3">
      <c r="A2488" t="s">
        <v>2530</v>
      </c>
      <c r="B2488" t="s">
        <v>17</v>
      </c>
      <c r="C2488" t="s">
        <v>18</v>
      </c>
      <c r="D2488" t="s">
        <v>19</v>
      </c>
      <c r="E2488" t="s">
        <v>14</v>
      </c>
      <c r="F2488" t="s">
        <v>21</v>
      </c>
      <c r="G2488" s="5">
        <v>19792.830000000002</v>
      </c>
      <c r="H2488" s="5">
        <f t="shared" si="266"/>
        <v>356.27094</v>
      </c>
      <c r="I2488" s="6">
        <v>4</v>
      </c>
      <c r="J2488" s="6">
        <v>79171.320000000007</v>
      </c>
      <c r="K2488" s="5">
        <f t="shared" si="267"/>
        <v>1425.08376</v>
      </c>
      <c r="L2488" s="7">
        <v>3.16</v>
      </c>
      <c r="M2488" s="7">
        <v>335</v>
      </c>
      <c r="N2488" s="3">
        <v>45389</v>
      </c>
      <c r="O2488" s="4" t="str">
        <f t="shared" si="268"/>
        <v>2024-04</v>
      </c>
      <c r="P2488" s="4" t="str">
        <f t="shared" si="269"/>
        <v>04</v>
      </c>
      <c r="Q2488" s="4" t="str">
        <f t="shared" si="270"/>
        <v>April</v>
      </c>
      <c r="R2488" s="30" t="str">
        <f t="shared" si="271"/>
        <v>07</v>
      </c>
      <c r="W2488" t="str">
        <f t="shared" si="272"/>
        <v>ok</v>
      </c>
    </row>
    <row r="2489" spans="1:23" x14ac:dyDescent="0.3">
      <c r="A2489" t="s">
        <v>2531</v>
      </c>
      <c r="B2489" t="s">
        <v>47</v>
      </c>
      <c r="C2489" t="s">
        <v>12</v>
      </c>
      <c r="D2489" t="s">
        <v>48</v>
      </c>
      <c r="E2489" t="s">
        <v>20</v>
      </c>
      <c r="F2489" t="s">
        <v>38</v>
      </c>
      <c r="G2489" s="5">
        <v>8192.0300000000007</v>
      </c>
      <c r="H2489" s="5">
        <f t="shared" si="266"/>
        <v>147.45653999999999</v>
      </c>
      <c r="I2489" s="6">
        <v>2</v>
      </c>
      <c r="J2489" s="6">
        <v>16384.060000000001</v>
      </c>
      <c r="K2489" s="5">
        <f t="shared" si="267"/>
        <v>294.91307999999998</v>
      </c>
      <c r="L2489" s="7">
        <v>2.63</v>
      </c>
      <c r="M2489" s="7">
        <v>1780</v>
      </c>
      <c r="N2489" s="3">
        <v>45598</v>
      </c>
      <c r="O2489" s="4" t="str">
        <f t="shared" si="268"/>
        <v>2024-11</v>
      </c>
      <c r="P2489" s="4" t="str">
        <f t="shared" si="269"/>
        <v>11</v>
      </c>
      <c r="Q2489" s="4" t="str">
        <f t="shared" si="270"/>
        <v>November</v>
      </c>
      <c r="R2489" s="30" t="str">
        <f t="shared" si="271"/>
        <v>02</v>
      </c>
      <c r="W2489" t="str">
        <f t="shared" si="272"/>
        <v>ok</v>
      </c>
    </row>
    <row r="2490" spans="1:23" x14ac:dyDescent="0.3">
      <c r="A2490" t="s">
        <v>2532</v>
      </c>
      <c r="B2490" t="s">
        <v>51</v>
      </c>
      <c r="C2490" t="s">
        <v>29</v>
      </c>
      <c r="D2490" t="s">
        <v>52</v>
      </c>
      <c r="E2490" t="s">
        <v>14</v>
      </c>
      <c r="F2490" t="s">
        <v>60</v>
      </c>
      <c r="G2490" s="5">
        <v>279.36</v>
      </c>
      <c r="H2490" s="5">
        <f t="shared" si="266"/>
        <v>5.0284800000000001</v>
      </c>
      <c r="I2490" s="6">
        <v>3</v>
      </c>
      <c r="J2490" s="6">
        <v>838.08</v>
      </c>
      <c r="K2490" s="5">
        <f t="shared" si="267"/>
        <v>15.08544</v>
      </c>
      <c r="L2490" s="7">
        <v>4.0199999999999996</v>
      </c>
      <c r="M2490" s="7">
        <v>3127</v>
      </c>
      <c r="N2490" s="3">
        <v>45454</v>
      </c>
      <c r="O2490" s="4" t="str">
        <f t="shared" si="268"/>
        <v>2024-06</v>
      </c>
      <c r="P2490" s="4" t="str">
        <f t="shared" si="269"/>
        <v>06</v>
      </c>
      <c r="Q2490" s="4" t="str">
        <f t="shared" si="270"/>
        <v>June</v>
      </c>
      <c r="R2490" s="30" t="str">
        <f t="shared" si="271"/>
        <v>11</v>
      </c>
      <c r="W2490" t="str">
        <f t="shared" si="272"/>
        <v>ok</v>
      </c>
    </row>
    <row r="2491" spans="1:23" x14ac:dyDescent="0.3">
      <c r="A2491" t="s">
        <v>2533</v>
      </c>
      <c r="B2491" t="s">
        <v>23</v>
      </c>
      <c r="C2491" t="s">
        <v>24</v>
      </c>
      <c r="D2491" t="s">
        <v>25</v>
      </c>
      <c r="E2491" t="s">
        <v>14</v>
      </c>
      <c r="F2491" t="s">
        <v>26</v>
      </c>
      <c r="G2491" s="5">
        <v>352.24</v>
      </c>
      <c r="H2491" s="5">
        <f t="shared" si="266"/>
        <v>6.3403199999999993</v>
      </c>
      <c r="I2491" s="6">
        <v>4</v>
      </c>
      <c r="J2491" s="6">
        <v>1408.96</v>
      </c>
      <c r="K2491" s="5">
        <f t="shared" si="267"/>
        <v>25.361279999999997</v>
      </c>
      <c r="L2491" s="7">
        <v>1.68</v>
      </c>
      <c r="M2491" s="7">
        <v>2953</v>
      </c>
      <c r="N2491" s="3">
        <v>45455</v>
      </c>
      <c r="O2491" s="4" t="str">
        <f t="shared" si="268"/>
        <v>2024-06</v>
      </c>
      <c r="P2491" s="4" t="str">
        <f t="shared" si="269"/>
        <v>06</v>
      </c>
      <c r="Q2491" s="4" t="str">
        <f t="shared" si="270"/>
        <v>June</v>
      </c>
      <c r="R2491" s="30" t="str">
        <f t="shared" si="271"/>
        <v>12</v>
      </c>
      <c r="W2491" t="str">
        <f t="shared" si="272"/>
        <v>ok</v>
      </c>
    </row>
    <row r="2492" spans="1:23" x14ac:dyDescent="0.3">
      <c r="A2492" t="s">
        <v>2534</v>
      </c>
      <c r="B2492" t="s">
        <v>23</v>
      </c>
      <c r="C2492" t="s">
        <v>24</v>
      </c>
      <c r="D2492" t="s">
        <v>25</v>
      </c>
      <c r="E2492" t="s">
        <v>14</v>
      </c>
      <c r="F2492" t="s">
        <v>31</v>
      </c>
      <c r="G2492" s="5">
        <v>14160.82</v>
      </c>
      <c r="H2492" s="5">
        <f t="shared" si="266"/>
        <v>254.89475999999996</v>
      </c>
      <c r="I2492" s="6">
        <v>3</v>
      </c>
      <c r="J2492" s="6">
        <v>42482.46</v>
      </c>
      <c r="K2492" s="5">
        <f t="shared" si="267"/>
        <v>764.68427999999994</v>
      </c>
      <c r="L2492" s="7">
        <v>1.18</v>
      </c>
      <c r="M2492" s="7">
        <v>914</v>
      </c>
      <c r="N2492" s="3">
        <v>45580</v>
      </c>
      <c r="O2492" s="4" t="str">
        <f t="shared" si="268"/>
        <v>2024-10</v>
      </c>
      <c r="P2492" s="4" t="str">
        <f t="shared" si="269"/>
        <v>10</v>
      </c>
      <c r="Q2492" s="4" t="str">
        <f t="shared" si="270"/>
        <v>October</v>
      </c>
      <c r="R2492" s="30" t="str">
        <f t="shared" si="271"/>
        <v>15</v>
      </c>
      <c r="W2492" t="str">
        <f t="shared" si="272"/>
        <v>ok</v>
      </c>
    </row>
    <row r="2493" spans="1:23" x14ac:dyDescent="0.3">
      <c r="A2493" t="s">
        <v>2535</v>
      </c>
      <c r="B2493" t="s">
        <v>51</v>
      </c>
      <c r="C2493" t="s">
        <v>29</v>
      </c>
      <c r="D2493" t="s">
        <v>52</v>
      </c>
      <c r="E2493" t="s">
        <v>14</v>
      </c>
      <c r="F2493" t="s">
        <v>26</v>
      </c>
      <c r="G2493" s="5">
        <v>2921.27</v>
      </c>
      <c r="H2493" s="5">
        <f t="shared" si="266"/>
        <v>52.582859999999997</v>
      </c>
      <c r="I2493" s="6">
        <v>2</v>
      </c>
      <c r="J2493" s="6">
        <v>5842.54</v>
      </c>
      <c r="K2493" s="5">
        <f t="shared" si="267"/>
        <v>105.16571999999999</v>
      </c>
      <c r="L2493" s="7">
        <v>3.91</v>
      </c>
      <c r="M2493" s="7">
        <v>1479</v>
      </c>
      <c r="N2493" s="3">
        <v>45635</v>
      </c>
      <c r="O2493" s="4" t="str">
        <f t="shared" si="268"/>
        <v>2024-12</v>
      </c>
      <c r="P2493" s="4" t="str">
        <f t="shared" si="269"/>
        <v>12</v>
      </c>
      <c r="Q2493" s="4" t="str">
        <f t="shared" si="270"/>
        <v>December</v>
      </c>
      <c r="R2493" s="30" t="str">
        <f t="shared" si="271"/>
        <v>09</v>
      </c>
      <c r="W2493" t="str">
        <f t="shared" si="272"/>
        <v>ok</v>
      </c>
    </row>
    <row r="2494" spans="1:23" x14ac:dyDescent="0.3">
      <c r="A2494" t="s">
        <v>2536</v>
      </c>
      <c r="B2494" t="s">
        <v>41</v>
      </c>
      <c r="C2494" t="s">
        <v>42</v>
      </c>
      <c r="D2494" t="s">
        <v>43</v>
      </c>
      <c r="E2494" t="s">
        <v>20</v>
      </c>
      <c r="F2494" t="s">
        <v>26</v>
      </c>
      <c r="G2494" s="5">
        <v>18007.23</v>
      </c>
      <c r="H2494" s="5">
        <f t="shared" si="266"/>
        <v>324.13013999999998</v>
      </c>
      <c r="I2494" s="6">
        <v>5</v>
      </c>
      <c r="J2494" s="6">
        <v>90036.15</v>
      </c>
      <c r="K2494" s="5">
        <f t="shared" si="267"/>
        <v>1620.6506999999999</v>
      </c>
      <c r="L2494" s="7">
        <v>4.12</v>
      </c>
      <c r="M2494" s="7">
        <v>937</v>
      </c>
      <c r="N2494" s="3">
        <v>45560</v>
      </c>
      <c r="O2494" s="4" t="str">
        <f t="shared" si="268"/>
        <v>2024-09</v>
      </c>
      <c r="P2494" s="4" t="str">
        <f t="shared" si="269"/>
        <v>09</v>
      </c>
      <c r="Q2494" s="4" t="str">
        <f t="shared" si="270"/>
        <v>September</v>
      </c>
      <c r="R2494" s="30" t="str">
        <f t="shared" si="271"/>
        <v>25</v>
      </c>
      <c r="W2494" t="str">
        <f t="shared" si="272"/>
        <v>ok</v>
      </c>
    </row>
    <row r="2495" spans="1:23" x14ac:dyDescent="0.3">
      <c r="A2495" t="s">
        <v>2537</v>
      </c>
      <c r="B2495" t="s">
        <v>23</v>
      </c>
      <c r="C2495" t="s">
        <v>24</v>
      </c>
      <c r="D2495" t="s">
        <v>25</v>
      </c>
      <c r="E2495" t="s">
        <v>45</v>
      </c>
      <c r="F2495" t="s">
        <v>26</v>
      </c>
      <c r="G2495" s="5">
        <v>1006.06</v>
      </c>
      <c r="H2495" s="5">
        <f t="shared" si="266"/>
        <v>18.109079999999999</v>
      </c>
      <c r="I2495" s="6">
        <v>4</v>
      </c>
      <c r="J2495" s="6">
        <v>4024.24</v>
      </c>
      <c r="K2495" s="5">
        <f t="shared" si="267"/>
        <v>72.436319999999995</v>
      </c>
      <c r="L2495" s="7">
        <v>1.18</v>
      </c>
      <c r="M2495" s="7">
        <v>2643</v>
      </c>
      <c r="N2495" s="3">
        <v>45396</v>
      </c>
      <c r="O2495" s="4" t="str">
        <f t="shared" si="268"/>
        <v>2024-04</v>
      </c>
      <c r="P2495" s="4" t="str">
        <f t="shared" si="269"/>
        <v>04</v>
      </c>
      <c r="Q2495" s="4" t="str">
        <f t="shared" si="270"/>
        <v>April</v>
      </c>
      <c r="R2495" s="30" t="str">
        <f t="shared" si="271"/>
        <v>14</v>
      </c>
      <c r="W2495" t="str">
        <f t="shared" si="272"/>
        <v>ok</v>
      </c>
    </row>
    <row r="2496" spans="1:23" x14ac:dyDescent="0.3">
      <c r="A2496" t="s">
        <v>2538</v>
      </c>
      <c r="B2496" t="s">
        <v>28</v>
      </c>
      <c r="C2496" t="s">
        <v>29</v>
      </c>
      <c r="D2496" t="s">
        <v>30</v>
      </c>
      <c r="E2496" t="s">
        <v>14</v>
      </c>
      <c r="F2496" t="s">
        <v>15</v>
      </c>
      <c r="G2496" s="5">
        <v>5644.92</v>
      </c>
      <c r="H2496" s="5">
        <f t="shared" si="266"/>
        <v>101.60856</v>
      </c>
      <c r="I2496" s="6">
        <v>1</v>
      </c>
      <c r="J2496" s="6">
        <v>5644.92</v>
      </c>
      <c r="K2496" s="5">
        <f t="shared" si="267"/>
        <v>101.60856</v>
      </c>
      <c r="L2496" s="7">
        <v>4.93</v>
      </c>
      <c r="M2496" s="7">
        <v>1348</v>
      </c>
      <c r="N2496" s="3">
        <v>45480</v>
      </c>
      <c r="O2496" s="4" t="str">
        <f t="shared" si="268"/>
        <v>2024-07</v>
      </c>
      <c r="P2496" s="4" t="str">
        <f t="shared" si="269"/>
        <v>07</v>
      </c>
      <c r="Q2496" s="4" t="str">
        <f t="shared" si="270"/>
        <v>July</v>
      </c>
      <c r="R2496" s="30" t="str">
        <f t="shared" si="271"/>
        <v>07</v>
      </c>
      <c r="W2496" t="str">
        <f t="shared" si="272"/>
        <v>ok</v>
      </c>
    </row>
    <row r="2497" spans="1:23" x14ac:dyDescent="0.3">
      <c r="A2497" t="s">
        <v>2539</v>
      </c>
      <c r="B2497" t="s">
        <v>28</v>
      </c>
      <c r="C2497" t="s">
        <v>29</v>
      </c>
      <c r="D2497" t="s">
        <v>30</v>
      </c>
      <c r="E2497" t="s">
        <v>20</v>
      </c>
      <c r="F2497" t="s">
        <v>15</v>
      </c>
      <c r="G2497" s="5">
        <v>5091.04</v>
      </c>
      <c r="H2497" s="5">
        <f t="shared" si="266"/>
        <v>91.638719999999992</v>
      </c>
      <c r="I2497" s="6">
        <v>5</v>
      </c>
      <c r="J2497" s="6">
        <v>25455.200000000001</v>
      </c>
      <c r="K2497" s="5">
        <f t="shared" si="267"/>
        <v>458.19359999999995</v>
      </c>
      <c r="L2497" s="7">
        <v>1.63</v>
      </c>
      <c r="M2497" s="7">
        <v>1837</v>
      </c>
      <c r="N2497" s="3">
        <v>45515</v>
      </c>
      <c r="O2497" s="4" t="str">
        <f t="shared" si="268"/>
        <v>2024-08</v>
      </c>
      <c r="P2497" s="4" t="str">
        <f t="shared" si="269"/>
        <v>08</v>
      </c>
      <c r="Q2497" s="4" t="str">
        <f t="shared" si="270"/>
        <v>August</v>
      </c>
      <c r="R2497" s="30" t="str">
        <f t="shared" si="271"/>
        <v>11</v>
      </c>
      <c r="W2497" t="str">
        <f t="shared" si="272"/>
        <v>ok</v>
      </c>
    </row>
    <row r="2498" spans="1:23" x14ac:dyDescent="0.3">
      <c r="A2498" t="s">
        <v>2540</v>
      </c>
      <c r="B2498" t="s">
        <v>51</v>
      </c>
      <c r="C2498" t="s">
        <v>29</v>
      </c>
      <c r="D2498" t="s">
        <v>52</v>
      </c>
      <c r="E2498" t="s">
        <v>14</v>
      </c>
      <c r="F2498" t="s">
        <v>15</v>
      </c>
      <c r="G2498" s="5">
        <v>13782.63</v>
      </c>
      <c r="H2498" s="5">
        <f t="shared" si="266"/>
        <v>248.08733999999995</v>
      </c>
      <c r="I2498" s="6">
        <v>3</v>
      </c>
      <c r="J2498" s="6">
        <v>41347.89</v>
      </c>
      <c r="K2498" s="5">
        <f t="shared" si="267"/>
        <v>744.26201999999989</v>
      </c>
      <c r="L2498" s="7">
        <v>3.78</v>
      </c>
      <c r="M2498" s="7">
        <v>4683</v>
      </c>
      <c r="N2498" s="3">
        <v>45532</v>
      </c>
      <c r="O2498" s="4" t="str">
        <f t="shared" si="268"/>
        <v>2024-08</v>
      </c>
      <c r="P2498" s="4" t="str">
        <f t="shared" si="269"/>
        <v>08</v>
      </c>
      <c r="Q2498" s="4" t="str">
        <f t="shared" si="270"/>
        <v>August</v>
      </c>
      <c r="R2498" s="30" t="str">
        <f t="shared" si="271"/>
        <v>28</v>
      </c>
      <c r="W2498" t="str">
        <f t="shared" si="272"/>
        <v>ok</v>
      </c>
    </row>
    <row r="2499" spans="1:23" x14ac:dyDescent="0.3">
      <c r="A2499" t="s">
        <v>2541</v>
      </c>
      <c r="B2499" t="s">
        <v>33</v>
      </c>
      <c r="C2499" t="s">
        <v>12</v>
      </c>
      <c r="D2499" t="s">
        <v>34</v>
      </c>
      <c r="E2499" t="s">
        <v>20</v>
      </c>
      <c r="F2499" t="s">
        <v>15</v>
      </c>
      <c r="G2499" s="5">
        <v>17646.7</v>
      </c>
      <c r="H2499" s="5">
        <f t="shared" ref="H2499:H2562" si="273">G2499*0.018</f>
        <v>317.64060000000001</v>
      </c>
      <c r="I2499" s="6">
        <v>1</v>
      </c>
      <c r="J2499" s="6">
        <v>17646.7</v>
      </c>
      <c r="K2499" s="5">
        <f t="shared" ref="K2499:K2562" si="274">H2499*I2499</f>
        <v>317.64060000000001</v>
      </c>
      <c r="L2499" s="7">
        <v>1.19</v>
      </c>
      <c r="M2499" s="7">
        <v>2182</v>
      </c>
      <c r="N2499" s="3">
        <v>45365</v>
      </c>
      <c r="O2499" s="4" t="str">
        <f t="shared" ref="O2499:O2562" si="275">TEXT(N2499,"yyyy-mm")</f>
        <v>2024-03</v>
      </c>
      <c r="P2499" s="4" t="str">
        <f t="shared" ref="P2499:P2562" si="276">TEXT(N2499,"mm")</f>
        <v>03</v>
      </c>
      <c r="Q2499" s="4" t="str">
        <f t="shared" ref="Q2499:Q2562" si="277">TEXT(DATE(2024,P2499,1),"mmmm")</f>
        <v>March</v>
      </c>
      <c r="R2499" s="30" t="str">
        <f t="shared" ref="R2499:R2562" si="278">TEXT(N2499,"dd")</f>
        <v>14</v>
      </c>
      <c r="W2499" t="str">
        <f t="shared" ref="W2499:W2562" si="279">IF(G2499*I2499=J2499,"ok","False")</f>
        <v>ok</v>
      </c>
    </row>
    <row r="2500" spans="1:23" x14ac:dyDescent="0.3">
      <c r="A2500" t="s">
        <v>2542</v>
      </c>
      <c r="B2500" t="s">
        <v>33</v>
      </c>
      <c r="C2500" t="s">
        <v>12</v>
      </c>
      <c r="D2500" t="s">
        <v>34</v>
      </c>
      <c r="E2500" t="s">
        <v>14</v>
      </c>
      <c r="F2500" t="s">
        <v>38</v>
      </c>
      <c r="G2500" s="5">
        <v>2006.68</v>
      </c>
      <c r="H2500" s="5">
        <f t="shared" si="273"/>
        <v>36.120239999999995</v>
      </c>
      <c r="I2500" s="6">
        <v>5</v>
      </c>
      <c r="J2500" s="6">
        <v>10033.4</v>
      </c>
      <c r="K2500" s="5">
        <f t="shared" si="274"/>
        <v>180.60119999999998</v>
      </c>
      <c r="L2500" s="7">
        <v>1.88</v>
      </c>
      <c r="M2500" s="7">
        <v>320</v>
      </c>
      <c r="N2500" s="3">
        <v>45554</v>
      </c>
      <c r="O2500" s="4" t="str">
        <f t="shared" si="275"/>
        <v>2024-09</v>
      </c>
      <c r="P2500" s="4" t="str">
        <f t="shared" si="276"/>
        <v>09</v>
      </c>
      <c r="Q2500" s="4" t="str">
        <f t="shared" si="277"/>
        <v>September</v>
      </c>
      <c r="R2500" s="30" t="str">
        <f t="shared" si="278"/>
        <v>19</v>
      </c>
      <c r="W2500" t="str">
        <f t="shared" si="279"/>
        <v>ok</v>
      </c>
    </row>
    <row r="2501" spans="1:23" x14ac:dyDescent="0.3">
      <c r="A2501" t="s">
        <v>2543</v>
      </c>
      <c r="B2501" t="s">
        <v>11</v>
      </c>
      <c r="C2501" t="s">
        <v>12</v>
      </c>
      <c r="D2501" t="s">
        <v>13</v>
      </c>
      <c r="E2501" t="s">
        <v>14</v>
      </c>
      <c r="F2501" t="s">
        <v>21</v>
      </c>
      <c r="G2501" s="5">
        <v>16173.39</v>
      </c>
      <c r="H2501" s="5">
        <f t="shared" si="273"/>
        <v>291.12101999999999</v>
      </c>
      <c r="I2501" s="6">
        <v>1</v>
      </c>
      <c r="J2501" s="6">
        <v>16173.39</v>
      </c>
      <c r="K2501" s="5">
        <f t="shared" si="274"/>
        <v>291.12101999999999</v>
      </c>
      <c r="L2501" s="7">
        <v>3.05</v>
      </c>
      <c r="M2501" s="7">
        <v>3675</v>
      </c>
      <c r="N2501" s="3">
        <v>45649</v>
      </c>
      <c r="O2501" s="4" t="str">
        <f t="shared" si="275"/>
        <v>2024-12</v>
      </c>
      <c r="P2501" s="4" t="str">
        <f t="shared" si="276"/>
        <v>12</v>
      </c>
      <c r="Q2501" s="4" t="str">
        <f t="shared" si="277"/>
        <v>December</v>
      </c>
      <c r="R2501" s="30" t="str">
        <f t="shared" si="278"/>
        <v>23</v>
      </c>
      <c r="W2501" t="str">
        <f t="shared" si="279"/>
        <v>ok</v>
      </c>
    </row>
    <row r="2502" spans="1:23" x14ac:dyDescent="0.3">
      <c r="A2502" t="s">
        <v>2544</v>
      </c>
      <c r="B2502" t="s">
        <v>51</v>
      </c>
      <c r="C2502" t="s">
        <v>29</v>
      </c>
      <c r="D2502" t="s">
        <v>52</v>
      </c>
      <c r="E2502" t="s">
        <v>45</v>
      </c>
      <c r="F2502" t="s">
        <v>31</v>
      </c>
      <c r="G2502" s="5">
        <v>3330.12</v>
      </c>
      <c r="H2502" s="5">
        <f t="shared" si="273"/>
        <v>59.942159999999994</v>
      </c>
      <c r="I2502" s="6">
        <v>4</v>
      </c>
      <c r="J2502" s="6">
        <v>13320.48</v>
      </c>
      <c r="K2502" s="5">
        <f t="shared" si="274"/>
        <v>239.76863999999998</v>
      </c>
      <c r="L2502" s="7">
        <v>4.57</v>
      </c>
      <c r="M2502" s="7">
        <v>3818</v>
      </c>
      <c r="N2502" s="3">
        <v>45628</v>
      </c>
      <c r="O2502" s="4" t="str">
        <f t="shared" si="275"/>
        <v>2024-12</v>
      </c>
      <c r="P2502" s="4" t="str">
        <f t="shared" si="276"/>
        <v>12</v>
      </c>
      <c r="Q2502" s="4" t="str">
        <f t="shared" si="277"/>
        <v>December</v>
      </c>
      <c r="R2502" s="30" t="str">
        <f t="shared" si="278"/>
        <v>02</v>
      </c>
      <c r="W2502" t="str">
        <f t="shared" si="279"/>
        <v>ok</v>
      </c>
    </row>
    <row r="2503" spans="1:23" x14ac:dyDescent="0.3">
      <c r="A2503" t="s">
        <v>2545</v>
      </c>
      <c r="B2503" t="s">
        <v>41</v>
      </c>
      <c r="C2503" t="s">
        <v>42</v>
      </c>
      <c r="D2503" t="s">
        <v>43</v>
      </c>
      <c r="E2503" t="s">
        <v>14</v>
      </c>
      <c r="F2503" t="s">
        <v>21</v>
      </c>
      <c r="G2503" s="5">
        <v>18564.23</v>
      </c>
      <c r="H2503" s="5">
        <f t="shared" si="273"/>
        <v>334.15613999999999</v>
      </c>
      <c r="I2503" s="6">
        <v>5</v>
      </c>
      <c r="J2503" s="6">
        <v>92821.15</v>
      </c>
      <c r="K2503" s="5">
        <f t="shared" si="274"/>
        <v>1670.7807</v>
      </c>
      <c r="L2503" s="7">
        <v>1.4</v>
      </c>
      <c r="M2503" s="7">
        <v>2695</v>
      </c>
      <c r="N2503" s="3">
        <v>45527</v>
      </c>
      <c r="O2503" s="4" t="str">
        <f t="shared" si="275"/>
        <v>2024-08</v>
      </c>
      <c r="P2503" s="4" t="str">
        <f t="shared" si="276"/>
        <v>08</v>
      </c>
      <c r="Q2503" s="4" t="str">
        <f t="shared" si="277"/>
        <v>August</v>
      </c>
      <c r="R2503" s="30" t="str">
        <f t="shared" si="278"/>
        <v>23</v>
      </c>
      <c r="W2503" t="str">
        <f t="shared" si="279"/>
        <v>ok</v>
      </c>
    </row>
    <row r="2504" spans="1:23" x14ac:dyDescent="0.3">
      <c r="A2504" t="s">
        <v>2546</v>
      </c>
      <c r="B2504" t="s">
        <v>51</v>
      </c>
      <c r="C2504" t="s">
        <v>29</v>
      </c>
      <c r="D2504" t="s">
        <v>52</v>
      </c>
      <c r="E2504" t="s">
        <v>45</v>
      </c>
      <c r="F2504" t="s">
        <v>21</v>
      </c>
      <c r="G2504" s="5">
        <v>9153.4</v>
      </c>
      <c r="H2504" s="5">
        <f t="shared" si="273"/>
        <v>164.76119999999997</v>
      </c>
      <c r="I2504" s="6">
        <v>1</v>
      </c>
      <c r="J2504" s="6">
        <v>9153.4</v>
      </c>
      <c r="K2504" s="5">
        <f t="shared" si="274"/>
        <v>164.76119999999997</v>
      </c>
      <c r="L2504" s="7">
        <v>3.44</v>
      </c>
      <c r="M2504" s="7">
        <v>135</v>
      </c>
      <c r="N2504" s="3">
        <v>45369</v>
      </c>
      <c r="O2504" s="4" t="str">
        <f t="shared" si="275"/>
        <v>2024-03</v>
      </c>
      <c r="P2504" s="4" t="str">
        <f t="shared" si="276"/>
        <v>03</v>
      </c>
      <c r="Q2504" s="4" t="str">
        <f t="shared" si="277"/>
        <v>March</v>
      </c>
      <c r="R2504" s="30" t="str">
        <f t="shared" si="278"/>
        <v>18</v>
      </c>
      <c r="W2504" t="str">
        <f t="shared" si="279"/>
        <v>ok</v>
      </c>
    </row>
    <row r="2505" spans="1:23" x14ac:dyDescent="0.3">
      <c r="A2505" t="s">
        <v>2547</v>
      </c>
      <c r="B2505" t="s">
        <v>63</v>
      </c>
      <c r="C2505" t="s">
        <v>18</v>
      </c>
      <c r="D2505" t="s">
        <v>64</v>
      </c>
      <c r="E2505" t="s">
        <v>20</v>
      </c>
      <c r="F2505" t="s">
        <v>15</v>
      </c>
      <c r="G2505" s="5">
        <v>15630.21</v>
      </c>
      <c r="H2505" s="5">
        <f t="shared" si="273"/>
        <v>281.34377999999998</v>
      </c>
      <c r="I2505" s="6">
        <v>2</v>
      </c>
      <c r="J2505" s="6">
        <v>31260.42</v>
      </c>
      <c r="K2505" s="5">
        <f t="shared" si="274"/>
        <v>562.68755999999996</v>
      </c>
      <c r="L2505" s="7">
        <v>3.13</v>
      </c>
      <c r="M2505" s="7">
        <v>1591</v>
      </c>
      <c r="N2505" s="3">
        <v>45461</v>
      </c>
      <c r="O2505" s="4" t="str">
        <f t="shared" si="275"/>
        <v>2024-06</v>
      </c>
      <c r="P2505" s="4" t="str">
        <f t="shared" si="276"/>
        <v>06</v>
      </c>
      <c r="Q2505" s="4" t="str">
        <f t="shared" si="277"/>
        <v>June</v>
      </c>
      <c r="R2505" s="30" t="str">
        <f t="shared" si="278"/>
        <v>18</v>
      </c>
      <c r="W2505" t="str">
        <f t="shared" si="279"/>
        <v>ok</v>
      </c>
    </row>
    <row r="2506" spans="1:23" x14ac:dyDescent="0.3">
      <c r="A2506" t="s">
        <v>2548</v>
      </c>
      <c r="B2506" t="s">
        <v>51</v>
      </c>
      <c r="C2506" t="s">
        <v>29</v>
      </c>
      <c r="D2506" t="s">
        <v>52</v>
      </c>
      <c r="E2506" t="s">
        <v>45</v>
      </c>
      <c r="F2506" t="s">
        <v>15</v>
      </c>
      <c r="G2506" s="5">
        <v>681.8</v>
      </c>
      <c r="H2506" s="5">
        <f t="shared" si="273"/>
        <v>12.272399999999998</v>
      </c>
      <c r="I2506" s="6">
        <v>4</v>
      </c>
      <c r="J2506" s="6">
        <v>2727.2</v>
      </c>
      <c r="K2506" s="5">
        <f t="shared" si="274"/>
        <v>49.08959999999999</v>
      </c>
      <c r="L2506" s="7">
        <v>3.58</v>
      </c>
      <c r="M2506" s="7">
        <v>2633</v>
      </c>
      <c r="N2506" s="3">
        <v>45544</v>
      </c>
      <c r="O2506" s="4" t="str">
        <f t="shared" si="275"/>
        <v>2024-09</v>
      </c>
      <c r="P2506" s="4" t="str">
        <f t="shared" si="276"/>
        <v>09</v>
      </c>
      <c r="Q2506" s="4" t="str">
        <f t="shared" si="277"/>
        <v>September</v>
      </c>
      <c r="R2506" s="30" t="str">
        <f t="shared" si="278"/>
        <v>09</v>
      </c>
      <c r="W2506" t="str">
        <f t="shared" si="279"/>
        <v>ok</v>
      </c>
    </row>
    <row r="2507" spans="1:23" x14ac:dyDescent="0.3">
      <c r="A2507" t="s">
        <v>2549</v>
      </c>
      <c r="B2507" t="s">
        <v>63</v>
      </c>
      <c r="C2507" t="s">
        <v>18</v>
      </c>
      <c r="D2507" t="s">
        <v>64</v>
      </c>
      <c r="E2507" t="s">
        <v>20</v>
      </c>
      <c r="F2507" t="s">
        <v>26</v>
      </c>
      <c r="G2507" s="5">
        <v>12367.59</v>
      </c>
      <c r="H2507" s="5">
        <f t="shared" si="273"/>
        <v>222.61661999999998</v>
      </c>
      <c r="I2507" s="6">
        <v>3</v>
      </c>
      <c r="J2507" s="6">
        <v>37102.769999999997</v>
      </c>
      <c r="K2507" s="5">
        <f t="shared" si="274"/>
        <v>667.84985999999992</v>
      </c>
      <c r="L2507" s="7">
        <v>3.83</v>
      </c>
      <c r="M2507" s="7">
        <v>3631</v>
      </c>
      <c r="N2507" s="3">
        <v>45343</v>
      </c>
      <c r="O2507" s="4" t="str">
        <f t="shared" si="275"/>
        <v>2024-02</v>
      </c>
      <c r="P2507" s="4" t="str">
        <f t="shared" si="276"/>
        <v>02</v>
      </c>
      <c r="Q2507" s="4" t="str">
        <f t="shared" si="277"/>
        <v>February</v>
      </c>
      <c r="R2507" s="30" t="str">
        <f t="shared" si="278"/>
        <v>21</v>
      </c>
      <c r="W2507" t="str">
        <f t="shared" si="279"/>
        <v>ok</v>
      </c>
    </row>
    <row r="2508" spans="1:23" x14ac:dyDescent="0.3">
      <c r="A2508" t="s">
        <v>2550</v>
      </c>
      <c r="B2508" t="s">
        <v>47</v>
      </c>
      <c r="C2508" t="s">
        <v>12</v>
      </c>
      <c r="D2508" t="s">
        <v>48</v>
      </c>
      <c r="E2508" t="s">
        <v>14</v>
      </c>
      <c r="F2508" t="s">
        <v>15</v>
      </c>
      <c r="G2508" s="5">
        <v>4924.43</v>
      </c>
      <c r="H2508" s="5">
        <f t="shared" si="273"/>
        <v>88.639740000000003</v>
      </c>
      <c r="I2508" s="6">
        <v>1</v>
      </c>
      <c r="J2508" s="6">
        <v>4924.43</v>
      </c>
      <c r="K2508" s="5">
        <f t="shared" si="274"/>
        <v>88.639740000000003</v>
      </c>
      <c r="L2508" s="7">
        <v>4.7300000000000004</v>
      </c>
      <c r="M2508" s="7">
        <v>3693</v>
      </c>
      <c r="N2508" s="3">
        <v>45322</v>
      </c>
      <c r="O2508" s="4" t="str">
        <f t="shared" si="275"/>
        <v>2024-01</v>
      </c>
      <c r="P2508" s="4" t="str">
        <f t="shared" si="276"/>
        <v>01</v>
      </c>
      <c r="Q2508" s="4" t="str">
        <f t="shared" si="277"/>
        <v>January</v>
      </c>
      <c r="R2508" s="30" t="str">
        <f t="shared" si="278"/>
        <v>31</v>
      </c>
      <c r="W2508" t="str">
        <f t="shared" si="279"/>
        <v>ok</v>
      </c>
    </row>
    <row r="2509" spans="1:23" x14ac:dyDescent="0.3">
      <c r="A2509" t="s">
        <v>2551</v>
      </c>
      <c r="B2509" t="s">
        <v>51</v>
      </c>
      <c r="C2509" t="s">
        <v>29</v>
      </c>
      <c r="D2509" t="s">
        <v>52</v>
      </c>
      <c r="E2509" t="s">
        <v>45</v>
      </c>
      <c r="F2509" t="s">
        <v>60</v>
      </c>
      <c r="G2509" s="5">
        <v>4430.4399999999996</v>
      </c>
      <c r="H2509" s="5">
        <f t="shared" si="273"/>
        <v>79.747919999999993</v>
      </c>
      <c r="I2509" s="6">
        <v>2</v>
      </c>
      <c r="J2509" s="6">
        <v>8860.8799999999992</v>
      </c>
      <c r="K2509" s="5">
        <f t="shared" si="274"/>
        <v>159.49583999999999</v>
      </c>
      <c r="L2509" s="7">
        <v>1.4</v>
      </c>
      <c r="M2509" s="7">
        <v>3482</v>
      </c>
      <c r="N2509" s="3">
        <v>45527</v>
      </c>
      <c r="O2509" s="4" t="str">
        <f t="shared" si="275"/>
        <v>2024-08</v>
      </c>
      <c r="P2509" s="4" t="str">
        <f t="shared" si="276"/>
        <v>08</v>
      </c>
      <c r="Q2509" s="4" t="str">
        <f t="shared" si="277"/>
        <v>August</v>
      </c>
      <c r="R2509" s="30" t="str">
        <f t="shared" si="278"/>
        <v>23</v>
      </c>
      <c r="W2509" t="str">
        <f t="shared" si="279"/>
        <v>ok</v>
      </c>
    </row>
    <row r="2510" spans="1:23" x14ac:dyDescent="0.3">
      <c r="A2510" t="s">
        <v>2552</v>
      </c>
      <c r="B2510" t="s">
        <v>51</v>
      </c>
      <c r="C2510" t="s">
        <v>29</v>
      </c>
      <c r="D2510" t="s">
        <v>52</v>
      </c>
      <c r="E2510" t="s">
        <v>20</v>
      </c>
      <c r="F2510" t="s">
        <v>26</v>
      </c>
      <c r="G2510" s="5">
        <v>7815.52</v>
      </c>
      <c r="H2510" s="5">
        <f t="shared" si="273"/>
        <v>140.67936</v>
      </c>
      <c r="I2510" s="6">
        <v>4</v>
      </c>
      <c r="J2510" s="6">
        <v>31262.080000000002</v>
      </c>
      <c r="K2510" s="5">
        <f t="shared" si="274"/>
        <v>562.71744000000001</v>
      </c>
      <c r="L2510" s="7">
        <v>1.87</v>
      </c>
      <c r="M2510" s="7">
        <v>4692</v>
      </c>
      <c r="N2510" s="3">
        <v>45432</v>
      </c>
      <c r="O2510" s="4" t="str">
        <f t="shared" si="275"/>
        <v>2024-05</v>
      </c>
      <c r="P2510" s="4" t="str">
        <f t="shared" si="276"/>
        <v>05</v>
      </c>
      <c r="Q2510" s="4" t="str">
        <f t="shared" si="277"/>
        <v>May</v>
      </c>
      <c r="R2510" s="30" t="str">
        <f t="shared" si="278"/>
        <v>20</v>
      </c>
      <c r="W2510" t="str">
        <f t="shared" si="279"/>
        <v>ok</v>
      </c>
    </row>
    <row r="2511" spans="1:23" x14ac:dyDescent="0.3">
      <c r="A2511" t="s">
        <v>2553</v>
      </c>
      <c r="B2511" t="s">
        <v>28</v>
      </c>
      <c r="C2511" t="s">
        <v>29</v>
      </c>
      <c r="D2511" t="s">
        <v>30</v>
      </c>
      <c r="E2511" t="s">
        <v>45</v>
      </c>
      <c r="F2511" t="s">
        <v>15</v>
      </c>
      <c r="G2511" s="5">
        <v>1515.88</v>
      </c>
      <c r="H2511" s="5">
        <f t="shared" si="273"/>
        <v>27.28584</v>
      </c>
      <c r="I2511" s="6">
        <v>1</v>
      </c>
      <c r="J2511" s="6">
        <v>1515.88</v>
      </c>
      <c r="K2511" s="5">
        <f t="shared" si="274"/>
        <v>27.28584</v>
      </c>
      <c r="L2511" s="7">
        <v>4.84</v>
      </c>
      <c r="M2511" s="7">
        <v>3849</v>
      </c>
      <c r="N2511" s="3">
        <v>45509</v>
      </c>
      <c r="O2511" s="4" t="str">
        <f t="shared" si="275"/>
        <v>2024-08</v>
      </c>
      <c r="P2511" s="4" t="str">
        <f t="shared" si="276"/>
        <v>08</v>
      </c>
      <c r="Q2511" s="4" t="str">
        <f t="shared" si="277"/>
        <v>August</v>
      </c>
      <c r="R2511" s="30" t="str">
        <f t="shared" si="278"/>
        <v>05</v>
      </c>
      <c r="W2511" t="str">
        <f t="shared" si="279"/>
        <v>ok</v>
      </c>
    </row>
    <row r="2512" spans="1:23" x14ac:dyDescent="0.3">
      <c r="A2512" t="s">
        <v>2554</v>
      </c>
      <c r="B2512" t="s">
        <v>23</v>
      </c>
      <c r="C2512" t="s">
        <v>24</v>
      </c>
      <c r="D2512" t="s">
        <v>25</v>
      </c>
      <c r="E2512" t="s">
        <v>45</v>
      </c>
      <c r="F2512" t="s">
        <v>21</v>
      </c>
      <c r="G2512" s="5">
        <v>5075.5600000000004</v>
      </c>
      <c r="H2512" s="5">
        <f t="shared" si="273"/>
        <v>91.360079999999996</v>
      </c>
      <c r="I2512" s="6">
        <v>4</v>
      </c>
      <c r="J2512" s="6">
        <v>20302.240000000002</v>
      </c>
      <c r="K2512" s="5">
        <f t="shared" si="274"/>
        <v>365.44031999999999</v>
      </c>
      <c r="L2512" s="7">
        <v>3.36</v>
      </c>
      <c r="M2512" s="7">
        <v>2020</v>
      </c>
      <c r="N2512" s="3">
        <v>45363</v>
      </c>
      <c r="O2512" s="4" t="str">
        <f t="shared" si="275"/>
        <v>2024-03</v>
      </c>
      <c r="P2512" s="4" t="str">
        <f t="shared" si="276"/>
        <v>03</v>
      </c>
      <c r="Q2512" s="4" t="str">
        <f t="shared" si="277"/>
        <v>March</v>
      </c>
      <c r="R2512" s="30" t="str">
        <f t="shared" si="278"/>
        <v>12</v>
      </c>
      <c r="W2512" t="str">
        <f t="shared" si="279"/>
        <v>ok</v>
      </c>
    </row>
    <row r="2513" spans="1:23" x14ac:dyDescent="0.3">
      <c r="A2513" t="s">
        <v>2555</v>
      </c>
      <c r="B2513" t="s">
        <v>23</v>
      </c>
      <c r="C2513" t="s">
        <v>24</v>
      </c>
      <c r="D2513" t="s">
        <v>25</v>
      </c>
      <c r="E2513" t="s">
        <v>14</v>
      </c>
      <c r="F2513" t="s">
        <v>26</v>
      </c>
      <c r="G2513" s="5">
        <v>18903.849999999999</v>
      </c>
      <c r="H2513" s="5">
        <f t="shared" si="273"/>
        <v>340.26929999999993</v>
      </c>
      <c r="I2513" s="6">
        <v>3</v>
      </c>
      <c r="J2513" s="6">
        <v>56711.55</v>
      </c>
      <c r="K2513" s="5">
        <f t="shared" si="274"/>
        <v>1020.8078999999998</v>
      </c>
      <c r="L2513" s="7">
        <v>4.87</v>
      </c>
      <c r="M2513" s="7">
        <v>1702</v>
      </c>
      <c r="N2513" s="3">
        <v>45358</v>
      </c>
      <c r="O2513" s="4" t="str">
        <f t="shared" si="275"/>
        <v>2024-03</v>
      </c>
      <c r="P2513" s="4" t="str">
        <f t="shared" si="276"/>
        <v>03</v>
      </c>
      <c r="Q2513" s="4" t="str">
        <f t="shared" si="277"/>
        <v>March</v>
      </c>
      <c r="R2513" s="30" t="str">
        <f t="shared" si="278"/>
        <v>07</v>
      </c>
      <c r="W2513" t="str">
        <f t="shared" si="279"/>
        <v>ok</v>
      </c>
    </row>
    <row r="2514" spans="1:23" x14ac:dyDescent="0.3">
      <c r="A2514" t="s">
        <v>2556</v>
      </c>
      <c r="B2514" t="s">
        <v>63</v>
      </c>
      <c r="C2514" t="s">
        <v>18</v>
      </c>
      <c r="D2514" t="s">
        <v>64</v>
      </c>
      <c r="E2514" t="s">
        <v>45</v>
      </c>
      <c r="F2514" t="s">
        <v>26</v>
      </c>
      <c r="G2514" s="5">
        <v>18020.38</v>
      </c>
      <c r="H2514" s="5">
        <f t="shared" si="273"/>
        <v>324.36683999999997</v>
      </c>
      <c r="I2514" s="6">
        <v>2</v>
      </c>
      <c r="J2514" s="6">
        <v>36040.76</v>
      </c>
      <c r="K2514" s="5">
        <f t="shared" si="274"/>
        <v>648.73367999999994</v>
      </c>
      <c r="L2514" s="7">
        <v>2.71</v>
      </c>
      <c r="M2514" s="7">
        <v>994</v>
      </c>
      <c r="N2514" s="3">
        <v>45432</v>
      </c>
      <c r="O2514" s="4" t="str">
        <f t="shared" si="275"/>
        <v>2024-05</v>
      </c>
      <c r="P2514" s="4" t="str">
        <f t="shared" si="276"/>
        <v>05</v>
      </c>
      <c r="Q2514" s="4" t="str">
        <f t="shared" si="277"/>
        <v>May</v>
      </c>
      <c r="R2514" s="30" t="str">
        <f t="shared" si="278"/>
        <v>20</v>
      </c>
      <c r="W2514" t="str">
        <f t="shared" si="279"/>
        <v>ok</v>
      </c>
    </row>
    <row r="2515" spans="1:23" x14ac:dyDescent="0.3">
      <c r="A2515" t="s">
        <v>2557</v>
      </c>
      <c r="B2515" t="s">
        <v>11</v>
      </c>
      <c r="C2515" t="s">
        <v>12</v>
      </c>
      <c r="D2515" t="s">
        <v>13</v>
      </c>
      <c r="E2515" t="s">
        <v>14</v>
      </c>
      <c r="F2515" t="s">
        <v>15</v>
      </c>
      <c r="G2515" s="5">
        <v>380.51</v>
      </c>
      <c r="H2515" s="5">
        <f t="shared" si="273"/>
        <v>6.8491799999999996</v>
      </c>
      <c r="I2515" s="6">
        <v>5</v>
      </c>
      <c r="J2515" s="6">
        <v>1902.55</v>
      </c>
      <c r="K2515" s="5">
        <f t="shared" si="274"/>
        <v>34.245899999999999</v>
      </c>
      <c r="L2515" s="7">
        <v>4.09</v>
      </c>
      <c r="M2515" s="7">
        <v>3088</v>
      </c>
      <c r="N2515" s="3">
        <v>45409</v>
      </c>
      <c r="O2515" s="4" t="str">
        <f t="shared" si="275"/>
        <v>2024-04</v>
      </c>
      <c r="P2515" s="4" t="str">
        <f t="shared" si="276"/>
        <v>04</v>
      </c>
      <c r="Q2515" s="4" t="str">
        <f t="shared" si="277"/>
        <v>April</v>
      </c>
      <c r="R2515" s="30" t="str">
        <f t="shared" si="278"/>
        <v>27</v>
      </c>
      <c r="W2515" t="str">
        <f t="shared" si="279"/>
        <v>ok</v>
      </c>
    </row>
    <row r="2516" spans="1:23" x14ac:dyDescent="0.3">
      <c r="A2516" t="s">
        <v>2558</v>
      </c>
      <c r="B2516" t="s">
        <v>23</v>
      </c>
      <c r="C2516" t="s">
        <v>24</v>
      </c>
      <c r="D2516" t="s">
        <v>25</v>
      </c>
      <c r="E2516" t="s">
        <v>45</v>
      </c>
      <c r="F2516" t="s">
        <v>15</v>
      </c>
      <c r="G2516" s="5">
        <v>5875.62</v>
      </c>
      <c r="H2516" s="5">
        <f t="shared" si="273"/>
        <v>105.76115999999999</v>
      </c>
      <c r="I2516" s="6">
        <v>5</v>
      </c>
      <c r="J2516" s="6">
        <v>29378.1</v>
      </c>
      <c r="K2516" s="5">
        <f t="shared" si="274"/>
        <v>528.80579999999998</v>
      </c>
      <c r="L2516" s="7">
        <v>4.5</v>
      </c>
      <c r="M2516" s="7">
        <v>1850</v>
      </c>
      <c r="N2516" s="3">
        <v>45607</v>
      </c>
      <c r="O2516" s="4" t="str">
        <f t="shared" si="275"/>
        <v>2024-11</v>
      </c>
      <c r="P2516" s="4" t="str">
        <f t="shared" si="276"/>
        <v>11</v>
      </c>
      <c r="Q2516" s="4" t="str">
        <f t="shared" si="277"/>
        <v>November</v>
      </c>
      <c r="R2516" s="30" t="str">
        <f t="shared" si="278"/>
        <v>11</v>
      </c>
      <c r="W2516" t="str">
        <f t="shared" si="279"/>
        <v>ok</v>
      </c>
    </row>
    <row r="2517" spans="1:23" x14ac:dyDescent="0.3">
      <c r="A2517" t="s">
        <v>2559</v>
      </c>
      <c r="B2517" t="s">
        <v>63</v>
      </c>
      <c r="C2517" t="s">
        <v>18</v>
      </c>
      <c r="D2517" t="s">
        <v>64</v>
      </c>
      <c r="E2517" t="s">
        <v>20</v>
      </c>
      <c r="F2517" t="s">
        <v>60</v>
      </c>
      <c r="G2517" s="5">
        <v>4111.47</v>
      </c>
      <c r="H2517" s="5">
        <f t="shared" si="273"/>
        <v>74.006460000000004</v>
      </c>
      <c r="I2517" s="6">
        <v>1</v>
      </c>
      <c r="J2517" s="6">
        <v>4111.47</v>
      </c>
      <c r="K2517" s="5">
        <f t="shared" si="274"/>
        <v>74.006460000000004</v>
      </c>
      <c r="L2517" s="7">
        <v>2.39</v>
      </c>
      <c r="M2517" s="7">
        <v>2361</v>
      </c>
      <c r="N2517" s="3">
        <v>45558</v>
      </c>
      <c r="O2517" s="4" t="str">
        <f t="shared" si="275"/>
        <v>2024-09</v>
      </c>
      <c r="P2517" s="4" t="str">
        <f t="shared" si="276"/>
        <v>09</v>
      </c>
      <c r="Q2517" s="4" t="str">
        <f t="shared" si="277"/>
        <v>September</v>
      </c>
      <c r="R2517" s="30" t="str">
        <f t="shared" si="278"/>
        <v>23</v>
      </c>
      <c r="W2517" t="str">
        <f t="shared" si="279"/>
        <v>ok</v>
      </c>
    </row>
    <row r="2518" spans="1:23" x14ac:dyDescent="0.3">
      <c r="A2518" t="s">
        <v>2560</v>
      </c>
      <c r="B2518" t="s">
        <v>23</v>
      </c>
      <c r="C2518" t="s">
        <v>24</v>
      </c>
      <c r="D2518" t="s">
        <v>25</v>
      </c>
      <c r="E2518" t="s">
        <v>14</v>
      </c>
      <c r="F2518" t="s">
        <v>21</v>
      </c>
      <c r="G2518" s="5">
        <v>12096.29</v>
      </c>
      <c r="H2518" s="5">
        <f t="shared" si="273"/>
        <v>217.73321999999999</v>
      </c>
      <c r="I2518" s="6">
        <v>3</v>
      </c>
      <c r="J2518" s="6">
        <v>36288.870000000003</v>
      </c>
      <c r="K2518" s="5">
        <f t="shared" si="274"/>
        <v>653.19965999999999</v>
      </c>
      <c r="L2518" s="7">
        <v>3.23</v>
      </c>
      <c r="M2518" s="7">
        <v>3404</v>
      </c>
      <c r="N2518" s="3">
        <v>45566</v>
      </c>
      <c r="O2518" s="4" t="str">
        <f t="shared" si="275"/>
        <v>2024-10</v>
      </c>
      <c r="P2518" s="4" t="str">
        <f t="shared" si="276"/>
        <v>10</v>
      </c>
      <c r="Q2518" s="4" t="str">
        <f t="shared" si="277"/>
        <v>October</v>
      </c>
      <c r="R2518" s="30" t="str">
        <f t="shared" si="278"/>
        <v>01</v>
      </c>
      <c r="W2518" t="str">
        <f t="shared" si="279"/>
        <v>ok</v>
      </c>
    </row>
    <row r="2519" spans="1:23" x14ac:dyDescent="0.3">
      <c r="A2519" t="s">
        <v>2561</v>
      </c>
      <c r="B2519" t="s">
        <v>63</v>
      </c>
      <c r="C2519" t="s">
        <v>18</v>
      </c>
      <c r="D2519" t="s">
        <v>64</v>
      </c>
      <c r="E2519" t="s">
        <v>14</v>
      </c>
      <c r="F2519" t="s">
        <v>31</v>
      </c>
      <c r="G2519" s="5">
        <v>4109.67</v>
      </c>
      <c r="H2519" s="5">
        <f t="shared" si="273"/>
        <v>73.974059999999994</v>
      </c>
      <c r="I2519" s="6">
        <v>2</v>
      </c>
      <c r="J2519" s="6">
        <v>8219.34</v>
      </c>
      <c r="K2519" s="5">
        <f t="shared" si="274"/>
        <v>147.94811999999999</v>
      </c>
      <c r="L2519" s="7">
        <v>4.33</v>
      </c>
      <c r="M2519" s="7">
        <v>4640</v>
      </c>
      <c r="N2519" s="3">
        <v>45610</v>
      </c>
      <c r="O2519" s="4" t="str">
        <f t="shared" si="275"/>
        <v>2024-11</v>
      </c>
      <c r="P2519" s="4" t="str">
        <f t="shared" si="276"/>
        <v>11</v>
      </c>
      <c r="Q2519" s="4" t="str">
        <f t="shared" si="277"/>
        <v>November</v>
      </c>
      <c r="R2519" s="30" t="str">
        <f t="shared" si="278"/>
        <v>14</v>
      </c>
      <c r="W2519" t="str">
        <f t="shared" si="279"/>
        <v>ok</v>
      </c>
    </row>
    <row r="2520" spans="1:23" x14ac:dyDescent="0.3">
      <c r="A2520" t="s">
        <v>2562</v>
      </c>
      <c r="B2520" t="s">
        <v>41</v>
      </c>
      <c r="C2520" t="s">
        <v>42</v>
      </c>
      <c r="D2520" t="s">
        <v>43</v>
      </c>
      <c r="E2520" t="s">
        <v>14</v>
      </c>
      <c r="F2520" t="s">
        <v>26</v>
      </c>
      <c r="G2520" s="5">
        <v>1911.58</v>
      </c>
      <c r="H2520" s="5">
        <f t="shared" si="273"/>
        <v>34.408439999999999</v>
      </c>
      <c r="I2520" s="6">
        <v>4</v>
      </c>
      <c r="J2520" s="6">
        <v>7646.32</v>
      </c>
      <c r="K2520" s="5">
        <f t="shared" si="274"/>
        <v>137.63376</v>
      </c>
      <c r="L2520" s="7">
        <v>2.3199999999999998</v>
      </c>
      <c r="M2520" s="7">
        <v>3175</v>
      </c>
      <c r="N2520" s="3">
        <v>45616</v>
      </c>
      <c r="O2520" s="4" t="str">
        <f t="shared" si="275"/>
        <v>2024-11</v>
      </c>
      <c r="P2520" s="4" t="str">
        <f t="shared" si="276"/>
        <v>11</v>
      </c>
      <c r="Q2520" s="4" t="str">
        <f t="shared" si="277"/>
        <v>November</v>
      </c>
      <c r="R2520" s="30" t="str">
        <f t="shared" si="278"/>
        <v>20</v>
      </c>
      <c r="W2520" t="str">
        <f t="shared" si="279"/>
        <v>ok</v>
      </c>
    </row>
    <row r="2521" spans="1:23" x14ac:dyDescent="0.3">
      <c r="A2521" t="s">
        <v>2563</v>
      </c>
      <c r="B2521" t="s">
        <v>36</v>
      </c>
      <c r="C2521" t="s">
        <v>18</v>
      </c>
      <c r="D2521" t="s">
        <v>37</v>
      </c>
      <c r="E2521" t="s">
        <v>45</v>
      </c>
      <c r="F2521" t="s">
        <v>26</v>
      </c>
      <c r="G2521" s="5">
        <v>7955.86</v>
      </c>
      <c r="H2521" s="5">
        <f t="shared" si="273"/>
        <v>143.20547999999999</v>
      </c>
      <c r="I2521" s="6">
        <v>4</v>
      </c>
      <c r="J2521" s="6">
        <v>31823.439999999999</v>
      </c>
      <c r="K2521" s="5">
        <f t="shared" si="274"/>
        <v>572.82191999999998</v>
      </c>
      <c r="L2521" s="7">
        <v>3.76</v>
      </c>
      <c r="M2521" s="7">
        <v>4133</v>
      </c>
      <c r="N2521" s="3">
        <v>45441</v>
      </c>
      <c r="O2521" s="4" t="str">
        <f t="shared" si="275"/>
        <v>2024-05</v>
      </c>
      <c r="P2521" s="4" t="str">
        <f t="shared" si="276"/>
        <v>05</v>
      </c>
      <c r="Q2521" s="4" t="str">
        <f t="shared" si="277"/>
        <v>May</v>
      </c>
      <c r="R2521" s="30" t="str">
        <f t="shared" si="278"/>
        <v>29</v>
      </c>
      <c r="W2521" t="str">
        <f t="shared" si="279"/>
        <v>ok</v>
      </c>
    </row>
    <row r="2522" spans="1:23" x14ac:dyDescent="0.3">
      <c r="A2522" t="s">
        <v>2564</v>
      </c>
      <c r="B2522" t="s">
        <v>36</v>
      </c>
      <c r="C2522" t="s">
        <v>18</v>
      </c>
      <c r="D2522" t="s">
        <v>37</v>
      </c>
      <c r="E2522" t="s">
        <v>45</v>
      </c>
      <c r="F2522" t="s">
        <v>60</v>
      </c>
      <c r="G2522" s="5">
        <v>565.12</v>
      </c>
      <c r="H2522" s="5">
        <f t="shared" si="273"/>
        <v>10.17216</v>
      </c>
      <c r="I2522" s="6">
        <v>1</v>
      </c>
      <c r="J2522" s="6">
        <v>565.12</v>
      </c>
      <c r="K2522" s="5">
        <f t="shared" si="274"/>
        <v>10.17216</v>
      </c>
      <c r="L2522" s="7">
        <v>3.7</v>
      </c>
      <c r="M2522" s="7">
        <v>1191</v>
      </c>
      <c r="N2522" s="3">
        <v>45333</v>
      </c>
      <c r="O2522" s="4" t="str">
        <f t="shared" si="275"/>
        <v>2024-02</v>
      </c>
      <c r="P2522" s="4" t="str">
        <f t="shared" si="276"/>
        <v>02</v>
      </c>
      <c r="Q2522" s="4" t="str">
        <f t="shared" si="277"/>
        <v>February</v>
      </c>
      <c r="R2522" s="30" t="str">
        <f t="shared" si="278"/>
        <v>11</v>
      </c>
      <c r="W2522" t="str">
        <f t="shared" si="279"/>
        <v>ok</v>
      </c>
    </row>
    <row r="2523" spans="1:23" x14ac:dyDescent="0.3">
      <c r="A2523" t="s">
        <v>2565</v>
      </c>
      <c r="B2523" t="s">
        <v>36</v>
      </c>
      <c r="C2523" t="s">
        <v>18</v>
      </c>
      <c r="D2523" t="s">
        <v>37</v>
      </c>
      <c r="E2523" t="s">
        <v>20</v>
      </c>
      <c r="F2523" t="s">
        <v>31</v>
      </c>
      <c r="G2523" s="5">
        <v>15291.49</v>
      </c>
      <c r="H2523" s="5">
        <f t="shared" si="273"/>
        <v>275.24681999999996</v>
      </c>
      <c r="I2523" s="6">
        <v>4</v>
      </c>
      <c r="J2523" s="6">
        <v>61165.96</v>
      </c>
      <c r="K2523" s="5">
        <f t="shared" si="274"/>
        <v>1100.9872799999998</v>
      </c>
      <c r="L2523" s="7">
        <v>2.0299999999999998</v>
      </c>
      <c r="M2523" s="7">
        <v>1061</v>
      </c>
      <c r="N2523" s="3">
        <v>45596</v>
      </c>
      <c r="O2523" s="4" t="str">
        <f t="shared" si="275"/>
        <v>2024-10</v>
      </c>
      <c r="P2523" s="4" t="str">
        <f t="shared" si="276"/>
        <v>10</v>
      </c>
      <c r="Q2523" s="4" t="str">
        <f t="shared" si="277"/>
        <v>October</v>
      </c>
      <c r="R2523" s="30" t="str">
        <f t="shared" si="278"/>
        <v>31</v>
      </c>
      <c r="W2523" t="str">
        <f t="shared" si="279"/>
        <v>ok</v>
      </c>
    </row>
    <row r="2524" spans="1:23" x14ac:dyDescent="0.3">
      <c r="A2524" t="s">
        <v>2566</v>
      </c>
      <c r="B2524" t="s">
        <v>33</v>
      </c>
      <c r="C2524" t="s">
        <v>12</v>
      </c>
      <c r="D2524" t="s">
        <v>34</v>
      </c>
      <c r="E2524" t="s">
        <v>20</v>
      </c>
      <c r="F2524" t="s">
        <v>38</v>
      </c>
      <c r="G2524" s="5">
        <v>8337.85</v>
      </c>
      <c r="H2524" s="5">
        <f t="shared" si="273"/>
        <v>150.0813</v>
      </c>
      <c r="I2524" s="6">
        <v>3</v>
      </c>
      <c r="J2524" s="6">
        <v>25013.55</v>
      </c>
      <c r="K2524" s="5">
        <f t="shared" si="274"/>
        <v>450.2439</v>
      </c>
      <c r="L2524" s="7">
        <v>1.38</v>
      </c>
      <c r="M2524" s="7">
        <v>376</v>
      </c>
      <c r="N2524" s="3">
        <v>45409</v>
      </c>
      <c r="O2524" s="4" t="str">
        <f t="shared" si="275"/>
        <v>2024-04</v>
      </c>
      <c r="P2524" s="4" t="str">
        <f t="shared" si="276"/>
        <v>04</v>
      </c>
      <c r="Q2524" s="4" t="str">
        <f t="shared" si="277"/>
        <v>April</v>
      </c>
      <c r="R2524" s="30" t="str">
        <f t="shared" si="278"/>
        <v>27</v>
      </c>
      <c r="W2524" t="str">
        <f t="shared" si="279"/>
        <v>ok</v>
      </c>
    </row>
    <row r="2525" spans="1:23" x14ac:dyDescent="0.3">
      <c r="A2525" t="s">
        <v>2567</v>
      </c>
      <c r="B2525" t="s">
        <v>11</v>
      </c>
      <c r="C2525" t="s">
        <v>12</v>
      </c>
      <c r="D2525" t="s">
        <v>13</v>
      </c>
      <c r="E2525" t="s">
        <v>45</v>
      </c>
      <c r="F2525" t="s">
        <v>38</v>
      </c>
      <c r="G2525" s="5">
        <v>6692.98</v>
      </c>
      <c r="H2525" s="5">
        <f t="shared" si="273"/>
        <v>120.47363999999999</v>
      </c>
      <c r="I2525" s="6">
        <v>5</v>
      </c>
      <c r="J2525" s="6">
        <v>33464.9</v>
      </c>
      <c r="K2525" s="5">
        <f t="shared" si="274"/>
        <v>602.36819999999989</v>
      </c>
      <c r="L2525" s="7">
        <v>2.21</v>
      </c>
      <c r="M2525" s="7">
        <v>3352</v>
      </c>
      <c r="N2525" s="3">
        <v>45294</v>
      </c>
      <c r="O2525" s="4" t="str">
        <f t="shared" si="275"/>
        <v>2024-01</v>
      </c>
      <c r="P2525" s="4" t="str">
        <f t="shared" si="276"/>
        <v>01</v>
      </c>
      <c r="Q2525" s="4" t="str">
        <f t="shared" si="277"/>
        <v>January</v>
      </c>
      <c r="R2525" s="30" t="str">
        <f t="shared" si="278"/>
        <v>03</v>
      </c>
      <c r="W2525" t="str">
        <f t="shared" si="279"/>
        <v>ok</v>
      </c>
    </row>
    <row r="2526" spans="1:23" x14ac:dyDescent="0.3">
      <c r="A2526" t="s">
        <v>2568</v>
      </c>
      <c r="B2526" t="s">
        <v>36</v>
      </c>
      <c r="C2526" t="s">
        <v>18</v>
      </c>
      <c r="D2526" t="s">
        <v>37</v>
      </c>
      <c r="E2526" t="s">
        <v>45</v>
      </c>
      <c r="F2526" t="s">
        <v>15</v>
      </c>
      <c r="G2526" s="5">
        <v>10728.01</v>
      </c>
      <c r="H2526" s="5">
        <f t="shared" si="273"/>
        <v>193.10417999999999</v>
      </c>
      <c r="I2526" s="6">
        <v>3</v>
      </c>
      <c r="J2526" s="6">
        <v>32184.03</v>
      </c>
      <c r="K2526" s="5">
        <f t="shared" si="274"/>
        <v>579.3125399999999</v>
      </c>
      <c r="L2526" s="7">
        <v>2.06</v>
      </c>
      <c r="M2526" s="7">
        <v>333</v>
      </c>
      <c r="N2526" s="3">
        <v>45538</v>
      </c>
      <c r="O2526" s="4" t="str">
        <f t="shared" si="275"/>
        <v>2024-09</v>
      </c>
      <c r="P2526" s="4" t="str">
        <f t="shared" si="276"/>
        <v>09</v>
      </c>
      <c r="Q2526" s="4" t="str">
        <f t="shared" si="277"/>
        <v>September</v>
      </c>
      <c r="R2526" s="30" t="str">
        <f t="shared" si="278"/>
        <v>03</v>
      </c>
      <c r="W2526" t="str">
        <f t="shared" si="279"/>
        <v>ok</v>
      </c>
    </row>
    <row r="2527" spans="1:23" x14ac:dyDescent="0.3">
      <c r="A2527" t="s">
        <v>2569</v>
      </c>
      <c r="B2527" t="s">
        <v>63</v>
      </c>
      <c r="C2527" t="s">
        <v>18</v>
      </c>
      <c r="D2527" t="s">
        <v>64</v>
      </c>
      <c r="E2527" t="s">
        <v>45</v>
      </c>
      <c r="F2527" t="s">
        <v>31</v>
      </c>
      <c r="G2527" s="5">
        <v>9479.98</v>
      </c>
      <c r="H2527" s="5">
        <f t="shared" si="273"/>
        <v>170.63963999999999</v>
      </c>
      <c r="I2527" s="6">
        <v>1</v>
      </c>
      <c r="J2527" s="6">
        <v>9479.98</v>
      </c>
      <c r="K2527" s="5">
        <f t="shared" si="274"/>
        <v>170.63963999999999</v>
      </c>
      <c r="L2527" s="7">
        <v>2.69</v>
      </c>
      <c r="M2527" s="7">
        <v>4216</v>
      </c>
      <c r="N2527" s="3">
        <v>45408</v>
      </c>
      <c r="O2527" s="4" t="str">
        <f t="shared" si="275"/>
        <v>2024-04</v>
      </c>
      <c r="P2527" s="4" t="str">
        <f t="shared" si="276"/>
        <v>04</v>
      </c>
      <c r="Q2527" s="4" t="str">
        <f t="shared" si="277"/>
        <v>April</v>
      </c>
      <c r="R2527" s="30" t="str">
        <f t="shared" si="278"/>
        <v>26</v>
      </c>
      <c r="W2527" t="str">
        <f t="shared" si="279"/>
        <v>ok</v>
      </c>
    </row>
    <row r="2528" spans="1:23" x14ac:dyDescent="0.3">
      <c r="A2528" t="s">
        <v>2570</v>
      </c>
      <c r="B2528" t="s">
        <v>11</v>
      </c>
      <c r="C2528" t="s">
        <v>12</v>
      </c>
      <c r="D2528" t="s">
        <v>13</v>
      </c>
      <c r="E2528" t="s">
        <v>20</v>
      </c>
      <c r="F2528" t="s">
        <v>15</v>
      </c>
      <c r="G2528" s="5">
        <v>915.4</v>
      </c>
      <c r="H2528" s="5">
        <f t="shared" si="273"/>
        <v>16.4772</v>
      </c>
      <c r="I2528" s="6">
        <v>3</v>
      </c>
      <c r="J2528" s="6">
        <v>2746.2</v>
      </c>
      <c r="K2528" s="5">
        <f t="shared" si="274"/>
        <v>49.431600000000003</v>
      </c>
      <c r="L2528" s="7">
        <v>2.16</v>
      </c>
      <c r="M2528" s="7">
        <v>3610</v>
      </c>
      <c r="N2528" s="3">
        <v>45499</v>
      </c>
      <c r="O2528" s="4" t="str">
        <f t="shared" si="275"/>
        <v>2024-07</v>
      </c>
      <c r="P2528" s="4" t="str">
        <f t="shared" si="276"/>
        <v>07</v>
      </c>
      <c r="Q2528" s="4" t="str">
        <f t="shared" si="277"/>
        <v>July</v>
      </c>
      <c r="R2528" s="30" t="str">
        <f t="shared" si="278"/>
        <v>26</v>
      </c>
      <c r="W2528" t="str">
        <f t="shared" si="279"/>
        <v>ok</v>
      </c>
    </row>
    <row r="2529" spans="1:23" x14ac:dyDescent="0.3">
      <c r="A2529" t="s">
        <v>2571</v>
      </c>
      <c r="B2529" t="s">
        <v>47</v>
      </c>
      <c r="C2529" t="s">
        <v>12</v>
      </c>
      <c r="D2529" t="s">
        <v>48</v>
      </c>
      <c r="E2529" t="s">
        <v>20</v>
      </c>
      <c r="F2529" t="s">
        <v>60</v>
      </c>
      <c r="G2529" s="5">
        <v>960.26</v>
      </c>
      <c r="H2529" s="5">
        <f t="shared" si="273"/>
        <v>17.284679999999998</v>
      </c>
      <c r="I2529" s="6">
        <v>5</v>
      </c>
      <c r="J2529" s="6">
        <v>4801.3</v>
      </c>
      <c r="K2529" s="5">
        <f t="shared" si="274"/>
        <v>86.423399999999987</v>
      </c>
      <c r="L2529" s="7">
        <v>2.2799999999999998</v>
      </c>
      <c r="M2529" s="7">
        <v>735</v>
      </c>
      <c r="N2529" s="3">
        <v>45549</v>
      </c>
      <c r="O2529" s="4" t="str">
        <f t="shared" si="275"/>
        <v>2024-09</v>
      </c>
      <c r="P2529" s="4" t="str">
        <f t="shared" si="276"/>
        <v>09</v>
      </c>
      <c r="Q2529" s="4" t="str">
        <f t="shared" si="277"/>
        <v>September</v>
      </c>
      <c r="R2529" s="30" t="str">
        <f t="shared" si="278"/>
        <v>14</v>
      </c>
      <c r="W2529" t="str">
        <f t="shared" si="279"/>
        <v>ok</v>
      </c>
    </row>
    <row r="2530" spans="1:23" x14ac:dyDescent="0.3">
      <c r="A2530" t="s">
        <v>2572</v>
      </c>
      <c r="B2530" t="s">
        <v>63</v>
      </c>
      <c r="C2530" t="s">
        <v>18</v>
      </c>
      <c r="D2530" t="s">
        <v>64</v>
      </c>
      <c r="E2530" t="s">
        <v>14</v>
      </c>
      <c r="F2530" t="s">
        <v>31</v>
      </c>
      <c r="G2530" s="5">
        <v>17635.47</v>
      </c>
      <c r="H2530" s="5">
        <f t="shared" si="273"/>
        <v>317.43846000000002</v>
      </c>
      <c r="I2530" s="6">
        <v>2</v>
      </c>
      <c r="J2530" s="6">
        <v>35270.94</v>
      </c>
      <c r="K2530" s="5">
        <f t="shared" si="274"/>
        <v>634.87692000000004</v>
      </c>
      <c r="L2530" s="7">
        <v>1.5</v>
      </c>
      <c r="M2530" s="7">
        <v>2705</v>
      </c>
      <c r="N2530" s="3">
        <v>45401</v>
      </c>
      <c r="O2530" s="4" t="str">
        <f t="shared" si="275"/>
        <v>2024-04</v>
      </c>
      <c r="P2530" s="4" t="str">
        <f t="shared" si="276"/>
        <v>04</v>
      </c>
      <c r="Q2530" s="4" t="str">
        <f t="shared" si="277"/>
        <v>April</v>
      </c>
      <c r="R2530" s="30" t="str">
        <f t="shared" si="278"/>
        <v>19</v>
      </c>
      <c r="W2530" t="str">
        <f t="shared" si="279"/>
        <v>ok</v>
      </c>
    </row>
    <row r="2531" spans="1:23" x14ac:dyDescent="0.3">
      <c r="A2531" t="s">
        <v>2573</v>
      </c>
      <c r="B2531" t="s">
        <v>51</v>
      </c>
      <c r="C2531" t="s">
        <v>29</v>
      </c>
      <c r="D2531" t="s">
        <v>52</v>
      </c>
      <c r="E2531" t="s">
        <v>14</v>
      </c>
      <c r="F2531" t="s">
        <v>31</v>
      </c>
      <c r="G2531" s="5">
        <v>7767.92</v>
      </c>
      <c r="H2531" s="5">
        <f t="shared" si="273"/>
        <v>139.82255999999998</v>
      </c>
      <c r="I2531" s="6">
        <v>5</v>
      </c>
      <c r="J2531" s="6">
        <v>38839.599999999999</v>
      </c>
      <c r="K2531" s="5">
        <f t="shared" si="274"/>
        <v>699.11279999999988</v>
      </c>
      <c r="L2531" s="7">
        <v>4.4000000000000004</v>
      </c>
      <c r="M2531" s="7">
        <v>2217</v>
      </c>
      <c r="N2531" s="3">
        <v>45331</v>
      </c>
      <c r="O2531" s="4" t="str">
        <f t="shared" si="275"/>
        <v>2024-02</v>
      </c>
      <c r="P2531" s="4" t="str">
        <f t="shared" si="276"/>
        <v>02</v>
      </c>
      <c r="Q2531" s="4" t="str">
        <f t="shared" si="277"/>
        <v>February</v>
      </c>
      <c r="R2531" s="30" t="str">
        <f t="shared" si="278"/>
        <v>09</v>
      </c>
      <c r="W2531" t="str">
        <f t="shared" si="279"/>
        <v>ok</v>
      </c>
    </row>
    <row r="2532" spans="1:23" x14ac:dyDescent="0.3">
      <c r="A2532" t="s">
        <v>2574</v>
      </c>
      <c r="B2532" t="s">
        <v>23</v>
      </c>
      <c r="C2532" t="s">
        <v>24</v>
      </c>
      <c r="D2532" t="s">
        <v>25</v>
      </c>
      <c r="E2532" t="s">
        <v>14</v>
      </c>
      <c r="F2532" t="s">
        <v>21</v>
      </c>
      <c r="G2532" s="5">
        <v>7732.37</v>
      </c>
      <c r="H2532" s="5">
        <f t="shared" si="273"/>
        <v>139.18266</v>
      </c>
      <c r="I2532" s="6">
        <v>3</v>
      </c>
      <c r="J2532" s="6">
        <v>23197.11</v>
      </c>
      <c r="K2532" s="5">
        <f t="shared" si="274"/>
        <v>417.54798</v>
      </c>
      <c r="L2532" s="7">
        <v>3.09</v>
      </c>
      <c r="M2532" s="7">
        <v>4174</v>
      </c>
      <c r="N2532" s="3">
        <v>45456</v>
      </c>
      <c r="O2532" s="4" t="str">
        <f t="shared" si="275"/>
        <v>2024-06</v>
      </c>
      <c r="P2532" s="4" t="str">
        <f t="shared" si="276"/>
        <v>06</v>
      </c>
      <c r="Q2532" s="4" t="str">
        <f t="shared" si="277"/>
        <v>June</v>
      </c>
      <c r="R2532" s="30" t="str">
        <f t="shared" si="278"/>
        <v>13</v>
      </c>
      <c r="W2532" t="str">
        <f t="shared" si="279"/>
        <v>ok</v>
      </c>
    </row>
    <row r="2533" spans="1:23" x14ac:dyDescent="0.3">
      <c r="A2533" t="s">
        <v>2575</v>
      </c>
      <c r="B2533" t="s">
        <v>17</v>
      </c>
      <c r="C2533" t="s">
        <v>18</v>
      </c>
      <c r="D2533" t="s">
        <v>19</v>
      </c>
      <c r="E2533" t="s">
        <v>20</v>
      </c>
      <c r="F2533" t="s">
        <v>15</v>
      </c>
      <c r="G2533" s="5">
        <v>14282.29</v>
      </c>
      <c r="H2533" s="5">
        <f t="shared" si="273"/>
        <v>257.08121999999997</v>
      </c>
      <c r="I2533" s="6">
        <v>1</v>
      </c>
      <c r="J2533" s="6">
        <v>14282.29</v>
      </c>
      <c r="K2533" s="5">
        <f t="shared" si="274"/>
        <v>257.08121999999997</v>
      </c>
      <c r="L2533" s="7">
        <v>3.59</v>
      </c>
      <c r="M2533" s="7">
        <v>2453</v>
      </c>
      <c r="N2533" s="3">
        <v>45634</v>
      </c>
      <c r="O2533" s="4" t="str">
        <f t="shared" si="275"/>
        <v>2024-12</v>
      </c>
      <c r="P2533" s="4" t="str">
        <f t="shared" si="276"/>
        <v>12</v>
      </c>
      <c r="Q2533" s="4" t="str">
        <f t="shared" si="277"/>
        <v>December</v>
      </c>
      <c r="R2533" s="30" t="str">
        <f t="shared" si="278"/>
        <v>08</v>
      </c>
      <c r="W2533" t="str">
        <f t="shared" si="279"/>
        <v>ok</v>
      </c>
    </row>
    <row r="2534" spans="1:23" x14ac:dyDescent="0.3">
      <c r="A2534" t="s">
        <v>2576</v>
      </c>
      <c r="B2534" t="s">
        <v>47</v>
      </c>
      <c r="C2534" t="s">
        <v>12</v>
      </c>
      <c r="D2534" t="s">
        <v>48</v>
      </c>
      <c r="E2534" t="s">
        <v>45</v>
      </c>
      <c r="F2534" t="s">
        <v>15</v>
      </c>
      <c r="G2534" s="5">
        <v>19907.38</v>
      </c>
      <c r="H2534" s="5">
        <f t="shared" si="273"/>
        <v>358.33283999999998</v>
      </c>
      <c r="I2534" s="6">
        <v>5</v>
      </c>
      <c r="J2534" s="6">
        <v>99536.9</v>
      </c>
      <c r="K2534" s="5">
        <f t="shared" si="274"/>
        <v>1791.6641999999999</v>
      </c>
      <c r="L2534" s="7">
        <v>2.98</v>
      </c>
      <c r="M2534" s="7">
        <v>1807</v>
      </c>
      <c r="N2534" s="3">
        <v>45582</v>
      </c>
      <c r="O2534" s="4" t="str">
        <f t="shared" si="275"/>
        <v>2024-10</v>
      </c>
      <c r="P2534" s="4" t="str">
        <f t="shared" si="276"/>
        <v>10</v>
      </c>
      <c r="Q2534" s="4" t="str">
        <f t="shared" si="277"/>
        <v>October</v>
      </c>
      <c r="R2534" s="30" t="str">
        <f t="shared" si="278"/>
        <v>17</v>
      </c>
      <c r="W2534" t="str">
        <f t="shared" si="279"/>
        <v>ok</v>
      </c>
    </row>
    <row r="2535" spans="1:23" x14ac:dyDescent="0.3">
      <c r="A2535" t="s">
        <v>2577</v>
      </c>
      <c r="B2535" t="s">
        <v>17</v>
      </c>
      <c r="C2535" t="s">
        <v>18</v>
      </c>
      <c r="D2535" t="s">
        <v>19</v>
      </c>
      <c r="E2535" t="s">
        <v>20</v>
      </c>
      <c r="F2535" t="s">
        <v>21</v>
      </c>
      <c r="G2535" s="5">
        <v>1875.7</v>
      </c>
      <c r="H2535" s="5">
        <f t="shared" si="273"/>
        <v>33.762599999999999</v>
      </c>
      <c r="I2535" s="6">
        <v>1</v>
      </c>
      <c r="J2535" s="6">
        <v>1875.7</v>
      </c>
      <c r="K2535" s="5">
        <f t="shared" si="274"/>
        <v>33.762599999999999</v>
      </c>
      <c r="L2535" s="7">
        <v>4.8899999999999997</v>
      </c>
      <c r="M2535" s="7">
        <v>3682</v>
      </c>
      <c r="N2535" s="3">
        <v>45611</v>
      </c>
      <c r="O2535" s="4" t="str">
        <f t="shared" si="275"/>
        <v>2024-11</v>
      </c>
      <c r="P2535" s="4" t="str">
        <f t="shared" si="276"/>
        <v>11</v>
      </c>
      <c r="Q2535" s="4" t="str">
        <f t="shared" si="277"/>
        <v>November</v>
      </c>
      <c r="R2535" s="30" t="str">
        <f t="shared" si="278"/>
        <v>15</v>
      </c>
      <c r="W2535" t="str">
        <f t="shared" si="279"/>
        <v>ok</v>
      </c>
    </row>
    <row r="2536" spans="1:23" x14ac:dyDescent="0.3">
      <c r="A2536" t="s">
        <v>2578</v>
      </c>
      <c r="B2536" t="s">
        <v>36</v>
      </c>
      <c r="C2536" t="s">
        <v>18</v>
      </c>
      <c r="D2536" t="s">
        <v>37</v>
      </c>
      <c r="E2536" t="s">
        <v>14</v>
      </c>
      <c r="F2536" t="s">
        <v>38</v>
      </c>
      <c r="G2536" s="5">
        <v>4639.49</v>
      </c>
      <c r="H2536" s="5">
        <f t="shared" si="273"/>
        <v>83.510819999999995</v>
      </c>
      <c r="I2536" s="6">
        <v>5</v>
      </c>
      <c r="J2536" s="6">
        <v>23197.45</v>
      </c>
      <c r="K2536" s="5">
        <f t="shared" si="274"/>
        <v>417.55409999999995</v>
      </c>
      <c r="L2536" s="7">
        <v>4.57</v>
      </c>
      <c r="M2536" s="7">
        <v>3055</v>
      </c>
      <c r="N2536" s="3">
        <v>45492</v>
      </c>
      <c r="O2536" s="4" t="str">
        <f t="shared" si="275"/>
        <v>2024-07</v>
      </c>
      <c r="P2536" s="4" t="str">
        <f t="shared" si="276"/>
        <v>07</v>
      </c>
      <c r="Q2536" s="4" t="str">
        <f t="shared" si="277"/>
        <v>July</v>
      </c>
      <c r="R2536" s="30" t="str">
        <f t="shared" si="278"/>
        <v>19</v>
      </c>
      <c r="W2536" t="str">
        <f t="shared" si="279"/>
        <v>ok</v>
      </c>
    </row>
    <row r="2537" spans="1:23" x14ac:dyDescent="0.3">
      <c r="A2537" t="s">
        <v>2579</v>
      </c>
      <c r="B2537" t="s">
        <v>33</v>
      </c>
      <c r="C2537" t="s">
        <v>12</v>
      </c>
      <c r="D2537" t="s">
        <v>34</v>
      </c>
      <c r="E2537" t="s">
        <v>20</v>
      </c>
      <c r="F2537" t="s">
        <v>15</v>
      </c>
      <c r="G2537" s="5">
        <v>16901.89</v>
      </c>
      <c r="H2537" s="5">
        <f t="shared" si="273"/>
        <v>304.23401999999999</v>
      </c>
      <c r="I2537" s="6">
        <v>5</v>
      </c>
      <c r="J2537" s="6">
        <v>84509.45</v>
      </c>
      <c r="K2537" s="5">
        <f t="shared" si="274"/>
        <v>1521.1700999999998</v>
      </c>
      <c r="L2537" s="7">
        <v>3.83</v>
      </c>
      <c r="M2537" s="7">
        <v>4151</v>
      </c>
      <c r="N2537" s="3">
        <v>45371</v>
      </c>
      <c r="O2537" s="4" t="str">
        <f t="shared" si="275"/>
        <v>2024-03</v>
      </c>
      <c r="P2537" s="4" t="str">
        <f t="shared" si="276"/>
        <v>03</v>
      </c>
      <c r="Q2537" s="4" t="str">
        <f t="shared" si="277"/>
        <v>March</v>
      </c>
      <c r="R2537" s="30" t="str">
        <f t="shared" si="278"/>
        <v>20</v>
      </c>
      <c r="W2537" t="str">
        <f t="shared" si="279"/>
        <v>ok</v>
      </c>
    </row>
    <row r="2538" spans="1:23" x14ac:dyDescent="0.3">
      <c r="A2538" t="s">
        <v>2580</v>
      </c>
      <c r="B2538" t="s">
        <v>47</v>
      </c>
      <c r="C2538" t="s">
        <v>12</v>
      </c>
      <c r="D2538" t="s">
        <v>48</v>
      </c>
      <c r="E2538" t="s">
        <v>20</v>
      </c>
      <c r="F2538" t="s">
        <v>26</v>
      </c>
      <c r="G2538" s="5">
        <v>17827.87</v>
      </c>
      <c r="H2538" s="5">
        <f t="shared" si="273"/>
        <v>320.90165999999994</v>
      </c>
      <c r="I2538" s="6">
        <v>4</v>
      </c>
      <c r="J2538" s="6">
        <v>71311.48</v>
      </c>
      <c r="K2538" s="5">
        <f t="shared" si="274"/>
        <v>1283.6066399999997</v>
      </c>
      <c r="L2538" s="7">
        <v>1.06</v>
      </c>
      <c r="M2538" s="7">
        <v>1631</v>
      </c>
      <c r="N2538" s="3">
        <v>45329</v>
      </c>
      <c r="O2538" s="4" t="str">
        <f t="shared" si="275"/>
        <v>2024-02</v>
      </c>
      <c r="P2538" s="4" t="str">
        <f t="shared" si="276"/>
        <v>02</v>
      </c>
      <c r="Q2538" s="4" t="str">
        <f t="shared" si="277"/>
        <v>February</v>
      </c>
      <c r="R2538" s="30" t="str">
        <f t="shared" si="278"/>
        <v>07</v>
      </c>
      <c r="W2538" t="str">
        <f t="shared" si="279"/>
        <v>ok</v>
      </c>
    </row>
    <row r="2539" spans="1:23" x14ac:dyDescent="0.3">
      <c r="A2539" t="s">
        <v>2581</v>
      </c>
      <c r="B2539" t="s">
        <v>23</v>
      </c>
      <c r="C2539" t="s">
        <v>24</v>
      </c>
      <c r="D2539" t="s">
        <v>25</v>
      </c>
      <c r="E2539" t="s">
        <v>45</v>
      </c>
      <c r="F2539" t="s">
        <v>31</v>
      </c>
      <c r="G2539" s="5">
        <v>11899.01</v>
      </c>
      <c r="H2539" s="5">
        <f t="shared" si="273"/>
        <v>214.18217999999999</v>
      </c>
      <c r="I2539" s="6">
        <v>5</v>
      </c>
      <c r="J2539" s="6">
        <v>59495.05</v>
      </c>
      <c r="K2539" s="5">
        <f t="shared" si="274"/>
        <v>1070.9108999999999</v>
      </c>
      <c r="L2539" s="7">
        <v>4.42</v>
      </c>
      <c r="M2539" s="7">
        <v>3508</v>
      </c>
      <c r="N2539" s="3">
        <v>45292</v>
      </c>
      <c r="O2539" s="4" t="str">
        <f t="shared" si="275"/>
        <v>2024-01</v>
      </c>
      <c r="P2539" s="4" t="str">
        <f t="shared" si="276"/>
        <v>01</v>
      </c>
      <c r="Q2539" s="4" t="str">
        <f t="shared" si="277"/>
        <v>January</v>
      </c>
      <c r="R2539" s="30" t="str">
        <f t="shared" si="278"/>
        <v>01</v>
      </c>
      <c r="W2539" t="str">
        <f t="shared" si="279"/>
        <v>ok</v>
      </c>
    </row>
    <row r="2540" spans="1:23" x14ac:dyDescent="0.3">
      <c r="A2540" t="s">
        <v>2582</v>
      </c>
      <c r="B2540" t="s">
        <v>23</v>
      </c>
      <c r="C2540" t="s">
        <v>24</v>
      </c>
      <c r="D2540" t="s">
        <v>25</v>
      </c>
      <c r="E2540" t="s">
        <v>20</v>
      </c>
      <c r="F2540" t="s">
        <v>15</v>
      </c>
      <c r="G2540" s="5">
        <v>4678.16</v>
      </c>
      <c r="H2540" s="5">
        <f t="shared" si="273"/>
        <v>84.206879999999984</v>
      </c>
      <c r="I2540" s="6">
        <v>2</v>
      </c>
      <c r="J2540" s="6">
        <v>9356.32</v>
      </c>
      <c r="K2540" s="5">
        <f t="shared" si="274"/>
        <v>168.41375999999997</v>
      </c>
      <c r="L2540" s="7">
        <v>3.54</v>
      </c>
      <c r="M2540" s="7">
        <v>2263</v>
      </c>
      <c r="N2540" s="3">
        <v>45644</v>
      </c>
      <c r="O2540" s="4" t="str">
        <f t="shared" si="275"/>
        <v>2024-12</v>
      </c>
      <c r="P2540" s="4" t="str">
        <f t="shared" si="276"/>
        <v>12</v>
      </c>
      <c r="Q2540" s="4" t="str">
        <f t="shared" si="277"/>
        <v>December</v>
      </c>
      <c r="R2540" s="30" t="str">
        <f t="shared" si="278"/>
        <v>18</v>
      </c>
      <c r="W2540" t="str">
        <f t="shared" si="279"/>
        <v>ok</v>
      </c>
    </row>
    <row r="2541" spans="1:23" x14ac:dyDescent="0.3">
      <c r="A2541" t="s">
        <v>2583</v>
      </c>
      <c r="B2541" t="s">
        <v>28</v>
      </c>
      <c r="C2541" t="s">
        <v>29</v>
      </c>
      <c r="D2541" t="s">
        <v>30</v>
      </c>
      <c r="E2541" t="s">
        <v>14</v>
      </c>
      <c r="F2541" t="s">
        <v>15</v>
      </c>
      <c r="G2541" s="5">
        <v>9470.9500000000007</v>
      </c>
      <c r="H2541" s="5">
        <f t="shared" si="273"/>
        <v>170.47710000000001</v>
      </c>
      <c r="I2541" s="6">
        <v>4</v>
      </c>
      <c r="J2541" s="6">
        <v>37883.800000000003</v>
      </c>
      <c r="K2541" s="5">
        <f t="shared" si="274"/>
        <v>681.90840000000003</v>
      </c>
      <c r="L2541" s="7">
        <v>2.69</v>
      </c>
      <c r="M2541" s="7">
        <v>4785</v>
      </c>
      <c r="N2541" s="3">
        <v>45349</v>
      </c>
      <c r="O2541" s="4" t="str">
        <f t="shared" si="275"/>
        <v>2024-02</v>
      </c>
      <c r="P2541" s="4" t="str">
        <f t="shared" si="276"/>
        <v>02</v>
      </c>
      <c r="Q2541" s="4" t="str">
        <f t="shared" si="277"/>
        <v>February</v>
      </c>
      <c r="R2541" s="30" t="str">
        <f t="shared" si="278"/>
        <v>27</v>
      </c>
      <c r="W2541" t="str">
        <f t="shared" si="279"/>
        <v>ok</v>
      </c>
    </row>
    <row r="2542" spans="1:23" x14ac:dyDescent="0.3">
      <c r="A2542" t="s">
        <v>2584</v>
      </c>
      <c r="B2542" t="s">
        <v>51</v>
      </c>
      <c r="C2542" t="s">
        <v>29</v>
      </c>
      <c r="D2542" t="s">
        <v>52</v>
      </c>
      <c r="E2542" t="s">
        <v>45</v>
      </c>
      <c r="F2542" t="s">
        <v>26</v>
      </c>
      <c r="G2542" s="5">
        <v>11541.03</v>
      </c>
      <c r="H2542" s="5">
        <f t="shared" si="273"/>
        <v>207.73854</v>
      </c>
      <c r="I2542" s="6">
        <v>3</v>
      </c>
      <c r="J2542" s="6">
        <v>34623.089999999997</v>
      </c>
      <c r="K2542" s="5">
        <f t="shared" si="274"/>
        <v>623.21561999999994</v>
      </c>
      <c r="L2542" s="7">
        <v>3.02</v>
      </c>
      <c r="M2542" s="7">
        <v>907</v>
      </c>
      <c r="N2542" s="3">
        <v>45597</v>
      </c>
      <c r="O2542" s="4" t="str">
        <f t="shared" si="275"/>
        <v>2024-11</v>
      </c>
      <c r="P2542" s="4" t="str">
        <f t="shared" si="276"/>
        <v>11</v>
      </c>
      <c r="Q2542" s="4" t="str">
        <f t="shared" si="277"/>
        <v>November</v>
      </c>
      <c r="R2542" s="30" t="str">
        <f t="shared" si="278"/>
        <v>01</v>
      </c>
      <c r="W2542" t="str">
        <f t="shared" si="279"/>
        <v>ok</v>
      </c>
    </row>
    <row r="2543" spans="1:23" x14ac:dyDescent="0.3">
      <c r="A2543" t="s">
        <v>2585</v>
      </c>
      <c r="B2543" t="s">
        <v>11</v>
      </c>
      <c r="C2543" t="s">
        <v>12</v>
      </c>
      <c r="D2543" t="s">
        <v>13</v>
      </c>
      <c r="E2543" t="s">
        <v>45</v>
      </c>
      <c r="F2543" t="s">
        <v>26</v>
      </c>
      <c r="G2543" s="5">
        <v>787.98</v>
      </c>
      <c r="H2543" s="5">
        <f t="shared" si="273"/>
        <v>14.183639999999999</v>
      </c>
      <c r="I2543" s="6">
        <v>4</v>
      </c>
      <c r="J2543" s="6">
        <v>3151.92</v>
      </c>
      <c r="K2543" s="5">
        <f t="shared" si="274"/>
        <v>56.734559999999995</v>
      </c>
      <c r="L2543" s="7">
        <v>3.36</v>
      </c>
      <c r="M2543" s="7">
        <v>3613</v>
      </c>
      <c r="N2543" s="3">
        <v>45420</v>
      </c>
      <c r="O2543" s="4" t="str">
        <f t="shared" si="275"/>
        <v>2024-05</v>
      </c>
      <c r="P2543" s="4" t="str">
        <f t="shared" si="276"/>
        <v>05</v>
      </c>
      <c r="Q2543" s="4" t="str">
        <f t="shared" si="277"/>
        <v>May</v>
      </c>
      <c r="R2543" s="30" t="str">
        <f t="shared" si="278"/>
        <v>08</v>
      </c>
      <c r="W2543" t="str">
        <f t="shared" si="279"/>
        <v>ok</v>
      </c>
    </row>
    <row r="2544" spans="1:23" x14ac:dyDescent="0.3">
      <c r="A2544" t="s">
        <v>2586</v>
      </c>
      <c r="B2544" t="s">
        <v>63</v>
      </c>
      <c r="C2544" t="s">
        <v>18</v>
      </c>
      <c r="D2544" t="s">
        <v>64</v>
      </c>
      <c r="E2544" t="s">
        <v>20</v>
      </c>
      <c r="F2544" t="s">
        <v>31</v>
      </c>
      <c r="G2544" s="5">
        <v>19473.72</v>
      </c>
      <c r="H2544" s="5">
        <f t="shared" si="273"/>
        <v>350.52695999999997</v>
      </c>
      <c r="I2544" s="6">
        <v>1</v>
      </c>
      <c r="J2544" s="6">
        <v>19473.72</v>
      </c>
      <c r="K2544" s="5">
        <f t="shared" si="274"/>
        <v>350.52695999999997</v>
      </c>
      <c r="L2544" s="7">
        <v>4.74</v>
      </c>
      <c r="M2544" s="7">
        <v>3313</v>
      </c>
      <c r="N2544" s="3">
        <v>45629</v>
      </c>
      <c r="O2544" s="4" t="str">
        <f t="shared" si="275"/>
        <v>2024-12</v>
      </c>
      <c r="P2544" s="4" t="str">
        <f t="shared" si="276"/>
        <v>12</v>
      </c>
      <c r="Q2544" s="4" t="str">
        <f t="shared" si="277"/>
        <v>December</v>
      </c>
      <c r="R2544" s="30" t="str">
        <f t="shared" si="278"/>
        <v>03</v>
      </c>
      <c r="W2544" t="str">
        <f t="shared" si="279"/>
        <v>ok</v>
      </c>
    </row>
    <row r="2545" spans="1:23" x14ac:dyDescent="0.3">
      <c r="A2545" t="s">
        <v>2587</v>
      </c>
      <c r="B2545" t="s">
        <v>23</v>
      </c>
      <c r="C2545" t="s">
        <v>24</v>
      </c>
      <c r="D2545" t="s">
        <v>25</v>
      </c>
      <c r="E2545" t="s">
        <v>45</v>
      </c>
      <c r="F2545" t="s">
        <v>60</v>
      </c>
      <c r="G2545" s="5">
        <v>12462.79</v>
      </c>
      <c r="H2545" s="5">
        <f t="shared" si="273"/>
        <v>224.33022</v>
      </c>
      <c r="I2545" s="6">
        <v>4</v>
      </c>
      <c r="J2545" s="6">
        <v>49851.16</v>
      </c>
      <c r="K2545" s="5">
        <f t="shared" si="274"/>
        <v>897.32087999999999</v>
      </c>
      <c r="L2545" s="7">
        <v>4.88</v>
      </c>
      <c r="M2545" s="7">
        <v>1571</v>
      </c>
      <c r="N2545" s="3">
        <v>45442</v>
      </c>
      <c r="O2545" s="4" t="str">
        <f t="shared" si="275"/>
        <v>2024-05</v>
      </c>
      <c r="P2545" s="4" t="str">
        <f t="shared" si="276"/>
        <v>05</v>
      </c>
      <c r="Q2545" s="4" t="str">
        <f t="shared" si="277"/>
        <v>May</v>
      </c>
      <c r="R2545" s="30" t="str">
        <f t="shared" si="278"/>
        <v>30</v>
      </c>
      <c r="W2545" t="str">
        <f t="shared" si="279"/>
        <v>ok</v>
      </c>
    </row>
    <row r="2546" spans="1:23" x14ac:dyDescent="0.3">
      <c r="A2546" t="s">
        <v>2588</v>
      </c>
      <c r="B2546" t="s">
        <v>17</v>
      </c>
      <c r="C2546" t="s">
        <v>18</v>
      </c>
      <c r="D2546" t="s">
        <v>19</v>
      </c>
      <c r="E2546" t="s">
        <v>20</v>
      </c>
      <c r="F2546" t="s">
        <v>60</v>
      </c>
      <c r="G2546" s="5">
        <v>18000.61</v>
      </c>
      <c r="H2546" s="5">
        <f t="shared" si="273"/>
        <v>324.01097999999996</v>
      </c>
      <c r="I2546" s="6">
        <v>2</v>
      </c>
      <c r="J2546" s="6">
        <v>36001.22</v>
      </c>
      <c r="K2546" s="5">
        <f t="shared" si="274"/>
        <v>648.02195999999992</v>
      </c>
      <c r="L2546" s="7">
        <v>4.8899999999999997</v>
      </c>
      <c r="M2546" s="7">
        <v>2691</v>
      </c>
      <c r="N2546" s="3">
        <v>45447</v>
      </c>
      <c r="O2546" s="4" t="str">
        <f t="shared" si="275"/>
        <v>2024-06</v>
      </c>
      <c r="P2546" s="4" t="str">
        <f t="shared" si="276"/>
        <v>06</v>
      </c>
      <c r="Q2546" s="4" t="str">
        <f t="shared" si="277"/>
        <v>June</v>
      </c>
      <c r="R2546" s="30" t="str">
        <f t="shared" si="278"/>
        <v>04</v>
      </c>
      <c r="W2546" t="str">
        <f t="shared" si="279"/>
        <v>ok</v>
      </c>
    </row>
    <row r="2547" spans="1:23" x14ac:dyDescent="0.3">
      <c r="A2547" t="s">
        <v>2589</v>
      </c>
      <c r="B2547" t="s">
        <v>33</v>
      </c>
      <c r="C2547" t="s">
        <v>12</v>
      </c>
      <c r="D2547" t="s">
        <v>34</v>
      </c>
      <c r="E2547" t="s">
        <v>45</v>
      </c>
      <c r="F2547" t="s">
        <v>21</v>
      </c>
      <c r="G2547" s="5">
        <v>17774.439999999999</v>
      </c>
      <c r="H2547" s="5">
        <f t="shared" si="273"/>
        <v>319.93991999999997</v>
      </c>
      <c r="I2547" s="6">
        <v>5</v>
      </c>
      <c r="J2547" s="6">
        <v>88872.2</v>
      </c>
      <c r="K2547" s="5">
        <f t="shared" si="274"/>
        <v>1599.6995999999999</v>
      </c>
      <c r="L2547" s="7">
        <v>4.78</v>
      </c>
      <c r="M2547" s="7">
        <v>2200</v>
      </c>
      <c r="N2547" s="3">
        <v>45584</v>
      </c>
      <c r="O2547" s="4" t="str">
        <f t="shared" si="275"/>
        <v>2024-10</v>
      </c>
      <c r="P2547" s="4" t="str">
        <f t="shared" si="276"/>
        <v>10</v>
      </c>
      <c r="Q2547" s="4" t="str">
        <f t="shared" si="277"/>
        <v>October</v>
      </c>
      <c r="R2547" s="30" t="str">
        <f t="shared" si="278"/>
        <v>19</v>
      </c>
      <c r="W2547" t="str">
        <f t="shared" si="279"/>
        <v>ok</v>
      </c>
    </row>
    <row r="2548" spans="1:23" x14ac:dyDescent="0.3">
      <c r="A2548" t="s">
        <v>2590</v>
      </c>
      <c r="B2548" t="s">
        <v>41</v>
      </c>
      <c r="C2548" t="s">
        <v>42</v>
      </c>
      <c r="D2548" t="s">
        <v>43</v>
      </c>
      <c r="E2548" t="s">
        <v>45</v>
      </c>
      <c r="F2548" t="s">
        <v>38</v>
      </c>
      <c r="G2548" s="5">
        <v>14796.6</v>
      </c>
      <c r="H2548" s="5">
        <f t="shared" si="273"/>
        <v>266.33879999999999</v>
      </c>
      <c r="I2548" s="6">
        <v>1</v>
      </c>
      <c r="J2548" s="6">
        <v>14796.6</v>
      </c>
      <c r="K2548" s="5">
        <f t="shared" si="274"/>
        <v>266.33879999999999</v>
      </c>
      <c r="L2548" s="7">
        <v>4.05</v>
      </c>
      <c r="M2548" s="7">
        <v>3778</v>
      </c>
      <c r="N2548" s="3">
        <v>45326</v>
      </c>
      <c r="O2548" s="4" t="str">
        <f t="shared" si="275"/>
        <v>2024-02</v>
      </c>
      <c r="P2548" s="4" t="str">
        <f t="shared" si="276"/>
        <v>02</v>
      </c>
      <c r="Q2548" s="4" t="str">
        <f t="shared" si="277"/>
        <v>February</v>
      </c>
      <c r="R2548" s="30" t="str">
        <f t="shared" si="278"/>
        <v>04</v>
      </c>
      <c r="W2548" t="str">
        <f t="shared" si="279"/>
        <v>ok</v>
      </c>
    </row>
    <row r="2549" spans="1:23" x14ac:dyDescent="0.3">
      <c r="A2549" t="s">
        <v>2591</v>
      </c>
      <c r="B2549" t="s">
        <v>47</v>
      </c>
      <c r="C2549" t="s">
        <v>12</v>
      </c>
      <c r="D2549" t="s">
        <v>48</v>
      </c>
      <c r="E2549" t="s">
        <v>45</v>
      </c>
      <c r="F2549" t="s">
        <v>60</v>
      </c>
      <c r="G2549" s="5">
        <v>3676.79</v>
      </c>
      <c r="H2549" s="5">
        <f t="shared" si="273"/>
        <v>66.182220000000001</v>
      </c>
      <c r="I2549" s="6">
        <v>1</v>
      </c>
      <c r="J2549" s="6">
        <v>3676.79</v>
      </c>
      <c r="K2549" s="5">
        <f t="shared" si="274"/>
        <v>66.182220000000001</v>
      </c>
      <c r="L2549" s="7">
        <v>2.04</v>
      </c>
      <c r="M2549" s="7">
        <v>835</v>
      </c>
      <c r="N2549" s="3">
        <v>45470</v>
      </c>
      <c r="O2549" s="4" t="str">
        <f t="shared" si="275"/>
        <v>2024-06</v>
      </c>
      <c r="P2549" s="4" t="str">
        <f t="shared" si="276"/>
        <v>06</v>
      </c>
      <c r="Q2549" s="4" t="str">
        <f t="shared" si="277"/>
        <v>June</v>
      </c>
      <c r="R2549" s="30" t="str">
        <f t="shared" si="278"/>
        <v>27</v>
      </c>
      <c r="W2549" t="str">
        <f t="shared" si="279"/>
        <v>ok</v>
      </c>
    </row>
    <row r="2550" spans="1:23" x14ac:dyDescent="0.3">
      <c r="A2550" t="s">
        <v>2592</v>
      </c>
      <c r="B2550" t="s">
        <v>36</v>
      </c>
      <c r="C2550" t="s">
        <v>18</v>
      </c>
      <c r="D2550" t="s">
        <v>37</v>
      </c>
      <c r="E2550" t="s">
        <v>14</v>
      </c>
      <c r="F2550" t="s">
        <v>21</v>
      </c>
      <c r="G2550" s="5">
        <v>1910.3</v>
      </c>
      <c r="H2550" s="5">
        <f t="shared" si="273"/>
        <v>34.385399999999997</v>
      </c>
      <c r="I2550" s="6">
        <v>1</v>
      </c>
      <c r="J2550" s="6">
        <v>1910.3</v>
      </c>
      <c r="K2550" s="5">
        <f t="shared" si="274"/>
        <v>34.385399999999997</v>
      </c>
      <c r="L2550" s="7">
        <v>3.01</v>
      </c>
      <c r="M2550" s="7">
        <v>2538</v>
      </c>
      <c r="N2550" s="3">
        <v>45620</v>
      </c>
      <c r="O2550" s="4" t="str">
        <f t="shared" si="275"/>
        <v>2024-11</v>
      </c>
      <c r="P2550" s="4" t="str">
        <f t="shared" si="276"/>
        <v>11</v>
      </c>
      <c r="Q2550" s="4" t="str">
        <f t="shared" si="277"/>
        <v>November</v>
      </c>
      <c r="R2550" s="30" t="str">
        <f t="shared" si="278"/>
        <v>24</v>
      </c>
      <c r="W2550" t="str">
        <f t="shared" si="279"/>
        <v>ok</v>
      </c>
    </row>
    <row r="2551" spans="1:23" x14ac:dyDescent="0.3">
      <c r="A2551" t="s">
        <v>2593</v>
      </c>
      <c r="B2551" t="s">
        <v>11</v>
      </c>
      <c r="C2551" t="s">
        <v>12</v>
      </c>
      <c r="D2551" t="s">
        <v>13</v>
      </c>
      <c r="E2551" t="s">
        <v>45</v>
      </c>
      <c r="F2551" t="s">
        <v>60</v>
      </c>
      <c r="G2551" s="5">
        <v>18710.45</v>
      </c>
      <c r="H2551" s="5">
        <f t="shared" si="273"/>
        <v>336.78809999999999</v>
      </c>
      <c r="I2551" s="6">
        <v>5</v>
      </c>
      <c r="J2551" s="6">
        <v>93552.25</v>
      </c>
      <c r="K2551" s="5">
        <f t="shared" si="274"/>
        <v>1683.9404999999999</v>
      </c>
      <c r="L2551" s="7">
        <v>4.33</v>
      </c>
      <c r="M2551" s="7">
        <v>1551</v>
      </c>
      <c r="N2551" s="3">
        <v>45519</v>
      </c>
      <c r="O2551" s="4" t="str">
        <f t="shared" si="275"/>
        <v>2024-08</v>
      </c>
      <c r="P2551" s="4" t="str">
        <f t="shared" si="276"/>
        <v>08</v>
      </c>
      <c r="Q2551" s="4" t="str">
        <f t="shared" si="277"/>
        <v>August</v>
      </c>
      <c r="R2551" s="30" t="str">
        <f t="shared" si="278"/>
        <v>15</v>
      </c>
      <c r="W2551" t="str">
        <f t="shared" si="279"/>
        <v>ok</v>
      </c>
    </row>
    <row r="2552" spans="1:23" x14ac:dyDescent="0.3">
      <c r="A2552" t="s">
        <v>2594</v>
      </c>
      <c r="B2552" t="s">
        <v>17</v>
      </c>
      <c r="C2552" t="s">
        <v>18</v>
      </c>
      <c r="D2552" t="s">
        <v>19</v>
      </c>
      <c r="E2552" t="s">
        <v>20</v>
      </c>
      <c r="F2552" t="s">
        <v>15</v>
      </c>
      <c r="G2552" s="5">
        <v>3382.23</v>
      </c>
      <c r="H2552" s="5">
        <f t="shared" si="273"/>
        <v>60.880139999999997</v>
      </c>
      <c r="I2552" s="6">
        <v>5</v>
      </c>
      <c r="J2552" s="6">
        <v>16911.150000000001</v>
      </c>
      <c r="K2552" s="5">
        <f t="shared" si="274"/>
        <v>304.40069999999997</v>
      </c>
      <c r="L2552" s="7">
        <v>3.8</v>
      </c>
      <c r="M2552" s="7">
        <v>3545</v>
      </c>
      <c r="N2552" s="3">
        <v>45385</v>
      </c>
      <c r="O2552" s="4" t="str">
        <f t="shared" si="275"/>
        <v>2024-04</v>
      </c>
      <c r="P2552" s="4" t="str">
        <f t="shared" si="276"/>
        <v>04</v>
      </c>
      <c r="Q2552" s="4" t="str">
        <f t="shared" si="277"/>
        <v>April</v>
      </c>
      <c r="R2552" s="30" t="str">
        <f t="shared" si="278"/>
        <v>03</v>
      </c>
      <c r="W2552" t="str">
        <f t="shared" si="279"/>
        <v>ok</v>
      </c>
    </row>
    <row r="2553" spans="1:23" x14ac:dyDescent="0.3">
      <c r="A2553" t="s">
        <v>2595</v>
      </c>
      <c r="B2553" t="s">
        <v>47</v>
      </c>
      <c r="C2553" t="s">
        <v>12</v>
      </c>
      <c r="D2553" t="s">
        <v>48</v>
      </c>
      <c r="E2553" t="s">
        <v>45</v>
      </c>
      <c r="F2553" t="s">
        <v>26</v>
      </c>
      <c r="G2553" s="5">
        <v>15867.98</v>
      </c>
      <c r="H2553" s="5">
        <f t="shared" si="273"/>
        <v>285.62363999999997</v>
      </c>
      <c r="I2553" s="6">
        <v>5</v>
      </c>
      <c r="J2553" s="6">
        <v>79339.899999999994</v>
      </c>
      <c r="K2553" s="5">
        <f t="shared" si="274"/>
        <v>1428.1181999999999</v>
      </c>
      <c r="L2553" s="7">
        <v>4.59</v>
      </c>
      <c r="M2553" s="7">
        <v>1948</v>
      </c>
      <c r="N2553" s="3">
        <v>45375</v>
      </c>
      <c r="O2553" s="4" t="str">
        <f t="shared" si="275"/>
        <v>2024-03</v>
      </c>
      <c r="P2553" s="4" t="str">
        <f t="shared" si="276"/>
        <v>03</v>
      </c>
      <c r="Q2553" s="4" t="str">
        <f t="shared" si="277"/>
        <v>March</v>
      </c>
      <c r="R2553" s="30" t="str">
        <f t="shared" si="278"/>
        <v>24</v>
      </c>
      <c r="W2553" t="str">
        <f t="shared" si="279"/>
        <v>ok</v>
      </c>
    </row>
    <row r="2554" spans="1:23" x14ac:dyDescent="0.3">
      <c r="A2554" t="s">
        <v>2596</v>
      </c>
      <c r="B2554" t="s">
        <v>36</v>
      </c>
      <c r="C2554" t="s">
        <v>18</v>
      </c>
      <c r="D2554" t="s">
        <v>37</v>
      </c>
      <c r="E2554" t="s">
        <v>20</v>
      </c>
      <c r="F2554" t="s">
        <v>15</v>
      </c>
      <c r="G2554" s="5">
        <v>9364.16</v>
      </c>
      <c r="H2554" s="5">
        <f t="shared" si="273"/>
        <v>168.55488</v>
      </c>
      <c r="I2554" s="6">
        <v>3</v>
      </c>
      <c r="J2554" s="6">
        <v>28092.48</v>
      </c>
      <c r="K2554" s="5">
        <f t="shared" si="274"/>
        <v>505.66463999999996</v>
      </c>
      <c r="L2554" s="7">
        <v>3.45</v>
      </c>
      <c r="M2554" s="7">
        <v>2432</v>
      </c>
      <c r="N2554" s="3">
        <v>45603</v>
      </c>
      <c r="O2554" s="4" t="str">
        <f t="shared" si="275"/>
        <v>2024-11</v>
      </c>
      <c r="P2554" s="4" t="str">
        <f t="shared" si="276"/>
        <v>11</v>
      </c>
      <c r="Q2554" s="4" t="str">
        <f t="shared" si="277"/>
        <v>November</v>
      </c>
      <c r="R2554" s="30" t="str">
        <f t="shared" si="278"/>
        <v>07</v>
      </c>
      <c r="W2554" t="str">
        <f t="shared" si="279"/>
        <v>ok</v>
      </c>
    </row>
    <row r="2555" spans="1:23" x14ac:dyDescent="0.3">
      <c r="A2555" t="s">
        <v>2597</v>
      </c>
      <c r="B2555" t="s">
        <v>28</v>
      </c>
      <c r="C2555" t="s">
        <v>29</v>
      </c>
      <c r="D2555" t="s">
        <v>30</v>
      </c>
      <c r="E2555" t="s">
        <v>45</v>
      </c>
      <c r="F2555" t="s">
        <v>21</v>
      </c>
      <c r="G2555" s="5">
        <v>6046.46</v>
      </c>
      <c r="H2555" s="5">
        <f t="shared" si="273"/>
        <v>108.83627999999999</v>
      </c>
      <c r="I2555" s="6">
        <v>2</v>
      </c>
      <c r="J2555" s="6">
        <v>12092.92</v>
      </c>
      <c r="K2555" s="5">
        <f t="shared" si="274"/>
        <v>217.67255999999998</v>
      </c>
      <c r="L2555" s="7">
        <v>4.72</v>
      </c>
      <c r="M2555" s="7">
        <v>446</v>
      </c>
      <c r="N2555" s="3">
        <v>45467</v>
      </c>
      <c r="O2555" s="4" t="str">
        <f t="shared" si="275"/>
        <v>2024-06</v>
      </c>
      <c r="P2555" s="4" t="str">
        <f t="shared" si="276"/>
        <v>06</v>
      </c>
      <c r="Q2555" s="4" t="str">
        <f t="shared" si="277"/>
        <v>June</v>
      </c>
      <c r="R2555" s="30" t="str">
        <f t="shared" si="278"/>
        <v>24</v>
      </c>
      <c r="W2555" t="str">
        <f t="shared" si="279"/>
        <v>ok</v>
      </c>
    </row>
    <row r="2556" spans="1:23" x14ac:dyDescent="0.3">
      <c r="A2556" t="s">
        <v>2598</v>
      </c>
      <c r="B2556" t="s">
        <v>41</v>
      </c>
      <c r="C2556" t="s">
        <v>42</v>
      </c>
      <c r="D2556" t="s">
        <v>43</v>
      </c>
      <c r="E2556" t="s">
        <v>20</v>
      </c>
      <c r="F2556" t="s">
        <v>38</v>
      </c>
      <c r="G2556" s="5">
        <v>2184.23</v>
      </c>
      <c r="H2556" s="5">
        <f t="shared" si="273"/>
        <v>39.316139999999997</v>
      </c>
      <c r="I2556" s="6">
        <v>1</v>
      </c>
      <c r="J2556" s="6">
        <v>2184.23</v>
      </c>
      <c r="K2556" s="5">
        <f t="shared" si="274"/>
        <v>39.316139999999997</v>
      </c>
      <c r="L2556" s="7">
        <v>3.54</v>
      </c>
      <c r="M2556" s="7">
        <v>3434</v>
      </c>
      <c r="N2556" s="3">
        <v>45325</v>
      </c>
      <c r="O2556" s="4" t="str">
        <f t="shared" si="275"/>
        <v>2024-02</v>
      </c>
      <c r="P2556" s="4" t="str">
        <f t="shared" si="276"/>
        <v>02</v>
      </c>
      <c r="Q2556" s="4" t="str">
        <f t="shared" si="277"/>
        <v>February</v>
      </c>
      <c r="R2556" s="30" t="str">
        <f t="shared" si="278"/>
        <v>03</v>
      </c>
      <c r="W2556" t="str">
        <f t="shared" si="279"/>
        <v>ok</v>
      </c>
    </row>
    <row r="2557" spans="1:23" x14ac:dyDescent="0.3">
      <c r="A2557" t="s">
        <v>2599</v>
      </c>
      <c r="B2557" t="s">
        <v>36</v>
      </c>
      <c r="C2557" t="s">
        <v>18</v>
      </c>
      <c r="D2557" t="s">
        <v>37</v>
      </c>
      <c r="E2557" t="s">
        <v>14</v>
      </c>
      <c r="F2557" t="s">
        <v>38</v>
      </c>
      <c r="G2557" s="5">
        <v>18766.810000000001</v>
      </c>
      <c r="H2557" s="5">
        <f t="shared" si="273"/>
        <v>337.80257999999998</v>
      </c>
      <c r="I2557" s="6">
        <v>2</v>
      </c>
      <c r="J2557" s="6">
        <v>37533.620000000003</v>
      </c>
      <c r="K2557" s="5">
        <f t="shared" si="274"/>
        <v>675.60515999999996</v>
      </c>
      <c r="L2557" s="7">
        <v>4.7300000000000004</v>
      </c>
      <c r="M2557" s="7">
        <v>4611</v>
      </c>
      <c r="N2557" s="3">
        <v>45557</v>
      </c>
      <c r="O2557" s="4" t="str">
        <f t="shared" si="275"/>
        <v>2024-09</v>
      </c>
      <c r="P2557" s="4" t="str">
        <f t="shared" si="276"/>
        <v>09</v>
      </c>
      <c r="Q2557" s="4" t="str">
        <f t="shared" si="277"/>
        <v>September</v>
      </c>
      <c r="R2557" s="30" t="str">
        <f t="shared" si="278"/>
        <v>22</v>
      </c>
      <c r="W2557" t="str">
        <f t="shared" si="279"/>
        <v>ok</v>
      </c>
    </row>
    <row r="2558" spans="1:23" x14ac:dyDescent="0.3">
      <c r="A2558" t="s">
        <v>2600</v>
      </c>
      <c r="B2558" t="s">
        <v>47</v>
      </c>
      <c r="C2558" t="s">
        <v>12</v>
      </c>
      <c r="D2558" t="s">
        <v>48</v>
      </c>
      <c r="E2558" t="s">
        <v>45</v>
      </c>
      <c r="F2558" t="s">
        <v>15</v>
      </c>
      <c r="G2558" s="5">
        <v>11831.28</v>
      </c>
      <c r="H2558" s="5">
        <f t="shared" si="273"/>
        <v>212.96304000000001</v>
      </c>
      <c r="I2558" s="6">
        <v>4</v>
      </c>
      <c r="J2558" s="6">
        <v>47325.120000000003</v>
      </c>
      <c r="K2558" s="5">
        <f t="shared" si="274"/>
        <v>851.85216000000003</v>
      </c>
      <c r="L2558" s="7">
        <v>4.42</v>
      </c>
      <c r="M2558" s="7">
        <v>4496</v>
      </c>
      <c r="N2558" s="3">
        <v>45461</v>
      </c>
      <c r="O2558" s="4" t="str">
        <f t="shared" si="275"/>
        <v>2024-06</v>
      </c>
      <c r="P2558" s="4" t="str">
        <f t="shared" si="276"/>
        <v>06</v>
      </c>
      <c r="Q2558" s="4" t="str">
        <f t="shared" si="277"/>
        <v>June</v>
      </c>
      <c r="R2558" s="30" t="str">
        <f t="shared" si="278"/>
        <v>18</v>
      </c>
      <c r="W2558" t="str">
        <f t="shared" si="279"/>
        <v>ok</v>
      </c>
    </row>
    <row r="2559" spans="1:23" x14ac:dyDescent="0.3">
      <c r="A2559" t="s">
        <v>2601</v>
      </c>
      <c r="B2559" t="s">
        <v>23</v>
      </c>
      <c r="C2559" t="s">
        <v>24</v>
      </c>
      <c r="D2559" t="s">
        <v>25</v>
      </c>
      <c r="E2559" t="s">
        <v>14</v>
      </c>
      <c r="F2559" t="s">
        <v>15</v>
      </c>
      <c r="G2559" s="5">
        <v>9842.9500000000007</v>
      </c>
      <c r="H2559" s="5">
        <f t="shared" si="273"/>
        <v>177.17310000000001</v>
      </c>
      <c r="I2559" s="6">
        <v>5</v>
      </c>
      <c r="J2559" s="6">
        <v>49214.75</v>
      </c>
      <c r="K2559" s="5">
        <f t="shared" si="274"/>
        <v>885.8655</v>
      </c>
      <c r="L2559" s="7">
        <v>2.84</v>
      </c>
      <c r="M2559" s="7">
        <v>1540</v>
      </c>
      <c r="N2559" s="3">
        <v>45381</v>
      </c>
      <c r="O2559" s="4" t="str">
        <f t="shared" si="275"/>
        <v>2024-03</v>
      </c>
      <c r="P2559" s="4" t="str">
        <f t="shared" si="276"/>
        <v>03</v>
      </c>
      <c r="Q2559" s="4" t="str">
        <f t="shared" si="277"/>
        <v>March</v>
      </c>
      <c r="R2559" s="30" t="str">
        <f t="shared" si="278"/>
        <v>30</v>
      </c>
      <c r="W2559" t="str">
        <f t="shared" si="279"/>
        <v>ok</v>
      </c>
    </row>
    <row r="2560" spans="1:23" x14ac:dyDescent="0.3">
      <c r="A2560" t="s">
        <v>2602</v>
      </c>
      <c r="B2560" t="s">
        <v>17</v>
      </c>
      <c r="C2560" t="s">
        <v>18</v>
      </c>
      <c r="D2560" t="s">
        <v>19</v>
      </c>
      <c r="E2560" t="s">
        <v>20</v>
      </c>
      <c r="F2560" t="s">
        <v>60</v>
      </c>
      <c r="G2560" s="5">
        <v>11568.4</v>
      </c>
      <c r="H2560" s="5">
        <f t="shared" si="273"/>
        <v>208.23119999999997</v>
      </c>
      <c r="I2560" s="6">
        <v>3</v>
      </c>
      <c r="J2560" s="6">
        <v>34705.199999999997</v>
      </c>
      <c r="K2560" s="5">
        <f t="shared" si="274"/>
        <v>624.69359999999995</v>
      </c>
      <c r="L2560" s="7">
        <v>4.29</v>
      </c>
      <c r="M2560" s="7">
        <v>568</v>
      </c>
      <c r="N2560" s="3">
        <v>45455</v>
      </c>
      <c r="O2560" s="4" t="str">
        <f t="shared" si="275"/>
        <v>2024-06</v>
      </c>
      <c r="P2560" s="4" t="str">
        <f t="shared" si="276"/>
        <v>06</v>
      </c>
      <c r="Q2560" s="4" t="str">
        <f t="shared" si="277"/>
        <v>June</v>
      </c>
      <c r="R2560" s="30" t="str">
        <f t="shared" si="278"/>
        <v>12</v>
      </c>
      <c r="W2560" t="str">
        <f t="shared" si="279"/>
        <v>ok</v>
      </c>
    </row>
    <row r="2561" spans="1:23" x14ac:dyDescent="0.3">
      <c r="A2561" t="s">
        <v>2603</v>
      </c>
      <c r="B2561" t="s">
        <v>47</v>
      </c>
      <c r="C2561" t="s">
        <v>12</v>
      </c>
      <c r="D2561" t="s">
        <v>48</v>
      </c>
      <c r="E2561" t="s">
        <v>20</v>
      </c>
      <c r="F2561" t="s">
        <v>31</v>
      </c>
      <c r="G2561" s="5">
        <v>18835.189999999999</v>
      </c>
      <c r="H2561" s="5">
        <f t="shared" si="273"/>
        <v>339.03341999999998</v>
      </c>
      <c r="I2561" s="6">
        <v>5</v>
      </c>
      <c r="J2561" s="6">
        <v>94175.95</v>
      </c>
      <c r="K2561" s="5">
        <f t="shared" si="274"/>
        <v>1695.1670999999999</v>
      </c>
      <c r="L2561" s="7">
        <v>4.05</v>
      </c>
      <c r="M2561" s="7">
        <v>389</v>
      </c>
      <c r="N2561" s="3">
        <v>45459</v>
      </c>
      <c r="O2561" s="4" t="str">
        <f t="shared" si="275"/>
        <v>2024-06</v>
      </c>
      <c r="P2561" s="4" t="str">
        <f t="shared" si="276"/>
        <v>06</v>
      </c>
      <c r="Q2561" s="4" t="str">
        <f t="shared" si="277"/>
        <v>June</v>
      </c>
      <c r="R2561" s="30" t="str">
        <f t="shared" si="278"/>
        <v>16</v>
      </c>
      <c r="W2561" t="str">
        <f t="shared" si="279"/>
        <v>ok</v>
      </c>
    </row>
    <row r="2562" spans="1:23" x14ac:dyDescent="0.3">
      <c r="A2562" t="s">
        <v>2604</v>
      </c>
      <c r="B2562" t="s">
        <v>41</v>
      </c>
      <c r="C2562" t="s">
        <v>42</v>
      </c>
      <c r="D2562" t="s">
        <v>43</v>
      </c>
      <c r="E2562" t="s">
        <v>20</v>
      </c>
      <c r="F2562" t="s">
        <v>38</v>
      </c>
      <c r="G2562" s="5">
        <v>5001.6899999999996</v>
      </c>
      <c r="H2562" s="5">
        <f t="shared" si="273"/>
        <v>90.030419999999992</v>
      </c>
      <c r="I2562" s="6">
        <v>4</v>
      </c>
      <c r="J2562" s="6">
        <v>20006.759999999998</v>
      </c>
      <c r="K2562" s="5">
        <f t="shared" si="274"/>
        <v>360.12167999999997</v>
      </c>
      <c r="L2562" s="7">
        <v>4.32</v>
      </c>
      <c r="M2562" s="7">
        <v>2040</v>
      </c>
      <c r="N2562" s="3">
        <v>45559</v>
      </c>
      <c r="O2562" s="4" t="str">
        <f t="shared" si="275"/>
        <v>2024-09</v>
      </c>
      <c r="P2562" s="4" t="str">
        <f t="shared" si="276"/>
        <v>09</v>
      </c>
      <c r="Q2562" s="4" t="str">
        <f t="shared" si="277"/>
        <v>September</v>
      </c>
      <c r="R2562" s="30" t="str">
        <f t="shared" si="278"/>
        <v>24</v>
      </c>
      <c r="W2562" t="str">
        <f t="shared" si="279"/>
        <v>ok</v>
      </c>
    </row>
    <row r="2563" spans="1:23" x14ac:dyDescent="0.3">
      <c r="A2563" t="s">
        <v>2605</v>
      </c>
      <c r="B2563" t="s">
        <v>36</v>
      </c>
      <c r="C2563" t="s">
        <v>18</v>
      </c>
      <c r="D2563" t="s">
        <v>37</v>
      </c>
      <c r="E2563" t="s">
        <v>14</v>
      </c>
      <c r="F2563" t="s">
        <v>21</v>
      </c>
      <c r="G2563" s="5">
        <v>13806.4</v>
      </c>
      <c r="H2563" s="5">
        <f t="shared" ref="H2563:H2626" si="280">G2563*0.018</f>
        <v>248.51519999999996</v>
      </c>
      <c r="I2563" s="6">
        <v>3</v>
      </c>
      <c r="J2563" s="6">
        <v>41419.199999999997</v>
      </c>
      <c r="K2563" s="5">
        <f t="shared" ref="K2563:K2626" si="281">H2563*I2563</f>
        <v>745.54559999999992</v>
      </c>
      <c r="L2563" s="7">
        <v>2.33</v>
      </c>
      <c r="M2563" s="7">
        <v>4989</v>
      </c>
      <c r="N2563" s="3">
        <v>45605</v>
      </c>
      <c r="O2563" s="4" t="str">
        <f t="shared" ref="O2563:O2626" si="282">TEXT(N2563,"yyyy-mm")</f>
        <v>2024-11</v>
      </c>
      <c r="P2563" s="4" t="str">
        <f t="shared" ref="P2563:P2626" si="283">TEXT(N2563,"mm")</f>
        <v>11</v>
      </c>
      <c r="Q2563" s="4" t="str">
        <f t="shared" ref="Q2563:Q2626" si="284">TEXT(DATE(2024,P2563,1),"mmmm")</f>
        <v>November</v>
      </c>
      <c r="R2563" s="30" t="str">
        <f t="shared" ref="R2563:R2626" si="285">TEXT(N2563,"dd")</f>
        <v>09</v>
      </c>
      <c r="W2563" t="str">
        <f t="shared" ref="W2563:W2626" si="286">IF(G2563*I2563=J2563,"ok","False")</f>
        <v>ok</v>
      </c>
    </row>
    <row r="2564" spans="1:23" x14ac:dyDescent="0.3">
      <c r="A2564" t="s">
        <v>2606</v>
      </c>
      <c r="B2564" t="s">
        <v>41</v>
      </c>
      <c r="C2564" t="s">
        <v>42</v>
      </c>
      <c r="D2564" t="s">
        <v>43</v>
      </c>
      <c r="E2564" t="s">
        <v>20</v>
      </c>
      <c r="F2564" t="s">
        <v>15</v>
      </c>
      <c r="G2564" s="5">
        <v>11711.63</v>
      </c>
      <c r="H2564" s="5">
        <f t="shared" si="280"/>
        <v>210.80933999999996</v>
      </c>
      <c r="I2564" s="6">
        <v>3</v>
      </c>
      <c r="J2564" s="6">
        <v>35134.89</v>
      </c>
      <c r="K2564" s="5">
        <f t="shared" si="281"/>
        <v>632.42801999999983</v>
      </c>
      <c r="L2564" s="7">
        <v>2.82</v>
      </c>
      <c r="M2564" s="7">
        <v>4462</v>
      </c>
      <c r="N2564" s="3">
        <v>45364</v>
      </c>
      <c r="O2564" s="4" t="str">
        <f t="shared" si="282"/>
        <v>2024-03</v>
      </c>
      <c r="P2564" s="4" t="str">
        <f t="shared" si="283"/>
        <v>03</v>
      </c>
      <c r="Q2564" s="4" t="str">
        <f t="shared" si="284"/>
        <v>March</v>
      </c>
      <c r="R2564" s="30" t="str">
        <f t="shared" si="285"/>
        <v>13</v>
      </c>
      <c r="W2564" t="str">
        <f t="shared" si="286"/>
        <v>ok</v>
      </c>
    </row>
    <row r="2565" spans="1:23" x14ac:dyDescent="0.3">
      <c r="A2565" t="s">
        <v>2607</v>
      </c>
      <c r="B2565" t="s">
        <v>63</v>
      </c>
      <c r="C2565" t="s">
        <v>18</v>
      </c>
      <c r="D2565" t="s">
        <v>64</v>
      </c>
      <c r="E2565" t="s">
        <v>14</v>
      </c>
      <c r="F2565" t="s">
        <v>31</v>
      </c>
      <c r="G2565" s="5">
        <v>18263.79</v>
      </c>
      <c r="H2565" s="5">
        <f t="shared" si="280"/>
        <v>328.74822</v>
      </c>
      <c r="I2565" s="6">
        <v>5</v>
      </c>
      <c r="J2565" s="6">
        <v>91318.95</v>
      </c>
      <c r="K2565" s="5">
        <f t="shared" si="281"/>
        <v>1643.7411</v>
      </c>
      <c r="L2565" s="7">
        <v>2.0699999999999998</v>
      </c>
      <c r="M2565" s="7">
        <v>3144</v>
      </c>
      <c r="N2565" s="3">
        <v>45590</v>
      </c>
      <c r="O2565" s="4" t="str">
        <f t="shared" si="282"/>
        <v>2024-10</v>
      </c>
      <c r="P2565" s="4" t="str">
        <f t="shared" si="283"/>
        <v>10</v>
      </c>
      <c r="Q2565" s="4" t="str">
        <f t="shared" si="284"/>
        <v>October</v>
      </c>
      <c r="R2565" s="30" t="str">
        <f t="shared" si="285"/>
        <v>25</v>
      </c>
      <c r="W2565" t="str">
        <f t="shared" si="286"/>
        <v>ok</v>
      </c>
    </row>
    <row r="2566" spans="1:23" x14ac:dyDescent="0.3">
      <c r="A2566" t="s">
        <v>2608</v>
      </c>
      <c r="B2566" t="s">
        <v>23</v>
      </c>
      <c r="C2566" t="s">
        <v>24</v>
      </c>
      <c r="D2566" t="s">
        <v>25</v>
      </c>
      <c r="E2566" t="s">
        <v>14</v>
      </c>
      <c r="F2566" t="s">
        <v>31</v>
      </c>
      <c r="G2566" s="5">
        <v>8057.7</v>
      </c>
      <c r="H2566" s="5">
        <f t="shared" si="280"/>
        <v>145.03859999999997</v>
      </c>
      <c r="I2566" s="6">
        <v>1</v>
      </c>
      <c r="J2566" s="6">
        <v>8057.7</v>
      </c>
      <c r="K2566" s="5">
        <f t="shared" si="281"/>
        <v>145.03859999999997</v>
      </c>
      <c r="L2566" s="7">
        <v>2.27</v>
      </c>
      <c r="M2566" s="7">
        <v>1581</v>
      </c>
      <c r="N2566" s="3">
        <v>45351</v>
      </c>
      <c r="O2566" s="4" t="str">
        <f t="shared" si="282"/>
        <v>2024-02</v>
      </c>
      <c r="P2566" s="4" t="str">
        <f t="shared" si="283"/>
        <v>02</v>
      </c>
      <c r="Q2566" s="4" t="str">
        <f t="shared" si="284"/>
        <v>February</v>
      </c>
      <c r="R2566" s="30" t="str">
        <f t="shared" si="285"/>
        <v>29</v>
      </c>
      <c r="W2566" t="str">
        <f t="shared" si="286"/>
        <v>ok</v>
      </c>
    </row>
    <row r="2567" spans="1:23" x14ac:dyDescent="0.3">
      <c r="A2567" t="s">
        <v>2609</v>
      </c>
      <c r="B2567" t="s">
        <v>36</v>
      </c>
      <c r="C2567" t="s">
        <v>18</v>
      </c>
      <c r="D2567" t="s">
        <v>37</v>
      </c>
      <c r="E2567" t="s">
        <v>45</v>
      </c>
      <c r="F2567" t="s">
        <v>38</v>
      </c>
      <c r="G2567" s="5">
        <v>5006.78</v>
      </c>
      <c r="H2567" s="5">
        <f t="shared" si="280"/>
        <v>90.122039999999984</v>
      </c>
      <c r="I2567" s="6">
        <v>3</v>
      </c>
      <c r="J2567" s="6">
        <v>15020.34</v>
      </c>
      <c r="K2567" s="5">
        <f t="shared" si="281"/>
        <v>270.36611999999997</v>
      </c>
      <c r="L2567" s="7">
        <v>1.76</v>
      </c>
      <c r="M2567" s="7">
        <v>2455</v>
      </c>
      <c r="N2567" s="3">
        <v>45516</v>
      </c>
      <c r="O2567" s="4" t="str">
        <f t="shared" si="282"/>
        <v>2024-08</v>
      </c>
      <c r="P2567" s="4" t="str">
        <f t="shared" si="283"/>
        <v>08</v>
      </c>
      <c r="Q2567" s="4" t="str">
        <f t="shared" si="284"/>
        <v>August</v>
      </c>
      <c r="R2567" s="30" t="str">
        <f t="shared" si="285"/>
        <v>12</v>
      </c>
      <c r="W2567" t="str">
        <f t="shared" si="286"/>
        <v>ok</v>
      </c>
    </row>
    <row r="2568" spans="1:23" x14ac:dyDescent="0.3">
      <c r="A2568" t="s">
        <v>2610</v>
      </c>
      <c r="B2568" t="s">
        <v>11</v>
      </c>
      <c r="C2568" t="s">
        <v>12</v>
      </c>
      <c r="D2568" t="s">
        <v>13</v>
      </c>
      <c r="E2568" t="s">
        <v>20</v>
      </c>
      <c r="F2568" t="s">
        <v>26</v>
      </c>
      <c r="G2568" s="5">
        <v>7758.83</v>
      </c>
      <c r="H2568" s="5">
        <f t="shared" si="280"/>
        <v>139.65894</v>
      </c>
      <c r="I2568" s="6">
        <v>4</v>
      </c>
      <c r="J2568" s="6">
        <v>31035.32</v>
      </c>
      <c r="K2568" s="5">
        <f t="shared" si="281"/>
        <v>558.63576</v>
      </c>
      <c r="L2568" s="7">
        <v>3.02</v>
      </c>
      <c r="M2568" s="7">
        <v>3911</v>
      </c>
      <c r="N2568" s="3">
        <v>45586</v>
      </c>
      <c r="O2568" s="4" t="str">
        <f t="shared" si="282"/>
        <v>2024-10</v>
      </c>
      <c r="P2568" s="4" t="str">
        <f t="shared" si="283"/>
        <v>10</v>
      </c>
      <c r="Q2568" s="4" t="str">
        <f t="shared" si="284"/>
        <v>October</v>
      </c>
      <c r="R2568" s="30" t="str">
        <f t="shared" si="285"/>
        <v>21</v>
      </c>
      <c r="W2568" t="str">
        <f t="shared" si="286"/>
        <v>ok</v>
      </c>
    </row>
    <row r="2569" spans="1:23" x14ac:dyDescent="0.3">
      <c r="A2569" t="s">
        <v>2611</v>
      </c>
      <c r="B2569" t="s">
        <v>47</v>
      </c>
      <c r="C2569" t="s">
        <v>12</v>
      </c>
      <c r="D2569" t="s">
        <v>48</v>
      </c>
      <c r="E2569" t="s">
        <v>14</v>
      </c>
      <c r="F2569" t="s">
        <v>15</v>
      </c>
      <c r="G2569" s="5">
        <v>1710.82</v>
      </c>
      <c r="H2569" s="5">
        <f t="shared" si="280"/>
        <v>30.794759999999997</v>
      </c>
      <c r="I2569" s="6">
        <v>5</v>
      </c>
      <c r="J2569" s="6">
        <v>8554.1</v>
      </c>
      <c r="K2569" s="5">
        <f t="shared" si="281"/>
        <v>153.97379999999998</v>
      </c>
      <c r="L2569" s="7">
        <v>3.41</v>
      </c>
      <c r="M2569" s="7">
        <v>4465</v>
      </c>
      <c r="N2569" s="3">
        <v>45543</v>
      </c>
      <c r="O2569" s="4" t="str">
        <f t="shared" si="282"/>
        <v>2024-09</v>
      </c>
      <c r="P2569" s="4" t="str">
        <f t="shared" si="283"/>
        <v>09</v>
      </c>
      <c r="Q2569" s="4" t="str">
        <f t="shared" si="284"/>
        <v>September</v>
      </c>
      <c r="R2569" s="30" t="str">
        <f t="shared" si="285"/>
        <v>08</v>
      </c>
      <c r="W2569" t="str">
        <f t="shared" si="286"/>
        <v>ok</v>
      </c>
    </row>
    <row r="2570" spans="1:23" x14ac:dyDescent="0.3">
      <c r="A2570" t="s">
        <v>2612</v>
      </c>
      <c r="B2570" t="s">
        <v>51</v>
      </c>
      <c r="C2570" t="s">
        <v>29</v>
      </c>
      <c r="D2570" t="s">
        <v>52</v>
      </c>
      <c r="E2570" t="s">
        <v>20</v>
      </c>
      <c r="F2570" t="s">
        <v>60</v>
      </c>
      <c r="G2570" s="5">
        <v>13224.99</v>
      </c>
      <c r="H2570" s="5">
        <f t="shared" si="280"/>
        <v>238.04981999999998</v>
      </c>
      <c r="I2570" s="6">
        <v>3</v>
      </c>
      <c r="J2570" s="6">
        <v>39674.97</v>
      </c>
      <c r="K2570" s="5">
        <f t="shared" si="281"/>
        <v>714.14945999999998</v>
      </c>
      <c r="L2570" s="7">
        <v>3.12</v>
      </c>
      <c r="M2570" s="7">
        <v>1884</v>
      </c>
      <c r="N2570" s="3">
        <v>45353</v>
      </c>
      <c r="O2570" s="4" t="str">
        <f t="shared" si="282"/>
        <v>2024-03</v>
      </c>
      <c r="P2570" s="4" t="str">
        <f t="shared" si="283"/>
        <v>03</v>
      </c>
      <c r="Q2570" s="4" t="str">
        <f t="shared" si="284"/>
        <v>March</v>
      </c>
      <c r="R2570" s="30" t="str">
        <f t="shared" si="285"/>
        <v>02</v>
      </c>
      <c r="W2570" t="str">
        <f t="shared" si="286"/>
        <v>ok</v>
      </c>
    </row>
    <row r="2571" spans="1:23" x14ac:dyDescent="0.3">
      <c r="A2571" t="s">
        <v>2613</v>
      </c>
      <c r="B2571" t="s">
        <v>63</v>
      </c>
      <c r="C2571" t="s">
        <v>18</v>
      </c>
      <c r="D2571" t="s">
        <v>64</v>
      </c>
      <c r="E2571" t="s">
        <v>20</v>
      </c>
      <c r="F2571" t="s">
        <v>38</v>
      </c>
      <c r="G2571" s="5">
        <v>1048.8499999999999</v>
      </c>
      <c r="H2571" s="5">
        <f t="shared" si="280"/>
        <v>18.879299999999997</v>
      </c>
      <c r="I2571" s="6">
        <v>2</v>
      </c>
      <c r="J2571" s="6">
        <v>2097.6999999999998</v>
      </c>
      <c r="K2571" s="5">
        <f t="shared" si="281"/>
        <v>37.758599999999994</v>
      </c>
      <c r="L2571" s="7">
        <v>2.37</v>
      </c>
      <c r="M2571" s="7">
        <v>1740</v>
      </c>
      <c r="N2571" s="3">
        <v>45488</v>
      </c>
      <c r="O2571" s="4" t="str">
        <f t="shared" si="282"/>
        <v>2024-07</v>
      </c>
      <c r="P2571" s="4" t="str">
        <f t="shared" si="283"/>
        <v>07</v>
      </c>
      <c r="Q2571" s="4" t="str">
        <f t="shared" si="284"/>
        <v>July</v>
      </c>
      <c r="R2571" s="30" t="str">
        <f t="shared" si="285"/>
        <v>15</v>
      </c>
      <c r="W2571" t="str">
        <f t="shared" si="286"/>
        <v>ok</v>
      </c>
    </row>
    <row r="2572" spans="1:23" x14ac:dyDescent="0.3">
      <c r="A2572" t="s">
        <v>2614</v>
      </c>
      <c r="B2572" t="s">
        <v>23</v>
      </c>
      <c r="C2572" t="s">
        <v>24</v>
      </c>
      <c r="D2572" t="s">
        <v>25</v>
      </c>
      <c r="E2572" t="s">
        <v>45</v>
      </c>
      <c r="F2572" t="s">
        <v>26</v>
      </c>
      <c r="G2572" s="5">
        <v>9690.68</v>
      </c>
      <c r="H2572" s="5">
        <f t="shared" si="280"/>
        <v>174.43223999999998</v>
      </c>
      <c r="I2572" s="6">
        <v>4</v>
      </c>
      <c r="J2572" s="6">
        <v>38762.720000000001</v>
      </c>
      <c r="K2572" s="5">
        <f t="shared" si="281"/>
        <v>697.72895999999992</v>
      </c>
      <c r="L2572" s="7">
        <v>2.7</v>
      </c>
      <c r="M2572" s="7">
        <v>4614</v>
      </c>
      <c r="N2572" s="3">
        <v>45337</v>
      </c>
      <c r="O2572" s="4" t="str">
        <f t="shared" si="282"/>
        <v>2024-02</v>
      </c>
      <c r="P2572" s="4" t="str">
        <f t="shared" si="283"/>
        <v>02</v>
      </c>
      <c r="Q2572" s="4" t="str">
        <f t="shared" si="284"/>
        <v>February</v>
      </c>
      <c r="R2572" s="30" t="str">
        <f t="shared" si="285"/>
        <v>15</v>
      </c>
      <c r="W2572" t="str">
        <f t="shared" si="286"/>
        <v>ok</v>
      </c>
    </row>
    <row r="2573" spans="1:23" x14ac:dyDescent="0.3">
      <c r="A2573" t="s">
        <v>2615</v>
      </c>
      <c r="B2573" t="s">
        <v>17</v>
      </c>
      <c r="C2573" t="s">
        <v>18</v>
      </c>
      <c r="D2573" t="s">
        <v>19</v>
      </c>
      <c r="E2573" t="s">
        <v>14</v>
      </c>
      <c r="F2573" t="s">
        <v>31</v>
      </c>
      <c r="G2573" s="5">
        <v>12045.69</v>
      </c>
      <c r="H2573" s="5">
        <f t="shared" si="280"/>
        <v>216.82241999999999</v>
      </c>
      <c r="I2573" s="6">
        <v>4</v>
      </c>
      <c r="J2573" s="6">
        <v>48182.76</v>
      </c>
      <c r="K2573" s="5">
        <f t="shared" si="281"/>
        <v>867.28967999999998</v>
      </c>
      <c r="L2573" s="7">
        <v>4.99</v>
      </c>
      <c r="M2573" s="7">
        <v>4656</v>
      </c>
      <c r="N2573" s="3">
        <v>45292</v>
      </c>
      <c r="O2573" s="4" t="str">
        <f t="shared" si="282"/>
        <v>2024-01</v>
      </c>
      <c r="P2573" s="4" t="str">
        <f t="shared" si="283"/>
        <v>01</v>
      </c>
      <c r="Q2573" s="4" t="str">
        <f t="shared" si="284"/>
        <v>January</v>
      </c>
      <c r="R2573" s="30" t="str">
        <f t="shared" si="285"/>
        <v>01</v>
      </c>
      <c r="W2573" t="str">
        <f t="shared" si="286"/>
        <v>ok</v>
      </c>
    </row>
    <row r="2574" spans="1:23" x14ac:dyDescent="0.3">
      <c r="A2574" t="s">
        <v>2616</v>
      </c>
      <c r="B2574" t="s">
        <v>63</v>
      </c>
      <c r="C2574" t="s">
        <v>18</v>
      </c>
      <c r="D2574" t="s">
        <v>64</v>
      </c>
      <c r="E2574" t="s">
        <v>20</v>
      </c>
      <c r="F2574" t="s">
        <v>21</v>
      </c>
      <c r="G2574" s="5">
        <v>2148.0700000000002</v>
      </c>
      <c r="H2574" s="5">
        <f t="shared" si="280"/>
        <v>38.665260000000004</v>
      </c>
      <c r="I2574" s="6">
        <v>4</v>
      </c>
      <c r="J2574" s="6">
        <v>8592.2800000000007</v>
      </c>
      <c r="K2574" s="5">
        <f t="shared" si="281"/>
        <v>154.66104000000001</v>
      </c>
      <c r="L2574" s="7">
        <v>1.19</v>
      </c>
      <c r="M2574" s="7">
        <v>2938</v>
      </c>
      <c r="N2574" s="3">
        <v>45330</v>
      </c>
      <c r="O2574" s="4" t="str">
        <f t="shared" si="282"/>
        <v>2024-02</v>
      </c>
      <c r="P2574" s="4" t="str">
        <f t="shared" si="283"/>
        <v>02</v>
      </c>
      <c r="Q2574" s="4" t="str">
        <f t="shared" si="284"/>
        <v>February</v>
      </c>
      <c r="R2574" s="30" t="str">
        <f t="shared" si="285"/>
        <v>08</v>
      </c>
      <c r="W2574" t="str">
        <f t="shared" si="286"/>
        <v>ok</v>
      </c>
    </row>
    <row r="2575" spans="1:23" x14ac:dyDescent="0.3">
      <c r="A2575" t="s">
        <v>2617</v>
      </c>
      <c r="B2575" t="s">
        <v>17</v>
      </c>
      <c r="C2575" t="s">
        <v>18</v>
      </c>
      <c r="D2575" t="s">
        <v>19</v>
      </c>
      <c r="E2575" t="s">
        <v>20</v>
      </c>
      <c r="F2575" t="s">
        <v>15</v>
      </c>
      <c r="G2575" s="5">
        <v>1046.5999999999999</v>
      </c>
      <c r="H2575" s="5">
        <f t="shared" si="280"/>
        <v>18.838799999999996</v>
      </c>
      <c r="I2575" s="6">
        <v>1</v>
      </c>
      <c r="J2575" s="6">
        <v>1046.5999999999999</v>
      </c>
      <c r="K2575" s="5">
        <f t="shared" si="281"/>
        <v>18.838799999999996</v>
      </c>
      <c r="L2575" s="7">
        <v>1.72</v>
      </c>
      <c r="M2575" s="7">
        <v>631</v>
      </c>
      <c r="N2575" s="3">
        <v>45507</v>
      </c>
      <c r="O2575" s="4" t="str">
        <f t="shared" si="282"/>
        <v>2024-08</v>
      </c>
      <c r="P2575" s="4" t="str">
        <f t="shared" si="283"/>
        <v>08</v>
      </c>
      <c r="Q2575" s="4" t="str">
        <f t="shared" si="284"/>
        <v>August</v>
      </c>
      <c r="R2575" s="30" t="str">
        <f t="shared" si="285"/>
        <v>03</v>
      </c>
      <c r="W2575" t="str">
        <f t="shared" si="286"/>
        <v>ok</v>
      </c>
    </row>
    <row r="2576" spans="1:23" x14ac:dyDescent="0.3">
      <c r="A2576" t="s">
        <v>2618</v>
      </c>
      <c r="B2576" t="s">
        <v>36</v>
      </c>
      <c r="C2576" t="s">
        <v>18</v>
      </c>
      <c r="D2576" t="s">
        <v>37</v>
      </c>
      <c r="E2576" t="s">
        <v>14</v>
      </c>
      <c r="F2576" t="s">
        <v>15</v>
      </c>
      <c r="G2576" s="5">
        <v>6492.78</v>
      </c>
      <c r="H2576" s="5">
        <f t="shared" si="280"/>
        <v>116.87003999999999</v>
      </c>
      <c r="I2576" s="6">
        <v>5</v>
      </c>
      <c r="J2576" s="6">
        <v>32463.9</v>
      </c>
      <c r="K2576" s="5">
        <f t="shared" si="281"/>
        <v>584.35019999999997</v>
      </c>
      <c r="L2576" s="7">
        <v>1.64</v>
      </c>
      <c r="M2576" s="7">
        <v>3285</v>
      </c>
      <c r="N2576" s="3">
        <v>45577</v>
      </c>
      <c r="O2576" s="4" t="str">
        <f t="shared" si="282"/>
        <v>2024-10</v>
      </c>
      <c r="P2576" s="4" t="str">
        <f t="shared" si="283"/>
        <v>10</v>
      </c>
      <c r="Q2576" s="4" t="str">
        <f t="shared" si="284"/>
        <v>October</v>
      </c>
      <c r="R2576" s="30" t="str">
        <f t="shared" si="285"/>
        <v>12</v>
      </c>
      <c r="W2576" t="str">
        <f t="shared" si="286"/>
        <v>ok</v>
      </c>
    </row>
    <row r="2577" spans="1:23" x14ac:dyDescent="0.3">
      <c r="A2577" t="s">
        <v>2619</v>
      </c>
      <c r="B2577" t="s">
        <v>36</v>
      </c>
      <c r="C2577" t="s">
        <v>18</v>
      </c>
      <c r="D2577" t="s">
        <v>37</v>
      </c>
      <c r="E2577" t="s">
        <v>14</v>
      </c>
      <c r="F2577" t="s">
        <v>38</v>
      </c>
      <c r="G2577" s="5">
        <v>17550.23</v>
      </c>
      <c r="H2577" s="5">
        <f t="shared" si="280"/>
        <v>315.90413999999998</v>
      </c>
      <c r="I2577" s="6">
        <v>1</v>
      </c>
      <c r="J2577" s="6">
        <v>17550.23</v>
      </c>
      <c r="K2577" s="5">
        <f t="shared" si="281"/>
        <v>315.90413999999998</v>
      </c>
      <c r="L2577" s="7">
        <v>2.2200000000000002</v>
      </c>
      <c r="M2577" s="7">
        <v>2012</v>
      </c>
      <c r="N2577" s="3">
        <v>45403</v>
      </c>
      <c r="O2577" s="4" t="str">
        <f t="shared" si="282"/>
        <v>2024-04</v>
      </c>
      <c r="P2577" s="4" t="str">
        <f t="shared" si="283"/>
        <v>04</v>
      </c>
      <c r="Q2577" s="4" t="str">
        <f t="shared" si="284"/>
        <v>April</v>
      </c>
      <c r="R2577" s="30" t="str">
        <f t="shared" si="285"/>
        <v>21</v>
      </c>
      <c r="W2577" t="str">
        <f t="shared" si="286"/>
        <v>ok</v>
      </c>
    </row>
    <row r="2578" spans="1:23" x14ac:dyDescent="0.3">
      <c r="A2578" t="s">
        <v>2620</v>
      </c>
      <c r="B2578" t="s">
        <v>36</v>
      </c>
      <c r="C2578" t="s">
        <v>18</v>
      </c>
      <c r="D2578" t="s">
        <v>37</v>
      </c>
      <c r="E2578" t="s">
        <v>45</v>
      </c>
      <c r="F2578" t="s">
        <v>26</v>
      </c>
      <c r="G2578" s="5">
        <v>2004.59</v>
      </c>
      <c r="H2578" s="5">
        <f t="shared" si="280"/>
        <v>36.082619999999999</v>
      </c>
      <c r="I2578" s="6">
        <v>5</v>
      </c>
      <c r="J2578" s="6">
        <v>10022.950000000001</v>
      </c>
      <c r="K2578" s="5">
        <f t="shared" si="281"/>
        <v>180.41309999999999</v>
      </c>
      <c r="L2578" s="7">
        <v>2.93</v>
      </c>
      <c r="M2578" s="7">
        <v>1740</v>
      </c>
      <c r="N2578" s="3">
        <v>45628</v>
      </c>
      <c r="O2578" s="4" t="str">
        <f t="shared" si="282"/>
        <v>2024-12</v>
      </c>
      <c r="P2578" s="4" t="str">
        <f t="shared" si="283"/>
        <v>12</v>
      </c>
      <c r="Q2578" s="4" t="str">
        <f t="shared" si="284"/>
        <v>December</v>
      </c>
      <c r="R2578" s="30" t="str">
        <f t="shared" si="285"/>
        <v>02</v>
      </c>
      <c r="W2578" t="str">
        <f t="shared" si="286"/>
        <v>ok</v>
      </c>
    </row>
    <row r="2579" spans="1:23" x14ac:dyDescent="0.3">
      <c r="A2579" t="s">
        <v>2621</v>
      </c>
      <c r="B2579" t="s">
        <v>51</v>
      </c>
      <c r="C2579" t="s">
        <v>29</v>
      </c>
      <c r="D2579" t="s">
        <v>52</v>
      </c>
      <c r="E2579" t="s">
        <v>20</v>
      </c>
      <c r="F2579" t="s">
        <v>38</v>
      </c>
      <c r="G2579" s="5">
        <v>129.9</v>
      </c>
      <c r="H2579" s="5">
        <f t="shared" si="280"/>
        <v>2.3382000000000001</v>
      </c>
      <c r="I2579" s="6">
        <v>2</v>
      </c>
      <c r="J2579" s="6">
        <v>259.8</v>
      </c>
      <c r="K2579" s="5">
        <f t="shared" si="281"/>
        <v>4.6764000000000001</v>
      </c>
      <c r="L2579" s="7">
        <v>3.24</v>
      </c>
      <c r="M2579" s="7">
        <v>192</v>
      </c>
      <c r="N2579" s="3">
        <v>45374</v>
      </c>
      <c r="O2579" s="4" t="str">
        <f t="shared" si="282"/>
        <v>2024-03</v>
      </c>
      <c r="P2579" s="4" t="str">
        <f t="shared" si="283"/>
        <v>03</v>
      </c>
      <c r="Q2579" s="4" t="str">
        <f t="shared" si="284"/>
        <v>March</v>
      </c>
      <c r="R2579" s="30" t="str">
        <f t="shared" si="285"/>
        <v>23</v>
      </c>
      <c r="W2579" t="str">
        <f t="shared" si="286"/>
        <v>ok</v>
      </c>
    </row>
    <row r="2580" spans="1:23" x14ac:dyDescent="0.3">
      <c r="A2580" t="s">
        <v>2622</v>
      </c>
      <c r="B2580" t="s">
        <v>17</v>
      </c>
      <c r="C2580" t="s">
        <v>18</v>
      </c>
      <c r="D2580" t="s">
        <v>19</v>
      </c>
      <c r="E2580" t="s">
        <v>45</v>
      </c>
      <c r="F2580" t="s">
        <v>31</v>
      </c>
      <c r="G2580" s="5">
        <v>17201.830000000002</v>
      </c>
      <c r="H2580" s="5">
        <f t="shared" si="280"/>
        <v>309.63294000000002</v>
      </c>
      <c r="I2580" s="6">
        <v>1</v>
      </c>
      <c r="J2580" s="6">
        <v>17201.830000000002</v>
      </c>
      <c r="K2580" s="5">
        <f t="shared" si="281"/>
        <v>309.63294000000002</v>
      </c>
      <c r="L2580" s="7">
        <v>1.22</v>
      </c>
      <c r="M2580" s="7">
        <v>1896</v>
      </c>
      <c r="N2580" s="3">
        <v>45438</v>
      </c>
      <c r="O2580" s="4" t="str">
        <f t="shared" si="282"/>
        <v>2024-05</v>
      </c>
      <c r="P2580" s="4" t="str">
        <f t="shared" si="283"/>
        <v>05</v>
      </c>
      <c r="Q2580" s="4" t="str">
        <f t="shared" si="284"/>
        <v>May</v>
      </c>
      <c r="R2580" s="30" t="str">
        <f t="shared" si="285"/>
        <v>26</v>
      </c>
      <c r="W2580" t="str">
        <f t="shared" si="286"/>
        <v>ok</v>
      </c>
    </row>
    <row r="2581" spans="1:23" x14ac:dyDescent="0.3">
      <c r="A2581" t="s">
        <v>2623</v>
      </c>
      <c r="B2581" t="s">
        <v>41</v>
      </c>
      <c r="C2581" t="s">
        <v>42</v>
      </c>
      <c r="D2581" t="s">
        <v>43</v>
      </c>
      <c r="E2581" t="s">
        <v>45</v>
      </c>
      <c r="F2581" t="s">
        <v>21</v>
      </c>
      <c r="G2581" s="5">
        <v>3848.99</v>
      </c>
      <c r="H2581" s="5">
        <f t="shared" si="280"/>
        <v>69.281819999999996</v>
      </c>
      <c r="I2581" s="6">
        <v>2</v>
      </c>
      <c r="J2581" s="6">
        <v>7697.98</v>
      </c>
      <c r="K2581" s="5">
        <f t="shared" si="281"/>
        <v>138.56363999999999</v>
      </c>
      <c r="L2581" s="7">
        <v>4.9400000000000004</v>
      </c>
      <c r="M2581" s="7">
        <v>1845</v>
      </c>
      <c r="N2581" s="3">
        <v>45385</v>
      </c>
      <c r="O2581" s="4" t="str">
        <f t="shared" si="282"/>
        <v>2024-04</v>
      </c>
      <c r="P2581" s="4" t="str">
        <f t="shared" si="283"/>
        <v>04</v>
      </c>
      <c r="Q2581" s="4" t="str">
        <f t="shared" si="284"/>
        <v>April</v>
      </c>
      <c r="R2581" s="30" t="str">
        <f t="shared" si="285"/>
        <v>03</v>
      </c>
      <c r="W2581" t="str">
        <f t="shared" si="286"/>
        <v>ok</v>
      </c>
    </row>
    <row r="2582" spans="1:23" x14ac:dyDescent="0.3">
      <c r="A2582" t="s">
        <v>2624</v>
      </c>
      <c r="B2582" t="s">
        <v>41</v>
      </c>
      <c r="C2582" t="s">
        <v>42</v>
      </c>
      <c r="D2582" t="s">
        <v>43</v>
      </c>
      <c r="E2582" t="s">
        <v>14</v>
      </c>
      <c r="F2582" t="s">
        <v>21</v>
      </c>
      <c r="G2582" s="5">
        <v>14290.5</v>
      </c>
      <c r="H2582" s="5">
        <f t="shared" si="280"/>
        <v>257.22899999999998</v>
      </c>
      <c r="I2582" s="6">
        <v>1</v>
      </c>
      <c r="J2582" s="6">
        <v>14290.5</v>
      </c>
      <c r="K2582" s="5">
        <f t="shared" si="281"/>
        <v>257.22899999999998</v>
      </c>
      <c r="L2582" s="7">
        <v>3.21</v>
      </c>
      <c r="M2582" s="7">
        <v>453</v>
      </c>
      <c r="N2582" s="3">
        <v>45592</v>
      </c>
      <c r="O2582" s="4" t="str">
        <f t="shared" si="282"/>
        <v>2024-10</v>
      </c>
      <c r="P2582" s="4" t="str">
        <f t="shared" si="283"/>
        <v>10</v>
      </c>
      <c r="Q2582" s="4" t="str">
        <f t="shared" si="284"/>
        <v>October</v>
      </c>
      <c r="R2582" s="30" t="str">
        <f t="shared" si="285"/>
        <v>27</v>
      </c>
      <c r="W2582" t="str">
        <f t="shared" si="286"/>
        <v>ok</v>
      </c>
    </row>
    <row r="2583" spans="1:23" x14ac:dyDescent="0.3">
      <c r="A2583" t="s">
        <v>2625</v>
      </c>
      <c r="B2583" t="s">
        <v>23</v>
      </c>
      <c r="C2583" t="s">
        <v>24</v>
      </c>
      <c r="D2583" t="s">
        <v>25</v>
      </c>
      <c r="E2583" t="s">
        <v>45</v>
      </c>
      <c r="F2583" t="s">
        <v>21</v>
      </c>
      <c r="G2583" s="5">
        <v>19347.27</v>
      </c>
      <c r="H2583" s="5">
        <f t="shared" si="280"/>
        <v>348.25085999999999</v>
      </c>
      <c r="I2583" s="6">
        <v>2</v>
      </c>
      <c r="J2583" s="6">
        <v>38694.54</v>
      </c>
      <c r="K2583" s="5">
        <f t="shared" si="281"/>
        <v>696.50171999999998</v>
      </c>
      <c r="L2583" s="7">
        <v>1.37</v>
      </c>
      <c r="M2583" s="7">
        <v>2152</v>
      </c>
      <c r="N2583" s="3">
        <v>45339</v>
      </c>
      <c r="O2583" s="4" t="str">
        <f t="shared" si="282"/>
        <v>2024-02</v>
      </c>
      <c r="P2583" s="4" t="str">
        <f t="shared" si="283"/>
        <v>02</v>
      </c>
      <c r="Q2583" s="4" t="str">
        <f t="shared" si="284"/>
        <v>February</v>
      </c>
      <c r="R2583" s="30" t="str">
        <f t="shared" si="285"/>
        <v>17</v>
      </c>
      <c r="W2583" t="str">
        <f t="shared" si="286"/>
        <v>ok</v>
      </c>
    </row>
    <row r="2584" spans="1:23" x14ac:dyDescent="0.3">
      <c r="A2584" t="s">
        <v>2626</v>
      </c>
      <c r="B2584" t="s">
        <v>51</v>
      </c>
      <c r="C2584" t="s">
        <v>29</v>
      </c>
      <c r="D2584" t="s">
        <v>52</v>
      </c>
      <c r="E2584" t="s">
        <v>45</v>
      </c>
      <c r="F2584" t="s">
        <v>26</v>
      </c>
      <c r="G2584" s="5">
        <v>3109.03</v>
      </c>
      <c r="H2584" s="5">
        <f t="shared" si="280"/>
        <v>55.962539999999997</v>
      </c>
      <c r="I2584" s="6">
        <v>1</v>
      </c>
      <c r="J2584" s="6">
        <v>3109.03</v>
      </c>
      <c r="K2584" s="5">
        <f t="shared" si="281"/>
        <v>55.962539999999997</v>
      </c>
      <c r="L2584" s="7">
        <v>2.72</v>
      </c>
      <c r="M2584" s="7">
        <v>4953</v>
      </c>
      <c r="N2584" s="3">
        <v>45568</v>
      </c>
      <c r="O2584" s="4" t="str">
        <f t="shared" si="282"/>
        <v>2024-10</v>
      </c>
      <c r="P2584" s="4" t="str">
        <f t="shared" si="283"/>
        <v>10</v>
      </c>
      <c r="Q2584" s="4" t="str">
        <f t="shared" si="284"/>
        <v>October</v>
      </c>
      <c r="R2584" s="30" t="str">
        <f t="shared" si="285"/>
        <v>03</v>
      </c>
      <c r="W2584" t="str">
        <f t="shared" si="286"/>
        <v>ok</v>
      </c>
    </row>
    <row r="2585" spans="1:23" x14ac:dyDescent="0.3">
      <c r="A2585" t="s">
        <v>2627</v>
      </c>
      <c r="B2585" t="s">
        <v>41</v>
      </c>
      <c r="C2585" t="s">
        <v>42</v>
      </c>
      <c r="D2585" t="s">
        <v>43</v>
      </c>
      <c r="E2585" t="s">
        <v>14</v>
      </c>
      <c r="F2585" t="s">
        <v>15</v>
      </c>
      <c r="G2585" s="5">
        <v>6097.72</v>
      </c>
      <c r="H2585" s="5">
        <f t="shared" si="280"/>
        <v>109.75896</v>
      </c>
      <c r="I2585" s="6">
        <v>2</v>
      </c>
      <c r="J2585" s="6">
        <v>12195.44</v>
      </c>
      <c r="K2585" s="5">
        <f t="shared" si="281"/>
        <v>219.51792</v>
      </c>
      <c r="L2585" s="7">
        <v>2.39</v>
      </c>
      <c r="M2585" s="7">
        <v>945</v>
      </c>
      <c r="N2585" s="3">
        <v>45346</v>
      </c>
      <c r="O2585" s="4" t="str">
        <f t="shared" si="282"/>
        <v>2024-02</v>
      </c>
      <c r="P2585" s="4" t="str">
        <f t="shared" si="283"/>
        <v>02</v>
      </c>
      <c r="Q2585" s="4" t="str">
        <f t="shared" si="284"/>
        <v>February</v>
      </c>
      <c r="R2585" s="30" t="str">
        <f t="shared" si="285"/>
        <v>24</v>
      </c>
      <c r="W2585" t="str">
        <f t="shared" si="286"/>
        <v>ok</v>
      </c>
    </row>
    <row r="2586" spans="1:23" x14ac:dyDescent="0.3">
      <c r="A2586" t="s">
        <v>2628</v>
      </c>
      <c r="B2586" t="s">
        <v>11</v>
      </c>
      <c r="C2586" t="s">
        <v>12</v>
      </c>
      <c r="D2586" t="s">
        <v>13</v>
      </c>
      <c r="E2586" t="s">
        <v>14</v>
      </c>
      <c r="F2586" t="s">
        <v>26</v>
      </c>
      <c r="G2586" s="5">
        <v>6750.06</v>
      </c>
      <c r="H2586" s="5">
        <f t="shared" si="280"/>
        <v>121.50108</v>
      </c>
      <c r="I2586" s="6">
        <v>4</v>
      </c>
      <c r="J2586" s="6">
        <v>27000.240000000002</v>
      </c>
      <c r="K2586" s="5">
        <f t="shared" si="281"/>
        <v>486.00432000000001</v>
      </c>
      <c r="L2586" s="7">
        <v>4.4400000000000004</v>
      </c>
      <c r="M2586" s="7">
        <v>2942</v>
      </c>
      <c r="N2586" s="3">
        <v>45505</v>
      </c>
      <c r="O2586" s="4" t="str">
        <f t="shared" si="282"/>
        <v>2024-08</v>
      </c>
      <c r="P2586" s="4" t="str">
        <f t="shared" si="283"/>
        <v>08</v>
      </c>
      <c r="Q2586" s="4" t="str">
        <f t="shared" si="284"/>
        <v>August</v>
      </c>
      <c r="R2586" s="30" t="str">
        <f t="shared" si="285"/>
        <v>01</v>
      </c>
      <c r="W2586" t="str">
        <f t="shared" si="286"/>
        <v>ok</v>
      </c>
    </row>
    <row r="2587" spans="1:23" x14ac:dyDescent="0.3">
      <c r="A2587" t="s">
        <v>2629</v>
      </c>
      <c r="B2587" t="s">
        <v>17</v>
      </c>
      <c r="C2587" t="s">
        <v>18</v>
      </c>
      <c r="D2587" t="s">
        <v>19</v>
      </c>
      <c r="E2587" t="s">
        <v>14</v>
      </c>
      <c r="F2587" t="s">
        <v>31</v>
      </c>
      <c r="G2587" s="5">
        <v>8936.2900000000009</v>
      </c>
      <c r="H2587" s="5">
        <f t="shared" si="280"/>
        <v>160.85321999999999</v>
      </c>
      <c r="I2587" s="6">
        <v>3</v>
      </c>
      <c r="J2587" s="6">
        <v>26808.87</v>
      </c>
      <c r="K2587" s="5">
        <f t="shared" si="281"/>
        <v>482.55966000000001</v>
      </c>
      <c r="L2587" s="7">
        <v>2.2000000000000002</v>
      </c>
      <c r="M2587" s="7">
        <v>2354</v>
      </c>
      <c r="N2587" s="3">
        <v>45502</v>
      </c>
      <c r="O2587" s="4" t="str">
        <f t="shared" si="282"/>
        <v>2024-07</v>
      </c>
      <c r="P2587" s="4" t="str">
        <f t="shared" si="283"/>
        <v>07</v>
      </c>
      <c r="Q2587" s="4" t="str">
        <f t="shared" si="284"/>
        <v>July</v>
      </c>
      <c r="R2587" s="30" t="str">
        <f t="shared" si="285"/>
        <v>29</v>
      </c>
      <c r="W2587" t="str">
        <f t="shared" si="286"/>
        <v>ok</v>
      </c>
    </row>
    <row r="2588" spans="1:23" x14ac:dyDescent="0.3">
      <c r="A2588" t="s">
        <v>2630</v>
      </c>
      <c r="B2588" t="s">
        <v>28</v>
      </c>
      <c r="C2588" t="s">
        <v>29</v>
      </c>
      <c r="D2588" t="s">
        <v>30</v>
      </c>
      <c r="E2588" t="s">
        <v>45</v>
      </c>
      <c r="F2588" t="s">
        <v>21</v>
      </c>
      <c r="G2588" s="5">
        <v>1733.92</v>
      </c>
      <c r="H2588" s="5">
        <f t="shared" si="280"/>
        <v>31.210559999999997</v>
      </c>
      <c r="I2588" s="6">
        <v>1</v>
      </c>
      <c r="J2588" s="6">
        <v>1733.92</v>
      </c>
      <c r="K2588" s="5">
        <f t="shared" si="281"/>
        <v>31.210559999999997</v>
      </c>
      <c r="L2588" s="7">
        <v>3.97</v>
      </c>
      <c r="M2588" s="7">
        <v>203</v>
      </c>
      <c r="N2588" s="3">
        <v>45426</v>
      </c>
      <c r="O2588" s="4" t="str">
        <f t="shared" si="282"/>
        <v>2024-05</v>
      </c>
      <c r="P2588" s="4" t="str">
        <f t="shared" si="283"/>
        <v>05</v>
      </c>
      <c r="Q2588" s="4" t="str">
        <f t="shared" si="284"/>
        <v>May</v>
      </c>
      <c r="R2588" s="30" t="str">
        <f t="shared" si="285"/>
        <v>14</v>
      </c>
      <c r="W2588" t="str">
        <f t="shared" si="286"/>
        <v>ok</v>
      </c>
    </row>
    <row r="2589" spans="1:23" x14ac:dyDescent="0.3">
      <c r="A2589" t="s">
        <v>2631</v>
      </c>
      <c r="B2589" t="s">
        <v>11</v>
      </c>
      <c r="C2589" t="s">
        <v>12</v>
      </c>
      <c r="D2589" t="s">
        <v>13</v>
      </c>
      <c r="E2589" t="s">
        <v>20</v>
      </c>
      <c r="F2589" t="s">
        <v>31</v>
      </c>
      <c r="G2589" s="5">
        <v>18110.939999999999</v>
      </c>
      <c r="H2589" s="5">
        <f t="shared" si="280"/>
        <v>325.99691999999993</v>
      </c>
      <c r="I2589" s="6">
        <v>2</v>
      </c>
      <c r="J2589" s="6">
        <v>36221.879999999997</v>
      </c>
      <c r="K2589" s="5">
        <f t="shared" si="281"/>
        <v>651.99383999999986</v>
      </c>
      <c r="L2589" s="7">
        <v>3.51</v>
      </c>
      <c r="M2589" s="7">
        <v>74</v>
      </c>
      <c r="N2589" s="3">
        <v>45434</v>
      </c>
      <c r="O2589" s="4" t="str">
        <f t="shared" si="282"/>
        <v>2024-05</v>
      </c>
      <c r="P2589" s="4" t="str">
        <f t="shared" si="283"/>
        <v>05</v>
      </c>
      <c r="Q2589" s="4" t="str">
        <f t="shared" si="284"/>
        <v>May</v>
      </c>
      <c r="R2589" s="30" t="str">
        <f t="shared" si="285"/>
        <v>22</v>
      </c>
      <c r="W2589" t="str">
        <f t="shared" si="286"/>
        <v>ok</v>
      </c>
    </row>
    <row r="2590" spans="1:23" x14ac:dyDescent="0.3">
      <c r="A2590" t="s">
        <v>2632</v>
      </c>
      <c r="B2590" t="s">
        <v>33</v>
      </c>
      <c r="C2590" t="s">
        <v>12</v>
      </c>
      <c r="D2590" t="s">
        <v>34</v>
      </c>
      <c r="E2590" t="s">
        <v>14</v>
      </c>
      <c r="F2590" t="s">
        <v>21</v>
      </c>
      <c r="G2590" s="5">
        <v>10614.7</v>
      </c>
      <c r="H2590" s="5">
        <f t="shared" si="280"/>
        <v>191.06459999999998</v>
      </c>
      <c r="I2590" s="6">
        <v>1</v>
      </c>
      <c r="J2590" s="6">
        <v>10614.7</v>
      </c>
      <c r="K2590" s="5">
        <f t="shared" si="281"/>
        <v>191.06459999999998</v>
      </c>
      <c r="L2590" s="7">
        <v>3.23</v>
      </c>
      <c r="M2590" s="7">
        <v>4517</v>
      </c>
      <c r="N2590" s="3">
        <v>45437</v>
      </c>
      <c r="O2590" s="4" t="str">
        <f t="shared" si="282"/>
        <v>2024-05</v>
      </c>
      <c r="P2590" s="4" t="str">
        <f t="shared" si="283"/>
        <v>05</v>
      </c>
      <c r="Q2590" s="4" t="str">
        <f t="shared" si="284"/>
        <v>May</v>
      </c>
      <c r="R2590" s="30" t="str">
        <f t="shared" si="285"/>
        <v>25</v>
      </c>
      <c r="W2590" t="str">
        <f t="shared" si="286"/>
        <v>ok</v>
      </c>
    </row>
    <row r="2591" spans="1:23" x14ac:dyDescent="0.3">
      <c r="A2591" t="s">
        <v>2633</v>
      </c>
      <c r="B2591" t="s">
        <v>41</v>
      </c>
      <c r="C2591" t="s">
        <v>42</v>
      </c>
      <c r="D2591" t="s">
        <v>43</v>
      </c>
      <c r="E2591" t="s">
        <v>20</v>
      </c>
      <c r="F2591" t="s">
        <v>15</v>
      </c>
      <c r="G2591" s="5">
        <v>13191.07</v>
      </c>
      <c r="H2591" s="5">
        <f t="shared" si="280"/>
        <v>237.43925999999999</v>
      </c>
      <c r="I2591" s="6">
        <v>1</v>
      </c>
      <c r="J2591" s="6">
        <v>13191.07</v>
      </c>
      <c r="K2591" s="5">
        <f t="shared" si="281"/>
        <v>237.43925999999999</v>
      </c>
      <c r="L2591" s="7">
        <v>1.77</v>
      </c>
      <c r="M2591" s="7">
        <v>1390</v>
      </c>
      <c r="N2591" s="3">
        <v>45451</v>
      </c>
      <c r="O2591" s="4" t="str">
        <f t="shared" si="282"/>
        <v>2024-06</v>
      </c>
      <c r="P2591" s="4" t="str">
        <f t="shared" si="283"/>
        <v>06</v>
      </c>
      <c r="Q2591" s="4" t="str">
        <f t="shared" si="284"/>
        <v>June</v>
      </c>
      <c r="R2591" s="30" t="str">
        <f t="shared" si="285"/>
        <v>08</v>
      </c>
      <c r="W2591" t="str">
        <f t="shared" si="286"/>
        <v>ok</v>
      </c>
    </row>
    <row r="2592" spans="1:23" x14ac:dyDescent="0.3">
      <c r="A2592" t="s">
        <v>2634</v>
      </c>
      <c r="B2592" t="s">
        <v>28</v>
      </c>
      <c r="C2592" t="s">
        <v>29</v>
      </c>
      <c r="D2592" t="s">
        <v>30</v>
      </c>
      <c r="E2592" t="s">
        <v>14</v>
      </c>
      <c r="F2592" t="s">
        <v>60</v>
      </c>
      <c r="G2592" s="5">
        <v>8143.68</v>
      </c>
      <c r="H2592" s="5">
        <f t="shared" si="280"/>
        <v>146.58624</v>
      </c>
      <c r="I2592" s="6">
        <v>2</v>
      </c>
      <c r="J2592" s="6">
        <v>16287.36</v>
      </c>
      <c r="K2592" s="5">
        <f t="shared" si="281"/>
        <v>293.17248000000001</v>
      </c>
      <c r="L2592" s="7">
        <v>1.66</v>
      </c>
      <c r="M2592" s="7">
        <v>2498</v>
      </c>
      <c r="N2592" s="3">
        <v>45590</v>
      </c>
      <c r="O2592" s="4" t="str">
        <f t="shared" si="282"/>
        <v>2024-10</v>
      </c>
      <c r="P2592" s="4" t="str">
        <f t="shared" si="283"/>
        <v>10</v>
      </c>
      <c r="Q2592" s="4" t="str">
        <f t="shared" si="284"/>
        <v>October</v>
      </c>
      <c r="R2592" s="30" t="str">
        <f t="shared" si="285"/>
        <v>25</v>
      </c>
      <c r="W2592" t="str">
        <f t="shared" si="286"/>
        <v>ok</v>
      </c>
    </row>
    <row r="2593" spans="1:23" x14ac:dyDescent="0.3">
      <c r="A2593" t="s">
        <v>2635</v>
      </c>
      <c r="B2593" t="s">
        <v>36</v>
      </c>
      <c r="C2593" t="s">
        <v>18</v>
      </c>
      <c r="D2593" t="s">
        <v>37</v>
      </c>
      <c r="E2593" t="s">
        <v>20</v>
      </c>
      <c r="F2593" t="s">
        <v>21</v>
      </c>
      <c r="G2593" s="5">
        <v>10882.69</v>
      </c>
      <c r="H2593" s="5">
        <f t="shared" si="280"/>
        <v>195.88842</v>
      </c>
      <c r="I2593" s="6">
        <v>5</v>
      </c>
      <c r="J2593" s="6">
        <v>54413.45</v>
      </c>
      <c r="K2593" s="5">
        <f t="shared" si="281"/>
        <v>979.44209999999998</v>
      </c>
      <c r="L2593" s="7">
        <v>4.1399999999999997</v>
      </c>
      <c r="M2593" s="7">
        <v>4569</v>
      </c>
      <c r="N2593" s="3">
        <v>45535</v>
      </c>
      <c r="O2593" s="4" t="str">
        <f t="shared" si="282"/>
        <v>2024-08</v>
      </c>
      <c r="P2593" s="4" t="str">
        <f t="shared" si="283"/>
        <v>08</v>
      </c>
      <c r="Q2593" s="4" t="str">
        <f t="shared" si="284"/>
        <v>August</v>
      </c>
      <c r="R2593" s="30" t="str">
        <f t="shared" si="285"/>
        <v>31</v>
      </c>
      <c r="W2593" t="str">
        <f t="shared" si="286"/>
        <v>ok</v>
      </c>
    </row>
    <row r="2594" spans="1:23" x14ac:dyDescent="0.3">
      <c r="A2594" t="s">
        <v>2636</v>
      </c>
      <c r="B2594" t="s">
        <v>33</v>
      </c>
      <c r="C2594" t="s">
        <v>12</v>
      </c>
      <c r="D2594" t="s">
        <v>34</v>
      </c>
      <c r="E2594" t="s">
        <v>45</v>
      </c>
      <c r="F2594" t="s">
        <v>21</v>
      </c>
      <c r="G2594" s="5">
        <v>4575.74</v>
      </c>
      <c r="H2594" s="5">
        <f t="shared" si="280"/>
        <v>82.363319999999987</v>
      </c>
      <c r="I2594" s="6">
        <v>3</v>
      </c>
      <c r="J2594" s="6">
        <v>13727.22</v>
      </c>
      <c r="K2594" s="5">
        <f t="shared" si="281"/>
        <v>247.08995999999996</v>
      </c>
      <c r="L2594" s="7">
        <v>3.83</v>
      </c>
      <c r="M2594" s="7">
        <v>4943</v>
      </c>
      <c r="N2594" s="3">
        <v>45349</v>
      </c>
      <c r="O2594" s="4" t="str">
        <f t="shared" si="282"/>
        <v>2024-02</v>
      </c>
      <c r="P2594" s="4" t="str">
        <f t="shared" si="283"/>
        <v>02</v>
      </c>
      <c r="Q2594" s="4" t="str">
        <f t="shared" si="284"/>
        <v>February</v>
      </c>
      <c r="R2594" s="30" t="str">
        <f t="shared" si="285"/>
        <v>27</v>
      </c>
      <c r="W2594" t="str">
        <f t="shared" si="286"/>
        <v>ok</v>
      </c>
    </row>
    <row r="2595" spans="1:23" x14ac:dyDescent="0.3">
      <c r="A2595" t="s">
        <v>2637</v>
      </c>
      <c r="B2595" t="s">
        <v>28</v>
      </c>
      <c r="C2595" t="s">
        <v>29</v>
      </c>
      <c r="D2595" t="s">
        <v>30</v>
      </c>
      <c r="E2595" t="s">
        <v>14</v>
      </c>
      <c r="F2595" t="s">
        <v>60</v>
      </c>
      <c r="G2595" s="5">
        <v>10455.629999999999</v>
      </c>
      <c r="H2595" s="5">
        <f t="shared" si="280"/>
        <v>188.20133999999996</v>
      </c>
      <c r="I2595" s="6">
        <v>4</v>
      </c>
      <c r="J2595" s="6">
        <v>41822.519999999997</v>
      </c>
      <c r="K2595" s="5">
        <f t="shared" si="281"/>
        <v>752.80535999999984</v>
      </c>
      <c r="L2595" s="7">
        <v>4.49</v>
      </c>
      <c r="M2595" s="7">
        <v>1731</v>
      </c>
      <c r="N2595" s="3">
        <v>45602</v>
      </c>
      <c r="O2595" s="4" t="str">
        <f t="shared" si="282"/>
        <v>2024-11</v>
      </c>
      <c r="P2595" s="4" t="str">
        <f t="shared" si="283"/>
        <v>11</v>
      </c>
      <c r="Q2595" s="4" t="str">
        <f t="shared" si="284"/>
        <v>November</v>
      </c>
      <c r="R2595" s="30" t="str">
        <f t="shared" si="285"/>
        <v>06</v>
      </c>
      <c r="W2595" t="str">
        <f t="shared" si="286"/>
        <v>ok</v>
      </c>
    </row>
    <row r="2596" spans="1:23" x14ac:dyDescent="0.3">
      <c r="A2596" t="s">
        <v>2638</v>
      </c>
      <c r="B2596" t="s">
        <v>33</v>
      </c>
      <c r="C2596" t="s">
        <v>12</v>
      </c>
      <c r="D2596" t="s">
        <v>34</v>
      </c>
      <c r="E2596" t="s">
        <v>20</v>
      </c>
      <c r="F2596" t="s">
        <v>60</v>
      </c>
      <c r="G2596" s="5">
        <v>19573.37</v>
      </c>
      <c r="H2596" s="5">
        <f t="shared" si="280"/>
        <v>352.32065999999998</v>
      </c>
      <c r="I2596" s="6">
        <v>1</v>
      </c>
      <c r="J2596" s="6">
        <v>19573.37</v>
      </c>
      <c r="K2596" s="5">
        <f t="shared" si="281"/>
        <v>352.32065999999998</v>
      </c>
      <c r="L2596" s="7">
        <v>3.14</v>
      </c>
      <c r="M2596" s="7">
        <v>942</v>
      </c>
      <c r="N2596" s="3">
        <v>45652</v>
      </c>
      <c r="O2596" s="4" t="str">
        <f t="shared" si="282"/>
        <v>2024-12</v>
      </c>
      <c r="P2596" s="4" t="str">
        <f t="shared" si="283"/>
        <v>12</v>
      </c>
      <c r="Q2596" s="4" t="str">
        <f t="shared" si="284"/>
        <v>December</v>
      </c>
      <c r="R2596" s="30" t="str">
        <f t="shared" si="285"/>
        <v>26</v>
      </c>
      <c r="W2596" t="str">
        <f t="shared" si="286"/>
        <v>ok</v>
      </c>
    </row>
    <row r="2597" spans="1:23" x14ac:dyDescent="0.3">
      <c r="A2597" t="s">
        <v>2639</v>
      </c>
      <c r="B2597" t="s">
        <v>36</v>
      </c>
      <c r="C2597" t="s">
        <v>18</v>
      </c>
      <c r="D2597" t="s">
        <v>37</v>
      </c>
      <c r="E2597" t="s">
        <v>20</v>
      </c>
      <c r="F2597" t="s">
        <v>26</v>
      </c>
      <c r="G2597" s="5">
        <v>4716.3100000000004</v>
      </c>
      <c r="H2597" s="5">
        <f t="shared" si="280"/>
        <v>84.89358</v>
      </c>
      <c r="I2597" s="6">
        <v>4</v>
      </c>
      <c r="J2597" s="6">
        <v>18865.240000000002</v>
      </c>
      <c r="K2597" s="5">
        <f t="shared" si="281"/>
        <v>339.57432</v>
      </c>
      <c r="L2597" s="7">
        <v>3.1</v>
      </c>
      <c r="M2597" s="7">
        <v>2151</v>
      </c>
      <c r="N2597" s="3">
        <v>45481</v>
      </c>
      <c r="O2597" s="4" t="str">
        <f t="shared" si="282"/>
        <v>2024-07</v>
      </c>
      <c r="P2597" s="4" t="str">
        <f t="shared" si="283"/>
        <v>07</v>
      </c>
      <c r="Q2597" s="4" t="str">
        <f t="shared" si="284"/>
        <v>July</v>
      </c>
      <c r="R2597" s="30" t="str">
        <f t="shared" si="285"/>
        <v>08</v>
      </c>
      <c r="W2597" t="str">
        <f t="shared" si="286"/>
        <v>ok</v>
      </c>
    </row>
    <row r="2598" spans="1:23" x14ac:dyDescent="0.3">
      <c r="A2598" t="s">
        <v>2640</v>
      </c>
      <c r="B2598" t="s">
        <v>33</v>
      </c>
      <c r="C2598" t="s">
        <v>12</v>
      </c>
      <c r="D2598" t="s">
        <v>34</v>
      </c>
      <c r="E2598" t="s">
        <v>20</v>
      </c>
      <c r="F2598" t="s">
        <v>38</v>
      </c>
      <c r="G2598" s="5">
        <v>9879.4699999999993</v>
      </c>
      <c r="H2598" s="5">
        <f t="shared" si="280"/>
        <v>177.83045999999999</v>
      </c>
      <c r="I2598" s="6">
        <v>3</v>
      </c>
      <c r="J2598" s="6">
        <v>29638.41</v>
      </c>
      <c r="K2598" s="5">
        <f t="shared" si="281"/>
        <v>533.49137999999994</v>
      </c>
      <c r="L2598" s="7">
        <v>3.36</v>
      </c>
      <c r="M2598" s="7">
        <v>1508</v>
      </c>
      <c r="N2598" s="3">
        <v>45350</v>
      </c>
      <c r="O2598" s="4" t="str">
        <f t="shared" si="282"/>
        <v>2024-02</v>
      </c>
      <c r="P2598" s="4" t="str">
        <f t="shared" si="283"/>
        <v>02</v>
      </c>
      <c r="Q2598" s="4" t="str">
        <f t="shared" si="284"/>
        <v>February</v>
      </c>
      <c r="R2598" s="30" t="str">
        <f t="shared" si="285"/>
        <v>28</v>
      </c>
      <c r="W2598" t="str">
        <f t="shared" si="286"/>
        <v>ok</v>
      </c>
    </row>
    <row r="2599" spans="1:23" x14ac:dyDescent="0.3">
      <c r="A2599" t="s">
        <v>2641</v>
      </c>
      <c r="B2599" t="s">
        <v>47</v>
      </c>
      <c r="C2599" t="s">
        <v>12</v>
      </c>
      <c r="D2599" t="s">
        <v>48</v>
      </c>
      <c r="E2599" t="s">
        <v>14</v>
      </c>
      <c r="F2599" t="s">
        <v>15</v>
      </c>
      <c r="G2599" s="5">
        <v>14898.71</v>
      </c>
      <c r="H2599" s="5">
        <f t="shared" si="280"/>
        <v>268.17677999999995</v>
      </c>
      <c r="I2599" s="6">
        <v>4</v>
      </c>
      <c r="J2599" s="6">
        <v>59594.84</v>
      </c>
      <c r="K2599" s="5">
        <f t="shared" si="281"/>
        <v>1072.7071199999998</v>
      </c>
      <c r="L2599" s="7">
        <v>3.79</v>
      </c>
      <c r="M2599" s="7">
        <v>4445</v>
      </c>
      <c r="N2599" s="3">
        <v>45430</v>
      </c>
      <c r="O2599" s="4" t="str">
        <f t="shared" si="282"/>
        <v>2024-05</v>
      </c>
      <c r="P2599" s="4" t="str">
        <f t="shared" si="283"/>
        <v>05</v>
      </c>
      <c r="Q2599" s="4" t="str">
        <f t="shared" si="284"/>
        <v>May</v>
      </c>
      <c r="R2599" s="30" t="str">
        <f t="shared" si="285"/>
        <v>18</v>
      </c>
      <c r="W2599" t="str">
        <f t="shared" si="286"/>
        <v>ok</v>
      </c>
    </row>
    <row r="2600" spans="1:23" x14ac:dyDescent="0.3">
      <c r="A2600" t="s">
        <v>2642</v>
      </c>
      <c r="B2600" t="s">
        <v>41</v>
      </c>
      <c r="C2600" t="s">
        <v>42</v>
      </c>
      <c r="D2600" t="s">
        <v>43</v>
      </c>
      <c r="E2600" t="s">
        <v>45</v>
      </c>
      <c r="F2600" t="s">
        <v>15</v>
      </c>
      <c r="G2600" s="5">
        <v>3129.73</v>
      </c>
      <c r="H2600" s="5">
        <f t="shared" si="280"/>
        <v>56.335139999999996</v>
      </c>
      <c r="I2600" s="6">
        <v>5</v>
      </c>
      <c r="J2600" s="6">
        <v>15648.65</v>
      </c>
      <c r="K2600" s="5">
        <f t="shared" si="281"/>
        <v>281.67570000000001</v>
      </c>
      <c r="L2600" s="7">
        <v>4.25</v>
      </c>
      <c r="M2600" s="7">
        <v>3981</v>
      </c>
      <c r="N2600" s="3">
        <v>45595</v>
      </c>
      <c r="O2600" s="4" t="str">
        <f t="shared" si="282"/>
        <v>2024-10</v>
      </c>
      <c r="P2600" s="4" t="str">
        <f t="shared" si="283"/>
        <v>10</v>
      </c>
      <c r="Q2600" s="4" t="str">
        <f t="shared" si="284"/>
        <v>October</v>
      </c>
      <c r="R2600" s="30" t="str">
        <f t="shared" si="285"/>
        <v>30</v>
      </c>
      <c r="W2600" t="str">
        <f t="shared" si="286"/>
        <v>ok</v>
      </c>
    </row>
    <row r="2601" spans="1:23" x14ac:dyDescent="0.3">
      <c r="A2601" t="s">
        <v>2643</v>
      </c>
      <c r="B2601" t="s">
        <v>17</v>
      </c>
      <c r="C2601" t="s">
        <v>18</v>
      </c>
      <c r="D2601" t="s">
        <v>19</v>
      </c>
      <c r="E2601" t="s">
        <v>20</v>
      </c>
      <c r="F2601" t="s">
        <v>31</v>
      </c>
      <c r="G2601" s="5">
        <v>11440.34</v>
      </c>
      <c r="H2601" s="5">
        <f t="shared" si="280"/>
        <v>205.92612</v>
      </c>
      <c r="I2601" s="6">
        <v>2</v>
      </c>
      <c r="J2601" s="6">
        <v>22880.68</v>
      </c>
      <c r="K2601" s="5">
        <f t="shared" si="281"/>
        <v>411.85223999999999</v>
      </c>
      <c r="L2601" s="7">
        <v>1.8</v>
      </c>
      <c r="M2601" s="7">
        <v>1879</v>
      </c>
      <c r="N2601" s="3">
        <v>45578</v>
      </c>
      <c r="O2601" s="4" t="str">
        <f t="shared" si="282"/>
        <v>2024-10</v>
      </c>
      <c r="P2601" s="4" t="str">
        <f t="shared" si="283"/>
        <v>10</v>
      </c>
      <c r="Q2601" s="4" t="str">
        <f t="shared" si="284"/>
        <v>October</v>
      </c>
      <c r="R2601" s="30" t="str">
        <f t="shared" si="285"/>
        <v>13</v>
      </c>
      <c r="W2601" t="str">
        <f t="shared" si="286"/>
        <v>ok</v>
      </c>
    </row>
    <row r="2602" spans="1:23" x14ac:dyDescent="0.3">
      <c r="A2602" t="s">
        <v>2644</v>
      </c>
      <c r="B2602" t="s">
        <v>41</v>
      </c>
      <c r="C2602" t="s">
        <v>42</v>
      </c>
      <c r="D2602" t="s">
        <v>43</v>
      </c>
      <c r="E2602" t="s">
        <v>45</v>
      </c>
      <c r="F2602" t="s">
        <v>60</v>
      </c>
      <c r="G2602" s="5">
        <v>16083.65</v>
      </c>
      <c r="H2602" s="5">
        <f t="shared" si="280"/>
        <v>289.50569999999999</v>
      </c>
      <c r="I2602" s="6">
        <v>3</v>
      </c>
      <c r="J2602" s="6">
        <v>48250.95</v>
      </c>
      <c r="K2602" s="5">
        <f t="shared" si="281"/>
        <v>868.51710000000003</v>
      </c>
      <c r="L2602" s="7">
        <v>3.72</v>
      </c>
      <c r="M2602" s="7">
        <v>347</v>
      </c>
      <c r="N2602" s="3">
        <v>45439</v>
      </c>
      <c r="O2602" s="4" t="str">
        <f t="shared" si="282"/>
        <v>2024-05</v>
      </c>
      <c r="P2602" s="4" t="str">
        <f t="shared" si="283"/>
        <v>05</v>
      </c>
      <c r="Q2602" s="4" t="str">
        <f t="shared" si="284"/>
        <v>May</v>
      </c>
      <c r="R2602" s="30" t="str">
        <f t="shared" si="285"/>
        <v>27</v>
      </c>
      <c r="W2602" t="str">
        <f t="shared" si="286"/>
        <v>ok</v>
      </c>
    </row>
    <row r="2603" spans="1:23" x14ac:dyDescent="0.3">
      <c r="A2603" t="s">
        <v>2645</v>
      </c>
      <c r="B2603" t="s">
        <v>63</v>
      </c>
      <c r="C2603" t="s">
        <v>18</v>
      </c>
      <c r="D2603" t="s">
        <v>64</v>
      </c>
      <c r="E2603" t="s">
        <v>14</v>
      </c>
      <c r="F2603" t="s">
        <v>31</v>
      </c>
      <c r="G2603" s="5">
        <v>13571.36</v>
      </c>
      <c r="H2603" s="5">
        <f t="shared" si="280"/>
        <v>244.28448</v>
      </c>
      <c r="I2603" s="6">
        <v>5</v>
      </c>
      <c r="J2603" s="6">
        <v>67856.800000000003</v>
      </c>
      <c r="K2603" s="5">
        <f t="shared" si="281"/>
        <v>1221.4223999999999</v>
      </c>
      <c r="L2603" s="7">
        <v>3.11</v>
      </c>
      <c r="M2603" s="7">
        <v>3615</v>
      </c>
      <c r="N2603" s="3">
        <v>45549</v>
      </c>
      <c r="O2603" s="4" t="str">
        <f t="shared" si="282"/>
        <v>2024-09</v>
      </c>
      <c r="P2603" s="4" t="str">
        <f t="shared" si="283"/>
        <v>09</v>
      </c>
      <c r="Q2603" s="4" t="str">
        <f t="shared" si="284"/>
        <v>September</v>
      </c>
      <c r="R2603" s="30" t="str">
        <f t="shared" si="285"/>
        <v>14</v>
      </c>
      <c r="W2603" t="str">
        <f t="shared" si="286"/>
        <v>ok</v>
      </c>
    </row>
    <row r="2604" spans="1:23" x14ac:dyDescent="0.3">
      <c r="A2604" t="s">
        <v>2646</v>
      </c>
      <c r="B2604" t="s">
        <v>51</v>
      </c>
      <c r="C2604" t="s">
        <v>29</v>
      </c>
      <c r="D2604" t="s">
        <v>52</v>
      </c>
      <c r="E2604" t="s">
        <v>14</v>
      </c>
      <c r="F2604" t="s">
        <v>26</v>
      </c>
      <c r="G2604" s="5">
        <v>14337.07</v>
      </c>
      <c r="H2604" s="5">
        <f t="shared" si="280"/>
        <v>258.06725999999998</v>
      </c>
      <c r="I2604" s="6">
        <v>2</v>
      </c>
      <c r="J2604" s="6">
        <v>28674.14</v>
      </c>
      <c r="K2604" s="5">
        <f t="shared" si="281"/>
        <v>516.13451999999995</v>
      </c>
      <c r="L2604" s="7">
        <v>3.29</v>
      </c>
      <c r="M2604" s="7">
        <v>363</v>
      </c>
      <c r="N2604" s="3">
        <v>45319</v>
      </c>
      <c r="O2604" s="4" t="str">
        <f t="shared" si="282"/>
        <v>2024-01</v>
      </c>
      <c r="P2604" s="4" t="str">
        <f t="shared" si="283"/>
        <v>01</v>
      </c>
      <c r="Q2604" s="4" t="str">
        <f t="shared" si="284"/>
        <v>January</v>
      </c>
      <c r="R2604" s="30" t="str">
        <f t="shared" si="285"/>
        <v>28</v>
      </c>
      <c r="W2604" t="str">
        <f t="shared" si="286"/>
        <v>ok</v>
      </c>
    </row>
    <row r="2605" spans="1:23" x14ac:dyDescent="0.3">
      <c r="A2605" t="s">
        <v>2647</v>
      </c>
      <c r="B2605" t="s">
        <v>28</v>
      </c>
      <c r="C2605" t="s">
        <v>29</v>
      </c>
      <c r="D2605" t="s">
        <v>30</v>
      </c>
      <c r="E2605" t="s">
        <v>45</v>
      </c>
      <c r="F2605" t="s">
        <v>26</v>
      </c>
      <c r="G2605" s="5">
        <v>6420.58</v>
      </c>
      <c r="H2605" s="5">
        <f t="shared" si="280"/>
        <v>115.57043999999999</v>
      </c>
      <c r="I2605" s="6">
        <v>4</v>
      </c>
      <c r="J2605" s="6">
        <v>25682.32</v>
      </c>
      <c r="K2605" s="5">
        <f t="shared" si="281"/>
        <v>462.28175999999996</v>
      </c>
      <c r="L2605" s="7">
        <v>4.3600000000000003</v>
      </c>
      <c r="M2605" s="7">
        <v>2806</v>
      </c>
      <c r="N2605" s="3">
        <v>45297</v>
      </c>
      <c r="O2605" s="4" t="str">
        <f t="shared" si="282"/>
        <v>2024-01</v>
      </c>
      <c r="P2605" s="4" t="str">
        <f t="shared" si="283"/>
        <v>01</v>
      </c>
      <c r="Q2605" s="4" t="str">
        <f t="shared" si="284"/>
        <v>January</v>
      </c>
      <c r="R2605" s="30" t="str">
        <f t="shared" si="285"/>
        <v>06</v>
      </c>
      <c r="W2605" t="str">
        <f t="shared" si="286"/>
        <v>ok</v>
      </c>
    </row>
    <row r="2606" spans="1:23" x14ac:dyDescent="0.3">
      <c r="A2606" t="s">
        <v>2648</v>
      </c>
      <c r="B2606" t="s">
        <v>23</v>
      </c>
      <c r="C2606" t="s">
        <v>24</v>
      </c>
      <c r="D2606" t="s">
        <v>25</v>
      </c>
      <c r="E2606" t="s">
        <v>14</v>
      </c>
      <c r="F2606" t="s">
        <v>21</v>
      </c>
      <c r="G2606" s="5">
        <v>3068.9</v>
      </c>
      <c r="H2606" s="5">
        <f t="shared" si="280"/>
        <v>55.240199999999994</v>
      </c>
      <c r="I2606" s="6">
        <v>2</v>
      </c>
      <c r="J2606" s="6">
        <v>6137.8</v>
      </c>
      <c r="K2606" s="5">
        <f t="shared" si="281"/>
        <v>110.48039999999999</v>
      </c>
      <c r="L2606" s="7">
        <v>4.22</v>
      </c>
      <c r="M2606" s="7">
        <v>175</v>
      </c>
      <c r="N2606" s="3">
        <v>45317</v>
      </c>
      <c r="O2606" s="4" t="str">
        <f t="shared" si="282"/>
        <v>2024-01</v>
      </c>
      <c r="P2606" s="4" t="str">
        <f t="shared" si="283"/>
        <v>01</v>
      </c>
      <c r="Q2606" s="4" t="str">
        <f t="shared" si="284"/>
        <v>January</v>
      </c>
      <c r="R2606" s="30" t="str">
        <f t="shared" si="285"/>
        <v>26</v>
      </c>
      <c r="W2606" t="str">
        <f t="shared" si="286"/>
        <v>ok</v>
      </c>
    </row>
    <row r="2607" spans="1:23" x14ac:dyDescent="0.3">
      <c r="A2607" t="s">
        <v>2649</v>
      </c>
      <c r="B2607" t="s">
        <v>17</v>
      </c>
      <c r="C2607" t="s">
        <v>18</v>
      </c>
      <c r="D2607" t="s">
        <v>19</v>
      </c>
      <c r="E2607" t="s">
        <v>20</v>
      </c>
      <c r="F2607" t="s">
        <v>15</v>
      </c>
      <c r="G2607" s="5">
        <v>364.12</v>
      </c>
      <c r="H2607" s="5">
        <f t="shared" si="280"/>
        <v>6.5541599999999995</v>
      </c>
      <c r="I2607" s="6">
        <v>1</v>
      </c>
      <c r="J2607" s="6">
        <v>364.12</v>
      </c>
      <c r="K2607" s="5">
        <f t="shared" si="281"/>
        <v>6.5541599999999995</v>
      </c>
      <c r="L2607" s="7">
        <v>4.45</v>
      </c>
      <c r="M2607" s="7">
        <v>4752</v>
      </c>
      <c r="N2607" s="3">
        <v>45386</v>
      </c>
      <c r="O2607" s="4" t="str">
        <f t="shared" si="282"/>
        <v>2024-04</v>
      </c>
      <c r="P2607" s="4" t="str">
        <f t="shared" si="283"/>
        <v>04</v>
      </c>
      <c r="Q2607" s="4" t="str">
        <f t="shared" si="284"/>
        <v>April</v>
      </c>
      <c r="R2607" s="30" t="str">
        <f t="shared" si="285"/>
        <v>04</v>
      </c>
      <c r="W2607" t="str">
        <f t="shared" si="286"/>
        <v>ok</v>
      </c>
    </row>
    <row r="2608" spans="1:23" x14ac:dyDescent="0.3">
      <c r="A2608" t="s">
        <v>2650</v>
      </c>
      <c r="B2608" t="s">
        <v>36</v>
      </c>
      <c r="C2608" t="s">
        <v>18</v>
      </c>
      <c r="D2608" t="s">
        <v>37</v>
      </c>
      <c r="E2608" t="s">
        <v>14</v>
      </c>
      <c r="F2608" t="s">
        <v>26</v>
      </c>
      <c r="G2608" s="5">
        <v>14577.07</v>
      </c>
      <c r="H2608" s="5">
        <f t="shared" si="280"/>
        <v>262.38725999999997</v>
      </c>
      <c r="I2608" s="6">
        <v>5</v>
      </c>
      <c r="J2608" s="6">
        <v>72885.350000000006</v>
      </c>
      <c r="K2608" s="5">
        <f t="shared" si="281"/>
        <v>1311.9362999999998</v>
      </c>
      <c r="L2608" s="7">
        <v>1.33</v>
      </c>
      <c r="M2608" s="7">
        <v>927</v>
      </c>
      <c r="N2608" s="3">
        <v>45298</v>
      </c>
      <c r="O2608" s="4" t="str">
        <f t="shared" si="282"/>
        <v>2024-01</v>
      </c>
      <c r="P2608" s="4" t="str">
        <f t="shared" si="283"/>
        <v>01</v>
      </c>
      <c r="Q2608" s="4" t="str">
        <f t="shared" si="284"/>
        <v>January</v>
      </c>
      <c r="R2608" s="30" t="str">
        <f t="shared" si="285"/>
        <v>07</v>
      </c>
      <c r="W2608" t="str">
        <f t="shared" si="286"/>
        <v>ok</v>
      </c>
    </row>
    <row r="2609" spans="1:23" x14ac:dyDescent="0.3">
      <c r="A2609" t="s">
        <v>2651</v>
      </c>
      <c r="B2609" t="s">
        <v>41</v>
      </c>
      <c r="C2609" t="s">
        <v>42</v>
      </c>
      <c r="D2609" t="s">
        <v>43</v>
      </c>
      <c r="E2609" t="s">
        <v>45</v>
      </c>
      <c r="F2609" t="s">
        <v>60</v>
      </c>
      <c r="G2609" s="5">
        <v>13519.96</v>
      </c>
      <c r="H2609" s="5">
        <f t="shared" si="280"/>
        <v>243.35927999999996</v>
      </c>
      <c r="I2609" s="6">
        <v>2</v>
      </c>
      <c r="J2609" s="6">
        <v>27039.919999999998</v>
      </c>
      <c r="K2609" s="5">
        <f t="shared" si="281"/>
        <v>486.71855999999991</v>
      </c>
      <c r="L2609" s="7">
        <v>4.3099999999999996</v>
      </c>
      <c r="M2609" s="7">
        <v>2338</v>
      </c>
      <c r="N2609" s="3">
        <v>45595</v>
      </c>
      <c r="O2609" s="4" t="str">
        <f t="shared" si="282"/>
        <v>2024-10</v>
      </c>
      <c r="P2609" s="4" t="str">
        <f t="shared" si="283"/>
        <v>10</v>
      </c>
      <c r="Q2609" s="4" t="str">
        <f t="shared" si="284"/>
        <v>October</v>
      </c>
      <c r="R2609" s="30" t="str">
        <f t="shared" si="285"/>
        <v>30</v>
      </c>
      <c r="W2609" t="str">
        <f t="shared" si="286"/>
        <v>ok</v>
      </c>
    </row>
    <row r="2610" spans="1:23" x14ac:dyDescent="0.3">
      <c r="A2610" t="s">
        <v>2652</v>
      </c>
      <c r="B2610" t="s">
        <v>11</v>
      </c>
      <c r="C2610" t="s">
        <v>12</v>
      </c>
      <c r="D2610" t="s">
        <v>13</v>
      </c>
      <c r="E2610" t="s">
        <v>14</v>
      </c>
      <c r="F2610" t="s">
        <v>21</v>
      </c>
      <c r="G2610" s="5">
        <v>6028.16</v>
      </c>
      <c r="H2610" s="5">
        <f t="shared" si="280"/>
        <v>108.50688</v>
      </c>
      <c r="I2610" s="6">
        <v>1</v>
      </c>
      <c r="J2610" s="6">
        <v>6028.16</v>
      </c>
      <c r="K2610" s="5">
        <f t="shared" si="281"/>
        <v>108.50688</v>
      </c>
      <c r="L2610" s="7">
        <v>2.2999999999999998</v>
      </c>
      <c r="M2610" s="7">
        <v>583</v>
      </c>
      <c r="N2610" s="3">
        <v>45546</v>
      </c>
      <c r="O2610" s="4" t="str">
        <f t="shared" si="282"/>
        <v>2024-09</v>
      </c>
      <c r="P2610" s="4" t="str">
        <f t="shared" si="283"/>
        <v>09</v>
      </c>
      <c r="Q2610" s="4" t="str">
        <f t="shared" si="284"/>
        <v>September</v>
      </c>
      <c r="R2610" s="30" t="str">
        <f t="shared" si="285"/>
        <v>11</v>
      </c>
      <c r="W2610" t="str">
        <f t="shared" si="286"/>
        <v>ok</v>
      </c>
    </row>
    <row r="2611" spans="1:23" x14ac:dyDescent="0.3">
      <c r="A2611" t="s">
        <v>2653</v>
      </c>
      <c r="B2611" t="s">
        <v>36</v>
      </c>
      <c r="C2611" t="s">
        <v>18</v>
      </c>
      <c r="D2611" t="s">
        <v>37</v>
      </c>
      <c r="E2611" t="s">
        <v>20</v>
      </c>
      <c r="F2611" t="s">
        <v>60</v>
      </c>
      <c r="G2611" s="5">
        <v>14504.67</v>
      </c>
      <c r="H2611" s="5">
        <f t="shared" si="280"/>
        <v>261.08405999999997</v>
      </c>
      <c r="I2611" s="6">
        <v>5</v>
      </c>
      <c r="J2611" s="6">
        <v>72523.350000000006</v>
      </c>
      <c r="K2611" s="5">
        <f t="shared" si="281"/>
        <v>1305.4202999999998</v>
      </c>
      <c r="L2611" s="7">
        <v>3.15</v>
      </c>
      <c r="M2611" s="7">
        <v>1210</v>
      </c>
      <c r="N2611" s="3">
        <v>45540</v>
      </c>
      <c r="O2611" s="4" t="str">
        <f t="shared" si="282"/>
        <v>2024-09</v>
      </c>
      <c r="P2611" s="4" t="str">
        <f t="shared" si="283"/>
        <v>09</v>
      </c>
      <c r="Q2611" s="4" t="str">
        <f t="shared" si="284"/>
        <v>September</v>
      </c>
      <c r="R2611" s="30" t="str">
        <f t="shared" si="285"/>
        <v>05</v>
      </c>
      <c r="W2611" t="str">
        <f t="shared" si="286"/>
        <v>ok</v>
      </c>
    </row>
    <row r="2612" spans="1:23" x14ac:dyDescent="0.3">
      <c r="A2612" t="s">
        <v>2654</v>
      </c>
      <c r="B2612" t="s">
        <v>23</v>
      </c>
      <c r="C2612" t="s">
        <v>24</v>
      </c>
      <c r="D2612" t="s">
        <v>25</v>
      </c>
      <c r="E2612" t="s">
        <v>20</v>
      </c>
      <c r="F2612" t="s">
        <v>38</v>
      </c>
      <c r="G2612" s="5">
        <v>8401.8799999999992</v>
      </c>
      <c r="H2612" s="5">
        <f t="shared" si="280"/>
        <v>151.23383999999999</v>
      </c>
      <c r="I2612" s="6">
        <v>2</v>
      </c>
      <c r="J2612" s="6">
        <v>16803.759999999998</v>
      </c>
      <c r="K2612" s="5">
        <f t="shared" si="281"/>
        <v>302.46767999999997</v>
      </c>
      <c r="L2612" s="7">
        <v>1.63</v>
      </c>
      <c r="M2612" s="7">
        <v>488</v>
      </c>
      <c r="N2612" s="3">
        <v>45518</v>
      </c>
      <c r="O2612" s="4" t="str">
        <f t="shared" si="282"/>
        <v>2024-08</v>
      </c>
      <c r="P2612" s="4" t="str">
        <f t="shared" si="283"/>
        <v>08</v>
      </c>
      <c r="Q2612" s="4" t="str">
        <f t="shared" si="284"/>
        <v>August</v>
      </c>
      <c r="R2612" s="30" t="str">
        <f t="shared" si="285"/>
        <v>14</v>
      </c>
      <c r="W2612" t="str">
        <f t="shared" si="286"/>
        <v>ok</v>
      </c>
    </row>
    <row r="2613" spans="1:23" x14ac:dyDescent="0.3">
      <c r="A2613" t="s">
        <v>2655</v>
      </c>
      <c r="B2613" t="s">
        <v>23</v>
      </c>
      <c r="C2613" t="s">
        <v>24</v>
      </c>
      <c r="D2613" t="s">
        <v>25</v>
      </c>
      <c r="E2613" t="s">
        <v>45</v>
      </c>
      <c r="F2613" t="s">
        <v>26</v>
      </c>
      <c r="G2613" s="5">
        <v>13854.51</v>
      </c>
      <c r="H2613" s="5">
        <f t="shared" si="280"/>
        <v>249.38117999999997</v>
      </c>
      <c r="I2613" s="6">
        <v>5</v>
      </c>
      <c r="J2613" s="6">
        <v>69272.55</v>
      </c>
      <c r="K2613" s="5">
        <f t="shared" si="281"/>
        <v>1246.9058999999997</v>
      </c>
      <c r="L2613" s="7">
        <v>1.45</v>
      </c>
      <c r="M2613" s="7">
        <v>4514</v>
      </c>
      <c r="N2613" s="3">
        <v>45343</v>
      </c>
      <c r="O2613" s="4" t="str">
        <f t="shared" si="282"/>
        <v>2024-02</v>
      </c>
      <c r="P2613" s="4" t="str">
        <f t="shared" si="283"/>
        <v>02</v>
      </c>
      <c r="Q2613" s="4" t="str">
        <f t="shared" si="284"/>
        <v>February</v>
      </c>
      <c r="R2613" s="30" t="str">
        <f t="shared" si="285"/>
        <v>21</v>
      </c>
      <c r="W2613" t="str">
        <f t="shared" si="286"/>
        <v>ok</v>
      </c>
    </row>
    <row r="2614" spans="1:23" x14ac:dyDescent="0.3">
      <c r="A2614" t="s">
        <v>2656</v>
      </c>
      <c r="B2614" t="s">
        <v>17</v>
      </c>
      <c r="C2614" t="s">
        <v>18</v>
      </c>
      <c r="D2614" t="s">
        <v>19</v>
      </c>
      <c r="E2614" t="s">
        <v>45</v>
      </c>
      <c r="F2614" t="s">
        <v>26</v>
      </c>
      <c r="G2614" s="5">
        <v>19934.77</v>
      </c>
      <c r="H2614" s="5">
        <f t="shared" si="280"/>
        <v>358.82585999999998</v>
      </c>
      <c r="I2614" s="6">
        <v>2</v>
      </c>
      <c r="J2614" s="6">
        <v>39869.54</v>
      </c>
      <c r="K2614" s="5">
        <f t="shared" si="281"/>
        <v>717.65171999999995</v>
      </c>
      <c r="L2614" s="7">
        <v>2.63</v>
      </c>
      <c r="M2614" s="7">
        <v>2954</v>
      </c>
      <c r="N2614" s="3">
        <v>45433</v>
      </c>
      <c r="O2614" s="4" t="str">
        <f t="shared" si="282"/>
        <v>2024-05</v>
      </c>
      <c r="P2614" s="4" t="str">
        <f t="shared" si="283"/>
        <v>05</v>
      </c>
      <c r="Q2614" s="4" t="str">
        <f t="shared" si="284"/>
        <v>May</v>
      </c>
      <c r="R2614" s="30" t="str">
        <f t="shared" si="285"/>
        <v>21</v>
      </c>
      <c r="W2614" t="str">
        <f t="shared" si="286"/>
        <v>ok</v>
      </c>
    </row>
    <row r="2615" spans="1:23" x14ac:dyDescent="0.3">
      <c r="A2615" t="s">
        <v>2657</v>
      </c>
      <c r="B2615" t="s">
        <v>11</v>
      </c>
      <c r="C2615" t="s">
        <v>12</v>
      </c>
      <c r="D2615" t="s">
        <v>13</v>
      </c>
      <c r="E2615" t="s">
        <v>14</v>
      </c>
      <c r="F2615" t="s">
        <v>38</v>
      </c>
      <c r="G2615" s="5">
        <v>17295.939999999999</v>
      </c>
      <c r="H2615" s="5">
        <f t="shared" si="280"/>
        <v>311.32691999999997</v>
      </c>
      <c r="I2615" s="6">
        <v>1</v>
      </c>
      <c r="J2615" s="6">
        <v>17295.939999999999</v>
      </c>
      <c r="K2615" s="5">
        <f t="shared" si="281"/>
        <v>311.32691999999997</v>
      </c>
      <c r="L2615" s="7">
        <v>4.3499999999999996</v>
      </c>
      <c r="M2615" s="7">
        <v>186</v>
      </c>
      <c r="N2615" s="3">
        <v>45647</v>
      </c>
      <c r="O2615" s="4" t="str">
        <f t="shared" si="282"/>
        <v>2024-12</v>
      </c>
      <c r="P2615" s="4" t="str">
        <f t="shared" si="283"/>
        <v>12</v>
      </c>
      <c r="Q2615" s="4" t="str">
        <f t="shared" si="284"/>
        <v>December</v>
      </c>
      <c r="R2615" s="30" t="str">
        <f t="shared" si="285"/>
        <v>21</v>
      </c>
      <c r="W2615" t="str">
        <f t="shared" si="286"/>
        <v>ok</v>
      </c>
    </row>
    <row r="2616" spans="1:23" x14ac:dyDescent="0.3">
      <c r="A2616" t="s">
        <v>2658</v>
      </c>
      <c r="B2616" t="s">
        <v>63</v>
      </c>
      <c r="C2616" t="s">
        <v>18</v>
      </c>
      <c r="D2616" t="s">
        <v>64</v>
      </c>
      <c r="E2616" t="s">
        <v>20</v>
      </c>
      <c r="F2616" t="s">
        <v>31</v>
      </c>
      <c r="G2616" s="5">
        <v>14449.28</v>
      </c>
      <c r="H2616" s="5">
        <f t="shared" si="280"/>
        <v>260.08704</v>
      </c>
      <c r="I2616" s="6">
        <v>3</v>
      </c>
      <c r="J2616" s="6">
        <v>43347.839999999997</v>
      </c>
      <c r="K2616" s="5">
        <f t="shared" si="281"/>
        <v>780.26112000000001</v>
      </c>
      <c r="L2616" s="7">
        <v>1.68</v>
      </c>
      <c r="M2616" s="7">
        <v>4913</v>
      </c>
      <c r="N2616" s="3">
        <v>45400</v>
      </c>
      <c r="O2616" s="4" t="str">
        <f t="shared" si="282"/>
        <v>2024-04</v>
      </c>
      <c r="P2616" s="4" t="str">
        <f t="shared" si="283"/>
        <v>04</v>
      </c>
      <c r="Q2616" s="4" t="str">
        <f t="shared" si="284"/>
        <v>April</v>
      </c>
      <c r="R2616" s="30" t="str">
        <f t="shared" si="285"/>
        <v>18</v>
      </c>
      <c r="W2616" t="str">
        <f t="shared" si="286"/>
        <v>ok</v>
      </c>
    </row>
    <row r="2617" spans="1:23" x14ac:dyDescent="0.3">
      <c r="A2617" t="s">
        <v>2659</v>
      </c>
      <c r="B2617" t="s">
        <v>51</v>
      </c>
      <c r="C2617" t="s">
        <v>29</v>
      </c>
      <c r="D2617" t="s">
        <v>52</v>
      </c>
      <c r="E2617" t="s">
        <v>14</v>
      </c>
      <c r="F2617" t="s">
        <v>26</v>
      </c>
      <c r="G2617" s="5">
        <v>979.52</v>
      </c>
      <c r="H2617" s="5">
        <f t="shared" si="280"/>
        <v>17.631359999999997</v>
      </c>
      <c r="I2617" s="6">
        <v>5</v>
      </c>
      <c r="J2617" s="6">
        <v>4897.6000000000004</v>
      </c>
      <c r="K2617" s="5">
        <f t="shared" si="281"/>
        <v>88.15679999999999</v>
      </c>
      <c r="L2617" s="7">
        <v>2.4500000000000002</v>
      </c>
      <c r="M2617" s="7">
        <v>321</v>
      </c>
      <c r="N2617" s="3">
        <v>45484</v>
      </c>
      <c r="O2617" s="4" t="str">
        <f t="shared" si="282"/>
        <v>2024-07</v>
      </c>
      <c r="P2617" s="4" t="str">
        <f t="shared" si="283"/>
        <v>07</v>
      </c>
      <c r="Q2617" s="4" t="str">
        <f t="shared" si="284"/>
        <v>July</v>
      </c>
      <c r="R2617" s="30" t="str">
        <f t="shared" si="285"/>
        <v>11</v>
      </c>
      <c r="W2617" t="str">
        <f t="shared" si="286"/>
        <v>ok</v>
      </c>
    </row>
    <row r="2618" spans="1:23" x14ac:dyDescent="0.3">
      <c r="A2618" t="s">
        <v>2660</v>
      </c>
      <c r="B2618" t="s">
        <v>33</v>
      </c>
      <c r="C2618" t="s">
        <v>12</v>
      </c>
      <c r="D2618" t="s">
        <v>34</v>
      </c>
      <c r="E2618" t="s">
        <v>14</v>
      </c>
      <c r="F2618" t="s">
        <v>15</v>
      </c>
      <c r="G2618" s="5">
        <v>12416.14</v>
      </c>
      <c r="H2618" s="5">
        <f t="shared" si="280"/>
        <v>223.49051999999998</v>
      </c>
      <c r="I2618" s="6">
        <v>5</v>
      </c>
      <c r="J2618" s="6">
        <v>62080.7</v>
      </c>
      <c r="K2618" s="5">
        <f t="shared" si="281"/>
        <v>1117.4525999999998</v>
      </c>
      <c r="L2618" s="7">
        <v>1.4</v>
      </c>
      <c r="M2618" s="7">
        <v>3374</v>
      </c>
      <c r="N2618" s="3">
        <v>45412</v>
      </c>
      <c r="O2618" s="4" t="str">
        <f t="shared" si="282"/>
        <v>2024-04</v>
      </c>
      <c r="P2618" s="4" t="str">
        <f t="shared" si="283"/>
        <v>04</v>
      </c>
      <c r="Q2618" s="4" t="str">
        <f t="shared" si="284"/>
        <v>April</v>
      </c>
      <c r="R2618" s="30" t="str">
        <f t="shared" si="285"/>
        <v>30</v>
      </c>
      <c r="W2618" t="str">
        <f t="shared" si="286"/>
        <v>ok</v>
      </c>
    </row>
    <row r="2619" spans="1:23" x14ac:dyDescent="0.3">
      <c r="A2619" t="s">
        <v>2661</v>
      </c>
      <c r="B2619" t="s">
        <v>47</v>
      </c>
      <c r="C2619" t="s">
        <v>12</v>
      </c>
      <c r="D2619" t="s">
        <v>48</v>
      </c>
      <c r="E2619" t="s">
        <v>45</v>
      </c>
      <c r="F2619" t="s">
        <v>31</v>
      </c>
      <c r="G2619" s="5">
        <v>19472.54</v>
      </c>
      <c r="H2619" s="5">
        <f t="shared" si="280"/>
        <v>350.50572</v>
      </c>
      <c r="I2619" s="6">
        <v>5</v>
      </c>
      <c r="J2619" s="6">
        <v>97362.7</v>
      </c>
      <c r="K2619" s="5">
        <f t="shared" si="281"/>
        <v>1752.5286000000001</v>
      </c>
      <c r="L2619" s="7">
        <v>1.79</v>
      </c>
      <c r="M2619" s="7">
        <v>2459</v>
      </c>
      <c r="N2619" s="3">
        <v>45493</v>
      </c>
      <c r="O2619" s="4" t="str">
        <f t="shared" si="282"/>
        <v>2024-07</v>
      </c>
      <c r="P2619" s="4" t="str">
        <f t="shared" si="283"/>
        <v>07</v>
      </c>
      <c r="Q2619" s="4" t="str">
        <f t="shared" si="284"/>
        <v>July</v>
      </c>
      <c r="R2619" s="30" t="str">
        <f t="shared" si="285"/>
        <v>20</v>
      </c>
      <c r="W2619" t="str">
        <f t="shared" si="286"/>
        <v>ok</v>
      </c>
    </row>
    <row r="2620" spans="1:23" x14ac:dyDescent="0.3">
      <c r="A2620" t="s">
        <v>2662</v>
      </c>
      <c r="B2620" t="s">
        <v>23</v>
      </c>
      <c r="C2620" t="s">
        <v>24</v>
      </c>
      <c r="D2620" t="s">
        <v>25</v>
      </c>
      <c r="E2620" t="s">
        <v>20</v>
      </c>
      <c r="F2620" t="s">
        <v>38</v>
      </c>
      <c r="G2620" s="5">
        <v>12375.7</v>
      </c>
      <c r="H2620" s="5">
        <f t="shared" si="280"/>
        <v>222.76259999999999</v>
      </c>
      <c r="I2620" s="6">
        <v>3</v>
      </c>
      <c r="J2620" s="6">
        <v>37127.1</v>
      </c>
      <c r="K2620" s="5">
        <f t="shared" si="281"/>
        <v>668.28779999999995</v>
      </c>
      <c r="L2620" s="7">
        <v>3.95</v>
      </c>
      <c r="M2620" s="7">
        <v>685</v>
      </c>
      <c r="N2620" s="3">
        <v>45387</v>
      </c>
      <c r="O2620" s="4" t="str">
        <f t="shared" si="282"/>
        <v>2024-04</v>
      </c>
      <c r="P2620" s="4" t="str">
        <f t="shared" si="283"/>
        <v>04</v>
      </c>
      <c r="Q2620" s="4" t="str">
        <f t="shared" si="284"/>
        <v>April</v>
      </c>
      <c r="R2620" s="30" t="str">
        <f t="shared" si="285"/>
        <v>05</v>
      </c>
      <c r="W2620" t="str">
        <f t="shared" si="286"/>
        <v>ok</v>
      </c>
    </row>
    <row r="2621" spans="1:23" x14ac:dyDescent="0.3">
      <c r="A2621" t="s">
        <v>2663</v>
      </c>
      <c r="B2621" t="s">
        <v>33</v>
      </c>
      <c r="C2621" t="s">
        <v>12</v>
      </c>
      <c r="D2621" t="s">
        <v>34</v>
      </c>
      <c r="E2621" t="s">
        <v>20</v>
      </c>
      <c r="F2621" t="s">
        <v>26</v>
      </c>
      <c r="G2621" s="5">
        <v>8421.91</v>
      </c>
      <c r="H2621" s="5">
        <f t="shared" si="280"/>
        <v>151.59437999999997</v>
      </c>
      <c r="I2621" s="6">
        <v>3</v>
      </c>
      <c r="J2621" s="6">
        <v>25265.73</v>
      </c>
      <c r="K2621" s="5">
        <f t="shared" si="281"/>
        <v>454.78313999999989</v>
      </c>
      <c r="L2621" s="7">
        <v>3.77</v>
      </c>
      <c r="M2621" s="7">
        <v>3739</v>
      </c>
      <c r="N2621" s="3">
        <v>45612</v>
      </c>
      <c r="O2621" s="4" t="str">
        <f t="shared" si="282"/>
        <v>2024-11</v>
      </c>
      <c r="P2621" s="4" t="str">
        <f t="shared" si="283"/>
        <v>11</v>
      </c>
      <c r="Q2621" s="4" t="str">
        <f t="shared" si="284"/>
        <v>November</v>
      </c>
      <c r="R2621" s="30" t="str">
        <f t="shared" si="285"/>
        <v>16</v>
      </c>
      <c r="W2621" t="str">
        <f t="shared" si="286"/>
        <v>ok</v>
      </c>
    </row>
    <row r="2622" spans="1:23" x14ac:dyDescent="0.3">
      <c r="A2622" t="s">
        <v>2664</v>
      </c>
      <c r="B2622" t="s">
        <v>41</v>
      </c>
      <c r="C2622" t="s">
        <v>42</v>
      </c>
      <c r="D2622" t="s">
        <v>43</v>
      </c>
      <c r="E2622" t="s">
        <v>14</v>
      </c>
      <c r="F2622" t="s">
        <v>21</v>
      </c>
      <c r="G2622" s="5">
        <v>14294.81</v>
      </c>
      <c r="H2622" s="5">
        <f t="shared" si="280"/>
        <v>257.30658</v>
      </c>
      <c r="I2622" s="6">
        <v>2</v>
      </c>
      <c r="J2622" s="6">
        <v>28589.62</v>
      </c>
      <c r="K2622" s="5">
        <f t="shared" si="281"/>
        <v>514.61315999999999</v>
      </c>
      <c r="L2622" s="7">
        <v>1.66</v>
      </c>
      <c r="M2622" s="7">
        <v>1692</v>
      </c>
      <c r="N2622" s="3">
        <v>45582</v>
      </c>
      <c r="O2622" s="4" t="str">
        <f t="shared" si="282"/>
        <v>2024-10</v>
      </c>
      <c r="P2622" s="4" t="str">
        <f t="shared" si="283"/>
        <v>10</v>
      </c>
      <c r="Q2622" s="4" t="str">
        <f t="shared" si="284"/>
        <v>October</v>
      </c>
      <c r="R2622" s="30" t="str">
        <f t="shared" si="285"/>
        <v>17</v>
      </c>
      <c r="W2622" t="str">
        <f t="shared" si="286"/>
        <v>ok</v>
      </c>
    </row>
    <row r="2623" spans="1:23" x14ac:dyDescent="0.3">
      <c r="A2623" t="s">
        <v>2665</v>
      </c>
      <c r="B2623" t="s">
        <v>17</v>
      </c>
      <c r="C2623" t="s">
        <v>18</v>
      </c>
      <c r="D2623" t="s">
        <v>19</v>
      </c>
      <c r="E2623" t="s">
        <v>45</v>
      </c>
      <c r="F2623" t="s">
        <v>38</v>
      </c>
      <c r="G2623" s="5">
        <v>7231.24</v>
      </c>
      <c r="H2623" s="5">
        <f t="shared" si="280"/>
        <v>130.16231999999999</v>
      </c>
      <c r="I2623" s="6">
        <v>3</v>
      </c>
      <c r="J2623" s="6">
        <v>21693.72</v>
      </c>
      <c r="K2623" s="5">
        <f t="shared" si="281"/>
        <v>390.48695999999995</v>
      </c>
      <c r="L2623" s="7">
        <v>3.05</v>
      </c>
      <c r="M2623" s="7">
        <v>4228</v>
      </c>
      <c r="N2623" s="3">
        <v>45633</v>
      </c>
      <c r="O2623" s="4" t="str">
        <f t="shared" si="282"/>
        <v>2024-12</v>
      </c>
      <c r="P2623" s="4" t="str">
        <f t="shared" si="283"/>
        <v>12</v>
      </c>
      <c r="Q2623" s="4" t="str">
        <f t="shared" si="284"/>
        <v>December</v>
      </c>
      <c r="R2623" s="30" t="str">
        <f t="shared" si="285"/>
        <v>07</v>
      </c>
      <c r="W2623" t="str">
        <f t="shared" si="286"/>
        <v>ok</v>
      </c>
    </row>
    <row r="2624" spans="1:23" x14ac:dyDescent="0.3">
      <c r="A2624" t="s">
        <v>2666</v>
      </c>
      <c r="B2624" t="s">
        <v>28</v>
      </c>
      <c r="C2624" t="s">
        <v>29</v>
      </c>
      <c r="D2624" t="s">
        <v>30</v>
      </c>
      <c r="E2624" t="s">
        <v>14</v>
      </c>
      <c r="F2624" t="s">
        <v>60</v>
      </c>
      <c r="G2624" s="5">
        <v>13506.77</v>
      </c>
      <c r="H2624" s="5">
        <f t="shared" si="280"/>
        <v>243.12186</v>
      </c>
      <c r="I2624" s="6">
        <v>1</v>
      </c>
      <c r="J2624" s="6">
        <v>13506.77</v>
      </c>
      <c r="K2624" s="5">
        <f t="shared" si="281"/>
        <v>243.12186</v>
      </c>
      <c r="L2624" s="7">
        <v>1.85</v>
      </c>
      <c r="M2624" s="7">
        <v>4429</v>
      </c>
      <c r="N2624" s="3">
        <v>45637</v>
      </c>
      <c r="O2624" s="4" t="str">
        <f t="shared" si="282"/>
        <v>2024-12</v>
      </c>
      <c r="P2624" s="4" t="str">
        <f t="shared" si="283"/>
        <v>12</v>
      </c>
      <c r="Q2624" s="4" t="str">
        <f t="shared" si="284"/>
        <v>December</v>
      </c>
      <c r="R2624" s="30" t="str">
        <f t="shared" si="285"/>
        <v>11</v>
      </c>
      <c r="W2624" t="str">
        <f t="shared" si="286"/>
        <v>ok</v>
      </c>
    </row>
    <row r="2625" spans="1:23" x14ac:dyDescent="0.3">
      <c r="A2625" t="s">
        <v>2667</v>
      </c>
      <c r="B2625" t="s">
        <v>23</v>
      </c>
      <c r="C2625" t="s">
        <v>24</v>
      </c>
      <c r="D2625" t="s">
        <v>25</v>
      </c>
      <c r="E2625" t="s">
        <v>45</v>
      </c>
      <c r="F2625" t="s">
        <v>26</v>
      </c>
      <c r="G2625" s="5">
        <v>13562.13</v>
      </c>
      <c r="H2625" s="5">
        <f t="shared" si="280"/>
        <v>244.11833999999996</v>
      </c>
      <c r="I2625" s="6">
        <v>1</v>
      </c>
      <c r="J2625" s="6">
        <v>13562.13</v>
      </c>
      <c r="K2625" s="5">
        <f t="shared" si="281"/>
        <v>244.11833999999996</v>
      </c>
      <c r="L2625" s="7">
        <v>3.78</v>
      </c>
      <c r="M2625" s="7">
        <v>2733</v>
      </c>
      <c r="N2625" s="3">
        <v>45327</v>
      </c>
      <c r="O2625" s="4" t="str">
        <f t="shared" si="282"/>
        <v>2024-02</v>
      </c>
      <c r="P2625" s="4" t="str">
        <f t="shared" si="283"/>
        <v>02</v>
      </c>
      <c r="Q2625" s="4" t="str">
        <f t="shared" si="284"/>
        <v>February</v>
      </c>
      <c r="R2625" s="30" t="str">
        <f t="shared" si="285"/>
        <v>05</v>
      </c>
      <c r="W2625" t="str">
        <f t="shared" si="286"/>
        <v>ok</v>
      </c>
    </row>
    <row r="2626" spans="1:23" x14ac:dyDescent="0.3">
      <c r="A2626" t="s">
        <v>2668</v>
      </c>
      <c r="B2626" t="s">
        <v>41</v>
      </c>
      <c r="C2626" t="s">
        <v>42</v>
      </c>
      <c r="D2626" t="s">
        <v>43</v>
      </c>
      <c r="E2626" t="s">
        <v>14</v>
      </c>
      <c r="F2626" t="s">
        <v>31</v>
      </c>
      <c r="G2626" s="5">
        <v>13813.77</v>
      </c>
      <c r="H2626" s="5">
        <f t="shared" si="280"/>
        <v>248.64785999999998</v>
      </c>
      <c r="I2626" s="6">
        <v>5</v>
      </c>
      <c r="J2626" s="6">
        <v>69068.850000000006</v>
      </c>
      <c r="K2626" s="5">
        <f t="shared" si="281"/>
        <v>1243.2393</v>
      </c>
      <c r="L2626" s="7">
        <v>3.91</v>
      </c>
      <c r="M2626" s="7">
        <v>3030</v>
      </c>
      <c r="N2626" s="3">
        <v>45387</v>
      </c>
      <c r="O2626" s="4" t="str">
        <f t="shared" si="282"/>
        <v>2024-04</v>
      </c>
      <c r="P2626" s="4" t="str">
        <f t="shared" si="283"/>
        <v>04</v>
      </c>
      <c r="Q2626" s="4" t="str">
        <f t="shared" si="284"/>
        <v>April</v>
      </c>
      <c r="R2626" s="30" t="str">
        <f t="shared" si="285"/>
        <v>05</v>
      </c>
      <c r="W2626" t="str">
        <f t="shared" si="286"/>
        <v>ok</v>
      </c>
    </row>
    <row r="2627" spans="1:23" x14ac:dyDescent="0.3">
      <c r="A2627" t="s">
        <v>2669</v>
      </c>
      <c r="B2627" t="s">
        <v>47</v>
      </c>
      <c r="C2627" t="s">
        <v>12</v>
      </c>
      <c r="D2627" t="s">
        <v>48</v>
      </c>
      <c r="E2627" t="s">
        <v>20</v>
      </c>
      <c r="F2627" t="s">
        <v>21</v>
      </c>
      <c r="G2627" s="5">
        <v>14490.54</v>
      </c>
      <c r="H2627" s="5">
        <f t="shared" ref="H2627:H2690" si="287">G2627*0.018</f>
        <v>260.82972000000001</v>
      </c>
      <c r="I2627" s="6">
        <v>3</v>
      </c>
      <c r="J2627" s="6">
        <v>43471.62</v>
      </c>
      <c r="K2627" s="5">
        <f t="shared" ref="K2627:K2690" si="288">H2627*I2627</f>
        <v>782.48916000000008</v>
      </c>
      <c r="L2627" s="7">
        <v>3.11</v>
      </c>
      <c r="M2627" s="7">
        <v>610</v>
      </c>
      <c r="N2627" s="3">
        <v>45465</v>
      </c>
      <c r="O2627" s="4" t="str">
        <f t="shared" ref="O2627:O2690" si="289">TEXT(N2627,"yyyy-mm")</f>
        <v>2024-06</v>
      </c>
      <c r="P2627" s="4" t="str">
        <f t="shared" ref="P2627:P2690" si="290">TEXT(N2627,"mm")</f>
        <v>06</v>
      </c>
      <c r="Q2627" s="4" t="str">
        <f t="shared" ref="Q2627:Q2690" si="291">TEXT(DATE(2024,P2627,1),"mmmm")</f>
        <v>June</v>
      </c>
      <c r="R2627" s="30" t="str">
        <f t="shared" ref="R2627:R2690" si="292">TEXT(N2627,"dd")</f>
        <v>22</v>
      </c>
      <c r="W2627" t="str">
        <f t="shared" ref="W2627:W2690" si="293">IF(G2627*I2627=J2627,"ok","False")</f>
        <v>ok</v>
      </c>
    </row>
    <row r="2628" spans="1:23" x14ac:dyDescent="0.3">
      <c r="A2628" t="s">
        <v>2670</v>
      </c>
      <c r="B2628" t="s">
        <v>51</v>
      </c>
      <c r="C2628" t="s">
        <v>29</v>
      </c>
      <c r="D2628" t="s">
        <v>52</v>
      </c>
      <c r="E2628" t="s">
        <v>14</v>
      </c>
      <c r="F2628" t="s">
        <v>38</v>
      </c>
      <c r="G2628" s="5">
        <v>2041.56</v>
      </c>
      <c r="H2628" s="5">
        <f t="shared" si="287"/>
        <v>36.748079999999995</v>
      </c>
      <c r="I2628" s="6">
        <v>5</v>
      </c>
      <c r="J2628" s="6">
        <v>10207.799999999999</v>
      </c>
      <c r="K2628" s="5">
        <f t="shared" si="288"/>
        <v>183.74039999999997</v>
      </c>
      <c r="L2628" s="7">
        <v>3.09</v>
      </c>
      <c r="M2628" s="7">
        <v>4976</v>
      </c>
      <c r="N2628" s="3">
        <v>45505</v>
      </c>
      <c r="O2628" s="4" t="str">
        <f t="shared" si="289"/>
        <v>2024-08</v>
      </c>
      <c r="P2628" s="4" t="str">
        <f t="shared" si="290"/>
        <v>08</v>
      </c>
      <c r="Q2628" s="4" t="str">
        <f t="shared" si="291"/>
        <v>August</v>
      </c>
      <c r="R2628" s="30" t="str">
        <f t="shared" si="292"/>
        <v>01</v>
      </c>
      <c r="W2628" t="str">
        <f t="shared" si="293"/>
        <v>ok</v>
      </c>
    </row>
    <row r="2629" spans="1:23" x14ac:dyDescent="0.3">
      <c r="A2629" t="s">
        <v>2671</v>
      </c>
      <c r="B2629" t="s">
        <v>17</v>
      </c>
      <c r="C2629" t="s">
        <v>18</v>
      </c>
      <c r="D2629" t="s">
        <v>19</v>
      </c>
      <c r="E2629" t="s">
        <v>45</v>
      </c>
      <c r="F2629" t="s">
        <v>38</v>
      </c>
      <c r="G2629" s="5">
        <v>8684.68</v>
      </c>
      <c r="H2629" s="5">
        <f t="shared" si="287"/>
        <v>156.32424</v>
      </c>
      <c r="I2629" s="6">
        <v>3</v>
      </c>
      <c r="J2629" s="6">
        <v>26054.04</v>
      </c>
      <c r="K2629" s="5">
        <f t="shared" si="288"/>
        <v>468.97271999999998</v>
      </c>
      <c r="L2629" s="7">
        <v>1.81</v>
      </c>
      <c r="M2629" s="7">
        <v>3007</v>
      </c>
      <c r="N2629" s="3">
        <v>45419</v>
      </c>
      <c r="O2629" s="4" t="str">
        <f t="shared" si="289"/>
        <v>2024-05</v>
      </c>
      <c r="P2629" s="4" t="str">
        <f t="shared" si="290"/>
        <v>05</v>
      </c>
      <c r="Q2629" s="4" t="str">
        <f t="shared" si="291"/>
        <v>May</v>
      </c>
      <c r="R2629" s="30" t="str">
        <f t="shared" si="292"/>
        <v>07</v>
      </c>
      <c r="W2629" t="str">
        <f t="shared" si="293"/>
        <v>ok</v>
      </c>
    </row>
    <row r="2630" spans="1:23" x14ac:dyDescent="0.3">
      <c r="A2630" t="s">
        <v>2672</v>
      </c>
      <c r="B2630" t="s">
        <v>51</v>
      </c>
      <c r="C2630" t="s">
        <v>29</v>
      </c>
      <c r="D2630" t="s">
        <v>52</v>
      </c>
      <c r="E2630" t="s">
        <v>20</v>
      </c>
      <c r="F2630" t="s">
        <v>26</v>
      </c>
      <c r="G2630" s="5">
        <v>2403.06</v>
      </c>
      <c r="H2630" s="5">
        <f t="shared" si="287"/>
        <v>43.255079999999992</v>
      </c>
      <c r="I2630" s="6">
        <v>1</v>
      </c>
      <c r="J2630" s="6">
        <v>2403.06</v>
      </c>
      <c r="K2630" s="5">
        <f t="shared" si="288"/>
        <v>43.255079999999992</v>
      </c>
      <c r="L2630" s="7">
        <v>1.43</v>
      </c>
      <c r="M2630" s="7">
        <v>1423</v>
      </c>
      <c r="N2630" s="3">
        <v>45307</v>
      </c>
      <c r="O2630" s="4" t="str">
        <f t="shared" si="289"/>
        <v>2024-01</v>
      </c>
      <c r="P2630" s="4" t="str">
        <f t="shared" si="290"/>
        <v>01</v>
      </c>
      <c r="Q2630" s="4" t="str">
        <f t="shared" si="291"/>
        <v>January</v>
      </c>
      <c r="R2630" s="30" t="str">
        <f t="shared" si="292"/>
        <v>16</v>
      </c>
      <c r="W2630" t="str">
        <f t="shared" si="293"/>
        <v>ok</v>
      </c>
    </row>
    <row r="2631" spans="1:23" x14ac:dyDescent="0.3">
      <c r="A2631" t="s">
        <v>2673</v>
      </c>
      <c r="B2631" t="s">
        <v>63</v>
      </c>
      <c r="C2631" t="s">
        <v>18</v>
      </c>
      <c r="D2631" t="s">
        <v>64</v>
      </c>
      <c r="E2631" t="s">
        <v>20</v>
      </c>
      <c r="F2631" t="s">
        <v>15</v>
      </c>
      <c r="G2631" s="5">
        <v>10068.09</v>
      </c>
      <c r="H2631" s="5">
        <f t="shared" si="287"/>
        <v>181.22561999999999</v>
      </c>
      <c r="I2631" s="6">
        <v>3</v>
      </c>
      <c r="J2631" s="6">
        <v>30204.27</v>
      </c>
      <c r="K2631" s="5">
        <f t="shared" si="288"/>
        <v>543.67686000000003</v>
      </c>
      <c r="L2631" s="7">
        <v>2.34</v>
      </c>
      <c r="M2631" s="7">
        <v>1333</v>
      </c>
      <c r="N2631" s="3">
        <v>45515</v>
      </c>
      <c r="O2631" s="4" t="str">
        <f t="shared" si="289"/>
        <v>2024-08</v>
      </c>
      <c r="P2631" s="4" t="str">
        <f t="shared" si="290"/>
        <v>08</v>
      </c>
      <c r="Q2631" s="4" t="str">
        <f t="shared" si="291"/>
        <v>August</v>
      </c>
      <c r="R2631" s="30" t="str">
        <f t="shared" si="292"/>
        <v>11</v>
      </c>
      <c r="W2631" t="str">
        <f t="shared" si="293"/>
        <v>ok</v>
      </c>
    </row>
    <row r="2632" spans="1:23" x14ac:dyDescent="0.3">
      <c r="A2632" t="s">
        <v>2674</v>
      </c>
      <c r="B2632" t="s">
        <v>47</v>
      </c>
      <c r="C2632" t="s">
        <v>12</v>
      </c>
      <c r="D2632" t="s">
        <v>48</v>
      </c>
      <c r="E2632" t="s">
        <v>20</v>
      </c>
      <c r="F2632" t="s">
        <v>60</v>
      </c>
      <c r="G2632" s="5">
        <v>12037.1</v>
      </c>
      <c r="H2632" s="5">
        <f t="shared" si="287"/>
        <v>216.6678</v>
      </c>
      <c r="I2632" s="6">
        <v>1</v>
      </c>
      <c r="J2632" s="6">
        <v>12037.1</v>
      </c>
      <c r="K2632" s="5">
        <f t="shared" si="288"/>
        <v>216.6678</v>
      </c>
      <c r="L2632" s="7">
        <v>3.11</v>
      </c>
      <c r="M2632" s="7">
        <v>1328</v>
      </c>
      <c r="N2632" s="3">
        <v>45343</v>
      </c>
      <c r="O2632" s="4" t="str">
        <f t="shared" si="289"/>
        <v>2024-02</v>
      </c>
      <c r="P2632" s="4" t="str">
        <f t="shared" si="290"/>
        <v>02</v>
      </c>
      <c r="Q2632" s="4" t="str">
        <f t="shared" si="291"/>
        <v>February</v>
      </c>
      <c r="R2632" s="30" t="str">
        <f t="shared" si="292"/>
        <v>21</v>
      </c>
      <c r="W2632" t="str">
        <f t="shared" si="293"/>
        <v>ok</v>
      </c>
    </row>
    <row r="2633" spans="1:23" x14ac:dyDescent="0.3">
      <c r="A2633" t="s">
        <v>2675</v>
      </c>
      <c r="B2633" t="s">
        <v>28</v>
      </c>
      <c r="C2633" t="s">
        <v>29</v>
      </c>
      <c r="D2633" t="s">
        <v>30</v>
      </c>
      <c r="E2633" t="s">
        <v>45</v>
      </c>
      <c r="F2633" t="s">
        <v>60</v>
      </c>
      <c r="G2633" s="5">
        <v>18463.849999999999</v>
      </c>
      <c r="H2633" s="5">
        <f t="shared" si="287"/>
        <v>332.34929999999997</v>
      </c>
      <c r="I2633" s="6">
        <v>2</v>
      </c>
      <c r="J2633" s="6">
        <v>36927.699999999997</v>
      </c>
      <c r="K2633" s="5">
        <f t="shared" si="288"/>
        <v>664.69859999999994</v>
      </c>
      <c r="L2633" s="7">
        <v>4.09</v>
      </c>
      <c r="M2633" s="7">
        <v>4323</v>
      </c>
      <c r="N2633" s="3">
        <v>45438</v>
      </c>
      <c r="O2633" s="4" t="str">
        <f t="shared" si="289"/>
        <v>2024-05</v>
      </c>
      <c r="P2633" s="4" t="str">
        <f t="shared" si="290"/>
        <v>05</v>
      </c>
      <c r="Q2633" s="4" t="str">
        <f t="shared" si="291"/>
        <v>May</v>
      </c>
      <c r="R2633" s="30" t="str">
        <f t="shared" si="292"/>
        <v>26</v>
      </c>
      <c r="W2633" t="str">
        <f t="shared" si="293"/>
        <v>ok</v>
      </c>
    </row>
    <row r="2634" spans="1:23" x14ac:dyDescent="0.3">
      <c r="A2634" t="s">
        <v>2676</v>
      </c>
      <c r="B2634" t="s">
        <v>41</v>
      </c>
      <c r="C2634" t="s">
        <v>42</v>
      </c>
      <c r="D2634" t="s">
        <v>43</v>
      </c>
      <c r="E2634" t="s">
        <v>14</v>
      </c>
      <c r="F2634" t="s">
        <v>31</v>
      </c>
      <c r="G2634" s="5">
        <v>5127.8999999999996</v>
      </c>
      <c r="H2634" s="5">
        <f t="shared" si="287"/>
        <v>92.302199999999985</v>
      </c>
      <c r="I2634" s="6">
        <v>3</v>
      </c>
      <c r="J2634" s="6">
        <v>15383.7</v>
      </c>
      <c r="K2634" s="5">
        <f t="shared" si="288"/>
        <v>276.90659999999997</v>
      </c>
      <c r="L2634" s="7">
        <v>1.08</v>
      </c>
      <c r="M2634" s="7">
        <v>359</v>
      </c>
      <c r="N2634" s="3">
        <v>45649</v>
      </c>
      <c r="O2634" s="4" t="str">
        <f t="shared" si="289"/>
        <v>2024-12</v>
      </c>
      <c r="P2634" s="4" t="str">
        <f t="shared" si="290"/>
        <v>12</v>
      </c>
      <c r="Q2634" s="4" t="str">
        <f t="shared" si="291"/>
        <v>December</v>
      </c>
      <c r="R2634" s="30" t="str">
        <f t="shared" si="292"/>
        <v>23</v>
      </c>
      <c r="W2634" t="str">
        <f t="shared" si="293"/>
        <v>ok</v>
      </c>
    </row>
    <row r="2635" spans="1:23" x14ac:dyDescent="0.3">
      <c r="A2635" t="s">
        <v>2677</v>
      </c>
      <c r="B2635" t="s">
        <v>51</v>
      </c>
      <c r="C2635" t="s">
        <v>29</v>
      </c>
      <c r="D2635" t="s">
        <v>52</v>
      </c>
      <c r="E2635" t="s">
        <v>45</v>
      </c>
      <c r="F2635" t="s">
        <v>60</v>
      </c>
      <c r="G2635" s="5">
        <v>3071.01</v>
      </c>
      <c r="H2635" s="5">
        <f t="shared" si="287"/>
        <v>55.278179999999999</v>
      </c>
      <c r="I2635" s="6">
        <v>2</v>
      </c>
      <c r="J2635" s="6">
        <v>6142.02</v>
      </c>
      <c r="K2635" s="5">
        <f t="shared" si="288"/>
        <v>110.55636</v>
      </c>
      <c r="L2635" s="7">
        <v>2.41</v>
      </c>
      <c r="M2635" s="7">
        <v>4985</v>
      </c>
      <c r="N2635" s="3">
        <v>45603</v>
      </c>
      <c r="O2635" s="4" t="str">
        <f t="shared" si="289"/>
        <v>2024-11</v>
      </c>
      <c r="P2635" s="4" t="str">
        <f t="shared" si="290"/>
        <v>11</v>
      </c>
      <c r="Q2635" s="4" t="str">
        <f t="shared" si="291"/>
        <v>November</v>
      </c>
      <c r="R2635" s="30" t="str">
        <f t="shared" si="292"/>
        <v>07</v>
      </c>
      <c r="W2635" t="str">
        <f t="shared" si="293"/>
        <v>ok</v>
      </c>
    </row>
    <row r="2636" spans="1:23" x14ac:dyDescent="0.3">
      <c r="A2636" t="s">
        <v>2678</v>
      </c>
      <c r="B2636" t="s">
        <v>17</v>
      </c>
      <c r="C2636" t="s">
        <v>18</v>
      </c>
      <c r="D2636" t="s">
        <v>19</v>
      </c>
      <c r="E2636" t="s">
        <v>20</v>
      </c>
      <c r="F2636" t="s">
        <v>38</v>
      </c>
      <c r="G2636" s="5">
        <v>18368.03</v>
      </c>
      <c r="H2636" s="5">
        <f t="shared" si="287"/>
        <v>330.62453999999997</v>
      </c>
      <c r="I2636" s="6">
        <v>3</v>
      </c>
      <c r="J2636" s="6">
        <v>55104.09</v>
      </c>
      <c r="K2636" s="5">
        <f t="shared" si="288"/>
        <v>991.87361999999985</v>
      </c>
      <c r="L2636" s="7">
        <v>2.6</v>
      </c>
      <c r="M2636" s="7">
        <v>3534</v>
      </c>
      <c r="N2636" s="3">
        <v>45403</v>
      </c>
      <c r="O2636" s="4" t="str">
        <f t="shared" si="289"/>
        <v>2024-04</v>
      </c>
      <c r="P2636" s="4" t="str">
        <f t="shared" si="290"/>
        <v>04</v>
      </c>
      <c r="Q2636" s="4" t="str">
        <f t="shared" si="291"/>
        <v>April</v>
      </c>
      <c r="R2636" s="30" t="str">
        <f t="shared" si="292"/>
        <v>21</v>
      </c>
      <c r="W2636" t="str">
        <f t="shared" si="293"/>
        <v>ok</v>
      </c>
    </row>
    <row r="2637" spans="1:23" x14ac:dyDescent="0.3">
      <c r="A2637" t="s">
        <v>2679</v>
      </c>
      <c r="B2637" t="s">
        <v>47</v>
      </c>
      <c r="C2637" t="s">
        <v>12</v>
      </c>
      <c r="D2637" t="s">
        <v>48</v>
      </c>
      <c r="E2637" t="s">
        <v>20</v>
      </c>
      <c r="F2637" t="s">
        <v>15</v>
      </c>
      <c r="G2637" s="5">
        <v>19072.48</v>
      </c>
      <c r="H2637" s="5">
        <f t="shared" si="287"/>
        <v>343.30463999999995</v>
      </c>
      <c r="I2637" s="6">
        <v>4</v>
      </c>
      <c r="J2637" s="6">
        <v>76289.919999999998</v>
      </c>
      <c r="K2637" s="5">
        <f t="shared" si="288"/>
        <v>1373.2185599999998</v>
      </c>
      <c r="L2637" s="7">
        <v>1.24</v>
      </c>
      <c r="M2637" s="7">
        <v>555</v>
      </c>
      <c r="N2637" s="3">
        <v>45648</v>
      </c>
      <c r="O2637" s="4" t="str">
        <f t="shared" si="289"/>
        <v>2024-12</v>
      </c>
      <c r="P2637" s="4" t="str">
        <f t="shared" si="290"/>
        <v>12</v>
      </c>
      <c r="Q2637" s="4" t="str">
        <f t="shared" si="291"/>
        <v>December</v>
      </c>
      <c r="R2637" s="30" t="str">
        <f t="shared" si="292"/>
        <v>22</v>
      </c>
      <c r="W2637" t="str">
        <f t="shared" si="293"/>
        <v>ok</v>
      </c>
    </row>
    <row r="2638" spans="1:23" x14ac:dyDescent="0.3">
      <c r="A2638" t="s">
        <v>2680</v>
      </c>
      <c r="B2638" t="s">
        <v>33</v>
      </c>
      <c r="C2638" t="s">
        <v>12</v>
      </c>
      <c r="D2638" t="s">
        <v>34</v>
      </c>
      <c r="E2638" t="s">
        <v>20</v>
      </c>
      <c r="F2638" t="s">
        <v>21</v>
      </c>
      <c r="G2638" s="5">
        <v>4476.79</v>
      </c>
      <c r="H2638" s="5">
        <f t="shared" si="287"/>
        <v>80.582219999999992</v>
      </c>
      <c r="I2638" s="6">
        <v>1</v>
      </c>
      <c r="J2638" s="6">
        <v>4476.79</v>
      </c>
      <c r="K2638" s="5">
        <f t="shared" si="288"/>
        <v>80.582219999999992</v>
      </c>
      <c r="L2638" s="7">
        <v>2.57</v>
      </c>
      <c r="M2638" s="7">
        <v>1414</v>
      </c>
      <c r="N2638" s="3">
        <v>45453</v>
      </c>
      <c r="O2638" s="4" t="str">
        <f t="shared" si="289"/>
        <v>2024-06</v>
      </c>
      <c r="P2638" s="4" t="str">
        <f t="shared" si="290"/>
        <v>06</v>
      </c>
      <c r="Q2638" s="4" t="str">
        <f t="shared" si="291"/>
        <v>June</v>
      </c>
      <c r="R2638" s="30" t="str">
        <f t="shared" si="292"/>
        <v>10</v>
      </c>
      <c r="W2638" t="str">
        <f t="shared" si="293"/>
        <v>ok</v>
      </c>
    </row>
    <row r="2639" spans="1:23" x14ac:dyDescent="0.3">
      <c r="A2639" t="s">
        <v>2681</v>
      </c>
      <c r="B2639" t="s">
        <v>17</v>
      </c>
      <c r="C2639" t="s">
        <v>18</v>
      </c>
      <c r="D2639" t="s">
        <v>19</v>
      </c>
      <c r="E2639" t="s">
        <v>20</v>
      </c>
      <c r="F2639" t="s">
        <v>26</v>
      </c>
      <c r="G2639" s="5">
        <v>19742.150000000001</v>
      </c>
      <c r="H2639" s="5">
        <f t="shared" si="287"/>
        <v>355.3587</v>
      </c>
      <c r="I2639" s="6">
        <v>5</v>
      </c>
      <c r="J2639" s="6">
        <v>98710.75</v>
      </c>
      <c r="K2639" s="5">
        <f t="shared" si="288"/>
        <v>1776.7935</v>
      </c>
      <c r="L2639" s="7">
        <v>4.84</v>
      </c>
      <c r="M2639" s="7">
        <v>1521</v>
      </c>
      <c r="N2639" s="3">
        <v>45553</v>
      </c>
      <c r="O2639" s="4" t="str">
        <f t="shared" si="289"/>
        <v>2024-09</v>
      </c>
      <c r="P2639" s="4" t="str">
        <f t="shared" si="290"/>
        <v>09</v>
      </c>
      <c r="Q2639" s="4" t="str">
        <f t="shared" si="291"/>
        <v>September</v>
      </c>
      <c r="R2639" s="30" t="str">
        <f t="shared" si="292"/>
        <v>18</v>
      </c>
      <c r="W2639" t="str">
        <f t="shared" si="293"/>
        <v>ok</v>
      </c>
    </row>
    <row r="2640" spans="1:23" x14ac:dyDescent="0.3">
      <c r="A2640" t="s">
        <v>2682</v>
      </c>
      <c r="B2640" t="s">
        <v>63</v>
      </c>
      <c r="C2640" t="s">
        <v>18</v>
      </c>
      <c r="D2640" t="s">
        <v>64</v>
      </c>
      <c r="E2640" t="s">
        <v>45</v>
      </c>
      <c r="F2640" t="s">
        <v>60</v>
      </c>
      <c r="G2640" s="5">
        <v>2693.03</v>
      </c>
      <c r="H2640" s="5">
        <f t="shared" si="287"/>
        <v>48.474539999999998</v>
      </c>
      <c r="I2640" s="6">
        <v>1</v>
      </c>
      <c r="J2640" s="6">
        <v>2693.03</v>
      </c>
      <c r="K2640" s="5">
        <f t="shared" si="288"/>
        <v>48.474539999999998</v>
      </c>
      <c r="L2640" s="7">
        <v>3.79</v>
      </c>
      <c r="M2640" s="7">
        <v>1603</v>
      </c>
      <c r="N2640" s="3">
        <v>45393</v>
      </c>
      <c r="O2640" s="4" t="str">
        <f t="shared" si="289"/>
        <v>2024-04</v>
      </c>
      <c r="P2640" s="4" t="str">
        <f t="shared" si="290"/>
        <v>04</v>
      </c>
      <c r="Q2640" s="4" t="str">
        <f t="shared" si="291"/>
        <v>April</v>
      </c>
      <c r="R2640" s="30" t="str">
        <f t="shared" si="292"/>
        <v>11</v>
      </c>
      <c r="W2640" t="str">
        <f t="shared" si="293"/>
        <v>ok</v>
      </c>
    </row>
    <row r="2641" spans="1:23" x14ac:dyDescent="0.3">
      <c r="A2641" t="s">
        <v>2683</v>
      </c>
      <c r="B2641" t="s">
        <v>11</v>
      </c>
      <c r="C2641" t="s">
        <v>12</v>
      </c>
      <c r="D2641" t="s">
        <v>13</v>
      </c>
      <c r="E2641" t="s">
        <v>20</v>
      </c>
      <c r="F2641" t="s">
        <v>26</v>
      </c>
      <c r="G2641" s="5">
        <v>2866.73</v>
      </c>
      <c r="H2641" s="5">
        <f t="shared" si="287"/>
        <v>51.601139999999994</v>
      </c>
      <c r="I2641" s="6">
        <v>5</v>
      </c>
      <c r="J2641" s="6">
        <v>14333.65</v>
      </c>
      <c r="K2641" s="5">
        <f t="shared" si="288"/>
        <v>258.00569999999999</v>
      </c>
      <c r="L2641" s="7">
        <v>4.8099999999999996</v>
      </c>
      <c r="M2641" s="7">
        <v>2239</v>
      </c>
      <c r="N2641" s="3">
        <v>45307</v>
      </c>
      <c r="O2641" s="4" t="str">
        <f t="shared" si="289"/>
        <v>2024-01</v>
      </c>
      <c r="P2641" s="4" t="str">
        <f t="shared" si="290"/>
        <v>01</v>
      </c>
      <c r="Q2641" s="4" t="str">
        <f t="shared" si="291"/>
        <v>January</v>
      </c>
      <c r="R2641" s="30" t="str">
        <f t="shared" si="292"/>
        <v>16</v>
      </c>
      <c r="W2641" t="str">
        <f t="shared" si="293"/>
        <v>ok</v>
      </c>
    </row>
    <row r="2642" spans="1:23" x14ac:dyDescent="0.3">
      <c r="A2642" t="s">
        <v>2684</v>
      </c>
      <c r="B2642" t="s">
        <v>63</v>
      </c>
      <c r="C2642" t="s">
        <v>18</v>
      </c>
      <c r="D2642" t="s">
        <v>64</v>
      </c>
      <c r="E2642" t="s">
        <v>20</v>
      </c>
      <c r="F2642" t="s">
        <v>31</v>
      </c>
      <c r="G2642" s="5">
        <v>5044.6499999999996</v>
      </c>
      <c r="H2642" s="5">
        <f t="shared" si="287"/>
        <v>90.803699999999992</v>
      </c>
      <c r="I2642" s="6">
        <v>3</v>
      </c>
      <c r="J2642" s="6">
        <v>15133.95</v>
      </c>
      <c r="K2642" s="5">
        <f t="shared" si="288"/>
        <v>272.41109999999998</v>
      </c>
      <c r="L2642" s="7">
        <v>3.69</v>
      </c>
      <c r="M2642" s="7">
        <v>2397</v>
      </c>
      <c r="N2642" s="3">
        <v>45345</v>
      </c>
      <c r="O2642" s="4" t="str">
        <f t="shared" si="289"/>
        <v>2024-02</v>
      </c>
      <c r="P2642" s="4" t="str">
        <f t="shared" si="290"/>
        <v>02</v>
      </c>
      <c r="Q2642" s="4" t="str">
        <f t="shared" si="291"/>
        <v>February</v>
      </c>
      <c r="R2642" s="30" t="str">
        <f t="shared" si="292"/>
        <v>23</v>
      </c>
      <c r="W2642" t="str">
        <f t="shared" si="293"/>
        <v>ok</v>
      </c>
    </row>
    <row r="2643" spans="1:23" x14ac:dyDescent="0.3">
      <c r="A2643" t="s">
        <v>2685</v>
      </c>
      <c r="B2643" t="s">
        <v>51</v>
      </c>
      <c r="C2643" t="s">
        <v>29</v>
      </c>
      <c r="D2643" t="s">
        <v>52</v>
      </c>
      <c r="E2643" t="s">
        <v>20</v>
      </c>
      <c r="F2643" t="s">
        <v>38</v>
      </c>
      <c r="G2643" s="5">
        <v>10264.459999999999</v>
      </c>
      <c r="H2643" s="5">
        <f t="shared" si="287"/>
        <v>184.76027999999997</v>
      </c>
      <c r="I2643" s="6">
        <v>3</v>
      </c>
      <c r="J2643" s="6">
        <v>30793.38</v>
      </c>
      <c r="K2643" s="5">
        <f t="shared" si="288"/>
        <v>554.2808399999999</v>
      </c>
      <c r="L2643" s="7">
        <v>4.2699999999999996</v>
      </c>
      <c r="M2643" s="7">
        <v>756</v>
      </c>
      <c r="N2643" s="3">
        <v>45481</v>
      </c>
      <c r="O2643" s="4" t="str">
        <f t="shared" si="289"/>
        <v>2024-07</v>
      </c>
      <c r="P2643" s="4" t="str">
        <f t="shared" si="290"/>
        <v>07</v>
      </c>
      <c r="Q2643" s="4" t="str">
        <f t="shared" si="291"/>
        <v>July</v>
      </c>
      <c r="R2643" s="30" t="str">
        <f t="shared" si="292"/>
        <v>08</v>
      </c>
      <c r="W2643" t="str">
        <f t="shared" si="293"/>
        <v>ok</v>
      </c>
    </row>
    <row r="2644" spans="1:23" x14ac:dyDescent="0.3">
      <c r="A2644" t="s">
        <v>2686</v>
      </c>
      <c r="B2644" t="s">
        <v>17</v>
      </c>
      <c r="C2644" t="s">
        <v>18</v>
      </c>
      <c r="D2644" t="s">
        <v>19</v>
      </c>
      <c r="E2644" t="s">
        <v>20</v>
      </c>
      <c r="F2644" t="s">
        <v>38</v>
      </c>
      <c r="G2644" s="5">
        <v>8777.4</v>
      </c>
      <c r="H2644" s="5">
        <f t="shared" si="287"/>
        <v>157.99319999999997</v>
      </c>
      <c r="I2644" s="6">
        <v>2</v>
      </c>
      <c r="J2644" s="6">
        <v>17554.8</v>
      </c>
      <c r="K2644" s="5">
        <f t="shared" si="288"/>
        <v>315.98639999999995</v>
      </c>
      <c r="L2644" s="7">
        <v>4.09</v>
      </c>
      <c r="M2644" s="7">
        <v>3225</v>
      </c>
      <c r="N2644" s="3">
        <v>45420</v>
      </c>
      <c r="O2644" s="4" t="str">
        <f t="shared" si="289"/>
        <v>2024-05</v>
      </c>
      <c r="P2644" s="4" t="str">
        <f t="shared" si="290"/>
        <v>05</v>
      </c>
      <c r="Q2644" s="4" t="str">
        <f t="shared" si="291"/>
        <v>May</v>
      </c>
      <c r="R2644" s="30" t="str">
        <f t="shared" si="292"/>
        <v>08</v>
      </c>
      <c r="W2644" t="str">
        <f t="shared" si="293"/>
        <v>ok</v>
      </c>
    </row>
    <row r="2645" spans="1:23" x14ac:dyDescent="0.3">
      <c r="A2645" t="s">
        <v>2687</v>
      </c>
      <c r="B2645" t="s">
        <v>11</v>
      </c>
      <c r="C2645" t="s">
        <v>12</v>
      </c>
      <c r="D2645" t="s">
        <v>13</v>
      </c>
      <c r="E2645" t="s">
        <v>45</v>
      </c>
      <c r="F2645" t="s">
        <v>60</v>
      </c>
      <c r="G2645" s="5">
        <v>8088.57</v>
      </c>
      <c r="H2645" s="5">
        <f t="shared" si="287"/>
        <v>145.59425999999999</v>
      </c>
      <c r="I2645" s="6">
        <v>4</v>
      </c>
      <c r="J2645" s="6">
        <v>32354.28</v>
      </c>
      <c r="K2645" s="5">
        <f t="shared" si="288"/>
        <v>582.37703999999997</v>
      </c>
      <c r="L2645" s="7">
        <v>3.41</v>
      </c>
      <c r="M2645" s="7">
        <v>4892</v>
      </c>
      <c r="N2645" s="3">
        <v>45450</v>
      </c>
      <c r="O2645" s="4" t="str">
        <f t="shared" si="289"/>
        <v>2024-06</v>
      </c>
      <c r="P2645" s="4" t="str">
        <f t="shared" si="290"/>
        <v>06</v>
      </c>
      <c r="Q2645" s="4" t="str">
        <f t="shared" si="291"/>
        <v>June</v>
      </c>
      <c r="R2645" s="30" t="str">
        <f t="shared" si="292"/>
        <v>07</v>
      </c>
      <c r="W2645" t="str">
        <f t="shared" si="293"/>
        <v>ok</v>
      </c>
    </row>
    <row r="2646" spans="1:23" x14ac:dyDescent="0.3">
      <c r="A2646" t="s">
        <v>2688</v>
      </c>
      <c r="B2646" t="s">
        <v>63</v>
      </c>
      <c r="C2646" t="s">
        <v>18</v>
      </c>
      <c r="D2646" t="s">
        <v>64</v>
      </c>
      <c r="E2646" t="s">
        <v>14</v>
      </c>
      <c r="F2646" t="s">
        <v>60</v>
      </c>
      <c r="G2646" s="5">
        <v>13512.49</v>
      </c>
      <c r="H2646" s="5">
        <f t="shared" si="287"/>
        <v>243.22481999999997</v>
      </c>
      <c r="I2646" s="6">
        <v>1</v>
      </c>
      <c r="J2646" s="6">
        <v>13512.49</v>
      </c>
      <c r="K2646" s="5">
        <f t="shared" si="288"/>
        <v>243.22481999999997</v>
      </c>
      <c r="L2646" s="7">
        <v>2.2799999999999998</v>
      </c>
      <c r="M2646" s="7">
        <v>2554</v>
      </c>
      <c r="N2646" s="3">
        <v>45562</v>
      </c>
      <c r="O2646" s="4" t="str">
        <f t="shared" si="289"/>
        <v>2024-09</v>
      </c>
      <c r="P2646" s="4" t="str">
        <f t="shared" si="290"/>
        <v>09</v>
      </c>
      <c r="Q2646" s="4" t="str">
        <f t="shared" si="291"/>
        <v>September</v>
      </c>
      <c r="R2646" s="30" t="str">
        <f t="shared" si="292"/>
        <v>27</v>
      </c>
      <c r="W2646" t="str">
        <f t="shared" si="293"/>
        <v>ok</v>
      </c>
    </row>
    <row r="2647" spans="1:23" x14ac:dyDescent="0.3">
      <c r="A2647" t="s">
        <v>2689</v>
      </c>
      <c r="B2647" t="s">
        <v>63</v>
      </c>
      <c r="C2647" t="s">
        <v>18</v>
      </c>
      <c r="D2647" t="s">
        <v>64</v>
      </c>
      <c r="E2647" t="s">
        <v>20</v>
      </c>
      <c r="F2647" t="s">
        <v>60</v>
      </c>
      <c r="G2647" s="5">
        <v>9795.8700000000008</v>
      </c>
      <c r="H2647" s="5">
        <f t="shared" si="287"/>
        <v>176.32566</v>
      </c>
      <c r="I2647" s="6">
        <v>1</v>
      </c>
      <c r="J2647" s="6">
        <v>9795.8700000000008</v>
      </c>
      <c r="K2647" s="5">
        <f t="shared" si="288"/>
        <v>176.32566</v>
      </c>
      <c r="L2647" s="7">
        <v>1.72</v>
      </c>
      <c r="M2647" s="7">
        <v>1994</v>
      </c>
      <c r="N2647" s="3">
        <v>45305</v>
      </c>
      <c r="O2647" s="4" t="str">
        <f t="shared" si="289"/>
        <v>2024-01</v>
      </c>
      <c r="P2647" s="4" t="str">
        <f t="shared" si="290"/>
        <v>01</v>
      </c>
      <c r="Q2647" s="4" t="str">
        <f t="shared" si="291"/>
        <v>January</v>
      </c>
      <c r="R2647" s="30" t="str">
        <f t="shared" si="292"/>
        <v>14</v>
      </c>
      <c r="W2647" t="str">
        <f t="shared" si="293"/>
        <v>ok</v>
      </c>
    </row>
    <row r="2648" spans="1:23" x14ac:dyDescent="0.3">
      <c r="A2648" t="s">
        <v>2690</v>
      </c>
      <c r="B2648" t="s">
        <v>63</v>
      </c>
      <c r="C2648" t="s">
        <v>18</v>
      </c>
      <c r="D2648" t="s">
        <v>64</v>
      </c>
      <c r="E2648" t="s">
        <v>20</v>
      </c>
      <c r="F2648" t="s">
        <v>26</v>
      </c>
      <c r="G2648" s="5">
        <v>19714.87</v>
      </c>
      <c r="H2648" s="5">
        <f t="shared" si="287"/>
        <v>354.86765999999994</v>
      </c>
      <c r="I2648" s="6">
        <v>4</v>
      </c>
      <c r="J2648" s="6">
        <v>78859.48</v>
      </c>
      <c r="K2648" s="5">
        <f t="shared" si="288"/>
        <v>1419.4706399999998</v>
      </c>
      <c r="L2648" s="7">
        <v>3.76</v>
      </c>
      <c r="M2648" s="7">
        <v>2049</v>
      </c>
      <c r="N2648" s="3">
        <v>45476</v>
      </c>
      <c r="O2648" s="4" t="str">
        <f t="shared" si="289"/>
        <v>2024-07</v>
      </c>
      <c r="P2648" s="4" t="str">
        <f t="shared" si="290"/>
        <v>07</v>
      </c>
      <c r="Q2648" s="4" t="str">
        <f t="shared" si="291"/>
        <v>July</v>
      </c>
      <c r="R2648" s="30" t="str">
        <f t="shared" si="292"/>
        <v>03</v>
      </c>
      <c r="W2648" t="str">
        <f t="shared" si="293"/>
        <v>ok</v>
      </c>
    </row>
    <row r="2649" spans="1:23" x14ac:dyDescent="0.3">
      <c r="A2649" t="s">
        <v>2691</v>
      </c>
      <c r="B2649" t="s">
        <v>11</v>
      </c>
      <c r="C2649" t="s">
        <v>12</v>
      </c>
      <c r="D2649" t="s">
        <v>13</v>
      </c>
      <c r="E2649" t="s">
        <v>20</v>
      </c>
      <c r="F2649" t="s">
        <v>26</v>
      </c>
      <c r="G2649" s="5">
        <v>4418.87</v>
      </c>
      <c r="H2649" s="5">
        <f t="shared" si="287"/>
        <v>79.539659999999998</v>
      </c>
      <c r="I2649" s="6">
        <v>1</v>
      </c>
      <c r="J2649" s="6">
        <v>4418.87</v>
      </c>
      <c r="K2649" s="5">
        <f t="shared" si="288"/>
        <v>79.539659999999998</v>
      </c>
      <c r="L2649" s="7">
        <v>4.63</v>
      </c>
      <c r="M2649" s="7">
        <v>1090</v>
      </c>
      <c r="N2649" s="3">
        <v>45639</v>
      </c>
      <c r="O2649" s="4" t="str">
        <f t="shared" si="289"/>
        <v>2024-12</v>
      </c>
      <c r="P2649" s="4" t="str">
        <f t="shared" si="290"/>
        <v>12</v>
      </c>
      <c r="Q2649" s="4" t="str">
        <f t="shared" si="291"/>
        <v>December</v>
      </c>
      <c r="R2649" s="30" t="str">
        <f t="shared" si="292"/>
        <v>13</v>
      </c>
      <c r="W2649" t="str">
        <f t="shared" si="293"/>
        <v>ok</v>
      </c>
    </row>
    <row r="2650" spans="1:23" x14ac:dyDescent="0.3">
      <c r="A2650" t="s">
        <v>2692</v>
      </c>
      <c r="B2650" t="s">
        <v>47</v>
      </c>
      <c r="C2650" t="s">
        <v>12</v>
      </c>
      <c r="D2650" t="s">
        <v>48</v>
      </c>
      <c r="E2650" t="s">
        <v>20</v>
      </c>
      <c r="F2650" t="s">
        <v>21</v>
      </c>
      <c r="G2650" s="5">
        <v>9935.68</v>
      </c>
      <c r="H2650" s="5">
        <f t="shared" si="287"/>
        <v>178.84224</v>
      </c>
      <c r="I2650" s="6">
        <v>3</v>
      </c>
      <c r="J2650" s="6">
        <v>29807.040000000001</v>
      </c>
      <c r="K2650" s="5">
        <f t="shared" si="288"/>
        <v>536.52672000000007</v>
      </c>
      <c r="L2650" s="7">
        <v>2.2000000000000002</v>
      </c>
      <c r="M2650" s="7">
        <v>4634</v>
      </c>
      <c r="N2650" s="3">
        <v>45383</v>
      </c>
      <c r="O2650" s="4" t="str">
        <f t="shared" si="289"/>
        <v>2024-04</v>
      </c>
      <c r="P2650" s="4" t="str">
        <f t="shared" si="290"/>
        <v>04</v>
      </c>
      <c r="Q2650" s="4" t="str">
        <f t="shared" si="291"/>
        <v>April</v>
      </c>
      <c r="R2650" s="30" t="str">
        <f t="shared" si="292"/>
        <v>01</v>
      </c>
      <c r="W2650" t="str">
        <f t="shared" si="293"/>
        <v>ok</v>
      </c>
    </row>
    <row r="2651" spans="1:23" x14ac:dyDescent="0.3">
      <c r="A2651" t="s">
        <v>2693</v>
      </c>
      <c r="B2651" t="s">
        <v>28</v>
      </c>
      <c r="C2651" t="s">
        <v>29</v>
      </c>
      <c r="D2651" t="s">
        <v>30</v>
      </c>
      <c r="E2651" t="s">
        <v>20</v>
      </c>
      <c r="F2651" t="s">
        <v>38</v>
      </c>
      <c r="G2651" s="5">
        <v>12763.57</v>
      </c>
      <c r="H2651" s="5">
        <f t="shared" si="287"/>
        <v>229.74425999999997</v>
      </c>
      <c r="I2651" s="6">
        <v>4</v>
      </c>
      <c r="J2651" s="6">
        <v>51054.28</v>
      </c>
      <c r="K2651" s="5">
        <f t="shared" si="288"/>
        <v>918.97703999999987</v>
      </c>
      <c r="L2651" s="7">
        <v>3.16</v>
      </c>
      <c r="M2651" s="7">
        <v>4370</v>
      </c>
      <c r="N2651" s="3">
        <v>45342</v>
      </c>
      <c r="O2651" s="4" t="str">
        <f t="shared" si="289"/>
        <v>2024-02</v>
      </c>
      <c r="P2651" s="4" t="str">
        <f t="shared" si="290"/>
        <v>02</v>
      </c>
      <c r="Q2651" s="4" t="str">
        <f t="shared" si="291"/>
        <v>February</v>
      </c>
      <c r="R2651" s="30" t="str">
        <f t="shared" si="292"/>
        <v>20</v>
      </c>
      <c r="W2651" t="str">
        <f t="shared" si="293"/>
        <v>ok</v>
      </c>
    </row>
    <row r="2652" spans="1:23" x14ac:dyDescent="0.3">
      <c r="A2652" t="s">
        <v>2694</v>
      </c>
      <c r="B2652" t="s">
        <v>63</v>
      </c>
      <c r="C2652" t="s">
        <v>18</v>
      </c>
      <c r="D2652" t="s">
        <v>64</v>
      </c>
      <c r="E2652" t="s">
        <v>45</v>
      </c>
      <c r="F2652" t="s">
        <v>15</v>
      </c>
      <c r="G2652" s="5">
        <v>971.17</v>
      </c>
      <c r="H2652" s="5">
        <f t="shared" si="287"/>
        <v>17.481059999999999</v>
      </c>
      <c r="I2652" s="6">
        <v>4</v>
      </c>
      <c r="J2652" s="6">
        <v>3884.68</v>
      </c>
      <c r="K2652" s="5">
        <f t="shared" si="288"/>
        <v>69.924239999999998</v>
      </c>
      <c r="L2652" s="7">
        <v>2.44</v>
      </c>
      <c r="M2652" s="7">
        <v>4765</v>
      </c>
      <c r="N2652" s="3">
        <v>45393</v>
      </c>
      <c r="O2652" s="4" t="str">
        <f t="shared" si="289"/>
        <v>2024-04</v>
      </c>
      <c r="P2652" s="4" t="str">
        <f t="shared" si="290"/>
        <v>04</v>
      </c>
      <c r="Q2652" s="4" t="str">
        <f t="shared" si="291"/>
        <v>April</v>
      </c>
      <c r="R2652" s="30" t="str">
        <f t="shared" si="292"/>
        <v>11</v>
      </c>
      <c r="W2652" t="str">
        <f t="shared" si="293"/>
        <v>ok</v>
      </c>
    </row>
    <row r="2653" spans="1:23" x14ac:dyDescent="0.3">
      <c r="A2653" t="s">
        <v>2695</v>
      </c>
      <c r="B2653" t="s">
        <v>33</v>
      </c>
      <c r="C2653" t="s">
        <v>12</v>
      </c>
      <c r="D2653" t="s">
        <v>34</v>
      </c>
      <c r="E2653" t="s">
        <v>45</v>
      </c>
      <c r="F2653" t="s">
        <v>21</v>
      </c>
      <c r="G2653" s="5">
        <v>10624</v>
      </c>
      <c r="H2653" s="5">
        <f t="shared" si="287"/>
        <v>191.232</v>
      </c>
      <c r="I2653" s="6">
        <v>4</v>
      </c>
      <c r="J2653" s="6">
        <v>42496</v>
      </c>
      <c r="K2653" s="5">
        <f t="shared" si="288"/>
        <v>764.928</v>
      </c>
      <c r="L2653" s="7">
        <v>2.67</v>
      </c>
      <c r="M2653" s="7">
        <v>1712</v>
      </c>
      <c r="N2653" s="3">
        <v>45419</v>
      </c>
      <c r="O2653" s="4" t="str">
        <f t="shared" si="289"/>
        <v>2024-05</v>
      </c>
      <c r="P2653" s="4" t="str">
        <f t="shared" si="290"/>
        <v>05</v>
      </c>
      <c r="Q2653" s="4" t="str">
        <f t="shared" si="291"/>
        <v>May</v>
      </c>
      <c r="R2653" s="30" t="str">
        <f t="shared" si="292"/>
        <v>07</v>
      </c>
      <c r="W2653" t="str">
        <f t="shared" si="293"/>
        <v>ok</v>
      </c>
    </row>
    <row r="2654" spans="1:23" x14ac:dyDescent="0.3">
      <c r="A2654" t="s">
        <v>2696</v>
      </c>
      <c r="B2654" t="s">
        <v>41</v>
      </c>
      <c r="C2654" t="s">
        <v>42</v>
      </c>
      <c r="D2654" t="s">
        <v>43</v>
      </c>
      <c r="E2654" t="s">
        <v>14</v>
      </c>
      <c r="F2654" t="s">
        <v>31</v>
      </c>
      <c r="G2654" s="5">
        <v>18588.63</v>
      </c>
      <c r="H2654" s="5">
        <f t="shared" si="287"/>
        <v>334.59533999999996</v>
      </c>
      <c r="I2654" s="6">
        <v>5</v>
      </c>
      <c r="J2654" s="6">
        <v>92943.15</v>
      </c>
      <c r="K2654" s="5">
        <f t="shared" si="288"/>
        <v>1672.9766999999997</v>
      </c>
      <c r="L2654" s="7">
        <v>3.35</v>
      </c>
      <c r="M2654" s="7">
        <v>1643</v>
      </c>
      <c r="N2654" s="3">
        <v>45323</v>
      </c>
      <c r="O2654" s="4" t="str">
        <f t="shared" si="289"/>
        <v>2024-02</v>
      </c>
      <c r="P2654" s="4" t="str">
        <f t="shared" si="290"/>
        <v>02</v>
      </c>
      <c r="Q2654" s="4" t="str">
        <f t="shared" si="291"/>
        <v>February</v>
      </c>
      <c r="R2654" s="30" t="str">
        <f t="shared" si="292"/>
        <v>01</v>
      </c>
      <c r="W2654" t="str">
        <f t="shared" si="293"/>
        <v>ok</v>
      </c>
    </row>
    <row r="2655" spans="1:23" x14ac:dyDescent="0.3">
      <c r="A2655" t="s">
        <v>2697</v>
      </c>
      <c r="B2655" t="s">
        <v>28</v>
      </c>
      <c r="C2655" t="s">
        <v>29</v>
      </c>
      <c r="D2655" t="s">
        <v>30</v>
      </c>
      <c r="E2655" t="s">
        <v>14</v>
      </c>
      <c r="F2655" t="s">
        <v>26</v>
      </c>
      <c r="G2655" s="5">
        <v>19317.37</v>
      </c>
      <c r="H2655" s="5">
        <f t="shared" si="287"/>
        <v>347.71265999999997</v>
      </c>
      <c r="I2655" s="6">
        <v>3</v>
      </c>
      <c r="J2655" s="6">
        <v>57952.11</v>
      </c>
      <c r="K2655" s="5">
        <f t="shared" si="288"/>
        <v>1043.13798</v>
      </c>
      <c r="L2655" s="7">
        <v>1.64</v>
      </c>
      <c r="M2655" s="7">
        <v>4973</v>
      </c>
      <c r="N2655" s="3">
        <v>45555</v>
      </c>
      <c r="O2655" s="4" t="str">
        <f t="shared" si="289"/>
        <v>2024-09</v>
      </c>
      <c r="P2655" s="4" t="str">
        <f t="shared" si="290"/>
        <v>09</v>
      </c>
      <c r="Q2655" s="4" t="str">
        <f t="shared" si="291"/>
        <v>September</v>
      </c>
      <c r="R2655" s="30" t="str">
        <f t="shared" si="292"/>
        <v>20</v>
      </c>
      <c r="W2655" t="str">
        <f t="shared" si="293"/>
        <v>ok</v>
      </c>
    </row>
    <row r="2656" spans="1:23" x14ac:dyDescent="0.3">
      <c r="A2656" t="s">
        <v>2698</v>
      </c>
      <c r="B2656" t="s">
        <v>41</v>
      </c>
      <c r="C2656" t="s">
        <v>42</v>
      </c>
      <c r="D2656" t="s">
        <v>43</v>
      </c>
      <c r="E2656" t="s">
        <v>14</v>
      </c>
      <c r="F2656" t="s">
        <v>15</v>
      </c>
      <c r="G2656" s="5">
        <v>5003.49</v>
      </c>
      <c r="H2656" s="5">
        <f t="shared" si="287"/>
        <v>90.062819999999988</v>
      </c>
      <c r="I2656" s="6">
        <v>3</v>
      </c>
      <c r="J2656" s="6">
        <v>15010.47</v>
      </c>
      <c r="K2656" s="5">
        <f t="shared" si="288"/>
        <v>270.18845999999996</v>
      </c>
      <c r="L2656" s="7">
        <v>2.35</v>
      </c>
      <c r="M2656" s="7">
        <v>3002</v>
      </c>
      <c r="N2656" s="3">
        <v>45628</v>
      </c>
      <c r="O2656" s="4" t="str">
        <f t="shared" si="289"/>
        <v>2024-12</v>
      </c>
      <c r="P2656" s="4" t="str">
        <f t="shared" si="290"/>
        <v>12</v>
      </c>
      <c r="Q2656" s="4" t="str">
        <f t="shared" si="291"/>
        <v>December</v>
      </c>
      <c r="R2656" s="30" t="str">
        <f t="shared" si="292"/>
        <v>02</v>
      </c>
      <c r="W2656" t="str">
        <f t="shared" si="293"/>
        <v>ok</v>
      </c>
    </row>
    <row r="2657" spans="1:23" x14ac:dyDescent="0.3">
      <c r="A2657" t="s">
        <v>2699</v>
      </c>
      <c r="B2657" t="s">
        <v>23</v>
      </c>
      <c r="C2657" t="s">
        <v>24</v>
      </c>
      <c r="D2657" t="s">
        <v>25</v>
      </c>
      <c r="E2657" t="s">
        <v>45</v>
      </c>
      <c r="F2657" t="s">
        <v>15</v>
      </c>
      <c r="G2657" s="5">
        <v>15860.83</v>
      </c>
      <c r="H2657" s="5">
        <f t="shared" si="287"/>
        <v>285.49493999999999</v>
      </c>
      <c r="I2657" s="6">
        <v>1</v>
      </c>
      <c r="J2657" s="6">
        <v>15860.83</v>
      </c>
      <c r="K2657" s="5">
        <f t="shared" si="288"/>
        <v>285.49493999999999</v>
      </c>
      <c r="L2657" s="7">
        <v>3.42</v>
      </c>
      <c r="M2657" s="7">
        <v>331</v>
      </c>
      <c r="N2657" s="3">
        <v>45333</v>
      </c>
      <c r="O2657" s="4" t="str">
        <f t="shared" si="289"/>
        <v>2024-02</v>
      </c>
      <c r="P2657" s="4" t="str">
        <f t="shared" si="290"/>
        <v>02</v>
      </c>
      <c r="Q2657" s="4" t="str">
        <f t="shared" si="291"/>
        <v>February</v>
      </c>
      <c r="R2657" s="30" t="str">
        <f t="shared" si="292"/>
        <v>11</v>
      </c>
      <c r="W2657" t="str">
        <f t="shared" si="293"/>
        <v>ok</v>
      </c>
    </row>
    <row r="2658" spans="1:23" x14ac:dyDescent="0.3">
      <c r="A2658" t="s">
        <v>2700</v>
      </c>
      <c r="B2658" t="s">
        <v>41</v>
      </c>
      <c r="C2658" t="s">
        <v>42</v>
      </c>
      <c r="D2658" t="s">
        <v>43</v>
      </c>
      <c r="E2658" t="s">
        <v>14</v>
      </c>
      <c r="F2658" t="s">
        <v>21</v>
      </c>
      <c r="G2658" s="5">
        <v>2638.48</v>
      </c>
      <c r="H2658" s="5">
        <f t="shared" si="287"/>
        <v>47.492639999999994</v>
      </c>
      <c r="I2658" s="6">
        <v>2</v>
      </c>
      <c r="J2658" s="6">
        <v>5276.96</v>
      </c>
      <c r="K2658" s="5">
        <f t="shared" si="288"/>
        <v>94.985279999999989</v>
      </c>
      <c r="L2658" s="7">
        <v>4.42</v>
      </c>
      <c r="M2658" s="7">
        <v>737</v>
      </c>
      <c r="N2658" s="3">
        <v>45442</v>
      </c>
      <c r="O2658" s="4" t="str">
        <f t="shared" si="289"/>
        <v>2024-05</v>
      </c>
      <c r="P2658" s="4" t="str">
        <f t="shared" si="290"/>
        <v>05</v>
      </c>
      <c r="Q2658" s="4" t="str">
        <f t="shared" si="291"/>
        <v>May</v>
      </c>
      <c r="R2658" s="30" t="str">
        <f t="shared" si="292"/>
        <v>30</v>
      </c>
      <c r="W2658" t="str">
        <f t="shared" si="293"/>
        <v>ok</v>
      </c>
    </row>
    <row r="2659" spans="1:23" x14ac:dyDescent="0.3">
      <c r="A2659" t="s">
        <v>2701</v>
      </c>
      <c r="B2659" t="s">
        <v>11</v>
      </c>
      <c r="C2659" t="s">
        <v>12</v>
      </c>
      <c r="D2659" t="s">
        <v>13</v>
      </c>
      <c r="E2659" t="s">
        <v>45</v>
      </c>
      <c r="F2659" t="s">
        <v>21</v>
      </c>
      <c r="G2659" s="5">
        <v>4787.99</v>
      </c>
      <c r="H2659" s="5">
        <f t="shared" si="287"/>
        <v>86.183819999999983</v>
      </c>
      <c r="I2659" s="6">
        <v>5</v>
      </c>
      <c r="J2659" s="6">
        <v>23939.95</v>
      </c>
      <c r="K2659" s="5">
        <f t="shared" si="288"/>
        <v>430.9190999999999</v>
      </c>
      <c r="L2659" s="7">
        <v>3.48</v>
      </c>
      <c r="M2659" s="7">
        <v>2554</v>
      </c>
      <c r="N2659" s="3">
        <v>45480</v>
      </c>
      <c r="O2659" s="4" t="str">
        <f t="shared" si="289"/>
        <v>2024-07</v>
      </c>
      <c r="P2659" s="4" t="str">
        <f t="shared" si="290"/>
        <v>07</v>
      </c>
      <c r="Q2659" s="4" t="str">
        <f t="shared" si="291"/>
        <v>July</v>
      </c>
      <c r="R2659" s="30" t="str">
        <f t="shared" si="292"/>
        <v>07</v>
      </c>
      <c r="W2659" t="str">
        <f t="shared" si="293"/>
        <v>ok</v>
      </c>
    </row>
    <row r="2660" spans="1:23" x14ac:dyDescent="0.3">
      <c r="A2660" t="s">
        <v>2702</v>
      </c>
      <c r="B2660" t="s">
        <v>41</v>
      </c>
      <c r="C2660" t="s">
        <v>42</v>
      </c>
      <c r="D2660" t="s">
        <v>43</v>
      </c>
      <c r="E2660" t="s">
        <v>20</v>
      </c>
      <c r="F2660" t="s">
        <v>15</v>
      </c>
      <c r="G2660" s="5">
        <v>12057.78</v>
      </c>
      <c r="H2660" s="5">
        <f t="shared" si="287"/>
        <v>217.04004</v>
      </c>
      <c r="I2660" s="6">
        <v>1</v>
      </c>
      <c r="J2660" s="6">
        <v>12057.78</v>
      </c>
      <c r="K2660" s="5">
        <f t="shared" si="288"/>
        <v>217.04004</v>
      </c>
      <c r="L2660" s="7">
        <v>2.66</v>
      </c>
      <c r="M2660" s="7">
        <v>1013</v>
      </c>
      <c r="N2660" s="3">
        <v>45540</v>
      </c>
      <c r="O2660" s="4" t="str">
        <f t="shared" si="289"/>
        <v>2024-09</v>
      </c>
      <c r="P2660" s="4" t="str">
        <f t="shared" si="290"/>
        <v>09</v>
      </c>
      <c r="Q2660" s="4" t="str">
        <f t="shared" si="291"/>
        <v>September</v>
      </c>
      <c r="R2660" s="30" t="str">
        <f t="shared" si="292"/>
        <v>05</v>
      </c>
      <c r="W2660" t="str">
        <f t="shared" si="293"/>
        <v>ok</v>
      </c>
    </row>
    <row r="2661" spans="1:23" x14ac:dyDescent="0.3">
      <c r="A2661" t="s">
        <v>2703</v>
      </c>
      <c r="B2661" t="s">
        <v>17</v>
      </c>
      <c r="C2661" t="s">
        <v>18</v>
      </c>
      <c r="D2661" t="s">
        <v>19</v>
      </c>
      <c r="E2661" t="s">
        <v>45</v>
      </c>
      <c r="F2661" t="s">
        <v>15</v>
      </c>
      <c r="G2661" s="5">
        <v>1648.4</v>
      </c>
      <c r="H2661" s="5">
        <f t="shared" si="287"/>
        <v>29.671199999999999</v>
      </c>
      <c r="I2661" s="6">
        <v>1</v>
      </c>
      <c r="J2661" s="6">
        <v>1648.4</v>
      </c>
      <c r="K2661" s="5">
        <f t="shared" si="288"/>
        <v>29.671199999999999</v>
      </c>
      <c r="L2661" s="7">
        <v>4.42</v>
      </c>
      <c r="M2661" s="7">
        <v>2556</v>
      </c>
      <c r="N2661" s="3">
        <v>45394</v>
      </c>
      <c r="O2661" s="4" t="str">
        <f t="shared" si="289"/>
        <v>2024-04</v>
      </c>
      <c r="P2661" s="4" t="str">
        <f t="shared" si="290"/>
        <v>04</v>
      </c>
      <c r="Q2661" s="4" t="str">
        <f t="shared" si="291"/>
        <v>April</v>
      </c>
      <c r="R2661" s="30" t="str">
        <f t="shared" si="292"/>
        <v>12</v>
      </c>
      <c r="W2661" t="str">
        <f t="shared" si="293"/>
        <v>ok</v>
      </c>
    </row>
    <row r="2662" spans="1:23" x14ac:dyDescent="0.3">
      <c r="A2662" t="s">
        <v>2704</v>
      </c>
      <c r="B2662" t="s">
        <v>23</v>
      </c>
      <c r="C2662" t="s">
        <v>24</v>
      </c>
      <c r="D2662" t="s">
        <v>25</v>
      </c>
      <c r="E2662" t="s">
        <v>20</v>
      </c>
      <c r="F2662" t="s">
        <v>31</v>
      </c>
      <c r="G2662" s="5">
        <v>15439.07</v>
      </c>
      <c r="H2662" s="5">
        <f t="shared" si="287"/>
        <v>277.90325999999999</v>
      </c>
      <c r="I2662" s="6">
        <v>1</v>
      </c>
      <c r="J2662" s="6">
        <v>15439.07</v>
      </c>
      <c r="K2662" s="5">
        <f t="shared" si="288"/>
        <v>277.90325999999999</v>
      </c>
      <c r="L2662" s="7">
        <v>2.48</v>
      </c>
      <c r="M2662" s="7">
        <v>4700</v>
      </c>
      <c r="N2662" s="3">
        <v>45333</v>
      </c>
      <c r="O2662" s="4" t="str">
        <f t="shared" si="289"/>
        <v>2024-02</v>
      </c>
      <c r="P2662" s="4" t="str">
        <f t="shared" si="290"/>
        <v>02</v>
      </c>
      <c r="Q2662" s="4" t="str">
        <f t="shared" si="291"/>
        <v>February</v>
      </c>
      <c r="R2662" s="30" t="str">
        <f t="shared" si="292"/>
        <v>11</v>
      </c>
      <c r="W2662" t="str">
        <f t="shared" si="293"/>
        <v>ok</v>
      </c>
    </row>
    <row r="2663" spans="1:23" x14ac:dyDescent="0.3">
      <c r="A2663" t="s">
        <v>2705</v>
      </c>
      <c r="B2663" t="s">
        <v>28</v>
      </c>
      <c r="C2663" t="s">
        <v>29</v>
      </c>
      <c r="D2663" t="s">
        <v>30</v>
      </c>
      <c r="E2663" t="s">
        <v>14</v>
      </c>
      <c r="F2663" t="s">
        <v>38</v>
      </c>
      <c r="G2663" s="5">
        <v>11011.82</v>
      </c>
      <c r="H2663" s="5">
        <f t="shared" si="287"/>
        <v>198.21275999999997</v>
      </c>
      <c r="I2663" s="6">
        <v>2</v>
      </c>
      <c r="J2663" s="6">
        <v>22023.64</v>
      </c>
      <c r="K2663" s="5">
        <f t="shared" si="288"/>
        <v>396.42551999999995</v>
      </c>
      <c r="L2663" s="7">
        <v>2.58</v>
      </c>
      <c r="M2663" s="7">
        <v>560</v>
      </c>
      <c r="N2663" s="3">
        <v>45562</v>
      </c>
      <c r="O2663" s="4" t="str">
        <f t="shared" si="289"/>
        <v>2024-09</v>
      </c>
      <c r="P2663" s="4" t="str">
        <f t="shared" si="290"/>
        <v>09</v>
      </c>
      <c r="Q2663" s="4" t="str">
        <f t="shared" si="291"/>
        <v>September</v>
      </c>
      <c r="R2663" s="30" t="str">
        <f t="shared" si="292"/>
        <v>27</v>
      </c>
      <c r="W2663" t="str">
        <f t="shared" si="293"/>
        <v>ok</v>
      </c>
    </row>
    <row r="2664" spans="1:23" x14ac:dyDescent="0.3">
      <c r="A2664" t="s">
        <v>2706</v>
      </c>
      <c r="B2664" t="s">
        <v>28</v>
      </c>
      <c r="C2664" t="s">
        <v>29</v>
      </c>
      <c r="D2664" t="s">
        <v>30</v>
      </c>
      <c r="E2664" t="s">
        <v>14</v>
      </c>
      <c r="F2664" t="s">
        <v>21</v>
      </c>
      <c r="G2664" s="5">
        <v>8856.6</v>
      </c>
      <c r="H2664" s="5">
        <f t="shared" si="287"/>
        <v>159.4188</v>
      </c>
      <c r="I2664" s="6">
        <v>5</v>
      </c>
      <c r="J2664" s="6">
        <v>44283</v>
      </c>
      <c r="K2664" s="5">
        <f t="shared" si="288"/>
        <v>797.09400000000005</v>
      </c>
      <c r="L2664" s="7">
        <v>3.94</v>
      </c>
      <c r="M2664" s="7">
        <v>1546</v>
      </c>
      <c r="N2664" s="3">
        <v>45347</v>
      </c>
      <c r="O2664" s="4" t="str">
        <f t="shared" si="289"/>
        <v>2024-02</v>
      </c>
      <c r="P2664" s="4" t="str">
        <f t="shared" si="290"/>
        <v>02</v>
      </c>
      <c r="Q2664" s="4" t="str">
        <f t="shared" si="291"/>
        <v>February</v>
      </c>
      <c r="R2664" s="30" t="str">
        <f t="shared" si="292"/>
        <v>25</v>
      </c>
      <c r="W2664" t="str">
        <f t="shared" si="293"/>
        <v>ok</v>
      </c>
    </row>
    <row r="2665" spans="1:23" x14ac:dyDescent="0.3">
      <c r="A2665" t="s">
        <v>2707</v>
      </c>
      <c r="B2665" t="s">
        <v>36</v>
      </c>
      <c r="C2665" t="s">
        <v>18</v>
      </c>
      <c r="D2665" t="s">
        <v>37</v>
      </c>
      <c r="E2665" t="s">
        <v>14</v>
      </c>
      <c r="F2665" t="s">
        <v>60</v>
      </c>
      <c r="G2665" s="5">
        <v>3137.49</v>
      </c>
      <c r="H2665" s="5">
        <f t="shared" si="287"/>
        <v>56.474819999999994</v>
      </c>
      <c r="I2665" s="6">
        <v>1</v>
      </c>
      <c r="J2665" s="6">
        <v>3137.49</v>
      </c>
      <c r="K2665" s="5">
        <f t="shared" si="288"/>
        <v>56.474819999999994</v>
      </c>
      <c r="L2665" s="7">
        <v>3.45</v>
      </c>
      <c r="M2665" s="7">
        <v>1107</v>
      </c>
      <c r="N2665" s="3">
        <v>45293</v>
      </c>
      <c r="O2665" s="4" t="str">
        <f t="shared" si="289"/>
        <v>2024-01</v>
      </c>
      <c r="P2665" s="4" t="str">
        <f t="shared" si="290"/>
        <v>01</v>
      </c>
      <c r="Q2665" s="4" t="str">
        <f t="shared" si="291"/>
        <v>January</v>
      </c>
      <c r="R2665" s="30" t="str">
        <f t="shared" si="292"/>
        <v>02</v>
      </c>
      <c r="W2665" t="str">
        <f t="shared" si="293"/>
        <v>ok</v>
      </c>
    </row>
    <row r="2666" spans="1:23" x14ac:dyDescent="0.3">
      <c r="A2666" t="s">
        <v>2708</v>
      </c>
      <c r="B2666" t="s">
        <v>36</v>
      </c>
      <c r="C2666" t="s">
        <v>18</v>
      </c>
      <c r="D2666" t="s">
        <v>37</v>
      </c>
      <c r="E2666" t="s">
        <v>45</v>
      </c>
      <c r="F2666" t="s">
        <v>26</v>
      </c>
      <c r="G2666" s="5">
        <v>9329.17</v>
      </c>
      <c r="H2666" s="5">
        <f t="shared" si="287"/>
        <v>167.92506</v>
      </c>
      <c r="I2666" s="6">
        <v>2</v>
      </c>
      <c r="J2666" s="6">
        <v>18658.34</v>
      </c>
      <c r="K2666" s="5">
        <f t="shared" si="288"/>
        <v>335.85012</v>
      </c>
      <c r="L2666" s="7">
        <v>1.99</v>
      </c>
      <c r="M2666" s="7">
        <v>4301</v>
      </c>
      <c r="N2666" s="3">
        <v>45581</v>
      </c>
      <c r="O2666" s="4" t="str">
        <f t="shared" si="289"/>
        <v>2024-10</v>
      </c>
      <c r="P2666" s="4" t="str">
        <f t="shared" si="290"/>
        <v>10</v>
      </c>
      <c r="Q2666" s="4" t="str">
        <f t="shared" si="291"/>
        <v>October</v>
      </c>
      <c r="R2666" s="30" t="str">
        <f t="shared" si="292"/>
        <v>16</v>
      </c>
      <c r="W2666" t="str">
        <f t="shared" si="293"/>
        <v>ok</v>
      </c>
    </row>
    <row r="2667" spans="1:23" x14ac:dyDescent="0.3">
      <c r="A2667" t="s">
        <v>2709</v>
      </c>
      <c r="B2667" t="s">
        <v>17</v>
      </c>
      <c r="C2667" t="s">
        <v>18</v>
      </c>
      <c r="D2667" t="s">
        <v>19</v>
      </c>
      <c r="E2667" t="s">
        <v>20</v>
      </c>
      <c r="F2667" t="s">
        <v>26</v>
      </c>
      <c r="G2667" s="5">
        <v>730.55</v>
      </c>
      <c r="H2667" s="5">
        <f t="shared" si="287"/>
        <v>13.149899999999999</v>
      </c>
      <c r="I2667" s="6">
        <v>2</v>
      </c>
      <c r="J2667" s="6">
        <v>1461.1</v>
      </c>
      <c r="K2667" s="5">
        <f t="shared" si="288"/>
        <v>26.299799999999998</v>
      </c>
      <c r="L2667" s="7">
        <v>2.56</v>
      </c>
      <c r="M2667" s="7">
        <v>3750</v>
      </c>
      <c r="N2667" s="3">
        <v>45590</v>
      </c>
      <c r="O2667" s="4" t="str">
        <f t="shared" si="289"/>
        <v>2024-10</v>
      </c>
      <c r="P2667" s="4" t="str">
        <f t="shared" si="290"/>
        <v>10</v>
      </c>
      <c r="Q2667" s="4" t="str">
        <f t="shared" si="291"/>
        <v>October</v>
      </c>
      <c r="R2667" s="30" t="str">
        <f t="shared" si="292"/>
        <v>25</v>
      </c>
      <c r="W2667" t="str">
        <f t="shared" si="293"/>
        <v>ok</v>
      </c>
    </row>
    <row r="2668" spans="1:23" x14ac:dyDescent="0.3">
      <c r="A2668" t="s">
        <v>2710</v>
      </c>
      <c r="B2668" t="s">
        <v>47</v>
      </c>
      <c r="C2668" t="s">
        <v>12</v>
      </c>
      <c r="D2668" t="s">
        <v>48</v>
      </c>
      <c r="E2668" t="s">
        <v>14</v>
      </c>
      <c r="F2668" t="s">
        <v>26</v>
      </c>
      <c r="G2668" s="5">
        <v>4919.8599999999997</v>
      </c>
      <c r="H2668" s="5">
        <f t="shared" si="287"/>
        <v>88.557479999999984</v>
      </c>
      <c r="I2668" s="6">
        <v>5</v>
      </c>
      <c r="J2668" s="6">
        <v>24599.3</v>
      </c>
      <c r="K2668" s="5">
        <f t="shared" si="288"/>
        <v>442.78739999999993</v>
      </c>
      <c r="L2668" s="7">
        <v>3.06</v>
      </c>
      <c r="M2668" s="7">
        <v>3389</v>
      </c>
      <c r="N2668" s="3">
        <v>45577</v>
      </c>
      <c r="O2668" s="4" t="str">
        <f t="shared" si="289"/>
        <v>2024-10</v>
      </c>
      <c r="P2668" s="4" t="str">
        <f t="shared" si="290"/>
        <v>10</v>
      </c>
      <c r="Q2668" s="4" t="str">
        <f t="shared" si="291"/>
        <v>October</v>
      </c>
      <c r="R2668" s="30" t="str">
        <f t="shared" si="292"/>
        <v>12</v>
      </c>
      <c r="W2668" t="str">
        <f t="shared" si="293"/>
        <v>ok</v>
      </c>
    </row>
    <row r="2669" spans="1:23" x14ac:dyDescent="0.3">
      <c r="A2669" t="s">
        <v>2711</v>
      </c>
      <c r="B2669" t="s">
        <v>33</v>
      </c>
      <c r="C2669" t="s">
        <v>12</v>
      </c>
      <c r="D2669" t="s">
        <v>34</v>
      </c>
      <c r="E2669" t="s">
        <v>20</v>
      </c>
      <c r="F2669" t="s">
        <v>60</v>
      </c>
      <c r="G2669" s="5">
        <v>9113.27</v>
      </c>
      <c r="H2669" s="5">
        <f t="shared" si="287"/>
        <v>164.03886</v>
      </c>
      <c r="I2669" s="6">
        <v>2</v>
      </c>
      <c r="J2669" s="6">
        <v>18226.54</v>
      </c>
      <c r="K2669" s="5">
        <f t="shared" si="288"/>
        <v>328.07772</v>
      </c>
      <c r="L2669" s="7">
        <v>1.28</v>
      </c>
      <c r="M2669" s="7">
        <v>1799</v>
      </c>
      <c r="N2669" s="3">
        <v>45410</v>
      </c>
      <c r="O2669" s="4" t="str">
        <f t="shared" si="289"/>
        <v>2024-04</v>
      </c>
      <c r="P2669" s="4" t="str">
        <f t="shared" si="290"/>
        <v>04</v>
      </c>
      <c r="Q2669" s="4" t="str">
        <f t="shared" si="291"/>
        <v>April</v>
      </c>
      <c r="R2669" s="30" t="str">
        <f t="shared" si="292"/>
        <v>28</v>
      </c>
      <c r="W2669" t="str">
        <f t="shared" si="293"/>
        <v>ok</v>
      </c>
    </row>
    <row r="2670" spans="1:23" x14ac:dyDescent="0.3">
      <c r="A2670" t="s">
        <v>2712</v>
      </c>
      <c r="B2670" t="s">
        <v>51</v>
      </c>
      <c r="C2670" t="s">
        <v>29</v>
      </c>
      <c r="D2670" t="s">
        <v>52</v>
      </c>
      <c r="E2670" t="s">
        <v>20</v>
      </c>
      <c r="F2670" t="s">
        <v>31</v>
      </c>
      <c r="G2670" s="5">
        <v>7849.86</v>
      </c>
      <c r="H2670" s="5">
        <f t="shared" si="287"/>
        <v>141.29747999999998</v>
      </c>
      <c r="I2670" s="6">
        <v>3</v>
      </c>
      <c r="J2670" s="6">
        <v>23549.58</v>
      </c>
      <c r="K2670" s="5">
        <f t="shared" si="288"/>
        <v>423.89243999999997</v>
      </c>
      <c r="L2670" s="7">
        <v>2.75</v>
      </c>
      <c r="M2670" s="7">
        <v>372</v>
      </c>
      <c r="N2670" s="3">
        <v>45382</v>
      </c>
      <c r="O2670" s="4" t="str">
        <f t="shared" si="289"/>
        <v>2024-03</v>
      </c>
      <c r="P2670" s="4" t="str">
        <f t="shared" si="290"/>
        <v>03</v>
      </c>
      <c r="Q2670" s="4" t="str">
        <f t="shared" si="291"/>
        <v>March</v>
      </c>
      <c r="R2670" s="30" t="str">
        <f t="shared" si="292"/>
        <v>31</v>
      </c>
      <c r="W2670" t="str">
        <f t="shared" si="293"/>
        <v>ok</v>
      </c>
    </row>
    <row r="2671" spans="1:23" x14ac:dyDescent="0.3">
      <c r="A2671" t="s">
        <v>2713</v>
      </c>
      <c r="B2671" t="s">
        <v>51</v>
      </c>
      <c r="C2671" t="s">
        <v>29</v>
      </c>
      <c r="D2671" t="s">
        <v>52</v>
      </c>
      <c r="E2671" t="s">
        <v>14</v>
      </c>
      <c r="F2671" t="s">
        <v>60</v>
      </c>
      <c r="G2671" s="5">
        <v>12449.27</v>
      </c>
      <c r="H2671" s="5">
        <f t="shared" si="287"/>
        <v>224.08686</v>
      </c>
      <c r="I2671" s="6">
        <v>2</v>
      </c>
      <c r="J2671" s="6">
        <v>24898.54</v>
      </c>
      <c r="K2671" s="5">
        <f t="shared" si="288"/>
        <v>448.17372</v>
      </c>
      <c r="L2671" s="7">
        <v>1.03</v>
      </c>
      <c r="M2671" s="7">
        <v>4336</v>
      </c>
      <c r="N2671" s="3">
        <v>45560</v>
      </c>
      <c r="O2671" s="4" t="str">
        <f t="shared" si="289"/>
        <v>2024-09</v>
      </c>
      <c r="P2671" s="4" t="str">
        <f t="shared" si="290"/>
        <v>09</v>
      </c>
      <c r="Q2671" s="4" t="str">
        <f t="shared" si="291"/>
        <v>September</v>
      </c>
      <c r="R2671" s="30" t="str">
        <f t="shared" si="292"/>
        <v>25</v>
      </c>
      <c r="W2671" t="str">
        <f t="shared" si="293"/>
        <v>ok</v>
      </c>
    </row>
    <row r="2672" spans="1:23" x14ac:dyDescent="0.3">
      <c r="A2672" t="s">
        <v>2714</v>
      </c>
      <c r="B2672" t="s">
        <v>33</v>
      </c>
      <c r="C2672" t="s">
        <v>12</v>
      </c>
      <c r="D2672" t="s">
        <v>34</v>
      </c>
      <c r="E2672" t="s">
        <v>14</v>
      </c>
      <c r="F2672" t="s">
        <v>21</v>
      </c>
      <c r="G2672" s="5">
        <v>19994.28</v>
      </c>
      <c r="H2672" s="5">
        <f t="shared" si="287"/>
        <v>359.89703999999995</v>
      </c>
      <c r="I2672" s="6">
        <v>1</v>
      </c>
      <c r="J2672" s="6">
        <v>19994.28</v>
      </c>
      <c r="K2672" s="5">
        <f t="shared" si="288"/>
        <v>359.89703999999995</v>
      </c>
      <c r="L2672" s="7">
        <v>4.37</v>
      </c>
      <c r="M2672" s="7">
        <v>4082</v>
      </c>
      <c r="N2672" s="3">
        <v>45444</v>
      </c>
      <c r="O2672" s="4" t="str">
        <f t="shared" si="289"/>
        <v>2024-06</v>
      </c>
      <c r="P2672" s="4" t="str">
        <f t="shared" si="290"/>
        <v>06</v>
      </c>
      <c r="Q2672" s="4" t="str">
        <f t="shared" si="291"/>
        <v>June</v>
      </c>
      <c r="R2672" s="30" t="str">
        <f t="shared" si="292"/>
        <v>01</v>
      </c>
      <c r="W2672" t="str">
        <f t="shared" si="293"/>
        <v>ok</v>
      </c>
    </row>
    <row r="2673" spans="1:23" x14ac:dyDescent="0.3">
      <c r="A2673" t="s">
        <v>2715</v>
      </c>
      <c r="B2673" t="s">
        <v>47</v>
      </c>
      <c r="C2673" t="s">
        <v>12</v>
      </c>
      <c r="D2673" t="s">
        <v>48</v>
      </c>
      <c r="E2673" t="s">
        <v>20</v>
      </c>
      <c r="F2673" t="s">
        <v>60</v>
      </c>
      <c r="G2673" s="5">
        <v>15781.05</v>
      </c>
      <c r="H2673" s="5">
        <f t="shared" si="287"/>
        <v>284.05889999999994</v>
      </c>
      <c r="I2673" s="6">
        <v>3</v>
      </c>
      <c r="J2673" s="6">
        <v>47343.15</v>
      </c>
      <c r="K2673" s="5">
        <f t="shared" si="288"/>
        <v>852.17669999999976</v>
      </c>
      <c r="L2673" s="7">
        <v>2.93</v>
      </c>
      <c r="M2673" s="7">
        <v>3469</v>
      </c>
      <c r="N2673" s="3">
        <v>45466</v>
      </c>
      <c r="O2673" s="4" t="str">
        <f t="shared" si="289"/>
        <v>2024-06</v>
      </c>
      <c r="P2673" s="4" t="str">
        <f t="shared" si="290"/>
        <v>06</v>
      </c>
      <c r="Q2673" s="4" t="str">
        <f t="shared" si="291"/>
        <v>June</v>
      </c>
      <c r="R2673" s="30" t="str">
        <f t="shared" si="292"/>
        <v>23</v>
      </c>
      <c r="W2673" t="str">
        <f t="shared" si="293"/>
        <v>ok</v>
      </c>
    </row>
    <row r="2674" spans="1:23" x14ac:dyDescent="0.3">
      <c r="A2674" t="s">
        <v>2716</v>
      </c>
      <c r="B2674" t="s">
        <v>63</v>
      </c>
      <c r="C2674" t="s">
        <v>18</v>
      </c>
      <c r="D2674" t="s">
        <v>64</v>
      </c>
      <c r="E2674" t="s">
        <v>14</v>
      </c>
      <c r="F2674" t="s">
        <v>31</v>
      </c>
      <c r="G2674" s="5">
        <v>11536.54</v>
      </c>
      <c r="H2674" s="5">
        <f t="shared" si="287"/>
        <v>207.65772000000001</v>
      </c>
      <c r="I2674" s="6">
        <v>5</v>
      </c>
      <c r="J2674" s="6">
        <v>57682.7</v>
      </c>
      <c r="K2674" s="5">
        <f t="shared" si="288"/>
        <v>1038.2886000000001</v>
      </c>
      <c r="L2674" s="7">
        <v>3.66</v>
      </c>
      <c r="M2674" s="7">
        <v>315</v>
      </c>
      <c r="N2674" s="3">
        <v>45634</v>
      </c>
      <c r="O2674" s="4" t="str">
        <f t="shared" si="289"/>
        <v>2024-12</v>
      </c>
      <c r="P2674" s="4" t="str">
        <f t="shared" si="290"/>
        <v>12</v>
      </c>
      <c r="Q2674" s="4" t="str">
        <f t="shared" si="291"/>
        <v>December</v>
      </c>
      <c r="R2674" s="30" t="str">
        <f t="shared" si="292"/>
        <v>08</v>
      </c>
      <c r="W2674" t="str">
        <f t="shared" si="293"/>
        <v>ok</v>
      </c>
    </row>
    <row r="2675" spans="1:23" x14ac:dyDescent="0.3">
      <c r="A2675" t="s">
        <v>2717</v>
      </c>
      <c r="B2675" t="s">
        <v>47</v>
      </c>
      <c r="C2675" t="s">
        <v>12</v>
      </c>
      <c r="D2675" t="s">
        <v>48</v>
      </c>
      <c r="E2675" t="s">
        <v>45</v>
      </c>
      <c r="F2675" t="s">
        <v>26</v>
      </c>
      <c r="G2675" s="5">
        <v>17783.939999999999</v>
      </c>
      <c r="H2675" s="5">
        <f t="shared" si="287"/>
        <v>320.11091999999996</v>
      </c>
      <c r="I2675" s="6">
        <v>5</v>
      </c>
      <c r="J2675" s="6">
        <v>88919.7</v>
      </c>
      <c r="K2675" s="5">
        <f t="shared" si="288"/>
        <v>1600.5545999999999</v>
      </c>
      <c r="L2675" s="7">
        <v>4.04</v>
      </c>
      <c r="M2675" s="7">
        <v>908</v>
      </c>
      <c r="N2675" s="3">
        <v>45519</v>
      </c>
      <c r="O2675" s="4" t="str">
        <f t="shared" si="289"/>
        <v>2024-08</v>
      </c>
      <c r="P2675" s="4" t="str">
        <f t="shared" si="290"/>
        <v>08</v>
      </c>
      <c r="Q2675" s="4" t="str">
        <f t="shared" si="291"/>
        <v>August</v>
      </c>
      <c r="R2675" s="30" t="str">
        <f t="shared" si="292"/>
        <v>15</v>
      </c>
      <c r="W2675" t="str">
        <f t="shared" si="293"/>
        <v>ok</v>
      </c>
    </row>
    <row r="2676" spans="1:23" x14ac:dyDescent="0.3">
      <c r="A2676" t="s">
        <v>2718</v>
      </c>
      <c r="B2676" t="s">
        <v>23</v>
      </c>
      <c r="C2676" t="s">
        <v>24</v>
      </c>
      <c r="D2676" t="s">
        <v>25</v>
      </c>
      <c r="E2676" t="s">
        <v>45</v>
      </c>
      <c r="F2676" t="s">
        <v>21</v>
      </c>
      <c r="G2676" s="5">
        <v>1081.6500000000001</v>
      </c>
      <c r="H2676" s="5">
        <f t="shared" si="287"/>
        <v>19.4697</v>
      </c>
      <c r="I2676" s="6">
        <v>3</v>
      </c>
      <c r="J2676" s="6">
        <v>3244.95</v>
      </c>
      <c r="K2676" s="5">
        <f t="shared" si="288"/>
        <v>58.409099999999995</v>
      </c>
      <c r="L2676" s="7">
        <v>2.4</v>
      </c>
      <c r="M2676" s="7">
        <v>4546</v>
      </c>
      <c r="N2676" s="3">
        <v>45543</v>
      </c>
      <c r="O2676" s="4" t="str">
        <f t="shared" si="289"/>
        <v>2024-09</v>
      </c>
      <c r="P2676" s="4" t="str">
        <f t="shared" si="290"/>
        <v>09</v>
      </c>
      <c r="Q2676" s="4" t="str">
        <f t="shared" si="291"/>
        <v>September</v>
      </c>
      <c r="R2676" s="30" t="str">
        <f t="shared" si="292"/>
        <v>08</v>
      </c>
      <c r="W2676" t="str">
        <f t="shared" si="293"/>
        <v>ok</v>
      </c>
    </row>
    <row r="2677" spans="1:23" x14ac:dyDescent="0.3">
      <c r="A2677" t="s">
        <v>2719</v>
      </c>
      <c r="B2677" t="s">
        <v>11</v>
      </c>
      <c r="C2677" t="s">
        <v>12</v>
      </c>
      <c r="D2677" t="s">
        <v>13</v>
      </c>
      <c r="E2677" t="s">
        <v>20</v>
      </c>
      <c r="F2677" t="s">
        <v>38</v>
      </c>
      <c r="G2677" s="5">
        <v>2544.84</v>
      </c>
      <c r="H2677" s="5">
        <f t="shared" si="287"/>
        <v>45.807119999999998</v>
      </c>
      <c r="I2677" s="6">
        <v>2</v>
      </c>
      <c r="J2677" s="6">
        <v>5089.68</v>
      </c>
      <c r="K2677" s="5">
        <f t="shared" si="288"/>
        <v>91.614239999999995</v>
      </c>
      <c r="L2677" s="7">
        <v>4.8899999999999997</v>
      </c>
      <c r="M2677" s="7">
        <v>2536</v>
      </c>
      <c r="N2677" s="3">
        <v>45415</v>
      </c>
      <c r="O2677" s="4" t="str">
        <f t="shared" si="289"/>
        <v>2024-05</v>
      </c>
      <c r="P2677" s="4" t="str">
        <f t="shared" si="290"/>
        <v>05</v>
      </c>
      <c r="Q2677" s="4" t="str">
        <f t="shared" si="291"/>
        <v>May</v>
      </c>
      <c r="R2677" s="30" t="str">
        <f t="shared" si="292"/>
        <v>03</v>
      </c>
      <c r="W2677" t="str">
        <f t="shared" si="293"/>
        <v>ok</v>
      </c>
    </row>
    <row r="2678" spans="1:23" x14ac:dyDescent="0.3">
      <c r="A2678" t="s">
        <v>2720</v>
      </c>
      <c r="B2678" t="s">
        <v>17</v>
      </c>
      <c r="C2678" t="s">
        <v>18</v>
      </c>
      <c r="D2678" t="s">
        <v>19</v>
      </c>
      <c r="E2678" t="s">
        <v>45</v>
      </c>
      <c r="F2678" t="s">
        <v>15</v>
      </c>
      <c r="G2678" s="5">
        <v>5384.41</v>
      </c>
      <c r="H2678" s="5">
        <f t="shared" si="287"/>
        <v>96.91937999999999</v>
      </c>
      <c r="I2678" s="6">
        <v>1</v>
      </c>
      <c r="J2678" s="6">
        <v>5384.41</v>
      </c>
      <c r="K2678" s="5">
        <f t="shared" si="288"/>
        <v>96.91937999999999</v>
      </c>
      <c r="L2678" s="7">
        <v>1.86</v>
      </c>
      <c r="M2678" s="7">
        <v>4992</v>
      </c>
      <c r="N2678" s="3">
        <v>45513</v>
      </c>
      <c r="O2678" s="4" t="str">
        <f t="shared" si="289"/>
        <v>2024-08</v>
      </c>
      <c r="P2678" s="4" t="str">
        <f t="shared" si="290"/>
        <v>08</v>
      </c>
      <c r="Q2678" s="4" t="str">
        <f t="shared" si="291"/>
        <v>August</v>
      </c>
      <c r="R2678" s="30" t="str">
        <f t="shared" si="292"/>
        <v>09</v>
      </c>
      <c r="W2678" t="str">
        <f t="shared" si="293"/>
        <v>ok</v>
      </c>
    </row>
    <row r="2679" spans="1:23" x14ac:dyDescent="0.3">
      <c r="A2679" t="s">
        <v>2721</v>
      </c>
      <c r="B2679" t="s">
        <v>63</v>
      </c>
      <c r="C2679" t="s">
        <v>18</v>
      </c>
      <c r="D2679" t="s">
        <v>64</v>
      </c>
      <c r="E2679" t="s">
        <v>45</v>
      </c>
      <c r="F2679" t="s">
        <v>15</v>
      </c>
      <c r="G2679" s="5">
        <v>16257.69</v>
      </c>
      <c r="H2679" s="5">
        <f t="shared" si="287"/>
        <v>292.63842</v>
      </c>
      <c r="I2679" s="6">
        <v>4</v>
      </c>
      <c r="J2679" s="6">
        <v>65030.76</v>
      </c>
      <c r="K2679" s="5">
        <f t="shared" si="288"/>
        <v>1170.55368</v>
      </c>
      <c r="L2679" s="7">
        <v>2.54</v>
      </c>
      <c r="M2679" s="7">
        <v>257</v>
      </c>
      <c r="N2679" s="3">
        <v>45546</v>
      </c>
      <c r="O2679" s="4" t="str">
        <f t="shared" si="289"/>
        <v>2024-09</v>
      </c>
      <c r="P2679" s="4" t="str">
        <f t="shared" si="290"/>
        <v>09</v>
      </c>
      <c r="Q2679" s="4" t="str">
        <f t="shared" si="291"/>
        <v>September</v>
      </c>
      <c r="R2679" s="30" t="str">
        <f t="shared" si="292"/>
        <v>11</v>
      </c>
      <c r="W2679" t="str">
        <f t="shared" si="293"/>
        <v>ok</v>
      </c>
    </row>
    <row r="2680" spans="1:23" x14ac:dyDescent="0.3">
      <c r="A2680" t="s">
        <v>2722</v>
      </c>
      <c r="B2680" t="s">
        <v>33</v>
      </c>
      <c r="C2680" t="s">
        <v>12</v>
      </c>
      <c r="D2680" t="s">
        <v>34</v>
      </c>
      <c r="E2680" t="s">
        <v>20</v>
      </c>
      <c r="F2680" t="s">
        <v>31</v>
      </c>
      <c r="G2680" s="5">
        <v>2859.81</v>
      </c>
      <c r="H2680" s="5">
        <f t="shared" si="287"/>
        <v>51.476579999999998</v>
      </c>
      <c r="I2680" s="6">
        <v>2</v>
      </c>
      <c r="J2680" s="6">
        <v>5719.62</v>
      </c>
      <c r="K2680" s="5">
        <f t="shared" si="288"/>
        <v>102.95316</v>
      </c>
      <c r="L2680" s="7">
        <v>1.03</v>
      </c>
      <c r="M2680" s="7">
        <v>401</v>
      </c>
      <c r="N2680" s="3">
        <v>45440</v>
      </c>
      <c r="O2680" s="4" t="str">
        <f t="shared" si="289"/>
        <v>2024-05</v>
      </c>
      <c r="P2680" s="4" t="str">
        <f t="shared" si="290"/>
        <v>05</v>
      </c>
      <c r="Q2680" s="4" t="str">
        <f t="shared" si="291"/>
        <v>May</v>
      </c>
      <c r="R2680" s="30" t="str">
        <f t="shared" si="292"/>
        <v>28</v>
      </c>
      <c r="W2680" t="str">
        <f t="shared" si="293"/>
        <v>ok</v>
      </c>
    </row>
    <row r="2681" spans="1:23" x14ac:dyDescent="0.3">
      <c r="A2681" t="s">
        <v>2723</v>
      </c>
      <c r="B2681" t="s">
        <v>63</v>
      </c>
      <c r="C2681" t="s">
        <v>18</v>
      </c>
      <c r="D2681" t="s">
        <v>64</v>
      </c>
      <c r="E2681" t="s">
        <v>20</v>
      </c>
      <c r="F2681" t="s">
        <v>31</v>
      </c>
      <c r="G2681" s="5">
        <v>6227.92</v>
      </c>
      <c r="H2681" s="5">
        <f t="shared" si="287"/>
        <v>112.10256</v>
      </c>
      <c r="I2681" s="6">
        <v>4</v>
      </c>
      <c r="J2681" s="6">
        <v>24911.68</v>
      </c>
      <c r="K2681" s="5">
        <f t="shared" si="288"/>
        <v>448.41023999999999</v>
      </c>
      <c r="L2681" s="7">
        <v>1.08</v>
      </c>
      <c r="M2681" s="7">
        <v>4326</v>
      </c>
      <c r="N2681" s="3">
        <v>45295</v>
      </c>
      <c r="O2681" s="4" t="str">
        <f t="shared" si="289"/>
        <v>2024-01</v>
      </c>
      <c r="P2681" s="4" t="str">
        <f t="shared" si="290"/>
        <v>01</v>
      </c>
      <c r="Q2681" s="4" t="str">
        <f t="shared" si="291"/>
        <v>January</v>
      </c>
      <c r="R2681" s="30" t="str">
        <f t="shared" si="292"/>
        <v>04</v>
      </c>
      <c r="W2681" t="str">
        <f t="shared" si="293"/>
        <v>ok</v>
      </c>
    </row>
    <row r="2682" spans="1:23" x14ac:dyDescent="0.3">
      <c r="A2682" t="s">
        <v>2724</v>
      </c>
      <c r="B2682" t="s">
        <v>63</v>
      </c>
      <c r="C2682" t="s">
        <v>18</v>
      </c>
      <c r="D2682" t="s">
        <v>64</v>
      </c>
      <c r="E2682" t="s">
        <v>14</v>
      </c>
      <c r="F2682" t="s">
        <v>60</v>
      </c>
      <c r="G2682" s="5">
        <v>6161.37</v>
      </c>
      <c r="H2682" s="5">
        <f t="shared" si="287"/>
        <v>110.90465999999999</v>
      </c>
      <c r="I2682" s="6">
        <v>2</v>
      </c>
      <c r="J2682" s="6">
        <v>12322.74</v>
      </c>
      <c r="K2682" s="5">
        <f t="shared" si="288"/>
        <v>221.80931999999999</v>
      </c>
      <c r="L2682" s="7">
        <v>1</v>
      </c>
      <c r="M2682" s="7">
        <v>1215</v>
      </c>
      <c r="N2682" s="3">
        <v>45521</v>
      </c>
      <c r="O2682" s="4" t="str">
        <f t="shared" si="289"/>
        <v>2024-08</v>
      </c>
      <c r="P2682" s="4" t="str">
        <f t="shared" si="290"/>
        <v>08</v>
      </c>
      <c r="Q2682" s="4" t="str">
        <f t="shared" si="291"/>
        <v>August</v>
      </c>
      <c r="R2682" s="30" t="str">
        <f t="shared" si="292"/>
        <v>17</v>
      </c>
      <c r="W2682" t="str">
        <f t="shared" si="293"/>
        <v>ok</v>
      </c>
    </row>
    <row r="2683" spans="1:23" x14ac:dyDescent="0.3">
      <c r="A2683" t="s">
        <v>2725</v>
      </c>
      <c r="B2683" t="s">
        <v>17</v>
      </c>
      <c r="C2683" t="s">
        <v>18</v>
      </c>
      <c r="D2683" t="s">
        <v>19</v>
      </c>
      <c r="E2683" t="s">
        <v>14</v>
      </c>
      <c r="F2683" t="s">
        <v>21</v>
      </c>
      <c r="G2683" s="5">
        <v>17957.75</v>
      </c>
      <c r="H2683" s="5">
        <f t="shared" si="287"/>
        <v>323.23949999999996</v>
      </c>
      <c r="I2683" s="6">
        <v>5</v>
      </c>
      <c r="J2683" s="6">
        <v>89788.75</v>
      </c>
      <c r="K2683" s="5">
        <f t="shared" si="288"/>
        <v>1616.1974999999998</v>
      </c>
      <c r="L2683" s="7">
        <v>4.38</v>
      </c>
      <c r="M2683" s="7">
        <v>3406</v>
      </c>
      <c r="N2683" s="3">
        <v>45585</v>
      </c>
      <c r="O2683" s="4" t="str">
        <f t="shared" si="289"/>
        <v>2024-10</v>
      </c>
      <c r="P2683" s="4" t="str">
        <f t="shared" si="290"/>
        <v>10</v>
      </c>
      <c r="Q2683" s="4" t="str">
        <f t="shared" si="291"/>
        <v>October</v>
      </c>
      <c r="R2683" s="30" t="str">
        <f t="shared" si="292"/>
        <v>20</v>
      </c>
      <c r="W2683" t="str">
        <f t="shared" si="293"/>
        <v>ok</v>
      </c>
    </row>
    <row r="2684" spans="1:23" x14ac:dyDescent="0.3">
      <c r="A2684" t="s">
        <v>2726</v>
      </c>
      <c r="B2684" t="s">
        <v>17</v>
      </c>
      <c r="C2684" t="s">
        <v>18</v>
      </c>
      <c r="D2684" t="s">
        <v>19</v>
      </c>
      <c r="E2684" t="s">
        <v>14</v>
      </c>
      <c r="F2684" t="s">
        <v>26</v>
      </c>
      <c r="G2684" s="5">
        <v>6334.03</v>
      </c>
      <c r="H2684" s="5">
        <f t="shared" si="287"/>
        <v>114.01253999999999</v>
      </c>
      <c r="I2684" s="6">
        <v>5</v>
      </c>
      <c r="J2684" s="6">
        <v>31670.15</v>
      </c>
      <c r="K2684" s="5">
        <f t="shared" si="288"/>
        <v>570.06269999999995</v>
      </c>
      <c r="L2684" s="7">
        <v>3.27</v>
      </c>
      <c r="M2684" s="7">
        <v>511</v>
      </c>
      <c r="N2684" s="3">
        <v>45466</v>
      </c>
      <c r="O2684" s="4" t="str">
        <f t="shared" si="289"/>
        <v>2024-06</v>
      </c>
      <c r="P2684" s="4" t="str">
        <f t="shared" si="290"/>
        <v>06</v>
      </c>
      <c r="Q2684" s="4" t="str">
        <f t="shared" si="291"/>
        <v>June</v>
      </c>
      <c r="R2684" s="30" t="str">
        <f t="shared" si="292"/>
        <v>23</v>
      </c>
      <c r="W2684" t="str">
        <f t="shared" si="293"/>
        <v>ok</v>
      </c>
    </row>
    <row r="2685" spans="1:23" x14ac:dyDescent="0.3">
      <c r="A2685" t="s">
        <v>2727</v>
      </c>
      <c r="B2685" t="s">
        <v>23</v>
      </c>
      <c r="C2685" t="s">
        <v>24</v>
      </c>
      <c r="D2685" t="s">
        <v>25</v>
      </c>
      <c r="E2685" t="s">
        <v>14</v>
      </c>
      <c r="F2685" t="s">
        <v>60</v>
      </c>
      <c r="G2685" s="5">
        <v>9399.94</v>
      </c>
      <c r="H2685" s="5">
        <f t="shared" si="287"/>
        <v>169.19891999999999</v>
      </c>
      <c r="I2685" s="6">
        <v>5</v>
      </c>
      <c r="J2685" s="6">
        <v>46999.7</v>
      </c>
      <c r="K2685" s="5">
        <f t="shared" si="288"/>
        <v>845.99459999999999</v>
      </c>
      <c r="L2685" s="7">
        <v>3.35</v>
      </c>
      <c r="M2685" s="7">
        <v>3500</v>
      </c>
      <c r="N2685" s="3">
        <v>45445</v>
      </c>
      <c r="O2685" s="4" t="str">
        <f t="shared" si="289"/>
        <v>2024-06</v>
      </c>
      <c r="P2685" s="4" t="str">
        <f t="shared" si="290"/>
        <v>06</v>
      </c>
      <c r="Q2685" s="4" t="str">
        <f t="shared" si="291"/>
        <v>June</v>
      </c>
      <c r="R2685" s="30" t="str">
        <f t="shared" si="292"/>
        <v>02</v>
      </c>
      <c r="W2685" t="str">
        <f t="shared" si="293"/>
        <v>ok</v>
      </c>
    </row>
    <row r="2686" spans="1:23" x14ac:dyDescent="0.3">
      <c r="A2686" t="s">
        <v>2728</v>
      </c>
      <c r="B2686" t="s">
        <v>23</v>
      </c>
      <c r="C2686" t="s">
        <v>24</v>
      </c>
      <c r="D2686" t="s">
        <v>25</v>
      </c>
      <c r="E2686" t="s">
        <v>20</v>
      </c>
      <c r="F2686" t="s">
        <v>60</v>
      </c>
      <c r="G2686" s="5">
        <v>19514.099999999999</v>
      </c>
      <c r="H2686" s="5">
        <f t="shared" si="287"/>
        <v>351.25379999999996</v>
      </c>
      <c r="I2686" s="6">
        <v>2</v>
      </c>
      <c r="J2686" s="6">
        <v>39028.199999999997</v>
      </c>
      <c r="K2686" s="5">
        <f t="shared" si="288"/>
        <v>702.50759999999991</v>
      </c>
      <c r="L2686" s="7">
        <v>3.02</v>
      </c>
      <c r="M2686" s="7">
        <v>2372</v>
      </c>
      <c r="N2686" s="3">
        <v>45370</v>
      </c>
      <c r="O2686" s="4" t="str">
        <f t="shared" si="289"/>
        <v>2024-03</v>
      </c>
      <c r="P2686" s="4" t="str">
        <f t="shared" si="290"/>
        <v>03</v>
      </c>
      <c r="Q2686" s="4" t="str">
        <f t="shared" si="291"/>
        <v>March</v>
      </c>
      <c r="R2686" s="30" t="str">
        <f t="shared" si="292"/>
        <v>19</v>
      </c>
      <c r="W2686" t="str">
        <f t="shared" si="293"/>
        <v>ok</v>
      </c>
    </row>
    <row r="2687" spans="1:23" x14ac:dyDescent="0.3">
      <c r="A2687" t="s">
        <v>2729</v>
      </c>
      <c r="B2687" t="s">
        <v>36</v>
      </c>
      <c r="C2687" t="s">
        <v>18</v>
      </c>
      <c r="D2687" t="s">
        <v>37</v>
      </c>
      <c r="E2687" t="s">
        <v>14</v>
      </c>
      <c r="F2687" t="s">
        <v>21</v>
      </c>
      <c r="G2687" s="5">
        <v>1996.93</v>
      </c>
      <c r="H2687" s="5">
        <f t="shared" si="287"/>
        <v>35.944739999999996</v>
      </c>
      <c r="I2687" s="6">
        <v>3</v>
      </c>
      <c r="J2687" s="6">
        <v>5990.79</v>
      </c>
      <c r="K2687" s="5">
        <f t="shared" si="288"/>
        <v>107.83421999999999</v>
      </c>
      <c r="L2687" s="7">
        <v>3.9</v>
      </c>
      <c r="M2687" s="7">
        <v>26</v>
      </c>
      <c r="N2687" s="3">
        <v>45557</v>
      </c>
      <c r="O2687" s="4" t="str">
        <f t="shared" si="289"/>
        <v>2024-09</v>
      </c>
      <c r="P2687" s="4" t="str">
        <f t="shared" si="290"/>
        <v>09</v>
      </c>
      <c r="Q2687" s="4" t="str">
        <f t="shared" si="291"/>
        <v>September</v>
      </c>
      <c r="R2687" s="30" t="str">
        <f t="shared" si="292"/>
        <v>22</v>
      </c>
      <c r="W2687" t="str">
        <f t="shared" si="293"/>
        <v>ok</v>
      </c>
    </row>
    <row r="2688" spans="1:23" x14ac:dyDescent="0.3">
      <c r="A2688" t="s">
        <v>2730</v>
      </c>
      <c r="B2688" t="s">
        <v>47</v>
      </c>
      <c r="C2688" t="s">
        <v>12</v>
      </c>
      <c r="D2688" t="s">
        <v>48</v>
      </c>
      <c r="E2688" t="s">
        <v>14</v>
      </c>
      <c r="F2688" t="s">
        <v>31</v>
      </c>
      <c r="G2688" s="5">
        <v>7448.6</v>
      </c>
      <c r="H2688" s="5">
        <f t="shared" si="287"/>
        <v>134.07480000000001</v>
      </c>
      <c r="I2688" s="6">
        <v>5</v>
      </c>
      <c r="J2688" s="6">
        <v>37243</v>
      </c>
      <c r="K2688" s="5">
        <f t="shared" si="288"/>
        <v>670.37400000000002</v>
      </c>
      <c r="L2688" s="7">
        <v>2.25</v>
      </c>
      <c r="M2688" s="7">
        <v>3245</v>
      </c>
      <c r="N2688" s="3">
        <v>45531</v>
      </c>
      <c r="O2688" s="4" t="str">
        <f t="shared" si="289"/>
        <v>2024-08</v>
      </c>
      <c r="P2688" s="4" t="str">
        <f t="shared" si="290"/>
        <v>08</v>
      </c>
      <c r="Q2688" s="4" t="str">
        <f t="shared" si="291"/>
        <v>August</v>
      </c>
      <c r="R2688" s="30" t="str">
        <f t="shared" si="292"/>
        <v>27</v>
      </c>
      <c r="W2688" t="str">
        <f t="shared" si="293"/>
        <v>ok</v>
      </c>
    </row>
    <row r="2689" spans="1:23" x14ac:dyDescent="0.3">
      <c r="A2689" t="s">
        <v>2731</v>
      </c>
      <c r="B2689" t="s">
        <v>63</v>
      </c>
      <c r="C2689" t="s">
        <v>18</v>
      </c>
      <c r="D2689" t="s">
        <v>64</v>
      </c>
      <c r="E2689" t="s">
        <v>20</v>
      </c>
      <c r="F2689" t="s">
        <v>26</v>
      </c>
      <c r="G2689" s="5">
        <v>1950.93</v>
      </c>
      <c r="H2689" s="5">
        <f t="shared" si="287"/>
        <v>35.11674</v>
      </c>
      <c r="I2689" s="6">
        <v>5</v>
      </c>
      <c r="J2689" s="6">
        <v>9754.65</v>
      </c>
      <c r="K2689" s="5">
        <f t="shared" si="288"/>
        <v>175.58369999999999</v>
      </c>
      <c r="L2689" s="7">
        <v>2.59</v>
      </c>
      <c r="M2689" s="7">
        <v>3799</v>
      </c>
      <c r="N2689" s="3">
        <v>45530</v>
      </c>
      <c r="O2689" s="4" t="str">
        <f t="shared" si="289"/>
        <v>2024-08</v>
      </c>
      <c r="P2689" s="4" t="str">
        <f t="shared" si="290"/>
        <v>08</v>
      </c>
      <c r="Q2689" s="4" t="str">
        <f t="shared" si="291"/>
        <v>August</v>
      </c>
      <c r="R2689" s="30" t="str">
        <f t="shared" si="292"/>
        <v>26</v>
      </c>
      <c r="W2689" t="str">
        <f t="shared" si="293"/>
        <v>ok</v>
      </c>
    </row>
    <row r="2690" spans="1:23" x14ac:dyDescent="0.3">
      <c r="A2690" t="s">
        <v>2732</v>
      </c>
      <c r="B2690" t="s">
        <v>11</v>
      </c>
      <c r="C2690" t="s">
        <v>12</v>
      </c>
      <c r="D2690" t="s">
        <v>13</v>
      </c>
      <c r="E2690" t="s">
        <v>20</v>
      </c>
      <c r="F2690" t="s">
        <v>60</v>
      </c>
      <c r="G2690" s="5">
        <v>17805.68</v>
      </c>
      <c r="H2690" s="5">
        <f t="shared" si="287"/>
        <v>320.50223999999997</v>
      </c>
      <c r="I2690" s="6">
        <v>4</v>
      </c>
      <c r="J2690" s="6">
        <v>71222.720000000001</v>
      </c>
      <c r="K2690" s="5">
        <f t="shared" si="288"/>
        <v>1282.0089599999999</v>
      </c>
      <c r="L2690" s="7">
        <v>1.69</v>
      </c>
      <c r="M2690" s="7">
        <v>4383</v>
      </c>
      <c r="N2690" s="3">
        <v>45423</v>
      </c>
      <c r="O2690" s="4" t="str">
        <f t="shared" si="289"/>
        <v>2024-05</v>
      </c>
      <c r="P2690" s="4" t="str">
        <f t="shared" si="290"/>
        <v>05</v>
      </c>
      <c r="Q2690" s="4" t="str">
        <f t="shared" si="291"/>
        <v>May</v>
      </c>
      <c r="R2690" s="30" t="str">
        <f t="shared" si="292"/>
        <v>11</v>
      </c>
      <c r="W2690" t="str">
        <f t="shared" si="293"/>
        <v>ok</v>
      </c>
    </row>
    <row r="2691" spans="1:23" x14ac:dyDescent="0.3">
      <c r="A2691" t="s">
        <v>2733</v>
      </c>
      <c r="B2691" t="s">
        <v>28</v>
      </c>
      <c r="C2691" t="s">
        <v>29</v>
      </c>
      <c r="D2691" t="s">
        <v>30</v>
      </c>
      <c r="E2691" t="s">
        <v>20</v>
      </c>
      <c r="F2691" t="s">
        <v>26</v>
      </c>
      <c r="G2691" s="5">
        <v>16659.93</v>
      </c>
      <c r="H2691" s="5">
        <f t="shared" ref="H2691:H2754" si="294">G2691*0.018</f>
        <v>299.87873999999999</v>
      </c>
      <c r="I2691" s="6">
        <v>1</v>
      </c>
      <c r="J2691" s="6">
        <v>16659.93</v>
      </c>
      <c r="K2691" s="5">
        <f t="shared" ref="K2691:K2754" si="295">H2691*I2691</f>
        <v>299.87873999999999</v>
      </c>
      <c r="L2691" s="7">
        <v>2.02</v>
      </c>
      <c r="M2691" s="7">
        <v>741</v>
      </c>
      <c r="N2691" s="3">
        <v>45302</v>
      </c>
      <c r="O2691" s="4" t="str">
        <f t="shared" ref="O2691:O2754" si="296">TEXT(N2691,"yyyy-mm")</f>
        <v>2024-01</v>
      </c>
      <c r="P2691" s="4" t="str">
        <f t="shared" ref="P2691:P2754" si="297">TEXT(N2691,"mm")</f>
        <v>01</v>
      </c>
      <c r="Q2691" s="4" t="str">
        <f t="shared" ref="Q2691:Q2754" si="298">TEXT(DATE(2024,P2691,1),"mmmm")</f>
        <v>January</v>
      </c>
      <c r="R2691" s="30" t="str">
        <f t="shared" ref="R2691:R2754" si="299">TEXT(N2691,"dd")</f>
        <v>11</v>
      </c>
      <c r="W2691" t="str">
        <f t="shared" ref="W2691:W2754" si="300">IF(G2691*I2691=J2691,"ok","False")</f>
        <v>ok</v>
      </c>
    </row>
    <row r="2692" spans="1:23" x14ac:dyDescent="0.3">
      <c r="A2692" t="s">
        <v>2734</v>
      </c>
      <c r="B2692" t="s">
        <v>36</v>
      </c>
      <c r="C2692" t="s">
        <v>18</v>
      </c>
      <c r="D2692" t="s">
        <v>37</v>
      </c>
      <c r="E2692" t="s">
        <v>45</v>
      </c>
      <c r="F2692" t="s">
        <v>26</v>
      </c>
      <c r="G2692" s="5">
        <v>489.28</v>
      </c>
      <c r="H2692" s="5">
        <f t="shared" si="294"/>
        <v>8.8070399999999989</v>
      </c>
      <c r="I2692" s="6">
        <v>3</v>
      </c>
      <c r="J2692" s="6">
        <v>1467.84</v>
      </c>
      <c r="K2692" s="5">
        <f t="shared" si="295"/>
        <v>26.421119999999995</v>
      </c>
      <c r="L2692" s="7">
        <v>1.31</v>
      </c>
      <c r="M2692" s="7">
        <v>2602</v>
      </c>
      <c r="N2692" s="3">
        <v>45652</v>
      </c>
      <c r="O2692" s="4" t="str">
        <f t="shared" si="296"/>
        <v>2024-12</v>
      </c>
      <c r="P2692" s="4" t="str">
        <f t="shared" si="297"/>
        <v>12</v>
      </c>
      <c r="Q2692" s="4" t="str">
        <f t="shared" si="298"/>
        <v>December</v>
      </c>
      <c r="R2692" s="30" t="str">
        <f t="shared" si="299"/>
        <v>26</v>
      </c>
      <c r="W2692" t="str">
        <f t="shared" si="300"/>
        <v>ok</v>
      </c>
    </row>
    <row r="2693" spans="1:23" x14ac:dyDescent="0.3">
      <c r="A2693" t="s">
        <v>2735</v>
      </c>
      <c r="B2693" t="s">
        <v>23</v>
      </c>
      <c r="C2693" t="s">
        <v>24</v>
      </c>
      <c r="D2693" t="s">
        <v>25</v>
      </c>
      <c r="E2693" t="s">
        <v>20</v>
      </c>
      <c r="F2693" t="s">
        <v>31</v>
      </c>
      <c r="G2693" s="5">
        <v>7912.02</v>
      </c>
      <c r="H2693" s="5">
        <f t="shared" si="294"/>
        <v>142.41636</v>
      </c>
      <c r="I2693" s="6">
        <v>4</v>
      </c>
      <c r="J2693" s="6">
        <v>31648.080000000002</v>
      </c>
      <c r="K2693" s="5">
        <f t="shared" si="295"/>
        <v>569.66543999999999</v>
      </c>
      <c r="L2693" s="7">
        <v>1.7</v>
      </c>
      <c r="M2693" s="7">
        <v>3288</v>
      </c>
      <c r="N2693" s="3">
        <v>45553</v>
      </c>
      <c r="O2693" s="4" t="str">
        <f t="shared" si="296"/>
        <v>2024-09</v>
      </c>
      <c r="P2693" s="4" t="str">
        <f t="shared" si="297"/>
        <v>09</v>
      </c>
      <c r="Q2693" s="4" t="str">
        <f t="shared" si="298"/>
        <v>September</v>
      </c>
      <c r="R2693" s="30" t="str">
        <f t="shared" si="299"/>
        <v>18</v>
      </c>
      <c r="W2693" t="str">
        <f t="shared" si="300"/>
        <v>ok</v>
      </c>
    </row>
    <row r="2694" spans="1:23" x14ac:dyDescent="0.3">
      <c r="A2694" t="s">
        <v>2736</v>
      </c>
      <c r="B2694" t="s">
        <v>33</v>
      </c>
      <c r="C2694" t="s">
        <v>12</v>
      </c>
      <c r="D2694" t="s">
        <v>34</v>
      </c>
      <c r="E2694" t="s">
        <v>20</v>
      </c>
      <c r="F2694" t="s">
        <v>38</v>
      </c>
      <c r="G2694" s="5">
        <v>9547.25</v>
      </c>
      <c r="H2694" s="5">
        <f t="shared" si="294"/>
        <v>171.85049999999998</v>
      </c>
      <c r="I2694" s="6">
        <v>5</v>
      </c>
      <c r="J2694" s="6">
        <v>47736.25</v>
      </c>
      <c r="K2694" s="5">
        <f t="shared" si="295"/>
        <v>859.25249999999994</v>
      </c>
      <c r="L2694" s="7">
        <v>3.02</v>
      </c>
      <c r="M2694" s="7">
        <v>478</v>
      </c>
      <c r="N2694" s="3">
        <v>45293</v>
      </c>
      <c r="O2694" s="4" t="str">
        <f t="shared" si="296"/>
        <v>2024-01</v>
      </c>
      <c r="P2694" s="4" t="str">
        <f t="shared" si="297"/>
        <v>01</v>
      </c>
      <c r="Q2694" s="4" t="str">
        <f t="shared" si="298"/>
        <v>January</v>
      </c>
      <c r="R2694" s="30" t="str">
        <f t="shared" si="299"/>
        <v>02</v>
      </c>
      <c r="W2694" t="str">
        <f t="shared" si="300"/>
        <v>ok</v>
      </c>
    </row>
    <row r="2695" spans="1:23" x14ac:dyDescent="0.3">
      <c r="A2695" t="s">
        <v>2737</v>
      </c>
      <c r="B2695" t="s">
        <v>63</v>
      </c>
      <c r="C2695" t="s">
        <v>18</v>
      </c>
      <c r="D2695" t="s">
        <v>64</v>
      </c>
      <c r="E2695" t="s">
        <v>14</v>
      </c>
      <c r="F2695" t="s">
        <v>26</v>
      </c>
      <c r="G2695" s="5">
        <v>322.39</v>
      </c>
      <c r="H2695" s="5">
        <f t="shared" si="294"/>
        <v>5.8030199999999992</v>
      </c>
      <c r="I2695" s="6">
        <v>1</v>
      </c>
      <c r="J2695" s="6">
        <v>322.39</v>
      </c>
      <c r="K2695" s="5">
        <f t="shared" si="295"/>
        <v>5.8030199999999992</v>
      </c>
      <c r="L2695" s="7">
        <v>4.21</v>
      </c>
      <c r="M2695" s="7">
        <v>3387</v>
      </c>
      <c r="N2695" s="3">
        <v>45548</v>
      </c>
      <c r="O2695" s="4" t="str">
        <f t="shared" si="296"/>
        <v>2024-09</v>
      </c>
      <c r="P2695" s="4" t="str">
        <f t="shared" si="297"/>
        <v>09</v>
      </c>
      <c r="Q2695" s="4" t="str">
        <f t="shared" si="298"/>
        <v>September</v>
      </c>
      <c r="R2695" s="30" t="str">
        <f t="shared" si="299"/>
        <v>13</v>
      </c>
      <c r="W2695" t="str">
        <f t="shared" si="300"/>
        <v>ok</v>
      </c>
    </row>
    <row r="2696" spans="1:23" x14ac:dyDescent="0.3">
      <c r="A2696" t="s">
        <v>2738</v>
      </c>
      <c r="B2696" t="s">
        <v>33</v>
      </c>
      <c r="C2696" t="s">
        <v>12</v>
      </c>
      <c r="D2696" t="s">
        <v>34</v>
      </c>
      <c r="E2696" t="s">
        <v>45</v>
      </c>
      <c r="F2696" t="s">
        <v>38</v>
      </c>
      <c r="G2696" s="5">
        <v>14311.98</v>
      </c>
      <c r="H2696" s="5">
        <f t="shared" si="294"/>
        <v>257.61563999999998</v>
      </c>
      <c r="I2696" s="6">
        <v>5</v>
      </c>
      <c r="J2696" s="6">
        <v>71559.899999999994</v>
      </c>
      <c r="K2696" s="5">
        <f t="shared" si="295"/>
        <v>1288.0781999999999</v>
      </c>
      <c r="L2696" s="7">
        <v>2.97</v>
      </c>
      <c r="M2696" s="7">
        <v>4771</v>
      </c>
      <c r="N2696" s="3">
        <v>45636</v>
      </c>
      <c r="O2696" s="4" t="str">
        <f t="shared" si="296"/>
        <v>2024-12</v>
      </c>
      <c r="P2696" s="4" t="str">
        <f t="shared" si="297"/>
        <v>12</v>
      </c>
      <c r="Q2696" s="4" t="str">
        <f t="shared" si="298"/>
        <v>December</v>
      </c>
      <c r="R2696" s="30" t="str">
        <f t="shared" si="299"/>
        <v>10</v>
      </c>
      <c r="W2696" t="str">
        <f t="shared" si="300"/>
        <v>ok</v>
      </c>
    </row>
    <row r="2697" spans="1:23" x14ac:dyDescent="0.3">
      <c r="A2697" t="s">
        <v>2739</v>
      </c>
      <c r="B2697" t="s">
        <v>36</v>
      </c>
      <c r="C2697" t="s">
        <v>18</v>
      </c>
      <c r="D2697" t="s">
        <v>37</v>
      </c>
      <c r="E2697" t="s">
        <v>20</v>
      </c>
      <c r="F2697" t="s">
        <v>60</v>
      </c>
      <c r="G2697" s="5">
        <v>4644.32</v>
      </c>
      <c r="H2697" s="5">
        <f t="shared" si="294"/>
        <v>83.597759999999994</v>
      </c>
      <c r="I2697" s="6">
        <v>1</v>
      </c>
      <c r="J2697" s="6">
        <v>4644.32</v>
      </c>
      <c r="K2697" s="5">
        <f t="shared" si="295"/>
        <v>83.597759999999994</v>
      </c>
      <c r="L2697" s="7">
        <v>3.77</v>
      </c>
      <c r="M2697" s="7">
        <v>4589</v>
      </c>
      <c r="N2697" s="3">
        <v>45442</v>
      </c>
      <c r="O2697" s="4" t="str">
        <f t="shared" si="296"/>
        <v>2024-05</v>
      </c>
      <c r="P2697" s="4" t="str">
        <f t="shared" si="297"/>
        <v>05</v>
      </c>
      <c r="Q2697" s="4" t="str">
        <f t="shared" si="298"/>
        <v>May</v>
      </c>
      <c r="R2697" s="30" t="str">
        <f t="shared" si="299"/>
        <v>30</v>
      </c>
      <c r="W2697" t="str">
        <f t="shared" si="300"/>
        <v>ok</v>
      </c>
    </row>
    <row r="2698" spans="1:23" x14ac:dyDescent="0.3">
      <c r="A2698" t="s">
        <v>2740</v>
      </c>
      <c r="B2698" t="s">
        <v>51</v>
      </c>
      <c r="C2698" t="s">
        <v>29</v>
      </c>
      <c r="D2698" t="s">
        <v>52</v>
      </c>
      <c r="E2698" t="s">
        <v>20</v>
      </c>
      <c r="F2698" t="s">
        <v>38</v>
      </c>
      <c r="G2698" s="5">
        <v>8880.2099999999991</v>
      </c>
      <c r="H2698" s="5">
        <f t="shared" si="294"/>
        <v>159.84377999999998</v>
      </c>
      <c r="I2698" s="6">
        <v>4</v>
      </c>
      <c r="J2698" s="6">
        <v>35520.839999999997</v>
      </c>
      <c r="K2698" s="5">
        <f t="shared" si="295"/>
        <v>639.37511999999992</v>
      </c>
      <c r="L2698" s="7">
        <v>2.0499999999999998</v>
      </c>
      <c r="M2698" s="7">
        <v>4394</v>
      </c>
      <c r="N2698" s="3">
        <v>45371</v>
      </c>
      <c r="O2698" s="4" t="str">
        <f t="shared" si="296"/>
        <v>2024-03</v>
      </c>
      <c r="P2698" s="4" t="str">
        <f t="shared" si="297"/>
        <v>03</v>
      </c>
      <c r="Q2698" s="4" t="str">
        <f t="shared" si="298"/>
        <v>March</v>
      </c>
      <c r="R2698" s="30" t="str">
        <f t="shared" si="299"/>
        <v>20</v>
      </c>
      <c r="W2698" t="str">
        <f t="shared" si="300"/>
        <v>ok</v>
      </c>
    </row>
    <row r="2699" spans="1:23" x14ac:dyDescent="0.3">
      <c r="A2699" t="s">
        <v>2741</v>
      </c>
      <c r="B2699" t="s">
        <v>28</v>
      </c>
      <c r="C2699" t="s">
        <v>29</v>
      </c>
      <c r="D2699" t="s">
        <v>30</v>
      </c>
      <c r="E2699" t="s">
        <v>45</v>
      </c>
      <c r="F2699" t="s">
        <v>38</v>
      </c>
      <c r="G2699" s="5">
        <v>720.02</v>
      </c>
      <c r="H2699" s="5">
        <f t="shared" si="294"/>
        <v>12.960359999999998</v>
      </c>
      <c r="I2699" s="6">
        <v>2</v>
      </c>
      <c r="J2699" s="6">
        <v>1440.04</v>
      </c>
      <c r="K2699" s="5">
        <f t="shared" si="295"/>
        <v>25.920719999999996</v>
      </c>
      <c r="L2699" s="7">
        <v>2.5299999999999998</v>
      </c>
      <c r="M2699" s="7">
        <v>1483</v>
      </c>
      <c r="N2699" s="3">
        <v>45549</v>
      </c>
      <c r="O2699" s="4" t="str">
        <f t="shared" si="296"/>
        <v>2024-09</v>
      </c>
      <c r="P2699" s="4" t="str">
        <f t="shared" si="297"/>
        <v>09</v>
      </c>
      <c r="Q2699" s="4" t="str">
        <f t="shared" si="298"/>
        <v>September</v>
      </c>
      <c r="R2699" s="30" t="str">
        <f t="shared" si="299"/>
        <v>14</v>
      </c>
      <c r="W2699" t="str">
        <f t="shared" si="300"/>
        <v>ok</v>
      </c>
    </row>
    <row r="2700" spans="1:23" x14ac:dyDescent="0.3">
      <c r="A2700" t="s">
        <v>2742</v>
      </c>
      <c r="B2700" t="s">
        <v>51</v>
      </c>
      <c r="C2700" t="s">
        <v>29</v>
      </c>
      <c r="D2700" t="s">
        <v>52</v>
      </c>
      <c r="E2700" t="s">
        <v>14</v>
      </c>
      <c r="F2700" t="s">
        <v>21</v>
      </c>
      <c r="G2700" s="5">
        <v>11897.19</v>
      </c>
      <c r="H2700" s="5">
        <f t="shared" si="294"/>
        <v>214.14941999999999</v>
      </c>
      <c r="I2700" s="6">
        <v>2</v>
      </c>
      <c r="J2700" s="6">
        <v>23794.38</v>
      </c>
      <c r="K2700" s="5">
        <f t="shared" si="295"/>
        <v>428.29883999999998</v>
      </c>
      <c r="L2700" s="7">
        <v>3.97</v>
      </c>
      <c r="M2700" s="7">
        <v>170</v>
      </c>
      <c r="N2700" s="3">
        <v>45353</v>
      </c>
      <c r="O2700" s="4" t="str">
        <f t="shared" si="296"/>
        <v>2024-03</v>
      </c>
      <c r="P2700" s="4" t="str">
        <f t="shared" si="297"/>
        <v>03</v>
      </c>
      <c r="Q2700" s="4" t="str">
        <f t="shared" si="298"/>
        <v>March</v>
      </c>
      <c r="R2700" s="30" t="str">
        <f t="shared" si="299"/>
        <v>02</v>
      </c>
      <c r="W2700" t="str">
        <f t="shared" si="300"/>
        <v>ok</v>
      </c>
    </row>
    <row r="2701" spans="1:23" x14ac:dyDescent="0.3">
      <c r="A2701" t="s">
        <v>2743</v>
      </c>
      <c r="B2701" t="s">
        <v>11</v>
      </c>
      <c r="C2701" t="s">
        <v>12</v>
      </c>
      <c r="D2701" t="s">
        <v>13</v>
      </c>
      <c r="E2701" t="s">
        <v>45</v>
      </c>
      <c r="F2701" t="s">
        <v>26</v>
      </c>
      <c r="G2701" s="5">
        <v>10841.8</v>
      </c>
      <c r="H2701" s="5">
        <f t="shared" si="294"/>
        <v>195.15239999999997</v>
      </c>
      <c r="I2701" s="6">
        <v>5</v>
      </c>
      <c r="J2701" s="6">
        <v>54209</v>
      </c>
      <c r="K2701" s="5">
        <f t="shared" si="295"/>
        <v>975.76199999999983</v>
      </c>
      <c r="L2701" s="7">
        <v>4.7</v>
      </c>
      <c r="M2701" s="7">
        <v>123</v>
      </c>
      <c r="N2701" s="3">
        <v>45447</v>
      </c>
      <c r="O2701" s="4" t="str">
        <f t="shared" si="296"/>
        <v>2024-06</v>
      </c>
      <c r="P2701" s="4" t="str">
        <f t="shared" si="297"/>
        <v>06</v>
      </c>
      <c r="Q2701" s="4" t="str">
        <f t="shared" si="298"/>
        <v>June</v>
      </c>
      <c r="R2701" s="30" t="str">
        <f t="shared" si="299"/>
        <v>04</v>
      </c>
      <c r="W2701" t="str">
        <f t="shared" si="300"/>
        <v>ok</v>
      </c>
    </row>
    <row r="2702" spans="1:23" x14ac:dyDescent="0.3">
      <c r="A2702" t="s">
        <v>2744</v>
      </c>
      <c r="B2702" t="s">
        <v>63</v>
      </c>
      <c r="C2702" t="s">
        <v>18</v>
      </c>
      <c r="D2702" t="s">
        <v>64</v>
      </c>
      <c r="E2702" t="s">
        <v>20</v>
      </c>
      <c r="F2702" t="s">
        <v>21</v>
      </c>
      <c r="G2702" s="5">
        <v>2850.94</v>
      </c>
      <c r="H2702" s="5">
        <f t="shared" si="294"/>
        <v>51.316919999999996</v>
      </c>
      <c r="I2702" s="6">
        <v>3</v>
      </c>
      <c r="J2702" s="6">
        <v>8552.82</v>
      </c>
      <c r="K2702" s="5">
        <f t="shared" si="295"/>
        <v>153.95076</v>
      </c>
      <c r="L2702" s="7">
        <v>3.23</v>
      </c>
      <c r="M2702" s="7">
        <v>789</v>
      </c>
      <c r="N2702" s="3">
        <v>45481</v>
      </c>
      <c r="O2702" s="4" t="str">
        <f t="shared" si="296"/>
        <v>2024-07</v>
      </c>
      <c r="P2702" s="4" t="str">
        <f t="shared" si="297"/>
        <v>07</v>
      </c>
      <c r="Q2702" s="4" t="str">
        <f t="shared" si="298"/>
        <v>July</v>
      </c>
      <c r="R2702" s="30" t="str">
        <f t="shared" si="299"/>
        <v>08</v>
      </c>
      <c r="W2702" t="str">
        <f t="shared" si="300"/>
        <v>ok</v>
      </c>
    </row>
    <row r="2703" spans="1:23" x14ac:dyDescent="0.3">
      <c r="A2703" t="s">
        <v>2745</v>
      </c>
      <c r="B2703" t="s">
        <v>41</v>
      </c>
      <c r="C2703" t="s">
        <v>42</v>
      </c>
      <c r="D2703" t="s">
        <v>43</v>
      </c>
      <c r="E2703" t="s">
        <v>45</v>
      </c>
      <c r="F2703" t="s">
        <v>31</v>
      </c>
      <c r="G2703" s="5">
        <v>10394.469999999999</v>
      </c>
      <c r="H2703" s="5">
        <f t="shared" si="294"/>
        <v>187.10045999999997</v>
      </c>
      <c r="I2703" s="6">
        <v>4</v>
      </c>
      <c r="J2703" s="6">
        <v>41577.879999999997</v>
      </c>
      <c r="K2703" s="5">
        <f t="shared" si="295"/>
        <v>748.40183999999988</v>
      </c>
      <c r="L2703" s="7">
        <v>2.93</v>
      </c>
      <c r="M2703" s="7">
        <v>4390</v>
      </c>
      <c r="N2703" s="3">
        <v>45583</v>
      </c>
      <c r="O2703" s="4" t="str">
        <f t="shared" si="296"/>
        <v>2024-10</v>
      </c>
      <c r="P2703" s="4" t="str">
        <f t="shared" si="297"/>
        <v>10</v>
      </c>
      <c r="Q2703" s="4" t="str">
        <f t="shared" si="298"/>
        <v>October</v>
      </c>
      <c r="R2703" s="30" t="str">
        <f t="shared" si="299"/>
        <v>18</v>
      </c>
      <c r="W2703" t="str">
        <f t="shared" si="300"/>
        <v>ok</v>
      </c>
    </row>
    <row r="2704" spans="1:23" x14ac:dyDescent="0.3">
      <c r="A2704" t="s">
        <v>2746</v>
      </c>
      <c r="B2704" t="s">
        <v>47</v>
      </c>
      <c r="C2704" t="s">
        <v>12</v>
      </c>
      <c r="D2704" t="s">
        <v>48</v>
      </c>
      <c r="E2704" t="s">
        <v>14</v>
      </c>
      <c r="F2704" t="s">
        <v>26</v>
      </c>
      <c r="G2704" s="5">
        <v>18067.990000000002</v>
      </c>
      <c r="H2704" s="5">
        <f t="shared" si="294"/>
        <v>325.22381999999999</v>
      </c>
      <c r="I2704" s="6">
        <v>5</v>
      </c>
      <c r="J2704" s="6">
        <v>90339.95</v>
      </c>
      <c r="K2704" s="5">
        <f t="shared" si="295"/>
        <v>1626.1190999999999</v>
      </c>
      <c r="L2704" s="7">
        <v>4.08</v>
      </c>
      <c r="M2704" s="7">
        <v>4741</v>
      </c>
      <c r="N2704" s="3">
        <v>45551</v>
      </c>
      <c r="O2704" s="4" t="str">
        <f t="shared" si="296"/>
        <v>2024-09</v>
      </c>
      <c r="P2704" s="4" t="str">
        <f t="shared" si="297"/>
        <v>09</v>
      </c>
      <c r="Q2704" s="4" t="str">
        <f t="shared" si="298"/>
        <v>September</v>
      </c>
      <c r="R2704" s="30" t="str">
        <f t="shared" si="299"/>
        <v>16</v>
      </c>
      <c r="W2704" t="str">
        <f t="shared" si="300"/>
        <v>ok</v>
      </c>
    </row>
    <row r="2705" spans="1:23" x14ac:dyDescent="0.3">
      <c r="A2705" t="s">
        <v>2747</v>
      </c>
      <c r="B2705" t="s">
        <v>11</v>
      </c>
      <c r="C2705" t="s">
        <v>12</v>
      </c>
      <c r="D2705" t="s">
        <v>13</v>
      </c>
      <c r="E2705" t="s">
        <v>20</v>
      </c>
      <c r="F2705" t="s">
        <v>31</v>
      </c>
      <c r="G2705" s="5">
        <v>14206.3</v>
      </c>
      <c r="H2705" s="5">
        <f t="shared" si="294"/>
        <v>255.71339999999998</v>
      </c>
      <c r="I2705" s="6">
        <v>1</v>
      </c>
      <c r="J2705" s="6">
        <v>14206.3</v>
      </c>
      <c r="K2705" s="5">
        <f t="shared" si="295"/>
        <v>255.71339999999998</v>
      </c>
      <c r="L2705" s="7">
        <v>2.82</v>
      </c>
      <c r="M2705" s="7">
        <v>3720</v>
      </c>
      <c r="N2705" s="3">
        <v>45476</v>
      </c>
      <c r="O2705" s="4" t="str">
        <f t="shared" si="296"/>
        <v>2024-07</v>
      </c>
      <c r="P2705" s="4" t="str">
        <f t="shared" si="297"/>
        <v>07</v>
      </c>
      <c r="Q2705" s="4" t="str">
        <f t="shared" si="298"/>
        <v>July</v>
      </c>
      <c r="R2705" s="30" t="str">
        <f t="shared" si="299"/>
        <v>03</v>
      </c>
      <c r="W2705" t="str">
        <f t="shared" si="300"/>
        <v>ok</v>
      </c>
    </row>
    <row r="2706" spans="1:23" x14ac:dyDescent="0.3">
      <c r="A2706" t="s">
        <v>2748</v>
      </c>
      <c r="B2706" t="s">
        <v>51</v>
      </c>
      <c r="C2706" t="s">
        <v>29</v>
      </c>
      <c r="D2706" t="s">
        <v>52</v>
      </c>
      <c r="E2706" t="s">
        <v>14</v>
      </c>
      <c r="F2706" t="s">
        <v>38</v>
      </c>
      <c r="G2706" s="5">
        <v>3582.02</v>
      </c>
      <c r="H2706" s="5">
        <f t="shared" si="294"/>
        <v>64.47636</v>
      </c>
      <c r="I2706" s="6">
        <v>5</v>
      </c>
      <c r="J2706" s="6">
        <v>17910.099999999999</v>
      </c>
      <c r="K2706" s="5">
        <f t="shared" si="295"/>
        <v>322.3818</v>
      </c>
      <c r="L2706" s="7">
        <v>4.62</v>
      </c>
      <c r="M2706" s="7">
        <v>436</v>
      </c>
      <c r="N2706" s="3">
        <v>45586</v>
      </c>
      <c r="O2706" s="4" t="str">
        <f t="shared" si="296"/>
        <v>2024-10</v>
      </c>
      <c r="P2706" s="4" t="str">
        <f t="shared" si="297"/>
        <v>10</v>
      </c>
      <c r="Q2706" s="4" t="str">
        <f t="shared" si="298"/>
        <v>October</v>
      </c>
      <c r="R2706" s="30" t="str">
        <f t="shared" si="299"/>
        <v>21</v>
      </c>
      <c r="W2706" t="str">
        <f t="shared" si="300"/>
        <v>ok</v>
      </c>
    </row>
    <row r="2707" spans="1:23" x14ac:dyDescent="0.3">
      <c r="A2707" t="s">
        <v>2749</v>
      </c>
      <c r="B2707" t="s">
        <v>41</v>
      </c>
      <c r="C2707" t="s">
        <v>42</v>
      </c>
      <c r="D2707" t="s">
        <v>43</v>
      </c>
      <c r="E2707" t="s">
        <v>20</v>
      </c>
      <c r="F2707" t="s">
        <v>21</v>
      </c>
      <c r="G2707" s="5">
        <v>1290.83</v>
      </c>
      <c r="H2707" s="5">
        <f t="shared" si="294"/>
        <v>23.234939999999998</v>
      </c>
      <c r="I2707" s="6">
        <v>3</v>
      </c>
      <c r="J2707" s="6">
        <v>3872.49</v>
      </c>
      <c r="K2707" s="5">
        <f t="shared" si="295"/>
        <v>69.704819999999998</v>
      </c>
      <c r="L2707" s="7">
        <v>1.53</v>
      </c>
      <c r="M2707" s="7">
        <v>3555</v>
      </c>
      <c r="N2707" s="3">
        <v>45426</v>
      </c>
      <c r="O2707" s="4" t="str">
        <f t="shared" si="296"/>
        <v>2024-05</v>
      </c>
      <c r="P2707" s="4" t="str">
        <f t="shared" si="297"/>
        <v>05</v>
      </c>
      <c r="Q2707" s="4" t="str">
        <f t="shared" si="298"/>
        <v>May</v>
      </c>
      <c r="R2707" s="30" t="str">
        <f t="shared" si="299"/>
        <v>14</v>
      </c>
      <c r="W2707" t="str">
        <f t="shared" si="300"/>
        <v>ok</v>
      </c>
    </row>
    <row r="2708" spans="1:23" x14ac:dyDescent="0.3">
      <c r="A2708" t="s">
        <v>2750</v>
      </c>
      <c r="B2708" t="s">
        <v>28</v>
      </c>
      <c r="C2708" t="s">
        <v>29</v>
      </c>
      <c r="D2708" t="s">
        <v>30</v>
      </c>
      <c r="E2708" t="s">
        <v>14</v>
      </c>
      <c r="F2708" t="s">
        <v>26</v>
      </c>
      <c r="G2708" s="5">
        <v>7154.99</v>
      </c>
      <c r="H2708" s="5">
        <f t="shared" si="294"/>
        <v>128.78981999999999</v>
      </c>
      <c r="I2708" s="6">
        <v>2</v>
      </c>
      <c r="J2708" s="6">
        <v>14309.98</v>
      </c>
      <c r="K2708" s="5">
        <f t="shared" si="295"/>
        <v>257.57963999999998</v>
      </c>
      <c r="L2708" s="7">
        <v>4.4000000000000004</v>
      </c>
      <c r="M2708" s="7">
        <v>4758</v>
      </c>
      <c r="N2708" s="3">
        <v>45602</v>
      </c>
      <c r="O2708" s="4" t="str">
        <f t="shared" si="296"/>
        <v>2024-11</v>
      </c>
      <c r="P2708" s="4" t="str">
        <f t="shared" si="297"/>
        <v>11</v>
      </c>
      <c r="Q2708" s="4" t="str">
        <f t="shared" si="298"/>
        <v>November</v>
      </c>
      <c r="R2708" s="30" t="str">
        <f t="shared" si="299"/>
        <v>06</v>
      </c>
      <c r="W2708" t="str">
        <f t="shared" si="300"/>
        <v>ok</v>
      </c>
    </row>
    <row r="2709" spans="1:23" x14ac:dyDescent="0.3">
      <c r="A2709" t="s">
        <v>2751</v>
      </c>
      <c r="B2709" t="s">
        <v>51</v>
      </c>
      <c r="C2709" t="s">
        <v>29</v>
      </c>
      <c r="D2709" t="s">
        <v>52</v>
      </c>
      <c r="E2709" t="s">
        <v>20</v>
      </c>
      <c r="F2709" t="s">
        <v>21</v>
      </c>
      <c r="G2709" s="5">
        <v>2097.84</v>
      </c>
      <c r="H2709" s="5">
        <f t="shared" si="294"/>
        <v>37.761119999999998</v>
      </c>
      <c r="I2709" s="6">
        <v>1</v>
      </c>
      <c r="J2709" s="6">
        <v>2097.84</v>
      </c>
      <c r="K2709" s="5">
        <f t="shared" si="295"/>
        <v>37.761119999999998</v>
      </c>
      <c r="L2709" s="7">
        <v>1.45</v>
      </c>
      <c r="M2709" s="7">
        <v>491</v>
      </c>
      <c r="N2709" s="3">
        <v>45379</v>
      </c>
      <c r="O2709" s="4" t="str">
        <f t="shared" si="296"/>
        <v>2024-03</v>
      </c>
      <c r="P2709" s="4" t="str">
        <f t="shared" si="297"/>
        <v>03</v>
      </c>
      <c r="Q2709" s="4" t="str">
        <f t="shared" si="298"/>
        <v>March</v>
      </c>
      <c r="R2709" s="30" t="str">
        <f t="shared" si="299"/>
        <v>28</v>
      </c>
      <c r="W2709" t="str">
        <f t="shared" si="300"/>
        <v>ok</v>
      </c>
    </row>
    <row r="2710" spans="1:23" x14ac:dyDescent="0.3">
      <c r="A2710" t="s">
        <v>2752</v>
      </c>
      <c r="B2710" t="s">
        <v>63</v>
      </c>
      <c r="C2710" t="s">
        <v>18</v>
      </c>
      <c r="D2710" t="s">
        <v>64</v>
      </c>
      <c r="E2710" t="s">
        <v>20</v>
      </c>
      <c r="F2710" t="s">
        <v>31</v>
      </c>
      <c r="G2710" s="5">
        <v>7859.95</v>
      </c>
      <c r="H2710" s="5">
        <f t="shared" si="294"/>
        <v>141.47909999999999</v>
      </c>
      <c r="I2710" s="6">
        <v>5</v>
      </c>
      <c r="J2710" s="6">
        <v>39299.75</v>
      </c>
      <c r="K2710" s="5">
        <f t="shared" si="295"/>
        <v>707.39549999999997</v>
      </c>
      <c r="L2710" s="7">
        <v>4.0199999999999996</v>
      </c>
      <c r="M2710" s="7">
        <v>1747</v>
      </c>
      <c r="N2710" s="3">
        <v>45330</v>
      </c>
      <c r="O2710" s="4" t="str">
        <f t="shared" si="296"/>
        <v>2024-02</v>
      </c>
      <c r="P2710" s="4" t="str">
        <f t="shared" si="297"/>
        <v>02</v>
      </c>
      <c r="Q2710" s="4" t="str">
        <f t="shared" si="298"/>
        <v>February</v>
      </c>
      <c r="R2710" s="30" t="str">
        <f t="shared" si="299"/>
        <v>08</v>
      </c>
      <c r="W2710" t="str">
        <f t="shared" si="300"/>
        <v>ok</v>
      </c>
    </row>
    <row r="2711" spans="1:23" x14ac:dyDescent="0.3">
      <c r="A2711" t="s">
        <v>2753</v>
      </c>
      <c r="B2711" t="s">
        <v>51</v>
      </c>
      <c r="C2711" t="s">
        <v>29</v>
      </c>
      <c r="D2711" t="s">
        <v>52</v>
      </c>
      <c r="E2711" t="s">
        <v>45</v>
      </c>
      <c r="F2711" t="s">
        <v>31</v>
      </c>
      <c r="G2711" s="5">
        <v>16876.419999999998</v>
      </c>
      <c r="H2711" s="5">
        <f t="shared" si="294"/>
        <v>303.77555999999993</v>
      </c>
      <c r="I2711" s="6">
        <v>5</v>
      </c>
      <c r="J2711" s="6">
        <v>84382.1</v>
      </c>
      <c r="K2711" s="5">
        <f t="shared" si="295"/>
        <v>1518.8777999999998</v>
      </c>
      <c r="L2711" s="7">
        <v>3.29</v>
      </c>
      <c r="M2711" s="7">
        <v>1592</v>
      </c>
      <c r="N2711" s="3">
        <v>45431</v>
      </c>
      <c r="O2711" s="4" t="str">
        <f t="shared" si="296"/>
        <v>2024-05</v>
      </c>
      <c r="P2711" s="4" t="str">
        <f t="shared" si="297"/>
        <v>05</v>
      </c>
      <c r="Q2711" s="4" t="str">
        <f t="shared" si="298"/>
        <v>May</v>
      </c>
      <c r="R2711" s="30" t="str">
        <f t="shared" si="299"/>
        <v>19</v>
      </c>
      <c r="W2711" t="str">
        <f t="shared" si="300"/>
        <v>ok</v>
      </c>
    </row>
    <row r="2712" spans="1:23" x14ac:dyDescent="0.3">
      <c r="A2712" t="s">
        <v>2754</v>
      </c>
      <c r="B2712" t="s">
        <v>23</v>
      </c>
      <c r="C2712" t="s">
        <v>24</v>
      </c>
      <c r="D2712" t="s">
        <v>25</v>
      </c>
      <c r="E2712" t="s">
        <v>20</v>
      </c>
      <c r="F2712" t="s">
        <v>31</v>
      </c>
      <c r="G2712" s="5">
        <v>17093.310000000001</v>
      </c>
      <c r="H2712" s="5">
        <f t="shared" si="294"/>
        <v>307.67957999999999</v>
      </c>
      <c r="I2712" s="6">
        <v>4</v>
      </c>
      <c r="J2712" s="6">
        <v>68373.240000000005</v>
      </c>
      <c r="K2712" s="5">
        <f t="shared" si="295"/>
        <v>1230.7183199999999</v>
      </c>
      <c r="L2712" s="7">
        <v>1.46</v>
      </c>
      <c r="M2712" s="7">
        <v>1202</v>
      </c>
      <c r="N2712" s="3">
        <v>45472</v>
      </c>
      <c r="O2712" s="4" t="str">
        <f t="shared" si="296"/>
        <v>2024-06</v>
      </c>
      <c r="P2712" s="4" t="str">
        <f t="shared" si="297"/>
        <v>06</v>
      </c>
      <c r="Q2712" s="4" t="str">
        <f t="shared" si="298"/>
        <v>June</v>
      </c>
      <c r="R2712" s="30" t="str">
        <f t="shared" si="299"/>
        <v>29</v>
      </c>
      <c r="W2712" t="str">
        <f t="shared" si="300"/>
        <v>ok</v>
      </c>
    </row>
    <row r="2713" spans="1:23" x14ac:dyDescent="0.3">
      <c r="A2713" t="s">
        <v>2755</v>
      </c>
      <c r="B2713" t="s">
        <v>36</v>
      </c>
      <c r="C2713" t="s">
        <v>18</v>
      </c>
      <c r="D2713" t="s">
        <v>37</v>
      </c>
      <c r="E2713" t="s">
        <v>20</v>
      </c>
      <c r="F2713" t="s">
        <v>60</v>
      </c>
      <c r="G2713" s="5">
        <v>14723.36</v>
      </c>
      <c r="H2713" s="5">
        <f t="shared" si="294"/>
        <v>265.02047999999996</v>
      </c>
      <c r="I2713" s="6">
        <v>3</v>
      </c>
      <c r="J2713" s="6">
        <v>44170.080000000002</v>
      </c>
      <c r="K2713" s="5">
        <f t="shared" si="295"/>
        <v>795.06143999999995</v>
      </c>
      <c r="L2713" s="7">
        <v>1.91</v>
      </c>
      <c r="M2713" s="7">
        <v>2827</v>
      </c>
      <c r="N2713" s="3">
        <v>45376</v>
      </c>
      <c r="O2713" s="4" t="str">
        <f t="shared" si="296"/>
        <v>2024-03</v>
      </c>
      <c r="P2713" s="4" t="str">
        <f t="shared" si="297"/>
        <v>03</v>
      </c>
      <c r="Q2713" s="4" t="str">
        <f t="shared" si="298"/>
        <v>March</v>
      </c>
      <c r="R2713" s="30" t="str">
        <f t="shared" si="299"/>
        <v>25</v>
      </c>
      <c r="W2713" t="str">
        <f t="shared" si="300"/>
        <v>ok</v>
      </c>
    </row>
    <row r="2714" spans="1:23" x14ac:dyDescent="0.3">
      <c r="A2714" t="s">
        <v>2756</v>
      </c>
      <c r="B2714" t="s">
        <v>17</v>
      </c>
      <c r="C2714" t="s">
        <v>18</v>
      </c>
      <c r="D2714" t="s">
        <v>19</v>
      </c>
      <c r="E2714" t="s">
        <v>14</v>
      </c>
      <c r="F2714" t="s">
        <v>60</v>
      </c>
      <c r="G2714" s="5">
        <v>13861.7</v>
      </c>
      <c r="H2714" s="5">
        <f t="shared" si="294"/>
        <v>249.51059999999998</v>
      </c>
      <c r="I2714" s="6">
        <v>1</v>
      </c>
      <c r="J2714" s="6">
        <v>13861.7</v>
      </c>
      <c r="K2714" s="5">
        <f t="shared" si="295"/>
        <v>249.51059999999998</v>
      </c>
      <c r="L2714" s="7">
        <v>3.6</v>
      </c>
      <c r="M2714" s="7">
        <v>1210</v>
      </c>
      <c r="N2714" s="3">
        <v>45421</v>
      </c>
      <c r="O2714" s="4" t="str">
        <f t="shared" si="296"/>
        <v>2024-05</v>
      </c>
      <c r="P2714" s="4" t="str">
        <f t="shared" si="297"/>
        <v>05</v>
      </c>
      <c r="Q2714" s="4" t="str">
        <f t="shared" si="298"/>
        <v>May</v>
      </c>
      <c r="R2714" s="30" t="str">
        <f t="shared" si="299"/>
        <v>09</v>
      </c>
      <c r="W2714" t="str">
        <f t="shared" si="300"/>
        <v>ok</v>
      </c>
    </row>
    <row r="2715" spans="1:23" x14ac:dyDescent="0.3">
      <c r="A2715" t="s">
        <v>2757</v>
      </c>
      <c r="B2715" t="s">
        <v>51</v>
      </c>
      <c r="C2715" t="s">
        <v>29</v>
      </c>
      <c r="D2715" t="s">
        <v>52</v>
      </c>
      <c r="E2715" t="s">
        <v>20</v>
      </c>
      <c r="F2715" t="s">
        <v>21</v>
      </c>
      <c r="G2715" s="5">
        <v>10310.24</v>
      </c>
      <c r="H2715" s="5">
        <f t="shared" si="294"/>
        <v>185.58431999999999</v>
      </c>
      <c r="I2715" s="6">
        <v>4</v>
      </c>
      <c r="J2715" s="6">
        <v>41240.959999999999</v>
      </c>
      <c r="K2715" s="5">
        <f t="shared" si="295"/>
        <v>742.33727999999996</v>
      </c>
      <c r="L2715" s="7">
        <v>2.82</v>
      </c>
      <c r="M2715" s="7">
        <v>3827</v>
      </c>
      <c r="N2715" s="3">
        <v>45643</v>
      </c>
      <c r="O2715" s="4" t="str">
        <f t="shared" si="296"/>
        <v>2024-12</v>
      </c>
      <c r="P2715" s="4" t="str">
        <f t="shared" si="297"/>
        <v>12</v>
      </c>
      <c r="Q2715" s="4" t="str">
        <f t="shared" si="298"/>
        <v>December</v>
      </c>
      <c r="R2715" s="30" t="str">
        <f t="shared" si="299"/>
        <v>17</v>
      </c>
      <c r="W2715" t="str">
        <f t="shared" si="300"/>
        <v>ok</v>
      </c>
    </row>
    <row r="2716" spans="1:23" x14ac:dyDescent="0.3">
      <c r="A2716" t="s">
        <v>2758</v>
      </c>
      <c r="B2716" t="s">
        <v>47</v>
      </c>
      <c r="C2716" t="s">
        <v>12</v>
      </c>
      <c r="D2716" t="s">
        <v>48</v>
      </c>
      <c r="E2716" t="s">
        <v>14</v>
      </c>
      <c r="F2716" t="s">
        <v>31</v>
      </c>
      <c r="G2716" s="5">
        <v>5502.54</v>
      </c>
      <c r="H2716" s="5">
        <f t="shared" si="294"/>
        <v>99.045719999999989</v>
      </c>
      <c r="I2716" s="6">
        <v>1</v>
      </c>
      <c r="J2716" s="6">
        <v>5502.54</v>
      </c>
      <c r="K2716" s="5">
        <f t="shared" si="295"/>
        <v>99.045719999999989</v>
      </c>
      <c r="L2716" s="7">
        <v>2.4300000000000002</v>
      </c>
      <c r="M2716" s="7">
        <v>851</v>
      </c>
      <c r="N2716" s="3">
        <v>45395</v>
      </c>
      <c r="O2716" s="4" t="str">
        <f t="shared" si="296"/>
        <v>2024-04</v>
      </c>
      <c r="P2716" s="4" t="str">
        <f t="shared" si="297"/>
        <v>04</v>
      </c>
      <c r="Q2716" s="4" t="str">
        <f t="shared" si="298"/>
        <v>April</v>
      </c>
      <c r="R2716" s="30" t="str">
        <f t="shared" si="299"/>
        <v>13</v>
      </c>
      <c r="W2716" t="str">
        <f t="shared" si="300"/>
        <v>ok</v>
      </c>
    </row>
    <row r="2717" spans="1:23" x14ac:dyDescent="0.3">
      <c r="A2717" t="s">
        <v>2759</v>
      </c>
      <c r="B2717" t="s">
        <v>33</v>
      </c>
      <c r="C2717" t="s">
        <v>12</v>
      </c>
      <c r="D2717" t="s">
        <v>34</v>
      </c>
      <c r="E2717" t="s">
        <v>45</v>
      </c>
      <c r="F2717" t="s">
        <v>60</v>
      </c>
      <c r="G2717" s="5">
        <v>10895.26</v>
      </c>
      <c r="H2717" s="5">
        <f t="shared" si="294"/>
        <v>196.11467999999999</v>
      </c>
      <c r="I2717" s="6">
        <v>1</v>
      </c>
      <c r="J2717" s="6">
        <v>10895.26</v>
      </c>
      <c r="K2717" s="5">
        <f t="shared" si="295"/>
        <v>196.11467999999999</v>
      </c>
      <c r="L2717" s="7">
        <v>3.36</v>
      </c>
      <c r="M2717" s="7">
        <v>4969</v>
      </c>
      <c r="N2717" s="3">
        <v>45374</v>
      </c>
      <c r="O2717" s="4" t="str">
        <f t="shared" si="296"/>
        <v>2024-03</v>
      </c>
      <c r="P2717" s="4" t="str">
        <f t="shared" si="297"/>
        <v>03</v>
      </c>
      <c r="Q2717" s="4" t="str">
        <f t="shared" si="298"/>
        <v>March</v>
      </c>
      <c r="R2717" s="30" t="str">
        <f t="shared" si="299"/>
        <v>23</v>
      </c>
      <c r="W2717" t="str">
        <f t="shared" si="300"/>
        <v>ok</v>
      </c>
    </row>
    <row r="2718" spans="1:23" x14ac:dyDescent="0.3">
      <c r="A2718" t="s">
        <v>2760</v>
      </c>
      <c r="B2718" t="s">
        <v>17</v>
      </c>
      <c r="C2718" t="s">
        <v>18</v>
      </c>
      <c r="D2718" t="s">
        <v>19</v>
      </c>
      <c r="E2718" t="s">
        <v>45</v>
      </c>
      <c r="F2718" t="s">
        <v>26</v>
      </c>
      <c r="G2718" s="5">
        <v>6279.56</v>
      </c>
      <c r="H2718" s="5">
        <f t="shared" si="294"/>
        <v>113.03207999999999</v>
      </c>
      <c r="I2718" s="6">
        <v>3</v>
      </c>
      <c r="J2718" s="6">
        <v>18838.68</v>
      </c>
      <c r="K2718" s="5">
        <f t="shared" si="295"/>
        <v>339.09623999999997</v>
      </c>
      <c r="L2718" s="7">
        <v>1.39</v>
      </c>
      <c r="M2718" s="7">
        <v>4048</v>
      </c>
      <c r="N2718" s="3">
        <v>45328</v>
      </c>
      <c r="O2718" s="4" t="str">
        <f t="shared" si="296"/>
        <v>2024-02</v>
      </c>
      <c r="P2718" s="4" t="str">
        <f t="shared" si="297"/>
        <v>02</v>
      </c>
      <c r="Q2718" s="4" t="str">
        <f t="shared" si="298"/>
        <v>February</v>
      </c>
      <c r="R2718" s="30" t="str">
        <f t="shared" si="299"/>
        <v>06</v>
      </c>
      <c r="W2718" t="str">
        <f t="shared" si="300"/>
        <v>ok</v>
      </c>
    </row>
    <row r="2719" spans="1:23" x14ac:dyDescent="0.3">
      <c r="A2719" t="s">
        <v>2761</v>
      </c>
      <c r="B2719" t="s">
        <v>63</v>
      </c>
      <c r="C2719" t="s">
        <v>18</v>
      </c>
      <c r="D2719" t="s">
        <v>64</v>
      </c>
      <c r="E2719" t="s">
        <v>14</v>
      </c>
      <c r="F2719" t="s">
        <v>21</v>
      </c>
      <c r="G2719" s="5">
        <v>3988.72</v>
      </c>
      <c r="H2719" s="5">
        <f t="shared" si="294"/>
        <v>71.796959999999984</v>
      </c>
      <c r="I2719" s="6">
        <v>1</v>
      </c>
      <c r="J2719" s="6">
        <v>3988.72</v>
      </c>
      <c r="K2719" s="5">
        <f t="shared" si="295"/>
        <v>71.796959999999984</v>
      </c>
      <c r="L2719" s="7">
        <v>4.75</v>
      </c>
      <c r="M2719" s="7">
        <v>2908</v>
      </c>
      <c r="N2719" s="3">
        <v>45518</v>
      </c>
      <c r="O2719" s="4" t="str">
        <f t="shared" si="296"/>
        <v>2024-08</v>
      </c>
      <c r="P2719" s="4" t="str">
        <f t="shared" si="297"/>
        <v>08</v>
      </c>
      <c r="Q2719" s="4" t="str">
        <f t="shared" si="298"/>
        <v>August</v>
      </c>
      <c r="R2719" s="30" t="str">
        <f t="shared" si="299"/>
        <v>14</v>
      </c>
      <c r="W2719" t="str">
        <f t="shared" si="300"/>
        <v>ok</v>
      </c>
    </row>
    <row r="2720" spans="1:23" x14ac:dyDescent="0.3">
      <c r="A2720" t="s">
        <v>2762</v>
      </c>
      <c r="B2720" t="s">
        <v>51</v>
      </c>
      <c r="C2720" t="s">
        <v>29</v>
      </c>
      <c r="D2720" t="s">
        <v>52</v>
      </c>
      <c r="E2720" t="s">
        <v>45</v>
      </c>
      <c r="F2720" t="s">
        <v>60</v>
      </c>
      <c r="G2720" s="5">
        <v>18801.650000000001</v>
      </c>
      <c r="H2720" s="5">
        <f t="shared" si="294"/>
        <v>338.42970000000003</v>
      </c>
      <c r="I2720" s="6">
        <v>4</v>
      </c>
      <c r="J2720" s="6">
        <v>75206.600000000006</v>
      </c>
      <c r="K2720" s="5">
        <f t="shared" si="295"/>
        <v>1353.7188000000001</v>
      </c>
      <c r="L2720" s="7">
        <v>4.97</v>
      </c>
      <c r="M2720" s="7">
        <v>1875</v>
      </c>
      <c r="N2720" s="3">
        <v>45522</v>
      </c>
      <c r="O2720" s="4" t="str">
        <f t="shared" si="296"/>
        <v>2024-08</v>
      </c>
      <c r="P2720" s="4" t="str">
        <f t="shared" si="297"/>
        <v>08</v>
      </c>
      <c r="Q2720" s="4" t="str">
        <f t="shared" si="298"/>
        <v>August</v>
      </c>
      <c r="R2720" s="30" t="str">
        <f t="shared" si="299"/>
        <v>18</v>
      </c>
      <c r="W2720" t="str">
        <f t="shared" si="300"/>
        <v>ok</v>
      </c>
    </row>
    <row r="2721" spans="1:23" x14ac:dyDescent="0.3">
      <c r="A2721" t="s">
        <v>2763</v>
      </c>
      <c r="B2721" t="s">
        <v>23</v>
      </c>
      <c r="C2721" t="s">
        <v>24</v>
      </c>
      <c r="D2721" t="s">
        <v>25</v>
      </c>
      <c r="E2721" t="s">
        <v>14</v>
      </c>
      <c r="F2721" t="s">
        <v>60</v>
      </c>
      <c r="G2721" s="5">
        <v>17713.73</v>
      </c>
      <c r="H2721" s="5">
        <f t="shared" si="294"/>
        <v>318.84713999999997</v>
      </c>
      <c r="I2721" s="6">
        <v>1</v>
      </c>
      <c r="J2721" s="6">
        <v>17713.73</v>
      </c>
      <c r="K2721" s="5">
        <f t="shared" si="295"/>
        <v>318.84713999999997</v>
      </c>
      <c r="L2721" s="7">
        <v>3.81</v>
      </c>
      <c r="M2721" s="7">
        <v>1233</v>
      </c>
      <c r="N2721" s="3">
        <v>45373</v>
      </c>
      <c r="O2721" s="4" t="str">
        <f t="shared" si="296"/>
        <v>2024-03</v>
      </c>
      <c r="P2721" s="4" t="str">
        <f t="shared" si="297"/>
        <v>03</v>
      </c>
      <c r="Q2721" s="4" t="str">
        <f t="shared" si="298"/>
        <v>March</v>
      </c>
      <c r="R2721" s="30" t="str">
        <f t="shared" si="299"/>
        <v>22</v>
      </c>
      <c r="W2721" t="str">
        <f t="shared" si="300"/>
        <v>ok</v>
      </c>
    </row>
    <row r="2722" spans="1:23" x14ac:dyDescent="0.3">
      <c r="A2722" t="s">
        <v>2764</v>
      </c>
      <c r="B2722" t="s">
        <v>23</v>
      </c>
      <c r="C2722" t="s">
        <v>24</v>
      </c>
      <c r="D2722" t="s">
        <v>25</v>
      </c>
      <c r="E2722" t="s">
        <v>14</v>
      </c>
      <c r="F2722" t="s">
        <v>15</v>
      </c>
      <c r="G2722" s="5">
        <v>12660.98</v>
      </c>
      <c r="H2722" s="5">
        <f t="shared" si="294"/>
        <v>227.89763999999997</v>
      </c>
      <c r="I2722" s="6">
        <v>2</v>
      </c>
      <c r="J2722" s="6">
        <v>25321.96</v>
      </c>
      <c r="K2722" s="5">
        <f t="shared" si="295"/>
        <v>455.79527999999993</v>
      </c>
      <c r="L2722" s="7">
        <v>2.4700000000000002</v>
      </c>
      <c r="M2722" s="7">
        <v>4838</v>
      </c>
      <c r="N2722" s="3">
        <v>45394</v>
      </c>
      <c r="O2722" s="4" t="str">
        <f t="shared" si="296"/>
        <v>2024-04</v>
      </c>
      <c r="P2722" s="4" t="str">
        <f t="shared" si="297"/>
        <v>04</v>
      </c>
      <c r="Q2722" s="4" t="str">
        <f t="shared" si="298"/>
        <v>April</v>
      </c>
      <c r="R2722" s="30" t="str">
        <f t="shared" si="299"/>
        <v>12</v>
      </c>
      <c r="W2722" t="str">
        <f t="shared" si="300"/>
        <v>ok</v>
      </c>
    </row>
    <row r="2723" spans="1:23" x14ac:dyDescent="0.3">
      <c r="A2723" t="s">
        <v>2765</v>
      </c>
      <c r="B2723" t="s">
        <v>23</v>
      </c>
      <c r="C2723" t="s">
        <v>24</v>
      </c>
      <c r="D2723" t="s">
        <v>25</v>
      </c>
      <c r="E2723" t="s">
        <v>14</v>
      </c>
      <c r="F2723" t="s">
        <v>26</v>
      </c>
      <c r="G2723" s="5">
        <v>13576.2</v>
      </c>
      <c r="H2723" s="5">
        <f t="shared" si="294"/>
        <v>244.3716</v>
      </c>
      <c r="I2723" s="6">
        <v>3</v>
      </c>
      <c r="J2723" s="6">
        <v>40728.6</v>
      </c>
      <c r="K2723" s="5">
        <f t="shared" si="295"/>
        <v>733.11480000000006</v>
      </c>
      <c r="L2723" s="7">
        <v>1.41</v>
      </c>
      <c r="M2723" s="7">
        <v>2987</v>
      </c>
      <c r="N2723" s="3">
        <v>45361</v>
      </c>
      <c r="O2723" s="4" t="str">
        <f t="shared" si="296"/>
        <v>2024-03</v>
      </c>
      <c r="P2723" s="4" t="str">
        <f t="shared" si="297"/>
        <v>03</v>
      </c>
      <c r="Q2723" s="4" t="str">
        <f t="shared" si="298"/>
        <v>March</v>
      </c>
      <c r="R2723" s="30" t="str">
        <f t="shared" si="299"/>
        <v>10</v>
      </c>
      <c r="W2723" t="str">
        <f t="shared" si="300"/>
        <v>ok</v>
      </c>
    </row>
    <row r="2724" spans="1:23" x14ac:dyDescent="0.3">
      <c r="A2724" t="s">
        <v>2766</v>
      </c>
      <c r="B2724" t="s">
        <v>11</v>
      </c>
      <c r="C2724" t="s">
        <v>12</v>
      </c>
      <c r="D2724" t="s">
        <v>13</v>
      </c>
      <c r="E2724" t="s">
        <v>20</v>
      </c>
      <c r="F2724" t="s">
        <v>60</v>
      </c>
      <c r="G2724" s="5">
        <v>7152.98</v>
      </c>
      <c r="H2724" s="5">
        <f t="shared" si="294"/>
        <v>128.75363999999999</v>
      </c>
      <c r="I2724" s="6">
        <v>5</v>
      </c>
      <c r="J2724" s="6">
        <v>35764.9</v>
      </c>
      <c r="K2724" s="5">
        <f t="shared" si="295"/>
        <v>643.76819999999998</v>
      </c>
      <c r="L2724" s="7">
        <v>4.2699999999999996</v>
      </c>
      <c r="M2724" s="7">
        <v>1589</v>
      </c>
      <c r="N2724" s="3">
        <v>45314</v>
      </c>
      <c r="O2724" s="4" t="str">
        <f t="shared" si="296"/>
        <v>2024-01</v>
      </c>
      <c r="P2724" s="4" t="str">
        <f t="shared" si="297"/>
        <v>01</v>
      </c>
      <c r="Q2724" s="4" t="str">
        <f t="shared" si="298"/>
        <v>January</v>
      </c>
      <c r="R2724" s="30" t="str">
        <f t="shared" si="299"/>
        <v>23</v>
      </c>
      <c r="W2724" t="str">
        <f t="shared" si="300"/>
        <v>ok</v>
      </c>
    </row>
    <row r="2725" spans="1:23" x14ac:dyDescent="0.3">
      <c r="A2725" t="s">
        <v>2767</v>
      </c>
      <c r="B2725" t="s">
        <v>63</v>
      </c>
      <c r="C2725" t="s">
        <v>18</v>
      </c>
      <c r="D2725" t="s">
        <v>64</v>
      </c>
      <c r="E2725" t="s">
        <v>45</v>
      </c>
      <c r="F2725" t="s">
        <v>60</v>
      </c>
      <c r="G2725" s="5">
        <v>18256.490000000002</v>
      </c>
      <c r="H2725" s="5">
        <f t="shared" si="294"/>
        <v>328.61682000000002</v>
      </c>
      <c r="I2725" s="6">
        <v>5</v>
      </c>
      <c r="J2725" s="6">
        <v>91282.45</v>
      </c>
      <c r="K2725" s="5">
        <f t="shared" si="295"/>
        <v>1643.0841</v>
      </c>
      <c r="L2725" s="7">
        <v>3.34</v>
      </c>
      <c r="M2725" s="7">
        <v>1595</v>
      </c>
      <c r="N2725" s="3">
        <v>45525</v>
      </c>
      <c r="O2725" s="4" t="str">
        <f t="shared" si="296"/>
        <v>2024-08</v>
      </c>
      <c r="P2725" s="4" t="str">
        <f t="shared" si="297"/>
        <v>08</v>
      </c>
      <c r="Q2725" s="4" t="str">
        <f t="shared" si="298"/>
        <v>August</v>
      </c>
      <c r="R2725" s="30" t="str">
        <f t="shared" si="299"/>
        <v>21</v>
      </c>
      <c r="W2725" t="str">
        <f t="shared" si="300"/>
        <v>ok</v>
      </c>
    </row>
    <row r="2726" spans="1:23" x14ac:dyDescent="0.3">
      <c r="A2726" t="s">
        <v>2768</v>
      </c>
      <c r="B2726" t="s">
        <v>33</v>
      </c>
      <c r="C2726" t="s">
        <v>12</v>
      </c>
      <c r="D2726" t="s">
        <v>34</v>
      </c>
      <c r="E2726" t="s">
        <v>14</v>
      </c>
      <c r="F2726" t="s">
        <v>60</v>
      </c>
      <c r="G2726" s="5">
        <v>6390.6</v>
      </c>
      <c r="H2726" s="5">
        <f t="shared" si="294"/>
        <v>115.0308</v>
      </c>
      <c r="I2726" s="6">
        <v>4</v>
      </c>
      <c r="J2726" s="6">
        <v>25562.400000000001</v>
      </c>
      <c r="K2726" s="5">
        <f t="shared" si="295"/>
        <v>460.1232</v>
      </c>
      <c r="L2726" s="7">
        <v>4.55</v>
      </c>
      <c r="M2726" s="7">
        <v>1537</v>
      </c>
      <c r="N2726" s="3">
        <v>45504</v>
      </c>
      <c r="O2726" s="4" t="str">
        <f t="shared" si="296"/>
        <v>2024-07</v>
      </c>
      <c r="P2726" s="4" t="str">
        <f t="shared" si="297"/>
        <v>07</v>
      </c>
      <c r="Q2726" s="4" t="str">
        <f t="shared" si="298"/>
        <v>July</v>
      </c>
      <c r="R2726" s="30" t="str">
        <f t="shared" si="299"/>
        <v>31</v>
      </c>
      <c r="W2726" t="str">
        <f t="shared" si="300"/>
        <v>ok</v>
      </c>
    </row>
    <row r="2727" spans="1:23" x14ac:dyDescent="0.3">
      <c r="A2727" t="s">
        <v>2769</v>
      </c>
      <c r="B2727" t="s">
        <v>47</v>
      </c>
      <c r="C2727" t="s">
        <v>12</v>
      </c>
      <c r="D2727" t="s">
        <v>48</v>
      </c>
      <c r="E2727" t="s">
        <v>20</v>
      </c>
      <c r="F2727" t="s">
        <v>21</v>
      </c>
      <c r="G2727" s="5">
        <v>11686.44</v>
      </c>
      <c r="H2727" s="5">
        <f t="shared" si="294"/>
        <v>210.35592</v>
      </c>
      <c r="I2727" s="6">
        <v>5</v>
      </c>
      <c r="J2727" s="6">
        <v>58432.2</v>
      </c>
      <c r="K2727" s="5">
        <f t="shared" si="295"/>
        <v>1051.7796000000001</v>
      </c>
      <c r="L2727" s="7">
        <v>4.2</v>
      </c>
      <c r="M2727" s="7">
        <v>1220</v>
      </c>
      <c r="N2727" s="3">
        <v>45521</v>
      </c>
      <c r="O2727" s="4" t="str">
        <f t="shared" si="296"/>
        <v>2024-08</v>
      </c>
      <c r="P2727" s="4" t="str">
        <f t="shared" si="297"/>
        <v>08</v>
      </c>
      <c r="Q2727" s="4" t="str">
        <f t="shared" si="298"/>
        <v>August</v>
      </c>
      <c r="R2727" s="30" t="str">
        <f t="shared" si="299"/>
        <v>17</v>
      </c>
      <c r="W2727" t="str">
        <f t="shared" si="300"/>
        <v>ok</v>
      </c>
    </row>
    <row r="2728" spans="1:23" x14ac:dyDescent="0.3">
      <c r="A2728" t="s">
        <v>2770</v>
      </c>
      <c r="B2728" t="s">
        <v>41</v>
      </c>
      <c r="C2728" t="s">
        <v>42</v>
      </c>
      <c r="D2728" t="s">
        <v>43</v>
      </c>
      <c r="E2728" t="s">
        <v>45</v>
      </c>
      <c r="F2728" t="s">
        <v>60</v>
      </c>
      <c r="G2728" s="5">
        <v>1332.38</v>
      </c>
      <c r="H2728" s="5">
        <f t="shared" si="294"/>
        <v>23.982839999999999</v>
      </c>
      <c r="I2728" s="6">
        <v>1</v>
      </c>
      <c r="J2728" s="6">
        <v>1332.38</v>
      </c>
      <c r="K2728" s="5">
        <f t="shared" si="295"/>
        <v>23.982839999999999</v>
      </c>
      <c r="L2728" s="7">
        <v>1.27</v>
      </c>
      <c r="M2728" s="7">
        <v>3768</v>
      </c>
      <c r="N2728" s="3">
        <v>45418</v>
      </c>
      <c r="O2728" s="4" t="str">
        <f t="shared" si="296"/>
        <v>2024-05</v>
      </c>
      <c r="P2728" s="4" t="str">
        <f t="shared" si="297"/>
        <v>05</v>
      </c>
      <c r="Q2728" s="4" t="str">
        <f t="shared" si="298"/>
        <v>May</v>
      </c>
      <c r="R2728" s="30" t="str">
        <f t="shared" si="299"/>
        <v>06</v>
      </c>
      <c r="W2728" t="str">
        <f t="shared" si="300"/>
        <v>ok</v>
      </c>
    </row>
    <row r="2729" spans="1:23" x14ac:dyDescent="0.3">
      <c r="A2729" t="s">
        <v>2771</v>
      </c>
      <c r="B2729" t="s">
        <v>51</v>
      </c>
      <c r="C2729" t="s">
        <v>29</v>
      </c>
      <c r="D2729" t="s">
        <v>52</v>
      </c>
      <c r="E2729" t="s">
        <v>20</v>
      </c>
      <c r="F2729" t="s">
        <v>38</v>
      </c>
      <c r="G2729" s="5">
        <v>15096.7</v>
      </c>
      <c r="H2729" s="5">
        <f t="shared" si="294"/>
        <v>271.74059999999997</v>
      </c>
      <c r="I2729" s="6">
        <v>3</v>
      </c>
      <c r="J2729" s="6">
        <v>45290.1</v>
      </c>
      <c r="K2729" s="5">
        <f t="shared" si="295"/>
        <v>815.22179999999992</v>
      </c>
      <c r="L2729" s="7">
        <v>2.23</v>
      </c>
      <c r="M2729" s="7">
        <v>4720</v>
      </c>
      <c r="N2729" s="3">
        <v>45440</v>
      </c>
      <c r="O2729" s="4" t="str">
        <f t="shared" si="296"/>
        <v>2024-05</v>
      </c>
      <c r="P2729" s="4" t="str">
        <f t="shared" si="297"/>
        <v>05</v>
      </c>
      <c r="Q2729" s="4" t="str">
        <f t="shared" si="298"/>
        <v>May</v>
      </c>
      <c r="R2729" s="30" t="str">
        <f t="shared" si="299"/>
        <v>28</v>
      </c>
      <c r="W2729" t="str">
        <f t="shared" si="300"/>
        <v>ok</v>
      </c>
    </row>
    <row r="2730" spans="1:23" x14ac:dyDescent="0.3">
      <c r="A2730" t="s">
        <v>2772</v>
      </c>
      <c r="B2730" t="s">
        <v>11</v>
      </c>
      <c r="C2730" t="s">
        <v>12</v>
      </c>
      <c r="D2730" t="s">
        <v>13</v>
      </c>
      <c r="E2730" t="s">
        <v>14</v>
      </c>
      <c r="F2730" t="s">
        <v>21</v>
      </c>
      <c r="G2730" s="5">
        <v>3112.22</v>
      </c>
      <c r="H2730" s="5">
        <f t="shared" si="294"/>
        <v>56.01995999999999</v>
      </c>
      <c r="I2730" s="6">
        <v>5</v>
      </c>
      <c r="J2730" s="6">
        <v>15561.1</v>
      </c>
      <c r="K2730" s="5">
        <f t="shared" si="295"/>
        <v>280.09979999999996</v>
      </c>
      <c r="L2730" s="7">
        <v>2.29</v>
      </c>
      <c r="M2730" s="7">
        <v>2114</v>
      </c>
      <c r="N2730" s="3">
        <v>45533</v>
      </c>
      <c r="O2730" s="4" t="str">
        <f t="shared" si="296"/>
        <v>2024-08</v>
      </c>
      <c r="P2730" s="4" t="str">
        <f t="shared" si="297"/>
        <v>08</v>
      </c>
      <c r="Q2730" s="4" t="str">
        <f t="shared" si="298"/>
        <v>August</v>
      </c>
      <c r="R2730" s="30" t="str">
        <f t="shared" si="299"/>
        <v>29</v>
      </c>
      <c r="W2730" t="str">
        <f t="shared" si="300"/>
        <v>ok</v>
      </c>
    </row>
    <row r="2731" spans="1:23" x14ac:dyDescent="0.3">
      <c r="A2731" t="s">
        <v>2773</v>
      </c>
      <c r="B2731" t="s">
        <v>36</v>
      </c>
      <c r="C2731" t="s">
        <v>18</v>
      </c>
      <c r="D2731" t="s">
        <v>37</v>
      </c>
      <c r="E2731" t="s">
        <v>45</v>
      </c>
      <c r="F2731" t="s">
        <v>60</v>
      </c>
      <c r="G2731" s="5">
        <v>1009.56</v>
      </c>
      <c r="H2731" s="5">
        <f t="shared" si="294"/>
        <v>18.172079999999998</v>
      </c>
      <c r="I2731" s="6">
        <v>3</v>
      </c>
      <c r="J2731" s="6">
        <v>3028.68</v>
      </c>
      <c r="K2731" s="5">
        <f t="shared" si="295"/>
        <v>54.516239999999996</v>
      </c>
      <c r="L2731" s="7">
        <v>3.47</v>
      </c>
      <c r="M2731" s="7">
        <v>4911</v>
      </c>
      <c r="N2731" s="3">
        <v>45408</v>
      </c>
      <c r="O2731" s="4" t="str">
        <f t="shared" si="296"/>
        <v>2024-04</v>
      </c>
      <c r="P2731" s="4" t="str">
        <f t="shared" si="297"/>
        <v>04</v>
      </c>
      <c r="Q2731" s="4" t="str">
        <f t="shared" si="298"/>
        <v>April</v>
      </c>
      <c r="R2731" s="30" t="str">
        <f t="shared" si="299"/>
        <v>26</v>
      </c>
      <c r="W2731" t="str">
        <f t="shared" si="300"/>
        <v>ok</v>
      </c>
    </row>
    <row r="2732" spans="1:23" x14ac:dyDescent="0.3">
      <c r="A2732" t="s">
        <v>2774</v>
      </c>
      <c r="B2732" t="s">
        <v>28</v>
      </c>
      <c r="C2732" t="s">
        <v>29</v>
      </c>
      <c r="D2732" t="s">
        <v>30</v>
      </c>
      <c r="E2732" t="s">
        <v>14</v>
      </c>
      <c r="F2732" t="s">
        <v>26</v>
      </c>
      <c r="G2732" s="5">
        <v>7083.81</v>
      </c>
      <c r="H2732" s="5">
        <f t="shared" si="294"/>
        <v>127.50857999999999</v>
      </c>
      <c r="I2732" s="6">
        <v>5</v>
      </c>
      <c r="J2732" s="6">
        <v>35419.050000000003</v>
      </c>
      <c r="K2732" s="5">
        <f t="shared" si="295"/>
        <v>637.54289999999992</v>
      </c>
      <c r="L2732" s="7">
        <v>4.72</v>
      </c>
      <c r="M2732" s="7">
        <v>3844</v>
      </c>
      <c r="N2732" s="3">
        <v>45534</v>
      </c>
      <c r="O2732" s="4" t="str">
        <f t="shared" si="296"/>
        <v>2024-08</v>
      </c>
      <c r="P2732" s="4" t="str">
        <f t="shared" si="297"/>
        <v>08</v>
      </c>
      <c r="Q2732" s="4" t="str">
        <f t="shared" si="298"/>
        <v>August</v>
      </c>
      <c r="R2732" s="30" t="str">
        <f t="shared" si="299"/>
        <v>30</v>
      </c>
      <c r="W2732" t="str">
        <f t="shared" si="300"/>
        <v>ok</v>
      </c>
    </row>
    <row r="2733" spans="1:23" x14ac:dyDescent="0.3">
      <c r="A2733" t="s">
        <v>2775</v>
      </c>
      <c r="B2733" t="s">
        <v>23</v>
      </c>
      <c r="C2733" t="s">
        <v>24</v>
      </c>
      <c r="D2733" t="s">
        <v>25</v>
      </c>
      <c r="E2733" t="s">
        <v>45</v>
      </c>
      <c r="F2733" t="s">
        <v>15</v>
      </c>
      <c r="G2733" s="5">
        <v>603.94000000000005</v>
      </c>
      <c r="H2733" s="5">
        <f t="shared" si="294"/>
        <v>10.87092</v>
      </c>
      <c r="I2733" s="6">
        <v>1</v>
      </c>
      <c r="J2733" s="6">
        <v>603.94000000000005</v>
      </c>
      <c r="K2733" s="5">
        <f t="shared" si="295"/>
        <v>10.87092</v>
      </c>
      <c r="L2733" s="7">
        <v>4.54</v>
      </c>
      <c r="M2733" s="7">
        <v>4285</v>
      </c>
      <c r="N2733" s="3">
        <v>45582</v>
      </c>
      <c r="O2733" s="4" t="str">
        <f t="shared" si="296"/>
        <v>2024-10</v>
      </c>
      <c r="P2733" s="4" t="str">
        <f t="shared" si="297"/>
        <v>10</v>
      </c>
      <c r="Q2733" s="4" t="str">
        <f t="shared" si="298"/>
        <v>October</v>
      </c>
      <c r="R2733" s="30" t="str">
        <f t="shared" si="299"/>
        <v>17</v>
      </c>
      <c r="W2733" t="str">
        <f t="shared" si="300"/>
        <v>ok</v>
      </c>
    </row>
    <row r="2734" spans="1:23" x14ac:dyDescent="0.3">
      <c r="A2734" t="s">
        <v>2776</v>
      </c>
      <c r="B2734" t="s">
        <v>11</v>
      </c>
      <c r="C2734" t="s">
        <v>12</v>
      </c>
      <c r="D2734" t="s">
        <v>13</v>
      </c>
      <c r="E2734" t="s">
        <v>45</v>
      </c>
      <c r="F2734" t="s">
        <v>26</v>
      </c>
      <c r="G2734" s="5">
        <v>14818.94</v>
      </c>
      <c r="H2734" s="5">
        <f t="shared" si="294"/>
        <v>266.74092000000002</v>
      </c>
      <c r="I2734" s="6">
        <v>5</v>
      </c>
      <c r="J2734" s="6">
        <v>74094.7</v>
      </c>
      <c r="K2734" s="5">
        <f t="shared" si="295"/>
        <v>1333.7046</v>
      </c>
      <c r="L2734" s="7">
        <v>1.66</v>
      </c>
      <c r="M2734" s="7">
        <v>4500</v>
      </c>
      <c r="N2734" s="3">
        <v>45434</v>
      </c>
      <c r="O2734" s="4" t="str">
        <f t="shared" si="296"/>
        <v>2024-05</v>
      </c>
      <c r="P2734" s="4" t="str">
        <f t="shared" si="297"/>
        <v>05</v>
      </c>
      <c r="Q2734" s="4" t="str">
        <f t="shared" si="298"/>
        <v>May</v>
      </c>
      <c r="R2734" s="30" t="str">
        <f t="shared" si="299"/>
        <v>22</v>
      </c>
      <c r="W2734" t="str">
        <f t="shared" si="300"/>
        <v>ok</v>
      </c>
    </row>
    <row r="2735" spans="1:23" x14ac:dyDescent="0.3">
      <c r="A2735" t="s">
        <v>2777</v>
      </c>
      <c r="B2735" t="s">
        <v>36</v>
      </c>
      <c r="C2735" t="s">
        <v>18</v>
      </c>
      <c r="D2735" t="s">
        <v>37</v>
      </c>
      <c r="E2735" t="s">
        <v>14</v>
      </c>
      <c r="F2735" t="s">
        <v>21</v>
      </c>
      <c r="G2735" s="5">
        <v>3593.89</v>
      </c>
      <c r="H2735" s="5">
        <f t="shared" si="294"/>
        <v>64.69001999999999</v>
      </c>
      <c r="I2735" s="6">
        <v>5</v>
      </c>
      <c r="J2735" s="6">
        <v>17969.45</v>
      </c>
      <c r="K2735" s="5">
        <f t="shared" si="295"/>
        <v>323.45009999999996</v>
      </c>
      <c r="L2735" s="7">
        <v>3.47</v>
      </c>
      <c r="M2735" s="7">
        <v>4310</v>
      </c>
      <c r="N2735" s="3">
        <v>45320</v>
      </c>
      <c r="O2735" s="4" t="str">
        <f t="shared" si="296"/>
        <v>2024-01</v>
      </c>
      <c r="P2735" s="4" t="str">
        <f t="shared" si="297"/>
        <v>01</v>
      </c>
      <c r="Q2735" s="4" t="str">
        <f t="shared" si="298"/>
        <v>January</v>
      </c>
      <c r="R2735" s="30" t="str">
        <f t="shared" si="299"/>
        <v>29</v>
      </c>
      <c r="W2735" t="str">
        <f t="shared" si="300"/>
        <v>ok</v>
      </c>
    </row>
    <row r="2736" spans="1:23" x14ac:dyDescent="0.3">
      <c r="A2736" t="s">
        <v>2778</v>
      </c>
      <c r="B2736" t="s">
        <v>41</v>
      </c>
      <c r="C2736" t="s">
        <v>42</v>
      </c>
      <c r="D2736" t="s">
        <v>43</v>
      </c>
      <c r="E2736" t="s">
        <v>45</v>
      </c>
      <c r="F2736" t="s">
        <v>60</v>
      </c>
      <c r="G2736" s="5">
        <v>5584.67</v>
      </c>
      <c r="H2736" s="5">
        <f t="shared" si="294"/>
        <v>100.52405999999999</v>
      </c>
      <c r="I2736" s="6">
        <v>5</v>
      </c>
      <c r="J2736" s="6">
        <v>27923.35</v>
      </c>
      <c r="K2736" s="5">
        <f t="shared" si="295"/>
        <v>502.62029999999993</v>
      </c>
      <c r="L2736" s="7">
        <v>1.97</v>
      </c>
      <c r="M2736" s="7">
        <v>805</v>
      </c>
      <c r="N2736" s="3">
        <v>45292</v>
      </c>
      <c r="O2736" s="4" t="str">
        <f t="shared" si="296"/>
        <v>2024-01</v>
      </c>
      <c r="P2736" s="4" t="str">
        <f t="shared" si="297"/>
        <v>01</v>
      </c>
      <c r="Q2736" s="4" t="str">
        <f t="shared" si="298"/>
        <v>January</v>
      </c>
      <c r="R2736" s="30" t="str">
        <f t="shared" si="299"/>
        <v>01</v>
      </c>
      <c r="W2736" t="str">
        <f t="shared" si="300"/>
        <v>ok</v>
      </c>
    </row>
    <row r="2737" spans="1:23" x14ac:dyDescent="0.3">
      <c r="A2737" t="s">
        <v>2779</v>
      </c>
      <c r="B2737" t="s">
        <v>47</v>
      </c>
      <c r="C2737" t="s">
        <v>12</v>
      </c>
      <c r="D2737" t="s">
        <v>48</v>
      </c>
      <c r="E2737" t="s">
        <v>14</v>
      </c>
      <c r="F2737" t="s">
        <v>15</v>
      </c>
      <c r="G2737" s="5">
        <v>10951.19</v>
      </c>
      <c r="H2737" s="5">
        <f t="shared" si="294"/>
        <v>197.12142</v>
      </c>
      <c r="I2737" s="6">
        <v>4</v>
      </c>
      <c r="J2737" s="6">
        <v>43804.76</v>
      </c>
      <c r="K2737" s="5">
        <f t="shared" si="295"/>
        <v>788.48568</v>
      </c>
      <c r="L2737" s="7">
        <v>3.52</v>
      </c>
      <c r="M2737" s="7">
        <v>2840</v>
      </c>
      <c r="N2737" s="3">
        <v>45376</v>
      </c>
      <c r="O2737" s="4" t="str">
        <f t="shared" si="296"/>
        <v>2024-03</v>
      </c>
      <c r="P2737" s="4" t="str">
        <f t="shared" si="297"/>
        <v>03</v>
      </c>
      <c r="Q2737" s="4" t="str">
        <f t="shared" si="298"/>
        <v>March</v>
      </c>
      <c r="R2737" s="30" t="str">
        <f t="shared" si="299"/>
        <v>25</v>
      </c>
      <c r="W2737" t="str">
        <f t="shared" si="300"/>
        <v>ok</v>
      </c>
    </row>
    <row r="2738" spans="1:23" x14ac:dyDescent="0.3">
      <c r="A2738" t="s">
        <v>2780</v>
      </c>
      <c r="B2738" t="s">
        <v>28</v>
      </c>
      <c r="C2738" t="s">
        <v>29</v>
      </c>
      <c r="D2738" t="s">
        <v>30</v>
      </c>
      <c r="E2738" t="s">
        <v>45</v>
      </c>
      <c r="F2738" t="s">
        <v>31</v>
      </c>
      <c r="G2738" s="5">
        <v>8881.58</v>
      </c>
      <c r="H2738" s="5">
        <f t="shared" si="294"/>
        <v>159.86843999999999</v>
      </c>
      <c r="I2738" s="6">
        <v>2</v>
      </c>
      <c r="J2738" s="6">
        <v>17763.16</v>
      </c>
      <c r="K2738" s="5">
        <f t="shared" si="295"/>
        <v>319.73687999999999</v>
      </c>
      <c r="L2738" s="7">
        <v>3.44</v>
      </c>
      <c r="M2738" s="7">
        <v>3479</v>
      </c>
      <c r="N2738" s="3">
        <v>45316</v>
      </c>
      <c r="O2738" s="4" t="str">
        <f t="shared" si="296"/>
        <v>2024-01</v>
      </c>
      <c r="P2738" s="4" t="str">
        <f t="shared" si="297"/>
        <v>01</v>
      </c>
      <c r="Q2738" s="4" t="str">
        <f t="shared" si="298"/>
        <v>January</v>
      </c>
      <c r="R2738" s="30" t="str">
        <f t="shared" si="299"/>
        <v>25</v>
      </c>
      <c r="W2738" t="str">
        <f t="shared" si="300"/>
        <v>ok</v>
      </c>
    </row>
    <row r="2739" spans="1:23" x14ac:dyDescent="0.3">
      <c r="A2739" t="s">
        <v>2781</v>
      </c>
      <c r="B2739" t="s">
        <v>17</v>
      </c>
      <c r="C2739" t="s">
        <v>18</v>
      </c>
      <c r="D2739" t="s">
        <v>19</v>
      </c>
      <c r="E2739" t="s">
        <v>45</v>
      </c>
      <c r="F2739" t="s">
        <v>31</v>
      </c>
      <c r="G2739" s="5">
        <v>18773.79</v>
      </c>
      <c r="H2739" s="5">
        <f t="shared" si="294"/>
        <v>337.92822000000001</v>
      </c>
      <c r="I2739" s="6">
        <v>3</v>
      </c>
      <c r="J2739" s="6">
        <v>56321.37</v>
      </c>
      <c r="K2739" s="5">
        <f t="shared" si="295"/>
        <v>1013.78466</v>
      </c>
      <c r="L2739" s="7">
        <v>2.9</v>
      </c>
      <c r="M2739" s="7">
        <v>3519</v>
      </c>
      <c r="N2739" s="3">
        <v>45365</v>
      </c>
      <c r="O2739" s="4" t="str">
        <f t="shared" si="296"/>
        <v>2024-03</v>
      </c>
      <c r="P2739" s="4" t="str">
        <f t="shared" si="297"/>
        <v>03</v>
      </c>
      <c r="Q2739" s="4" t="str">
        <f t="shared" si="298"/>
        <v>March</v>
      </c>
      <c r="R2739" s="30" t="str">
        <f t="shared" si="299"/>
        <v>14</v>
      </c>
      <c r="W2739" t="str">
        <f t="shared" si="300"/>
        <v>ok</v>
      </c>
    </row>
    <row r="2740" spans="1:23" x14ac:dyDescent="0.3">
      <c r="A2740" t="s">
        <v>2782</v>
      </c>
      <c r="B2740" t="s">
        <v>36</v>
      </c>
      <c r="C2740" t="s">
        <v>18</v>
      </c>
      <c r="D2740" t="s">
        <v>37</v>
      </c>
      <c r="E2740" t="s">
        <v>20</v>
      </c>
      <c r="F2740" t="s">
        <v>26</v>
      </c>
      <c r="G2740" s="5">
        <v>5647.45</v>
      </c>
      <c r="H2740" s="5">
        <f t="shared" si="294"/>
        <v>101.65409999999999</v>
      </c>
      <c r="I2740" s="6">
        <v>5</v>
      </c>
      <c r="J2740" s="6">
        <v>28237.25</v>
      </c>
      <c r="K2740" s="5">
        <f t="shared" si="295"/>
        <v>508.27049999999991</v>
      </c>
      <c r="L2740" s="7">
        <v>2.3199999999999998</v>
      </c>
      <c r="M2740" s="7">
        <v>3604</v>
      </c>
      <c r="N2740" s="3">
        <v>45583</v>
      </c>
      <c r="O2740" s="4" t="str">
        <f t="shared" si="296"/>
        <v>2024-10</v>
      </c>
      <c r="P2740" s="4" t="str">
        <f t="shared" si="297"/>
        <v>10</v>
      </c>
      <c r="Q2740" s="4" t="str">
        <f t="shared" si="298"/>
        <v>October</v>
      </c>
      <c r="R2740" s="30" t="str">
        <f t="shared" si="299"/>
        <v>18</v>
      </c>
      <c r="W2740" t="str">
        <f t="shared" si="300"/>
        <v>ok</v>
      </c>
    </row>
    <row r="2741" spans="1:23" x14ac:dyDescent="0.3">
      <c r="A2741" t="s">
        <v>2783</v>
      </c>
      <c r="B2741" t="s">
        <v>41</v>
      </c>
      <c r="C2741" t="s">
        <v>42</v>
      </c>
      <c r="D2741" t="s">
        <v>43</v>
      </c>
      <c r="E2741" t="s">
        <v>45</v>
      </c>
      <c r="F2741" t="s">
        <v>31</v>
      </c>
      <c r="G2741" s="5">
        <v>7833.6</v>
      </c>
      <c r="H2741" s="5">
        <f t="shared" si="294"/>
        <v>141.00479999999999</v>
      </c>
      <c r="I2741" s="6">
        <v>1</v>
      </c>
      <c r="J2741" s="6">
        <v>7833.6</v>
      </c>
      <c r="K2741" s="5">
        <f t="shared" si="295"/>
        <v>141.00479999999999</v>
      </c>
      <c r="L2741" s="7">
        <v>2.4</v>
      </c>
      <c r="M2741" s="7">
        <v>1433</v>
      </c>
      <c r="N2741" s="3">
        <v>45486</v>
      </c>
      <c r="O2741" s="4" t="str">
        <f t="shared" si="296"/>
        <v>2024-07</v>
      </c>
      <c r="P2741" s="4" t="str">
        <f t="shared" si="297"/>
        <v>07</v>
      </c>
      <c r="Q2741" s="4" t="str">
        <f t="shared" si="298"/>
        <v>July</v>
      </c>
      <c r="R2741" s="30" t="str">
        <f t="shared" si="299"/>
        <v>13</v>
      </c>
      <c r="W2741" t="str">
        <f t="shared" si="300"/>
        <v>ok</v>
      </c>
    </row>
    <row r="2742" spans="1:23" x14ac:dyDescent="0.3">
      <c r="A2742" t="s">
        <v>2784</v>
      </c>
      <c r="B2742" t="s">
        <v>17</v>
      </c>
      <c r="C2742" t="s">
        <v>18</v>
      </c>
      <c r="D2742" t="s">
        <v>19</v>
      </c>
      <c r="E2742" t="s">
        <v>14</v>
      </c>
      <c r="F2742" t="s">
        <v>26</v>
      </c>
      <c r="G2742" s="5">
        <v>1283.45</v>
      </c>
      <c r="H2742" s="5">
        <f t="shared" si="294"/>
        <v>23.1021</v>
      </c>
      <c r="I2742" s="6">
        <v>1</v>
      </c>
      <c r="J2742" s="6">
        <v>1283.45</v>
      </c>
      <c r="K2742" s="5">
        <f t="shared" si="295"/>
        <v>23.1021</v>
      </c>
      <c r="L2742" s="7">
        <v>3</v>
      </c>
      <c r="M2742" s="7">
        <v>4597</v>
      </c>
      <c r="N2742" s="3">
        <v>45635</v>
      </c>
      <c r="O2742" s="4" t="str">
        <f t="shared" si="296"/>
        <v>2024-12</v>
      </c>
      <c r="P2742" s="4" t="str">
        <f t="shared" si="297"/>
        <v>12</v>
      </c>
      <c r="Q2742" s="4" t="str">
        <f t="shared" si="298"/>
        <v>December</v>
      </c>
      <c r="R2742" s="30" t="str">
        <f t="shared" si="299"/>
        <v>09</v>
      </c>
      <c r="W2742" t="str">
        <f t="shared" si="300"/>
        <v>ok</v>
      </c>
    </row>
    <row r="2743" spans="1:23" x14ac:dyDescent="0.3">
      <c r="A2743" t="s">
        <v>2785</v>
      </c>
      <c r="B2743" t="s">
        <v>41</v>
      </c>
      <c r="C2743" t="s">
        <v>42</v>
      </c>
      <c r="D2743" t="s">
        <v>43</v>
      </c>
      <c r="E2743" t="s">
        <v>14</v>
      </c>
      <c r="F2743" t="s">
        <v>38</v>
      </c>
      <c r="G2743" s="5">
        <v>17695.25</v>
      </c>
      <c r="H2743" s="5">
        <f t="shared" si="294"/>
        <v>318.5145</v>
      </c>
      <c r="I2743" s="6">
        <v>2</v>
      </c>
      <c r="J2743" s="6">
        <v>35390.5</v>
      </c>
      <c r="K2743" s="5">
        <f t="shared" si="295"/>
        <v>637.029</v>
      </c>
      <c r="L2743" s="7">
        <v>2.1</v>
      </c>
      <c r="M2743" s="7">
        <v>2024</v>
      </c>
      <c r="N2743" s="3">
        <v>45650</v>
      </c>
      <c r="O2743" s="4" t="str">
        <f t="shared" si="296"/>
        <v>2024-12</v>
      </c>
      <c r="P2743" s="4" t="str">
        <f t="shared" si="297"/>
        <v>12</v>
      </c>
      <c r="Q2743" s="4" t="str">
        <f t="shared" si="298"/>
        <v>December</v>
      </c>
      <c r="R2743" s="30" t="str">
        <f t="shared" si="299"/>
        <v>24</v>
      </c>
      <c r="W2743" t="str">
        <f t="shared" si="300"/>
        <v>ok</v>
      </c>
    </row>
    <row r="2744" spans="1:23" x14ac:dyDescent="0.3">
      <c r="A2744" t="s">
        <v>2786</v>
      </c>
      <c r="B2744" t="s">
        <v>33</v>
      </c>
      <c r="C2744" t="s">
        <v>12</v>
      </c>
      <c r="D2744" t="s">
        <v>34</v>
      </c>
      <c r="E2744" t="s">
        <v>14</v>
      </c>
      <c r="F2744" t="s">
        <v>15</v>
      </c>
      <c r="G2744" s="5">
        <v>947</v>
      </c>
      <c r="H2744" s="5">
        <f t="shared" si="294"/>
        <v>17.045999999999999</v>
      </c>
      <c r="I2744" s="6">
        <v>5</v>
      </c>
      <c r="J2744" s="6">
        <v>4735</v>
      </c>
      <c r="K2744" s="5">
        <f t="shared" si="295"/>
        <v>85.22999999999999</v>
      </c>
      <c r="L2744" s="7">
        <v>4.37</v>
      </c>
      <c r="M2744" s="7">
        <v>2190</v>
      </c>
      <c r="N2744" s="3">
        <v>45416</v>
      </c>
      <c r="O2744" s="4" t="str">
        <f t="shared" si="296"/>
        <v>2024-05</v>
      </c>
      <c r="P2744" s="4" t="str">
        <f t="shared" si="297"/>
        <v>05</v>
      </c>
      <c r="Q2744" s="4" t="str">
        <f t="shared" si="298"/>
        <v>May</v>
      </c>
      <c r="R2744" s="30" t="str">
        <f t="shared" si="299"/>
        <v>04</v>
      </c>
      <c r="W2744" t="str">
        <f t="shared" si="300"/>
        <v>ok</v>
      </c>
    </row>
    <row r="2745" spans="1:23" x14ac:dyDescent="0.3">
      <c r="A2745" t="s">
        <v>2787</v>
      </c>
      <c r="B2745" t="s">
        <v>17</v>
      </c>
      <c r="C2745" t="s">
        <v>18</v>
      </c>
      <c r="D2745" t="s">
        <v>19</v>
      </c>
      <c r="E2745" t="s">
        <v>20</v>
      </c>
      <c r="F2745" t="s">
        <v>15</v>
      </c>
      <c r="G2745" s="5">
        <v>6868.18</v>
      </c>
      <c r="H2745" s="5">
        <f t="shared" si="294"/>
        <v>123.62724</v>
      </c>
      <c r="I2745" s="6">
        <v>1</v>
      </c>
      <c r="J2745" s="6">
        <v>6868.18</v>
      </c>
      <c r="K2745" s="5">
        <f t="shared" si="295"/>
        <v>123.62724</v>
      </c>
      <c r="L2745" s="7">
        <v>1.0900000000000001</v>
      </c>
      <c r="M2745" s="7">
        <v>1040</v>
      </c>
      <c r="N2745" s="3">
        <v>45483</v>
      </c>
      <c r="O2745" s="4" t="str">
        <f t="shared" si="296"/>
        <v>2024-07</v>
      </c>
      <c r="P2745" s="4" t="str">
        <f t="shared" si="297"/>
        <v>07</v>
      </c>
      <c r="Q2745" s="4" t="str">
        <f t="shared" si="298"/>
        <v>July</v>
      </c>
      <c r="R2745" s="30" t="str">
        <f t="shared" si="299"/>
        <v>10</v>
      </c>
      <c r="W2745" t="str">
        <f t="shared" si="300"/>
        <v>ok</v>
      </c>
    </row>
    <row r="2746" spans="1:23" x14ac:dyDescent="0.3">
      <c r="A2746" t="s">
        <v>2788</v>
      </c>
      <c r="B2746" t="s">
        <v>23</v>
      </c>
      <c r="C2746" t="s">
        <v>24</v>
      </c>
      <c r="D2746" t="s">
        <v>25</v>
      </c>
      <c r="E2746" t="s">
        <v>45</v>
      </c>
      <c r="F2746" t="s">
        <v>21</v>
      </c>
      <c r="G2746" s="5">
        <v>8129.32</v>
      </c>
      <c r="H2746" s="5">
        <f t="shared" si="294"/>
        <v>146.32775999999998</v>
      </c>
      <c r="I2746" s="6">
        <v>3</v>
      </c>
      <c r="J2746" s="6">
        <v>24387.96</v>
      </c>
      <c r="K2746" s="5">
        <f t="shared" si="295"/>
        <v>438.98327999999992</v>
      </c>
      <c r="L2746" s="7">
        <v>4.33</v>
      </c>
      <c r="M2746" s="7">
        <v>4680</v>
      </c>
      <c r="N2746" s="3">
        <v>45495</v>
      </c>
      <c r="O2746" s="4" t="str">
        <f t="shared" si="296"/>
        <v>2024-07</v>
      </c>
      <c r="P2746" s="4" t="str">
        <f t="shared" si="297"/>
        <v>07</v>
      </c>
      <c r="Q2746" s="4" t="str">
        <f t="shared" si="298"/>
        <v>July</v>
      </c>
      <c r="R2746" s="30" t="str">
        <f t="shared" si="299"/>
        <v>22</v>
      </c>
      <c r="W2746" t="str">
        <f t="shared" si="300"/>
        <v>ok</v>
      </c>
    </row>
    <row r="2747" spans="1:23" x14ac:dyDescent="0.3">
      <c r="A2747" t="s">
        <v>2789</v>
      </c>
      <c r="B2747" t="s">
        <v>47</v>
      </c>
      <c r="C2747" t="s">
        <v>12</v>
      </c>
      <c r="D2747" t="s">
        <v>48</v>
      </c>
      <c r="E2747" t="s">
        <v>45</v>
      </c>
      <c r="F2747" t="s">
        <v>15</v>
      </c>
      <c r="G2747" s="5">
        <v>11074.68</v>
      </c>
      <c r="H2747" s="5">
        <f t="shared" si="294"/>
        <v>199.34423999999999</v>
      </c>
      <c r="I2747" s="6">
        <v>5</v>
      </c>
      <c r="J2747" s="6">
        <v>55373.4</v>
      </c>
      <c r="K2747" s="5">
        <f t="shared" si="295"/>
        <v>996.72119999999995</v>
      </c>
      <c r="L2747" s="7">
        <v>2.02</v>
      </c>
      <c r="M2747" s="7">
        <v>2507</v>
      </c>
      <c r="N2747" s="3">
        <v>45330</v>
      </c>
      <c r="O2747" s="4" t="str">
        <f t="shared" si="296"/>
        <v>2024-02</v>
      </c>
      <c r="P2747" s="4" t="str">
        <f t="shared" si="297"/>
        <v>02</v>
      </c>
      <c r="Q2747" s="4" t="str">
        <f t="shared" si="298"/>
        <v>February</v>
      </c>
      <c r="R2747" s="30" t="str">
        <f t="shared" si="299"/>
        <v>08</v>
      </c>
      <c r="W2747" t="str">
        <f t="shared" si="300"/>
        <v>ok</v>
      </c>
    </row>
    <row r="2748" spans="1:23" x14ac:dyDescent="0.3">
      <c r="A2748" t="s">
        <v>2790</v>
      </c>
      <c r="B2748" t="s">
        <v>11</v>
      </c>
      <c r="C2748" t="s">
        <v>12</v>
      </c>
      <c r="D2748" t="s">
        <v>13</v>
      </c>
      <c r="E2748" t="s">
        <v>45</v>
      </c>
      <c r="F2748" t="s">
        <v>21</v>
      </c>
      <c r="G2748" s="5">
        <v>4163.95</v>
      </c>
      <c r="H2748" s="5">
        <f t="shared" si="294"/>
        <v>74.951099999999997</v>
      </c>
      <c r="I2748" s="6">
        <v>4</v>
      </c>
      <c r="J2748" s="6">
        <v>16655.8</v>
      </c>
      <c r="K2748" s="5">
        <f t="shared" si="295"/>
        <v>299.80439999999999</v>
      </c>
      <c r="L2748" s="7">
        <v>1.76</v>
      </c>
      <c r="M2748" s="7">
        <v>1128</v>
      </c>
      <c r="N2748" s="3">
        <v>45517</v>
      </c>
      <c r="O2748" s="4" t="str">
        <f t="shared" si="296"/>
        <v>2024-08</v>
      </c>
      <c r="P2748" s="4" t="str">
        <f t="shared" si="297"/>
        <v>08</v>
      </c>
      <c r="Q2748" s="4" t="str">
        <f t="shared" si="298"/>
        <v>August</v>
      </c>
      <c r="R2748" s="30" t="str">
        <f t="shared" si="299"/>
        <v>13</v>
      </c>
      <c r="W2748" t="str">
        <f t="shared" si="300"/>
        <v>ok</v>
      </c>
    </row>
    <row r="2749" spans="1:23" x14ac:dyDescent="0.3">
      <c r="A2749" t="s">
        <v>2791</v>
      </c>
      <c r="B2749" t="s">
        <v>51</v>
      </c>
      <c r="C2749" t="s">
        <v>29</v>
      </c>
      <c r="D2749" t="s">
        <v>52</v>
      </c>
      <c r="E2749" t="s">
        <v>20</v>
      </c>
      <c r="F2749" t="s">
        <v>31</v>
      </c>
      <c r="G2749" s="5">
        <v>834.56</v>
      </c>
      <c r="H2749" s="5">
        <f t="shared" si="294"/>
        <v>15.022079999999997</v>
      </c>
      <c r="I2749" s="6">
        <v>2</v>
      </c>
      <c r="J2749" s="6">
        <v>1669.12</v>
      </c>
      <c r="K2749" s="5">
        <f t="shared" si="295"/>
        <v>30.044159999999994</v>
      </c>
      <c r="L2749" s="7">
        <v>3.96</v>
      </c>
      <c r="M2749" s="7">
        <v>4046</v>
      </c>
      <c r="N2749" s="3">
        <v>45612</v>
      </c>
      <c r="O2749" s="4" t="str">
        <f t="shared" si="296"/>
        <v>2024-11</v>
      </c>
      <c r="P2749" s="4" t="str">
        <f t="shared" si="297"/>
        <v>11</v>
      </c>
      <c r="Q2749" s="4" t="str">
        <f t="shared" si="298"/>
        <v>November</v>
      </c>
      <c r="R2749" s="30" t="str">
        <f t="shared" si="299"/>
        <v>16</v>
      </c>
      <c r="W2749" t="str">
        <f t="shared" si="300"/>
        <v>ok</v>
      </c>
    </row>
    <row r="2750" spans="1:23" x14ac:dyDescent="0.3">
      <c r="A2750" t="s">
        <v>2792</v>
      </c>
      <c r="B2750" t="s">
        <v>41</v>
      </c>
      <c r="C2750" t="s">
        <v>42</v>
      </c>
      <c r="D2750" t="s">
        <v>43</v>
      </c>
      <c r="E2750" t="s">
        <v>45</v>
      </c>
      <c r="F2750" t="s">
        <v>31</v>
      </c>
      <c r="G2750" s="5">
        <v>9373.9</v>
      </c>
      <c r="H2750" s="5">
        <f t="shared" si="294"/>
        <v>168.73019999999997</v>
      </c>
      <c r="I2750" s="6">
        <v>5</v>
      </c>
      <c r="J2750" s="6">
        <v>46869.5</v>
      </c>
      <c r="K2750" s="5">
        <f t="shared" si="295"/>
        <v>843.65099999999984</v>
      </c>
      <c r="L2750" s="7">
        <v>4.08</v>
      </c>
      <c r="M2750" s="7">
        <v>2659</v>
      </c>
      <c r="N2750" s="3">
        <v>45341</v>
      </c>
      <c r="O2750" s="4" t="str">
        <f t="shared" si="296"/>
        <v>2024-02</v>
      </c>
      <c r="P2750" s="4" t="str">
        <f t="shared" si="297"/>
        <v>02</v>
      </c>
      <c r="Q2750" s="4" t="str">
        <f t="shared" si="298"/>
        <v>February</v>
      </c>
      <c r="R2750" s="30" t="str">
        <f t="shared" si="299"/>
        <v>19</v>
      </c>
      <c r="W2750" t="str">
        <f t="shared" si="300"/>
        <v>ok</v>
      </c>
    </row>
    <row r="2751" spans="1:23" x14ac:dyDescent="0.3">
      <c r="A2751" t="s">
        <v>2793</v>
      </c>
      <c r="B2751" t="s">
        <v>23</v>
      </c>
      <c r="C2751" t="s">
        <v>24</v>
      </c>
      <c r="D2751" t="s">
        <v>25</v>
      </c>
      <c r="E2751" t="s">
        <v>45</v>
      </c>
      <c r="F2751" t="s">
        <v>38</v>
      </c>
      <c r="G2751" s="5">
        <v>19054.150000000001</v>
      </c>
      <c r="H2751" s="5">
        <f t="shared" si="294"/>
        <v>342.97469999999998</v>
      </c>
      <c r="I2751" s="6">
        <v>5</v>
      </c>
      <c r="J2751" s="6">
        <v>95270.75</v>
      </c>
      <c r="K2751" s="5">
        <f t="shared" si="295"/>
        <v>1714.8734999999999</v>
      </c>
      <c r="L2751" s="7">
        <v>2.06</v>
      </c>
      <c r="M2751" s="7">
        <v>2934</v>
      </c>
      <c r="N2751" s="3">
        <v>45474</v>
      </c>
      <c r="O2751" s="4" t="str">
        <f t="shared" si="296"/>
        <v>2024-07</v>
      </c>
      <c r="P2751" s="4" t="str">
        <f t="shared" si="297"/>
        <v>07</v>
      </c>
      <c r="Q2751" s="4" t="str">
        <f t="shared" si="298"/>
        <v>July</v>
      </c>
      <c r="R2751" s="30" t="str">
        <f t="shared" si="299"/>
        <v>01</v>
      </c>
      <c r="W2751" t="str">
        <f t="shared" si="300"/>
        <v>ok</v>
      </c>
    </row>
    <row r="2752" spans="1:23" x14ac:dyDescent="0.3">
      <c r="A2752" t="s">
        <v>2794</v>
      </c>
      <c r="B2752" t="s">
        <v>23</v>
      </c>
      <c r="C2752" t="s">
        <v>24</v>
      </c>
      <c r="D2752" t="s">
        <v>25</v>
      </c>
      <c r="E2752" t="s">
        <v>20</v>
      </c>
      <c r="F2752" t="s">
        <v>15</v>
      </c>
      <c r="G2752" s="5">
        <v>13646.09</v>
      </c>
      <c r="H2752" s="5">
        <f t="shared" si="294"/>
        <v>245.62961999999999</v>
      </c>
      <c r="I2752" s="6">
        <v>2</v>
      </c>
      <c r="J2752" s="6">
        <v>27292.18</v>
      </c>
      <c r="K2752" s="5">
        <f t="shared" si="295"/>
        <v>491.25923999999998</v>
      </c>
      <c r="L2752" s="7">
        <v>3.71</v>
      </c>
      <c r="M2752" s="7">
        <v>265</v>
      </c>
      <c r="N2752" s="3">
        <v>45416</v>
      </c>
      <c r="O2752" s="4" t="str">
        <f t="shared" si="296"/>
        <v>2024-05</v>
      </c>
      <c r="P2752" s="4" t="str">
        <f t="shared" si="297"/>
        <v>05</v>
      </c>
      <c r="Q2752" s="4" t="str">
        <f t="shared" si="298"/>
        <v>May</v>
      </c>
      <c r="R2752" s="30" t="str">
        <f t="shared" si="299"/>
        <v>04</v>
      </c>
      <c r="W2752" t="str">
        <f t="shared" si="300"/>
        <v>ok</v>
      </c>
    </row>
    <row r="2753" spans="1:23" x14ac:dyDescent="0.3">
      <c r="A2753" t="s">
        <v>2795</v>
      </c>
      <c r="B2753" t="s">
        <v>36</v>
      </c>
      <c r="C2753" t="s">
        <v>18</v>
      </c>
      <c r="D2753" t="s">
        <v>37</v>
      </c>
      <c r="E2753" t="s">
        <v>45</v>
      </c>
      <c r="F2753" t="s">
        <v>38</v>
      </c>
      <c r="G2753" s="5">
        <v>14017.39</v>
      </c>
      <c r="H2753" s="5">
        <f t="shared" si="294"/>
        <v>252.31301999999997</v>
      </c>
      <c r="I2753" s="6">
        <v>2</v>
      </c>
      <c r="J2753" s="6">
        <v>28034.78</v>
      </c>
      <c r="K2753" s="5">
        <f t="shared" si="295"/>
        <v>504.62603999999993</v>
      </c>
      <c r="L2753" s="7">
        <v>1.1599999999999999</v>
      </c>
      <c r="M2753" s="7">
        <v>1857</v>
      </c>
      <c r="N2753" s="3">
        <v>45466</v>
      </c>
      <c r="O2753" s="4" t="str">
        <f t="shared" si="296"/>
        <v>2024-06</v>
      </c>
      <c r="P2753" s="4" t="str">
        <f t="shared" si="297"/>
        <v>06</v>
      </c>
      <c r="Q2753" s="4" t="str">
        <f t="shared" si="298"/>
        <v>June</v>
      </c>
      <c r="R2753" s="30" t="str">
        <f t="shared" si="299"/>
        <v>23</v>
      </c>
      <c r="W2753" t="str">
        <f t="shared" si="300"/>
        <v>ok</v>
      </c>
    </row>
    <row r="2754" spans="1:23" x14ac:dyDescent="0.3">
      <c r="A2754" t="s">
        <v>2796</v>
      </c>
      <c r="B2754" t="s">
        <v>41</v>
      </c>
      <c r="C2754" t="s">
        <v>42</v>
      </c>
      <c r="D2754" t="s">
        <v>43</v>
      </c>
      <c r="E2754" t="s">
        <v>20</v>
      </c>
      <c r="F2754" t="s">
        <v>21</v>
      </c>
      <c r="G2754" s="5">
        <v>6797.16</v>
      </c>
      <c r="H2754" s="5">
        <f t="shared" si="294"/>
        <v>122.34887999999999</v>
      </c>
      <c r="I2754" s="6">
        <v>5</v>
      </c>
      <c r="J2754" s="6">
        <v>33985.800000000003</v>
      </c>
      <c r="K2754" s="5">
        <f t="shared" si="295"/>
        <v>611.74439999999993</v>
      </c>
      <c r="L2754" s="7">
        <v>2.56</v>
      </c>
      <c r="M2754" s="7">
        <v>193</v>
      </c>
      <c r="N2754" s="3">
        <v>45316</v>
      </c>
      <c r="O2754" s="4" t="str">
        <f t="shared" si="296"/>
        <v>2024-01</v>
      </c>
      <c r="P2754" s="4" t="str">
        <f t="shared" si="297"/>
        <v>01</v>
      </c>
      <c r="Q2754" s="4" t="str">
        <f t="shared" si="298"/>
        <v>January</v>
      </c>
      <c r="R2754" s="30" t="str">
        <f t="shared" si="299"/>
        <v>25</v>
      </c>
      <c r="W2754" t="str">
        <f t="shared" si="300"/>
        <v>ok</v>
      </c>
    </row>
    <row r="2755" spans="1:23" x14ac:dyDescent="0.3">
      <c r="A2755" t="s">
        <v>2797</v>
      </c>
      <c r="B2755" t="s">
        <v>51</v>
      </c>
      <c r="C2755" t="s">
        <v>29</v>
      </c>
      <c r="D2755" t="s">
        <v>52</v>
      </c>
      <c r="E2755" t="s">
        <v>45</v>
      </c>
      <c r="F2755" t="s">
        <v>26</v>
      </c>
      <c r="G2755" s="5">
        <v>14760.21</v>
      </c>
      <c r="H2755" s="5">
        <f t="shared" ref="H2755:H2818" si="301">G2755*0.018</f>
        <v>265.68377999999996</v>
      </c>
      <c r="I2755" s="6">
        <v>4</v>
      </c>
      <c r="J2755" s="6">
        <v>59040.84</v>
      </c>
      <c r="K2755" s="5">
        <f t="shared" ref="K2755:K2818" si="302">H2755*I2755</f>
        <v>1062.7351199999998</v>
      </c>
      <c r="L2755" s="7">
        <v>2.7</v>
      </c>
      <c r="M2755" s="7">
        <v>2013</v>
      </c>
      <c r="N2755" s="3">
        <v>45549</v>
      </c>
      <c r="O2755" s="4" t="str">
        <f t="shared" ref="O2755:O2818" si="303">TEXT(N2755,"yyyy-mm")</f>
        <v>2024-09</v>
      </c>
      <c r="P2755" s="4" t="str">
        <f t="shared" ref="P2755:P2818" si="304">TEXT(N2755,"mm")</f>
        <v>09</v>
      </c>
      <c r="Q2755" s="4" t="str">
        <f t="shared" ref="Q2755:Q2818" si="305">TEXT(DATE(2024,P2755,1),"mmmm")</f>
        <v>September</v>
      </c>
      <c r="R2755" s="30" t="str">
        <f t="shared" ref="R2755:R2818" si="306">TEXT(N2755,"dd")</f>
        <v>14</v>
      </c>
      <c r="W2755" t="str">
        <f t="shared" ref="W2755:W2818" si="307">IF(G2755*I2755=J2755,"ok","False")</f>
        <v>ok</v>
      </c>
    </row>
    <row r="2756" spans="1:23" x14ac:dyDescent="0.3">
      <c r="A2756" t="s">
        <v>2798</v>
      </c>
      <c r="B2756" t="s">
        <v>23</v>
      </c>
      <c r="C2756" t="s">
        <v>24</v>
      </c>
      <c r="D2756" t="s">
        <v>25</v>
      </c>
      <c r="E2756" t="s">
        <v>45</v>
      </c>
      <c r="F2756" t="s">
        <v>15</v>
      </c>
      <c r="G2756" s="5">
        <v>7939.77</v>
      </c>
      <c r="H2756" s="5">
        <f t="shared" si="301"/>
        <v>142.91586000000001</v>
      </c>
      <c r="I2756" s="6">
        <v>2</v>
      </c>
      <c r="J2756" s="6">
        <v>15879.54</v>
      </c>
      <c r="K2756" s="5">
        <f t="shared" si="302"/>
        <v>285.83172000000002</v>
      </c>
      <c r="L2756" s="7">
        <v>1.39</v>
      </c>
      <c r="M2756" s="7">
        <v>1931</v>
      </c>
      <c r="N2756" s="3">
        <v>45532</v>
      </c>
      <c r="O2756" s="4" t="str">
        <f t="shared" si="303"/>
        <v>2024-08</v>
      </c>
      <c r="P2756" s="4" t="str">
        <f t="shared" si="304"/>
        <v>08</v>
      </c>
      <c r="Q2756" s="4" t="str">
        <f t="shared" si="305"/>
        <v>August</v>
      </c>
      <c r="R2756" s="30" t="str">
        <f t="shared" si="306"/>
        <v>28</v>
      </c>
      <c r="W2756" t="str">
        <f t="shared" si="307"/>
        <v>ok</v>
      </c>
    </row>
    <row r="2757" spans="1:23" x14ac:dyDescent="0.3">
      <c r="A2757" t="s">
        <v>2799</v>
      </c>
      <c r="B2757" t="s">
        <v>11</v>
      </c>
      <c r="C2757" t="s">
        <v>12</v>
      </c>
      <c r="D2757" t="s">
        <v>13</v>
      </c>
      <c r="E2757" t="s">
        <v>14</v>
      </c>
      <c r="F2757" t="s">
        <v>60</v>
      </c>
      <c r="G2757" s="5">
        <v>18057.71</v>
      </c>
      <c r="H2757" s="5">
        <f t="shared" si="301"/>
        <v>325.03877999999997</v>
      </c>
      <c r="I2757" s="6">
        <v>1</v>
      </c>
      <c r="J2757" s="6">
        <v>18057.71</v>
      </c>
      <c r="K2757" s="5">
        <f t="shared" si="302"/>
        <v>325.03877999999997</v>
      </c>
      <c r="L2757" s="7">
        <v>2.5299999999999998</v>
      </c>
      <c r="M2757" s="7">
        <v>4647</v>
      </c>
      <c r="N2757" s="3">
        <v>45575</v>
      </c>
      <c r="O2757" s="4" t="str">
        <f t="shared" si="303"/>
        <v>2024-10</v>
      </c>
      <c r="P2757" s="4" t="str">
        <f t="shared" si="304"/>
        <v>10</v>
      </c>
      <c r="Q2757" s="4" t="str">
        <f t="shared" si="305"/>
        <v>October</v>
      </c>
      <c r="R2757" s="30" t="str">
        <f t="shared" si="306"/>
        <v>10</v>
      </c>
      <c r="W2757" t="str">
        <f t="shared" si="307"/>
        <v>ok</v>
      </c>
    </row>
    <row r="2758" spans="1:23" x14ac:dyDescent="0.3">
      <c r="A2758" t="s">
        <v>2800</v>
      </c>
      <c r="B2758" t="s">
        <v>17</v>
      </c>
      <c r="C2758" t="s">
        <v>18</v>
      </c>
      <c r="D2758" t="s">
        <v>19</v>
      </c>
      <c r="E2758" t="s">
        <v>45</v>
      </c>
      <c r="F2758" t="s">
        <v>38</v>
      </c>
      <c r="G2758" s="5">
        <v>4783.2700000000004</v>
      </c>
      <c r="H2758" s="5">
        <f t="shared" si="301"/>
        <v>86.098860000000002</v>
      </c>
      <c r="I2758" s="6">
        <v>2</v>
      </c>
      <c r="J2758" s="6">
        <v>9566.5400000000009</v>
      </c>
      <c r="K2758" s="5">
        <f t="shared" si="302"/>
        <v>172.19772</v>
      </c>
      <c r="L2758" s="7">
        <v>1.35</v>
      </c>
      <c r="M2758" s="7">
        <v>3931</v>
      </c>
      <c r="N2758" s="3">
        <v>45535</v>
      </c>
      <c r="O2758" s="4" t="str">
        <f t="shared" si="303"/>
        <v>2024-08</v>
      </c>
      <c r="P2758" s="4" t="str">
        <f t="shared" si="304"/>
        <v>08</v>
      </c>
      <c r="Q2758" s="4" t="str">
        <f t="shared" si="305"/>
        <v>August</v>
      </c>
      <c r="R2758" s="30" t="str">
        <f t="shared" si="306"/>
        <v>31</v>
      </c>
      <c r="W2758" t="str">
        <f t="shared" si="307"/>
        <v>ok</v>
      </c>
    </row>
    <row r="2759" spans="1:23" x14ac:dyDescent="0.3">
      <c r="A2759" t="s">
        <v>2801</v>
      </c>
      <c r="B2759" t="s">
        <v>28</v>
      </c>
      <c r="C2759" t="s">
        <v>29</v>
      </c>
      <c r="D2759" t="s">
        <v>30</v>
      </c>
      <c r="E2759" t="s">
        <v>20</v>
      </c>
      <c r="F2759" t="s">
        <v>26</v>
      </c>
      <c r="G2759" s="5">
        <v>19447.12</v>
      </c>
      <c r="H2759" s="5">
        <f t="shared" si="301"/>
        <v>350.04815999999994</v>
      </c>
      <c r="I2759" s="6">
        <v>2</v>
      </c>
      <c r="J2759" s="6">
        <v>38894.239999999998</v>
      </c>
      <c r="K2759" s="5">
        <f t="shared" si="302"/>
        <v>700.09631999999988</v>
      </c>
      <c r="L2759" s="7">
        <v>4.3600000000000003</v>
      </c>
      <c r="M2759" s="7">
        <v>319</v>
      </c>
      <c r="N2759" s="3">
        <v>45545</v>
      </c>
      <c r="O2759" s="4" t="str">
        <f t="shared" si="303"/>
        <v>2024-09</v>
      </c>
      <c r="P2759" s="4" t="str">
        <f t="shared" si="304"/>
        <v>09</v>
      </c>
      <c r="Q2759" s="4" t="str">
        <f t="shared" si="305"/>
        <v>September</v>
      </c>
      <c r="R2759" s="30" t="str">
        <f t="shared" si="306"/>
        <v>10</v>
      </c>
      <c r="W2759" t="str">
        <f t="shared" si="307"/>
        <v>ok</v>
      </c>
    </row>
    <row r="2760" spans="1:23" x14ac:dyDescent="0.3">
      <c r="A2760" t="s">
        <v>2802</v>
      </c>
      <c r="B2760" t="s">
        <v>17</v>
      </c>
      <c r="C2760" t="s">
        <v>18</v>
      </c>
      <c r="D2760" t="s">
        <v>19</v>
      </c>
      <c r="E2760" t="s">
        <v>45</v>
      </c>
      <c r="F2760" t="s">
        <v>26</v>
      </c>
      <c r="G2760" s="5">
        <v>13969.43</v>
      </c>
      <c r="H2760" s="5">
        <f t="shared" si="301"/>
        <v>251.44973999999999</v>
      </c>
      <c r="I2760" s="6">
        <v>4</v>
      </c>
      <c r="J2760" s="6">
        <v>55877.72</v>
      </c>
      <c r="K2760" s="5">
        <f t="shared" si="302"/>
        <v>1005.79896</v>
      </c>
      <c r="L2760" s="7">
        <v>4.5199999999999996</v>
      </c>
      <c r="M2760" s="7">
        <v>583</v>
      </c>
      <c r="N2760" s="3">
        <v>45413</v>
      </c>
      <c r="O2760" s="4" t="str">
        <f t="shared" si="303"/>
        <v>2024-05</v>
      </c>
      <c r="P2760" s="4" t="str">
        <f t="shared" si="304"/>
        <v>05</v>
      </c>
      <c r="Q2760" s="4" t="str">
        <f t="shared" si="305"/>
        <v>May</v>
      </c>
      <c r="R2760" s="30" t="str">
        <f t="shared" si="306"/>
        <v>01</v>
      </c>
      <c r="W2760" t="str">
        <f t="shared" si="307"/>
        <v>ok</v>
      </c>
    </row>
    <row r="2761" spans="1:23" x14ac:dyDescent="0.3">
      <c r="A2761" t="s">
        <v>2803</v>
      </c>
      <c r="B2761" t="s">
        <v>63</v>
      </c>
      <c r="C2761" t="s">
        <v>18</v>
      </c>
      <c r="D2761" t="s">
        <v>64</v>
      </c>
      <c r="E2761" t="s">
        <v>14</v>
      </c>
      <c r="F2761" t="s">
        <v>60</v>
      </c>
      <c r="G2761" s="5">
        <v>7975.81</v>
      </c>
      <c r="H2761" s="5">
        <f t="shared" si="301"/>
        <v>143.56458000000001</v>
      </c>
      <c r="I2761" s="6">
        <v>1</v>
      </c>
      <c r="J2761" s="6">
        <v>7975.81</v>
      </c>
      <c r="K2761" s="5">
        <f t="shared" si="302"/>
        <v>143.56458000000001</v>
      </c>
      <c r="L2761" s="7">
        <v>2.12</v>
      </c>
      <c r="M2761" s="7">
        <v>476</v>
      </c>
      <c r="N2761" s="3">
        <v>45499</v>
      </c>
      <c r="O2761" s="4" t="str">
        <f t="shared" si="303"/>
        <v>2024-07</v>
      </c>
      <c r="P2761" s="4" t="str">
        <f t="shared" si="304"/>
        <v>07</v>
      </c>
      <c r="Q2761" s="4" t="str">
        <f t="shared" si="305"/>
        <v>July</v>
      </c>
      <c r="R2761" s="30" t="str">
        <f t="shared" si="306"/>
        <v>26</v>
      </c>
      <c r="W2761" t="str">
        <f t="shared" si="307"/>
        <v>ok</v>
      </c>
    </row>
    <row r="2762" spans="1:23" x14ac:dyDescent="0.3">
      <c r="A2762" t="s">
        <v>2804</v>
      </c>
      <c r="B2762" t="s">
        <v>17</v>
      </c>
      <c r="C2762" t="s">
        <v>18</v>
      </c>
      <c r="D2762" t="s">
        <v>19</v>
      </c>
      <c r="E2762" t="s">
        <v>20</v>
      </c>
      <c r="F2762" t="s">
        <v>21</v>
      </c>
      <c r="G2762" s="5">
        <v>4539.8999999999996</v>
      </c>
      <c r="H2762" s="5">
        <f t="shared" si="301"/>
        <v>81.718199999999982</v>
      </c>
      <c r="I2762" s="6">
        <v>3</v>
      </c>
      <c r="J2762" s="6">
        <v>13619.7</v>
      </c>
      <c r="K2762" s="5">
        <f t="shared" si="302"/>
        <v>245.15459999999996</v>
      </c>
      <c r="L2762" s="7">
        <v>4.4800000000000004</v>
      </c>
      <c r="M2762" s="7">
        <v>4511</v>
      </c>
      <c r="N2762" s="3">
        <v>45450</v>
      </c>
      <c r="O2762" s="4" t="str">
        <f t="shared" si="303"/>
        <v>2024-06</v>
      </c>
      <c r="P2762" s="4" t="str">
        <f t="shared" si="304"/>
        <v>06</v>
      </c>
      <c r="Q2762" s="4" t="str">
        <f t="shared" si="305"/>
        <v>June</v>
      </c>
      <c r="R2762" s="30" t="str">
        <f t="shared" si="306"/>
        <v>07</v>
      </c>
      <c r="W2762" t="str">
        <f t="shared" si="307"/>
        <v>ok</v>
      </c>
    </row>
    <row r="2763" spans="1:23" x14ac:dyDescent="0.3">
      <c r="A2763" t="s">
        <v>2805</v>
      </c>
      <c r="B2763" t="s">
        <v>28</v>
      </c>
      <c r="C2763" t="s">
        <v>29</v>
      </c>
      <c r="D2763" t="s">
        <v>30</v>
      </c>
      <c r="E2763" t="s">
        <v>14</v>
      </c>
      <c r="F2763" t="s">
        <v>15</v>
      </c>
      <c r="G2763" s="5">
        <v>10524.26</v>
      </c>
      <c r="H2763" s="5">
        <f t="shared" si="301"/>
        <v>189.43668</v>
      </c>
      <c r="I2763" s="6">
        <v>2</v>
      </c>
      <c r="J2763" s="6">
        <v>21048.52</v>
      </c>
      <c r="K2763" s="5">
        <f t="shared" si="302"/>
        <v>378.87335999999999</v>
      </c>
      <c r="L2763" s="7">
        <v>1.79</v>
      </c>
      <c r="M2763" s="7">
        <v>253</v>
      </c>
      <c r="N2763" s="3">
        <v>45534</v>
      </c>
      <c r="O2763" s="4" t="str">
        <f t="shared" si="303"/>
        <v>2024-08</v>
      </c>
      <c r="P2763" s="4" t="str">
        <f t="shared" si="304"/>
        <v>08</v>
      </c>
      <c r="Q2763" s="4" t="str">
        <f t="shared" si="305"/>
        <v>August</v>
      </c>
      <c r="R2763" s="30" t="str">
        <f t="shared" si="306"/>
        <v>30</v>
      </c>
      <c r="W2763" t="str">
        <f t="shared" si="307"/>
        <v>ok</v>
      </c>
    </row>
    <row r="2764" spans="1:23" x14ac:dyDescent="0.3">
      <c r="A2764" t="s">
        <v>2806</v>
      </c>
      <c r="B2764" t="s">
        <v>17</v>
      </c>
      <c r="C2764" t="s">
        <v>18</v>
      </c>
      <c r="D2764" t="s">
        <v>19</v>
      </c>
      <c r="E2764" t="s">
        <v>20</v>
      </c>
      <c r="F2764" t="s">
        <v>60</v>
      </c>
      <c r="G2764" s="5">
        <v>897.41</v>
      </c>
      <c r="H2764" s="5">
        <f t="shared" si="301"/>
        <v>16.153379999999999</v>
      </c>
      <c r="I2764" s="6">
        <v>5</v>
      </c>
      <c r="J2764" s="6">
        <v>4487.05</v>
      </c>
      <c r="K2764" s="5">
        <f t="shared" si="302"/>
        <v>80.766899999999993</v>
      </c>
      <c r="L2764" s="7">
        <v>3.8</v>
      </c>
      <c r="M2764" s="7">
        <v>1496</v>
      </c>
      <c r="N2764" s="3">
        <v>45384</v>
      </c>
      <c r="O2764" s="4" t="str">
        <f t="shared" si="303"/>
        <v>2024-04</v>
      </c>
      <c r="P2764" s="4" t="str">
        <f t="shared" si="304"/>
        <v>04</v>
      </c>
      <c r="Q2764" s="4" t="str">
        <f t="shared" si="305"/>
        <v>April</v>
      </c>
      <c r="R2764" s="30" t="str">
        <f t="shared" si="306"/>
        <v>02</v>
      </c>
      <c r="W2764" t="str">
        <f t="shared" si="307"/>
        <v>ok</v>
      </c>
    </row>
    <row r="2765" spans="1:23" x14ac:dyDescent="0.3">
      <c r="A2765" t="s">
        <v>2807</v>
      </c>
      <c r="B2765" t="s">
        <v>23</v>
      </c>
      <c r="C2765" t="s">
        <v>24</v>
      </c>
      <c r="D2765" t="s">
        <v>25</v>
      </c>
      <c r="E2765" t="s">
        <v>14</v>
      </c>
      <c r="F2765" t="s">
        <v>26</v>
      </c>
      <c r="G2765" s="5">
        <v>13438.73</v>
      </c>
      <c r="H2765" s="5">
        <f t="shared" si="301"/>
        <v>241.89713999999998</v>
      </c>
      <c r="I2765" s="6">
        <v>5</v>
      </c>
      <c r="J2765" s="6">
        <v>67193.649999999994</v>
      </c>
      <c r="K2765" s="5">
        <f t="shared" si="302"/>
        <v>1209.4857</v>
      </c>
      <c r="L2765" s="7">
        <v>3.47</v>
      </c>
      <c r="M2765" s="7">
        <v>2597</v>
      </c>
      <c r="N2765" s="3">
        <v>45352</v>
      </c>
      <c r="O2765" s="4" t="str">
        <f t="shared" si="303"/>
        <v>2024-03</v>
      </c>
      <c r="P2765" s="4" t="str">
        <f t="shared" si="304"/>
        <v>03</v>
      </c>
      <c r="Q2765" s="4" t="str">
        <f t="shared" si="305"/>
        <v>March</v>
      </c>
      <c r="R2765" s="30" t="str">
        <f t="shared" si="306"/>
        <v>01</v>
      </c>
      <c r="W2765" t="str">
        <f t="shared" si="307"/>
        <v>ok</v>
      </c>
    </row>
    <row r="2766" spans="1:23" x14ac:dyDescent="0.3">
      <c r="A2766" t="s">
        <v>2808</v>
      </c>
      <c r="B2766" t="s">
        <v>11</v>
      </c>
      <c r="C2766" t="s">
        <v>12</v>
      </c>
      <c r="D2766" t="s">
        <v>13</v>
      </c>
      <c r="E2766" t="s">
        <v>20</v>
      </c>
      <c r="F2766" t="s">
        <v>38</v>
      </c>
      <c r="G2766" s="5">
        <v>3189.43</v>
      </c>
      <c r="H2766" s="5">
        <f t="shared" si="301"/>
        <v>57.409739999999992</v>
      </c>
      <c r="I2766" s="6">
        <v>5</v>
      </c>
      <c r="J2766" s="6">
        <v>15947.15</v>
      </c>
      <c r="K2766" s="5">
        <f t="shared" si="302"/>
        <v>287.04869999999994</v>
      </c>
      <c r="L2766" s="7">
        <v>1.27</v>
      </c>
      <c r="M2766" s="7">
        <v>1189</v>
      </c>
      <c r="N2766" s="3">
        <v>45471</v>
      </c>
      <c r="O2766" s="4" t="str">
        <f t="shared" si="303"/>
        <v>2024-06</v>
      </c>
      <c r="P2766" s="4" t="str">
        <f t="shared" si="304"/>
        <v>06</v>
      </c>
      <c r="Q2766" s="4" t="str">
        <f t="shared" si="305"/>
        <v>June</v>
      </c>
      <c r="R2766" s="30" t="str">
        <f t="shared" si="306"/>
        <v>28</v>
      </c>
      <c r="W2766" t="str">
        <f t="shared" si="307"/>
        <v>ok</v>
      </c>
    </row>
    <row r="2767" spans="1:23" x14ac:dyDescent="0.3">
      <c r="A2767" t="s">
        <v>2809</v>
      </c>
      <c r="B2767" t="s">
        <v>36</v>
      </c>
      <c r="C2767" t="s">
        <v>18</v>
      </c>
      <c r="D2767" t="s">
        <v>37</v>
      </c>
      <c r="E2767" t="s">
        <v>45</v>
      </c>
      <c r="F2767" t="s">
        <v>15</v>
      </c>
      <c r="G2767" s="5">
        <v>10701.44</v>
      </c>
      <c r="H2767" s="5">
        <f t="shared" si="301"/>
        <v>192.62592000000001</v>
      </c>
      <c r="I2767" s="6">
        <v>5</v>
      </c>
      <c r="J2767" s="6">
        <v>53507.199999999997</v>
      </c>
      <c r="K2767" s="5">
        <f t="shared" si="302"/>
        <v>963.12959999999998</v>
      </c>
      <c r="L2767" s="7">
        <v>1.02</v>
      </c>
      <c r="M2767" s="7">
        <v>3622</v>
      </c>
      <c r="N2767" s="3">
        <v>45461</v>
      </c>
      <c r="O2767" s="4" t="str">
        <f t="shared" si="303"/>
        <v>2024-06</v>
      </c>
      <c r="P2767" s="4" t="str">
        <f t="shared" si="304"/>
        <v>06</v>
      </c>
      <c r="Q2767" s="4" t="str">
        <f t="shared" si="305"/>
        <v>June</v>
      </c>
      <c r="R2767" s="30" t="str">
        <f t="shared" si="306"/>
        <v>18</v>
      </c>
      <c r="W2767" t="str">
        <f t="shared" si="307"/>
        <v>ok</v>
      </c>
    </row>
    <row r="2768" spans="1:23" x14ac:dyDescent="0.3">
      <c r="A2768" t="s">
        <v>2810</v>
      </c>
      <c r="B2768" t="s">
        <v>28</v>
      </c>
      <c r="C2768" t="s">
        <v>29</v>
      </c>
      <c r="D2768" t="s">
        <v>30</v>
      </c>
      <c r="E2768" t="s">
        <v>20</v>
      </c>
      <c r="F2768" t="s">
        <v>38</v>
      </c>
      <c r="G2768" s="5">
        <v>12183.3</v>
      </c>
      <c r="H2768" s="5">
        <f t="shared" si="301"/>
        <v>219.29939999999996</v>
      </c>
      <c r="I2768" s="6">
        <v>4</v>
      </c>
      <c r="J2768" s="6">
        <v>48733.2</v>
      </c>
      <c r="K2768" s="5">
        <f t="shared" si="302"/>
        <v>877.19759999999985</v>
      </c>
      <c r="L2768" s="7">
        <v>3.12</v>
      </c>
      <c r="M2768" s="7">
        <v>2562</v>
      </c>
      <c r="N2768" s="3">
        <v>45342</v>
      </c>
      <c r="O2768" s="4" t="str">
        <f t="shared" si="303"/>
        <v>2024-02</v>
      </c>
      <c r="P2768" s="4" t="str">
        <f t="shared" si="304"/>
        <v>02</v>
      </c>
      <c r="Q2768" s="4" t="str">
        <f t="shared" si="305"/>
        <v>February</v>
      </c>
      <c r="R2768" s="30" t="str">
        <f t="shared" si="306"/>
        <v>20</v>
      </c>
      <c r="W2768" t="str">
        <f t="shared" si="307"/>
        <v>ok</v>
      </c>
    </row>
    <row r="2769" spans="1:23" x14ac:dyDescent="0.3">
      <c r="A2769" t="s">
        <v>2811</v>
      </c>
      <c r="B2769" t="s">
        <v>28</v>
      </c>
      <c r="C2769" t="s">
        <v>29</v>
      </c>
      <c r="D2769" t="s">
        <v>30</v>
      </c>
      <c r="E2769" t="s">
        <v>14</v>
      </c>
      <c r="F2769" t="s">
        <v>60</v>
      </c>
      <c r="G2769" s="5">
        <v>15980.57</v>
      </c>
      <c r="H2769" s="5">
        <f t="shared" si="301"/>
        <v>287.65025999999995</v>
      </c>
      <c r="I2769" s="6">
        <v>3</v>
      </c>
      <c r="J2769" s="6">
        <v>47941.71</v>
      </c>
      <c r="K2769" s="5">
        <f t="shared" si="302"/>
        <v>862.9507799999999</v>
      </c>
      <c r="L2769" s="7">
        <v>2.4</v>
      </c>
      <c r="M2769" s="7">
        <v>2007</v>
      </c>
      <c r="N2769" s="3">
        <v>45470</v>
      </c>
      <c r="O2769" s="4" t="str">
        <f t="shared" si="303"/>
        <v>2024-06</v>
      </c>
      <c r="P2769" s="4" t="str">
        <f t="shared" si="304"/>
        <v>06</v>
      </c>
      <c r="Q2769" s="4" t="str">
        <f t="shared" si="305"/>
        <v>June</v>
      </c>
      <c r="R2769" s="30" t="str">
        <f t="shared" si="306"/>
        <v>27</v>
      </c>
      <c r="W2769" t="str">
        <f t="shared" si="307"/>
        <v>ok</v>
      </c>
    </row>
    <row r="2770" spans="1:23" x14ac:dyDescent="0.3">
      <c r="A2770" t="s">
        <v>2812</v>
      </c>
      <c r="B2770" t="s">
        <v>51</v>
      </c>
      <c r="C2770" t="s">
        <v>29</v>
      </c>
      <c r="D2770" t="s">
        <v>52</v>
      </c>
      <c r="E2770" t="s">
        <v>45</v>
      </c>
      <c r="F2770" t="s">
        <v>60</v>
      </c>
      <c r="G2770" s="5">
        <v>13186.27</v>
      </c>
      <c r="H2770" s="5">
        <f t="shared" si="301"/>
        <v>237.35285999999999</v>
      </c>
      <c r="I2770" s="6">
        <v>3</v>
      </c>
      <c r="J2770" s="6">
        <v>39558.81</v>
      </c>
      <c r="K2770" s="5">
        <f t="shared" si="302"/>
        <v>712.05858000000001</v>
      </c>
      <c r="L2770" s="7">
        <v>1.22</v>
      </c>
      <c r="M2770" s="7">
        <v>1860</v>
      </c>
      <c r="N2770" s="3">
        <v>45607</v>
      </c>
      <c r="O2770" s="4" t="str">
        <f t="shared" si="303"/>
        <v>2024-11</v>
      </c>
      <c r="P2770" s="4" t="str">
        <f t="shared" si="304"/>
        <v>11</v>
      </c>
      <c r="Q2770" s="4" t="str">
        <f t="shared" si="305"/>
        <v>November</v>
      </c>
      <c r="R2770" s="30" t="str">
        <f t="shared" si="306"/>
        <v>11</v>
      </c>
      <c r="W2770" t="str">
        <f t="shared" si="307"/>
        <v>ok</v>
      </c>
    </row>
    <row r="2771" spans="1:23" x14ac:dyDescent="0.3">
      <c r="A2771" t="s">
        <v>2813</v>
      </c>
      <c r="B2771" t="s">
        <v>33</v>
      </c>
      <c r="C2771" t="s">
        <v>12</v>
      </c>
      <c r="D2771" t="s">
        <v>34</v>
      </c>
      <c r="E2771" t="s">
        <v>14</v>
      </c>
      <c r="F2771" t="s">
        <v>26</v>
      </c>
      <c r="G2771" s="5">
        <v>11892.45</v>
      </c>
      <c r="H2771" s="5">
        <f t="shared" si="301"/>
        <v>214.0641</v>
      </c>
      <c r="I2771" s="6">
        <v>1</v>
      </c>
      <c r="J2771" s="6">
        <v>11892.45</v>
      </c>
      <c r="K2771" s="5">
        <f t="shared" si="302"/>
        <v>214.0641</v>
      </c>
      <c r="L2771" s="7">
        <v>2.0299999999999998</v>
      </c>
      <c r="M2771" s="7">
        <v>3391</v>
      </c>
      <c r="N2771" s="3">
        <v>45648</v>
      </c>
      <c r="O2771" s="4" t="str">
        <f t="shared" si="303"/>
        <v>2024-12</v>
      </c>
      <c r="P2771" s="4" t="str">
        <f t="shared" si="304"/>
        <v>12</v>
      </c>
      <c r="Q2771" s="4" t="str">
        <f t="shared" si="305"/>
        <v>December</v>
      </c>
      <c r="R2771" s="30" t="str">
        <f t="shared" si="306"/>
        <v>22</v>
      </c>
      <c r="W2771" t="str">
        <f t="shared" si="307"/>
        <v>ok</v>
      </c>
    </row>
    <row r="2772" spans="1:23" x14ac:dyDescent="0.3">
      <c r="A2772" t="s">
        <v>2814</v>
      </c>
      <c r="B2772" t="s">
        <v>23</v>
      </c>
      <c r="C2772" t="s">
        <v>24</v>
      </c>
      <c r="D2772" t="s">
        <v>25</v>
      </c>
      <c r="E2772" t="s">
        <v>45</v>
      </c>
      <c r="F2772" t="s">
        <v>38</v>
      </c>
      <c r="G2772" s="5">
        <v>2332.36</v>
      </c>
      <c r="H2772" s="5">
        <f t="shared" si="301"/>
        <v>41.982480000000002</v>
      </c>
      <c r="I2772" s="6">
        <v>2</v>
      </c>
      <c r="J2772" s="6">
        <v>4664.72</v>
      </c>
      <c r="K2772" s="5">
        <f t="shared" si="302"/>
        <v>83.964960000000005</v>
      </c>
      <c r="L2772" s="7">
        <v>3.17</v>
      </c>
      <c r="M2772" s="7">
        <v>3185</v>
      </c>
      <c r="N2772" s="3">
        <v>45302</v>
      </c>
      <c r="O2772" s="4" t="str">
        <f t="shared" si="303"/>
        <v>2024-01</v>
      </c>
      <c r="P2772" s="4" t="str">
        <f t="shared" si="304"/>
        <v>01</v>
      </c>
      <c r="Q2772" s="4" t="str">
        <f t="shared" si="305"/>
        <v>January</v>
      </c>
      <c r="R2772" s="30" t="str">
        <f t="shared" si="306"/>
        <v>11</v>
      </c>
      <c r="W2772" t="str">
        <f t="shared" si="307"/>
        <v>ok</v>
      </c>
    </row>
    <row r="2773" spans="1:23" x14ac:dyDescent="0.3">
      <c r="A2773" t="s">
        <v>2815</v>
      </c>
      <c r="B2773" t="s">
        <v>63</v>
      </c>
      <c r="C2773" t="s">
        <v>18</v>
      </c>
      <c r="D2773" t="s">
        <v>64</v>
      </c>
      <c r="E2773" t="s">
        <v>14</v>
      </c>
      <c r="F2773" t="s">
        <v>60</v>
      </c>
      <c r="G2773" s="5">
        <v>4962.79</v>
      </c>
      <c r="H2773" s="5">
        <f t="shared" si="301"/>
        <v>89.330219999999997</v>
      </c>
      <c r="I2773" s="6">
        <v>3</v>
      </c>
      <c r="J2773" s="6">
        <v>14888.37</v>
      </c>
      <c r="K2773" s="5">
        <f t="shared" si="302"/>
        <v>267.99065999999999</v>
      </c>
      <c r="L2773" s="7">
        <v>4.3099999999999996</v>
      </c>
      <c r="M2773" s="7">
        <v>3004</v>
      </c>
      <c r="N2773" s="3">
        <v>45531</v>
      </c>
      <c r="O2773" s="4" t="str">
        <f t="shared" si="303"/>
        <v>2024-08</v>
      </c>
      <c r="P2773" s="4" t="str">
        <f t="shared" si="304"/>
        <v>08</v>
      </c>
      <c r="Q2773" s="4" t="str">
        <f t="shared" si="305"/>
        <v>August</v>
      </c>
      <c r="R2773" s="30" t="str">
        <f t="shared" si="306"/>
        <v>27</v>
      </c>
      <c r="W2773" t="str">
        <f t="shared" si="307"/>
        <v>ok</v>
      </c>
    </row>
    <row r="2774" spans="1:23" x14ac:dyDescent="0.3">
      <c r="A2774" t="s">
        <v>2816</v>
      </c>
      <c r="B2774" t="s">
        <v>17</v>
      </c>
      <c r="C2774" t="s">
        <v>18</v>
      </c>
      <c r="D2774" t="s">
        <v>19</v>
      </c>
      <c r="E2774" t="s">
        <v>45</v>
      </c>
      <c r="F2774" t="s">
        <v>26</v>
      </c>
      <c r="G2774" s="5">
        <v>13692.09</v>
      </c>
      <c r="H2774" s="5">
        <f t="shared" si="301"/>
        <v>246.45761999999999</v>
      </c>
      <c r="I2774" s="6">
        <v>4</v>
      </c>
      <c r="J2774" s="6">
        <v>54768.36</v>
      </c>
      <c r="K2774" s="5">
        <f t="shared" si="302"/>
        <v>985.83047999999997</v>
      </c>
      <c r="L2774" s="7">
        <v>2.83</v>
      </c>
      <c r="M2774" s="7">
        <v>1192</v>
      </c>
      <c r="N2774" s="3">
        <v>45540</v>
      </c>
      <c r="O2774" s="4" t="str">
        <f t="shared" si="303"/>
        <v>2024-09</v>
      </c>
      <c r="P2774" s="4" t="str">
        <f t="shared" si="304"/>
        <v>09</v>
      </c>
      <c r="Q2774" s="4" t="str">
        <f t="shared" si="305"/>
        <v>September</v>
      </c>
      <c r="R2774" s="30" t="str">
        <f t="shared" si="306"/>
        <v>05</v>
      </c>
      <c r="W2774" t="str">
        <f t="shared" si="307"/>
        <v>ok</v>
      </c>
    </row>
    <row r="2775" spans="1:23" x14ac:dyDescent="0.3">
      <c r="A2775" t="s">
        <v>2817</v>
      </c>
      <c r="B2775" t="s">
        <v>23</v>
      </c>
      <c r="C2775" t="s">
        <v>24</v>
      </c>
      <c r="D2775" t="s">
        <v>25</v>
      </c>
      <c r="E2775" t="s">
        <v>14</v>
      </c>
      <c r="F2775" t="s">
        <v>60</v>
      </c>
      <c r="G2775" s="5">
        <v>6298.3</v>
      </c>
      <c r="H2775" s="5">
        <f t="shared" si="301"/>
        <v>113.3694</v>
      </c>
      <c r="I2775" s="6">
        <v>3</v>
      </c>
      <c r="J2775" s="6">
        <v>18894.900000000001</v>
      </c>
      <c r="K2775" s="5">
        <f t="shared" si="302"/>
        <v>340.10820000000001</v>
      </c>
      <c r="L2775" s="7">
        <v>4.51</v>
      </c>
      <c r="M2775" s="7">
        <v>1193</v>
      </c>
      <c r="N2775" s="3">
        <v>45579</v>
      </c>
      <c r="O2775" s="4" t="str">
        <f t="shared" si="303"/>
        <v>2024-10</v>
      </c>
      <c r="P2775" s="4" t="str">
        <f t="shared" si="304"/>
        <v>10</v>
      </c>
      <c r="Q2775" s="4" t="str">
        <f t="shared" si="305"/>
        <v>October</v>
      </c>
      <c r="R2775" s="30" t="str">
        <f t="shared" si="306"/>
        <v>14</v>
      </c>
      <c r="W2775" t="str">
        <f t="shared" si="307"/>
        <v>ok</v>
      </c>
    </row>
    <row r="2776" spans="1:23" x14ac:dyDescent="0.3">
      <c r="A2776" t="s">
        <v>2818</v>
      </c>
      <c r="B2776" t="s">
        <v>17</v>
      </c>
      <c r="C2776" t="s">
        <v>18</v>
      </c>
      <c r="D2776" t="s">
        <v>19</v>
      </c>
      <c r="E2776" t="s">
        <v>14</v>
      </c>
      <c r="F2776" t="s">
        <v>38</v>
      </c>
      <c r="G2776" s="5">
        <v>377.78</v>
      </c>
      <c r="H2776" s="5">
        <f t="shared" si="301"/>
        <v>6.8000399999999992</v>
      </c>
      <c r="I2776" s="6">
        <v>3</v>
      </c>
      <c r="J2776" s="6">
        <v>1133.3399999999999</v>
      </c>
      <c r="K2776" s="5">
        <f t="shared" si="302"/>
        <v>20.400119999999998</v>
      </c>
      <c r="L2776" s="7">
        <v>2.29</v>
      </c>
      <c r="M2776" s="7">
        <v>3723</v>
      </c>
      <c r="N2776" s="3">
        <v>45445</v>
      </c>
      <c r="O2776" s="4" t="str">
        <f t="shared" si="303"/>
        <v>2024-06</v>
      </c>
      <c r="P2776" s="4" t="str">
        <f t="shared" si="304"/>
        <v>06</v>
      </c>
      <c r="Q2776" s="4" t="str">
        <f t="shared" si="305"/>
        <v>June</v>
      </c>
      <c r="R2776" s="30" t="str">
        <f t="shared" si="306"/>
        <v>02</v>
      </c>
      <c r="W2776" t="str">
        <f t="shared" si="307"/>
        <v>ok</v>
      </c>
    </row>
    <row r="2777" spans="1:23" x14ac:dyDescent="0.3">
      <c r="A2777" t="s">
        <v>2819</v>
      </c>
      <c r="B2777" t="s">
        <v>36</v>
      </c>
      <c r="C2777" t="s">
        <v>18</v>
      </c>
      <c r="D2777" t="s">
        <v>37</v>
      </c>
      <c r="E2777" t="s">
        <v>14</v>
      </c>
      <c r="F2777" t="s">
        <v>15</v>
      </c>
      <c r="G2777" s="5">
        <v>18500.14</v>
      </c>
      <c r="H2777" s="5">
        <f t="shared" si="301"/>
        <v>333.00251999999995</v>
      </c>
      <c r="I2777" s="6">
        <v>1</v>
      </c>
      <c r="J2777" s="6">
        <v>18500.14</v>
      </c>
      <c r="K2777" s="5">
        <f t="shared" si="302"/>
        <v>333.00251999999995</v>
      </c>
      <c r="L2777" s="7">
        <v>2.85</v>
      </c>
      <c r="M2777" s="7">
        <v>44</v>
      </c>
      <c r="N2777" s="3">
        <v>45515</v>
      </c>
      <c r="O2777" s="4" t="str">
        <f t="shared" si="303"/>
        <v>2024-08</v>
      </c>
      <c r="P2777" s="4" t="str">
        <f t="shared" si="304"/>
        <v>08</v>
      </c>
      <c r="Q2777" s="4" t="str">
        <f t="shared" si="305"/>
        <v>August</v>
      </c>
      <c r="R2777" s="30" t="str">
        <f t="shared" si="306"/>
        <v>11</v>
      </c>
      <c r="W2777" t="str">
        <f t="shared" si="307"/>
        <v>ok</v>
      </c>
    </row>
    <row r="2778" spans="1:23" x14ac:dyDescent="0.3">
      <c r="A2778" t="s">
        <v>2820</v>
      </c>
      <c r="B2778" t="s">
        <v>51</v>
      </c>
      <c r="C2778" t="s">
        <v>29</v>
      </c>
      <c r="D2778" t="s">
        <v>52</v>
      </c>
      <c r="E2778" t="s">
        <v>14</v>
      </c>
      <c r="F2778" t="s">
        <v>31</v>
      </c>
      <c r="G2778" s="5">
        <v>15477.92</v>
      </c>
      <c r="H2778" s="5">
        <f t="shared" si="301"/>
        <v>278.60255999999998</v>
      </c>
      <c r="I2778" s="6">
        <v>3</v>
      </c>
      <c r="J2778" s="6">
        <v>46433.760000000002</v>
      </c>
      <c r="K2778" s="5">
        <f t="shared" si="302"/>
        <v>835.80767999999989</v>
      </c>
      <c r="L2778" s="7">
        <v>1.89</v>
      </c>
      <c r="M2778" s="7">
        <v>3456</v>
      </c>
      <c r="N2778" s="3">
        <v>45635</v>
      </c>
      <c r="O2778" s="4" t="str">
        <f t="shared" si="303"/>
        <v>2024-12</v>
      </c>
      <c r="P2778" s="4" t="str">
        <f t="shared" si="304"/>
        <v>12</v>
      </c>
      <c r="Q2778" s="4" t="str">
        <f t="shared" si="305"/>
        <v>December</v>
      </c>
      <c r="R2778" s="30" t="str">
        <f t="shared" si="306"/>
        <v>09</v>
      </c>
      <c r="W2778" t="str">
        <f t="shared" si="307"/>
        <v>ok</v>
      </c>
    </row>
    <row r="2779" spans="1:23" x14ac:dyDescent="0.3">
      <c r="A2779" t="s">
        <v>2821</v>
      </c>
      <c r="B2779" t="s">
        <v>17</v>
      </c>
      <c r="C2779" t="s">
        <v>18</v>
      </c>
      <c r="D2779" t="s">
        <v>19</v>
      </c>
      <c r="E2779" t="s">
        <v>45</v>
      </c>
      <c r="F2779" t="s">
        <v>15</v>
      </c>
      <c r="G2779" s="5">
        <v>10387.77</v>
      </c>
      <c r="H2779" s="5">
        <f t="shared" si="301"/>
        <v>186.97986</v>
      </c>
      <c r="I2779" s="6">
        <v>2</v>
      </c>
      <c r="J2779" s="6">
        <v>20775.54</v>
      </c>
      <c r="K2779" s="5">
        <f t="shared" si="302"/>
        <v>373.95972</v>
      </c>
      <c r="L2779" s="7">
        <v>2.37</v>
      </c>
      <c r="M2779" s="7">
        <v>2794</v>
      </c>
      <c r="N2779" s="3">
        <v>45467</v>
      </c>
      <c r="O2779" s="4" t="str">
        <f t="shared" si="303"/>
        <v>2024-06</v>
      </c>
      <c r="P2779" s="4" t="str">
        <f t="shared" si="304"/>
        <v>06</v>
      </c>
      <c r="Q2779" s="4" t="str">
        <f t="shared" si="305"/>
        <v>June</v>
      </c>
      <c r="R2779" s="30" t="str">
        <f t="shared" si="306"/>
        <v>24</v>
      </c>
      <c r="W2779" t="str">
        <f t="shared" si="307"/>
        <v>ok</v>
      </c>
    </row>
    <row r="2780" spans="1:23" x14ac:dyDescent="0.3">
      <c r="A2780" t="s">
        <v>2822</v>
      </c>
      <c r="B2780" t="s">
        <v>41</v>
      </c>
      <c r="C2780" t="s">
        <v>42</v>
      </c>
      <c r="D2780" t="s">
        <v>43</v>
      </c>
      <c r="E2780" t="s">
        <v>20</v>
      </c>
      <c r="F2780" t="s">
        <v>38</v>
      </c>
      <c r="G2780" s="5">
        <v>18123.439999999999</v>
      </c>
      <c r="H2780" s="5">
        <f t="shared" si="301"/>
        <v>326.22191999999995</v>
      </c>
      <c r="I2780" s="6">
        <v>2</v>
      </c>
      <c r="J2780" s="6">
        <v>36246.879999999997</v>
      </c>
      <c r="K2780" s="5">
        <f t="shared" si="302"/>
        <v>652.44383999999991</v>
      </c>
      <c r="L2780" s="7">
        <v>3.1</v>
      </c>
      <c r="M2780" s="7">
        <v>1753</v>
      </c>
      <c r="N2780" s="3">
        <v>45369</v>
      </c>
      <c r="O2780" s="4" t="str">
        <f t="shared" si="303"/>
        <v>2024-03</v>
      </c>
      <c r="P2780" s="4" t="str">
        <f t="shared" si="304"/>
        <v>03</v>
      </c>
      <c r="Q2780" s="4" t="str">
        <f t="shared" si="305"/>
        <v>March</v>
      </c>
      <c r="R2780" s="30" t="str">
        <f t="shared" si="306"/>
        <v>18</v>
      </c>
      <c r="W2780" t="str">
        <f t="shared" si="307"/>
        <v>ok</v>
      </c>
    </row>
    <row r="2781" spans="1:23" x14ac:dyDescent="0.3">
      <c r="A2781" t="s">
        <v>2823</v>
      </c>
      <c r="B2781" t="s">
        <v>23</v>
      </c>
      <c r="C2781" t="s">
        <v>24</v>
      </c>
      <c r="D2781" t="s">
        <v>25</v>
      </c>
      <c r="E2781" t="s">
        <v>14</v>
      </c>
      <c r="F2781" t="s">
        <v>15</v>
      </c>
      <c r="G2781" s="5">
        <v>17572.259999999998</v>
      </c>
      <c r="H2781" s="5">
        <f t="shared" si="301"/>
        <v>316.30067999999994</v>
      </c>
      <c r="I2781" s="6">
        <v>4</v>
      </c>
      <c r="J2781" s="6">
        <v>70289.039999999994</v>
      </c>
      <c r="K2781" s="5">
        <f t="shared" si="302"/>
        <v>1265.2027199999998</v>
      </c>
      <c r="L2781" s="7">
        <v>1.69</v>
      </c>
      <c r="M2781" s="7">
        <v>2222</v>
      </c>
      <c r="N2781" s="3">
        <v>45644</v>
      </c>
      <c r="O2781" s="4" t="str">
        <f t="shared" si="303"/>
        <v>2024-12</v>
      </c>
      <c r="P2781" s="4" t="str">
        <f t="shared" si="304"/>
        <v>12</v>
      </c>
      <c r="Q2781" s="4" t="str">
        <f t="shared" si="305"/>
        <v>December</v>
      </c>
      <c r="R2781" s="30" t="str">
        <f t="shared" si="306"/>
        <v>18</v>
      </c>
      <c r="W2781" t="str">
        <f t="shared" si="307"/>
        <v>ok</v>
      </c>
    </row>
    <row r="2782" spans="1:23" x14ac:dyDescent="0.3">
      <c r="A2782" t="s">
        <v>2824</v>
      </c>
      <c r="B2782" t="s">
        <v>33</v>
      </c>
      <c r="C2782" t="s">
        <v>12</v>
      </c>
      <c r="D2782" t="s">
        <v>34</v>
      </c>
      <c r="E2782" t="s">
        <v>45</v>
      </c>
      <c r="F2782" t="s">
        <v>15</v>
      </c>
      <c r="G2782" s="5">
        <v>14997.56</v>
      </c>
      <c r="H2782" s="5">
        <f t="shared" si="301"/>
        <v>269.95607999999999</v>
      </c>
      <c r="I2782" s="6">
        <v>1</v>
      </c>
      <c r="J2782" s="6">
        <v>14997.56</v>
      </c>
      <c r="K2782" s="5">
        <f t="shared" si="302"/>
        <v>269.95607999999999</v>
      </c>
      <c r="L2782" s="7">
        <v>2.66</v>
      </c>
      <c r="M2782" s="7">
        <v>2417</v>
      </c>
      <c r="N2782" s="3">
        <v>45349</v>
      </c>
      <c r="O2782" s="4" t="str">
        <f t="shared" si="303"/>
        <v>2024-02</v>
      </c>
      <c r="P2782" s="4" t="str">
        <f t="shared" si="304"/>
        <v>02</v>
      </c>
      <c r="Q2782" s="4" t="str">
        <f t="shared" si="305"/>
        <v>February</v>
      </c>
      <c r="R2782" s="30" t="str">
        <f t="shared" si="306"/>
        <v>27</v>
      </c>
      <c r="W2782" t="str">
        <f t="shared" si="307"/>
        <v>ok</v>
      </c>
    </row>
    <row r="2783" spans="1:23" x14ac:dyDescent="0.3">
      <c r="A2783" t="s">
        <v>2825</v>
      </c>
      <c r="B2783" t="s">
        <v>17</v>
      </c>
      <c r="C2783" t="s">
        <v>18</v>
      </c>
      <c r="D2783" t="s">
        <v>19</v>
      </c>
      <c r="E2783" t="s">
        <v>14</v>
      </c>
      <c r="F2783" t="s">
        <v>31</v>
      </c>
      <c r="G2783" s="5">
        <v>10945.92</v>
      </c>
      <c r="H2783" s="5">
        <f t="shared" si="301"/>
        <v>197.02655999999999</v>
      </c>
      <c r="I2783" s="6">
        <v>1</v>
      </c>
      <c r="J2783" s="6">
        <v>10945.92</v>
      </c>
      <c r="K2783" s="5">
        <f t="shared" si="302"/>
        <v>197.02655999999999</v>
      </c>
      <c r="L2783" s="7">
        <v>1.21</v>
      </c>
      <c r="M2783" s="7">
        <v>1204</v>
      </c>
      <c r="N2783" s="3">
        <v>45593</v>
      </c>
      <c r="O2783" s="4" t="str">
        <f t="shared" si="303"/>
        <v>2024-10</v>
      </c>
      <c r="P2783" s="4" t="str">
        <f t="shared" si="304"/>
        <v>10</v>
      </c>
      <c r="Q2783" s="4" t="str">
        <f t="shared" si="305"/>
        <v>October</v>
      </c>
      <c r="R2783" s="30" t="str">
        <f t="shared" si="306"/>
        <v>28</v>
      </c>
      <c r="W2783" t="str">
        <f t="shared" si="307"/>
        <v>ok</v>
      </c>
    </row>
    <row r="2784" spans="1:23" x14ac:dyDescent="0.3">
      <c r="A2784" t="s">
        <v>2826</v>
      </c>
      <c r="B2784" t="s">
        <v>33</v>
      </c>
      <c r="C2784" t="s">
        <v>12</v>
      </c>
      <c r="D2784" t="s">
        <v>34</v>
      </c>
      <c r="E2784" t="s">
        <v>45</v>
      </c>
      <c r="F2784" t="s">
        <v>38</v>
      </c>
      <c r="G2784" s="5">
        <v>1130.18</v>
      </c>
      <c r="H2784" s="5">
        <f t="shared" si="301"/>
        <v>20.343239999999998</v>
      </c>
      <c r="I2784" s="6">
        <v>1</v>
      </c>
      <c r="J2784" s="6">
        <v>1130.18</v>
      </c>
      <c r="K2784" s="5">
        <f t="shared" si="302"/>
        <v>20.343239999999998</v>
      </c>
      <c r="L2784" s="7">
        <v>1.1599999999999999</v>
      </c>
      <c r="M2784" s="7">
        <v>1177</v>
      </c>
      <c r="N2784" s="3">
        <v>45546</v>
      </c>
      <c r="O2784" s="4" t="str">
        <f t="shared" si="303"/>
        <v>2024-09</v>
      </c>
      <c r="P2784" s="4" t="str">
        <f t="shared" si="304"/>
        <v>09</v>
      </c>
      <c r="Q2784" s="4" t="str">
        <f t="shared" si="305"/>
        <v>September</v>
      </c>
      <c r="R2784" s="30" t="str">
        <f t="shared" si="306"/>
        <v>11</v>
      </c>
      <c r="W2784" t="str">
        <f t="shared" si="307"/>
        <v>ok</v>
      </c>
    </row>
    <row r="2785" spans="1:23" x14ac:dyDescent="0.3">
      <c r="A2785" t="s">
        <v>2827</v>
      </c>
      <c r="B2785" t="s">
        <v>23</v>
      </c>
      <c r="C2785" t="s">
        <v>24</v>
      </c>
      <c r="D2785" t="s">
        <v>25</v>
      </c>
      <c r="E2785" t="s">
        <v>20</v>
      </c>
      <c r="F2785" t="s">
        <v>26</v>
      </c>
      <c r="G2785" s="5">
        <v>18306.5</v>
      </c>
      <c r="H2785" s="5">
        <f t="shared" si="301"/>
        <v>329.517</v>
      </c>
      <c r="I2785" s="6">
        <v>4</v>
      </c>
      <c r="J2785" s="6">
        <v>73226</v>
      </c>
      <c r="K2785" s="5">
        <f t="shared" si="302"/>
        <v>1318.068</v>
      </c>
      <c r="L2785" s="7">
        <v>4.9400000000000004</v>
      </c>
      <c r="M2785" s="7">
        <v>1216</v>
      </c>
      <c r="N2785" s="3">
        <v>45526</v>
      </c>
      <c r="O2785" s="4" t="str">
        <f t="shared" si="303"/>
        <v>2024-08</v>
      </c>
      <c r="P2785" s="4" t="str">
        <f t="shared" si="304"/>
        <v>08</v>
      </c>
      <c r="Q2785" s="4" t="str">
        <f t="shared" si="305"/>
        <v>August</v>
      </c>
      <c r="R2785" s="30" t="str">
        <f t="shared" si="306"/>
        <v>22</v>
      </c>
      <c r="W2785" t="str">
        <f t="shared" si="307"/>
        <v>ok</v>
      </c>
    </row>
    <row r="2786" spans="1:23" x14ac:dyDescent="0.3">
      <c r="A2786" t="s">
        <v>2828</v>
      </c>
      <c r="B2786" t="s">
        <v>28</v>
      </c>
      <c r="C2786" t="s">
        <v>29</v>
      </c>
      <c r="D2786" t="s">
        <v>30</v>
      </c>
      <c r="E2786" t="s">
        <v>14</v>
      </c>
      <c r="F2786" t="s">
        <v>26</v>
      </c>
      <c r="G2786" s="5">
        <v>17813.27</v>
      </c>
      <c r="H2786" s="5">
        <f t="shared" si="301"/>
        <v>320.63885999999997</v>
      </c>
      <c r="I2786" s="6">
        <v>4</v>
      </c>
      <c r="J2786" s="6">
        <v>71253.08</v>
      </c>
      <c r="K2786" s="5">
        <f t="shared" si="302"/>
        <v>1282.5554399999999</v>
      </c>
      <c r="L2786" s="7">
        <v>3.89</v>
      </c>
      <c r="M2786" s="7">
        <v>3322</v>
      </c>
      <c r="N2786" s="3">
        <v>45516</v>
      </c>
      <c r="O2786" s="4" t="str">
        <f t="shared" si="303"/>
        <v>2024-08</v>
      </c>
      <c r="P2786" s="4" t="str">
        <f t="shared" si="304"/>
        <v>08</v>
      </c>
      <c r="Q2786" s="4" t="str">
        <f t="shared" si="305"/>
        <v>August</v>
      </c>
      <c r="R2786" s="30" t="str">
        <f t="shared" si="306"/>
        <v>12</v>
      </c>
      <c r="W2786" t="str">
        <f t="shared" si="307"/>
        <v>ok</v>
      </c>
    </row>
    <row r="2787" spans="1:23" x14ac:dyDescent="0.3">
      <c r="A2787" t="s">
        <v>2829</v>
      </c>
      <c r="B2787" t="s">
        <v>11</v>
      </c>
      <c r="C2787" t="s">
        <v>12</v>
      </c>
      <c r="D2787" t="s">
        <v>13</v>
      </c>
      <c r="E2787" t="s">
        <v>20</v>
      </c>
      <c r="F2787" t="s">
        <v>21</v>
      </c>
      <c r="G2787" s="5">
        <v>7534.95</v>
      </c>
      <c r="H2787" s="5">
        <f t="shared" si="301"/>
        <v>135.62909999999999</v>
      </c>
      <c r="I2787" s="6">
        <v>3</v>
      </c>
      <c r="J2787" s="6">
        <v>22604.85</v>
      </c>
      <c r="K2787" s="5">
        <f t="shared" si="302"/>
        <v>406.88729999999998</v>
      </c>
      <c r="L2787" s="7">
        <v>3.01</v>
      </c>
      <c r="M2787" s="7">
        <v>3877</v>
      </c>
      <c r="N2787" s="3">
        <v>45597</v>
      </c>
      <c r="O2787" s="4" t="str">
        <f t="shared" si="303"/>
        <v>2024-11</v>
      </c>
      <c r="P2787" s="4" t="str">
        <f t="shared" si="304"/>
        <v>11</v>
      </c>
      <c r="Q2787" s="4" t="str">
        <f t="shared" si="305"/>
        <v>November</v>
      </c>
      <c r="R2787" s="30" t="str">
        <f t="shared" si="306"/>
        <v>01</v>
      </c>
      <c r="W2787" t="str">
        <f t="shared" si="307"/>
        <v>ok</v>
      </c>
    </row>
    <row r="2788" spans="1:23" x14ac:dyDescent="0.3">
      <c r="A2788" t="s">
        <v>2830</v>
      </c>
      <c r="B2788" t="s">
        <v>23</v>
      </c>
      <c r="C2788" t="s">
        <v>24</v>
      </c>
      <c r="D2788" t="s">
        <v>25</v>
      </c>
      <c r="E2788" t="s">
        <v>45</v>
      </c>
      <c r="F2788" t="s">
        <v>15</v>
      </c>
      <c r="G2788" s="5">
        <v>13225.75</v>
      </c>
      <c r="H2788" s="5">
        <f t="shared" si="301"/>
        <v>238.06349999999998</v>
      </c>
      <c r="I2788" s="6">
        <v>5</v>
      </c>
      <c r="J2788" s="6">
        <v>66128.75</v>
      </c>
      <c r="K2788" s="5">
        <f t="shared" si="302"/>
        <v>1190.3174999999999</v>
      </c>
      <c r="L2788" s="7">
        <v>2.92</v>
      </c>
      <c r="M2788" s="7">
        <v>2103</v>
      </c>
      <c r="N2788" s="3">
        <v>45520</v>
      </c>
      <c r="O2788" s="4" t="str">
        <f t="shared" si="303"/>
        <v>2024-08</v>
      </c>
      <c r="P2788" s="4" t="str">
        <f t="shared" si="304"/>
        <v>08</v>
      </c>
      <c r="Q2788" s="4" t="str">
        <f t="shared" si="305"/>
        <v>August</v>
      </c>
      <c r="R2788" s="30" t="str">
        <f t="shared" si="306"/>
        <v>16</v>
      </c>
      <c r="W2788" t="str">
        <f t="shared" si="307"/>
        <v>ok</v>
      </c>
    </row>
    <row r="2789" spans="1:23" x14ac:dyDescent="0.3">
      <c r="A2789" t="s">
        <v>2831</v>
      </c>
      <c r="B2789" t="s">
        <v>63</v>
      </c>
      <c r="C2789" t="s">
        <v>18</v>
      </c>
      <c r="D2789" t="s">
        <v>64</v>
      </c>
      <c r="E2789" t="s">
        <v>45</v>
      </c>
      <c r="F2789" t="s">
        <v>21</v>
      </c>
      <c r="G2789" s="5">
        <v>6642.85</v>
      </c>
      <c r="H2789" s="5">
        <f t="shared" si="301"/>
        <v>119.57129999999999</v>
      </c>
      <c r="I2789" s="6">
        <v>4</v>
      </c>
      <c r="J2789" s="6">
        <v>26571.4</v>
      </c>
      <c r="K2789" s="5">
        <f t="shared" si="302"/>
        <v>478.28519999999997</v>
      </c>
      <c r="L2789" s="7">
        <v>3.51</v>
      </c>
      <c r="M2789" s="7">
        <v>2747</v>
      </c>
      <c r="N2789" s="3">
        <v>45561</v>
      </c>
      <c r="O2789" s="4" t="str">
        <f t="shared" si="303"/>
        <v>2024-09</v>
      </c>
      <c r="P2789" s="4" t="str">
        <f t="shared" si="304"/>
        <v>09</v>
      </c>
      <c r="Q2789" s="4" t="str">
        <f t="shared" si="305"/>
        <v>September</v>
      </c>
      <c r="R2789" s="30" t="str">
        <f t="shared" si="306"/>
        <v>26</v>
      </c>
      <c r="W2789" t="str">
        <f t="shared" si="307"/>
        <v>ok</v>
      </c>
    </row>
    <row r="2790" spans="1:23" x14ac:dyDescent="0.3">
      <c r="A2790" t="s">
        <v>2832</v>
      </c>
      <c r="B2790" t="s">
        <v>51</v>
      </c>
      <c r="C2790" t="s">
        <v>29</v>
      </c>
      <c r="D2790" t="s">
        <v>52</v>
      </c>
      <c r="E2790" t="s">
        <v>45</v>
      </c>
      <c r="F2790" t="s">
        <v>21</v>
      </c>
      <c r="G2790" s="5">
        <v>3823.07</v>
      </c>
      <c r="H2790" s="5">
        <f t="shared" si="301"/>
        <v>68.815259999999995</v>
      </c>
      <c r="I2790" s="6">
        <v>2</v>
      </c>
      <c r="J2790" s="6">
        <v>7646.14</v>
      </c>
      <c r="K2790" s="5">
        <f t="shared" si="302"/>
        <v>137.63051999999999</v>
      </c>
      <c r="L2790" s="7">
        <v>2.13</v>
      </c>
      <c r="M2790" s="7">
        <v>640</v>
      </c>
      <c r="N2790" s="3">
        <v>45521</v>
      </c>
      <c r="O2790" s="4" t="str">
        <f t="shared" si="303"/>
        <v>2024-08</v>
      </c>
      <c r="P2790" s="4" t="str">
        <f t="shared" si="304"/>
        <v>08</v>
      </c>
      <c r="Q2790" s="4" t="str">
        <f t="shared" si="305"/>
        <v>August</v>
      </c>
      <c r="R2790" s="30" t="str">
        <f t="shared" si="306"/>
        <v>17</v>
      </c>
      <c r="W2790" t="str">
        <f t="shared" si="307"/>
        <v>ok</v>
      </c>
    </row>
    <row r="2791" spans="1:23" x14ac:dyDescent="0.3">
      <c r="A2791" t="s">
        <v>2833</v>
      </c>
      <c r="B2791" t="s">
        <v>17</v>
      </c>
      <c r="C2791" t="s">
        <v>18</v>
      </c>
      <c r="D2791" t="s">
        <v>19</v>
      </c>
      <c r="E2791" t="s">
        <v>20</v>
      </c>
      <c r="F2791" t="s">
        <v>21</v>
      </c>
      <c r="G2791" s="5">
        <v>19052.29</v>
      </c>
      <c r="H2791" s="5">
        <f t="shared" si="301"/>
        <v>342.94121999999999</v>
      </c>
      <c r="I2791" s="6">
        <v>2</v>
      </c>
      <c r="J2791" s="6">
        <v>38104.58</v>
      </c>
      <c r="K2791" s="5">
        <f t="shared" si="302"/>
        <v>685.88243999999997</v>
      </c>
      <c r="L2791" s="7">
        <v>2.91</v>
      </c>
      <c r="M2791" s="7">
        <v>794</v>
      </c>
      <c r="N2791" s="3">
        <v>45584</v>
      </c>
      <c r="O2791" s="4" t="str">
        <f t="shared" si="303"/>
        <v>2024-10</v>
      </c>
      <c r="P2791" s="4" t="str">
        <f t="shared" si="304"/>
        <v>10</v>
      </c>
      <c r="Q2791" s="4" t="str">
        <f t="shared" si="305"/>
        <v>October</v>
      </c>
      <c r="R2791" s="30" t="str">
        <f t="shared" si="306"/>
        <v>19</v>
      </c>
      <c r="W2791" t="str">
        <f t="shared" si="307"/>
        <v>ok</v>
      </c>
    </row>
    <row r="2792" spans="1:23" x14ac:dyDescent="0.3">
      <c r="A2792" t="s">
        <v>2834</v>
      </c>
      <c r="B2792" t="s">
        <v>23</v>
      </c>
      <c r="C2792" t="s">
        <v>24</v>
      </c>
      <c r="D2792" t="s">
        <v>25</v>
      </c>
      <c r="E2792" t="s">
        <v>20</v>
      </c>
      <c r="F2792" t="s">
        <v>31</v>
      </c>
      <c r="G2792" s="5">
        <v>7819.78</v>
      </c>
      <c r="H2792" s="5">
        <f t="shared" si="301"/>
        <v>140.75603999999998</v>
      </c>
      <c r="I2792" s="6">
        <v>3</v>
      </c>
      <c r="J2792" s="6">
        <v>23459.34</v>
      </c>
      <c r="K2792" s="5">
        <f t="shared" si="302"/>
        <v>422.26811999999995</v>
      </c>
      <c r="L2792" s="7">
        <v>3.34</v>
      </c>
      <c r="M2792" s="7">
        <v>1792</v>
      </c>
      <c r="N2792" s="3">
        <v>45513</v>
      </c>
      <c r="O2792" s="4" t="str">
        <f t="shared" si="303"/>
        <v>2024-08</v>
      </c>
      <c r="P2792" s="4" t="str">
        <f t="shared" si="304"/>
        <v>08</v>
      </c>
      <c r="Q2792" s="4" t="str">
        <f t="shared" si="305"/>
        <v>August</v>
      </c>
      <c r="R2792" s="30" t="str">
        <f t="shared" si="306"/>
        <v>09</v>
      </c>
      <c r="W2792" t="str">
        <f t="shared" si="307"/>
        <v>ok</v>
      </c>
    </row>
    <row r="2793" spans="1:23" x14ac:dyDescent="0.3">
      <c r="A2793" t="s">
        <v>2835</v>
      </c>
      <c r="B2793" t="s">
        <v>23</v>
      </c>
      <c r="C2793" t="s">
        <v>24</v>
      </c>
      <c r="D2793" t="s">
        <v>25</v>
      </c>
      <c r="E2793" t="s">
        <v>14</v>
      </c>
      <c r="F2793" t="s">
        <v>26</v>
      </c>
      <c r="G2793" s="5">
        <v>3516.23</v>
      </c>
      <c r="H2793" s="5">
        <f t="shared" si="301"/>
        <v>63.292139999999996</v>
      </c>
      <c r="I2793" s="6">
        <v>5</v>
      </c>
      <c r="J2793" s="6">
        <v>17581.150000000001</v>
      </c>
      <c r="K2793" s="5">
        <f t="shared" si="302"/>
        <v>316.46069999999997</v>
      </c>
      <c r="L2793" s="7">
        <v>3.33</v>
      </c>
      <c r="M2793" s="7">
        <v>279</v>
      </c>
      <c r="N2793" s="3">
        <v>45354</v>
      </c>
      <c r="O2793" s="4" t="str">
        <f t="shared" si="303"/>
        <v>2024-03</v>
      </c>
      <c r="P2793" s="4" t="str">
        <f t="shared" si="304"/>
        <v>03</v>
      </c>
      <c r="Q2793" s="4" t="str">
        <f t="shared" si="305"/>
        <v>March</v>
      </c>
      <c r="R2793" s="30" t="str">
        <f t="shared" si="306"/>
        <v>03</v>
      </c>
      <c r="W2793" t="str">
        <f t="shared" si="307"/>
        <v>ok</v>
      </c>
    </row>
    <row r="2794" spans="1:23" x14ac:dyDescent="0.3">
      <c r="A2794" t="s">
        <v>2836</v>
      </c>
      <c r="B2794" t="s">
        <v>17</v>
      </c>
      <c r="C2794" t="s">
        <v>18</v>
      </c>
      <c r="D2794" t="s">
        <v>19</v>
      </c>
      <c r="E2794" t="s">
        <v>20</v>
      </c>
      <c r="F2794" t="s">
        <v>31</v>
      </c>
      <c r="G2794" s="5">
        <v>9678.84</v>
      </c>
      <c r="H2794" s="5">
        <f t="shared" si="301"/>
        <v>174.21911999999998</v>
      </c>
      <c r="I2794" s="6">
        <v>5</v>
      </c>
      <c r="J2794" s="6">
        <v>48394.2</v>
      </c>
      <c r="K2794" s="5">
        <f t="shared" si="302"/>
        <v>871.09559999999988</v>
      </c>
      <c r="L2794" s="7">
        <v>4.67</v>
      </c>
      <c r="M2794" s="7">
        <v>3412</v>
      </c>
      <c r="N2794" s="3">
        <v>45545</v>
      </c>
      <c r="O2794" s="4" t="str">
        <f t="shared" si="303"/>
        <v>2024-09</v>
      </c>
      <c r="P2794" s="4" t="str">
        <f t="shared" si="304"/>
        <v>09</v>
      </c>
      <c r="Q2794" s="4" t="str">
        <f t="shared" si="305"/>
        <v>September</v>
      </c>
      <c r="R2794" s="30" t="str">
        <f t="shared" si="306"/>
        <v>10</v>
      </c>
      <c r="W2794" t="str">
        <f t="shared" si="307"/>
        <v>ok</v>
      </c>
    </row>
    <row r="2795" spans="1:23" x14ac:dyDescent="0.3">
      <c r="A2795" t="s">
        <v>2837</v>
      </c>
      <c r="B2795" t="s">
        <v>51</v>
      </c>
      <c r="C2795" t="s">
        <v>29</v>
      </c>
      <c r="D2795" t="s">
        <v>52</v>
      </c>
      <c r="E2795" t="s">
        <v>20</v>
      </c>
      <c r="F2795" t="s">
        <v>21</v>
      </c>
      <c r="G2795" s="5">
        <v>15912.62</v>
      </c>
      <c r="H2795" s="5">
        <f t="shared" si="301"/>
        <v>286.42716000000001</v>
      </c>
      <c r="I2795" s="6">
        <v>5</v>
      </c>
      <c r="J2795" s="6">
        <v>79563.100000000006</v>
      </c>
      <c r="K2795" s="5">
        <f t="shared" si="302"/>
        <v>1432.1358</v>
      </c>
      <c r="L2795" s="7">
        <v>2.57</v>
      </c>
      <c r="M2795" s="7">
        <v>3239</v>
      </c>
      <c r="N2795" s="3">
        <v>45435</v>
      </c>
      <c r="O2795" s="4" t="str">
        <f t="shared" si="303"/>
        <v>2024-05</v>
      </c>
      <c r="P2795" s="4" t="str">
        <f t="shared" si="304"/>
        <v>05</v>
      </c>
      <c r="Q2795" s="4" t="str">
        <f t="shared" si="305"/>
        <v>May</v>
      </c>
      <c r="R2795" s="30" t="str">
        <f t="shared" si="306"/>
        <v>23</v>
      </c>
      <c r="W2795" t="str">
        <f t="shared" si="307"/>
        <v>ok</v>
      </c>
    </row>
    <row r="2796" spans="1:23" x14ac:dyDescent="0.3">
      <c r="A2796" t="s">
        <v>2838</v>
      </c>
      <c r="B2796" t="s">
        <v>41</v>
      </c>
      <c r="C2796" t="s">
        <v>42</v>
      </c>
      <c r="D2796" t="s">
        <v>43</v>
      </c>
      <c r="E2796" t="s">
        <v>14</v>
      </c>
      <c r="F2796" t="s">
        <v>38</v>
      </c>
      <c r="G2796" s="5">
        <v>19284.02</v>
      </c>
      <c r="H2796" s="5">
        <f t="shared" si="301"/>
        <v>347.11235999999997</v>
      </c>
      <c r="I2796" s="6">
        <v>2</v>
      </c>
      <c r="J2796" s="6">
        <v>38568.04</v>
      </c>
      <c r="K2796" s="5">
        <f t="shared" si="302"/>
        <v>694.22471999999993</v>
      </c>
      <c r="L2796" s="7">
        <v>4.32</v>
      </c>
      <c r="M2796" s="7">
        <v>1719</v>
      </c>
      <c r="N2796" s="3">
        <v>45473</v>
      </c>
      <c r="O2796" s="4" t="str">
        <f t="shared" si="303"/>
        <v>2024-06</v>
      </c>
      <c r="P2796" s="4" t="str">
        <f t="shared" si="304"/>
        <v>06</v>
      </c>
      <c r="Q2796" s="4" t="str">
        <f t="shared" si="305"/>
        <v>June</v>
      </c>
      <c r="R2796" s="30" t="str">
        <f t="shared" si="306"/>
        <v>30</v>
      </c>
      <c r="W2796" t="str">
        <f t="shared" si="307"/>
        <v>ok</v>
      </c>
    </row>
    <row r="2797" spans="1:23" x14ac:dyDescent="0.3">
      <c r="A2797" t="s">
        <v>2839</v>
      </c>
      <c r="B2797" t="s">
        <v>47</v>
      </c>
      <c r="C2797" t="s">
        <v>12</v>
      </c>
      <c r="D2797" t="s">
        <v>48</v>
      </c>
      <c r="E2797" t="s">
        <v>20</v>
      </c>
      <c r="F2797" t="s">
        <v>38</v>
      </c>
      <c r="G2797" s="5">
        <v>1704.08</v>
      </c>
      <c r="H2797" s="5">
        <f t="shared" si="301"/>
        <v>30.673439999999996</v>
      </c>
      <c r="I2797" s="6">
        <v>5</v>
      </c>
      <c r="J2797" s="6">
        <v>8520.4</v>
      </c>
      <c r="K2797" s="5">
        <f t="shared" si="302"/>
        <v>153.36719999999997</v>
      </c>
      <c r="L2797" s="7">
        <v>3.8</v>
      </c>
      <c r="M2797" s="7">
        <v>693</v>
      </c>
      <c r="N2797" s="3">
        <v>45560</v>
      </c>
      <c r="O2797" s="4" t="str">
        <f t="shared" si="303"/>
        <v>2024-09</v>
      </c>
      <c r="P2797" s="4" t="str">
        <f t="shared" si="304"/>
        <v>09</v>
      </c>
      <c r="Q2797" s="4" t="str">
        <f t="shared" si="305"/>
        <v>September</v>
      </c>
      <c r="R2797" s="30" t="str">
        <f t="shared" si="306"/>
        <v>25</v>
      </c>
      <c r="W2797" t="str">
        <f t="shared" si="307"/>
        <v>ok</v>
      </c>
    </row>
    <row r="2798" spans="1:23" x14ac:dyDescent="0.3">
      <c r="A2798" t="s">
        <v>2840</v>
      </c>
      <c r="B2798" t="s">
        <v>47</v>
      </c>
      <c r="C2798" t="s">
        <v>12</v>
      </c>
      <c r="D2798" t="s">
        <v>48</v>
      </c>
      <c r="E2798" t="s">
        <v>20</v>
      </c>
      <c r="F2798" t="s">
        <v>21</v>
      </c>
      <c r="G2798" s="5">
        <v>9228.6299999999992</v>
      </c>
      <c r="H2798" s="5">
        <f t="shared" si="301"/>
        <v>166.11533999999997</v>
      </c>
      <c r="I2798" s="6">
        <v>3</v>
      </c>
      <c r="J2798" s="6">
        <v>27685.89</v>
      </c>
      <c r="K2798" s="5">
        <f t="shared" si="302"/>
        <v>498.34601999999995</v>
      </c>
      <c r="L2798" s="7">
        <v>4.6900000000000004</v>
      </c>
      <c r="M2798" s="7">
        <v>154</v>
      </c>
      <c r="N2798" s="3">
        <v>45412</v>
      </c>
      <c r="O2798" s="4" t="str">
        <f t="shared" si="303"/>
        <v>2024-04</v>
      </c>
      <c r="P2798" s="4" t="str">
        <f t="shared" si="304"/>
        <v>04</v>
      </c>
      <c r="Q2798" s="4" t="str">
        <f t="shared" si="305"/>
        <v>April</v>
      </c>
      <c r="R2798" s="30" t="str">
        <f t="shared" si="306"/>
        <v>30</v>
      </c>
      <c r="W2798" t="str">
        <f t="shared" si="307"/>
        <v>ok</v>
      </c>
    </row>
    <row r="2799" spans="1:23" x14ac:dyDescent="0.3">
      <c r="A2799" t="s">
        <v>2841</v>
      </c>
      <c r="B2799" t="s">
        <v>33</v>
      </c>
      <c r="C2799" t="s">
        <v>12</v>
      </c>
      <c r="D2799" t="s">
        <v>34</v>
      </c>
      <c r="E2799" t="s">
        <v>20</v>
      </c>
      <c r="F2799" t="s">
        <v>26</v>
      </c>
      <c r="G2799" s="5">
        <v>15860.96</v>
      </c>
      <c r="H2799" s="5">
        <f t="shared" si="301"/>
        <v>285.49727999999999</v>
      </c>
      <c r="I2799" s="6">
        <v>2</v>
      </c>
      <c r="J2799" s="6">
        <v>31721.919999999998</v>
      </c>
      <c r="K2799" s="5">
        <f t="shared" si="302"/>
        <v>570.99455999999998</v>
      </c>
      <c r="L2799" s="7">
        <v>2.39</v>
      </c>
      <c r="M2799" s="7">
        <v>3686</v>
      </c>
      <c r="N2799" s="3">
        <v>45603</v>
      </c>
      <c r="O2799" s="4" t="str">
        <f t="shared" si="303"/>
        <v>2024-11</v>
      </c>
      <c r="P2799" s="4" t="str">
        <f t="shared" si="304"/>
        <v>11</v>
      </c>
      <c r="Q2799" s="4" t="str">
        <f t="shared" si="305"/>
        <v>November</v>
      </c>
      <c r="R2799" s="30" t="str">
        <f t="shared" si="306"/>
        <v>07</v>
      </c>
      <c r="W2799" t="str">
        <f t="shared" si="307"/>
        <v>ok</v>
      </c>
    </row>
    <row r="2800" spans="1:23" x14ac:dyDescent="0.3">
      <c r="A2800" t="s">
        <v>2842</v>
      </c>
      <c r="B2800" t="s">
        <v>28</v>
      </c>
      <c r="C2800" t="s">
        <v>29</v>
      </c>
      <c r="D2800" t="s">
        <v>30</v>
      </c>
      <c r="E2800" t="s">
        <v>14</v>
      </c>
      <c r="F2800" t="s">
        <v>31</v>
      </c>
      <c r="G2800" s="5">
        <v>6640.34</v>
      </c>
      <c r="H2800" s="5">
        <f t="shared" si="301"/>
        <v>119.52611999999999</v>
      </c>
      <c r="I2800" s="6">
        <v>3</v>
      </c>
      <c r="J2800" s="6">
        <v>19921.02</v>
      </c>
      <c r="K2800" s="5">
        <f t="shared" si="302"/>
        <v>358.57835999999998</v>
      </c>
      <c r="L2800" s="7">
        <v>1.67</v>
      </c>
      <c r="M2800" s="7">
        <v>4046</v>
      </c>
      <c r="N2800" s="3">
        <v>45628</v>
      </c>
      <c r="O2800" s="4" t="str">
        <f t="shared" si="303"/>
        <v>2024-12</v>
      </c>
      <c r="P2800" s="4" t="str">
        <f t="shared" si="304"/>
        <v>12</v>
      </c>
      <c r="Q2800" s="4" t="str">
        <f t="shared" si="305"/>
        <v>December</v>
      </c>
      <c r="R2800" s="30" t="str">
        <f t="shared" si="306"/>
        <v>02</v>
      </c>
      <c r="W2800" t="str">
        <f t="shared" si="307"/>
        <v>ok</v>
      </c>
    </row>
    <row r="2801" spans="1:23" x14ac:dyDescent="0.3">
      <c r="A2801" t="s">
        <v>2843</v>
      </c>
      <c r="B2801" t="s">
        <v>23</v>
      </c>
      <c r="C2801" t="s">
        <v>24</v>
      </c>
      <c r="D2801" t="s">
        <v>25</v>
      </c>
      <c r="E2801" t="s">
        <v>45</v>
      </c>
      <c r="F2801" t="s">
        <v>15</v>
      </c>
      <c r="G2801" s="5">
        <v>16210.79</v>
      </c>
      <c r="H2801" s="5">
        <f t="shared" si="301"/>
        <v>291.79422</v>
      </c>
      <c r="I2801" s="6">
        <v>3</v>
      </c>
      <c r="J2801" s="6">
        <v>48632.37</v>
      </c>
      <c r="K2801" s="5">
        <f t="shared" si="302"/>
        <v>875.38265999999999</v>
      </c>
      <c r="L2801" s="7">
        <v>1.58</v>
      </c>
      <c r="M2801" s="7">
        <v>72</v>
      </c>
      <c r="N2801" s="3">
        <v>45416</v>
      </c>
      <c r="O2801" s="4" t="str">
        <f t="shared" si="303"/>
        <v>2024-05</v>
      </c>
      <c r="P2801" s="4" t="str">
        <f t="shared" si="304"/>
        <v>05</v>
      </c>
      <c r="Q2801" s="4" t="str">
        <f t="shared" si="305"/>
        <v>May</v>
      </c>
      <c r="R2801" s="30" t="str">
        <f t="shared" si="306"/>
        <v>04</v>
      </c>
      <c r="W2801" t="str">
        <f t="shared" si="307"/>
        <v>ok</v>
      </c>
    </row>
    <row r="2802" spans="1:23" x14ac:dyDescent="0.3">
      <c r="A2802" t="s">
        <v>2844</v>
      </c>
      <c r="B2802" t="s">
        <v>51</v>
      </c>
      <c r="C2802" t="s">
        <v>29</v>
      </c>
      <c r="D2802" t="s">
        <v>52</v>
      </c>
      <c r="E2802" t="s">
        <v>20</v>
      </c>
      <c r="F2802" t="s">
        <v>60</v>
      </c>
      <c r="G2802" s="5">
        <v>8456.02</v>
      </c>
      <c r="H2802" s="5">
        <f t="shared" si="301"/>
        <v>152.20836</v>
      </c>
      <c r="I2802" s="6">
        <v>1</v>
      </c>
      <c r="J2802" s="6">
        <v>8456.02</v>
      </c>
      <c r="K2802" s="5">
        <f t="shared" si="302"/>
        <v>152.20836</v>
      </c>
      <c r="L2802" s="7">
        <v>3.98</v>
      </c>
      <c r="M2802" s="7">
        <v>3357</v>
      </c>
      <c r="N2802" s="3">
        <v>45301</v>
      </c>
      <c r="O2802" s="4" t="str">
        <f t="shared" si="303"/>
        <v>2024-01</v>
      </c>
      <c r="P2802" s="4" t="str">
        <f t="shared" si="304"/>
        <v>01</v>
      </c>
      <c r="Q2802" s="4" t="str">
        <f t="shared" si="305"/>
        <v>January</v>
      </c>
      <c r="R2802" s="30" t="str">
        <f t="shared" si="306"/>
        <v>10</v>
      </c>
      <c r="W2802" t="str">
        <f t="shared" si="307"/>
        <v>ok</v>
      </c>
    </row>
    <row r="2803" spans="1:23" x14ac:dyDescent="0.3">
      <c r="A2803" t="s">
        <v>2845</v>
      </c>
      <c r="B2803" t="s">
        <v>47</v>
      </c>
      <c r="C2803" t="s">
        <v>12</v>
      </c>
      <c r="D2803" t="s">
        <v>48</v>
      </c>
      <c r="E2803" t="s">
        <v>20</v>
      </c>
      <c r="F2803" t="s">
        <v>31</v>
      </c>
      <c r="G2803" s="5">
        <v>2867.89</v>
      </c>
      <c r="H2803" s="5">
        <f t="shared" si="301"/>
        <v>51.622019999999992</v>
      </c>
      <c r="I2803" s="6">
        <v>5</v>
      </c>
      <c r="J2803" s="6">
        <v>14339.45</v>
      </c>
      <c r="K2803" s="5">
        <f t="shared" si="302"/>
        <v>258.11009999999999</v>
      </c>
      <c r="L2803" s="7">
        <v>3.81</v>
      </c>
      <c r="M2803" s="7">
        <v>1678</v>
      </c>
      <c r="N2803" s="3">
        <v>45400</v>
      </c>
      <c r="O2803" s="4" t="str">
        <f t="shared" si="303"/>
        <v>2024-04</v>
      </c>
      <c r="P2803" s="4" t="str">
        <f t="shared" si="304"/>
        <v>04</v>
      </c>
      <c r="Q2803" s="4" t="str">
        <f t="shared" si="305"/>
        <v>April</v>
      </c>
      <c r="R2803" s="30" t="str">
        <f t="shared" si="306"/>
        <v>18</v>
      </c>
      <c r="W2803" t="str">
        <f t="shared" si="307"/>
        <v>ok</v>
      </c>
    </row>
    <row r="2804" spans="1:23" x14ac:dyDescent="0.3">
      <c r="A2804" t="s">
        <v>2846</v>
      </c>
      <c r="B2804" t="s">
        <v>23</v>
      </c>
      <c r="C2804" t="s">
        <v>24</v>
      </c>
      <c r="D2804" t="s">
        <v>25</v>
      </c>
      <c r="E2804" t="s">
        <v>45</v>
      </c>
      <c r="F2804" t="s">
        <v>60</v>
      </c>
      <c r="G2804" s="5">
        <v>2848.6</v>
      </c>
      <c r="H2804" s="5">
        <f t="shared" si="301"/>
        <v>51.274799999999992</v>
      </c>
      <c r="I2804" s="6">
        <v>1</v>
      </c>
      <c r="J2804" s="6">
        <v>2848.6</v>
      </c>
      <c r="K2804" s="5">
        <f t="shared" si="302"/>
        <v>51.274799999999992</v>
      </c>
      <c r="L2804" s="7">
        <v>2.83</v>
      </c>
      <c r="M2804" s="7">
        <v>1891</v>
      </c>
      <c r="N2804" s="3">
        <v>45383</v>
      </c>
      <c r="O2804" s="4" t="str">
        <f t="shared" si="303"/>
        <v>2024-04</v>
      </c>
      <c r="P2804" s="4" t="str">
        <f t="shared" si="304"/>
        <v>04</v>
      </c>
      <c r="Q2804" s="4" t="str">
        <f t="shared" si="305"/>
        <v>April</v>
      </c>
      <c r="R2804" s="30" t="str">
        <f t="shared" si="306"/>
        <v>01</v>
      </c>
      <c r="W2804" t="str">
        <f t="shared" si="307"/>
        <v>ok</v>
      </c>
    </row>
    <row r="2805" spans="1:23" x14ac:dyDescent="0.3">
      <c r="A2805" t="s">
        <v>2847</v>
      </c>
      <c r="B2805" t="s">
        <v>28</v>
      </c>
      <c r="C2805" t="s">
        <v>29</v>
      </c>
      <c r="D2805" t="s">
        <v>30</v>
      </c>
      <c r="E2805" t="s">
        <v>45</v>
      </c>
      <c r="F2805" t="s">
        <v>26</v>
      </c>
      <c r="G2805" s="5">
        <v>14162.98</v>
      </c>
      <c r="H2805" s="5">
        <f t="shared" si="301"/>
        <v>254.93363999999997</v>
      </c>
      <c r="I2805" s="6">
        <v>4</v>
      </c>
      <c r="J2805" s="6">
        <v>56651.92</v>
      </c>
      <c r="K2805" s="5">
        <f t="shared" si="302"/>
        <v>1019.7345599999999</v>
      </c>
      <c r="L2805" s="7">
        <v>1.17</v>
      </c>
      <c r="M2805" s="7">
        <v>930</v>
      </c>
      <c r="N2805" s="3">
        <v>45502</v>
      </c>
      <c r="O2805" s="4" t="str">
        <f t="shared" si="303"/>
        <v>2024-07</v>
      </c>
      <c r="P2805" s="4" t="str">
        <f t="shared" si="304"/>
        <v>07</v>
      </c>
      <c r="Q2805" s="4" t="str">
        <f t="shared" si="305"/>
        <v>July</v>
      </c>
      <c r="R2805" s="30" t="str">
        <f t="shared" si="306"/>
        <v>29</v>
      </c>
      <c r="W2805" t="str">
        <f t="shared" si="307"/>
        <v>ok</v>
      </c>
    </row>
    <row r="2806" spans="1:23" x14ac:dyDescent="0.3">
      <c r="A2806" t="s">
        <v>2848</v>
      </c>
      <c r="B2806" t="s">
        <v>28</v>
      </c>
      <c r="C2806" t="s">
        <v>29</v>
      </c>
      <c r="D2806" t="s">
        <v>30</v>
      </c>
      <c r="E2806" t="s">
        <v>45</v>
      </c>
      <c r="F2806" t="s">
        <v>21</v>
      </c>
      <c r="G2806" s="5">
        <v>5893.56</v>
      </c>
      <c r="H2806" s="5">
        <f t="shared" si="301"/>
        <v>106.08408</v>
      </c>
      <c r="I2806" s="6">
        <v>5</v>
      </c>
      <c r="J2806" s="6">
        <v>29467.8</v>
      </c>
      <c r="K2806" s="5">
        <f t="shared" si="302"/>
        <v>530.42039999999997</v>
      </c>
      <c r="L2806" s="7">
        <v>3.5</v>
      </c>
      <c r="M2806" s="7">
        <v>4124</v>
      </c>
      <c r="N2806" s="3">
        <v>45406</v>
      </c>
      <c r="O2806" s="4" t="str">
        <f t="shared" si="303"/>
        <v>2024-04</v>
      </c>
      <c r="P2806" s="4" t="str">
        <f t="shared" si="304"/>
        <v>04</v>
      </c>
      <c r="Q2806" s="4" t="str">
        <f t="shared" si="305"/>
        <v>April</v>
      </c>
      <c r="R2806" s="30" t="str">
        <f t="shared" si="306"/>
        <v>24</v>
      </c>
      <c r="W2806" t="str">
        <f t="shared" si="307"/>
        <v>ok</v>
      </c>
    </row>
    <row r="2807" spans="1:23" x14ac:dyDescent="0.3">
      <c r="A2807" t="s">
        <v>2849</v>
      </c>
      <c r="B2807" t="s">
        <v>63</v>
      </c>
      <c r="C2807" t="s">
        <v>18</v>
      </c>
      <c r="D2807" t="s">
        <v>64</v>
      </c>
      <c r="E2807" t="s">
        <v>45</v>
      </c>
      <c r="F2807" t="s">
        <v>21</v>
      </c>
      <c r="G2807" s="5">
        <v>17579.900000000001</v>
      </c>
      <c r="H2807" s="5">
        <f t="shared" si="301"/>
        <v>316.43819999999999</v>
      </c>
      <c r="I2807" s="6">
        <v>2</v>
      </c>
      <c r="J2807" s="6">
        <v>35159.800000000003</v>
      </c>
      <c r="K2807" s="5">
        <f t="shared" si="302"/>
        <v>632.87639999999999</v>
      </c>
      <c r="L2807" s="7">
        <v>1.28</v>
      </c>
      <c r="M2807" s="7">
        <v>1330</v>
      </c>
      <c r="N2807" s="3">
        <v>45548</v>
      </c>
      <c r="O2807" s="4" t="str">
        <f t="shared" si="303"/>
        <v>2024-09</v>
      </c>
      <c r="P2807" s="4" t="str">
        <f t="shared" si="304"/>
        <v>09</v>
      </c>
      <c r="Q2807" s="4" t="str">
        <f t="shared" si="305"/>
        <v>September</v>
      </c>
      <c r="R2807" s="30" t="str">
        <f t="shared" si="306"/>
        <v>13</v>
      </c>
      <c r="W2807" t="str">
        <f t="shared" si="307"/>
        <v>ok</v>
      </c>
    </row>
    <row r="2808" spans="1:23" x14ac:dyDescent="0.3">
      <c r="A2808" t="s">
        <v>2850</v>
      </c>
      <c r="B2808" t="s">
        <v>51</v>
      </c>
      <c r="C2808" t="s">
        <v>29</v>
      </c>
      <c r="D2808" t="s">
        <v>52</v>
      </c>
      <c r="E2808" t="s">
        <v>20</v>
      </c>
      <c r="F2808" t="s">
        <v>21</v>
      </c>
      <c r="G2808" s="5">
        <v>12364.73</v>
      </c>
      <c r="H2808" s="5">
        <f t="shared" si="301"/>
        <v>222.56513999999999</v>
      </c>
      <c r="I2808" s="6">
        <v>5</v>
      </c>
      <c r="J2808" s="6">
        <v>61823.65</v>
      </c>
      <c r="K2808" s="5">
        <f t="shared" si="302"/>
        <v>1112.8256999999999</v>
      </c>
      <c r="L2808" s="7">
        <v>3.18</v>
      </c>
      <c r="M2808" s="7">
        <v>836</v>
      </c>
      <c r="N2808" s="3">
        <v>45297</v>
      </c>
      <c r="O2808" s="4" t="str">
        <f t="shared" si="303"/>
        <v>2024-01</v>
      </c>
      <c r="P2808" s="4" t="str">
        <f t="shared" si="304"/>
        <v>01</v>
      </c>
      <c r="Q2808" s="4" t="str">
        <f t="shared" si="305"/>
        <v>January</v>
      </c>
      <c r="R2808" s="30" t="str">
        <f t="shared" si="306"/>
        <v>06</v>
      </c>
      <c r="W2808" t="str">
        <f t="shared" si="307"/>
        <v>ok</v>
      </c>
    </row>
    <row r="2809" spans="1:23" x14ac:dyDescent="0.3">
      <c r="A2809" t="s">
        <v>2851</v>
      </c>
      <c r="B2809" t="s">
        <v>28</v>
      </c>
      <c r="C2809" t="s">
        <v>29</v>
      </c>
      <c r="D2809" t="s">
        <v>30</v>
      </c>
      <c r="E2809" t="s">
        <v>45</v>
      </c>
      <c r="F2809" t="s">
        <v>21</v>
      </c>
      <c r="G2809" s="5">
        <v>19332.54</v>
      </c>
      <c r="H2809" s="5">
        <f t="shared" si="301"/>
        <v>347.98572000000001</v>
      </c>
      <c r="I2809" s="6">
        <v>4</v>
      </c>
      <c r="J2809" s="6">
        <v>77330.16</v>
      </c>
      <c r="K2809" s="5">
        <f t="shared" si="302"/>
        <v>1391.9428800000001</v>
      </c>
      <c r="L2809" s="7">
        <v>1.68</v>
      </c>
      <c r="M2809" s="7">
        <v>1945</v>
      </c>
      <c r="N2809" s="3">
        <v>45463</v>
      </c>
      <c r="O2809" s="4" t="str">
        <f t="shared" si="303"/>
        <v>2024-06</v>
      </c>
      <c r="P2809" s="4" t="str">
        <f t="shared" si="304"/>
        <v>06</v>
      </c>
      <c r="Q2809" s="4" t="str">
        <f t="shared" si="305"/>
        <v>June</v>
      </c>
      <c r="R2809" s="30" t="str">
        <f t="shared" si="306"/>
        <v>20</v>
      </c>
      <c r="W2809" t="str">
        <f t="shared" si="307"/>
        <v>ok</v>
      </c>
    </row>
    <row r="2810" spans="1:23" x14ac:dyDescent="0.3">
      <c r="A2810" t="s">
        <v>2852</v>
      </c>
      <c r="B2810" t="s">
        <v>41</v>
      </c>
      <c r="C2810" t="s">
        <v>42</v>
      </c>
      <c r="D2810" t="s">
        <v>43</v>
      </c>
      <c r="E2810" t="s">
        <v>45</v>
      </c>
      <c r="F2810" t="s">
        <v>38</v>
      </c>
      <c r="G2810" s="5">
        <v>888.64</v>
      </c>
      <c r="H2810" s="5">
        <f t="shared" si="301"/>
        <v>15.995519999999999</v>
      </c>
      <c r="I2810" s="6">
        <v>2</v>
      </c>
      <c r="J2810" s="6">
        <v>1777.28</v>
      </c>
      <c r="K2810" s="5">
        <f t="shared" si="302"/>
        <v>31.991039999999998</v>
      </c>
      <c r="L2810" s="7">
        <v>2.78</v>
      </c>
      <c r="M2810" s="7">
        <v>3380</v>
      </c>
      <c r="N2810" s="3">
        <v>45586</v>
      </c>
      <c r="O2810" s="4" t="str">
        <f t="shared" si="303"/>
        <v>2024-10</v>
      </c>
      <c r="P2810" s="4" t="str">
        <f t="shared" si="304"/>
        <v>10</v>
      </c>
      <c r="Q2810" s="4" t="str">
        <f t="shared" si="305"/>
        <v>October</v>
      </c>
      <c r="R2810" s="30" t="str">
        <f t="shared" si="306"/>
        <v>21</v>
      </c>
      <c r="W2810" t="str">
        <f t="shared" si="307"/>
        <v>ok</v>
      </c>
    </row>
    <row r="2811" spans="1:23" x14ac:dyDescent="0.3">
      <c r="A2811" t="s">
        <v>2853</v>
      </c>
      <c r="B2811" t="s">
        <v>28</v>
      </c>
      <c r="C2811" t="s">
        <v>29</v>
      </c>
      <c r="D2811" t="s">
        <v>30</v>
      </c>
      <c r="E2811" t="s">
        <v>45</v>
      </c>
      <c r="F2811" t="s">
        <v>15</v>
      </c>
      <c r="G2811" s="5">
        <v>7311.74</v>
      </c>
      <c r="H2811" s="5">
        <f t="shared" si="301"/>
        <v>131.61131999999998</v>
      </c>
      <c r="I2811" s="6">
        <v>3</v>
      </c>
      <c r="J2811" s="6">
        <v>21935.22</v>
      </c>
      <c r="K2811" s="5">
        <f t="shared" si="302"/>
        <v>394.83395999999993</v>
      </c>
      <c r="L2811" s="7">
        <v>3.19</v>
      </c>
      <c r="M2811" s="7">
        <v>548</v>
      </c>
      <c r="N2811" s="3">
        <v>45533</v>
      </c>
      <c r="O2811" s="4" t="str">
        <f t="shared" si="303"/>
        <v>2024-08</v>
      </c>
      <c r="P2811" s="4" t="str">
        <f t="shared" si="304"/>
        <v>08</v>
      </c>
      <c r="Q2811" s="4" t="str">
        <f t="shared" si="305"/>
        <v>August</v>
      </c>
      <c r="R2811" s="30" t="str">
        <f t="shared" si="306"/>
        <v>29</v>
      </c>
      <c r="W2811" t="str">
        <f t="shared" si="307"/>
        <v>ok</v>
      </c>
    </row>
    <row r="2812" spans="1:23" x14ac:dyDescent="0.3">
      <c r="A2812" t="s">
        <v>2854</v>
      </c>
      <c r="B2812" t="s">
        <v>41</v>
      </c>
      <c r="C2812" t="s">
        <v>42</v>
      </c>
      <c r="D2812" t="s">
        <v>43</v>
      </c>
      <c r="E2812" t="s">
        <v>45</v>
      </c>
      <c r="F2812" t="s">
        <v>31</v>
      </c>
      <c r="G2812" s="5">
        <v>9129.7999999999993</v>
      </c>
      <c r="H2812" s="5">
        <f t="shared" si="301"/>
        <v>164.33639999999997</v>
      </c>
      <c r="I2812" s="6">
        <v>5</v>
      </c>
      <c r="J2812" s="6">
        <v>45649</v>
      </c>
      <c r="K2812" s="5">
        <f t="shared" si="302"/>
        <v>821.68199999999979</v>
      </c>
      <c r="L2812" s="7">
        <v>2.4300000000000002</v>
      </c>
      <c r="M2812" s="7">
        <v>1726</v>
      </c>
      <c r="N2812" s="3">
        <v>45321</v>
      </c>
      <c r="O2812" s="4" t="str">
        <f t="shared" si="303"/>
        <v>2024-01</v>
      </c>
      <c r="P2812" s="4" t="str">
        <f t="shared" si="304"/>
        <v>01</v>
      </c>
      <c r="Q2812" s="4" t="str">
        <f t="shared" si="305"/>
        <v>January</v>
      </c>
      <c r="R2812" s="30" t="str">
        <f t="shared" si="306"/>
        <v>30</v>
      </c>
      <c r="W2812" t="str">
        <f t="shared" si="307"/>
        <v>ok</v>
      </c>
    </row>
    <row r="2813" spans="1:23" x14ac:dyDescent="0.3">
      <c r="A2813" t="s">
        <v>2855</v>
      </c>
      <c r="B2813" t="s">
        <v>36</v>
      </c>
      <c r="C2813" t="s">
        <v>18</v>
      </c>
      <c r="D2813" t="s">
        <v>37</v>
      </c>
      <c r="E2813" t="s">
        <v>20</v>
      </c>
      <c r="F2813" t="s">
        <v>31</v>
      </c>
      <c r="G2813" s="5">
        <v>7224.52</v>
      </c>
      <c r="H2813" s="5">
        <f t="shared" si="301"/>
        <v>130.04136</v>
      </c>
      <c r="I2813" s="6">
        <v>5</v>
      </c>
      <c r="J2813" s="6">
        <v>36122.6</v>
      </c>
      <c r="K2813" s="5">
        <f t="shared" si="302"/>
        <v>650.20679999999993</v>
      </c>
      <c r="L2813" s="7">
        <v>3.14</v>
      </c>
      <c r="M2813" s="7">
        <v>1950</v>
      </c>
      <c r="N2813" s="3">
        <v>45465</v>
      </c>
      <c r="O2813" s="4" t="str">
        <f t="shared" si="303"/>
        <v>2024-06</v>
      </c>
      <c r="P2813" s="4" t="str">
        <f t="shared" si="304"/>
        <v>06</v>
      </c>
      <c r="Q2813" s="4" t="str">
        <f t="shared" si="305"/>
        <v>June</v>
      </c>
      <c r="R2813" s="30" t="str">
        <f t="shared" si="306"/>
        <v>22</v>
      </c>
      <c r="W2813" t="str">
        <f t="shared" si="307"/>
        <v>ok</v>
      </c>
    </row>
    <row r="2814" spans="1:23" x14ac:dyDescent="0.3">
      <c r="A2814" t="s">
        <v>2856</v>
      </c>
      <c r="B2814" t="s">
        <v>28</v>
      </c>
      <c r="C2814" t="s">
        <v>29</v>
      </c>
      <c r="D2814" t="s">
        <v>30</v>
      </c>
      <c r="E2814" t="s">
        <v>14</v>
      </c>
      <c r="F2814" t="s">
        <v>38</v>
      </c>
      <c r="G2814" s="5">
        <v>19604.7</v>
      </c>
      <c r="H2814" s="5">
        <f t="shared" si="301"/>
        <v>352.88459999999998</v>
      </c>
      <c r="I2814" s="6">
        <v>4</v>
      </c>
      <c r="J2814" s="6">
        <v>78418.8</v>
      </c>
      <c r="K2814" s="5">
        <f t="shared" si="302"/>
        <v>1411.5383999999999</v>
      </c>
      <c r="L2814" s="7">
        <v>1.31</v>
      </c>
      <c r="M2814" s="7">
        <v>2097</v>
      </c>
      <c r="N2814" s="3">
        <v>45382</v>
      </c>
      <c r="O2814" s="4" t="str">
        <f t="shared" si="303"/>
        <v>2024-03</v>
      </c>
      <c r="P2814" s="4" t="str">
        <f t="shared" si="304"/>
        <v>03</v>
      </c>
      <c r="Q2814" s="4" t="str">
        <f t="shared" si="305"/>
        <v>March</v>
      </c>
      <c r="R2814" s="30" t="str">
        <f t="shared" si="306"/>
        <v>31</v>
      </c>
      <c r="W2814" t="str">
        <f t="shared" si="307"/>
        <v>ok</v>
      </c>
    </row>
    <row r="2815" spans="1:23" x14ac:dyDescent="0.3">
      <c r="A2815" t="s">
        <v>2857</v>
      </c>
      <c r="B2815" t="s">
        <v>23</v>
      </c>
      <c r="C2815" t="s">
        <v>24</v>
      </c>
      <c r="D2815" t="s">
        <v>25</v>
      </c>
      <c r="E2815" t="s">
        <v>45</v>
      </c>
      <c r="F2815" t="s">
        <v>60</v>
      </c>
      <c r="G2815" s="5">
        <v>5529.58</v>
      </c>
      <c r="H2815" s="5">
        <f t="shared" si="301"/>
        <v>99.532439999999994</v>
      </c>
      <c r="I2815" s="6">
        <v>3</v>
      </c>
      <c r="J2815" s="6">
        <v>16588.740000000002</v>
      </c>
      <c r="K2815" s="5">
        <f t="shared" si="302"/>
        <v>298.59731999999997</v>
      </c>
      <c r="L2815" s="7">
        <v>1.69</v>
      </c>
      <c r="M2815" s="7">
        <v>1524</v>
      </c>
      <c r="N2815" s="3">
        <v>45515</v>
      </c>
      <c r="O2815" s="4" t="str">
        <f t="shared" si="303"/>
        <v>2024-08</v>
      </c>
      <c r="P2815" s="4" t="str">
        <f t="shared" si="304"/>
        <v>08</v>
      </c>
      <c r="Q2815" s="4" t="str">
        <f t="shared" si="305"/>
        <v>August</v>
      </c>
      <c r="R2815" s="30" t="str">
        <f t="shared" si="306"/>
        <v>11</v>
      </c>
      <c r="W2815" t="str">
        <f t="shared" si="307"/>
        <v>ok</v>
      </c>
    </row>
    <row r="2816" spans="1:23" x14ac:dyDescent="0.3">
      <c r="A2816" t="s">
        <v>2858</v>
      </c>
      <c r="B2816" t="s">
        <v>28</v>
      </c>
      <c r="C2816" t="s">
        <v>29</v>
      </c>
      <c r="D2816" t="s">
        <v>30</v>
      </c>
      <c r="E2816" t="s">
        <v>14</v>
      </c>
      <c r="F2816" t="s">
        <v>38</v>
      </c>
      <c r="G2816" s="5">
        <v>13333.77</v>
      </c>
      <c r="H2816" s="5">
        <f t="shared" si="301"/>
        <v>240.00785999999999</v>
      </c>
      <c r="I2816" s="6">
        <v>5</v>
      </c>
      <c r="J2816" s="6">
        <v>66668.850000000006</v>
      </c>
      <c r="K2816" s="5">
        <f t="shared" si="302"/>
        <v>1200.0392999999999</v>
      </c>
      <c r="L2816" s="7">
        <v>2.11</v>
      </c>
      <c r="M2816" s="7">
        <v>4570</v>
      </c>
      <c r="N2816" s="3">
        <v>45303</v>
      </c>
      <c r="O2816" s="4" t="str">
        <f t="shared" si="303"/>
        <v>2024-01</v>
      </c>
      <c r="P2816" s="4" t="str">
        <f t="shared" si="304"/>
        <v>01</v>
      </c>
      <c r="Q2816" s="4" t="str">
        <f t="shared" si="305"/>
        <v>January</v>
      </c>
      <c r="R2816" s="30" t="str">
        <f t="shared" si="306"/>
        <v>12</v>
      </c>
      <c r="W2816" t="str">
        <f t="shared" si="307"/>
        <v>ok</v>
      </c>
    </row>
    <row r="2817" spans="1:23" x14ac:dyDescent="0.3">
      <c r="A2817" t="s">
        <v>2859</v>
      </c>
      <c r="B2817" t="s">
        <v>17</v>
      </c>
      <c r="C2817" t="s">
        <v>18</v>
      </c>
      <c r="D2817" t="s">
        <v>19</v>
      </c>
      <c r="E2817" t="s">
        <v>20</v>
      </c>
      <c r="F2817" t="s">
        <v>26</v>
      </c>
      <c r="G2817" s="5">
        <v>12011.1</v>
      </c>
      <c r="H2817" s="5">
        <f t="shared" si="301"/>
        <v>216.19979999999998</v>
      </c>
      <c r="I2817" s="6">
        <v>1</v>
      </c>
      <c r="J2817" s="6">
        <v>12011.1</v>
      </c>
      <c r="K2817" s="5">
        <f t="shared" si="302"/>
        <v>216.19979999999998</v>
      </c>
      <c r="L2817" s="7">
        <v>3.73</v>
      </c>
      <c r="M2817" s="7">
        <v>4668</v>
      </c>
      <c r="N2817" s="3">
        <v>45596</v>
      </c>
      <c r="O2817" s="4" t="str">
        <f t="shared" si="303"/>
        <v>2024-10</v>
      </c>
      <c r="P2817" s="4" t="str">
        <f t="shared" si="304"/>
        <v>10</v>
      </c>
      <c r="Q2817" s="4" t="str">
        <f t="shared" si="305"/>
        <v>October</v>
      </c>
      <c r="R2817" s="30" t="str">
        <f t="shared" si="306"/>
        <v>31</v>
      </c>
      <c r="W2817" t="str">
        <f t="shared" si="307"/>
        <v>ok</v>
      </c>
    </row>
    <row r="2818" spans="1:23" x14ac:dyDescent="0.3">
      <c r="A2818" t="s">
        <v>2860</v>
      </c>
      <c r="B2818" t="s">
        <v>41</v>
      </c>
      <c r="C2818" t="s">
        <v>42</v>
      </c>
      <c r="D2818" t="s">
        <v>43</v>
      </c>
      <c r="E2818" t="s">
        <v>20</v>
      </c>
      <c r="F2818" t="s">
        <v>60</v>
      </c>
      <c r="G2818" s="5">
        <v>10348.93</v>
      </c>
      <c r="H2818" s="5">
        <f t="shared" si="301"/>
        <v>186.28073999999998</v>
      </c>
      <c r="I2818" s="6">
        <v>2</v>
      </c>
      <c r="J2818" s="6">
        <v>20697.86</v>
      </c>
      <c r="K2818" s="5">
        <f t="shared" si="302"/>
        <v>372.56147999999996</v>
      </c>
      <c r="L2818" s="7">
        <v>3.73</v>
      </c>
      <c r="M2818" s="7">
        <v>1768</v>
      </c>
      <c r="N2818" s="3">
        <v>45414</v>
      </c>
      <c r="O2818" s="4" t="str">
        <f t="shared" si="303"/>
        <v>2024-05</v>
      </c>
      <c r="P2818" s="4" t="str">
        <f t="shared" si="304"/>
        <v>05</v>
      </c>
      <c r="Q2818" s="4" t="str">
        <f t="shared" si="305"/>
        <v>May</v>
      </c>
      <c r="R2818" s="30" t="str">
        <f t="shared" si="306"/>
        <v>02</v>
      </c>
      <c r="W2818" t="str">
        <f t="shared" si="307"/>
        <v>ok</v>
      </c>
    </row>
    <row r="2819" spans="1:23" x14ac:dyDescent="0.3">
      <c r="A2819" t="s">
        <v>2861</v>
      </c>
      <c r="B2819" t="s">
        <v>11</v>
      </c>
      <c r="C2819" t="s">
        <v>12</v>
      </c>
      <c r="D2819" t="s">
        <v>13</v>
      </c>
      <c r="E2819" t="s">
        <v>45</v>
      </c>
      <c r="F2819" t="s">
        <v>26</v>
      </c>
      <c r="G2819" s="5">
        <v>4510.21</v>
      </c>
      <c r="H2819" s="5">
        <f t="shared" ref="H2819:H2882" si="308">G2819*0.018</f>
        <v>81.183779999999999</v>
      </c>
      <c r="I2819" s="6">
        <v>1</v>
      </c>
      <c r="J2819" s="6">
        <v>4510.21</v>
      </c>
      <c r="K2819" s="5">
        <f t="shared" ref="K2819:K2882" si="309">H2819*I2819</f>
        <v>81.183779999999999</v>
      </c>
      <c r="L2819" s="7">
        <v>3.05</v>
      </c>
      <c r="M2819" s="7">
        <v>3993</v>
      </c>
      <c r="N2819" s="3">
        <v>45569</v>
      </c>
      <c r="O2819" s="4" t="str">
        <f t="shared" ref="O2819:O2882" si="310">TEXT(N2819,"yyyy-mm")</f>
        <v>2024-10</v>
      </c>
      <c r="P2819" s="4" t="str">
        <f t="shared" ref="P2819:P2882" si="311">TEXT(N2819,"mm")</f>
        <v>10</v>
      </c>
      <c r="Q2819" s="4" t="str">
        <f t="shared" ref="Q2819:Q2882" si="312">TEXT(DATE(2024,P2819,1),"mmmm")</f>
        <v>October</v>
      </c>
      <c r="R2819" s="30" t="str">
        <f t="shared" ref="R2819:R2882" si="313">TEXT(N2819,"dd")</f>
        <v>04</v>
      </c>
      <c r="W2819" t="str">
        <f t="shared" ref="W2819:W2882" si="314">IF(G2819*I2819=J2819,"ok","False")</f>
        <v>ok</v>
      </c>
    </row>
    <row r="2820" spans="1:23" x14ac:dyDescent="0.3">
      <c r="A2820" t="s">
        <v>2862</v>
      </c>
      <c r="B2820" t="s">
        <v>41</v>
      </c>
      <c r="C2820" t="s">
        <v>42</v>
      </c>
      <c r="D2820" t="s">
        <v>43</v>
      </c>
      <c r="E2820" t="s">
        <v>45</v>
      </c>
      <c r="F2820" t="s">
        <v>15</v>
      </c>
      <c r="G2820" s="5">
        <v>1434.26</v>
      </c>
      <c r="H2820" s="5">
        <f t="shared" si="308"/>
        <v>25.816679999999998</v>
      </c>
      <c r="I2820" s="6">
        <v>5</v>
      </c>
      <c r="J2820" s="6">
        <v>7171.3</v>
      </c>
      <c r="K2820" s="5">
        <f t="shared" si="309"/>
        <v>129.08339999999998</v>
      </c>
      <c r="L2820" s="7">
        <v>1.66</v>
      </c>
      <c r="M2820" s="7">
        <v>4192</v>
      </c>
      <c r="N2820" s="3">
        <v>45351</v>
      </c>
      <c r="O2820" s="4" t="str">
        <f t="shared" si="310"/>
        <v>2024-02</v>
      </c>
      <c r="P2820" s="4" t="str">
        <f t="shared" si="311"/>
        <v>02</v>
      </c>
      <c r="Q2820" s="4" t="str">
        <f t="shared" si="312"/>
        <v>February</v>
      </c>
      <c r="R2820" s="30" t="str">
        <f t="shared" si="313"/>
        <v>29</v>
      </c>
      <c r="W2820" t="str">
        <f t="shared" si="314"/>
        <v>ok</v>
      </c>
    </row>
    <row r="2821" spans="1:23" x14ac:dyDescent="0.3">
      <c r="A2821" t="s">
        <v>2863</v>
      </c>
      <c r="B2821" t="s">
        <v>11</v>
      </c>
      <c r="C2821" t="s">
        <v>12</v>
      </c>
      <c r="D2821" t="s">
        <v>13</v>
      </c>
      <c r="E2821" t="s">
        <v>20</v>
      </c>
      <c r="F2821" t="s">
        <v>31</v>
      </c>
      <c r="G2821" s="5">
        <v>17903.72</v>
      </c>
      <c r="H2821" s="5">
        <f t="shared" si="308"/>
        <v>322.26695999999998</v>
      </c>
      <c r="I2821" s="6">
        <v>5</v>
      </c>
      <c r="J2821" s="6">
        <v>89518.6</v>
      </c>
      <c r="K2821" s="5">
        <f t="shared" si="309"/>
        <v>1611.3347999999999</v>
      </c>
      <c r="L2821" s="7">
        <v>2.74</v>
      </c>
      <c r="M2821" s="7">
        <v>777</v>
      </c>
      <c r="N2821" s="3">
        <v>45512</v>
      </c>
      <c r="O2821" s="4" t="str">
        <f t="shared" si="310"/>
        <v>2024-08</v>
      </c>
      <c r="P2821" s="4" t="str">
        <f t="shared" si="311"/>
        <v>08</v>
      </c>
      <c r="Q2821" s="4" t="str">
        <f t="shared" si="312"/>
        <v>August</v>
      </c>
      <c r="R2821" s="30" t="str">
        <f t="shared" si="313"/>
        <v>08</v>
      </c>
      <c r="W2821" t="str">
        <f t="shared" si="314"/>
        <v>ok</v>
      </c>
    </row>
    <row r="2822" spans="1:23" x14ac:dyDescent="0.3">
      <c r="A2822" t="s">
        <v>2864</v>
      </c>
      <c r="B2822" t="s">
        <v>41</v>
      </c>
      <c r="C2822" t="s">
        <v>42</v>
      </c>
      <c r="D2822" t="s">
        <v>43</v>
      </c>
      <c r="E2822" t="s">
        <v>14</v>
      </c>
      <c r="F2822" t="s">
        <v>15</v>
      </c>
      <c r="G2822" s="5">
        <v>8889.01</v>
      </c>
      <c r="H2822" s="5">
        <f t="shared" si="308"/>
        <v>160.00217999999998</v>
      </c>
      <c r="I2822" s="6">
        <v>4</v>
      </c>
      <c r="J2822" s="6">
        <v>35556.04</v>
      </c>
      <c r="K2822" s="5">
        <f t="shared" si="309"/>
        <v>640.00871999999993</v>
      </c>
      <c r="L2822" s="7">
        <v>1.95</v>
      </c>
      <c r="M2822" s="7">
        <v>4464</v>
      </c>
      <c r="N2822" s="3">
        <v>45534</v>
      </c>
      <c r="O2822" s="4" t="str">
        <f t="shared" si="310"/>
        <v>2024-08</v>
      </c>
      <c r="P2822" s="4" t="str">
        <f t="shared" si="311"/>
        <v>08</v>
      </c>
      <c r="Q2822" s="4" t="str">
        <f t="shared" si="312"/>
        <v>August</v>
      </c>
      <c r="R2822" s="30" t="str">
        <f t="shared" si="313"/>
        <v>30</v>
      </c>
      <c r="W2822" t="str">
        <f t="shared" si="314"/>
        <v>ok</v>
      </c>
    </row>
    <row r="2823" spans="1:23" x14ac:dyDescent="0.3">
      <c r="A2823" t="s">
        <v>2865</v>
      </c>
      <c r="B2823" t="s">
        <v>23</v>
      </c>
      <c r="C2823" t="s">
        <v>24</v>
      </c>
      <c r="D2823" t="s">
        <v>25</v>
      </c>
      <c r="E2823" t="s">
        <v>45</v>
      </c>
      <c r="F2823" t="s">
        <v>38</v>
      </c>
      <c r="G2823" s="5">
        <v>13573.84</v>
      </c>
      <c r="H2823" s="5">
        <f t="shared" si="308"/>
        <v>244.32911999999999</v>
      </c>
      <c r="I2823" s="6">
        <v>2</v>
      </c>
      <c r="J2823" s="6">
        <v>27147.68</v>
      </c>
      <c r="K2823" s="5">
        <f t="shared" si="309"/>
        <v>488.65823999999998</v>
      </c>
      <c r="L2823" s="7">
        <v>2.69</v>
      </c>
      <c r="M2823" s="7">
        <v>4327</v>
      </c>
      <c r="N2823" s="3">
        <v>45441</v>
      </c>
      <c r="O2823" s="4" t="str">
        <f t="shared" si="310"/>
        <v>2024-05</v>
      </c>
      <c r="P2823" s="4" t="str">
        <f t="shared" si="311"/>
        <v>05</v>
      </c>
      <c r="Q2823" s="4" t="str">
        <f t="shared" si="312"/>
        <v>May</v>
      </c>
      <c r="R2823" s="30" t="str">
        <f t="shared" si="313"/>
        <v>29</v>
      </c>
      <c r="W2823" t="str">
        <f t="shared" si="314"/>
        <v>ok</v>
      </c>
    </row>
    <row r="2824" spans="1:23" x14ac:dyDescent="0.3">
      <c r="A2824" t="s">
        <v>2866</v>
      </c>
      <c r="B2824" t="s">
        <v>33</v>
      </c>
      <c r="C2824" t="s">
        <v>12</v>
      </c>
      <c r="D2824" t="s">
        <v>34</v>
      </c>
      <c r="E2824" t="s">
        <v>20</v>
      </c>
      <c r="F2824" t="s">
        <v>31</v>
      </c>
      <c r="G2824" s="5">
        <v>17053.150000000001</v>
      </c>
      <c r="H2824" s="5">
        <f t="shared" si="308"/>
        <v>306.95670000000001</v>
      </c>
      <c r="I2824" s="6">
        <v>5</v>
      </c>
      <c r="J2824" s="6">
        <v>85265.75</v>
      </c>
      <c r="K2824" s="5">
        <f t="shared" si="309"/>
        <v>1534.7835</v>
      </c>
      <c r="L2824" s="7">
        <v>3.77</v>
      </c>
      <c r="M2824" s="7">
        <v>4274</v>
      </c>
      <c r="N2824" s="3">
        <v>45433</v>
      </c>
      <c r="O2824" s="4" t="str">
        <f t="shared" si="310"/>
        <v>2024-05</v>
      </c>
      <c r="P2824" s="4" t="str">
        <f t="shared" si="311"/>
        <v>05</v>
      </c>
      <c r="Q2824" s="4" t="str">
        <f t="shared" si="312"/>
        <v>May</v>
      </c>
      <c r="R2824" s="30" t="str">
        <f t="shared" si="313"/>
        <v>21</v>
      </c>
      <c r="W2824" t="str">
        <f t="shared" si="314"/>
        <v>ok</v>
      </c>
    </row>
    <row r="2825" spans="1:23" x14ac:dyDescent="0.3">
      <c r="A2825" t="s">
        <v>2867</v>
      </c>
      <c r="B2825" t="s">
        <v>28</v>
      </c>
      <c r="C2825" t="s">
        <v>29</v>
      </c>
      <c r="D2825" t="s">
        <v>30</v>
      </c>
      <c r="E2825" t="s">
        <v>14</v>
      </c>
      <c r="F2825" t="s">
        <v>21</v>
      </c>
      <c r="G2825" s="5">
        <v>2933.1</v>
      </c>
      <c r="H2825" s="5">
        <f t="shared" si="308"/>
        <v>52.795799999999993</v>
      </c>
      <c r="I2825" s="6">
        <v>2</v>
      </c>
      <c r="J2825" s="6">
        <v>5866.2</v>
      </c>
      <c r="K2825" s="5">
        <f t="shared" si="309"/>
        <v>105.59159999999999</v>
      </c>
      <c r="L2825" s="7">
        <v>3.85</v>
      </c>
      <c r="M2825" s="7">
        <v>2735</v>
      </c>
      <c r="N2825" s="3">
        <v>45305</v>
      </c>
      <c r="O2825" s="4" t="str">
        <f t="shared" si="310"/>
        <v>2024-01</v>
      </c>
      <c r="P2825" s="4" t="str">
        <f t="shared" si="311"/>
        <v>01</v>
      </c>
      <c r="Q2825" s="4" t="str">
        <f t="shared" si="312"/>
        <v>January</v>
      </c>
      <c r="R2825" s="30" t="str">
        <f t="shared" si="313"/>
        <v>14</v>
      </c>
      <c r="W2825" t="str">
        <f t="shared" si="314"/>
        <v>ok</v>
      </c>
    </row>
    <row r="2826" spans="1:23" x14ac:dyDescent="0.3">
      <c r="A2826" t="s">
        <v>2868</v>
      </c>
      <c r="B2826" t="s">
        <v>11</v>
      </c>
      <c r="C2826" t="s">
        <v>12</v>
      </c>
      <c r="D2826" t="s">
        <v>13</v>
      </c>
      <c r="E2826" t="s">
        <v>45</v>
      </c>
      <c r="F2826" t="s">
        <v>21</v>
      </c>
      <c r="G2826" s="5">
        <v>10863.78</v>
      </c>
      <c r="H2826" s="5">
        <f t="shared" si="308"/>
        <v>195.54803999999999</v>
      </c>
      <c r="I2826" s="6">
        <v>4</v>
      </c>
      <c r="J2826" s="6">
        <v>43455.12</v>
      </c>
      <c r="K2826" s="5">
        <f t="shared" si="309"/>
        <v>782.19215999999994</v>
      </c>
      <c r="L2826" s="7">
        <v>3.07</v>
      </c>
      <c r="M2826" s="7">
        <v>2004</v>
      </c>
      <c r="N2826" s="3">
        <v>45345</v>
      </c>
      <c r="O2826" s="4" t="str">
        <f t="shared" si="310"/>
        <v>2024-02</v>
      </c>
      <c r="P2826" s="4" t="str">
        <f t="shared" si="311"/>
        <v>02</v>
      </c>
      <c r="Q2826" s="4" t="str">
        <f t="shared" si="312"/>
        <v>February</v>
      </c>
      <c r="R2826" s="30" t="str">
        <f t="shared" si="313"/>
        <v>23</v>
      </c>
      <c r="W2826" t="str">
        <f t="shared" si="314"/>
        <v>ok</v>
      </c>
    </row>
    <row r="2827" spans="1:23" x14ac:dyDescent="0.3">
      <c r="A2827" t="s">
        <v>2869</v>
      </c>
      <c r="B2827" t="s">
        <v>41</v>
      </c>
      <c r="C2827" t="s">
        <v>42</v>
      </c>
      <c r="D2827" t="s">
        <v>43</v>
      </c>
      <c r="E2827" t="s">
        <v>14</v>
      </c>
      <c r="F2827" t="s">
        <v>60</v>
      </c>
      <c r="G2827" s="5">
        <v>6515.52</v>
      </c>
      <c r="H2827" s="5">
        <f t="shared" si="308"/>
        <v>117.27936</v>
      </c>
      <c r="I2827" s="6">
        <v>1</v>
      </c>
      <c r="J2827" s="6">
        <v>6515.52</v>
      </c>
      <c r="K2827" s="5">
        <f t="shared" si="309"/>
        <v>117.27936</v>
      </c>
      <c r="L2827" s="7">
        <v>3.65</v>
      </c>
      <c r="M2827" s="7">
        <v>68</v>
      </c>
      <c r="N2827" s="3">
        <v>45617</v>
      </c>
      <c r="O2827" s="4" t="str">
        <f t="shared" si="310"/>
        <v>2024-11</v>
      </c>
      <c r="P2827" s="4" t="str">
        <f t="shared" si="311"/>
        <v>11</v>
      </c>
      <c r="Q2827" s="4" t="str">
        <f t="shared" si="312"/>
        <v>November</v>
      </c>
      <c r="R2827" s="30" t="str">
        <f t="shared" si="313"/>
        <v>21</v>
      </c>
      <c r="W2827" t="str">
        <f t="shared" si="314"/>
        <v>ok</v>
      </c>
    </row>
    <row r="2828" spans="1:23" x14ac:dyDescent="0.3">
      <c r="A2828" t="s">
        <v>2870</v>
      </c>
      <c r="B2828" t="s">
        <v>36</v>
      </c>
      <c r="C2828" t="s">
        <v>18</v>
      </c>
      <c r="D2828" t="s">
        <v>37</v>
      </c>
      <c r="E2828" t="s">
        <v>20</v>
      </c>
      <c r="F2828" t="s">
        <v>15</v>
      </c>
      <c r="G2828" s="5">
        <v>15708.21</v>
      </c>
      <c r="H2828" s="5">
        <f t="shared" si="308"/>
        <v>282.74777999999998</v>
      </c>
      <c r="I2828" s="6">
        <v>1</v>
      </c>
      <c r="J2828" s="6">
        <v>15708.21</v>
      </c>
      <c r="K2828" s="5">
        <f t="shared" si="309"/>
        <v>282.74777999999998</v>
      </c>
      <c r="L2828" s="7">
        <v>1.82</v>
      </c>
      <c r="M2828" s="7">
        <v>4580</v>
      </c>
      <c r="N2828" s="3">
        <v>45504</v>
      </c>
      <c r="O2828" s="4" t="str">
        <f t="shared" si="310"/>
        <v>2024-07</v>
      </c>
      <c r="P2828" s="4" t="str">
        <f t="shared" si="311"/>
        <v>07</v>
      </c>
      <c r="Q2828" s="4" t="str">
        <f t="shared" si="312"/>
        <v>July</v>
      </c>
      <c r="R2828" s="30" t="str">
        <f t="shared" si="313"/>
        <v>31</v>
      </c>
      <c r="W2828" t="str">
        <f t="shared" si="314"/>
        <v>ok</v>
      </c>
    </row>
    <row r="2829" spans="1:23" x14ac:dyDescent="0.3">
      <c r="A2829" t="s">
        <v>2871</v>
      </c>
      <c r="B2829" t="s">
        <v>47</v>
      </c>
      <c r="C2829" t="s">
        <v>12</v>
      </c>
      <c r="D2829" t="s">
        <v>48</v>
      </c>
      <c r="E2829" t="s">
        <v>45</v>
      </c>
      <c r="F2829" t="s">
        <v>31</v>
      </c>
      <c r="G2829" s="5">
        <v>3076.22</v>
      </c>
      <c r="H2829" s="5">
        <f t="shared" si="308"/>
        <v>55.371959999999994</v>
      </c>
      <c r="I2829" s="6">
        <v>5</v>
      </c>
      <c r="J2829" s="6">
        <v>15381.1</v>
      </c>
      <c r="K2829" s="5">
        <f t="shared" si="309"/>
        <v>276.85979999999995</v>
      </c>
      <c r="L2829" s="7">
        <v>1.43</v>
      </c>
      <c r="M2829" s="7">
        <v>1093</v>
      </c>
      <c r="N2829" s="3">
        <v>45459</v>
      </c>
      <c r="O2829" s="4" t="str">
        <f t="shared" si="310"/>
        <v>2024-06</v>
      </c>
      <c r="P2829" s="4" t="str">
        <f t="shared" si="311"/>
        <v>06</v>
      </c>
      <c r="Q2829" s="4" t="str">
        <f t="shared" si="312"/>
        <v>June</v>
      </c>
      <c r="R2829" s="30" t="str">
        <f t="shared" si="313"/>
        <v>16</v>
      </c>
      <c r="W2829" t="str">
        <f t="shared" si="314"/>
        <v>ok</v>
      </c>
    </row>
    <row r="2830" spans="1:23" x14ac:dyDescent="0.3">
      <c r="A2830" t="s">
        <v>2872</v>
      </c>
      <c r="B2830" t="s">
        <v>28</v>
      </c>
      <c r="C2830" t="s">
        <v>29</v>
      </c>
      <c r="D2830" t="s">
        <v>30</v>
      </c>
      <c r="E2830" t="s">
        <v>20</v>
      </c>
      <c r="F2830" t="s">
        <v>21</v>
      </c>
      <c r="G2830" s="5">
        <v>17657.98</v>
      </c>
      <c r="H2830" s="5">
        <f t="shared" si="308"/>
        <v>317.84363999999999</v>
      </c>
      <c r="I2830" s="6">
        <v>1</v>
      </c>
      <c r="J2830" s="6">
        <v>17657.98</v>
      </c>
      <c r="K2830" s="5">
        <f t="shared" si="309"/>
        <v>317.84363999999999</v>
      </c>
      <c r="L2830" s="7">
        <v>4.2300000000000004</v>
      </c>
      <c r="M2830" s="7">
        <v>2328</v>
      </c>
      <c r="N2830" s="3">
        <v>45528</v>
      </c>
      <c r="O2830" s="4" t="str">
        <f t="shared" si="310"/>
        <v>2024-08</v>
      </c>
      <c r="P2830" s="4" t="str">
        <f t="shared" si="311"/>
        <v>08</v>
      </c>
      <c r="Q2830" s="4" t="str">
        <f t="shared" si="312"/>
        <v>August</v>
      </c>
      <c r="R2830" s="30" t="str">
        <f t="shared" si="313"/>
        <v>24</v>
      </c>
      <c r="W2830" t="str">
        <f t="shared" si="314"/>
        <v>ok</v>
      </c>
    </row>
    <row r="2831" spans="1:23" x14ac:dyDescent="0.3">
      <c r="A2831" t="s">
        <v>2873</v>
      </c>
      <c r="B2831" t="s">
        <v>51</v>
      </c>
      <c r="C2831" t="s">
        <v>29</v>
      </c>
      <c r="D2831" t="s">
        <v>52</v>
      </c>
      <c r="E2831" t="s">
        <v>14</v>
      </c>
      <c r="F2831" t="s">
        <v>21</v>
      </c>
      <c r="G2831" s="5">
        <v>6607.77</v>
      </c>
      <c r="H2831" s="5">
        <f t="shared" si="308"/>
        <v>118.93986</v>
      </c>
      <c r="I2831" s="6">
        <v>2</v>
      </c>
      <c r="J2831" s="6">
        <v>13215.54</v>
      </c>
      <c r="K2831" s="5">
        <f t="shared" si="309"/>
        <v>237.87971999999999</v>
      </c>
      <c r="L2831" s="7">
        <v>4.17</v>
      </c>
      <c r="M2831" s="7">
        <v>2631</v>
      </c>
      <c r="N2831" s="3">
        <v>45444</v>
      </c>
      <c r="O2831" s="4" t="str">
        <f t="shared" si="310"/>
        <v>2024-06</v>
      </c>
      <c r="P2831" s="4" t="str">
        <f t="shared" si="311"/>
        <v>06</v>
      </c>
      <c r="Q2831" s="4" t="str">
        <f t="shared" si="312"/>
        <v>June</v>
      </c>
      <c r="R2831" s="30" t="str">
        <f t="shared" si="313"/>
        <v>01</v>
      </c>
      <c r="W2831" t="str">
        <f t="shared" si="314"/>
        <v>ok</v>
      </c>
    </row>
    <row r="2832" spans="1:23" x14ac:dyDescent="0.3">
      <c r="A2832" t="s">
        <v>2874</v>
      </c>
      <c r="B2832" t="s">
        <v>51</v>
      </c>
      <c r="C2832" t="s">
        <v>29</v>
      </c>
      <c r="D2832" t="s">
        <v>52</v>
      </c>
      <c r="E2832" t="s">
        <v>45</v>
      </c>
      <c r="F2832" t="s">
        <v>31</v>
      </c>
      <c r="G2832" s="5">
        <v>13891.23</v>
      </c>
      <c r="H2832" s="5">
        <f t="shared" si="308"/>
        <v>250.04213999999996</v>
      </c>
      <c r="I2832" s="6">
        <v>3</v>
      </c>
      <c r="J2832" s="6">
        <v>41673.69</v>
      </c>
      <c r="K2832" s="5">
        <f t="shared" si="309"/>
        <v>750.12641999999983</v>
      </c>
      <c r="L2832" s="7">
        <v>2.52</v>
      </c>
      <c r="M2832" s="7">
        <v>2030</v>
      </c>
      <c r="N2832" s="3">
        <v>45592</v>
      </c>
      <c r="O2832" s="4" t="str">
        <f t="shared" si="310"/>
        <v>2024-10</v>
      </c>
      <c r="P2832" s="4" t="str">
        <f t="shared" si="311"/>
        <v>10</v>
      </c>
      <c r="Q2832" s="4" t="str">
        <f t="shared" si="312"/>
        <v>October</v>
      </c>
      <c r="R2832" s="30" t="str">
        <f t="shared" si="313"/>
        <v>27</v>
      </c>
      <c r="W2832" t="str">
        <f t="shared" si="314"/>
        <v>ok</v>
      </c>
    </row>
    <row r="2833" spans="1:23" x14ac:dyDescent="0.3">
      <c r="A2833" t="s">
        <v>2875</v>
      </c>
      <c r="B2833" t="s">
        <v>41</v>
      </c>
      <c r="C2833" t="s">
        <v>42</v>
      </c>
      <c r="D2833" t="s">
        <v>43</v>
      </c>
      <c r="E2833" t="s">
        <v>20</v>
      </c>
      <c r="F2833" t="s">
        <v>26</v>
      </c>
      <c r="G2833" s="5">
        <v>9956.8700000000008</v>
      </c>
      <c r="H2833" s="5">
        <f t="shared" si="308"/>
        <v>179.22366</v>
      </c>
      <c r="I2833" s="6">
        <v>3</v>
      </c>
      <c r="J2833" s="6">
        <v>29870.61</v>
      </c>
      <c r="K2833" s="5">
        <f t="shared" si="309"/>
        <v>537.67097999999999</v>
      </c>
      <c r="L2833" s="7">
        <v>1.48</v>
      </c>
      <c r="M2833" s="7">
        <v>4320</v>
      </c>
      <c r="N2833" s="3">
        <v>45549</v>
      </c>
      <c r="O2833" s="4" t="str">
        <f t="shared" si="310"/>
        <v>2024-09</v>
      </c>
      <c r="P2833" s="4" t="str">
        <f t="shared" si="311"/>
        <v>09</v>
      </c>
      <c r="Q2833" s="4" t="str">
        <f t="shared" si="312"/>
        <v>September</v>
      </c>
      <c r="R2833" s="30" t="str">
        <f t="shared" si="313"/>
        <v>14</v>
      </c>
      <c r="W2833" t="str">
        <f t="shared" si="314"/>
        <v>ok</v>
      </c>
    </row>
    <row r="2834" spans="1:23" x14ac:dyDescent="0.3">
      <c r="A2834" t="s">
        <v>2876</v>
      </c>
      <c r="B2834" t="s">
        <v>36</v>
      </c>
      <c r="C2834" t="s">
        <v>18</v>
      </c>
      <c r="D2834" t="s">
        <v>37</v>
      </c>
      <c r="E2834" t="s">
        <v>20</v>
      </c>
      <c r="F2834" t="s">
        <v>60</v>
      </c>
      <c r="G2834" s="5">
        <v>521.13</v>
      </c>
      <c r="H2834" s="5">
        <f t="shared" si="308"/>
        <v>9.3803399999999986</v>
      </c>
      <c r="I2834" s="6">
        <v>3</v>
      </c>
      <c r="J2834" s="6">
        <v>1563.39</v>
      </c>
      <c r="K2834" s="5">
        <f t="shared" si="309"/>
        <v>28.141019999999997</v>
      </c>
      <c r="L2834" s="7">
        <v>1.53</v>
      </c>
      <c r="M2834" s="7">
        <v>193</v>
      </c>
      <c r="N2834" s="3">
        <v>45630</v>
      </c>
      <c r="O2834" s="4" t="str">
        <f t="shared" si="310"/>
        <v>2024-12</v>
      </c>
      <c r="P2834" s="4" t="str">
        <f t="shared" si="311"/>
        <v>12</v>
      </c>
      <c r="Q2834" s="4" t="str">
        <f t="shared" si="312"/>
        <v>December</v>
      </c>
      <c r="R2834" s="30" t="str">
        <f t="shared" si="313"/>
        <v>04</v>
      </c>
      <c r="W2834" t="str">
        <f t="shared" si="314"/>
        <v>ok</v>
      </c>
    </row>
    <row r="2835" spans="1:23" x14ac:dyDescent="0.3">
      <c r="A2835" t="s">
        <v>2877</v>
      </c>
      <c r="B2835" t="s">
        <v>28</v>
      </c>
      <c r="C2835" t="s">
        <v>29</v>
      </c>
      <c r="D2835" t="s">
        <v>30</v>
      </c>
      <c r="E2835" t="s">
        <v>14</v>
      </c>
      <c r="F2835" t="s">
        <v>26</v>
      </c>
      <c r="G2835" s="5">
        <v>11419.51</v>
      </c>
      <c r="H2835" s="5">
        <f t="shared" si="308"/>
        <v>205.55117999999999</v>
      </c>
      <c r="I2835" s="6">
        <v>4</v>
      </c>
      <c r="J2835" s="6">
        <v>45678.04</v>
      </c>
      <c r="K2835" s="5">
        <f t="shared" si="309"/>
        <v>822.20471999999995</v>
      </c>
      <c r="L2835" s="7">
        <v>3.99</v>
      </c>
      <c r="M2835" s="7">
        <v>370</v>
      </c>
      <c r="N2835" s="3">
        <v>45627</v>
      </c>
      <c r="O2835" s="4" t="str">
        <f t="shared" si="310"/>
        <v>2024-12</v>
      </c>
      <c r="P2835" s="4" t="str">
        <f t="shared" si="311"/>
        <v>12</v>
      </c>
      <c r="Q2835" s="4" t="str">
        <f t="shared" si="312"/>
        <v>December</v>
      </c>
      <c r="R2835" s="30" t="str">
        <f t="shared" si="313"/>
        <v>01</v>
      </c>
      <c r="W2835" t="str">
        <f t="shared" si="314"/>
        <v>ok</v>
      </c>
    </row>
    <row r="2836" spans="1:23" x14ac:dyDescent="0.3">
      <c r="A2836" t="s">
        <v>2878</v>
      </c>
      <c r="B2836" t="s">
        <v>28</v>
      </c>
      <c r="C2836" t="s">
        <v>29</v>
      </c>
      <c r="D2836" t="s">
        <v>30</v>
      </c>
      <c r="E2836" t="s">
        <v>20</v>
      </c>
      <c r="F2836" t="s">
        <v>60</v>
      </c>
      <c r="G2836" s="5">
        <v>164.66</v>
      </c>
      <c r="H2836" s="5">
        <f t="shared" si="308"/>
        <v>2.9638799999999996</v>
      </c>
      <c r="I2836" s="6">
        <v>1</v>
      </c>
      <c r="J2836" s="6">
        <v>164.66</v>
      </c>
      <c r="K2836" s="5">
        <f t="shared" si="309"/>
        <v>2.9638799999999996</v>
      </c>
      <c r="L2836" s="7">
        <v>3.7</v>
      </c>
      <c r="M2836" s="7">
        <v>2767</v>
      </c>
      <c r="N2836" s="3">
        <v>45454</v>
      </c>
      <c r="O2836" s="4" t="str">
        <f t="shared" si="310"/>
        <v>2024-06</v>
      </c>
      <c r="P2836" s="4" t="str">
        <f t="shared" si="311"/>
        <v>06</v>
      </c>
      <c r="Q2836" s="4" t="str">
        <f t="shared" si="312"/>
        <v>June</v>
      </c>
      <c r="R2836" s="30" t="str">
        <f t="shared" si="313"/>
        <v>11</v>
      </c>
      <c r="W2836" t="str">
        <f t="shared" si="314"/>
        <v>ok</v>
      </c>
    </row>
    <row r="2837" spans="1:23" x14ac:dyDescent="0.3">
      <c r="A2837" t="s">
        <v>2879</v>
      </c>
      <c r="B2837" t="s">
        <v>11</v>
      </c>
      <c r="C2837" t="s">
        <v>12</v>
      </c>
      <c r="D2837" t="s">
        <v>13</v>
      </c>
      <c r="E2837" t="s">
        <v>45</v>
      </c>
      <c r="F2837" t="s">
        <v>60</v>
      </c>
      <c r="G2837" s="5">
        <v>1139.55</v>
      </c>
      <c r="H2837" s="5">
        <f t="shared" si="308"/>
        <v>20.511899999999997</v>
      </c>
      <c r="I2837" s="6">
        <v>5</v>
      </c>
      <c r="J2837" s="6">
        <v>5697.75</v>
      </c>
      <c r="K2837" s="5">
        <f t="shared" si="309"/>
        <v>102.55949999999999</v>
      </c>
      <c r="L2837" s="7">
        <v>2.04</v>
      </c>
      <c r="M2837" s="7">
        <v>3358</v>
      </c>
      <c r="N2837" s="3">
        <v>45537</v>
      </c>
      <c r="O2837" s="4" t="str">
        <f t="shared" si="310"/>
        <v>2024-09</v>
      </c>
      <c r="P2837" s="4" t="str">
        <f t="shared" si="311"/>
        <v>09</v>
      </c>
      <c r="Q2837" s="4" t="str">
        <f t="shared" si="312"/>
        <v>September</v>
      </c>
      <c r="R2837" s="30" t="str">
        <f t="shared" si="313"/>
        <v>02</v>
      </c>
      <c r="W2837" t="str">
        <f t="shared" si="314"/>
        <v>ok</v>
      </c>
    </row>
    <row r="2838" spans="1:23" x14ac:dyDescent="0.3">
      <c r="A2838" t="s">
        <v>2880</v>
      </c>
      <c r="B2838" t="s">
        <v>63</v>
      </c>
      <c r="C2838" t="s">
        <v>18</v>
      </c>
      <c r="D2838" t="s">
        <v>64</v>
      </c>
      <c r="E2838" t="s">
        <v>20</v>
      </c>
      <c r="F2838" t="s">
        <v>38</v>
      </c>
      <c r="G2838" s="5">
        <v>5041.17</v>
      </c>
      <c r="H2838" s="5">
        <f t="shared" si="308"/>
        <v>90.74105999999999</v>
      </c>
      <c r="I2838" s="6">
        <v>1</v>
      </c>
      <c r="J2838" s="6">
        <v>5041.17</v>
      </c>
      <c r="K2838" s="5">
        <f t="shared" si="309"/>
        <v>90.74105999999999</v>
      </c>
      <c r="L2838" s="7">
        <v>1.57</v>
      </c>
      <c r="M2838" s="7">
        <v>2495</v>
      </c>
      <c r="N2838" s="3">
        <v>45407</v>
      </c>
      <c r="O2838" s="4" t="str">
        <f t="shared" si="310"/>
        <v>2024-04</v>
      </c>
      <c r="P2838" s="4" t="str">
        <f t="shared" si="311"/>
        <v>04</v>
      </c>
      <c r="Q2838" s="4" t="str">
        <f t="shared" si="312"/>
        <v>April</v>
      </c>
      <c r="R2838" s="30" t="str">
        <f t="shared" si="313"/>
        <v>25</v>
      </c>
      <c r="W2838" t="str">
        <f t="shared" si="314"/>
        <v>ok</v>
      </c>
    </row>
    <row r="2839" spans="1:23" x14ac:dyDescent="0.3">
      <c r="A2839" t="s">
        <v>2881</v>
      </c>
      <c r="B2839" t="s">
        <v>47</v>
      </c>
      <c r="C2839" t="s">
        <v>12</v>
      </c>
      <c r="D2839" t="s">
        <v>48</v>
      </c>
      <c r="E2839" t="s">
        <v>20</v>
      </c>
      <c r="F2839" t="s">
        <v>38</v>
      </c>
      <c r="G2839" s="5">
        <v>15185.68</v>
      </c>
      <c r="H2839" s="5">
        <f t="shared" si="308"/>
        <v>273.34224</v>
      </c>
      <c r="I2839" s="6">
        <v>5</v>
      </c>
      <c r="J2839" s="6">
        <v>75928.399999999994</v>
      </c>
      <c r="K2839" s="5">
        <f t="shared" si="309"/>
        <v>1366.7112</v>
      </c>
      <c r="L2839" s="7">
        <v>2.21</v>
      </c>
      <c r="M2839" s="7">
        <v>4005</v>
      </c>
      <c r="N2839" s="3">
        <v>45419</v>
      </c>
      <c r="O2839" s="4" t="str">
        <f t="shared" si="310"/>
        <v>2024-05</v>
      </c>
      <c r="P2839" s="4" t="str">
        <f t="shared" si="311"/>
        <v>05</v>
      </c>
      <c r="Q2839" s="4" t="str">
        <f t="shared" si="312"/>
        <v>May</v>
      </c>
      <c r="R2839" s="30" t="str">
        <f t="shared" si="313"/>
        <v>07</v>
      </c>
      <c r="W2839" t="str">
        <f t="shared" si="314"/>
        <v>ok</v>
      </c>
    </row>
    <row r="2840" spans="1:23" x14ac:dyDescent="0.3">
      <c r="A2840" t="s">
        <v>2882</v>
      </c>
      <c r="B2840" t="s">
        <v>63</v>
      </c>
      <c r="C2840" t="s">
        <v>18</v>
      </c>
      <c r="D2840" t="s">
        <v>64</v>
      </c>
      <c r="E2840" t="s">
        <v>45</v>
      </c>
      <c r="F2840" t="s">
        <v>15</v>
      </c>
      <c r="G2840" s="5">
        <v>17712.439999999999</v>
      </c>
      <c r="H2840" s="5">
        <f t="shared" si="308"/>
        <v>318.82391999999993</v>
      </c>
      <c r="I2840" s="6">
        <v>5</v>
      </c>
      <c r="J2840" s="6">
        <v>88562.2</v>
      </c>
      <c r="K2840" s="5">
        <f t="shared" si="309"/>
        <v>1594.1195999999995</v>
      </c>
      <c r="L2840" s="7">
        <v>3.86</v>
      </c>
      <c r="M2840" s="7">
        <v>432</v>
      </c>
      <c r="N2840" s="3">
        <v>45295</v>
      </c>
      <c r="O2840" s="4" t="str">
        <f t="shared" si="310"/>
        <v>2024-01</v>
      </c>
      <c r="P2840" s="4" t="str">
        <f t="shared" si="311"/>
        <v>01</v>
      </c>
      <c r="Q2840" s="4" t="str">
        <f t="shared" si="312"/>
        <v>January</v>
      </c>
      <c r="R2840" s="30" t="str">
        <f t="shared" si="313"/>
        <v>04</v>
      </c>
      <c r="W2840" t="str">
        <f t="shared" si="314"/>
        <v>ok</v>
      </c>
    </row>
    <row r="2841" spans="1:23" x14ac:dyDescent="0.3">
      <c r="A2841" t="s">
        <v>2883</v>
      </c>
      <c r="B2841" t="s">
        <v>63</v>
      </c>
      <c r="C2841" t="s">
        <v>18</v>
      </c>
      <c r="D2841" t="s">
        <v>64</v>
      </c>
      <c r="E2841" t="s">
        <v>14</v>
      </c>
      <c r="F2841" t="s">
        <v>38</v>
      </c>
      <c r="G2841" s="5">
        <v>12823.61</v>
      </c>
      <c r="H2841" s="5">
        <f t="shared" si="308"/>
        <v>230.82497999999998</v>
      </c>
      <c r="I2841" s="6">
        <v>3</v>
      </c>
      <c r="J2841" s="6">
        <v>38470.83</v>
      </c>
      <c r="K2841" s="5">
        <f t="shared" si="309"/>
        <v>692.47493999999995</v>
      </c>
      <c r="L2841" s="7">
        <v>4.16</v>
      </c>
      <c r="M2841" s="7">
        <v>861</v>
      </c>
      <c r="N2841" s="3">
        <v>45357</v>
      </c>
      <c r="O2841" s="4" t="str">
        <f t="shared" si="310"/>
        <v>2024-03</v>
      </c>
      <c r="P2841" s="4" t="str">
        <f t="shared" si="311"/>
        <v>03</v>
      </c>
      <c r="Q2841" s="4" t="str">
        <f t="shared" si="312"/>
        <v>March</v>
      </c>
      <c r="R2841" s="30" t="str">
        <f t="shared" si="313"/>
        <v>06</v>
      </c>
      <c r="W2841" t="str">
        <f t="shared" si="314"/>
        <v>ok</v>
      </c>
    </row>
    <row r="2842" spans="1:23" x14ac:dyDescent="0.3">
      <c r="A2842" t="s">
        <v>2884</v>
      </c>
      <c r="B2842" t="s">
        <v>41</v>
      </c>
      <c r="C2842" t="s">
        <v>42</v>
      </c>
      <c r="D2842" t="s">
        <v>43</v>
      </c>
      <c r="E2842" t="s">
        <v>20</v>
      </c>
      <c r="F2842" t="s">
        <v>21</v>
      </c>
      <c r="G2842" s="5">
        <v>4581.41</v>
      </c>
      <c r="H2842" s="5">
        <f t="shared" si="308"/>
        <v>82.465379999999996</v>
      </c>
      <c r="I2842" s="6">
        <v>4</v>
      </c>
      <c r="J2842" s="6">
        <v>18325.64</v>
      </c>
      <c r="K2842" s="5">
        <f t="shared" si="309"/>
        <v>329.86151999999998</v>
      </c>
      <c r="L2842" s="7">
        <v>3.88</v>
      </c>
      <c r="M2842" s="7">
        <v>1848</v>
      </c>
      <c r="N2842" s="3">
        <v>45362</v>
      </c>
      <c r="O2842" s="4" t="str">
        <f t="shared" si="310"/>
        <v>2024-03</v>
      </c>
      <c r="P2842" s="4" t="str">
        <f t="shared" si="311"/>
        <v>03</v>
      </c>
      <c r="Q2842" s="4" t="str">
        <f t="shared" si="312"/>
        <v>March</v>
      </c>
      <c r="R2842" s="30" t="str">
        <f t="shared" si="313"/>
        <v>11</v>
      </c>
      <c r="W2842" t="str">
        <f t="shared" si="314"/>
        <v>ok</v>
      </c>
    </row>
    <row r="2843" spans="1:23" x14ac:dyDescent="0.3">
      <c r="A2843" t="s">
        <v>2885</v>
      </c>
      <c r="B2843" t="s">
        <v>47</v>
      </c>
      <c r="C2843" t="s">
        <v>12</v>
      </c>
      <c r="D2843" t="s">
        <v>48</v>
      </c>
      <c r="E2843" t="s">
        <v>45</v>
      </c>
      <c r="F2843" t="s">
        <v>60</v>
      </c>
      <c r="G2843" s="5">
        <v>8723.0300000000007</v>
      </c>
      <c r="H2843" s="5">
        <f t="shared" si="308"/>
        <v>157.01454000000001</v>
      </c>
      <c r="I2843" s="6">
        <v>2</v>
      </c>
      <c r="J2843" s="6">
        <v>17446.060000000001</v>
      </c>
      <c r="K2843" s="5">
        <f t="shared" si="309"/>
        <v>314.02908000000002</v>
      </c>
      <c r="L2843" s="7">
        <v>3.5</v>
      </c>
      <c r="M2843" s="7">
        <v>4147</v>
      </c>
      <c r="N2843" s="3">
        <v>45426</v>
      </c>
      <c r="O2843" s="4" t="str">
        <f t="shared" si="310"/>
        <v>2024-05</v>
      </c>
      <c r="P2843" s="4" t="str">
        <f t="shared" si="311"/>
        <v>05</v>
      </c>
      <c r="Q2843" s="4" t="str">
        <f t="shared" si="312"/>
        <v>May</v>
      </c>
      <c r="R2843" s="30" t="str">
        <f t="shared" si="313"/>
        <v>14</v>
      </c>
      <c r="W2843" t="str">
        <f t="shared" si="314"/>
        <v>ok</v>
      </c>
    </row>
    <row r="2844" spans="1:23" x14ac:dyDescent="0.3">
      <c r="A2844" t="s">
        <v>2886</v>
      </c>
      <c r="B2844" t="s">
        <v>51</v>
      </c>
      <c r="C2844" t="s">
        <v>29</v>
      </c>
      <c r="D2844" t="s">
        <v>52</v>
      </c>
      <c r="E2844" t="s">
        <v>14</v>
      </c>
      <c r="F2844" t="s">
        <v>15</v>
      </c>
      <c r="G2844" s="5">
        <v>18401.62</v>
      </c>
      <c r="H2844" s="5">
        <f t="shared" si="308"/>
        <v>331.22915999999998</v>
      </c>
      <c r="I2844" s="6">
        <v>4</v>
      </c>
      <c r="J2844" s="6">
        <v>73606.48</v>
      </c>
      <c r="K2844" s="5">
        <f t="shared" si="309"/>
        <v>1324.9166399999999</v>
      </c>
      <c r="L2844" s="7">
        <v>3.8</v>
      </c>
      <c r="M2844" s="7">
        <v>4241</v>
      </c>
      <c r="N2844" s="3">
        <v>45585</v>
      </c>
      <c r="O2844" s="4" t="str">
        <f t="shared" si="310"/>
        <v>2024-10</v>
      </c>
      <c r="P2844" s="4" t="str">
        <f t="shared" si="311"/>
        <v>10</v>
      </c>
      <c r="Q2844" s="4" t="str">
        <f t="shared" si="312"/>
        <v>October</v>
      </c>
      <c r="R2844" s="30" t="str">
        <f t="shared" si="313"/>
        <v>20</v>
      </c>
      <c r="W2844" t="str">
        <f t="shared" si="314"/>
        <v>ok</v>
      </c>
    </row>
    <row r="2845" spans="1:23" x14ac:dyDescent="0.3">
      <c r="A2845" t="s">
        <v>2887</v>
      </c>
      <c r="B2845" t="s">
        <v>63</v>
      </c>
      <c r="C2845" t="s">
        <v>18</v>
      </c>
      <c r="D2845" t="s">
        <v>64</v>
      </c>
      <c r="E2845" t="s">
        <v>14</v>
      </c>
      <c r="F2845" t="s">
        <v>21</v>
      </c>
      <c r="G2845" s="5">
        <v>12258.7</v>
      </c>
      <c r="H2845" s="5">
        <f t="shared" si="308"/>
        <v>220.6566</v>
      </c>
      <c r="I2845" s="6">
        <v>2</v>
      </c>
      <c r="J2845" s="6">
        <v>24517.4</v>
      </c>
      <c r="K2845" s="5">
        <f t="shared" si="309"/>
        <v>441.31319999999999</v>
      </c>
      <c r="L2845" s="7">
        <v>3.98</v>
      </c>
      <c r="M2845" s="7">
        <v>3945</v>
      </c>
      <c r="N2845" s="3">
        <v>45588</v>
      </c>
      <c r="O2845" s="4" t="str">
        <f t="shared" si="310"/>
        <v>2024-10</v>
      </c>
      <c r="P2845" s="4" t="str">
        <f t="shared" si="311"/>
        <v>10</v>
      </c>
      <c r="Q2845" s="4" t="str">
        <f t="shared" si="312"/>
        <v>October</v>
      </c>
      <c r="R2845" s="30" t="str">
        <f t="shared" si="313"/>
        <v>23</v>
      </c>
      <c r="W2845" t="str">
        <f t="shared" si="314"/>
        <v>ok</v>
      </c>
    </row>
    <row r="2846" spans="1:23" x14ac:dyDescent="0.3">
      <c r="A2846" t="s">
        <v>2888</v>
      </c>
      <c r="B2846" t="s">
        <v>41</v>
      </c>
      <c r="C2846" t="s">
        <v>42</v>
      </c>
      <c r="D2846" t="s">
        <v>43</v>
      </c>
      <c r="E2846" t="s">
        <v>45</v>
      </c>
      <c r="F2846" t="s">
        <v>60</v>
      </c>
      <c r="G2846" s="5">
        <v>19442.400000000001</v>
      </c>
      <c r="H2846" s="5">
        <f t="shared" si="308"/>
        <v>349.96319999999997</v>
      </c>
      <c r="I2846" s="6">
        <v>1</v>
      </c>
      <c r="J2846" s="6">
        <v>19442.400000000001</v>
      </c>
      <c r="K2846" s="5">
        <f t="shared" si="309"/>
        <v>349.96319999999997</v>
      </c>
      <c r="L2846" s="7">
        <v>4.75</v>
      </c>
      <c r="M2846" s="7">
        <v>463</v>
      </c>
      <c r="N2846" s="3">
        <v>45435</v>
      </c>
      <c r="O2846" s="4" t="str">
        <f t="shared" si="310"/>
        <v>2024-05</v>
      </c>
      <c r="P2846" s="4" t="str">
        <f t="shared" si="311"/>
        <v>05</v>
      </c>
      <c r="Q2846" s="4" t="str">
        <f t="shared" si="312"/>
        <v>May</v>
      </c>
      <c r="R2846" s="30" t="str">
        <f t="shared" si="313"/>
        <v>23</v>
      </c>
      <c r="W2846" t="str">
        <f t="shared" si="314"/>
        <v>ok</v>
      </c>
    </row>
    <row r="2847" spans="1:23" x14ac:dyDescent="0.3">
      <c r="A2847" t="s">
        <v>2889</v>
      </c>
      <c r="B2847" t="s">
        <v>63</v>
      </c>
      <c r="C2847" t="s">
        <v>18</v>
      </c>
      <c r="D2847" t="s">
        <v>64</v>
      </c>
      <c r="E2847" t="s">
        <v>45</v>
      </c>
      <c r="F2847" t="s">
        <v>15</v>
      </c>
      <c r="G2847" s="5">
        <v>5567.11</v>
      </c>
      <c r="H2847" s="5">
        <f t="shared" si="308"/>
        <v>100.20797999999999</v>
      </c>
      <c r="I2847" s="6">
        <v>4</v>
      </c>
      <c r="J2847" s="6">
        <v>22268.44</v>
      </c>
      <c r="K2847" s="5">
        <f t="shared" si="309"/>
        <v>400.83191999999997</v>
      </c>
      <c r="L2847" s="7">
        <v>1.27</v>
      </c>
      <c r="M2847" s="7">
        <v>3010</v>
      </c>
      <c r="N2847" s="3">
        <v>45504</v>
      </c>
      <c r="O2847" s="4" t="str">
        <f t="shared" si="310"/>
        <v>2024-07</v>
      </c>
      <c r="P2847" s="4" t="str">
        <f t="shared" si="311"/>
        <v>07</v>
      </c>
      <c r="Q2847" s="4" t="str">
        <f t="shared" si="312"/>
        <v>July</v>
      </c>
      <c r="R2847" s="30" t="str">
        <f t="shared" si="313"/>
        <v>31</v>
      </c>
      <c r="W2847" t="str">
        <f t="shared" si="314"/>
        <v>ok</v>
      </c>
    </row>
    <row r="2848" spans="1:23" x14ac:dyDescent="0.3">
      <c r="A2848" t="s">
        <v>2890</v>
      </c>
      <c r="B2848" t="s">
        <v>51</v>
      </c>
      <c r="C2848" t="s">
        <v>29</v>
      </c>
      <c r="D2848" t="s">
        <v>52</v>
      </c>
      <c r="E2848" t="s">
        <v>20</v>
      </c>
      <c r="F2848" t="s">
        <v>60</v>
      </c>
      <c r="G2848" s="5">
        <v>2886.75</v>
      </c>
      <c r="H2848" s="5">
        <f t="shared" si="308"/>
        <v>51.961499999999994</v>
      </c>
      <c r="I2848" s="6">
        <v>3</v>
      </c>
      <c r="J2848" s="6">
        <v>8660.25</v>
      </c>
      <c r="K2848" s="5">
        <f t="shared" si="309"/>
        <v>155.88449999999997</v>
      </c>
      <c r="L2848" s="7">
        <v>4.87</v>
      </c>
      <c r="M2848" s="7">
        <v>46</v>
      </c>
      <c r="N2848" s="3">
        <v>45455</v>
      </c>
      <c r="O2848" s="4" t="str">
        <f t="shared" si="310"/>
        <v>2024-06</v>
      </c>
      <c r="P2848" s="4" t="str">
        <f t="shared" si="311"/>
        <v>06</v>
      </c>
      <c r="Q2848" s="4" t="str">
        <f t="shared" si="312"/>
        <v>June</v>
      </c>
      <c r="R2848" s="30" t="str">
        <f t="shared" si="313"/>
        <v>12</v>
      </c>
      <c r="W2848" t="str">
        <f t="shared" si="314"/>
        <v>ok</v>
      </c>
    </row>
    <row r="2849" spans="1:23" x14ac:dyDescent="0.3">
      <c r="A2849" t="s">
        <v>2891</v>
      </c>
      <c r="B2849" t="s">
        <v>41</v>
      </c>
      <c r="C2849" t="s">
        <v>42</v>
      </c>
      <c r="D2849" t="s">
        <v>43</v>
      </c>
      <c r="E2849" t="s">
        <v>45</v>
      </c>
      <c r="F2849" t="s">
        <v>38</v>
      </c>
      <c r="G2849" s="5">
        <v>10608.71</v>
      </c>
      <c r="H2849" s="5">
        <f t="shared" si="308"/>
        <v>190.95677999999998</v>
      </c>
      <c r="I2849" s="6">
        <v>2</v>
      </c>
      <c r="J2849" s="6">
        <v>21217.42</v>
      </c>
      <c r="K2849" s="5">
        <f t="shared" si="309"/>
        <v>381.91355999999996</v>
      </c>
      <c r="L2849" s="7">
        <v>2.73</v>
      </c>
      <c r="M2849" s="7">
        <v>1291</v>
      </c>
      <c r="N2849" s="3">
        <v>45392</v>
      </c>
      <c r="O2849" s="4" t="str">
        <f t="shared" si="310"/>
        <v>2024-04</v>
      </c>
      <c r="P2849" s="4" t="str">
        <f t="shared" si="311"/>
        <v>04</v>
      </c>
      <c r="Q2849" s="4" t="str">
        <f t="shared" si="312"/>
        <v>April</v>
      </c>
      <c r="R2849" s="30" t="str">
        <f t="shared" si="313"/>
        <v>10</v>
      </c>
      <c r="W2849" t="str">
        <f t="shared" si="314"/>
        <v>ok</v>
      </c>
    </row>
    <row r="2850" spans="1:23" x14ac:dyDescent="0.3">
      <c r="A2850" t="s">
        <v>2892</v>
      </c>
      <c r="B2850" t="s">
        <v>41</v>
      </c>
      <c r="C2850" t="s">
        <v>42</v>
      </c>
      <c r="D2850" t="s">
        <v>43</v>
      </c>
      <c r="E2850" t="s">
        <v>45</v>
      </c>
      <c r="F2850" t="s">
        <v>15</v>
      </c>
      <c r="G2850" s="5">
        <v>9647.25</v>
      </c>
      <c r="H2850" s="5">
        <f t="shared" si="308"/>
        <v>173.65049999999999</v>
      </c>
      <c r="I2850" s="6">
        <v>5</v>
      </c>
      <c r="J2850" s="6">
        <v>48236.25</v>
      </c>
      <c r="K2850" s="5">
        <f t="shared" si="309"/>
        <v>868.25249999999994</v>
      </c>
      <c r="L2850" s="7">
        <v>3</v>
      </c>
      <c r="M2850" s="7">
        <v>998</v>
      </c>
      <c r="N2850" s="3">
        <v>45618</v>
      </c>
      <c r="O2850" s="4" t="str">
        <f t="shared" si="310"/>
        <v>2024-11</v>
      </c>
      <c r="P2850" s="4" t="str">
        <f t="shared" si="311"/>
        <v>11</v>
      </c>
      <c r="Q2850" s="4" t="str">
        <f t="shared" si="312"/>
        <v>November</v>
      </c>
      <c r="R2850" s="30" t="str">
        <f t="shared" si="313"/>
        <v>22</v>
      </c>
      <c r="W2850" t="str">
        <f t="shared" si="314"/>
        <v>ok</v>
      </c>
    </row>
    <row r="2851" spans="1:23" x14ac:dyDescent="0.3">
      <c r="A2851" t="s">
        <v>2893</v>
      </c>
      <c r="B2851" t="s">
        <v>23</v>
      </c>
      <c r="C2851" t="s">
        <v>24</v>
      </c>
      <c r="D2851" t="s">
        <v>25</v>
      </c>
      <c r="E2851" t="s">
        <v>20</v>
      </c>
      <c r="F2851" t="s">
        <v>26</v>
      </c>
      <c r="G2851" s="5">
        <v>16812.53</v>
      </c>
      <c r="H2851" s="5">
        <f t="shared" si="308"/>
        <v>302.62553999999994</v>
      </c>
      <c r="I2851" s="6">
        <v>4</v>
      </c>
      <c r="J2851" s="6">
        <v>67250.12</v>
      </c>
      <c r="K2851" s="5">
        <f t="shared" si="309"/>
        <v>1210.5021599999998</v>
      </c>
      <c r="L2851" s="7">
        <v>1.05</v>
      </c>
      <c r="M2851" s="7">
        <v>4547</v>
      </c>
      <c r="N2851" s="3">
        <v>45575</v>
      </c>
      <c r="O2851" s="4" t="str">
        <f t="shared" si="310"/>
        <v>2024-10</v>
      </c>
      <c r="P2851" s="4" t="str">
        <f t="shared" si="311"/>
        <v>10</v>
      </c>
      <c r="Q2851" s="4" t="str">
        <f t="shared" si="312"/>
        <v>October</v>
      </c>
      <c r="R2851" s="30" t="str">
        <f t="shared" si="313"/>
        <v>10</v>
      </c>
      <c r="W2851" t="str">
        <f t="shared" si="314"/>
        <v>ok</v>
      </c>
    </row>
    <row r="2852" spans="1:23" x14ac:dyDescent="0.3">
      <c r="A2852" t="s">
        <v>2894</v>
      </c>
      <c r="B2852" t="s">
        <v>36</v>
      </c>
      <c r="C2852" t="s">
        <v>18</v>
      </c>
      <c r="D2852" t="s">
        <v>37</v>
      </c>
      <c r="E2852" t="s">
        <v>14</v>
      </c>
      <c r="F2852" t="s">
        <v>31</v>
      </c>
      <c r="G2852" s="5">
        <v>19759.3</v>
      </c>
      <c r="H2852" s="5">
        <f t="shared" si="308"/>
        <v>355.66739999999999</v>
      </c>
      <c r="I2852" s="6">
        <v>3</v>
      </c>
      <c r="J2852" s="6">
        <v>59277.9</v>
      </c>
      <c r="K2852" s="5">
        <f t="shared" si="309"/>
        <v>1067.0021999999999</v>
      </c>
      <c r="L2852" s="7">
        <v>2.85</v>
      </c>
      <c r="M2852" s="7">
        <v>3946</v>
      </c>
      <c r="N2852" s="3">
        <v>45369</v>
      </c>
      <c r="O2852" s="4" t="str">
        <f t="shared" si="310"/>
        <v>2024-03</v>
      </c>
      <c r="P2852" s="4" t="str">
        <f t="shared" si="311"/>
        <v>03</v>
      </c>
      <c r="Q2852" s="4" t="str">
        <f t="shared" si="312"/>
        <v>March</v>
      </c>
      <c r="R2852" s="30" t="str">
        <f t="shared" si="313"/>
        <v>18</v>
      </c>
      <c r="W2852" t="str">
        <f t="shared" si="314"/>
        <v>ok</v>
      </c>
    </row>
    <row r="2853" spans="1:23" x14ac:dyDescent="0.3">
      <c r="A2853" t="s">
        <v>2895</v>
      </c>
      <c r="B2853" t="s">
        <v>11</v>
      </c>
      <c r="C2853" t="s">
        <v>12</v>
      </c>
      <c r="D2853" t="s">
        <v>13</v>
      </c>
      <c r="E2853" t="s">
        <v>45</v>
      </c>
      <c r="F2853" t="s">
        <v>31</v>
      </c>
      <c r="G2853" s="5">
        <v>12904.74</v>
      </c>
      <c r="H2853" s="5">
        <f t="shared" si="308"/>
        <v>232.28531999999998</v>
      </c>
      <c r="I2853" s="6">
        <v>4</v>
      </c>
      <c r="J2853" s="6">
        <v>51618.96</v>
      </c>
      <c r="K2853" s="5">
        <f t="shared" si="309"/>
        <v>929.14127999999994</v>
      </c>
      <c r="L2853" s="7">
        <v>3.6</v>
      </c>
      <c r="M2853" s="7">
        <v>2428</v>
      </c>
      <c r="N2853" s="3">
        <v>45434</v>
      </c>
      <c r="O2853" s="4" t="str">
        <f t="shared" si="310"/>
        <v>2024-05</v>
      </c>
      <c r="P2853" s="4" t="str">
        <f t="shared" si="311"/>
        <v>05</v>
      </c>
      <c r="Q2853" s="4" t="str">
        <f t="shared" si="312"/>
        <v>May</v>
      </c>
      <c r="R2853" s="30" t="str">
        <f t="shared" si="313"/>
        <v>22</v>
      </c>
      <c r="W2853" t="str">
        <f t="shared" si="314"/>
        <v>ok</v>
      </c>
    </row>
    <row r="2854" spans="1:23" x14ac:dyDescent="0.3">
      <c r="A2854" t="s">
        <v>2896</v>
      </c>
      <c r="B2854" t="s">
        <v>11</v>
      </c>
      <c r="C2854" t="s">
        <v>12</v>
      </c>
      <c r="D2854" t="s">
        <v>13</v>
      </c>
      <c r="E2854" t="s">
        <v>45</v>
      </c>
      <c r="F2854" t="s">
        <v>60</v>
      </c>
      <c r="G2854" s="5">
        <v>1700.18</v>
      </c>
      <c r="H2854" s="5">
        <f t="shared" si="308"/>
        <v>30.60324</v>
      </c>
      <c r="I2854" s="6">
        <v>1</v>
      </c>
      <c r="J2854" s="6">
        <v>1700.18</v>
      </c>
      <c r="K2854" s="5">
        <f t="shared" si="309"/>
        <v>30.60324</v>
      </c>
      <c r="L2854" s="7">
        <v>2.8</v>
      </c>
      <c r="M2854" s="7">
        <v>3456</v>
      </c>
      <c r="N2854" s="3">
        <v>45373</v>
      </c>
      <c r="O2854" s="4" t="str">
        <f t="shared" si="310"/>
        <v>2024-03</v>
      </c>
      <c r="P2854" s="4" t="str">
        <f t="shared" si="311"/>
        <v>03</v>
      </c>
      <c r="Q2854" s="4" t="str">
        <f t="shared" si="312"/>
        <v>March</v>
      </c>
      <c r="R2854" s="30" t="str">
        <f t="shared" si="313"/>
        <v>22</v>
      </c>
      <c r="W2854" t="str">
        <f t="shared" si="314"/>
        <v>ok</v>
      </c>
    </row>
    <row r="2855" spans="1:23" x14ac:dyDescent="0.3">
      <c r="A2855" t="s">
        <v>2897</v>
      </c>
      <c r="B2855" t="s">
        <v>51</v>
      </c>
      <c r="C2855" t="s">
        <v>29</v>
      </c>
      <c r="D2855" t="s">
        <v>52</v>
      </c>
      <c r="E2855" t="s">
        <v>45</v>
      </c>
      <c r="F2855" t="s">
        <v>60</v>
      </c>
      <c r="G2855" s="5">
        <v>14205.32</v>
      </c>
      <c r="H2855" s="5">
        <f t="shared" si="308"/>
        <v>255.69575999999998</v>
      </c>
      <c r="I2855" s="6">
        <v>1</v>
      </c>
      <c r="J2855" s="6">
        <v>14205.32</v>
      </c>
      <c r="K2855" s="5">
        <f t="shared" si="309"/>
        <v>255.69575999999998</v>
      </c>
      <c r="L2855" s="7">
        <v>2.44</v>
      </c>
      <c r="M2855" s="7">
        <v>3736</v>
      </c>
      <c r="N2855" s="3">
        <v>45493</v>
      </c>
      <c r="O2855" s="4" t="str">
        <f t="shared" si="310"/>
        <v>2024-07</v>
      </c>
      <c r="P2855" s="4" t="str">
        <f t="shared" si="311"/>
        <v>07</v>
      </c>
      <c r="Q2855" s="4" t="str">
        <f t="shared" si="312"/>
        <v>July</v>
      </c>
      <c r="R2855" s="30" t="str">
        <f t="shared" si="313"/>
        <v>20</v>
      </c>
      <c r="W2855" t="str">
        <f t="shared" si="314"/>
        <v>ok</v>
      </c>
    </row>
    <row r="2856" spans="1:23" x14ac:dyDescent="0.3">
      <c r="A2856" t="s">
        <v>2898</v>
      </c>
      <c r="B2856" t="s">
        <v>23</v>
      </c>
      <c r="C2856" t="s">
        <v>24</v>
      </c>
      <c r="D2856" t="s">
        <v>25</v>
      </c>
      <c r="E2856" t="s">
        <v>14</v>
      </c>
      <c r="F2856" t="s">
        <v>26</v>
      </c>
      <c r="G2856" s="5">
        <v>14711.19</v>
      </c>
      <c r="H2856" s="5">
        <f t="shared" si="308"/>
        <v>264.80142000000001</v>
      </c>
      <c r="I2856" s="6">
        <v>3</v>
      </c>
      <c r="J2856" s="6">
        <v>44133.57</v>
      </c>
      <c r="K2856" s="5">
        <f t="shared" si="309"/>
        <v>794.40426000000002</v>
      </c>
      <c r="L2856" s="7">
        <v>2.34</v>
      </c>
      <c r="M2856" s="7">
        <v>533</v>
      </c>
      <c r="N2856" s="3">
        <v>45478</v>
      </c>
      <c r="O2856" s="4" t="str">
        <f t="shared" si="310"/>
        <v>2024-07</v>
      </c>
      <c r="P2856" s="4" t="str">
        <f t="shared" si="311"/>
        <v>07</v>
      </c>
      <c r="Q2856" s="4" t="str">
        <f t="shared" si="312"/>
        <v>July</v>
      </c>
      <c r="R2856" s="30" t="str">
        <f t="shared" si="313"/>
        <v>05</v>
      </c>
      <c r="W2856" t="str">
        <f t="shared" si="314"/>
        <v>ok</v>
      </c>
    </row>
    <row r="2857" spans="1:23" x14ac:dyDescent="0.3">
      <c r="A2857" t="s">
        <v>2899</v>
      </c>
      <c r="B2857" t="s">
        <v>33</v>
      </c>
      <c r="C2857" t="s">
        <v>12</v>
      </c>
      <c r="D2857" t="s">
        <v>34</v>
      </c>
      <c r="E2857" t="s">
        <v>14</v>
      </c>
      <c r="F2857" t="s">
        <v>60</v>
      </c>
      <c r="G2857" s="5">
        <v>11612.55</v>
      </c>
      <c r="H2857" s="5">
        <f t="shared" si="308"/>
        <v>209.02589999999998</v>
      </c>
      <c r="I2857" s="6">
        <v>2</v>
      </c>
      <c r="J2857" s="6">
        <v>23225.1</v>
      </c>
      <c r="K2857" s="5">
        <f t="shared" si="309"/>
        <v>418.05179999999996</v>
      </c>
      <c r="L2857" s="7">
        <v>1.0900000000000001</v>
      </c>
      <c r="M2857" s="7">
        <v>1081</v>
      </c>
      <c r="N2857" s="3">
        <v>45473</v>
      </c>
      <c r="O2857" s="4" t="str">
        <f t="shared" si="310"/>
        <v>2024-06</v>
      </c>
      <c r="P2857" s="4" t="str">
        <f t="shared" si="311"/>
        <v>06</v>
      </c>
      <c r="Q2857" s="4" t="str">
        <f t="shared" si="312"/>
        <v>June</v>
      </c>
      <c r="R2857" s="30" t="str">
        <f t="shared" si="313"/>
        <v>30</v>
      </c>
      <c r="W2857" t="str">
        <f t="shared" si="314"/>
        <v>ok</v>
      </c>
    </row>
    <row r="2858" spans="1:23" x14ac:dyDescent="0.3">
      <c r="A2858" t="s">
        <v>2900</v>
      </c>
      <c r="B2858" t="s">
        <v>36</v>
      </c>
      <c r="C2858" t="s">
        <v>18</v>
      </c>
      <c r="D2858" t="s">
        <v>37</v>
      </c>
      <c r="E2858" t="s">
        <v>45</v>
      </c>
      <c r="F2858" t="s">
        <v>60</v>
      </c>
      <c r="G2858" s="5">
        <v>9429.67</v>
      </c>
      <c r="H2858" s="5">
        <f t="shared" si="308"/>
        <v>169.73406</v>
      </c>
      <c r="I2858" s="6">
        <v>1</v>
      </c>
      <c r="J2858" s="6">
        <v>9429.67</v>
      </c>
      <c r="K2858" s="5">
        <f t="shared" si="309"/>
        <v>169.73406</v>
      </c>
      <c r="L2858" s="7">
        <v>1.76</v>
      </c>
      <c r="M2858" s="7">
        <v>1339</v>
      </c>
      <c r="N2858" s="3">
        <v>45433</v>
      </c>
      <c r="O2858" s="4" t="str">
        <f t="shared" si="310"/>
        <v>2024-05</v>
      </c>
      <c r="P2858" s="4" t="str">
        <f t="shared" si="311"/>
        <v>05</v>
      </c>
      <c r="Q2858" s="4" t="str">
        <f t="shared" si="312"/>
        <v>May</v>
      </c>
      <c r="R2858" s="30" t="str">
        <f t="shared" si="313"/>
        <v>21</v>
      </c>
      <c r="W2858" t="str">
        <f t="shared" si="314"/>
        <v>ok</v>
      </c>
    </row>
    <row r="2859" spans="1:23" x14ac:dyDescent="0.3">
      <c r="A2859" t="s">
        <v>2901</v>
      </c>
      <c r="B2859" t="s">
        <v>51</v>
      </c>
      <c r="C2859" t="s">
        <v>29</v>
      </c>
      <c r="D2859" t="s">
        <v>52</v>
      </c>
      <c r="E2859" t="s">
        <v>14</v>
      </c>
      <c r="F2859" t="s">
        <v>15</v>
      </c>
      <c r="G2859" s="5">
        <v>13661.45</v>
      </c>
      <c r="H2859" s="5">
        <f t="shared" si="308"/>
        <v>245.90609999999998</v>
      </c>
      <c r="I2859" s="6">
        <v>4</v>
      </c>
      <c r="J2859" s="6">
        <v>54645.8</v>
      </c>
      <c r="K2859" s="5">
        <f t="shared" si="309"/>
        <v>983.62439999999992</v>
      </c>
      <c r="L2859" s="7">
        <v>2.57</v>
      </c>
      <c r="M2859" s="7">
        <v>360</v>
      </c>
      <c r="N2859" s="3">
        <v>45618</v>
      </c>
      <c r="O2859" s="4" t="str">
        <f t="shared" si="310"/>
        <v>2024-11</v>
      </c>
      <c r="P2859" s="4" t="str">
        <f t="shared" si="311"/>
        <v>11</v>
      </c>
      <c r="Q2859" s="4" t="str">
        <f t="shared" si="312"/>
        <v>November</v>
      </c>
      <c r="R2859" s="30" t="str">
        <f t="shared" si="313"/>
        <v>22</v>
      </c>
      <c r="W2859" t="str">
        <f t="shared" si="314"/>
        <v>ok</v>
      </c>
    </row>
    <row r="2860" spans="1:23" x14ac:dyDescent="0.3">
      <c r="A2860" t="s">
        <v>2902</v>
      </c>
      <c r="B2860" t="s">
        <v>17</v>
      </c>
      <c r="C2860" t="s">
        <v>18</v>
      </c>
      <c r="D2860" t="s">
        <v>19</v>
      </c>
      <c r="E2860" t="s">
        <v>14</v>
      </c>
      <c r="F2860" t="s">
        <v>21</v>
      </c>
      <c r="G2860" s="5">
        <v>1380.07</v>
      </c>
      <c r="H2860" s="5">
        <f t="shared" si="308"/>
        <v>24.841259999999998</v>
      </c>
      <c r="I2860" s="6">
        <v>4</v>
      </c>
      <c r="J2860" s="6">
        <v>5520.28</v>
      </c>
      <c r="K2860" s="5">
        <f t="shared" si="309"/>
        <v>99.365039999999993</v>
      </c>
      <c r="L2860" s="7">
        <v>2.89</v>
      </c>
      <c r="M2860" s="7">
        <v>3015</v>
      </c>
      <c r="N2860" s="3">
        <v>45450</v>
      </c>
      <c r="O2860" s="4" t="str">
        <f t="shared" si="310"/>
        <v>2024-06</v>
      </c>
      <c r="P2860" s="4" t="str">
        <f t="shared" si="311"/>
        <v>06</v>
      </c>
      <c r="Q2860" s="4" t="str">
        <f t="shared" si="312"/>
        <v>June</v>
      </c>
      <c r="R2860" s="30" t="str">
        <f t="shared" si="313"/>
        <v>07</v>
      </c>
      <c r="W2860" t="str">
        <f t="shared" si="314"/>
        <v>ok</v>
      </c>
    </row>
    <row r="2861" spans="1:23" x14ac:dyDescent="0.3">
      <c r="A2861" t="s">
        <v>2903</v>
      </c>
      <c r="B2861" t="s">
        <v>47</v>
      </c>
      <c r="C2861" t="s">
        <v>12</v>
      </c>
      <c r="D2861" t="s">
        <v>48</v>
      </c>
      <c r="E2861" t="s">
        <v>45</v>
      </c>
      <c r="F2861" t="s">
        <v>60</v>
      </c>
      <c r="G2861" s="5">
        <v>7173.93</v>
      </c>
      <c r="H2861" s="5">
        <f t="shared" si="308"/>
        <v>129.13074</v>
      </c>
      <c r="I2861" s="6">
        <v>2</v>
      </c>
      <c r="J2861" s="6">
        <v>14347.86</v>
      </c>
      <c r="K2861" s="5">
        <f t="shared" si="309"/>
        <v>258.26148000000001</v>
      </c>
      <c r="L2861" s="7">
        <v>1.96</v>
      </c>
      <c r="M2861" s="7">
        <v>3706</v>
      </c>
      <c r="N2861" s="3">
        <v>45533</v>
      </c>
      <c r="O2861" s="4" t="str">
        <f t="shared" si="310"/>
        <v>2024-08</v>
      </c>
      <c r="P2861" s="4" t="str">
        <f t="shared" si="311"/>
        <v>08</v>
      </c>
      <c r="Q2861" s="4" t="str">
        <f t="shared" si="312"/>
        <v>August</v>
      </c>
      <c r="R2861" s="30" t="str">
        <f t="shared" si="313"/>
        <v>29</v>
      </c>
      <c r="W2861" t="str">
        <f t="shared" si="314"/>
        <v>ok</v>
      </c>
    </row>
    <row r="2862" spans="1:23" x14ac:dyDescent="0.3">
      <c r="A2862" t="s">
        <v>2904</v>
      </c>
      <c r="B2862" t="s">
        <v>41</v>
      </c>
      <c r="C2862" t="s">
        <v>42</v>
      </c>
      <c r="D2862" t="s">
        <v>43</v>
      </c>
      <c r="E2862" t="s">
        <v>20</v>
      </c>
      <c r="F2862" t="s">
        <v>26</v>
      </c>
      <c r="G2862" s="5">
        <v>18601.21</v>
      </c>
      <c r="H2862" s="5">
        <f t="shared" si="308"/>
        <v>334.82177999999993</v>
      </c>
      <c r="I2862" s="6">
        <v>5</v>
      </c>
      <c r="J2862" s="6">
        <v>93006.05</v>
      </c>
      <c r="K2862" s="5">
        <f t="shared" si="309"/>
        <v>1674.1088999999997</v>
      </c>
      <c r="L2862" s="7">
        <v>2.44</v>
      </c>
      <c r="M2862" s="7">
        <v>1087</v>
      </c>
      <c r="N2862" s="3">
        <v>45526</v>
      </c>
      <c r="O2862" s="4" t="str">
        <f t="shared" si="310"/>
        <v>2024-08</v>
      </c>
      <c r="P2862" s="4" t="str">
        <f t="shared" si="311"/>
        <v>08</v>
      </c>
      <c r="Q2862" s="4" t="str">
        <f t="shared" si="312"/>
        <v>August</v>
      </c>
      <c r="R2862" s="30" t="str">
        <f t="shared" si="313"/>
        <v>22</v>
      </c>
      <c r="W2862" t="str">
        <f t="shared" si="314"/>
        <v>ok</v>
      </c>
    </row>
    <row r="2863" spans="1:23" x14ac:dyDescent="0.3">
      <c r="A2863" t="s">
        <v>2905</v>
      </c>
      <c r="B2863" t="s">
        <v>51</v>
      </c>
      <c r="C2863" t="s">
        <v>29</v>
      </c>
      <c r="D2863" t="s">
        <v>52</v>
      </c>
      <c r="E2863" t="s">
        <v>45</v>
      </c>
      <c r="F2863" t="s">
        <v>31</v>
      </c>
      <c r="G2863" s="5">
        <v>9517.6</v>
      </c>
      <c r="H2863" s="5">
        <f t="shared" si="308"/>
        <v>171.3168</v>
      </c>
      <c r="I2863" s="6">
        <v>3</v>
      </c>
      <c r="J2863" s="6">
        <v>28552.799999999999</v>
      </c>
      <c r="K2863" s="5">
        <f t="shared" si="309"/>
        <v>513.95039999999995</v>
      </c>
      <c r="L2863" s="7">
        <v>2.4900000000000002</v>
      </c>
      <c r="M2863" s="7">
        <v>3403</v>
      </c>
      <c r="N2863" s="3">
        <v>45312</v>
      </c>
      <c r="O2863" s="4" t="str">
        <f t="shared" si="310"/>
        <v>2024-01</v>
      </c>
      <c r="P2863" s="4" t="str">
        <f t="shared" si="311"/>
        <v>01</v>
      </c>
      <c r="Q2863" s="4" t="str">
        <f t="shared" si="312"/>
        <v>January</v>
      </c>
      <c r="R2863" s="30" t="str">
        <f t="shared" si="313"/>
        <v>21</v>
      </c>
      <c r="W2863" t="str">
        <f t="shared" si="314"/>
        <v>ok</v>
      </c>
    </row>
    <row r="2864" spans="1:23" x14ac:dyDescent="0.3">
      <c r="A2864" t="s">
        <v>2906</v>
      </c>
      <c r="B2864" t="s">
        <v>47</v>
      </c>
      <c r="C2864" t="s">
        <v>12</v>
      </c>
      <c r="D2864" t="s">
        <v>48</v>
      </c>
      <c r="E2864" t="s">
        <v>45</v>
      </c>
      <c r="F2864" t="s">
        <v>26</v>
      </c>
      <c r="G2864" s="5">
        <v>19674.05</v>
      </c>
      <c r="H2864" s="5">
        <f t="shared" si="308"/>
        <v>354.13289999999995</v>
      </c>
      <c r="I2864" s="6">
        <v>4</v>
      </c>
      <c r="J2864" s="6">
        <v>78696.2</v>
      </c>
      <c r="K2864" s="5">
        <f t="shared" si="309"/>
        <v>1416.5315999999998</v>
      </c>
      <c r="L2864" s="7">
        <v>3.13</v>
      </c>
      <c r="M2864" s="7">
        <v>4008</v>
      </c>
      <c r="N2864" s="3">
        <v>45559</v>
      </c>
      <c r="O2864" s="4" t="str">
        <f t="shared" si="310"/>
        <v>2024-09</v>
      </c>
      <c r="P2864" s="4" t="str">
        <f t="shared" si="311"/>
        <v>09</v>
      </c>
      <c r="Q2864" s="4" t="str">
        <f t="shared" si="312"/>
        <v>September</v>
      </c>
      <c r="R2864" s="30" t="str">
        <f t="shared" si="313"/>
        <v>24</v>
      </c>
      <c r="W2864" t="str">
        <f t="shared" si="314"/>
        <v>ok</v>
      </c>
    </row>
    <row r="2865" spans="1:23" x14ac:dyDescent="0.3">
      <c r="A2865" t="s">
        <v>2907</v>
      </c>
      <c r="B2865" t="s">
        <v>63</v>
      </c>
      <c r="C2865" t="s">
        <v>18</v>
      </c>
      <c r="D2865" t="s">
        <v>64</v>
      </c>
      <c r="E2865" t="s">
        <v>20</v>
      </c>
      <c r="F2865" t="s">
        <v>26</v>
      </c>
      <c r="G2865" s="5">
        <v>17717.38</v>
      </c>
      <c r="H2865" s="5">
        <f t="shared" si="308"/>
        <v>318.91284000000002</v>
      </c>
      <c r="I2865" s="6">
        <v>5</v>
      </c>
      <c r="J2865" s="6">
        <v>88586.9</v>
      </c>
      <c r="K2865" s="5">
        <f t="shared" si="309"/>
        <v>1594.5642</v>
      </c>
      <c r="L2865" s="7">
        <v>3.54</v>
      </c>
      <c r="M2865" s="7">
        <v>640</v>
      </c>
      <c r="N2865" s="3">
        <v>45325</v>
      </c>
      <c r="O2865" s="4" t="str">
        <f t="shared" si="310"/>
        <v>2024-02</v>
      </c>
      <c r="P2865" s="4" t="str">
        <f t="shared" si="311"/>
        <v>02</v>
      </c>
      <c r="Q2865" s="4" t="str">
        <f t="shared" si="312"/>
        <v>February</v>
      </c>
      <c r="R2865" s="30" t="str">
        <f t="shared" si="313"/>
        <v>03</v>
      </c>
      <c r="W2865" t="str">
        <f t="shared" si="314"/>
        <v>ok</v>
      </c>
    </row>
    <row r="2866" spans="1:23" x14ac:dyDescent="0.3">
      <c r="A2866" t="s">
        <v>2908</v>
      </c>
      <c r="B2866" t="s">
        <v>33</v>
      </c>
      <c r="C2866" t="s">
        <v>12</v>
      </c>
      <c r="D2866" t="s">
        <v>34</v>
      </c>
      <c r="E2866" t="s">
        <v>20</v>
      </c>
      <c r="F2866" t="s">
        <v>21</v>
      </c>
      <c r="G2866" s="5">
        <v>126.21</v>
      </c>
      <c r="H2866" s="5">
        <f t="shared" si="308"/>
        <v>2.2717799999999997</v>
      </c>
      <c r="I2866" s="6">
        <v>4</v>
      </c>
      <c r="J2866" s="6">
        <v>504.84</v>
      </c>
      <c r="K2866" s="5">
        <f t="shared" si="309"/>
        <v>9.0871199999999988</v>
      </c>
      <c r="L2866" s="7">
        <v>3.15</v>
      </c>
      <c r="M2866" s="7">
        <v>1389</v>
      </c>
      <c r="N2866" s="3">
        <v>45526</v>
      </c>
      <c r="O2866" s="4" t="str">
        <f t="shared" si="310"/>
        <v>2024-08</v>
      </c>
      <c r="P2866" s="4" t="str">
        <f t="shared" si="311"/>
        <v>08</v>
      </c>
      <c r="Q2866" s="4" t="str">
        <f t="shared" si="312"/>
        <v>August</v>
      </c>
      <c r="R2866" s="30" t="str">
        <f t="shared" si="313"/>
        <v>22</v>
      </c>
      <c r="W2866" t="str">
        <f t="shared" si="314"/>
        <v>ok</v>
      </c>
    </row>
    <row r="2867" spans="1:23" x14ac:dyDescent="0.3">
      <c r="A2867" t="s">
        <v>2909</v>
      </c>
      <c r="B2867" t="s">
        <v>23</v>
      </c>
      <c r="C2867" t="s">
        <v>24</v>
      </c>
      <c r="D2867" t="s">
        <v>25</v>
      </c>
      <c r="E2867" t="s">
        <v>20</v>
      </c>
      <c r="F2867" t="s">
        <v>60</v>
      </c>
      <c r="G2867" s="5">
        <v>7785.33</v>
      </c>
      <c r="H2867" s="5">
        <f t="shared" si="308"/>
        <v>140.13593999999998</v>
      </c>
      <c r="I2867" s="6">
        <v>2</v>
      </c>
      <c r="J2867" s="6">
        <v>15570.66</v>
      </c>
      <c r="K2867" s="5">
        <f t="shared" si="309"/>
        <v>280.27187999999995</v>
      </c>
      <c r="L2867" s="7">
        <v>4</v>
      </c>
      <c r="M2867" s="7">
        <v>3382</v>
      </c>
      <c r="N2867" s="3">
        <v>45578</v>
      </c>
      <c r="O2867" s="4" t="str">
        <f t="shared" si="310"/>
        <v>2024-10</v>
      </c>
      <c r="P2867" s="4" t="str">
        <f t="shared" si="311"/>
        <v>10</v>
      </c>
      <c r="Q2867" s="4" t="str">
        <f t="shared" si="312"/>
        <v>October</v>
      </c>
      <c r="R2867" s="30" t="str">
        <f t="shared" si="313"/>
        <v>13</v>
      </c>
      <c r="W2867" t="str">
        <f t="shared" si="314"/>
        <v>ok</v>
      </c>
    </row>
    <row r="2868" spans="1:23" x14ac:dyDescent="0.3">
      <c r="A2868" t="s">
        <v>2910</v>
      </c>
      <c r="B2868" t="s">
        <v>63</v>
      </c>
      <c r="C2868" t="s">
        <v>18</v>
      </c>
      <c r="D2868" t="s">
        <v>64</v>
      </c>
      <c r="E2868" t="s">
        <v>45</v>
      </c>
      <c r="F2868" t="s">
        <v>60</v>
      </c>
      <c r="G2868" s="5">
        <v>15341.33</v>
      </c>
      <c r="H2868" s="5">
        <f t="shared" si="308"/>
        <v>276.14393999999999</v>
      </c>
      <c r="I2868" s="6">
        <v>3</v>
      </c>
      <c r="J2868" s="6">
        <v>46023.99</v>
      </c>
      <c r="K2868" s="5">
        <f t="shared" si="309"/>
        <v>828.43182000000002</v>
      </c>
      <c r="L2868" s="7">
        <v>4.2300000000000004</v>
      </c>
      <c r="M2868" s="7">
        <v>236</v>
      </c>
      <c r="N2868" s="3">
        <v>45297</v>
      </c>
      <c r="O2868" s="4" t="str">
        <f t="shared" si="310"/>
        <v>2024-01</v>
      </c>
      <c r="P2868" s="4" t="str">
        <f t="shared" si="311"/>
        <v>01</v>
      </c>
      <c r="Q2868" s="4" t="str">
        <f t="shared" si="312"/>
        <v>January</v>
      </c>
      <c r="R2868" s="30" t="str">
        <f t="shared" si="313"/>
        <v>06</v>
      </c>
      <c r="W2868" t="str">
        <f t="shared" si="314"/>
        <v>ok</v>
      </c>
    </row>
    <row r="2869" spans="1:23" x14ac:dyDescent="0.3">
      <c r="A2869" t="s">
        <v>2911</v>
      </c>
      <c r="B2869" t="s">
        <v>47</v>
      </c>
      <c r="C2869" t="s">
        <v>12</v>
      </c>
      <c r="D2869" t="s">
        <v>48</v>
      </c>
      <c r="E2869" t="s">
        <v>45</v>
      </c>
      <c r="F2869" t="s">
        <v>26</v>
      </c>
      <c r="G2869" s="5">
        <v>1823.4</v>
      </c>
      <c r="H2869" s="5">
        <f t="shared" si="308"/>
        <v>32.821199999999997</v>
      </c>
      <c r="I2869" s="6">
        <v>1</v>
      </c>
      <c r="J2869" s="6">
        <v>1823.4</v>
      </c>
      <c r="K2869" s="5">
        <f t="shared" si="309"/>
        <v>32.821199999999997</v>
      </c>
      <c r="L2869" s="7">
        <v>4.0199999999999996</v>
      </c>
      <c r="M2869" s="7">
        <v>613</v>
      </c>
      <c r="N2869" s="3">
        <v>45376</v>
      </c>
      <c r="O2869" s="4" t="str">
        <f t="shared" si="310"/>
        <v>2024-03</v>
      </c>
      <c r="P2869" s="4" t="str">
        <f t="shared" si="311"/>
        <v>03</v>
      </c>
      <c r="Q2869" s="4" t="str">
        <f t="shared" si="312"/>
        <v>March</v>
      </c>
      <c r="R2869" s="30" t="str">
        <f t="shared" si="313"/>
        <v>25</v>
      </c>
      <c r="W2869" t="str">
        <f t="shared" si="314"/>
        <v>ok</v>
      </c>
    </row>
    <row r="2870" spans="1:23" x14ac:dyDescent="0.3">
      <c r="A2870" t="s">
        <v>2912</v>
      </c>
      <c r="B2870" t="s">
        <v>33</v>
      </c>
      <c r="C2870" t="s">
        <v>12</v>
      </c>
      <c r="D2870" t="s">
        <v>34</v>
      </c>
      <c r="E2870" t="s">
        <v>14</v>
      </c>
      <c r="F2870" t="s">
        <v>26</v>
      </c>
      <c r="G2870" s="5">
        <v>5894.18</v>
      </c>
      <c r="H2870" s="5">
        <f t="shared" si="308"/>
        <v>106.09524</v>
      </c>
      <c r="I2870" s="6">
        <v>4</v>
      </c>
      <c r="J2870" s="6">
        <v>23576.720000000001</v>
      </c>
      <c r="K2870" s="5">
        <f t="shared" si="309"/>
        <v>424.38096000000002</v>
      </c>
      <c r="L2870" s="7">
        <v>4.2</v>
      </c>
      <c r="M2870" s="7">
        <v>613</v>
      </c>
      <c r="N2870" s="3">
        <v>45642</v>
      </c>
      <c r="O2870" s="4" t="str">
        <f t="shared" si="310"/>
        <v>2024-12</v>
      </c>
      <c r="P2870" s="4" t="str">
        <f t="shared" si="311"/>
        <v>12</v>
      </c>
      <c r="Q2870" s="4" t="str">
        <f t="shared" si="312"/>
        <v>December</v>
      </c>
      <c r="R2870" s="30" t="str">
        <f t="shared" si="313"/>
        <v>16</v>
      </c>
      <c r="W2870" t="str">
        <f t="shared" si="314"/>
        <v>ok</v>
      </c>
    </row>
    <row r="2871" spans="1:23" x14ac:dyDescent="0.3">
      <c r="A2871" t="s">
        <v>2913</v>
      </c>
      <c r="B2871" t="s">
        <v>41</v>
      </c>
      <c r="C2871" t="s">
        <v>42</v>
      </c>
      <c r="D2871" t="s">
        <v>43</v>
      </c>
      <c r="E2871" t="s">
        <v>20</v>
      </c>
      <c r="F2871" t="s">
        <v>21</v>
      </c>
      <c r="G2871" s="5">
        <v>5596.44</v>
      </c>
      <c r="H2871" s="5">
        <f t="shared" si="308"/>
        <v>100.73591999999998</v>
      </c>
      <c r="I2871" s="6">
        <v>2</v>
      </c>
      <c r="J2871" s="6">
        <v>11192.88</v>
      </c>
      <c r="K2871" s="5">
        <f t="shared" si="309"/>
        <v>201.47183999999996</v>
      </c>
      <c r="L2871" s="7">
        <v>1.58</v>
      </c>
      <c r="M2871" s="7">
        <v>2714</v>
      </c>
      <c r="N2871" s="3">
        <v>45297</v>
      </c>
      <c r="O2871" s="4" t="str">
        <f t="shared" si="310"/>
        <v>2024-01</v>
      </c>
      <c r="P2871" s="4" t="str">
        <f t="shared" si="311"/>
        <v>01</v>
      </c>
      <c r="Q2871" s="4" t="str">
        <f t="shared" si="312"/>
        <v>January</v>
      </c>
      <c r="R2871" s="30" t="str">
        <f t="shared" si="313"/>
        <v>06</v>
      </c>
      <c r="W2871" t="str">
        <f t="shared" si="314"/>
        <v>ok</v>
      </c>
    </row>
    <row r="2872" spans="1:23" x14ac:dyDescent="0.3">
      <c r="A2872" t="s">
        <v>2914</v>
      </c>
      <c r="B2872" t="s">
        <v>63</v>
      </c>
      <c r="C2872" t="s">
        <v>18</v>
      </c>
      <c r="D2872" t="s">
        <v>64</v>
      </c>
      <c r="E2872" t="s">
        <v>45</v>
      </c>
      <c r="F2872" t="s">
        <v>31</v>
      </c>
      <c r="G2872" s="5">
        <v>6938.86</v>
      </c>
      <c r="H2872" s="5">
        <f t="shared" si="308"/>
        <v>124.89947999999998</v>
      </c>
      <c r="I2872" s="6">
        <v>3</v>
      </c>
      <c r="J2872" s="6">
        <v>20816.580000000002</v>
      </c>
      <c r="K2872" s="5">
        <f t="shared" si="309"/>
        <v>374.69843999999995</v>
      </c>
      <c r="L2872" s="7">
        <v>3.79</v>
      </c>
      <c r="M2872" s="7">
        <v>239</v>
      </c>
      <c r="N2872" s="3">
        <v>45477</v>
      </c>
      <c r="O2872" s="4" t="str">
        <f t="shared" si="310"/>
        <v>2024-07</v>
      </c>
      <c r="P2872" s="4" t="str">
        <f t="shared" si="311"/>
        <v>07</v>
      </c>
      <c r="Q2872" s="4" t="str">
        <f t="shared" si="312"/>
        <v>July</v>
      </c>
      <c r="R2872" s="30" t="str">
        <f t="shared" si="313"/>
        <v>04</v>
      </c>
      <c r="W2872" t="str">
        <f t="shared" si="314"/>
        <v>ok</v>
      </c>
    </row>
    <row r="2873" spans="1:23" x14ac:dyDescent="0.3">
      <c r="A2873" t="s">
        <v>2915</v>
      </c>
      <c r="B2873" t="s">
        <v>51</v>
      </c>
      <c r="C2873" t="s">
        <v>29</v>
      </c>
      <c r="D2873" t="s">
        <v>52</v>
      </c>
      <c r="E2873" t="s">
        <v>45</v>
      </c>
      <c r="F2873" t="s">
        <v>60</v>
      </c>
      <c r="G2873" s="5">
        <v>6550.13</v>
      </c>
      <c r="H2873" s="5">
        <f t="shared" si="308"/>
        <v>117.90234</v>
      </c>
      <c r="I2873" s="6">
        <v>5</v>
      </c>
      <c r="J2873" s="6">
        <v>32750.65</v>
      </c>
      <c r="K2873" s="5">
        <f t="shared" si="309"/>
        <v>589.51170000000002</v>
      </c>
      <c r="L2873" s="7">
        <v>2.85</v>
      </c>
      <c r="M2873" s="7">
        <v>4294</v>
      </c>
      <c r="N2873" s="3">
        <v>45397</v>
      </c>
      <c r="O2873" s="4" t="str">
        <f t="shared" si="310"/>
        <v>2024-04</v>
      </c>
      <c r="P2873" s="4" t="str">
        <f t="shared" si="311"/>
        <v>04</v>
      </c>
      <c r="Q2873" s="4" t="str">
        <f t="shared" si="312"/>
        <v>April</v>
      </c>
      <c r="R2873" s="30" t="str">
        <f t="shared" si="313"/>
        <v>15</v>
      </c>
      <c r="W2873" t="str">
        <f t="shared" si="314"/>
        <v>ok</v>
      </c>
    </row>
    <row r="2874" spans="1:23" x14ac:dyDescent="0.3">
      <c r="A2874" t="s">
        <v>2916</v>
      </c>
      <c r="B2874" t="s">
        <v>47</v>
      </c>
      <c r="C2874" t="s">
        <v>12</v>
      </c>
      <c r="D2874" t="s">
        <v>48</v>
      </c>
      <c r="E2874" t="s">
        <v>20</v>
      </c>
      <c r="F2874" t="s">
        <v>15</v>
      </c>
      <c r="G2874" s="5">
        <v>16052.58</v>
      </c>
      <c r="H2874" s="5">
        <f t="shared" si="308"/>
        <v>288.94644</v>
      </c>
      <c r="I2874" s="6">
        <v>2</v>
      </c>
      <c r="J2874" s="6">
        <v>32105.16</v>
      </c>
      <c r="K2874" s="5">
        <f t="shared" si="309"/>
        <v>577.89287999999999</v>
      </c>
      <c r="L2874" s="7">
        <v>4.25</v>
      </c>
      <c r="M2874" s="7">
        <v>4911</v>
      </c>
      <c r="N2874" s="3">
        <v>45368</v>
      </c>
      <c r="O2874" s="4" t="str">
        <f t="shared" si="310"/>
        <v>2024-03</v>
      </c>
      <c r="P2874" s="4" t="str">
        <f t="shared" si="311"/>
        <v>03</v>
      </c>
      <c r="Q2874" s="4" t="str">
        <f t="shared" si="312"/>
        <v>March</v>
      </c>
      <c r="R2874" s="30" t="str">
        <f t="shared" si="313"/>
        <v>17</v>
      </c>
      <c r="W2874" t="str">
        <f t="shared" si="314"/>
        <v>ok</v>
      </c>
    </row>
    <row r="2875" spans="1:23" x14ac:dyDescent="0.3">
      <c r="A2875" t="s">
        <v>2917</v>
      </c>
      <c r="B2875" t="s">
        <v>36</v>
      </c>
      <c r="C2875" t="s">
        <v>18</v>
      </c>
      <c r="D2875" t="s">
        <v>37</v>
      </c>
      <c r="E2875" t="s">
        <v>45</v>
      </c>
      <c r="F2875" t="s">
        <v>31</v>
      </c>
      <c r="G2875" s="5">
        <v>14469.52</v>
      </c>
      <c r="H2875" s="5">
        <f t="shared" si="308"/>
        <v>260.45135999999997</v>
      </c>
      <c r="I2875" s="6">
        <v>2</v>
      </c>
      <c r="J2875" s="6">
        <v>28939.040000000001</v>
      </c>
      <c r="K2875" s="5">
        <f t="shared" si="309"/>
        <v>520.90271999999993</v>
      </c>
      <c r="L2875" s="7">
        <v>3.16</v>
      </c>
      <c r="M2875" s="7">
        <v>2494</v>
      </c>
      <c r="N2875" s="3">
        <v>45620</v>
      </c>
      <c r="O2875" s="4" t="str">
        <f t="shared" si="310"/>
        <v>2024-11</v>
      </c>
      <c r="P2875" s="4" t="str">
        <f t="shared" si="311"/>
        <v>11</v>
      </c>
      <c r="Q2875" s="4" t="str">
        <f t="shared" si="312"/>
        <v>November</v>
      </c>
      <c r="R2875" s="30" t="str">
        <f t="shared" si="313"/>
        <v>24</v>
      </c>
      <c r="W2875" t="str">
        <f t="shared" si="314"/>
        <v>ok</v>
      </c>
    </row>
    <row r="2876" spans="1:23" x14ac:dyDescent="0.3">
      <c r="A2876" t="s">
        <v>2918</v>
      </c>
      <c r="B2876" t="s">
        <v>63</v>
      </c>
      <c r="C2876" t="s">
        <v>18</v>
      </c>
      <c r="D2876" t="s">
        <v>64</v>
      </c>
      <c r="E2876" t="s">
        <v>20</v>
      </c>
      <c r="F2876" t="s">
        <v>31</v>
      </c>
      <c r="G2876" s="5">
        <v>13111.54</v>
      </c>
      <c r="H2876" s="5">
        <f t="shared" si="308"/>
        <v>236.00772000000001</v>
      </c>
      <c r="I2876" s="6">
        <v>2</v>
      </c>
      <c r="J2876" s="6">
        <v>26223.08</v>
      </c>
      <c r="K2876" s="5">
        <f t="shared" si="309"/>
        <v>472.01544000000001</v>
      </c>
      <c r="L2876" s="7">
        <v>4.07</v>
      </c>
      <c r="M2876" s="7">
        <v>522</v>
      </c>
      <c r="N2876" s="3">
        <v>45543</v>
      </c>
      <c r="O2876" s="4" t="str">
        <f t="shared" si="310"/>
        <v>2024-09</v>
      </c>
      <c r="P2876" s="4" t="str">
        <f t="shared" si="311"/>
        <v>09</v>
      </c>
      <c r="Q2876" s="4" t="str">
        <f t="shared" si="312"/>
        <v>September</v>
      </c>
      <c r="R2876" s="30" t="str">
        <f t="shared" si="313"/>
        <v>08</v>
      </c>
      <c r="W2876" t="str">
        <f t="shared" si="314"/>
        <v>ok</v>
      </c>
    </row>
    <row r="2877" spans="1:23" x14ac:dyDescent="0.3">
      <c r="A2877" t="s">
        <v>2919</v>
      </c>
      <c r="B2877" t="s">
        <v>36</v>
      </c>
      <c r="C2877" t="s">
        <v>18</v>
      </c>
      <c r="D2877" t="s">
        <v>37</v>
      </c>
      <c r="E2877" t="s">
        <v>20</v>
      </c>
      <c r="F2877" t="s">
        <v>38</v>
      </c>
      <c r="G2877" s="5">
        <v>9243.57</v>
      </c>
      <c r="H2877" s="5">
        <f t="shared" si="308"/>
        <v>166.38425999999998</v>
      </c>
      <c r="I2877" s="6">
        <v>3</v>
      </c>
      <c r="J2877" s="6">
        <v>27730.71</v>
      </c>
      <c r="K2877" s="5">
        <f t="shared" si="309"/>
        <v>499.15277999999995</v>
      </c>
      <c r="L2877" s="7">
        <v>1.59</v>
      </c>
      <c r="M2877" s="7">
        <v>325</v>
      </c>
      <c r="N2877" s="3">
        <v>45439</v>
      </c>
      <c r="O2877" s="4" t="str">
        <f t="shared" si="310"/>
        <v>2024-05</v>
      </c>
      <c r="P2877" s="4" t="str">
        <f t="shared" si="311"/>
        <v>05</v>
      </c>
      <c r="Q2877" s="4" t="str">
        <f t="shared" si="312"/>
        <v>May</v>
      </c>
      <c r="R2877" s="30" t="str">
        <f t="shared" si="313"/>
        <v>27</v>
      </c>
      <c r="W2877" t="str">
        <f t="shared" si="314"/>
        <v>ok</v>
      </c>
    </row>
    <row r="2878" spans="1:23" x14ac:dyDescent="0.3">
      <c r="A2878" t="s">
        <v>2920</v>
      </c>
      <c r="B2878" t="s">
        <v>36</v>
      </c>
      <c r="C2878" t="s">
        <v>18</v>
      </c>
      <c r="D2878" t="s">
        <v>37</v>
      </c>
      <c r="E2878" t="s">
        <v>14</v>
      </c>
      <c r="F2878" t="s">
        <v>21</v>
      </c>
      <c r="G2878" s="5">
        <v>8634.59</v>
      </c>
      <c r="H2878" s="5">
        <f t="shared" si="308"/>
        <v>155.42261999999999</v>
      </c>
      <c r="I2878" s="6">
        <v>3</v>
      </c>
      <c r="J2878" s="6">
        <v>25903.77</v>
      </c>
      <c r="K2878" s="5">
        <f t="shared" si="309"/>
        <v>466.26785999999998</v>
      </c>
      <c r="L2878" s="7">
        <v>1.45</v>
      </c>
      <c r="M2878" s="7">
        <v>3830</v>
      </c>
      <c r="N2878" s="3">
        <v>45361</v>
      </c>
      <c r="O2878" s="4" t="str">
        <f t="shared" si="310"/>
        <v>2024-03</v>
      </c>
      <c r="P2878" s="4" t="str">
        <f t="shared" si="311"/>
        <v>03</v>
      </c>
      <c r="Q2878" s="4" t="str">
        <f t="shared" si="312"/>
        <v>March</v>
      </c>
      <c r="R2878" s="30" t="str">
        <f t="shared" si="313"/>
        <v>10</v>
      </c>
      <c r="W2878" t="str">
        <f t="shared" si="314"/>
        <v>ok</v>
      </c>
    </row>
    <row r="2879" spans="1:23" x14ac:dyDescent="0.3">
      <c r="A2879" t="s">
        <v>2921</v>
      </c>
      <c r="B2879" t="s">
        <v>36</v>
      </c>
      <c r="C2879" t="s">
        <v>18</v>
      </c>
      <c r="D2879" t="s">
        <v>37</v>
      </c>
      <c r="E2879" t="s">
        <v>45</v>
      </c>
      <c r="F2879" t="s">
        <v>38</v>
      </c>
      <c r="G2879" s="5">
        <v>13683.61</v>
      </c>
      <c r="H2879" s="5">
        <f t="shared" si="308"/>
        <v>246.30498</v>
      </c>
      <c r="I2879" s="6">
        <v>2</v>
      </c>
      <c r="J2879" s="6">
        <v>27367.22</v>
      </c>
      <c r="K2879" s="5">
        <f t="shared" si="309"/>
        <v>492.60996</v>
      </c>
      <c r="L2879" s="7">
        <v>1.87</v>
      </c>
      <c r="M2879" s="7">
        <v>1335</v>
      </c>
      <c r="N2879" s="3">
        <v>45497</v>
      </c>
      <c r="O2879" s="4" t="str">
        <f t="shared" si="310"/>
        <v>2024-07</v>
      </c>
      <c r="P2879" s="4" t="str">
        <f t="shared" si="311"/>
        <v>07</v>
      </c>
      <c r="Q2879" s="4" t="str">
        <f t="shared" si="312"/>
        <v>July</v>
      </c>
      <c r="R2879" s="30" t="str">
        <f t="shared" si="313"/>
        <v>24</v>
      </c>
      <c r="W2879" t="str">
        <f t="shared" si="314"/>
        <v>ok</v>
      </c>
    </row>
    <row r="2880" spans="1:23" x14ac:dyDescent="0.3">
      <c r="A2880" t="s">
        <v>2922</v>
      </c>
      <c r="B2880" t="s">
        <v>23</v>
      </c>
      <c r="C2880" t="s">
        <v>24</v>
      </c>
      <c r="D2880" t="s">
        <v>25</v>
      </c>
      <c r="E2880" t="s">
        <v>14</v>
      </c>
      <c r="F2880" t="s">
        <v>31</v>
      </c>
      <c r="G2880" s="5">
        <v>740.33</v>
      </c>
      <c r="H2880" s="5">
        <f t="shared" si="308"/>
        <v>13.325939999999999</v>
      </c>
      <c r="I2880" s="6">
        <v>4</v>
      </c>
      <c r="J2880" s="6">
        <v>2961.32</v>
      </c>
      <c r="K2880" s="5">
        <f t="shared" si="309"/>
        <v>53.303759999999997</v>
      </c>
      <c r="L2880" s="7">
        <v>4.9800000000000004</v>
      </c>
      <c r="M2880" s="7">
        <v>1317</v>
      </c>
      <c r="N2880" s="3">
        <v>45525</v>
      </c>
      <c r="O2880" s="4" t="str">
        <f t="shared" si="310"/>
        <v>2024-08</v>
      </c>
      <c r="P2880" s="4" t="str">
        <f t="shared" si="311"/>
        <v>08</v>
      </c>
      <c r="Q2880" s="4" t="str">
        <f t="shared" si="312"/>
        <v>August</v>
      </c>
      <c r="R2880" s="30" t="str">
        <f t="shared" si="313"/>
        <v>21</v>
      </c>
      <c r="W2880" t="str">
        <f t="shared" si="314"/>
        <v>ok</v>
      </c>
    </row>
    <row r="2881" spans="1:23" x14ac:dyDescent="0.3">
      <c r="A2881" t="s">
        <v>2923</v>
      </c>
      <c r="B2881" t="s">
        <v>17</v>
      </c>
      <c r="C2881" t="s">
        <v>18</v>
      </c>
      <c r="D2881" t="s">
        <v>19</v>
      </c>
      <c r="E2881" t="s">
        <v>20</v>
      </c>
      <c r="F2881" t="s">
        <v>15</v>
      </c>
      <c r="G2881" s="5">
        <v>10085.370000000001</v>
      </c>
      <c r="H2881" s="5">
        <f t="shared" si="308"/>
        <v>181.53666000000001</v>
      </c>
      <c r="I2881" s="6">
        <v>4</v>
      </c>
      <c r="J2881" s="6">
        <v>40341.480000000003</v>
      </c>
      <c r="K2881" s="5">
        <f t="shared" si="309"/>
        <v>726.14664000000005</v>
      </c>
      <c r="L2881" s="7">
        <v>2.96</v>
      </c>
      <c r="M2881" s="7">
        <v>650</v>
      </c>
      <c r="N2881" s="3">
        <v>45609</v>
      </c>
      <c r="O2881" s="4" t="str">
        <f t="shared" si="310"/>
        <v>2024-11</v>
      </c>
      <c r="P2881" s="4" t="str">
        <f t="shared" si="311"/>
        <v>11</v>
      </c>
      <c r="Q2881" s="4" t="str">
        <f t="shared" si="312"/>
        <v>November</v>
      </c>
      <c r="R2881" s="30" t="str">
        <f t="shared" si="313"/>
        <v>13</v>
      </c>
      <c r="W2881" t="str">
        <f t="shared" si="314"/>
        <v>ok</v>
      </c>
    </row>
    <row r="2882" spans="1:23" x14ac:dyDescent="0.3">
      <c r="A2882" t="s">
        <v>2924</v>
      </c>
      <c r="B2882" t="s">
        <v>51</v>
      </c>
      <c r="C2882" t="s">
        <v>29</v>
      </c>
      <c r="D2882" t="s">
        <v>52</v>
      </c>
      <c r="E2882" t="s">
        <v>20</v>
      </c>
      <c r="F2882" t="s">
        <v>26</v>
      </c>
      <c r="G2882" s="5">
        <v>19555.93</v>
      </c>
      <c r="H2882" s="5">
        <f t="shared" si="308"/>
        <v>352.00673999999998</v>
      </c>
      <c r="I2882" s="6">
        <v>3</v>
      </c>
      <c r="J2882" s="6">
        <v>58667.79</v>
      </c>
      <c r="K2882" s="5">
        <f t="shared" si="309"/>
        <v>1056.0202199999999</v>
      </c>
      <c r="L2882" s="7">
        <v>2.35</v>
      </c>
      <c r="M2882" s="7">
        <v>3354</v>
      </c>
      <c r="N2882" s="3">
        <v>45330</v>
      </c>
      <c r="O2882" s="4" t="str">
        <f t="shared" si="310"/>
        <v>2024-02</v>
      </c>
      <c r="P2882" s="4" t="str">
        <f t="shared" si="311"/>
        <v>02</v>
      </c>
      <c r="Q2882" s="4" t="str">
        <f t="shared" si="312"/>
        <v>February</v>
      </c>
      <c r="R2882" s="30" t="str">
        <f t="shared" si="313"/>
        <v>08</v>
      </c>
      <c r="W2882" t="str">
        <f t="shared" si="314"/>
        <v>ok</v>
      </c>
    </row>
    <row r="2883" spans="1:23" x14ac:dyDescent="0.3">
      <c r="A2883" t="s">
        <v>2925</v>
      </c>
      <c r="B2883" t="s">
        <v>36</v>
      </c>
      <c r="C2883" t="s">
        <v>18</v>
      </c>
      <c r="D2883" t="s">
        <v>37</v>
      </c>
      <c r="E2883" t="s">
        <v>14</v>
      </c>
      <c r="F2883" t="s">
        <v>31</v>
      </c>
      <c r="G2883" s="5">
        <v>2262.5300000000002</v>
      </c>
      <c r="H2883" s="5">
        <f t="shared" ref="H2883:H2946" si="315">G2883*0.018</f>
        <v>40.725540000000002</v>
      </c>
      <c r="I2883" s="6">
        <v>2</v>
      </c>
      <c r="J2883" s="6">
        <v>4525.0600000000004</v>
      </c>
      <c r="K2883" s="5">
        <f t="shared" ref="K2883:K2946" si="316">H2883*I2883</f>
        <v>81.451080000000005</v>
      </c>
      <c r="L2883" s="7">
        <v>4.6500000000000004</v>
      </c>
      <c r="M2883" s="7">
        <v>4540</v>
      </c>
      <c r="N2883" s="3">
        <v>45491</v>
      </c>
      <c r="O2883" s="4" t="str">
        <f t="shared" ref="O2883:O2946" si="317">TEXT(N2883,"yyyy-mm")</f>
        <v>2024-07</v>
      </c>
      <c r="P2883" s="4" t="str">
        <f t="shared" ref="P2883:P2946" si="318">TEXT(N2883,"mm")</f>
        <v>07</v>
      </c>
      <c r="Q2883" s="4" t="str">
        <f t="shared" ref="Q2883:Q2946" si="319">TEXT(DATE(2024,P2883,1),"mmmm")</f>
        <v>July</v>
      </c>
      <c r="R2883" s="30" t="str">
        <f t="shared" ref="R2883:R2946" si="320">TEXT(N2883,"dd")</f>
        <v>18</v>
      </c>
      <c r="W2883" t="str">
        <f t="shared" ref="W2883:W2946" si="321">IF(G2883*I2883=J2883,"ok","False")</f>
        <v>ok</v>
      </c>
    </row>
    <row r="2884" spans="1:23" x14ac:dyDescent="0.3">
      <c r="A2884" t="s">
        <v>2926</v>
      </c>
      <c r="B2884" t="s">
        <v>28</v>
      </c>
      <c r="C2884" t="s">
        <v>29</v>
      </c>
      <c r="D2884" t="s">
        <v>30</v>
      </c>
      <c r="E2884" t="s">
        <v>20</v>
      </c>
      <c r="F2884" t="s">
        <v>15</v>
      </c>
      <c r="G2884" s="5">
        <v>6857.78</v>
      </c>
      <c r="H2884" s="5">
        <f t="shared" si="315"/>
        <v>123.44003999999998</v>
      </c>
      <c r="I2884" s="6">
        <v>5</v>
      </c>
      <c r="J2884" s="6">
        <v>34288.9</v>
      </c>
      <c r="K2884" s="5">
        <f t="shared" si="316"/>
        <v>617.20019999999988</v>
      </c>
      <c r="L2884" s="7">
        <v>4.67</v>
      </c>
      <c r="M2884" s="7">
        <v>3426</v>
      </c>
      <c r="N2884" s="3">
        <v>45581</v>
      </c>
      <c r="O2884" s="4" t="str">
        <f t="shared" si="317"/>
        <v>2024-10</v>
      </c>
      <c r="P2884" s="4" t="str">
        <f t="shared" si="318"/>
        <v>10</v>
      </c>
      <c r="Q2884" s="4" t="str">
        <f t="shared" si="319"/>
        <v>October</v>
      </c>
      <c r="R2884" s="30" t="str">
        <f t="shared" si="320"/>
        <v>16</v>
      </c>
      <c r="W2884" t="str">
        <f t="shared" si="321"/>
        <v>ok</v>
      </c>
    </row>
    <row r="2885" spans="1:23" x14ac:dyDescent="0.3">
      <c r="A2885" t="s">
        <v>2927</v>
      </c>
      <c r="B2885" t="s">
        <v>63</v>
      </c>
      <c r="C2885" t="s">
        <v>18</v>
      </c>
      <c r="D2885" t="s">
        <v>64</v>
      </c>
      <c r="E2885" t="s">
        <v>14</v>
      </c>
      <c r="F2885" t="s">
        <v>31</v>
      </c>
      <c r="G2885" s="5">
        <v>214.45</v>
      </c>
      <c r="H2885" s="5">
        <f t="shared" si="315"/>
        <v>3.8600999999999996</v>
      </c>
      <c r="I2885" s="6">
        <v>3</v>
      </c>
      <c r="J2885" s="6">
        <v>643.35</v>
      </c>
      <c r="K2885" s="5">
        <f t="shared" si="316"/>
        <v>11.580299999999999</v>
      </c>
      <c r="L2885" s="7">
        <v>2.81</v>
      </c>
      <c r="M2885" s="7">
        <v>1047</v>
      </c>
      <c r="N2885" s="3">
        <v>45398</v>
      </c>
      <c r="O2885" s="4" t="str">
        <f t="shared" si="317"/>
        <v>2024-04</v>
      </c>
      <c r="P2885" s="4" t="str">
        <f t="shared" si="318"/>
        <v>04</v>
      </c>
      <c r="Q2885" s="4" t="str">
        <f t="shared" si="319"/>
        <v>April</v>
      </c>
      <c r="R2885" s="30" t="str">
        <f t="shared" si="320"/>
        <v>16</v>
      </c>
      <c r="W2885" t="str">
        <f t="shared" si="321"/>
        <v>ok</v>
      </c>
    </row>
    <row r="2886" spans="1:23" x14ac:dyDescent="0.3">
      <c r="A2886" t="s">
        <v>2928</v>
      </c>
      <c r="B2886" t="s">
        <v>47</v>
      </c>
      <c r="C2886" t="s">
        <v>12</v>
      </c>
      <c r="D2886" t="s">
        <v>48</v>
      </c>
      <c r="E2886" t="s">
        <v>20</v>
      </c>
      <c r="F2886" t="s">
        <v>38</v>
      </c>
      <c r="G2886" s="5">
        <v>3508.46</v>
      </c>
      <c r="H2886" s="5">
        <f t="shared" si="315"/>
        <v>63.152279999999998</v>
      </c>
      <c r="I2886" s="6">
        <v>3</v>
      </c>
      <c r="J2886" s="6">
        <v>10525.38</v>
      </c>
      <c r="K2886" s="5">
        <f t="shared" si="316"/>
        <v>189.45684</v>
      </c>
      <c r="L2886" s="7">
        <v>2.69</v>
      </c>
      <c r="M2886" s="7">
        <v>701</v>
      </c>
      <c r="N2886" s="3">
        <v>45488</v>
      </c>
      <c r="O2886" s="4" t="str">
        <f t="shared" si="317"/>
        <v>2024-07</v>
      </c>
      <c r="P2886" s="4" t="str">
        <f t="shared" si="318"/>
        <v>07</v>
      </c>
      <c r="Q2886" s="4" t="str">
        <f t="shared" si="319"/>
        <v>July</v>
      </c>
      <c r="R2886" s="30" t="str">
        <f t="shared" si="320"/>
        <v>15</v>
      </c>
      <c r="W2886" t="str">
        <f t="shared" si="321"/>
        <v>ok</v>
      </c>
    </row>
    <row r="2887" spans="1:23" x14ac:dyDescent="0.3">
      <c r="A2887" t="s">
        <v>2929</v>
      </c>
      <c r="B2887" t="s">
        <v>36</v>
      </c>
      <c r="C2887" t="s">
        <v>18</v>
      </c>
      <c r="D2887" t="s">
        <v>37</v>
      </c>
      <c r="E2887" t="s">
        <v>20</v>
      </c>
      <c r="F2887" t="s">
        <v>31</v>
      </c>
      <c r="G2887" s="5">
        <v>15236.9</v>
      </c>
      <c r="H2887" s="5">
        <f t="shared" si="315"/>
        <v>274.26419999999996</v>
      </c>
      <c r="I2887" s="6">
        <v>1</v>
      </c>
      <c r="J2887" s="6">
        <v>15236.9</v>
      </c>
      <c r="K2887" s="5">
        <f t="shared" si="316"/>
        <v>274.26419999999996</v>
      </c>
      <c r="L2887" s="7">
        <v>1.1000000000000001</v>
      </c>
      <c r="M2887" s="7">
        <v>2882</v>
      </c>
      <c r="N2887" s="3">
        <v>45544</v>
      </c>
      <c r="O2887" s="4" t="str">
        <f t="shared" si="317"/>
        <v>2024-09</v>
      </c>
      <c r="P2887" s="4" t="str">
        <f t="shared" si="318"/>
        <v>09</v>
      </c>
      <c r="Q2887" s="4" t="str">
        <f t="shared" si="319"/>
        <v>September</v>
      </c>
      <c r="R2887" s="30" t="str">
        <f t="shared" si="320"/>
        <v>09</v>
      </c>
      <c r="W2887" t="str">
        <f t="shared" si="321"/>
        <v>ok</v>
      </c>
    </row>
    <row r="2888" spans="1:23" x14ac:dyDescent="0.3">
      <c r="A2888" t="s">
        <v>2930</v>
      </c>
      <c r="B2888" t="s">
        <v>28</v>
      </c>
      <c r="C2888" t="s">
        <v>29</v>
      </c>
      <c r="D2888" t="s">
        <v>30</v>
      </c>
      <c r="E2888" t="s">
        <v>45</v>
      </c>
      <c r="F2888" t="s">
        <v>31</v>
      </c>
      <c r="G2888" s="5">
        <v>5261.41</v>
      </c>
      <c r="H2888" s="5">
        <f t="shared" si="315"/>
        <v>94.705379999999991</v>
      </c>
      <c r="I2888" s="6">
        <v>5</v>
      </c>
      <c r="J2888" s="6">
        <v>26307.05</v>
      </c>
      <c r="K2888" s="5">
        <f t="shared" si="316"/>
        <v>473.52689999999996</v>
      </c>
      <c r="L2888" s="7">
        <v>2.4</v>
      </c>
      <c r="M2888" s="7">
        <v>4216</v>
      </c>
      <c r="N2888" s="3">
        <v>45384</v>
      </c>
      <c r="O2888" s="4" t="str">
        <f t="shared" si="317"/>
        <v>2024-04</v>
      </c>
      <c r="P2888" s="4" t="str">
        <f t="shared" si="318"/>
        <v>04</v>
      </c>
      <c r="Q2888" s="4" t="str">
        <f t="shared" si="319"/>
        <v>April</v>
      </c>
      <c r="R2888" s="30" t="str">
        <f t="shared" si="320"/>
        <v>02</v>
      </c>
      <c r="W2888" t="str">
        <f t="shared" si="321"/>
        <v>ok</v>
      </c>
    </row>
    <row r="2889" spans="1:23" x14ac:dyDescent="0.3">
      <c r="A2889" t="s">
        <v>2931</v>
      </c>
      <c r="B2889" t="s">
        <v>51</v>
      </c>
      <c r="C2889" t="s">
        <v>29</v>
      </c>
      <c r="D2889" t="s">
        <v>52</v>
      </c>
      <c r="E2889" t="s">
        <v>20</v>
      </c>
      <c r="F2889" t="s">
        <v>15</v>
      </c>
      <c r="G2889" s="5">
        <v>9330.14</v>
      </c>
      <c r="H2889" s="5">
        <f t="shared" si="315"/>
        <v>167.94251999999997</v>
      </c>
      <c r="I2889" s="6">
        <v>1</v>
      </c>
      <c r="J2889" s="6">
        <v>9330.14</v>
      </c>
      <c r="K2889" s="5">
        <f t="shared" si="316"/>
        <v>167.94251999999997</v>
      </c>
      <c r="L2889" s="7">
        <v>1.49</v>
      </c>
      <c r="M2889" s="7">
        <v>1995</v>
      </c>
      <c r="N2889" s="3">
        <v>45478</v>
      </c>
      <c r="O2889" s="4" t="str">
        <f t="shared" si="317"/>
        <v>2024-07</v>
      </c>
      <c r="P2889" s="4" t="str">
        <f t="shared" si="318"/>
        <v>07</v>
      </c>
      <c r="Q2889" s="4" t="str">
        <f t="shared" si="319"/>
        <v>July</v>
      </c>
      <c r="R2889" s="30" t="str">
        <f t="shared" si="320"/>
        <v>05</v>
      </c>
      <c r="W2889" t="str">
        <f t="shared" si="321"/>
        <v>ok</v>
      </c>
    </row>
    <row r="2890" spans="1:23" x14ac:dyDescent="0.3">
      <c r="A2890" t="s">
        <v>2932</v>
      </c>
      <c r="B2890" t="s">
        <v>23</v>
      </c>
      <c r="C2890" t="s">
        <v>24</v>
      </c>
      <c r="D2890" t="s">
        <v>25</v>
      </c>
      <c r="E2890" t="s">
        <v>14</v>
      </c>
      <c r="F2890" t="s">
        <v>60</v>
      </c>
      <c r="G2890" s="5">
        <v>8779.3700000000008</v>
      </c>
      <c r="H2890" s="5">
        <f t="shared" si="315"/>
        <v>158.02866</v>
      </c>
      <c r="I2890" s="6">
        <v>2</v>
      </c>
      <c r="J2890" s="6">
        <v>17558.740000000002</v>
      </c>
      <c r="K2890" s="5">
        <f t="shared" si="316"/>
        <v>316.05732</v>
      </c>
      <c r="L2890" s="7">
        <v>2.13</v>
      </c>
      <c r="M2890" s="7">
        <v>4901</v>
      </c>
      <c r="N2890" s="3">
        <v>45497</v>
      </c>
      <c r="O2890" s="4" t="str">
        <f t="shared" si="317"/>
        <v>2024-07</v>
      </c>
      <c r="P2890" s="4" t="str">
        <f t="shared" si="318"/>
        <v>07</v>
      </c>
      <c r="Q2890" s="4" t="str">
        <f t="shared" si="319"/>
        <v>July</v>
      </c>
      <c r="R2890" s="30" t="str">
        <f t="shared" si="320"/>
        <v>24</v>
      </c>
      <c r="W2890" t="str">
        <f t="shared" si="321"/>
        <v>ok</v>
      </c>
    </row>
    <row r="2891" spans="1:23" x14ac:dyDescent="0.3">
      <c r="A2891" t="s">
        <v>2933</v>
      </c>
      <c r="B2891" t="s">
        <v>36</v>
      </c>
      <c r="C2891" t="s">
        <v>18</v>
      </c>
      <c r="D2891" t="s">
        <v>37</v>
      </c>
      <c r="E2891" t="s">
        <v>14</v>
      </c>
      <c r="F2891" t="s">
        <v>60</v>
      </c>
      <c r="G2891" s="5">
        <v>4863.25</v>
      </c>
      <c r="H2891" s="5">
        <f t="shared" si="315"/>
        <v>87.538499999999999</v>
      </c>
      <c r="I2891" s="6">
        <v>5</v>
      </c>
      <c r="J2891" s="6">
        <v>24316.25</v>
      </c>
      <c r="K2891" s="5">
        <f t="shared" si="316"/>
        <v>437.6925</v>
      </c>
      <c r="L2891" s="7">
        <v>2.73</v>
      </c>
      <c r="M2891" s="7">
        <v>205</v>
      </c>
      <c r="N2891" s="3">
        <v>45330</v>
      </c>
      <c r="O2891" s="4" t="str">
        <f t="shared" si="317"/>
        <v>2024-02</v>
      </c>
      <c r="P2891" s="4" t="str">
        <f t="shared" si="318"/>
        <v>02</v>
      </c>
      <c r="Q2891" s="4" t="str">
        <f t="shared" si="319"/>
        <v>February</v>
      </c>
      <c r="R2891" s="30" t="str">
        <f t="shared" si="320"/>
        <v>08</v>
      </c>
      <c r="W2891" t="str">
        <f t="shared" si="321"/>
        <v>ok</v>
      </c>
    </row>
    <row r="2892" spans="1:23" x14ac:dyDescent="0.3">
      <c r="A2892" t="s">
        <v>2934</v>
      </c>
      <c r="B2892" t="s">
        <v>23</v>
      </c>
      <c r="C2892" t="s">
        <v>24</v>
      </c>
      <c r="D2892" t="s">
        <v>25</v>
      </c>
      <c r="E2892" t="s">
        <v>20</v>
      </c>
      <c r="F2892" t="s">
        <v>60</v>
      </c>
      <c r="G2892" s="5">
        <v>9816.08</v>
      </c>
      <c r="H2892" s="5">
        <f t="shared" si="315"/>
        <v>176.68943999999999</v>
      </c>
      <c r="I2892" s="6">
        <v>4</v>
      </c>
      <c r="J2892" s="6">
        <v>39264.32</v>
      </c>
      <c r="K2892" s="5">
        <f t="shared" si="316"/>
        <v>706.75775999999996</v>
      </c>
      <c r="L2892" s="7">
        <v>2.2400000000000002</v>
      </c>
      <c r="M2892" s="7">
        <v>4216</v>
      </c>
      <c r="N2892" s="3">
        <v>45423</v>
      </c>
      <c r="O2892" s="4" t="str">
        <f t="shared" si="317"/>
        <v>2024-05</v>
      </c>
      <c r="P2892" s="4" t="str">
        <f t="shared" si="318"/>
        <v>05</v>
      </c>
      <c r="Q2892" s="4" t="str">
        <f t="shared" si="319"/>
        <v>May</v>
      </c>
      <c r="R2892" s="30" t="str">
        <f t="shared" si="320"/>
        <v>11</v>
      </c>
      <c r="W2892" t="str">
        <f t="shared" si="321"/>
        <v>ok</v>
      </c>
    </row>
    <row r="2893" spans="1:23" x14ac:dyDescent="0.3">
      <c r="A2893" t="s">
        <v>2935</v>
      </c>
      <c r="B2893" t="s">
        <v>17</v>
      </c>
      <c r="C2893" t="s">
        <v>18</v>
      </c>
      <c r="D2893" t="s">
        <v>19</v>
      </c>
      <c r="E2893" t="s">
        <v>14</v>
      </c>
      <c r="F2893" t="s">
        <v>38</v>
      </c>
      <c r="G2893" s="5">
        <v>14176.38</v>
      </c>
      <c r="H2893" s="5">
        <f t="shared" si="315"/>
        <v>255.17483999999996</v>
      </c>
      <c r="I2893" s="6">
        <v>5</v>
      </c>
      <c r="J2893" s="6">
        <v>70881.899999999994</v>
      </c>
      <c r="K2893" s="5">
        <f t="shared" si="316"/>
        <v>1275.8741999999997</v>
      </c>
      <c r="L2893" s="7">
        <v>3.1</v>
      </c>
      <c r="M2893" s="7">
        <v>1759</v>
      </c>
      <c r="N2893" s="3">
        <v>45361</v>
      </c>
      <c r="O2893" s="4" t="str">
        <f t="shared" si="317"/>
        <v>2024-03</v>
      </c>
      <c r="P2893" s="4" t="str">
        <f t="shared" si="318"/>
        <v>03</v>
      </c>
      <c r="Q2893" s="4" t="str">
        <f t="shared" si="319"/>
        <v>March</v>
      </c>
      <c r="R2893" s="30" t="str">
        <f t="shared" si="320"/>
        <v>10</v>
      </c>
      <c r="W2893" t="str">
        <f t="shared" si="321"/>
        <v>ok</v>
      </c>
    </row>
    <row r="2894" spans="1:23" x14ac:dyDescent="0.3">
      <c r="A2894" t="s">
        <v>2936</v>
      </c>
      <c r="B2894" t="s">
        <v>23</v>
      </c>
      <c r="C2894" t="s">
        <v>24</v>
      </c>
      <c r="D2894" t="s">
        <v>25</v>
      </c>
      <c r="E2894" t="s">
        <v>45</v>
      </c>
      <c r="F2894" t="s">
        <v>15</v>
      </c>
      <c r="G2894" s="5">
        <v>13765.54</v>
      </c>
      <c r="H2894" s="5">
        <f t="shared" si="315"/>
        <v>247.77972</v>
      </c>
      <c r="I2894" s="6">
        <v>5</v>
      </c>
      <c r="J2894" s="6">
        <v>68827.7</v>
      </c>
      <c r="K2894" s="5">
        <f t="shared" si="316"/>
        <v>1238.8986</v>
      </c>
      <c r="L2894" s="7">
        <v>4.7699999999999996</v>
      </c>
      <c r="M2894" s="7">
        <v>809</v>
      </c>
      <c r="N2894" s="3">
        <v>45463</v>
      </c>
      <c r="O2894" s="4" t="str">
        <f t="shared" si="317"/>
        <v>2024-06</v>
      </c>
      <c r="P2894" s="4" t="str">
        <f t="shared" si="318"/>
        <v>06</v>
      </c>
      <c r="Q2894" s="4" t="str">
        <f t="shared" si="319"/>
        <v>June</v>
      </c>
      <c r="R2894" s="30" t="str">
        <f t="shared" si="320"/>
        <v>20</v>
      </c>
      <c r="W2894" t="str">
        <f t="shared" si="321"/>
        <v>ok</v>
      </c>
    </row>
    <row r="2895" spans="1:23" x14ac:dyDescent="0.3">
      <c r="A2895" t="s">
        <v>2937</v>
      </c>
      <c r="B2895" t="s">
        <v>51</v>
      </c>
      <c r="C2895" t="s">
        <v>29</v>
      </c>
      <c r="D2895" t="s">
        <v>52</v>
      </c>
      <c r="E2895" t="s">
        <v>45</v>
      </c>
      <c r="F2895" t="s">
        <v>60</v>
      </c>
      <c r="G2895" s="5">
        <v>19614.23</v>
      </c>
      <c r="H2895" s="5">
        <f t="shared" si="315"/>
        <v>353.05613999999997</v>
      </c>
      <c r="I2895" s="6">
        <v>3</v>
      </c>
      <c r="J2895" s="6">
        <v>58842.69</v>
      </c>
      <c r="K2895" s="5">
        <f t="shared" si="316"/>
        <v>1059.16842</v>
      </c>
      <c r="L2895" s="7">
        <v>1.75</v>
      </c>
      <c r="M2895" s="7">
        <v>4893</v>
      </c>
      <c r="N2895" s="3">
        <v>45413</v>
      </c>
      <c r="O2895" s="4" t="str">
        <f t="shared" si="317"/>
        <v>2024-05</v>
      </c>
      <c r="P2895" s="4" t="str">
        <f t="shared" si="318"/>
        <v>05</v>
      </c>
      <c r="Q2895" s="4" t="str">
        <f t="shared" si="319"/>
        <v>May</v>
      </c>
      <c r="R2895" s="30" t="str">
        <f t="shared" si="320"/>
        <v>01</v>
      </c>
      <c r="W2895" t="str">
        <f t="shared" si="321"/>
        <v>ok</v>
      </c>
    </row>
    <row r="2896" spans="1:23" x14ac:dyDescent="0.3">
      <c r="A2896" t="s">
        <v>2938</v>
      </c>
      <c r="B2896" t="s">
        <v>17</v>
      </c>
      <c r="C2896" t="s">
        <v>18</v>
      </c>
      <c r="D2896" t="s">
        <v>19</v>
      </c>
      <c r="E2896" t="s">
        <v>14</v>
      </c>
      <c r="F2896" t="s">
        <v>15</v>
      </c>
      <c r="G2896" s="5">
        <v>18593.580000000002</v>
      </c>
      <c r="H2896" s="5">
        <f t="shared" si="315"/>
        <v>334.68444</v>
      </c>
      <c r="I2896" s="6">
        <v>1</v>
      </c>
      <c r="J2896" s="6">
        <v>18593.580000000002</v>
      </c>
      <c r="K2896" s="5">
        <f t="shared" si="316"/>
        <v>334.68444</v>
      </c>
      <c r="L2896" s="7">
        <v>1.68</v>
      </c>
      <c r="M2896" s="7">
        <v>2376</v>
      </c>
      <c r="N2896" s="3">
        <v>45575</v>
      </c>
      <c r="O2896" s="4" t="str">
        <f t="shared" si="317"/>
        <v>2024-10</v>
      </c>
      <c r="P2896" s="4" t="str">
        <f t="shared" si="318"/>
        <v>10</v>
      </c>
      <c r="Q2896" s="4" t="str">
        <f t="shared" si="319"/>
        <v>October</v>
      </c>
      <c r="R2896" s="30" t="str">
        <f t="shared" si="320"/>
        <v>10</v>
      </c>
      <c r="W2896" t="str">
        <f t="shared" si="321"/>
        <v>ok</v>
      </c>
    </row>
    <row r="2897" spans="1:23" x14ac:dyDescent="0.3">
      <c r="A2897" t="s">
        <v>2939</v>
      </c>
      <c r="B2897" t="s">
        <v>33</v>
      </c>
      <c r="C2897" t="s">
        <v>12</v>
      </c>
      <c r="D2897" t="s">
        <v>34</v>
      </c>
      <c r="E2897" t="s">
        <v>14</v>
      </c>
      <c r="F2897" t="s">
        <v>15</v>
      </c>
      <c r="G2897" s="5">
        <v>18120.16</v>
      </c>
      <c r="H2897" s="5">
        <f t="shared" si="315"/>
        <v>326.16287999999997</v>
      </c>
      <c r="I2897" s="6">
        <v>3</v>
      </c>
      <c r="J2897" s="6">
        <v>54360.480000000003</v>
      </c>
      <c r="K2897" s="5">
        <f t="shared" si="316"/>
        <v>978.48863999999992</v>
      </c>
      <c r="L2897" s="7">
        <v>4.2699999999999996</v>
      </c>
      <c r="M2897" s="7">
        <v>4415</v>
      </c>
      <c r="N2897" s="3">
        <v>45300</v>
      </c>
      <c r="O2897" s="4" t="str">
        <f t="shared" si="317"/>
        <v>2024-01</v>
      </c>
      <c r="P2897" s="4" t="str">
        <f t="shared" si="318"/>
        <v>01</v>
      </c>
      <c r="Q2897" s="4" t="str">
        <f t="shared" si="319"/>
        <v>January</v>
      </c>
      <c r="R2897" s="30" t="str">
        <f t="shared" si="320"/>
        <v>09</v>
      </c>
      <c r="W2897" t="str">
        <f t="shared" si="321"/>
        <v>ok</v>
      </c>
    </row>
    <row r="2898" spans="1:23" x14ac:dyDescent="0.3">
      <c r="A2898" t="s">
        <v>2940</v>
      </c>
      <c r="B2898" t="s">
        <v>47</v>
      </c>
      <c r="C2898" t="s">
        <v>12</v>
      </c>
      <c r="D2898" t="s">
        <v>48</v>
      </c>
      <c r="E2898" t="s">
        <v>45</v>
      </c>
      <c r="F2898" t="s">
        <v>21</v>
      </c>
      <c r="G2898" s="5">
        <v>18085.21</v>
      </c>
      <c r="H2898" s="5">
        <f t="shared" si="315"/>
        <v>325.53377999999998</v>
      </c>
      <c r="I2898" s="6">
        <v>5</v>
      </c>
      <c r="J2898" s="6">
        <v>90426.05</v>
      </c>
      <c r="K2898" s="5">
        <f t="shared" si="316"/>
        <v>1627.6688999999999</v>
      </c>
      <c r="L2898" s="7">
        <v>2.15</v>
      </c>
      <c r="M2898" s="7">
        <v>3823</v>
      </c>
      <c r="N2898" s="3">
        <v>45313</v>
      </c>
      <c r="O2898" s="4" t="str">
        <f t="shared" si="317"/>
        <v>2024-01</v>
      </c>
      <c r="P2898" s="4" t="str">
        <f t="shared" si="318"/>
        <v>01</v>
      </c>
      <c r="Q2898" s="4" t="str">
        <f t="shared" si="319"/>
        <v>January</v>
      </c>
      <c r="R2898" s="30" t="str">
        <f t="shared" si="320"/>
        <v>22</v>
      </c>
      <c r="W2898" t="str">
        <f t="shared" si="321"/>
        <v>ok</v>
      </c>
    </row>
    <row r="2899" spans="1:23" x14ac:dyDescent="0.3">
      <c r="A2899" t="s">
        <v>2941</v>
      </c>
      <c r="B2899" t="s">
        <v>17</v>
      </c>
      <c r="C2899" t="s">
        <v>18</v>
      </c>
      <c r="D2899" t="s">
        <v>19</v>
      </c>
      <c r="E2899" t="s">
        <v>14</v>
      </c>
      <c r="F2899" t="s">
        <v>26</v>
      </c>
      <c r="G2899" s="5">
        <v>16791.11</v>
      </c>
      <c r="H2899" s="5">
        <f t="shared" si="315"/>
        <v>302.23998</v>
      </c>
      <c r="I2899" s="6">
        <v>1</v>
      </c>
      <c r="J2899" s="6">
        <v>16791.11</v>
      </c>
      <c r="K2899" s="5">
        <f t="shared" si="316"/>
        <v>302.23998</v>
      </c>
      <c r="L2899" s="7">
        <v>2.8</v>
      </c>
      <c r="M2899" s="7">
        <v>1952</v>
      </c>
      <c r="N2899" s="3">
        <v>45385</v>
      </c>
      <c r="O2899" s="4" t="str">
        <f t="shared" si="317"/>
        <v>2024-04</v>
      </c>
      <c r="P2899" s="4" t="str">
        <f t="shared" si="318"/>
        <v>04</v>
      </c>
      <c r="Q2899" s="4" t="str">
        <f t="shared" si="319"/>
        <v>April</v>
      </c>
      <c r="R2899" s="30" t="str">
        <f t="shared" si="320"/>
        <v>03</v>
      </c>
      <c r="W2899" t="str">
        <f t="shared" si="321"/>
        <v>ok</v>
      </c>
    </row>
    <row r="2900" spans="1:23" x14ac:dyDescent="0.3">
      <c r="A2900" t="s">
        <v>2942</v>
      </c>
      <c r="B2900" t="s">
        <v>41</v>
      </c>
      <c r="C2900" t="s">
        <v>42</v>
      </c>
      <c r="D2900" t="s">
        <v>43</v>
      </c>
      <c r="E2900" t="s">
        <v>45</v>
      </c>
      <c r="F2900" t="s">
        <v>21</v>
      </c>
      <c r="G2900" s="5">
        <v>3648.35</v>
      </c>
      <c r="H2900" s="5">
        <f t="shared" si="315"/>
        <v>65.670299999999997</v>
      </c>
      <c r="I2900" s="6">
        <v>1</v>
      </c>
      <c r="J2900" s="6">
        <v>3648.35</v>
      </c>
      <c r="K2900" s="5">
        <f t="shared" si="316"/>
        <v>65.670299999999997</v>
      </c>
      <c r="L2900" s="7">
        <v>1.7</v>
      </c>
      <c r="M2900" s="7">
        <v>3801</v>
      </c>
      <c r="N2900" s="3">
        <v>45423</v>
      </c>
      <c r="O2900" s="4" t="str">
        <f t="shared" si="317"/>
        <v>2024-05</v>
      </c>
      <c r="P2900" s="4" t="str">
        <f t="shared" si="318"/>
        <v>05</v>
      </c>
      <c r="Q2900" s="4" t="str">
        <f t="shared" si="319"/>
        <v>May</v>
      </c>
      <c r="R2900" s="30" t="str">
        <f t="shared" si="320"/>
        <v>11</v>
      </c>
      <c r="W2900" t="str">
        <f t="shared" si="321"/>
        <v>ok</v>
      </c>
    </row>
    <row r="2901" spans="1:23" x14ac:dyDescent="0.3">
      <c r="A2901" t="s">
        <v>2943</v>
      </c>
      <c r="B2901" t="s">
        <v>17</v>
      </c>
      <c r="C2901" t="s">
        <v>18</v>
      </c>
      <c r="D2901" t="s">
        <v>19</v>
      </c>
      <c r="E2901" t="s">
        <v>20</v>
      </c>
      <c r="F2901" t="s">
        <v>38</v>
      </c>
      <c r="G2901" s="5">
        <v>19607.259999999998</v>
      </c>
      <c r="H2901" s="5">
        <f t="shared" si="315"/>
        <v>352.93067999999994</v>
      </c>
      <c r="I2901" s="6">
        <v>5</v>
      </c>
      <c r="J2901" s="6">
        <v>98036.3</v>
      </c>
      <c r="K2901" s="5">
        <f t="shared" si="316"/>
        <v>1764.6533999999997</v>
      </c>
      <c r="L2901" s="7">
        <v>4.9800000000000004</v>
      </c>
      <c r="M2901" s="7">
        <v>2474</v>
      </c>
      <c r="N2901" s="3">
        <v>45432</v>
      </c>
      <c r="O2901" s="4" t="str">
        <f t="shared" si="317"/>
        <v>2024-05</v>
      </c>
      <c r="P2901" s="4" t="str">
        <f t="shared" si="318"/>
        <v>05</v>
      </c>
      <c r="Q2901" s="4" t="str">
        <f t="shared" si="319"/>
        <v>May</v>
      </c>
      <c r="R2901" s="30" t="str">
        <f t="shared" si="320"/>
        <v>20</v>
      </c>
      <c r="W2901" t="str">
        <f t="shared" si="321"/>
        <v>ok</v>
      </c>
    </row>
    <row r="2902" spans="1:23" x14ac:dyDescent="0.3">
      <c r="A2902" t="s">
        <v>2944</v>
      </c>
      <c r="B2902" t="s">
        <v>23</v>
      </c>
      <c r="C2902" t="s">
        <v>24</v>
      </c>
      <c r="D2902" t="s">
        <v>25</v>
      </c>
      <c r="E2902" t="s">
        <v>14</v>
      </c>
      <c r="F2902" t="s">
        <v>31</v>
      </c>
      <c r="G2902" s="5">
        <v>10859.14</v>
      </c>
      <c r="H2902" s="5">
        <f t="shared" si="315"/>
        <v>195.46451999999996</v>
      </c>
      <c r="I2902" s="6">
        <v>1</v>
      </c>
      <c r="J2902" s="6">
        <v>10859.14</v>
      </c>
      <c r="K2902" s="5">
        <f t="shared" si="316"/>
        <v>195.46451999999996</v>
      </c>
      <c r="L2902" s="7">
        <v>3</v>
      </c>
      <c r="M2902" s="7">
        <v>101</v>
      </c>
      <c r="N2902" s="3">
        <v>45436</v>
      </c>
      <c r="O2902" s="4" t="str">
        <f t="shared" si="317"/>
        <v>2024-05</v>
      </c>
      <c r="P2902" s="4" t="str">
        <f t="shared" si="318"/>
        <v>05</v>
      </c>
      <c r="Q2902" s="4" t="str">
        <f t="shared" si="319"/>
        <v>May</v>
      </c>
      <c r="R2902" s="30" t="str">
        <f t="shared" si="320"/>
        <v>24</v>
      </c>
      <c r="W2902" t="str">
        <f t="shared" si="321"/>
        <v>ok</v>
      </c>
    </row>
    <row r="2903" spans="1:23" x14ac:dyDescent="0.3">
      <c r="A2903" t="s">
        <v>2945</v>
      </c>
      <c r="B2903" t="s">
        <v>51</v>
      </c>
      <c r="C2903" t="s">
        <v>29</v>
      </c>
      <c r="D2903" t="s">
        <v>52</v>
      </c>
      <c r="E2903" t="s">
        <v>14</v>
      </c>
      <c r="F2903" t="s">
        <v>38</v>
      </c>
      <c r="G2903" s="5">
        <v>13831.72</v>
      </c>
      <c r="H2903" s="5">
        <f t="shared" si="315"/>
        <v>248.97095999999996</v>
      </c>
      <c r="I2903" s="6">
        <v>3</v>
      </c>
      <c r="J2903" s="6">
        <v>41495.160000000003</v>
      </c>
      <c r="K2903" s="5">
        <f t="shared" si="316"/>
        <v>746.91287999999986</v>
      </c>
      <c r="L2903" s="7">
        <v>1.17</v>
      </c>
      <c r="M2903" s="7">
        <v>502</v>
      </c>
      <c r="N2903" s="3">
        <v>45328</v>
      </c>
      <c r="O2903" s="4" t="str">
        <f t="shared" si="317"/>
        <v>2024-02</v>
      </c>
      <c r="P2903" s="4" t="str">
        <f t="shared" si="318"/>
        <v>02</v>
      </c>
      <c r="Q2903" s="4" t="str">
        <f t="shared" si="319"/>
        <v>February</v>
      </c>
      <c r="R2903" s="30" t="str">
        <f t="shared" si="320"/>
        <v>06</v>
      </c>
      <c r="W2903" t="str">
        <f t="shared" si="321"/>
        <v>ok</v>
      </c>
    </row>
    <row r="2904" spans="1:23" x14ac:dyDescent="0.3">
      <c r="A2904" t="s">
        <v>2946</v>
      </c>
      <c r="B2904" t="s">
        <v>28</v>
      </c>
      <c r="C2904" t="s">
        <v>29</v>
      </c>
      <c r="D2904" t="s">
        <v>30</v>
      </c>
      <c r="E2904" t="s">
        <v>20</v>
      </c>
      <c r="F2904" t="s">
        <v>15</v>
      </c>
      <c r="G2904" s="5">
        <v>17024.759999999998</v>
      </c>
      <c r="H2904" s="5">
        <f t="shared" si="315"/>
        <v>306.44567999999992</v>
      </c>
      <c r="I2904" s="6">
        <v>3</v>
      </c>
      <c r="J2904" s="6">
        <v>51074.28</v>
      </c>
      <c r="K2904" s="5">
        <f t="shared" si="316"/>
        <v>919.33703999999977</v>
      </c>
      <c r="L2904" s="7">
        <v>4.84</v>
      </c>
      <c r="M2904" s="7">
        <v>802</v>
      </c>
      <c r="N2904" s="3">
        <v>45541</v>
      </c>
      <c r="O2904" s="4" t="str">
        <f t="shared" si="317"/>
        <v>2024-09</v>
      </c>
      <c r="P2904" s="4" t="str">
        <f t="shared" si="318"/>
        <v>09</v>
      </c>
      <c r="Q2904" s="4" t="str">
        <f t="shared" si="319"/>
        <v>September</v>
      </c>
      <c r="R2904" s="30" t="str">
        <f t="shared" si="320"/>
        <v>06</v>
      </c>
      <c r="W2904" t="str">
        <f t="shared" si="321"/>
        <v>ok</v>
      </c>
    </row>
    <row r="2905" spans="1:23" x14ac:dyDescent="0.3">
      <c r="A2905" t="s">
        <v>2947</v>
      </c>
      <c r="B2905" t="s">
        <v>47</v>
      </c>
      <c r="C2905" t="s">
        <v>12</v>
      </c>
      <c r="D2905" t="s">
        <v>48</v>
      </c>
      <c r="E2905" t="s">
        <v>45</v>
      </c>
      <c r="F2905" t="s">
        <v>31</v>
      </c>
      <c r="G2905" s="5">
        <v>18743.2</v>
      </c>
      <c r="H2905" s="5">
        <f t="shared" si="315"/>
        <v>337.37759999999997</v>
      </c>
      <c r="I2905" s="6">
        <v>5</v>
      </c>
      <c r="J2905" s="6">
        <v>93716</v>
      </c>
      <c r="K2905" s="5">
        <f t="shared" si="316"/>
        <v>1686.8879999999999</v>
      </c>
      <c r="L2905" s="7">
        <v>3.09</v>
      </c>
      <c r="M2905" s="7">
        <v>4439</v>
      </c>
      <c r="N2905" s="3">
        <v>45347</v>
      </c>
      <c r="O2905" s="4" t="str">
        <f t="shared" si="317"/>
        <v>2024-02</v>
      </c>
      <c r="P2905" s="4" t="str">
        <f t="shared" si="318"/>
        <v>02</v>
      </c>
      <c r="Q2905" s="4" t="str">
        <f t="shared" si="319"/>
        <v>February</v>
      </c>
      <c r="R2905" s="30" t="str">
        <f t="shared" si="320"/>
        <v>25</v>
      </c>
      <c r="W2905" t="str">
        <f t="shared" si="321"/>
        <v>ok</v>
      </c>
    </row>
    <row r="2906" spans="1:23" x14ac:dyDescent="0.3">
      <c r="A2906" t="s">
        <v>2948</v>
      </c>
      <c r="B2906" t="s">
        <v>47</v>
      </c>
      <c r="C2906" t="s">
        <v>12</v>
      </c>
      <c r="D2906" t="s">
        <v>48</v>
      </c>
      <c r="E2906" t="s">
        <v>45</v>
      </c>
      <c r="F2906" t="s">
        <v>38</v>
      </c>
      <c r="G2906" s="5">
        <v>1688.98</v>
      </c>
      <c r="H2906" s="5">
        <f t="shared" si="315"/>
        <v>30.401639999999997</v>
      </c>
      <c r="I2906" s="6">
        <v>3</v>
      </c>
      <c r="J2906" s="6">
        <v>5066.9399999999996</v>
      </c>
      <c r="K2906" s="5">
        <f t="shared" si="316"/>
        <v>91.204919999999987</v>
      </c>
      <c r="L2906" s="7">
        <v>2.59</v>
      </c>
      <c r="M2906" s="7">
        <v>3583</v>
      </c>
      <c r="N2906" s="3">
        <v>45425</v>
      </c>
      <c r="O2906" s="4" t="str">
        <f t="shared" si="317"/>
        <v>2024-05</v>
      </c>
      <c r="P2906" s="4" t="str">
        <f t="shared" si="318"/>
        <v>05</v>
      </c>
      <c r="Q2906" s="4" t="str">
        <f t="shared" si="319"/>
        <v>May</v>
      </c>
      <c r="R2906" s="30" t="str">
        <f t="shared" si="320"/>
        <v>13</v>
      </c>
      <c r="W2906" t="str">
        <f t="shared" si="321"/>
        <v>ok</v>
      </c>
    </row>
    <row r="2907" spans="1:23" x14ac:dyDescent="0.3">
      <c r="A2907" t="s">
        <v>2949</v>
      </c>
      <c r="B2907" t="s">
        <v>23</v>
      </c>
      <c r="C2907" t="s">
        <v>24</v>
      </c>
      <c r="D2907" t="s">
        <v>25</v>
      </c>
      <c r="E2907" t="s">
        <v>20</v>
      </c>
      <c r="F2907" t="s">
        <v>38</v>
      </c>
      <c r="G2907" s="5">
        <v>5029.6499999999996</v>
      </c>
      <c r="H2907" s="5">
        <f t="shared" si="315"/>
        <v>90.533699999999982</v>
      </c>
      <c r="I2907" s="6">
        <v>2</v>
      </c>
      <c r="J2907" s="6">
        <v>10059.299999999999</v>
      </c>
      <c r="K2907" s="5">
        <f t="shared" si="316"/>
        <v>181.06739999999996</v>
      </c>
      <c r="L2907" s="7">
        <v>4.3099999999999996</v>
      </c>
      <c r="M2907" s="7">
        <v>4984</v>
      </c>
      <c r="N2907" s="3">
        <v>45476</v>
      </c>
      <c r="O2907" s="4" t="str">
        <f t="shared" si="317"/>
        <v>2024-07</v>
      </c>
      <c r="P2907" s="4" t="str">
        <f t="shared" si="318"/>
        <v>07</v>
      </c>
      <c r="Q2907" s="4" t="str">
        <f t="shared" si="319"/>
        <v>July</v>
      </c>
      <c r="R2907" s="30" t="str">
        <f t="shared" si="320"/>
        <v>03</v>
      </c>
      <c r="W2907" t="str">
        <f t="shared" si="321"/>
        <v>ok</v>
      </c>
    </row>
    <row r="2908" spans="1:23" x14ac:dyDescent="0.3">
      <c r="A2908" t="s">
        <v>2950</v>
      </c>
      <c r="B2908" t="s">
        <v>33</v>
      </c>
      <c r="C2908" t="s">
        <v>12</v>
      </c>
      <c r="D2908" t="s">
        <v>34</v>
      </c>
      <c r="E2908" t="s">
        <v>14</v>
      </c>
      <c r="F2908" t="s">
        <v>60</v>
      </c>
      <c r="G2908" s="5">
        <v>8003.28</v>
      </c>
      <c r="H2908" s="5">
        <f t="shared" si="315"/>
        <v>144.05903999999998</v>
      </c>
      <c r="I2908" s="6">
        <v>4</v>
      </c>
      <c r="J2908" s="6">
        <v>32013.119999999999</v>
      </c>
      <c r="K2908" s="5">
        <f t="shared" si="316"/>
        <v>576.23615999999993</v>
      </c>
      <c r="L2908" s="7">
        <v>4.49</v>
      </c>
      <c r="M2908" s="7">
        <v>3601</v>
      </c>
      <c r="N2908" s="3">
        <v>45449</v>
      </c>
      <c r="O2908" s="4" t="str">
        <f t="shared" si="317"/>
        <v>2024-06</v>
      </c>
      <c r="P2908" s="4" t="str">
        <f t="shared" si="318"/>
        <v>06</v>
      </c>
      <c r="Q2908" s="4" t="str">
        <f t="shared" si="319"/>
        <v>June</v>
      </c>
      <c r="R2908" s="30" t="str">
        <f t="shared" si="320"/>
        <v>06</v>
      </c>
      <c r="W2908" t="str">
        <f t="shared" si="321"/>
        <v>ok</v>
      </c>
    </row>
    <row r="2909" spans="1:23" x14ac:dyDescent="0.3">
      <c r="A2909" t="s">
        <v>2951</v>
      </c>
      <c r="B2909" t="s">
        <v>41</v>
      </c>
      <c r="C2909" t="s">
        <v>42</v>
      </c>
      <c r="D2909" t="s">
        <v>43</v>
      </c>
      <c r="E2909" t="s">
        <v>20</v>
      </c>
      <c r="F2909" t="s">
        <v>38</v>
      </c>
      <c r="G2909" s="5">
        <v>208.97</v>
      </c>
      <c r="H2909" s="5">
        <f t="shared" si="315"/>
        <v>3.7614599999999996</v>
      </c>
      <c r="I2909" s="6">
        <v>4</v>
      </c>
      <c r="J2909" s="6">
        <v>835.88</v>
      </c>
      <c r="K2909" s="5">
        <f t="shared" si="316"/>
        <v>15.045839999999998</v>
      </c>
      <c r="L2909" s="7">
        <v>2.17</v>
      </c>
      <c r="M2909" s="7">
        <v>3317</v>
      </c>
      <c r="N2909" s="3">
        <v>45627</v>
      </c>
      <c r="O2909" s="4" t="str">
        <f t="shared" si="317"/>
        <v>2024-12</v>
      </c>
      <c r="P2909" s="4" t="str">
        <f t="shared" si="318"/>
        <v>12</v>
      </c>
      <c r="Q2909" s="4" t="str">
        <f t="shared" si="319"/>
        <v>December</v>
      </c>
      <c r="R2909" s="30" t="str">
        <f t="shared" si="320"/>
        <v>01</v>
      </c>
      <c r="W2909" t="str">
        <f t="shared" si="321"/>
        <v>ok</v>
      </c>
    </row>
    <row r="2910" spans="1:23" x14ac:dyDescent="0.3">
      <c r="A2910" t="s">
        <v>2952</v>
      </c>
      <c r="B2910" t="s">
        <v>33</v>
      </c>
      <c r="C2910" t="s">
        <v>12</v>
      </c>
      <c r="D2910" t="s">
        <v>34</v>
      </c>
      <c r="E2910" t="s">
        <v>20</v>
      </c>
      <c r="F2910" t="s">
        <v>15</v>
      </c>
      <c r="G2910" s="5">
        <v>5127.7299999999996</v>
      </c>
      <c r="H2910" s="5">
        <f t="shared" si="315"/>
        <v>92.29913999999998</v>
      </c>
      <c r="I2910" s="6">
        <v>5</v>
      </c>
      <c r="J2910" s="6">
        <v>25638.65</v>
      </c>
      <c r="K2910" s="5">
        <f t="shared" si="316"/>
        <v>461.49569999999989</v>
      </c>
      <c r="L2910" s="7">
        <v>4.76</v>
      </c>
      <c r="M2910" s="7">
        <v>2894</v>
      </c>
      <c r="N2910" s="3">
        <v>45315</v>
      </c>
      <c r="O2910" s="4" t="str">
        <f t="shared" si="317"/>
        <v>2024-01</v>
      </c>
      <c r="P2910" s="4" t="str">
        <f t="shared" si="318"/>
        <v>01</v>
      </c>
      <c r="Q2910" s="4" t="str">
        <f t="shared" si="319"/>
        <v>January</v>
      </c>
      <c r="R2910" s="30" t="str">
        <f t="shared" si="320"/>
        <v>24</v>
      </c>
      <c r="W2910" t="str">
        <f t="shared" si="321"/>
        <v>ok</v>
      </c>
    </row>
    <row r="2911" spans="1:23" x14ac:dyDescent="0.3">
      <c r="A2911" t="s">
        <v>2953</v>
      </c>
      <c r="B2911" t="s">
        <v>11</v>
      </c>
      <c r="C2911" t="s">
        <v>12</v>
      </c>
      <c r="D2911" t="s">
        <v>13</v>
      </c>
      <c r="E2911" t="s">
        <v>45</v>
      </c>
      <c r="F2911" t="s">
        <v>15</v>
      </c>
      <c r="G2911" s="5">
        <v>5315.79</v>
      </c>
      <c r="H2911" s="5">
        <f t="shared" si="315"/>
        <v>95.684219999999996</v>
      </c>
      <c r="I2911" s="6">
        <v>5</v>
      </c>
      <c r="J2911" s="6">
        <v>26578.95</v>
      </c>
      <c r="K2911" s="5">
        <f t="shared" si="316"/>
        <v>478.42109999999997</v>
      </c>
      <c r="L2911" s="7">
        <v>4.16</v>
      </c>
      <c r="M2911" s="7">
        <v>1278</v>
      </c>
      <c r="N2911" s="3">
        <v>45349</v>
      </c>
      <c r="O2911" s="4" t="str">
        <f t="shared" si="317"/>
        <v>2024-02</v>
      </c>
      <c r="P2911" s="4" t="str">
        <f t="shared" si="318"/>
        <v>02</v>
      </c>
      <c r="Q2911" s="4" t="str">
        <f t="shared" si="319"/>
        <v>February</v>
      </c>
      <c r="R2911" s="30" t="str">
        <f t="shared" si="320"/>
        <v>27</v>
      </c>
      <c r="W2911" t="str">
        <f t="shared" si="321"/>
        <v>ok</v>
      </c>
    </row>
    <row r="2912" spans="1:23" x14ac:dyDescent="0.3">
      <c r="A2912" t="s">
        <v>2954</v>
      </c>
      <c r="B2912" t="s">
        <v>23</v>
      </c>
      <c r="C2912" t="s">
        <v>24</v>
      </c>
      <c r="D2912" t="s">
        <v>25</v>
      </c>
      <c r="E2912" t="s">
        <v>45</v>
      </c>
      <c r="F2912" t="s">
        <v>15</v>
      </c>
      <c r="G2912" s="5">
        <v>8078.91</v>
      </c>
      <c r="H2912" s="5">
        <f t="shared" si="315"/>
        <v>145.42037999999999</v>
      </c>
      <c r="I2912" s="6">
        <v>1</v>
      </c>
      <c r="J2912" s="6">
        <v>8078.91</v>
      </c>
      <c r="K2912" s="5">
        <f t="shared" si="316"/>
        <v>145.42037999999999</v>
      </c>
      <c r="L2912" s="7">
        <v>1.26</v>
      </c>
      <c r="M2912" s="7">
        <v>760</v>
      </c>
      <c r="N2912" s="3">
        <v>45341</v>
      </c>
      <c r="O2912" s="4" t="str">
        <f t="shared" si="317"/>
        <v>2024-02</v>
      </c>
      <c r="P2912" s="4" t="str">
        <f t="shared" si="318"/>
        <v>02</v>
      </c>
      <c r="Q2912" s="4" t="str">
        <f t="shared" si="319"/>
        <v>February</v>
      </c>
      <c r="R2912" s="30" t="str">
        <f t="shared" si="320"/>
        <v>19</v>
      </c>
      <c r="W2912" t="str">
        <f t="shared" si="321"/>
        <v>ok</v>
      </c>
    </row>
    <row r="2913" spans="1:23" x14ac:dyDescent="0.3">
      <c r="A2913" t="s">
        <v>2955</v>
      </c>
      <c r="B2913" t="s">
        <v>23</v>
      </c>
      <c r="C2913" t="s">
        <v>24</v>
      </c>
      <c r="D2913" t="s">
        <v>25</v>
      </c>
      <c r="E2913" t="s">
        <v>14</v>
      </c>
      <c r="F2913" t="s">
        <v>15</v>
      </c>
      <c r="G2913" s="5">
        <v>19777.37</v>
      </c>
      <c r="H2913" s="5">
        <f t="shared" si="315"/>
        <v>355.99265999999994</v>
      </c>
      <c r="I2913" s="6">
        <v>1</v>
      </c>
      <c r="J2913" s="6">
        <v>19777.37</v>
      </c>
      <c r="K2913" s="5">
        <f t="shared" si="316"/>
        <v>355.99265999999994</v>
      </c>
      <c r="L2913" s="7">
        <v>4.88</v>
      </c>
      <c r="M2913" s="7">
        <v>3052</v>
      </c>
      <c r="N2913" s="3">
        <v>45470</v>
      </c>
      <c r="O2913" s="4" t="str">
        <f t="shared" si="317"/>
        <v>2024-06</v>
      </c>
      <c r="P2913" s="4" t="str">
        <f t="shared" si="318"/>
        <v>06</v>
      </c>
      <c r="Q2913" s="4" t="str">
        <f t="shared" si="319"/>
        <v>June</v>
      </c>
      <c r="R2913" s="30" t="str">
        <f t="shared" si="320"/>
        <v>27</v>
      </c>
      <c r="W2913" t="str">
        <f t="shared" si="321"/>
        <v>ok</v>
      </c>
    </row>
    <row r="2914" spans="1:23" x14ac:dyDescent="0.3">
      <c r="A2914" t="s">
        <v>2956</v>
      </c>
      <c r="B2914" t="s">
        <v>63</v>
      </c>
      <c r="C2914" t="s">
        <v>18</v>
      </c>
      <c r="D2914" t="s">
        <v>64</v>
      </c>
      <c r="E2914" t="s">
        <v>20</v>
      </c>
      <c r="F2914" t="s">
        <v>26</v>
      </c>
      <c r="G2914" s="5">
        <v>15768.2</v>
      </c>
      <c r="H2914" s="5">
        <f t="shared" si="315"/>
        <v>283.82760000000002</v>
      </c>
      <c r="I2914" s="6">
        <v>3</v>
      </c>
      <c r="J2914" s="6">
        <v>47304.6</v>
      </c>
      <c r="K2914" s="5">
        <f t="shared" si="316"/>
        <v>851.4828</v>
      </c>
      <c r="L2914" s="7">
        <v>1.1499999999999999</v>
      </c>
      <c r="M2914" s="7">
        <v>2719</v>
      </c>
      <c r="N2914" s="3">
        <v>45574</v>
      </c>
      <c r="O2914" s="4" t="str">
        <f t="shared" si="317"/>
        <v>2024-10</v>
      </c>
      <c r="P2914" s="4" t="str">
        <f t="shared" si="318"/>
        <v>10</v>
      </c>
      <c r="Q2914" s="4" t="str">
        <f t="shared" si="319"/>
        <v>October</v>
      </c>
      <c r="R2914" s="30" t="str">
        <f t="shared" si="320"/>
        <v>09</v>
      </c>
      <c r="W2914" t="str">
        <f t="shared" si="321"/>
        <v>ok</v>
      </c>
    </row>
    <row r="2915" spans="1:23" x14ac:dyDescent="0.3">
      <c r="A2915" t="s">
        <v>2957</v>
      </c>
      <c r="B2915" t="s">
        <v>11</v>
      </c>
      <c r="C2915" t="s">
        <v>12</v>
      </c>
      <c r="D2915" t="s">
        <v>13</v>
      </c>
      <c r="E2915" t="s">
        <v>14</v>
      </c>
      <c r="F2915" t="s">
        <v>21</v>
      </c>
      <c r="G2915" s="5">
        <v>12682.95</v>
      </c>
      <c r="H2915" s="5">
        <f t="shared" si="315"/>
        <v>228.29310000000001</v>
      </c>
      <c r="I2915" s="6">
        <v>5</v>
      </c>
      <c r="J2915" s="6">
        <v>63414.75</v>
      </c>
      <c r="K2915" s="5">
        <f t="shared" si="316"/>
        <v>1141.4655</v>
      </c>
      <c r="L2915" s="7">
        <v>3.09</v>
      </c>
      <c r="M2915" s="7">
        <v>2641</v>
      </c>
      <c r="N2915" s="3">
        <v>45316</v>
      </c>
      <c r="O2915" s="4" t="str">
        <f t="shared" si="317"/>
        <v>2024-01</v>
      </c>
      <c r="P2915" s="4" t="str">
        <f t="shared" si="318"/>
        <v>01</v>
      </c>
      <c r="Q2915" s="4" t="str">
        <f t="shared" si="319"/>
        <v>January</v>
      </c>
      <c r="R2915" s="30" t="str">
        <f t="shared" si="320"/>
        <v>25</v>
      </c>
      <c r="W2915" t="str">
        <f t="shared" si="321"/>
        <v>ok</v>
      </c>
    </row>
    <row r="2916" spans="1:23" x14ac:dyDescent="0.3">
      <c r="A2916" t="s">
        <v>2958</v>
      </c>
      <c r="B2916" t="s">
        <v>11</v>
      </c>
      <c r="C2916" t="s">
        <v>12</v>
      </c>
      <c r="D2916" t="s">
        <v>13</v>
      </c>
      <c r="E2916" t="s">
        <v>20</v>
      </c>
      <c r="F2916" t="s">
        <v>38</v>
      </c>
      <c r="G2916" s="5">
        <v>2861.38</v>
      </c>
      <c r="H2916" s="5">
        <f t="shared" si="315"/>
        <v>51.504840000000002</v>
      </c>
      <c r="I2916" s="6">
        <v>3</v>
      </c>
      <c r="J2916" s="6">
        <v>8584.14</v>
      </c>
      <c r="K2916" s="5">
        <f t="shared" si="316"/>
        <v>154.51452</v>
      </c>
      <c r="L2916" s="7">
        <v>1.35</v>
      </c>
      <c r="M2916" s="7">
        <v>3495</v>
      </c>
      <c r="N2916" s="3">
        <v>45583</v>
      </c>
      <c r="O2916" s="4" t="str">
        <f t="shared" si="317"/>
        <v>2024-10</v>
      </c>
      <c r="P2916" s="4" t="str">
        <f t="shared" si="318"/>
        <v>10</v>
      </c>
      <c r="Q2916" s="4" t="str">
        <f t="shared" si="319"/>
        <v>October</v>
      </c>
      <c r="R2916" s="30" t="str">
        <f t="shared" si="320"/>
        <v>18</v>
      </c>
      <c r="W2916" t="str">
        <f t="shared" si="321"/>
        <v>ok</v>
      </c>
    </row>
    <row r="2917" spans="1:23" x14ac:dyDescent="0.3">
      <c r="A2917" t="s">
        <v>2959</v>
      </c>
      <c r="B2917" t="s">
        <v>28</v>
      </c>
      <c r="C2917" t="s">
        <v>29</v>
      </c>
      <c r="D2917" t="s">
        <v>30</v>
      </c>
      <c r="E2917" t="s">
        <v>45</v>
      </c>
      <c r="F2917" t="s">
        <v>26</v>
      </c>
      <c r="G2917" s="5">
        <v>11046.85</v>
      </c>
      <c r="H2917" s="5">
        <f t="shared" si="315"/>
        <v>198.8433</v>
      </c>
      <c r="I2917" s="6">
        <v>5</v>
      </c>
      <c r="J2917" s="6">
        <v>55234.25</v>
      </c>
      <c r="K2917" s="5">
        <f t="shared" si="316"/>
        <v>994.2165</v>
      </c>
      <c r="L2917" s="7">
        <v>4.07</v>
      </c>
      <c r="M2917" s="7">
        <v>1695</v>
      </c>
      <c r="N2917" s="3">
        <v>45405</v>
      </c>
      <c r="O2917" s="4" t="str">
        <f t="shared" si="317"/>
        <v>2024-04</v>
      </c>
      <c r="P2917" s="4" t="str">
        <f t="shared" si="318"/>
        <v>04</v>
      </c>
      <c r="Q2917" s="4" t="str">
        <f t="shared" si="319"/>
        <v>April</v>
      </c>
      <c r="R2917" s="30" t="str">
        <f t="shared" si="320"/>
        <v>23</v>
      </c>
      <c r="W2917" t="str">
        <f t="shared" si="321"/>
        <v>ok</v>
      </c>
    </row>
    <row r="2918" spans="1:23" x14ac:dyDescent="0.3">
      <c r="A2918" t="s">
        <v>2960</v>
      </c>
      <c r="B2918" t="s">
        <v>41</v>
      </c>
      <c r="C2918" t="s">
        <v>42</v>
      </c>
      <c r="D2918" t="s">
        <v>43</v>
      </c>
      <c r="E2918" t="s">
        <v>14</v>
      </c>
      <c r="F2918" t="s">
        <v>15</v>
      </c>
      <c r="G2918" s="5">
        <v>1242.3599999999999</v>
      </c>
      <c r="H2918" s="5">
        <f t="shared" si="315"/>
        <v>22.362479999999998</v>
      </c>
      <c r="I2918" s="6">
        <v>2</v>
      </c>
      <c r="J2918" s="6">
        <v>2484.7199999999998</v>
      </c>
      <c r="K2918" s="5">
        <f t="shared" si="316"/>
        <v>44.724959999999996</v>
      </c>
      <c r="L2918" s="7">
        <v>2.6</v>
      </c>
      <c r="M2918" s="7">
        <v>4573</v>
      </c>
      <c r="N2918" s="3">
        <v>45356</v>
      </c>
      <c r="O2918" s="4" t="str">
        <f t="shared" si="317"/>
        <v>2024-03</v>
      </c>
      <c r="P2918" s="4" t="str">
        <f t="shared" si="318"/>
        <v>03</v>
      </c>
      <c r="Q2918" s="4" t="str">
        <f t="shared" si="319"/>
        <v>March</v>
      </c>
      <c r="R2918" s="30" t="str">
        <f t="shared" si="320"/>
        <v>05</v>
      </c>
      <c r="W2918" t="str">
        <f t="shared" si="321"/>
        <v>ok</v>
      </c>
    </row>
    <row r="2919" spans="1:23" x14ac:dyDescent="0.3">
      <c r="A2919" t="s">
        <v>2961</v>
      </c>
      <c r="B2919" t="s">
        <v>47</v>
      </c>
      <c r="C2919" t="s">
        <v>12</v>
      </c>
      <c r="D2919" t="s">
        <v>48</v>
      </c>
      <c r="E2919" t="s">
        <v>14</v>
      </c>
      <c r="F2919" t="s">
        <v>38</v>
      </c>
      <c r="G2919" s="5">
        <v>19999.34</v>
      </c>
      <c r="H2919" s="5">
        <f t="shared" si="315"/>
        <v>359.98811999999998</v>
      </c>
      <c r="I2919" s="6">
        <v>4</v>
      </c>
      <c r="J2919" s="6">
        <v>79997.36</v>
      </c>
      <c r="K2919" s="5">
        <f t="shared" si="316"/>
        <v>1439.9524799999999</v>
      </c>
      <c r="L2919" s="7">
        <v>4.5199999999999996</v>
      </c>
      <c r="M2919" s="7">
        <v>3300</v>
      </c>
      <c r="N2919" s="3">
        <v>45602</v>
      </c>
      <c r="O2919" s="4" t="str">
        <f t="shared" si="317"/>
        <v>2024-11</v>
      </c>
      <c r="P2919" s="4" t="str">
        <f t="shared" si="318"/>
        <v>11</v>
      </c>
      <c r="Q2919" s="4" t="str">
        <f t="shared" si="319"/>
        <v>November</v>
      </c>
      <c r="R2919" s="30" t="str">
        <f t="shared" si="320"/>
        <v>06</v>
      </c>
      <c r="W2919" t="str">
        <f t="shared" si="321"/>
        <v>ok</v>
      </c>
    </row>
    <row r="2920" spans="1:23" x14ac:dyDescent="0.3">
      <c r="A2920" t="s">
        <v>2962</v>
      </c>
      <c r="B2920" t="s">
        <v>41</v>
      </c>
      <c r="C2920" t="s">
        <v>42</v>
      </c>
      <c r="D2920" t="s">
        <v>43</v>
      </c>
      <c r="E2920" t="s">
        <v>20</v>
      </c>
      <c r="F2920" t="s">
        <v>31</v>
      </c>
      <c r="G2920" s="5">
        <v>5313.7</v>
      </c>
      <c r="H2920" s="5">
        <f t="shared" si="315"/>
        <v>95.646599999999992</v>
      </c>
      <c r="I2920" s="6">
        <v>5</v>
      </c>
      <c r="J2920" s="6">
        <v>26568.5</v>
      </c>
      <c r="K2920" s="5">
        <f t="shared" si="316"/>
        <v>478.23299999999995</v>
      </c>
      <c r="L2920" s="7">
        <v>4.66</v>
      </c>
      <c r="M2920" s="7">
        <v>1325</v>
      </c>
      <c r="N2920" s="3">
        <v>45568</v>
      </c>
      <c r="O2920" s="4" t="str">
        <f t="shared" si="317"/>
        <v>2024-10</v>
      </c>
      <c r="P2920" s="4" t="str">
        <f t="shared" si="318"/>
        <v>10</v>
      </c>
      <c r="Q2920" s="4" t="str">
        <f t="shared" si="319"/>
        <v>October</v>
      </c>
      <c r="R2920" s="30" t="str">
        <f t="shared" si="320"/>
        <v>03</v>
      </c>
      <c r="W2920" t="str">
        <f t="shared" si="321"/>
        <v>ok</v>
      </c>
    </row>
    <row r="2921" spans="1:23" x14ac:dyDescent="0.3">
      <c r="A2921" t="s">
        <v>2963</v>
      </c>
      <c r="B2921" t="s">
        <v>36</v>
      </c>
      <c r="C2921" t="s">
        <v>18</v>
      </c>
      <c r="D2921" t="s">
        <v>37</v>
      </c>
      <c r="E2921" t="s">
        <v>20</v>
      </c>
      <c r="F2921" t="s">
        <v>31</v>
      </c>
      <c r="G2921" s="5">
        <v>3814.85</v>
      </c>
      <c r="H2921" s="5">
        <f t="shared" si="315"/>
        <v>68.667299999999997</v>
      </c>
      <c r="I2921" s="6">
        <v>1</v>
      </c>
      <c r="J2921" s="6">
        <v>3814.85</v>
      </c>
      <c r="K2921" s="5">
        <f t="shared" si="316"/>
        <v>68.667299999999997</v>
      </c>
      <c r="L2921" s="7">
        <v>3.41</v>
      </c>
      <c r="M2921" s="7">
        <v>3982</v>
      </c>
      <c r="N2921" s="3">
        <v>45310</v>
      </c>
      <c r="O2921" s="4" t="str">
        <f t="shared" si="317"/>
        <v>2024-01</v>
      </c>
      <c r="P2921" s="4" t="str">
        <f t="shared" si="318"/>
        <v>01</v>
      </c>
      <c r="Q2921" s="4" t="str">
        <f t="shared" si="319"/>
        <v>January</v>
      </c>
      <c r="R2921" s="30" t="str">
        <f t="shared" si="320"/>
        <v>19</v>
      </c>
      <c r="W2921" t="str">
        <f t="shared" si="321"/>
        <v>ok</v>
      </c>
    </row>
    <row r="2922" spans="1:23" x14ac:dyDescent="0.3">
      <c r="A2922" t="s">
        <v>2964</v>
      </c>
      <c r="B2922" t="s">
        <v>17</v>
      </c>
      <c r="C2922" t="s">
        <v>18</v>
      </c>
      <c r="D2922" t="s">
        <v>19</v>
      </c>
      <c r="E2922" t="s">
        <v>45</v>
      </c>
      <c r="F2922" t="s">
        <v>38</v>
      </c>
      <c r="G2922" s="5">
        <v>11985</v>
      </c>
      <c r="H2922" s="5">
        <f t="shared" si="315"/>
        <v>215.73</v>
      </c>
      <c r="I2922" s="6">
        <v>3</v>
      </c>
      <c r="J2922" s="6">
        <v>35955</v>
      </c>
      <c r="K2922" s="5">
        <f t="shared" si="316"/>
        <v>647.18999999999994</v>
      </c>
      <c r="L2922" s="7">
        <v>4.4800000000000004</v>
      </c>
      <c r="M2922" s="7">
        <v>3625</v>
      </c>
      <c r="N2922" s="3">
        <v>45571</v>
      </c>
      <c r="O2922" s="4" t="str">
        <f t="shared" si="317"/>
        <v>2024-10</v>
      </c>
      <c r="P2922" s="4" t="str">
        <f t="shared" si="318"/>
        <v>10</v>
      </c>
      <c r="Q2922" s="4" t="str">
        <f t="shared" si="319"/>
        <v>October</v>
      </c>
      <c r="R2922" s="30" t="str">
        <f t="shared" si="320"/>
        <v>06</v>
      </c>
      <c r="W2922" t="str">
        <f t="shared" si="321"/>
        <v>ok</v>
      </c>
    </row>
    <row r="2923" spans="1:23" x14ac:dyDescent="0.3">
      <c r="A2923" t="s">
        <v>2965</v>
      </c>
      <c r="B2923" t="s">
        <v>17</v>
      </c>
      <c r="C2923" t="s">
        <v>18</v>
      </c>
      <c r="D2923" t="s">
        <v>19</v>
      </c>
      <c r="E2923" t="s">
        <v>20</v>
      </c>
      <c r="F2923" t="s">
        <v>15</v>
      </c>
      <c r="G2923" s="5">
        <v>5659.96</v>
      </c>
      <c r="H2923" s="5">
        <f t="shared" si="315"/>
        <v>101.87927999999999</v>
      </c>
      <c r="I2923" s="6">
        <v>2</v>
      </c>
      <c r="J2923" s="6">
        <v>11319.92</v>
      </c>
      <c r="K2923" s="5">
        <f t="shared" si="316"/>
        <v>203.75855999999999</v>
      </c>
      <c r="L2923" s="7">
        <v>3.18</v>
      </c>
      <c r="M2923" s="7">
        <v>3192</v>
      </c>
      <c r="N2923" s="3">
        <v>45523</v>
      </c>
      <c r="O2923" s="4" t="str">
        <f t="shared" si="317"/>
        <v>2024-08</v>
      </c>
      <c r="P2923" s="4" t="str">
        <f t="shared" si="318"/>
        <v>08</v>
      </c>
      <c r="Q2923" s="4" t="str">
        <f t="shared" si="319"/>
        <v>August</v>
      </c>
      <c r="R2923" s="30" t="str">
        <f t="shared" si="320"/>
        <v>19</v>
      </c>
      <c r="W2923" t="str">
        <f t="shared" si="321"/>
        <v>ok</v>
      </c>
    </row>
    <row r="2924" spans="1:23" x14ac:dyDescent="0.3">
      <c r="A2924" t="s">
        <v>2966</v>
      </c>
      <c r="B2924" t="s">
        <v>51</v>
      </c>
      <c r="C2924" t="s">
        <v>29</v>
      </c>
      <c r="D2924" t="s">
        <v>52</v>
      </c>
      <c r="E2924" t="s">
        <v>14</v>
      </c>
      <c r="F2924" t="s">
        <v>60</v>
      </c>
      <c r="G2924" s="5">
        <v>13638.9</v>
      </c>
      <c r="H2924" s="5">
        <f t="shared" si="315"/>
        <v>245.50019999999998</v>
      </c>
      <c r="I2924" s="6">
        <v>4</v>
      </c>
      <c r="J2924" s="6">
        <v>54555.6</v>
      </c>
      <c r="K2924" s="5">
        <f t="shared" si="316"/>
        <v>982.00079999999991</v>
      </c>
      <c r="L2924" s="7">
        <v>1.93</v>
      </c>
      <c r="M2924" s="7">
        <v>1356</v>
      </c>
      <c r="N2924" s="3">
        <v>45555</v>
      </c>
      <c r="O2924" s="4" t="str">
        <f t="shared" si="317"/>
        <v>2024-09</v>
      </c>
      <c r="P2924" s="4" t="str">
        <f t="shared" si="318"/>
        <v>09</v>
      </c>
      <c r="Q2924" s="4" t="str">
        <f t="shared" si="319"/>
        <v>September</v>
      </c>
      <c r="R2924" s="30" t="str">
        <f t="shared" si="320"/>
        <v>20</v>
      </c>
      <c r="W2924" t="str">
        <f t="shared" si="321"/>
        <v>ok</v>
      </c>
    </row>
    <row r="2925" spans="1:23" x14ac:dyDescent="0.3">
      <c r="A2925" t="s">
        <v>2967</v>
      </c>
      <c r="B2925" t="s">
        <v>51</v>
      </c>
      <c r="C2925" t="s">
        <v>29</v>
      </c>
      <c r="D2925" t="s">
        <v>52</v>
      </c>
      <c r="E2925" t="s">
        <v>20</v>
      </c>
      <c r="F2925" t="s">
        <v>38</v>
      </c>
      <c r="G2925" s="5">
        <v>17552.39</v>
      </c>
      <c r="H2925" s="5">
        <f t="shared" si="315"/>
        <v>315.94301999999999</v>
      </c>
      <c r="I2925" s="6">
        <v>5</v>
      </c>
      <c r="J2925" s="6">
        <v>87761.95</v>
      </c>
      <c r="K2925" s="5">
        <f t="shared" si="316"/>
        <v>1579.7150999999999</v>
      </c>
      <c r="L2925" s="7">
        <v>2.29</v>
      </c>
      <c r="M2925" s="7">
        <v>2370</v>
      </c>
      <c r="N2925" s="3">
        <v>45386</v>
      </c>
      <c r="O2925" s="4" t="str">
        <f t="shared" si="317"/>
        <v>2024-04</v>
      </c>
      <c r="P2925" s="4" t="str">
        <f t="shared" si="318"/>
        <v>04</v>
      </c>
      <c r="Q2925" s="4" t="str">
        <f t="shared" si="319"/>
        <v>April</v>
      </c>
      <c r="R2925" s="30" t="str">
        <f t="shared" si="320"/>
        <v>04</v>
      </c>
      <c r="W2925" t="str">
        <f t="shared" si="321"/>
        <v>ok</v>
      </c>
    </row>
    <row r="2926" spans="1:23" x14ac:dyDescent="0.3">
      <c r="A2926" t="s">
        <v>2968</v>
      </c>
      <c r="B2926" t="s">
        <v>36</v>
      </c>
      <c r="C2926" t="s">
        <v>18</v>
      </c>
      <c r="D2926" t="s">
        <v>37</v>
      </c>
      <c r="E2926" t="s">
        <v>14</v>
      </c>
      <c r="F2926" t="s">
        <v>15</v>
      </c>
      <c r="G2926" s="5">
        <v>10682.17</v>
      </c>
      <c r="H2926" s="5">
        <f t="shared" si="315"/>
        <v>192.27905999999999</v>
      </c>
      <c r="I2926" s="6">
        <v>2</v>
      </c>
      <c r="J2926" s="6">
        <v>21364.34</v>
      </c>
      <c r="K2926" s="5">
        <f t="shared" si="316"/>
        <v>384.55811999999997</v>
      </c>
      <c r="L2926" s="7">
        <v>1.56</v>
      </c>
      <c r="M2926" s="7">
        <v>1036</v>
      </c>
      <c r="N2926" s="3">
        <v>45597</v>
      </c>
      <c r="O2926" s="4" t="str">
        <f t="shared" si="317"/>
        <v>2024-11</v>
      </c>
      <c r="P2926" s="4" t="str">
        <f t="shared" si="318"/>
        <v>11</v>
      </c>
      <c r="Q2926" s="4" t="str">
        <f t="shared" si="319"/>
        <v>November</v>
      </c>
      <c r="R2926" s="30" t="str">
        <f t="shared" si="320"/>
        <v>01</v>
      </c>
      <c r="W2926" t="str">
        <f t="shared" si="321"/>
        <v>ok</v>
      </c>
    </row>
    <row r="2927" spans="1:23" x14ac:dyDescent="0.3">
      <c r="A2927" t="s">
        <v>2969</v>
      </c>
      <c r="B2927" t="s">
        <v>63</v>
      </c>
      <c r="C2927" t="s">
        <v>18</v>
      </c>
      <c r="D2927" t="s">
        <v>64</v>
      </c>
      <c r="E2927" t="s">
        <v>45</v>
      </c>
      <c r="F2927" t="s">
        <v>26</v>
      </c>
      <c r="G2927" s="5">
        <v>16117.6</v>
      </c>
      <c r="H2927" s="5">
        <f t="shared" si="315"/>
        <v>290.11680000000001</v>
      </c>
      <c r="I2927" s="6">
        <v>3</v>
      </c>
      <c r="J2927" s="6">
        <v>48352.800000000003</v>
      </c>
      <c r="K2927" s="5">
        <f t="shared" si="316"/>
        <v>870.35040000000004</v>
      </c>
      <c r="L2927" s="7">
        <v>1.23</v>
      </c>
      <c r="M2927" s="7">
        <v>942</v>
      </c>
      <c r="N2927" s="3">
        <v>45492</v>
      </c>
      <c r="O2927" s="4" t="str">
        <f t="shared" si="317"/>
        <v>2024-07</v>
      </c>
      <c r="P2927" s="4" t="str">
        <f t="shared" si="318"/>
        <v>07</v>
      </c>
      <c r="Q2927" s="4" t="str">
        <f t="shared" si="319"/>
        <v>July</v>
      </c>
      <c r="R2927" s="30" t="str">
        <f t="shared" si="320"/>
        <v>19</v>
      </c>
      <c r="W2927" t="str">
        <f t="shared" si="321"/>
        <v>ok</v>
      </c>
    </row>
    <row r="2928" spans="1:23" x14ac:dyDescent="0.3">
      <c r="A2928" t="s">
        <v>2970</v>
      </c>
      <c r="B2928" t="s">
        <v>41</v>
      </c>
      <c r="C2928" t="s">
        <v>42</v>
      </c>
      <c r="D2928" t="s">
        <v>43</v>
      </c>
      <c r="E2928" t="s">
        <v>20</v>
      </c>
      <c r="F2928" t="s">
        <v>60</v>
      </c>
      <c r="G2928" s="5">
        <v>7596.53</v>
      </c>
      <c r="H2928" s="5">
        <f t="shared" si="315"/>
        <v>136.73754</v>
      </c>
      <c r="I2928" s="6">
        <v>5</v>
      </c>
      <c r="J2928" s="6">
        <v>37982.65</v>
      </c>
      <c r="K2928" s="5">
        <f t="shared" si="316"/>
        <v>683.68769999999995</v>
      </c>
      <c r="L2928" s="7">
        <v>4.46</v>
      </c>
      <c r="M2928" s="7">
        <v>173</v>
      </c>
      <c r="N2928" s="3">
        <v>45390</v>
      </c>
      <c r="O2928" s="4" t="str">
        <f t="shared" si="317"/>
        <v>2024-04</v>
      </c>
      <c r="P2928" s="4" t="str">
        <f t="shared" si="318"/>
        <v>04</v>
      </c>
      <c r="Q2928" s="4" t="str">
        <f t="shared" si="319"/>
        <v>April</v>
      </c>
      <c r="R2928" s="30" t="str">
        <f t="shared" si="320"/>
        <v>08</v>
      </c>
      <c r="W2928" t="str">
        <f t="shared" si="321"/>
        <v>ok</v>
      </c>
    </row>
    <row r="2929" spans="1:23" x14ac:dyDescent="0.3">
      <c r="A2929" t="s">
        <v>2971</v>
      </c>
      <c r="B2929" t="s">
        <v>51</v>
      </c>
      <c r="C2929" t="s">
        <v>29</v>
      </c>
      <c r="D2929" t="s">
        <v>52</v>
      </c>
      <c r="E2929" t="s">
        <v>14</v>
      </c>
      <c r="F2929" t="s">
        <v>60</v>
      </c>
      <c r="G2929" s="5">
        <v>15367.98</v>
      </c>
      <c r="H2929" s="5">
        <f t="shared" si="315"/>
        <v>276.62363999999997</v>
      </c>
      <c r="I2929" s="6">
        <v>4</v>
      </c>
      <c r="J2929" s="6">
        <v>61471.92</v>
      </c>
      <c r="K2929" s="5">
        <f t="shared" si="316"/>
        <v>1106.4945599999999</v>
      </c>
      <c r="L2929" s="7">
        <v>3.55</v>
      </c>
      <c r="M2929" s="7">
        <v>1614</v>
      </c>
      <c r="N2929" s="3">
        <v>45292</v>
      </c>
      <c r="O2929" s="4" t="str">
        <f t="shared" si="317"/>
        <v>2024-01</v>
      </c>
      <c r="P2929" s="4" t="str">
        <f t="shared" si="318"/>
        <v>01</v>
      </c>
      <c r="Q2929" s="4" t="str">
        <f t="shared" si="319"/>
        <v>January</v>
      </c>
      <c r="R2929" s="30" t="str">
        <f t="shared" si="320"/>
        <v>01</v>
      </c>
      <c r="W2929" t="str">
        <f t="shared" si="321"/>
        <v>ok</v>
      </c>
    </row>
    <row r="2930" spans="1:23" x14ac:dyDescent="0.3">
      <c r="A2930" t="s">
        <v>2972</v>
      </c>
      <c r="B2930" t="s">
        <v>28</v>
      </c>
      <c r="C2930" t="s">
        <v>29</v>
      </c>
      <c r="D2930" t="s">
        <v>30</v>
      </c>
      <c r="E2930" t="s">
        <v>14</v>
      </c>
      <c r="F2930" t="s">
        <v>60</v>
      </c>
      <c r="G2930" s="5">
        <v>8436.67</v>
      </c>
      <c r="H2930" s="5">
        <f t="shared" si="315"/>
        <v>151.86005999999998</v>
      </c>
      <c r="I2930" s="6">
        <v>5</v>
      </c>
      <c r="J2930" s="6">
        <v>42183.35</v>
      </c>
      <c r="K2930" s="5">
        <f t="shared" si="316"/>
        <v>759.30029999999988</v>
      </c>
      <c r="L2930" s="7">
        <v>3.61</v>
      </c>
      <c r="M2930" s="7">
        <v>534</v>
      </c>
      <c r="N2930" s="3">
        <v>45380</v>
      </c>
      <c r="O2930" s="4" t="str">
        <f t="shared" si="317"/>
        <v>2024-03</v>
      </c>
      <c r="P2930" s="4" t="str">
        <f t="shared" si="318"/>
        <v>03</v>
      </c>
      <c r="Q2930" s="4" t="str">
        <f t="shared" si="319"/>
        <v>March</v>
      </c>
      <c r="R2930" s="30" t="str">
        <f t="shared" si="320"/>
        <v>29</v>
      </c>
      <c r="W2930" t="str">
        <f t="shared" si="321"/>
        <v>ok</v>
      </c>
    </row>
    <row r="2931" spans="1:23" x14ac:dyDescent="0.3">
      <c r="A2931" t="s">
        <v>2973</v>
      </c>
      <c r="B2931" t="s">
        <v>23</v>
      </c>
      <c r="C2931" t="s">
        <v>24</v>
      </c>
      <c r="D2931" t="s">
        <v>25</v>
      </c>
      <c r="E2931" t="s">
        <v>20</v>
      </c>
      <c r="F2931" t="s">
        <v>60</v>
      </c>
      <c r="G2931" s="5">
        <v>15974.9</v>
      </c>
      <c r="H2931" s="5">
        <f t="shared" si="315"/>
        <v>287.54819999999995</v>
      </c>
      <c r="I2931" s="6">
        <v>4</v>
      </c>
      <c r="J2931" s="6">
        <v>63899.6</v>
      </c>
      <c r="K2931" s="5">
        <f t="shared" si="316"/>
        <v>1150.1927999999998</v>
      </c>
      <c r="L2931" s="7">
        <v>1.58</v>
      </c>
      <c r="M2931" s="7">
        <v>4117</v>
      </c>
      <c r="N2931" s="3">
        <v>45634</v>
      </c>
      <c r="O2931" s="4" t="str">
        <f t="shared" si="317"/>
        <v>2024-12</v>
      </c>
      <c r="P2931" s="4" t="str">
        <f t="shared" si="318"/>
        <v>12</v>
      </c>
      <c r="Q2931" s="4" t="str">
        <f t="shared" si="319"/>
        <v>December</v>
      </c>
      <c r="R2931" s="30" t="str">
        <f t="shared" si="320"/>
        <v>08</v>
      </c>
      <c r="W2931" t="str">
        <f t="shared" si="321"/>
        <v>ok</v>
      </c>
    </row>
    <row r="2932" spans="1:23" x14ac:dyDescent="0.3">
      <c r="A2932" t="s">
        <v>2974</v>
      </c>
      <c r="B2932" t="s">
        <v>23</v>
      </c>
      <c r="C2932" t="s">
        <v>24</v>
      </c>
      <c r="D2932" t="s">
        <v>25</v>
      </c>
      <c r="E2932" t="s">
        <v>20</v>
      </c>
      <c r="F2932" t="s">
        <v>26</v>
      </c>
      <c r="G2932" s="5">
        <v>13883.13</v>
      </c>
      <c r="H2932" s="5">
        <f t="shared" si="315"/>
        <v>249.89633999999998</v>
      </c>
      <c r="I2932" s="6">
        <v>1</v>
      </c>
      <c r="J2932" s="6">
        <v>13883.13</v>
      </c>
      <c r="K2932" s="5">
        <f t="shared" si="316"/>
        <v>249.89633999999998</v>
      </c>
      <c r="L2932" s="7">
        <v>3.84</v>
      </c>
      <c r="M2932" s="7">
        <v>436</v>
      </c>
      <c r="N2932" s="3">
        <v>45480</v>
      </c>
      <c r="O2932" s="4" t="str">
        <f t="shared" si="317"/>
        <v>2024-07</v>
      </c>
      <c r="P2932" s="4" t="str">
        <f t="shared" si="318"/>
        <v>07</v>
      </c>
      <c r="Q2932" s="4" t="str">
        <f t="shared" si="319"/>
        <v>July</v>
      </c>
      <c r="R2932" s="30" t="str">
        <f t="shared" si="320"/>
        <v>07</v>
      </c>
      <c r="W2932" t="str">
        <f t="shared" si="321"/>
        <v>ok</v>
      </c>
    </row>
    <row r="2933" spans="1:23" x14ac:dyDescent="0.3">
      <c r="A2933" t="s">
        <v>2975</v>
      </c>
      <c r="B2933" t="s">
        <v>33</v>
      </c>
      <c r="C2933" t="s">
        <v>12</v>
      </c>
      <c r="D2933" t="s">
        <v>34</v>
      </c>
      <c r="E2933" t="s">
        <v>20</v>
      </c>
      <c r="F2933" t="s">
        <v>31</v>
      </c>
      <c r="G2933" s="5">
        <v>15981.23</v>
      </c>
      <c r="H2933" s="5">
        <f t="shared" si="315"/>
        <v>287.66213999999997</v>
      </c>
      <c r="I2933" s="6">
        <v>2</v>
      </c>
      <c r="J2933" s="6">
        <v>31962.46</v>
      </c>
      <c r="K2933" s="5">
        <f t="shared" si="316"/>
        <v>575.32427999999993</v>
      </c>
      <c r="L2933" s="7">
        <v>2.6</v>
      </c>
      <c r="M2933" s="7">
        <v>3046</v>
      </c>
      <c r="N2933" s="3">
        <v>45570</v>
      </c>
      <c r="O2933" s="4" t="str">
        <f t="shared" si="317"/>
        <v>2024-10</v>
      </c>
      <c r="P2933" s="4" t="str">
        <f t="shared" si="318"/>
        <v>10</v>
      </c>
      <c r="Q2933" s="4" t="str">
        <f t="shared" si="319"/>
        <v>October</v>
      </c>
      <c r="R2933" s="30" t="str">
        <f t="shared" si="320"/>
        <v>05</v>
      </c>
      <c r="W2933" t="str">
        <f t="shared" si="321"/>
        <v>ok</v>
      </c>
    </row>
    <row r="2934" spans="1:23" x14ac:dyDescent="0.3">
      <c r="A2934" t="s">
        <v>2976</v>
      </c>
      <c r="B2934" t="s">
        <v>63</v>
      </c>
      <c r="C2934" t="s">
        <v>18</v>
      </c>
      <c r="D2934" t="s">
        <v>64</v>
      </c>
      <c r="E2934" t="s">
        <v>14</v>
      </c>
      <c r="F2934" t="s">
        <v>15</v>
      </c>
      <c r="G2934" s="5">
        <v>10675.04</v>
      </c>
      <c r="H2934" s="5">
        <f t="shared" si="315"/>
        <v>192.15072000000001</v>
      </c>
      <c r="I2934" s="6">
        <v>4</v>
      </c>
      <c r="J2934" s="6">
        <v>42700.160000000003</v>
      </c>
      <c r="K2934" s="5">
        <f t="shared" si="316"/>
        <v>768.60288000000003</v>
      </c>
      <c r="L2934" s="7">
        <v>2.72</v>
      </c>
      <c r="M2934" s="7">
        <v>3327</v>
      </c>
      <c r="N2934" s="3">
        <v>45611</v>
      </c>
      <c r="O2934" s="4" t="str">
        <f t="shared" si="317"/>
        <v>2024-11</v>
      </c>
      <c r="P2934" s="4" t="str">
        <f t="shared" si="318"/>
        <v>11</v>
      </c>
      <c r="Q2934" s="4" t="str">
        <f t="shared" si="319"/>
        <v>November</v>
      </c>
      <c r="R2934" s="30" t="str">
        <f t="shared" si="320"/>
        <v>15</v>
      </c>
      <c r="W2934" t="str">
        <f t="shared" si="321"/>
        <v>ok</v>
      </c>
    </row>
    <row r="2935" spans="1:23" x14ac:dyDescent="0.3">
      <c r="A2935" t="s">
        <v>2977</v>
      </c>
      <c r="B2935" t="s">
        <v>11</v>
      </c>
      <c r="C2935" t="s">
        <v>12</v>
      </c>
      <c r="D2935" t="s">
        <v>13</v>
      </c>
      <c r="E2935" t="s">
        <v>45</v>
      </c>
      <c r="F2935" t="s">
        <v>15</v>
      </c>
      <c r="G2935" s="5">
        <v>15200.87</v>
      </c>
      <c r="H2935" s="5">
        <f t="shared" si="315"/>
        <v>273.61565999999999</v>
      </c>
      <c r="I2935" s="6">
        <v>2</v>
      </c>
      <c r="J2935" s="6">
        <v>30401.74</v>
      </c>
      <c r="K2935" s="5">
        <f t="shared" si="316"/>
        <v>547.23131999999998</v>
      </c>
      <c r="L2935" s="7">
        <v>4.7300000000000004</v>
      </c>
      <c r="M2935" s="7">
        <v>2784</v>
      </c>
      <c r="N2935" s="3">
        <v>45444</v>
      </c>
      <c r="O2935" s="4" t="str">
        <f t="shared" si="317"/>
        <v>2024-06</v>
      </c>
      <c r="P2935" s="4" t="str">
        <f t="shared" si="318"/>
        <v>06</v>
      </c>
      <c r="Q2935" s="4" t="str">
        <f t="shared" si="319"/>
        <v>June</v>
      </c>
      <c r="R2935" s="30" t="str">
        <f t="shared" si="320"/>
        <v>01</v>
      </c>
      <c r="W2935" t="str">
        <f t="shared" si="321"/>
        <v>ok</v>
      </c>
    </row>
    <row r="2936" spans="1:23" x14ac:dyDescent="0.3">
      <c r="A2936" t="s">
        <v>2978</v>
      </c>
      <c r="B2936" t="s">
        <v>33</v>
      </c>
      <c r="C2936" t="s">
        <v>12</v>
      </c>
      <c r="D2936" t="s">
        <v>34</v>
      </c>
      <c r="E2936" t="s">
        <v>45</v>
      </c>
      <c r="F2936" t="s">
        <v>38</v>
      </c>
      <c r="G2936" s="5">
        <v>1555.12</v>
      </c>
      <c r="H2936" s="5">
        <f t="shared" si="315"/>
        <v>27.992159999999995</v>
      </c>
      <c r="I2936" s="6">
        <v>3</v>
      </c>
      <c r="J2936" s="6">
        <v>4665.3599999999997</v>
      </c>
      <c r="K2936" s="5">
        <f t="shared" si="316"/>
        <v>83.976479999999981</v>
      </c>
      <c r="L2936" s="7">
        <v>3.17</v>
      </c>
      <c r="M2936" s="7">
        <v>4497</v>
      </c>
      <c r="N2936" s="3">
        <v>45513</v>
      </c>
      <c r="O2936" s="4" t="str">
        <f t="shared" si="317"/>
        <v>2024-08</v>
      </c>
      <c r="P2936" s="4" t="str">
        <f t="shared" si="318"/>
        <v>08</v>
      </c>
      <c r="Q2936" s="4" t="str">
        <f t="shared" si="319"/>
        <v>August</v>
      </c>
      <c r="R2936" s="30" t="str">
        <f t="shared" si="320"/>
        <v>09</v>
      </c>
      <c r="W2936" t="str">
        <f t="shared" si="321"/>
        <v>ok</v>
      </c>
    </row>
    <row r="2937" spans="1:23" x14ac:dyDescent="0.3">
      <c r="A2937" t="s">
        <v>2979</v>
      </c>
      <c r="B2937" t="s">
        <v>41</v>
      </c>
      <c r="C2937" t="s">
        <v>42</v>
      </c>
      <c r="D2937" t="s">
        <v>43</v>
      </c>
      <c r="E2937" t="s">
        <v>45</v>
      </c>
      <c r="F2937" t="s">
        <v>31</v>
      </c>
      <c r="G2937" s="5">
        <v>4758.24</v>
      </c>
      <c r="H2937" s="5">
        <f t="shared" si="315"/>
        <v>85.648319999999984</v>
      </c>
      <c r="I2937" s="6">
        <v>1</v>
      </c>
      <c r="J2937" s="6">
        <v>4758.24</v>
      </c>
      <c r="K2937" s="5">
        <f t="shared" si="316"/>
        <v>85.648319999999984</v>
      </c>
      <c r="L2937" s="7">
        <v>1.4</v>
      </c>
      <c r="M2937" s="7">
        <v>443</v>
      </c>
      <c r="N2937" s="3">
        <v>45577</v>
      </c>
      <c r="O2937" s="4" t="str">
        <f t="shared" si="317"/>
        <v>2024-10</v>
      </c>
      <c r="P2937" s="4" t="str">
        <f t="shared" si="318"/>
        <v>10</v>
      </c>
      <c r="Q2937" s="4" t="str">
        <f t="shared" si="319"/>
        <v>October</v>
      </c>
      <c r="R2937" s="30" t="str">
        <f t="shared" si="320"/>
        <v>12</v>
      </c>
      <c r="W2937" t="str">
        <f t="shared" si="321"/>
        <v>ok</v>
      </c>
    </row>
    <row r="2938" spans="1:23" x14ac:dyDescent="0.3">
      <c r="A2938" t="s">
        <v>2980</v>
      </c>
      <c r="B2938" t="s">
        <v>33</v>
      </c>
      <c r="C2938" t="s">
        <v>12</v>
      </c>
      <c r="D2938" t="s">
        <v>34</v>
      </c>
      <c r="E2938" t="s">
        <v>45</v>
      </c>
      <c r="F2938" t="s">
        <v>15</v>
      </c>
      <c r="G2938" s="5">
        <v>3227.47</v>
      </c>
      <c r="H2938" s="5">
        <f t="shared" si="315"/>
        <v>58.094459999999991</v>
      </c>
      <c r="I2938" s="6">
        <v>1</v>
      </c>
      <c r="J2938" s="6">
        <v>3227.47</v>
      </c>
      <c r="K2938" s="5">
        <f t="shared" si="316"/>
        <v>58.094459999999991</v>
      </c>
      <c r="L2938" s="7">
        <v>1.79</v>
      </c>
      <c r="M2938" s="7">
        <v>366</v>
      </c>
      <c r="N2938" s="3">
        <v>45535</v>
      </c>
      <c r="O2938" s="4" t="str">
        <f t="shared" si="317"/>
        <v>2024-08</v>
      </c>
      <c r="P2938" s="4" t="str">
        <f t="shared" si="318"/>
        <v>08</v>
      </c>
      <c r="Q2938" s="4" t="str">
        <f t="shared" si="319"/>
        <v>August</v>
      </c>
      <c r="R2938" s="30" t="str">
        <f t="shared" si="320"/>
        <v>31</v>
      </c>
      <c r="W2938" t="str">
        <f t="shared" si="321"/>
        <v>ok</v>
      </c>
    </row>
    <row r="2939" spans="1:23" x14ac:dyDescent="0.3">
      <c r="A2939" t="s">
        <v>2981</v>
      </c>
      <c r="B2939" t="s">
        <v>63</v>
      </c>
      <c r="C2939" t="s">
        <v>18</v>
      </c>
      <c r="D2939" t="s">
        <v>64</v>
      </c>
      <c r="E2939" t="s">
        <v>14</v>
      </c>
      <c r="F2939" t="s">
        <v>21</v>
      </c>
      <c r="G2939" s="5">
        <v>2154.5700000000002</v>
      </c>
      <c r="H2939" s="5">
        <f t="shared" si="315"/>
        <v>38.782260000000001</v>
      </c>
      <c r="I2939" s="6">
        <v>4</v>
      </c>
      <c r="J2939" s="6">
        <v>8618.2800000000007</v>
      </c>
      <c r="K2939" s="5">
        <f t="shared" si="316"/>
        <v>155.12904</v>
      </c>
      <c r="L2939" s="7">
        <v>2.2200000000000002</v>
      </c>
      <c r="M2939" s="7">
        <v>4224</v>
      </c>
      <c r="N2939" s="3">
        <v>45307</v>
      </c>
      <c r="O2939" s="4" t="str">
        <f t="shared" si="317"/>
        <v>2024-01</v>
      </c>
      <c r="P2939" s="4" t="str">
        <f t="shared" si="318"/>
        <v>01</v>
      </c>
      <c r="Q2939" s="4" t="str">
        <f t="shared" si="319"/>
        <v>January</v>
      </c>
      <c r="R2939" s="30" t="str">
        <f t="shared" si="320"/>
        <v>16</v>
      </c>
      <c r="W2939" t="str">
        <f t="shared" si="321"/>
        <v>ok</v>
      </c>
    </row>
    <row r="2940" spans="1:23" x14ac:dyDescent="0.3">
      <c r="A2940" t="s">
        <v>2982</v>
      </c>
      <c r="B2940" t="s">
        <v>11</v>
      </c>
      <c r="C2940" t="s">
        <v>12</v>
      </c>
      <c r="D2940" t="s">
        <v>13</v>
      </c>
      <c r="E2940" t="s">
        <v>14</v>
      </c>
      <c r="F2940" t="s">
        <v>31</v>
      </c>
      <c r="G2940" s="5">
        <v>7978.03</v>
      </c>
      <c r="H2940" s="5">
        <f t="shared" si="315"/>
        <v>143.60453999999999</v>
      </c>
      <c r="I2940" s="6">
        <v>4</v>
      </c>
      <c r="J2940" s="6">
        <v>31912.12</v>
      </c>
      <c r="K2940" s="5">
        <f t="shared" si="316"/>
        <v>574.41815999999994</v>
      </c>
      <c r="L2940" s="7">
        <v>4.93</v>
      </c>
      <c r="M2940" s="7">
        <v>3675</v>
      </c>
      <c r="N2940" s="3">
        <v>45500</v>
      </c>
      <c r="O2940" s="4" t="str">
        <f t="shared" si="317"/>
        <v>2024-07</v>
      </c>
      <c r="P2940" s="4" t="str">
        <f t="shared" si="318"/>
        <v>07</v>
      </c>
      <c r="Q2940" s="4" t="str">
        <f t="shared" si="319"/>
        <v>July</v>
      </c>
      <c r="R2940" s="30" t="str">
        <f t="shared" si="320"/>
        <v>27</v>
      </c>
      <c r="W2940" t="str">
        <f t="shared" si="321"/>
        <v>ok</v>
      </c>
    </row>
    <row r="2941" spans="1:23" x14ac:dyDescent="0.3">
      <c r="A2941" t="s">
        <v>2983</v>
      </c>
      <c r="B2941" t="s">
        <v>23</v>
      </c>
      <c r="C2941" t="s">
        <v>24</v>
      </c>
      <c r="D2941" t="s">
        <v>25</v>
      </c>
      <c r="E2941" t="s">
        <v>45</v>
      </c>
      <c r="F2941" t="s">
        <v>60</v>
      </c>
      <c r="G2941" s="5">
        <v>2532.77</v>
      </c>
      <c r="H2941" s="5">
        <f t="shared" si="315"/>
        <v>45.589859999999994</v>
      </c>
      <c r="I2941" s="6">
        <v>2</v>
      </c>
      <c r="J2941" s="6">
        <v>5065.54</v>
      </c>
      <c r="K2941" s="5">
        <f t="shared" si="316"/>
        <v>91.179719999999989</v>
      </c>
      <c r="L2941" s="7">
        <v>2.2599999999999998</v>
      </c>
      <c r="M2941" s="7">
        <v>3834</v>
      </c>
      <c r="N2941" s="3">
        <v>45316</v>
      </c>
      <c r="O2941" s="4" t="str">
        <f t="shared" si="317"/>
        <v>2024-01</v>
      </c>
      <c r="P2941" s="4" t="str">
        <f t="shared" si="318"/>
        <v>01</v>
      </c>
      <c r="Q2941" s="4" t="str">
        <f t="shared" si="319"/>
        <v>January</v>
      </c>
      <c r="R2941" s="30" t="str">
        <f t="shared" si="320"/>
        <v>25</v>
      </c>
      <c r="W2941" t="str">
        <f t="shared" si="321"/>
        <v>ok</v>
      </c>
    </row>
    <row r="2942" spans="1:23" x14ac:dyDescent="0.3">
      <c r="A2942" t="s">
        <v>2984</v>
      </c>
      <c r="B2942" t="s">
        <v>63</v>
      </c>
      <c r="C2942" t="s">
        <v>18</v>
      </c>
      <c r="D2942" t="s">
        <v>64</v>
      </c>
      <c r="E2942" t="s">
        <v>14</v>
      </c>
      <c r="F2942" t="s">
        <v>26</v>
      </c>
      <c r="G2942" s="5">
        <v>3424.15</v>
      </c>
      <c r="H2942" s="5">
        <f t="shared" si="315"/>
        <v>61.634699999999995</v>
      </c>
      <c r="I2942" s="6">
        <v>2</v>
      </c>
      <c r="J2942" s="6">
        <v>6848.3</v>
      </c>
      <c r="K2942" s="5">
        <f t="shared" si="316"/>
        <v>123.26939999999999</v>
      </c>
      <c r="L2942" s="7">
        <v>4.9000000000000004</v>
      </c>
      <c r="M2942" s="7">
        <v>3604</v>
      </c>
      <c r="N2942" s="3">
        <v>45430</v>
      </c>
      <c r="O2942" s="4" t="str">
        <f t="shared" si="317"/>
        <v>2024-05</v>
      </c>
      <c r="P2942" s="4" t="str">
        <f t="shared" si="318"/>
        <v>05</v>
      </c>
      <c r="Q2942" s="4" t="str">
        <f t="shared" si="319"/>
        <v>May</v>
      </c>
      <c r="R2942" s="30" t="str">
        <f t="shared" si="320"/>
        <v>18</v>
      </c>
      <c r="W2942" t="str">
        <f t="shared" si="321"/>
        <v>ok</v>
      </c>
    </row>
    <row r="2943" spans="1:23" x14ac:dyDescent="0.3">
      <c r="A2943" t="s">
        <v>2985</v>
      </c>
      <c r="B2943" t="s">
        <v>17</v>
      </c>
      <c r="C2943" t="s">
        <v>18</v>
      </c>
      <c r="D2943" t="s">
        <v>19</v>
      </c>
      <c r="E2943" t="s">
        <v>45</v>
      </c>
      <c r="F2943" t="s">
        <v>15</v>
      </c>
      <c r="G2943" s="5">
        <v>15302.42</v>
      </c>
      <c r="H2943" s="5">
        <f t="shared" si="315"/>
        <v>275.44355999999999</v>
      </c>
      <c r="I2943" s="6">
        <v>5</v>
      </c>
      <c r="J2943" s="6">
        <v>76512.100000000006</v>
      </c>
      <c r="K2943" s="5">
        <f t="shared" si="316"/>
        <v>1377.2177999999999</v>
      </c>
      <c r="L2943" s="7">
        <v>1.61</v>
      </c>
      <c r="M2943" s="7">
        <v>1904</v>
      </c>
      <c r="N2943" s="3">
        <v>45437</v>
      </c>
      <c r="O2943" s="4" t="str">
        <f t="shared" si="317"/>
        <v>2024-05</v>
      </c>
      <c r="P2943" s="4" t="str">
        <f t="shared" si="318"/>
        <v>05</v>
      </c>
      <c r="Q2943" s="4" t="str">
        <f t="shared" si="319"/>
        <v>May</v>
      </c>
      <c r="R2943" s="30" t="str">
        <f t="shared" si="320"/>
        <v>25</v>
      </c>
      <c r="W2943" t="str">
        <f t="shared" si="321"/>
        <v>ok</v>
      </c>
    </row>
    <row r="2944" spans="1:23" x14ac:dyDescent="0.3">
      <c r="A2944" t="s">
        <v>2986</v>
      </c>
      <c r="B2944" t="s">
        <v>47</v>
      </c>
      <c r="C2944" t="s">
        <v>12</v>
      </c>
      <c r="D2944" t="s">
        <v>48</v>
      </c>
      <c r="E2944" t="s">
        <v>14</v>
      </c>
      <c r="F2944" t="s">
        <v>60</v>
      </c>
      <c r="G2944" s="5">
        <v>19766.009999999998</v>
      </c>
      <c r="H2944" s="5">
        <f t="shared" si="315"/>
        <v>355.78817999999995</v>
      </c>
      <c r="I2944" s="6">
        <v>2</v>
      </c>
      <c r="J2944" s="6">
        <v>39532.019999999997</v>
      </c>
      <c r="K2944" s="5">
        <f t="shared" si="316"/>
        <v>711.57635999999991</v>
      </c>
      <c r="L2944" s="7">
        <v>2.2799999999999998</v>
      </c>
      <c r="M2944" s="7">
        <v>809</v>
      </c>
      <c r="N2944" s="3">
        <v>45498</v>
      </c>
      <c r="O2944" s="4" t="str">
        <f t="shared" si="317"/>
        <v>2024-07</v>
      </c>
      <c r="P2944" s="4" t="str">
        <f t="shared" si="318"/>
        <v>07</v>
      </c>
      <c r="Q2944" s="4" t="str">
        <f t="shared" si="319"/>
        <v>July</v>
      </c>
      <c r="R2944" s="30" t="str">
        <f t="shared" si="320"/>
        <v>25</v>
      </c>
      <c r="W2944" t="str">
        <f t="shared" si="321"/>
        <v>ok</v>
      </c>
    </row>
    <row r="2945" spans="1:23" x14ac:dyDescent="0.3">
      <c r="A2945" t="s">
        <v>2987</v>
      </c>
      <c r="B2945" t="s">
        <v>63</v>
      </c>
      <c r="C2945" t="s">
        <v>18</v>
      </c>
      <c r="D2945" t="s">
        <v>64</v>
      </c>
      <c r="E2945" t="s">
        <v>45</v>
      </c>
      <c r="F2945" t="s">
        <v>31</v>
      </c>
      <c r="G2945" s="5">
        <v>6460.41</v>
      </c>
      <c r="H2945" s="5">
        <f t="shared" si="315"/>
        <v>116.28737999999998</v>
      </c>
      <c r="I2945" s="6">
        <v>1</v>
      </c>
      <c r="J2945" s="6">
        <v>6460.41</v>
      </c>
      <c r="K2945" s="5">
        <f t="shared" si="316"/>
        <v>116.28737999999998</v>
      </c>
      <c r="L2945" s="7">
        <v>3.62</v>
      </c>
      <c r="M2945" s="7">
        <v>4413</v>
      </c>
      <c r="N2945" s="3">
        <v>45536</v>
      </c>
      <c r="O2945" s="4" t="str">
        <f t="shared" si="317"/>
        <v>2024-09</v>
      </c>
      <c r="P2945" s="4" t="str">
        <f t="shared" si="318"/>
        <v>09</v>
      </c>
      <c r="Q2945" s="4" t="str">
        <f t="shared" si="319"/>
        <v>September</v>
      </c>
      <c r="R2945" s="30" t="str">
        <f t="shared" si="320"/>
        <v>01</v>
      </c>
      <c r="W2945" t="str">
        <f t="shared" si="321"/>
        <v>ok</v>
      </c>
    </row>
    <row r="2946" spans="1:23" x14ac:dyDescent="0.3">
      <c r="A2946" t="s">
        <v>2988</v>
      </c>
      <c r="B2946" t="s">
        <v>41</v>
      </c>
      <c r="C2946" t="s">
        <v>42</v>
      </c>
      <c r="D2946" t="s">
        <v>43</v>
      </c>
      <c r="E2946" t="s">
        <v>20</v>
      </c>
      <c r="F2946" t="s">
        <v>26</v>
      </c>
      <c r="G2946" s="5">
        <v>9260.6200000000008</v>
      </c>
      <c r="H2946" s="5">
        <f t="shared" si="315"/>
        <v>166.69116</v>
      </c>
      <c r="I2946" s="6">
        <v>3</v>
      </c>
      <c r="J2946" s="6">
        <v>27781.86</v>
      </c>
      <c r="K2946" s="5">
        <f t="shared" si="316"/>
        <v>500.07348000000002</v>
      </c>
      <c r="L2946" s="7">
        <v>4.37</v>
      </c>
      <c r="M2946" s="7">
        <v>3434</v>
      </c>
      <c r="N2946" s="3">
        <v>45347</v>
      </c>
      <c r="O2946" s="4" t="str">
        <f t="shared" si="317"/>
        <v>2024-02</v>
      </c>
      <c r="P2946" s="4" t="str">
        <f t="shared" si="318"/>
        <v>02</v>
      </c>
      <c r="Q2946" s="4" t="str">
        <f t="shared" si="319"/>
        <v>February</v>
      </c>
      <c r="R2946" s="30" t="str">
        <f t="shared" si="320"/>
        <v>25</v>
      </c>
      <c r="W2946" t="str">
        <f t="shared" si="321"/>
        <v>ok</v>
      </c>
    </row>
    <row r="2947" spans="1:23" x14ac:dyDescent="0.3">
      <c r="A2947" t="s">
        <v>2989</v>
      </c>
      <c r="B2947" t="s">
        <v>47</v>
      </c>
      <c r="C2947" t="s">
        <v>12</v>
      </c>
      <c r="D2947" t="s">
        <v>48</v>
      </c>
      <c r="E2947" t="s">
        <v>45</v>
      </c>
      <c r="F2947" t="s">
        <v>21</v>
      </c>
      <c r="G2947" s="5">
        <v>2711.43</v>
      </c>
      <c r="H2947" s="5">
        <f t="shared" ref="H2947:H3010" si="322">G2947*0.018</f>
        <v>48.805739999999993</v>
      </c>
      <c r="I2947" s="6">
        <v>3</v>
      </c>
      <c r="J2947" s="6">
        <v>8134.29</v>
      </c>
      <c r="K2947" s="5">
        <f t="shared" ref="K2947:K3010" si="323">H2947*I2947</f>
        <v>146.41721999999999</v>
      </c>
      <c r="L2947" s="7">
        <v>2.37</v>
      </c>
      <c r="M2947" s="7">
        <v>1164</v>
      </c>
      <c r="N2947" s="3">
        <v>45430</v>
      </c>
      <c r="O2947" s="4" t="str">
        <f t="shared" ref="O2947:O3010" si="324">TEXT(N2947,"yyyy-mm")</f>
        <v>2024-05</v>
      </c>
      <c r="P2947" s="4" t="str">
        <f t="shared" ref="P2947:P3010" si="325">TEXT(N2947,"mm")</f>
        <v>05</v>
      </c>
      <c r="Q2947" s="4" t="str">
        <f t="shared" ref="Q2947:Q3010" si="326">TEXT(DATE(2024,P2947,1),"mmmm")</f>
        <v>May</v>
      </c>
      <c r="R2947" s="30" t="str">
        <f t="shared" ref="R2947:R3010" si="327">TEXT(N2947,"dd")</f>
        <v>18</v>
      </c>
      <c r="W2947" t="str">
        <f t="shared" ref="W2947:W3010" si="328">IF(G2947*I2947=J2947,"ok","False")</f>
        <v>ok</v>
      </c>
    </row>
    <row r="2948" spans="1:23" x14ac:dyDescent="0.3">
      <c r="A2948" t="s">
        <v>2990</v>
      </c>
      <c r="B2948" t="s">
        <v>47</v>
      </c>
      <c r="C2948" t="s">
        <v>12</v>
      </c>
      <c r="D2948" t="s">
        <v>48</v>
      </c>
      <c r="E2948" t="s">
        <v>20</v>
      </c>
      <c r="F2948" t="s">
        <v>15</v>
      </c>
      <c r="G2948" s="5">
        <v>9556.31</v>
      </c>
      <c r="H2948" s="5">
        <f t="shared" si="322"/>
        <v>172.01357999999999</v>
      </c>
      <c r="I2948" s="6">
        <v>2</v>
      </c>
      <c r="J2948" s="6">
        <v>19112.62</v>
      </c>
      <c r="K2948" s="5">
        <f t="shared" si="323"/>
        <v>344.02715999999998</v>
      </c>
      <c r="L2948" s="7">
        <v>1.84</v>
      </c>
      <c r="M2948" s="7">
        <v>127</v>
      </c>
      <c r="N2948" s="3">
        <v>45347</v>
      </c>
      <c r="O2948" s="4" t="str">
        <f t="shared" si="324"/>
        <v>2024-02</v>
      </c>
      <c r="P2948" s="4" t="str">
        <f t="shared" si="325"/>
        <v>02</v>
      </c>
      <c r="Q2948" s="4" t="str">
        <f t="shared" si="326"/>
        <v>February</v>
      </c>
      <c r="R2948" s="30" t="str">
        <f t="shared" si="327"/>
        <v>25</v>
      </c>
      <c r="W2948" t="str">
        <f t="shared" si="328"/>
        <v>ok</v>
      </c>
    </row>
    <row r="2949" spans="1:23" x14ac:dyDescent="0.3">
      <c r="A2949" t="s">
        <v>2991</v>
      </c>
      <c r="B2949" t="s">
        <v>11</v>
      </c>
      <c r="C2949" t="s">
        <v>12</v>
      </c>
      <c r="D2949" t="s">
        <v>13</v>
      </c>
      <c r="E2949" t="s">
        <v>20</v>
      </c>
      <c r="F2949" t="s">
        <v>60</v>
      </c>
      <c r="G2949" s="5">
        <v>18235.310000000001</v>
      </c>
      <c r="H2949" s="5">
        <f t="shared" si="322"/>
        <v>328.23557999999997</v>
      </c>
      <c r="I2949" s="6">
        <v>3</v>
      </c>
      <c r="J2949" s="6">
        <v>54705.93</v>
      </c>
      <c r="K2949" s="5">
        <f t="shared" si="323"/>
        <v>984.70673999999985</v>
      </c>
      <c r="L2949" s="7">
        <v>4.09</v>
      </c>
      <c r="M2949" s="7">
        <v>4366</v>
      </c>
      <c r="N2949" s="3">
        <v>45564</v>
      </c>
      <c r="O2949" s="4" t="str">
        <f t="shared" si="324"/>
        <v>2024-09</v>
      </c>
      <c r="P2949" s="4" t="str">
        <f t="shared" si="325"/>
        <v>09</v>
      </c>
      <c r="Q2949" s="4" t="str">
        <f t="shared" si="326"/>
        <v>September</v>
      </c>
      <c r="R2949" s="30" t="str">
        <f t="shared" si="327"/>
        <v>29</v>
      </c>
      <c r="W2949" t="str">
        <f t="shared" si="328"/>
        <v>ok</v>
      </c>
    </row>
    <row r="2950" spans="1:23" x14ac:dyDescent="0.3">
      <c r="A2950" t="s">
        <v>2992</v>
      </c>
      <c r="B2950" t="s">
        <v>23</v>
      </c>
      <c r="C2950" t="s">
        <v>24</v>
      </c>
      <c r="D2950" t="s">
        <v>25</v>
      </c>
      <c r="E2950" t="s">
        <v>20</v>
      </c>
      <c r="F2950" t="s">
        <v>21</v>
      </c>
      <c r="G2950" s="5">
        <v>12802.24</v>
      </c>
      <c r="H2950" s="5">
        <f t="shared" si="322"/>
        <v>230.44031999999999</v>
      </c>
      <c r="I2950" s="6">
        <v>5</v>
      </c>
      <c r="J2950" s="6">
        <v>64011.199999999997</v>
      </c>
      <c r="K2950" s="5">
        <f t="shared" si="323"/>
        <v>1152.2015999999999</v>
      </c>
      <c r="L2950" s="7">
        <v>1.23</v>
      </c>
      <c r="M2950" s="7">
        <v>116</v>
      </c>
      <c r="N2950" s="3">
        <v>45632</v>
      </c>
      <c r="O2950" s="4" t="str">
        <f t="shared" si="324"/>
        <v>2024-12</v>
      </c>
      <c r="P2950" s="4" t="str">
        <f t="shared" si="325"/>
        <v>12</v>
      </c>
      <c r="Q2950" s="4" t="str">
        <f t="shared" si="326"/>
        <v>December</v>
      </c>
      <c r="R2950" s="30" t="str">
        <f t="shared" si="327"/>
        <v>06</v>
      </c>
      <c r="W2950" t="str">
        <f t="shared" si="328"/>
        <v>ok</v>
      </c>
    </row>
    <row r="2951" spans="1:23" x14ac:dyDescent="0.3">
      <c r="A2951" t="s">
        <v>2993</v>
      </c>
      <c r="B2951" t="s">
        <v>33</v>
      </c>
      <c r="C2951" t="s">
        <v>12</v>
      </c>
      <c r="D2951" t="s">
        <v>34</v>
      </c>
      <c r="E2951" t="s">
        <v>45</v>
      </c>
      <c r="F2951" t="s">
        <v>21</v>
      </c>
      <c r="G2951" s="5">
        <v>11283.77</v>
      </c>
      <c r="H2951" s="5">
        <f t="shared" si="322"/>
        <v>203.10785999999999</v>
      </c>
      <c r="I2951" s="6">
        <v>4</v>
      </c>
      <c r="J2951" s="6">
        <v>45135.08</v>
      </c>
      <c r="K2951" s="5">
        <f t="shared" si="323"/>
        <v>812.43143999999995</v>
      </c>
      <c r="L2951" s="7">
        <v>1.58</v>
      </c>
      <c r="M2951" s="7">
        <v>2150</v>
      </c>
      <c r="N2951" s="3">
        <v>45636</v>
      </c>
      <c r="O2951" s="4" t="str">
        <f t="shared" si="324"/>
        <v>2024-12</v>
      </c>
      <c r="P2951" s="4" t="str">
        <f t="shared" si="325"/>
        <v>12</v>
      </c>
      <c r="Q2951" s="4" t="str">
        <f t="shared" si="326"/>
        <v>December</v>
      </c>
      <c r="R2951" s="30" t="str">
        <f t="shared" si="327"/>
        <v>10</v>
      </c>
      <c r="W2951" t="str">
        <f t="shared" si="328"/>
        <v>ok</v>
      </c>
    </row>
    <row r="2952" spans="1:23" x14ac:dyDescent="0.3">
      <c r="A2952" t="s">
        <v>2994</v>
      </c>
      <c r="B2952" t="s">
        <v>51</v>
      </c>
      <c r="C2952" t="s">
        <v>29</v>
      </c>
      <c r="D2952" t="s">
        <v>52</v>
      </c>
      <c r="E2952" t="s">
        <v>20</v>
      </c>
      <c r="F2952" t="s">
        <v>26</v>
      </c>
      <c r="G2952" s="5">
        <v>10252.23</v>
      </c>
      <c r="H2952" s="5">
        <f t="shared" si="322"/>
        <v>184.54013999999998</v>
      </c>
      <c r="I2952" s="6">
        <v>5</v>
      </c>
      <c r="J2952" s="6">
        <v>51261.15</v>
      </c>
      <c r="K2952" s="5">
        <f t="shared" si="323"/>
        <v>922.70069999999987</v>
      </c>
      <c r="L2952" s="7">
        <v>2.36</v>
      </c>
      <c r="M2952" s="7">
        <v>3648</v>
      </c>
      <c r="N2952" s="3">
        <v>45579</v>
      </c>
      <c r="O2952" s="4" t="str">
        <f t="shared" si="324"/>
        <v>2024-10</v>
      </c>
      <c r="P2952" s="4" t="str">
        <f t="shared" si="325"/>
        <v>10</v>
      </c>
      <c r="Q2952" s="4" t="str">
        <f t="shared" si="326"/>
        <v>October</v>
      </c>
      <c r="R2952" s="30" t="str">
        <f t="shared" si="327"/>
        <v>14</v>
      </c>
      <c r="W2952" t="str">
        <f t="shared" si="328"/>
        <v>ok</v>
      </c>
    </row>
    <row r="2953" spans="1:23" x14ac:dyDescent="0.3">
      <c r="A2953" t="s">
        <v>2995</v>
      </c>
      <c r="B2953" t="s">
        <v>63</v>
      </c>
      <c r="C2953" t="s">
        <v>18</v>
      </c>
      <c r="D2953" t="s">
        <v>64</v>
      </c>
      <c r="E2953" t="s">
        <v>20</v>
      </c>
      <c r="F2953" t="s">
        <v>38</v>
      </c>
      <c r="G2953" s="5">
        <v>18958.22</v>
      </c>
      <c r="H2953" s="5">
        <f t="shared" si="322"/>
        <v>341.24795999999998</v>
      </c>
      <c r="I2953" s="6">
        <v>5</v>
      </c>
      <c r="J2953" s="6">
        <v>94791.1</v>
      </c>
      <c r="K2953" s="5">
        <f t="shared" si="323"/>
        <v>1706.2397999999998</v>
      </c>
      <c r="L2953" s="7">
        <v>1.6</v>
      </c>
      <c r="M2953" s="7">
        <v>2384</v>
      </c>
      <c r="N2953" s="3">
        <v>45363</v>
      </c>
      <c r="O2953" s="4" t="str">
        <f t="shared" si="324"/>
        <v>2024-03</v>
      </c>
      <c r="P2953" s="4" t="str">
        <f t="shared" si="325"/>
        <v>03</v>
      </c>
      <c r="Q2953" s="4" t="str">
        <f t="shared" si="326"/>
        <v>March</v>
      </c>
      <c r="R2953" s="30" t="str">
        <f t="shared" si="327"/>
        <v>12</v>
      </c>
      <c r="W2953" t="str">
        <f t="shared" si="328"/>
        <v>ok</v>
      </c>
    </row>
    <row r="2954" spans="1:23" x14ac:dyDescent="0.3">
      <c r="A2954" t="s">
        <v>2996</v>
      </c>
      <c r="B2954" t="s">
        <v>47</v>
      </c>
      <c r="C2954" t="s">
        <v>12</v>
      </c>
      <c r="D2954" t="s">
        <v>48</v>
      </c>
      <c r="E2954" t="s">
        <v>20</v>
      </c>
      <c r="F2954" t="s">
        <v>21</v>
      </c>
      <c r="G2954" s="5">
        <v>10435.74</v>
      </c>
      <c r="H2954" s="5">
        <f t="shared" si="322"/>
        <v>187.84331999999998</v>
      </c>
      <c r="I2954" s="6">
        <v>1</v>
      </c>
      <c r="J2954" s="6">
        <v>10435.74</v>
      </c>
      <c r="K2954" s="5">
        <f t="shared" si="323"/>
        <v>187.84331999999998</v>
      </c>
      <c r="L2954" s="7">
        <v>2.38</v>
      </c>
      <c r="M2954" s="7">
        <v>1483</v>
      </c>
      <c r="N2954" s="3">
        <v>45297</v>
      </c>
      <c r="O2954" s="4" t="str">
        <f t="shared" si="324"/>
        <v>2024-01</v>
      </c>
      <c r="P2954" s="4" t="str">
        <f t="shared" si="325"/>
        <v>01</v>
      </c>
      <c r="Q2954" s="4" t="str">
        <f t="shared" si="326"/>
        <v>January</v>
      </c>
      <c r="R2954" s="30" t="str">
        <f t="shared" si="327"/>
        <v>06</v>
      </c>
      <c r="W2954" t="str">
        <f t="shared" si="328"/>
        <v>ok</v>
      </c>
    </row>
    <row r="2955" spans="1:23" x14ac:dyDescent="0.3">
      <c r="A2955" t="s">
        <v>2997</v>
      </c>
      <c r="B2955" t="s">
        <v>51</v>
      </c>
      <c r="C2955" t="s">
        <v>29</v>
      </c>
      <c r="D2955" t="s">
        <v>52</v>
      </c>
      <c r="E2955" t="s">
        <v>20</v>
      </c>
      <c r="F2955" t="s">
        <v>60</v>
      </c>
      <c r="G2955" s="5">
        <v>14810.94</v>
      </c>
      <c r="H2955" s="5">
        <f t="shared" si="322"/>
        <v>266.59692000000001</v>
      </c>
      <c r="I2955" s="6">
        <v>2</v>
      </c>
      <c r="J2955" s="6">
        <v>29621.88</v>
      </c>
      <c r="K2955" s="5">
        <f t="shared" si="323"/>
        <v>533.19384000000002</v>
      </c>
      <c r="L2955" s="7">
        <v>3</v>
      </c>
      <c r="M2955" s="7">
        <v>457</v>
      </c>
      <c r="N2955" s="3">
        <v>45622</v>
      </c>
      <c r="O2955" s="4" t="str">
        <f t="shared" si="324"/>
        <v>2024-11</v>
      </c>
      <c r="P2955" s="4" t="str">
        <f t="shared" si="325"/>
        <v>11</v>
      </c>
      <c r="Q2955" s="4" t="str">
        <f t="shared" si="326"/>
        <v>November</v>
      </c>
      <c r="R2955" s="30" t="str">
        <f t="shared" si="327"/>
        <v>26</v>
      </c>
      <c r="W2955" t="str">
        <f t="shared" si="328"/>
        <v>ok</v>
      </c>
    </row>
    <row r="2956" spans="1:23" x14ac:dyDescent="0.3">
      <c r="A2956" t="s">
        <v>2998</v>
      </c>
      <c r="B2956" t="s">
        <v>41</v>
      </c>
      <c r="C2956" t="s">
        <v>42</v>
      </c>
      <c r="D2956" t="s">
        <v>43</v>
      </c>
      <c r="E2956" t="s">
        <v>20</v>
      </c>
      <c r="F2956" t="s">
        <v>60</v>
      </c>
      <c r="G2956" s="5">
        <v>13200.4</v>
      </c>
      <c r="H2956" s="5">
        <f t="shared" si="322"/>
        <v>237.60719999999998</v>
      </c>
      <c r="I2956" s="6">
        <v>4</v>
      </c>
      <c r="J2956" s="6">
        <v>52801.599999999999</v>
      </c>
      <c r="K2956" s="5">
        <f t="shared" si="323"/>
        <v>950.42879999999991</v>
      </c>
      <c r="L2956" s="7">
        <v>2.56</v>
      </c>
      <c r="M2956" s="7">
        <v>1340</v>
      </c>
      <c r="N2956" s="3">
        <v>45616</v>
      </c>
      <c r="O2956" s="4" t="str">
        <f t="shared" si="324"/>
        <v>2024-11</v>
      </c>
      <c r="P2956" s="4" t="str">
        <f t="shared" si="325"/>
        <v>11</v>
      </c>
      <c r="Q2956" s="4" t="str">
        <f t="shared" si="326"/>
        <v>November</v>
      </c>
      <c r="R2956" s="30" t="str">
        <f t="shared" si="327"/>
        <v>20</v>
      </c>
      <c r="W2956" t="str">
        <f t="shared" si="328"/>
        <v>ok</v>
      </c>
    </row>
    <row r="2957" spans="1:23" x14ac:dyDescent="0.3">
      <c r="A2957" t="s">
        <v>2999</v>
      </c>
      <c r="B2957" t="s">
        <v>23</v>
      </c>
      <c r="C2957" t="s">
        <v>24</v>
      </c>
      <c r="D2957" t="s">
        <v>25</v>
      </c>
      <c r="E2957" t="s">
        <v>14</v>
      </c>
      <c r="F2957" t="s">
        <v>60</v>
      </c>
      <c r="G2957" s="5">
        <v>1301.95</v>
      </c>
      <c r="H2957" s="5">
        <f t="shared" si="322"/>
        <v>23.435099999999998</v>
      </c>
      <c r="I2957" s="6">
        <v>2</v>
      </c>
      <c r="J2957" s="6">
        <v>2603.9</v>
      </c>
      <c r="K2957" s="5">
        <f t="shared" si="323"/>
        <v>46.870199999999997</v>
      </c>
      <c r="L2957" s="7">
        <v>4.7699999999999996</v>
      </c>
      <c r="M2957" s="7">
        <v>4143</v>
      </c>
      <c r="N2957" s="3">
        <v>45443</v>
      </c>
      <c r="O2957" s="4" t="str">
        <f t="shared" si="324"/>
        <v>2024-05</v>
      </c>
      <c r="P2957" s="4" t="str">
        <f t="shared" si="325"/>
        <v>05</v>
      </c>
      <c r="Q2957" s="4" t="str">
        <f t="shared" si="326"/>
        <v>May</v>
      </c>
      <c r="R2957" s="30" t="str">
        <f t="shared" si="327"/>
        <v>31</v>
      </c>
      <c r="W2957" t="str">
        <f t="shared" si="328"/>
        <v>ok</v>
      </c>
    </row>
    <row r="2958" spans="1:23" x14ac:dyDescent="0.3">
      <c r="A2958" t="s">
        <v>3000</v>
      </c>
      <c r="B2958" t="s">
        <v>11</v>
      </c>
      <c r="C2958" t="s">
        <v>12</v>
      </c>
      <c r="D2958" t="s">
        <v>13</v>
      </c>
      <c r="E2958" t="s">
        <v>20</v>
      </c>
      <c r="F2958" t="s">
        <v>15</v>
      </c>
      <c r="G2958" s="5">
        <v>13156.24</v>
      </c>
      <c r="H2958" s="5">
        <f t="shared" si="322"/>
        <v>236.81231999999997</v>
      </c>
      <c r="I2958" s="6">
        <v>2</v>
      </c>
      <c r="J2958" s="6">
        <v>26312.48</v>
      </c>
      <c r="K2958" s="5">
        <f t="shared" si="323"/>
        <v>473.62463999999994</v>
      </c>
      <c r="L2958" s="7">
        <v>1.1000000000000001</v>
      </c>
      <c r="M2958" s="7">
        <v>3438</v>
      </c>
      <c r="N2958" s="3">
        <v>45565</v>
      </c>
      <c r="O2958" s="4" t="str">
        <f t="shared" si="324"/>
        <v>2024-09</v>
      </c>
      <c r="P2958" s="4" t="str">
        <f t="shared" si="325"/>
        <v>09</v>
      </c>
      <c r="Q2958" s="4" t="str">
        <f t="shared" si="326"/>
        <v>September</v>
      </c>
      <c r="R2958" s="30" t="str">
        <f t="shared" si="327"/>
        <v>30</v>
      </c>
      <c r="W2958" t="str">
        <f t="shared" si="328"/>
        <v>ok</v>
      </c>
    </row>
    <row r="2959" spans="1:23" x14ac:dyDescent="0.3">
      <c r="A2959" t="s">
        <v>3001</v>
      </c>
      <c r="B2959" t="s">
        <v>47</v>
      </c>
      <c r="C2959" t="s">
        <v>12</v>
      </c>
      <c r="D2959" t="s">
        <v>48</v>
      </c>
      <c r="E2959" t="s">
        <v>45</v>
      </c>
      <c r="F2959" t="s">
        <v>26</v>
      </c>
      <c r="G2959" s="5">
        <v>1837.5</v>
      </c>
      <c r="H2959" s="5">
        <f t="shared" si="322"/>
        <v>33.074999999999996</v>
      </c>
      <c r="I2959" s="6">
        <v>1</v>
      </c>
      <c r="J2959" s="6">
        <v>1837.5</v>
      </c>
      <c r="K2959" s="5">
        <f t="shared" si="323"/>
        <v>33.074999999999996</v>
      </c>
      <c r="L2959" s="7">
        <v>4.59</v>
      </c>
      <c r="M2959" s="7">
        <v>2025</v>
      </c>
      <c r="N2959" s="3">
        <v>45612</v>
      </c>
      <c r="O2959" s="4" t="str">
        <f t="shared" si="324"/>
        <v>2024-11</v>
      </c>
      <c r="P2959" s="4" t="str">
        <f t="shared" si="325"/>
        <v>11</v>
      </c>
      <c r="Q2959" s="4" t="str">
        <f t="shared" si="326"/>
        <v>November</v>
      </c>
      <c r="R2959" s="30" t="str">
        <f t="shared" si="327"/>
        <v>16</v>
      </c>
      <c r="W2959" t="str">
        <f t="shared" si="328"/>
        <v>ok</v>
      </c>
    </row>
    <row r="2960" spans="1:23" x14ac:dyDescent="0.3">
      <c r="A2960" t="s">
        <v>3002</v>
      </c>
      <c r="B2960" t="s">
        <v>11</v>
      </c>
      <c r="C2960" t="s">
        <v>12</v>
      </c>
      <c r="D2960" t="s">
        <v>13</v>
      </c>
      <c r="E2960" t="s">
        <v>20</v>
      </c>
      <c r="F2960" t="s">
        <v>21</v>
      </c>
      <c r="G2960" s="5">
        <v>10663.3</v>
      </c>
      <c r="H2960" s="5">
        <f t="shared" si="322"/>
        <v>191.93939999999998</v>
      </c>
      <c r="I2960" s="6">
        <v>2</v>
      </c>
      <c r="J2960" s="6">
        <v>21326.6</v>
      </c>
      <c r="K2960" s="5">
        <f t="shared" si="323"/>
        <v>383.87879999999996</v>
      </c>
      <c r="L2960" s="7">
        <v>1.6</v>
      </c>
      <c r="M2960" s="7">
        <v>1613</v>
      </c>
      <c r="N2960" s="3">
        <v>45574</v>
      </c>
      <c r="O2960" s="4" t="str">
        <f t="shared" si="324"/>
        <v>2024-10</v>
      </c>
      <c r="P2960" s="4" t="str">
        <f t="shared" si="325"/>
        <v>10</v>
      </c>
      <c r="Q2960" s="4" t="str">
        <f t="shared" si="326"/>
        <v>October</v>
      </c>
      <c r="R2960" s="30" t="str">
        <f t="shared" si="327"/>
        <v>09</v>
      </c>
      <c r="W2960" t="str">
        <f t="shared" si="328"/>
        <v>ok</v>
      </c>
    </row>
    <row r="2961" spans="1:23" x14ac:dyDescent="0.3">
      <c r="A2961" t="s">
        <v>3003</v>
      </c>
      <c r="B2961" t="s">
        <v>51</v>
      </c>
      <c r="C2961" t="s">
        <v>29</v>
      </c>
      <c r="D2961" t="s">
        <v>52</v>
      </c>
      <c r="E2961" t="s">
        <v>14</v>
      </c>
      <c r="F2961" t="s">
        <v>60</v>
      </c>
      <c r="G2961" s="5">
        <v>8872.01</v>
      </c>
      <c r="H2961" s="5">
        <f t="shared" si="322"/>
        <v>159.69618</v>
      </c>
      <c r="I2961" s="6">
        <v>4</v>
      </c>
      <c r="J2961" s="6">
        <v>35488.04</v>
      </c>
      <c r="K2961" s="5">
        <f t="shared" si="323"/>
        <v>638.78471999999999</v>
      </c>
      <c r="L2961" s="7">
        <v>1.87</v>
      </c>
      <c r="M2961" s="7">
        <v>3057</v>
      </c>
      <c r="N2961" s="3">
        <v>45583</v>
      </c>
      <c r="O2961" s="4" t="str">
        <f t="shared" si="324"/>
        <v>2024-10</v>
      </c>
      <c r="P2961" s="4" t="str">
        <f t="shared" si="325"/>
        <v>10</v>
      </c>
      <c r="Q2961" s="4" t="str">
        <f t="shared" si="326"/>
        <v>October</v>
      </c>
      <c r="R2961" s="30" t="str">
        <f t="shared" si="327"/>
        <v>18</v>
      </c>
      <c r="W2961" t="str">
        <f t="shared" si="328"/>
        <v>ok</v>
      </c>
    </row>
    <row r="2962" spans="1:23" x14ac:dyDescent="0.3">
      <c r="A2962" t="s">
        <v>3004</v>
      </c>
      <c r="B2962" t="s">
        <v>41</v>
      </c>
      <c r="C2962" t="s">
        <v>42</v>
      </c>
      <c r="D2962" t="s">
        <v>43</v>
      </c>
      <c r="E2962" t="s">
        <v>45</v>
      </c>
      <c r="F2962" t="s">
        <v>21</v>
      </c>
      <c r="G2962" s="5">
        <v>3738.17</v>
      </c>
      <c r="H2962" s="5">
        <f t="shared" si="322"/>
        <v>67.287059999999997</v>
      </c>
      <c r="I2962" s="6">
        <v>4</v>
      </c>
      <c r="J2962" s="6">
        <v>14952.68</v>
      </c>
      <c r="K2962" s="5">
        <f t="shared" si="323"/>
        <v>269.14823999999999</v>
      </c>
      <c r="L2962" s="7">
        <v>1.06</v>
      </c>
      <c r="M2962" s="7">
        <v>3602</v>
      </c>
      <c r="N2962" s="3">
        <v>45414</v>
      </c>
      <c r="O2962" s="4" t="str">
        <f t="shared" si="324"/>
        <v>2024-05</v>
      </c>
      <c r="P2962" s="4" t="str">
        <f t="shared" si="325"/>
        <v>05</v>
      </c>
      <c r="Q2962" s="4" t="str">
        <f t="shared" si="326"/>
        <v>May</v>
      </c>
      <c r="R2962" s="30" t="str">
        <f t="shared" si="327"/>
        <v>02</v>
      </c>
      <c r="W2962" t="str">
        <f t="shared" si="328"/>
        <v>ok</v>
      </c>
    </row>
    <row r="2963" spans="1:23" x14ac:dyDescent="0.3">
      <c r="A2963" t="s">
        <v>3005</v>
      </c>
      <c r="B2963" t="s">
        <v>41</v>
      </c>
      <c r="C2963" t="s">
        <v>42</v>
      </c>
      <c r="D2963" t="s">
        <v>43</v>
      </c>
      <c r="E2963" t="s">
        <v>14</v>
      </c>
      <c r="F2963" t="s">
        <v>60</v>
      </c>
      <c r="G2963" s="5">
        <v>18151.150000000001</v>
      </c>
      <c r="H2963" s="5">
        <f t="shared" si="322"/>
        <v>326.72070000000002</v>
      </c>
      <c r="I2963" s="6">
        <v>3</v>
      </c>
      <c r="J2963" s="6">
        <v>54453.45</v>
      </c>
      <c r="K2963" s="5">
        <f t="shared" si="323"/>
        <v>980.16210000000001</v>
      </c>
      <c r="L2963" s="7">
        <v>2.2999999999999998</v>
      </c>
      <c r="M2963" s="7">
        <v>130</v>
      </c>
      <c r="N2963" s="3">
        <v>45544</v>
      </c>
      <c r="O2963" s="4" t="str">
        <f t="shared" si="324"/>
        <v>2024-09</v>
      </c>
      <c r="P2963" s="4" t="str">
        <f t="shared" si="325"/>
        <v>09</v>
      </c>
      <c r="Q2963" s="4" t="str">
        <f t="shared" si="326"/>
        <v>September</v>
      </c>
      <c r="R2963" s="30" t="str">
        <f t="shared" si="327"/>
        <v>09</v>
      </c>
      <c r="W2963" t="str">
        <f t="shared" si="328"/>
        <v>ok</v>
      </c>
    </row>
    <row r="2964" spans="1:23" x14ac:dyDescent="0.3">
      <c r="A2964" t="s">
        <v>3006</v>
      </c>
      <c r="B2964" t="s">
        <v>11</v>
      </c>
      <c r="C2964" t="s">
        <v>12</v>
      </c>
      <c r="D2964" t="s">
        <v>13</v>
      </c>
      <c r="E2964" t="s">
        <v>45</v>
      </c>
      <c r="F2964" t="s">
        <v>60</v>
      </c>
      <c r="G2964" s="5">
        <v>11588.25</v>
      </c>
      <c r="H2964" s="5">
        <f t="shared" si="322"/>
        <v>208.58849999999998</v>
      </c>
      <c r="I2964" s="6">
        <v>5</v>
      </c>
      <c r="J2964" s="6">
        <v>57941.25</v>
      </c>
      <c r="K2964" s="5">
        <f t="shared" si="323"/>
        <v>1042.9424999999999</v>
      </c>
      <c r="L2964" s="7">
        <v>1.79</v>
      </c>
      <c r="M2964" s="7">
        <v>51</v>
      </c>
      <c r="N2964" s="3">
        <v>45393</v>
      </c>
      <c r="O2964" s="4" t="str">
        <f t="shared" si="324"/>
        <v>2024-04</v>
      </c>
      <c r="P2964" s="4" t="str">
        <f t="shared" si="325"/>
        <v>04</v>
      </c>
      <c r="Q2964" s="4" t="str">
        <f t="shared" si="326"/>
        <v>April</v>
      </c>
      <c r="R2964" s="30" t="str">
        <f t="shared" si="327"/>
        <v>11</v>
      </c>
      <c r="W2964" t="str">
        <f t="shared" si="328"/>
        <v>ok</v>
      </c>
    </row>
    <row r="2965" spans="1:23" x14ac:dyDescent="0.3">
      <c r="A2965" t="s">
        <v>3007</v>
      </c>
      <c r="B2965" t="s">
        <v>41</v>
      </c>
      <c r="C2965" t="s">
        <v>42</v>
      </c>
      <c r="D2965" t="s">
        <v>43</v>
      </c>
      <c r="E2965" t="s">
        <v>14</v>
      </c>
      <c r="F2965" t="s">
        <v>60</v>
      </c>
      <c r="G2965" s="5">
        <v>8085.54</v>
      </c>
      <c r="H2965" s="5">
        <f t="shared" si="322"/>
        <v>145.53971999999999</v>
      </c>
      <c r="I2965" s="6">
        <v>4</v>
      </c>
      <c r="J2965" s="6">
        <v>32342.16</v>
      </c>
      <c r="K2965" s="5">
        <f t="shared" si="323"/>
        <v>582.15887999999995</v>
      </c>
      <c r="L2965" s="7">
        <v>3.13</v>
      </c>
      <c r="M2965" s="7">
        <v>1420</v>
      </c>
      <c r="N2965" s="3">
        <v>45346</v>
      </c>
      <c r="O2965" s="4" t="str">
        <f t="shared" si="324"/>
        <v>2024-02</v>
      </c>
      <c r="P2965" s="4" t="str">
        <f t="shared" si="325"/>
        <v>02</v>
      </c>
      <c r="Q2965" s="4" t="str">
        <f t="shared" si="326"/>
        <v>February</v>
      </c>
      <c r="R2965" s="30" t="str">
        <f t="shared" si="327"/>
        <v>24</v>
      </c>
      <c r="W2965" t="str">
        <f t="shared" si="328"/>
        <v>ok</v>
      </c>
    </row>
    <row r="2966" spans="1:23" x14ac:dyDescent="0.3">
      <c r="A2966" t="s">
        <v>3008</v>
      </c>
      <c r="B2966" t="s">
        <v>63</v>
      </c>
      <c r="C2966" t="s">
        <v>18</v>
      </c>
      <c r="D2966" t="s">
        <v>64</v>
      </c>
      <c r="E2966" t="s">
        <v>20</v>
      </c>
      <c r="F2966" t="s">
        <v>60</v>
      </c>
      <c r="G2966" s="5">
        <v>18750.419999999998</v>
      </c>
      <c r="H2966" s="5">
        <f t="shared" si="322"/>
        <v>337.50755999999996</v>
      </c>
      <c r="I2966" s="6">
        <v>2</v>
      </c>
      <c r="J2966" s="6">
        <v>37500.839999999997</v>
      </c>
      <c r="K2966" s="5">
        <f t="shared" si="323"/>
        <v>675.01511999999991</v>
      </c>
      <c r="L2966" s="7">
        <v>3.98</v>
      </c>
      <c r="M2966" s="7">
        <v>4520</v>
      </c>
      <c r="N2966" s="3">
        <v>45605</v>
      </c>
      <c r="O2966" s="4" t="str">
        <f t="shared" si="324"/>
        <v>2024-11</v>
      </c>
      <c r="P2966" s="4" t="str">
        <f t="shared" si="325"/>
        <v>11</v>
      </c>
      <c r="Q2966" s="4" t="str">
        <f t="shared" si="326"/>
        <v>November</v>
      </c>
      <c r="R2966" s="30" t="str">
        <f t="shared" si="327"/>
        <v>09</v>
      </c>
      <c r="W2966" t="str">
        <f t="shared" si="328"/>
        <v>ok</v>
      </c>
    </row>
    <row r="2967" spans="1:23" x14ac:dyDescent="0.3">
      <c r="A2967" t="s">
        <v>3009</v>
      </c>
      <c r="B2967" t="s">
        <v>28</v>
      </c>
      <c r="C2967" t="s">
        <v>29</v>
      </c>
      <c r="D2967" t="s">
        <v>30</v>
      </c>
      <c r="E2967" t="s">
        <v>45</v>
      </c>
      <c r="F2967" t="s">
        <v>26</v>
      </c>
      <c r="G2967" s="5">
        <v>13610.66</v>
      </c>
      <c r="H2967" s="5">
        <f t="shared" si="322"/>
        <v>244.99187999999998</v>
      </c>
      <c r="I2967" s="6">
        <v>5</v>
      </c>
      <c r="J2967" s="6">
        <v>68053.3</v>
      </c>
      <c r="K2967" s="5">
        <f t="shared" si="323"/>
        <v>1224.9594</v>
      </c>
      <c r="L2967" s="7">
        <v>3.3</v>
      </c>
      <c r="M2967" s="7">
        <v>220</v>
      </c>
      <c r="N2967" s="3">
        <v>45316</v>
      </c>
      <c r="O2967" s="4" t="str">
        <f t="shared" si="324"/>
        <v>2024-01</v>
      </c>
      <c r="P2967" s="4" t="str">
        <f t="shared" si="325"/>
        <v>01</v>
      </c>
      <c r="Q2967" s="4" t="str">
        <f t="shared" si="326"/>
        <v>January</v>
      </c>
      <c r="R2967" s="30" t="str">
        <f t="shared" si="327"/>
        <v>25</v>
      </c>
      <c r="W2967" t="str">
        <f t="shared" si="328"/>
        <v>ok</v>
      </c>
    </row>
    <row r="2968" spans="1:23" x14ac:dyDescent="0.3">
      <c r="A2968" t="s">
        <v>3010</v>
      </c>
      <c r="B2968" t="s">
        <v>36</v>
      </c>
      <c r="C2968" t="s">
        <v>18</v>
      </c>
      <c r="D2968" t="s">
        <v>37</v>
      </c>
      <c r="E2968" t="s">
        <v>20</v>
      </c>
      <c r="F2968" t="s">
        <v>21</v>
      </c>
      <c r="G2968" s="5">
        <v>2756.5</v>
      </c>
      <c r="H2968" s="5">
        <f t="shared" si="322"/>
        <v>49.616999999999997</v>
      </c>
      <c r="I2968" s="6">
        <v>3</v>
      </c>
      <c r="J2968" s="6">
        <v>8269.5</v>
      </c>
      <c r="K2968" s="5">
        <f t="shared" si="323"/>
        <v>148.851</v>
      </c>
      <c r="L2968" s="7">
        <v>3.5</v>
      </c>
      <c r="M2968" s="7">
        <v>2847</v>
      </c>
      <c r="N2968" s="3">
        <v>45567</v>
      </c>
      <c r="O2968" s="4" t="str">
        <f t="shared" si="324"/>
        <v>2024-10</v>
      </c>
      <c r="P2968" s="4" t="str">
        <f t="shared" si="325"/>
        <v>10</v>
      </c>
      <c r="Q2968" s="4" t="str">
        <f t="shared" si="326"/>
        <v>October</v>
      </c>
      <c r="R2968" s="30" t="str">
        <f t="shared" si="327"/>
        <v>02</v>
      </c>
      <c r="W2968" t="str">
        <f t="shared" si="328"/>
        <v>ok</v>
      </c>
    </row>
    <row r="2969" spans="1:23" x14ac:dyDescent="0.3">
      <c r="A2969" t="s">
        <v>3011</v>
      </c>
      <c r="B2969" t="s">
        <v>33</v>
      </c>
      <c r="C2969" t="s">
        <v>12</v>
      </c>
      <c r="D2969" t="s">
        <v>34</v>
      </c>
      <c r="E2969" t="s">
        <v>20</v>
      </c>
      <c r="F2969" t="s">
        <v>31</v>
      </c>
      <c r="G2969" s="5">
        <v>11014.52</v>
      </c>
      <c r="H2969" s="5">
        <f t="shared" si="322"/>
        <v>198.26136</v>
      </c>
      <c r="I2969" s="6">
        <v>2</v>
      </c>
      <c r="J2969" s="6">
        <v>22029.040000000001</v>
      </c>
      <c r="K2969" s="5">
        <f t="shared" si="323"/>
        <v>396.52271999999999</v>
      </c>
      <c r="L2969" s="7">
        <v>4.3899999999999997</v>
      </c>
      <c r="M2969" s="7">
        <v>1619</v>
      </c>
      <c r="N2969" s="3">
        <v>45363</v>
      </c>
      <c r="O2969" s="4" t="str">
        <f t="shared" si="324"/>
        <v>2024-03</v>
      </c>
      <c r="P2969" s="4" t="str">
        <f t="shared" si="325"/>
        <v>03</v>
      </c>
      <c r="Q2969" s="4" t="str">
        <f t="shared" si="326"/>
        <v>March</v>
      </c>
      <c r="R2969" s="30" t="str">
        <f t="shared" si="327"/>
        <v>12</v>
      </c>
      <c r="W2969" t="str">
        <f t="shared" si="328"/>
        <v>ok</v>
      </c>
    </row>
    <row r="2970" spans="1:23" x14ac:dyDescent="0.3">
      <c r="A2970" t="s">
        <v>3012</v>
      </c>
      <c r="B2970" t="s">
        <v>41</v>
      </c>
      <c r="C2970" t="s">
        <v>42</v>
      </c>
      <c r="D2970" t="s">
        <v>43</v>
      </c>
      <c r="E2970" t="s">
        <v>45</v>
      </c>
      <c r="F2970" t="s">
        <v>60</v>
      </c>
      <c r="G2970" s="5">
        <v>11618.65</v>
      </c>
      <c r="H2970" s="5">
        <f t="shared" si="322"/>
        <v>209.13569999999999</v>
      </c>
      <c r="I2970" s="6">
        <v>5</v>
      </c>
      <c r="J2970" s="6">
        <v>58093.25</v>
      </c>
      <c r="K2970" s="5">
        <f t="shared" si="323"/>
        <v>1045.6785</v>
      </c>
      <c r="L2970" s="7">
        <v>4.37</v>
      </c>
      <c r="M2970" s="7">
        <v>714</v>
      </c>
      <c r="N2970" s="3">
        <v>45575</v>
      </c>
      <c r="O2970" s="4" t="str">
        <f t="shared" si="324"/>
        <v>2024-10</v>
      </c>
      <c r="P2970" s="4" t="str">
        <f t="shared" si="325"/>
        <v>10</v>
      </c>
      <c r="Q2970" s="4" t="str">
        <f t="shared" si="326"/>
        <v>October</v>
      </c>
      <c r="R2970" s="30" t="str">
        <f t="shared" si="327"/>
        <v>10</v>
      </c>
      <c r="W2970" t="str">
        <f t="shared" si="328"/>
        <v>ok</v>
      </c>
    </row>
    <row r="2971" spans="1:23" x14ac:dyDescent="0.3">
      <c r="A2971" t="s">
        <v>3013</v>
      </c>
      <c r="B2971" t="s">
        <v>51</v>
      </c>
      <c r="C2971" t="s">
        <v>29</v>
      </c>
      <c r="D2971" t="s">
        <v>52</v>
      </c>
      <c r="E2971" t="s">
        <v>14</v>
      </c>
      <c r="F2971" t="s">
        <v>15</v>
      </c>
      <c r="G2971" s="5">
        <v>3507.93</v>
      </c>
      <c r="H2971" s="5">
        <f t="shared" si="322"/>
        <v>63.142739999999989</v>
      </c>
      <c r="I2971" s="6">
        <v>4</v>
      </c>
      <c r="J2971" s="6">
        <v>14031.72</v>
      </c>
      <c r="K2971" s="5">
        <f t="shared" si="323"/>
        <v>252.57095999999996</v>
      </c>
      <c r="L2971" s="7">
        <v>2.72</v>
      </c>
      <c r="M2971" s="7">
        <v>2150</v>
      </c>
      <c r="N2971" s="3">
        <v>45484</v>
      </c>
      <c r="O2971" s="4" t="str">
        <f t="shared" si="324"/>
        <v>2024-07</v>
      </c>
      <c r="P2971" s="4" t="str">
        <f t="shared" si="325"/>
        <v>07</v>
      </c>
      <c r="Q2971" s="4" t="str">
        <f t="shared" si="326"/>
        <v>July</v>
      </c>
      <c r="R2971" s="30" t="str">
        <f t="shared" si="327"/>
        <v>11</v>
      </c>
      <c r="W2971" t="str">
        <f t="shared" si="328"/>
        <v>ok</v>
      </c>
    </row>
    <row r="2972" spans="1:23" x14ac:dyDescent="0.3">
      <c r="A2972" t="s">
        <v>3014</v>
      </c>
      <c r="B2972" t="s">
        <v>28</v>
      </c>
      <c r="C2972" t="s">
        <v>29</v>
      </c>
      <c r="D2972" t="s">
        <v>30</v>
      </c>
      <c r="E2972" t="s">
        <v>14</v>
      </c>
      <c r="F2972" t="s">
        <v>31</v>
      </c>
      <c r="G2972" s="5">
        <v>2876.87</v>
      </c>
      <c r="H2972" s="5">
        <f t="shared" si="322"/>
        <v>51.783659999999998</v>
      </c>
      <c r="I2972" s="6">
        <v>3</v>
      </c>
      <c r="J2972" s="6">
        <v>8630.61</v>
      </c>
      <c r="K2972" s="5">
        <f t="shared" si="323"/>
        <v>155.35097999999999</v>
      </c>
      <c r="L2972" s="7">
        <v>4.17</v>
      </c>
      <c r="M2972" s="7">
        <v>4861</v>
      </c>
      <c r="N2972" s="3">
        <v>45380</v>
      </c>
      <c r="O2972" s="4" t="str">
        <f t="shared" si="324"/>
        <v>2024-03</v>
      </c>
      <c r="P2972" s="4" t="str">
        <f t="shared" si="325"/>
        <v>03</v>
      </c>
      <c r="Q2972" s="4" t="str">
        <f t="shared" si="326"/>
        <v>March</v>
      </c>
      <c r="R2972" s="30" t="str">
        <f t="shared" si="327"/>
        <v>29</v>
      </c>
      <c r="W2972" t="str">
        <f t="shared" si="328"/>
        <v>ok</v>
      </c>
    </row>
    <row r="2973" spans="1:23" x14ac:dyDescent="0.3">
      <c r="A2973" t="s">
        <v>3015</v>
      </c>
      <c r="B2973" t="s">
        <v>51</v>
      </c>
      <c r="C2973" t="s">
        <v>29</v>
      </c>
      <c r="D2973" t="s">
        <v>52</v>
      </c>
      <c r="E2973" t="s">
        <v>20</v>
      </c>
      <c r="F2973" t="s">
        <v>60</v>
      </c>
      <c r="G2973" s="5">
        <v>4339.8100000000004</v>
      </c>
      <c r="H2973" s="5">
        <f t="shared" si="322"/>
        <v>78.116579999999999</v>
      </c>
      <c r="I2973" s="6">
        <v>2</v>
      </c>
      <c r="J2973" s="6">
        <v>8679.6200000000008</v>
      </c>
      <c r="K2973" s="5">
        <f t="shared" si="323"/>
        <v>156.23316</v>
      </c>
      <c r="L2973" s="7">
        <v>4</v>
      </c>
      <c r="M2973" s="7">
        <v>1028</v>
      </c>
      <c r="N2973" s="3">
        <v>45563</v>
      </c>
      <c r="O2973" s="4" t="str">
        <f t="shared" si="324"/>
        <v>2024-09</v>
      </c>
      <c r="P2973" s="4" t="str">
        <f t="shared" si="325"/>
        <v>09</v>
      </c>
      <c r="Q2973" s="4" t="str">
        <f t="shared" si="326"/>
        <v>September</v>
      </c>
      <c r="R2973" s="30" t="str">
        <f t="shared" si="327"/>
        <v>28</v>
      </c>
      <c r="W2973" t="str">
        <f t="shared" si="328"/>
        <v>ok</v>
      </c>
    </row>
    <row r="2974" spans="1:23" x14ac:dyDescent="0.3">
      <c r="A2974" t="s">
        <v>3016</v>
      </c>
      <c r="B2974" t="s">
        <v>47</v>
      </c>
      <c r="C2974" t="s">
        <v>12</v>
      </c>
      <c r="D2974" t="s">
        <v>48</v>
      </c>
      <c r="E2974" t="s">
        <v>14</v>
      </c>
      <c r="F2974" t="s">
        <v>38</v>
      </c>
      <c r="G2974" s="5">
        <v>3836.72</v>
      </c>
      <c r="H2974" s="5">
        <f t="shared" si="322"/>
        <v>69.060959999999994</v>
      </c>
      <c r="I2974" s="6">
        <v>3</v>
      </c>
      <c r="J2974" s="6">
        <v>11510.16</v>
      </c>
      <c r="K2974" s="5">
        <f t="shared" si="323"/>
        <v>207.18287999999998</v>
      </c>
      <c r="L2974" s="7">
        <v>4.29</v>
      </c>
      <c r="M2974" s="7">
        <v>4463</v>
      </c>
      <c r="N2974" s="3">
        <v>45375</v>
      </c>
      <c r="O2974" s="4" t="str">
        <f t="shared" si="324"/>
        <v>2024-03</v>
      </c>
      <c r="P2974" s="4" t="str">
        <f t="shared" si="325"/>
        <v>03</v>
      </c>
      <c r="Q2974" s="4" t="str">
        <f t="shared" si="326"/>
        <v>March</v>
      </c>
      <c r="R2974" s="30" t="str">
        <f t="shared" si="327"/>
        <v>24</v>
      </c>
      <c r="W2974" t="str">
        <f t="shared" si="328"/>
        <v>ok</v>
      </c>
    </row>
    <row r="2975" spans="1:23" x14ac:dyDescent="0.3">
      <c r="A2975" t="s">
        <v>3017</v>
      </c>
      <c r="B2975" t="s">
        <v>17</v>
      </c>
      <c r="C2975" t="s">
        <v>18</v>
      </c>
      <c r="D2975" t="s">
        <v>19</v>
      </c>
      <c r="E2975" t="s">
        <v>20</v>
      </c>
      <c r="F2975" t="s">
        <v>60</v>
      </c>
      <c r="G2975" s="5">
        <v>11655.98</v>
      </c>
      <c r="H2975" s="5">
        <f t="shared" si="322"/>
        <v>209.80763999999996</v>
      </c>
      <c r="I2975" s="6">
        <v>3</v>
      </c>
      <c r="J2975" s="6">
        <v>34967.94</v>
      </c>
      <c r="K2975" s="5">
        <f t="shared" si="323"/>
        <v>629.42291999999986</v>
      </c>
      <c r="L2975" s="7">
        <v>1.91</v>
      </c>
      <c r="M2975" s="7">
        <v>3741</v>
      </c>
      <c r="N2975" s="3">
        <v>45580</v>
      </c>
      <c r="O2975" s="4" t="str">
        <f t="shared" si="324"/>
        <v>2024-10</v>
      </c>
      <c r="P2975" s="4" t="str">
        <f t="shared" si="325"/>
        <v>10</v>
      </c>
      <c r="Q2975" s="4" t="str">
        <f t="shared" si="326"/>
        <v>October</v>
      </c>
      <c r="R2975" s="30" t="str">
        <f t="shared" si="327"/>
        <v>15</v>
      </c>
      <c r="W2975" t="str">
        <f t="shared" si="328"/>
        <v>ok</v>
      </c>
    </row>
    <row r="2976" spans="1:23" x14ac:dyDescent="0.3">
      <c r="A2976" t="s">
        <v>3018</v>
      </c>
      <c r="B2976" t="s">
        <v>28</v>
      </c>
      <c r="C2976" t="s">
        <v>29</v>
      </c>
      <c r="D2976" t="s">
        <v>30</v>
      </c>
      <c r="E2976" t="s">
        <v>45</v>
      </c>
      <c r="F2976" t="s">
        <v>60</v>
      </c>
      <c r="G2976" s="5">
        <v>1367.59</v>
      </c>
      <c r="H2976" s="5">
        <f t="shared" si="322"/>
        <v>24.616619999999998</v>
      </c>
      <c r="I2976" s="6">
        <v>1</v>
      </c>
      <c r="J2976" s="6">
        <v>1367.59</v>
      </c>
      <c r="K2976" s="5">
        <f t="shared" si="323"/>
        <v>24.616619999999998</v>
      </c>
      <c r="L2976" s="7">
        <v>2.75</v>
      </c>
      <c r="M2976" s="7">
        <v>1089</v>
      </c>
      <c r="N2976" s="3">
        <v>45453</v>
      </c>
      <c r="O2976" s="4" t="str">
        <f t="shared" si="324"/>
        <v>2024-06</v>
      </c>
      <c r="P2976" s="4" t="str">
        <f t="shared" si="325"/>
        <v>06</v>
      </c>
      <c r="Q2976" s="4" t="str">
        <f t="shared" si="326"/>
        <v>June</v>
      </c>
      <c r="R2976" s="30" t="str">
        <f t="shared" si="327"/>
        <v>10</v>
      </c>
      <c r="W2976" t="str">
        <f t="shared" si="328"/>
        <v>ok</v>
      </c>
    </row>
    <row r="2977" spans="1:23" x14ac:dyDescent="0.3">
      <c r="A2977" t="s">
        <v>3019</v>
      </c>
      <c r="B2977" t="s">
        <v>63</v>
      </c>
      <c r="C2977" t="s">
        <v>18</v>
      </c>
      <c r="D2977" t="s">
        <v>64</v>
      </c>
      <c r="E2977" t="s">
        <v>20</v>
      </c>
      <c r="F2977" t="s">
        <v>60</v>
      </c>
      <c r="G2977" s="5">
        <v>3917.27</v>
      </c>
      <c r="H2977" s="5">
        <f t="shared" si="322"/>
        <v>70.510859999999994</v>
      </c>
      <c r="I2977" s="6">
        <v>2</v>
      </c>
      <c r="J2977" s="6">
        <v>7834.54</v>
      </c>
      <c r="K2977" s="5">
        <f t="shared" si="323"/>
        <v>141.02171999999999</v>
      </c>
      <c r="L2977" s="7">
        <v>2.31</v>
      </c>
      <c r="M2977" s="7">
        <v>1520</v>
      </c>
      <c r="N2977" s="3">
        <v>45567</v>
      </c>
      <c r="O2977" s="4" t="str">
        <f t="shared" si="324"/>
        <v>2024-10</v>
      </c>
      <c r="P2977" s="4" t="str">
        <f t="shared" si="325"/>
        <v>10</v>
      </c>
      <c r="Q2977" s="4" t="str">
        <f t="shared" si="326"/>
        <v>October</v>
      </c>
      <c r="R2977" s="30" t="str">
        <f t="shared" si="327"/>
        <v>02</v>
      </c>
      <c r="W2977" t="str">
        <f t="shared" si="328"/>
        <v>ok</v>
      </c>
    </row>
    <row r="2978" spans="1:23" x14ac:dyDescent="0.3">
      <c r="A2978" t="s">
        <v>3020</v>
      </c>
      <c r="B2978" t="s">
        <v>11</v>
      </c>
      <c r="C2978" t="s">
        <v>12</v>
      </c>
      <c r="D2978" t="s">
        <v>13</v>
      </c>
      <c r="E2978" t="s">
        <v>14</v>
      </c>
      <c r="F2978" t="s">
        <v>26</v>
      </c>
      <c r="G2978" s="5">
        <v>7888.11</v>
      </c>
      <c r="H2978" s="5">
        <f t="shared" si="322"/>
        <v>141.98597999999998</v>
      </c>
      <c r="I2978" s="6">
        <v>1</v>
      </c>
      <c r="J2978" s="6">
        <v>7888.11</v>
      </c>
      <c r="K2978" s="5">
        <f t="shared" si="323"/>
        <v>141.98597999999998</v>
      </c>
      <c r="L2978" s="7">
        <v>4.83</v>
      </c>
      <c r="M2978" s="7">
        <v>953</v>
      </c>
      <c r="N2978" s="3">
        <v>45418</v>
      </c>
      <c r="O2978" s="4" t="str">
        <f t="shared" si="324"/>
        <v>2024-05</v>
      </c>
      <c r="P2978" s="4" t="str">
        <f t="shared" si="325"/>
        <v>05</v>
      </c>
      <c r="Q2978" s="4" t="str">
        <f t="shared" si="326"/>
        <v>May</v>
      </c>
      <c r="R2978" s="30" t="str">
        <f t="shared" si="327"/>
        <v>06</v>
      </c>
      <c r="W2978" t="str">
        <f t="shared" si="328"/>
        <v>ok</v>
      </c>
    </row>
    <row r="2979" spans="1:23" x14ac:dyDescent="0.3">
      <c r="A2979" t="s">
        <v>3021</v>
      </c>
      <c r="B2979" t="s">
        <v>23</v>
      </c>
      <c r="C2979" t="s">
        <v>24</v>
      </c>
      <c r="D2979" t="s">
        <v>25</v>
      </c>
      <c r="E2979" t="s">
        <v>14</v>
      </c>
      <c r="F2979" t="s">
        <v>38</v>
      </c>
      <c r="G2979" s="5">
        <v>6461.3</v>
      </c>
      <c r="H2979" s="5">
        <f t="shared" si="322"/>
        <v>116.3034</v>
      </c>
      <c r="I2979" s="6">
        <v>1</v>
      </c>
      <c r="J2979" s="6">
        <v>6461.3</v>
      </c>
      <c r="K2979" s="5">
        <f t="shared" si="323"/>
        <v>116.3034</v>
      </c>
      <c r="L2979" s="7">
        <v>4.87</v>
      </c>
      <c r="M2979" s="7">
        <v>1308</v>
      </c>
      <c r="N2979" s="3">
        <v>45646</v>
      </c>
      <c r="O2979" s="4" t="str">
        <f t="shared" si="324"/>
        <v>2024-12</v>
      </c>
      <c r="P2979" s="4" t="str">
        <f t="shared" si="325"/>
        <v>12</v>
      </c>
      <c r="Q2979" s="4" t="str">
        <f t="shared" si="326"/>
        <v>December</v>
      </c>
      <c r="R2979" s="30" t="str">
        <f t="shared" si="327"/>
        <v>20</v>
      </c>
      <c r="W2979" t="str">
        <f t="shared" si="328"/>
        <v>ok</v>
      </c>
    </row>
    <row r="2980" spans="1:23" x14ac:dyDescent="0.3">
      <c r="A2980" t="s">
        <v>3022</v>
      </c>
      <c r="B2980" t="s">
        <v>51</v>
      </c>
      <c r="C2980" t="s">
        <v>29</v>
      </c>
      <c r="D2980" t="s">
        <v>52</v>
      </c>
      <c r="E2980" t="s">
        <v>45</v>
      </c>
      <c r="F2980" t="s">
        <v>21</v>
      </c>
      <c r="G2980" s="5">
        <v>110.33</v>
      </c>
      <c r="H2980" s="5">
        <f t="shared" si="322"/>
        <v>1.9859399999999998</v>
      </c>
      <c r="I2980" s="6">
        <v>2</v>
      </c>
      <c r="J2980" s="6">
        <v>220.66</v>
      </c>
      <c r="K2980" s="5">
        <f t="shared" si="323"/>
        <v>3.9718799999999996</v>
      </c>
      <c r="L2980" s="7">
        <v>3.94</v>
      </c>
      <c r="M2980" s="7">
        <v>998</v>
      </c>
      <c r="N2980" s="3">
        <v>45397</v>
      </c>
      <c r="O2980" s="4" t="str">
        <f t="shared" si="324"/>
        <v>2024-04</v>
      </c>
      <c r="P2980" s="4" t="str">
        <f t="shared" si="325"/>
        <v>04</v>
      </c>
      <c r="Q2980" s="4" t="str">
        <f t="shared" si="326"/>
        <v>April</v>
      </c>
      <c r="R2980" s="30" t="str">
        <f t="shared" si="327"/>
        <v>15</v>
      </c>
      <c r="W2980" t="str">
        <f t="shared" si="328"/>
        <v>ok</v>
      </c>
    </row>
    <row r="2981" spans="1:23" x14ac:dyDescent="0.3">
      <c r="A2981" t="s">
        <v>3023</v>
      </c>
      <c r="B2981" t="s">
        <v>51</v>
      </c>
      <c r="C2981" t="s">
        <v>29</v>
      </c>
      <c r="D2981" t="s">
        <v>52</v>
      </c>
      <c r="E2981" t="s">
        <v>20</v>
      </c>
      <c r="F2981" t="s">
        <v>31</v>
      </c>
      <c r="G2981" s="5">
        <v>2810.04</v>
      </c>
      <c r="H2981" s="5">
        <f t="shared" si="322"/>
        <v>50.580719999999992</v>
      </c>
      <c r="I2981" s="6">
        <v>2</v>
      </c>
      <c r="J2981" s="6">
        <v>5620.08</v>
      </c>
      <c r="K2981" s="5">
        <f t="shared" si="323"/>
        <v>101.16143999999998</v>
      </c>
      <c r="L2981" s="7">
        <v>3.44</v>
      </c>
      <c r="M2981" s="7">
        <v>1511</v>
      </c>
      <c r="N2981" s="3">
        <v>45303</v>
      </c>
      <c r="O2981" s="4" t="str">
        <f t="shared" si="324"/>
        <v>2024-01</v>
      </c>
      <c r="P2981" s="4" t="str">
        <f t="shared" si="325"/>
        <v>01</v>
      </c>
      <c r="Q2981" s="4" t="str">
        <f t="shared" si="326"/>
        <v>January</v>
      </c>
      <c r="R2981" s="30" t="str">
        <f t="shared" si="327"/>
        <v>12</v>
      </c>
      <c r="W2981" t="str">
        <f t="shared" si="328"/>
        <v>ok</v>
      </c>
    </row>
    <row r="2982" spans="1:23" x14ac:dyDescent="0.3">
      <c r="A2982" t="s">
        <v>3024</v>
      </c>
      <c r="B2982" t="s">
        <v>47</v>
      </c>
      <c r="C2982" t="s">
        <v>12</v>
      </c>
      <c r="D2982" t="s">
        <v>48</v>
      </c>
      <c r="E2982" t="s">
        <v>45</v>
      </c>
      <c r="F2982" t="s">
        <v>21</v>
      </c>
      <c r="G2982" s="5">
        <v>11476.07</v>
      </c>
      <c r="H2982" s="5">
        <f t="shared" si="322"/>
        <v>206.56925999999999</v>
      </c>
      <c r="I2982" s="6">
        <v>1</v>
      </c>
      <c r="J2982" s="6">
        <v>11476.07</v>
      </c>
      <c r="K2982" s="5">
        <f t="shared" si="323"/>
        <v>206.56925999999999</v>
      </c>
      <c r="L2982" s="7">
        <v>3.33</v>
      </c>
      <c r="M2982" s="7">
        <v>579</v>
      </c>
      <c r="N2982" s="3">
        <v>45381</v>
      </c>
      <c r="O2982" s="4" t="str">
        <f t="shared" si="324"/>
        <v>2024-03</v>
      </c>
      <c r="P2982" s="4" t="str">
        <f t="shared" si="325"/>
        <v>03</v>
      </c>
      <c r="Q2982" s="4" t="str">
        <f t="shared" si="326"/>
        <v>March</v>
      </c>
      <c r="R2982" s="30" t="str">
        <f t="shared" si="327"/>
        <v>30</v>
      </c>
      <c r="W2982" t="str">
        <f t="shared" si="328"/>
        <v>ok</v>
      </c>
    </row>
    <row r="2983" spans="1:23" x14ac:dyDescent="0.3">
      <c r="A2983" t="s">
        <v>3025</v>
      </c>
      <c r="B2983" t="s">
        <v>11</v>
      </c>
      <c r="C2983" t="s">
        <v>12</v>
      </c>
      <c r="D2983" t="s">
        <v>13</v>
      </c>
      <c r="E2983" t="s">
        <v>14</v>
      </c>
      <c r="F2983" t="s">
        <v>26</v>
      </c>
      <c r="G2983" s="5">
        <v>19654.22</v>
      </c>
      <c r="H2983" s="5">
        <f t="shared" si="322"/>
        <v>353.77596</v>
      </c>
      <c r="I2983" s="6">
        <v>4</v>
      </c>
      <c r="J2983" s="6">
        <v>78616.88</v>
      </c>
      <c r="K2983" s="5">
        <f t="shared" si="323"/>
        <v>1415.10384</v>
      </c>
      <c r="L2983" s="7">
        <v>3.02</v>
      </c>
      <c r="M2983" s="7">
        <v>4887</v>
      </c>
      <c r="N2983" s="3">
        <v>45552</v>
      </c>
      <c r="O2983" s="4" t="str">
        <f t="shared" si="324"/>
        <v>2024-09</v>
      </c>
      <c r="P2983" s="4" t="str">
        <f t="shared" si="325"/>
        <v>09</v>
      </c>
      <c r="Q2983" s="4" t="str">
        <f t="shared" si="326"/>
        <v>September</v>
      </c>
      <c r="R2983" s="30" t="str">
        <f t="shared" si="327"/>
        <v>17</v>
      </c>
      <c r="W2983" t="str">
        <f t="shared" si="328"/>
        <v>ok</v>
      </c>
    </row>
    <row r="2984" spans="1:23" x14ac:dyDescent="0.3">
      <c r="A2984" t="s">
        <v>3026</v>
      </c>
      <c r="B2984" t="s">
        <v>51</v>
      </c>
      <c r="C2984" t="s">
        <v>29</v>
      </c>
      <c r="D2984" t="s">
        <v>52</v>
      </c>
      <c r="E2984" t="s">
        <v>45</v>
      </c>
      <c r="F2984" t="s">
        <v>15</v>
      </c>
      <c r="G2984" s="5">
        <v>9287.57</v>
      </c>
      <c r="H2984" s="5">
        <f t="shared" si="322"/>
        <v>167.17625999999998</v>
      </c>
      <c r="I2984" s="6">
        <v>2</v>
      </c>
      <c r="J2984" s="6">
        <v>18575.14</v>
      </c>
      <c r="K2984" s="5">
        <f t="shared" si="323"/>
        <v>334.35251999999997</v>
      </c>
      <c r="L2984" s="7">
        <v>4.21</v>
      </c>
      <c r="M2984" s="7">
        <v>4290</v>
      </c>
      <c r="N2984" s="3">
        <v>45559</v>
      </c>
      <c r="O2984" s="4" t="str">
        <f t="shared" si="324"/>
        <v>2024-09</v>
      </c>
      <c r="P2984" s="4" t="str">
        <f t="shared" si="325"/>
        <v>09</v>
      </c>
      <c r="Q2984" s="4" t="str">
        <f t="shared" si="326"/>
        <v>September</v>
      </c>
      <c r="R2984" s="30" t="str">
        <f t="shared" si="327"/>
        <v>24</v>
      </c>
      <c r="W2984" t="str">
        <f t="shared" si="328"/>
        <v>ok</v>
      </c>
    </row>
    <row r="2985" spans="1:23" x14ac:dyDescent="0.3">
      <c r="A2985" t="s">
        <v>3027</v>
      </c>
      <c r="B2985" t="s">
        <v>17</v>
      </c>
      <c r="C2985" t="s">
        <v>18</v>
      </c>
      <c r="D2985" t="s">
        <v>19</v>
      </c>
      <c r="E2985" t="s">
        <v>20</v>
      </c>
      <c r="F2985" t="s">
        <v>31</v>
      </c>
      <c r="G2985" s="5">
        <v>15566.57</v>
      </c>
      <c r="H2985" s="5">
        <f t="shared" si="322"/>
        <v>280.19825999999995</v>
      </c>
      <c r="I2985" s="6">
        <v>2</v>
      </c>
      <c r="J2985" s="6">
        <v>31133.14</v>
      </c>
      <c r="K2985" s="5">
        <f t="shared" si="323"/>
        <v>560.3965199999999</v>
      </c>
      <c r="L2985" s="7">
        <v>4.6900000000000004</v>
      </c>
      <c r="M2985" s="7">
        <v>3445</v>
      </c>
      <c r="N2985" s="3">
        <v>45369</v>
      </c>
      <c r="O2985" s="4" t="str">
        <f t="shared" si="324"/>
        <v>2024-03</v>
      </c>
      <c r="P2985" s="4" t="str">
        <f t="shared" si="325"/>
        <v>03</v>
      </c>
      <c r="Q2985" s="4" t="str">
        <f t="shared" si="326"/>
        <v>March</v>
      </c>
      <c r="R2985" s="30" t="str">
        <f t="shared" si="327"/>
        <v>18</v>
      </c>
      <c r="W2985" t="str">
        <f t="shared" si="328"/>
        <v>ok</v>
      </c>
    </row>
    <row r="2986" spans="1:23" x14ac:dyDescent="0.3">
      <c r="A2986" t="s">
        <v>3028</v>
      </c>
      <c r="B2986" t="s">
        <v>23</v>
      </c>
      <c r="C2986" t="s">
        <v>24</v>
      </c>
      <c r="D2986" t="s">
        <v>25</v>
      </c>
      <c r="E2986" t="s">
        <v>45</v>
      </c>
      <c r="F2986" t="s">
        <v>60</v>
      </c>
      <c r="G2986" s="5">
        <v>4728.09</v>
      </c>
      <c r="H2986" s="5">
        <f t="shared" si="322"/>
        <v>85.105620000000002</v>
      </c>
      <c r="I2986" s="6">
        <v>5</v>
      </c>
      <c r="J2986" s="6">
        <v>23640.45</v>
      </c>
      <c r="K2986" s="5">
        <f t="shared" si="323"/>
        <v>425.52809999999999</v>
      </c>
      <c r="L2986" s="7">
        <v>2.63</v>
      </c>
      <c r="M2986" s="7">
        <v>4502</v>
      </c>
      <c r="N2986" s="3">
        <v>45320</v>
      </c>
      <c r="O2986" s="4" t="str">
        <f t="shared" si="324"/>
        <v>2024-01</v>
      </c>
      <c r="P2986" s="4" t="str">
        <f t="shared" si="325"/>
        <v>01</v>
      </c>
      <c r="Q2986" s="4" t="str">
        <f t="shared" si="326"/>
        <v>January</v>
      </c>
      <c r="R2986" s="30" t="str">
        <f t="shared" si="327"/>
        <v>29</v>
      </c>
      <c r="W2986" t="str">
        <f t="shared" si="328"/>
        <v>ok</v>
      </c>
    </row>
    <row r="2987" spans="1:23" x14ac:dyDescent="0.3">
      <c r="A2987" t="s">
        <v>3029</v>
      </c>
      <c r="B2987" t="s">
        <v>47</v>
      </c>
      <c r="C2987" t="s">
        <v>12</v>
      </c>
      <c r="D2987" t="s">
        <v>48</v>
      </c>
      <c r="E2987" t="s">
        <v>45</v>
      </c>
      <c r="F2987" t="s">
        <v>38</v>
      </c>
      <c r="G2987" s="5">
        <v>12740.54</v>
      </c>
      <c r="H2987" s="5">
        <f t="shared" si="322"/>
        <v>229.32972000000001</v>
      </c>
      <c r="I2987" s="6">
        <v>2</v>
      </c>
      <c r="J2987" s="6">
        <v>25481.08</v>
      </c>
      <c r="K2987" s="5">
        <f t="shared" si="323"/>
        <v>458.65944000000002</v>
      </c>
      <c r="L2987" s="7">
        <v>4.92</v>
      </c>
      <c r="M2987" s="7">
        <v>279</v>
      </c>
      <c r="N2987" s="3">
        <v>45413</v>
      </c>
      <c r="O2987" s="4" t="str">
        <f t="shared" si="324"/>
        <v>2024-05</v>
      </c>
      <c r="P2987" s="4" t="str">
        <f t="shared" si="325"/>
        <v>05</v>
      </c>
      <c r="Q2987" s="4" t="str">
        <f t="shared" si="326"/>
        <v>May</v>
      </c>
      <c r="R2987" s="30" t="str">
        <f t="shared" si="327"/>
        <v>01</v>
      </c>
      <c r="W2987" t="str">
        <f t="shared" si="328"/>
        <v>ok</v>
      </c>
    </row>
    <row r="2988" spans="1:23" x14ac:dyDescent="0.3">
      <c r="A2988" t="s">
        <v>3030</v>
      </c>
      <c r="B2988" t="s">
        <v>11</v>
      </c>
      <c r="C2988" t="s">
        <v>12</v>
      </c>
      <c r="D2988" t="s">
        <v>13</v>
      </c>
      <c r="E2988" t="s">
        <v>20</v>
      </c>
      <c r="F2988" t="s">
        <v>26</v>
      </c>
      <c r="G2988" s="5">
        <v>3594.57</v>
      </c>
      <c r="H2988" s="5">
        <f t="shared" si="322"/>
        <v>64.702259999999995</v>
      </c>
      <c r="I2988" s="6">
        <v>1</v>
      </c>
      <c r="J2988" s="6">
        <v>3594.57</v>
      </c>
      <c r="K2988" s="5">
        <f t="shared" si="323"/>
        <v>64.702259999999995</v>
      </c>
      <c r="L2988" s="7">
        <v>1.18</v>
      </c>
      <c r="M2988" s="7">
        <v>2534</v>
      </c>
      <c r="N2988" s="3">
        <v>45499</v>
      </c>
      <c r="O2988" s="4" t="str">
        <f t="shared" si="324"/>
        <v>2024-07</v>
      </c>
      <c r="P2988" s="4" t="str">
        <f t="shared" si="325"/>
        <v>07</v>
      </c>
      <c r="Q2988" s="4" t="str">
        <f t="shared" si="326"/>
        <v>July</v>
      </c>
      <c r="R2988" s="30" t="str">
        <f t="shared" si="327"/>
        <v>26</v>
      </c>
      <c r="W2988" t="str">
        <f t="shared" si="328"/>
        <v>ok</v>
      </c>
    </row>
    <row r="2989" spans="1:23" x14ac:dyDescent="0.3">
      <c r="A2989" t="s">
        <v>3031</v>
      </c>
      <c r="B2989" t="s">
        <v>41</v>
      </c>
      <c r="C2989" t="s">
        <v>42</v>
      </c>
      <c r="D2989" t="s">
        <v>43</v>
      </c>
      <c r="E2989" t="s">
        <v>45</v>
      </c>
      <c r="F2989" t="s">
        <v>26</v>
      </c>
      <c r="G2989" s="5">
        <v>1154.19</v>
      </c>
      <c r="H2989" s="5">
        <f t="shared" si="322"/>
        <v>20.77542</v>
      </c>
      <c r="I2989" s="6">
        <v>2</v>
      </c>
      <c r="J2989" s="6">
        <v>2308.38</v>
      </c>
      <c r="K2989" s="5">
        <f t="shared" si="323"/>
        <v>41.550840000000001</v>
      </c>
      <c r="L2989" s="7">
        <v>1.3</v>
      </c>
      <c r="M2989" s="7">
        <v>3189</v>
      </c>
      <c r="N2989" s="3">
        <v>45481</v>
      </c>
      <c r="O2989" s="4" t="str">
        <f t="shared" si="324"/>
        <v>2024-07</v>
      </c>
      <c r="P2989" s="4" t="str">
        <f t="shared" si="325"/>
        <v>07</v>
      </c>
      <c r="Q2989" s="4" t="str">
        <f t="shared" si="326"/>
        <v>July</v>
      </c>
      <c r="R2989" s="30" t="str">
        <f t="shared" si="327"/>
        <v>08</v>
      </c>
      <c r="W2989" t="str">
        <f t="shared" si="328"/>
        <v>ok</v>
      </c>
    </row>
    <row r="2990" spans="1:23" x14ac:dyDescent="0.3">
      <c r="A2990" t="s">
        <v>3032</v>
      </c>
      <c r="B2990" t="s">
        <v>47</v>
      </c>
      <c r="C2990" t="s">
        <v>12</v>
      </c>
      <c r="D2990" t="s">
        <v>48</v>
      </c>
      <c r="E2990" t="s">
        <v>45</v>
      </c>
      <c r="F2990" t="s">
        <v>26</v>
      </c>
      <c r="G2990" s="5">
        <v>1167.51</v>
      </c>
      <c r="H2990" s="5">
        <f t="shared" si="322"/>
        <v>21.015179999999997</v>
      </c>
      <c r="I2990" s="6">
        <v>3</v>
      </c>
      <c r="J2990" s="6">
        <v>3502.53</v>
      </c>
      <c r="K2990" s="5">
        <f t="shared" si="323"/>
        <v>63.045539999999988</v>
      </c>
      <c r="L2990" s="7">
        <v>3.03</v>
      </c>
      <c r="M2990" s="7">
        <v>3654</v>
      </c>
      <c r="N2990" s="3">
        <v>45546</v>
      </c>
      <c r="O2990" s="4" t="str">
        <f t="shared" si="324"/>
        <v>2024-09</v>
      </c>
      <c r="P2990" s="4" t="str">
        <f t="shared" si="325"/>
        <v>09</v>
      </c>
      <c r="Q2990" s="4" t="str">
        <f t="shared" si="326"/>
        <v>September</v>
      </c>
      <c r="R2990" s="30" t="str">
        <f t="shared" si="327"/>
        <v>11</v>
      </c>
      <c r="W2990" t="str">
        <f t="shared" si="328"/>
        <v>ok</v>
      </c>
    </row>
    <row r="2991" spans="1:23" x14ac:dyDescent="0.3">
      <c r="A2991" t="s">
        <v>3033</v>
      </c>
      <c r="B2991" t="s">
        <v>36</v>
      </c>
      <c r="C2991" t="s">
        <v>18</v>
      </c>
      <c r="D2991" t="s">
        <v>37</v>
      </c>
      <c r="E2991" t="s">
        <v>45</v>
      </c>
      <c r="F2991" t="s">
        <v>38</v>
      </c>
      <c r="G2991" s="5">
        <v>5326.98</v>
      </c>
      <c r="H2991" s="5">
        <f t="shared" si="322"/>
        <v>95.885639999999981</v>
      </c>
      <c r="I2991" s="6">
        <v>5</v>
      </c>
      <c r="J2991" s="6">
        <v>26634.9</v>
      </c>
      <c r="K2991" s="5">
        <f t="shared" si="323"/>
        <v>479.42819999999989</v>
      </c>
      <c r="L2991" s="7">
        <v>1.66</v>
      </c>
      <c r="M2991" s="7">
        <v>4484</v>
      </c>
      <c r="N2991" s="3">
        <v>45443</v>
      </c>
      <c r="O2991" s="4" t="str">
        <f t="shared" si="324"/>
        <v>2024-05</v>
      </c>
      <c r="P2991" s="4" t="str">
        <f t="shared" si="325"/>
        <v>05</v>
      </c>
      <c r="Q2991" s="4" t="str">
        <f t="shared" si="326"/>
        <v>May</v>
      </c>
      <c r="R2991" s="30" t="str">
        <f t="shared" si="327"/>
        <v>31</v>
      </c>
      <c r="W2991" t="str">
        <f t="shared" si="328"/>
        <v>ok</v>
      </c>
    </row>
    <row r="2992" spans="1:23" x14ac:dyDescent="0.3">
      <c r="A2992" t="s">
        <v>3034</v>
      </c>
      <c r="B2992" t="s">
        <v>17</v>
      </c>
      <c r="C2992" t="s">
        <v>18</v>
      </c>
      <c r="D2992" t="s">
        <v>19</v>
      </c>
      <c r="E2992" t="s">
        <v>20</v>
      </c>
      <c r="F2992" t="s">
        <v>26</v>
      </c>
      <c r="G2992" s="5">
        <v>9515.43</v>
      </c>
      <c r="H2992" s="5">
        <f t="shared" si="322"/>
        <v>171.27773999999999</v>
      </c>
      <c r="I2992" s="6">
        <v>5</v>
      </c>
      <c r="J2992" s="6">
        <v>47577.15</v>
      </c>
      <c r="K2992" s="5">
        <f t="shared" si="323"/>
        <v>856.38869999999997</v>
      </c>
      <c r="L2992" s="7">
        <v>2.57</v>
      </c>
      <c r="M2992" s="7">
        <v>2905</v>
      </c>
      <c r="N2992" s="3">
        <v>45414</v>
      </c>
      <c r="O2992" s="4" t="str">
        <f t="shared" si="324"/>
        <v>2024-05</v>
      </c>
      <c r="P2992" s="4" t="str">
        <f t="shared" si="325"/>
        <v>05</v>
      </c>
      <c r="Q2992" s="4" t="str">
        <f t="shared" si="326"/>
        <v>May</v>
      </c>
      <c r="R2992" s="30" t="str">
        <f t="shared" si="327"/>
        <v>02</v>
      </c>
      <c r="W2992" t="str">
        <f t="shared" si="328"/>
        <v>ok</v>
      </c>
    </row>
    <row r="2993" spans="1:23" x14ac:dyDescent="0.3">
      <c r="A2993" t="s">
        <v>3035</v>
      </c>
      <c r="B2993" t="s">
        <v>28</v>
      </c>
      <c r="C2993" t="s">
        <v>29</v>
      </c>
      <c r="D2993" t="s">
        <v>30</v>
      </c>
      <c r="E2993" t="s">
        <v>14</v>
      </c>
      <c r="F2993" t="s">
        <v>60</v>
      </c>
      <c r="G2993" s="5">
        <v>13456.9</v>
      </c>
      <c r="H2993" s="5">
        <f t="shared" si="322"/>
        <v>242.22419999999997</v>
      </c>
      <c r="I2993" s="6">
        <v>2</v>
      </c>
      <c r="J2993" s="6">
        <v>26913.8</v>
      </c>
      <c r="K2993" s="5">
        <f t="shared" si="323"/>
        <v>484.44839999999994</v>
      </c>
      <c r="L2993" s="7">
        <v>2.5499999999999998</v>
      </c>
      <c r="M2993" s="7">
        <v>2585</v>
      </c>
      <c r="N2993" s="3">
        <v>45647</v>
      </c>
      <c r="O2993" s="4" t="str">
        <f t="shared" si="324"/>
        <v>2024-12</v>
      </c>
      <c r="P2993" s="4" t="str">
        <f t="shared" si="325"/>
        <v>12</v>
      </c>
      <c r="Q2993" s="4" t="str">
        <f t="shared" si="326"/>
        <v>December</v>
      </c>
      <c r="R2993" s="30" t="str">
        <f t="shared" si="327"/>
        <v>21</v>
      </c>
      <c r="W2993" t="str">
        <f t="shared" si="328"/>
        <v>ok</v>
      </c>
    </row>
    <row r="2994" spans="1:23" x14ac:dyDescent="0.3">
      <c r="A2994" t="s">
        <v>3036</v>
      </c>
      <c r="B2994" t="s">
        <v>41</v>
      </c>
      <c r="C2994" t="s">
        <v>42</v>
      </c>
      <c r="D2994" t="s">
        <v>43</v>
      </c>
      <c r="E2994" t="s">
        <v>45</v>
      </c>
      <c r="F2994" t="s">
        <v>26</v>
      </c>
      <c r="G2994" s="5">
        <v>7463.55</v>
      </c>
      <c r="H2994" s="5">
        <f t="shared" si="322"/>
        <v>134.34389999999999</v>
      </c>
      <c r="I2994" s="6">
        <v>5</v>
      </c>
      <c r="J2994" s="6">
        <v>37317.75</v>
      </c>
      <c r="K2994" s="5">
        <f t="shared" si="323"/>
        <v>671.71949999999993</v>
      </c>
      <c r="L2994" s="7">
        <v>1.65</v>
      </c>
      <c r="M2994" s="7">
        <v>1651</v>
      </c>
      <c r="N2994" s="3">
        <v>45585</v>
      </c>
      <c r="O2994" s="4" t="str">
        <f t="shared" si="324"/>
        <v>2024-10</v>
      </c>
      <c r="P2994" s="4" t="str">
        <f t="shared" si="325"/>
        <v>10</v>
      </c>
      <c r="Q2994" s="4" t="str">
        <f t="shared" si="326"/>
        <v>October</v>
      </c>
      <c r="R2994" s="30" t="str">
        <f t="shared" si="327"/>
        <v>20</v>
      </c>
      <c r="W2994" t="str">
        <f t="shared" si="328"/>
        <v>ok</v>
      </c>
    </row>
    <row r="2995" spans="1:23" x14ac:dyDescent="0.3">
      <c r="A2995" t="s">
        <v>3037</v>
      </c>
      <c r="B2995" t="s">
        <v>41</v>
      </c>
      <c r="C2995" t="s">
        <v>42</v>
      </c>
      <c r="D2995" t="s">
        <v>43</v>
      </c>
      <c r="E2995" t="s">
        <v>20</v>
      </c>
      <c r="F2995" t="s">
        <v>31</v>
      </c>
      <c r="G2995" s="5">
        <v>1744.64</v>
      </c>
      <c r="H2995" s="5">
        <f t="shared" si="322"/>
        <v>31.40352</v>
      </c>
      <c r="I2995" s="6">
        <v>3</v>
      </c>
      <c r="J2995" s="6">
        <v>5233.92</v>
      </c>
      <c r="K2995" s="5">
        <f t="shared" si="323"/>
        <v>94.210560000000001</v>
      </c>
      <c r="L2995" s="7">
        <v>3.41</v>
      </c>
      <c r="M2995" s="7">
        <v>2169</v>
      </c>
      <c r="N2995" s="3">
        <v>45632</v>
      </c>
      <c r="O2995" s="4" t="str">
        <f t="shared" si="324"/>
        <v>2024-12</v>
      </c>
      <c r="P2995" s="4" t="str">
        <f t="shared" si="325"/>
        <v>12</v>
      </c>
      <c r="Q2995" s="4" t="str">
        <f t="shared" si="326"/>
        <v>December</v>
      </c>
      <c r="R2995" s="30" t="str">
        <f t="shared" si="327"/>
        <v>06</v>
      </c>
      <c r="W2995" t="str">
        <f t="shared" si="328"/>
        <v>ok</v>
      </c>
    </row>
    <row r="2996" spans="1:23" x14ac:dyDescent="0.3">
      <c r="A2996" t="s">
        <v>3038</v>
      </c>
      <c r="B2996" t="s">
        <v>33</v>
      </c>
      <c r="C2996" t="s">
        <v>12</v>
      </c>
      <c r="D2996" t="s">
        <v>34</v>
      </c>
      <c r="E2996" t="s">
        <v>14</v>
      </c>
      <c r="F2996" t="s">
        <v>21</v>
      </c>
      <c r="G2996" s="5">
        <v>17251.849999999999</v>
      </c>
      <c r="H2996" s="5">
        <f t="shared" si="322"/>
        <v>310.53329999999994</v>
      </c>
      <c r="I2996" s="6">
        <v>2</v>
      </c>
      <c r="J2996" s="6">
        <v>34503.699999999997</v>
      </c>
      <c r="K2996" s="5">
        <f t="shared" si="323"/>
        <v>621.06659999999988</v>
      </c>
      <c r="L2996" s="7">
        <v>4.03</v>
      </c>
      <c r="M2996" s="7">
        <v>4094</v>
      </c>
      <c r="N2996" s="3">
        <v>45460</v>
      </c>
      <c r="O2996" s="4" t="str">
        <f t="shared" si="324"/>
        <v>2024-06</v>
      </c>
      <c r="P2996" s="4" t="str">
        <f t="shared" si="325"/>
        <v>06</v>
      </c>
      <c r="Q2996" s="4" t="str">
        <f t="shared" si="326"/>
        <v>June</v>
      </c>
      <c r="R2996" s="30" t="str">
        <f t="shared" si="327"/>
        <v>17</v>
      </c>
      <c r="W2996" t="str">
        <f t="shared" si="328"/>
        <v>ok</v>
      </c>
    </row>
    <row r="2997" spans="1:23" x14ac:dyDescent="0.3">
      <c r="A2997" t="s">
        <v>3039</v>
      </c>
      <c r="B2997" t="s">
        <v>28</v>
      </c>
      <c r="C2997" t="s">
        <v>29</v>
      </c>
      <c r="D2997" t="s">
        <v>30</v>
      </c>
      <c r="E2997" t="s">
        <v>45</v>
      </c>
      <c r="F2997" t="s">
        <v>38</v>
      </c>
      <c r="G2997" s="5">
        <v>9714.5300000000007</v>
      </c>
      <c r="H2997" s="5">
        <f t="shared" si="322"/>
        <v>174.86153999999999</v>
      </c>
      <c r="I2997" s="6">
        <v>3</v>
      </c>
      <c r="J2997" s="6">
        <v>29143.59</v>
      </c>
      <c r="K2997" s="5">
        <f t="shared" si="323"/>
        <v>524.58461999999997</v>
      </c>
      <c r="L2997" s="7">
        <v>4.88</v>
      </c>
      <c r="M2997" s="7">
        <v>4613</v>
      </c>
      <c r="N2997" s="3">
        <v>45392</v>
      </c>
      <c r="O2997" s="4" t="str">
        <f t="shared" si="324"/>
        <v>2024-04</v>
      </c>
      <c r="P2997" s="4" t="str">
        <f t="shared" si="325"/>
        <v>04</v>
      </c>
      <c r="Q2997" s="4" t="str">
        <f t="shared" si="326"/>
        <v>April</v>
      </c>
      <c r="R2997" s="30" t="str">
        <f t="shared" si="327"/>
        <v>10</v>
      </c>
      <c r="W2997" t="str">
        <f t="shared" si="328"/>
        <v>ok</v>
      </c>
    </row>
    <row r="2998" spans="1:23" x14ac:dyDescent="0.3">
      <c r="A2998" t="s">
        <v>3040</v>
      </c>
      <c r="B2998" t="s">
        <v>28</v>
      </c>
      <c r="C2998" t="s">
        <v>29</v>
      </c>
      <c r="D2998" t="s">
        <v>30</v>
      </c>
      <c r="E2998" t="s">
        <v>14</v>
      </c>
      <c r="F2998" t="s">
        <v>31</v>
      </c>
      <c r="G2998" s="5">
        <v>870.8</v>
      </c>
      <c r="H2998" s="5">
        <f t="shared" si="322"/>
        <v>15.674399999999999</v>
      </c>
      <c r="I2998" s="6">
        <v>2</v>
      </c>
      <c r="J2998" s="6">
        <v>1741.6</v>
      </c>
      <c r="K2998" s="5">
        <f t="shared" si="323"/>
        <v>31.348799999999997</v>
      </c>
      <c r="L2998" s="7">
        <v>2.5099999999999998</v>
      </c>
      <c r="M2998" s="7">
        <v>2632</v>
      </c>
      <c r="N2998" s="3">
        <v>45536</v>
      </c>
      <c r="O2998" s="4" t="str">
        <f t="shared" si="324"/>
        <v>2024-09</v>
      </c>
      <c r="P2998" s="4" t="str">
        <f t="shared" si="325"/>
        <v>09</v>
      </c>
      <c r="Q2998" s="4" t="str">
        <f t="shared" si="326"/>
        <v>September</v>
      </c>
      <c r="R2998" s="30" t="str">
        <f t="shared" si="327"/>
        <v>01</v>
      </c>
      <c r="W2998" t="str">
        <f t="shared" si="328"/>
        <v>ok</v>
      </c>
    </row>
    <row r="2999" spans="1:23" x14ac:dyDescent="0.3">
      <c r="A2999" t="s">
        <v>3041</v>
      </c>
      <c r="B2999" t="s">
        <v>17</v>
      </c>
      <c r="C2999" t="s">
        <v>18</v>
      </c>
      <c r="D2999" t="s">
        <v>19</v>
      </c>
      <c r="E2999" t="s">
        <v>20</v>
      </c>
      <c r="F2999" t="s">
        <v>60</v>
      </c>
      <c r="G2999" s="5">
        <v>15370.19</v>
      </c>
      <c r="H2999" s="5">
        <f t="shared" si="322"/>
        <v>276.66341999999997</v>
      </c>
      <c r="I2999" s="6">
        <v>1</v>
      </c>
      <c r="J2999" s="6">
        <v>15370.19</v>
      </c>
      <c r="K2999" s="5">
        <f t="shared" si="323"/>
        <v>276.66341999999997</v>
      </c>
      <c r="L2999" s="7">
        <v>1.89</v>
      </c>
      <c r="M2999" s="7">
        <v>4306</v>
      </c>
      <c r="N2999" s="3">
        <v>45303</v>
      </c>
      <c r="O2999" s="4" t="str">
        <f t="shared" si="324"/>
        <v>2024-01</v>
      </c>
      <c r="P2999" s="4" t="str">
        <f t="shared" si="325"/>
        <v>01</v>
      </c>
      <c r="Q2999" s="4" t="str">
        <f t="shared" si="326"/>
        <v>January</v>
      </c>
      <c r="R2999" s="30" t="str">
        <f t="shared" si="327"/>
        <v>12</v>
      </c>
      <c r="W2999" t="str">
        <f t="shared" si="328"/>
        <v>ok</v>
      </c>
    </row>
    <row r="3000" spans="1:23" x14ac:dyDescent="0.3">
      <c r="A3000" t="s">
        <v>3042</v>
      </c>
      <c r="B3000" t="s">
        <v>28</v>
      </c>
      <c r="C3000" t="s">
        <v>29</v>
      </c>
      <c r="D3000" t="s">
        <v>30</v>
      </c>
      <c r="E3000" t="s">
        <v>45</v>
      </c>
      <c r="F3000" t="s">
        <v>15</v>
      </c>
      <c r="G3000" s="5">
        <v>162.33000000000001</v>
      </c>
      <c r="H3000" s="5">
        <f t="shared" si="322"/>
        <v>2.9219400000000002</v>
      </c>
      <c r="I3000" s="6">
        <v>2</v>
      </c>
      <c r="J3000" s="6">
        <v>324.66000000000003</v>
      </c>
      <c r="K3000" s="5">
        <f t="shared" si="323"/>
        <v>5.8438800000000004</v>
      </c>
      <c r="L3000" s="7">
        <v>1.79</v>
      </c>
      <c r="M3000" s="7">
        <v>4107</v>
      </c>
      <c r="N3000" s="3">
        <v>45367</v>
      </c>
      <c r="O3000" s="4" t="str">
        <f t="shared" si="324"/>
        <v>2024-03</v>
      </c>
      <c r="P3000" s="4" t="str">
        <f t="shared" si="325"/>
        <v>03</v>
      </c>
      <c r="Q3000" s="4" t="str">
        <f t="shared" si="326"/>
        <v>March</v>
      </c>
      <c r="R3000" s="30" t="str">
        <f t="shared" si="327"/>
        <v>16</v>
      </c>
      <c r="W3000" t="str">
        <f t="shared" si="328"/>
        <v>ok</v>
      </c>
    </row>
    <row r="3001" spans="1:23" x14ac:dyDescent="0.3">
      <c r="A3001" t="s">
        <v>3043</v>
      </c>
      <c r="B3001" t="s">
        <v>17</v>
      </c>
      <c r="C3001" t="s">
        <v>18</v>
      </c>
      <c r="D3001" t="s">
        <v>19</v>
      </c>
      <c r="E3001" t="s">
        <v>14</v>
      </c>
      <c r="F3001" t="s">
        <v>60</v>
      </c>
      <c r="G3001" s="5">
        <v>19470.41</v>
      </c>
      <c r="H3001" s="5">
        <f t="shared" si="322"/>
        <v>350.46737999999999</v>
      </c>
      <c r="I3001" s="6">
        <v>3</v>
      </c>
      <c r="J3001" s="6">
        <v>58411.23</v>
      </c>
      <c r="K3001" s="5">
        <f t="shared" si="323"/>
        <v>1051.4021399999999</v>
      </c>
      <c r="L3001" s="7">
        <v>4.38</v>
      </c>
      <c r="M3001" s="7">
        <v>114</v>
      </c>
      <c r="N3001" s="3">
        <v>45325</v>
      </c>
      <c r="O3001" s="4" t="str">
        <f t="shared" si="324"/>
        <v>2024-02</v>
      </c>
      <c r="P3001" s="4" t="str">
        <f t="shared" si="325"/>
        <v>02</v>
      </c>
      <c r="Q3001" s="4" t="str">
        <f t="shared" si="326"/>
        <v>February</v>
      </c>
      <c r="R3001" s="30" t="str">
        <f t="shared" si="327"/>
        <v>03</v>
      </c>
      <c r="W3001" t="str">
        <f t="shared" si="328"/>
        <v>ok</v>
      </c>
    </row>
    <row r="3002" spans="1:23" x14ac:dyDescent="0.3">
      <c r="A3002" t="s">
        <v>3044</v>
      </c>
      <c r="B3002" t="s">
        <v>36</v>
      </c>
      <c r="C3002" t="s">
        <v>18</v>
      </c>
      <c r="D3002" t="s">
        <v>37</v>
      </c>
      <c r="E3002" t="s">
        <v>45</v>
      </c>
      <c r="F3002" t="s">
        <v>38</v>
      </c>
      <c r="G3002" s="5">
        <v>15133.89</v>
      </c>
      <c r="H3002" s="5">
        <f t="shared" si="322"/>
        <v>272.41001999999997</v>
      </c>
      <c r="I3002" s="6">
        <v>4</v>
      </c>
      <c r="J3002" s="6">
        <v>60535.56</v>
      </c>
      <c r="K3002" s="5">
        <f t="shared" si="323"/>
        <v>1089.6400799999999</v>
      </c>
      <c r="L3002" s="7">
        <v>3.77</v>
      </c>
      <c r="M3002" s="7">
        <v>1879</v>
      </c>
      <c r="N3002" s="3">
        <v>45422</v>
      </c>
      <c r="O3002" s="4" t="str">
        <f t="shared" si="324"/>
        <v>2024-05</v>
      </c>
      <c r="P3002" s="4" t="str">
        <f t="shared" si="325"/>
        <v>05</v>
      </c>
      <c r="Q3002" s="4" t="str">
        <f t="shared" si="326"/>
        <v>May</v>
      </c>
      <c r="R3002" s="30" t="str">
        <f t="shared" si="327"/>
        <v>10</v>
      </c>
      <c r="W3002" t="str">
        <f t="shared" si="328"/>
        <v>ok</v>
      </c>
    </row>
    <row r="3003" spans="1:23" x14ac:dyDescent="0.3">
      <c r="A3003" t="s">
        <v>3045</v>
      </c>
      <c r="B3003" t="s">
        <v>36</v>
      </c>
      <c r="C3003" t="s">
        <v>18</v>
      </c>
      <c r="D3003" t="s">
        <v>37</v>
      </c>
      <c r="E3003" t="s">
        <v>20</v>
      </c>
      <c r="F3003" t="s">
        <v>15</v>
      </c>
      <c r="G3003" s="5">
        <v>11919.9</v>
      </c>
      <c r="H3003" s="5">
        <f t="shared" si="322"/>
        <v>214.55819999999997</v>
      </c>
      <c r="I3003" s="6">
        <v>2</v>
      </c>
      <c r="J3003" s="6">
        <v>23839.8</v>
      </c>
      <c r="K3003" s="5">
        <f t="shared" si="323"/>
        <v>429.11639999999994</v>
      </c>
      <c r="L3003" s="7">
        <v>2.8</v>
      </c>
      <c r="M3003" s="7">
        <v>886</v>
      </c>
      <c r="N3003" s="3">
        <v>45593</v>
      </c>
      <c r="O3003" s="4" t="str">
        <f t="shared" si="324"/>
        <v>2024-10</v>
      </c>
      <c r="P3003" s="4" t="str">
        <f t="shared" si="325"/>
        <v>10</v>
      </c>
      <c r="Q3003" s="4" t="str">
        <f t="shared" si="326"/>
        <v>October</v>
      </c>
      <c r="R3003" s="30" t="str">
        <f t="shared" si="327"/>
        <v>28</v>
      </c>
      <c r="W3003" t="str">
        <f t="shared" si="328"/>
        <v>ok</v>
      </c>
    </row>
    <row r="3004" spans="1:23" x14ac:dyDescent="0.3">
      <c r="A3004" t="s">
        <v>3046</v>
      </c>
      <c r="B3004" t="s">
        <v>47</v>
      </c>
      <c r="C3004" t="s">
        <v>12</v>
      </c>
      <c r="D3004" t="s">
        <v>48</v>
      </c>
      <c r="E3004" t="s">
        <v>14</v>
      </c>
      <c r="F3004" t="s">
        <v>15</v>
      </c>
      <c r="G3004" s="5">
        <v>1454.04</v>
      </c>
      <c r="H3004" s="5">
        <f t="shared" si="322"/>
        <v>26.172719999999998</v>
      </c>
      <c r="I3004" s="6">
        <v>2</v>
      </c>
      <c r="J3004" s="6">
        <v>2908.08</v>
      </c>
      <c r="K3004" s="5">
        <f t="shared" si="323"/>
        <v>52.345439999999996</v>
      </c>
      <c r="L3004" s="7">
        <v>2.59</v>
      </c>
      <c r="M3004" s="7">
        <v>808</v>
      </c>
      <c r="N3004" s="3">
        <v>45529</v>
      </c>
      <c r="O3004" s="4" t="str">
        <f t="shared" si="324"/>
        <v>2024-08</v>
      </c>
      <c r="P3004" s="4" t="str">
        <f t="shared" si="325"/>
        <v>08</v>
      </c>
      <c r="Q3004" s="4" t="str">
        <f t="shared" si="326"/>
        <v>August</v>
      </c>
      <c r="R3004" s="30" t="str">
        <f t="shared" si="327"/>
        <v>25</v>
      </c>
      <c r="W3004" t="str">
        <f t="shared" si="328"/>
        <v>ok</v>
      </c>
    </row>
    <row r="3005" spans="1:23" x14ac:dyDescent="0.3">
      <c r="A3005" t="s">
        <v>3047</v>
      </c>
      <c r="B3005" t="s">
        <v>23</v>
      </c>
      <c r="C3005" t="s">
        <v>24</v>
      </c>
      <c r="D3005" t="s">
        <v>25</v>
      </c>
      <c r="E3005" t="s">
        <v>14</v>
      </c>
      <c r="F3005" t="s">
        <v>21</v>
      </c>
      <c r="G3005" s="5">
        <v>15304.71</v>
      </c>
      <c r="H3005" s="5">
        <f t="shared" si="322"/>
        <v>275.48477999999994</v>
      </c>
      <c r="I3005" s="6">
        <v>4</v>
      </c>
      <c r="J3005" s="6">
        <v>61218.84</v>
      </c>
      <c r="K3005" s="5">
        <f t="shared" si="323"/>
        <v>1101.9391199999998</v>
      </c>
      <c r="L3005" s="7">
        <v>2.97</v>
      </c>
      <c r="M3005" s="7">
        <v>2684</v>
      </c>
      <c r="N3005" s="3">
        <v>45368</v>
      </c>
      <c r="O3005" s="4" t="str">
        <f t="shared" si="324"/>
        <v>2024-03</v>
      </c>
      <c r="P3005" s="4" t="str">
        <f t="shared" si="325"/>
        <v>03</v>
      </c>
      <c r="Q3005" s="4" t="str">
        <f t="shared" si="326"/>
        <v>March</v>
      </c>
      <c r="R3005" s="30" t="str">
        <f t="shared" si="327"/>
        <v>17</v>
      </c>
      <c r="W3005" t="str">
        <f t="shared" si="328"/>
        <v>ok</v>
      </c>
    </row>
    <row r="3006" spans="1:23" x14ac:dyDescent="0.3">
      <c r="A3006" t="s">
        <v>3048</v>
      </c>
      <c r="B3006" t="s">
        <v>41</v>
      </c>
      <c r="C3006" t="s">
        <v>42</v>
      </c>
      <c r="D3006" t="s">
        <v>43</v>
      </c>
      <c r="E3006" t="s">
        <v>20</v>
      </c>
      <c r="F3006" t="s">
        <v>38</v>
      </c>
      <c r="G3006" s="5">
        <v>9729.7900000000009</v>
      </c>
      <c r="H3006" s="5">
        <f t="shared" si="322"/>
        <v>175.13622000000001</v>
      </c>
      <c r="I3006" s="6">
        <v>4</v>
      </c>
      <c r="J3006" s="6">
        <v>38919.160000000003</v>
      </c>
      <c r="K3006" s="5">
        <f t="shared" si="323"/>
        <v>700.54488000000003</v>
      </c>
      <c r="L3006" s="7">
        <v>4.71</v>
      </c>
      <c r="M3006" s="7">
        <v>556</v>
      </c>
      <c r="N3006" s="3">
        <v>45642</v>
      </c>
      <c r="O3006" s="4" t="str">
        <f t="shared" si="324"/>
        <v>2024-12</v>
      </c>
      <c r="P3006" s="4" t="str">
        <f t="shared" si="325"/>
        <v>12</v>
      </c>
      <c r="Q3006" s="4" t="str">
        <f t="shared" si="326"/>
        <v>December</v>
      </c>
      <c r="R3006" s="30" t="str">
        <f t="shared" si="327"/>
        <v>16</v>
      </c>
      <c r="W3006" t="str">
        <f t="shared" si="328"/>
        <v>ok</v>
      </c>
    </row>
    <row r="3007" spans="1:23" x14ac:dyDescent="0.3">
      <c r="A3007" t="s">
        <v>3049</v>
      </c>
      <c r="B3007" t="s">
        <v>51</v>
      </c>
      <c r="C3007" t="s">
        <v>29</v>
      </c>
      <c r="D3007" t="s">
        <v>52</v>
      </c>
      <c r="E3007" t="s">
        <v>20</v>
      </c>
      <c r="F3007" t="s">
        <v>26</v>
      </c>
      <c r="G3007" s="5">
        <v>2364.2199999999998</v>
      </c>
      <c r="H3007" s="5">
        <f t="shared" si="322"/>
        <v>42.555959999999992</v>
      </c>
      <c r="I3007" s="6">
        <v>3</v>
      </c>
      <c r="J3007" s="6">
        <v>7092.66</v>
      </c>
      <c r="K3007" s="5">
        <f t="shared" si="323"/>
        <v>127.66787999999997</v>
      </c>
      <c r="L3007" s="7">
        <v>2.75</v>
      </c>
      <c r="M3007" s="7">
        <v>2884</v>
      </c>
      <c r="N3007" s="3">
        <v>45368</v>
      </c>
      <c r="O3007" s="4" t="str">
        <f t="shared" si="324"/>
        <v>2024-03</v>
      </c>
      <c r="P3007" s="4" t="str">
        <f t="shared" si="325"/>
        <v>03</v>
      </c>
      <c r="Q3007" s="4" t="str">
        <f t="shared" si="326"/>
        <v>March</v>
      </c>
      <c r="R3007" s="30" t="str">
        <f t="shared" si="327"/>
        <v>17</v>
      </c>
      <c r="W3007" t="str">
        <f t="shared" si="328"/>
        <v>ok</v>
      </c>
    </row>
    <row r="3008" spans="1:23" x14ac:dyDescent="0.3">
      <c r="A3008" t="s">
        <v>3050</v>
      </c>
      <c r="B3008" t="s">
        <v>51</v>
      </c>
      <c r="C3008" t="s">
        <v>29</v>
      </c>
      <c r="D3008" t="s">
        <v>52</v>
      </c>
      <c r="E3008" t="s">
        <v>20</v>
      </c>
      <c r="F3008" t="s">
        <v>21</v>
      </c>
      <c r="G3008" s="5">
        <v>2276.46</v>
      </c>
      <c r="H3008" s="5">
        <f t="shared" si="322"/>
        <v>40.976279999999996</v>
      </c>
      <c r="I3008" s="6">
        <v>4</v>
      </c>
      <c r="J3008" s="6">
        <v>9105.84</v>
      </c>
      <c r="K3008" s="5">
        <f t="shared" si="323"/>
        <v>163.90511999999998</v>
      </c>
      <c r="L3008" s="7">
        <v>2.1800000000000002</v>
      </c>
      <c r="M3008" s="7">
        <v>1168</v>
      </c>
      <c r="N3008" s="3">
        <v>45632</v>
      </c>
      <c r="O3008" s="4" t="str">
        <f t="shared" si="324"/>
        <v>2024-12</v>
      </c>
      <c r="P3008" s="4" t="str">
        <f t="shared" si="325"/>
        <v>12</v>
      </c>
      <c r="Q3008" s="4" t="str">
        <f t="shared" si="326"/>
        <v>December</v>
      </c>
      <c r="R3008" s="30" t="str">
        <f t="shared" si="327"/>
        <v>06</v>
      </c>
      <c r="W3008" t="str">
        <f t="shared" si="328"/>
        <v>ok</v>
      </c>
    </row>
    <row r="3009" spans="1:23" x14ac:dyDescent="0.3">
      <c r="A3009" t="s">
        <v>3051</v>
      </c>
      <c r="B3009" t="s">
        <v>47</v>
      </c>
      <c r="C3009" t="s">
        <v>12</v>
      </c>
      <c r="D3009" t="s">
        <v>48</v>
      </c>
      <c r="E3009" t="s">
        <v>20</v>
      </c>
      <c r="F3009" t="s">
        <v>60</v>
      </c>
      <c r="G3009" s="5">
        <v>13786.85</v>
      </c>
      <c r="H3009" s="5">
        <f t="shared" si="322"/>
        <v>248.16329999999999</v>
      </c>
      <c r="I3009" s="6">
        <v>2</v>
      </c>
      <c r="J3009" s="6">
        <v>27573.7</v>
      </c>
      <c r="K3009" s="5">
        <f t="shared" si="323"/>
        <v>496.32659999999998</v>
      </c>
      <c r="L3009" s="7">
        <v>3.9</v>
      </c>
      <c r="M3009" s="7">
        <v>1364</v>
      </c>
      <c r="N3009" s="3">
        <v>45563</v>
      </c>
      <c r="O3009" s="4" t="str">
        <f t="shared" si="324"/>
        <v>2024-09</v>
      </c>
      <c r="P3009" s="4" t="str">
        <f t="shared" si="325"/>
        <v>09</v>
      </c>
      <c r="Q3009" s="4" t="str">
        <f t="shared" si="326"/>
        <v>September</v>
      </c>
      <c r="R3009" s="30" t="str">
        <f t="shared" si="327"/>
        <v>28</v>
      </c>
      <c r="W3009" t="str">
        <f t="shared" si="328"/>
        <v>ok</v>
      </c>
    </row>
    <row r="3010" spans="1:23" x14ac:dyDescent="0.3">
      <c r="A3010" t="s">
        <v>3052</v>
      </c>
      <c r="B3010" t="s">
        <v>17</v>
      </c>
      <c r="C3010" t="s">
        <v>18</v>
      </c>
      <c r="D3010" t="s">
        <v>19</v>
      </c>
      <c r="E3010" t="s">
        <v>20</v>
      </c>
      <c r="F3010" t="s">
        <v>26</v>
      </c>
      <c r="G3010" s="5">
        <v>592.08000000000004</v>
      </c>
      <c r="H3010" s="5">
        <f t="shared" si="322"/>
        <v>10.657439999999999</v>
      </c>
      <c r="I3010" s="6">
        <v>2</v>
      </c>
      <c r="J3010" s="6">
        <v>1184.1600000000001</v>
      </c>
      <c r="K3010" s="5">
        <f t="shared" si="323"/>
        <v>21.314879999999999</v>
      </c>
      <c r="L3010" s="7">
        <v>4.84</v>
      </c>
      <c r="M3010" s="7">
        <v>3521</v>
      </c>
      <c r="N3010" s="3">
        <v>45316</v>
      </c>
      <c r="O3010" s="4" t="str">
        <f t="shared" si="324"/>
        <v>2024-01</v>
      </c>
      <c r="P3010" s="4" t="str">
        <f t="shared" si="325"/>
        <v>01</v>
      </c>
      <c r="Q3010" s="4" t="str">
        <f t="shared" si="326"/>
        <v>January</v>
      </c>
      <c r="R3010" s="30" t="str">
        <f t="shared" si="327"/>
        <v>25</v>
      </c>
      <c r="W3010" t="str">
        <f t="shared" si="328"/>
        <v>ok</v>
      </c>
    </row>
    <row r="3011" spans="1:23" x14ac:dyDescent="0.3">
      <c r="A3011" t="s">
        <v>3053</v>
      </c>
      <c r="B3011" t="s">
        <v>17</v>
      </c>
      <c r="C3011" t="s">
        <v>18</v>
      </c>
      <c r="D3011" t="s">
        <v>19</v>
      </c>
      <c r="E3011" t="s">
        <v>20</v>
      </c>
      <c r="F3011" t="s">
        <v>31</v>
      </c>
      <c r="G3011" s="5">
        <v>10225.709999999999</v>
      </c>
      <c r="H3011" s="5">
        <f t="shared" ref="H3011:H3074" si="329">G3011*0.018</f>
        <v>184.06277999999998</v>
      </c>
      <c r="I3011" s="6">
        <v>5</v>
      </c>
      <c r="J3011" s="6">
        <v>51128.55</v>
      </c>
      <c r="K3011" s="5">
        <f t="shared" ref="K3011:K3074" si="330">H3011*I3011</f>
        <v>920.31389999999988</v>
      </c>
      <c r="L3011" s="7">
        <v>1.3</v>
      </c>
      <c r="M3011" s="7">
        <v>4935</v>
      </c>
      <c r="N3011" s="3">
        <v>45408</v>
      </c>
      <c r="O3011" s="4" t="str">
        <f t="shared" ref="O3011:O3074" si="331">TEXT(N3011,"yyyy-mm")</f>
        <v>2024-04</v>
      </c>
      <c r="P3011" s="4" t="str">
        <f t="shared" ref="P3011:P3074" si="332">TEXT(N3011,"mm")</f>
        <v>04</v>
      </c>
      <c r="Q3011" s="4" t="str">
        <f t="shared" ref="Q3011:Q3074" si="333">TEXT(DATE(2024,P3011,1),"mmmm")</f>
        <v>April</v>
      </c>
      <c r="R3011" s="30" t="str">
        <f t="shared" ref="R3011:R3074" si="334">TEXT(N3011,"dd")</f>
        <v>26</v>
      </c>
      <c r="W3011" t="str">
        <f t="shared" ref="W3011:W3074" si="335">IF(G3011*I3011=J3011,"ok","False")</f>
        <v>ok</v>
      </c>
    </row>
    <row r="3012" spans="1:23" x14ac:dyDescent="0.3">
      <c r="A3012" t="s">
        <v>3054</v>
      </c>
      <c r="B3012" t="s">
        <v>11</v>
      </c>
      <c r="C3012" t="s">
        <v>12</v>
      </c>
      <c r="D3012" t="s">
        <v>13</v>
      </c>
      <c r="E3012" t="s">
        <v>20</v>
      </c>
      <c r="F3012" t="s">
        <v>38</v>
      </c>
      <c r="G3012" s="5">
        <v>1848.13</v>
      </c>
      <c r="H3012" s="5">
        <f t="shared" si="329"/>
        <v>33.26634</v>
      </c>
      <c r="I3012" s="6">
        <v>3</v>
      </c>
      <c r="J3012" s="6">
        <v>5544.39</v>
      </c>
      <c r="K3012" s="5">
        <f t="shared" si="330"/>
        <v>99.799019999999999</v>
      </c>
      <c r="L3012" s="7">
        <v>1.58</v>
      </c>
      <c r="M3012" s="7">
        <v>2683</v>
      </c>
      <c r="N3012" s="3">
        <v>45391</v>
      </c>
      <c r="O3012" s="4" t="str">
        <f t="shared" si="331"/>
        <v>2024-04</v>
      </c>
      <c r="P3012" s="4" t="str">
        <f t="shared" si="332"/>
        <v>04</v>
      </c>
      <c r="Q3012" s="4" t="str">
        <f t="shared" si="333"/>
        <v>April</v>
      </c>
      <c r="R3012" s="30" t="str">
        <f t="shared" si="334"/>
        <v>09</v>
      </c>
      <c r="W3012" t="str">
        <f t="shared" si="335"/>
        <v>ok</v>
      </c>
    </row>
    <row r="3013" spans="1:23" x14ac:dyDescent="0.3">
      <c r="A3013" t="s">
        <v>3055</v>
      </c>
      <c r="B3013" t="s">
        <v>33</v>
      </c>
      <c r="C3013" t="s">
        <v>12</v>
      </c>
      <c r="D3013" t="s">
        <v>34</v>
      </c>
      <c r="E3013" t="s">
        <v>20</v>
      </c>
      <c r="F3013" t="s">
        <v>60</v>
      </c>
      <c r="G3013" s="5">
        <v>10295.459999999999</v>
      </c>
      <c r="H3013" s="5">
        <f t="shared" si="329"/>
        <v>185.31827999999996</v>
      </c>
      <c r="I3013" s="6">
        <v>3</v>
      </c>
      <c r="J3013" s="6">
        <v>30886.38</v>
      </c>
      <c r="K3013" s="5">
        <f t="shared" si="330"/>
        <v>555.95483999999988</v>
      </c>
      <c r="L3013" s="7">
        <v>3.78</v>
      </c>
      <c r="M3013" s="7">
        <v>2528</v>
      </c>
      <c r="N3013" s="3">
        <v>45328</v>
      </c>
      <c r="O3013" s="4" t="str">
        <f t="shared" si="331"/>
        <v>2024-02</v>
      </c>
      <c r="P3013" s="4" t="str">
        <f t="shared" si="332"/>
        <v>02</v>
      </c>
      <c r="Q3013" s="4" t="str">
        <f t="shared" si="333"/>
        <v>February</v>
      </c>
      <c r="R3013" s="30" t="str">
        <f t="shared" si="334"/>
        <v>06</v>
      </c>
      <c r="W3013" t="str">
        <f t="shared" si="335"/>
        <v>ok</v>
      </c>
    </row>
    <row r="3014" spans="1:23" x14ac:dyDescent="0.3">
      <c r="A3014" t="s">
        <v>3056</v>
      </c>
      <c r="B3014" t="s">
        <v>33</v>
      </c>
      <c r="C3014" t="s">
        <v>12</v>
      </c>
      <c r="D3014" t="s">
        <v>34</v>
      </c>
      <c r="E3014" t="s">
        <v>45</v>
      </c>
      <c r="F3014" t="s">
        <v>21</v>
      </c>
      <c r="G3014" s="5">
        <v>15174.09</v>
      </c>
      <c r="H3014" s="5">
        <f t="shared" si="329"/>
        <v>273.13362000000001</v>
      </c>
      <c r="I3014" s="6">
        <v>1</v>
      </c>
      <c r="J3014" s="6">
        <v>15174.09</v>
      </c>
      <c r="K3014" s="5">
        <f t="shared" si="330"/>
        <v>273.13362000000001</v>
      </c>
      <c r="L3014" s="7">
        <v>4.5599999999999996</v>
      </c>
      <c r="M3014" s="7">
        <v>1866</v>
      </c>
      <c r="N3014" s="3">
        <v>45432</v>
      </c>
      <c r="O3014" s="4" t="str">
        <f t="shared" si="331"/>
        <v>2024-05</v>
      </c>
      <c r="P3014" s="4" t="str">
        <f t="shared" si="332"/>
        <v>05</v>
      </c>
      <c r="Q3014" s="4" t="str">
        <f t="shared" si="333"/>
        <v>May</v>
      </c>
      <c r="R3014" s="30" t="str">
        <f t="shared" si="334"/>
        <v>20</v>
      </c>
      <c r="W3014" t="str">
        <f t="shared" si="335"/>
        <v>ok</v>
      </c>
    </row>
    <row r="3015" spans="1:23" x14ac:dyDescent="0.3">
      <c r="A3015" t="s">
        <v>3057</v>
      </c>
      <c r="B3015" t="s">
        <v>47</v>
      </c>
      <c r="C3015" t="s">
        <v>12</v>
      </c>
      <c r="D3015" t="s">
        <v>48</v>
      </c>
      <c r="E3015" t="s">
        <v>45</v>
      </c>
      <c r="F3015" t="s">
        <v>31</v>
      </c>
      <c r="G3015" s="5">
        <v>8281.56</v>
      </c>
      <c r="H3015" s="5">
        <f t="shared" si="329"/>
        <v>149.06807999999998</v>
      </c>
      <c r="I3015" s="6">
        <v>5</v>
      </c>
      <c r="J3015" s="6">
        <v>41407.800000000003</v>
      </c>
      <c r="K3015" s="5">
        <f t="shared" si="330"/>
        <v>745.34039999999993</v>
      </c>
      <c r="L3015" s="7">
        <v>2.77</v>
      </c>
      <c r="M3015" s="7">
        <v>1727</v>
      </c>
      <c r="N3015" s="3">
        <v>45403</v>
      </c>
      <c r="O3015" s="4" t="str">
        <f t="shared" si="331"/>
        <v>2024-04</v>
      </c>
      <c r="P3015" s="4" t="str">
        <f t="shared" si="332"/>
        <v>04</v>
      </c>
      <c r="Q3015" s="4" t="str">
        <f t="shared" si="333"/>
        <v>April</v>
      </c>
      <c r="R3015" s="30" t="str">
        <f t="shared" si="334"/>
        <v>21</v>
      </c>
      <c r="W3015" t="str">
        <f t="shared" si="335"/>
        <v>ok</v>
      </c>
    </row>
    <row r="3016" spans="1:23" x14ac:dyDescent="0.3">
      <c r="A3016" t="s">
        <v>3058</v>
      </c>
      <c r="B3016" t="s">
        <v>17</v>
      </c>
      <c r="C3016" t="s">
        <v>18</v>
      </c>
      <c r="D3016" t="s">
        <v>19</v>
      </c>
      <c r="E3016" t="s">
        <v>14</v>
      </c>
      <c r="F3016" t="s">
        <v>38</v>
      </c>
      <c r="G3016" s="5">
        <v>4440.1499999999996</v>
      </c>
      <c r="H3016" s="5">
        <f t="shared" si="329"/>
        <v>79.922699999999992</v>
      </c>
      <c r="I3016" s="6">
        <v>4</v>
      </c>
      <c r="J3016" s="6">
        <v>17760.599999999999</v>
      </c>
      <c r="K3016" s="5">
        <f t="shared" si="330"/>
        <v>319.69079999999997</v>
      </c>
      <c r="L3016" s="7">
        <v>4.82</v>
      </c>
      <c r="M3016" s="7">
        <v>159</v>
      </c>
      <c r="N3016" s="3">
        <v>45293</v>
      </c>
      <c r="O3016" s="4" t="str">
        <f t="shared" si="331"/>
        <v>2024-01</v>
      </c>
      <c r="P3016" s="4" t="str">
        <f t="shared" si="332"/>
        <v>01</v>
      </c>
      <c r="Q3016" s="4" t="str">
        <f t="shared" si="333"/>
        <v>January</v>
      </c>
      <c r="R3016" s="30" t="str">
        <f t="shared" si="334"/>
        <v>02</v>
      </c>
      <c r="W3016" t="str">
        <f t="shared" si="335"/>
        <v>ok</v>
      </c>
    </row>
    <row r="3017" spans="1:23" x14ac:dyDescent="0.3">
      <c r="A3017" t="s">
        <v>3059</v>
      </c>
      <c r="B3017" t="s">
        <v>41</v>
      </c>
      <c r="C3017" t="s">
        <v>42</v>
      </c>
      <c r="D3017" t="s">
        <v>43</v>
      </c>
      <c r="E3017" t="s">
        <v>45</v>
      </c>
      <c r="F3017" t="s">
        <v>26</v>
      </c>
      <c r="G3017" s="5">
        <v>18923.990000000002</v>
      </c>
      <c r="H3017" s="5">
        <f t="shared" si="329"/>
        <v>340.63182</v>
      </c>
      <c r="I3017" s="6">
        <v>5</v>
      </c>
      <c r="J3017" s="6">
        <v>94619.95</v>
      </c>
      <c r="K3017" s="5">
        <f t="shared" si="330"/>
        <v>1703.1591000000001</v>
      </c>
      <c r="L3017" s="7">
        <v>2.42</v>
      </c>
      <c r="M3017" s="7">
        <v>3743</v>
      </c>
      <c r="N3017" s="3">
        <v>45574</v>
      </c>
      <c r="O3017" s="4" t="str">
        <f t="shared" si="331"/>
        <v>2024-10</v>
      </c>
      <c r="P3017" s="4" t="str">
        <f t="shared" si="332"/>
        <v>10</v>
      </c>
      <c r="Q3017" s="4" t="str">
        <f t="shared" si="333"/>
        <v>October</v>
      </c>
      <c r="R3017" s="30" t="str">
        <f t="shared" si="334"/>
        <v>09</v>
      </c>
      <c r="W3017" t="str">
        <f t="shared" si="335"/>
        <v>ok</v>
      </c>
    </row>
    <row r="3018" spans="1:23" x14ac:dyDescent="0.3">
      <c r="A3018" t="s">
        <v>3060</v>
      </c>
      <c r="B3018" t="s">
        <v>11</v>
      </c>
      <c r="C3018" t="s">
        <v>12</v>
      </c>
      <c r="D3018" t="s">
        <v>13</v>
      </c>
      <c r="E3018" t="s">
        <v>45</v>
      </c>
      <c r="F3018" t="s">
        <v>26</v>
      </c>
      <c r="G3018" s="5">
        <v>18790.990000000002</v>
      </c>
      <c r="H3018" s="5">
        <f t="shared" si="329"/>
        <v>338.23782</v>
      </c>
      <c r="I3018" s="6">
        <v>4</v>
      </c>
      <c r="J3018" s="6">
        <v>75163.960000000006</v>
      </c>
      <c r="K3018" s="5">
        <f t="shared" si="330"/>
        <v>1352.95128</v>
      </c>
      <c r="L3018" s="7">
        <v>3.79</v>
      </c>
      <c r="M3018" s="7">
        <v>4833</v>
      </c>
      <c r="N3018" s="3">
        <v>45453</v>
      </c>
      <c r="O3018" s="4" t="str">
        <f t="shared" si="331"/>
        <v>2024-06</v>
      </c>
      <c r="P3018" s="4" t="str">
        <f t="shared" si="332"/>
        <v>06</v>
      </c>
      <c r="Q3018" s="4" t="str">
        <f t="shared" si="333"/>
        <v>June</v>
      </c>
      <c r="R3018" s="30" t="str">
        <f t="shared" si="334"/>
        <v>10</v>
      </c>
      <c r="W3018" t="str">
        <f t="shared" si="335"/>
        <v>ok</v>
      </c>
    </row>
    <row r="3019" spans="1:23" x14ac:dyDescent="0.3">
      <c r="A3019" t="s">
        <v>3061</v>
      </c>
      <c r="B3019" t="s">
        <v>36</v>
      </c>
      <c r="C3019" t="s">
        <v>18</v>
      </c>
      <c r="D3019" t="s">
        <v>37</v>
      </c>
      <c r="E3019" t="s">
        <v>14</v>
      </c>
      <c r="F3019" t="s">
        <v>21</v>
      </c>
      <c r="G3019" s="5">
        <v>1814.51</v>
      </c>
      <c r="H3019" s="5">
        <f t="shared" si="329"/>
        <v>32.661179999999995</v>
      </c>
      <c r="I3019" s="6">
        <v>2</v>
      </c>
      <c r="J3019" s="6">
        <v>3629.02</v>
      </c>
      <c r="K3019" s="5">
        <f t="shared" si="330"/>
        <v>65.322359999999989</v>
      </c>
      <c r="L3019" s="7">
        <v>2.3199999999999998</v>
      </c>
      <c r="M3019" s="7">
        <v>72</v>
      </c>
      <c r="N3019" s="3">
        <v>45508</v>
      </c>
      <c r="O3019" s="4" t="str">
        <f t="shared" si="331"/>
        <v>2024-08</v>
      </c>
      <c r="P3019" s="4" t="str">
        <f t="shared" si="332"/>
        <v>08</v>
      </c>
      <c r="Q3019" s="4" t="str">
        <f t="shared" si="333"/>
        <v>August</v>
      </c>
      <c r="R3019" s="30" t="str">
        <f t="shared" si="334"/>
        <v>04</v>
      </c>
      <c r="W3019" t="str">
        <f t="shared" si="335"/>
        <v>ok</v>
      </c>
    </row>
    <row r="3020" spans="1:23" x14ac:dyDescent="0.3">
      <c r="A3020" t="s">
        <v>3062</v>
      </c>
      <c r="B3020" t="s">
        <v>11</v>
      </c>
      <c r="C3020" t="s">
        <v>12</v>
      </c>
      <c r="D3020" t="s">
        <v>13</v>
      </c>
      <c r="E3020" t="s">
        <v>14</v>
      </c>
      <c r="F3020" t="s">
        <v>38</v>
      </c>
      <c r="G3020" s="5">
        <v>3619.44</v>
      </c>
      <c r="H3020" s="5">
        <f t="shared" si="329"/>
        <v>65.149919999999995</v>
      </c>
      <c r="I3020" s="6">
        <v>1</v>
      </c>
      <c r="J3020" s="6">
        <v>3619.44</v>
      </c>
      <c r="K3020" s="5">
        <f t="shared" si="330"/>
        <v>65.149919999999995</v>
      </c>
      <c r="L3020" s="7">
        <v>1.74</v>
      </c>
      <c r="M3020" s="7">
        <v>4740</v>
      </c>
      <c r="N3020" s="3">
        <v>45509</v>
      </c>
      <c r="O3020" s="4" t="str">
        <f t="shared" si="331"/>
        <v>2024-08</v>
      </c>
      <c r="P3020" s="4" t="str">
        <f t="shared" si="332"/>
        <v>08</v>
      </c>
      <c r="Q3020" s="4" t="str">
        <f t="shared" si="333"/>
        <v>August</v>
      </c>
      <c r="R3020" s="30" t="str">
        <f t="shared" si="334"/>
        <v>05</v>
      </c>
      <c r="W3020" t="str">
        <f t="shared" si="335"/>
        <v>ok</v>
      </c>
    </row>
    <row r="3021" spans="1:23" x14ac:dyDescent="0.3">
      <c r="A3021" t="s">
        <v>3063</v>
      </c>
      <c r="B3021" t="s">
        <v>36</v>
      </c>
      <c r="C3021" t="s">
        <v>18</v>
      </c>
      <c r="D3021" t="s">
        <v>37</v>
      </c>
      <c r="E3021" t="s">
        <v>20</v>
      </c>
      <c r="F3021" t="s">
        <v>15</v>
      </c>
      <c r="G3021" s="5">
        <v>13828.25</v>
      </c>
      <c r="H3021" s="5">
        <f t="shared" si="329"/>
        <v>248.90849999999998</v>
      </c>
      <c r="I3021" s="6">
        <v>2</v>
      </c>
      <c r="J3021" s="6">
        <v>27656.5</v>
      </c>
      <c r="K3021" s="5">
        <f t="shared" si="330"/>
        <v>497.81699999999995</v>
      </c>
      <c r="L3021" s="7">
        <v>2.38</v>
      </c>
      <c r="M3021" s="7">
        <v>2542</v>
      </c>
      <c r="N3021" s="3">
        <v>45370</v>
      </c>
      <c r="O3021" s="4" t="str">
        <f t="shared" si="331"/>
        <v>2024-03</v>
      </c>
      <c r="P3021" s="4" t="str">
        <f t="shared" si="332"/>
        <v>03</v>
      </c>
      <c r="Q3021" s="4" t="str">
        <f t="shared" si="333"/>
        <v>March</v>
      </c>
      <c r="R3021" s="30" t="str">
        <f t="shared" si="334"/>
        <v>19</v>
      </c>
      <c r="W3021" t="str">
        <f t="shared" si="335"/>
        <v>ok</v>
      </c>
    </row>
    <row r="3022" spans="1:23" x14ac:dyDescent="0.3">
      <c r="A3022" t="s">
        <v>3064</v>
      </c>
      <c r="B3022" t="s">
        <v>17</v>
      </c>
      <c r="C3022" t="s">
        <v>18</v>
      </c>
      <c r="D3022" t="s">
        <v>19</v>
      </c>
      <c r="E3022" t="s">
        <v>14</v>
      </c>
      <c r="F3022" t="s">
        <v>15</v>
      </c>
      <c r="G3022" s="5">
        <v>5370.12</v>
      </c>
      <c r="H3022" s="5">
        <f t="shared" si="329"/>
        <v>96.662159999999986</v>
      </c>
      <c r="I3022" s="6">
        <v>5</v>
      </c>
      <c r="J3022" s="6">
        <v>26850.6</v>
      </c>
      <c r="K3022" s="5">
        <f t="shared" si="330"/>
        <v>483.31079999999992</v>
      </c>
      <c r="L3022" s="7">
        <v>4.7</v>
      </c>
      <c r="M3022" s="7">
        <v>285</v>
      </c>
      <c r="N3022" s="3">
        <v>45536</v>
      </c>
      <c r="O3022" s="4" t="str">
        <f t="shared" si="331"/>
        <v>2024-09</v>
      </c>
      <c r="P3022" s="4" t="str">
        <f t="shared" si="332"/>
        <v>09</v>
      </c>
      <c r="Q3022" s="4" t="str">
        <f t="shared" si="333"/>
        <v>September</v>
      </c>
      <c r="R3022" s="30" t="str">
        <f t="shared" si="334"/>
        <v>01</v>
      </c>
      <c r="W3022" t="str">
        <f t="shared" si="335"/>
        <v>ok</v>
      </c>
    </row>
    <row r="3023" spans="1:23" x14ac:dyDescent="0.3">
      <c r="A3023" t="s">
        <v>3065</v>
      </c>
      <c r="B3023" t="s">
        <v>41</v>
      </c>
      <c r="C3023" t="s">
        <v>42</v>
      </c>
      <c r="D3023" t="s">
        <v>43</v>
      </c>
      <c r="E3023" t="s">
        <v>14</v>
      </c>
      <c r="F3023" t="s">
        <v>31</v>
      </c>
      <c r="G3023" s="5">
        <v>15054.97</v>
      </c>
      <c r="H3023" s="5">
        <f t="shared" si="329"/>
        <v>270.98945999999995</v>
      </c>
      <c r="I3023" s="6">
        <v>1</v>
      </c>
      <c r="J3023" s="6">
        <v>15054.97</v>
      </c>
      <c r="K3023" s="5">
        <f t="shared" si="330"/>
        <v>270.98945999999995</v>
      </c>
      <c r="L3023" s="7">
        <v>2.29</v>
      </c>
      <c r="M3023" s="7">
        <v>2731</v>
      </c>
      <c r="N3023" s="3">
        <v>45489</v>
      </c>
      <c r="O3023" s="4" t="str">
        <f t="shared" si="331"/>
        <v>2024-07</v>
      </c>
      <c r="P3023" s="4" t="str">
        <f t="shared" si="332"/>
        <v>07</v>
      </c>
      <c r="Q3023" s="4" t="str">
        <f t="shared" si="333"/>
        <v>July</v>
      </c>
      <c r="R3023" s="30" t="str">
        <f t="shared" si="334"/>
        <v>16</v>
      </c>
      <c r="W3023" t="str">
        <f t="shared" si="335"/>
        <v>ok</v>
      </c>
    </row>
    <row r="3024" spans="1:23" x14ac:dyDescent="0.3">
      <c r="A3024" t="s">
        <v>3066</v>
      </c>
      <c r="B3024" t="s">
        <v>23</v>
      </c>
      <c r="C3024" t="s">
        <v>24</v>
      </c>
      <c r="D3024" t="s">
        <v>25</v>
      </c>
      <c r="E3024" t="s">
        <v>45</v>
      </c>
      <c r="F3024" t="s">
        <v>15</v>
      </c>
      <c r="G3024" s="5">
        <v>9344.5499999999993</v>
      </c>
      <c r="H3024" s="5">
        <f t="shared" si="329"/>
        <v>168.20189999999997</v>
      </c>
      <c r="I3024" s="6">
        <v>5</v>
      </c>
      <c r="J3024" s="6">
        <v>46722.75</v>
      </c>
      <c r="K3024" s="5">
        <f t="shared" si="330"/>
        <v>841.00949999999989</v>
      </c>
      <c r="L3024" s="7">
        <v>3.73</v>
      </c>
      <c r="M3024" s="7">
        <v>618</v>
      </c>
      <c r="N3024" s="3">
        <v>45521</v>
      </c>
      <c r="O3024" s="4" t="str">
        <f t="shared" si="331"/>
        <v>2024-08</v>
      </c>
      <c r="P3024" s="4" t="str">
        <f t="shared" si="332"/>
        <v>08</v>
      </c>
      <c r="Q3024" s="4" t="str">
        <f t="shared" si="333"/>
        <v>August</v>
      </c>
      <c r="R3024" s="30" t="str">
        <f t="shared" si="334"/>
        <v>17</v>
      </c>
      <c r="W3024" t="str">
        <f t="shared" si="335"/>
        <v>ok</v>
      </c>
    </row>
    <row r="3025" spans="1:23" x14ac:dyDescent="0.3">
      <c r="A3025" t="s">
        <v>3067</v>
      </c>
      <c r="B3025" t="s">
        <v>47</v>
      </c>
      <c r="C3025" t="s">
        <v>12</v>
      </c>
      <c r="D3025" t="s">
        <v>48</v>
      </c>
      <c r="E3025" t="s">
        <v>14</v>
      </c>
      <c r="F3025" t="s">
        <v>38</v>
      </c>
      <c r="G3025" s="5">
        <v>1500.31</v>
      </c>
      <c r="H3025" s="5">
        <f t="shared" si="329"/>
        <v>27.005579999999998</v>
      </c>
      <c r="I3025" s="6">
        <v>2</v>
      </c>
      <c r="J3025" s="6">
        <v>3000.62</v>
      </c>
      <c r="K3025" s="5">
        <f t="shared" si="330"/>
        <v>54.011159999999997</v>
      </c>
      <c r="L3025" s="7">
        <v>4.63</v>
      </c>
      <c r="M3025" s="7">
        <v>4510</v>
      </c>
      <c r="N3025" s="3">
        <v>45613</v>
      </c>
      <c r="O3025" s="4" t="str">
        <f t="shared" si="331"/>
        <v>2024-11</v>
      </c>
      <c r="P3025" s="4" t="str">
        <f t="shared" si="332"/>
        <v>11</v>
      </c>
      <c r="Q3025" s="4" t="str">
        <f t="shared" si="333"/>
        <v>November</v>
      </c>
      <c r="R3025" s="30" t="str">
        <f t="shared" si="334"/>
        <v>17</v>
      </c>
      <c r="W3025" t="str">
        <f t="shared" si="335"/>
        <v>ok</v>
      </c>
    </row>
    <row r="3026" spans="1:23" x14ac:dyDescent="0.3">
      <c r="A3026" t="s">
        <v>3068</v>
      </c>
      <c r="B3026" t="s">
        <v>17</v>
      </c>
      <c r="C3026" t="s">
        <v>18</v>
      </c>
      <c r="D3026" t="s">
        <v>19</v>
      </c>
      <c r="E3026" t="s">
        <v>20</v>
      </c>
      <c r="F3026" t="s">
        <v>21</v>
      </c>
      <c r="G3026" s="5">
        <v>3413.98</v>
      </c>
      <c r="H3026" s="5">
        <f t="shared" si="329"/>
        <v>61.451639999999998</v>
      </c>
      <c r="I3026" s="6">
        <v>4</v>
      </c>
      <c r="J3026" s="6">
        <v>13655.92</v>
      </c>
      <c r="K3026" s="5">
        <f t="shared" si="330"/>
        <v>245.80655999999999</v>
      </c>
      <c r="L3026" s="7">
        <v>1.9</v>
      </c>
      <c r="M3026" s="7">
        <v>799</v>
      </c>
      <c r="N3026" s="3">
        <v>45472</v>
      </c>
      <c r="O3026" s="4" t="str">
        <f t="shared" si="331"/>
        <v>2024-06</v>
      </c>
      <c r="P3026" s="4" t="str">
        <f t="shared" si="332"/>
        <v>06</v>
      </c>
      <c r="Q3026" s="4" t="str">
        <f t="shared" si="333"/>
        <v>June</v>
      </c>
      <c r="R3026" s="30" t="str">
        <f t="shared" si="334"/>
        <v>29</v>
      </c>
      <c r="W3026" t="str">
        <f t="shared" si="335"/>
        <v>ok</v>
      </c>
    </row>
    <row r="3027" spans="1:23" x14ac:dyDescent="0.3">
      <c r="A3027" t="s">
        <v>3069</v>
      </c>
      <c r="B3027" t="s">
        <v>23</v>
      </c>
      <c r="C3027" t="s">
        <v>24</v>
      </c>
      <c r="D3027" t="s">
        <v>25</v>
      </c>
      <c r="E3027" t="s">
        <v>45</v>
      </c>
      <c r="F3027" t="s">
        <v>60</v>
      </c>
      <c r="G3027" s="5">
        <v>18658.330000000002</v>
      </c>
      <c r="H3027" s="5">
        <f t="shared" si="329"/>
        <v>335.84994</v>
      </c>
      <c r="I3027" s="6">
        <v>1</v>
      </c>
      <c r="J3027" s="6">
        <v>18658.330000000002</v>
      </c>
      <c r="K3027" s="5">
        <f t="shared" si="330"/>
        <v>335.84994</v>
      </c>
      <c r="L3027" s="7">
        <v>2.44</v>
      </c>
      <c r="M3027" s="7">
        <v>3647</v>
      </c>
      <c r="N3027" s="3">
        <v>45516</v>
      </c>
      <c r="O3027" s="4" t="str">
        <f t="shared" si="331"/>
        <v>2024-08</v>
      </c>
      <c r="P3027" s="4" t="str">
        <f t="shared" si="332"/>
        <v>08</v>
      </c>
      <c r="Q3027" s="4" t="str">
        <f t="shared" si="333"/>
        <v>August</v>
      </c>
      <c r="R3027" s="30" t="str">
        <f t="shared" si="334"/>
        <v>12</v>
      </c>
      <c r="W3027" t="str">
        <f t="shared" si="335"/>
        <v>ok</v>
      </c>
    </row>
    <row r="3028" spans="1:23" x14ac:dyDescent="0.3">
      <c r="A3028" t="s">
        <v>3070</v>
      </c>
      <c r="B3028" t="s">
        <v>41</v>
      </c>
      <c r="C3028" t="s">
        <v>42</v>
      </c>
      <c r="D3028" t="s">
        <v>43</v>
      </c>
      <c r="E3028" t="s">
        <v>45</v>
      </c>
      <c r="F3028" t="s">
        <v>26</v>
      </c>
      <c r="G3028" s="5">
        <v>137.79</v>
      </c>
      <c r="H3028" s="5">
        <f t="shared" si="329"/>
        <v>2.4802199999999996</v>
      </c>
      <c r="I3028" s="6">
        <v>3</v>
      </c>
      <c r="J3028" s="6">
        <v>413.37</v>
      </c>
      <c r="K3028" s="5">
        <f t="shared" si="330"/>
        <v>7.4406599999999994</v>
      </c>
      <c r="L3028" s="7">
        <v>3.4</v>
      </c>
      <c r="M3028" s="7">
        <v>3138</v>
      </c>
      <c r="N3028" s="3">
        <v>45498</v>
      </c>
      <c r="O3028" s="4" t="str">
        <f t="shared" si="331"/>
        <v>2024-07</v>
      </c>
      <c r="P3028" s="4" t="str">
        <f t="shared" si="332"/>
        <v>07</v>
      </c>
      <c r="Q3028" s="4" t="str">
        <f t="shared" si="333"/>
        <v>July</v>
      </c>
      <c r="R3028" s="30" t="str">
        <f t="shared" si="334"/>
        <v>25</v>
      </c>
      <c r="W3028" t="str">
        <f t="shared" si="335"/>
        <v>ok</v>
      </c>
    </row>
    <row r="3029" spans="1:23" x14ac:dyDescent="0.3">
      <c r="A3029" t="s">
        <v>3071</v>
      </c>
      <c r="B3029" t="s">
        <v>41</v>
      </c>
      <c r="C3029" t="s">
        <v>42</v>
      </c>
      <c r="D3029" t="s">
        <v>43</v>
      </c>
      <c r="E3029" t="s">
        <v>45</v>
      </c>
      <c r="F3029" t="s">
        <v>26</v>
      </c>
      <c r="G3029" s="5">
        <v>2791.1</v>
      </c>
      <c r="H3029" s="5">
        <f t="shared" si="329"/>
        <v>50.239799999999995</v>
      </c>
      <c r="I3029" s="6">
        <v>2</v>
      </c>
      <c r="J3029" s="6">
        <v>5582.2</v>
      </c>
      <c r="K3029" s="5">
        <f t="shared" si="330"/>
        <v>100.47959999999999</v>
      </c>
      <c r="L3029" s="7">
        <v>4.83</v>
      </c>
      <c r="M3029" s="7">
        <v>2289</v>
      </c>
      <c r="N3029" s="3">
        <v>45318</v>
      </c>
      <c r="O3029" s="4" t="str">
        <f t="shared" si="331"/>
        <v>2024-01</v>
      </c>
      <c r="P3029" s="4" t="str">
        <f t="shared" si="332"/>
        <v>01</v>
      </c>
      <c r="Q3029" s="4" t="str">
        <f t="shared" si="333"/>
        <v>January</v>
      </c>
      <c r="R3029" s="30" t="str">
        <f t="shared" si="334"/>
        <v>27</v>
      </c>
      <c r="W3029" t="str">
        <f t="shared" si="335"/>
        <v>ok</v>
      </c>
    </row>
    <row r="3030" spans="1:23" x14ac:dyDescent="0.3">
      <c r="A3030" t="s">
        <v>3072</v>
      </c>
      <c r="B3030" t="s">
        <v>51</v>
      </c>
      <c r="C3030" t="s">
        <v>29</v>
      </c>
      <c r="D3030" t="s">
        <v>52</v>
      </c>
      <c r="E3030" t="s">
        <v>45</v>
      </c>
      <c r="F3030" t="s">
        <v>15</v>
      </c>
      <c r="G3030" s="5">
        <v>6445.08</v>
      </c>
      <c r="H3030" s="5">
        <f t="shared" si="329"/>
        <v>116.01143999999999</v>
      </c>
      <c r="I3030" s="6">
        <v>3</v>
      </c>
      <c r="J3030" s="6">
        <v>19335.240000000002</v>
      </c>
      <c r="K3030" s="5">
        <f t="shared" si="330"/>
        <v>348.03431999999998</v>
      </c>
      <c r="L3030" s="7">
        <v>2.4700000000000002</v>
      </c>
      <c r="M3030" s="7">
        <v>4947</v>
      </c>
      <c r="N3030" s="3">
        <v>45507</v>
      </c>
      <c r="O3030" s="4" t="str">
        <f t="shared" si="331"/>
        <v>2024-08</v>
      </c>
      <c r="P3030" s="4" t="str">
        <f t="shared" si="332"/>
        <v>08</v>
      </c>
      <c r="Q3030" s="4" t="str">
        <f t="shared" si="333"/>
        <v>August</v>
      </c>
      <c r="R3030" s="30" t="str">
        <f t="shared" si="334"/>
        <v>03</v>
      </c>
      <c r="W3030" t="str">
        <f t="shared" si="335"/>
        <v>ok</v>
      </c>
    </row>
    <row r="3031" spans="1:23" x14ac:dyDescent="0.3">
      <c r="A3031" t="s">
        <v>3073</v>
      </c>
      <c r="B3031" t="s">
        <v>11</v>
      </c>
      <c r="C3031" t="s">
        <v>12</v>
      </c>
      <c r="D3031" t="s">
        <v>13</v>
      </c>
      <c r="E3031" t="s">
        <v>45</v>
      </c>
      <c r="F3031" t="s">
        <v>31</v>
      </c>
      <c r="G3031" s="5">
        <v>432.22</v>
      </c>
      <c r="H3031" s="5">
        <f t="shared" si="329"/>
        <v>7.77996</v>
      </c>
      <c r="I3031" s="6">
        <v>4</v>
      </c>
      <c r="J3031" s="6">
        <v>1728.88</v>
      </c>
      <c r="K3031" s="5">
        <f t="shared" si="330"/>
        <v>31.11984</v>
      </c>
      <c r="L3031" s="7">
        <v>2.94</v>
      </c>
      <c r="M3031" s="7">
        <v>4247</v>
      </c>
      <c r="N3031" s="3">
        <v>45593</v>
      </c>
      <c r="O3031" s="4" t="str">
        <f t="shared" si="331"/>
        <v>2024-10</v>
      </c>
      <c r="P3031" s="4" t="str">
        <f t="shared" si="332"/>
        <v>10</v>
      </c>
      <c r="Q3031" s="4" t="str">
        <f t="shared" si="333"/>
        <v>October</v>
      </c>
      <c r="R3031" s="30" t="str">
        <f t="shared" si="334"/>
        <v>28</v>
      </c>
      <c r="W3031" t="str">
        <f t="shared" si="335"/>
        <v>ok</v>
      </c>
    </row>
    <row r="3032" spans="1:23" x14ac:dyDescent="0.3">
      <c r="A3032" t="s">
        <v>3074</v>
      </c>
      <c r="B3032" t="s">
        <v>47</v>
      </c>
      <c r="C3032" t="s">
        <v>12</v>
      </c>
      <c r="D3032" t="s">
        <v>48</v>
      </c>
      <c r="E3032" t="s">
        <v>20</v>
      </c>
      <c r="F3032" t="s">
        <v>15</v>
      </c>
      <c r="G3032" s="5">
        <v>2996.83</v>
      </c>
      <c r="H3032" s="5">
        <f t="shared" si="329"/>
        <v>53.942939999999993</v>
      </c>
      <c r="I3032" s="6">
        <v>2</v>
      </c>
      <c r="J3032" s="6">
        <v>5993.66</v>
      </c>
      <c r="K3032" s="5">
        <f t="shared" si="330"/>
        <v>107.88587999999999</v>
      </c>
      <c r="L3032" s="7">
        <v>2.4</v>
      </c>
      <c r="M3032" s="7">
        <v>2952</v>
      </c>
      <c r="N3032" s="3">
        <v>45585</v>
      </c>
      <c r="O3032" s="4" t="str">
        <f t="shared" si="331"/>
        <v>2024-10</v>
      </c>
      <c r="P3032" s="4" t="str">
        <f t="shared" si="332"/>
        <v>10</v>
      </c>
      <c r="Q3032" s="4" t="str">
        <f t="shared" si="333"/>
        <v>October</v>
      </c>
      <c r="R3032" s="30" t="str">
        <f t="shared" si="334"/>
        <v>20</v>
      </c>
      <c r="W3032" t="str">
        <f t="shared" si="335"/>
        <v>ok</v>
      </c>
    </row>
    <row r="3033" spans="1:23" x14ac:dyDescent="0.3">
      <c r="A3033" t="s">
        <v>3075</v>
      </c>
      <c r="B3033" t="s">
        <v>17</v>
      </c>
      <c r="C3033" t="s">
        <v>18</v>
      </c>
      <c r="D3033" t="s">
        <v>19</v>
      </c>
      <c r="E3033" t="s">
        <v>45</v>
      </c>
      <c r="F3033" t="s">
        <v>31</v>
      </c>
      <c r="G3033" s="5">
        <v>3560</v>
      </c>
      <c r="H3033" s="5">
        <f t="shared" si="329"/>
        <v>64.08</v>
      </c>
      <c r="I3033" s="6">
        <v>3</v>
      </c>
      <c r="J3033" s="6">
        <v>10680</v>
      </c>
      <c r="K3033" s="5">
        <f t="shared" si="330"/>
        <v>192.24</v>
      </c>
      <c r="L3033" s="7">
        <v>1.06</v>
      </c>
      <c r="M3033" s="7">
        <v>1852</v>
      </c>
      <c r="N3033" s="3">
        <v>45651</v>
      </c>
      <c r="O3033" s="4" t="str">
        <f t="shared" si="331"/>
        <v>2024-12</v>
      </c>
      <c r="P3033" s="4" t="str">
        <f t="shared" si="332"/>
        <v>12</v>
      </c>
      <c r="Q3033" s="4" t="str">
        <f t="shared" si="333"/>
        <v>December</v>
      </c>
      <c r="R3033" s="30" t="str">
        <f t="shared" si="334"/>
        <v>25</v>
      </c>
      <c r="W3033" t="str">
        <f t="shared" si="335"/>
        <v>ok</v>
      </c>
    </row>
    <row r="3034" spans="1:23" x14ac:dyDescent="0.3">
      <c r="A3034" t="s">
        <v>3076</v>
      </c>
      <c r="B3034" t="s">
        <v>41</v>
      </c>
      <c r="C3034" t="s">
        <v>42</v>
      </c>
      <c r="D3034" t="s">
        <v>43</v>
      </c>
      <c r="E3034" t="s">
        <v>14</v>
      </c>
      <c r="F3034" t="s">
        <v>26</v>
      </c>
      <c r="G3034" s="5">
        <v>19148.080000000002</v>
      </c>
      <c r="H3034" s="5">
        <f t="shared" si="329"/>
        <v>344.66543999999999</v>
      </c>
      <c r="I3034" s="6">
        <v>5</v>
      </c>
      <c r="J3034" s="6">
        <v>95740.4</v>
      </c>
      <c r="K3034" s="5">
        <f t="shared" si="330"/>
        <v>1723.3271999999999</v>
      </c>
      <c r="L3034" s="7">
        <v>1.1299999999999999</v>
      </c>
      <c r="M3034" s="7">
        <v>209</v>
      </c>
      <c r="N3034" s="3">
        <v>45508</v>
      </c>
      <c r="O3034" s="4" t="str">
        <f t="shared" si="331"/>
        <v>2024-08</v>
      </c>
      <c r="P3034" s="4" t="str">
        <f t="shared" si="332"/>
        <v>08</v>
      </c>
      <c r="Q3034" s="4" t="str">
        <f t="shared" si="333"/>
        <v>August</v>
      </c>
      <c r="R3034" s="30" t="str">
        <f t="shared" si="334"/>
        <v>04</v>
      </c>
      <c r="W3034" t="str">
        <f t="shared" si="335"/>
        <v>ok</v>
      </c>
    </row>
    <row r="3035" spans="1:23" x14ac:dyDescent="0.3">
      <c r="A3035" t="s">
        <v>3077</v>
      </c>
      <c r="B3035" t="s">
        <v>36</v>
      </c>
      <c r="C3035" t="s">
        <v>18</v>
      </c>
      <c r="D3035" t="s">
        <v>37</v>
      </c>
      <c r="E3035" t="s">
        <v>45</v>
      </c>
      <c r="F3035" t="s">
        <v>38</v>
      </c>
      <c r="G3035" s="5">
        <v>5843.91</v>
      </c>
      <c r="H3035" s="5">
        <f t="shared" si="329"/>
        <v>105.19037999999999</v>
      </c>
      <c r="I3035" s="6">
        <v>4</v>
      </c>
      <c r="J3035" s="6">
        <v>23375.64</v>
      </c>
      <c r="K3035" s="5">
        <f t="shared" si="330"/>
        <v>420.76151999999996</v>
      </c>
      <c r="L3035" s="7">
        <v>4.49</v>
      </c>
      <c r="M3035" s="7">
        <v>2520</v>
      </c>
      <c r="N3035" s="3">
        <v>45508</v>
      </c>
      <c r="O3035" s="4" t="str">
        <f t="shared" si="331"/>
        <v>2024-08</v>
      </c>
      <c r="P3035" s="4" t="str">
        <f t="shared" si="332"/>
        <v>08</v>
      </c>
      <c r="Q3035" s="4" t="str">
        <f t="shared" si="333"/>
        <v>August</v>
      </c>
      <c r="R3035" s="30" t="str">
        <f t="shared" si="334"/>
        <v>04</v>
      </c>
      <c r="W3035" t="str">
        <f t="shared" si="335"/>
        <v>ok</v>
      </c>
    </row>
    <row r="3036" spans="1:23" x14ac:dyDescent="0.3">
      <c r="A3036" t="s">
        <v>3078</v>
      </c>
      <c r="B3036" t="s">
        <v>33</v>
      </c>
      <c r="C3036" t="s">
        <v>12</v>
      </c>
      <c r="D3036" t="s">
        <v>34</v>
      </c>
      <c r="E3036" t="s">
        <v>20</v>
      </c>
      <c r="F3036" t="s">
        <v>38</v>
      </c>
      <c r="G3036" s="5">
        <v>16660.490000000002</v>
      </c>
      <c r="H3036" s="5">
        <f t="shared" si="329"/>
        <v>299.88882000000001</v>
      </c>
      <c r="I3036" s="6">
        <v>4</v>
      </c>
      <c r="J3036" s="6">
        <v>66641.960000000006</v>
      </c>
      <c r="K3036" s="5">
        <f t="shared" si="330"/>
        <v>1199.55528</v>
      </c>
      <c r="L3036" s="7">
        <v>2.54</v>
      </c>
      <c r="M3036" s="7">
        <v>4595</v>
      </c>
      <c r="N3036" s="3">
        <v>45407</v>
      </c>
      <c r="O3036" s="4" t="str">
        <f t="shared" si="331"/>
        <v>2024-04</v>
      </c>
      <c r="P3036" s="4" t="str">
        <f t="shared" si="332"/>
        <v>04</v>
      </c>
      <c r="Q3036" s="4" t="str">
        <f t="shared" si="333"/>
        <v>April</v>
      </c>
      <c r="R3036" s="30" t="str">
        <f t="shared" si="334"/>
        <v>25</v>
      </c>
      <c r="W3036" t="str">
        <f t="shared" si="335"/>
        <v>ok</v>
      </c>
    </row>
    <row r="3037" spans="1:23" x14ac:dyDescent="0.3">
      <c r="A3037" t="s">
        <v>3079</v>
      </c>
      <c r="B3037" t="s">
        <v>41</v>
      </c>
      <c r="C3037" t="s">
        <v>42</v>
      </c>
      <c r="D3037" t="s">
        <v>43</v>
      </c>
      <c r="E3037" t="s">
        <v>45</v>
      </c>
      <c r="F3037" t="s">
        <v>21</v>
      </c>
      <c r="G3037" s="5">
        <v>14795.9</v>
      </c>
      <c r="H3037" s="5">
        <f t="shared" si="329"/>
        <v>266.32619999999997</v>
      </c>
      <c r="I3037" s="6">
        <v>4</v>
      </c>
      <c r="J3037" s="6">
        <v>59183.6</v>
      </c>
      <c r="K3037" s="5">
        <f t="shared" si="330"/>
        <v>1065.3047999999999</v>
      </c>
      <c r="L3037" s="7">
        <v>2.0499999999999998</v>
      </c>
      <c r="M3037" s="7">
        <v>4742</v>
      </c>
      <c r="N3037" s="3">
        <v>45308</v>
      </c>
      <c r="O3037" s="4" t="str">
        <f t="shared" si="331"/>
        <v>2024-01</v>
      </c>
      <c r="P3037" s="4" t="str">
        <f t="shared" si="332"/>
        <v>01</v>
      </c>
      <c r="Q3037" s="4" t="str">
        <f t="shared" si="333"/>
        <v>January</v>
      </c>
      <c r="R3037" s="30" t="str">
        <f t="shared" si="334"/>
        <v>17</v>
      </c>
      <c r="W3037" t="str">
        <f t="shared" si="335"/>
        <v>ok</v>
      </c>
    </row>
    <row r="3038" spans="1:23" x14ac:dyDescent="0.3">
      <c r="A3038" t="s">
        <v>3080</v>
      </c>
      <c r="B3038" t="s">
        <v>36</v>
      </c>
      <c r="C3038" t="s">
        <v>18</v>
      </c>
      <c r="D3038" t="s">
        <v>37</v>
      </c>
      <c r="E3038" t="s">
        <v>14</v>
      </c>
      <c r="F3038" t="s">
        <v>60</v>
      </c>
      <c r="G3038" s="5">
        <v>7553.26</v>
      </c>
      <c r="H3038" s="5">
        <f t="shared" si="329"/>
        <v>135.95867999999999</v>
      </c>
      <c r="I3038" s="6">
        <v>3</v>
      </c>
      <c r="J3038" s="6">
        <v>22659.78</v>
      </c>
      <c r="K3038" s="5">
        <f t="shared" si="330"/>
        <v>407.87603999999999</v>
      </c>
      <c r="L3038" s="7">
        <v>3.06</v>
      </c>
      <c r="M3038" s="7">
        <v>2262</v>
      </c>
      <c r="N3038" s="3">
        <v>45376</v>
      </c>
      <c r="O3038" s="4" t="str">
        <f t="shared" si="331"/>
        <v>2024-03</v>
      </c>
      <c r="P3038" s="4" t="str">
        <f t="shared" si="332"/>
        <v>03</v>
      </c>
      <c r="Q3038" s="4" t="str">
        <f t="shared" si="333"/>
        <v>March</v>
      </c>
      <c r="R3038" s="30" t="str">
        <f t="shared" si="334"/>
        <v>25</v>
      </c>
      <c r="W3038" t="str">
        <f t="shared" si="335"/>
        <v>ok</v>
      </c>
    </row>
    <row r="3039" spans="1:23" x14ac:dyDescent="0.3">
      <c r="A3039" t="s">
        <v>3081</v>
      </c>
      <c r="B3039" t="s">
        <v>33</v>
      </c>
      <c r="C3039" t="s">
        <v>12</v>
      </c>
      <c r="D3039" t="s">
        <v>34</v>
      </c>
      <c r="E3039" t="s">
        <v>14</v>
      </c>
      <c r="F3039" t="s">
        <v>26</v>
      </c>
      <c r="G3039" s="5">
        <v>10450.9</v>
      </c>
      <c r="H3039" s="5">
        <f t="shared" si="329"/>
        <v>188.11619999999999</v>
      </c>
      <c r="I3039" s="6">
        <v>5</v>
      </c>
      <c r="J3039" s="6">
        <v>52254.5</v>
      </c>
      <c r="K3039" s="5">
        <f t="shared" si="330"/>
        <v>940.5809999999999</v>
      </c>
      <c r="L3039" s="7">
        <v>3.86</v>
      </c>
      <c r="M3039" s="7">
        <v>4994</v>
      </c>
      <c r="N3039" s="3">
        <v>45563</v>
      </c>
      <c r="O3039" s="4" t="str">
        <f t="shared" si="331"/>
        <v>2024-09</v>
      </c>
      <c r="P3039" s="4" t="str">
        <f t="shared" si="332"/>
        <v>09</v>
      </c>
      <c r="Q3039" s="4" t="str">
        <f t="shared" si="333"/>
        <v>September</v>
      </c>
      <c r="R3039" s="30" t="str">
        <f t="shared" si="334"/>
        <v>28</v>
      </c>
      <c r="W3039" t="str">
        <f t="shared" si="335"/>
        <v>ok</v>
      </c>
    </row>
    <row r="3040" spans="1:23" x14ac:dyDescent="0.3">
      <c r="A3040" t="s">
        <v>3082</v>
      </c>
      <c r="B3040" t="s">
        <v>17</v>
      </c>
      <c r="C3040" t="s">
        <v>18</v>
      </c>
      <c r="D3040" t="s">
        <v>19</v>
      </c>
      <c r="E3040" t="s">
        <v>45</v>
      </c>
      <c r="F3040" t="s">
        <v>26</v>
      </c>
      <c r="G3040" s="5">
        <v>9107.65</v>
      </c>
      <c r="H3040" s="5">
        <f t="shared" si="329"/>
        <v>163.93769999999998</v>
      </c>
      <c r="I3040" s="6">
        <v>3</v>
      </c>
      <c r="J3040" s="6">
        <v>27322.95</v>
      </c>
      <c r="K3040" s="5">
        <f t="shared" si="330"/>
        <v>491.81309999999996</v>
      </c>
      <c r="L3040" s="7">
        <v>2.76</v>
      </c>
      <c r="M3040" s="7">
        <v>309</v>
      </c>
      <c r="N3040" s="3">
        <v>45604</v>
      </c>
      <c r="O3040" s="4" t="str">
        <f t="shared" si="331"/>
        <v>2024-11</v>
      </c>
      <c r="P3040" s="4" t="str">
        <f t="shared" si="332"/>
        <v>11</v>
      </c>
      <c r="Q3040" s="4" t="str">
        <f t="shared" si="333"/>
        <v>November</v>
      </c>
      <c r="R3040" s="30" t="str">
        <f t="shared" si="334"/>
        <v>08</v>
      </c>
      <c r="W3040" t="str">
        <f t="shared" si="335"/>
        <v>ok</v>
      </c>
    </row>
    <row r="3041" spans="1:23" x14ac:dyDescent="0.3">
      <c r="A3041" t="s">
        <v>3083</v>
      </c>
      <c r="B3041" t="s">
        <v>23</v>
      </c>
      <c r="C3041" t="s">
        <v>24</v>
      </c>
      <c r="D3041" t="s">
        <v>25</v>
      </c>
      <c r="E3041" t="s">
        <v>20</v>
      </c>
      <c r="F3041" t="s">
        <v>38</v>
      </c>
      <c r="G3041" s="5">
        <v>10613.93</v>
      </c>
      <c r="H3041" s="5">
        <f t="shared" si="329"/>
        <v>191.05073999999999</v>
      </c>
      <c r="I3041" s="6">
        <v>2</v>
      </c>
      <c r="J3041" s="6">
        <v>21227.86</v>
      </c>
      <c r="K3041" s="5">
        <f t="shared" si="330"/>
        <v>382.10147999999998</v>
      </c>
      <c r="L3041" s="7">
        <v>2.83</v>
      </c>
      <c r="M3041" s="7">
        <v>4702</v>
      </c>
      <c r="N3041" s="3">
        <v>45349</v>
      </c>
      <c r="O3041" s="4" t="str">
        <f t="shared" si="331"/>
        <v>2024-02</v>
      </c>
      <c r="P3041" s="4" t="str">
        <f t="shared" si="332"/>
        <v>02</v>
      </c>
      <c r="Q3041" s="4" t="str">
        <f t="shared" si="333"/>
        <v>February</v>
      </c>
      <c r="R3041" s="30" t="str">
        <f t="shared" si="334"/>
        <v>27</v>
      </c>
      <c r="W3041" t="str">
        <f t="shared" si="335"/>
        <v>ok</v>
      </c>
    </row>
    <row r="3042" spans="1:23" x14ac:dyDescent="0.3">
      <c r="A3042" t="s">
        <v>3084</v>
      </c>
      <c r="B3042" t="s">
        <v>36</v>
      </c>
      <c r="C3042" t="s">
        <v>18</v>
      </c>
      <c r="D3042" t="s">
        <v>37</v>
      </c>
      <c r="E3042" t="s">
        <v>45</v>
      </c>
      <c r="F3042" t="s">
        <v>26</v>
      </c>
      <c r="G3042" s="5">
        <v>16909.63</v>
      </c>
      <c r="H3042" s="5">
        <f t="shared" si="329"/>
        <v>304.37333999999998</v>
      </c>
      <c r="I3042" s="6">
        <v>2</v>
      </c>
      <c r="J3042" s="6">
        <v>33819.26</v>
      </c>
      <c r="K3042" s="5">
        <f t="shared" si="330"/>
        <v>608.74667999999997</v>
      </c>
      <c r="L3042" s="7">
        <v>2.48</v>
      </c>
      <c r="M3042" s="7">
        <v>2888</v>
      </c>
      <c r="N3042" s="3">
        <v>45299</v>
      </c>
      <c r="O3042" s="4" t="str">
        <f t="shared" si="331"/>
        <v>2024-01</v>
      </c>
      <c r="P3042" s="4" t="str">
        <f t="shared" si="332"/>
        <v>01</v>
      </c>
      <c r="Q3042" s="4" t="str">
        <f t="shared" si="333"/>
        <v>January</v>
      </c>
      <c r="R3042" s="30" t="str">
        <f t="shared" si="334"/>
        <v>08</v>
      </c>
      <c r="W3042" t="str">
        <f t="shared" si="335"/>
        <v>ok</v>
      </c>
    </row>
    <row r="3043" spans="1:23" x14ac:dyDescent="0.3">
      <c r="A3043" t="s">
        <v>3085</v>
      </c>
      <c r="B3043" t="s">
        <v>51</v>
      </c>
      <c r="C3043" t="s">
        <v>29</v>
      </c>
      <c r="D3043" t="s">
        <v>52</v>
      </c>
      <c r="E3043" t="s">
        <v>14</v>
      </c>
      <c r="F3043" t="s">
        <v>21</v>
      </c>
      <c r="G3043" s="5">
        <v>4512.66</v>
      </c>
      <c r="H3043" s="5">
        <f t="shared" si="329"/>
        <v>81.227879999999985</v>
      </c>
      <c r="I3043" s="6">
        <v>3</v>
      </c>
      <c r="J3043" s="6">
        <v>13537.98</v>
      </c>
      <c r="K3043" s="5">
        <f t="shared" si="330"/>
        <v>243.68363999999997</v>
      </c>
      <c r="L3043" s="7">
        <v>2.48</v>
      </c>
      <c r="M3043" s="7">
        <v>1789</v>
      </c>
      <c r="N3043" s="3">
        <v>45437</v>
      </c>
      <c r="O3043" s="4" t="str">
        <f t="shared" si="331"/>
        <v>2024-05</v>
      </c>
      <c r="P3043" s="4" t="str">
        <f t="shared" si="332"/>
        <v>05</v>
      </c>
      <c r="Q3043" s="4" t="str">
        <f t="shared" si="333"/>
        <v>May</v>
      </c>
      <c r="R3043" s="30" t="str">
        <f t="shared" si="334"/>
        <v>25</v>
      </c>
      <c r="W3043" t="str">
        <f t="shared" si="335"/>
        <v>ok</v>
      </c>
    </row>
    <row r="3044" spans="1:23" x14ac:dyDescent="0.3">
      <c r="A3044" t="s">
        <v>3086</v>
      </c>
      <c r="B3044" t="s">
        <v>41</v>
      </c>
      <c r="C3044" t="s">
        <v>42</v>
      </c>
      <c r="D3044" t="s">
        <v>43</v>
      </c>
      <c r="E3044" t="s">
        <v>45</v>
      </c>
      <c r="F3044" t="s">
        <v>60</v>
      </c>
      <c r="G3044" s="5">
        <v>6148.69</v>
      </c>
      <c r="H3044" s="5">
        <f t="shared" si="329"/>
        <v>110.67641999999998</v>
      </c>
      <c r="I3044" s="6">
        <v>3</v>
      </c>
      <c r="J3044" s="6">
        <v>18446.07</v>
      </c>
      <c r="K3044" s="5">
        <f t="shared" si="330"/>
        <v>332.02925999999991</v>
      </c>
      <c r="L3044" s="7">
        <v>2.19</v>
      </c>
      <c r="M3044" s="7">
        <v>4585</v>
      </c>
      <c r="N3044" s="3">
        <v>45451</v>
      </c>
      <c r="O3044" s="4" t="str">
        <f t="shared" si="331"/>
        <v>2024-06</v>
      </c>
      <c r="P3044" s="4" t="str">
        <f t="shared" si="332"/>
        <v>06</v>
      </c>
      <c r="Q3044" s="4" t="str">
        <f t="shared" si="333"/>
        <v>June</v>
      </c>
      <c r="R3044" s="30" t="str">
        <f t="shared" si="334"/>
        <v>08</v>
      </c>
      <c r="W3044" t="str">
        <f t="shared" si="335"/>
        <v>ok</v>
      </c>
    </row>
    <row r="3045" spans="1:23" x14ac:dyDescent="0.3">
      <c r="A3045" t="s">
        <v>3087</v>
      </c>
      <c r="B3045" t="s">
        <v>47</v>
      </c>
      <c r="C3045" t="s">
        <v>12</v>
      </c>
      <c r="D3045" t="s">
        <v>48</v>
      </c>
      <c r="E3045" t="s">
        <v>45</v>
      </c>
      <c r="F3045" t="s">
        <v>60</v>
      </c>
      <c r="G3045" s="5">
        <v>12803.23</v>
      </c>
      <c r="H3045" s="5">
        <f t="shared" si="329"/>
        <v>230.45813999999999</v>
      </c>
      <c r="I3045" s="6">
        <v>4</v>
      </c>
      <c r="J3045" s="6">
        <v>51212.92</v>
      </c>
      <c r="K3045" s="5">
        <f t="shared" si="330"/>
        <v>921.83255999999994</v>
      </c>
      <c r="L3045" s="7">
        <v>1.36</v>
      </c>
      <c r="M3045" s="7">
        <v>545</v>
      </c>
      <c r="N3045" s="3">
        <v>45373</v>
      </c>
      <c r="O3045" s="4" t="str">
        <f t="shared" si="331"/>
        <v>2024-03</v>
      </c>
      <c r="P3045" s="4" t="str">
        <f t="shared" si="332"/>
        <v>03</v>
      </c>
      <c r="Q3045" s="4" t="str">
        <f t="shared" si="333"/>
        <v>March</v>
      </c>
      <c r="R3045" s="30" t="str">
        <f t="shared" si="334"/>
        <v>22</v>
      </c>
      <c r="W3045" t="str">
        <f t="shared" si="335"/>
        <v>ok</v>
      </c>
    </row>
    <row r="3046" spans="1:23" x14ac:dyDescent="0.3">
      <c r="A3046" t="s">
        <v>3088</v>
      </c>
      <c r="B3046" t="s">
        <v>11</v>
      </c>
      <c r="C3046" t="s">
        <v>12</v>
      </c>
      <c r="D3046" t="s">
        <v>13</v>
      </c>
      <c r="E3046" t="s">
        <v>14</v>
      </c>
      <c r="F3046" t="s">
        <v>15</v>
      </c>
      <c r="G3046" s="5">
        <v>3774.61</v>
      </c>
      <c r="H3046" s="5">
        <f t="shared" si="329"/>
        <v>67.942979999999991</v>
      </c>
      <c r="I3046" s="6">
        <v>2</v>
      </c>
      <c r="J3046" s="6">
        <v>7549.22</v>
      </c>
      <c r="K3046" s="5">
        <f t="shared" si="330"/>
        <v>135.88595999999998</v>
      </c>
      <c r="L3046" s="7">
        <v>3.48</v>
      </c>
      <c r="M3046" s="7">
        <v>4713</v>
      </c>
      <c r="N3046" s="3">
        <v>45335</v>
      </c>
      <c r="O3046" s="4" t="str">
        <f t="shared" si="331"/>
        <v>2024-02</v>
      </c>
      <c r="P3046" s="4" t="str">
        <f t="shared" si="332"/>
        <v>02</v>
      </c>
      <c r="Q3046" s="4" t="str">
        <f t="shared" si="333"/>
        <v>February</v>
      </c>
      <c r="R3046" s="30" t="str">
        <f t="shared" si="334"/>
        <v>13</v>
      </c>
      <c r="W3046" t="str">
        <f t="shared" si="335"/>
        <v>ok</v>
      </c>
    </row>
    <row r="3047" spans="1:23" x14ac:dyDescent="0.3">
      <c r="A3047" t="s">
        <v>3089</v>
      </c>
      <c r="B3047" t="s">
        <v>63</v>
      </c>
      <c r="C3047" t="s">
        <v>18</v>
      </c>
      <c r="D3047" t="s">
        <v>64</v>
      </c>
      <c r="E3047" t="s">
        <v>20</v>
      </c>
      <c r="F3047" t="s">
        <v>15</v>
      </c>
      <c r="G3047" s="5">
        <v>18738.03</v>
      </c>
      <c r="H3047" s="5">
        <f t="shared" si="329"/>
        <v>337.28453999999994</v>
      </c>
      <c r="I3047" s="6">
        <v>1</v>
      </c>
      <c r="J3047" s="6">
        <v>18738.03</v>
      </c>
      <c r="K3047" s="5">
        <f t="shared" si="330"/>
        <v>337.28453999999994</v>
      </c>
      <c r="L3047" s="7">
        <v>2.16</v>
      </c>
      <c r="M3047" s="7">
        <v>2618</v>
      </c>
      <c r="N3047" s="3">
        <v>45382</v>
      </c>
      <c r="O3047" s="4" t="str">
        <f t="shared" si="331"/>
        <v>2024-03</v>
      </c>
      <c r="P3047" s="4" t="str">
        <f t="shared" si="332"/>
        <v>03</v>
      </c>
      <c r="Q3047" s="4" t="str">
        <f t="shared" si="333"/>
        <v>March</v>
      </c>
      <c r="R3047" s="30" t="str">
        <f t="shared" si="334"/>
        <v>31</v>
      </c>
      <c r="W3047" t="str">
        <f t="shared" si="335"/>
        <v>ok</v>
      </c>
    </row>
    <row r="3048" spans="1:23" x14ac:dyDescent="0.3">
      <c r="A3048" t="s">
        <v>3090</v>
      </c>
      <c r="B3048" t="s">
        <v>47</v>
      </c>
      <c r="C3048" t="s">
        <v>12</v>
      </c>
      <c r="D3048" t="s">
        <v>48</v>
      </c>
      <c r="E3048" t="s">
        <v>45</v>
      </c>
      <c r="F3048" t="s">
        <v>21</v>
      </c>
      <c r="G3048" s="5">
        <v>17902.54</v>
      </c>
      <c r="H3048" s="5">
        <f t="shared" si="329"/>
        <v>322.24572000000001</v>
      </c>
      <c r="I3048" s="6">
        <v>1</v>
      </c>
      <c r="J3048" s="6">
        <v>17902.54</v>
      </c>
      <c r="K3048" s="5">
        <f t="shared" si="330"/>
        <v>322.24572000000001</v>
      </c>
      <c r="L3048" s="7">
        <v>4.57</v>
      </c>
      <c r="M3048" s="7">
        <v>4113</v>
      </c>
      <c r="N3048" s="3">
        <v>45569</v>
      </c>
      <c r="O3048" s="4" t="str">
        <f t="shared" si="331"/>
        <v>2024-10</v>
      </c>
      <c r="P3048" s="4" t="str">
        <f t="shared" si="332"/>
        <v>10</v>
      </c>
      <c r="Q3048" s="4" t="str">
        <f t="shared" si="333"/>
        <v>October</v>
      </c>
      <c r="R3048" s="30" t="str">
        <f t="shared" si="334"/>
        <v>04</v>
      </c>
      <c r="W3048" t="str">
        <f t="shared" si="335"/>
        <v>ok</v>
      </c>
    </row>
    <row r="3049" spans="1:23" x14ac:dyDescent="0.3">
      <c r="A3049" t="s">
        <v>3091</v>
      </c>
      <c r="B3049" t="s">
        <v>47</v>
      </c>
      <c r="C3049" t="s">
        <v>12</v>
      </c>
      <c r="D3049" t="s">
        <v>48</v>
      </c>
      <c r="E3049" t="s">
        <v>45</v>
      </c>
      <c r="F3049" t="s">
        <v>21</v>
      </c>
      <c r="G3049" s="5">
        <v>18941.79</v>
      </c>
      <c r="H3049" s="5">
        <f t="shared" si="329"/>
        <v>340.95222000000001</v>
      </c>
      <c r="I3049" s="6">
        <v>1</v>
      </c>
      <c r="J3049" s="6">
        <v>18941.79</v>
      </c>
      <c r="K3049" s="5">
        <f t="shared" si="330"/>
        <v>340.95222000000001</v>
      </c>
      <c r="L3049" s="7">
        <v>2.13</v>
      </c>
      <c r="M3049" s="7">
        <v>951</v>
      </c>
      <c r="N3049" s="3">
        <v>45311</v>
      </c>
      <c r="O3049" s="4" t="str">
        <f t="shared" si="331"/>
        <v>2024-01</v>
      </c>
      <c r="P3049" s="4" t="str">
        <f t="shared" si="332"/>
        <v>01</v>
      </c>
      <c r="Q3049" s="4" t="str">
        <f t="shared" si="333"/>
        <v>January</v>
      </c>
      <c r="R3049" s="30" t="str">
        <f t="shared" si="334"/>
        <v>20</v>
      </c>
      <c r="W3049" t="str">
        <f t="shared" si="335"/>
        <v>ok</v>
      </c>
    </row>
    <row r="3050" spans="1:23" x14ac:dyDescent="0.3">
      <c r="A3050" t="s">
        <v>3092</v>
      </c>
      <c r="B3050" t="s">
        <v>41</v>
      </c>
      <c r="C3050" t="s">
        <v>42</v>
      </c>
      <c r="D3050" t="s">
        <v>43</v>
      </c>
      <c r="E3050" t="s">
        <v>45</v>
      </c>
      <c r="F3050" t="s">
        <v>15</v>
      </c>
      <c r="G3050" s="5">
        <v>12243.64</v>
      </c>
      <c r="H3050" s="5">
        <f t="shared" si="329"/>
        <v>220.38551999999999</v>
      </c>
      <c r="I3050" s="6">
        <v>4</v>
      </c>
      <c r="J3050" s="6">
        <v>48974.559999999998</v>
      </c>
      <c r="K3050" s="5">
        <f t="shared" si="330"/>
        <v>881.54207999999994</v>
      </c>
      <c r="L3050" s="7">
        <v>4.6900000000000004</v>
      </c>
      <c r="M3050" s="7">
        <v>1525</v>
      </c>
      <c r="N3050" s="3">
        <v>45308</v>
      </c>
      <c r="O3050" s="4" t="str">
        <f t="shared" si="331"/>
        <v>2024-01</v>
      </c>
      <c r="P3050" s="4" t="str">
        <f t="shared" si="332"/>
        <v>01</v>
      </c>
      <c r="Q3050" s="4" t="str">
        <f t="shared" si="333"/>
        <v>January</v>
      </c>
      <c r="R3050" s="30" t="str">
        <f t="shared" si="334"/>
        <v>17</v>
      </c>
      <c r="W3050" t="str">
        <f t="shared" si="335"/>
        <v>ok</v>
      </c>
    </row>
    <row r="3051" spans="1:23" x14ac:dyDescent="0.3">
      <c r="A3051" t="s">
        <v>3093</v>
      </c>
      <c r="B3051" t="s">
        <v>63</v>
      </c>
      <c r="C3051" t="s">
        <v>18</v>
      </c>
      <c r="D3051" t="s">
        <v>64</v>
      </c>
      <c r="E3051" t="s">
        <v>20</v>
      </c>
      <c r="F3051" t="s">
        <v>15</v>
      </c>
      <c r="G3051" s="5">
        <v>17076.189999999999</v>
      </c>
      <c r="H3051" s="5">
        <f t="shared" si="329"/>
        <v>307.37141999999994</v>
      </c>
      <c r="I3051" s="6">
        <v>3</v>
      </c>
      <c r="J3051" s="6">
        <v>51228.57</v>
      </c>
      <c r="K3051" s="5">
        <f t="shared" si="330"/>
        <v>922.11425999999983</v>
      </c>
      <c r="L3051" s="7">
        <v>2.39</v>
      </c>
      <c r="M3051" s="7">
        <v>2090</v>
      </c>
      <c r="N3051" s="3">
        <v>45412</v>
      </c>
      <c r="O3051" s="4" t="str">
        <f t="shared" si="331"/>
        <v>2024-04</v>
      </c>
      <c r="P3051" s="4" t="str">
        <f t="shared" si="332"/>
        <v>04</v>
      </c>
      <c r="Q3051" s="4" t="str">
        <f t="shared" si="333"/>
        <v>April</v>
      </c>
      <c r="R3051" s="30" t="str">
        <f t="shared" si="334"/>
        <v>30</v>
      </c>
      <c r="W3051" t="str">
        <f t="shared" si="335"/>
        <v>ok</v>
      </c>
    </row>
    <row r="3052" spans="1:23" x14ac:dyDescent="0.3">
      <c r="A3052" t="s">
        <v>3094</v>
      </c>
      <c r="B3052" t="s">
        <v>11</v>
      </c>
      <c r="C3052" t="s">
        <v>12</v>
      </c>
      <c r="D3052" t="s">
        <v>13</v>
      </c>
      <c r="E3052" t="s">
        <v>20</v>
      </c>
      <c r="F3052" t="s">
        <v>60</v>
      </c>
      <c r="G3052" s="5">
        <v>3839.91</v>
      </c>
      <c r="H3052" s="5">
        <f t="shared" si="329"/>
        <v>69.118379999999988</v>
      </c>
      <c r="I3052" s="6">
        <v>3</v>
      </c>
      <c r="J3052" s="6">
        <v>11519.73</v>
      </c>
      <c r="K3052" s="5">
        <f t="shared" si="330"/>
        <v>207.35513999999995</v>
      </c>
      <c r="L3052" s="7">
        <v>3.11</v>
      </c>
      <c r="M3052" s="7">
        <v>2295</v>
      </c>
      <c r="N3052" s="3">
        <v>45588</v>
      </c>
      <c r="O3052" s="4" t="str">
        <f t="shared" si="331"/>
        <v>2024-10</v>
      </c>
      <c r="P3052" s="4" t="str">
        <f t="shared" si="332"/>
        <v>10</v>
      </c>
      <c r="Q3052" s="4" t="str">
        <f t="shared" si="333"/>
        <v>October</v>
      </c>
      <c r="R3052" s="30" t="str">
        <f t="shared" si="334"/>
        <v>23</v>
      </c>
      <c r="W3052" t="str">
        <f t="shared" si="335"/>
        <v>ok</v>
      </c>
    </row>
    <row r="3053" spans="1:23" x14ac:dyDescent="0.3">
      <c r="A3053" t="s">
        <v>3095</v>
      </c>
      <c r="B3053" t="s">
        <v>11</v>
      </c>
      <c r="C3053" t="s">
        <v>12</v>
      </c>
      <c r="D3053" t="s">
        <v>13</v>
      </c>
      <c r="E3053" t="s">
        <v>14</v>
      </c>
      <c r="F3053" t="s">
        <v>26</v>
      </c>
      <c r="G3053" s="5">
        <v>6556.74</v>
      </c>
      <c r="H3053" s="5">
        <f t="shared" si="329"/>
        <v>118.02131999999999</v>
      </c>
      <c r="I3053" s="6">
        <v>2</v>
      </c>
      <c r="J3053" s="6">
        <v>13113.48</v>
      </c>
      <c r="K3053" s="5">
        <f t="shared" si="330"/>
        <v>236.04263999999998</v>
      </c>
      <c r="L3053" s="7">
        <v>4.01</v>
      </c>
      <c r="M3053" s="7">
        <v>3872</v>
      </c>
      <c r="N3053" s="3">
        <v>45543</v>
      </c>
      <c r="O3053" s="4" t="str">
        <f t="shared" si="331"/>
        <v>2024-09</v>
      </c>
      <c r="P3053" s="4" t="str">
        <f t="shared" si="332"/>
        <v>09</v>
      </c>
      <c r="Q3053" s="4" t="str">
        <f t="shared" si="333"/>
        <v>September</v>
      </c>
      <c r="R3053" s="30" t="str">
        <f t="shared" si="334"/>
        <v>08</v>
      </c>
      <c r="W3053" t="str">
        <f t="shared" si="335"/>
        <v>ok</v>
      </c>
    </row>
    <row r="3054" spans="1:23" x14ac:dyDescent="0.3">
      <c r="A3054" t="s">
        <v>3096</v>
      </c>
      <c r="B3054" t="s">
        <v>23</v>
      </c>
      <c r="C3054" t="s">
        <v>24</v>
      </c>
      <c r="D3054" t="s">
        <v>25</v>
      </c>
      <c r="E3054" t="s">
        <v>20</v>
      </c>
      <c r="F3054" t="s">
        <v>26</v>
      </c>
      <c r="G3054" s="5">
        <v>1015.01</v>
      </c>
      <c r="H3054" s="5">
        <f t="shared" si="329"/>
        <v>18.27018</v>
      </c>
      <c r="I3054" s="6">
        <v>4</v>
      </c>
      <c r="J3054" s="6">
        <v>4060.04</v>
      </c>
      <c r="K3054" s="5">
        <f t="shared" si="330"/>
        <v>73.080719999999999</v>
      </c>
      <c r="L3054" s="7">
        <v>2.71</v>
      </c>
      <c r="M3054" s="7">
        <v>3382</v>
      </c>
      <c r="N3054" s="3">
        <v>45404</v>
      </c>
      <c r="O3054" s="4" t="str">
        <f t="shared" si="331"/>
        <v>2024-04</v>
      </c>
      <c r="P3054" s="4" t="str">
        <f t="shared" si="332"/>
        <v>04</v>
      </c>
      <c r="Q3054" s="4" t="str">
        <f t="shared" si="333"/>
        <v>April</v>
      </c>
      <c r="R3054" s="30" t="str">
        <f t="shared" si="334"/>
        <v>22</v>
      </c>
      <c r="W3054" t="str">
        <f t="shared" si="335"/>
        <v>ok</v>
      </c>
    </row>
    <row r="3055" spans="1:23" x14ac:dyDescent="0.3">
      <c r="A3055" t="s">
        <v>3097</v>
      </c>
      <c r="B3055" t="s">
        <v>23</v>
      </c>
      <c r="C3055" t="s">
        <v>24</v>
      </c>
      <c r="D3055" t="s">
        <v>25</v>
      </c>
      <c r="E3055" t="s">
        <v>20</v>
      </c>
      <c r="F3055" t="s">
        <v>15</v>
      </c>
      <c r="G3055" s="5">
        <v>4830.62</v>
      </c>
      <c r="H3055" s="5">
        <f t="shared" si="329"/>
        <v>86.951159999999987</v>
      </c>
      <c r="I3055" s="6">
        <v>2</v>
      </c>
      <c r="J3055" s="6">
        <v>9661.24</v>
      </c>
      <c r="K3055" s="5">
        <f t="shared" si="330"/>
        <v>173.90231999999997</v>
      </c>
      <c r="L3055" s="7">
        <v>2.2799999999999998</v>
      </c>
      <c r="M3055" s="7">
        <v>1541</v>
      </c>
      <c r="N3055" s="3">
        <v>45375</v>
      </c>
      <c r="O3055" s="4" t="str">
        <f t="shared" si="331"/>
        <v>2024-03</v>
      </c>
      <c r="P3055" s="4" t="str">
        <f t="shared" si="332"/>
        <v>03</v>
      </c>
      <c r="Q3055" s="4" t="str">
        <f t="shared" si="333"/>
        <v>March</v>
      </c>
      <c r="R3055" s="30" t="str">
        <f t="shared" si="334"/>
        <v>24</v>
      </c>
      <c r="W3055" t="str">
        <f t="shared" si="335"/>
        <v>ok</v>
      </c>
    </row>
    <row r="3056" spans="1:23" x14ac:dyDescent="0.3">
      <c r="A3056" t="s">
        <v>3098</v>
      </c>
      <c r="B3056" t="s">
        <v>11</v>
      </c>
      <c r="C3056" t="s">
        <v>12</v>
      </c>
      <c r="D3056" t="s">
        <v>13</v>
      </c>
      <c r="E3056" t="s">
        <v>14</v>
      </c>
      <c r="F3056" t="s">
        <v>60</v>
      </c>
      <c r="G3056" s="5">
        <v>5475.35</v>
      </c>
      <c r="H3056" s="5">
        <f t="shared" si="329"/>
        <v>98.556299999999993</v>
      </c>
      <c r="I3056" s="6">
        <v>4</v>
      </c>
      <c r="J3056" s="6">
        <v>21901.4</v>
      </c>
      <c r="K3056" s="5">
        <f t="shared" si="330"/>
        <v>394.22519999999997</v>
      </c>
      <c r="L3056" s="7">
        <v>3.72</v>
      </c>
      <c r="M3056" s="7">
        <v>4632</v>
      </c>
      <c r="N3056" s="3">
        <v>45576</v>
      </c>
      <c r="O3056" s="4" t="str">
        <f t="shared" si="331"/>
        <v>2024-10</v>
      </c>
      <c r="P3056" s="4" t="str">
        <f t="shared" si="332"/>
        <v>10</v>
      </c>
      <c r="Q3056" s="4" t="str">
        <f t="shared" si="333"/>
        <v>October</v>
      </c>
      <c r="R3056" s="30" t="str">
        <f t="shared" si="334"/>
        <v>11</v>
      </c>
      <c r="W3056" t="str">
        <f t="shared" si="335"/>
        <v>ok</v>
      </c>
    </row>
    <row r="3057" spans="1:23" x14ac:dyDescent="0.3">
      <c r="A3057" t="s">
        <v>3099</v>
      </c>
      <c r="B3057" t="s">
        <v>23</v>
      </c>
      <c r="C3057" t="s">
        <v>24</v>
      </c>
      <c r="D3057" t="s">
        <v>25</v>
      </c>
      <c r="E3057" t="s">
        <v>14</v>
      </c>
      <c r="F3057" t="s">
        <v>15</v>
      </c>
      <c r="G3057" s="5">
        <v>18749.89</v>
      </c>
      <c r="H3057" s="5">
        <f t="shared" si="329"/>
        <v>337.49801999999994</v>
      </c>
      <c r="I3057" s="6">
        <v>3</v>
      </c>
      <c r="J3057" s="6">
        <v>56249.67</v>
      </c>
      <c r="K3057" s="5">
        <f t="shared" si="330"/>
        <v>1012.4940599999998</v>
      </c>
      <c r="L3057" s="7">
        <v>4.1900000000000004</v>
      </c>
      <c r="M3057" s="7">
        <v>3935</v>
      </c>
      <c r="N3057" s="3">
        <v>45350</v>
      </c>
      <c r="O3057" s="4" t="str">
        <f t="shared" si="331"/>
        <v>2024-02</v>
      </c>
      <c r="P3057" s="4" t="str">
        <f t="shared" si="332"/>
        <v>02</v>
      </c>
      <c r="Q3057" s="4" t="str">
        <f t="shared" si="333"/>
        <v>February</v>
      </c>
      <c r="R3057" s="30" t="str">
        <f t="shared" si="334"/>
        <v>28</v>
      </c>
      <c r="W3057" t="str">
        <f t="shared" si="335"/>
        <v>ok</v>
      </c>
    </row>
    <row r="3058" spans="1:23" x14ac:dyDescent="0.3">
      <c r="A3058" t="s">
        <v>3100</v>
      </c>
      <c r="B3058" t="s">
        <v>51</v>
      </c>
      <c r="C3058" t="s">
        <v>29</v>
      </c>
      <c r="D3058" t="s">
        <v>52</v>
      </c>
      <c r="E3058" t="s">
        <v>14</v>
      </c>
      <c r="F3058" t="s">
        <v>31</v>
      </c>
      <c r="G3058" s="5">
        <v>8550.92</v>
      </c>
      <c r="H3058" s="5">
        <f t="shared" si="329"/>
        <v>153.91655999999998</v>
      </c>
      <c r="I3058" s="6">
        <v>2</v>
      </c>
      <c r="J3058" s="6">
        <v>17101.84</v>
      </c>
      <c r="K3058" s="5">
        <f t="shared" si="330"/>
        <v>307.83311999999995</v>
      </c>
      <c r="L3058" s="7">
        <v>1.1100000000000001</v>
      </c>
      <c r="M3058" s="7">
        <v>4568</v>
      </c>
      <c r="N3058" s="3">
        <v>45321</v>
      </c>
      <c r="O3058" s="4" t="str">
        <f t="shared" si="331"/>
        <v>2024-01</v>
      </c>
      <c r="P3058" s="4" t="str">
        <f t="shared" si="332"/>
        <v>01</v>
      </c>
      <c r="Q3058" s="4" t="str">
        <f t="shared" si="333"/>
        <v>January</v>
      </c>
      <c r="R3058" s="30" t="str">
        <f t="shared" si="334"/>
        <v>30</v>
      </c>
      <c r="W3058" t="str">
        <f t="shared" si="335"/>
        <v>ok</v>
      </c>
    </row>
    <row r="3059" spans="1:23" x14ac:dyDescent="0.3">
      <c r="A3059" t="s">
        <v>3101</v>
      </c>
      <c r="B3059" t="s">
        <v>51</v>
      </c>
      <c r="C3059" t="s">
        <v>29</v>
      </c>
      <c r="D3059" t="s">
        <v>52</v>
      </c>
      <c r="E3059" t="s">
        <v>14</v>
      </c>
      <c r="F3059" t="s">
        <v>21</v>
      </c>
      <c r="G3059" s="5">
        <v>4804.6400000000003</v>
      </c>
      <c r="H3059" s="5">
        <f t="shared" si="329"/>
        <v>86.483519999999999</v>
      </c>
      <c r="I3059" s="6">
        <v>2</v>
      </c>
      <c r="J3059" s="6">
        <v>9609.2800000000007</v>
      </c>
      <c r="K3059" s="5">
        <f t="shared" si="330"/>
        <v>172.96704</v>
      </c>
      <c r="L3059" s="7">
        <v>1.23</v>
      </c>
      <c r="M3059" s="7">
        <v>4694</v>
      </c>
      <c r="N3059" s="3">
        <v>45557</v>
      </c>
      <c r="O3059" s="4" t="str">
        <f t="shared" si="331"/>
        <v>2024-09</v>
      </c>
      <c r="P3059" s="4" t="str">
        <f t="shared" si="332"/>
        <v>09</v>
      </c>
      <c r="Q3059" s="4" t="str">
        <f t="shared" si="333"/>
        <v>September</v>
      </c>
      <c r="R3059" s="30" t="str">
        <f t="shared" si="334"/>
        <v>22</v>
      </c>
      <c r="W3059" t="str">
        <f t="shared" si="335"/>
        <v>ok</v>
      </c>
    </row>
    <row r="3060" spans="1:23" x14ac:dyDescent="0.3">
      <c r="A3060" t="s">
        <v>3102</v>
      </c>
      <c r="B3060" t="s">
        <v>17</v>
      </c>
      <c r="C3060" t="s">
        <v>18</v>
      </c>
      <c r="D3060" t="s">
        <v>19</v>
      </c>
      <c r="E3060" t="s">
        <v>45</v>
      </c>
      <c r="F3060" t="s">
        <v>38</v>
      </c>
      <c r="G3060" s="5">
        <v>7082.71</v>
      </c>
      <c r="H3060" s="5">
        <f t="shared" si="329"/>
        <v>127.48877999999999</v>
      </c>
      <c r="I3060" s="6">
        <v>2</v>
      </c>
      <c r="J3060" s="6">
        <v>14165.42</v>
      </c>
      <c r="K3060" s="5">
        <f t="shared" si="330"/>
        <v>254.97755999999998</v>
      </c>
      <c r="L3060" s="7">
        <v>3.43</v>
      </c>
      <c r="M3060" s="7">
        <v>923</v>
      </c>
      <c r="N3060" s="3">
        <v>45467</v>
      </c>
      <c r="O3060" s="4" t="str">
        <f t="shared" si="331"/>
        <v>2024-06</v>
      </c>
      <c r="P3060" s="4" t="str">
        <f t="shared" si="332"/>
        <v>06</v>
      </c>
      <c r="Q3060" s="4" t="str">
        <f t="shared" si="333"/>
        <v>June</v>
      </c>
      <c r="R3060" s="30" t="str">
        <f t="shared" si="334"/>
        <v>24</v>
      </c>
      <c r="W3060" t="str">
        <f t="shared" si="335"/>
        <v>ok</v>
      </c>
    </row>
    <row r="3061" spans="1:23" x14ac:dyDescent="0.3">
      <c r="A3061" t="s">
        <v>3103</v>
      </c>
      <c r="B3061" t="s">
        <v>11</v>
      </c>
      <c r="C3061" t="s">
        <v>12</v>
      </c>
      <c r="D3061" t="s">
        <v>13</v>
      </c>
      <c r="E3061" t="s">
        <v>14</v>
      </c>
      <c r="F3061" t="s">
        <v>38</v>
      </c>
      <c r="G3061" s="5">
        <v>14688.59</v>
      </c>
      <c r="H3061" s="5">
        <f t="shared" si="329"/>
        <v>264.39461999999997</v>
      </c>
      <c r="I3061" s="6">
        <v>2</v>
      </c>
      <c r="J3061" s="6">
        <v>29377.18</v>
      </c>
      <c r="K3061" s="5">
        <f t="shared" si="330"/>
        <v>528.78923999999995</v>
      </c>
      <c r="L3061" s="7">
        <v>2.4900000000000002</v>
      </c>
      <c r="M3061" s="7">
        <v>1031</v>
      </c>
      <c r="N3061" s="3">
        <v>45398</v>
      </c>
      <c r="O3061" s="4" t="str">
        <f t="shared" si="331"/>
        <v>2024-04</v>
      </c>
      <c r="P3061" s="4" t="str">
        <f t="shared" si="332"/>
        <v>04</v>
      </c>
      <c r="Q3061" s="4" t="str">
        <f t="shared" si="333"/>
        <v>April</v>
      </c>
      <c r="R3061" s="30" t="str">
        <f t="shared" si="334"/>
        <v>16</v>
      </c>
      <c r="W3061" t="str">
        <f t="shared" si="335"/>
        <v>ok</v>
      </c>
    </row>
    <row r="3062" spans="1:23" x14ac:dyDescent="0.3">
      <c r="A3062" t="s">
        <v>3104</v>
      </c>
      <c r="B3062" t="s">
        <v>41</v>
      </c>
      <c r="C3062" t="s">
        <v>42</v>
      </c>
      <c r="D3062" t="s">
        <v>43</v>
      </c>
      <c r="E3062" t="s">
        <v>20</v>
      </c>
      <c r="F3062" t="s">
        <v>26</v>
      </c>
      <c r="G3062" s="5">
        <v>19259.439999999999</v>
      </c>
      <c r="H3062" s="5">
        <f t="shared" si="329"/>
        <v>346.66991999999993</v>
      </c>
      <c r="I3062" s="6">
        <v>4</v>
      </c>
      <c r="J3062" s="6">
        <v>77037.759999999995</v>
      </c>
      <c r="K3062" s="5">
        <f t="shared" si="330"/>
        <v>1386.6796799999997</v>
      </c>
      <c r="L3062" s="7">
        <v>2.75</v>
      </c>
      <c r="M3062" s="7">
        <v>4696</v>
      </c>
      <c r="N3062" s="3">
        <v>45448</v>
      </c>
      <c r="O3062" s="4" t="str">
        <f t="shared" si="331"/>
        <v>2024-06</v>
      </c>
      <c r="P3062" s="4" t="str">
        <f t="shared" si="332"/>
        <v>06</v>
      </c>
      <c r="Q3062" s="4" t="str">
        <f t="shared" si="333"/>
        <v>June</v>
      </c>
      <c r="R3062" s="30" t="str">
        <f t="shared" si="334"/>
        <v>05</v>
      </c>
      <c r="W3062" t="str">
        <f t="shared" si="335"/>
        <v>ok</v>
      </c>
    </row>
    <row r="3063" spans="1:23" x14ac:dyDescent="0.3">
      <c r="A3063" t="s">
        <v>3105</v>
      </c>
      <c r="B3063" t="s">
        <v>33</v>
      </c>
      <c r="C3063" t="s">
        <v>12</v>
      </c>
      <c r="D3063" t="s">
        <v>34</v>
      </c>
      <c r="E3063" t="s">
        <v>14</v>
      </c>
      <c r="F3063" t="s">
        <v>60</v>
      </c>
      <c r="G3063" s="5">
        <v>5161.01</v>
      </c>
      <c r="H3063" s="5">
        <f t="shared" si="329"/>
        <v>92.898179999999996</v>
      </c>
      <c r="I3063" s="6">
        <v>5</v>
      </c>
      <c r="J3063" s="6">
        <v>25805.05</v>
      </c>
      <c r="K3063" s="5">
        <f t="shared" si="330"/>
        <v>464.49090000000001</v>
      </c>
      <c r="L3063" s="7">
        <v>1.21</v>
      </c>
      <c r="M3063" s="7">
        <v>2487</v>
      </c>
      <c r="N3063" s="3">
        <v>45580</v>
      </c>
      <c r="O3063" s="4" t="str">
        <f t="shared" si="331"/>
        <v>2024-10</v>
      </c>
      <c r="P3063" s="4" t="str">
        <f t="shared" si="332"/>
        <v>10</v>
      </c>
      <c r="Q3063" s="4" t="str">
        <f t="shared" si="333"/>
        <v>October</v>
      </c>
      <c r="R3063" s="30" t="str">
        <f t="shared" si="334"/>
        <v>15</v>
      </c>
      <c r="W3063" t="str">
        <f t="shared" si="335"/>
        <v>ok</v>
      </c>
    </row>
    <row r="3064" spans="1:23" x14ac:dyDescent="0.3">
      <c r="A3064" t="s">
        <v>3106</v>
      </c>
      <c r="B3064" t="s">
        <v>63</v>
      </c>
      <c r="C3064" t="s">
        <v>18</v>
      </c>
      <c r="D3064" t="s">
        <v>64</v>
      </c>
      <c r="E3064" t="s">
        <v>45</v>
      </c>
      <c r="F3064" t="s">
        <v>26</v>
      </c>
      <c r="G3064" s="5">
        <v>7045.74</v>
      </c>
      <c r="H3064" s="5">
        <f t="shared" si="329"/>
        <v>126.82331999999998</v>
      </c>
      <c r="I3064" s="6">
        <v>3</v>
      </c>
      <c r="J3064" s="6">
        <v>21137.22</v>
      </c>
      <c r="K3064" s="5">
        <f t="shared" si="330"/>
        <v>380.46995999999996</v>
      </c>
      <c r="L3064" s="7">
        <v>4.66</v>
      </c>
      <c r="M3064" s="7">
        <v>859</v>
      </c>
      <c r="N3064" s="3">
        <v>45570</v>
      </c>
      <c r="O3064" s="4" t="str">
        <f t="shared" si="331"/>
        <v>2024-10</v>
      </c>
      <c r="P3064" s="4" t="str">
        <f t="shared" si="332"/>
        <v>10</v>
      </c>
      <c r="Q3064" s="4" t="str">
        <f t="shared" si="333"/>
        <v>October</v>
      </c>
      <c r="R3064" s="30" t="str">
        <f t="shared" si="334"/>
        <v>05</v>
      </c>
      <c r="W3064" t="str">
        <f t="shared" si="335"/>
        <v>ok</v>
      </c>
    </row>
    <row r="3065" spans="1:23" x14ac:dyDescent="0.3">
      <c r="A3065" t="s">
        <v>3107</v>
      </c>
      <c r="B3065" t="s">
        <v>23</v>
      </c>
      <c r="C3065" t="s">
        <v>24</v>
      </c>
      <c r="D3065" t="s">
        <v>25</v>
      </c>
      <c r="E3065" t="s">
        <v>14</v>
      </c>
      <c r="F3065" t="s">
        <v>21</v>
      </c>
      <c r="G3065" s="5">
        <v>3944.66</v>
      </c>
      <c r="H3065" s="5">
        <f t="shared" si="329"/>
        <v>71.003879999999995</v>
      </c>
      <c r="I3065" s="6">
        <v>5</v>
      </c>
      <c r="J3065" s="6">
        <v>19723.3</v>
      </c>
      <c r="K3065" s="5">
        <f t="shared" si="330"/>
        <v>355.01939999999996</v>
      </c>
      <c r="L3065" s="7">
        <v>2</v>
      </c>
      <c r="M3065" s="7">
        <v>1325</v>
      </c>
      <c r="N3065" s="3">
        <v>45575</v>
      </c>
      <c r="O3065" s="4" t="str">
        <f t="shared" si="331"/>
        <v>2024-10</v>
      </c>
      <c r="P3065" s="4" t="str">
        <f t="shared" si="332"/>
        <v>10</v>
      </c>
      <c r="Q3065" s="4" t="str">
        <f t="shared" si="333"/>
        <v>October</v>
      </c>
      <c r="R3065" s="30" t="str">
        <f t="shared" si="334"/>
        <v>10</v>
      </c>
      <c r="W3065" t="str">
        <f t="shared" si="335"/>
        <v>ok</v>
      </c>
    </row>
    <row r="3066" spans="1:23" x14ac:dyDescent="0.3">
      <c r="A3066" t="s">
        <v>3108</v>
      </c>
      <c r="B3066" t="s">
        <v>17</v>
      </c>
      <c r="C3066" t="s">
        <v>18</v>
      </c>
      <c r="D3066" t="s">
        <v>19</v>
      </c>
      <c r="E3066" t="s">
        <v>45</v>
      </c>
      <c r="F3066" t="s">
        <v>15</v>
      </c>
      <c r="G3066" s="5">
        <v>2956.69</v>
      </c>
      <c r="H3066" s="5">
        <f t="shared" si="329"/>
        <v>53.220419999999997</v>
      </c>
      <c r="I3066" s="6">
        <v>5</v>
      </c>
      <c r="J3066" s="6">
        <v>14783.45</v>
      </c>
      <c r="K3066" s="5">
        <f t="shared" si="330"/>
        <v>266.10210000000001</v>
      </c>
      <c r="L3066" s="7">
        <v>3.12</v>
      </c>
      <c r="M3066" s="7">
        <v>4503</v>
      </c>
      <c r="N3066" s="3">
        <v>45531</v>
      </c>
      <c r="O3066" s="4" t="str">
        <f t="shared" si="331"/>
        <v>2024-08</v>
      </c>
      <c r="P3066" s="4" t="str">
        <f t="shared" si="332"/>
        <v>08</v>
      </c>
      <c r="Q3066" s="4" t="str">
        <f t="shared" si="333"/>
        <v>August</v>
      </c>
      <c r="R3066" s="30" t="str">
        <f t="shared" si="334"/>
        <v>27</v>
      </c>
      <c r="W3066" t="str">
        <f t="shared" si="335"/>
        <v>ok</v>
      </c>
    </row>
    <row r="3067" spans="1:23" x14ac:dyDescent="0.3">
      <c r="A3067" t="s">
        <v>3109</v>
      </c>
      <c r="B3067" t="s">
        <v>33</v>
      </c>
      <c r="C3067" t="s">
        <v>12</v>
      </c>
      <c r="D3067" t="s">
        <v>34</v>
      </c>
      <c r="E3067" t="s">
        <v>14</v>
      </c>
      <c r="F3067" t="s">
        <v>60</v>
      </c>
      <c r="G3067" s="5">
        <v>1103.6099999999999</v>
      </c>
      <c r="H3067" s="5">
        <f t="shared" si="329"/>
        <v>19.864979999999996</v>
      </c>
      <c r="I3067" s="6">
        <v>2</v>
      </c>
      <c r="J3067" s="6">
        <v>2207.2199999999998</v>
      </c>
      <c r="K3067" s="5">
        <f t="shared" si="330"/>
        <v>39.729959999999991</v>
      </c>
      <c r="L3067" s="7">
        <v>1.4</v>
      </c>
      <c r="M3067" s="7">
        <v>1239</v>
      </c>
      <c r="N3067" s="3">
        <v>45434</v>
      </c>
      <c r="O3067" s="4" t="str">
        <f t="shared" si="331"/>
        <v>2024-05</v>
      </c>
      <c r="P3067" s="4" t="str">
        <f t="shared" si="332"/>
        <v>05</v>
      </c>
      <c r="Q3067" s="4" t="str">
        <f t="shared" si="333"/>
        <v>May</v>
      </c>
      <c r="R3067" s="30" t="str">
        <f t="shared" si="334"/>
        <v>22</v>
      </c>
      <c r="W3067" t="str">
        <f t="shared" si="335"/>
        <v>ok</v>
      </c>
    </row>
    <row r="3068" spans="1:23" x14ac:dyDescent="0.3">
      <c r="A3068" t="s">
        <v>3110</v>
      </c>
      <c r="B3068" t="s">
        <v>41</v>
      </c>
      <c r="C3068" t="s">
        <v>42</v>
      </c>
      <c r="D3068" t="s">
        <v>43</v>
      </c>
      <c r="E3068" t="s">
        <v>20</v>
      </c>
      <c r="F3068" t="s">
        <v>21</v>
      </c>
      <c r="G3068" s="5">
        <v>744.55</v>
      </c>
      <c r="H3068" s="5">
        <f t="shared" si="329"/>
        <v>13.401899999999998</v>
      </c>
      <c r="I3068" s="6">
        <v>4</v>
      </c>
      <c r="J3068" s="6">
        <v>2978.2</v>
      </c>
      <c r="K3068" s="5">
        <f t="shared" si="330"/>
        <v>53.607599999999991</v>
      </c>
      <c r="L3068" s="7">
        <v>1.48</v>
      </c>
      <c r="M3068" s="7">
        <v>4895</v>
      </c>
      <c r="N3068" s="3">
        <v>45565</v>
      </c>
      <c r="O3068" s="4" t="str">
        <f t="shared" si="331"/>
        <v>2024-09</v>
      </c>
      <c r="P3068" s="4" t="str">
        <f t="shared" si="332"/>
        <v>09</v>
      </c>
      <c r="Q3068" s="4" t="str">
        <f t="shared" si="333"/>
        <v>September</v>
      </c>
      <c r="R3068" s="30" t="str">
        <f t="shared" si="334"/>
        <v>30</v>
      </c>
      <c r="W3068" t="str">
        <f t="shared" si="335"/>
        <v>ok</v>
      </c>
    </row>
    <row r="3069" spans="1:23" x14ac:dyDescent="0.3">
      <c r="A3069" t="s">
        <v>3111</v>
      </c>
      <c r="B3069" t="s">
        <v>51</v>
      </c>
      <c r="C3069" t="s">
        <v>29</v>
      </c>
      <c r="D3069" t="s">
        <v>52</v>
      </c>
      <c r="E3069" t="s">
        <v>45</v>
      </c>
      <c r="F3069" t="s">
        <v>38</v>
      </c>
      <c r="G3069" s="5">
        <v>508.54</v>
      </c>
      <c r="H3069" s="5">
        <f t="shared" si="329"/>
        <v>9.1537199999999999</v>
      </c>
      <c r="I3069" s="6">
        <v>2</v>
      </c>
      <c r="J3069" s="6">
        <v>1017.08</v>
      </c>
      <c r="K3069" s="5">
        <f t="shared" si="330"/>
        <v>18.30744</v>
      </c>
      <c r="L3069" s="7">
        <v>2.81</v>
      </c>
      <c r="M3069" s="7">
        <v>1466</v>
      </c>
      <c r="N3069" s="3">
        <v>45571</v>
      </c>
      <c r="O3069" s="4" t="str">
        <f t="shared" si="331"/>
        <v>2024-10</v>
      </c>
      <c r="P3069" s="4" t="str">
        <f t="shared" si="332"/>
        <v>10</v>
      </c>
      <c r="Q3069" s="4" t="str">
        <f t="shared" si="333"/>
        <v>October</v>
      </c>
      <c r="R3069" s="30" t="str">
        <f t="shared" si="334"/>
        <v>06</v>
      </c>
      <c r="W3069" t="str">
        <f t="shared" si="335"/>
        <v>ok</v>
      </c>
    </row>
    <row r="3070" spans="1:23" x14ac:dyDescent="0.3">
      <c r="A3070" t="s">
        <v>3112</v>
      </c>
      <c r="B3070" t="s">
        <v>36</v>
      </c>
      <c r="C3070" t="s">
        <v>18</v>
      </c>
      <c r="D3070" t="s">
        <v>37</v>
      </c>
      <c r="E3070" t="s">
        <v>20</v>
      </c>
      <c r="F3070" t="s">
        <v>21</v>
      </c>
      <c r="G3070" s="5">
        <v>15619.68</v>
      </c>
      <c r="H3070" s="5">
        <f t="shared" si="329"/>
        <v>281.15423999999996</v>
      </c>
      <c r="I3070" s="6">
        <v>1</v>
      </c>
      <c r="J3070" s="6">
        <v>15619.68</v>
      </c>
      <c r="K3070" s="5">
        <f t="shared" si="330"/>
        <v>281.15423999999996</v>
      </c>
      <c r="L3070" s="7">
        <v>3.1</v>
      </c>
      <c r="M3070" s="7">
        <v>2715</v>
      </c>
      <c r="N3070" s="3">
        <v>45524</v>
      </c>
      <c r="O3070" s="4" t="str">
        <f t="shared" si="331"/>
        <v>2024-08</v>
      </c>
      <c r="P3070" s="4" t="str">
        <f t="shared" si="332"/>
        <v>08</v>
      </c>
      <c r="Q3070" s="4" t="str">
        <f t="shared" si="333"/>
        <v>August</v>
      </c>
      <c r="R3070" s="30" t="str">
        <f t="shared" si="334"/>
        <v>20</v>
      </c>
      <c r="W3070" t="str">
        <f t="shared" si="335"/>
        <v>ok</v>
      </c>
    </row>
    <row r="3071" spans="1:23" x14ac:dyDescent="0.3">
      <c r="A3071" t="s">
        <v>3113</v>
      </c>
      <c r="B3071" t="s">
        <v>51</v>
      </c>
      <c r="C3071" t="s">
        <v>29</v>
      </c>
      <c r="D3071" t="s">
        <v>52</v>
      </c>
      <c r="E3071" t="s">
        <v>14</v>
      </c>
      <c r="F3071" t="s">
        <v>38</v>
      </c>
      <c r="G3071" s="5">
        <v>11160.6</v>
      </c>
      <c r="H3071" s="5">
        <f t="shared" si="329"/>
        <v>200.89079999999998</v>
      </c>
      <c r="I3071" s="6">
        <v>1</v>
      </c>
      <c r="J3071" s="6">
        <v>11160.6</v>
      </c>
      <c r="K3071" s="5">
        <f t="shared" si="330"/>
        <v>200.89079999999998</v>
      </c>
      <c r="L3071" s="7">
        <v>2.0299999999999998</v>
      </c>
      <c r="M3071" s="7">
        <v>2832</v>
      </c>
      <c r="N3071" s="3">
        <v>45598</v>
      </c>
      <c r="O3071" s="4" t="str">
        <f t="shared" si="331"/>
        <v>2024-11</v>
      </c>
      <c r="P3071" s="4" t="str">
        <f t="shared" si="332"/>
        <v>11</v>
      </c>
      <c r="Q3071" s="4" t="str">
        <f t="shared" si="333"/>
        <v>November</v>
      </c>
      <c r="R3071" s="30" t="str">
        <f t="shared" si="334"/>
        <v>02</v>
      </c>
      <c r="W3071" t="str">
        <f t="shared" si="335"/>
        <v>ok</v>
      </c>
    </row>
    <row r="3072" spans="1:23" x14ac:dyDescent="0.3">
      <c r="A3072" t="s">
        <v>3114</v>
      </c>
      <c r="B3072" t="s">
        <v>33</v>
      </c>
      <c r="C3072" t="s">
        <v>12</v>
      </c>
      <c r="D3072" t="s">
        <v>34</v>
      </c>
      <c r="E3072" t="s">
        <v>14</v>
      </c>
      <c r="F3072" t="s">
        <v>38</v>
      </c>
      <c r="G3072" s="5">
        <v>5527.3</v>
      </c>
      <c r="H3072" s="5">
        <f t="shared" si="329"/>
        <v>99.491399999999999</v>
      </c>
      <c r="I3072" s="6">
        <v>4</v>
      </c>
      <c r="J3072" s="6">
        <v>22109.200000000001</v>
      </c>
      <c r="K3072" s="5">
        <f t="shared" si="330"/>
        <v>397.96559999999999</v>
      </c>
      <c r="L3072" s="7">
        <v>1.28</v>
      </c>
      <c r="M3072" s="7">
        <v>3599</v>
      </c>
      <c r="N3072" s="3">
        <v>45318</v>
      </c>
      <c r="O3072" s="4" t="str">
        <f t="shared" si="331"/>
        <v>2024-01</v>
      </c>
      <c r="P3072" s="4" t="str">
        <f t="shared" si="332"/>
        <v>01</v>
      </c>
      <c r="Q3072" s="4" t="str">
        <f t="shared" si="333"/>
        <v>January</v>
      </c>
      <c r="R3072" s="30" t="str">
        <f t="shared" si="334"/>
        <v>27</v>
      </c>
      <c r="W3072" t="str">
        <f t="shared" si="335"/>
        <v>ok</v>
      </c>
    </row>
    <row r="3073" spans="1:23" x14ac:dyDescent="0.3">
      <c r="A3073" t="s">
        <v>3115</v>
      </c>
      <c r="B3073" t="s">
        <v>28</v>
      </c>
      <c r="C3073" t="s">
        <v>29</v>
      </c>
      <c r="D3073" t="s">
        <v>30</v>
      </c>
      <c r="E3073" t="s">
        <v>14</v>
      </c>
      <c r="F3073" t="s">
        <v>26</v>
      </c>
      <c r="G3073" s="5">
        <v>18470.18</v>
      </c>
      <c r="H3073" s="5">
        <f t="shared" si="329"/>
        <v>332.46323999999998</v>
      </c>
      <c r="I3073" s="6">
        <v>4</v>
      </c>
      <c r="J3073" s="6">
        <v>73880.72</v>
      </c>
      <c r="K3073" s="5">
        <f t="shared" si="330"/>
        <v>1329.8529599999999</v>
      </c>
      <c r="L3073" s="7">
        <v>3.06</v>
      </c>
      <c r="M3073" s="7">
        <v>4205</v>
      </c>
      <c r="N3073" s="3">
        <v>45534</v>
      </c>
      <c r="O3073" s="4" t="str">
        <f t="shared" si="331"/>
        <v>2024-08</v>
      </c>
      <c r="P3073" s="4" t="str">
        <f t="shared" si="332"/>
        <v>08</v>
      </c>
      <c r="Q3073" s="4" t="str">
        <f t="shared" si="333"/>
        <v>August</v>
      </c>
      <c r="R3073" s="30" t="str">
        <f t="shared" si="334"/>
        <v>30</v>
      </c>
      <c r="W3073" t="str">
        <f t="shared" si="335"/>
        <v>ok</v>
      </c>
    </row>
    <row r="3074" spans="1:23" x14ac:dyDescent="0.3">
      <c r="A3074" t="s">
        <v>3116</v>
      </c>
      <c r="B3074" t="s">
        <v>33</v>
      </c>
      <c r="C3074" t="s">
        <v>12</v>
      </c>
      <c r="D3074" t="s">
        <v>34</v>
      </c>
      <c r="E3074" t="s">
        <v>14</v>
      </c>
      <c r="F3074" t="s">
        <v>60</v>
      </c>
      <c r="G3074" s="5">
        <v>366.26</v>
      </c>
      <c r="H3074" s="5">
        <f t="shared" si="329"/>
        <v>6.5926799999999997</v>
      </c>
      <c r="I3074" s="6">
        <v>5</v>
      </c>
      <c r="J3074" s="6">
        <v>1831.3</v>
      </c>
      <c r="K3074" s="5">
        <f t="shared" si="330"/>
        <v>32.9634</v>
      </c>
      <c r="L3074" s="7">
        <v>4.5199999999999996</v>
      </c>
      <c r="M3074" s="7">
        <v>3057</v>
      </c>
      <c r="N3074" s="3">
        <v>45360</v>
      </c>
      <c r="O3074" s="4" t="str">
        <f t="shared" si="331"/>
        <v>2024-03</v>
      </c>
      <c r="P3074" s="4" t="str">
        <f t="shared" si="332"/>
        <v>03</v>
      </c>
      <c r="Q3074" s="4" t="str">
        <f t="shared" si="333"/>
        <v>March</v>
      </c>
      <c r="R3074" s="30" t="str">
        <f t="shared" si="334"/>
        <v>09</v>
      </c>
      <c r="W3074" t="str">
        <f t="shared" si="335"/>
        <v>ok</v>
      </c>
    </row>
    <row r="3075" spans="1:23" x14ac:dyDescent="0.3">
      <c r="A3075" t="s">
        <v>3117</v>
      </c>
      <c r="B3075" t="s">
        <v>11</v>
      </c>
      <c r="C3075" t="s">
        <v>12</v>
      </c>
      <c r="D3075" t="s">
        <v>13</v>
      </c>
      <c r="E3075" t="s">
        <v>45</v>
      </c>
      <c r="F3075" t="s">
        <v>15</v>
      </c>
      <c r="G3075" s="5">
        <v>5063.3900000000003</v>
      </c>
      <c r="H3075" s="5">
        <f t="shared" ref="H3075:H3138" si="336">G3075*0.018</f>
        <v>91.141019999999997</v>
      </c>
      <c r="I3075" s="6">
        <v>5</v>
      </c>
      <c r="J3075" s="6">
        <v>25316.95</v>
      </c>
      <c r="K3075" s="5">
        <f t="shared" ref="K3075:K3138" si="337">H3075*I3075</f>
        <v>455.70510000000002</v>
      </c>
      <c r="L3075" s="7">
        <v>4.42</v>
      </c>
      <c r="M3075" s="7">
        <v>2080</v>
      </c>
      <c r="N3075" s="3">
        <v>45300</v>
      </c>
      <c r="O3075" s="4" t="str">
        <f t="shared" ref="O3075:O3138" si="338">TEXT(N3075,"yyyy-mm")</f>
        <v>2024-01</v>
      </c>
      <c r="P3075" s="4" t="str">
        <f t="shared" ref="P3075:P3138" si="339">TEXT(N3075,"mm")</f>
        <v>01</v>
      </c>
      <c r="Q3075" s="4" t="str">
        <f t="shared" ref="Q3075:Q3138" si="340">TEXT(DATE(2024,P3075,1),"mmmm")</f>
        <v>January</v>
      </c>
      <c r="R3075" s="30" t="str">
        <f t="shared" ref="R3075:R3138" si="341">TEXT(N3075,"dd")</f>
        <v>09</v>
      </c>
      <c r="W3075" t="str">
        <f t="shared" ref="W3075:W3138" si="342">IF(G3075*I3075=J3075,"ok","False")</f>
        <v>ok</v>
      </c>
    </row>
    <row r="3076" spans="1:23" x14ac:dyDescent="0.3">
      <c r="A3076" t="s">
        <v>3118</v>
      </c>
      <c r="B3076" t="s">
        <v>33</v>
      </c>
      <c r="C3076" t="s">
        <v>12</v>
      </c>
      <c r="D3076" t="s">
        <v>34</v>
      </c>
      <c r="E3076" t="s">
        <v>20</v>
      </c>
      <c r="F3076" t="s">
        <v>21</v>
      </c>
      <c r="G3076" s="5">
        <v>8091.6</v>
      </c>
      <c r="H3076" s="5">
        <f t="shared" si="336"/>
        <v>145.64879999999999</v>
      </c>
      <c r="I3076" s="6">
        <v>3</v>
      </c>
      <c r="J3076" s="6">
        <v>24274.799999999999</v>
      </c>
      <c r="K3076" s="5">
        <f t="shared" si="337"/>
        <v>436.94639999999998</v>
      </c>
      <c r="L3076" s="7">
        <v>1.1499999999999999</v>
      </c>
      <c r="M3076" s="7">
        <v>1903</v>
      </c>
      <c r="N3076" s="3">
        <v>45351</v>
      </c>
      <c r="O3076" s="4" t="str">
        <f t="shared" si="338"/>
        <v>2024-02</v>
      </c>
      <c r="P3076" s="4" t="str">
        <f t="shared" si="339"/>
        <v>02</v>
      </c>
      <c r="Q3076" s="4" t="str">
        <f t="shared" si="340"/>
        <v>February</v>
      </c>
      <c r="R3076" s="30" t="str">
        <f t="shared" si="341"/>
        <v>29</v>
      </c>
      <c r="W3076" t="str">
        <f t="shared" si="342"/>
        <v>ok</v>
      </c>
    </row>
    <row r="3077" spans="1:23" x14ac:dyDescent="0.3">
      <c r="A3077" t="s">
        <v>3119</v>
      </c>
      <c r="B3077" t="s">
        <v>36</v>
      </c>
      <c r="C3077" t="s">
        <v>18</v>
      </c>
      <c r="D3077" t="s">
        <v>37</v>
      </c>
      <c r="E3077" t="s">
        <v>14</v>
      </c>
      <c r="F3077" t="s">
        <v>26</v>
      </c>
      <c r="G3077" s="5">
        <v>17198.169999999998</v>
      </c>
      <c r="H3077" s="5">
        <f t="shared" si="336"/>
        <v>309.56705999999997</v>
      </c>
      <c r="I3077" s="6">
        <v>5</v>
      </c>
      <c r="J3077" s="6">
        <v>85990.85</v>
      </c>
      <c r="K3077" s="5">
        <f t="shared" si="337"/>
        <v>1547.8352999999997</v>
      </c>
      <c r="L3077" s="7">
        <v>4.07</v>
      </c>
      <c r="M3077" s="7">
        <v>2823</v>
      </c>
      <c r="N3077" s="3">
        <v>45398</v>
      </c>
      <c r="O3077" s="4" t="str">
        <f t="shared" si="338"/>
        <v>2024-04</v>
      </c>
      <c r="P3077" s="4" t="str">
        <f t="shared" si="339"/>
        <v>04</v>
      </c>
      <c r="Q3077" s="4" t="str">
        <f t="shared" si="340"/>
        <v>April</v>
      </c>
      <c r="R3077" s="30" t="str">
        <f t="shared" si="341"/>
        <v>16</v>
      </c>
      <c r="W3077" t="str">
        <f t="shared" si="342"/>
        <v>ok</v>
      </c>
    </row>
    <row r="3078" spans="1:23" x14ac:dyDescent="0.3">
      <c r="A3078" t="s">
        <v>3120</v>
      </c>
      <c r="B3078" t="s">
        <v>23</v>
      </c>
      <c r="C3078" t="s">
        <v>24</v>
      </c>
      <c r="D3078" t="s">
        <v>25</v>
      </c>
      <c r="E3078" t="s">
        <v>20</v>
      </c>
      <c r="F3078" t="s">
        <v>26</v>
      </c>
      <c r="G3078" s="5">
        <v>17204.68</v>
      </c>
      <c r="H3078" s="5">
        <f t="shared" si="336"/>
        <v>309.68423999999999</v>
      </c>
      <c r="I3078" s="6">
        <v>1</v>
      </c>
      <c r="J3078" s="6">
        <v>17204.68</v>
      </c>
      <c r="K3078" s="5">
        <f t="shared" si="337"/>
        <v>309.68423999999999</v>
      </c>
      <c r="L3078" s="7">
        <v>1.44</v>
      </c>
      <c r="M3078" s="7">
        <v>1632</v>
      </c>
      <c r="N3078" s="3">
        <v>45595</v>
      </c>
      <c r="O3078" s="4" t="str">
        <f t="shared" si="338"/>
        <v>2024-10</v>
      </c>
      <c r="P3078" s="4" t="str">
        <f t="shared" si="339"/>
        <v>10</v>
      </c>
      <c r="Q3078" s="4" t="str">
        <f t="shared" si="340"/>
        <v>October</v>
      </c>
      <c r="R3078" s="30" t="str">
        <f t="shared" si="341"/>
        <v>30</v>
      </c>
      <c r="W3078" t="str">
        <f t="shared" si="342"/>
        <v>ok</v>
      </c>
    </row>
    <row r="3079" spans="1:23" x14ac:dyDescent="0.3">
      <c r="A3079" t="s">
        <v>3121</v>
      </c>
      <c r="B3079" t="s">
        <v>36</v>
      </c>
      <c r="C3079" t="s">
        <v>18</v>
      </c>
      <c r="D3079" t="s">
        <v>37</v>
      </c>
      <c r="E3079" t="s">
        <v>14</v>
      </c>
      <c r="F3079" t="s">
        <v>26</v>
      </c>
      <c r="G3079" s="5">
        <v>5119.82</v>
      </c>
      <c r="H3079" s="5">
        <f t="shared" si="336"/>
        <v>92.156759999999991</v>
      </c>
      <c r="I3079" s="6">
        <v>5</v>
      </c>
      <c r="J3079" s="6">
        <v>25599.1</v>
      </c>
      <c r="K3079" s="5">
        <f t="shared" si="337"/>
        <v>460.78379999999993</v>
      </c>
      <c r="L3079" s="7">
        <v>1.0900000000000001</v>
      </c>
      <c r="M3079" s="7">
        <v>2221</v>
      </c>
      <c r="N3079" s="3">
        <v>45312</v>
      </c>
      <c r="O3079" s="4" t="str">
        <f t="shared" si="338"/>
        <v>2024-01</v>
      </c>
      <c r="P3079" s="4" t="str">
        <f t="shared" si="339"/>
        <v>01</v>
      </c>
      <c r="Q3079" s="4" t="str">
        <f t="shared" si="340"/>
        <v>January</v>
      </c>
      <c r="R3079" s="30" t="str">
        <f t="shared" si="341"/>
        <v>21</v>
      </c>
      <c r="W3079" t="str">
        <f t="shared" si="342"/>
        <v>ok</v>
      </c>
    </row>
    <row r="3080" spans="1:23" x14ac:dyDescent="0.3">
      <c r="A3080" t="s">
        <v>3122</v>
      </c>
      <c r="B3080" t="s">
        <v>11</v>
      </c>
      <c r="C3080" t="s">
        <v>12</v>
      </c>
      <c r="D3080" t="s">
        <v>13</v>
      </c>
      <c r="E3080" t="s">
        <v>20</v>
      </c>
      <c r="F3080" t="s">
        <v>15</v>
      </c>
      <c r="G3080" s="5">
        <v>17547.2</v>
      </c>
      <c r="H3080" s="5">
        <f t="shared" si="336"/>
        <v>315.84960000000001</v>
      </c>
      <c r="I3080" s="6">
        <v>2</v>
      </c>
      <c r="J3080" s="6">
        <v>35094.400000000001</v>
      </c>
      <c r="K3080" s="5">
        <f t="shared" si="337"/>
        <v>631.69920000000002</v>
      </c>
      <c r="L3080" s="7">
        <v>4.72</v>
      </c>
      <c r="M3080" s="7">
        <v>4721</v>
      </c>
      <c r="N3080" s="3">
        <v>45566</v>
      </c>
      <c r="O3080" s="4" t="str">
        <f t="shared" si="338"/>
        <v>2024-10</v>
      </c>
      <c r="P3080" s="4" t="str">
        <f t="shared" si="339"/>
        <v>10</v>
      </c>
      <c r="Q3080" s="4" t="str">
        <f t="shared" si="340"/>
        <v>October</v>
      </c>
      <c r="R3080" s="30" t="str">
        <f t="shared" si="341"/>
        <v>01</v>
      </c>
      <c r="W3080" t="str">
        <f t="shared" si="342"/>
        <v>ok</v>
      </c>
    </row>
    <row r="3081" spans="1:23" x14ac:dyDescent="0.3">
      <c r="A3081" t="s">
        <v>3123</v>
      </c>
      <c r="B3081" t="s">
        <v>51</v>
      </c>
      <c r="C3081" t="s">
        <v>29</v>
      </c>
      <c r="D3081" t="s">
        <v>52</v>
      </c>
      <c r="E3081" t="s">
        <v>14</v>
      </c>
      <c r="F3081" t="s">
        <v>60</v>
      </c>
      <c r="G3081" s="5">
        <v>12924.35</v>
      </c>
      <c r="H3081" s="5">
        <f t="shared" si="336"/>
        <v>232.63829999999999</v>
      </c>
      <c r="I3081" s="6">
        <v>2</v>
      </c>
      <c r="J3081" s="6">
        <v>25848.7</v>
      </c>
      <c r="K3081" s="5">
        <f t="shared" si="337"/>
        <v>465.27659999999997</v>
      </c>
      <c r="L3081" s="7">
        <v>4.05</v>
      </c>
      <c r="M3081" s="7">
        <v>2359</v>
      </c>
      <c r="N3081" s="3">
        <v>45300</v>
      </c>
      <c r="O3081" s="4" t="str">
        <f t="shared" si="338"/>
        <v>2024-01</v>
      </c>
      <c r="P3081" s="4" t="str">
        <f t="shared" si="339"/>
        <v>01</v>
      </c>
      <c r="Q3081" s="4" t="str">
        <f t="shared" si="340"/>
        <v>January</v>
      </c>
      <c r="R3081" s="30" t="str">
        <f t="shared" si="341"/>
        <v>09</v>
      </c>
      <c r="W3081" t="str">
        <f t="shared" si="342"/>
        <v>ok</v>
      </c>
    </row>
    <row r="3082" spans="1:23" x14ac:dyDescent="0.3">
      <c r="A3082" t="s">
        <v>3124</v>
      </c>
      <c r="B3082" t="s">
        <v>28</v>
      </c>
      <c r="C3082" t="s">
        <v>29</v>
      </c>
      <c r="D3082" t="s">
        <v>30</v>
      </c>
      <c r="E3082" t="s">
        <v>14</v>
      </c>
      <c r="F3082" t="s">
        <v>15</v>
      </c>
      <c r="G3082" s="5">
        <v>15747.72</v>
      </c>
      <c r="H3082" s="5">
        <f t="shared" si="336"/>
        <v>283.45895999999999</v>
      </c>
      <c r="I3082" s="6">
        <v>5</v>
      </c>
      <c r="J3082" s="6">
        <v>78738.600000000006</v>
      </c>
      <c r="K3082" s="5">
        <f t="shared" si="337"/>
        <v>1417.2947999999999</v>
      </c>
      <c r="L3082" s="7">
        <v>4.62</v>
      </c>
      <c r="M3082" s="7">
        <v>4071</v>
      </c>
      <c r="N3082" s="3">
        <v>45509</v>
      </c>
      <c r="O3082" s="4" t="str">
        <f t="shared" si="338"/>
        <v>2024-08</v>
      </c>
      <c r="P3082" s="4" t="str">
        <f t="shared" si="339"/>
        <v>08</v>
      </c>
      <c r="Q3082" s="4" t="str">
        <f t="shared" si="340"/>
        <v>August</v>
      </c>
      <c r="R3082" s="30" t="str">
        <f t="shared" si="341"/>
        <v>05</v>
      </c>
      <c r="W3082" t="str">
        <f t="shared" si="342"/>
        <v>ok</v>
      </c>
    </row>
    <row r="3083" spans="1:23" x14ac:dyDescent="0.3">
      <c r="A3083" t="s">
        <v>3125</v>
      </c>
      <c r="B3083" t="s">
        <v>11</v>
      </c>
      <c r="C3083" t="s">
        <v>12</v>
      </c>
      <c r="D3083" t="s">
        <v>13</v>
      </c>
      <c r="E3083" t="s">
        <v>45</v>
      </c>
      <c r="F3083" t="s">
        <v>21</v>
      </c>
      <c r="G3083" s="5">
        <v>331.37</v>
      </c>
      <c r="H3083" s="5">
        <f t="shared" si="336"/>
        <v>5.9646599999999994</v>
      </c>
      <c r="I3083" s="6">
        <v>2</v>
      </c>
      <c r="J3083" s="6">
        <v>662.74</v>
      </c>
      <c r="K3083" s="5">
        <f t="shared" si="337"/>
        <v>11.929319999999999</v>
      </c>
      <c r="L3083" s="7">
        <v>4.01</v>
      </c>
      <c r="M3083" s="7">
        <v>1382</v>
      </c>
      <c r="N3083" s="3">
        <v>45562</v>
      </c>
      <c r="O3083" s="4" t="str">
        <f t="shared" si="338"/>
        <v>2024-09</v>
      </c>
      <c r="P3083" s="4" t="str">
        <f t="shared" si="339"/>
        <v>09</v>
      </c>
      <c r="Q3083" s="4" t="str">
        <f t="shared" si="340"/>
        <v>September</v>
      </c>
      <c r="R3083" s="30" t="str">
        <f t="shared" si="341"/>
        <v>27</v>
      </c>
      <c r="W3083" t="str">
        <f t="shared" si="342"/>
        <v>ok</v>
      </c>
    </row>
    <row r="3084" spans="1:23" x14ac:dyDescent="0.3">
      <c r="A3084" t="s">
        <v>3126</v>
      </c>
      <c r="B3084" t="s">
        <v>17</v>
      </c>
      <c r="C3084" t="s">
        <v>18</v>
      </c>
      <c r="D3084" t="s">
        <v>19</v>
      </c>
      <c r="E3084" t="s">
        <v>45</v>
      </c>
      <c r="F3084" t="s">
        <v>26</v>
      </c>
      <c r="G3084" s="5">
        <v>11185.19</v>
      </c>
      <c r="H3084" s="5">
        <f t="shared" si="336"/>
        <v>201.33341999999999</v>
      </c>
      <c r="I3084" s="6">
        <v>2</v>
      </c>
      <c r="J3084" s="6">
        <v>22370.38</v>
      </c>
      <c r="K3084" s="5">
        <f t="shared" si="337"/>
        <v>402.66683999999998</v>
      </c>
      <c r="L3084" s="7">
        <v>2.1800000000000002</v>
      </c>
      <c r="M3084" s="7">
        <v>1548</v>
      </c>
      <c r="N3084" s="3">
        <v>45639</v>
      </c>
      <c r="O3084" s="4" t="str">
        <f t="shared" si="338"/>
        <v>2024-12</v>
      </c>
      <c r="P3084" s="4" t="str">
        <f t="shared" si="339"/>
        <v>12</v>
      </c>
      <c r="Q3084" s="4" t="str">
        <f t="shared" si="340"/>
        <v>December</v>
      </c>
      <c r="R3084" s="30" t="str">
        <f t="shared" si="341"/>
        <v>13</v>
      </c>
      <c r="W3084" t="str">
        <f t="shared" si="342"/>
        <v>ok</v>
      </c>
    </row>
    <row r="3085" spans="1:23" x14ac:dyDescent="0.3">
      <c r="A3085" t="s">
        <v>3127</v>
      </c>
      <c r="B3085" t="s">
        <v>28</v>
      </c>
      <c r="C3085" t="s">
        <v>29</v>
      </c>
      <c r="D3085" t="s">
        <v>30</v>
      </c>
      <c r="E3085" t="s">
        <v>45</v>
      </c>
      <c r="F3085" t="s">
        <v>38</v>
      </c>
      <c r="G3085" s="5">
        <v>1282.43</v>
      </c>
      <c r="H3085" s="5">
        <f t="shared" si="336"/>
        <v>23.083739999999999</v>
      </c>
      <c r="I3085" s="6">
        <v>4</v>
      </c>
      <c r="J3085" s="6">
        <v>5129.72</v>
      </c>
      <c r="K3085" s="5">
        <f t="shared" si="337"/>
        <v>92.334959999999995</v>
      </c>
      <c r="L3085" s="7">
        <v>2.58</v>
      </c>
      <c r="M3085" s="7">
        <v>4873</v>
      </c>
      <c r="N3085" s="3">
        <v>45367</v>
      </c>
      <c r="O3085" s="4" t="str">
        <f t="shared" si="338"/>
        <v>2024-03</v>
      </c>
      <c r="P3085" s="4" t="str">
        <f t="shared" si="339"/>
        <v>03</v>
      </c>
      <c r="Q3085" s="4" t="str">
        <f t="shared" si="340"/>
        <v>March</v>
      </c>
      <c r="R3085" s="30" t="str">
        <f t="shared" si="341"/>
        <v>16</v>
      </c>
      <c r="W3085" t="str">
        <f t="shared" si="342"/>
        <v>ok</v>
      </c>
    </row>
    <row r="3086" spans="1:23" x14ac:dyDescent="0.3">
      <c r="A3086" t="s">
        <v>3128</v>
      </c>
      <c r="B3086" t="s">
        <v>63</v>
      </c>
      <c r="C3086" t="s">
        <v>18</v>
      </c>
      <c r="D3086" t="s">
        <v>64</v>
      </c>
      <c r="E3086" t="s">
        <v>20</v>
      </c>
      <c r="F3086" t="s">
        <v>26</v>
      </c>
      <c r="G3086" s="5">
        <v>17615.38</v>
      </c>
      <c r="H3086" s="5">
        <f t="shared" si="336"/>
        <v>317.07684</v>
      </c>
      <c r="I3086" s="6">
        <v>5</v>
      </c>
      <c r="J3086" s="6">
        <v>88076.9</v>
      </c>
      <c r="K3086" s="5">
        <f t="shared" si="337"/>
        <v>1585.3842</v>
      </c>
      <c r="L3086" s="7">
        <v>4.7699999999999996</v>
      </c>
      <c r="M3086" s="7">
        <v>1224</v>
      </c>
      <c r="N3086" s="3">
        <v>45620</v>
      </c>
      <c r="O3086" s="4" t="str">
        <f t="shared" si="338"/>
        <v>2024-11</v>
      </c>
      <c r="P3086" s="4" t="str">
        <f t="shared" si="339"/>
        <v>11</v>
      </c>
      <c r="Q3086" s="4" t="str">
        <f t="shared" si="340"/>
        <v>November</v>
      </c>
      <c r="R3086" s="30" t="str">
        <f t="shared" si="341"/>
        <v>24</v>
      </c>
      <c r="W3086" t="str">
        <f t="shared" si="342"/>
        <v>ok</v>
      </c>
    </row>
    <row r="3087" spans="1:23" x14ac:dyDescent="0.3">
      <c r="A3087" t="s">
        <v>3129</v>
      </c>
      <c r="B3087" t="s">
        <v>63</v>
      </c>
      <c r="C3087" t="s">
        <v>18</v>
      </c>
      <c r="D3087" t="s">
        <v>64</v>
      </c>
      <c r="E3087" t="s">
        <v>45</v>
      </c>
      <c r="F3087" t="s">
        <v>38</v>
      </c>
      <c r="G3087" s="5">
        <v>18022.68</v>
      </c>
      <c r="H3087" s="5">
        <f t="shared" si="336"/>
        <v>324.40823999999998</v>
      </c>
      <c r="I3087" s="6">
        <v>5</v>
      </c>
      <c r="J3087" s="6">
        <v>90113.4</v>
      </c>
      <c r="K3087" s="5">
        <f t="shared" si="337"/>
        <v>1622.0411999999999</v>
      </c>
      <c r="L3087" s="7">
        <v>1.64</v>
      </c>
      <c r="M3087" s="7">
        <v>4536</v>
      </c>
      <c r="N3087" s="3">
        <v>45565</v>
      </c>
      <c r="O3087" s="4" t="str">
        <f t="shared" si="338"/>
        <v>2024-09</v>
      </c>
      <c r="P3087" s="4" t="str">
        <f t="shared" si="339"/>
        <v>09</v>
      </c>
      <c r="Q3087" s="4" t="str">
        <f t="shared" si="340"/>
        <v>September</v>
      </c>
      <c r="R3087" s="30" t="str">
        <f t="shared" si="341"/>
        <v>30</v>
      </c>
      <c r="W3087" t="str">
        <f t="shared" si="342"/>
        <v>ok</v>
      </c>
    </row>
    <row r="3088" spans="1:23" x14ac:dyDescent="0.3">
      <c r="A3088" t="s">
        <v>3130</v>
      </c>
      <c r="B3088" t="s">
        <v>11</v>
      </c>
      <c r="C3088" t="s">
        <v>12</v>
      </c>
      <c r="D3088" t="s">
        <v>13</v>
      </c>
      <c r="E3088" t="s">
        <v>45</v>
      </c>
      <c r="F3088" t="s">
        <v>38</v>
      </c>
      <c r="G3088" s="5">
        <v>145.61000000000001</v>
      </c>
      <c r="H3088" s="5">
        <f t="shared" si="336"/>
        <v>2.6209799999999999</v>
      </c>
      <c r="I3088" s="6">
        <v>5</v>
      </c>
      <c r="J3088" s="6">
        <v>728.05</v>
      </c>
      <c r="K3088" s="5">
        <f t="shared" si="337"/>
        <v>13.104899999999999</v>
      </c>
      <c r="L3088" s="7">
        <v>3.82</v>
      </c>
      <c r="M3088" s="7">
        <v>4304</v>
      </c>
      <c r="N3088" s="3">
        <v>45628</v>
      </c>
      <c r="O3088" s="4" t="str">
        <f t="shared" si="338"/>
        <v>2024-12</v>
      </c>
      <c r="P3088" s="4" t="str">
        <f t="shared" si="339"/>
        <v>12</v>
      </c>
      <c r="Q3088" s="4" t="str">
        <f t="shared" si="340"/>
        <v>December</v>
      </c>
      <c r="R3088" s="30" t="str">
        <f t="shared" si="341"/>
        <v>02</v>
      </c>
      <c r="W3088" t="str">
        <f t="shared" si="342"/>
        <v>ok</v>
      </c>
    </row>
    <row r="3089" spans="1:23" x14ac:dyDescent="0.3">
      <c r="A3089" t="s">
        <v>3131</v>
      </c>
      <c r="B3089" t="s">
        <v>28</v>
      </c>
      <c r="C3089" t="s">
        <v>29</v>
      </c>
      <c r="D3089" t="s">
        <v>30</v>
      </c>
      <c r="E3089" t="s">
        <v>20</v>
      </c>
      <c r="F3089" t="s">
        <v>60</v>
      </c>
      <c r="G3089" s="5">
        <v>8272.25</v>
      </c>
      <c r="H3089" s="5">
        <f t="shared" si="336"/>
        <v>148.90049999999999</v>
      </c>
      <c r="I3089" s="6">
        <v>1</v>
      </c>
      <c r="J3089" s="6">
        <v>8272.25</v>
      </c>
      <c r="K3089" s="5">
        <f t="shared" si="337"/>
        <v>148.90049999999999</v>
      </c>
      <c r="L3089" s="7">
        <v>1.34</v>
      </c>
      <c r="M3089" s="7">
        <v>1265</v>
      </c>
      <c r="N3089" s="3">
        <v>45587</v>
      </c>
      <c r="O3089" s="4" t="str">
        <f t="shared" si="338"/>
        <v>2024-10</v>
      </c>
      <c r="P3089" s="4" t="str">
        <f t="shared" si="339"/>
        <v>10</v>
      </c>
      <c r="Q3089" s="4" t="str">
        <f t="shared" si="340"/>
        <v>October</v>
      </c>
      <c r="R3089" s="30" t="str">
        <f t="shared" si="341"/>
        <v>22</v>
      </c>
      <c r="W3089" t="str">
        <f t="shared" si="342"/>
        <v>ok</v>
      </c>
    </row>
    <row r="3090" spans="1:23" x14ac:dyDescent="0.3">
      <c r="A3090" t="s">
        <v>3132</v>
      </c>
      <c r="B3090" t="s">
        <v>33</v>
      </c>
      <c r="C3090" t="s">
        <v>12</v>
      </c>
      <c r="D3090" t="s">
        <v>34</v>
      </c>
      <c r="E3090" t="s">
        <v>14</v>
      </c>
      <c r="F3090" t="s">
        <v>15</v>
      </c>
      <c r="G3090" s="5">
        <v>9628.48</v>
      </c>
      <c r="H3090" s="5">
        <f t="shared" si="336"/>
        <v>173.31263999999999</v>
      </c>
      <c r="I3090" s="6">
        <v>2</v>
      </c>
      <c r="J3090" s="6">
        <v>19256.96</v>
      </c>
      <c r="K3090" s="5">
        <f t="shared" si="337"/>
        <v>346.62527999999998</v>
      </c>
      <c r="L3090" s="7">
        <v>4.8600000000000003</v>
      </c>
      <c r="M3090" s="7">
        <v>1893</v>
      </c>
      <c r="N3090" s="3">
        <v>45398</v>
      </c>
      <c r="O3090" s="4" t="str">
        <f t="shared" si="338"/>
        <v>2024-04</v>
      </c>
      <c r="P3090" s="4" t="str">
        <f t="shared" si="339"/>
        <v>04</v>
      </c>
      <c r="Q3090" s="4" t="str">
        <f t="shared" si="340"/>
        <v>April</v>
      </c>
      <c r="R3090" s="30" t="str">
        <f t="shared" si="341"/>
        <v>16</v>
      </c>
      <c r="W3090" t="str">
        <f t="shared" si="342"/>
        <v>ok</v>
      </c>
    </row>
    <row r="3091" spans="1:23" x14ac:dyDescent="0.3">
      <c r="A3091" t="s">
        <v>3133</v>
      </c>
      <c r="B3091" t="s">
        <v>28</v>
      </c>
      <c r="C3091" t="s">
        <v>29</v>
      </c>
      <c r="D3091" t="s">
        <v>30</v>
      </c>
      <c r="E3091" t="s">
        <v>45</v>
      </c>
      <c r="F3091" t="s">
        <v>60</v>
      </c>
      <c r="G3091" s="5">
        <v>19598.259999999998</v>
      </c>
      <c r="H3091" s="5">
        <f t="shared" si="336"/>
        <v>352.76867999999996</v>
      </c>
      <c r="I3091" s="6">
        <v>2</v>
      </c>
      <c r="J3091" s="6">
        <v>39196.519999999997</v>
      </c>
      <c r="K3091" s="5">
        <f t="shared" si="337"/>
        <v>705.53735999999992</v>
      </c>
      <c r="L3091" s="7">
        <v>3.14</v>
      </c>
      <c r="M3091" s="7">
        <v>2240</v>
      </c>
      <c r="N3091" s="3">
        <v>45340</v>
      </c>
      <c r="O3091" s="4" t="str">
        <f t="shared" si="338"/>
        <v>2024-02</v>
      </c>
      <c r="P3091" s="4" t="str">
        <f t="shared" si="339"/>
        <v>02</v>
      </c>
      <c r="Q3091" s="4" t="str">
        <f t="shared" si="340"/>
        <v>February</v>
      </c>
      <c r="R3091" s="30" t="str">
        <f t="shared" si="341"/>
        <v>18</v>
      </c>
      <c r="W3091" t="str">
        <f t="shared" si="342"/>
        <v>ok</v>
      </c>
    </row>
    <row r="3092" spans="1:23" x14ac:dyDescent="0.3">
      <c r="A3092" t="s">
        <v>3134</v>
      </c>
      <c r="B3092" t="s">
        <v>28</v>
      </c>
      <c r="C3092" t="s">
        <v>29</v>
      </c>
      <c r="D3092" t="s">
        <v>30</v>
      </c>
      <c r="E3092" t="s">
        <v>20</v>
      </c>
      <c r="F3092" t="s">
        <v>60</v>
      </c>
      <c r="G3092" s="5">
        <v>2743.64</v>
      </c>
      <c r="H3092" s="5">
        <f t="shared" si="336"/>
        <v>49.385519999999993</v>
      </c>
      <c r="I3092" s="6">
        <v>2</v>
      </c>
      <c r="J3092" s="6">
        <v>5487.28</v>
      </c>
      <c r="K3092" s="5">
        <f t="shared" si="337"/>
        <v>98.771039999999985</v>
      </c>
      <c r="L3092" s="7">
        <v>4.91</v>
      </c>
      <c r="M3092" s="7">
        <v>122</v>
      </c>
      <c r="N3092" s="3">
        <v>45354</v>
      </c>
      <c r="O3092" s="4" t="str">
        <f t="shared" si="338"/>
        <v>2024-03</v>
      </c>
      <c r="P3092" s="4" t="str">
        <f t="shared" si="339"/>
        <v>03</v>
      </c>
      <c r="Q3092" s="4" t="str">
        <f t="shared" si="340"/>
        <v>March</v>
      </c>
      <c r="R3092" s="30" t="str">
        <f t="shared" si="341"/>
        <v>03</v>
      </c>
      <c r="W3092" t="str">
        <f t="shared" si="342"/>
        <v>ok</v>
      </c>
    </row>
    <row r="3093" spans="1:23" x14ac:dyDescent="0.3">
      <c r="A3093" t="s">
        <v>3135</v>
      </c>
      <c r="B3093" t="s">
        <v>36</v>
      </c>
      <c r="C3093" t="s">
        <v>18</v>
      </c>
      <c r="D3093" t="s">
        <v>37</v>
      </c>
      <c r="E3093" t="s">
        <v>14</v>
      </c>
      <c r="F3093" t="s">
        <v>60</v>
      </c>
      <c r="G3093" s="5">
        <v>5676.36</v>
      </c>
      <c r="H3093" s="5">
        <f t="shared" si="336"/>
        <v>102.17447999999999</v>
      </c>
      <c r="I3093" s="6">
        <v>1</v>
      </c>
      <c r="J3093" s="6">
        <v>5676.36</v>
      </c>
      <c r="K3093" s="5">
        <f t="shared" si="337"/>
        <v>102.17447999999999</v>
      </c>
      <c r="L3093" s="7">
        <v>1.87</v>
      </c>
      <c r="M3093" s="7">
        <v>1563</v>
      </c>
      <c r="N3093" s="3">
        <v>45425</v>
      </c>
      <c r="O3093" s="4" t="str">
        <f t="shared" si="338"/>
        <v>2024-05</v>
      </c>
      <c r="P3093" s="4" t="str">
        <f t="shared" si="339"/>
        <v>05</v>
      </c>
      <c r="Q3093" s="4" t="str">
        <f t="shared" si="340"/>
        <v>May</v>
      </c>
      <c r="R3093" s="30" t="str">
        <f t="shared" si="341"/>
        <v>13</v>
      </c>
      <c r="W3093" t="str">
        <f t="shared" si="342"/>
        <v>ok</v>
      </c>
    </row>
    <row r="3094" spans="1:23" x14ac:dyDescent="0.3">
      <c r="A3094" t="s">
        <v>3136</v>
      </c>
      <c r="B3094" t="s">
        <v>11</v>
      </c>
      <c r="C3094" t="s">
        <v>12</v>
      </c>
      <c r="D3094" t="s">
        <v>13</v>
      </c>
      <c r="E3094" t="s">
        <v>45</v>
      </c>
      <c r="F3094" t="s">
        <v>26</v>
      </c>
      <c r="G3094" s="5">
        <v>9288.7999999999993</v>
      </c>
      <c r="H3094" s="5">
        <f t="shared" si="336"/>
        <v>167.19839999999996</v>
      </c>
      <c r="I3094" s="6">
        <v>1</v>
      </c>
      <c r="J3094" s="6">
        <v>9288.7999999999993</v>
      </c>
      <c r="K3094" s="5">
        <f t="shared" si="337"/>
        <v>167.19839999999996</v>
      </c>
      <c r="L3094" s="7">
        <v>4.29</v>
      </c>
      <c r="M3094" s="7">
        <v>665</v>
      </c>
      <c r="N3094" s="3">
        <v>45321</v>
      </c>
      <c r="O3094" s="4" t="str">
        <f t="shared" si="338"/>
        <v>2024-01</v>
      </c>
      <c r="P3094" s="4" t="str">
        <f t="shared" si="339"/>
        <v>01</v>
      </c>
      <c r="Q3094" s="4" t="str">
        <f t="shared" si="340"/>
        <v>January</v>
      </c>
      <c r="R3094" s="30" t="str">
        <f t="shared" si="341"/>
        <v>30</v>
      </c>
      <c r="W3094" t="str">
        <f t="shared" si="342"/>
        <v>ok</v>
      </c>
    </row>
    <row r="3095" spans="1:23" x14ac:dyDescent="0.3">
      <c r="A3095" t="s">
        <v>3137</v>
      </c>
      <c r="B3095" t="s">
        <v>36</v>
      </c>
      <c r="C3095" t="s">
        <v>18</v>
      </c>
      <c r="D3095" t="s">
        <v>37</v>
      </c>
      <c r="E3095" t="s">
        <v>20</v>
      </c>
      <c r="F3095" t="s">
        <v>31</v>
      </c>
      <c r="G3095" s="5">
        <v>8237.3799999999992</v>
      </c>
      <c r="H3095" s="5">
        <f t="shared" si="336"/>
        <v>148.27283999999997</v>
      </c>
      <c r="I3095" s="6">
        <v>5</v>
      </c>
      <c r="J3095" s="6">
        <v>41186.9</v>
      </c>
      <c r="K3095" s="5">
        <f t="shared" si="337"/>
        <v>741.36419999999987</v>
      </c>
      <c r="L3095" s="7">
        <v>2.83</v>
      </c>
      <c r="M3095" s="7">
        <v>1845</v>
      </c>
      <c r="N3095" s="3">
        <v>45411</v>
      </c>
      <c r="O3095" s="4" t="str">
        <f t="shared" si="338"/>
        <v>2024-04</v>
      </c>
      <c r="P3095" s="4" t="str">
        <f t="shared" si="339"/>
        <v>04</v>
      </c>
      <c r="Q3095" s="4" t="str">
        <f t="shared" si="340"/>
        <v>April</v>
      </c>
      <c r="R3095" s="30" t="str">
        <f t="shared" si="341"/>
        <v>29</v>
      </c>
      <c r="W3095" t="str">
        <f t="shared" si="342"/>
        <v>ok</v>
      </c>
    </row>
    <row r="3096" spans="1:23" x14ac:dyDescent="0.3">
      <c r="A3096" t="s">
        <v>3138</v>
      </c>
      <c r="B3096" t="s">
        <v>41</v>
      </c>
      <c r="C3096" t="s">
        <v>42</v>
      </c>
      <c r="D3096" t="s">
        <v>43</v>
      </c>
      <c r="E3096" t="s">
        <v>14</v>
      </c>
      <c r="F3096" t="s">
        <v>31</v>
      </c>
      <c r="G3096" s="5">
        <v>19411.41</v>
      </c>
      <c r="H3096" s="5">
        <f t="shared" si="336"/>
        <v>349.40537999999998</v>
      </c>
      <c r="I3096" s="6">
        <v>4</v>
      </c>
      <c r="J3096" s="6">
        <v>77645.64</v>
      </c>
      <c r="K3096" s="5">
        <f t="shared" si="337"/>
        <v>1397.6215199999999</v>
      </c>
      <c r="L3096" s="7">
        <v>4.01</v>
      </c>
      <c r="M3096" s="7">
        <v>4857</v>
      </c>
      <c r="N3096" s="3">
        <v>45409</v>
      </c>
      <c r="O3096" s="4" t="str">
        <f t="shared" si="338"/>
        <v>2024-04</v>
      </c>
      <c r="P3096" s="4" t="str">
        <f t="shared" si="339"/>
        <v>04</v>
      </c>
      <c r="Q3096" s="4" t="str">
        <f t="shared" si="340"/>
        <v>April</v>
      </c>
      <c r="R3096" s="30" t="str">
        <f t="shared" si="341"/>
        <v>27</v>
      </c>
      <c r="W3096" t="str">
        <f t="shared" si="342"/>
        <v>ok</v>
      </c>
    </row>
    <row r="3097" spans="1:23" x14ac:dyDescent="0.3">
      <c r="A3097" t="s">
        <v>3139</v>
      </c>
      <c r="B3097" t="s">
        <v>63</v>
      </c>
      <c r="C3097" t="s">
        <v>18</v>
      </c>
      <c r="D3097" t="s">
        <v>64</v>
      </c>
      <c r="E3097" t="s">
        <v>14</v>
      </c>
      <c r="F3097" t="s">
        <v>26</v>
      </c>
      <c r="G3097" s="5">
        <v>6708.13</v>
      </c>
      <c r="H3097" s="5">
        <f t="shared" si="336"/>
        <v>120.74633999999999</v>
      </c>
      <c r="I3097" s="6">
        <v>1</v>
      </c>
      <c r="J3097" s="6">
        <v>6708.13</v>
      </c>
      <c r="K3097" s="5">
        <f t="shared" si="337"/>
        <v>120.74633999999999</v>
      </c>
      <c r="L3097" s="7">
        <v>1.1499999999999999</v>
      </c>
      <c r="M3097" s="7">
        <v>4801</v>
      </c>
      <c r="N3097" s="3">
        <v>45594</v>
      </c>
      <c r="O3097" s="4" t="str">
        <f t="shared" si="338"/>
        <v>2024-10</v>
      </c>
      <c r="P3097" s="4" t="str">
        <f t="shared" si="339"/>
        <v>10</v>
      </c>
      <c r="Q3097" s="4" t="str">
        <f t="shared" si="340"/>
        <v>October</v>
      </c>
      <c r="R3097" s="30" t="str">
        <f t="shared" si="341"/>
        <v>29</v>
      </c>
      <c r="W3097" t="str">
        <f t="shared" si="342"/>
        <v>ok</v>
      </c>
    </row>
    <row r="3098" spans="1:23" x14ac:dyDescent="0.3">
      <c r="A3098" t="s">
        <v>3140</v>
      </c>
      <c r="B3098" t="s">
        <v>36</v>
      </c>
      <c r="C3098" t="s">
        <v>18</v>
      </c>
      <c r="D3098" t="s">
        <v>37</v>
      </c>
      <c r="E3098" t="s">
        <v>20</v>
      </c>
      <c r="F3098" t="s">
        <v>38</v>
      </c>
      <c r="G3098" s="5">
        <v>13334.14</v>
      </c>
      <c r="H3098" s="5">
        <f t="shared" si="336"/>
        <v>240.01451999999998</v>
      </c>
      <c r="I3098" s="6">
        <v>4</v>
      </c>
      <c r="J3098" s="6">
        <v>53336.56</v>
      </c>
      <c r="K3098" s="5">
        <f t="shared" si="337"/>
        <v>960.0580799999999</v>
      </c>
      <c r="L3098" s="7">
        <v>2.67</v>
      </c>
      <c r="M3098" s="7">
        <v>1953</v>
      </c>
      <c r="N3098" s="3">
        <v>45349</v>
      </c>
      <c r="O3098" s="4" t="str">
        <f t="shared" si="338"/>
        <v>2024-02</v>
      </c>
      <c r="P3098" s="4" t="str">
        <f t="shared" si="339"/>
        <v>02</v>
      </c>
      <c r="Q3098" s="4" t="str">
        <f t="shared" si="340"/>
        <v>February</v>
      </c>
      <c r="R3098" s="30" t="str">
        <f t="shared" si="341"/>
        <v>27</v>
      </c>
      <c r="W3098" t="str">
        <f t="shared" si="342"/>
        <v>ok</v>
      </c>
    </row>
    <row r="3099" spans="1:23" x14ac:dyDescent="0.3">
      <c r="A3099" t="s">
        <v>3141</v>
      </c>
      <c r="B3099" t="s">
        <v>41</v>
      </c>
      <c r="C3099" t="s">
        <v>42</v>
      </c>
      <c r="D3099" t="s">
        <v>43</v>
      </c>
      <c r="E3099" t="s">
        <v>20</v>
      </c>
      <c r="F3099" t="s">
        <v>21</v>
      </c>
      <c r="G3099" s="5">
        <v>5509.34</v>
      </c>
      <c r="H3099" s="5">
        <f t="shared" si="336"/>
        <v>99.168120000000002</v>
      </c>
      <c r="I3099" s="6">
        <v>1</v>
      </c>
      <c r="J3099" s="6">
        <v>5509.34</v>
      </c>
      <c r="K3099" s="5">
        <f t="shared" si="337"/>
        <v>99.168120000000002</v>
      </c>
      <c r="L3099" s="7">
        <v>2.4300000000000002</v>
      </c>
      <c r="M3099" s="7">
        <v>3487</v>
      </c>
      <c r="N3099" s="3">
        <v>45334</v>
      </c>
      <c r="O3099" s="4" t="str">
        <f t="shared" si="338"/>
        <v>2024-02</v>
      </c>
      <c r="P3099" s="4" t="str">
        <f t="shared" si="339"/>
        <v>02</v>
      </c>
      <c r="Q3099" s="4" t="str">
        <f t="shared" si="340"/>
        <v>February</v>
      </c>
      <c r="R3099" s="30" t="str">
        <f t="shared" si="341"/>
        <v>12</v>
      </c>
      <c r="W3099" t="str">
        <f t="shared" si="342"/>
        <v>ok</v>
      </c>
    </row>
    <row r="3100" spans="1:23" x14ac:dyDescent="0.3">
      <c r="A3100" t="s">
        <v>3142</v>
      </c>
      <c r="B3100" t="s">
        <v>36</v>
      </c>
      <c r="C3100" t="s">
        <v>18</v>
      </c>
      <c r="D3100" t="s">
        <v>37</v>
      </c>
      <c r="E3100" t="s">
        <v>45</v>
      </c>
      <c r="F3100" t="s">
        <v>31</v>
      </c>
      <c r="G3100" s="5">
        <v>6377.43</v>
      </c>
      <c r="H3100" s="5">
        <f t="shared" si="336"/>
        <v>114.79374</v>
      </c>
      <c r="I3100" s="6">
        <v>1</v>
      </c>
      <c r="J3100" s="6">
        <v>6377.43</v>
      </c>
      <c r="K3100" s="5">
        <f t="shared" si="337"/>
        <v>114.79374</v>
      </c>
      <c r="L3100" s="7">
        <v>2.4900000000000002</v>
      </c>
      <c r="M3100" s="7">
        <v>3560</v>
      </c>
      <c r="N3100" s="3">
        <v>45596</v>
      </c>
      <c r="O3100" s="4" t="str">
        <f t="shared" si="338"/>
        <v>2024-10</v>
      </c>
      <c r="P3100" s="4" t="str">
        <f t="shared" si="339"/>
        <v>10</v>
      </c>
      <c r="Q3100" s="4" t="str">
        <f t="shared" si="340"/>
        <v>October</v>
      </c>
      <c r="R3100" s="30" t="str">
        <f t="shared" si="341"/>
        <v>31</v>
      </c>
      <c r="W3100" t="str">
        <f t="shared" si="342"/>
        <v>ok</v>
      </c>
    </row>
    <row r="3101" spans="1:23" x14ac:dyDescent="0.3">
      <c r="A3101" t="s">
        <v>3143</v>
      </c>
      <c r="B3101" t="s">
        <v>11</v>
      </c>
      <c r="C3101" t="s">
        <v>12</v>
      </c>
      <c r="D3101" t="s">
        <v>13</v>
      </c>
      <c r="E3101" t="s">
        <v>45</v>
      </c>
      <c r="F3101" t="s">
        <v>21</v>
      </c>
      <c r="G3101" s="5">
        <v>1814.88</v>
      </c>
      <c r="H3101" s="5">
        <f t="shared" si="336"/>
        <v>32.667839999999998</v>
      </c>
      <c r="I3101" s="6">
        <v>4</v>
      </c>
      <c r="J3101" s="6">
        <v>7259.52</v>
      </c>
      <c r="K3101" s="5">
        <f t="shared" si="337"/>
        <v>130.67135999999999</v>
      </c>
      <c r="L3101" s="7">
        <v>3.82</v>
      </c>
      <c r="M3101" s="7">
        <v>1745</v>
      </c>
      <c r="N3101" s="3">
        <v>45593</v>
      </c>
      <c r="O3101" s="4" t="str">
        <f t="shared" si="338"/>
        <v>2024-10</v>
      </c>
      <c r="P3101" s="4" t="str">
        <f t="shared" si="339"/>
        <v>10</v>
      </c>
      <c r="Q3101" s="4" t="str">
        <f t="shared" si="340"/>
        <v>October</v>
      </c>
      <c r="R3101" s="30" t="str">
        <f t="shared" si="341"/>
        <v>28</v>
      </c>
      <c r="W3101" t="str">
        <f t="shared" si="342"/>
        <v>ok</v>
      </c>
    </row>
    <row r="3102" spans="1:23" x14ac:dyDescent="0.3">
      <c r="A3102" t="s">
        <v>3144</v>
      </c>
      <c r="B3102" t="s">
        <v>33</v>
      </c>
      <c r="C3102" t="s">
        <v>12</v>
      </c>
      <c r="D3102" t="s">
        <v>34</v>
      </c>
      <c r="E3102" t="s">
        <v>45</v>
      </c>
      <c r="F3102" t="s">
        <v>38</v>
      </c>
      <c r="G3102" s="5">
        <v>17445.28</v>
      </c>
      <c r="H3102" s="5">
        <f t="shared" si="336"/>
        <v>314.01503999999994</v>
      </c>
      <c r="I3102" s="6">
        <v>4</v>
      </c>
      <c r="J3102" s="6">
        <v>69781.119999999995</v>
      </c>
      <c r="K3102" s="5">
        <f t="shared" si="337"/>
        <v>1256.0601599999998</v>
      </c>
      <c r="L3102" s="7">
        <v>4.87</v>
      </c>
      <c r="M3102" s="7">
        <v>3594</v>
      </c>
      <c r="N3102" s="3">
        <v>45374</v>
      </c>
      <c r="O3102" s="4" t="str">
        <f t="shared" si="338"/>
        <v>2024-03</v>
      </c>
      <c r="P3102" s="4" t="str">
        <f t="shared" si="339"/>
        <v>03</v>
      </c>
      <c r="Q3102" s="4" t="str">
        <f t="shared" si="340"/>
        <v>March</v>
      </c>
      <c r="R3102" s="30" t="str">
        <f t="shared" si="341"/>
        <v>23</v>
      </c>
      <c r="W3102" t="str">
        <f t="shared" si="342"/>
        <v>ok</v>
      </c>
    </row>
    <row r="3103" spans="1:23" x14ac:dyDescent="0.3">
      <c r="A3103" t="s">
        <v>3145</v>
      </c>
      <c r="B3103" t="s">
        <v>63</v>
      </c>
      <c r="C3103" t="s">
        <v>18</v>
      </c>
      <c r="D3103" t="s">
        <v>64</v>
      </c>
      <c r="E3103" t="s">
        <v>20</v>
      </c>
      <c r="F3103" t="s">
        <v>15</v>
      </c>
      <c r="G3103" s="5">
        <v>13335.11</v>
      </c>
      <c r="H3103" s="5">
        <f t="shared" si="336"/>
        <v>240.03198</v>
      </c>
      <c r="I3103" s="6">
        <v>4</v>
      </c>
      <c r="J3103" s="6">
        <v>53340.44</v>
      </c>
      <c r="K3103" s="5">
        <f t="shared" si="337"/>
        <v>960.12792000000002</v>
      </c>
      <c r="L3103" s="7">
        <v>3.25</v>
      </c>
      <c r="M3103" s="7">
        <v>672</v>
      </c>
      <c r="N3103" s="3">
        <v>45506</v>
      </c>
      <c r="O3103" s="4" t="str">
        <f t="shared" si="338"/>
        <v>2024-08</v>
      </c>
      <c r="P3103" s="4" t="str">
        <f t="shared" si="339"/>
        <v>08</v>
      </c>
      <c r="Q3103" s="4" t="str">
        <f t="shared" si="340"/>
        <v>August</v>
      </c>
      <c r="R3103" s="30" t="str">
        <f t="shared" si="341"/>
        <v>02</v>
      </c>
      <c r="W3103" t="str">
        <f t="shared" si="342"/>
        <v>ok</v>
      </c>
    </row>
    <row r="3104" spans="1:23" x14ac:dyDescent="0.3">
      <c r="A3104" t="s">
        <v>3146</v>
      </c>
      <c r="B3104" t="s">
        <v>11</v>
      </c>
      <c r="C3104" t="s">
        <v>12</v>
      </c>
      <c r="D3104" t="s">
        <v>13</v>
      </c>
      <c r="E3104" t="s">
        <v>14</v>
      </c>
      <c r="F3104" t="s">
        <v>31</v>
      </c>
      <c r="G3104" s="5">
        <v>15185.23</v>
      </c>
      <c r="H3104" s="5">
        <f t="shared" si="336"/>
        <v>273.33413999999999</v>
      </c>
      <c r="I3104" s="6">
        <v>2</v>
      </c>
      <c r="J3104" s="6">
        <v>30370.46</v>
      </c>
      <c r="K3104" s="5">
        <f t="shared" si="337"/>
        <v>546.66827999999998</v>
      </c>
      <c r="L3104" s="7">
        <v>1.49</v>
      </c>
      <c r="M3104" s="7">
        <v>3255</v>
      </c>
      <c r="N3104" s="3">
        <v>45340</v>
      </c>
      <c r="O3104" s="4" t="str">
        <f t="shared" si="338"/>
        <v>2024-02</v>
      </c>
      <c r="P3104" s="4" t="str">
        <f t="shared" si="339"/>
        <v>02</v>
      </c>
      <c r="Q3104" s="4" t="str">
        <f t="shared" si="340"/>
        <v>February</v>
      </c>
      <c r="R3104" s="30" t="str">
        <f t="shared" si="341"/>
        <v>18</v>
      </c>
      <c r="W3104" t="str">
        <f t="shared" si="342"/>
        <v>ok</v>
      </c>
    </row>
    <row r="3105" spans="1:23" x14ac:dyDescent="0.3">
      <c r="A3105" t="s">
        <v>3147</v>
      </c>
      <c r="B3105" t="s">
        <v>47</v>
      </c>
      <c r="C3105" t="s">
        <v>12</v>
      </c>
      <c r="D3105" t="s">
        <v>48</v>
      </c>
      <c r="E3105" t="s">
        <v>14</v>
      </c>
      <c r="F3105" t="s">
        <v>21</v>
      </c>
      <c r="G3105" s="5">
        <v>10716.82</v>
      </c>
      <c r="H3105" s="5">
        <f t="shared" si="336"/>
        <v>192.90275999999997</v>
      </c>
      <c r="I3105" s="6">
        <v>4</v>
      </c>
      <c r="J3105" s="6">
        <v>42867.28</v>
      </c>
      <c r="K3105" s="5">
        <f t="shared" si="337"/>
        <v>771.61103999999989</v>
      </c>
      <c r="L3105" s="7">
        <v>2.5299999999999998</v>
      </c>
      <c r="M3105" s="7">
        <v>2731</v>
      </c>
      <c r="N3105" s="3">
        <v>45508</v>
      </c>
      <c r="O3105" s="4" t="str">
        <f t="shared" si="338"/>
        <v>2024-08</v>
      </c>
      <c r="P3105" s="4" t="str">
        <f t="shared" si="339"/>
        <v>08</v>
      </c>
      <c r="Q3105" s="4" t="str">
        <f t="shared" si="340"/>
        <v>August</v>
      </c>
      <c r="R3105" s="30" t="str">
        <f t="shared" si="341"/>
        <v>04</v>
      </c>
      <c r="W3105" t="str">
        <f t="shared" si="342"/>
        <v>ok</v>
      </c>
    </row>
    <row r="3106" spans="1:23" x14ac:dyDescent="0.3">
      <c r="A3106" t="s">
        <v>3148</v>
      </c>
      <c r="B3106" t="s">
        <v>28</v>
      </c>
      <c r="C3106" t="s">
        <v>29</v>
      </c>
      <c r="D3106" t="s">
        <v>30</v>
      </c>
      <c r="E3106" t="s">
        <v>14</v>
      </c>
      <c r="F3106" t="s">
        <v>15</v>
      </c>
      <c r="G3106" s="5">
        <v>5124.49</v>
      </c>
      <c r="H3106" s="5">
        <f t="shared" si="336"/>
        <v>92.240819999999985</v>
      </c>
      <c r="I3106" s="6">
        <v>3</v>
      </c>
      <c r="J3106" s="6">
        <v>15373.47</v>
      </c>
      <c r="K3106" s="5">
        <f t="shared" si="337"/>
        <v>276.72245999999996</v>
      </c>
      <c r="L3106" s="7">
        <v>1.61</v>
      </c>
      <c r="M3106" s="7">
        <v>4197</v>
      </c>
      <c r="N3106" s="3">
        <v>45354</v>
      </c>
      <c r="O3106" s="4" t="str">
        <f t="shared" si="338"/>
        <v>2024-03</v>
      </c>
      <c r="P3106" s="4" t="str">
        <f t="shared" si="339"/>
        <v>03</v>
      </c>
      <c r="Q3106" s="4" t="str">
        <f t="shared" si="340"/>
        <v>March</v>
      </c>
      <c r="R3106" s="30" t="str">
        <f t="shared" si="341"/>
        <v>03</v>
      </c>
      <c r="W3106" t="str">
        <f t="shared" si="342"/>
        <v>ok</v>
      </c>
    </row>
    <row r="3107" spans="1:23" x14ac:dyDescent="0.3">
      <c r="A3107" t="s">
        <v>3149</v>
      </c>
      <c r="B3107" t="s">
        <v>41</v>
      </c>
      <c r="C3107" t="s">
        <v>42</v>
      </c>
      <c r="D3107" t="s">
        <v>43</v>
      </c>
      <c r="E3107" t="s">
        <v>45</v>
      </c>
      <c r="F3107" t="s">
        <v>26</v>
      </c>
      <c r="G3107" s="5">
        <v>8586.41</v>
      </c>
      <c r="H3107" s="5">
        <f t="shared" si="336"/>
        <v>154.55537999999999</v>
      </c>
      <c r="I3107" s="6">
        <v>5</v>
      </c>
      <c r="J3107" s="6">
        <v>42932.05</v>
      </c>
      <c r="K3107" s="5">
        <f t="shared" si="337"/>
        <v>772.77689999999996</v>
      </c>
      <c r="L3107" s="7">
        <v>2.88</v>
      </c>
      <c r="M3107" s="7">
        <v>2309</v>
      </c>
      <c r="N3107" s="3">
        <v>45510</v>
      </c>
      <c r="O3107" s="4" t="str">
        <f t="shared" si="338"/>
        <v>2024-08</v>
      </c>
      <c r="P3107" s="4" t="str">
        <f t="shared" si="339"/>
        <v>08</v>
      </c>
      <c r="Q3107" s="4" t="str">
        <f t="shared" si="340"/>
        <v>August</v>
      </c>
      <c r="R3107" s="30" t="str">
        <f t="shared" si="341"/>
        <v>06</v>
      </c>
      <c r="W3107" t="str">
        <f t="shared" si="342"/>
        <v>ok</v>
      </c>
    </row>
    <row r="3108" spans="1:23" x14ac:dyDescent="0.3">
      <c r="A3108" t="s">
        <v>3150</v>
      </c>
      <c r="B3108" t="s">
        <v>23</v>
      </c>
      <c r="C3108" t="s">
        <v>24</v>
      </c>
      <c r="D3108" t="s">
        <v>25</v>
      </c>
      <c r="E3108" t="s">
        <v>14</v>
      </c>
      <c r="F3108" t="s">
        <v>60</v>
      </c>
      <c r="G3108" s="5">
        <v>10254.030000000001</v>
      </c>
      <c r="H3108" s="5">
        <f t="shared" si="336"/>
        <v>184.57254</v>
      </c>
      <c r="I3108" s="6">
        <v>3</v>
      </c>
      <c r="J3108" s="6">
        <v>30762.09</v>
      </c>
      <c r="K3108" s="5">
        <f t="shared" si="337"/>
        <v>553.71762000000001</v>
      </c>
      <c r="L3108" s="7">
        <v>4.41</v>
      </c>
      <c r="M3108" s="7">
        <v>510</v>
      </c>
      <c r="N3108" s="3">
        <v>45611</v>
      </c>
      <c r="O3108" s="4" t="str">
        <f t="shared" si="338"/>
        <v>2024-11</v>
      </c>
      <c r="P3108" s="4" t="str">
        <f t="shared" si="339"/>
        <v>11</v>
      </c>
      <c r="Q3108" s="4" t="str">
        <f t="shared" si="340"/>
        <v>November</v>
      </c>
      <c r="R3108" s="30" t="str">
        <f t="shared" si="341"/>
        <v>15</v>
      </c>
      <c r="W3108" t="str">
        <f t="shared" si="342"/>
        <v>ok</v>
      </c>
    </row>
    <row r="3109" spans="1:23" x14ac:dyDescent="0.3">
      <c r="A3109" t="s">
        <v>3151</v>
      </c>
      <c r="B3109" t="s">
        <v>23</v>
      </c>
      <c r="C3109" t="s">
        <v>24</v>
      </c>
      <c r="D3109" t="s">
        <v>25</v>
      </c>
      <c r="E3109" t="s">
        <v>45</v>
      </c>
      <c r="F3109" t="s">
        <v>38</v>
      </c>
      <c r="G3109" s="5">
        <v>4210.09</v>
      </c>
      <c r="H3109" s="5">
        <f t="shared" si="336"/>
        <v>75.781620000000004</v>
      </c>
      <c r="I3109" s="6">
        <v>4</v>
      </c>
      <c r="J3109" s="6">
        <v>16840.36</v>
      </c>
      <c r="K3109" s="5">
        <f t="shared" si="337"/>
        <v>303.12648000000002</v>
      </c>
      <c r="L3109" s="7">
        <v>3.6</v>
      </c>
      <c r="M3109" s="7">
        <v>3819</v>
      </c>
      <c r="N3109" s="3">
        <v>45522</v>
      </c>
      <c r="O3109" s="4" t="str">
        <f t="shared" si="338"/>
        <v>2024-08</v>
      </c>
      <c r="P3109" s="4" t="str">
        <f t="shared" si="339"/>
        <v>08</v>
      </c>
      <c r="Q3109" s="4" t="str">
        <f t="shared" si="340"/>
        <v>August</v>
      </c>
      <c r="R3109" s="30" t="str">
        <f t="shared" si="341"/>
        <v>18</v>
      </c>
      <c r="W3109" t="str">
        <f t="shared" si="342"/>
        <v>ok</v>
      </c>
    </row>
    <row r="3110" spans="1:23" x14ac:dyDescent="0.3">
      <c r="A3110" t="s">
        <v>3152</v>
      </c>
      <c r="B3110" t="s">
        <v>33</v>
      </c>
      <c r="C3110" t="s">
        <v>12</v>
      </c>
      <c r="D3110" t="s">
        <v>34</v>
      </c>
      <c r="E3110" t="s">
        <v>14</v>
      </c>
      <c r="F3110" t="s">
        <v>31</v>
      </c>
      <c r="G3110" s="5">
        <v>17507.73</v>
      </c>
      <c r="H3110" s="5">
        <f t="shared" si="336"/>
        <v>315.13913999999994</v>
      </c>
      <c r="I3110" s="6">
        <v>4</v>
      </c>
      <c r="J3110" s="6">
        <v>70030.92</v>
      </c>
      <c r="K3110" s="5">
        <f t="shared" si="337"/>
        <v>1260.5565599999998</v>
      </c>
      <c r="L3110" s="7">
        <v>3.87</v>
      </c>
      <c r="M3110" s="7">
        <v>3899</v>
      </c>
      <c r="N3110" s="3">
        <v>45647</v>
      </c>
      <c r="O3110" s="4" t="str">
        <f t="shared" si="338"/>
        <v>2024-12</v>
      </c>
      <c r="P3110" s="4" t="str">
        <f t="shared" si="339"/>
        <v>12</v>
      </c>
      <c r="Q3110" s="4" t="str">
        <f t="shared" si="340"/>
        <v>December</v>
      </c>
      <c r="R3110" s="30" t="str">
        <f t="shared" si="341"/>
        <v>21</v>
      </c>
      <c r="W3110" t="str">
        <f t="shared" si="342"/>
        <v>ok</v>
      </c>
    </row>
    <row r="3111" spans="1:23" x14ac:dyDescent="0.3">
      <c r="A3111" t="s">
        <v>3153</v>
      </c>
      <c r="B3111" t="s">
        <v>33</v>
      </c>
      <c r="C3111" t="s">
        <v>12</v>
      </c>
      <c r="D3111" t="s">
        <v>34</v>
      </c>
      <c r="E3111" t="s">
        <v>45</v>
      </c>
      <c r="F3111" t="s">
        <v>26</v>
      </c>
      <c r="G3111" s="5">
        <v>7374.89</v>
      </c>
      <c r="H3111" s="5">
        <f t="shared" si="336"/>
        <v>132.74802</v>
      </c>
      <c r="I3111" s="6">
        <v>3</v>
      </c>
      <c r="J3111" s="6">
        <v>22124.67</v>
      </c>
      <c r="K3111" s="5">
        <f t="shared" si="337"/>
        <v>398.24405999999999</v>
      </c>
      <c r="L3111" s="7">
        <v>4.29</v>
      </c>
      <c r="M3111" s="7">
        <v>2782</v>
      </c>
      <c r="N3111" s="3">
        <v>45337</v>
      </c>
      <c r="O3111" s="4" t="str">
        <f t="shared" si="338"/>
        <v>2024-02</v>
      </c>
      <c r="P3111" s="4" t="str">
        <f t="shared" si="339"/>
        <v>02</v>
      </c>
      <c r="Q3111" s="4" t="str">
        <f t="shared" si="340"/>
        <v>February</v>
      </c>
      <c r="R3111" s="30" t="str">
        <f t="shared" si="341"/>
        <v>15</v>
      </c>
      <c r="W3111" t="str">
        <f t="shared" si="342"/>
        <v>ok</v>
      </c>
    </row>
    <row r="3112" spans="1:23" x14ac:dyDescent="0.3">
      <c r="A3112" t="s">
        <v>3154</v>
      </c>
      <c r="B3112" t="s">
        <v>23</v>
      </c>
      <c r="C3112" t="s">
        <v>24</v>
      </c>
      <c r="D3112" t="s">
        <v>25</v>
      </c>
      <c r="E3112" t="s">
        <v>14</v>
      </c>
      <c r="F3112" t="s">
        <v>60</v>
      </c>
      <c r="G3112" s="5">
        <v>1765.52</v>
      </c>
      <c r="H3112" s="5">
        <f t="shared" si="336"/>
        <v>31.779359999999997</v>
      </c>
      <c r="I3112" s="6">
        <v>3</v>
      </c>
      <c r="J3112" s="6">
        <v>5296.56</v>
      </c>
      <c r="K3112" s="5">
        <f t="shared" si="337"/>
        <v>95.338079999999991</v>
      </c>
      <c r="L3112" s="7">
        <v>1.97</v>
      </c>
      <c r="M3112" s="7">
        <v>3507</v>
      </c>
      <c r="N3112" s="3">
        <v>45342</v>
      </c>
      <c r="O3112" s="4" t="str">
        <f t="shared" si="338"/>
        <v>2024-02</v>
      </c>
      <c r="P3112" s="4" t="str">
        <f t="shared" si="339"/>
        <v>02</v>
      </c>
      <c r="Q3112" s="4" t="str">
        <f t="shared" si="340"/>
        <v>February</v>
      </c>
      <c r="R3112" s="30" t="str">
        <f t="shared" si="341"/>
        <v>20</v>
      </c>
      <c r="W3112" t="str">
        <f t="shared" si="342"/>
        <v>ok</v>
      </c>
    </row>
    <row r="3113" spans="1:23" x14ac:dyDescent="0.3">
      <c r="A3113" t="s">
        <v>3155</v>
      </c>
      <c r="B3113" t="s">
        <v>17</v>
      </c>
      <c r="C3113" t="s">
        <v>18</v>
      </c>
      <c r="D3113" t="s">
        <v>19</v>
      </c>
      <c r="E3113" t="s">
        <v>20</v>
      </c>
      <c r="F3113" t="s">
        <v>15</v>
      </c>
      <c r="G3113" s="5">
        <v>17114.09</v>
      </c>
      <c r="H3113" s="5">
        <f t="shared" si="336"/>
        <v>308.05361999999997</v>
      </c>
      <c r="I3113" s="6">
        <v>1</v>
      </c>
      <c r="J3113" s="6">
        <v>17114.09</v>
      </c>
      <c r="K3113" s="5">
        <f t="shared" si="337"/>
        <v>308.05361999999997</v>
      </c>
      <c r="L3113" s="7">
        <v>1.21</v>
      </c>
      <c r="M3113" s="7">
        <v>1184</v>
      </c>
      <c r="N3113" s="3">
        <v>45643</v>
      </c>
      <c r="O3113" s="4" t="str">
        <f t="shared" si="338"/>
        <v>2024-12</v>
      </c>
      <c r="P3113" s="4" t="str">
        <f t="shared" si="339"/>
        <v>12</v>
      </c>
      <c r="Q3113" s="4" t="str">
        <f t="shared" si="340"/>
        <v>December</v>
      </c>
      <c r="R3113" s="30" t="str">
        <f t="shared" si="341"/>
        <v>17</v>
      </c>
      <c r="W3113" t="str">
        <f t="shared" si="342"/>
        <v>ok</v>
      </c>
    </row>
    <row r="3114" spans="1:23" x14ac:dyDescent="0.3">
      <c r="A3114" t="s">
        <v>3156</v>
      </c>
      <c r="B3114" t="s">
        <v>36</v>
      </c>
      <c r="C3114" t="s">
        <v>18</v>
      </c>
      <c r="D3114" t="s">
        <v>37</v>
      </c>
      <c r="E3114" t="s">
        <v>14</v>
      </c>
      <c r="F3114" t="s">
        <v>15</v>
      </c>
      <c r="G3114" s="5">
        <v>13362.4</v>
      </c>
      <c r="H3114" s="5">
        <f t="shared" si="336"/>
        <v>240.52319999999997</v>
      </c>
      <c r="I3114" s="6">
        <v>4</v>
      </c>
      <c r="J3114" s="6">
        <v>53449.599999999999</v>
      </c>
      <c r="K3114" s="5">
        <f t="shared" si="337"/>
        <v>962.0927999999999</v>
      </c>
      <c r="L3114" s="7">
        <v>1.27</v>
      </c>
      <c r="M3114" s="7">
        <v>2312</v>
      </c>
      <c r="N3114" s="3">
        <v>45427</v>
      </c>
      <c r="O3114" s="4" t="str">
        <f t="shared" si="338"/>
        <v>2024-05</v>
      </c>
      <c r="P3114" s="4" t="str">
        <f t="shared" si="339"/>
        <v>05</v>
      </c>
      <c r="Q3114" s="4" t="str">
        <f t="shared" si="340"/>
        <v>May</v>
      </c>
      <c r="R3114" s="30" t="str">
        <f t="shared" si="341"/>
        <v>15</v>
      </c>
      <c r="W3114" t="str">
        <f t="shared" si="342"/>
        <v>ok</v>
      </c>
    </row>
    <row r="3115" spans="1:23" x14ac:dyDescent="0.3">
      <c r="A3115" t="s">
        <v>3157</v>
      </c>
      <c r="B3115" t="s">
        <v>47</v>
      </c>
      <c r="C3115" t="s">
        <v>12</v>
      </c>
      <c r="D3115" t="s">
        <v>48</v>
      </c>
      <c r="E3115" t="s">
        <v>20</v>
      </c>
      <c r="F3115" t="s">
        <v>21</v>
      </c>
      <c r="G3115" s="5">
        <v>7631.95</v>
      </c>
      <c r="H3115" s="5">
        <f t="shared" si="336"/>
        <v>137.37509999999997</v>
      </c>
      <c r="I3115" s="6">
        <v>3</v>
      </c>
      <c r="J3115" s="6">
        <v>22895.85</v>
      </c>
      <c r="K3115" s="5">
        <f t="shared" si="337"/>
        <v>412.12529999999992</v>
      </c>
      <c r="L3115" s="7">
        <v>2.5499999999999998</v>
      </c>
      <c r="M3115" s="7">
        <v>3218</v>
      </c>
      <c r="N3115" s="3">
        <v>45587</v>
      </c>
      <c r="O3115" s="4" t="str">
        <f t="shared" si="338"/>
        <v>2024-10</v>
      </c>
      <c r="P3115" s="4" t="str">
        <f t="shared" si="339"/>
        <v>10</v>
      </c>
      <c r="Q3115" s="4" t="str">
        <f t="shared" si="340"/>
        <v>October</v>
      </c>
      <c r="R3115" s="30" t="str">
        <f t="shared" si="341"/>
        <v>22</v>
      </c>
      <c r="W3115" t="str">
        <f t="shared" si="342"/>
        <v>ok</v>
      </c>
    </row>
    <row r="3116" spans="1:23" x14ac:dyDescent="0.3">
      <c r="A3116" t="s">
        <v>3158</v>
      </c>
      <c r="B3116" t="s">
        <v>17</v>
      </c>
      <c r="C3116" t="s">
        <v>18</v>
      </c>
      <c r="D3116" t="s">
        <v>19</v>
      </c>
      <c r="E3116" t="s">
        <v>14</v>
      </c>
      <c r="F3116" t="s">
        <v>26</v>
      </c>
      <c r="G3116" s="5">
        <v>12583.52</v>
      </c>
      <c r="H3116" s="5">
        <f t="shared" si="336"/>
        <v>226.50335999999999</v>
      </c>
      <c r="I3116" s="6">
        <v>4</v>
      </c>
      <c r="J3116" s="6">
        <v>50334.080000000002</v>
      </c>
      <c r="K3116" s="5">
        <f t="shared" si="337"/>
        <v>906.01343999999995</v>
      </c>
      <c r="L3116" s="7">
        <v>3.82</v>
      </c>
      <c r="M3116" s="7">
        <v>1311</v>
      </c>
      <c r="N3116" s="3">
        <v>45442</v>
      </c>
      <c r="O3116" s="4" t="str">
        <f t="shared" si="338"/>
        <v>2024-05</v>
      </c>
      <c r="P3116" s="4" t="str">
        <f t="shared" si="339"/>
        <v>05</v>
      </c>
      <c r="Q3116" s="4" t="str">
        <f t="shared" si="340"/>
        <v>May</v>
      </c>
      <c r="R3116" s="30" t="str">
        <f t="shared" si="341"/>
        <v>30</v>
      </c>
      <c r="W3116" t="str">
        <f t="shared" si="342"/>
        <v>ok</v>
      </c>
    </row>
    <row r="3117" spans="1:23" x14ac:dyDescent="0.3">
      <c r="A3117" t="s">
        <v>3159</v>
      </c>
      <c r="B3117" t="s">
        <v>33</v>
      </c>
      <c r="C3117" t="s">
        <v>12</v>
      </c>
      <c r="D3117" t="s">
        <v>34</v>
      </c>
      <c r="E3117" t="s">
        <v>45</v>
      </c>
      <c r="F3117" t="s">
        <v>60</v>
      </c>
      <c r="G3117" s="5">
        <v>1025.96</v>
      </c>
      <c r="H3117" s="5">
        <f t="shared" si="336"/>
        <v>18.467279999999999</v>
      </c>
      <c r="I3117" s="6">
        <v>3</v>
      </c>
      <c r="J3117" s="6">
        <v>3077.88</v>
      </c>
      <c r="K3117" s="5">
        <f t="shared" si="337"/>
        <v>55.401839999999993</v>
      </c>
      <c r="L3117" s="7">
        <v>3.95</v>
      </c>
      <c r="M3117" s="7">
        <v>435</v>
      </c>
      <c r="N3117" s="3">
        <v>45318</v>
      </c>
      <c r="O3117" s="4" t="str">
        <f t="shared" si="338"/>
        <v>2024-01</v>
      </c>
      <c r="P3117" s="4" t="str">
        <f t="shared" si="339"/>
        <v>01</v>
      </c>
      <c r="Q3117" s="4" t="str">
        <f t="shared" si="340"/>
        <v>January</v>
      </c>
      <c r="R3117" s="30" t="str">
        <f t="shared" si="341"/>
        <v>27</v>
      </c>
      <c r="W3117" t="str">
        <f t="shared" si="342"/>
        <v>ok</v>
      </c>
    </row>
    <row r="3118" spans="1:23" x14ac:dyDescent="0.3">
      <c r="A3118" t="s">
        <v>3160</v>
      </c>
      <c r="B3118" t="s">
        <v>36</v>
      </c>
      <c r="C3118" t="s">
        <v>18</v>
      </c>
      <c r="D3118" t="s">
        <v>37</v>
      </c>
      <c r="E3118" t="s">
        <v>20</v>
      </c>
      <c r="F3118" t="s">
        <v>26</v>
      </c>
      <c r="G3118" s="5">
        <v>3643.04</v>
      </c>
      <c r="H3118" s="5">
        <f t="shared" si="336"/>
        <v>65.574719999999999</v>
      </c>
      <c r="I3118" s="6">
        <v>5</v>
      </c>
      <c r="J3118" s="6">
        <v>18215.2</v>
      </c>
      <c r="K3118" s="5">
        <f t="shared" si="337"/>
        <v>327.87360000000001</v>
      </c>
      <c r="L3118" s="7">
        <v>1.29</v>
      </c>
      <c r="M3118" s="7">
        <v>4972</v>
      </c>
      <c r="N3118" s="3">
        <v>45520</v>
      </c>
      <c r="O3118" s="4" t="str">
        <f t="shared" si="338"/>
        <v>2024-08</v>
      </c>
      <c r="P3118" s="4" t="str">
        <f t="shared" si="339"/>
        <v>08</v>
      </c>
      <c r="Q3118" s="4" t="str">
        <f t="shared" si="340"/>
        <v>August</v>
      </c>
      <c r="R3118" s="30" t="str">
        <f t="shared" si="341"/>
        <v>16</v>
      </c>
      <c r="W3118" t="str">
        <f t="shared" si="342"/>
        <v>ok</v>
      </c>
    </row>
    <row r="3119" spans="1:23" x14ac:dyDescent="0.3">
      <c r="A3119" t="s">
        <v>3161</v>
      </c>
      <c r="B3119" t="s">
        <v>36</v>
      </c>
      <c r="C3119" t="s">
        <v>18</v>
      </c>
      <c r="D3119" t="s">
        <v>37</v>
      </c>
      <c r="E3119" t="s">
        <v>45</v>
      </c>
      <c r="F3119" t="s">
        <v>26</v>
      </c>
      <c r="G3119" s="5">
        <v>17495.490000000002</v>
      </c>
      <c r="H3119" s="5">
        <f t="shared" si="336"/>
        <v>314.91881999999998</v>
      </c>
      <c r="I3119" s="6">
        <v>5</v>
      </c>
      <c r="J3119" s="6">
        <v>87477.45</v>
      </c>
      <c r="K3119" s="5">
        <f t="shared" si="337"/>
        <v>1574.5940999999998</v>
      </c>
      <c r="L3119" s="7">
        <v>2.44</v>
      </c>
      <c r="M3119" s="7">
        <v>3280</v>
      </c>
      <c r="N3119" s="3">
        <v>45569</v>
      </c>
      <c r="O3119" s="4" t="str">
        <f t="shared" si="338"/>
        <v>2024-10</v>
      </c>
      <c r="P3119" s="4" t="str">
        <f t="shared" si="339"/>
        <v>10</v>
      </c>
      <c r="Q3119" s="4" t="str">
        <f t="shared" si="340"/>
        <v>October</v>
      </c>
      <c r="R3119" s="30" t="str">
        <f t="shared" si="341"/>
        <v>04</v>
      </c>
      <c r="W3119" t="str">
        <f t="shared" si="342"/>
        <v>ok</v>
      </c>
    </row>
    <row r="3120" spans="1:23" x14ac:dyDescent="0.3">
      <c r="A3120" t="s">
        <v>3162</v>
      </c>
      <c r="B3120" t="s">
        <v>36</v>
      </c>
      <c r="C3120" t="s">
        <v>18</v>
      </c>
      <c r="D3120" t="s">
        <v>37</v>
      </c>
      <c r="E3120" t="s">
        <v>45</v>
      </c>
      <c r="F3120" t="s">
        <v>21</v>
      </c>
      <c r="G3120" s="5">
        <v>12620.31</v>
      </c>
      <c r="H3120" s="5">
        <f t="shared" si="336"/>
        <v>227.16557999999998</v>
      </c>
      <c r="I3120" s="6">
        <v>5</v>
      </c>
      <c r="J3120" s="6">
        <v>63101.55</v>
      </c>
      <c r="K3120" s="5">
        <f t="shared" si="337"/>
        <v>1135.8278999999998</v>
      </c>
      <c r="L3120" s="7">
        <v>4.91</v>
      </c>
      <c r="M3120" s="7">
        <v>30</v>
      </c>
      <c r="N3120" s="3">
        <v>45399</v>
      </c>
      <c r="O3120" s="4" t="str">
        <f t="shared" si="338"/>
        <v>2024-04</v>
      </c>
      <c r="P3120" s="4" t="str">
        <f t="shared" si="339"/>
        <v>04</v>
      </c>
      <c r="Q3120" s="4" t="str">
        <f t="shared" si="340"/>
        <v>April</v>
      </c>
      <c r="R3120" s="30" t="str">
        <f t="shared" si="341"/>
        <v>17</v>
      </c>
      <c r="W3120" t="str">
        <f t="shared" si="342"/>
        <v>ok</v>
      </c>
    </row>
    <row r="3121" spans="1:23" x14ac:dyDescent="0.3">
      <c r="A3121" t="s">
        <v>3163</v>
      </c>
      <c r="B3121" t="s">
        <v>36</v>
      </c>
      <c r="C3121" t="s">
        <v>18</v>
      </c>
      <c r="D3121" t="s">
        <v>37</v>
      </c>
      <c r="E3121" t="s">
        <v>14</v>
      </c>
      <c r="F3121" t="s">
        <v>60</v>
      </c>
      <c r="G3121" s="5">
        <v>7164.95</v>
      </c>
      <c r="H3121" s="5">
        <f t="shared" si="336"/>
        <v>128.9691</v>
      </c>
      <c r="I3121" s="6">
        <v>2</v>
      </c>
      <c r="J3121" s="6">
        <v>14329.9</v>
      </c>
      <c r="K3121" s="5">
        <f t="shared" si="337"/>
        <v>257.93819999999999</v>
      </c>
      <c r="L3121" s="7">
        <v>2.08</v>
      </c>
      <c r="M3121" s="7">
        <v>1262</v>
      </c>
      <c r="N3121" s="3">
        <v>45509</v>
      </c>
      <c r="O3121" s="4" t="str">
        <f t="shared" si="338"/>
        <v>2024-08</v>
      </c>
      <c r="P3121" s="4" t="str">
        <f t="shared" si="339"/>
        <v>08</v>
      </c>
      <c r="Q3121" s="4" t="str">
        <f t="shared" si="340"/>
        <v>August</v>
      </c>
      <c r="R3121" s="30" t="str">
        <f t="shared" si="341"/>
        <v>05</v>
      </c>
      <c r="W3121" t="str">
        <f t="shared" si="342"/>
        <v>ok</v>
      </c>
    </row>
    <row r="3122" spans="1:23" x14ac:dyDescent="0.3">
      <c r="A3122" t="s">
        <v>3164</v>
      </c>
      <c r="B3122" t="s">
        <v>23</v>
      </c>
      <c r="C3122" t="s">
        <v>24</v>
      </c>
      <c r="D3122" t="s">
        <v>25</v>
      </c>
      <c r="E3122" t="s">
        <v>20</v>
      </c>
      <c r="F3122" t="s">
        <v>21</v>
      </c>
      <c r="G3122" s="5">
        <v>8361.6</v>
      </c>
      <c r="H3122" s="5">
        <f t="shared" si="336"/>
        <v>150.50880000000001</v>
      </c>
      <c r="I3122" s="6">
        <v>2</v>
      </c>
      <c r="J3122" s="6">
        <v>16723.2</v>
      </c>
      <c r="K3122" s="5">
        <f t="shared" si="337"/>
        <v>301.01760000000002</v>
      </c>
      <c r="L3122" s="7">
        <v>2.1800000000000002</v>
      </c>
      <c r="M3122" s="7">
        <v>3070</v>
      </c>
      <c r="N3122" s="3">
        <v>45631</v>
      </c>
      <c r="O3122" s="4" t="str">
        <f t="shared" si="338"/>
        <v>2024-12</v>
      </c>
      <c r="P3122" s="4" t="str">
        <f t="shared" si="339"/>
        <v>12</v>
      </c>
      <c r="Q3122" s="4" t="str">
        <f t="shared" si="340"/>
        <v>December</v>
      </c>
      <c r="R3122" s="30" t="str">
        <f t="shared" si="341"/>
        <v>05</v>
      </c>
      <c r="W3122" t="str">
        <f t="shared" si="342"/>
        <v>ok</v>
      </c>
    </row>
    <row r="3123" spans="1:23" x14ac:dyDescent="0.3">
      <c r="A3123" t="s">
        <v>3165</v>
      </c>
      <c r="B3123" t="s">
        <v>11</v>
      </c>
      <c r="C3123" t="s">
        <v>12</v>
      </c>
      <c r="D3123" t="s">
        <v>13</v>
      </c>
      <c r="E3123" t="s">
        <v>45</v>
      </c>
      <c r="F3123" t="s">
        <v>26</v>
      </c>
      <c r="G3123" s="5">
        <v>9690.1200000000008</v>
      </c>
      <c r="H3123" s="5">
        <f t="shared" si="336"/>
        <v>174.42215999999999</v>
      </c>
      <c r="I3123" s="6">
        <v>1</v>
      </c>
      <c r="J3123" s="6">
        <v>9690.1200000000008</v>
      </c>
      <c r="K3123" s="5">
        <f t="shared" si="337"/>
        <v>174.42215999999999</v>
      </c>
      <c r="L3123" s="7">
        <v>4.74</v>
      </c>
      <c r="M3123" s="7">
        <v>3231</v>
      </c>
      <c r="N3123" s="3">
        <v>45436</v>
      </c>
      <c r="O3123" s="4" t="str">
        <f t="shared" si="338"/>
        <v>2024-05</v>
      </c>
      <c r="P3123" s="4" t="str">
        <f t="shared" si="339"/>
        <v>05</v>
      </c>
      <c r="Q3123" s="4" t="str">
        <f t="shared" si="340"/>
        <v>May</v>
      </c>
      <c r="R3123" s="30" t="str">
        <f t="shared" si="341"/>
        <v>24</v>
      </c>
      <c r="W3123" t="str">
        <f t="shared" si="342"/>
        <v>ok</v>
      </c>
    </row>
    <row r="3124" spans="1:23" x14ac:dyDescent="0.3">
      <c r="A3124" t="s">
        <v>3166</v>
      </c>
      <c r="B3124" t="s">
        <v>11</v>
      </c>
      <c r="C3124" t="s">
        <v>12</v>
      </c>
      <c r="D3124" t="s">
        <v>13</v>
      </c>
      <c r="E3124" t="s">
        <v>14</v>
      </c>
      <c r="F3124" t="s">
        <v>60</v>
      </c>
      <c r="G3124" s="5">
        <v>18813.21</v>
      </c>
      <c r="H3124" s="5">
        <f t="shared" si="336"/>
        <v>338.63777999999996</v>
      </c>
      <c r="I3124" s="6">
        <v>5</v>
      </c>
      <c r="J3124" s="6">
        <v>94066.05</v>
      </c>
      <c r="K3124" s="5">
        <f t="shared" si="337"/>
        <v>1693.1888999999999</v>
      </c>
      <c r="L3124" s="7">
        <v>1.58</v>
      </c>
      <c r="M3124" s="7">
        <v>1148</v>
      </c>
      <c r="N3124" s="3">
        <v>45390</v>
      </c>
      <c r="O3124" s="4" t="str">
        <f t="shared" si="338"/>
        <v>2024-04</v>
      </c>
      <c r="P3124" s="4" t="str">
        <f t="shared" si="339"/>
        <v>04</v>
      </c>
      <c r="Q3124" s="4" t="str">
        <f t="shared" si="340"/>
        <v>April</v>
      </c>
      <c r="R3124" s="30" t="str">
        <f t="shared" si="341"/>
        <v>08</v>
      </c>
      <c r="W3124" t="str">
        <f t="shared" si="342"/>
        <v>ok</v>
      </c>
    </row>
    <row r="3125" spans="1:23" x14ac:dyDescent="0.3">
      <c r="A3125" t="s">
        <v>3167</v>
      </c>
      <c r="B3125" t="s">
        <v>36</v>
      </c>
      <c r="C3125" t="s">
        <v>18</v>
      </c>
      <c r="D3125" t="s">
        <v>37</v>
      </c>
      <c r="E3125" t="s">
        <v>45</v>
      </c>
      <c r="F3125" t="s">
        <v>15</v>
      </c>
      <c r="G3125" s="5">
        <v>3143.76</v>
      </c>
      <c r="H3125" s="5">
        <f t="shared" si="336"/>
        <v>56.587679999999999</v>
      </c>
      <c r="I3125" s="6">
        <v>4</v>
      </c>
      <c r="J3125" s="6">
        <v>12575.04</v>
      </c>
      <c r="K3125" s="5">
        <f t="shared" si="337"/>
        <v>226.35072</v>
      </c>
      <c r="L3125" s="7">
        <v>3.71</v>
      </c>
      <c r="M3125" s="7">
        <v>1637</v>
      </c>
      <c r="N3125" s="3">
        <v>45307</v>
      </c>
      <c r="O3125" s="4" t="str">
        <f t="shared" si="338"/>
        <v>2024-01</v>
      </c>
      <c r="P3125" s="4" t="str">
        <f t="shared" si="339"/>
        <v>01</v>
      </c>
      <c r="Q3125" s="4" t="str">
        <f t="shared" si="340"/>
        <v>January</v>
      </c>
      <c r="R3125" s="30" t="str">
        <f t="shared" si="341"/>
        <v>16</v>
      </c>
      <c r="W3125" t="str">
        <f t="shared" si="342"/>
        <v>ok</v>
      </c>
    </row>
    <row r="3126" spans="1:23" x14ac:dyDescent="0.3">
      <c r="A3126" t="s">
        <v>3168</v>
      </c>
      <c r="B3126" t="s">
        <v>41</v>
      </c>
      <c r="C3126" t="s">
        <v>42</v>
      </c>
      <c r="D3126" t="s">
        <v>43</v>
      </c>
      <c r="E3126" t="s">
        <v>20</v>
      </c>
      <c r="F3126" t="s">
        <v>31</v>
      </c>
      <c r="G3126" s="5">
        <v>18023.830000000002</v>
      </c>
      <c r="H3126" s="5">
        <f t="shared" si="336"/>
        <v>324.42894000000001</v>
      </c>
      <c r="I3126" s="6">
        <v>3</v>
      </c>
      <c r="J3126" s="6">
        <v>54071.49</v>
      </c>
      <c r="K3126" s="5">
        <f t="shared" si="337"/>
        <v>973.28682000000003</v>
      </c>
      <c r="L3126" s="7">
        <v>3.46</v>
      </c>
      <c r="M3126" s="7">
        <v>1969</v>
      </c>
      <c r="N3126" s="3">
        <v>45605</v>
      </c>
      <c r="O3126" s="4" t="str">
        <f t="shared" si="338"/>
        <v>2024-11</v>
      </c>
      <c r="P3126" s="4" t="str">
        <f t="shared" si="339"/>
        <v>11</v>
      </c>
      <c r="Q3126" s="4" t="str">
        <f t="shared" si="340"/>
        <v>November</v>
      </c>
      <c r="R3126" s="30" t="str">
        <f t="shared" si="341"/>
        <v>09</v>
      </c>
      <c r="W3126" t="str">
        <f t="shared" si="342"/>
        <v>ok</v>
      </c>
    </row>
    <row r="3127" spans="1:23" x14ac:dyDescent="0.3">
      <c r="A3127" t="s">
        <v>3169</v>
      </c>
      <c r="B3127" t="s">
        <v>47</v>
      </c>
      <c r="C3127" t="s">
        <v>12</v>
      </c>
      <c r="D3127" t="s">
        <v>48</v>
      </c>
      <c r="E3127" t="s">
        <v>20</v>
      </c>
      <c r="F3127" t="s">
        <v>15</v>
      </c>
      <c r="G3127" s="5">
        <v>5099.45</v>
      </c>
      <c r="H3127" s="5">
        <f t="shared" si="336"/>
        <v>91.790099999999995</v>
      </c>
      <c r="I3127" s="6">
        <v>5</v>
      </c>
      <c r="J3127" s="6">
        <v>25497.25</v>
      </c>
      <c r="K3127" s="5">
        <f t="shared" si="337"/>
        <v>458.95049999999998</v>
      </c>
      <c r="L3127" s="7">
        <v>3.43</v>
      </c>
      <c r="M3127" s="7">
        <v>1526</v>
      </c>
      <c r="N3127" s="3">
        <v>45606</v>
      </c>
      <c r="O3127" s="4" t="str">
        <f t="shared" si="338"/>
        <v>2024-11</v>
      </c>
      <c r="P3127" s="4" t="str">
        <f t="shared" si="339"/>
        <v>11</v>
      </c>
      <c r="Q3127" s="4" t="str">
        <f t="shared" si="340"/>
        <v>November</v>
      </c>
      <c r="R3127" s="30" t="str">
        <f t="shared" si="341"/>
        <v>10</v>
      </c>
      <c r="W3127" t="str">
        <f t="shared" si="342"/>
        <v>ok</v>
      </c>
    </row>
    <row r="3128" spans="1:23" x14ac:dyDescent="0.3">
      <c r="A3128" t="s">
        <v>3170</v>
      </c>
      <c r="B3128" t="s">
        <v>33</v>
      </c>
      <c r="C3128" t="s">
        <v>12</v>
      </c>
      <c r="D3128" t="s">
        <v>34</v>
      </c>
      <c r="E3128" t="s">
        <v>20</v>
      </c>
      <c r="F3128" t="s">
        <v>26</v>
      </c>
      <c r="G3128" s="5">
        <v>3220.07</v>
      </c>
      <c r="H3128" s="5">
        <f t="shared" si="336"/>
        <v>57.961259999999996</v>
      </c>
      <c r="I3128" s="6">
        <v>3</v>
      </c>
      <c r="J3128" s="6">
        <v>9660.2099999999991</v>
      </c>
      <c r="K3128" s="5">
        <f t="shared" si="337"/>
        <v>173.88378</v>
      </c>
      <c r="L3128" s="7">
        <v>3.6</v>
      </c>
      <c r="M3128" s="7">
        <v>1630</v>
      </c>
      <c r="N3128" s="3">
        <v>45383</v>
      </c>
      <c r="O3128" s="4" t="str">
        <f t="shared" si="338"/>
        <v>2024-04</v>
      </c>
      <c r="P3128" s="4" t="str">
        <f t="shared" si="339"/>
        <v>04</v>
      </c>
      <c r="Q3128" s="4" t="str">
        <f t="shared" si="340"/>
        <v>April</v>
      </c>
      <c r="R3128" s="30" t="str">
        <f t="shared" si="341"/>
        <v>01</v>
      </c>
      <c r="W3128" t="str">
        <f t="shared" si="342"/>
        <v>ok</v>
      </c>
    </row>
    <row r="3129" spans="1:23" x14ac:dyDescent="0.3">
      <c r="A3129" t="s">
        <v>3171</v>
      </c>
      <c r="B3129" t="s">
        <v>28</v>
      </c>
      <c r="C3129" t="s">
        <v>29</v>
      </c>
      <c r="D3129" t="s">
        <v>30</v>
      </c>
      <c r="E3129" t="s">
        <v>20</v>
      </c>
      <c r="F3129" t="s">
        <v>15</v>
      </c>
      <c r="G3129" s="5">
        <v>10515.52</v>
      </c>
      <c r="H3129" s="5">
        <f t="shared" si="336"/>
        <v>189.27936</v>
      </c>
      <c r="I3129" s="6">
        <v>5</v>
      </c>
      <c r="J3129" s="6">
        <v>52577.599999999999</v>
      </c>
      <c r="K3129" s="5">
        <f t="shared" si="337"/>
        <v>946.39679999999998</v>
      </c>
      <c r="L3129" s="7">
        <v>1.82</v>
      </c>
      <c r="M3129" s="7">
        <v>3436</v>
      </c>
      <c r="N3129" s="3">
        <v>45449</v>
      </c>
      <c r="O3129" s="4" t="str">
        <f t="shared" si="338"/>
        <v>2024-06</v>
      </c>
      <c r="P3129" s="4" t="str">
        <f t="shared" si="339"/>
        <v>06</v>
      </c>
      <c r="Q3129" s="4" t="str">
        <f t="shared" si="340"/>
        <v>June</v>
      </c>
      <c r="R3129" s="30" t="str">
        <f t="shared" si="341"/>
        <v>06</v>
      </c>
      <c r="W3129" t="str">
        <f t="shared" si="342"/>
        <v>ok</v>
      </c>
    </row>
    <row r="3130" spans="1:23" x14ac:dyDescent="0.3">
      <c r="A3130" t="s">
        <v>3172</v>
      </c>
      <c r="B3130" t="s">
        <v>51</v>
      </c>
      <c r="C3130" t="s">
        <v>29</v>
      </c>
      <c r="D3130" t="s">
        <v>52</v>
      </c>
      <c r="E3130" t="s">
        <v>20</v>
      </c>
      <c r="F3130" t="s">
        <v>15</v>
      </c>
      <c r="G3130" s="5">
        <v>2740.57</v>
      </c>
      <c r="H3130" s="5">
        <f t="shared" si="336"/>
        <v>49.330260000000003</v>
      </c>
      <c r="I3130" s="6">
        <v>1</v>
      </c>
      <c r="J3130" s="6">
        <v>2740.57</v>
      </c>
      <c r="K3130" s="5">
        <f t="shared" si="337"/>
        <v>49.330260000000003</v>
      </c>
      <c r="L3130" s="7">
        <v>2.5299999999999998</v>
      </c>
      <c r="M3130" s="7">
        <v>4151</v>
      </c>
      <c r="N3130" s="3">
        <v>45477</v>
      </c>
      <c r="O3130" s="4" t="str">
        <f t="shared" si="338"/>
        <v>2024-07</v>
      </c>
      <c r="P3130" s="4" t="str">
        <f t="shared" si="339"/>
        <v>07</v>
      </c>
      <c r="Q3130" s="4" t="str">
        <f t="shared" si="340"/>
        <v>July</v>
      </c>
      <c r="R3130" s="30" t="str">
        <f t="shared" si="341"/>
        <v>04</v>
      </c>
      <c r="W3130" t="str">
        <f t="shared" si="342"/>
        <v>ok</v>
      </c>
    </row>
    <row r="3131" spans="1:23" x14ac:dyDescent="0.3">
      <c r="A3131" t="s">
        <v>3173</v>
      </c>
      <c r="B3131" t="s">
        <v>17</v>
      </c>
      <c r="C3131" t="s">
        <v>18</v>
      </c>
      <c r="D3131" t="s">
        <v>19</v>
      </c>
      <c r="E3131" t="s">
        <v>45</v>
      </c>
      <c r="F3131" t="s">
        <v>31</v>
      </c>
      <c r="G3131" s="5">
        <v>3736.08</v>
      </c>
      <c r="H3131" s="5">
        <f t="shared" si="336"/>
        <v>67.249439999999993</v>
      </c>
      <c r="I3131" s="6">
        <v>3</v>
      </c>
      <c r="J3131" s="6">
        <v>11208.24</v>
      </c>
      <c r="K3131" s="5">
        <f t="shared" si="337"/>
        <v>201.74831999999998</v>
      </c>
      <c r="L3131" s="7">
        <v>3.12</v>
      </c>
      <c r="M3131" s="7">
        <v>1427</v>
      </c>
      <c r="N3131" s="3">
        <v>45397</v>
      </c>
      <c r="O3131" s="4" t="str">
        <f t="shared" si="338"/>
        <v>2024-04</v>
      </c>
      <c r="P3131" s="4" t="str">
        <f t="shared" si="339"/>
        <v>04</v>
      </c>
      <c r="Q3131" s="4" t="str">
        <f t="shared" si="340"/>
        <v>April</v>
      </c>
      <c r="R3131" s="30" t="str">
        <f t="shared" si="341"/>
        <v>15</v>
      </c>
      <c r="W3131" t="str">
        <f t="shared" si="342"/>
        <v>ok</v>
      </c>
    </row>
    <row r="3132" spans="1:23" x14ac:dyDescent="0.3">
      <c r="A3132" t="s">
        <v>3174</v>
      </c>
      <c r="B3132" t="s">
        <v>51</v>
      </c>
      <c r="C3132" t="s">
        <v>29</v>
      </c>
      <c r="D3132" t="s">
        <v>52</v>
      </c>
      <c r="E3132" t="s">
        <v>45</v>
      </c>
      <c r="F3132" t="s">
        <v>15</v>
      </c>
      <c r="G3132" s="5">
        <v>4787.24</v>
      </c>
      <c r="H3132" s="5">
        <f t="shared" si="336"/>
        <v>86.17031999999999</v>
      </c>
      <c r="I3132" s="6">
        <v>1</v>
      </c>
      <c r="J3132" s="6">
        <v>4787.24</v>
      </c>
      <c r="K3132" s="5">
        <f t="shared" si="337"/>
        <v>86.17031999999999</v>
      </c>
      <c r="L3132" s="7">
        <v>1.1599999999999999</v>
      </c>
      <c r="M3132" s="7">
        <v>3256</v>
      </c>
      <c r="N3132" s="3">
        <v>45543</v>
      </c>
      <c r="O3132" s="4" t="str">
        <f t="shared" si="338"/>
        <v>2024-09</v>
      </c>
      <c r="P3132" s="4" t="str">
        <f t="shared" si="339"/>
        <v>09</v>
      </c>
      <c r="Q3132" s="4" t="str">
        <f t="shared" si="340"/>
        <v>September</v>
      </c>
      <c r="R3132" s="30" t="str">
        <f t="shared" si="341"/>
        <v>08</v>
      </c>
      <c r="W3132" t="str">
        <f t="shared" si="342"/>
        <v>ok</v>
      </c>
    </row>
    <row r="3133" spans="1:23" x14ac:dyDescent="0.3">
      <c r="A3133" t="s">
        <v>3175</v>
      </c>
      <c r="B3133" t="s">
        <v>17</v>
      </c>
      <c r="C3133" t="s">
        <v>18</v>
      </c>
      <c r="D3133" t="s">
        <v>19</v>
      </c>
      <c r="E3133" t="s">
        <v>45</v>
      </c>
      <c r="F3133" t="s">
        <v>60</v>
      </c>
      <c r="G3133" s="5">
        <v>7086.95</v>
      </c>
      <c r="H3133" s="5">
        <f t="shared" si="336"/>
        <v>127.56509999999999</v>
      </c>
      <c r="I3133" s="6">
        <v>5</v>
      </c>
      <c r="J3133" s="6">
        <v>35434.75</v>
      </c>
      <c r="K3133" s="5">
        <f t="shared" si="337"/>
        <v>637.82549999999992</v>
      </c>
      <c r="L3133" s="7">
        <v>2</v>
      </c>
      <c r="M3133" s="7">
        <v>1945</v>
      </c>
      <c r="N3133" s="3">
        <v>45357</v>
      </c>
      <c r="O3133" s="4" t="str">
        <f t="shared" si="338"/>
        <v>2024-03</v>
      </c>
      <c r="P3133" s="4" t="str">
        <f t="shared" si="339"/>
        <v>03</v>
      </c>
      <c r="Q3133" s="4" t="str">
        <f t="shared" si="340"/>
        <v>March</v>
      </c>
      <c r="R3133" s="30" t="str">
        <f t="shared" si="341"/>
        <v>06</v>
      </c>
      <c r="W3133" t="str">
        <f t="shared" si="342"/>
        <v>ok</v>
      </c>
    </row>
    <row r="3134" spans="1:23" x14ac:dyDescent="0.3">
      <c r="A3134" t="s">
        <v>3176</v>
      </c>
      <c r="B3134" t="s">
        <v>23</v>
      </c>
      <c r="C3134" t="s">
        <v>24</v>
      </c>
      <c r="D3134" t="s">
        <v>25</v>
      </c>
      <c r="E3134" t="s">
        <v>14</v>
      </c>
      <c r="F3134" t="s">
        <v>38</v>
      </c>
      <c r="G3134" s="5">
        <v>1054.77</v>
      </c>
      <c r="H3134" s="5">
        <f t="shared" si="336"/>
        <v>18.985859999999999</v>
      </c>
      <c r="I3134" s="6">
        <v>5</v>
      </c>
      <c r="J3134" s="6">
        <v>5273.85</v>
      </c>
      <c r="K3134" s="5">
        <f t="shared" si="337"/>
        <v>94.929299999999998</v>
      </c>
      <c r="L3134" s="7">
        <v>4.3</v>
      </c>
      <c r="M3134" s="7">
        <v>54</v>
      </c>
      <c r="N3134" s="3">
        <v>45574</v>
      </c>
      <c r="O3134" s="4" t="str">
        <f t="shared" si="338"/>
        <v>2024-10</v>
      </c>
      <c r="P3134" s="4" t="str">
        <f t="shared" si="339"/>
        <v>10</v>
      </c>
      <c r="Q3134" s="4" t="str">
        <f t="shared" si="340"/>
        <v>October</v>
      </c>
      <c r="R3134" s="30" t="str">
        <f t="shared" si="341"/>
        <v>09</v>
      </c>
      <c r="W3134" t="str">
        <f t="shared" si="342"/>
        <v>ok</v>
      </c>
    </row>
    <row r="3135" spans="1:23" x14ac:dyDescent="0.3">
      <c r="A3135" t="s">
        <v>3177</v>
      </c>
      <c r="B3135" t="s">
        <v>33</v>
      </c>
      <c r="C3135" t="s">
        <v>12</v>
      </c>
      <c r="D3135" t="s">
        <v>34</v>
      </c>
      <c r="E3135" t="s">
        <v>45</v>
      </c>
      <c r="F3135" t="s">
        <v>15</v>
      </c>
      <c r="G3135" s="5">
        <v>18571.240000000002</v>
      </c>
      <c r="H3135" s="5">
        <f t="shared" si="336"/>
        <v>334.28232000000003</v>
      </c>
      <c r="I3135" s="6">
        <v>4</v>
      </c>
      <c r="J3135" s="6">
        <v>74284.960000000006</v>
      </c>
      <c r="K3135" s="5">
        <f t="shared" si="337"/>
        <v>1337.1292800000001</v>
      </c>
      <c r="L3135" s="7">
        <v>4.8499999999999996</v>
      </c>
      <c r="M3135" s="7">
        <v>1918</v>
      </c>
      <c r="N3135" s="3">
        <v>45519</v>
      </c>
      <c r="O3135" s="4" t="str">
        <f t="shared" si="338"/>
        <v>2024-08</v>
      </c>
      <c r="P3135" s="4" t="str">
        <f t="shared" si="339"/>
        <v>08</v>
      </c>
      <c r="Q3135" s="4" t="str">
        <f t="shared" si="340"/>
        <v>August</v>
      </c>
      <c r="R3135" s="30" t="str">
        <f t="shared" si="341"/>
        <v>15</v>
      </c>
      <c r="W3135" t="str">
        <f t="shared" si="342"/>
        <v>ok</v>
      </c>
    </row>
    <row r="3136" spans="1:23" x14ac:dyDescent="0.3">
      <c r="A3136" t="s">
        <v>3178</v>
      </c>
      <c r="B3136" t="s">
        <v>33</v>
      </c>
      <c r="C3136" t="s">
        <v>12</v>
      </c>
      <c r="D3136" t="s">
        <v>34</v>
      </c>
      <c r="E3136" t="s">
        <v>20</v>
      </c>
      <c r="F3136" t="s">
        <v>21</v>
      </c>
      <c r="G3136" s="5">
        <v>1146</v>
      </c>
      <c r="H3136" s="5">
        <f t="shared" si="336"/>
        <v>20.628</v>
      </c>
      <c r="I3136" s="6">
        <v>3</v>
      </c>
      <c r="J3136" s="6">
        <v>3438</v>
      </c>
      <c r="K3136" s="5">
        <f t="shared" si="337"/>
        <v>61.884</v>
      </c>
      <c r="L3136" s="7">
        <v>1.43</v>
      </c>
      <c r="M3136" s="7">
        <v>2690</v>
      </c>
      <c r="N3136" s="3">
        <v>45560</v>
      </c>
      <c r="O3136" s="4" t="str">
        <f t="shared" si="338"/>
        <v>2024-09</v>
      </c>
      <c r="P3136" s="4" t="str">
        <f t="shared" si="339"/>
        <v>09</v>
      </c>
      <c r="Q3136" s="4" t="str">
        <f t="shared" si="340"/>
        <v>September</v>
      </c>
      <c r="R3136" s="30" t="str">
        <f t="shared" si="341"/>
        <v>25</v>
      </c>
      <c r="W3136" t="str">
        <f t="shared" si="342"/>
        <v>ok</v>
      </c>
    </row>
    <row r="3137" spans="1:23" x14ac:dyDescent="0.3">
      <c r="A3137" t="s">
        <v>3179</v>
      </c>
      <c r="B3137" t="s">
        <v>63</v>
      </c>
      <c r="C3137" t="s">
        <v>18</v>
      </c>
      <c r="D3137" t="s">
        <v>64</v>
      </c>
      <c r="E3137" t="s">
        <v>45</v>
      </c>
      <c r="F3137" t="s">
        <v>15</v>
      </c>
      <c r="G3137" s="5">
        <v>656.02</v>
      </c>
      <c r="H3137" s="5">
        <f t="shared" si="336"/>
        <v>11.808359999999999</v>
      </c>
      <c r="I3137" s="6">
        <v>4</v>
      </c>
      <c r="J3137" s="6">
        <v>2624.08</v>
      </c>
      <c r="K3137" s="5">
        <f t="shared" si="337"/>
        <v>47.233439999999995</v>
      </c>
      <c r="L3137" s="7">
        <v>2.85</v>
      </c>
      <c r="M3137" s="7">
        <v>473</v>
      </c>
      <c r="N3137" s="3">
        <v>45374</v>
      </c>
      <c r="O3137" s="4" t="str">
        <f t="shared" si="338"/>
        <v>2024-03</v>
      </c>
      <c r="P3137" s="4" t="str">
        <f t="shared" si="339"/>
        <v>03</v>
      </c>
      <c r="Q3137" s="4" t="str">
        <f t="shared" si="340"/>
        <v>March</v>
      </c>
      <c r="R3137" s="30" t="str">
        <f t="shared" si="341"/>
        <v>23</v>
      </c>
      <c r="W3137" t="str">
        <f t="shared" si="342"/>
        <v>ok</v>
      </c>
    </row>
    <row r="3138" spans="1:23" x14ac:dyDescent="0.3">
      <c r="A3138" t="s">
        <v>3180</v>
      </c>
      <c r="B3138" t="s">
        <v>33</v>
      </c>
      <c r="C3138" t="s">
        <v>12</v>
      </c>
      <c r="D3138" t="s">
        <v>34</v>
      </c>
      <c r="E3138" t="s">
        <v>14</v>
      </c>
      <c r="F3138" t="s">
        <v>38</v>
      </c>
      <c r="G3138" s="5">
        <v>7921.8</v>
      </c>
      <c r="H3138" s="5">
        <f t="shared" si="336"/>
        <v>142.5924</v>
      </c>
      <c r="I3138" s="6">
        <v>5</v>
      </c>
      <c r="J3138" s="6">
        <v>39609</v>
      </c>
      <c r="K3138" s="5">
        <f t="shared" si="337"/>
        <v>712.96199999999999</v>
      </c>
      <c r="L3138" s="7">
        <v>3.53</v>
      </c>
      <c r="M3138" s="7">
        <v>1402</v>
      </c>
      <c r="N3138" s="3">
        <v>45451</v>
      </c>
      <c r="O3138" s="4" t="str">
        <f t="shared" si="338"/>
        <v>2024-06</v>
      </c>
      <c r="P3138" s="4" t="str">
        <f t="shared" si="339"/>
        <v>06</v>
      </c>
      <c r="Q3138" s="4" t="str">
        <f t="shared" si="340"/>
        <v>June</v>
      </c>
      <c r="R3138" s="30" t="str">
        <f t="shared" si="341"/>
        <v>08</v>
      </c>
      <c r="W3138" t="str">
        <f t="shared" si="342"/>
        <v>ok</v>
      </c>
    </row>
    <row r="3139" spans="1:23" x14ac:dyDescent="0.3">
      <c r="A3139" t="s">
        <v>3181</v>
      </c>
      <c r="B3139" t="s">
        <v>17</v>
      </c>
      <c r="C3139" t="s">
        <v>18</v>
      </c>
      <c r="D3139" t="s">
        <v>19</v>
      </c>
      <c r="E3139" t="s">
        <v>45</v>
      </c>
      <c r="F3139" t="s">
        <v>60</v>
      </c>
      <c r="G3139" s="5">
        <v>7776.95</v>
      </c>
      <c r="H3139" s="5">
        <f t="shared" ref="H3139:H3202" si="343">G3139*0.018</f>
        <v>139.98509999999999</v>
      </c>
      <c r="I3139" s="6">
        <v>1</v>
      </c>
      <c r="J3139" s="6">
        <v>7776.95</v>
      </c>
      <c r="K3139" s="5">
        <f t="shared" ref="K3139:K3202" si="344">H3139*I3139</f>
        <v>139.98509999999999</v>
      </c>
      <c r="L3139" s="7">
        <v>3.85</v>
      </c>
      <c r="M3139" s="7">
        <v>2153</v>
      </c>
      <c r="N3139" s="3">
        <v>45379</v>
      </c>
      <c r="O3139" s="4" t="str">
        <f t="shared" ref="O3139:O3202" si="345">TEXT(N3139,"yyyy-mm")</f>
        <v>2024-03</v>
      </c>
      <c r="P3139" s="4" t="str">
        <f t="shared" ref="P3139:P3202" si="346">TEXT(N3139,"mm")</f>
        <v>03</v>
      </c>
      <c r="Q3139" s="4" t="str">
        <f t="shared" ref="Q3139:Q3202" si="347">TEXT(DATE(2024,P3139,1),"mmmm")</f>
        <v>March</v>
      </c>
      <c r="R3139" s="30" t="str">
        <f t="shared" ref="R3139:R3202" si="348">TEXT(N3139,"dd")</f>
        <v>28</v>
      </c>
      <c r="W3139" t="str">
        <f t="shared" ref="W3139:W3202" si="349">IF(G3139*I3139=J3139,"ok","False")</f>
        <v>ok</v>
      </c>
    </row>
    <row r="3140" spans="1:23" x14ac:dyDescent="0.3">
      <c r="A3140" t="s">
        <v>3182</v>
      </c>
      <c r="B3140" t="s">
        <v>51</v>
      </c>
      <c r="C3140" t="s">
        <v>29</v>
      </c>
      <c r="D3140" t="s">
        <v>52</v>
      </c>
      <c r="E3140" t="s">
        <v>20</v>
      </c>
      <c r="F3140" t="s">
        <v>26</v>
      </c>
      <c r="G3140" s="5">
        <v>6968.79</v>
      </c>
      <c r="H3140" s="5">
        <f t="shared" si="343"/>
        <v>125.43821999999999</v>
      </c>
      <c r="I3140" s="6">
        <v>5</v>
      </c>
      <c r="J3140" s="6">
        <v>34843.949999999997</v>
      </c>
      <c r="K3140" s="5">
        <f t="shared" si="344"/>
        <v>627.19109999999989</v>
      </c>
      <c r="L3140" s="7">
        <v>1.1200000000000001</v>
      </c>
      <c r="M3140" s="7">
        <v>2141</v>
      </c>
      <c r="N3140" s="3">
        <v>45470</v>
      </c>
      <c r="O3140" s="4" t="str">
        <f t="shared" si="345"/>
        <v>2024-06</v>
      </c>
      <c r="P3140" s="4" t="str">
        <f t="shared" si="346"/>
        <v>06</v>
      </c>
      <c r="Q3140" s="4" t="str">
        <f t="shared" si="347"/>
        <v>June</v>
      </c>
      <c r="R3140" s="30" t="str">
        <f t="shared" si="348"/>
        <v>27</v>
      </c>
      <c r="W3140" t="str">
        <f t="shared" si="349"/>
        <v>ok</v>
      </c>
    </row>
    <row r="3141" spans="1:23" x14ac:dyDescent="0.3">
      <c r="A3141" t="s">
        <v>3183</v>
      </c>
      <c r="B3141" t="s">
        <v>28</v>
      </c>
      <c r="C3141" t="s">
        <v>29</v>
      </c>
      <c r="D3141" t="s">
        <v>30</v>
      </c>
      <c r="E3141" t="s">
        <v>20</v>
      </c>
      <c r="F3141" t="s">
        <v>38</v>
      </c>
      <c r="G3141" s="5">
        <v>18392.29</v>
      </c>
      <c r="H3141" s="5">
        <f t="shared" si="343"/>
        <v>331.06121999999999</v>
      </c>
      <c r="I3141" s="6">
        <v>1</v>
      </c>
      <c r="J3141" s="6">
        <v>18392.29</v>
      </c>
      <c r="K3141" s="5">
        <f t="shared" si="344"/>
        <v>331.06121999999999</v>
      </c>
      <c r="L3141" s="7">
        <v>2.66</v>
      </c>
      <c r="M3141" s="7">
        <v>2066</v>
      </c>
      <c r="N3141" s="3">
        <v>45308</v>
      </c>
      <c r="O3141" s="4" t="str">
        <f t="shared" si="345"/>
        <v>2024-01</v>
      </c>
      <c r="P3141" s="4" t="str">
        <f t="shared" si="346"/>
        <v>01</v>
      </c>
      <c r="Q3141" s="4" t="str">
        <f t="shared" si="347"/>
        <v>January</v>
      </c>
      <c r="R3141" s="30" t="str">
        <f t="shared" si="348"/>
        <v>17</v>
      </c>
      <c r="W3141" t="str">
        <f t="shared" si="349"/>
        <v>ok</v>
      </c>
    </row>
    <row r="3142" spans="1:23" x14ac:dyDescent="0.3">
      <c r="A3142" t="s">
        <v>3184</v>
      </c>
      <c r="B3142" t="s">
        <v>33</v>
      </c>
      <c r="C3142" t="s">
        <v>12</v>
      </c>
      <c r="D3142" t="s">
        <v>34</v>
      </c>
      <c r="E3142" t="s">
        <v>20</v>
      </c>
      <c r="F3142" t="s">
        <v>38</v>
      </c>
      <c r="G3142" s="5">
        <v>1114.55</v>
      </c>
      <c r="H3142" s="5">
        <f t="shared" si="343"/>
        <v>20.061899999999998</v>
      </c>
      <c r="I3142" s="6">
        <v>4</v>
      </c>
      <c r="J3142" s="6">
        <v>4458.2</v>
      </c>
      <c r="K3142" s="5">
        <f t="shared" si="344"/>
        <v>80.247599999999991</v>
      </c>
      <c r="L3142" s="7">
        <v>4.18</v>
      </c>
      <c r="M3142" s="7">
        <v>1370</v>
      </c>
      <c r="N3142" s="3">
        <v>45525</v>
      </c>
      <c r="O3142" s="4" t="str">
        <f t="shared" si="345"/>
        <v>2024-08</v>
      </c>
      <c r="P3142" s="4" t="str">
        <f t="shared" si="346"/>
        <v>08</v>
      </c>
      <c r="Q3142" s="4" t="str">
        <f t="shared" si="347"/>
        <v>August</v>
      </c>
      <c r="R3142" s="30" t="str">
        <f t="shared" si="348"/>
        <v>21</v>
      </c>
      <c r="W3142" t="str">
        <f t="shared" si="349"/>
        <v>ok</v>
      </c>
    </row>
    <row r="3143" spans="1:23" x14ac:dyDescent="0.3">
      <c r="A3143" t="s">
        <v>3185</v>
      </c>
      <c r="B3143" t="s">
        <v>17</v>
      </c>
      <c r="C3143" t="s">
        <v>18</v>
      </c>
      <c r="D3143" t="s">
        <v>19</v>
      </c>
      <c r="E3143" t="s">
        <v>45</v>
      </c>
      <c r="F3143" t="s">
        <v>26</v>
      </c>
      <c r="G3143" s="5">
        <v>9917.85</v>
      </c>
      <c r="H3143" s="5">
        <f t="shared" si="343"/>
        <v>178.5213</v>
      </c>
      <c r="I3143" s="6">
        <v>4</v>
      </c>
      <c r="J3143" s="6">
        <v>39671.4</v>
      </c>
      <c r="K3143" s="5">
        <f t="shared" si="344"/>
        <v>714.08519999999999</v>
      </c>
      <c r="L3143" s="7">
        <v>4.1500000000000004</v>
      </c>
      <c r="M3143" s="7">
        <v>4196</v>
      </c>
      <c r="N3143" s="3">
        <v>45350</v>
      </c>
      <c r="O3143" s="4" t="str">
        <f t="shared" si="345"/>
        <v>2024-02</v>
      </c>
      <c r="P3143" s="4" t="str">
        <f t="shared" si="346"/>
        <v>02</v>
      </c>
      <c r="Q3143" s="4" t="str">
        <f t="shared" si="347"/>
        <v>February</v>
      </c>
      <c r="R3143" s="30" t="str">
        <f t="shared" si="348"/>
        <v>28</v>
      </c>
      <c r="W3143" t="str">
        <f t="shared" si="349"/>
        <v>ok</v>
      </c>
    </row>
    <row r="3144" spans="1:23" x14ac:dyDescent="0.3">
      <c r="A3144" t="s">
        <v>3186</v>
      </c>
      <c r="B3144" t="s">
        <v>11</v>
      </c>
      <c r="C3144" t="s">
        <v>12</v>
      </c>
      <c r="D3144" t="s">
        <v>13</v>
      </c>
      <c r="E3144" t="s">
        <v>20</v>
      </c>
      <c r="F3144" t="s">
        <v>38</v>
      </c>
      <c r="G3144" s="5">
        <v>12579.26</v>
      </c>
      <c r="H3144" s="5">
        <f t="shared" si="343"/>
        <v>226.42667999999998</v>
      </c>
      <c r="I3144" s="6">
        <v>5</v>
      </c>
      <c r="J3144" s="6">
        <v>62896.3</v>
      </c>
      <c r="K3144" s="5">
        <f t="shared" si="344"/>
        <v>1132.1333999999999</v>
      </c>
      <c r="L3144" s="7">
        <v>3.84</v>
      </c>
      <c r="M3144" s="7">
        <v>1760</v>
      </c>
      <c r="N3144" s="3">
        <v>45605</v>
      </c>
      <c r="O3144" s="4" t="str">
        <f t="shared" si="345"/>
        <v>2024-11</v>
      </c>
      <c r="P3144" s="4" t="str">
        <f t="shared" si="346"/>
        <v>11</v>
      </c>
      <c r="Q3144" s="4" t="str">
        <f t="shared" si="347"/>
        <v>November</v>
      </c>
      <c r="R3144" s="30" t="str">
        <f t="shared" si="348"/>
        <v>09</v>
      </c>
      <c r="W3144" t="str">
        <f t="shared" si="349"/>
        <v>ok</v>
      </c>
    </row>
    <row r="3145" spans="1:23" x14ac:dyDescent="0.3">
      <c r="A3145" t="s">
        <v>3187</v>
      </c>
      <c r="B3145" t="s">
        <v>41</v>
      </c>
      <c r="C3145" t="s">
        <v>42</v>
      </c>
      <c r="D3145" t="s">
        <v>43</v>
      </c>
      <c r="E3145" t="s">
        <v>45</v>
      </c>
      <c r="F3145" t="s">
        <v>26</v>
      </c>
      <c r="G3145" s="5">
        <v>406.29</v>
      </c>
      <c r="H3145" s="5">
        <f t="shared" si="343"/>
        <v>7.3132199999999994</v>
      </c>
      <c r="I3145" s="6">
        <v>2</v>
      </c>
      <c r="J3145" s="6">
        <v>812.58</v>
      </c>
      <c r="K3145" s="5">
        <f t="shared" si="344"/>
        <v>14.626439999999999</v>
      </c>
      <c r="L3145" s="7">
        <v>3.98</v>
      </c>
      <c r="M3145" s="7">
        <v>4191</v>
      </c>
      <c r="N3145" s="3">
        <v>45346</v>
      </c>
      <c r="O3145" s="4" t="str">
        <f t="shared" si="345"/>
        <v>2024-02</v>
      </c>
      <c r="P3145" s="4" t="str">
        <f t="shared" si="346"/>
        <v>02</v>
      </c>
      <c r="Q3145" s="4" t="str">
        <f t="shared" si="347"/>
        <v>February</v>
      </c>
      <c r="R3145" s="30" t="str">
        <f t="shared" si="348"/>
        <v>24</v>
      </c>
      <c r="W3145" t="str">
        <f t="shared" si="349"/>
        <v>ok</v>
      </c>
    </row>
    <row r="3146" spans="1:23" x14ac:dyDescent="0.3">
      <c r="A3146" t="s">
        <v>3188</v>
      </c>
      <c r="B3146" t="s">
        <v>47</v>
      </c>
      <c r="C3146" t="s">
        <v>12</v>
      </c>
      <c r="D3146" t="s">
        <v>48</v>
      </c>
      <c r="E3146" t="s">
        <v>14</v>
      </c>
      <c r="F3146" t="s">
        <v>38</v>
      </c>
      <c r="G3146" s="5">
        <v>8176.56</v>
      </c>
      <c r="H3146" s="5">
        <f t="shared" si="343"/>
        <v>147.17807999999999</v>
      </c>
      <c r="I3146" s="6">
        <v>2</v>
      </c>
      <c r="J3146" s="6">
        <v>16353.12</v>
      </c>
      <c r="K3146" s="5">
        <f t="shared" si="344"/>
        <v>294.35615999999999</v>
      </c>
      <c r="L3146" s="7">
        <v>3.53</v>
      </c>
      <c r="M3146" s="7">
        <v>85</v>
      </c>
      <c r="N3146" s="3">
        <v>45475</v>
      </c>
      <c r="O3146" s="4" t="str">
        <f t="shared" si="345"/>
        <v>2024-07</v>
      </c>
      <c r="P3146" s="4" t="str">
        <f t="shared" si="346"/>
        <v>07</v>
      </c>
      <c r="Q3146" s="4" t="str">
        <f t="shared" si="347"/>
        <v>July</v>
      </c>
      <c r="R3146" s="30" t="str">
        <f t="shared" si="348"/>
        <v>02</v>
      </c>
      <c r="W3146" t="str">
        <f t="shared" si="349"/>
        <v>ok</v>
      </c>
    </row>
    <row r="3147" spans="1:23" x14ac:dyDescent="0.3">
      <c r="A3147" t="s">
        <v>3189</v>
      </c>
      <c r="B3147" t="s">
        <v>41</v>
      </c>
      <c r="C3147" t="s">
        <v>42</v>
      </c>
      <c r="D3147" t="s">
        <v>43</v>
      </c>
      <c r="E3147" t="s">
        <v>20</v>
      </c>
      <c r="F3147" t="s">
        <v>15</v>
      </c>
      <c r="G3147" s="5">
        <v>4532.2</v>
      </c>
      <c r="H3147" s="5">
        <f t="shared" si="343"/>
        <v>81.579599999999985</v>
      </c>
      <c r="I3147" s="6">
        <v>4</v>
      </c>
      <c r="J3147" s="6">
        <v>18128.8</v>
      </c>
      <c r="K3147" s="5">
        <f t="shared" si="344"/>
        <v>326.31839999999994</v>
      </c>
      <c r="L3147" s="7">
        <v>3.01</v>
      </c>
      <c r="M3147" s="7">
        <v>4042</v>
      </c>
      <c r="N3147" s="3">
        <v>45379</v>
      </c>
      <c r="O3147" s="4" t="str">
        <f t="shared" si="345"/>
        <v>2024-03</v>
      </c>
      <c r="P3147" s="4" t="str">
        <f t="shared" si="346"/>
        <v>03</v>
      </c>
      <c r="Q3147" s="4" t="str">
        <f t="shared" si="347"/>
        <v>March</v>
      </c>
      <c r="R3147" s="30" t="str">
        <f t="shared" si="348"/>
        <v>28</v>
      </c>
      <c r="W3147" t="str">
        <f t="shared" si="349"/>
        <v>ok</v>
      </c>
    </row>
    <row r="3148" spans="1:23" x14ac:dyDescent="0.3">
      <c r="A3148" t="s">
        <v>3190</v>
      </c>
      <c r="B3148" t="s">
        <v>33</v>
      </c>
      <c r="C3148" t="s">
        <v>12</v>
      </c>
      <c r="D3148" t="s">
        <v>34</v>
      </c>
      <c r="E3148" t="s">
        <v>14</v>
      </c>
      <c r="F3148" t="s">
        <v>15</v>
      </c>
      <c r="G3148" s="5">
        <v>19132.419999999998</v>
      </c>
      <c r="H3148" s="5">
        <f t="shared" si="343"/>
        <v>344.38355999999993</v>
      </c>
      <c r="I3148" s="6">
        <v>5</v>
      </c>
      <c r="J3148" s="6">
        <v>95662.1</v>
      </c>
      <c r="K3148" s="5">
        <f t="shared" si="344"/>
        <v>1721.9177999999997</v>
      </c>
      <c r="L3148" s="7">
        <v>3.51</v>
      </c>
      <c r="M3148" s="7">
        <v>2695</v>
      </c>
      <c r="N3148" s="3">
        <v>45432</v>
      </c>
      <c r="O3148" s="4" t="str">
        <f t="shared" si="345"/>
        <v>2024-05</v>
      </c>
      <c r="P3148" s="4" t="str">
        <f t="shared" si="346"/>
        <v>05</v>
      </c>
      <c r="Q3148" s="4" t="str">
        <f t="shared" si="347"/>
        <v>May</v>
      </c>
      <c r="R3148" s="30" t="str">
        <f t="shared" si="348"/>
        <v>20</v>
      </c>
      <c r="W3148" t="str">
        <f t="shared" si="349"/>
        <v>ok</v>
      </c>
    </row>
    <row r="3149" spans="1:23" x14ac:dyDescent="0.3">
      <c r="A3149" t="s">
        <v>3191</v>
      </c>
      <c r="B3149" t="s">
        <v>41</v>
      </c>
      <c r="C3149" t="s">
        <v>42</v>
      </c>
      <c r="D3149" t="s">
        <v>43</v>
      </c>
      <c r="E3149" t="s">
        <v>20</v>
      </c>
      <c r="F3149" t="s">
        <v>21</v>
      </c>
      <c r="G3149" s="5">
        <v>16487.23</v>
      </c>
      <c r="H3149" s="5">
        <f t="shared" si="343"/>
        <v>296.77013999999997</v>
      </c>
      <c r="I3149" s="6">
        <v>3</v>
      </c>
      <c r="J3149" s="6">
        <v>49461.69</v>
      </c>
      <c r="K3149" s="5">
        <f t="shared" si="344"/>
        <v>890.31041999999991</v>
      </c>
      <c r="L3149" s="7">
        <v>1.42</v>
      </c>
      <c r="M3149" s="7">
        <v>941</v>
      </c>
      <c r="N3149" s="3">
        <v>45557</v>
      </c>
      <c r="O3149" s="4" t="str">
        <f t="shared" si="345"/>
        <v>2024-09</v>
      </c>
      <c r="P3149" s="4" t="str">
        <f t="shared" si="346"/>
        <v>09</v>
      </c>
      <c r="Q3149" s="4" t="str">
        <f t="shared" si="347"/>
        <v>September</v>
      </c>
      <c r="R3149" s="30" t="str">
        <f t="shared" si="348"/>
        <v>22</v>
      </c>
      <c r="W3149" t="str">
        <f t="shared" si="349"/>
        <v>ok</v>
      </c>
    </row>
    <row r="3150" spans="1:23" x14ac:dyDescent="0.3">
      <c r="A3150" t="s">
        <v>3192</v>
      </c>
      <c r="B3150" t="s">
        <v>36</v>
      </c>
      <c r="C3150" t="s">
        <v>18</v>
      </c>
      <c r="D3150" t="s">
        <v>37</v>
      </c>
      <c r="E3150" t="s">
        <v>45</v>
      </c>
      <c r="F3150" t="s">
        <v>26</v>
      </c>
      <c r="G3150" s="5">
        <v>2773.77</v>
      </c>
      <c r="H3150" s="5">
        <f t="shared" si="343"/>
        <v>49.927859999999995</v>
      </c>
      <c r="I3150" s="6">
        <v>2</v>
      </c>
      <c r="J3150" s="6">
        <v>5547.54</v>
      </c>
      <c r="K3150" s="5">
        <f t="shared" si="344"/>
        <v>99.855719999999991</v>
      </c>
      <c r="L3150" s="7">
        <v>4.6399999999999997</v>
      </c>
      <c r="M3150" s="7">
        <v>1935</v>
      </c>
      <c r="N3150" s="3">
        <v>45321</v>
      </c>
      <c r="O3150" s="4" t="str">
        <f t="shared" si="345"/>
        <v>2024-01</v>
      </c>
      <c r="P3150" s="4" t="str">
        <f t="shared" si="346"/>
        <v>01</v>
      </c>
      <c r="Q3150" s="4" t="str">
        <f t="shared" si="347"/>
        <v>January</v>
      </c>
      <c r="R3150" s="30" t="str">
        <f t="shared" si="348"/>
        <v>30</v>
      </c>
      <c r="W3150" t="str">
        <f t="shared" si="349"/>
        <v>ok</v>
      </c>
    </row>
    <row r="3151" spans="1:23" x14ac:dyDescent="0.3">
      <c r="A3151" t="s">
        <v>3193</v>
      </c>
      <c r="B3151" t="s">
        <v>17</v>
      </c>
      <c r="C3151" t="s">
        <v>18</v>
      </c>
      <c r="D3151" t="s">
        <v>19</v>
      </c>
      <c r="E3151" t="s">
        <v>45</v>
      </c>
      <c r="F3151" t="s">
        <v>31</v>
      </c>
      <c r="G3151" s="5">
        <v>5471.11</v>
      </c>
      <c r="H3151" s="5">
        <f t="shared" si="343"/>
        <v>98.479979999999983</v>
      </c>
      <c r="I3151" s="6">
        <v>1</v>
      </c>
      <c r="J3151" s="6">
        <v>5471.11</v>
      </c>
      <c r="K3151" s="5">
        <f t="shared" si="344"/>
        <v>98.479979999999983</v>
      </c>
      <c r="L3151" s="7">
        <v>4.5999999999999996</v>
      </c>
      <c r="M3151" s="7">
        <v>2607</v>
      </c>
      <c r="N3151" s="3">
        <v>45300</v>
      </c>
      <c r="O3151" s="4" t="str">
        <f t="shared" si="345"/>
        <v>2024-01</v>
      </c>
      <c r="P3151" s="4" t="str">
        <f t="shared" si="346"/>
        <v>01</v>
      </c>
      <c r="Q3151" s="4" t="str">
        <f t="shared" si="347"/>
        <v>January</v>
      </c>
      <c r="R3151" s="30" t="str">
        <f t="shared" si="348"/>
        <v>09</v>
      </c>
      <c r="W3151" t="str">
        <f t="shared" si="349"/>
        <v>ok</v>
      </c>
    </row>
    <row r="3152" spans="1:23" x14ac:dyDescent="0.3">
      <c r="A3152" t="s">
        <v>3194</v>
      </c>
      <c r="B3152" t="s">
        <v>11</v>
      </c>
      <c r="C3152" t="s">
        <v>12</v>
      </c>
      <c r="D3152" t="s">
        <v>13</v>
      </c>
      <c r="E3152" t="s">
        <v>14</v>
      </c>
      <c r="F3152" t="s">
        <v>15</v>
      </c>
      <c r="G3152" s="5">
        <v>5458.96</v>
      </c>
      <c r="H3152" s="5">
        <f t="shared" si="343"/>
        <v>98.261279999999999</v>
      </c>
      <c r="I3152" s="6">
        <v>5</v>
      </c>
      <c r="J3152" s="6">
        <v>27294.799999999999</v>
      </c>
      <c r="K3152" s="5">
        <f t="shared" si="344"/>
        <v>491.3064</v>
      </c>
      <c r="L3152" s="7">
        <v>4.38</v>
      </c>
      <c r="M3152" s="7">
        <v>3995</v>
      </c>
      <c r="N3152" s="3">
        <v>45303</v>
      </c>
      <c r="O3152" s="4" t="str">
        <f t="shared" si="345"/>
        <v>2024-01</v>
      </c>
      <c r="P3152" s="4" t="str">
        <f t="shared" si="346"/>
        <v>01</v>
      </c>
      <c r="Q3152" s="4" t="str">
        <f t="shared" si="347"/>
        <v>January</v>
      </c>
      <c r="R3152" s="30" t="str">
        <f t="shared" si="348"/>
        <v>12</v>
      </c>
      <c r="W3152" t="str">
        <f t="shared" si="349"/>
        <v>ok</v>
      </c>
    </row>
    <row r="3153" spans="1:23" x14ac:dyDescent="0.3">
      <c r="A3153" t="s">
        <v>3195</v>
      </c>
      <c r="B3153" t="s">
        <v>36</v>
      </c>
      <c r="C3153" t="s">
        <v>18</v>
      </c>
      <c r="D3153" t="s">
        <v>37</v>
      </c>
      <c r="E3153" t="s">
        <v>20</v>
      </c>
      <c r="F3153" t="s">
        <v>26</v>
      </c>
      <c r="G3153" s="5">
        <v>15180.93</v>
      </c>
      <c r="H3153" s="5">
        <f t="shared" si="343"/>
        <v>273.25673999999998</v>
      </c>
      <c r="I3153" s="6">
        <v>1</v>
      </c>
      <c r="J3153" s="6">
        <v>15180.93</v>
      </c>
      <c r="K3153" s="5">
        <f t="shared" si="344"/>
        <v>273.25673999999998</v>
      </c>
      <c r="L3153" s="7">
        <v>2.35</v>
      </c>
      <c r="M3153" s="7">
        <v>908</v>
      </c>
      <c r="N3153" s="3">
        <v>45574</v>
      </c>
      <c r="O3153" s="4" t="str">
        <f t="shared" si="345"/>
        <v>2024-10</v>
      </c>
      <c r="P3153" s="4" t="str">
        <f t="shared" si="346"/>
        <v>10</v>
      </c>
      <c r="Q3153" s="4" t="str">
        <f t="shared" si="347"/>
        <v>October</v>
      </c>
      <c r="R3153" s="30" t="str">
        <f t="shared" si="348"/>
        <v>09</v>
      </c>
      <c r="W3153" t="str">
        <f t="shared" si="349"/>
        <v>ok</v>
      </c>
    </row>
    <row r="3154" spans="1:23" x14ac:dyDescent="0.3">
      <c r="A3154" t="s">
        <v>3196</v>
      </c>
      <c r="B3154" t="s">
        <v>51</v>
      </c>
      <c r="C3154" t="s">
        <v>29</v>
      </c>
      <c r="D3154" t="s">
        <v>52</v>
      </c>
      <c r="E3154" t="s">
        <v>45</v>
      </c>
      <c r="F3154" t="s">
        <v>31</v>
      </c>
      <c r="G3154" s="5">
        <v>2418.2800000000002</v>
      </c>
      <c r="H3154" s="5">
        <f t="shared" si="343"/>
        <v>43.529040000000002</v>
      </c>
      <c r="I3154" s="6">
        <v>4</v>
      </c>
      <c r="J3154" s="6">
        <v>9673.1200000000008</v>
      </c>
      <c r="K3154" s="5">
        <f t="shared" si="344"/>
        <v>174.11616000000001</v>
      </c>
      <c r="L3154" s="7">
        <v>4.66</v>
      </c>
      <c r="M3154" s="7">
        <v>4933</v>
      </c>
      <c r="N3154" s="3">
        <v>45538</v>
      </c>
      <c r="O3154" s="4" t="str">
        <f t="shared" si="345"/>
        <v>2024-09</v>
      </c>
      <c r="P3154" s="4" t="str">
        <f t="shared" si="346"/>
        <v>09</v>
      </c>
      <c r="Q3154" s="4" t="str">
        <f t="shared" si="347"/>
        <v>September</v>
      </c>
      <c r="R3154" s="30" t="str">
        <f t="shared" si="348"/>
        <v>03</v>
      </c>
      <c r="W3154" t="str">
        <f t="shared" si="349"/>
        <v>ok</v>
      </c>
    </row>
    <row r="3155" spans="1:23" x14ac:dyDescent="0.3">
      <c r="A3155" t="s">
        <v>3197</v>
      </c>
      <c r="B3155" t="s">
        <v>41</v>
      </c>
      <c r="C3155" t="s">
        <v>42</v>
      </c>
      <c r="D3155" t="s">
        <v>43</v>
      </c>
      <c r="E3155" t="s">
        <v>45</v>
      </c>
      <c r="F3155" t="s">
        <v>60</v>
      </c>
      <c r="G3155" s="5">
        <v>2465.04</v>
      </c>
      <c r="H3155" s="5">
        <f t="shared" si="343"/>
        <v>44.370719999999999</v>
      </c>
      <c r="I3155" s="6">
        <v>4</v>
      </c>
      <c r="J3155" s="6">
        <v>9860.16</v>
      </c>
      <c r="K3155" s="5">
        <f t="shared" si="344"/>
        <v>177.48287999999999</v>
      </c>
      <c r="L3155" s="7">
        <v>2.4500000000000002</v>
      </c>
      <c r="M3155" s="7">
        <v>3968</v>
      </c>
      <c r="N3155" s="3">
        <v>45434</v>
      </c>
      <c r="O3155" s="4" t="str">
        <f t="shared" si="345"/>
        <v>2024-05</v>
      </c>
      <c r="P3155" s="4" t="str">
        <f t="shared" si="346"/>
        <v>05</v>
      </c>
      <c r="Q3155" s="4" t="str">
        <f t="shared" si="347"/>
        <v>May</v>
      </c>
      <c r="R3155" s="30" t="str">
        <f t="shared" si="348"/>
        <v>22</v>
      </c>
      <c r="W3155" t="str">
        <f t="shared" si="349"/>
        <v>ok</v>
      </c>
    </row>
    <row r="3156" spans="1:23" x14ac:dyDescent="0.3">
      <c r="A3156" t="s">
        <v>3198</v>
      </c>
      <c r="B3156" t="s">
        <v>23</v>
      </c>
      <c r="C3156" t="s">
        <v>24</v>
      </c>
      <c r="D3156" t="s">
        <v>25</v>
      </c>
      <c r="E3156" t="s">
        <v>20</v>
      </c>
      <c r="F3156" t="s">
        <v>31</v>
      </c>
      <c r="G3156" s="5">
        <v>10295.64</v>
      </c>
      <c r="H3156" s="5">
        <f t="shared" si="343"/>
        <v>185.32151999999996</v>
      </c>
      <c r="I3156" s="6">
        <v>3</v>
      </c>
      <c r="J3156" s="6">
        <v>30886.92</v>
      </c>
      <c r="K3156" s="5">
        <f t="shared" si="344"/>
        <v>555.96455999999989</v>
      </c>
      <c r="L3156" s="7">
        <v>4.79</v>
      </c>
      <c r="M3156" s="7">
        <v>529</v>
      </c>
      <c r="N3156" s="3">
        <v>45343</v>
      </c>
      <c r="O3156" s="4" t="str">
        <f t="shared" si="345"/>
        <v>2024-02</v>
      </c>
      <c r="P3156" s="4" t="str">
        <f t="shared" si="346"/>
        <v>02</v>
      </c>
      <c r="Q3156" s="4" t="str">
        <f t="shared" si="347"/>
        <v>February</v>
      </c>
      <c r="R3156" s="30" t="str">
        <f t="shared" si="348"/>
        <v>21</v>
      </c>
      <c r="W3156" t="str">
        <f t="shared" si="349"/>
        <v>ok</v>
      </c>
    </row>
    <row r="3157" spans="1:23" x14ac:dyDescent="0.3">
      <c r="A3157" t="s">
        <v>3199</v>
      </c>
      <c r="B3157" t="s">
        <v>36</v>
      </c>
      <c r="C3157" t="s">
        <v>18</v>
      </c>
      <c r="D3157" t="s">
        <v>37</v>
      </c>
      <c r="E3157" t="s">
        <v>20</v>
      </c>
      <c r="F3157" t="s">
        <v>31</v>
      </c>
      <c r="G3157" s="5">
        <v>17142.990000000002</v>
      </c>
      <c r="H3157" s="5">
        <f t="shared" si="343"/>
        <v>308.57382000000001</v>
      </c>
      <c r="I3157" s="6">
        <v>4</v>
      </c>
      <c r="J3157" s="6">
        <v>68571.960000000006</v>
      </c>
      <c r="K3157" s="5">
        <f t="shared" si="344"/>
        <v>1234.29528</v>
      </c>
      <c r="L3157" s="7">
        <v>1.62</v>
      </c>
      <c r="M3157" s="7">
        <v>2187</v>
      </c>
      <c r="N3157" s="3">
        <v>45612</v>
      </c>
      <c r="O3157" s="4" t="str">
        <f t="shared" si="345"/>
        <v>2024-11</v>
      </c>
      <c r="P3157" s="4" t="str">
        <f t="shared" si="346"/>
        <v>11</v>
      </c>
      <c r="Q3157" s="4" t="str">
        <f t="shared" si="347"/>
        <v>November</v>
      </c>
      <c r="R3157" s="30" t="str">
        <f t="shared" si="348"/>
        <v>16</v>
      </c>
      <c r="W3157" t="str">
        <f t="shared" si="349"/>
        <v>ok</v>
      </c>
    </row>
    <row r="3158" spans="1:23" x14ac:dyDescent="0.3">
      <c r="A3158" t="s">
        <v>3200</v>
      </c>
      <c r="B3158" t="s">
        <v>23</v>
      </c>
      <c r="C3158" t="s">
        <v>24</v>
      </c>
      <c r="D3158" t="s">
        <v>25</v>
      </c>
      <c r="E3158" t="s">
        <v>20</v>
      </c>
      <c r="F3158" t="s">
        <v>21</v>
      </c>
      <c r="G3158" s="5">
        <v>12304.2</v>
      </c>
      <c r="H3158" s="5">
        <f t="shared" si="343"/>
        <v>221.47559999999999</v>
      </c>
      <c r="I3158" s="6">
        <v>2</v>
      </c>
      <c r="J3158" s="6">
        <v>24608.400000000001</v>
      </c>
      <c r="K3158" s="5">
        <f t="shared" si="344"/>
        <v>442.95119999999997</v>
      </c>
      <c r="L3158" s="7">
        <v>3.97</v>
      </c>
      <c r="M3158" s="7">
        <v>2070</v>
      </c>
      <c r="N3158" s="3">
        <v>45366</v>
      </c>
      <c r="O3158" s="4" t="str">
        <f t="shared" si="345"/>
        <v>2024-03</v>
      </c>
      <c r="P3158" s="4" t="str">
        <f t="shared" si="346"/>
        <v>03</v>
      </c>
      <c r="Q3158" s="4" t="str">
        <f t="shared" si="347"/>
        <v>March</v>
      </c>
      <c r="R3158" s="30" t="str">
        <f t="shared" si="348"/>
        <v>15</v>
      </c>
      <c r="W3158" t="str">
        <f t="shared" si="349"/>
        <v>ok</v>
      </c>
    </row>
    <row r="3159" spans="1:23" x14ac:dyDescent="0.3">
      <c r="A3159" t="s">
        <v>3201</v>
      </c>
      <c r="B3159" t="s">
        <v>51</v>
      </c>
      <c r="C3159" t="s">
        <v>29</v>
      </c>
      <c r="D3159" t="s">
        <v>52</v>
      </c>
      <c r="E3159" t="s">
        <v>20</v>
      </c>
      <c r="F3159" t="s">
        <v>60</v>
      </c>
      <c r="G3159" s="5">
        <v>2954.59</v>
      </c>
      <c r="H3159" s="5">
        <f t="shared" si="343"/>
        <v>53.18262</v>
      </c>
      <c r="I3159" s="6">
        <v>3</v>
      </c>
      <c r="J3159" s="6">
        <v>8863.77</v>
      </c>
      <c r="K3159" s="5">
        <f t="shared" si="344"/>
        <v>159.54786000000001</v>
      </c>
      <c r="L3159" s="7">
        <v>3.66</v>
      </c>
      <c r="M3159" s="7">
        <v>3453</v>
      </c>
      <c r="N3159" s="3">
        <v>45447</v>
      </c>
      <c r="O3159" s="4" t="str">
        <f t="shared" si="345"/>
        <v>2024-06</v>
      </c>
      <c r="P3159" s="4" t="str">
        <f t="shared" si="346"/>
        <v>06</v>
      </c>
      <c r="Q3159" s="4" t="str">
        <f t="shared" si="347"/>
        <v>June</v>
      </c>
      <c r="R3159" s="30" t="str">
        <f t="shared" si="348"/>
        <v>04</v>
      </c>
      <c r="W3159" t="str">
        <f t="shared" si="349"/>
        <v>ok</v>
      </c>
    </row>
    <row r="3160" spans="1:23" x14ac:dyDescent="0.3">
      <c r="A3160" t="s">
        <v>3202</v>
      </c>
      <c r="B3160" t="s">
        <v>36</v>
      </c>
      <c r="C3160" t="s">
        <v>18</v>
      </c>
      <c r="D3160" t="s">
        <v>37</v>
      </c>
      <c r="E3160" t="s">
        <v>14</v>
      </c>
      <c r="F3160" t="s">
        <v>26</v>
      </c>
      <c r="G3160" s="5">
        <v>977.63</v>
      </c>
      <c r="H3160" s="5">
        <f t="shared" si="343"/>
        <v>17.597339999999999</v>
      </c>
      <c r="I3160" s="6">
        <v>5</v>
      </c>
      <c r="J3160" s="6">
        <v>4888.1499999999996</v>
      </c>
      <c r="K3160" s="5">
        <f t="shared" si="344"/>
        <v>87.986699999999999</v>
      </c>
      <c r="L3160" s="7">
        <v>3.47</v>
      </c>
      <c r="M3160" s="7">
        <v>4194</v>
      </c>
      <c r="N3160" s="3">
        <v>45326</v>
      </c>
      <c r="O3160" s="4" t="str">
        <f t="shared" si="345"/>
        <v>2024-02</v>
      </c>
      <c r="P3160" s="4" t="str">
        <f t="shared" si="346"/>
        <v>02</v>
      </c>
      <c r="Q3160" s="4" t="str">
        <f t="shared" si="347"/>
        <v>February</v>
      </c>
      <c r="R3160" s="30" t="str">
        <f t="shared" si="348"/>
        <v>04</v>
      </c>
      <c r="W3160" t="str">
        <f t="shared" si="349"/>
        <v>ok</v>
      </c>
    </row>
    <row r="3161" spans="1:23" x14ac:dyDescent="0.3">
      <c r="A3161" t="s">
        <v>3203</v>
      </c>
      <c r="B3161" t="s">
        <v>63</v>
      </c>
      <c r="C3161" t="s">
        <v>18</v>
      </c>
      <c r="D3161" t="s">
        <v>64</v>
      </c>
      <c r="E3161" t="s">
        <v>45</v>
      </c>
      <c r="F3161" t="s">
        <v>31</v>
      </c>
      <c r="G3161" s="5">
        <v>2384.2199999999998</v>
      </c>
      <c r="H3161" s="5">
        <f t="shared" si="343"/>
        <v>42.915959999999991</v>
      </c>
      <c r="I3161" s="6">
        <v>4</v>
      </c>
      <c r="J3161" s="6">
        <v>9536.8799999999992</v>
      </c>
      <c r="K3161" s="5">
        <f t="shared" si="344"/>
        <v>171.66383999999996</v>
      </c>
      <c r="L3161" s="7">
        <v>1.02</v>
      </c>
      <c r="M3161" s="7">
        <v>3878</v>
      </c>
      <c r="N3161" s="3">
        <v>45476</v>
      </c>
      <c r="O3161" s="4" t="str">
        <f t="shared" si="345"/>
        <v>2024-07</v>
      </c>
      <c r="P3161" s="4" t="str">
        <f t="shared" si="346"/>
        <v>07</v>
      </c>
      <c r="Q3161" s="4" t="str">
        <f t="shared" si="347"/>
        <v>July</v>
      </c>
      <c r="R3161" s="30" t="str">
        <f t="shared" si="348"/>
        <v>03</v>
      </c>
      <c r="W3161" t="str">
        <f t="shared" si="349"/>
        <v>ok</v>
      </c>
    </row>
    <row r="3162" spans="1:23" x14ac:dyDescent="0.3">
      <c r="A3162" t="s">
        <v>3204</v>
      </c>
      <c r="B3162" t="s">
        <v>11</v>
      </c>
      <c r="C3162" t="s">
        <v>12</v>
      </c>
      <c r="D3162" t="s">
        <v>13</v>
      </c>
      <c r="E3162" t="s">
        <v>45</v>
      </c>
      <c r="F3162" t="s">
        <v>21</v>
      </c>
      <c r="G3162" s="5">
        <v>12211.62</v>
      </c>
      <c r="H3162" s="5">
        <f t="shared" si="343"/>
        <v>219.80915999999999</v>
      </c>
      <c r="I3162" s="6">
        <v>3</v>
      </c>
      <c r="J3162" s="6">
        <v>36634.86</v>
      </c>
      <c r="K3162" s="5">
        <f t="shared" si="344"/>
        <v>659.42747999999995</v>
      </c>
      <c r="L3162" s="7">
        <v>2.02</v>
      </c>
      <c r="M3162" s="7">
        <v>2425</v>
      </c>
      <c r="N3162" s="3">
        <v>45584</v>
      </c>
      <c r="O3162" s="4" t="str">
        <f t="shared" si="345"/>
        <v>2024-10</v>
      </c>
      <c r="P3162" s="4" t="str">
        <f t="shared" si="346"/>
        <v>10</v>
      </c>
      <c r="Q3162" s="4" t="str">
        <f t="shared" si="347"/>
        <v>October</v>
      </c>
      <c r="R3162" s="30" t="str">
        <f t="shared" si="348"/>
        <v>19</v>
      </c>
      <c r="W3162" t="str">
        <f t="shared" si="349"/>
        <v>ok</v>
      </c>
    </row>
    <row r="3163" spans="1:23" x14ac:dyDescent="0.3">
      <c r="A3163" t="s">
        <v>3205</v>
      </c>
      <c r="B3163" t="s">
        <v>17</v>
      </c>
      <c r="C3163" t="s">
        <v>18</v>
      </c>
      <c r="D3163" t="s">
        <v>19</v>
      </c>
      <c r="E3163" t="s">
        <v>14</v>
      </c>
      <c r="F3163" t="s">
        <v>21</v>
      </c>
      <c r="G3163" s="5">
        <v>14533.9</v>
      </c>
      <c r="H3163" s="5">
        <f t="shared" si="343"/>
        <v>261.61019999999996</v>
      </c>
      <c r="I3163" s="6">
        <v>3</v>
      </c>
      <c r="J3163" s="6">
        <v>43601.7</v>
      </c>
      <c r="K3163" s="5">
        <f t="shared" si="344"/>
        <v>784.83059999999989</v>
      </c>
      <c r="L3163" s="7">
        <v>4.68</v>
      </c>
      <c r="M3163" s="7">
        <v>1918</v>
      </c>
      <c r="N3163" s="3">
        <v>45567</v>
      </c>
      <c r="O3163" s="4" t="str">
        <f t="shared" si="345"/>
        <v>2024-10</v>
      </c>
      <c r="P3163" s="4" t="str">
        <f t="shared" si="346"/>
        <v>10</v>
      </c>
      <c r="Q3163" s="4" t="str">
        <f t="shared" si="347"/>
        <v>October</v>
      </c>
      <c r="R3163" s="30" t="str">
        <f t="shared" si="348"/>
        <v>02</v>
      </c>
      <c r="W3163" t="str">
        <f t="shared" si="349"/>
        <v>ok</v>
      </c>
    </row>
    <row r="3164" spans="1:23" x14ac:dyDescent="0.3">
      <c r="A3164" t="s">
        <v>3206</v>
      </c>
      <c r="B3164" t="s">
        <v>11</v>
      </c>
      <c r="C3164" t="s">
        <v>12</v>
      </c>
      <c r="D3164" t="s">
        <v>13</v>
      </c>
      <c r="E3164" t="s">
        <v>45</v>
      </c>
      <c r="F3164" t="s">
        <v>26</v>
      </c>
      <c r="G3164" s="5">
        <v>17689.400000000001</v>
      </c>
      <c r="H3164" s="5">
        <f t="shared" si="343"/>
        <v>318.4092</v>
      </c>
      <c r="I3164" s="6">
        <v>4</v>
      </c>
      <c r="J3164" s="6">
        <v>70757.600000000006</v>
      </c>
      <c r="K3164" s="5">
        <f t="shared" si="344"/>
        <v>1273.6368</v>
      </c>
      <c r="L3164" s="7">
        <v>3.21</v>
      </c>
      <c r="M3164" s="7">
        <v>4254</v>
      </c>
      <c r="N3164" s="3">
        <v>45366</v>
      </c>
      <c r="O3164" s="4" t="str">
        <f t="shared" si="345"/>
        <v>2024-03</v>
      </c>
      <c r="P3164" s="4" t="str">
        <f t="shared" si="346"/>
        <v>03</v>
      </c>
      <c r="Q3164" s="4" t="str">
        <f t="shared" si="347"/>
        <v>March</v>
      </c>
      <c r="R3164" s="30" t="str">
        <f t="shared" si="348"/>
        <v>15</v>
      </c>
      <c r="W3164" t="str">
        <f t="shared" si="349"/>
        <v>ok</v>
      </c>
    </row>
    <row r="3165" spans="1:23" x14ac:dyDescent="0.3">
      <c r="A3165" t="s">
        <v>3207</v>
      </c>
      <c r="B3165" t="s">
        <v>41</v>
      </c>
      <c r="C3165" t="s">
        <v>42</v>
      </c>
      <c r="D3165" t="s">
        <v>43</v>
      </c>
      <c r="E3165" t="s">
        <v>20</v>
      </c>
      <c r="F3165" t="s">
        <v>15</v>
      </c>
      <c r="G3165" s="5">
        <v>3979.21</v>
      </c>
      <c r="H3165" s="5">
        <f t="shared" si="343"/>
        <v>71.625779999999992</v>
      </c>
      <c r="I3165" s="6">
        <v>1</v>
      </c>
      <c r="J3165" s="6">
        <v>3979.21</v>
      </c>
      <c r="K3165" s="5">
        <f t="shared" si="344"/>
        <v>71.625779999999992</v>
      </c>
      <c r="L3165" s="7">
        <v>3.23</v>
      </c>
      <c r="M3165" s="7">
        <v>1019</v>
      </c>
      <c r="N3165" s="3">
        <v>45537</v>
      </c>
      <c r="O3165" s="4" t="str">
        <f t="shared" si="345"/>
        <v>2024-09</v>
      </c>
      <c r="P3165" s="4" t="str">
        <f t="shared" si="346"/>
        <v>09</v>
      </c>
      <c r="Q3165" s="4" t="str">
        <f t="shared" si="347"/>
        <v>September</v>
      </c>
      <c r="R3165" s="30" t="str">
        <f t="shared" si="348"/>
        <v>02</v>
      </c>
      <c r="W3165" t="str">
        <f t="shared" si="349"/>
        <v>ok</v>
      </c>
    </row>
    <row r="3166" spans="1:23" x14ac:dyDescent="0.3">
      <c r="A3166" t="s">
        <v>3208</v>
      </c>
      <c r="B3166" t="s">
        <v>28</v>
      </c>
      <c r="C3166" t="s">
        <v>29</v>
      </c>
      <c r="D3166" t="s">
        <v>30</v>
      </c>
      <c r="E3166" t="s">
        <v>45</v>
      </c>
      <c r="F3166" t="s">
        <v>38</v>
      </c>
      <c r="G3166" s="5">
        <v>15169.15</v>
      </c>
      <c r="H3166" s="5">
        <f t="shared" si="343"/>
        <v>273.04469999999998</v>
      </c>
      <c r="I3166" s="6">
        <v>5</v>
      </c>
      <c r="J3166" s="6">
        <v>75845.75</v>
      </c>
      <c r="K3166" s="5">
        <f t="shared" si="344"/>
        <v>1365.2234999999998</v>
      </c>
      <c r="L3166" s="7">
        <v>3.58</v>
      </c>
      <c r="M3166" s="7">
        <v>170</v>
      </c>
      <c r="N3166" s="3">
        <v>45379</v>
      </c>
      <c r="O3166" s="4" t="str">
        <f t="shared" si="345"/>
        <v>2024-03</v>
      </c>
      <c r="P3166" s="4" t="str">
        <f t="shared" si="346"/>
        <v>03</v>
      </c>
      <c r="Q3166" s="4" t="str">
        <f t="shared" si="347"/>
        <v>March</v>
      </c>
      <c r="R3166" s="30" t="str">
        <f t="shared" si="348"/>
        <v>28</v>
      </c>
      <c r="W3166" t="str">
        <f t="shared" si="349"/>
        <v>ok</v>
      </c>
    </row>
    <row r="3167" spans="1:23" x14ac:dyDescent="0.3">
      <c r="A3167" t="s">
        <v>3209</v>
      </c>
      <c r="B3167" t="s">
        <v>17</v>
      </c>
      <c r="C3167" t="s">
        <v>18</v>
      </c>
      <c r="D3167" t="s">
        <v>19</v>
      </c>
      <c r="E3167" t="s">
        <v>20</v>
      </c>
      <c r="F3167" t="s">
        <v>60</v>
      </c>
      <c r="G3167" s="5">
        <v>16864.66</v>
      </c>
      <c r="H3167" s="5">
        <f t="shared" si="343"/>
        <v>303.56387999999998</v>
      </c>
      <c r="I3167" s="6">
        <v>2</v>
      </c>
      <c r="J3167" s="6">
        <v>33729.32</v>
      </c>
      <c r="K3167" s="5">
        <f t="shared" si="344"/>
        <v>607.12775999999997</v>
      </c>
      <c r="L3167" s="7">
        <v>1.0900000000000001</v>
      </c>
      <c r="M3167" s="7">
        <v>4203</v>
      </c>
      <c r="N3167" s="3">
        <v>45351</v>
      </c>
      <c r="O3167" s="4" t="str">
        <f t="shared" si="345"/>
        <v>2024-02</v>
      </c>
      <c r="P3167" s="4" t="str">
        <f t="shared" si="346"/>
        <v>02</v>
      </c>
      <c r="Q3167" s="4" t="str">
        <f t="shared" si="347"/>
        <v>February</v>
      </c>
      <c r="R3167" s="30" t="str">
        <f t="shared" si="348"/>
        <v>29</v>
      </c>
      <c r="W3167" t="str">
        <f t="shared" si="349"/>
        <v>ok</v>
      </c>
    </row>
    <row r="3168" spans="1:23" x14ac:dyDescent="0.3">
      <c r="A3168" t="s">
        <v>3210</v>
      </c>
      <c r="B3168" t="s">
        <v>47</v>
      </c>
      <c r="C3168" t="s">
        <v>12</v>
      </c>
      <c r="D3168" t="s">
        <v>48</v>
      </c>
      <c r="E3168" t="s">
        <v>14</v>
      </c>
      <c r="F3168" t="s">
        <v>31</v>
      </c>
      <c r="G3168" s="5">
        <v>18447.310000000001</v>
      </c>
      <c r="H3168" s="5">
        <f t="shared" si="343"/>
        <v>332.05158</v>
      </c>
      <c r="I3168" s="6">
        <v>2</v>
      </c>
      <c r="J3168" s="6">
        <v>36894.620000000003</v>
      </c>
      <c r="K3168" s="5">
        <f t="shared" si="344"/>
        <v>664.10316</v>
      </c>
      <c r="L3168" s="7">
        <v>2.75</v>
      </c>
      <c r="M3168" s="7">
        <v>1220</v>
      </c>
      <c r="N3168" s="3">
        <v>45390</v>
      </c>
      <c r="O3168" s="4" t="str">
        <f t="shared" si="345"/>
        <v>2024-04</v>
      </c>
      <c r="P3168" s="4" t="str">
        <f t="shared" si="346"/>
        <v>04</v>
      </c>
      <c r="Q3168" s="4" t="str">
        <f t="shared" si="347"/>
        <v>April</v>
      </c>
      <c r="R3168" s="30" t="str">
        <f t="shared" si="348"/>
        <v>08</v>
      </c>
      <c r="W3168" t="str">
        <f t="shared" si="349"/>
        <v>ok</v>
      </c>
    </row>
    <row r="3169" spans="1:23" x14ac:dyDescent="0.3">
      <c r="A3169" t="s">
        <v>3211</v>
      </c>
      <c r="B3169" t="s">
        <v>11</v>
      </c>
      <c r="C3169" t="s">
        <v>12</v>
      </c>
      <c r="D3169" t="s">
        <v>13</v>
      </c>
      <c r="E3169" t="s">
        <v>45</v>
      </c>
      <c r="F3169" t="s">
        <v>38</v>
      </c>
      <c r="G3169" s="5">
        <v>999.66</v>
      </c>
      <c r="H3169" s="5">
        <f t="shared" si="343"/>
        <v>17.993879999999997</v>
      </c>
      <c r="I3169" s="6">
        <v>2</v>
      </c>
      <c r="J3169" s="6">
        <v>1999.32</v>
      </c>
      <c r="K3169" s="5">
        <f t="shared" si="344"/>
        <v>35.987759999999994</v>
      </c>
      <c r="L3169" s="7">
        <v>3.92</v>
      </c>
      <c r="M3169" s="7">
        <v>4199</v>
      </c>
      <c r="N3169" s="3">
        <v>45514</v>
      </c>
      <c r="O3169" s="4" t="str">
        <f t="shared" si="345"/>
        <v>2024-08</v>
      </c>
      <c r="P3169" s="4" t="str">
        <f t="shared" si="346"/>
        <v>08</v>
      </c>
      <c r="Q3169" s="4" t="str">
        <f t="shared" si="347"/>
        <v>August</v>
      </c>
      <c r="R3169" s="30" t="str">
        <f t="shared" si="348"/>
        <v>10</v>
      </c>
      <c r="W3169" t="str">
        <f t="shared" si="349"/>
        <v>ok</v>
      </c>
    </row>
    <row r="3170" spans="1:23" x14ac:dyDescent="0.3">
      <c r="A3170" t="s">
        <v>3212</v>
      </c>
      <c r="B3170" t="s">
        <v>47</v>
      </c>
      <c r="C3170" t="s">
        <v>12</v>
      </c>
      <c r="D3170" t="s">
        <v>48</v>
      </c>
      <c r="E3170" t="s">
        <v>20</v>
      </c>
      <c r="F3170" t="s">
        <v>26</v>
      </c>
      <c r="G3170" s="5">
        <v>13127.25</v>
      </c>
      <c r="H3170" s="5">
        <f t="shared" si="343"/>
        <v>236.29049999999998</v>
      </c>
      <c r="I3170" s="6">
        <v>5</v>
      </c>
      <c r="J3170" s="6">
        <v>65636.25</v>
      </c>
      <c r="K3170" s="5">
        <f t="shared" si="344"/>
        <v>1181.4524999999999</v>
      </c>
      <c r="L3170" s="7">
        <v>2.17</v>
      </c>
      <c r="M3170" s="7">
        <v>3127</v>
      </c>
      <c r="N3170" s="3">
        <v>45394</v>
      </c>
      <c r="O3170" s="4" t="str">
        <f t="shared" si="345"/>
        <v>2024-04</v>
      </c>
      <c r="P3170" s="4" t="str">
        <f t="shared" si="346"/>
        <v>04</v>
      </c>
      <c r="Q3170" s="4" t="str">
        <f t="shared" si="347"/>
        <v>April</v>
      </c>
      <c r="R3170" s="30" t="str">
        <f t="shared" si="348"/>
        <v>12</v>
      </c>
      <c r="W3170" t="str">
        <f t="shared" si="349"/>
        <v>ok</v>
      </c>
    </row>
    <row r="3171" spans="1:23" x14ac:dyDescent="0.3">
      <c r="A3171" t="s">
        <v>3213</v>
      </c>
      <c r="B3171" t="s">
        <v>11</v>
      </c>
      <c r="C3171" t="s">
        <v>12</v>
      </c>
      <c r="D3171" t="s">
        <v>13</v>
      </c>
      <c r="E3171" t="s">
        <v>20</v>
      </c>
      <c r="F3171" t="s">
        <v>38</v>
      </c>
      <c r="G3171" s="5">
        <v>10829.1</v>
      </c>
      <c r="H3171" s="5">
        <f t="shared" si="343"/>
        <v>194.9238</v>
      </c>
      <c r="I3171" s="6">
        <v>1</v>
      </c>
      <c r="J3171" s="6">
        <v>10829.1</v>
      </c>
      <c r="K3171" s="5">
        <f t="shared" si="344"/>
        <v>194.9238</v>
      </c>
      <c r="L3171" s="7">
        <v>4.91</v>
      </c>
      <c r="M3171" s="7">
        <v>2248</v>
      </c>
      <c r="N3171" s="3">
        <v>45340</v>
      </c>
      <c r="O3171" s="4" t="str">
        <f t="shared" si="345"/>
        <v>2024-02</v>
      </c>
      <c r="P3171" s="4" t="str">
        <f t="shared" si="346"/>
        <v>02</v>
      </c>
      <c r="Q3171" s="4" t="str">
        <f t="shared" si="347"/>
        <v>February</v>
      </c>
      <c r="R3171" s="30" t="str">
        <f t="shared" si="348"/>
        <v>18</v>
      </c>
      <c r="W3171" t="str">
        <f t="shared" si="349"/>
        <v>ok</v>
      </c>
    </row>
    <row r="3172" spans="1:23" x14ac:dyDescent="0.3">
      <c r="A3172" t="s">
        <v>3214</v>
      </c>
      <c r="B3172" t="s">
        <v>51</v>
      </c>
      <c r="C3172" t="s">
        <v>29</v>
      </c>
      <c r="D3172" t="s">
        <v>52</v>
      </c>
      <c r="E3172" t="s">
        <v>14</v>
      </c>
      <c r="F3172" t="s">
        <v>38</v>
      </c>
      <c r="G3172" s="5">
        <v>14055.41</v>
      </c>
      <c r="H3172" s="5">
        <f t="shared" si="343"/>
        <v>252.99737999999996</v>
      </c>
      <c r="I3172" s="6">
        <v>4</v>
      </c>
      <c r="J3172" s="6">
        <v>56221.64</v>
      </c>
      <c r="K3172" s="5">
        <f t="shared" si="344"/>
        <v>1011.9895199999999</v>
      </c>
      <c r="L3172" s="7">
        <v>1.91</v>
      </c>
      <c r="M3172" s="7">
        <v>4336</v>
      </c>
      <c r="N3172" s="3">
        <v>45330</v>
      </c>
      <c r="O3172" s="4" t="str">
        <f t="shared" si="345"/>
        <v>2024-02</v>
      </c>
      <c r="P3172" s="4" t="str">
        <f t="shared" si="346"/>
        <v>02</v>
      </c>
      <c r="Q3172" s="4" t="str">
        <f t="shared" si="347"/>
        <v>February</v>
      </c>
      <c r="R3172" s="30" t="str">
        <f t="shared" si="348"/>
        <v>08</v>
      </c>
      <c r="W3172" t="str">
        <f t="shared" si="349"/>
        <v>ok</v>
      </c>
    </row>
    <row r="3173" spans="1:23" x14ac:dyDescent="0.3">
      <c r="A3173" t="s">
        <v>3215</v>
      </c>
      <c r="B3173" t="s">
        <v>28</v>
      </c>
      <c r="C3173" t="s">
        <v>29</v>
      </c>
      <c r="D3173" t="s">
        <v>30</v>
      </c>
      <c r="E3173" t="s">
        <v>14</v>
      </c>
      <c r="F3173" t="s">
        <v>26</v>
      </c>
      <c r="G3173" s="5">
        <v>2409.8000000000002</v>
      </c>
      <c r="H3173" s="5">
        <f t="shared" si="343"/>
        <v>43.376399999999997</v>
      </c>
      <c r="I3173" s="6">
        <v>2</v>
      </c>
      <c r="J3173" s="6">
        <v>4819.6000000000004</v>
      </c>
      <c r="K3173" s="5">
        <f t="shared" si="344"/>
        <v>86.752799999999993</v>
      </c>
      <c r="L3173" s="7">
        <v>2.25</v>
      </c>
      <c r="M3173" s="7">
        <v>4600</v>
      </c>
      <c r="N3173" s="3">
        <v>45582</v>
      </c>
      <c r="O3173" s="4" t="str">
        <f t="shared" si="345"/>
        <v>2024-10</v>
      </c>
      <c r="P3173" s="4" t="str">
        <f t="shared" si="346"/>
        <v>10</v>
      </c>
      <c r="Q3173" s="4" t="str">
        <f t="shared" si="347"/>
        <v>October</v>
      </c>
      <c r="R3173" s="30" t="str">
        <f t="shared" si="348"/>
        <v>17</v>
      </c>
      <c r="W3173" t="str">
        <f t="shared" si="349"/>
        <v>ok</v>
      </c>
    </row>
    <row r="3174" spans="1:23" x14ac:dyDescent="0.3">
      <c r="A3174" t="s">
        <v>3216</v>
      </c>
      <c r="B3174" t="s">
        <v>23</v>
      </c>
      <c r="C3174" t="s">
        <v>24</v>
      </c>
      <c r="D3174" t="s">
        <v>25</v>
      </c>
      <c r="E3174" t="s">
        <v>45</v>
      </c>
      <c r="F3174" t="s">
        <v>60</v>
      </c>
      <c r="G3174" s="5">
        <v>5970.52</v>
      </c>
      <c r="H3174" s="5">
        <f t="shared" si="343"/>
        <v>107.46935999999999</v>
      </c>
      <c r="I3174" s="6">
        <v>2</v>
      </c>
      <c r="J3174" s="6">
        <v>11941.04</v>
      </c>
      <c r="K3174" s="5">
        <f t="shared" si="344"/>
        <v>214.93871999999999</v>
      </c>
      <c r="L3174" s="7">
        <v>3.24</v>
      </c>
      <c r="M3174" s="7">
        <v>2895</v>
      </c>
      <c r="N3174" s="3">
        <v>45613</v>
      </c>
      <c r="O3174" s="4" t="str">
        <f t="shared" si="345"/>
        <v>2024-11</v>
      </c>
      <c r="P3174" s="4" t="str">
        <f t="shared" si="346"/>
        <v>11</v>
      </c>
      <c r="Q3174" s="4" t="str">
        <f t="shared" si="347"/>
        <v>November</v>
      </c>
      <c r="R3174" s="30" t="str">
        <f t="shared" si="348"/>
        <v>17</v>
      </c>
      <c r="W3174" t="str">
        <f t="shared" si="349"/>
        <v>ok</v>
      </c>
    </row>
    <row r="3175" spans="1:23" x14ac:dyDescent="0.3">
      <c r="A3175" t="s">
        <v>3217</v>
      </c>
      <c r="B3175" t="s">
        <v>47</v>
      </c>
      <c r="C3175" t="s">
        <v>12</v>
      </c>
      <c r="D3175" t="s">
        <v>48</v>
      </c>
      <c r="E3175" t="s">
        <v>45</v>
      </c>
      <c r="F3175" t="s">
        <v>60</v>
      </c>
      <c r="G3175" s="5">
        <v>10934.46</v>
      </c>
      <c r="H3175" s="5">
        <f t="shared" si="343"/>
        <v>196.82027999999997</v>
      </c>
      <c r="I3175" s="6">
        <v>2</v>
      </c>
      <c r="J3175" s="6">
        <v>21868.92</v>
      </c>
      <c r="K3175" s="5">
        <f t="shared" si="344"/>
        <v>393.64055999999994</v>
      </c>
      <c r="L3175" s="7">
        <v>4.3899999999999997</v>
      </c>
      <c r="M3175" s="7">
        <v>2653</v>
      </c>
      <c r="N3175" s="3">
        <v>45388</v>
      </c>
      <c r="O3175" s="4" t="str">
        <f t="shared" si="345"/>
        <v>2024-04</v>
      </c>
      <c r="P3175" s="4" t="str">
        <f t="shared" si="346"/>
        <v>04</v>
      </c>
      <c r="Q3175" s="4" t="str">
        <f t="shared" si="347"/>
        <v>April</v>
      </c>
      <c r="R3175" s="30" t="str">
        <f t="shared" si="348"/>
        <v>06</v>
      </c>
      <c r="W3175" t="str">
        <f t="shared" si="349"/>
        <v>ok</v>
      </c>
    </row>
    <row r="3176" spans="1:23" x14ac:dyDescent="0.3">
      <c r="A3176" t="s">
        <v>3218</v>
      </c>
      <c r="B3176" t="s">
        <v>36</v>
      </c>
      <c r="C3176" t="s">
        <v>18</v>
      </c>
      <c r="D3176" t="s">
        <v>37</v>
      </c>
      <c r="E3176" t="s">
        <v>20</v>
      </c>
      <c r="F3176" t="s">
        <v>60</v>
      </c>
      <c r="G3176" s="5">
        <v>2068.08</v>
      </c>
      <c r="H3176" s="5">
        <f t="shared" si="343"/>
        <v>37.225439999999999</v>
      </c>
      <c r="I3176" s="6">
        <v>2</v>
      </c>
      <c r="J3176" s="6">
        <v>4136.16</v>
      </c>
      <c r="K3176" s="5">
        <f t="shared" si="344"/>
        <v>74.450879999999998</v>
      </c>
      <c r="L3176" s="7">
        <v>2.89</v>
      </c>
      <c r="M3176" s="7">
        <v>2902</v>
      </c>
      <c r="N3176" s="3">
        <v>45624</v>
      </c>
      <c r="O3176" s="4" t="str">
        <f t="shared" si="345"/>
        <v>2024-11</v>
      </c>
      <c r="P3176" s="4" t="str">
        <f t="shared" si="346"/>
        <v>11</v>
      </c>
      <c r="Q3176" s="4" t="str">
        <f t="shared" si="347"/>
        <v>November</v>
      </c>
      <c r="R3176" s="30" t="str">
        <f t="shared" si="348"/>
        <v>28</v>
      </c>
      <c r="W3176" t="str">
        <f t="shared" si="349"/>
        <v>ok</v>
      </c>
    </row>
    <row r="3177" spans="1:23" x14ac:dyDescent="0.3">
      <c r="A3177" t="s">
        <v>3219</v>
      </c>
      <c r="B3177" t="s">
        <v>41</v>
      </c>
      <c r="C3177" t="s">
        <v>42</v>
      </c>
      <c r="D3177" t="s">
        <v>43</v>
      </c>
      <c r="E3177" t="s">
        <v>20</v>
      </c>
      <c r="F3177" t="s">
        <v>60</v>
      </c>
      <c r="G3177" s="5">
        <v>19759.830000000002</v>
      </c>
      <c r="H3177" s="5">
        <f t="shared" si="343"/>
        <v>355.67694</v>
      </c>
      <c r="I3177" s="6">
        <v>3</v>
      </c>
      <c r="J3177" s="6">
        <v>59279.49</v>
      </c>
      <c r="K3177" s="5">
        <f t="shared" si="344"/>
        <v>1067.0308199999999</v>
      </c>
      <c r="L3177" s="7">
        <v>3.89</v>
      </c>
      <c r="M3177" s="7">
        <v>2677</v>
      </c>
      <c r="N3177" s="3">
        <v>45539</v>
      </c>
      <c r="O3177" s="4" t="str">
        <f t="shared" si="345"/>
        <v>2024-09</v>
      </c>
      <c r="P3177" s="4" t="str">
        <f t="shared" si="346"/>
        <v>09</v>
      </c>
      <c r="Q3177" s="4" t="str">
        <f t="shared" si="347"/>
        <v>September</v>
      </c>
      <c r="R3177" s="30" t="str">
        <f t="shared" si="348"/>
        <v>04</v>
      </c>
      <c r="W3177" t="str">
        <f t="shared" si="349"/>
        <v>ok</v>
      </c>
    </row>
    <row r="3178" spans="1:23" x14ac:dyDescent="0.3">
      <c r="A3178" t="s">
        <v>3220</v>
      </c>
      <c r="B3178" t="s">
        <v>47</v>
      </c>
      <c r="C3178" t="s">
        <v>12</v>
      </c>
      <c r="D3178" t="s">
        <v>48</v>
      </c>
      <c r="E3178" t="s">
        <v>20</v>
      </c>
      <c r="F3178" t="s">
        <v>31</v>
      </c>
      <c r="G3178" s="5">
        <v>4532.83</v>
      </c>
      <c r="H3178" s="5">
        <f t="shared" si="343"/>
        <v>81.590939999999989</v>
      </c>
      <c r="I3178" s="6">
        <v>2</v>
      </c>
      <c r="J3178" s="6">
        <v>9065.66</v>
      </c>
      <c r="K3178" s="5">
        <f t="shared" si="344"/>
        <v>163.18187999999998</v>
      </c>
      <c r="L3178" s="7">
        <v>1.96</v>
      </c>
      <c r="M3178" s="7">
        <v>734</v>
      </c>
      <c r="N3178" s="3">
        <v>45556</v>
      </c>
      <c r="O3178" s="4" t="str">
        <f t="shared" si="345"/>
        <v>2024-09</v>
      </c>
      <c r="P3178" s="4" t="str">
        <f t="shared" si="346"/>
        <v>09</v>
      </c>
      <c r="Q3178" s="4" t="str">
        <f t="shared" si="347"/>
        <v>September</v>
      </c>
      <c r="R3178" s="30" t="str">
        <f t="shared" si="348"/>
        <v>21</v>
      </c>
      <c r="W3178" t="str">
        <f t="shared" si="349"/>
        <v>ok</v>
      </c>
    </row>
    <row r="3179" spans="1:23" x14ac:dyDescent="0.3">
      <c r="A3179" t="s">
        <v>3221</v>
      </c>
      <c r="B3179" t="s">
        <v>51</v>
      </c>
      <c r="C3179" t="s">
        <v>29</v>
      </c>
      <c r="D3179" t="s">
        <v>52</v>
      </c>
      <c r="E3179" t="s">
        <v>14</v>
      </c>
      <c r="F3179" t="s">
        <v>38</v>
      </c>
      <c r="G3179" s="5">
        <v>10348.629999999999</v>
      </c>
      <c r="H3179" s="5">
        <f t="shared" si="343"/>
        <v>186.27533999999997</v>
      </c>
      <c r="I3179" s="6">
        <v>1</v>
      </c>
      <c r="J3179" s="6">
        <v>10348.629999999999</v>
      </c>
      <c r="K3179" s="5">
        <f t="shared" si="344"/>
        <v>186.27533999999997</v>
      </c>
      <c r="L3179" s="7">
        <v>3.12</v>
      </c>
      <c r="M3179" s="7">
        <v>3087</v>
      </c>
      <c r="N3179" s="3">
        <v>45301</v>
      </c>
      <c r="O3179" s="4" t="str">
        <f t="shared" si="345"/>
        <v>2024-01</v>
      </c>
      <c r="P3179" s="4" t="str">
        <f t="shared" si="346"/>
        <v>01</v>
      </c>
      <c r="Q3179" s="4" t="str">
        <f t="shared" si="347"/>
        <v>January</v>
      </c>
      <c r="R3179" s="30" t="str">
        <f t="shared" si="348"/>
        <v>10</v>
      </c>
      <c r="W3179" t="str">
        <f t="shared" si="349"/>
        <v>ok</v>
      </c>
    </row>
    <row r="3180" spans="1:23" x14ac:dyDescent="0.3">
      <c r="A3180" t="s">
        <v>3222</v>
      </c>
      <c r="B3180" t="s">
        <v>23</v>
      </c>
      <c r="C3180" t="s">
        <v>24</v>
      </c>
      <c r="D3180" t="s">
        <v>25</v>
      </c>
      <c r="E3180" t="s">
        <v>45</v>
      </c>
      <c r="F3180" t="s">
        <v>60</v>
      </c>
      <c r="G3180" s="5">
        <v>3480.82</v>
      </c>
      <c r="H3180" s="5">
        <f t="shared" si="343"/>
        <v>62.654759999999996</v>
      </c>
      <c r="I3180" s="6">
        <v>4</v>
      </c>
      <c r="J3180" s="6">
        <v>13923.28</v>
      </c>
      <c r="K3180" s="5">
        <f t="shared" si="344"/>
        <v>250.61903999999998</v>
      </c>
      <c r="L3180" s="7">
        <v>1.07</v>
      </c>
      <c r="M3180" s="7">
        <v>1353</v>
      </c>
      <c r="N3180" s="3">
        <v>45434</v>
      </c>
      <c r="O3180" s="4" t="str">
        <f t="shared" si="345"/>
        <v>2024-05</v>
      </c>
      <c r="P3180" s="4" t="str">
        <f t="shared" si="346"/>
        <v>05</v>
      </c>
      <c r="Q3180" s="4" t="str">
        <f t="shared" si="347"/>
        <v>May</v>
      </c>
      <c r="R3180" s="30" t="str">
        <f t="shared" si="348"/>
        <v>22</v>
      </c>
      <c r="W3180" t="str">
        <f t="shared" si="349"/>
        <v>ok</v>
      </c>
    </row>
    <row r="3181" spans="1:23" x14ac:dyDescent="0.3">
      <c r="A3181" t="s">
        <v>3223</v>
      </c>
      <c r="B3181" t="s">
        <v>51</v>
      </c>
      <c r="C3181" t="s">
        <v>29</v>
      </c>
      <c r="D3181" t="s">
        <v>52</v>
      </c>
      <c r="E3181" t="s">
        <v>20</v>
      </c>
      <c r="F3181" t="s">
        <v>38</v>
      </c>
      <c r="G3181" s="5">
        <v>6284.39</v>
      </c>
      <c r="H3181" s="5">
        <f t="shared" si="343"/>
        <v>113.11901999999999</v>
      </c>
      <c r="I3181" s="6">
        <v>5</v>
      </c>
      <c r="J3181" s="6">
        <v>31421.95</v>
      </c>
      <c r="K3181" s="5">
        <f t="shared" si="344"/>
        <v>565.5951</v>
      </c>
      <c r="L3181" s="7">
        <v>1.79</v>
      </c>
      <c r="M3181" s="7">
        <v>509</v>
      </c>
      <c r="N3181" s="3">
        <v>45620</v>
      </c>
      <c r="O3181" s="4" t="str">
        <f t="shared" si="345"/>
        <v>2024-11</v>
      </c>
      <c r="P3181" s="4" t="str">
        <f t="shared" si="346"/>
        <v>11</v>
      </c>
      <c r="Q3181" s="4" t="str">
        <f t="shared" si="347"/>
        <v>November</v>
      </c>
      <c r="R3181" s="30" t="str">
        <f t="shared" si="348"/>
        <v>24</v>
      </c>
      <c r="W3181" t="str">
        <f t="shared" si="349"/>
        <v>ok</v>
      </c>
    </row>
    <row r="3182" spans="1:23" x14ac:dyDescent="0.3">
      <c r="A3182" t="s">
        <v>3224</v>
      </c>
      <c r="B3182" t="s">
        <v>28</v>
      </c>
      <c r="C3182" t="s">
        <v>29</v>
      </c>
      <c r="D3182" t="s">
        <v>30</v>
      </c>
      <c r="E3182" t="s">
        <v>14</v>
      </c>
      <c r="F3182" t="s">
        <v>38</v>
      </c>
      <c r="G3182" s="5">
        <v>9130.32</v>
      </c>
      <c r="H3182" s="5">
        <f t="shared" si="343"/>
        <v>164.34575999999998</v>
      </c>
      <c r="I3182" s="6">
        <v>4</v>
      </c>
      <c r="J3182" s="6">
        <v>36521.279999999999</v>
      </c>
      <c r="K3182" s="5">
        <f t="shared" si="344"/>
        <v>657.38303999999994</v>
      </c>
      <c r="L3182" s="7">
        <v>3.12</v>
      </c>
      <c r="M3182" s="7">
        <v>3760</v>
      </c>
      <c r="N3182" s="3">
        <v>45549</v>
      </c>
      <c r="O3182" s="4" t="str">
        <f t="shared" si="345"/>
        <v>2024-09</v>
      </c>
      <c r="P3182" s="4" t="str">
        <f t="shared" si="346"/>
        <v>09</v>
      </c>
      <c r="Q3182" s="4" t="str">
        <f t="shared" si="347"/>
        <v>September</v>
      </c>
      <c r="R3182" s="30" t="str">
        <f t="shared" si="348"/>
        <v>14</v>
      </c>
      <c r="W3182" t="str">
        <f t="shared" si="349"/>
        <v>ok</v>
      </c>
    </row>
    <row r="3183" spans="1:23" x14ac:dyDescent="0.3">
      <c r="A3183" t="s">
        <v>3225</v>
      </c>
      <c r="B3183" t="s">
        <v>33</v>
      </c>
      <c r="C3183" t="s">
        <v>12</v>
      </c>
      <c r="D3183" t="s">
        <v>34</v>
      </c>
      <c r="E3183" t="s">
        <v>14</v>
      </c>
      <c r="F3183" t="s">
        <v>38</v>
      </c>
      <c r="G3183" s="5">
        <v>12226.15</v>
      </c>
      <c r="H3183" s="5">
        <f t="shared" si="343"/>
        <v>220.07069999999999</v>
      </c>
      <c r="I3183" s="6">
        <v>1</v>
      </c>
      <c r="J3183" s="6">
        <v>12226.15</v>
      </c>
      <c r="K3183" s="5">
        <f t="shared" si="344"/>
        <v>220.07069999999999</v>
      </c>
      <c r="L3183" s="7">
        <v>2.97</v>
      </c>
      <c r="M3183" s="7">
        <v>396</v>
      </c>
      <c r="N3183" s="3">
        <v>45305</v>
      </c>
      <c r="O3183" s="4" t="str">
        <f t="shared" si="345"/>
        <v>2024-01</v>
      </c>
      <c r="P3183" s="4" t="str">
        <f t="shared" si="346"/>
        <v>01</v>
      </c>
      <c r="Q3183" s="4" t="str">
        <f t="shared" si="347"/>
        <v>January</v>
      </c>
      <c r="R3183" s="30" t="str">
        <f t="shared" si="348"/>
        <v>14</v>
      </c>
      <c r="W3183" t="str">
        <f t="shared" si="349"/>
        <v>ok</v>
      </c>
    </row>
    <row r="3184" spans="1:23" x14ac:dyDescent="0.3">
      <c r="A3184" t="s">
        <v>3226</v>
      </c>
      <c r="B3184" t="s">
        <v>28</v>
      </c>
      <c r="C3184" t="s">
        <v>29</v>
      </c>
      <c r="D3184" t="s">
        <v>30</v>
      </c>
      <c r="E3184" t="s">
        <v>14</v>
      </c>
      <c r="F3184" t="s">
        <v>38</v>
      </c>
      <c r="G3184" s="5">
        <v>12466.79</v>
      </c>
      <c r="H3184" s="5">
        <f t="shared" si="343"/>
        <v>224.40222</v>
      </c>
      <c r="I3184" s="6">
        <v>1</v>
      </c>
      <c r="J3184" s="6">
        <v>12466.79</v>
      </c>
      <c r="K3184" s="5">
        <f t="shared" si="344"/>
        <v>224.40222</v>
      </c>
      <c r="L3184" s="7">
        <v>3.5</v>
      </c>
      <c r="M3184" s="7">
        <v>150</v>
      </c>
      <c r="N3184" s="3">
        <v>45536</v>
      </c>
      <c r="O3184" s="4" t="str">
        <f t="shared" si="345"/>
        <v>2024-09</v>
      </c>
      <c r="P3184" s="4" t="str">
        <f t="shared" si="346"/>
        <v>09</v>
      </c>
      <c r="Q3184" s="4" t="str">
        <f t="shared" si="347"/>
        <v>September</v>
      </c>
      <c r="R3184" s="30" t="str">
        <f t="shared" si="348"/>
        <v>01</v>
      </c>
      <c r="W3184" t="str">
        <f t="shared" si="349"/>
        <v>ok</v>
      </c>
    </row>
    <row r="3185" spans="1:23" x14ac:dyDescent="0.3">
      <c r="A3185" t="s">
        <v>3227</v>
      </c>
      <c r="B3185" t="s">
        <v>28</v>
      </c>
      <c r="C3185" t="s">
        <v>29</v>
      </c>
      <c r="D3185" t="s">
        <v>30</v>
      </c>
      <c r="E3185" t="s">
        <v>20</v>
      </c>
      <c r="F3185" t="s">
        <v>15</v>
      </c>
      <c r="G3185" s="5">
        <v>2911.29</v>
      </c>
      <c r="H3185" s="5">
        <f t="shared" si="343"/>
        <v>52.403219999999997</v>
      </c>
      <c r="I3185" s="6">
        <v>4</v>
      </c>
      <c r="J3185" s="6">
        <v>11645.16</v>
      </c>
      <c r="K3185" s="5">
        <f t="shared" si="344"/>
        <v>209.61287999999999</v>
      </c>
      <c r="L3185" s="7">
        <v>1.3</v>
      </c>
      <c r="M3185" s="7">
        <v>4448</v>
      </c>
      <c r="N3185" s="3">
        <v>45388</v>
      </c>
      <c r="O3185" s="4" t="str">
        <f t="shared" si="345"/>
        <v>2024-04</v>
      </c>
      <c r="P3185" s="4" t="str">
        <f t="shared" si="346"/>
        <v>04</v>
      </c>
      <c r="Q3185" s="4" t="str">
        <f t="shared" si="347"/>
        <v>April</v>
      </c>
      <c r="R3185" s="30" t="str">
        <f t="shared" si="348"/>
        <v>06</v>
      </c>
      <c r="W3185" t="str">
        <f t="shared" si="349"/>
        <v>ok</v>
      </c>
    </row>
    <row r="3186" spans="1:23" x14ac:dyDescent="0.3">
      <c r="A3186" t="s">
        <v>3228</v>
      </c>
      <c r="B3186" t="s">
        <v>47</v>
      </c>
      <c r="C3186" t="s">
        <v>12</v>
      </c>
      <c r="D3186" t="s">
        <v>48</v>
      </c>
      <c r="E3186" t="s">
        <v>14</v>
      </c>
      <c r="F3186" t="s">
        <v>38</v>
      </c>
      <c r="G3186" s="5">
        <v>19012.87</v>
      </c>
      <c r="H3186" s="5">
        <f t="shared" si="343"/>
        <v>342.23165999999998</v>
      </c>
      <c r="I3186" s="6">
        <v>5</v>
      </c>
      <c r="J3186" s="6">
        <v>95064.35</v>
      </c>
      <c r="K3186" s="5">
        <f t="shared" si="344"/>
        <v>1711.1582999999998</v>
      </c>
      <c r="L3186" s="7">
        <v>2.46</v>
      </c>
      <c r="M3186" s="7">
        <v>4160</v>
      </c>
      <c r="N3186" s="3">
        <v>45627</v>
      </c>
      <c r="O3186" s="4" t="str">
        <f t="shared" si="345"/>
        <v>2024-12</v>
      </c>
      <c r="P3186" s="4" t="str">
        <f t="shared" si="346"/>
        <v>12</v>
      </c>
      <c r="Q3186" s="4" t="str">
        <f t="shared" si="347"/>
        <v>December</v>
      </c>
      <c r="R3186" s="30" t="str">
        <f t="shared" si="348"/>
        <v>01</v>
      </c>
      <c r="W3186" t="str">
        <f t="shared" si="349"/>
        <v>ok</v>
      </c>
    </row>
    <row r="3187" spans="1:23" x14ac:dyDescent="0.3">
      <c r="A3187" t="s">
        <v>3229</v>
      </c>
      <c r="B3187" t="s">
        <v>41</v>
      </c>
      <c r="C3187" t="s">
        <v>42</v>
      </c>
      <c r="D3187" t="s">
        <v>43</v>
      </c>
      <c r="E3187" t="s">
        <v>45</v>
      </c>
      <c r="F3187" t="s">
        <v>21</v>
      </c>
      <c r="G3187" s="5">
        <v>3339.42</v>
      </c>
      <c r="H3187" s="5">
        <f t="shared" si="343"/>
        <v>60.109559999999995</v>
      </c>
      <c r="I3187" s="6">
        <v>1</v>
      </c>
      <c r="J3187" s="6">
        <v>3339.42</v>
      </c>
      <c r="K3187" s="5">
        <f t="shared" si="344"/>
        <v>60.109559999999995</v>
      </c>
      <c r="L3187" s="7">
        <v>1.63</v>
      </c>
      <c r="M3187" s="7">
        <v>275</v>
      </c>
      <c r="N3187" s="3">
        <v>45381</v>
      </c>
      <c r="O3187" s="4" t="str">
        <f t="shared" si="345"/>
        <v>2024-03</v>
      </c>
      <c r="P3187" s="4" t="str">
        <f t="shared" si="346"/>
        <v>03</v>
      </c>
      <c r="Q3187" s="4" t="str">
        <f t="shared" si="347"/>
        <v>March</v>
      </c>
      <c r="R3187" s="30" t="str">
        <f t="shared" si="348"/>
        <v>30</v>
      </c>
      <c r="W3187" t="str">
        <f t="shared" si="349"/>
        <v>ok</v>
      </c>
    </row>
    <row r="3188" spans="1:23" x14ac:dyDescent="0.3">
      <c r="A3188" t="s">
        <v>3230</v>
      </c>
      <c r="B3188" t="s">
        <v>33</v>
      </c>
      <c r="C3188" t="s">
        <v>12</v>
      </c>
      <c r="D3188" t="s">
        <v>34</v>
      </c>
      <c r="E3188" t="s">
        <v>20</v>
      </c>
      <c r="F3188" t="s">
        <v>15</v>
      </c>
      <c r="G3188" s="5">
        <v>4873.97</v>
      </c>
      <c r="H3188" s="5">
        <f t="shared" si="343"/>
        <v>87.731459999999998</v>
      </c>
      <c r="I3188" s="6">
        <v>2</v>
      </c>
      <c r="J3188" s="6">
        <v>9747.94</v>
      </c>
      <c r="K3188" s="5">
        <f t="shared" si="344"/>
        <v>175.46292</v>
      </c>
      <c r="L3188" s="7">
        <v>1.63</v>
      </c>
      <c r="M3188" s="7">
        <v>235</v>
      </c>
      <c r="N3188" s="3">
        <v>45534</v>
      </c>
      <c r="O3188" s="4" t="str">
        <f t="shared" si="345"/>
        <v>2024-08</v>
      </c>
      <c r="P3188" s="4" t="str">
        <f t="shared" si="346"/>
        <v>08</v>
      </c>
      <c r="Q3188" s="4" t="str">
        <f t="shared" si="347"/>
        <v>August</v>
      </c>
      <c r="R3188" s="30" t="str">
        <f t="shared" si="348"/>
        <v>30</v>
      </c>
      <c r="W3188" t="str">
        <f t="shared" si="349"/>
        <v>ok</v>
      </c>
    </row>
    <row r="3189" spans="1:23" x14ac:dyDescent="0.3">
      <c r="A3189" t="s">
        <v>3231</v>
      </c>
      <c r="B3189" t="s">
        <v>23</v>
      </c>
      <c r="C3189" t="s">
        <v>24</v>
      </c>
      <c r="D3189" t="s">
        <v>25</v>
      </c>
      <c r="E3189" t="s">
        <v>14</v>
      </c>
      <c r="F3189" t="s">
        <v>60</v>
      </c>
      <c r="G3189" s="5">
        <v>17945.73</v>
      </c>
      <c r="H3189" s="5">
        <f t="shared" si="343"/>
        <v>323.02313999999996</v>
      </c>
      <c r="I3189" s="6">
        <v>4</v>
      </c>
      <c r="J3189" s="6">
        <v>71782.92</v>
      </c>
      <c r="K3189" s="5">
        <f t="shared" si="344"/>
        <v>1292.0925599999998</v>
      </c>
      <c r="L3189" s="7">
        <v>3.98</v>
      </c>
      <c r="M3189" s="7">
        <v>4800</v>
      </c>
      <c r="N3189" s="3">
        <v>45513</v>
      </c>
      <c r="O3189" s="4" t="str">
        <f t="shared" si="345"/>
        <v>2024-08</v>
      </c>
      <c r="P3189" s="4" t="str">
        <f t="shared" si="346"/>
        <v>08</v>
      </c>
      <c r="Q3189" s="4" t="str">
        <f t="shared" si="347"/>
        <v>August</v>
      </c>
      <c r="R3189" s="30" t="str">
        <f t="shared" si="348"/>
        <v>09</v>
      </c>
      <c r="W3189" t="str">
        <f t="shared" si="349"/>
        <v>ok</v>
      </c>
    </row>
    <row r="3190" spans="1:23" x14ac:dyDescent="0.3">
      <c r="A3190" t="s">
        <v>3232</v>
      </c>
      <c r="B3190" t="s">
        <v>17</v>
      </c>
      <c r="C3190" t="s">
        <v>18</v>
      </c>
      <c r="D3190" t="s">
        <v>19</v>
      </c>
      <c r="E3190" t="s">
        <v>45</v>
      </c>
      <c r="F3190" t="s">
        <v>21</v>
      </c>
      <c r="G3190" s="5">
        <v>6757.84</v>
      </c>
      <c r="H3190" s="5">
        <f t="shared" si="343"/>
        <v>121.64111999999999</v>
      </c>
      <c r="I3190" s="6">
        <v>5</v>
      </c>
      <c r="J3190" s="6">
        <v>33789.199999999997</v>
      </c>
      <c r="K3190" s="5">
        <f t="shared" si="344"/>
        <v>608.20559999999989</v>
      </c>
      <c r="L3190" s="7">
        <v>1.58</v>
      </c>
      <c r="M3190" s="7">
        <v>1247</v>
      </c>
      <c r="N3190" s="3">
        <v>45652</v>
      </c>
      <c r="O3190" s="4" t="str">
        <f t="shared" si="345"/>
        <v>2024-12</v>
      </c>
      <c r="P3190" s="4" t="str">
        <f t="shared" si="346"/>
        <v>12</v>
      </c>
      <c r="Q3190" s="4" t="str">
        <f t="shared" si="347"/>
        <v>December</v>
      </c>
      <c r="R3190" s="30" t="str">
        <f t="shared" si="348"/>
        <v>26</v>
      </c>
      <c r="W3190" t="str">
        <f t="shared" si="349"/>
        <v>ok</v>
      </c>
    </row>
    <row r="3191" spans="1:23" x14ac:dyDescent="0.3">
      <c r="A3191" t="s">
        <v>3233</v>
      </c>
      <c r="B3191" t="s">
        <v>47</v>
      </c>
      <c r="C3191" t="s">
        <v>12</v>
      </c>
      <c r="D3191" t="s">
        <v>48</v>
      </c>
      <c r="E3191" t="s">
        <v>20</v>
      </c>
      <c r="F3191" t="s">
        <v>38</v>
      </c>
      <c r="G3191" s="5">
        <v>19588.310000000001</v>
      </c>
      <c r="H3191" s="5">
        <f t="shared" si="343"/>
        <v>352.58958000000001</v>
      </c>
      <c r="I3191" s="6">
        <v>1</v>
      </c>
      <c r="J3191" s="6">
        <v>19588.310000000001</v>
      </c>
      <c r="K3191" s="5">
        <f t="shared" si="344"/>
        <v>352.58958000000001</v>
      </c>
      <c r="L3191" s="7">
        <v>1.07</v>
      </c>
      <c r="M3191" s="7">
        <v>1796</v>
      </c>
      <c r="N3191" s="3">
        <v>45545</v>
      </c>
      <c r="O3191" s="4" t="str">
        <f t="shared" si="345"/>
        <v>2024-09</v>
      </c>
      <c r="P3191" s="4" t="str">
        <f t="shared" si="346"/>
        <v>09</v>
      </c>
      <c r="Q3191" s="4" t="str">
        <f t="shared" si="347"/>
        <v>September</v>
      </c>
      <c r="R3191" s="30" t="str">
        <f t="shared" si="348"/>
        <v>10</v>
      </c>
      <c r="W3191" t="str">
        <f t="shared" si="349"/>
        <v>ok</v>
      </c>
    </row>
    <row r="3192" spans="1:23" x14ac:dyDescent="0.3">
      <c r="A3192" t="s">
        <v>3234</v>
      </c>
      <c r="B3192" t="s">
        <v>47</v>
      </c>
      <c r="C3192" t="s">
        <v>12</v>
      </c>
      <c r="D3192" t="s">
        <v>48</v>
      </c>
      <c r="E3192" t="s">
        <v>14</v>
      </c>
      <c r="F3192" t="s">
        <v>38</v>
      </c>
      <c r="G3192" s="5">
        <v>7438.18</v>
      </c>
      <c r="H3192" s="5">
        <f t="shared" si="343"/>
        <v>133.88723999999999</v>
      </c>
      <c r="I3192" s="6">
        <v>5</v>
      </c>
      <c r="J3192" s="6">
        <v>37190.9</v>
      </c>
      <c r="K3192" s="5">
        <f t="shared" si="344"/>
        <v>669.43619999999999</v>
      </c>
      <c r="L3192" s="7">
        <v>1.81</v>
      </c>
      <c r="M3192" s="7">
        <v>3745</v>
      </c>
      <c r="N3192" s="3">
        <v>45612</v>
      </c>
      <c r="O3192" s="4" t="str">
        <f t="shared" si="345"/>
        <v>2024-11</v>
      </c>
      <c r="P3192" s="4" t="str">
        <f t="shared" si="346"/>
        <v>11</v>
      </c>
      <c r="Q3192" s="4" t="str">
        <f t="shared" si="347"/>
        <v>November</v>
      </c>
      <c r="R3192" s="30" t="str">
        <f t="shared" si="348"/>
        <v>16</v>
      </c>
      <c r="W3192" t="str">
        <f t="shared" si="349"/>
        <v>ok</v>
      </c>
    </row>
    <row r="3193" spans="1:23" x14ac:dyDescent="0.3">
      <c r="A3193" t="s">
        <v>3235</v>
      </c>
      <c r="B3193" t="s">
        <v>63</v>
      </c>
      <c r="C3193" t="s">
        <v>18</v>
      </c>
      <c r="D3193" t="s">
        <v>64</v>
      </c>
      <c r="E3193" t="s">
        <v>14</v>
      </c>
      <c r="F3193" t="s">
        <v>31</v>
      </c>
      <c r="G3193" s="5">
        <v>13948.09</v>
      </c>
      <c r="H3193" s="5">
        <f t="shared" si="343"/>
        <v>251.06562</v>
      </c>
      <c r="I3193" s="6">
        <v>3</v>
      </c>
      <c r="J3193" s="6">
        <v>41844.269999999997</v>
      </c>
      <c r="K3193" s="5">
        <f t="shared" si="344"/>
        <v>753.19686000000002</v>
      </c>
      <c r="L3193" s="7">
        <v>2.29</v>
      </c>
      <c r="M3193" s="7">
        <v>3258</v>
      </c>
      <c r="N3193" s="3">
        <v>45337</v>
      </c>
      <c r="O3193" s="4" t="str">
        <f t="shared" si="345"/>
        <v>2024-02</v>
      </c>
      <c r="P3193" s="4" t="str">
        <f t="shared" si="346"/>
        <v>02</v>
      </c>
      <c r="Q3193" s="4" t="str">
        <f t="shared" si="347"/>
        <v>February</v>
      </c>
      <c r="R3193" s="30" t="str">
        <f t="shared" si="348"/>
        <v>15</v>
      </c>
      <c r="W3193" t="str">
        <f t="shared" si="349"/>
        <v>ok</v>
      </c>
    </row>
    <row r="3194" spans="1:23" x14ac:dyDescent="0.3">
      <c r="A3194" t="s">
        <v>3236</v>
      </c>
      <c r="B3194" t="s">
        <v>51</v>
      </c>
      <c r="C3194" t="s">
        <v>29</v>
      </c>
      <c r="D3194" t="s">
        <v>52</v>
      </c>
      <c r="E3194" t="s">
        <v>45</v>
      </c>
      <c r="F3194" t="s">
        <v>60</v>
      </c>
      <c r="G3194" s="5">
        <v>11344.52</v>
      </c>
      <c r="H3194" s="5">
        <f t="shared" si="343"/>
        <v>204.20135999999999</v>
      </c>
      <c r="I3194" s="6">
        <v>4</v>
      </c>
      <c r="J3194" s="6">
        <v>45378.080000000002</v>
      </c>
      <c r="K3194" s="5">
        <f t="shared" si="344"/>
        <v>816.80543999999998</v>
      </c>
      <c r="L3194" s="7">
        <v>3</v>
      </c>
      <c r="M3194" s="7">
        <v>3622</v>
      </c>
      <c r="N3194" s="3">
        <v>45394</v>
      </c>
      <c r="O3194" s="4" t="str">
        <f t="shared" si="345"/>
        <v>2024-04</v>
      </c>
      <c r="P3194" s="4" t="str">
        <f t="shared" si="346"/>
        <v>04</v>
      </c>
      <c r="Q3194" s="4" t="str">
        <f t="shared" si="347"/>
        <v>April</v>
      </c>
      <c r="R3194" s="30" t="str">
        <f t="shared" si="348"/>
        <v>12</v>
      </c>
      <c r="W3194" t="str">
        <f t="shared" si="349"/>
        <v>ok</v>
      </c>
    </row>
    <row r="3195" spans="1:23" x14ac:dyDescent="0.3">
      <c r="A3195" t="s">
        <v>3237</v>
      </c>
      <c r="B3195" t="s">
        <v>11</v>
      </c>
      <c r="C3195" t="s">
        <v>12</v>
      </c>
      <c r="D3195" t="s">
        <v>13</v>
      </c>
      <c r="E3195" t="s">
        <v>45</v>
      </c>
      <c r="F3195" t="s">
        <v>38</v>
      </c>
      <c r="G3195" s="5">
        <v>12801.9</v>
      </c>
      <c r="H3195" s="5">
        <f t="shared" si="343"/>
        <v>230.43419999999998</v>
      </c>
      <c r="I3195" s="6">
        <v>3</v>
      </c>
      <c r="J3195" s="6">
        <v>38405.699999999997</v>
      </c>
      <c r="K3195" s="5">
        <f t="shared" si="344"/>
        <v>691.30259999999998</v>
      </c>
      <c r="L3195" s="7">
        <v>4.1100000000000003</v>
      </c>
      <c r="M3195" s="7">
        <v>4531</v>
      </c>
      <c r="N3195" s="3">
        <v>45332</v>
      </c>
      <c r="O3195" s="4" t="str">
        <f t="shared" si="345"/>
        <v>2024-02</v>
      </c>
      <c r="P3195" s="4" t="str">
        <f t="shared" si="346"/>
        <v>02</v>
      </c>
      <c r="Q3195" s="4" t="str">
        <f t="shared" si="347"/>
        <v>February</v>
      </c>
      <c r="R3195" s="30" t="str">
        <f t="shared" si="348"/>
        <v>10</v>
      </c>
      <c r="W3195" t="str">
        <f t="shared" si="349"/>
        <v>ok</v>
      </c>
    </row>
    <row r="3196" spans="1:23" x14ac:dyDescent="0.3">
      <c r="A3196" t="s">
        <v>3238</v>
      </c>
      <c r="B3196" t="s">
        <v>28</v>
      </c>
      <c r="C3196" t="s">
        <v>29</v>
      </c>
      <c r="D3196" t="s">
        <v>30</v>
      </c>
      <c r="E3196" t="s">
        <v>14</v>
      </c>
      <c r="F3196" t="s">
        <v>38</v>
      </c>
      <c r="G3196" s="5">
        <v>19146.37</v>
      </c>
      <c r="H3196" s="5">
        <f t="shared" si="343"/>
        <v>344.63465999999994</v>
      </c>
      <c r="I3196" s="6">
        <v>3</v>
      </c>
      <c r="J3196" s="6">
        <v>57439.11</v>
      </c>
      <c r="K3196" s="5">
        <f t="shared" si="344"/>
        <v>1033.9039799999998</v>
      </c>
      <c r="L3196" s="7">
        <v>2.77</v>
      </c>
      <c r="M3196" s="7">
        <v>4877</v>
      </c>
      <c r="N3196" s="3">
        <v>45494</v>
      </c>
      <c r="O3196" s="4" t="str">
        <f t="shared" si="345"/>
        <v>2024-07</v>
      </c>
      <c r="P3196" s="4" t="str">
        <f t="shared" si="346"/>
        <v>07</v>
      </c>
      <c r="Q3196" s="4" t="str">
        <f t="shared" si="347"/>
        <v>July</v>
      </c>
      <c r="R3196" s="30" t="str">
        <f t="shared" si="348"/>
        <v>21</v>
      </c>
      <c r="W3196" t="str">
        <f t="shared" si="349"/>
        <v>ok</v>
      </c>
    </row>
    <row r="3197" spans="1:23" x14ac:dyDescent="0.3">
      <c r="A3197" t="s">
        <v>3239</v>
      </c>
      <c r="B3197" t="s">
        <v>63</v>
      </c>
      <c r="C3197" t="s">
        <v>18</v>
      </c>
      <c r="D3197" t="s">
        <v>64</v>
      </c>
      <c r="E3197" t="s">
        <v>14</v>
      </c>
      <c r="F3197" t="s">
        <v>31</v>
      </c>
      <c r="G3197" s="5">
        <v>3893.99</v>
      </c>
      <c r="H3197" s="5">
        <f t="shared" si="343"/>
        <v>70.091819999999984</v>
      </c>
      <c r="I3197" s="6">
        <v>5</v>
      </c>
      <c r="J3197" s="6">
        <v>19469.95</v>
      </c>
      <c r="K3197" s="5">
        <f t="shared" si="344"/>
        <v>350.45909999999992</v>
      </c>
      <c r="L3197" s="7">
        <v>1.1000000000000001</v>
      </c>
      <c r="M3197" s="7">
        <v>1348</v>
      </c>
      <c r="N3197" s="3">
        <v>45588</v>
      </c>
      <c r="O3197" s="4" t="str">
        <f t="shared" si="345"/>
        <v>2024-10</v>
      </c>
      <c r="P3197" s="4" t="str">
        <f t="shared" si="346"/>
        <v>10</v>
      </c>
      <c r="Q3197" s="4" t="str">
        <f t="shared" si="347"/>
        <v>October</v>
      </c>
      <c r="R3197" s="30" t="str">
        <f t="shared" si="348"/>
        <v>23</v>
      </c>
      <c r="W3197" t="str">
        <f t="shared" si="349"/>
        <v>ok</v>
      </c>
    </row>
    <row r="3198" spans="1:23" x14ac:dyDescent="0.3">
      <c r="A3198" t="s">
        <v>3240</v>
      </c>
      <c r="B3198" t="s">
        <v>33</v>
      </c>
      <c r="C3198" t="s">
        <v>12</v>
      </c>
      <c r="D3198" t="s">
        <v>34</v>
      </c>
      <c r="E3198" t="s">
        <v>14</v>
      </c>
      <c r="F3198" t="s">
        <v>31</v>
      </c>
      <c r="G3198" s="5">
        <v>151.41999999999999</v>
      </c>
      <c r="H3198" s="5">
        <f t="shared" si="343"/>
        <v>2.7255599999999998</v>
      </c>
      <c r="I3198" s="6">
        <v>2</v>
      </c>
      <c r="J3198" s="6">
        <v>302.83999999999997</v>
      </c>
      <c r="K3198" s="5">
        <f t="shared" si="344"/>
        <v>5.4511199999999995</v>
      </c>
      <c r="L3198" s="7">
        <v>3.23</v>
      </c>
      <c r="M3198" s="7">
        <v>1892</v>
      </c>
      <c r="N3198" s="3">
        <v>45394</v>
      </c>
      <c r="O3198" s="4" t="str">
        <f t="shared" si="345"/>
        <v>2024-04</v>
      </c>
      <c r="P3198" s="4" t="str">
        <f t="shared" si="346"/>
        <v>04</v>
      </c>
      <c r="Q3198" s="4" t="str">
        <f t="shared" si="347"/>
        <v>April</v>
      </c>
      <c r="R3198" s="30" t="str">
        <f t="shared" si="348"/>
        <v>12</v>
      </c>
      <c r="W3198" t="str">
        <f t="shared" si="349"/>
        <v>ok</v>
      </c>
    </row>
    <row r="3199" spans="1:23" x14ac:dyDescent="0.3">
      <c r="A3199" t="s">
        <v>3241</v>
      </c>
      <c r="B3199" t="s">
        <v>41</v>
      </c>
      <c r="C3199" t="s">
        <v>42</v>
      </c>
      <c r="D3199" t="s">
        <v>43</v>
      </c>
      <c r="E3199" t="s">
        <v>14</v>
      </c>
      <c r="F3199" t="s">
        <v>26</v>
      </c>
      <c r="G3199" s="5">
        <v>9619.42</v>
      </c>
      <c r="H3199" s="5">
        <f t="shared" si="343"/>
        <v>173.14955999999998</v>
      </c>
      <c r="I3199" s="6">
        <v>2</v>
      </c>
      <c r="J3199" s="6">
        <v>19238.84</v>
      </c>
      <c r="K3199" s="5">
        <f t="shared" si="344"/>
        <v>346.29911999999996</v>
      </c>
      <c r="L3199" s="7">
        <v>3.39</v>
      </c>
      <c r="M3199" s="7">
        <v>3404</v>
      </c>
      <c r="N3199" s="3">
        <v>45441</v>
      </c>
      <c r="O3199" s="4" t="str">
        <f t="shared" si="345"/>
        <v>2024-05</v>
      </c>
      <c r="P3199" s="4" t="str">
        <f t="shared" si="346"/>
        <v>05</v>
      </c>
      <c r="Q3199" s="4" t="str">
        <f t="shared" si="347"/>
        <v>May</v>
      </c>
      <c r="R3199" s="30" t="str">
        <f t="shared" si="348"/>
        <v>29</v>
      </c>
      <c r="W3199" t="str">
        <f t="shared" si="349"/>
        <v>ok</v>
      </c>
    </row>
    <row r="3200" spans="1:23" x14ac:dyDescent="0.3">
      <c r="A3200" t="s">
        <v>3242</v>
      </c>
      <c r="B3200" t="s">
        <v>51</v>
      </c>
      <c r="C3200" t="s">
        <v>29</v>
      </c>
      <c r="D3200" t="s">
        <v>52</v>
      </c>
      <c r="E3200" t="s">
        <v>45</v>
      </c>
      <c r="F3200" t="s">
        <v>31</v>
      </c>
      <c r="G3200" s="5">
        <v>6825.52</v>
      </c>
      <c r="H3200" s="5">
        <f t="shared" si="343"/>
        <v>122.85936</v>
      </c>
      <c r="I3200" s="6">
        <v>2</v>
      </c>
      <c r="J3200" s="6">
        <v>13651.04</v>
      </c>
      <c r="K3200" s="5">
        <f t="shared" si="344"/>
        <v>245.71871999999999</v>
      </c>
      <c r="L3200" s="7">
        <v>2.61</v>
      </c>
      <c r="M3200" s="7">
        <v>4205</v>
      </c>
      <c r="N3200" s="3">
        <v>45372</v>
      </c>
      <c r="O3200" s="4" t="str">
        <f t="shared" si="345"/>
        <v>2024-03</v>
      </c>
      <c r="P3200" s="4" t="str">
        <f t="shared" si="346"/>
        <v>03</v>
      </c>
      <c r="Q3200" s="4" t="str">
        <f t="shared" si="347"/>
        <v>March</v>
      </c>
      <c r="R3200" s="30" t="str">
        <f t="shared" si="348"/>
        <v>21</v>
      </c>
      <c r="W3200" t="str">
        <f t="shared" si="349"/>
        <v>ok</v>
      </c>
    </row>
    <row r="3201" spans="1:23" x14ac:dyDescent="0.3">
      <c r="A3201" t="s">
        <v>3243</v>
      </c>
      <c r="B3201" t="s">
        <v>17</v>
      </c>
      <c r="C3201" t="s">
        <v>18</v>
      </c>
      <c r="D3201" t="s">
        <v>19</v>
      </c>
      <c r="E3201" t="s">
        <v>14</v>
      </c>
      <c r="F3201" t="s">
        <v>26</v>
      </c>
      <c r="G3201" s="5">
        <v>10926.23</v>
      </c>
      <c r="H3201" s="5">
        <f t="shared" si="343"/>
        <v>196.67213999999998</v>
      </c>
      <c r="I3201" s="6">
        <v>4</v>
      </c>
      <c r="J3201" s="6">
        <v>43704.92</v>
      </c>
      <c r="K3201" s="5">
        <f t="shared" si="344"/>
        <v>786.68855999999994</v>
      </c>
      <c r="L3201" s="7">
        <v>3.26</v>
      </c>
      <c r="M3201" s="7">
        <v>4531</v>
      </c>
      <c r="N3201" s="3">
        <v>45614</v>
      </c>
      <c r="O3201" s="4" t="str">
        <f t="shared" si="345"/>
        <v>2024-11</v>
      </c>
      <c r="P3201" s="4" t="str">
        <f t="shared" si="346"/>
        <v>11</v>
      </c>
      <c r="Q3201" s="4" t="str">
        <f t="shared" si="347"/>
        <v>November</v>
      </c>
      <c r="R3201" s="30" t="str">
        <f t="shared" si="348"/>
        <v>18</v>
      </c>
      <c r="W3201" t="str">
        <f t="shared" si="349"/>
        <v>ok</v>
      </c>
    </row>
    <row r="3202" spans="1:23" x14ac:dyDescent="0.3">
      <c r="A3202" t="s">
        <v>3244</v>
      </c>
      <c r="B3202" t="s">
        <v>33</v>
      </c>
      <c r="C3202" t="s">
        <v>12</v>
      </c>
      <c r="D3202" t="s">
        <v>34</v>
      </c>
      <c r="E3202" t="s">
        <v>20</v>
      </c>
      <c r="F3202" t="s">
        <v>31</v>
      </c>
      <c r="G3202" s="5">
        <v>4598.79</v>
      </c>
      <c r="H3202" s="5">
        <f t="shared" si="343"/>
        <v>82.77821999999999</v>
      </c>
      <c r="I3202" s="6">
        <v>3</v>
      </c>
      <c r="J3202" s="6">
        <v>13796.37</v>
      </c>
      <c r="K3202" s="5">
        <f t="shared" si="344"/>
        <v>248.33465999999999</v>
      </c>
      <c r="L3202" s="7">
        <v>4.9000000000000004</v>
      </c>
      <c r="M3202" s="7">
        <v>397</v>
      </c>
      <c r="N3202" s="3">
        <v>45598</v>
      </c>
      <c r="O3202" s="4" t="str">
        <f t="shared" si="345"/>
        <v>2024-11</v>
      </c>
      <c r="P3202" s="4" t="str">
        <f t="shared" si="346"/>
        <v>11</v>
      </c>
      <c r="Q3202" s="4" t="str">
        <f t="shared" si="347"/>
        <v>November</v>
      </c>
      <c r="R3202" s="30" t="str">
        <f t="shared" si="348"/>
        <v>02</v>
      </c>
      <c r="W3202" t="str">
        <f t="shared" si="349"/>
        <v>ok</v>
      </c>
    </row>
    <row r="3203" spans="1:23" x14ac:dyDescent="0.3">
      <c r="A3203" t="s">
        <v>3245</v>
      </c>
      <c r="B3203" t="s">
        <v>23</v>
      </c>
      <c r="C3203" t="s">
        <v>24</v>
      </c>
      <c r="D3203" t="s">
        <v>25</v>
      </c>
      <c r="E3203" t="s">
        <v>14</v>
      </c>
      <c r="F3203" t="s">
        <v>26</v>
      </c>
      <c r="G3203" s="5">
        <v>7065.21</v>
      </c>
      <c r="H3203" s="5">
        <f t="shared" ref="H3203:H3266" si="350">G3203*0.018</f>
        <v>127.17377999999999</v>
      </c>
      <c r="I3203" s="6">
        <v>5</v>
      </c>
      <c r="J3203" s="6">
        <v>35326.050000000003</v>
      </c>
      <c r="K3203" s="5">
        <f t="shared" ref="K3203:K3266" si="351">H3203*I3203</f>
        <v>635.86889999999994</v>
      </c>
      <c r="L3203" s="7">
        <v>2.11</v>
      </c>
      <c r="M3203" s="7">
        <v>4772</v>
      </c>
      <c r="N3203" s="3">
        <v>45608</v>
      </c>
      <c r="O3203" s="4" t="str">
        <f t="shared" ref="O3203:O3266" si="352">TEXT(N3203,"yyyy-mm")</f>
        <v>2024-11</v>
      </c>
      <c r="P3203" s="4" t="str">
        <f t="shared" ref="P3203:P3266" si="353">TEXT(N3203,"mm")</f>
        <v>11</v>
      </c>
      <c r="Q3203" s="4" t="str">
        <f t="shared" ref="Q3203:Q3266" si="354">TEXT(DATE(2024,P3203,1),"mmmm")</f>
        <v>November</v>
      </c>
      <c r="R3203" s="30" t="str">
        <f t="shared" ref="R3203:R3266" si="355">TEXT(N3203,"dd")</f>
        <v>12</v>
      </c>
      <c r="W3203" t="str">
        <f t="shared" ref="W3203:W3266" si="356">IF(G3203*I3203=J3203,"ok","False")</f>
        <v>ok</v>
      </c>
    </row>
    <row r="3204" spans="1:23" x14ac:dyDescent="0.3">
      <c r="A3204" t="s">
        <v>3246</v>
      </c>
      <c r="B3204" t="s">
        <v>51</v>
      </c>
      <c r="C3204" t="s">
        <v>29</v>
      </c>
      <c r="D3204" t="s">
        <v>52</v>
      </c>
      <c r="E3204" t="s">
        <v>14</v>
      </c>
      <c r="F3204" t="s">
        <v>38</v>
      </c>
      <c r="G3204" s="5">
        <v>1526.46</v>
      </c>
      <c r="H3204" s="5">
        <f t="shared" si="350"/>
        <v>27.476279999999999</v>
      </c>
      <c r="I3204" s="6">
        <v>1</v>
      </c>
      <c r="J3204" s="6">
        <v>1526.46</v>
      </c>
      <c r="K3204" s="5">
        <f t="shared" si="351"/>
        <v>27.476279999999999</v>
      </c>
      <c r="L3204" s="7">
        <v>4.07</v>
      </c>
      <c r="M3204" s="7">
        <v>2247</v>
      </c>
      <c r="N3204" s="3">
        <v>45530</v>
      </c>
      <c r="O3204" s="4" t="str">
        <f t="shared" si="352"/>
        <v>2024-08</v>
      </c>
      <c r="P3204" s="4" t="str">
        <f t="shared" si="353"/>
        <v>08</v>
      </c>
      <c r="Q3204" s="4" t="str">
        <f t="shared" si="354"/>
        <v>August</v>
      </c>
      <c r="R3204" s="30" t="str">
        <f t="shared" si="355"/>
        <v>26</v>
      </c>
      <c r="W3204" t="str">
        <f t="shared" si="356"/>
        <v>ok</v>
      </c>
    </row>
    <row r="3205" spans="1:23" x14ac:dyDescent="0.3">
      <c r="A3205" t="s">
        <v>3247</v>
      </c>
      <c r="B3205" t="s">
        <v>23</v>
      </c>
      <c r="C3205" t="s">
        <v>24</v>
      </c>
      <c r="D3205" t="s">
        <v>25</v>
      </c>
      <c r="E3205" t="s">
        <v>20</v>
      </c>
      <c r="F3205" t="s">
        <v>31</v>
      </c>
      <c r="G3205" s="5">
        <v>19941.02</v>
      </c>
      <c r="H3205" s="5">
        <f t="shared" si="350"/>
        <v>358.93835999999999</v>
      </c>
      <c r="I3205" s="6">
        <v>5</v>
      </c>
      <c r="J3205" s="6">
        <v>99705.1</v>
      </c>
      <c r="K3205" s="5">
        <f t="shared" si="351"/>
        <v>1794.6918000000001</v>
      </c>
      <c r="L3205" s="7">
        <v>1.2</v>
      </c>
      <c r="M3205" s="7">
        <v>1142</v>
      </c>
      <c r="N3205" s="3">
        <v>45632</v>
      </c>
      <c r="O3205" s="4" t="str">
        <f t="shared" si="352"/>
        <v>2024-12</v>
      </c>
      <c r="P3205" s="4" t="str">
        <f t="shared" si="353"/>
        <v>12</v>
      </c>
      <c r="Q3205" s="4" t="str">
        <f t="shared" si="354"/>
        <v>December</v>
      </c>
      <c r="R3205" s="30" t="str">
        <f t="shared" si="355"/>
        <v>06</v>
      </c>
      <c r="W3205" t="str">
        <f t="shared" si="356"/>
        <v>ok</v>
      </c>
    </row>
    <row r="3206" spans="1:23" x14ac:dyDescent="0.3">
      <c r="A3206" t="s">
        <v>3248</v>
      </c>
      <c r="B3206" t="s">
        <v>28</v>
      </c>
      <c r="C3206" t="s">
        <v>29</v>
      </c>
      <c r="D3206" t="s">
        <v>30</v>
      </c>
      <c r="E3206" t="s">
        <v>45</v>
      </c>
      <c r="F3206" t="s">
        <v>26</v>
      </c>
      <c r="G3206" s="5">
        <v>11147.82</v>
      </c>
      <c r="H3206" s="5">
        <f t="shared" si="350"/>
        <v>200.66075999999998</v>
      </c>
      <c r="I3206" s="6">
        <v>5</v>
      </c>
      <c r="J3206" s="6">
        <v>55739.1</v>
      </c>
      <c r="K3206" s="5">
        <f t="shared" si="351"/>
        <v>1003.3037999999999</v>
      </c>
      <c r="L3206" s="7">
        <v>1.33</v>
      </c>
      <c r="M3206" s="7">
        <v>2671</v>
      </c>
      <c r="N3206" s="3">
        <v>45546</v>
      </c>
      <c r="O3206" s="4" t="str">
        <f t="shared" si="352"/>
        <v>2024-09</v>
      </c>
      <c r="P3206" s="4" t="str">
        <f t="shared" si="353"/>
        <v>09</v>
      </c>
      <c r="Q3206" s="4" t="str">
        <f t="shared" si="354"/>
        <v>September</v>
      </c>
      <c r="R3206" s="30" t="str">
        <f t="shared" si="355"/>
        <v>11</v>
      </c>
      <c r="W3206" t="str">
        <f t="shared" si="356"/>
        <v>ok</v>
      </c>
    </row>
    <row r="3207" spans="1:23" x14ac:dyDescent="0.3">
      <c r="A3207" t="s">
        <v>3249</v>
      </c>
      <c r="B3207" t="s">
        <v>41</v>
      </c>
      <c r="C3207" t="s">
        <v>42</v>
      </c>
      <c r="D3207" t="s">
        <v>43</v>
      </c>
      <c r="E3207" t="s">
        <v>20</v>
      </c>
      <c r="F3207" t="s">
        <v>38</v>
      </c>
      <c r="G3207" s="5">
        <v>10414.98</v>
      </c>
      <c r="H3207" s="5">
        <f t="shared" si="350"/>
        <v>187.46963999999997</v>
      </c>
      <c r="I3207" s="6">
        <v>1</v>
      </c>
      <c r="J3207" s="6">
        <v>10414.98</v>
      </c>
      <c r="K3207" s="5">
        <f t="shared" si="351"/>
        <v>187.46963999999997</v>
      </c>
      <c r="L3207" s="7">
        <v>3.99</v>
      </c>
      <c r="M3207" s="7">
        <v>53</v>
      </c>
      <c r="N3207" s="3">
        <v>45395</v>
      </c>
      <c r="O3207" s="4" t="str">
        <f t="shared" si="352"/>
        <v>2024-04</v>
      </c>
      <c r="P3207" s="4" t="str">
        <f t="shared" si="353"/>
        <v>04</v>
      </c>
      <c r="Q3207" s="4" t="str">
        <f t="shared" si="354"/>
        <v>April</v>
      </c>
      <c r="R3207" s="30" t="str">
        <f t="shared" si="355"/>
        <v>13</v>
      </c>
      <c r="W3207" t="str">
        <f t="shared" si="356"/>
        <v>ok</v>
      </c>
    </row>
    <row r="3208" spans="1:23" x14ac:dyDescent="0.3">
      <c r="A3208" t="s">
        <v>3250</v>
      </c>
      <c r="B3208" t="s">
        <v>23</v>
      </c>
      <c r="C3208" t="s">
        <v>24</v>
      </c>
      <c r="D3208" t="s">
        <v>25</v>
      </c>
      <c r="E3208" t="s">
        <v>20</v>
      </c>
      <c r="F3208" t="s">
        <v>60</v>
      </c>
      <c r="G3208" s="5">
        <v>11165.22</v>
      </c>
      <c r="H3208" s="5">
        <f t="shared" si="350"/>
        <v>200.97395999999998</v>
      </c>
      <c r="I3208" s="6">
        <v>2</v>
      </c>
      <c r="J3208" s="6">
        <v>22330.44</v>
      </c>
      <c r="K3208" s="5">
        <f t="shared" si="351"/>
        <v>401.94791999999995</v>
      </c>
      <c r="L3208" s="7">
        <v>1.1499999999999999</v>
      </c>
      <c r="M3208" s="7">
        <v>126</v>
      </c>
      <c r="N3208" s="3">
        <v>45481</v>
      </c>
      <c r="O3208" s="4" t="str">
        <f t="shared" si="352"/>
        <v>2024-07</v>
      </c>
      <c r="P3208" s="4" t="str">
        <f t="shared" si="353"/>
        <v>07</v>
      </c>
      <c r="Q3208" s="4" t="str">
        <f t="shared" si="354"/>
        <v>July</v>
      </c>
      <c r="R3208" s="30" t="str">
        <f t="shared" si="355"/>
        <v>08</v>
      </c>
      <c r="W3208" t="str">
        <f t="shared" si="356"/>
        <v>ok</v>
      </c>
    </row>
    <row r="3209" spans="1:23" x14ac:dyDescent="0.3">
      <c r="A3209" t="s">
        <v>3251</v>
      </c>
      <c r="B3209" t="s">
        <v>17</v>
      </c>
      <c r="C3209" t="s">
        <v>18</v>
      </c>
      <c r="D3209" t="s">
        <v>19</v>
      </c>
      <c r="E3209" t="s">
        <v>14</v>
      </c>
      <c r="F3209" t="s">
        <v>26</v>
      </c>
      <c r="G3209" s="5">
        <v>14944.35</v>
      </c>
      <c r="H3209" s="5">
        <f t="shared" si="350"/>
        <v>268.99829999999997</v>
      </c>
      <c r="I3209" s="6">
        <v>3</v>
      </c>
      <c r="J3209" s="6">
        <v>44833.05</v>
      </c>
      <c r="K3209" s="5">
        <f t="shared" si="351"/>
        <v>806.99489999999992</v>
      </c>
      <c r="L3209" s="7">
        <v>1.38</v>
      </c>
      <c r="M3209" s="7">
        <v>3781</v>
      </c>
      <c r="N3209" s="3">
        <v>45322</v>
      </c>
      <c r="O3209" s="4" t="str">
        <f t="shared" si="352"/>
        <v>2024-01</v>
      </c>
      <c r="P3209" s="4" t="str">
        <f t="shared" si="353"/>
        <v>01</v>
      </c>
      <c r="Q3209" s="4" t="str">
        <f t="shared" si="354"/>
        <v>January</v>
      </c>
      <c r="R3209" s="30" t="str">
        <f t="shared" si="355"/>
        <v>31</v>
      </c>
      <c r="W3209" t="str">
        <f t="shared" si="356"/>
        <v>ok</v>
      </c>
    </row>
    <row r="3210" spans="1:23" x14ac:dyDescent="0.3">
      <c r="A3210" t="s">
        <v>3252</v>
      </c>
      <c r="B3210" t="s">
        <v>23</v>
      </c>
      <c r="C3210" t="s">
        <v>24</v>
      </c>
      <c r="D3210" t="s">
        <v>25</v>
      </c>
      <c r="E3210" t="s">
        <v>20</v>
      </c>
      <c r="F3210" t="s">
        <v>38</v>
      </c>
      <c r="G3210" s="5">
        <v>10667.72</v>
      </c>
      <c r="H3210" s="5">
        <f t="shared" si="350"/>
        <v>192.01895999999996</v>
      </c>
      <c r="I3210" s="6">
        <v>4</v>
      </c>
      <c r="J3210" s="6">
        <v>42670.879999999997</v>
      </c>
      <c r="K3210" s="5">
        <f t="shared" si="351"/>
        <v>768.07583999999986</v>
      </c>
      <c r="L3210" s="7">
        <v>4.0999999999999996</v>
      </c>
      <c r="M3210" s="7">
        <v>2926</v>
      </c>
      <c r="N3210" s="3">
        <v>45343</v>
      </c>
      <c r="O3210" s="4" t="str">
        <f t="shared" si="352"/>
        <v>2024-02</v>
      </c>
      <c r="P3210" s="4" t="str">
        <f t="shared" si="353"/>
        <v>02</v>
      </c>
      <c r="Q3210" s="4" t="str">
        <f t="shared" si="354"/>
        <v>February</v>
      </c>
      <c r="R3210" s="30" t="str">
        <f t="shared" si="355"/>
        <v>21</v>
      </c>
      <c r="W3210" t="str">
        <f t="shared" si="356"/>
        <v>ok</v>
      </c>
    </row>
    <row r="3211" spans="1:23" x14ac:dyDescent="0.3">
      <c r="A3211" t="s">
        <v>3253</v>
      </c>
      <c r="B3211" t="s">
        <v>28</v>
      </c>
      <c r="C3211" t="s">
        <v>29</v>
      </c>
      <c r="D3211" t="s">
        <v>30</v>
      </c>
      <c r="E3211" t="s">
        <v>20</v>
      </c>
      <c r="F3211" t="s">
        <v>60</v>
      </c>
      <c r="G3211" s="5">
        <v>9167.11</v>
      </c>
      <c r="H3211" s="5">
        <f t="shared" si="350"/>
        <v>165.00798</v>
      </c>
      <c r="I3211" s="6">
        <v>2</v>
      </c>
      <c r="J3211" s="6">
        <v>18334.22</v>
      </c>
      <c r="K3211" s="5">
        <f t="shared" si="351"/>
        <v>330.01596000000001</v>
      </c>
      <c r="L3211" s="7">
        <v>2.97</v>
      </c>
      <c r="M3211" s="7">
        <v>3308</v>
      </c>
      <c r="N3211" s="3">
        <v>45353</v>
      </c>
      <c r="O3211" s="4" t="str">
        <f t="shared" si="352"/>
        <v>2024-03</v>
      </c>
      <c r="P3211" s="4" t="str">
        <f t="shared" si="353"/>
        <v>03</v>
      </c>
      <c r="Q3211" s="4" t="str">
        <f t="shared" si="354"/>
        <v>March</v>
      </c>
      <c r="R3211" s="30" t="str">
        <f t="shared" si="355"/>
        <v>02</v>
      </c>
      <c r="W3211" t="str">
        <f t="shared" si="356"/>
        <v>ok</v>
      </c>
    </row>
    <row r="3212" spans="1:23" x14ac:dyDescent="0.3">
      <c r="A3212" t="s">
        <v>3254</v>
      </c>
      <c r="B3212" t="s">
        <v>47</v>
      </c>
      <c r="C3212" t="s">
        <v>12</v>
      </c>
      <c r="D3212" t="s">
        <v>48</v>
      </c>
      <c r="E3212" t="s">
        <v>14</v>
      </c>
      <c r="F3212" t="s">
        <v>38</v>
      </c>
      <c r="G3212" s="5">
        <v>19993.560000000001</v>
      </c>
      <c r="H3212" s="5">
        <f t="shared" si="350"/>
        <v>359.88407999999998</v>
      </c>
      <c r="I3212" s="6">
        <v>2</v>
      </c>
      <c r="J3212" s="6">
        <v>39987.120000000003</v>
      </c>
      <c r="K3212" s="5">
        <f t="shared" si="351"/>
        <v>719.76815999999997</v>
      </c>
      <c r="L3212" s="7">
        <v>3.13</v>
      </c>
      <c r="M3212" s="7">
        <v>831</v>
      </c>
      <c r="N3212" s="3">
        <v>45522</v>
      </c>
      <c r="O3212" s="4" t="str">
        <f t="shared" si="352"/>
        <v>2024-08</v>
      </c>
      <c r="P3212" s="4" t="str">
        <f t="shared" si="353"/>
        <v>08</v>
      </c>
      <c r="Q3212" s="4" t="str">
        <f t="shared" si="354"/>
        <v>August</v>
      </c>
      <c r="R3212" s="30" t="str">
        <f t="shared" si="355"/>
        <v>18</v>
      </c>
      <c r="W3212" t="str">
        <f t="shared" si="356"/>
        <v>ok</v>
      </c>
    </row>
    <row r="3213" spans="1:23" x14ac:dyDescent="0.3">
      <c r="A3213" t="s">
        <v>3255</v>
      </c>
      <c r="B3213" t="s">
        <v>47</v>
      </c>
      <c r="C3213" t="s">
        <v>12</v>
      </c>
      <c r="D3213" t="s">
        <v>48</v>
      </c>
      <c r="E3213" t="s">
        <v>20</v>
      </c>
      <c r="F3213" t="s">
        <v>31</v>
      </c>
      <c r="G3213" s="5">
        <v>4434.99</v>
      </c>
      <c r="H3213" s="5">
        <f t="shared" si="350"/>
        <v>79.829819999999984</v>
      </c>
      <c r="I3213" s="6">
        <v>2</v>
      </c>
      <c r="J3213" s="6">
        <v>8869.98</v>
      </c>
      <c r="K3213" s="5">
        <f t="shared" si="351"/>
        <v>159.65963999999997</v>
      </c>
      <c r="L3213" s="7">
        <v>4.09</v>
      </c>
      <c r="M3213" s="7">
        <v>1775</v>
      </c>
      <c r="N3213" s="3">
        <v>45517</v>
      </c>
      <c r="O3213" s="4" t="str">
        <f t="shared" si="352"/>
        <v>2024-08</v>
      </c>
      <c r="P3213" s="4" t="str">
        <f t="shared" si="353"/>
        <v>08</v>
      </c>
      <c r="Q3213" s="4" t="str">
        <f t="shared" si="354"/>
        <v>August</v>
      </c>
      <c r="R3213" s="30" t="str">
        <f t="shared" si="355"/>
        <v>13</v>
      </c>
      <c r="W3213" t="str">
        <f t="shared" si="356"/>
        <v>ok</v>
      </c>
    </row>
    <row r="3214" spans="1:23" x14ac:dyDescent="0.3">
      <c r="A3214" t="s">
        <v>3256</v>
      </c>
      <c r="B3214" t="s">
        <v>11</v>
      </c>
      <c r="C3214" t="s">
        <v>12</v>
      </c>
      <c r="D3214" t="s">
        <v>13</v>
      </c>
      <c r="E3214" t="s">
        <v>20</v>
      </c>
      <c r="F3214" t="s">
        <v>21</v>
      </c>
      <c r="G3214" s="5">
        <v>16530.57</v>
      </c>
      <c r="H3214" s="5">
        <f t="shared" si="350"/>
        <v>297.55025999999998</v>
      </c>
      <c r="I3214" s="6">
        <v>2</v>
      </c>
      <c r="J3214" s="6">
        <v>33061.14</v>
      </c>
      <c r="K3214" s="5">
        <f t="shared" si="351"/>
        <v>595.10051999999996</v>
      </c>
      <c r="L3214" s="7">
        <v>1.99</v>
      </c>
      <c r="M3214" s="7">
        <v>40</v>
      </c>
      <c r="N3214" s="3">
        <v>45572</v>
      </c>
      <c r="O3214" s="4" t="str">
        <f t="shared" si="352"/>
        <v>2024-10</v>
      </c>
      <c r="P3214" s="4" t="str">
        <f t="shared" si="353"/>
        <v>10</v>
      </c>
      <c r="Q3214" s="4" t="str">
        <f t="shared" si="354"/>
        <v>October</v>
      </c>
      <c r="R3214" s="30" t="str">
        <f t="shared" si="355"/>
        <v>07</v>
      </c>
      <c r="W3214" t="str">
        <f t="shared" si="356"/>
        <v>ok</v>
      </c>
    </row>
    <row r="3215" spans="1:23" x14ac:dyDescent="0.3">
      <c r="A3215" t="s">
        <v>3257</v>
      </c>
      <c r="B3215" t="s">
        <v>63</v>
      </c>
      <c r="C3215" t="s">
        <v>18</v>
      </c>
      <c r="D3215" t="s">
        <v>64</v>
      </c>
      <c r="E3215" t="s">
        <v>14</v>
      </c>
      <c r="F3215" t="s">
        <v>26</v>
      </c>
      <c r="G3215" s="5">
        <v>11535.9</v>
      </c>
      <c r="H3215" s="5">
        <f t="shared" si="350"/>
        <v>207.64619999999996</v>
      </c>
      <c r="I3215" s="6">
        <v>1</v>
      </c>
      <c r="J3215" s="6">
        <v>11535.9</v>
      </c>
      <c r="K3215" s="5">
        <f t="shared" si="351"/>
        <v>207.64619999999996</v>
      </c>
      <c r="L3215" s="7">
        <v>1.1100000000000001</v>
      </c>
      <c r="M3215" s="7">
        <v>365</v>
      </c>
      <c r="N3215" s="3">
        <v>45652</v>
      </c>
      <c r="O3215" s="4" t="str">
        <f t="shared" si="352"/>
        <v>2024-12</v>
      </c>
      <c r="P3215" s="4" t="str">
        <f t="shared" si="353"/>
        <v>12</v>
      </c>
      <c r="Q3215" s="4" t="str">
        <f t="shared" si="354"/>
        <v>December</v>
      </c>
      <c r="R3215" s="30" t="str">
        <f t="shared" si="355"/>
        <v>26</v>
      </c>
      <c r="W3215" t="str">
        <f t="shared" si="356"/>
        <v>ok</v>
      </c>
    </row>
    <row r="3216" spans="1:23" x14ac:dyDescent="0.3">
      <c r="A3216" t="s">
        <v>3258</v>
      </c>
      <c r="B3216" t="s">
        <v>28</v>
      </c>
      <c r="C3216" t="s">
        <v>29</v>
      </c>
      <c r="D3216" t="s">
        <v>30</v>
      </c>
      <c r="E3216" t="s">
        <v>20</v>
      </c>
      <c r="F3216" t="s">
        <v>21</v>
      </c>
      <c r="G3216" s="5">
        <v>8259.48</v>
      </c>
      <c r="H3216" s="5">
        <f t="shared" si="350"/>
        <v>148.67063999999999</v>
      </c>
      <c r="I3216" s="6">
        <v>5</v>
      </c>
      <c r="J3216" s="6">
        <v>41297.4</v>
      </c>
      <c r="K3216" s="5">
        <f t="shared" si="351"/>
        <v>743.35320000000002</v>
      </c>
      <c r="L3216" s="7">
        <v>2.2000000000000002</v>
      </c>
      <c r="M3216" s="7">
        <v>3761</v>
      </c>
      <c r="N3216" s="3">
        <v>45358</v>
      </c>
      <c r="O3216" s="4" t="str">
        <f t="shared" si="352"/>
        <v>2024-03</v>
      </c>
      <c r="P3216" s="4" t="str">
        <f t="shared" si="353"/>
        <v>03</v>
      </c>
      <c r="Q3216" s="4" t="str">
        <f t="shared" si="354"/>
        <v>March</v>
      </c>
      <c r="R3216" s="30" t="str">
        <f t="shared" si="355"/>
        <v>07</v>
      </c>
      <c r="W3216" t="str">
        <f t="shared" si="356"/>
        <v>ok</v>
      </c>
    </row>
    <row r="3217" spans="1:23" x14ac:dyDescent="0.3">
      <c r="A3217" t="s">
        <v>3259</v>
      </c>
      <c r="B3217" t="s">
        <v>28</v>
      </c>
      <c r="C3217" t="s">
        <v>29</v>
      </c>
      <c r="D3217" t="s">
        <v>30</v>
      </c>
      <c r="E3217" t="s">
        <v>45</v>
      </c>
      <c r="F3217" t="s">
        <v>26</v>
      </c>
      <c r="G3217" s="5">
        <v>18454.11</v>
      </c>
      <c r="H3217" s="5">
        <f t="shared" si="350"/>
        <v>332.17397999999997</v>
      </c>
      <c r="I3217" s="6">
        <v>2</v>
      </c>
      <c r="J3217" s="6">
        <v>36908.22</v>
      </c>
      <c r="K3217" s="5">
        <f t="shared" si="351"/>
        <v>664.34795999999994</v>
      </c>
      <c r="L3217" s="7">
        <v>1.43</v>
      </c>
      <c r="M3217" s="7">
        <v>2504</v>
      </c>
      <c r="N3217" s="3">
        <v>45518</v>
      </c>
      <c r="O3217" s="4" t="str">
        <f t="shared" si="352"/>
        <v>2024-08</v>
      </c>
      <c r="P3217" s="4" t="str">
        <f t="shared" si="353"/>
        <v>08</v>
      </c>
      <c r="Q3217" s="4" t="str">
        <f t="shared" si="354"/>
        <v>August</v>
      </c>
      <c r="R3217" s="30" t="str">
        <f t="shared" si="355"/>
        <v>14</v>
      </c>
      <c r="W3217" t="str">
        <f t="shared" si="356"/>
        <v>ok</v>
      </c>
    </row>
    <row r="3218" spans="1:23" x14ac:dyDescent="0.3">
      <c r="A3218" t="s">
        <v>3260</v>
      </c>
      <c r="B3218" t="s">
        <v>33</v>
      </c>
      <c r="C3218" t="s">
        <v>12</v>
      </c>
      <c r="D3218" t="s">
        <v>34</v>
      </c>
      <c r="E3218" t="s">
        <v>45</v>
      </c>
      <c r="F3218" t="s">
        <v>26</v>
      </c>
      <c r="G3218" s="5">
        <v>15987.47</v>
      </c>
      <c r="H3218" s="5">
        <f t="shared" si="350"/>
        <v>287.77445999999998</v>
      </c>
      <c r="I3218" s="6">
        <v>1</v>
      </c>
      <c r="J3218" s="6">
        <v>15987.47</v>
      </c>
      <c r="K3218" s="5">
        <f t="shared" si="351"/>
        <v>287.77445999999998</v>
      </c>
      <c r="L3218" s="7">
        <v>1.17</v>
      </c>
      <c r="M3218" s="7">
        <v>2959</v>
      </c>
      <c r="N3218" s="3">
        <v>45434</v>
      </c>
      <c r="O3218" s="4" t="str">
        <f t="shared" si="352"/>
        <v>2024-05</v>
      </c>
      <c r="P3218" s="4" t="str">
        <f t="shared" si="353"/>
        <v>05</v>
      </c>
      <c r="Q3218" s="4" t="str">
        <f t="shared" si="354"/>
        <v>May</v>
      </c>
      <c r="R3218" s="30" t="str">
        <f t="shared" si="355"/>
        <v>22</v>
      </c>
      <c r="W3218" t="str">
        <f t="shared" si="356"/>
        <v>ok</v>
      </c>
    </row>
    <row r="3219" spans="1:23" x14ac:dyDescent="0.3">
      <c r="A3219" t="s">
        <v>3261</v>
      </c>
      <c r="B3219" t="s">
        <v>63</v>
      </c>
      <c r="C3219" t="s">
        <v>18</v>
      </c>
      <c r="D3219" t="s">
        <v>64</v>
      </c>
      <c r="E3219" t="s">
        <v>45</v>
      </c>
      <c r="F3219" t="s">
        <v>21</v>
      </c>
      <c r="G3219" s="5">
        <v>171.84</v>
      </c>
      <c r="H3219" s="5">
        <f t="shared" si="350"/>
        <v>3.0931199999999999</v>
      </c>
      <c r="I3219" s="6">
        <v>4</v>
      </c>
      <c r="J3219" s="6">
        <v>687.36</v>
      </c>
      <c r="K3219" s="5">
        <f t="shared" si="351"/>
        <v>12.372479999999999</v>
      </c>
      <c r="L3219" s="7">
        <v>4.49</v>
      </c>
      <c r="M3219" s="7">
        <v>1896</v>
      </c>
      <c r="N3219" s="3">
        <v>45312</v>
      </c>
      <c r="O3219" s="4" t="str">
        <f t="shared" si="352"/>
        <v>2024-01</v>
      </c>
      <c r="P3219" s="4" t="str">
        <f t="shared" si="353"/>
        <v>01</v>
      </c>
      <c r="Q3219" s="4" t="str">
        <f t="shared" si="354"/>
        <v>January</v>
      </c>
      <c r="R3219" s="30" t="str">
        <f t="shared" si="355"/>
        <v>21</v>
      </c>
      <c r="W3219" t="str">
        <f t="shared" si="356"/>
        <v>ok</v>
      </c>
    </row>
    <row r="3220" spans="1:23" x14ac:dyDescent="0.3">
      <c r="A3220" t="s">
        <v>3262</v>
      </c>
      <c r="B3220" t="s">
        <v>33</v>
      </c>
      <c r="C3220" t="s">
        <v>12</v>
      </c>
      <c r="D3220" t="s">
        <v>34</v>
      </c>
      <c r="E3220" t="s">
        <v>14</v>
      </c>
      <c r="F3220" t="s">
        <v>21</v>
      </c>
      <c r="G3220" s="5">
        <v>11177.99</v>
      </c>
      <c r="H3220" s="5">
        <f t="shared" si="350"/>
        <v>201.20381999999998</v>
      </c>
      <c r="I3220" s="6">
        <v>4</v>
      </c>
      <c r="J3220" s="6">
        <v>44711.96</v>
      </c>
      <c r="K3220" s="5">
        <f t="shared" si="351"/>
        <v>804.81527999999992</v>
      </c>
      <c r="L3220" s="7">
        <v>4.2300000000000004</v>
      </c>
      <c r="M3220" s="7">
        <v>4051</v>
      </c>
      <c r="N3220" s="3">
        <v>45567</v>
      </c>
      <c r="O3220" s="4" t="str">
        <f t="shared" si="352"/>
        <v>2024-10</v>
      </c>
      <c r="P3220" s="4" t="str">
        <f t="shared" si="353"/>
        <v>10</v>
      </c>
      <c r="Q3220" s="4" t="str">
        <f t="shared" si="354"/>
        <v>October</v>
      </c>
      <c r="R3220" s="30" t="str">
        <f t="shared" si="355"/>
        <v>02</v>
      </c>
      <c r="W3220" t="str">
        <f t="shared" si="356"/>
        <v>ok</v>
      </c>
    </row>
    <row r="3221" spans="1:23" x14ac:dyDescent="0.3">
      <c r="A3221" t="s">
        <v>3263</v>
      </c>
      <c r="B3221" t="s">
        <v>36</v>
      </c>
      <c r="C3221" t="s">
        <v>18</v>
      </c>
      <c r="D3221" t="s">
        <v>37</v>
      </c>
      <c r="E3221" t="s">
        <v>14</v>
      </c>
      <c r="F3221" t="s">
        <v>31</v>
      </c>
      <c r="G3221" s="5">
        <v>16913.5</v>
      </c>
      <c r="H3221" s="5">
        <f t="shared" si="350"/>
        <v>304.44299999999998</v>
      </c>
      <c r="I3221" s="6">
        <v>4</v>
      </c>
      <c r="J3221" s="6">
        <v>67654</v>
      </c>
      <c r="K3221" s="5">
        <f t="shared" si="351"/>
        <v>1217.7719999999999</v>
      </c>
      <c r="L3221" s="7">
        <v>3.78</v>
      </c>
      <c r="M3221" s="7">
        <v>1136</v>
      </c>
      <c r="N3221" s="3">
        <v>45295</v>
      </c>
      <c r="O3221" s="4" t="str">
        <f t="shared" si="352"/>
        <v>2024-01</v>
      </c>
      <c r="P3221" s="4" t="str">
        <f t="shared" si="353"/>
        <v>01</v>
      </c>
      <c r="Q3221" s="4" t="str">
        <f t="shared" si="354"/>
        <v>January</v>
      </c>
      <c r="R3221" s="30" t="str">
        <f t="shared" si="355"/>
        <v>04</v>
      </c>
      <c r="W3221" t="str">
        <f t="shared" si="356"/>
        <v>ok</v>
      </c>
    </row>
    <row r="3222" spans="1:23" x14ac:dyDescent="0.3">
      <c r="A3222" t="s">
        <v>3264</v>
      </c>
      <c r="B3222" t="s">
        <v>28</v>
      </c>
      <c r="C3222" t="s">
        <v>29</v>
      </c>
      <c r="D3222" t="s">
        <v>30</v>
      </c>
      <c r="E3222" t="s">
        <v>14</v>
      </c>
      <c r="F3222" t="s">
        <v>15</v>
      </c>
      <c r="G3222" s="5">
        <v>7976.39</v>
      </c>
      <c r="H3222" s="5">
        <f t="shared" si="350"/>
        <v>143.57501999999999</v>
      </c>
      <c r="I3222" s="6">
        <v>4</v>
      </c>
      <c r="J3222" s="6">
        <v>31905.56</v>
      </c>
      <c r="K3222" s="5">
        <f t="shared" si="351"/>
        <v>574.30007999999998</v>
      </c>
      <c r="L3222" s="7">
        <v>1.06</v>
      </c>
      <c r="M3222" s="7">
        <v>77</v>
      </c>
      <c r="N3222" s="3">
        <v>45328</v>
      </c>
      <c r="O3222" s="4" t="str">
        <f t="shared" si="352"/>
        <v>2024-02</v>
      </c>
      <c r="P3222" s="4" t="str">
        <f t="shared" si="353"/>
        <v>02</v>
      </c>
      <c r="Q3222" s="4" t="str">
        <f t="shared" si="354"/>
        <v>February</v>
      </c>
      <c r="R3222" s="30" t="str">
        <f t="shared" si="355"/>
        <v>06</v>
      </c>
      <c r="W3222" t="str">
        <f t="shared" si="356"/>
        <v>ok</v>
      </c>
    </row>
    <row r="3223" spans="1:23" x14ac:dyDescent="0.3">
      <c r="A3223" t="s">
        <v>3265</v>
      </c>
      <c r="B3223" t="s">
        <v>47</v>
      </c>
      <c r="C3223" t="s">
        <v>12</v>
      </c>
      <c r="D3223" t="s">
        <v>48</v>
      </c>
      <c r="E3223" t="s">
        <v>20</v>
      </c>
      <c r="F3223" t="s">
        <v>60</v>
      </c>
      <c r="G3223" s="5">
        <v>14072.76</v>
      </c>
      <c r="H3223" s="5">
        <f t="shared" si="350"/>
        <v>253.30967999999999</v>
      </c>
      <c r="I3223" s="6">
        <v>1</v>
      </c>
      <c r="J3223" s="6">
        <v>14072.76</v>
      </c>
      <c r="K3223" s="5">
        <f t="shared" si="351"/>
        <v>253.30967999999999</v>
      </c>
      <c r="L3223" s="7">
        <v>1.01</v>
      </c>
      <c r="M3223" s="7">
        <v>3882</v>
      </c>
      <c r="N3223" s="3">
        <v>45323</v>
      </c>
      <c r="O3223" s="4" t="str">
        <f t="shared" si="352"/>
        <v>2024-02</v>
      </c>
      <c r="P3223" s="4" t="str">
        <f t="shared" si="353"/>
        <v>02</v>
      </c>
      <c r="Q3223" s="4" t="str">
        <f t="shared" si="354"/>
        <v>February</v>
      </c>
      <c r="R3223" s="30" t="str">
        <f t="shared" si="355"/>
        <v>01</v>
      </c>
      <c r="W3223" t="str">
        <f t="shared" si="356"/>
        <v>ok</v>
      </c>
    </row>
    <row r="3224" spans="1:23" x14ac:dyDescent="0.3">
      <c r="A3224" t="s">
        <v>3266</v>
      </c>
      <c r="B3224" t="s">
        <v>36</v>
      </c>
      <c r="C3224" t="s">
        <v>18</v>
      </c>
      <c r="D3224" t="s">
        <v>37</v>
      </c>
      <c r="E3224" t="s">
        <v>20</v>
      </c>
      <c r="F3224" t="s">
        <v>38</v>
      </c>
      <c r="G3224" s="5">
        <v>18797.310000000001</v>
      </c>
      <c r="H3224" s="5">
        <f t="shared" si="350"/>
        <v>338.35158000000001</v>
      </c>
      <c r="I3224" s="6">
        <v>3</v>
      </c>
      <c r="J3224" s="6">
        <v>56391.93</v>
      </c>
      <c r="K3224" s="5">
        <f t="shared" si="351"/>
        <v>1015.05474</v>
      </c>
      <c r="L3224" s="7">
        <v>2.92</v>
      </c>
      <c r="M3224" s="7">
        <v>223</v>
      </c>
      <c r="N3224" s="3">
        <v>45514</v>
      </c>
      <c r="O3224" s="4" t="str">
        <f t="shared" si="352"/>
        <v>2024-08</v>
      </c>
      <c r="P3224" s="4" t="str">
        <f t="shared" si="353"/>
        <v>08</v>
      </c>
      <c r="Q3224" s="4" t="str">
        <f t="shared" si="354"/>
        <v>August</v>
      </c>
      <c r="R3224" s="30" t="str">
        <f t="shared" si="355"/>
        <v>10</v>
      </c>
      <c r="W3224" t="str">
        <f t="shared" si="356"/>
        <v>ok</v>
      </c>
    </row>
    <row r="3225" spans="1:23" x14ac:dyDescent="0.3">
      <c r="A3225" t="s">
        <v>3267</v>
      </c>
      <c r="B3225" t="s">
        <v>47</v>
      </c>
      <c r="C3225" t="s">
        <v>12</v>
      </c>
      <c r="D3225" t="s">
        <v>48</v>
      </c>
      <c r="E3225" t="s">
        <v>45</v>
      </c>
      <c r="F3225" t="s">
        <v>26</v>
      </c>
      <c r="G3225" s="5">
        <v>13868.47</v>
      </c>
      <c r="H3225" s="5">
        <f t="shared" si="350"/>
        <v>249.63245999999998</v>
      </c>
      <c r="I3225" s="6">
        <v>5</v>
      </c>
      <c r="J3225" s="6">
        <v>69342.350000000006</v>
      </c>
      <c r="K3225" s="5">
        <f t="shared" si="351"/>
        <v>1248.1623</v>
      </c>
      <c r="L3225" s="7">
        <v>4.01</v>
      </c>
      <c r="M3225" s="7">
        <v>3662</v>
      </c>
      <c r="N3225" s="3">
        <v>45482</v>
      </c>
      <c r="O3225" s="4" t="str">
        <f t="shared" si="352"/>
        <v>2024-07</v>
      </c>
      <c r="P3225" s="4" t="str">
        <f t="shared" si="353"/>
        <v>07</v>
      </c>
      <c r="Q3225" s="4" t="str">
        <f t="shared" si="354"/>
        <v>July</v>
      </c>
      <c r="R3225" s="30" t="str">
        <f t="shared" si="355"/>
        <v>09</v>
      </c>
      <c r="W3225" t="str">
        <f t="shared" si="356"/>
        <v>ok</v>
      </c>
    </row>
    <row r="3226" spans="1:23" x14ac:dyDescent="0.3">
      <c r="A3226" t="s">
        <v>3268</v>
      </c>
      <c r="B3226" t="s">
        <v>28</v>
      </c>
      <c r="C3226" t="s">
        <v>29</v>
      </c>
      <c r="D3226" t="s">
        <v>30</v>
      </c>
      <c r="E3226" t="s">
        <v>14</v>
      </c>
      <c r="F3226" t="s">
        <v>15</v>
      </c>
      <c r="G3226" s="5">
        <v>12389.51</v>
      </c>
      <c r="H3226" s="5">
        <f t="shared" si="350"/>
        <v>223.01118</v>
      </c>
      <c r="I3226" s="6">
        <v>1</v>
      </c>
      <c r="J3226" s="6">
        <v>12389.51</v>
      </c>
      <c r="K3226" s="5">
        <f t="shared" si="351"/>
        <v>223.01118</v>
      </c>
      <c r="L3226" s="7">
        <v>3.76</v>
      </c>
      <c r="M3226" s="7">
        <v>3599</v>
      </c>
      <c r="N3226" s="3">
        <v>45570</v>
      </c>
      <c r="O3226" s="4" t="str">
        <f t="shared" si="352"/>
        <v>2024-10</v>
      </c>
      <c r="P3226" s="4" t="str">
        <f t="shared" si="353"/>
        <v>10</v>
      </c>
      <c r="Q3226" s="4" t="str">
        <f t="shared" si="354"/>
        <v>October</v>
      </c>
      <c r="R3226" s="30" t="str">
        <f t="shared" si="355"/>
        <v>05</v>
      </c>
      <c r="W3226" t="str">
        <f t="shared" si="356"/>
        <v>ok</v>
      </c>
    </row>
    <row r="3227" spans="1:23" x14ac:dyDescent="0.3">
      <c r="A3227" t="s">
        <v>3269</v>
      </c>
      <c r="B3227" t="s">
        <v>28</v>
      </c>
      <c r="C3227" t="s">
        <v>29</v>
      </c>
      <c r="D3227" t="s">
        <v>30</v>
      </c>
      <c r="E3227" t="s">
        <v>45</v>
      </c>
      <c r="F3227" t="s">
        <v>38</v>
      </c>
      <c r="G3227" s="5">
        <v>1334.55</v>
      </c>
      <c r="H3227" s="5">
        <f t="shared" si="350"/>
        <v>24.021899999999999</v>
      </c>
      <c r="I3227" s="6">
        <v>4</v>
      </c>
      <c r="J3227" s="6">
        <v>5338.2</v>
      </c>
      <c r="K3227" s="5">
        <f t="shared" si="351"/>
        <v>96.087599999999995</v>
      </c>
      <c r="L3227" s="7">
        <v>4.5599999999999996</v>
      </c>
      <c r="M3227" s="7">
        <v>4542</v>
      </c>
      <c r="N3227" s="3">
        <v>45568</v>
      </c>
      <c r="O3227" s="4" t="str">
        <f t="shared" si="352"/>
        <v>2024-10</v>
      </c>
      <c r="P3227" s="4" t="str">
        <f t="shared" si="353"/>
        <v>10</v>
      </c>
      <c r="Q3227" s="4" t="str">
        <f t="shared" si="354"/>
        <v>October</v>
      </c>
      <c r="R3227" s="30" t="str">
        <f t="shared" si="355"/>
        <v>03</v>
      </c>
      <c r="W3227" t="str">
        <f t="shared" si="356"/>
        <v>ok</v>
      </c>
    </row>
    <row r="3228" spans="1:23" x14ac:dyDescent="0.3">
      <c r="A3228" t="s">
        <v>3270</v>
      </c>
      <c r="B3228" t="s">
        <v>63</v>
      </c>
      <c r="C3228" t="s">
        <v>18</v>
      </c>
      <c r="D3228" t="s">
        <v>64</v>
      </c>
      <c r="E3228" t="s">
        <v>45</v>
      </c>
      <c r="F3228" t="s">
        <v>60</v>
      </c>
      <c r="G3228" s="5">
        <v>16246.79</v>
      </c>
      <c r="H3228" s="5">
        <f t="shared" si="350"/>
        <v>292.44222000000002</v>
      </c>
      <c r="I3228" s="6">
        <v>1</v>
      </c>
      <c r="J3228" s="6">
        <v>16246.79</v>
      </c>
      <c r="K3228" s="5">
        <f t="shared" si="351"/>
        <v>292.44222000000002</v>
      </c>
      <c r="L3228" s="7">
        <v>1.34</v>
      </c>
      <c r="M3228" s="7">
        <v>3650</v>
      </c>
      <c r="N3228" s="3">
        <v>45602</v>
      </c>
      <c r="O3228" s="4" t="str">
        <f t="shared" si="352"/>
        <v>2024-11</v>
      </c>
      <c r="P3228" s="4" t="str">
        <f t="shared" si="353"/>
        <v>11</v>
      </c>
      <c r="Q3228" s="4" t="str">
        <f t="shared" si="354"/>
        <v>November</v>
      </c>
      <c r="R3228" s="30" t="str">
        <f t="shared" si="355"/>
        <v>06</v>
      </c>
      <c r="W3228" t="str">
        <f t="shared" si="356"/>
        <v>ok</v>
      </c>
    </row>
    <row r="3229" spans="1:23" x14ac:dyDescent="0.3">
      <c r="A3229" t="s">
        <v>3271</v>
      </c>
      <c r="B3229" t="s">
        <v>28</v>
      </c>
      <c r="C3229" t="s">
        <v>29</v>
      </c>
      <c r="D3229" t="s">
        <v>30</v>
      </c>
      <c r="E3229" t="s">
        <v>14</v>
      </c>
      <c r="F3229" t="s">
        <v>60</v>
      </c>
      <c r="G3229" s="5">
        <v>10666.39</v>
      </c>
      <c r="H3229" s="5">
        <f t="shared" si="350"/>
        <v>191.99501999999998</v>
      </c>
      <c r="I3229" s="6">
        <v>3</v>
      </c>
      <c r="J3229" s="6">
        <v>31999.17</v>
      </c>
      <c r="K3229" s="5">
        <f t="shared" si="351"/>
        <v>575.98505999999998</v>
      </c>
      <c r="L3229" s="7">
        <v>3.63</v>
      </c>
      <c r="M3229" s="7">
        <v>1584</v>
      </c>
      <c r="N3229" s="3">
        <v>45378</v>
      </c>
      <c r="O3229" s="4" t="str">
        <f t="shared" si="352"/>
        <v>2024-03</v>
      </c>
      <c r="P3229" s="4" t="str">
        <f t="shared" si="353"/>
        <v>03</v>
      </c>
      <c r="Q3229" s="4" t="str">
        <f t="shared" si="354"/>
        <v>March</v>
      </c>
      <c r="R3229" s="30" t="str">
        <f t="shared" si="355"/>
        <v>27</v>
      </c>
      <c r="W3229" t="str">
        <f t="shared" si="356"/>
        <v>ok</v>
      </c>
    </row>
    <row r="3230" spans="1:23" x14ac:dyDescent="0.3">
      <c r="A3230" t="s">
        <v>3272</v>
      </c>
      <c r="B3230" t="s">
        <v>33</v>
      </c>
      <c r="C3230" t="s">
        <v>12</v>
      </c>
      <c r="D3230" t="s">
        <v>34</v>
      </c>
      <c r="E3230" t="s">
        <v>45</v>
      </c>
      <c r="F3230" t="s">
        <v>60</v>
      </c>
      <c r="G3230" s="5">
        <v>7677.49</v>
      </c>
      <c r="H3230" s="5">
        <f t="shared" si="350"/>
        <v>138.19481999999999</v>
      </c>
      <c r="I3230" s="6">
        <v>2</v>
      </c>
      <c r="J3230" s="6">
        <v>15354.98</v>
      </c>
      <c r="K3230" s="5">
        <f t="shared" si="351"/>
        <v>276.38963999999999</v>
      </c>
      <c r="L3230" s="7">
        <v>3.6</v>
      </c>
      <c r="M3230" s="7">
        <v>4257</v>
      </c>
      <c r="N3230" s="3">
        <v>45624</v>
      </c>
      <c r="O3230" s="4" t="str">
        <f t="shared" si="352"/>
        <v>2024-11</v>
      </c>
      <c r="P3230" s="4" t="str">
        <f t="shared" si="353"/>
        <v>11</v>
      </c>
      <c r="Q3230" s="4" t="str">
        <f t="shared" si="354"/>
        <v>November</v>
      </c>
      <c r="R3230" s="30" t="str">
        <f t="shared" si="355"/>
        <v>28</v>
      </c>
      <c r="W3230" t="str">
        <f t="shared" si="356"/>
        <v>ok</v>
      </c>
    </row>
    <row r="3231" spans="1:23" x14ac:dyDescent="0.3">
      <c r="A3231" t="s">
        <v>3273</v>
      </c>
      <c r="B3231" t="s">
        <v>33</v>
      </c>
      <c r="C3231" t="s">
        <v>12</v>
      </c>
      <c r="D3231" t="s">
        <v>34</v>
      </c>
      <c r="E3231" t="s">
        <v>45</v>
      </c>
      <c r="F3231" t="s">
        <v>15</v>
      </c>
      <c r="G3231" s="5">
        <v>17694.77</v>
      </c>
      <c r="H3231" s="5">
        <f t="shared" si="350"/>
        <v>318.50585999999998</v>
      </c>
      <c r="I3231" s="6">
        <v>3</v>
      </c>
      <c r="J3231" s="6">
        <v>53084.31</v>
      </c>
      <c r="K3231" s="5">
        <f t="shared" si="351"/>
        <v>955.51757999999995</v>
      </c>
      <c r="L3231" s="7">
        <v>3.37</v>
      </c>
      <c r="M3231" s="7">
        <v>612</v>
      </c>
      <c r="N3231" s="3">
        <v>45458</v>
      </c>
      <c r="O3231" s="4" t="str">
        <f t="shared" si="352"/>
        <v>2024-06</v>
      </c>
      <c r="P3231" s="4" t="str">
        <f t="shared" si="353"/>
        <v>06</v>
      </c>
      <c r="Q3231" s="4" t="str">
        <f t="shared" si="354"/>
        <v>June</v>
      </c>
      <c r="R3231" s="30" t="str">
        <f t="shared" si="355"/>
        <v>15</v>
      </c>
      <c r="W3231" t="str">
        <f t="shared" si="356"/>
        <v>ok</v>
      </c>
    </row>
    <row r="3232" spans="1:23" x14ac:dyDescent="0.3">
      <c r="A3232" t="s">
        <v>3274</v>
      </c>
      <c r="B3232" t="s">
        <v>47</v>
      </c>
      <c r="C3232" t="s">
        <v>12</v>
      </c>
      <c r="D3232" t="s">
        <v>48</v>
      </c>
      <c r="E3232" t="s">
        <v>45</v>
      </c>
      <c r="F3232" t="s">
        <v>15</v>
      </c>
      <c r="G3232" s="5">
        <v>18241.04</v>
      </c>
      <c r="H3232" s="5">
        <f t="shared" si="350"/>
        <v>328.33871999999997</v>
      </c>
      <c r="I3232" s="6">
        <v>4</v>
      </c>
      <c r="J3232" s="6">
        <v>72964.160000000003</v>
      </c>
      <c r="K3232" s="5">
        <f t="shared" si="351"/>
        <v>1313.3548799999999</v>
      </c>
      <c r="L3232" s="7">
        <v>1.04</v>
      </c>
      <c r="M3232" s="7">
        <v>687</v>
      </c>
      <c r="N3232" s="3">
        <v>45477</v>
      </c>
      <c r="O3232" s="4" t="str">
        <f t="shared" si="352"/>
        <v>2024-07</v>
      </c>
      <c r="P3232" s="4" t="str">
        <f t="shared" si="353"/>
        <v>07</v>
      </c>
      <c r="Q3232" s="4" t="str">
        <f t="shared" si="354"/>
        <v>July</v>
      </c>
      <c r="R3232" s="30" t="str">
        <f t="shared" si="355"/>
        <v>04</v>
      </c>
      <c r="W3232" t="str">
        <f t="shared" si="356"/>
        <v>ok</v>
      </c>
    </row>
    <row r="3233" spans="1:23" x14ac:dyDescent="0.3">
      <c r="A3233" t="s">
        <v>3275</v>
      </c>
      <c r="B3233" t="s">
        <v>28</v>
      </c>
      <c r="C3233" t="s">
        <v>29</v>
      </c>
      <c r="D3233" t="s">
        <v>30</v>
      </c>
      <c r="E3233" t="s">
        <v>20</v>
      </c>
      <c r="F3233" t="s">
        <v>60</v>
      </c>
      <c r="G3233" s="5">
        <v>13385.64</v>
      </c>
      <c r="H3233" s="5">
        <f t="shared" si="350"/>
        <v>240.94151999999997</v>
      </c>
      <c r="I3233" s="6">
        <v>3</v>
      </c>
      <c r="J3233" s="6">
        <v>40156.92</v>
      </c>
      <c r="K3233" s="5">
        <f t="shared" si="351"/>
        <v>722.82455999999991</v>
      </c>
      <c r="L3233" s="7">
        <v>2.17</v>
      </c>
      <c r="M3233" s="7">
        <v>1056</v>
      </c>
      <c r="N3233" s="3">
        <v>45415</v>
      </c>
      <c r="O3233" s="4" t="str">
        <f t="shared" si="352"/>
        <v>2024-05</v>
      </c>
      <c r="P3233" s="4" t="str">
        <f t="shared" si="353"/>
        <v>05</v>
      </c>
      <c r="Q3233" s="4" t="str">
        <f t="shared" si="354"/>
        <v>May</v>
      </c>
      <c r="R3233" s="30" t="str">
        <f t="shared" si="355"/>
        <v>03</v>
      </c>
      <c r="W3233" t="str">
        <f t="shared" si="356"/>
        <v>ok</v>
      </c>
    </row>
    <row r="3234" spans="1:23" x14ac:dyDescent="0.3">
      <c r="A3234" t="s">
        <v>3276</v>
      </c>
      <c r="B3234" t="s">
        <v>41</v>
      </c>
      <c r="C3234" t="s">
        <v>42</v>
      </c>
      <c r="D3234" t="s">
        <v>43</v>
      </c>
      <c r="E3234" t="s">
        <v>20</v>
      </c>
      <c r="F3234" t="s">
        <v>31</v>
      </c>
      <c r="G3234" s="5">
        <v>14762.71</v>
      </c>
      <c r="H3234" s="5">
        <f t="shared" si="350"/>
        <v>265.72877999999997</v>
      </c>
      <c r="I3234" s="6">
        <v>4</v>
      </c>
      <c r="J3234" s="6">
        <v>59050.84</v>
      </c>
      <c r="K3234" s="5">
        <f t="shared" si="351"/>
        <v>1062.9151199999999</v>
      </c>
      <c r="L3234" s="7">
        <v>1.3</v>
      </c>
      <c r="M3234" s="7">
        <v>1259</v>
      </c>
      <c r="N3234" s="3">
        <v>45494</v>
      </c>
      <c r="O3234" s="4" t="str">
        <f t="shared" si="352"/>
        <v>2024-07</v>
      </c>
      <c r="P3234" s="4" t="str">
        <f t="shared" si="353"/>
        <v>07</v>
      </c>
      <c r="Q3234" s="4" t="str">
        <f t="shared" si="354"/>
        <v>July</v>
      </c>
      <c r="R3234" s="30" t="str">
        <f t="shared" si="355"/>
        <v>21</v>
      </c>
      <c r="W3234" t="str">
        <f t="shared" si="356"/>
        <v>ok</v>
      </c>
    </row>
    <row r="3235" spans="1:23" x14ac:dyDescent="0.3">
      <c r="A3235" t="s">
        <v>3277</v>
      </c>
      <c r="B3235" t="s">
        <v>36</v>
      </c>
      <c r="C3235" t="s">
        <v>18</v>
      </c>
      <c r="D3235" t="s">
        <v>37</v>
      </c>
      <c r="E3235" t="s">
        <v>20</v>
      </c>
      <c r="F3235" t="s">
        <v>31</v>
      </c>
      <c r="G3235" s="5">
        <v>470.41</v>
      </c>
      <c r="H3235" s="5">
        <f t="shared" si="350"/>
        <v>8.4673800000000004</v>
      </c>
      <c r="I3235" s="6">
        <v>3</v>
      </c>
      <c r="J3235" s="6">
        <v>1411.23</v>
      </c>
      <c r="K3235" s="5">
        <f t="shared" si="351"/>
        <v>25.402140000000003</v>
      </c>
      <c r="L3235" s="7">
        <v>4.08</v>
      </c>
      <c r="M3235" s="7">
        <v>2780</v>
      </c>
      <c r="N3235" s="3">
        <v>45336</v>
      </c>
      <c r="O3235" s="4" t="str">
        <f t="shared" si="352"/>
        <v>2024-02</v>
      </c>
      <c r="P3235" s="4" t="str">
        <f t="shared" si="353"/>
        <v>02</v>
      </c>
      <c r="Q3235" s="4" t="str">
        <f t="shared" si="354"/>
        <v>February</v>
      </c>
      <c r="R3235" s="30" t="str">
        <f t="shared" si="355"/>
        <v>14</v>
      </c>
      <c r="W3235" t="str">
        <f t="shared" si="356"/>
        <v>ok</v>
      </c>
    </row>
    <row r="3236" spans="1:23" x14ac:dyDescent="0.3">
      <c r="A3236" t="s">
        <v>3278</v>
      </c>
      <c r="B3236" t="s">
        <v>11</v>
      </c>
      <c r="C3236" t="s">
        <v>12</v>
      </c>
      <c r="D3236" t="s">
        <v>13</v>
      </c>
      <c r="E3236" t="s">
        <v>14</v>
      </c>
      <c r="F3236" t="s">
        <v>26</v>
      </c>
      <c r="G3236" s="5">
        <v>5114.1899999999996</v>
      </c>
      <c r="H3236" s="5">
        <f t="shared" si="350"/>
        <v>92.055419999999984</v>
      </c>
      <c r="I3236" s="6">
        <v>5</v>
      </c>
      <c r="J3236" s="6">
        <v>25570.95</v>
      </c>
      <c r="K3236" s="5">
        <f t="shared" si="351"/>
        <v>460.2770999999999</v>
      </c>
      <c r="L3236" s="7">
        <v>3.5</v>
      </c>
      <c r="M3236" s="7">
        <v>3398</v>
      </c>
      <c r="N3236" s="3">
        <v>45523</v>
      </c>
      <c r="O3236" s="4" t="str">
        <f t="shared" si="352"/>
        <v>2024-08</v>
      </c>
      <c r="P3236" s="4" t="str">
        <f t="shared" si="353"/>
        <v>08</v>
      </c>
      <c r="Q3236" s="4" t="str">
        <f t="shared" si="354"/>
        <v>August</v>
      </c>
      <c r="R3236" s="30" t="str">
        <f t="shared" si="355"/>
        <v>19</v>
      </c>
      <c r="W3236" t="str">
        <f t="shared" si="356"/>
        <v>ok</v>
      </c>
    </row>
    <row r="3237" spans="1:23" x14ac:dyDescent="0.3">
      <c r="A3237" t="s">
        <v>3279</v>
      </c>
      <c r="B3237" t="s">
        <v>28</v>
      </c>
      <c r="C3237" t="s">
        <v>29</v>
      </c>
      <c r="D3237" t="s">
        <v>30</v>
      </c>
      <c r="E3237" t="s">
        <v>14</v>
      </c>
      <c r="F3237" t="s">
        <v>21</v>
      </c>
      <c r="G3237" s="5">
        <v>15249.35</v>
      </c>
      <c r="H3237" s="5">
        <f t="shared" si="350"/>
        <v>274.48829999999998</v>
      </c>
      <c r="I3237" s="6">
        <v>4</v>
      </c>
      <c r="J3237" s="6">
        <v>60997.4</v>
      </c>
      <c r="K3237" s="5">
        <f t="shared" si="351"/>
        <v>1097.9531999999999</v>
      </c>
      <c r="L3237" s="7">
        <v>4.96</v>
      </c>
      <c r="M3237" s="7">
        <v>2966</v>
      </c>
      <c r="N3237" s="3">
        <v>45426</v>
      </c>
      <c r="O3237" s="4" t="str">
        <f t="shared" si="352"/>
        <v>2024-05</v>
      </c>
      <c r="P3237" s="4" t="str">
        <f t="shared" si="353"/>
        <v>05</v>
      </c>
      <c r="Q3237" s="4" t="str">
        <f t="shared" si="354"/>
        <v>May</v>
      </c>
      <c r="R3237" s="30" t="str">
        <f t="shared" si="355"/>
        <v>14</v>
      </c>
      <c r="W3237" t="str">
        <f t="shared" si="356"/>
        <v>ok</v>
      </c>
    </row>
    <row r="3238" spans="1:23" x14ac:dyDescent="0.3">
      <c r="A3238" t="s">
        <v>3280</v>
      </c>
      <c r="B3238" t="s">
        <v>47</v>
      </c>
      <c r="C3238" t="s">
        <v>12</v>
      </c>
      <c r="D3238" t="s">
        <v>48</v>
      </c>
      <c r="E3238" t="s">
        <v>20</v>
      </c>
      <c r="F3238" t="s">
        <v>15</v>
      </c>
      <c r="G3238" s="5">
        <v>17259.48</v>
      </c>
      <c r="H3238" s="5">
        <f t="shared" si="350"/>
        <v>310.67063999999999</v>
      </c>
      <c r="I3238" s="6">
        <v>3</v>
      </c>
      <c r="J3238" s="6">
        <v>51778.44</v>
      </c>
      <c r="K3238" s="5">
        <f t="shared" si="351"/>
        <v>932.01191999999992</v>
      </c>
      <c r="L3238" s="7">
        <v>3.02</v>
      </c>
      <c r="M3238" s="7">
        <v>4353</v>
      </c>
      <c r="N3238" s="3">
        <v>45539</v>
      </c>
      <c r="O3238" s="4" t="str">
        <f t="shared" si="352"/>
        <v>2024-09</v>
      </c>
      <c r="P3238" s="4" t="str">
        <f t="shared" si="353"/>
        <v>09</v>
      </c>
      <c r="Q3238" s="4" t="str">
        <f t="shared" si="354"/>
        <v>September</v>
      </c>
      <c r="R3238" s="30" t="str">
        <f t="shared" si="355"/>
        <v>04</v>
      </c>
      <c r="W3238" t="str">
        <f t="shared" si="356"/>
        <v>ok</v>
      </c>
    </row>
    <row r="3239" spans="1:23" x14ac:dyDescent="0.3">
      <c r="A3239" t="s">
        <v>3281</v>
      </c>
      <c r="B3239" t="s">
        <v>47</v>
      </c>
      <c r="C3239" t="s">
        <v>12</v>
      </c>
      <c r="D3239" t="s">
        <v>48</v>
      </c>
      <c r="E3239" t="s">
        <v>45</v>
      </c>
      <c r="F3239" t="s">
        <v>31</v>
      </c>
      <c r="G3239" s="5">
        <v>17136.349999999999</v>
      </c>
      <c r="H3239" s="5">
        <f t="shared" si="350"/>
        <v>308.45429999999993</v>
      </c>
      <c r="I3239" s="6">
        <v>4</v>
      </c>
      <c r="J3239" s="6">
        <v>68545.399999999994</v>
      </c>
      <c r="K3239" s="5">
        <f t="shared" si="351"/>
        <v>1233.8171999999997</v>
      </c>
      <c r="L3239" s="7">
        <v>4.75</v>
      </c>
      <c r="M3239" s="7">
        <v>2853</v>
      </c>
      <c r="N3239" s="3">
        <v>45619</v>
      </c>
      <c r="O3239" s="4" t="str">
        <f t="shared" si="352"/>
        <v>2024-11</v>
      </c>
      <c r="P3239" s="4" t="str">
        <f t="shared" si="353"/>
        <v>11</v>
      </c>
      <c r="Q3239" s="4" t="str">
        <f t="shared" si="354"/>
        <v>November</v>
      </c>
      <c r="R3239" s="30" t="str">
        <f t="shared" si="355"/>
        <v>23</v>
      </c>
      <c r="W3239" t="str">
        <f t="shared" si="356"/>
        <v>ok</v>
      </c>
    </row>
    <row r="3240" spans="1:23" x14ac:dyDescent="0.3">
      <c r="A3240" t="s">
        <v>3282</v>
      </c>
      <c r="B3240" t="s">
        <v>41</v>
      </c>
      <c r="C3240" t="s">
        <v>42</v>
      </c>
      <c r="D3240" t="s">
        <v>43</v>
      </c>
      <c r="E3240" t="s">
        <v>45</v>
      </c>
      <c r="F3240" t="s">
        <v>38</v>
      </c>
      <c r="G3240" s="5">
        <v>2526.38</v>
      </c>
      <c r="H3240" s="5">
        <f t="shared" si="350"/>
        <v>45.47484</v>
      </c>
      <c r="I3240" s="6">
        <v>4</v>
      </c>
      <c r="J3240" s="6">
        <v>10105.52</v>
      </c>
      <c r="K3240" s="5">
        <f t="shared" si="351"/>
        <v>181.89936</v>
      </c>
      <c r="L3240" s="7">
        <v>2.93</v>
      </c>
      <c r="M3240" s="7">
        <v>1335</v>
      </c>
      <c r="N3240" s="3">
        <v>45583</v>
      </c>
      <c r="O3240" s="4" t="str">
        <f t="shared" si="352"/>
        <v>2024-10</v>
      </c>
      <c r="P3240" s="4" t="str">
        <f t="shared" si="353"/>
        <v>10</v>
      </c>
      <c r="Q3240" s="4" t="str">
        <f t="shared" si="354"/>
        <v>October</v>
      </c>
      <c r="R3240" s="30" t="str">
        <f t="shared" si="355"/>
        <v>18</v>
      </c>
      <c r="W3240" t="str">
        <f t="shared" si="356"/>
        <v>ok</v>
      </c>
    </row>
    <row r="3241" spans="1:23" x14ac:dyDescent="0.3">
      <c r="A3241" t="s">
        <v>3283</v>
      </c>
      <c r="B3241" t="s">
        <v>33</v>
      </c>
      <c r="C3241" t="s">
        <v>12</v>
      </c>
      <c r="D3241" t="s">
        <v>34</v>
      </c>
      <c r="E3241" t="s">
        <v>14</v>
      </c>
      <c r="F3241" t="s">
        <v>31</v>
      </c>
      <c r="G3241" s="5">
        <v>4678.5600000000004</v>
      </c>
      <c r="H3241" s="5">
        <f t="shared" si="350"/>
        <v>84.214079999999996</v>
      </c>
      <c r="I3241" s="6">
        <v>4</v>
      </c>
      <c r="J3241" s="6">
        <v>18714.240000000002</v>
      </c>
      <c r="K3241" s="5">
        <f t="shared" si="351"/>
        <v>336.85631999999998</v>
      </c>
      <c r="L3241" s="7">
        <v>4.8099999999999996</v>
      </c>
      <c r="M3241" s="7">
        <v>2162</v>
      </c>
      <c r="N3241" s="3">
        <v>45569</v>
      </c>
      <c r="O3241" s="4" t="str">
        <f t="shared" si="352"/>
        <v>2024-10</v>
      </c>
      <c r="P3241" s="4" t="str">
        <f t="shared" si="353"/>
        <v>10</v>
      </c>
      <c r="Q3241" s="4" t="str">
        <f t="shared" si="354"/>
        <v>October</v>
      </c>
      <c r="R3241" s="30" t="str">
        <f t="shared" si="355"/>
        <v>04</v>
      </c>
      <c r="W3241" t="str">
        <f t="shared" si="356"/>
        <v>ok</v>
      </c>
    </row>
    <row r="3242" spans="1:23" x14ac:dyDescent="0.3">
      <c r="A3242" t="s">
        <v>3284</v>
      </c>
      <c r="B3242" t="s">
        <v>11</v>
      </c>
      <c r="C3242" t="s">
        <v>12</v>
      </c>
      <c r="D3242" t="s">
        <v>13</v>
      </c>
      <c r="E3242" t="s">
        <v>20</v>
      </c>
      <c r="F3242" t="s">
        <v>60</v>
      </c>
      <c r="G3242" s="5">
        <v>19584.22</v>
      </c>
      <c r="H3242" s="5">
        <f t="shared" si="350"/>
        <v>352.51596000000001</v>
      </c>
      <c r="I3242" s="6">
        <v>4</v>
      </c>
      <c r="J3242" s="6">
        <v>78336.88</v>
      </c>
      <c r="K3242" s="5">
        <f t="shared" si="351"/>
        <v>1410.06384</v>
      </c>
      <c r="L3242" s="7">
        <v>1.63</v>
      </c>
      <c r="M3242" s="7">
        <v>3618</v>
      </c>
      <c r="N3242" s="3">
        <v>45378</v>
      </c>
      <c r="O3242" s="4" t="str">
        <f t="shared" si="352"/>
        <v>2024-03</v>
      </c>
      <c r="P3242" s="4" t="str">
        <f t="shared" si="353"/>
        <v>03</v>
      </c>
      <c r="Q3242" s="4" t="str">
        <f t="shared" si="354"/>
        <v>March</v>
      </c>
      <c r="R3242" s="30" t="str">
        <f t="shared" si="355"/>
        <v>27</v>
      </c>
      <c r="W3242" t="str">
        <f t="shared" si="356"/>
        <v>ok</v>
      </c>
    </row>
    <row r="3243" spans="1:23" x14ac:dyDescent="0.3">
      <c r="A3243" t="s">
        <v>3285</v>
      </c>
      <c r="B3243" t="s">
        <v>41</v>
      </c>
      <c r="C3243" t="s">
        <v>42</v>
      </c>
      <c r="D3243" t="s">
        <v>43</v>
      </c>
      <c r="E3243" t="s">
        <v>45</v>
      </c>
      <c r="F3243" t="s">
        <v>38</v>
      </c>
      <c r="G3243" s="5">
        <v>8853.09</v>
      </c>
      <c r="H3243" s="5">
        <f t="shared" si="350"/>
        <v>159.35561999999999</v>
      </c>
      <c r="I3243" s="6">
        <v>4</v>
      </c>
      <c r="J3243" s="6">
        <v>35412.36</v>
      </c>
      <c r="K3243" s="5">
        <f t="shared" si="351"/>
        <v>637.42247999999995</v>
      </c>
      <c r="L3243" s="7">
        <v>2.25</v>
      </c>
      <c r="M3243" s="7">
        <v>2186</v>
      </c>
      <c r="N3243" s="3">
        <v>45365</v>
      </c>
      <c r="O3243" s="4" t="str">
        <f t="shared" si="352"/>
        <v>2024-03</v>
      </c>
      <c r="P3243" s="4" t="str">
        <f t="shared" si="353"/>
        <v>03</v>
      </c>
      <c r="Q3243" s="4" t="str">
        <f t="shared" si="354"/>
        <v>March</v>
      </c>
      <c r="R3243" s="30" t="str">
        <f t="shared" si="355"/>
        <v>14</v>
      </c>
      <c r="W3243" t="str">
        <f t="shared" si="356"/>
        <v>ok</v>
      </c>
    </row>
    <row r="3244" spans="1:23" x14ac:dyDescent="0.3">
      <c r="A3244" t="s">
        <v>3286</v>
      </c>
      <c r="B3244" t="s">
        <v>33</v>
      </c>
      <c r="C3244" t="s">
        <v>12</v>
      </c>
      <c r="D3244" t="s">
        <v>34</v>
      </c>
      <c r="E3244" t="s">
        <v>14</v>
      </c>
      <c r="F3244" t="s">
        <v>60</v>
      </c>
      <c r="G3244" s="5">
        <v>11438.09</v>
      </c>
      <c r="H3244" s="5">
        <f t="shared" si="350"/>
        <v>205.88561999999999</v>
      </c>
      <c r="I3244" s="6">
        <v>3</v>
      </c>
      <c r="J3244" s="6">
        <v>34314.269999999997</v>
      </c>
      <c r="K3244" s="5">
        <f t="shared" si="351"/>
        <v>617.65685999999994</v>
      </c>
      <c r="L3244" s="7">
        <v>3.08</v>
      </c>
      <c r="M3244" s="7">
        <v>2693</v>
      </c>
      <c r="N3244" s="3">
        <v>45574</v>
      </c>
      <c r="O3244" s="4" t="str">
        <f t="shared" si="352"/>
        <v>2024-10</v>
      </c>
      <c r="P3244" s="4" t="str">
        <f t="shared" si="353"/>
        <v>10</v>
      </c>
      <c r="Q3244" s="4" t="str">
        <f t="shared" si="354"/>
        <v>October</v>
      </c>
      <c r="R3244" s="30" t="str">
        <f t="shared" si="355"/>
        <v>09</v>
      </c>
      <c r="W3244" t="str">
        <f t="shared" si="356"/>
        <v>ok</v>
      </c>
    </row>
    <row r="3245" spans="1:23" x14ac:dyDescent="0.3">
      <c r="A3245" t="s">
        <v>3287</v>
      </c>
      <c r="B3245" t="s">
        <v>47</v>
      </c>
      <c r="C3245" t="s">
        <v>12</v>
      </c>
      <c r="D3245" t="s">
        <v>48</v>
      </c>
      <c r="E3245" t="s">
        <v>45</v>
      </c>
      <c r="F3245" t="s">
        <v>31</v>
      </c>
      <c r="G3245" s="5">
        <v>9489.09</v>
      </c>
      <c r="H3245" s="5">
        <f t="shared" si="350"/>
        <v>170.80362</v>
      </c>
      <c r="I3245" s="6">
        <v>5</v>
      </c>
      <c r="J3245" s="6">
        <v>47445.45</v>
      </c>
      <c r="K3245" s="5">
        <f t="shared" si="351"/>
        <v>854.0181</v>
      </c>
      <c r="L3245" s="7">
        <v>1.1599999999999999</v>
      </c>
      <c r="M3245" s="7">
        <v>3186</v>
      </c>
      <c r="N3245" s="3">
        <v>45315</v>
      </c>
      <c r="O3245" s="4" t="str">
        <f t="shared" si="352"/>
        <v>2024-01</v>
      </c>
      <c r="P3245" s="4" t="str">
        <f t="shared" si="353"/>
        <v>01</v>
      </c>
      <c r="Q3245" s="4" t="str">
        <f t="shared" si="354"/>
        <v>January</v>
      </c>
      <c r="R3245" s="30" t="str">
        <f t="shared" si="355"/>
        <v>24</v>
      </c>
      <c r="W3245" t="str">
        <f t="shared" si="356"/>
        <v>ok</v>
      </c>
    </row>
    <row r="3246" spans="1:23" x14ac:dyDescent="0.3">
      <c r="A3246" t="s">
        <v>3288</v>
      </c>
      <c r="B3246" t="s">
        <v>17</v>
      </c>
      <c r="C3246" t="s">
        <v>18</v>
      </c>
      <c r="D3246" t="s">
        <v>19</v>
      </c>
      <c r="E3246" t="s">
        <v>45</v>
      </c>
      <c r="F3246" t="s">
        <v>21</v>
      </c>
      <c r="G3246" s="5">
        <v>18780.93</v>
      </c>
      <c r="H3246" s="5">
        <f t="shared" si="350"/>
        <v>338.05673999999999</v>
      </c>
      <c r="I3246" s="6">
        <v>1</v>
      </c>
      <c r="J3246" s="6">
        <v>18780.93</v>
      </c>
      <c r="K3246" s="5">
        <f t="shared" si="351"/>
        <v>338.05673999999999</v>
      </c>
      <c r="L3246" s="7">
        <v>4.26</v>
      </c>
      <c r="M3246" s="7">
        <v>486</v>
      </c>
      <c r="N3246" s="3">
        <v>45410</v>
      </c>
      <c r="O3246" s="4" t="str">
        <f t="shared" si="352"/>
        <v>2024-04</v>
      </c>
      <c r="P3246" s="4" t="str">
        <f t="shared" si="353"/>
        <v>04</v>
      </c>
      <c r="Q3246" s="4" t="str">
        <f t="shared" si="354"/>
        <v>April</v>
      </c>
      <c r="R3246" s="30" t="str">
        <f t="shared" si="355"/>
        <v>28</v>
      </c>
      <c r="W3246" t="str">
        <f t="shared" si="356"/>
        <v>ok</v>
      </c>
    </row>
    <row r="3247" spans="1:23" x14ac:dyDescent="0.3">
      <c r="A3247" t="s">
        <v>3289</v>
      </c>
      <c r="B3247" t="s">
        <v>17</v>
      </c>
      <c r="C3247" t="s">
        <v>18</v>
      </c>
      <c r="D3247" t="s">
        <v>19</v>
      </c>
      <c r="E3247" t="s">
        <v>14</v>
      </c>
      <c r="F3247" t="s">
        <v>21</v>
      </c>
      <c r="G3247" s="5">
        <v>8645.32</v>
      </c>
      <c r="H3247" s="5">
        <f t="shared" si="350"/>
        <v>155.61575999999999</v>
      </c>
      <c r="I3247" s="6">
        <v>2</v>
      </c>
      <c r="J3247" s="6">
        <v>17290.64</v>
      </c>
      <c r="K3247" s="5">
        <f t="shared" si="351"/>
        <v>311.23151999999999</v>
      </c>
      <c r="L3247" s="7">
        <v>1.42</v>
      </c>
      <c r="M3247" s="7">
        <v>3189</v>
      </c>
      <c r="N3247" s="3">
        <v>45323</v>
      </c>
      <c r="O3247" s="4" t="str">
        <f t="shared" si="352"/>
        <v>2024-02</v>
      </c>
      <c r="P3247" s="4" t="str">
        <f t="shared" si="353"/>
        <v>02</v>
      </c>
      <c r="Q3247" s="4" t="str">
        <f t="shared" si="354"/>
        <v>February</v>
      </c>
      <c r="R3247" s="30" t="str">
        <f t="shared" si="355"/>
        <v>01</v>
      </c>
      <c r="W3247" t="str">
        <f t="shared" si="356"/>
        <v>ok</v>
      </c>
    </row>
    <row r="3248" spans="1:23" x14ac:dyDescent="0.3">
      <c r="A3248" t="s">
        <v>3290</v>
      </c>
      <c r="B3248" t="s">
        <v>51</v>
      </c>
      <c r="C3248" t="s">
        <v>29</v>
      </c>
      <c r="D3248" t="s">
        <v>52</v>
      </c>
      <c r="E3248" t="s">
        <v>20</v>
      </c>
      <c r="F3248" t="s">
        <v>15</v>
      </c>
      <c r="G3248" s="5">
        <v>5791.29</v>
      </c>
      <c r="H3248" s="5">
        <f t="shared" si="350"/>
        <v>104.24321999999999</v>
      </c>
      <c r="I3248" s="6">
        <v>3</v>
      </c>
      <c r="J3248" s="6">
        <v>17373.87</v>
      </c>
      <c r="K3248" s="5">
        <f t="shared" si="351"/>
        <v>312.72965999999997</v>
      </c>
      <c r="L3248" s="7">
        <v>3.07</v>
      </c>
      <c r="M3248" s="7">
        <v>4463</v>
      </c>
      <c r="N3248" s="3">
        <v>45595</v>
      </c>
      <c r="O3248" s="4" t="str">
        <f t="shared" si="352"/>
        <v>2024-10</v>
      </c>
      <c r="P3248" s="4" t="str">
        <f t="shared" si="353"/>
        <v>10</v>
      </c>
      <c r="Q3248" s="4" t="str">
        <f t="shared" si="354"/>
        <v>October</v>
      </c>
      <c r="R3248" s="30" t="str">
        <f t="shared" si="355"/>
        <v>30</v>
      </c>
      <c r="W3248" t="str">
        <f t="shared" si="356"/>
        <v>ok</v>
      </c>
    </row>
    <row r="3249" spans="1:23" x14ac:dyDescent="0.3">
      <c r="A3249" t="s">
        <v>3291</v>
      </c>
      <c r="B3249" t="s">
        <v>63</v>
      </c>
      <c r="C3249" t="s">
        <v>18</v>
      </c>
      <c r="D3249" t="s">
        <v>64</v>
      </c>
      <c r="E3249" t="s">
        <v>20</v>
      </c>
      <c r="F3249" t="s">
        <v>38</v>
      </c>
      <c r="G3249" s="5">
        <v>12678.56</v>
      </c>
      <c r="H3249" s="5">
        <f t="shared" si="350"/>
        <v>228.21407999999997</v>
      </c>
      <c r="I3249" s="6">
        <v>3</v>
      </c>
      <c r="J3249" s="6">
        <v>38035.68</v>
      </c>
      <c r="K3249" s="5">
        <f t="shared" si="351"/>
        <v>684.6422399999999</v>
      </c>
      <c r="L3249" s="7">
        <v>4.54</v>
      </c>
      <c r="M3249" s="7">
        <v>887</v>
      </c>
      <c r="N3249" s="3">
        <v>45475</v>
      </c>
      <c r="O3249" s="4" t="str">
        <f t="shared" si="352"/>
        <v>2024-07</v>
      </c>
      <c r="P3249" s="4" t="str">
        <f t="shared" si="353"/>
        <v>07</v>
      </c>
      <c r="Q3249" s="4" t="str">
        <f t="shared" si="354"/>
        <v>July</v>
      </c>
      <c r="R3249" s="30" t="str">
        <f t="shared" si="355"/>
        <v>02</v>
      </c>
      <c r="W3249" t="str">
        <f t="shared" si="356"/>
        <v>ok</v>
      </c>
    </row>
    <row r="3250" spans="1:23" x14ac:dyDescent="0.3">
      <c r="A3250" t="s">
        <v>3292</v>
      </c>
      <c r="B3250" t="s">
        <v>41</v>
      </c>
      <c r="C3250" t="s">
        <v>42</v>
      </c>
      <c r="D3250" t="s">
        <v>43</v>
      </c>
      <c r="E3250" t="s">
        <v>45</v>
      </c>
      <c r="F3250" t="s">
        <v>15</v>
      </c>
      <c r="G3250" s="5">
        <v>13436.51</v>
      </c>
      <c r="H3250" s="5">
        <f t="shared" si="350"/>
        <v>241.85718</v>
      </c>
      <c r="I3250" s="6">
        <v>5</v>
      </c>
      <c r="J3250" s="6">
        <v>67182.55</v>
      </c>
      <c r="K3250" s="5">
        <f t="shared" si="351"/>
        <v>1209.2859000000001</v>
      </c>
      <c r="L3250" s="7">
        <v>4.9400000000000004</v>
      </c>
      <c r="M3250" s="7">
        <v>4071</v>
      </c>
      <c r="N3250" s="3">
        <v>45431</v>
      </c>
      <c r="O3250" s="4" t="str">
        <f t="shared" si="352"/>
        <v>2024-05</v>
      </c>
      <c r="P3250" s="4" t="str">
        <f t="shared" si="353"/>
        <v>05</v>
      </c>
      <c r="Q3250" s="4" t="str">
        <f t="shared" si="354"/>
        <v>May</v>
      </c>
      <c r="R3250" s="30" t="str">
        <f t="shared" si="355"/>
        <v>19</v>
      </c>
      <c r="W3250" t="str">
        <f t="shared" si="356"/>
        <v>ok</v>
      </c>
    </row>
    <row r="3251" spans="1:23" x14ac:dyDescent="0.3">
      <c r="A3251" t="s">
        <v>3293</v>
      </c>
      <c r="B3251" t="s">
        <v>28</v>
      </c>
      <c r="C3251" t="s">
        <v>29</v>
      </c>
      <c r="D3251" t="s">
        <v>30</v>
      </c>
      <c r="E3251" t="s">
        <v>20</v>
      </c>
      <c r="F3251" t="s">
        <v>15</v>
      </c>
      <c r="G3251" s="5">
        <v>10534.53</v>
      </c>
      <c r="H3251" s="5">
        <f t="shared" si="350"/>
        <v>189.62154000000001</v>
      </c>
      <c r="I3251" s="6">
        <v>2</v>
      </c>
      <c r="J3251" s="6">
        <v>21069.06</v>
      </c>
      <c r="K3251" s="5">
        <f t="shared" si="351"/>
        <v>379.24308000000002</v>
      </c>
      <c r="L3251" s="7">
        <v>2.77</v>
      </c>
      <c r="M3251" s="7">
        <v>989</v>
      </c>
      <c r="N3251" s="3">
        <v>45595</v>
      </c>
      <c r="O3251" s="4" t="str">
        <f t="shared" si="352"/>
        <v>2024-10</v>
      </c>
      <c r="P3251" s="4" t="str">
        <f t="shared" si="353"/>
        <v>10</v>
      </c>
      <c r="Q3251" s="4" t="str">
        <f t="shared" si="354"/>
        <v>October</v>
      </c>
      <c r="R3251" s="30" t="str">
        <f t="shared" si="355"/>
        <v>30</v>
      </c>
      <c r="W3251" t="str">
        <f t="shared" si="356"/>
        <v>ok</v>
      </c>
    </row>
    <row r="3252" spans="1:23" x14ac:dyDescent="0.3">
      <c r="A3252" t="s">
        <v>3294</v>
      </c>
      <c r="B3252" t="s">
        <v>23</v>
      </c>
      <c r="C3252" t="s">
        <v>24</v>
      </c>
      <c r="D3252" t="s">
        <v>25</v>
      </c>
      <c r="E3252" t="s">
        <v>14</v>
      </c>
      <c r="F3252" t="s">
        <v>21</v>
      </c>
      <c r="G3252" s="5">
        <v>4221.32</v>
      </c>
      <c r="H3252" s="5">
        <f t="shared" si="350"/>
        <v>75.98375999999999</v>
      </c>
      <c r="I3252" s="6">
        <v>2</v>
      </c>
      <c r="J3252" s="6">
        <v>8442.64</v>
      </c>
      <c r="K3252" s="5">
        <f t="shared" si="351"/>
        <v>151.96751999999998</v>
      </c>
      <c r="L3252" s="7">
        <v>3.89</v>
      </c>
      <c r="M3252" s="7">
        <v>3614</v>
      </c>
      <c r="N3252" s="3">
        <v>45488</v>
      </c>
      <c r="O3252" s="4" t="str">
        <f t="shared" si="352"/>
        <v>2024-07</v>
      </c>
      <c r="P3252" s="4" t="str">
        <f t="shared" si="353"/>
        <v>07</v>
      </c>
      <c r="Q3252" s="4" t="str">
        <f t="shared" si="354"/>
        <v>July</v>
      </c>
      <c r="R3252" s="30" t="str">
        <f t="shared" si="355"/>
        <v>15</v>
      </c>
      <c r="W3252" t="str">
        <f t="shared" si="356"/>
        <v>ok</v>
      </c>
    </row>
    <row r="3253" spans="1:23" x14ac:dyDescent="0.3">
      <c r="A3253" t="s">
        <v>3295</v>
      </c>
      <c r="B3253" t="s">
        <v>47</v>
      </c>
      <c r="C3253" t="s">
        <v>12</v>
      </c>
      <c r="D3253" t="s">
        <v>48</v>
      </c>
      <c r="E3253" t="s">
        <v>14</v>
      </c>
      <c r="F3253" t="s">
        <v>60</v>
      </c>
      <c r="G3253" s="5">
        <v>7663.1</v>
      </c>
      <c r="H3253" s="5">
        <f t="shared" si="350"/>
        <v>137.9358</v>
      </c>
      <c r="I3253" s="6">
        <v>4</v>
      </c>
      <c r="J3253" s="6">
        <v>30652.400000000001</v>
      </c>
      <c r="K3253" s="5">
        <f t="shared" si="351"/>
        <v>551.7432</v>
      </c>
      <c r="L3253" s="7">
        <v>3.53</v>
      </c>
      <c r="M3253" s="7">
        <v>660</v>
      </c>
      <c r="N3253" s="3">
        <v>45463</v>
      </c>
      <c r="O3253" s="4" t="str">
        <f t="shared" si="352"/>
        <v>2024-06</v>
      </c>
      <c r="P3253" s="4" t="str">
        <f t="shared" si="353"/>
        <v>06</v>
      </c>
      <c r="Q3253" s="4" t="str">
        <f t="shared" si="354"/>
        <v>June</v>
      </c>
      <c r="R3253" s="30" t="str">
        <f t="shared" si="355"/>
        <v>20</v>
      </c>
      <c r="W3253" t="str">
        <f t="shared" si="356"/>
        <v>ok</v>
      </c>
    </row>
    <row r="3254" spans="1:23" x14ac:dyDescent="0.3">
      <c r="A3254" t="s">
        <v>3296</v>
      </c>
      <c r="B3254" t="s">
        <v>36</v>
      </c>
      <c r="C3254" t="s">
        <v>18</v>
      </c>
      <c r="D3254" t="s">
        <v>37</v>
      </c>
      <c r="E3254" t="s">
        <v>14</v>
      </c>
      <c r="F3254" t="s">
        <v>15</v>
      </c>
      <c r="G3254" s="5">
        <v>7594.46</v>
      </c>
      <c r="H3254" s="5">
        <f t="shared" si="350"/>
        <v>136.70027999999999</v>
      </c>
      <c r="I3254" s="6">
        <v>5</v>
      </c>
      <c r="J3254" s="6">
        <v>37972.300000000003</v>
      </c>
      <c r="K3254" s="5">
        <f t="shared" si="351"/>
        <v>683.50139999999999</v>
      </c>
      <c r="L3254" s="7">
        <v>1.0900000000000001</v>
      </c>
      <c r="M3254" s="7">
        <v>449</v>
      </c>
      <c r="N3254" s="3">
        <v>45526</v>
      </c>
      <c r="O3254" s="4" t="str">
        <f t="shared" si="352"/>
        <v>2024-08</v>
      </c>
      <c r="P3254" s="4" t="str">
        <f t="shared" si="353"/>
        <v>08</v>
      </c>
      <c r="Q3254" s="4" t="str">
        <f t="shared" si="354"/>
        <v>August</v>
      </c>
      <c r="R3254" s="30" t="str">
        <f t="shared" si="355"/>
        <v>22</v>
      </c>
      <c r="W3254" t="str">
        <f t="shared" si="356"/>
        <v>ok</v>
      </c>
    </row>
    <row r="3255" spans="1:23" x14ac:dyDescent="0.3">
      <c r="A3255" t="s">
        <v>3297</v>
      </c>
      <c r="B3255" t="s">
        <v>47</v>
      </c>
      <c r="C3255" t="s">
        <v>12</v>
      </c>
      <c r="D3255" t="s">
        <v>48</v>
      </c>
      <c r="E3255" t="s">
        <v>20</v>
      </c>
      <c r="F3255" t="s">
        <v>15</v>
      </c>
      <c r="G3255" s="5">
        <v>7098.46</v>
      </c>
      <c r="H3255" s="5">
        <f t="shared" si="350"/>
        <v>127.77227999999999</v>
      </c>
      <c r="I3255" s="6">
        <v>2</v>
      </c>
      <c r="J3255" s="6">
        <v>14196.92</v>
      </c>
      <c r="K3255" s="5">
        <f t="shared" si="351"/>
        <v>255.54455999999999</v>
      </c>
      <c r="L3255" s="7">
        <v>1.38</v>
      </c>
      <c r="M3255" s="7">
        <v>50</v>
      </c>
      <c r="N3255" s="3">
        <v>45550</v>
      </c>
      <c r="O3255" s="4" t="str">
        <f t="shared" si="352"/>
        <v>2024-09</v>
      </c>
      <c r="P3255" s="4" t="str">
        <f t="shared" si="353"/>
        <v>09</v>
      </c>
      <c r="Q3255" s="4" t="str">
        <f t="shared" si="354"/>
        <v>September</v>
      </c>
      <c r="R3255" s="30" t="str">
        <f t="shared" si="355"/>
        <v>15</v>
      </c>
      <c r="W3255" t="str">
        <f t="shared" si="356"/>
        <v>ok</v>
      </c>
    </row>
    <row r="3256" spans="1:23" x14ac:dyDescent="0.3">
      <c r="A3256" t="s">
        <v>3298</v>
      </c>
      <c r="B3256" t="s">
        <v>47</v>
      </c>
      <c r="C3256" t="s">
        <v>12</v>
      </c>
      <c r="D3256" t="s">
        <v>48</v>
      </c>
      <c r="E3256" t="s">
        <v>14</v>
      </c>
      <c r="F3256" t="s">
        <v>21</v>
      </c>
      <c r="G3256" s="5">
        <v>6481.44</v>
      </c>
      <c r="H3256" s="5">
        <f t="shared" si="350"/>
        <v>116.66591999999999</v>
      </c>
      <c r="I3256" s="6">
        <v>2</v>
      </c>
      <c r="J3256" s="6">
        <v>12962.88</v>
      </c>
      <c r="K3256" s="5">
        <f t="shared" si="351"/>
        <v>233.33183999999997</v>
      </c>
      <c r="L3256" s="7">
        <v>3.78</v>
      </c>
      <c r="M3256" s="7">
        <v>3608</v>
      </c>
      <c r="N3256" s="3">
        <v>45496</v>
      </c>
      <c r="O3256" s="4" t="str">
        <f t="shared" si="352"/>
        <v>2024-07</v>
      </c>
      <c r="P3256" s="4" t="str">
        <f t="shared" si="353"/>
        <v>07</v>
      </c>
      <c r="Q3256" s="4" t="str">
        <f t="shared" si="354"/>
        <v>July</v>
      </c>
      <c r="R3256" s="30" t="str">
        <f t="shared" si="355"/>
        <v>23</v>
      </c>
      <c r="W3256" t="str">
        <f t="shared" si="356"/>
        <v>ok</v>
      </c>
    </row>
    <row r="3257" spans="1:23" x14ac:dyDescent="0.3">
      <c r="A3257" t="s">
        <v>3299</v>
      </c>
      <c r="B3257" t="s">
        <v>41</v>
      </c>
      <c r="C3257" t="s">
        <v>42</v>
      </c>
      <c r="D3257" t="s">
        <v>43</v>
      </c>
      <c r="E3257" t="s">
        <v>14</v>
      </c>
      <c r="F3257" t="s">
        <v>15</v>
      </c>
      <c r="G3257" s="5">
        <v>13532.16</v>
      </c>
      <c r="H3257" s="5">
        <f t="shared" si="350"/>
        <v>243.57887999999997</v>
      </c>
      <c r="I3257" s="6">
        <v>3</v>
      </c>
      <c r="J3257" s="6">
        <v>40596.480000000003</v>
      </c>
      <c r="K3257" s="5">
        <f t="shared" si="351"/>
        <v>730.73663999999985</v>
      </c>
      <c r="L3257" s="7">
        <v>3.9</v>
      </c>
      <c r="M3257" s="7">
        <v>2857</v>
      </c>
      <c r="N3257" s="3">
        <v>45376</v>
      </c>
      <c r="O3257" s="4" t="str">
        <f t="shared" si="352"/>
        <v>2024-03</v>
      </c>
      <c r="P3257" s="4" t="str">
        <f t="shared" si="353"/>
        <v>03</v>
      </c>
      <c r="Q3257" s="4" t="str">
        <f t="shared" si="354"/>
        <v>March</v>
      </c>
      <c r="R3257" s="30" t="str">
        <f t="shared" si="355"/>
        <v>25</v>
      </c>
      <c r="W3257" t="str">
        <f t="shared" si="356"/>
        <v>ok</v>
      </c>
    </row>
    <row r="3258" spans="1:23" x14ac:dyDescent="0.3">
      <c r="A3258" t="s">
        <v>3300</v>
      </c>
      <c r="B3258" t="s">
        <v>51</v>
      </c>
      <c r="C3258" t="s">
        <v>29</v>
      </c>
      <c r="D3258" t="s">
        <v>52</v>
      </c>
      <c r="E3258" t="s">
        <v>45</v>
      </c>
      <c r="F3258" t="s">
        <v>21</v>
      </c>
      <c r="G3258" s="5">
        <v>5746.76</v>
      </c>
      <c r="H3258" s="5">
        <f t="shared" si="350"/>
        <v>103.44167999999999</v>
      </c>
      <c r="I3258" s="6">
        <v>5</v>
      </c>
      <c r="J3258" s="6">
        <v>28733.8</v>
      </c>
      <c r="K3258" s="5">
        <f t="shared" si="351"/>
        <v>517.20839999999998</v>
      </c>
      <c r="L3258" s="7">
        <v>3.37</v>
      </c>
      <c r="M3258" s="7">
        <v>853</v>
      </c>
      <c r="N3258" s="3">
        <v>45591</v>
      </c>
      <c r="O3258" s="4" t="str">
        <f t="shared" si="352"/>
        <v>2024-10</v>
      </c>
      <c r="P3258" s="4" t="str">
        <f t="shared" si="353"/>
        <v>10</v>
      </c>
      <c r="Q3258" s="4" t="str">
        <f t="shared" si="354"/>
        <v>October</v>
      </c>
      <c r="R3258" s="30" t="str">
        <f t="shared" si="355"/>
        <v>26</v>
      </c>
      <c r="W3258" t="str">
        <f t="shared" si="356"/>
        <v>ok</v>
      </c>
    </row>
    <row r="3259" spans="1:23" x14ac:dyDescent="0.3">
      <c r="A3259" t="s">
        <v>3301</v>
      </c>
      <c r="B3259" t="s">
        <v>23</v>
      </c>
      <c r="C3259" t="s">
        <v>24</v>
      </c>
      <c r="D3259" t="s">
        <v>25</v>
      </c>
      <c r="E3259" t="s">
        <v>14</v>
      </c>
      <c r="F3259" t="s">
        <v>26</v>
      </c>
      <c r="G3259" s="5">
        <v>19757.07</v>
      </c>
      <c r="H3259" s="5">
        <f t="shared" si="350"/>
        <v>355.62725999999998</v>
      </c>
      <c r="I3259" s="6">
        <v>5</v>
      </c>
      <c r="J3259" s="6">
        <v>98785.35</v>
      </c>
      <c r="K3259" s="5">
        <f t="shared" si="351"/>
        <v>1778.1362999999999</v>
      </c>
      <c r="L3259" s="7">
        <v>4.84</v>
      </c>
      <c r="M3259" s="7">
        <v>4375</v>
      </c>
      <c r="N3259" s="3">
        <v>45371</v>
      </c>
      <c r="O3259" s="4" t="str">
        <f t="shared" si="352"/>
        <v>2024-03</v>
      </c>
      <c r="P3259" s="4" t="str">
        <f t="shared" si="353"/>
        <v>03</v>
      </c>
      <c r="Q3259" s="4" t="str">
        <f t="shared" si="354"/>
        <v>March</v>
      </c>
      <c r="R3259" s="30" t="str">
        <f t="shared" si="355"/>
        <v>20</v>
      </c>
      <c r="W3259" t="str">
        <f t="shared" si="356"/>
        <v>ok</v>
      </c>
    </row>
    <row r="3260" spans="1:23" x14ac:dyDescent="0.3">
      <c r="A3260" t="s">
        <v>3302</v>
      </c>
      <c r="B3260" t="s">
        <v>47</v>
      </c>
      <c r="C3260" t="s">
        <v>12</v>
      </c>
      <c r="D3260" t="s">
        <v>48</v>
      </c>
      <c r="E3260" t="s">
        <v>14</v>
      </c>
      <c r="F3260" t="s">
        <v>21</v>
      </c>
      <c r="G3260" s="5">
        <v>3734.34</v>
      </c>
      <c r="H3260" s="5">
        <f t="shared" si="350"/>
        <v>67.218119999999999</v>
      </c>
      <c r="I3260" s="6">
        <v>2</v>
      </c>
      <c r="J3260" s="6">
        <v>7468.68</v>
      </c>
      <c r="K3260" s="5">
        <f t="shared" si="351"/>
        <v>134.43624</v>
      </c>
      <c r="L3260" s="7">
        <v>2.14</v>
      </c>
      <c r="M3260" s="7">
        <v>3488</v>
      </c>
      <c r="N3260" s="3">
        <v>45494</v>
      </c>
      <c r="O3260" s="4" t="str">
        <f t="shared" si="352"/>
        <v>2024-07</v>
      </c>
      <c r="P3260" s="4" t="str">
        <f t="shared" si="353"/>
        <v>07</v>
      </c>
      <c r="Q3260" s="4" t="str">
        <f t="shared" si="354"/>
        <v>July</v>
      </c>
      <c r="R3260" s="30" t="str">
        <f t="shared" si="355"/>
        <v>21</v>
      </c>
      <c r="W3260" t="str">
        <f t="shared" si="356"/>
        <v>ok</v>
      </c>
    </row>
    <row r="3261" spans="1:23" x14ac:dyDescent="0.3">
      <c r="A3261" t="s">
        <v>3303</v>
      </c>
      <c r="B3261" t="s">
        <v>17</v>
      </c>
      <c r="C3261" t="s">
        <v>18</v>
      </c>
      <c r="D3261" t="s">
        <v>19</v>
      </c>
      <c r="E3261" t="s">
        <v>45</v>
      </c>
      <c r="F3261" t="s">
        <v>31</v>
      </c>
      <c r="G3261" s="5">
        <v>2177.1799999999998</v>
      </c>
      <c r="H3261" s="5">
        <f t="shared" si="350"/>
        <v>39.189239999999991</v>
      </c>
      <c r="I3261" s="6">
        <v>4</v>
      </c>
      <c r="J3261" s="6">
        <v>8708.7199999999993</v>
      </c>
      <c r="K3261" s="5">
        <f t="shared" si="351"/>
        <v>156.75695999999996</v>
      </c>
      <c r="L3261" s="7">
        <v>1.94</v>
      </c>
      <c r="M3261" s="7">
        <v>3987</v>
      </c>
      <c r="N3261" s="3">
        <v>45538</v>
      </c>
      <c r="O3261" s="4" t="str">
        <f t="shared" si="352"/>
        <v>2024-09</v>
      </c>
      <c r="P3261" s="4" t="str">
        <f t="shared" si="353"/>
        <v>09</v>
      </c>
      <c r="Q3261" s="4" t="str">
        <f t="shared" si="354"/>
        <v>September</v>
      </c>
      <c r="R3261" s="30" t="str">
        <f t="shared" si="355"/>
        <v>03</v>
      </c>
      <c r="W3261" t="str">
        <f t="shared" si="356"/>
        <v>ok</v>
      </c>
    </row>
    <row r="3262" spans="1:23" x14ac:dyDescent="0.3">
      <c r="A3262" t="s">
        <v>3304</v>
      </c>
      <c r="B3262" t="s">
        <v>28</v>
      </c>
      <c r="C3262" t="s">
        <v>29</v>
      </c>
      <c r="D3262" t="s">
        <v>30</v>
      </c>
      <c r="E3262" t="s">
        <v>20</v>
      </c>
      <c r="F3262" t="s">
        <v>60</v>
      </c>
      <c r="G3262" s="5">
        <v>19384.22</v>
      </c>
      <c r="H3262" s="5">
        <f t="shared" si="350"/>
        <v>348.91595999999998</v>
      </c>
      <c r="I3262" s="6">
        <v>5</v>
      </c>
      <c r="J3262" s="6">
        <v>96921.1</v>
      </c>
      <c r="K3262" s="5">
        <f t="shared" si="351"/>
        <v>1744.5798</v>
      </c>
      <c r="L3262" s="7">
        <v>4.96</v>
      </c>
      <c r="M3262" s="7">
        <v>4586</v>
      </c>
      <c r="N3262" s="3">
        <v>45361</v>
      </c>
      <c r="O3262" s="4" t="str">
        <f t="shared" si="352"/>
        <v>2024-03</v>
      </c>
      <c r="P3262" s="4" t="str">
        <f t="shared" si="353"/>
        <v>03</v>
      </c>
      <c r="Q3262" s="4" t="str">
        <f t="shared" si="354"/>
        <v>March</v>
      </c>
      <c r="R3262" s="30" t="str">
        <f t="shared" si="355"/>
        <v>10</v>
      </c>
      <c r="W3262" t="str">
        <f t="shared" si="356"/>
        <v>ok</v>
      </c>
    </row>
    <row r="3263" spans="1:23" x14ac:dyDescent="0.3">
      <c r="A3263" t="s">
        <v>3305</v>
      </c>
      <c r="B3263" t="s">
        <v>36</v>
      </c>
      <c r="C3263" t="s">
        <v>18</v>
      </c>
      <c r="D3263" t="s">
        <v>37</v>
      </c>
      <c r="E3263" t="s">
        <v>45</v>
      </c>
      <c r="F3263" t="s">
        <v>60</v>
      </c>
      <c r="G3263" s="5">
        <v>17323.919999999998</v>
      </c>
      <c r="H3263" s="5">
        <f t="shared" si="350"/>
        <v>311.83055999999993</v>
      </c>
      <c r="I3263" s="6">
        <v>5</v>
      </c>
      <c r="J3263" s="6">
        <v>86619.6</v>
      </c>
      <c r="K3263" s="5">
        <f t="shared" si="351"/>
        <v>1559.1527999999996</v>
      </c>
      <c r="L3263" s="7">
        <v>1.58</v>
      </c>
      <c r="M3263" s="7">
        <v>2638</v>
      </c>
      <c r="N3263" s="3">
        <v>45465</v>
      </c>
      <c r="O3263" s="4" t="str">
        <f t="shared" si="352"/>
        <v>2024-06</v>
      </c>
      <c r="P3263" s="4" t="str">
        <f t="shared" si="353"/>
        <v>06</v>
      </c>
      <c r="Q3263" s="4" t="str">
        <f t="shared" si="354"/>
        <v>June</v>
      </c>
      <c r="R3263" s="30" t="str">
        <f t="shared" si="355"/>
        <v>22</v>
      </c>
      <c r="W3263" t="str">
        <f t="shared" si="356"/>
        <v>ok</v>
      </c>
    </row>
    <row r="3264" spans="1:23" x14ac:dyDescent="0.3">
      <c r="A3264" t="s">
        <v>3306</v>
      </c>
      <c r="B3264" t="s">
        <v>63</v>
      </c>
      <c r="C3264" t="s">
        <v>18</v>
      </c>
      <c r="D3264" t="s">
        <v>64</v>
      </c>
      <c r="E3264" t="s">
        <v>14</v>
      </c>
      <c r="F3264" t="s">
        <v>15</v>
      </c>
      <c r="G3264" s="5">
        <v>3216.5</v>
      </c>
      <c r="H3264" s="5">
        <f t="shared" si="350"/>
        <v>57.896999999999998</v>
      </c>
      <c r="I3264" s="6">
        <v>4</v>
      </c>
      <c r="J3264" s="6">
        <v>12866</v>
      </c>
      <c r="K3264" s="5">
        <f t="shared" si="351"/>
        <v>231.58799999999999</v>
      </c>
      <c r="L3264" s="7">
        <v>1.37</v>
      </c>
      <c r="M3264" s="7">
        <v>1520</v>
      </c>
      <c r="N3264" s="3">
        <v>45323</v>
      </c>
      <c r="O3264" s="4" t="str">
        <f t="shared" si="352"/>
        <v>2024-02</v>
      </c>
      <c r="P3264" s="4" t="str">
        <f t="shared" si="353"/>
        <v>02</v>
      </c>
      <c r="Q3264" s="4" t="str">
        <f t="shared" si="354"/>
        <v>February</v>
      </c>
      <c r="R3264" s="30" t="str">
        <f t="shared" si="355"/>
        <v>01</v>
      </c>
      <c r="W3264" t="str">
        <f t="shared" si="356"/>
        <v>ok</v>
      </c>
    </row>
    <row r="3265" spans="1:23" x14ac:dyDescent="0.3">
      <c r="A3265" t="s">
        <v>3307</v>
      </c>
      <c r="B3265" t="s">
        <v>33</v>
      </c>
      <c r="C3265" t="s">
        <v>12</v>
      </c>
      <c r="D3265" t="s">
        <v>34</v>
      </c>
      <c r="E3265" t="s">
        <v>14</v>
      </c>
      <c r="F3265" t="s">
        <v>60</v>
      </c>
      <c r="G3265" s="5">
        <v>17827.22</v>
      </c>
      <c r="H3265" s="5">
        <f t="shared" si="350"/>
        <v>320.88995999999997</v>
      </c>
      <c r="I3265" s="6">
        <v>3</v>
      </c>
      <c r="J3265" s="6">
        <v>53481.66</v>
      </c>
      <c r="K3265" s="5">
        <f t="shared" si="351"/>
        <v>962.66987999999992</v>
      </c>
      <c r="L3265" s="7">
        <v>3.08</v>
      </c>
      <c r="M3265" s="7">
        <v>2728</v>
      </c>
      <c r="N3265" s="3">
        <v>45395</v>
      </c>
      <c r="O3265" s="4" t="str">
        <f t="shared" si="352"/>
        <v>2024-04</v>
      </c>
      <c r="P3265" s="4" t="str">
        <f t="shared" si="353"/>
        <v>04</v>
      </c>
      <c r="Q3265" s="4" t="str">
        <f t="shared" si="354"/>
        <v>April</v>
      </c>
      <c r="R3265" s="30" t="str">
        <f t="shared" si="355"/>
        <v>13</v>
      </c>
      <c r="W3265" t="str">
        <f t="shared" si="356"/>
        <v>ok</v>
      </c>
    </row>
    <row r="3266" spans="1:23" x14ac:dyDescent="0.3">
      <c r="A3266" t="s">
        <v>3308</v>
      </c>
      <c r="B3266" t="s">
        <v>33</v>
      </c>
      <c r="C3266" t="s">
        <v>12</v>
      </c>
      <c r="D3266" t="s">
        <v>34</v>
      </c>
      <c r="E3266" t="s">
        <v>14</v>
      </c>
      <c r="F3266" t="s">
        <v>31</v>
      </c>
      <c r="G3266" s="5">
        <v>12220.23</v>
      </c>
      <c r="H3266" s="5">
        <f t="shared" si="350"/>
        <v>219.96413999999999</v>
      </c>
      <c r="I3266" s="6">
        <v>4</v>
      </c>
      <c r="J3266" s="6">
        <v>48880.92</v>
      </c>
      <c r="K3266" s="5">
        <f t="shared" si="351"/>
        <v>879.85655999999994</v>
      </c>
      <c r="L3266" s="7">
        <v>3.42</v>
      </c>
      <c r="M3266" s="7">
        <v>2922</v>
      </c>
      <c r="N3266" s="3">
        <v>45525</v>
      </c>
      <c r="O3266" s="4" t="str">
        <f t="shared" si="352"/>
        <v>2024-08</v>
      </c>
      <c r="P3266" s="4" t="str">
        <f t="shared" si="353"/>
        <v>08</v>
      </c>
      <c r="Q3266" s="4" t="str">
        <f t="shared" si="354"/>
        <v>August</v>
      </c>
      <c r="R3266" s="30" t="str">
        <f t="shared" si="355"/>
        <v>21</v>
      </c>
      <c r="W3266" t="str">
        <f t="shared" si="356"/>
        <v>ok</v>
      </c>
    </row>
    <row r="3267" spans="1:23" x14ac:dyDescent="0.3">
      <c r="A3267" t="s">
        <v>3309</v>
      </c>
      <c r="B3267" t="s">
        <v>36</v>
      </c>
      <c r="C3267" t="s">
        <v>18</v>
      </c>
      <c r="D3267" t="s">
        <v>37</v>
      </c>
      <c r="E3267" t="s">
        <v>14</v>
      </c>
      <c r="F3267" t="s">
        <v>38</v>
      </c>
      <c r="G3267" s="5">
        <v>465.85</v>
      </c>
      <c r="H3267" s="5">
        <f t="shared" ref="H3267:H3330" si="357">G3267*0.018</f>
        <v>8.3852999999999991</v>
      </c>
      <c r="I3267" s="6">
        <v>3</v>
      </c>
      <c r="J3267" s="6">
        <v>1397.55</v>
      </c>
      <c r="K3267" s="5">
        <f t="shared" ref="K3267:K3330" si="358">H3267*I3267</f>
        <v>25.155899999999995</v>
      </c>
      <c r="L3267" s="7">
        <v>1.43</v>
      </c>
      <c r="M3267" s="7">
        <v>3569</v>
      </c>
      <c r="N3267" s="3">
        <v>45458</v>
      </c>
      <c r="O3267" s="4" t="str">
        <f t="shared" ref="O3267:O3330" si="359">TEXT(N3267,"yyyy-mm")</f>
        <v>2024-06</v>
      </c>
      <c r="P3267" s="4" t="str">
        <f t="shared" ref="P3267:P3330" si="360">TEXT(N3267,"mm")</f>
        <v>06</v>
      </c>
      <c r="Q3267" s="4" t="str">
        <f t="shared" ref="Q3267:Q3330" si="361">TEXT(DATE(2024,P3267,1),"mmmm")</f>
        <v>June</v>
      </c>
      <c r="R3267" s="30" t="str">
        <f t="shared" ref="R3267:R3330" si="362">TEXT(N3267,"dd")</f>
        <v>15</v>
      </c>
      <c r="W3267" t="str">
        <f t="shared" ref="W3267:W3330" si="363">IF(G3267*I3267=J3267,"ok","False")</f>
        <v>ok</v>
      </c>
    </row>
    <row r="3268" spans="1:23" x14ac:dyDescent="0.3">
      <c r="A3268" t="s">
        <v>3310</v>
      </c>
      <c r="B3268" t="s">
        <v>17</v>
      </c>
      <c r="C3268" t="s">
        <v>18</v>
      </c>
      <c r="D3268" t="s">
        <v>19</v>
      </c>
      <c r="E3268" t="s">
        <v>14</v>
      </c>
      <c r="F3268" t="s">
        <v>60</v>
      </c>
      <c r="G3268" s="5">
        <v>8648.5</v>
      </c>
      <c r="H3268" s="5">
        <f t="shared" si="357"/>
        <v>155.673</v>
      </c>
      <c r="I3268" s="6">
        <v>2</v>
      </c>
      <c r="J3268" s="6">
        <v>17297</v>
      </c>
      <c r="K3268" s="5">
        <f t="shared" si="358"/>
        <v>311.346</v>
      </c>
      <c r="L3268" s="7">
        <v>3.79</v>
      </c>
      <c r="M3268" s="7">
        <v>3404</v>
      </c>
      <c r="N3268" s="3">
        <v>45431</v>
      </c>
      <c r="O3268" s="4" t="str">
        <f t="shared" si="359"/>
        <v>2024-05</v>
      </c>
      <c r="P3268" s="4" t="str">
        <f t="shared" si="360"/>
        <v>05</v>
      </c>
      <c r="Q3268" s="4" t="str">
        <f t="shared" si="361"/>
        <v>May</v>
      </c>
      <c r="R3268" s="30" t="str">
        <f t="shared" si="362"/>
        <v>19</v>
      </c>
      <c r="W3268" t="str">
        <f t="shared" si="363"/>
        <v>ok</v>
      </c>
    </row>
    <row r="3269" spans="1:23" x14ac:dyDescent="0.3">
      <c r="A3269" t="s">
        <v>3311</v>
      </c>
      <c r="B3269" t="s">
        <v>63</v>
      </c>
      <c r="C3269" t="s">
        <v>18</v>
      </c>
      <c r="D3269" t="s">
        <v>64</v>
      </c>
      <c r="E3269" t="s">
        <v>14</v>
      </c>
      <c r="F3269" t="s">
        <v>31</v>
      </c>
      <c r="G3269" s="5">
        <v>9650.5400000000009</v>
      </c>
      <c r="H3269" s="5">
        <f t="shared" si="357"/>
        <v>173.70972</v>
      </c>
      <c r="I3269" s="6">
        <v>5</v>
      </c>
      <c r="J3269" s="6">
        <v>48252.7</v>
      </c>
      <c r="K3269" s="5">
        <f t="shared" si="358"/>
        <v>868.54860000000008</v>
      </c>
      <c r="L3269" s="7">
        <v>1.45</v>
      </c>
      <c r="M3269" s="7">
        <v>4519</v>
      </c>
      <c r="N3269" s="3">
        <v>45509</v>
      </c>
      <c r="O3269" s="4" t="str">
        <f t="shared" si="359"/>
        <v>2024-08</v>
      </c>
      <c r="P3269" s="4" t="str">
        <f t="shared" si="360"/>
        <v>08</v>
      </c>
      <c r="Q3269" s="4" t="str">
        <f t="shared" si="361"/>
        <v>August</v>
      </c>
      <c r="R3269" s="30" t="str">
        <f t="shared" si="362"/>
        <v>05</v>
      </c>
      <c r="W3269" t="str">
        <f t="shared" si="363"/>
        <v>ok</v>
      </c>
    </row>
    <row r="3270" spans="1:23" x14ac:dyDescent="0.3">
      <c r="A3270" t="s">
        <v>3312</v>
      </c>
      <c r="B3270" t="s">
        <v>17</v>
      </c>
      <c r="C3270" t="s">
        <v>18</v>
      </c>
      <c r="D3270" t="s">
        <v>19</v>
      </c>
      <c r="E3270" t="s">
        <v>20</v>
      </c>
      <c r="F3270" t="s">
        <v>26</v>
      </c>
      <c r="G3270" s="5">
        <v>16400.810000000001</v>
      </c>
      <c r="H3270" s="5">
        <f t="shared" si="357"/>
        <v>295.21458000000001</v>
      </c>
      <c r="I3270" s="6">
        <v>3</v>
      </c>
      <c r="J3270" s="6">
        <v>49202.43</v>
      </c>
      <c r="K3270" s="5">
        <f t="shared" si="358"/>
        <v>885.64373999999998</v>
      </c>
      <c r="L3270" s="7">
        <v>3.64</v>
      </c>
      <c r="M3270" s="7">
        <v>2878</v>
      </c>
      <c r="N3270" s="3">
        <v>45366</v>
      </c>
      <c r="O3270" s="4" t="str">
        <f t="shared" si="359"/>
        <v>2024-03</v>
      </c>
      <c r="P3270" s="4" t="str">
        <f t="shared" si="360"/>
        <v>03</v>
      </c>
      <c r="Q3270" s="4" t="str">
        <f t="shared" si="361"/>
        <v>March</v>
      </c>
      <c r="R3270" s="30" t="str">
        <f t="shared" si="362"/>
        <v>15</v>
      </c>
      <c r="W3270" t="str">
        <f t="shared" si="363"/>
        <v>ok</v>
      </c>
    </row>
    <row r="3271" spans="1:23" x14ac:dyDescent="0.3">
      <c r="A3271" t="s">
        <v>3313</v>
      </c>
      <c r="B3271" t="s">
        <v>17</v>
      </c>
      <c r="C3271" t="s">
        <v>18</v>
      </c>
      <c r="D3271" t="s">
        <v>19</v>
      </c>
      <c r="E3271" t="s">
        <v>14</v>
      </c>
      <c r="F3271" t="s">
        <v>26</v>
      </c>
      <c r="G3271" s="5">
        <v>7989.59</v>
      </c>
      <c r="H3271" s="5">
        <f t="shared" si="357"/>
        <v>143.81261999999998</v>
      </c>
      <c r="I3271" s="6">
        <v>3</v>
      </c>
      <c r="J3271" s="6">
        <v>23968.77</v>
      </c>
      <c r="K3271" s="5">
        <f t="shared" si="358"/>
        <v>431.43785999999994</v>
      </c>
      <c r="L3271" s="7">
        <v>3.79</v>
      </c>
      <c r="M3271" s="7">
        <v>320</v>
      </c>
      <c r="N3271" s="3">
        <v>45339</v>
      </c>
      <c r="O3271" s="4" t="str">
        <f t="shared" si="359"/>
        <v>2024-02</v>
      </c>
      <c r="P3271" s="4" t="str">
        <f t="shared" si="360"/>
        <v>02</v>
      </c>
      <c r="Q3271" s="4" t="str">
        <f t="shared" si="361"/>
        <v>February</v>
      </c>
      <c r="R3271" s="30" t="str">
        <f t="shared" si="362"/>
        <v>17</v>
      </c>
      <c r="W3271" t="str">
        <f t="shared" si="363"/>
        <v>ok</v>
      </c>
    </row>
    <row r="3272" spans="1:23" x14ac:dyDescent="0.3">
      <c r="A3272" t="s">
        <v>3314</v>
      </c>
      <c r="B3272" t="s">
        <v>11</v>
      </c>
      <c r="C3272" t="s">
        <v>12</v>
      </c>
      <c r="D3272" t="s">
        <v>13</v>
      </c>
      <c r="E3272" t="s">
        <v>45</v>
      </c>
      <c r="F3272" t="s">
        <v>31</v>
      </c>
      <c r="G3272" s="5">
        <v>2574.36</v>
      </c>
      <c r="H3272" s="5">
        <f t="shared" si="357"/>
        <v>46.338479999999997</v>
      </c>
      <c r="I3272" s="6">
        <v>5</v>
      </c>
      <c r="J3272" s="6">
        <v>12871.8</v>
      </c>
      <c r="K3272" s="5">
        <f t="shared" si="358"/>
        <v>231.69239999999999</v>
      </c>
      <c r="L3272" s="7">
        <v>3.48</v>
      </c>
      <c r="M3272" s="7">
        <v>1335</v>
      </c>
      <c r="N3272" s="3">
        <v>45384</v>
      </c>
      <c r="O3272" s="4" t="str">
        <f t="shared" si="359"/>
        <v>2024-04</v>
      </c>
      <c r="P3272" s="4" t="str">
        <f t="shared" si="360"/>
        <v>04</v>
      </c>
      <c r="Q3272" s="4" t="str">
        <f t="shared" si="361"/>
        <v>April</v>
      </c>
      <c r="R3272" s="30" t="str">
        <f t="shared" si="362"/>
        <v>02</v>
      </c>
      <c r="W3272" t="str">
        <f t="shared" si="363"/>
        <v>ok</v>
      </c>
    </row>
    <row r="3273" spans="1:23" x14ac:dyDescent="0.3">
      <c r="A3273" t="s">
        <v>3315</v>
      </c>
      <c r="B3273" t="s">
        <v>36</v>
      </c>
      <c r="C3273" t="s">
        <v>18</v>
      </c>
      <c r="D3273" t="s">
        <v>37</v>
      </c>
      <c r="E3273" t="s">
        <v>45</v>
      </c>
      <c r="F3273" t="s">
        <v>38</v>
      </c>
      <c r="G3273" s="5">
        <v>3467.4</v>
      </c>
      <c r="H3273" s="5">
        <f t="shared" si="357"/>
        <v>62.413199999999996</v>
      </c>
      <c r="I3273" s="6">
        <v>1</v>
      </c>
      <c r="J3273" s="6">
        <v>3467.4</v>
      </c>
      <c r="K3273" s="5">
        <f t="shared" si="358"/>
        <v>62.413199999999996</v>
      </c>
      <c r="L3273" s="7">
        <v>3.93</v>
      </c>
      <c r="M3273" s="7">
        <v>1951</v>
      </c>
      <c r="N3273" s="3">
        <v>45622</v>
      </c>
      <c r="O3273" s="4" t="str">
        <f t="shared" si="359"/>
        <v>2024-11</v>
      </c>
      <c r="P3273" s="4" t="str">
        <f t="shared" si="360"/>
        <v>11</v>
      </c>
      <c r="Q3273" s="4" t="str">
        <f t="shared" si="361"/>
        <v>November</v>
      </c>
      <c r="R3273" s="30" t="str">
        <f t="shared" si="362"/>
        <v>26</v>
      </c>
      <c r="W3273" t="str">
        <f t="shared" si="363"/>
        <v>ok</v>
      </c>
    </row>
    <row r="3274" spans="1:23" x14ac:dyDescent="0.3">
      <c r="A3274" t="s">
        <v>3316</v>
      </c>
      <c r="B3274" t="s">
        <v>47</v>
      </c>
      <c r="C3274" t="s">
        <v>12</v>
      </c>
      <c r="D3274" t="s">
        <v>48</v>
      </c>
      <c r="E3274" t="s">
        <v>45</v>
      </c>
      <c r="F3274" t="s">
        <v>15</v>
      </c>
      <c r="G3274" s="5">
        <v>4889.55</v>
      </c>
      <c r="H3274" s="5">
        <f t="shared" si="357"/>
        <v>88.011899999999997</v>
      </c>
      <c r="I3274" s="6">
        <v>1</v>
      </c>
      <c r="J3274" s="6">
        <v>4889.55</v>
      </c>
      <c r="K3274" s="5">
        <f t="shared" si="358"/>
        <v>88.011899999999997</v>
      </c>
      <c r="L3274" s="7">
        <v>4.72</v>
      </c>
      <c r="M3274" s="7">
        <v>3979</v>
      </c>
      <c r="N3274" s="3">
        <v>45598</v>
      </c>
      <c r="O3274" s="4" t="str">
        <f t="shared" si="359"/>
        <v>2024-11</v>
      </c>
      <c r="P3274" s="4" t="str">
        <f t="shared" si="360"/>
        <v>11</v>
      </c>
      <c r="Q3274" s="4" t="str">
        <f t="shared" si="361"/>
        <v>November</v>
      </c>
      <c r="R3274" s="30" t="str">
        <f t="shared" si="362"/>
        <v>02</v>
      </c>
      <c r="W3274" t="str">
        <f t="shared" si="363"/>
        <v>ok</v>
      </c>
    </row>
    <row r="3275" spans="1:23" x14ac:dyDescent="0.3">
      <c r="A3275" t="s">
        <v>3317</v>
      </c>
      <c r="B3275" t="s">
        <v>23</v>
      </c>
      <c r="C3275" t="s">
        <v>24</v>
      </c>
      <c r="D3275" t="s">
        <v>25</v>
      </c>
      <c r="E3275" t="s">
        <v>20</v>
      </c>
      <c r="F3275" t="s">
        <v>15</v>
      </c>
      <c r="G3275" s="5">
        <v>18294.59</v>
      </c>
      <c r="H3275" s="5">
        <f t="shared" si="357"/>
        <v>329.30261999999999</v>
      </c>
      <c r="I3275" s="6">
        <v>5</v>
      </c>
      <c r="J3275" s="6">
        <v>91472.95</v>
      </c>
      <c r="K3275" s="5">
        <f t="shared" si="358"/>
        <v>1646.5130999999999</v>
      </c>
      <c r="L3275" s="7">
        <v>3.38</v>
      </c>
      <c r="M3275" s="7">
        <v>2096</v>
      </c>
      <c r="N3275" s="3">
        <v>45548</v>
      </c>
      <c r="O3275" s="4" t="str">
        <f t="shared" si="359"/>
        <v>2024-09</v>
      </c>
      <c r="P3275" s="4" t="str">
        <f t="shared" si="360"/>
        <v>09</v>
      </c>
      <c r="Q3275" s="4" t="str">
        <f t="shared" si="361"/>
        <v>September</v>
      </c>
      <c r="R3275" s="30" t="str">
        <f t="shared" si="362"/>
        <v>13</v>
      </c>
      <c r="W3275" t="str">
        <f t="shared" si="363"/>
        <v>ok</v>
      </c>
    </row>
    <row r="3276" spans="1:23" x14ac:dyDescent="0.3">
      <c r="A3276" t="s">
        <v>3318</v>
      </c>
      <c r="B3276" t="s">
        <v>41</v>
      </c>
      <c r="C3276" t="s">
        <v>42</v>
      </c>
      <c r="D3276" t="s">
        <v>43</v>
      </c>
      <c r="E3276" t="s">
        <v>45</v>
      </c>
      <c r="F3276" t="s">
        <v>60</v>
      </c>
      <c r="G3276" s="5">
        <v>6850.67</v>
      </c>
      <c r="H3276" s="5">
        <f t="shared" si="357"/>
        <v>123.31205999999999</v>
      </c>
      <c r="I3276" s="6">
        <v>3</v>
      </c>
      <c r="J3276" s="6">
        <v>20552.009999999998</v>
      </c>
      <c r="K3276" s="5">
        <f t="shared" si="358"/>
        <v>369.93617999999998</v>
      </c>
      <c r="L3276" s="7">
        <v>1.51</v>
      </c>
      <c r="M3276" s="7">
        <v>2737</v>
      </c>
      <c r="N3276" s="3">
        <v>45375</v>
      </c>
      <c r="O3276" s="4" t="str">
        <f t="shared" si="359"/>
        <v>2024-03</v>
      </c>
      <c r="P3276" s="4" t="str">
        <f t="shared" si="360"/>
        <v>03</v>
      </c>
      <c r="Q3276" s="4" t="str">
        <f t="shared" si="361"/>
        <v>March</v>
      </c>
      <c r="R3276" s="30" t="str">
        <f t="shared" si="362"/>
        <v>24</v>
      </c>
      <c r="W3276" t="str">
        <f t="shared" si="363"/>
        <v>ok</v>
      </c>
    </row>
    <row r="3277" spans="1:23" x14ac:dyDescent="0.3">
      <c r="A3277" t="s">
        <v>3319</v>
      </c>
      <c r="B3277" t="s">
        <v>11</v>
      </c>
      <c r="C3277" t="s">
        <v>12</v>
      </c>
      <c r="D3277" t="s">
        <v>13</v>
      </c>
      <c r="E3277" t="s">
        <v>14</v>
      </c>
      <c r="F3277" t="s">
        <v>15</v>
      </c>
      <c r="G3277" s="5">
        <v>19681.96</v>
      </c>
      <c r="H3277" s="5">
        <f t="shared" si="357"/>
        <v>354.27527999999995</v>
      </c>
      <c r="I3277" s="6">
        <v>3</v>
      </c>
      <c r="J3277" s="6">
        <v>59045.88</v>
      </c>
      <c r="K3277" s="5">
        <f t="shared" si="358"/>
        <v>1062.82584</v>
      </c>
      <c r="L3277" s="7">
        <v>3.07</v>
      </c>
      <c r="M3277" s="7">
        <v>744</v>
      </c>
      <c r="N3277" s="3">
        <v>45388</v>
      </c>
      <c r="O3277" s="4" t="str">
        <f t="shared" si="359"/>
        <v>2024-04</v>
      </c>
      <c r="P3277" s="4" t="str">
        <f t="shared" si="360"/>
        <v>04</v>
      </c>
      <c r="Q3277" s="4" t="str">
        <f t="shared" si="361"/>
        <v>April</v>
      </c>
      <c r="R3277" s="30" t="str">
        <f t="shared" si="362"/>
        <v>06</v>
      </c>
      <c r="W3277" t="str">
        <f t="shared" si="363"/>
        <v>ok</v>
      </c>
    </row>
    <row r="3278" spans="1:23" x14ac:dyDescent="0.3">
      <c r="A3278" t="s">
        <v>3320</v>
      </c>
      <c r="B3278" t="s">
        <v>36</v>
      </c>
      <c r="C3278" t="s">
        <v>18</v>
      </c>
      <c r="D3278" t="s">
        <v>37</v>
      </c>
      <c r="E3278" t="s">
        <v>20</v>
      </c>
      <c r="F3278" t="s">
        <v>60</v>
      </c>
      <c r="G3278" s="5">
        <v>17131.490000000002</v>
      </c>
      <c r="H3278" s="5">
        <f t="shared" si="357"/>
        <v>308.36682000000002</v>
      </c>
      <c r="I3278" s="6">
        <v>4</v>
      </c>
      <c r="J3278" s="6">
        <v>68525.960000000006</v>
      </c>
      <c r="K3278" s="5">
        <f t="shared" si="358"/>
        <v>1233.4672800000001</v>
      </c>
      <c r="L3278" s="7">
        <v>3.64</v>
      </c>
      <c r="M3278" s="7">
        <v>1783</v>
      </c>
      <c r="N3278" s="3">
        <v>45427</v>
      </c>
      <c r="O3278" s="4" t="str">
        <f t="shared" si="359"/>
        <v>2024-05</v>
      </c>
      <c r="P3278" s="4" t="str">
        <f t="shared" si="360"/>
        <v>05</v>
      </c>
      <c r="Q3278" s="4" t="str">
        <f t="shared" si="361"/>
        <v>May</v>
      </c>
      <c r="R3278" s="30" t="str">
        <f t="shared" si="362"/>
        <v>15</v>
      </c>
      <c r="W3278" t="str">
        <f t="shared" si="363"/>
        <v>ok</v>
      </c>
    </row>
    <row r="3279" spans="1:23" x14ac:dyDescent="0.3">
      <c r="A3279" t="s">
        <v>3321</v>
      </c>
      <c r="B3279" t="s">
        <v>47</v>
      </c>
      <c r="C3279" t="s">
        <v>12</v>
      </c>
      <c r="D3279" t="s">
        <v>48</v>
      </c>
      <c r="E3279" t="s">
        <v>45</v>
      </c>
      <c r="F3279" t="s">
        <v>15</v>
      </c>
      <c r="G3279" s="5">
        <v>10937.97</v>
      </c>
      <c r="H3279" s="5">
        <f t="shared" si="357"/>
        <v>196.88345999999999</v>
      </c>
      <c r="I3279" s="6">
        <v>1</v>
      </c>
      <c r="J3279" s="6">
        <v>10937.97</v>
      </c>
      <c r="K3279" s="5">
        <f t="shared" si="358"/>
        <v>196.88345999999999</v>
      </c>
      <c r="L3279" s="7">
        <v>2.52</v>
      </c>
      <c r="M3279" s="7">
        <v>281</v>
      </c>
      <c r="N3279" s="3">
        <v>45484</v>
      </c>
      <c r="O3279" s="4" t="str">
        <f t="shared" si="359"/>
        <v>2024-07</v>
      </c>
      <c r="P3279" s="4" t="str">
        <f t="shared" si="360"/>
        <v>07</v>
      </c>
      <c r="Q3279" s="4" t="str">
        <f t="shared" si="361"/>
        <v>July</v>
      </c>
      <c r="R3279" s="30" t="str">
        <f t="shared" si="362"/>
        <v>11</v>
      </c>
      <c r="W3279" t="str">
        <f t="shared" si="363"/>
        <v>ok</v>
      </c>
    </row>
    <row r="3280" spans="1:23" x14ac:dyDescent="0.3">
      <c r="A3280" t="s">
        <v>3322</v>
      </c>
      <c r="B3280" t="s">
        <v>33</v>
      </c>
      <c r="C3280" t="s">
        <v>12</v>
      </c>
      <c r="D3280" t="s">
        <v>34</v>
      </c>
      <c r="E3280" t="s">
        <v>45</v>
      </c>
      <c r="F3280" t="s">
        <v>60</v>
      </c>
      <c r="G3280" s="5">
        <v>3444.29</v>
      </c>
      <c r="H3280" s="5">
        <f t="shared" si="357"/>
        <v>61.997219999999992</v>
      </c>
      <c r="I3280" s="6">
        <v>2</v>
      </c>
      <c r="J3280" s="6">
        <v>6888.58</v>
      </c>
      <c r="K3280" s="5">
        <f t="shared" si="358"/>
        <v>123.99443999999998</v>
      </c>
      <c r="L3280" s="7">
        <v>2.06</v>
      </c>
      <c r="M3280" s="7">
        <v>4508</v>
      </c>
      <c r="N3280" s="3">
        <v>45354</v>
      </c>
      <c r="O3280" s="4" t="str">
        <f t="shared" si="359"/>
        <v>2024-03</v>
      </c>
      <c r="P3280" s="4" t="str">
        <f t="shared" si="360"/>
        <v>03</v>
      </c>
      <c r="Q3280" s="4" t="str">
        <f t="shared" si="361"/>
        <v>March</v>
      </c>
      <c r="R3280" s="30" t="str">
        <f t="shared" si="362"/>
        <v>03</v>
      </c>
      <c r="W3280" t="str">
        <f t="shared" si="363"/>
        <v>ok</v>
      </c>
    </row>
    <row r="3281" spans="1:23" x14ac:dyDescent="0.3">
      <c r="A3281" t="s">
        <v>3323</v>
      </c>
      <c r="B3281" t="s">
        <v>41</v>
      </c>
      <c r="C3281" t="s">
        <v>42</v>
      </c>
      <c r="D3281" t="s">
        <v>43</v>
      </c>
      <c r="E3281" t="s">
        <v>45</v>
      </c>
      <c r="F3281" t="s">
        <v>38</v>
      </c>
      <c r="G3281" s="5">
        <v>8123.97</v>
      </c>
      <c r="H3281" s="5">
        <f t="shared" si="357"/>
        <v>146.23146</v>
      </c>
      <c r="I3281" s="6">
        <v>4</v>
      </c>
      <c r="J3281" s="6">
        <v>32495.88</v>
      </c>
      <c r="K3281" s="5">
        <f t="shared" si="358"/>
        <v>584.92583999999999</v>
      </c>
      <c r="L3281" s="7">
        <v>3.75</v>
      </c>
      <c r="M3281" s="7">
        <v>175</v>
      </c>
      <c r="N3281" s="3">
        <v>45580</v>
      </c>
      <c r="O3281" s="4" t="str">
        <f t="shared" si="359"/>
        <v>2024-10</v>
      </c>
      <c r="P3281" s="4" t="str">
        <f t="shared" si="360"/>
        <v>10</v>
      </c>
      <c r="Q3281" s="4" t="str">
        <f t="shared" si="361"/>
        <v>October</v>
      </c>
      <c r="R3281" s="30" t="str">
        <f t="shared" si="362"/>
        <v>15</v>
      </c>
      <c r="W3281" t="str">
        <f t="shared" si="363"/>
        <v>ok</v>
      </c>
    </row>
    <row r="3282" spans="1:23" x14ac:dyDescent="0.3">
      <c r="A3282" t="s">
        <v>3324</v>
      </c>
      <c r="B3282" t="s">
        <v>28</v>
      </c>
      <c r="C3282" t="s">
        <v>29</v>
      </c>
      <c r="D3282" t="s">
        <v>30</v>
      </c>
      <c r="E3282" t="s">
        <v>14</v>
      </c>
      <c r="F3282" t="s">
        <v>21</v>
      </c>
      <c r="G3282" s="5">
        <v>7267.57</v>
      </c>
      <c r="H3282" s="5">
        <f t="shared" si="357"/>
        <v>130.81625999999997</v>
      </c>
      <c r="I3282" s="6">
        <v>2</v>
      </c>
      <c r="J3282" s="6">
        <v>14535.14</v>
      </c>
      <c r="K3282" s="5">
        <f t="shared" si="358"/>
        <v>261.63251999999994</v>
      </c>
      <c r="L3282" s="7">
        <v>2.9</v>
      </c>
      <c r="M3282" s="7">
        <v>2165</v>
      </c>
      <c r="N3282" s="3">
        <v>45357</v>
      </c>
      <c r="O3282" s="4" t="str">
        <f t="shared" si="359"/>
        <v>2024-03</v>
      </c>
      <c r="P3282" s="4" t="str">
        <f t="shared" si="360"/>
        <v>03</v>
      </c>
      <c r="Q3282" s="4" t="str">
        <f t="shared" si="361"/>
        <v>March</v>
      </c>
      <c r="R3282" s="30" t="str">
        <f t="shared" si="362"/>
        <v>06</v>
      </c>
      <c r="W3282" t="str">
        <f t="shared" si="363"/>
        <v>ok</v>
      </c>
    </row>
    <row r="3283" spans="1:23" x14ac:dyDescent="0.3">
      <c r="A3283" t="s">
        <v>3325</v>
      </c>
      <c r="B3283" t="s">
        <v>11</v>
      </c>
      <c r="C3283" t="s">
        <v>12</v>
      </c>
      <c r="D3283" t="s">
        <v>13</v>
      </c>
      <c r="E3283" t="s">
        <v>20</v>
      </c>
      <c r="F3283" t="s">
        <v>60</v>
      </c>
      <c r="G3283" s="5">
        <v>9086.66</v>
      </c>
      <c r="H3283" s="5">
        <f t="shared" si="357"/>
        <v>163.55987999999999</v>
      </c>
      <c r="I3283" s="6">
        <v>5</v>
      </c>
      <c r="J3283" s="6">
        <v>45433.3</v>
      </c>
      <c r="K3283" s="5">
        <f t="shared" si="358"/>
        <v>817.79939999999999</v>
      </c>
      <c r="L3283" s="7">
        <v>4</v>
      </c>
      <c r="M3283" s="7">
        <v>3009</v>
      </c>
      <c r="N3283" s="3">
        <v>45358</v>
      </c>
      <c r="O3283" s="4" t="str">
        <f t="shared" si="359"/>
        <v>2024-03</v>
      </c>
      <c r="P3283" s="4" t="str">
        <f t="shared" si="360"/>
        <v>03</v>
      </c>
      <c r="Q3283" s="4" t="str">
        <f t="shared" si="361"/>
        <v>March</v>
      </c>
      <c r="R3283" s="30" t="str">
        <f t="shared" si="362"/>
        <v>07</v>
      </c>
      <c r="W3283" t="str">
        <f t="shared" si="363"/>
        <v>ok</v>
      </c>
    </row>
    <row r="3284" spans="1:23" x14ac:dyDescent="0.3">
      <c r="A3284" t="s">
        <v>3326</v>
      </c>
      <c r="B3284" t="s">
        <v>33</v>
      </c>
      <c r="C3284" t="s">
        <v>12</v>
      </c>
      <c r="D3284" t="s">
        <v>34</v>
      </c>
      <c r="E3284" t="s">
        <v>14</v>
      </c>
      <c r="F3284" t="s">
        <v>21</v>
      </c>
      <c r="G3284" s="5">
        <v>17541.88</v>
      </c>
      <c r="H3284" s="5">
        <f t="shared" si="357"/>
        <v>315.75383999999997</v>
      </c>
      <c r="I3284" s="6">
        <v>1</v>
      </c>
      <c r="J3284" s="6">
        <v>17541.88</v>
      </c>
      <c r="K3284" s="5">
        <f t="shared" si="358"/>
        <v>315.75383999999997</v>
      </c>
      <c r="L3284" s="7">
        <v>4.16</v>
      </c>
      <c r="M3284" s="7">
        <v>122</v>
      </c>
      <c r="N3284" s="3">
        <v>45586</v>
      </c>
      <c r="O3284" s="4" t="str">
        <f t="shared" si="359"/>
        <v>2024-10</v>
      </c>
      <c r="P3284" s="4" t="str">
        <f t="shared" si="360"/>
        <v>10</v>
      </c>
      <c r="Q3284" s="4" t="str">
        <f t="shared" si="361"/>
        <v>October</v>
      </c>
      <c r="R3284" s="30" t="str">
        <f t="shared" si="362"/>
        <v>21</v>
      </c>
      <c r="W3284" t="str">
        <f t="shared" si="363"/>
        <v>ok</v>
      </c>
    </row>
    <row r="3285" spans="1:23" x14ac:dyDescent="0.3">
      <c r="A3285" t="s">
        <v>3327</v>
      </c>
      <c r="B3285" t="s">
        <v>36</v>
      </c>
      <c r="C3285" t="s">
        <v>18</v>
      </c>
      <c r="D3285" t="s">
        <v>37</v>
      </c>
      <c r="E3285" t="s">
        <v>20</v>
      </c>
      <c r="F3285" t="s">
        <v>60</v>
      </c>
      <c r="G3285" s="5">
        <v>521.66999999999996</v>
      </c>
      <c r="H3285" s="5">
        <f t="shared" si="357"/>
        <v>9.3900599999999983</v>
      </c>
      <c r="I3285" s="6">
        <v>5</v>
      </c>
      <c r="J3285" s="6">
        <v>2608.35</v>
      </c>
      <c r="K3285" s="5">
        <f t="shared" si="358"/>
        <v>46.950299999999991</v>
      </c>
      <c r="L3285" s="7">
        <v>2.93</v>
      </c>
      <c r="M3285" s="7">
        <v>3264</v>
      </c>
      <c r="N3285" s="3">
        <v>45531</v>
      </c>
      <c r="O3285" s="4" t="str">
        <f t="shared" si="359"/>
        <v>2024-08</v>
      </c>
      <c r="P3285" s="4" t="str">
        <f t="shared" si="360"/>
        <v>08</v>
      </c>
      <c r="Q3285" s="4" t="str">
        <f t="shared" si="361"/>
        <v>August</v>
      </c>
      <c r="R3285" s="30" t="str">
        <f t="shared" si="362"/>
        <v>27</v>
      </c>
      <c r="W3285" t="str">
        <f t="shared" si="363"/>
        <v>ok</v>
      </c>
    </row>
    <row r="3286" spans="1:23" x14ac:dyDescent="0.3">
      <c r="A3286" t="s">
        <v>3328</v>
      </c>
      <c r="B3286" t="s">
        <v>11</v>
      </c>
      <c r="C3286" t="s">
        <v>12</v>
      </c>
      <c r="D3286" t="s">
        <v>13</v>
      </c>
      <c r="E3286" t="s">
        <v>45</v>
      </c>
      <c r="F3286" t="s">
        <v>26</v>
      </c>
      <c r="G3286" s="5">
        <v>4371.75</v>
      </c>
      <c r="H3286" s="5">
        <f t="shared" si="357"/>
        <v>78.691499999999991</v>
      </c>
      <c r="I3286" s="6">
        <v>3</v>
      </c>
      <c r="J3286" s="6">
        <v>13115.25</v>
      </c>
      <c r="K3286" s="5">
        <f t="shared" si="358"/>
        <v>236.07449999999997</v>
      </c>
      <c r="L3286" s="7">
        <v>3.38</v>
      </c>
      <c r="M3286" s="7">
        <v>1497</v>
      </c>
      <c r="N3286" s="3">
        <v>45573</v>
      </c>
      <c r="O3286" s="4" t="str">
        <f t="shared" si="359"/>
        <v>2024-10</v>
      </c>
      <c r="P3286" s="4" t="str">
        <f t="shared" si="360"/>
        <v>10</v>
      </c>
      <c r="Q3286" s="4" t="str">
        <f t="shared" si="361"/>
        <v>October</v>
      </c>
      <c r="R3286" s="30" t="str">
        <f t="shared" si="362"/>
        <v>08</v>
      </c>
      <c r="W3286" t="str">
        <f t="shared" si="363"/>
        <v>ok</v>
      </c>
    </row>
    <row r="3287" spans="1:23" x14ac:dyDescent="0.3">
      <c r="A3287" t="s">
        <v>3329</v>
      </c>
      <c r="B3287" t="s">
        <v>11</v>
      </c>
      <c r="C3287" t="s">
        <v>12</v>
      </c>
      <c r="D3287" t="s">
        <v>13</v>
      </c>
      <c r="E3287" t="s">
        <v>14</v>
      </c>
      <c r="F3287" t="s">
        <v>38</v>
      </c>
      <c r="G3287" s="5">
        <v>18283.650000000001</v>
      </c>
      <c r="H3287" s="5">
        <f t="shared" si="357"/>
        <v>329.10570000000001</v>
      </c>
      <c r="I3287" s="6">
        <v>2</v>
      </c>
      <c r="J3287" s="6">
        <v>36567.300000000003</v>
      </c>
      <c r="K3287" s="5">
        <f t="shared" si="358"/>
        <v>658.21140000000003</v>
      </c>
      <c r="L3287" s="7">
        <v>1.61</v>
      </c>
      <c r="M3287" s="7">
        <v>55</v>
      </c>
      <c r="N3287" s="3">
        <v>45575</v>
      </c>
      <c r="O3287" s="4" t="str">
        <f t="shared" si="359"/>
        <v>2024-10</v>
      </c>
      <c r="P3287" s="4" t="str">
        <f t="shared" si="360"/>
        <v>10</v>
      </c>
      <c r="Q3287" s="4" t="str">
        <f t="shared" si="361"/>
        <v>October</v>
      </c>
      <c r="R3287" s="30" t="str">
        <f t="shared" si="362"/>
        <v>10</v>
      </c>
      <c r="W3287" t="str">
        <f t="shared" si="363"/>
        <v>ok</v>
      </c>
    </row>
    <row r="3288" spans="1:23" x14ac:dyDescent="0.3">
      <c r="A3288" t="s">
        <v>3330</v>
      </c>
      <c r="B3288" t="s">
        <v>28</v>
      </c>
      <c r="C3288" t="s">
        <v>29</v>
      </c>
      <c r="D3288" t="s">
        <v>30</v>
      </c>
      <c r="E3288" t="s">
        <v>20</v>
      </c>
      <c r="F3288" t="s">
        <v>38</v>
      </c>
      <c r="G3288" s="5">
        <v>17162.16</v>
      </c>
      <c r="H3288" s="5">
        <f t="shared" si="357"/>
        <v>308.91888</v>
      </c>
      <c r="I3288" s="6">
        <v>5</v>
      </c>
      <c r="J3288" s="6">
        <v>85810.8</v>
      </c>
      <c r="K3288" s="5">
        <f t="shared" si="358"/>
        <v>1544.5944</v>
      </c>
      <c r="L3288" s="7">
        <v>2.65</v>
      </c>
      <c r="M3288" s="7">
        <v>1134</v>
      </c>
      <c r="N3288" s="3">
        <v>45634</v>
      </c>
      <c r="O3288" s="4" t="str">
        <f t="shared" si="359"/>
        <v>2024-12</v>
      </c>
      <c r="P3288" s="4" t="str">
        <f t="shared" si="360"/>
        <v>12</v>
      </c>
      <c r="Q3288" s="4" t="str">
        <f t="shared" si="361"/>
        <v>December</v>
      </c>
      <c r="R3288" s="30" t="str">
        <f t="shared" si="362"/>
        <v>08</v>
      </c>
      <c r="W3288" t="str">
        <f t="shared" si="363"/>
        <v>ok</v>
      </c>
    </row>
    <row r="3289" spans="1:23" x14ac:dyDescent="0.3">
      <c r="A3289" t="s">
        <v>3331</v>
      </c>
      <c r="B3289" t="s">
        <v>63</v>
      </c>
      <c r="C3289" t="s">
        <v>18</v>
      </c>
      <c r="D3289" t="s">
        <v>64</v>
      </c>
      <c r="E3289" t="s">
        <v>45</v>
      </c>
      <c r="F3289" t="s">
        <v>38</v>
      </c>
      <c r="G3289" s="5">
        <v>10125.5</v>
      </c>
      <c r="H3289" s="5">
        <f t="shared" si="357"/>
        <v>182.25899999999999</v>
      </c>
      <c r="I3289" s="6">
        <v>5</v>
      </c>
      <c r="J3289" s="6">
        <v>50627.5</v>
      </c>
      <c r="K3289" s="5">
        <f t="shared" si="358"/>
        <v>911.29499999999996</v>
      </c>
      <c r="L3289" s="7">
        <v>4.24</v>
      </c>
      <c r="M3289" s="7">
        <v>3505</v>
      </c>
      <c r="N3289" s="3">
        <v>45491</v>
      </c>
      <c r="O3289" s="4" t="str">
        <f t="shared" si="359"/>
        <v>2024-07</v>
      </c>
      <c r="P3289" s="4" t="str">
        <f t="shared" si="360"/>
        <v>07</v>
      </c>
      <c r="Q3289" s="4" t="str">
        <f t="shared" si="361"/>
        <v>July</v>
      </c>
      <c r="R3289" s="30" t="str">
        <f t="shared" si="362"/>
        <v>18</v>
      </c>
      <c r="W3289" t="str">
        <f t="shared" si="363"/>
        <v>ok</v>
      </c>
    </row>
    <row r="3290" spans="1:23" x14ac:dyDescent="0.3">
      <c r="A3290" t="s">
        <v>3332</v>
      </c>
      <c r="B3290" t="s">
        <v>11</v>
      </c>
      <c r="C3290" t="s">
        <v>12</v>
      </c>
      <c r="D3290" t="s">
        <v>13</v>
      </c>
      <c r="E3290" t="s">
        <v>20</v>
      </c>
      <c r="F3290" t="s">
        <v>26</v>
      </c>
      <c r="G3290" s="5">
        <v>7041.36</v>
      </c>
      <c r="H3290" s="5">
        <f t="shared" si="357"/>
        <v>126.74447999999998</v>
      </c>
      <c r="I3290" s="6">
        <v>1</v>
      </c>
      <c r="J3290" s="6">
        <v>7041.36</v>
      </c>
      <c r="K3290" s="5">
        <f t="shared" si="358"/>
        <v>126.74447999999998</v>
      </c>
      <c r="L3290" s="7">
        <v>3.69</v>
      </c>
      <c r="M3290" s="7">
        <v>1434</v>
      </c>
      <c r="N3290" s="3">
        <v>45470</v>
      </c>
      <c r="O3290" s="4" t="str">
        <f t="shared" si="359"/>
        <v>2024-06</v>
      </c>
      <c r="P3290" s="4" t="str">
        <f t="shared" si="360"/>
        <v>06</v>
      </c>
      <c r="Q3290" s="4" t="str">
        <f t="shared" si="361"/>
        <v>June</v>
      </c>
      <c r="R3290" s="30" t="str">
        <f t="shared" si="362"/>
        <v>27</v>
      </c>
      <c r="W3290" t="str">
        <f t="shared" si="363"/>
        <v>ok</v>
      </c>
    </row>
    <row r="3291" spans="1:23" x14ac:dyDescent="0.3">
      <c r="A3291" t="s">
        <v>3333</v>
      </c>
      <c r="B3291" t="s">
        <v>63</v>
      </c>
      <c r="C3291" t="s">
        <v>18</v>
      </c>
      <c r="D3291" t="s">
        <v>64</v>
      </c>
      <c r="E3291" t="s">
        <v>20</v>
      </c>
      <c r="F3291" t="s">
        <v>21</v>
      </c>
      <c r="G3291" s="5">
        <v>11431.99</v>
      </c>
      <c r="H3291" s="5">
        <f t="shared" si="357"/>
        <v>205.77581999999998</v>
      </c>
      <c r="I3291" s="6">
        <v>1</v>
      </c>
      <c r="J3291" s="6">
        <v>11431.99</v>
      </c>
      <c r="K3291" s="5">
        <f t="shared" si="358"/>
        <v>205.77581999999998</v>
      </c>
      <c r="L3291" s="7">
        <v>4.92</v>
      </c>
      <c r="M3291" s="7">
        <v>4360</v>
      </c>
      <c r="N3291" s="3">
        <v>45598</v>
      </c>
      <c r="O3291" s="4" t="str">
        <f t="shared" si="359"/>
        <v>2024-11</v>
      </c>
      <c r="P3291" s="4" t="str">
        <f t="shared" si="360"/>
        <v>11</v>
      </c>
      <c r="Q3291" s="4" t="str">
        <f t="shared" si="361"/>
        <v>November</v>
      </c>
      <c r="R3291" s="30" t="str">
        <f t="shared" si="362"/>
        <v>02</v>
      </c>
      <c r="W3291" t="str">
        <f t="shared" si="363"/>
        <v>ok</v>
      </c>
    </row>
    <row r="3292" spans="1:23" x14ac:dyDescent="0.3">
      <c r="A3292" t="s">
        <v>3334</v>
      </c>
      <c r="B3292" t="s">
        <v>63</v>
      </c>
      <c r="C3292" t="s">
        <v>18</v>
      </c>
      <c r="D3292" t="s">
        <v>64</v>
      </c>
      <c r="E3292" t="s">
        <v>20</v>
      </c>
      <c r="F3292" t="s">
        <v>60</v>
      </c>
      <c r="G3292" s="5">
        <v>18133.41</v>
      </c>
      <c r="H3292" s="5">
        <f t="shared" si="357"/>
        <v>326.40137999999996</v>
      </c>
      <c r="I3292" s="6">
        <v>2</v>
      </c>
      <c r="J3292" s="6">
        <v>36266.82</v>
      </c>
      <c r="K3292" s="5">
        <f t="shared" si="358"/>
        <v>652.80275999999992</v>
      </c>
      <c r="L3292" s="7">
        <v>3.67</v>
      </c>
      <c r="M3292" s="7">
        <v>2648</v>
      </c>
      <c r="N3292" s="3">
        <v>45594</v>
      </c>
      <c r="O3292" s="4" t="str">
        <f t="shared" si="359"/>
        <v>2024-10</v>
      </c>
      <c r="P3292" s="4" t="str">
        <f t="shared" si="360"/>
        <v>10</v>
      </c>
      <c r="Q3292" s="4" t="str">
        <f t="shared" si="361"/>
        <v>October</v>
      </c>
      <c r="R3292" s="30" t="str">
        <f t="shared" si="362"/>
        <v>29</v>
      </c>
      <c r="W3292" t="str">
        <f t="shared" si="363"/>
        <v>ok</v>
      </c>
    </row>
    <row r="3293" spans="1:23" x14ac:dyDescent="0.3">
      <c r="A3293" t="s">
        <v>3335</v>
      </c>
      <c r="B3293" t="s">
        <v>36</v>
      </c>
      <c r="C3293" t="s">
        <v>18</v>
      </c>
      <c r="D3293" t="s">
        <v>37</v>
      </c>
      <c r="E3293" t="s">
        <v>14</v>
      </c>
      <c r="F3293" t="s">
        <v>38</v>
      </c>
      <c r="G3293" s="5">
        <v>12483.8</v>
      </c>
      <c r="H3293" s="5">
        <f t="shared" si="357"/>
        <v>224.70839999999998</v>
      </c>
      <c r="I3293" s="6">
        <v>3</v>
      </c>
      <c r="J3293" s="6">
        <v>37451.4</v>
      </c>
      <c r="K3293" s="5">
        <f t="shared" si="358"/>
        <v>674.12519999999995</v>
      </c>
      <c r="L3293" s="7">
        <v>2.78</v>
      </c>
      <c r="M3293" s="7">
        <v>2344</v>
      </c>
      <c r="N3293" s="3">
        <v>45384</v>
      </c>
      <c r="O3293" s="4" t="str">
        <f t="shared" si="359"/>
        <v>2024-04</v>
      </c>
      <c r="P3293" s="4" t="str">
        <f t="shared" si="360"/>
        <v>04</v>
      </c>
      <c r="Q3293" s="4" t="str">
        <f t="shared" si="361"/>
        <v>April</v>
      </c>
      <c r="R3293" s="30" t="str">
        <f t="shared" si="362"/>
        <v>02</v>
      </c>
      <c r="W3293" t="str">
        <f t="shared" si="363"/>
        <v>ok</v>
      </c>
    </row>
    <row r="3294" spans="1:23" x14ac:dyDescent="0.3">
      <c r="A3294" t="s">
        <v>3336</v>
      </c>
      <c r="B3294" t="s">
        <v>47</v>
      </c>
      <c r="C3294" t="s">
        <v>12</v>
      </c>
      <c r="D3294" t="s">
        <v>48</v>
      </c>
      <c r="E3294" t="s">
        <v>14</v>
      </c>
      <c r="F3294" t="s">
        <v>31</v>
      </c>
      <c r="G3294" s="5">
        <v>13981.68</v>
      </c>
      <c r="H3294" s="5">
        <f t="shared" si="357"/>
        <v>251.67023999999998</v>
      </c>
      <c r="I3294" s="6">
        <v>1</v>
      </c>
      <c r="J3294" s="6">
        <v>13981.68</v>
      </c>
      <c r="K3294" s="5">
        <f t="shared" si="358"/>
        <v>251.67023999999998</v>
      </c>
      <c r="L3294" s="7">
        <v>4.49</v>
      </c>
      <c r="M3294" s="7">
        <v>4944</v>
      </c>
      <c r="N3294" s="3">
        <v>45535</v>
      </c>
      <c r="O3294" s="4" t="str">
        <f t="shared" si="359"/>
        <v>2024-08</v>
      </c>
      <c r="P3294" s="4" t="str">
        <f t="shared" si="360"/>
        <v>08</v>
      </c>
      <c r="Q3294" s="4" t="str">
        <f t="shared" si="361"/>
        <v>August</v>
      </c>
      <c r="R3294" s="30" t="str">
        <f t="shared" si="362"/>
        <v>31</v>
      </c>
      <c r="W3294" t="str">
        <f t="shared" si="363"/>
        <v>ok</v>
      </c>
    </row>
    <row r="3295" spans="1:23" x14ac:dyDescent="0.3">
      <c r="A3295" t="s">
        <v>3337</v>
      </c>
      <c r="B3295" t="s">
        <v>33</v>
      </c>
      <c r="C3295" t="s">
        <v>12</v>
      </c>
      <c r="D3295" t="s">
        <v>34</v>
      </c>
      <c r="E3295" t="s">
        <v>45</v>
      </c>
      <c r="F3295" t="s">
        <v>15</v>
      </c>
      <c r="G3295" s="5">
        <v>11226.77</v>
      </c>
      <c r="H3295" s="5">
        <f t="shared" si="357"/>
        <v>202.08186000000001</v>
      </c>
      <c r="I3295" s="6">
        <v>4</v>
      </c>
      <c r="J3295" s="6">
        <v>44907.08</v>
      </c>
      <c r="K3295" s="5">
        <f t="shared" si="358"/>
        <v>808.32744000000002</v>
      </c>
      <c r="L3295" s="7">
        <v>3.13</v>
      </c>
      <c r="M3295" s="7">
        <v>3701</v>
      </c>
      <c r="N3295" s="3">
        <v>45456</v>
      </c>
      <c r="O3295" s="4" t="str">
        <f t="shared" si="359"/>
        <v>2024-06</v>
      </c>
      <c r="P3295" s="4" t="str">
        <f t="shared" si="360"/>
        <v>06</v>
      </c>
      <c r="Q3295" s="4" t="str">
        <f t="shared" si="361"/>
        <v>June</v>
      </c>
      <c r="R3295" s="30" t="str">
        <f t="shared" si="362"/>
        <v>13</v>
      </c>
      <c r="W3295" t="str">
        <f t="shared" si="363"/>
        <v>ok</v>
      </c>
    </row>
    <row r="3296" spans="1:23" x14ac:dyDescent="0.3">
      <c r="A3296" t="s">
        <v>3338</v>
      </c>
      <c r="B3296" t="s">
        <v>63</v>
      </c>
      <c r="C3296" t="s">
        <v>18</v>
      </c>
      <c r="D3296" t="s">
        <v>64</v>
      </c>
      <c r="E3296" t="s">
        <v>14</v>
      </c>
      <c r="F3296" t="s">
        <v>31</v>
      </c>
      <c r="G3296" s="5">
        <v>16469.32</v>
      </c>
      <c r="H3296" s="5">
        <f t="shared" si="357"/>
        <v>296.44775999999996</v>
      </c>
      <c r="I3296" s="6">
        <v>5</v>
      </c>
      <c r="J3296" s="6">
        <v>82346.600000000006</v>
      </c>
      <c r="K3296" s="5">
        <f t="shared" si="358"/>
        <v>1482.2387999999999</v>
      </c>
      <c r="L3296" s="7">
        <v>2.09</v>
      </c>
      <c r="M3296" s="7">
        <v>3003</v>
      </c>
      <c r="N3296" s="3">
        <v>45532</v>
      </c>
      <c r="O3296" s="4" t="str">
        <f t="shared" si="359"/>
        <v>2024-08</v>
      </c>
      <c r="P3296" s="4" t="str">
        <f t="shared" si="360"/>
        <v>08</v>
      </c>
      <c r="Q3296" s="4" t="str">
        <f t="shared" si="361"/>
        <v>August</v>
      </c>
      <c r="R3296" s="30" t="str">
        <f t="shared" si="362"/>
        <v>28</v>
      </c>
      <c r="W3296" t="str">
        <f t="shared" si="363"/>
        <v>ok</v>
      </c>
    </row>
    <row r="3297" spans="1:23" x14ac:dyDescent="0.3">
      <c r="A3297" t="s">
        <v>3339</v>
      </c>
      <c r="B3297" t="s">
        <v>36</v>
      </c>
      <c r="C3297" t="s">
        <v>18</v>
      </c>
      <c r="D3297" t="s">
        <v>37</v>
      </c>
      <c r="E3297" t="s">
        <v>45</v>
      </c>
      <c r="F3297" t="s">
        <v>15</v>
      </c>
      <c r="G3297" s="5">
        <v>16570.09</v>
      </c>
      <c r="H3297" s="5">
        <f t="shared" si="357"/>
        <v>298.26161999999999</v>
      </c>
      <c r="I3297" s="6">
        <v>2</v>
      </c>
      <c r="J3297" s="6">
        <v>33140.18</v>
      </c>
      <c r="K3297" s="5">
        <f t="shared" si="358"/>
        <v>596.52323999999999</v>
      </c>
      <c r="L3297" s="7">
        <v>4.8899999999999997</v>
      </c>
      <c r="M3297" s="7">
        <v>4401</v>
      </c>
      <c r="N3297" s="3">
        <v>45630</v>
      </c>
      <c r="O3297" s="4" t="str">
        <f t="shared" si="359"/>
        <v>2024-12</v>
      </c>
      <c r="P3297" s="4" t="str">
        <f t="shared" si="360"/>
        <v>12</v>
      </c>
      <c r="Q3297" s="4" t="str">
        <f t="shared" si="361"/>
        <v>December</v>
      </c>
      <c r="R3297" s="30" t="str">
        <f t="shared" si="362"/>
        <v>04</v>
      </c>
      <c r="W3297" t="str">
        <f t="shared" si="363"/>
        <v>ok</v>
      </c>
    </row>
    <row r="3298" spans="1:23" x14ac:dyDescent="0.3">
      <c r="A3298" t="s">
        <v>3340</v>
      </c>
      <c r="B3298" t="s">
        <v>41</v>
      </c>
      <c r="C3298" t="s">
        <v>42</v>
      </c>
      <c r="D3298" t="s">
        <v>43</v>
      </c>
      <c r="E3298" t="s">
        <v>20</v>
      </c>
      <c r="F3298" t="s">
        <v>15</v>
      </c>
      <c r="G3298" s="5">
        <v>8980.94</v>
      </c>
      <c r="H3298" s="5">
        <f t="shared" si="357"/>
        <v>161.65691999999999</v>
      </c>
      <c r="I3298" s="6">
        <v>4</v>
      </c>
      <c r="J3298" s="6">
        <v>35923.760000000002</v>
      </c>
      <c r="K3298" s="5">
        <f t="shared" si="358"/>
        <v>646.62767999999994</v>
      </c>
      <c r="L3298" s="7">
        <v>1.93</v>
      </c>
      <c r="M3298" s="7">
        <v>2841</v>
      </c>
      <c r="N3298" s="3">
        <v>45354</v>
      </c>
      <c r="O3298" s="4" t="str">
        <f t="shared" si="359"/>
        <v>2024-03</v>
      </c>
      <c r="P3298" s="4" t="str">
        <f t="shared" si="360"/>
        <v>03</v>
      </c>
      <c r="Q3298" s="4" t="str">
        <f t="shared" si="361"/>
        <v>March</v>
      </c>
      <c r="R3298" s="30" t="str">
        <f t="shared" si="362"/>
        <v>03</v>
      </c>
      <c r="W3298" t="str">
        <f t="shared" si="363"/>
        <v>ok</v>
      </c>
    </row>
    <row r="3299" spans="1:23" x14ac:dyDescent="0.3">
      <c r="A3299" t="s">
        <v>3341</v>
      </c>
      <c r="B3299" t="s">
        <v>36</v>
      </c>
      <c r="C3299" t="s">
        <v>18</v>
      </c>
      <c r="D3299" t="s">
        <v>37</v>
      </c>
      <c r="E3299" t="s">
        <v>45</v>
      </c>
      <c r="F3299" t="s">
        <v>60</v>
      </c>
      <c r="G3299" s="5">
        <v>8315.8799999999992</v>
      </c>
      <c r="H3299" s="5">
        <f t="shared" si="357"/>
        <v>149.68583999999998</v>
      </c>
      <c r="I3299" s="6">
        <v>3</v>
      </c>
      <c r="J3299" s="6">
        <v>24947.64</v>
      </c>
      <c r="K3299" s="5">
        <f t="shared" si="358"/>
        <v>449.05751999999995</v>
      </c>
      <c r="L3299" s="7">
        <v>2.27</v>
      </c>
      <c r="M3299" s="7">
        <v>211</v>
      </c>
      <c r="N3299" s="3">
        <v>45426</v>
      </c>
      <c r="O3299" s="4" t="str">
        <f t="shared" si="359"/>
        <v>2024-05</v>
      </c>
      <c r="P3299" s="4" t="str">
        <f t="shared" si="360"/>
        <v>05</v>
      </c>
      <c r="Q3299" s="4" t="str">
        <f t="shared" si="361"/>
        <v>May</v>
      </c>
      <c r="R3299" s="30" t="str">
        <f t="shared" si="362"/>
        <v>14</v>
      </c>
      <c r="W3299" t="str">
        <f t="shared" si="363"/>
        <v>ok</v>
      </c>
    </row>
    <row r="3300" spans="1:23" x14ac:dyDescent="0.3">
      <c r="A3300" t="s">
        <v>3342</v>
      </c>
      <c r="B3300" t="s">
        <v>63</v>
      </c>
      <c r="C3300" t="s">
        <v>18</v>
      </c>
      <c r="D3300" t="s">
        <v>64</v>
      </c>
      <c r="E3300" t="s">
        <v>14</v>
      </c>
      <c r="F3300" t="s">
        <v>26</v>
      </c>
      <c r="G3300" s="5">
        <v>6848.16</v>
      </c>
      <c r="H3300" s="5">
        <f t="shared" si="357"/>
        <v>123.26687999999999</v>
      </c>
      <c r="I3300" s="6">
        <v>1</v>
      </c>
      <c r="J3300" s="6">
        <v>6848.16</v>
      </c>
      <c r="K3300" s="5">
        <f t="shared" si="358"/>
        <v>123.26687999999999</v>
      </c>
      <c r="L3300" s="7">
        <v>2.27</v>
      </c>
      <c r="M3300" s="7">
        <v>3427</v>
      </c>
      <c r="N3300" s="3">
        <v>45650</v>
      </c>
      <c r="O3300" s="4" t="str">
        <f t="shared" si="359"/>
        <v>2024-12</v>
      </c>
      <c r="P3300" s="4" t="str">
        <f t="shared" si="360"/>
        <v>12</v>
      </c>
      <c r="Q3300" s="4" t="str">
        <f t="shared" si="361"/>
        <v>December</v>
      </c>
      <c r="R3300" s="30" t="str">
        <f t="shared" si="362"/>
        <v>24</v>
      </c>
      <c r="W3300" t="str">
        <f t="shared" si="363"/>
        <v>ok</v>
      </c>
    </row>
    <row r="3301" spans="1:23" x14ac:dyDescent="0.3">
      <c r="A3301" t="s">
        <v>3343</v>
      </c>
      <c r="B3301" t="s">
        <v>41</v>
      </c>
      <c r="C3301" t="s">
        <v>42</v>
      </c>
      <c r="D3301" t="s">
        <v>43</v>
      </c>
      <c r="E3301" t="s">
        <v>20</v>
      </c>
      <c r="F3301" t="s">
        <v>31</v>
      </c>
      <c r="G3301" s="5">
        <v>10442.379999999999</v>
      </c>
      <c r="H3301" s="5">
        <f t="shared" si="357"/>
        <v>187.96283999999997</v>
      </c>
      <c r="I3301" s="6">
        <v>5</v>
      </c>
      <c r="J3301" s="6">
        <v>52211.9</v>
      </c>
      <c r="K3301" s="5">
        <f t="shared" si="358"/>
        <v>939.8141999999998</v>
      </c>
      <c r="L3301" s="7">
        <v>2.94</v>
      </c>
      <c r="M3301" s="7">
        <v>966</v>
      </c>
      <c r="N3301" s="3">
        <v>45468</v>
      </c>
      <c r="O3301" s="4" t="str">
        <f t="shared" si="359"/>
        <v>2024-06</v>
      </c>
      <c r="P3301" s="4" t="str">
        <f t="shared" si="360"/>
        <v>06</v>
      </c>
      <c r="Q3301" s="4" t="str">
        <f t="shared" si="361"/>
        <v>June</v>
      </c>
      <c r="R3301" s="30" t="str">
        <f t="shared" si="362"/>
        <v>25</v>
      </c>
      <c r="W3301" t="str">
        <f t="shared" si="363"/>
        <v>ok</v>
      </c>
    </row>
    <row r="3302" spans="1:23" x14ac:dyDescent="0.3">
      <c r="A3302" t="s">
        <v>3344</v>
      </c>
      <c r="B3302" t="s">
        <v>63</v>
      </c>
      <c r="C3302" t="s">
        <v>18</v>
      </c>
      <c r="D3302" t="s">
        <v>64</v>
      </c>
      <c r="E3302" t="s">
        <v>20</v>
      </c>
      <c r="F3302" t="s">
        <v>21</v>
      </c>
      <c r="G3302" s="5">
        <v>14564.28</v>
      </c>
      <c r="H3302" s="5">
        <f t="shared" si="357"/>
        <v>262.15703999999999</v>
      </c>
      <c r="I3302" s="6">
        <v>3</v>
      </c>
      <c r="J3302" s="6">
        <v>43692.84</v>
      </c>
      <c r="K3302" s="5">
        <f t="shared" si="358"/>
        <v>786.47111999999993</v>
      </c>
      <c r="L3302" s="7">
        <v>1.77</v>
      </c>
      <c r="M3302" s="7">
        <v>27</v>
      </c>
      <c r="N3302" s="3">
        <v>45611</v>
      </c>
      <c r="O3302" s="4" t="str">
        <f t="shared" si="359"/>
        <v>2024-11</v>
      </c>
      <c r="P3302" s="4" t="str">
        <f t="shared" si="360"/>
        <v>11</v>
      </c>
      <c r="Q3302" s="4" t="str">
        <f t="shared" si="361"/>
        <v>November</v>
      </c>
      <c r="R3302" s="30" t="str">
        <f t="shared" si="362"/>
        <v>15</v>
      </c>
      <c r="W3302" t="str">
        <f t="shared" si="363"/>
        <v>ok</v>
      </c>
    </row>
    <row r="3303" spans="1:23" x14ac:dyDescent="0.3">
      <c r="A3303" t="s">
        <v>3345</v>
      </c>
      <c r="B3303" t="s">
        <v>47</v>
      </c>
      <c r="C3303" t="s">
        <v>12</v>
      </c>
      <c r="D3303" t="s">
        <v>48</v>
      </c>
      <c r="E3303" t="s">
        <v>20</v>
      </c>
      <c r="F3303" t="s">
        <v>26</v>
      </c>
      <c r="G3303" s="5">
        <v>8448</v>
      </c>
      <c r="H3303" s="5">
        <f t="shared" si="357"/>
        <v>152.06399999999999</v>
      </c>
      <c r="I3303" s="6">
        <v>1</v>
      </c>
      <c r="J3303" s="6">
        <v>8448</v>
      </c>
      <c r="K3303" s="5">
        <f t="shared" si="358"/>
        <v>152.06399999999999</v>
      </c>
      <c r="L3303" s="7">
        <v>4.8899999999999997</v>
      </c>
      <c r="M3303" s="7">
        <v>707</v>
      </c>
      <c r="N3303" s="3">
        <v>45399</v>
      </c>
      <c r="O3303" s="4" t="str">
        <f t="shared" si="359"/>
        <v>2024-04</v>
      </c>
      <c r="P3303" s="4" t="str">
        <f t="shared" si="360"/>
        <v>04</v>
      </c>
      <c r="Q3303" s="4" t="str">
        <f t="shared" si="361"/>
        <v>April</v>
      </c>
      <c r="R3303" s="30" t="str">
        <f t="shared" si="362"/>
        <v>17</v>
      </c>
      <c r="W3303" t="str">
        <f t="shared" si="363"/>
        <v>ok</v>
      </c>
    </row>
    <row r="3304" spans="1:23" x14ac:dyDescent="0.3">
      <c r="A3304" t="s">
        <v>3346</v>
      </c>
      <c r="B3304" t="s">
        <v>23</v>
      </c>
      <c r="C3304" t="s">
        <v>24</v>
      </c>
      <c r="D3304" t="s">
        <v>25</v>
      </c>
      <c r="E3304" t="s">
        <v>20</v>
      </c>
      <c r="F3304" t="s">
        <v>60</v>
      </c>
      <c r="G3304" s="5">
        <v>10326.32</v>
      </c>
      <c r="H3304" s="5">
        <f t="shared" si="357"/>
        <v>185.87375999999998</v>
      </c>
      <c r="I3304" s="6">
        <v>4</v>
      </c>
      <c r="J3304" s="6">
        <v>41305.279999999999</v>
      </c>
      <c r="K3304" s="5">
        <f t="shared" si="358"/>
        <v>743.4950399999999</v>
      </c>
      <c r="L3304" s="7">
        <v>2.63</v>
      </c>
      <c r="M3304" s="7">
        <v>842</v>
      </c>
      <c r="N3304" s="3">
        <v>45633</v>
      </c>
      <c r="O3304" s="4" t="str">
        <f t="shared" si="359"/>
        <v>2024-12</v>
      </c>
      <c r="P3304" s="4" t="str">
        <f t="shared" si="360"/>
        <v>12</v>
      </c>
      <c r="Q3304" s="4" t="str">
        <f t="shared" si="361"/>
        <v>December</v>
      </c>
      <c r="R3304" s="30" t="str">
        <f t="shared" si="362"/>
        <v>07</v>
      </c>
      <c r="W3304" t="str">
        <f t="shared" si="363"/>
        <v>ok</v>
      </c>
    </row>
    <row r="3305" spans="1:23" x14ac:dyDescent="0.3">
      <c r="A3305" t="s">
        <v>3347</v>
      </c>
      <c r="B3305" t="s">
        <v>23</v>
      </c>
      <c r="C3305" t="s">
        <v>24</v>
      </c>
      <c r="D3305" t="s">
        <v>25</v>
      </c>
      <c r="E3305" t="s">
        <v>20</v>
      </c>
      <c r="F3305" t="s">
        <v>38</v>
      </c>
      <c r="G3305" s="5">
        <v>8110.55</v>
      </c>
      <c r="H3305" s="5">
        <f t="shared" si="357"/>
        <v>145.98990000000001</v>
      </c>
      <c r="I3305" s="6">
        <v>3</v>
      </c>
      <c r="J3305" s="6">
        <v>24331.65</v>
      </c>
      <c r="K3305" s="5">
        <f t="shared" si="358"/>
        <v>437.96969999999999</v>
      </c>
      <c r="L3305" s="7">
        <v>4.51</v>
      </c>
      <c r="M3305" s="7">
        <v>2107</v>
      </c>
      <c r="N3305" s="3">
        <v>45569</v>
      </c>
      <c r="O3305" s="4" t="str">
        <f t="shared" si="359"/>
        <v>2024-10</v>
      </c>
      <c r="P3305" s="4" t="str">
        <f t="shared" si="360"/>
        <v>10</v>
      </c>
      <c r="Q3305" s="4" t="str">
        <f t="shared" si="361"/>
        <v>October</v>
      </c>
      <c r="R3305" s="30" t="str">
        <f t="shared" si="362"/>
        <v>04</v>
      </c>
      <c r="W3305" t="str">
        <f t="shared" si="363"/>
        <v>ok</v>
      </c>
    </row>
    <row r="3306" spans="1:23" x14ac:dyDescent="0.3">
      <c r="A3306" t="s">
        <v>3348</v>
      </c>
      <c r="B3306" t="s">
        <v>28</v>
      </c>
      <c r="C3306" t="s">
        <v>29</v>
      </c>
      <c r="D3306" t="s">
        <v>30</v>
      </c>
      <c r="E3306" t="s">
        <v>20</v>
      </c>
      <c r="F3306" t="s">
        <v>31</v>
      </c>
      <c r="G3306" s="5">
        <v>6589.78</v>
      </c>
      <c r="H3306" s="5">
        <f t="shared" si="357"/>
        <v>118.61603999999998</v>
      </c>
      <c r="I3306" s="6">
        <v>3</v>
      </c>
      <c r="J3306" s="6">
        <v>19769.34</v>
      </c>
      <c r="K3306" s="5">
        <f t="shared" si="358"/>
        <v>355.84811999999994</v>
      </c>
      <c r="L3306" s="7">
        <v>4.6900000000000004</v>
      </c>
      <c r="M3306" s="7">
        <v>1470</v>
      </c>
      <c r="N3306" s="3">
        <v>45339</v>
      </c>
      <c r="O3306" s="4" t="str">
        <f t="shared" si="359"/>
        <v>2024-02</v>
      </c>
      <c r="P3306" s="4" t="str">
        <f t="shared" si="360"/>
        <v>02</v>
      </c>
      <c r="Q3306" s="4" t="str">
        <f t="shared" si="361"/>
        <v>February</v>
      </c>
      <c r="R3306" s="30" t="str">
        <f t="shared" si="362"/>
        <v>17</v>
      </c>
      <c r="W3306" t="str">
        <f t="shared" si="363"/>
        <v>ok</v>
      </c>
    </row>
    <row r="3307" spans="1:23" x14ac:dyDescent="0.3">
      <c r="A3307" t="s">
        <v>3349</v>
      </c>
      <c r="B3307" t="s">
        <v>11</v>
      </c>
      <c r="C3307" t="s">
        <v>12</v>
      </c>
      <c r="D3307" t="s">
        <v>13</v>
      </c>
      <c r="E3307" t="s">
        <v>45</v>
      </c>
      <c r="F3307" t="s">
        <v>21</v>
      </c>
      <c r="G3307" s="5">
        <v>12358.02</v>
      </c>
      <c r="H3307" s="5">
        <f t="shared" si="357"/>
        <v>222.44435999999999</v>
      </c>
      <c r="I3307" s="6">
        <v>1</v>
      </c>
      <c r="J3307" s="6">
        <v>12358.02</v>
      </c>
      <c r="K3307" s="5">
        <f t="shared" si="358"/>
        <v>222.44435999999999</v>
      </c>
      <c r="L3307" s="7">
        <v>4.58</v>
      </c>
      <c r="M3307" s="7">
        <v>105</v>
      </c>
      <c r="N3307" s="3">
        <v>45314</v>
      </c>
      <c r="O3307" s="4" t="str">
        <f t="shared" si="359"/>
        <v>2024-01</v>
      </c>
      <c r="P3307" s="4" t="str">
        <f t="shared" si="360"/>
        <v>01</v>
      </c>
      <c r="Q3307" s="4" t="str">
        <f t="shared" si="361"/>
        <v>January</v>
      </c>
      <c r="R3307" s="30" t="str">
        <f t="shared" si="362"/>
        <v>23</v>
      </c>
      <c r="W3307" t="str">
        <f t="shared" si="363"/>
        <v>ok</v>
      </c>
    </row>
    <row r="3308" spans="1:23" x14ac:dyDescent="0.3">
      <c r="A3308" t="s">
        <v>3350</v>
      </c>
      <c r="B3308" t="s">
        <v>23</v>
      </c>
      <c r="C3308" t="s">
        <v>24</v>
      </c>
      <c r="D3308" t="s">
        <v>25</v>
      </c>
      <c r="E3308" t="s">
        <v>14</v>
      </c>
      <c r="F3308" t="s">
        <v>60</v>
      </c>
      <c r="G3308" s="5">
        <v>15505.5</v>
      </c>
      <c r="H3308" s="5">
        <f t="shared" si="357"/>
        <v>279.09899999999999</v>
      </c>
      <c r="I3308" s="6">
        <v>1</v>
      </c>
      <c r="J3308" s="6">
        <v>15505.5</v>
      </c>
      <c r="K3308" s="5">
        <f t="shared" si="358"/>
        <v>279.09899999999999</v>
      </c>
      <c r="L3308" s="7">
        <v>2.37</v>
      </c>
      <c r="M3308" s="7">
        <v>4749</v>
      </c>
      <c r="N3308" s="3">
        <v>45408</v>
      </c>
      <c r="O3308" s="4" t="str">
        <f t="shared" si="359"/>
        <v>2024-04</v>
      </c>
      <c r="P3308" s="4" t="str">
        <f t="shared" si="360"/>
        <v>04</v>
      </c>
      <c r="Q3308" s="4" t="str">
        <f t="shared" si="361"/>
        <v>April</v>
      </c>
      <c r="R3308" s="30" t="str">
        <f t="shared" si="362"/>
        <v>26</v>
      </c>
      <c r="W3308" t="str">
        <f t="shared" si="363"/>
        <v>ok</v>
      </c>
    </row>
    <row r="3309" spans="1:23" x14ac:dyDescent="0.3">
      <c r="A3309" t="s">
        <v>3351</v>
      </c>
      <c r="B3309" t="s">
        <v>51</v>
      </c>
      <c r="C3309" t="s">
        <v>29</v>
      </c>
      <c r="D3309" t="s">
        <v>52</v>
      </c>
      <c r="E3309" t="s">
        <v>14</v>
      </c>
      <c r="F3309" t="s">
        <v>26</v>
      </c>
      <c r="G3309" s="5">
        <v>14275.74</v>
      </c>
      <c r="H3309" s="5">
        <f t="shared" si="357"/>
        <v>256.96331999999995</v>
      </c>
      <c r="I3309" s="6">
        <v>1</v>
      </c>
      <c r="J3309" s="6">
        <v>14275.74</v>
      </c>
      <c r="K3309" s="5">
        <f t="shared" si="358"/>
        <v>256.96331999999995</v>
      </c>
      <c r="L3309" s="7">
        <v>4.1500000000000004</v>
      </c>
      <c r="M3309" s="7">
        <v>333</v>
      </c>
      <c r="N3309" s="3">
        <v>45608</v>
      </c>
      <c r="O3309" s="4" t="str">
        <f t="shared" si="359"/>
        <v>2024-11</v>
      </c>
      <c r="P3309" s="4" t="str">
        <f t="shared" si="360"/>
        <v>11</v>
      </c>
      <c r="Q3309" s="4" t="str">
        <f t="shared" si="361"/>
        <v>November</v>
      </c>
      <c r="R3309" s="30" t="str">
        <f t="shared" si="362"/>
        <v>12</v>
      </c>
      <c r="W3309" t="str">
        <f t="shared" si="363"/>
        <v>ok</v>
      </c>
    </row>
    <row r="3310" spans="1:23" x14ac:dyDescent="0.3">
      <c r="A3310" t="s">
        <v>3352</v>
      </c>
      <c r="B3310" t="s">
        <v>41</v>
      </c>
      <c r="C3310" t="s">
        <v>42</v>
      </c>
      <c r="D3310" t="s">
        <v>43</v>
      </c>
      <c r="E3310" t="s">
        <v>14</v>
      </c>
      <c r="F3310" t="s">
        <v>15</v>
      </c>
      <c r="G3310" s="5">
        <v>4723.3500000000004</v>
      </c>
      <c r="H3310" s="5">
        <f t="shared" si="357"/>
        <v>85.020300000000006</v>
      </c>
      <c r="I3310" s="6">
        <v>3</v>
      </c>
      <c r="J3310" s="6">
        <v>14170.05</v>
      </c>
      <c r="K3310" s="5">
        <f t="shared" si="358"/>
        <v>255.0609</v>
      </c>
      <c r="L3310" s="7">
        <v>2.08</v>
      </c>
      <c r="M3310" s="7">
        <v>885</v>
      </c>
      <c r="N3310" s="3">
        <v>45554</v>
      </c>
      <c r="O3310" s="4" t="str">
        <f t="shared" si="359"/>
        <v>2024-09</v>
      </c>
      <c r="P3310" s="4" t="str">
        <f t="shared" si="360"/>
        <v>09</v>
      </c>
      <c r="Q3310" s="4" t="str">
        <f t="shared" si="361"/>
        <v>September</v>
      </c>
      <c r="R3310" s="30" t="str">
        <f t="shared" si="362"/>
        <v>19</v>
      </c>
      <c r="W3310" t="str">
        <f t="shared" si="363"/>
        <v>ok</v>
      </c>
    </row>
    <row r="3311" spans="1:23" x14ac:dyDescent="0.3">
      <c r="A3311" t="s">
        <v>3353</v>
      </c>
      <c r="B3311" t="s">
        <v>36</v>
      </c>
      <c r="C3311" t="s">
        <v>18</v>
      </c>
      <c r="D3311" t="s">
        <v>37</v>
      </c>
      <c r="E3311" t="s">
        <v>45</v>
      </c>
      <c r="F3311" t="s">
        <v>21</v>
      </c>
      <c r="G3311" s="5">
        <v>8703.7999999999993</v>
      </c>
      <c r="H3311" s="5">
        <f t="shared" si="357"/>
        <v>156.66839999999996</v>
      </c>
      <c r="I3311" s="6">
        <v>2</v>
      </c>
      <c r="J3311" s="6">
        <v>17407.599999999999</v>
      </c>
      <c r="K3311" s="5">
        <f t="shared" si="358"/>
        <v>313.33679999999993</v>
      </c>
      <c r="L3311" s="7">
        <v>4.13</v>
      </c>
      <c r="M3311" s="7">
        <v>1924</v>
      </c>
      <c r="N3311" s="3">
        <v>45648</v>
      </c>
      <c r="O3311" s="4" t="str">
        <f t="shared" si="359"/>
        <v>2024-12</v>
      </c>
      <c r="P3311" s="4" t="str">
        <f t="shared" si="360"/>
        <v>12</v>
      </c>
      <c r="Q3311" s="4" t="str">
        <f t="shared" si="361"/>
        <v>December</v>
      </c>
      <c r="R3311" s="30" t="str">
        <f t="shared" si="362"/>
        <v>22</v>
      </c>
      <c r="W3311" t="str">
        <f t="shared" si="363"/>
        <v>ok</v>
      </c>
    </row>
    <row r="3312" spans="1:23" x14ac:dyDescent="0.3">
      <c r="A3312" t="s">
        <v>3354</v>
      </c>
      <c r="B3312" t="s">
        <v>47</v>
      </c>
      <c r="C3312" t="s">
        <v>12</v>
      </c>
      <c r="D3312" t="s">
        <v>48</v>
      </c>
      <c r="E3312" t="s">
        <v>20</v>
      </c>
      <c r="F3312" t="s">
        <v>15</v>
      </c>
      <c r="G3312" s="5">
        <v>7175.99</v>
      </c>
      <c r="H3312" s="5">
        <f t="shared" si="357"/>
        <v>129.16781999999998</v>
      </c>
      <c r="I3312" s="6">
        <v>1</v>
      </c>
      <c r="J3312" s="6">
        <v>7175.99</v>
      </c>
      <c r="K3312" s="5">
        <f t="shared" si="358"/>
        <v>129.16781999999998</v>
      </c>
      <c r="L3312" s="7">
        <v>4.12</v>
      </c>
      <c r="M3312" s="7">
        <v>30</v>
      </c>
      <c r="N3312" s="3">
        <v>45610</v>
      </c>
      <c r="O3312" s="4" t="str">
        <f t="shared" si="359"/>
        <v>2024-11</v>
      </c>
      <c r="P3312" s="4" t="str">
        <f t="shared" si="360"/>
        <v>11</v>
      </c>
      <c r="Q3312" s="4" t="str">
        <f t="shared" si="361"/>
        <v>November</v>
      </c>
      <c r="R3312" s="30" t="str">
        <f t="shared" si="362"/>
        <v>14</v>
      </c>
      <c r="W3312" t="str">
        <f t="shared" si="363"/>
        <v>ok</v>
      </c>
    </row>
    <row r="3313" spans="1:23" x14ac:dyDescent="0.3">
      <c r="A3313" t="s">
        <v>3355</v>
      </c>
      <c r="B3313" t="s">
        <v>23</v>
      </c>
      <c r="C3313" t="s">
        <v>24</v>
      </c>
      <c r="D3313" t="s">
        <v>25</v>
      </c>
      <c r="E3313" t="s">
        <v>20</v>
      </c>
      <c r="F3313" t="s">
        <v>26</v>
      </c>
      <c r="G3313" s="5">
        <v>2764.25</v>
      </c>
      <c r="H3313" s="5">
        <f t="shared" si="357"/>
        <v>49.756499999999996</v>
      </c>
      <c r="I3313" s="6">
        <v>5</v>
      </c>
      <c r="J3313" s="6">
        <v>13821.25</v>
      </c>
      <c r="K3313" s="5">
        <f t="shared" si="358"/>
        <v>248.78249999999997</v>
      </c>
      <c r="L3313" s="7">
        <v>2.04</v>
      </c>
      <c r="M3313" s="7">
        <v>2965</v>
      </c>
      <c r="N3313" s="3">
        <v>45322</v>
      </c>
      <c r="O3313" s="4" t="str">
        <f t="shared" si="359"/>
        <v>2024-01</v>
      </c>
      <c r="P3313" s="4" t="str">
        <f t="shared" si="360"/>
        <v>01</v>
      </c>
      <c r="Q3313" s="4" t="str">
        <f t="shared" si="361"/>
        <v>January</v>
      </c>
      <c r="R3313" s="30" t="str">
        <f t="shared" si="362"/>
        <v>31</v>
      </c>
      <c r="W3313" t="str">
        <f t="shared" si="363"/>
        <v>ok</v>
      </c>
    </row>
    <row r="3314" spans="1:23" x14ac:dyDescent="0.3">
      <c r="A3314" t="s">
        <v>3356</v>
      </c>
      <c r="B3314" t="s">
        <v>23</v>
      </c>
      <c r="C3314" t="s">
        <v>24</v>
      </c>
      <c r="D3314" t="s">
        <v>25</v>
      </c>
      <c r="E3314" t="s">
        <v>20</v>
      </c>
      <c r="F3314" t="s">
        <v>21</v>
      </c>
      <c r="G3314" s="5">
        <v>502.35</v>
      </c>
      <c r="H3314" s="5">
        <f t="shared" si="357"/>
        <v>9.0422999999999991</v>
      </c>
      <c r="I3314" s="6">
        <v>1</v>
      </c>
      <c r="J3314" s="6">
        <v>502.35</v>
      </c>
      <c r="K3314" s="5">
        <f t="shared" si="358"/>
        <v>9.0422999999999991</v>
      </c>
      <c r="L3314" s="7">
        <v>3.72</v>
      </c>
      <c r="M3314" s="7">
        <v>506</v>
      </c>
      <c r="N3314" s="3">
        <v>45486</v>
      </c>
      <c r="O3314" s="4" t="str">
        <f t="shared" si="359"/>
        <v>2024-07</v>
      </c>
      <c r="P3314" s="4" t="str">
        <f t="shared" si="360"/>
        <v>07</v>
      </c>
      <c r="Q3314" s="4" t="str">
        <f t="shared" si="361"/>
        <v>July</v>
      </c>
      <c r="R3314" s="30" t="str">
        <f t="shared" si="362"/>
        <v>13</v>
      </c>
      <c r="W3314" t="str">
        <f t="shared" si="363"/>
        <v>ok</v>
      </c>
    </row>
    <row r="3315" spans="1:23" x14ac:dyDescent="0.3">
      <c r="A3315" t="s">
        <v>3357</v>
      </c>
      <c r="B3315" t="s">
        <v>47</v>
      </c>
      <c r="C3315" t="s">
        <v>12</v>
      </c>
      <c r="D3315" t="s">
        <v>48</v>
      </c>
      <c r="E3315" t="s">
        <v>45</v>
      </c>
      <c r="F3315" t="s">
        <v>26</v>
      </c>
      <c r="G3315" s="5">
        <v>10022.86</v>
      </c>
      <c r="H3315" s="5">
        <f t="shared" si="357"/>
        <v>180.41147999999998</v>
      </c>
      <c r="I3315" s="6">
        <v>1</v>
      </c>
      <c r="J3315" s="6">
        <v>10022.86</v>
      </c>
      <c r="K3315" s="5">
        <f t="shared" si="358"/>
        <v>180.41147999999998</v>
      </c>
      <c r="L3315" s="7">
        <v>3.95</v>
      </c>
      <c r="M3315" s="7">
        <v>2790</v>
      </c>
      <c r="N3315" s="3">
        <v>45600</v>
      </c>
      <c r="O3315" s="4" t="str">
        <f t="shared" si="359"/>
        <v>2024-11</v>
      </c>
      <c r="P3315" s="4" t="str">
        <f t="shared" si="360"/>
        <v>11</v>
      </c>
      <c r="Q3315" s="4" t="str">
        <f t="shared" si="361"/>
        <v>November</v>
      </c>
      <c r="R3315" s="30" t="str">
        <f t="shared" si="362"/>
        <v>04</v>
      </c>
      <c r="W3315" t="str">
        <f t="shared" si="363"/>
        <v>ok</v>
      </c>
    </row>
    <row r="3316" spans="1:23" x14ac:dyDescent="0.3">
      <c r="A3316" t="s">
        <v>3358</v>
      </c>
      <c r="B3316" t="s">
        <v>47</v>
      </c>
      <c r="C3316" t="s">
        <v>12</v>
      </c>
      <c r="D3316" t="s">
        <v>48</v>
      </c>
      <c r="E3316" t="s">
        <v>20</v>
      </c>
      <c r="F3316" t="s">
        <v>26</v>
      </c>
      <c r="G3316" s="5">
        <v>15635.82</v>
      </c>
      <c r="H3316" s="5">
        <f t="shared" si="357"/>
        <v>281.44475999999997</v>
      </c>
      <c r="I3316" s="6">
        <v>4</v>
      </c>
      <c r="J3316" s="6">
        <v>62543.28</v>
      </c>
      <c r="K3316" s="5">
        <f t="shared" si="358"/>
        <v>1125.7790399999999</v>
      </c>
      <c r="L3316" s="7">
        <v>1.27</v>
      </c>
      <c r="M3316" s="7">
        <v>1066</v>
      </c>
      <c r="N3316" s="3">
        <v>45606</v>
      </c>
      <c r="O3316" s="4" t="str">
        <f t="shared" si="359"/>
        <v>2024-11</v>
      </c>
      <c r="P3316" s="4" t="str">
        <f t="shared" si="360"/>
        <v>11</v>
      </c>
      <c r="Q3316" s="4" t="str">
        <f t="shared" si="361"/>
        <v>November</v>
      </c>
      <c r="R3316" s="30" t="str">
        <f t="shared" si="362"/>
        <v>10</v>
      </c>
      <c r="W3316" t="str">
        <f t="shared" si="363"/>
        <v>ok</v>
      </c>
    </row>
    <row r="3317" spans="1:23" x14ac:dyDescent="0.3">
      <c r="A3317" t="s">
        <v>3359</v>
      </c>
      <c r="B3317" t="s">
        <v>33</v>
      </c>
      <c r="C3317" t="s">
        <v>12</v>
      </c>
      <c r="D3317" t="s">
        <v>34</v>
      </c>
      <c r="E3317" t="s">
        <v>20</v>
      </c>
      <c r="F3317" t="s">
        <v>15</v>
      </c>
      <c r="G3317" s="5">
        <v>15691.97</v>
      </c>
      <c r="H3317" s="5">
        <f t="shared" si="357"/>
        <v>282.45545999999996</v>
      </c>
      <c r="I3317" s="6">
        <v>2</v>
      </c>
      <c r="J3317" s="6">
        <v>31383.94</v>
      </c>
      <c r="K3317" s="5">
        <f t="shared" si="358"/>
        <v>564.91091999999992</v>
      </c>
      <c r="L3317" s="7">
        <v>2.84</v>
      </c>
      <c r="M3317" s="7">
        <v>1196</v>
      </c>
      <c r="N3317" s="3">
        <v>45321</v>
      </c>
      <c r="O3317" s="4" t="str">
        <f t="shared" si="359"/>
        <v>2024-01</v>
      </c>
      <c r="P3317" s="4" t="str">
        <f t="shared" si="360"/>
        <v>01</v>
      </c>
      <c r="Q3317" s="4" t="str">
        <f t="shared" si="361"/>
        <v>January</v>
      </c>
      <c r="R3317" s="30" t="str">
        <f t="shared" si="362"/>
        <v>30</v>
      </c>
      <c r="W3317" t="str">
        <f t="shared" si="363"/>
        <v>ok</v>
      </c>
    </row>
    <row r="3318" spans="1:23" x14ac:dyDescent="0.3">
      <c r="A3318" t="s">
        <v>3360</v>
      </c>
      <c r="B3318" t="s">
        <v>36</v>
      </c>
      <c r="C3318" t="s">
        <v>18</v>
      </c>
      <c r="D3318" t="s">
        <v>37</v>
      </c>
      <c r="E3318" t="s">
        <v>45</v>
      </c>
      <c r="F3318" t="s">
        <v>15</v>
      </c>
      <c r="G3318" s="5">
        <v>9291.18</v>
      </c>
      <c r="H3318" s="5">
        <f t="shared" si="357"/>
        <v>167.24124</v>
      </c>
      <c r="I3318" s="6">
        <v>4</v>
      </c>
      <c r="J3318" s="6">
        <v>37164.720000000001</v>
      </c>
      <c r="K3318" s="5">
        <f t="shared" si="358"/>
        <v>668.96496000000002</v>
      </c>
      <c r="L3318" s="7">
        <v>2.4</v>
      </c>
      <c r="M3318" s="7">
        <v>3655</v>
      </c>
      <c r="N3318" s="3">
        <v>45374</v>
      </c>
      <c r="O3318" s="4" t="str">
        <f t="shared" si="359"/>
        <v>2024-03</v>
      </c>
      <c r="P3318" s="4" t="str">
        <f t="shared" si="360"/>
        <v>03</v>
      </c>
      <c r="Q3318" s="4" t="str">
        <f t="shared" si="361"/>
        <v>March</v>
      </c>
      <c r="R3318" s="30" t="str">
        <f t="shared" si="362"/>
        <v>23</v>
      </c>
      <c r="W3318" t="str">
        <f t="shared" si="363"/>
        <v>ok</v>
      </c>
    </row>
    <row r="3319" spans="1:23" x14ac:dyDescent="0.3">
      <c r="A3319" t="s">
        <v>3361</v>
      </c>
      <c r="B3319" t="s">
        <v>17</v>
      </c>
      <c r="C3319" t="s">
        <v>18</v>
      </c>
      <c r="D3319" t="s">
        <v>19</v>
      </c>
      <c r="E3319" t="s">
        <v>20</v>
      </c>
      <c r="F3319" t="s">
        <v>60</v>
      </c>
      <c r="G3319" s="5">
        <v>19803.23</v>
      </c>
      <c r="H3319" s="5">
        <f t="shared" si="357"/>
        <v>356.45813999999996</v>
      </c>
      <c r="I3319" s="6">
        <v>5</v>
      </c>
      <c r="J3319" s="6">
        <v>99016.15</v>
      </c>
      <c r="K3319" s="5">
        <f t="shared" si="358"/>
        <v>1782.2906999999998</v>
      </c>
      <c r="L3319" s="7">
        <v>3.89</v>
      </c>
      <c r="M3319" s="7">
        <v>3333</v>
      </c>
      <c r="N3319" s="3">
        <v>45425</v>
      </c>
      <c r="O3319" s="4" t="str">
        <f t="shared" si="359"/>
        <v>2024-05</v>
      </c>
      <c r="P3319" s="4" t="str">
        <f t="shared" si="360"/>
        <v>05</v>
      </c>
      <c r="Q3319" s="4" t="str">
        <f t="shared" si="361"/>
        <v>May</v>
      </c>
      <c r="R3319" s="30" t="str">
        <f t="shared" si="362"/>
        <v>13</v>
      </c>
      <c r="W3319" t="str">
        <f t="shared" si="363"/>
        <v>ok</v>
      </c>
    </row>
    <row r="3320" spans="1:23" x14ac:dyDescent="0.3">
      <c r="A3320" t="s">
        <v>3362</v>
      </c>
      <c r="B3320" t="s">
        <v>51</v>
      </c>
      <c r="C3320" t="s">
        <v>29</v>
      </c>
      <c r="D3320" t="s">
        <v>52</v>
      </c>
      <c r="E3320" t="s">
        <v>45</v>
      </c>
      <c r="F3320" t="s">
        <v>21</v>
      </c>
      <c r="G3320" s="5">
        <v>4434.0200000000004</v>
      </c>
      <c r="H3320" s="5">
        <f t="shared" si="357"/>
        <v>79.812359999999998</v>
      </c>
      <c r="I3320" s="6">
        <v>2</v>
      </c>
      <c r="J3320" s="6">
        <v>8868.0400000000009</v>
      </c>
      <c r="K3320" s="5">
        <f t="shared" si="358"/>
        <v>159.62472</v>
      </c>
      <c r="L3320" s="7">
        <v>3.14</v>
      </c>
      <c r="M3320" s="7">
        <v>1906</v>
      </c>
      <c r="N3320" s="3">
        <v>45607</v>
      </c>
      <c r="O3320" s="4" t="str">
        <f t="shared" si="359"/>
        <v>2024-11</v>
      </c>
      <c r="P3320" s="4" t="str">
        <f t="shared" si="360"/>
        <v>11</v>
      </c>
      <c r="Q3320" s="4" t="str">
        <f t="shared" si="361"/>
        <v>November</v>
      </c>
      <c r="R3320" s="30" t="str">
        <f t="shared" si="362"/>
        <v>11</v>
      </c>
      <c r="W3320" t="str">
        <f t="shared" si="363"/>
        <v>ok</v>
      </c>
    </row>
    <row r="3321" spans="1:23" x14ac:dyDescent="0.3">
      <c r="A3321" t="s">
        <v>3363</v>
      </c>
      <c r="B3321" t="s">
        <v>63</v>
      </c>
      <c r="C3321" t="s">
        <v>18</v>
      </c>
      <c r="D3321" t="s">
        <v>64</v>
      </c>
      <c r="E3321" t="s">
        <v>45</v>
      </c>
      <c r="F3321" t="s">
        <v>21</v>
      </c>
      <c r="G3321" s="5">
        <v>16350.89</v>
      </c>
      <c r="H3321" s="5">
        <f t="shared" si="357"/>
        <v>294.31601999999998</v>
      </c>
      <c r="I3321" s="6">
        <v>4</v>
      </c>
      <c r="J3321" s="6">
        <v>65403.56</v>
      </c>
      <c r="K3321" s="5">
        <f t="shared" si="358"/>
        <v>1177.2640799999999</v>
      </c>
      <c r="L3321" s="7">
        <v>4.99</v>
      </c>
      <c r="M3321" s="7">
        <v>3814</v>
      </c>
      <c r="N3321" s="3">
        <v>45367</v>
      </c>
      <c r="O3321" s="4" t="str">
        <f t="shared" si="359"/>
        <v>2024-03</v>
      </c>
      <c r="P3321" s="4" t="str">
        <f t="shared" si="360"/>
        <v>03</v>
      </c>
      <c r="Q3321" s="4" t="str">
        <f t="shared" si="361"/>
        <v>March</v>
      </c>
      <c r="R3321" s="30" t="str">
        <f t="shared" si="362"/>
        <v>16</v>
      </c>
      <c r="W3321" t="str">
        <f t="shared" si="363"/>
        <v>ok</v>
      </c>
    </row>
    <row r="3322" spans="1:23" x14ac:dyDescent="0.3">
      <c r="A3322" t="s">
        <v>3364</v>
      </c>
      <c r="B3322" t="s">
        <v>63</v>
      </c>
      <c r="C3322" t="s">
        <v>18</v>
      </c>
      <c r="D3322" t="s">
        <v>64</v>
      </c>
      <c r="E3322" t="s">
        <v>14</v>
      </c>
      <c r="F3322" t="s">
        <v>26</v>
      </c>
      <c r="G3322" s="5">
        <v>3721.23</v>
      </c>
      <c r="H3322" s="5">
        <f t="shared" si="357"/>
        <v>66.982140000000001</v>
      </c>
      <c r="I3322" s="6">
        <v>2</v>
      </c>
      <c r="J3322" s="6">
        <v>7442.46</v>
      </c>
      <c r="K3322" s="5">
        <f t="shared" si="358"/>
        <v>133.96428</v>
      </c>
      <c r="L3322" s="7">
        <v>3.32</v>
      </c>
      <c r="M3322" s="7">
        <v>1380</v>
      </c>
      <c r="N3322" s="3">
        <v>45480</v>
      </c>
      <c r="O3322" s="4" t="str">
        <f t="shared" si="359"/>
        <v>2024-07</v>
      </c>
      <c r="P3322" s="4" t="str">
        <f t="shared" si="360"/>
        <v>07</v>
      </c>
      <c r="Q3322" s="4" t="str">
        <f t="shared" si="361"/>
        <v>July</v>
      </c>
      <c r="R3322" s="30" t="str">
        <f t="shared" si="362"/>
        <v>07</v>
      </c>
      <c r="W3322" t="str">
        <f t="shared" si="363"/>
        <v>ok</v>
      </c>
    </row>
    <row r="3323" spans="1:23" x14ac:dyDescent="0.3">
      <c r="A3323" t="s">
        <v>3365</v>
      </c>
      <c r="B3323" t="s">
        <v>36</v>
      </c>
      <c r="C3323" t="s">
        <v>18</v>
      </c>
      <c r="D3323" t="s">
        <v>37</v>
      </c>
      <c r="E3323" t="s">
        <v>14</v>
      </c>
      <c r="F3323" t="s">
        <v>60</v>
      </c>
      <c r="G3323" s="5">
        <v>4464.74</v>
      </c>
      <c r="H3323" s="5">
        <f t="shared" si="357"/>
        <v>80.365319999999997</v>
      </c>
      <c r="I3323" s="6">
        <v>1</v>
      </c>
      <c r="J3323" s="6">
        <v>4464.74</v>
      </c>
      <c r="K3323" s="5">
        <f t="shared" si="358"/>
        <v>80.365319999999997</v>
      </c>
      <c r="L3323" s="7">
        <v>3.85</v>
      </c>
      <c r="M3323" s="7">
        <v>1277</v>
      </c>
      <c r="N3323" s="3">
        <v>45502</v>
      </c>
      <c r="O3323" s="4" t="str">
        <f t="shared" si="359"/>
        <v>2024-07</v>
      </c>
      <c r="P3323" s="4" t="str">
        <f t="shared" si="360"/>
        <v>07</v>
      </c>
      <c r="Q3323" s="4" t="str">
        <f t="shared" si="361"/>
        <v>July</v>
      </c>
      <c r="R3323" s="30" t="str">
        <f t="shared" si="362"/>
        <v>29</v>
      </c>
      <c r="W3323" t="str">
        <f t="shared" si="363"/>
        <v>ok</v>
      </c>
    </row>
    <row r="3324" spans="1:23" x14ac:dyDescent="0.3">
      <c r="A3324" t="s">
        <v>3366</v>
      </c>
      <c r="B3324" t="s">
        <v>41</v>
      </c>
      <c r="C3324" t="s">
        <v>42</v>
      </c>
      <c r="D3324" t="s">
        <v>43</v>
      </c>
      <c r="E3324" t="s">
        <v>14</v>
      </c>
      <c r="F3324" t="s">
        <v>31</v>
      </c>
      <c r="G3324" s="5">
        <v>2164.14</v>
      </c>
      <c r="H3324" s="5">
        <f t="shared" si="357"/>
        <v>38.954519999999995</v>
      </c>
      <c r="I3324" s="6">
        <v>3</v>
      </c>
      <c r="J3324" s="6">
        <v>6492.42</v>
      </c>
      <c r="K3324" s="5">
        <f t="shared" si="358"/>
        <v>116.86355999999998</v>
      </c>
      <c r="L3324" s="7">
        <v>1.35</v>
      </c>
      <c r="M3324" s="7">
        <v>3636</v>
      </c>
      <c r="N3324" s="3">
        <v>45435</v>
      </c>
      <c r="O3324" s="4" t="str">
        <f t="shared" si="359"/>
        <v>2024-05</v>
      </c>
      <c r="P3324" s="4" t="str">
        <f t="shared" si="360"/>
        <v>05</v>
      </c>
      <c r="Q3324" s="4" t="str">
        <f t="shared" si="361"/>
        <v>May</v>
      </c>
      <c r="R3324" s="30" t="str">
        <f t="shared" si="362"/>
        <v>23</v>
      </c>
      <c r="W3324" t="str">
        <f t="shared" si="363"/>
        <v>ok</v>
      </c>
    </row>
    <row r="3325" spans="1:23" x14ac:dyDescent="0.3">
      <c r="A3325" t="s">
        <v>3367</v>
      </c>
      <c r="B3325" t="s">
        <v>36</v>
      </c>
      <c r="C3325" t="s">
        <v>18</v>
      </c>
      <c r="D3325" t="s">
        <v>37</v>
      </c>
      <c r="E3325" t="s">
        <v>45</v>
      </c>
      <c r="F3325" t="s">
        <v>21</v>
      </c>
      <c r="G3325" s="5">
        <v>4226.8900000000003</v>
      </c>
      <c r="H3325" s="5">
        <f t="shared" si="357"/>
        <v>76.084019999999995</v>
      </c>
      <c r="I3325" s="6">
        <v>1</v>
      </c>
      <c r="J3325" s="6">
        <v>4226.8900000000003</v>
      </c>
      <c r="K3325" s="5">
        <f t="shared" si="358"/>
        <v>76.084019999999995</v>
      </c>
      <c r="L3325" s="7">
        <v>4.46</v>
      </c>
      <c r="M3325" s="7">
        <v>4019</v>
      </c>
      <c r="N3325" s="3">
        <v>45301</v>
      </c>
      <c r="O3325" s="4" t="str">
        <f t="shared" si="359"/>
        <v>2024-01</v>
      </c>
      <c r="P3325" s="4" t="str">
        <f t="shared" si="360"/>
        <v>01</v>
      </c>
      <c r="Q3325" s="4" t="str">
        <f t="shared" si="361"/>
        <v>January</v>
      </c>
      <c r="R3325" s="30" t="str">
        <f t="shared" si="362"/>
        <v>10</v>
      </c>
      <c r="W3325" t="str">
        <f t="shared" si="363"/>
        <v>ok</v>
      </c>
    </row>
    <row r="3326" spans="1:23" x14ac:dyDescent="0.3">
      <c r="A3326" t="s">
        <v>3368</v>
      </c>
      <c r="B3326" t="s">
        <v>33</v>
      </c>
      <c r="C3326" t="s">
        <v>12</v>
      </c>
      <c r="D3326" t="s">
        <v>34</v>
      </c>
      <c r="E3326" t="s">
        <v>45</v>
      </c>
      <c r="F3326" t="s">
        <v>38</v>
      </c>
      <c r="G3326" s="5">
        <v>8197.08</v>
      </c>
      <c r="H3326" s="5">
        <f t="shared" si="357"/>
        <v>147.54743999999999</v>
      </c>
      <c r="I3326" s="6">
        <v>4</v>
      </c>
      <c r="J3326" s="6">
        <v>32788.32</v>
      </c>
      <c r="K3326" s="5">
        <f t="shared" si="358"/>
        <v>590.18975999999998</v>
      </c>
      <c r="L3326" s="7">
        <v>1.1000000000000001</v>
      </c>
      <c r="M3326" s="7">
        <v>3882</v>
      </c>
      <c r="N3326" s="3">
        <v>45371</v>
      </c>
      <c r="O3326" s="4" t="str">
        <f t="shared" si="359"/>
        <v>2024-03</v>
      </c>
      <c r="P3326" s="4" t="str">
        <f t="shared" si="360"/>
        <v>03</v>
      </c>
      <c r="Q3326" s="4" t="str">
        <f t="shared" si="361"/>
        <v>March</v>
      </c>
      <c r="R3326" s="30" t="str">
        <f t="shared" si="362"/>
        <v>20</v>
      </c>
      <c r="W3326" t="str">
        <f t="shared" si="363"/>
        <v>ok</v>
      </c>
    </row>
    <row r="3327" spans="1:23" x14ac:dyDescent="0.3">
      <c r="A3327" t="s">
        <v>3369</v>
      </c>
      <c r="B3327" t="s">
        <v>36</v>
      </c>
      <c r="C3327" t="s">
        <v>18</v>
      </c>
      <c r="D3327" t="s">
        <v>37</v>
      </c>
      <c r="E3327" t="s">
        <v>20</v>
      </c>
      <c r="F3327" t="s">
        <v>38</v>
      </c>
      <c r="G3327" s="5">
        <v>7005.96</v>
      </c>
      <c r="H3327" s="5">
        <f t="shared" si="357"/>
        <v>126.10727999999999</v>
      </c>
      <c r="I3327" s="6">
        <v>1</v>
      </c>
      <c r="J3327" s="6">
        <v>7005.96</v>
      </c>
      <c r="K3327" s="5">
        <f t="shared" si="358"/>
        <v>126.10727999999999</v>
      </c>
      <c r="L3327" s="7">
        <v>1.82</v>
      </c>
      <c r="M3327" s="7">
        <v>2030</v>
      </c>
      <c r="N3327" s="3">
        <v>45402</v>
      </c>
      <c r="O3327" s="4" t="str">
        <f t="shared" si="359"/>
        <v>2024-04</v>
      </c>
      <c r="P3327" s="4" t="str">
        <f t="shared" si="360"/>
        <v>04</v>
      </c>
      <c r="Q3327" s="4" t="str">
        <f t="shared" si="361"/>
        <v>April</v>
      </c>
      <c r="R3327" s="30" t="str">
        <f t="shared" si="362"/>
        <v>20</v>
      </c>
      <c r="W3327" t="str">
        <f t="shared" si="363"/>
        <v>ok</v>
      </c>
    </row>
    <row r="3328" spans="1:23" x14ac:dyDescent="0.3">
      <c r="A3328" t="s">
        <v>3370</v>
      </c>
      <c r="B3328" t="s">
        <v>36</v>
      </c>
      <c r="C3328" t="s">
        <v>18</v>
      </c>
      <c r="D3328" t="s">
        <v>37</v>
      </c>
      <c r="E3328" t="s">
        <v>45</v>
      </c>
      <c r="F3328" t="s">
        <v>60</v>
      </c>
      <c r="G3328" s="5">
        <v>2675.16</v>
      </c>
      <c r="H3328" s="5">
        <f t="shared" si="357"/>
        <v>48.152879999999996</v>
      </c>
      <c r="I3328" s="6">
        <v>3</v>
      </c>
      <c r="J3328" s="6">
        <v>8025.48</v>
      </c>
      <c r="K3328" s="5">
        <f t="shared" si="358"/>
        <v>144.45864</v>
      </c>
      <c r="L3328" s="7">
        <v>3.42</v>
      </c>
      <c r="M3328" s="7">
        <v>4419</v>
      </c>
      <c r="N3328" s="3">
        <v>45339</v>
      </c>
      <c r="O3328" s="4" t="str">
        <f t="shared" si="359"/>
        <v>2024-02</v>
      </c>
      <c r="P3328" s="4" t="str">
        <f t="shared" si="360"/>
        <v>02</v>
      </c>
      <c r="Q3328" s="4" t="str">
        <f t="shared" si="361"/>
        <v>February</v>
      </c>
      <c r="R3328" s="30" t="str">
        <f t="shared" si="362"/>
        <v>17</v>
      </c>
      <c r="W3328" t="str">
        <f t="shared" si="363"/>
        <v>ok</v>
      </c>
    </row>
    <row r="3329" spans="1:23" x14ac:dyDescent="0.3">
      <c r="A3329" t="s">
        <v>3371</v>
      </c>
      <c r="B3329" t="s">
        <v>28</v>
      </c>
      <c r="C3329" t="s">
        <v>29</v>
      </c>
      <c r="D3329" t="s">
        <v>30</v>
      </c>
      <c r="E3329" t="s">
        <v>45</v>
      </c>
      <c r="F3329" t="s">
        <v>15</v>
      </c>
      <c r="G3329" s="5">
        <v>14785.88</v>
      </c>
      <c r="H3329" s="5">
        <f t="shared" si="357"/>
        <v>266.14583999999996</v>
      </c>
      <c r="I3329" s="6">
        <v>4</v>
      </c>
      <c r="J3329" s="6">
        <v>59143.519999999997</v>
      </c>
      <c r="K3329" s="5">
        <f t="shared" si="358"/>
        <v>1064.5833599999999</v>
      </c>
      <c r="L3329" s="7">
        <v>3.96</v>
      </c>
      <c r="M3329" s="7">
        <v>1421</v>
      </c>
      <c r="N3329" s="3">
        <v>45597</v>
      </c>
      <c r="O3329" s="4" t="str">
        <f t="shared" si="359"/>
        <v>2024-11</v>
      </c>
      <c r="P3329" s="4" t="str">
        <f t="shared" si="360"/>
        <v>11</v>
      </c>
      <c r="Q3329" s="4" t="str">
        <f t="shared" si="361"/>
        <v>November</v>
      </c>
      <c r="R3329" s="30" t="str">
        <f t="shared" si="362"/>
        <v>01</v>
      </c>
      <c r="W3329" t="str">
        <f t="shared" si="363"/>
        <v>ok</v>
      </c>
    </row>
    <row r="3330" spans="1:23" x14ac:dyDescent="0.3">
      <c r="A3330" t="s">
        <v>3372</v>
      </c>
      <c r="B3330" t="s">
        <v>23</v>
      </c>
      <c r="C3330" t="s">
        <v>24</v>
      </c>
      <c r="D3330" t="s">
        <v>25</v>
      </c>
      <c r="E3330" t="s">
        <v>45</v>
      </c>
      <c r="F3330" t="s">
        <v>31</v>
      </c>
      <c r="G3330" s="5">
        <v>18363.88</v>
      </c>
      <c r="H3330" s="5">
        <f t="shared" si="357"/>
        <v>330.54984000000002</v>
      </c>
      <c r="I3330" s="6">
        <v>5</v>
      </c>
      <c r="J3330" s="6">
        <v>91819.4</v>
      </c>
      <c r="K3330" s="5">
        <f t="shared" si="358"/>
        <v>1652.7492000000002</v>
      </c>
      <c r="L3330" s="7">
        <v>4.1500000000000004</v>
      </c>
      <c r="M3330" s="7">
        <v>766</v>
      </c>
      <c r="N3330" s="3">
        <v>45433</v>
      </c>
      <c r="O3330" s="4" t="str">
        <f t="shared" si="359"/>
        <v>2024-05</v>
      </c>
      <c r="P3330" s="4" t="str">
        <f t="shared" si="360"/>
        <v>05</v>
      </c>
      <c r="Q3330" s="4" t="str">
        <f t="shared" si="361"/>
        <v>May</v>
      </c>
      <c r="R3330" s="30" t="str">
        <f t="shared" si="362"/>
        <v>21</v>
      </c>
      <c r="W3330" t="str">
        <f t="shared" si="363"/>
        <v>ok</v>
      </c>
    </row>
    <row r="3331" spans="1:23" x14ac:dyDescent="0.3">
      <c r="A3331" t="s">
        <v>3373</v>
      </c>
      <c r="B3331" t="s">
        <v>11</v>
      </c>
      <c r="C3331" t="s">
        <v>12</v>
      </c>
      <c r="D3331" t="s">
        <v>13</v>
      </c>
      <c r="E3331" t="s">
        <v>14</v>
      </c>
      <c r="F3331" t="s">
        <v>15</v>
      </c>
      <c r="G3331" s="5">
        <v>888.24</v>
      </c>
      <c r="H3331" s="5">
        <f t="shared" ref="H3331:H3394" si="364">G3331*0.018</f>
        <v>15.988319999999998</v>
      </c>
      <c r="I3331" s="6">
        <v>4</v>
      </c>
      <c r="J3331" s="6">
        <v>3552.96</v>
      </c>
      <c r="K3331" s="5">
        <f t="shared" ref="K3331:K3394" si="365">H3331*I3331</f>
        <v>63.953279999999992</v>
      </c>
      <c r="L3331" s="7">
        <v>4.46</v>
      </c>
      <c r="M3331" s="7">
        <v>4092</v>
      </c>
      <c r="N3331" s="3">
        <v>45505</v>
      </c>
      <c r="O3331" s="4" t="str">
        <f t="shared" ref="O3331:O3394" si="366">TEXT(N3331,"yyyy-mm")</f>
        <v>2024-08</v>
      </c>
      <c r="P3331" s="4" t="str">
        <f t="shared" ref="P3331:P3394" si="367">TEXT(N3331,"mm")</f>
        <v>08</v>
      </c>
      <c r="Q3331" s="4" t="str">
        <f t="shared" ref="Q3331:Q3394" si="368">TEXT(DATE(2024,P3331,1),"mmmm")</f>
        <v>August</v>
      </c>
      <c r="R3331" s="30" t="str">
        <f t="shared" ref="R3331:R3394" si="369">TEXT(N3331,"dd")</f>
        <v>01</v>
      </c>
      <c r="W3331" t="str">
        <f t="shared" ref="W3331:W3394" si="370">IF(G3331*I3331=J3331,"ok","False")</f>
        <v>ok</v>
      </c>
    </row>
    <row r="3332" spans="1:23" x14ac:dyDescent="0.3">
      <c r="A3332" t="s">
        <v>3374</v>
      </c>
      <c r="B3332" t="s">
        <v>28</v>
      </c>
      <c r="C3332" t="s">
        <v>29</v>
      </c>
      <c r="D3332" t="s">
        <v>30</v>
      </c>
      <c r="E3332" t="s">
        <v>20</v>
      </c>
      <c r="F3332" t="s">
        <v>26</v>
      </c>
      <c r="G3332" s="5">
        <v>11824.53</v>
      </c>
      <c r="H3332" s="5">
        <f t="shared" si="364"/>
        <v>212.84154000000001</v>
      </c>
      <c r="I3332" s="6">
        <v>5</v>
      </c>
      <c r="J3332" s="6">
        <v>59122.65</v>
      </c>
      <c r="K3332" s="5">
        <f t="shared" si="365"/>
        <v>1064.2076999999999</v>
      </c>
      <c r="L3332" s="7">
        <v>1.72</v>
      </c>
      <c r="M3332" s="7">
        <v>3948</v>
      </c>
      <c r="N3332" s="3">
        <v>45408</v>
      </c>
      <c r="O3332" s="4" t="str">
        <f t="shared" si="366"/>
        <v>2024-04</v>
      </c>
      <c r="P3332" s="4" t="str">
        <f t="shared" si="367"/>
        <v>04</v>
      </c>
      <c r="Q3332" s="4" t="str">
        <f t="shared" si="368"/>
        <v>April</v>
      </c>
      <c r="R3332" s="30" t="str">
        <f t="shared" si="369"/>
        <v>26</v>
      </c>
      <c r="W3332" t="str">
        <f t="shared" si="370"/>
        <v>ok</v>
      </c>
    </row>
    <row r="3333" spans="1:23" x14ac:dyDescent="0.3">
      <c r="A3333" t="s">
        <v>3375</v>
      </c>
      <c r="B3333" t="s">
        <v>63</v>
      </c>
      <c r="C3333" t="s">
        <v>18</v>
      </c>
      <c r="D3333" t="s">
        <v>64</v>
      </c>
      <c r="E3333" t="s">
        <v>45</v>
      </c>
      <c r="F3333" t="s">
        <v>38</v>
      </c>
      <c r="G3333" s="5">
        <v>2844.9</v>
      </c>
      <c r="H3333" s="5">
        <f t="shared" si="364"/>
        <v>51.208199999999998</v>
      </c>
      <c r="I3333" s="6">
        <v>3</v>
      </c>
      <c r="J3333" s="6">
        <v>8534.7000000000007</v>
      </c>
      <c r="K3333" s="5">
        <f t="shared" si="365"/>
        <v>153.62459999999999</v>
      </c>
      <c r="L3333" s="7">
        <v>2.44</v>
      </c>
      <c r="M3333" s="7">
        <v>3879</v>
      </c>
      <c r="N3333" s="3">
        <v>45588</v>
      </c>
      <c r="O3333" s="4" t="str">
        <f t="shared" si="366"/>
        <v>2024-10</v>
      </c>
      <c r="P3333" s="4" t="str">
        <f t="shared" si="367"/>
        <v>10</v>
      </c>
      <c r="Q3333" s="4" t="str">
        <f t="shared" si="368"/>
        <v>October</v>
      </c>
      <c r="R3333" s="30" t="str">
        <f t="shared" si="369"/>
        <v>23</v>
      </c>
      <c r="W3333" t="str">
        <f t="shared" si="370"/>
        <v>ok</v>
      </c>
    </row>
    <row r="3334" spans="1:23" x14ac:dyDescent="0.3">
      <c r="A3334" t="s">
        <v>3376</v>
      </c>
      <c r="B3334" t="s">
        <v>36</v>
      </c>
      <c r="C3334" t="s">
        <v>18</v>
      </c>
      <c r="D3334" t="s">
        <v>37</v>
      </c>
      <c r="E3334" t="s">
        <v>45</v>
      </c>
      <c r="F3334" t="s">
        <v>21</v>
      </c>
      <c r="G3334" s="5">
        <v>6952.3</v>
      </c>
      <c r="H3334" s="5">
        <f t="shared" si="364"/>
        <v>125.14139999999999</v>
      </c>
      <c r="I3334" s="6">
        <v>4</v>
      </c>
      <c r="J3334" s="6">
        <v>27809.200000000001</v>
      </c>
      <c r="K3334" s="5">
        <f t="shared" si="365"/>
        <v>500.56559999999996</v>
      </c>
      <c r="L3334" s="7">
        <v>3.04</v>
      </c>
      <c r="M3334" s="7">
        <v>2467</v>
      </c>
      <c r="N3334" s="3">
        <v>45476</v>
      </c>
      <c r="O3334" s="4" t="str">
        <f t="shared" si="366"/>
        <v>2024-07</v>
      </c>
      <c r="P3334" s="4" t="str">
        <f t="shared" si="367"/>
        <v>07</v>
      </c>
      <c r="Q3334" s="4" t="str">
        <f t="shared" si="368"/>
        <v>July</v>
      </c>
      <c r="R3334" s="30" t="str">
        <f t="shared" si="369"/>
        <v>03</v>
      </c>
      <c r="W3334" t="str">
        <f t="shared" si="370"/>
        <v>ok</v>
      </c>
    </row>
    <row r="3335" spans="1:23" x14ac:dyDescent="0.3">
      <c r="A3335" t="s">
        <v>3377</v>
      </c>
      <c r="B3335" t="s">
        <v>47</v>
      </c>
      <c r="C3335" t="s">
        <v>12</v>
      </c>
      <c r="D3335" t="s">
        <v>48</v>
      </c>
      <c r="E3335" t="s">
        <v>20</v>
      </c>
      <c r="F3335" t="s">
        <v>38</v>
      </c>
      <c r="G3335" s="5">
        <v>3957.17</v>
      </c>
      <c r="H3335" s="5">
        <f t="shared" si="364"/>
        <v>71.22905999999999</v>
      </c>
      <c r="I3335" s="6">
        <v>3</v>
      </c>
      <c r="J3335" s="6">
        <v>11871.51</v>
      </c>
      <c r="K3335" s="5">
        <f t="shared" si="365"/>
        <v>213.68717999999996</v>
      </c>
      <c r="L3335" s="7">
        <v>1.31</v>
      </c>
      <c r="M3335" s="7">
        <v>1644</v>
      </c>
      <c r="N3335" s="3">
        <v>45530</v>
      </c>
      <c r="O3335" s="4" t="str">
        <f t="shared" si="366"/>
        <v>2024-08</v>
      </c>
      <c r="P3335" s="4" t="str">
        <f t="shared" si="367"/>
        <v>08</v>
      </c>
      <c r="Q3335" s="4" t="str">
        <f t="shared" si="368"/>
        <v>August</v>
      </c>
      <c r="R3335" s="30" t="str">
        <f t="shared" si="369"/>
        <v>26</v>
      </c>
      <c r="W3335" t="str">
        <f t="shared" si="370"/>
        <v>ok</v>
      </c>
    </row>
    <row r="3336" spans="1:23" x14ac:dyDescent="0.3">
      <c r="A3336" t="s">
        <v>3378</v>
      </c>
      <c r="B3336" t="s">
        <v>51</v>
      </c>
      <c r="C3336" t="s">
        <v>29</v>
      </c>
      <c r="D3336" t="s">
        <v>52</v>
      </c>
      <c r="E3336" t="s">
        <v>14</v>
      </c>
      <c r="F3336" t="s">
        <v>60</v>
      </c>
      <c r="G3336" s="5">
        <v>2740.35</v>
      </c>
      <c r="H3336" s="5">
        <f t="shared" si="364"/>
        <v>49.326299999999996</v>
      </c>
      <c r="I3336" s="6">
        <v>5</v>
      </c>
      <c r="J3336" s="6">
        <v>13701.75</v>
      </c>
      <c r="K3336" s="5">
        <f t="shared" si="365"/>
        <v>246.63149999999999</v>
      </c>
      <c r="L3336" s="7">
        <v>2.25</v>
      </c>
      <c r="M3336" s="7">
        <v>1371</v>
      </c>
      <c r="N3336" s="3">
        <v>45483</v>
      </c>
      <c r="O3336" s="4" t="str">
        <f t="shared" si="366"/>
        <v>2024-07</v>
      </c>
      <c r="P3336" s="4" t="str">
        <f t="shared" si="367"/>
        <v>07</v>
      </c>
      <c r="Q3336" s="4" t="str">
        <f t="shared" si="368"/>
        <v>July</v>
      </c>
      <c r="R3336" s="30" t="str">
        <f t="shared" si="369"/>
        <v>10</v>
      </c>
      <c r="W3336" t="str">
        <f t="shared" si="370"/>
        <v>ok</v>
      </c>
    </row>
    <row r="3337" spans="1:23" x14ac:dyDescent="0.3">
      <c r="A3337" t="s">
        <v>3379</v>
      </c>
      <c r="B3337" t="s">
        <v>17</v>
      </c>
      <c r="C3337" t="s">
        <v>18</v>
      </c>
      <c r="D3337" t="s">
        <v>19</v>
      </c>
      <c r="E3337" t="s">
        <v>45</v>
      </c>
      <c r="F3337" t="s">
        <v>15</v>
      </c>
      <c r="G3337" s="5">
        <v>7725.92</v>
      </c>
      <c r="H3337" s="5">
        <f t="shared" si="364"/>
        <v>139.06655999999998</v>
      </c>
      <c r="I3337" s="6">
        <v>4</v>
      </c>
      <c r="J3337" s="6">
        <v>30903.68</v>
      </c>
      <c r="K3337" s="5">
        <f t="shared" si="365"/>
        <v>556.26623999999993</v>
      </c>
      <c r="L3337" s="7">
        <v>4.6500000000000004</v>
      </c>
      <c r="M3337" s="7">
        <v>4277</v>
      </c>
      <c r="N3337" s="3">
        <v>45637</v>
      </c>
      <c r="O3337" s="4" t="str">
        <f t="shared" si="366"/>
        <v>2024-12</v>
      </c>
      <c r="P3337" s="4" t="str">
        <f t="shared" si="367"/>
        <v>12</v>
      </c>
      <c r="Q3337" s="4" t="str">
        <f t="shared" si="368"/>
        <v>December</v>
      </c>
      <c r="R3337" s="30" t="str">
        <f t="shared" si="369"/>
        <v>11</v>
      </c>
      <c r="W3337" t="str">
        <f t="shared" si="370"/>
        <v>ok</v>
      </c>
    </row>
    <row r="3338" spans="1:23" x14ac:dyDescent="0.3">
      <c r="A3338" t="s">
        <v>3380</v>
      </c>
      <c r="B3338" t="s">
        <v>23</v>
      </c>
      <c r="C3338" t="s">
        <v>24</v>
      </c>
      <c r="D3338" t="s">
        <v>25</v>
      </c>
      <c r="E3338" t="s">
        <v>45</v>
      </c>
      <c r="F3338" t="s">
        <v>21</v>
      </c>
      <c r="G3338" s="5">
        <v>18632.349999999999</v>
      </c>
      <c r="H3338" s="5">
        <f t="shared" si="364"/>
        <v>335.38229999999993</v>
      </c>
      <c r="I3338" s="6">
        <v>4</v>
      </c>
      <c r="J3338" s="6">
        <v>74529.399999999994</v>
      </c>
      <c r="K3338" s="5">
        <f t="shared" si="365"/>
        <v>1341.5291999999997</v>
      </c>
      <c r="L3338" s="7">
        <v>2.19</v>
      </c>
      <c r="M3338" s="7">
        <v>4663</v>
      </c>
      <c r="N3338" s="3">
        <v>45344</v>
      </c>
      <c r="O3338" s="4" t="str">
        <f t="shared" si="366"/>
        <v>2024-02</v>
      </c>
      <c r="P3338" s="4" t="str">
        <f t="shared" si="367"/>
        <v>02</v>
      </c>
      <c r="Q3338" s="4" t="str">
        <f t="shared" si="368"/>
        <v>February</v>
      </c>
      <c r="R3338" s="30" t="str">
        <f t="shared" si="369"/>
        <v>22</v>
      </c>
      <c r="W3338" t="str">
        <f t="shared" si="370"/>
        <v>ok</v>
      </c>
    </row>
    <row r="3339" spans="1:23" x14ac:dyDescent="0.3">
      <c r="A3339" t="s">
        <v>3381</v>
      </c>
      <c r="B3339" t="s">
        <v>28</v>
      </c>
      <c r="C3339" t="s">
        <v>29</v>
      </c>
      <c r="D3339" t="s">
        <v>30</v>
      </c>
      <c r="E3339" t="s">
        <v>20</v>
      </c>
      <c r="F3339" t="s">
        <v>15</v>
      </c>
      <c r="G3339" s="5">
        <v>14949.62</v>
      </c>
      <c r="H3339" s="5">
        <f t="shared" si="364"/>
        <v>269.09316000000001</v>
      </c>
      <c r="I3339" s="6">
        <v>5</v>
      </c>
      <c r="J3339" s="6">
        <v>74748.100000000006</v>
      </c>
      <c r="K3339" s="5">
        <f t="shared" si="365"/>
        <v>1345.4657999999999</v>
      </c>
      <c r="L3339" s="7">
        <v>1.54</v>
      </c>
      <c r="M3339" s="7">
        <v>3672</v>
      </c>
      <c r="N3339" s="3">
        <v>45607</v>
      </c>
      <c r="O3339" s="4" t="str">
        <f t="shared" si="366"/>
        <v>2024-11</v>
      </c>
      <c r="P3339" s="4" t="str">
        <f t="shared" si="367"/>
        <v>11</v>
      </c>
      <c r="Q3339" s="4" t="str">
        <f t="shared" si="368"/>
        <v>November</v>
      </c>
      <c r="R3339" s="30" t="str">
        <f t="shared" si="369"/>
        <v>11</v>
      </c>
      <c r="W3339" t="str">
        <f t="shared" si="370"/>
        <v>ok</v>
      </c>
    </row>
    <row r="3340" spans="1:23" x14ac:dyDescent="0.3">
      <c r="A3340" t="s">
        <v>3382</v>
      </c>
      <c r="B3340" t="s">
        <v>51</v>
      </c>
      <c r="C3340" t="s">
        <v>29</v>
      </c>
      <c r="D3340" t="s">
        <v>52</v>
      </c>
      <c r="E3340" t="s">
        <v>20</v>
      </c>
      <c r="F3340" t="s">
        <v>21</v>
      </c>
      <c r="G3340" s="5">
        <v>10767.66</v>
      </c>
      <c r="H3340" s="5">
        <f t="shared" si="364"/>
        <v>193.81787999999997</v>
      </c>
      <c r="I3340" s="6">
        <v>3</v>
      </c>
      <c r="J3340" s="6">
        <v>32302.98</v>
      </c>
      <c r="K3340" s="5">
        <f t="shared" si="365"/>
        <v>581.45363999999995</v>
      </c>
      <c r="L3340" s="7">
        <v>3.98</v>
      </c>
      <c r="M3340" s="7">
        <v>337</v>
      </c>
      <c r="N3340" s="3">
        <v>45505</v>
      </c>
      <c r="O3340" s="4" t="str">
        <f t="shared" si="366"/>
        <v>2024-08</v>
      </c>
      <c r="P3340" s="4" t="str">
        <f t="shared" si="367"/>
        <v>08</v>
      </c>
      <c r="Q3340" s="4" t="str">
        <f t="shared" si="368"/>
        <v>August</v>
      </c>
      <c r="R3340" s="30" t="str">
        <f t="shared" si="369"/>
        <v>01</v>
      </c>
      <c r="W3340" t="str">
        <f t="shared" si="370"/>
        <v>ok</v>
      </c>
    </row>
    <row r="3341" spans="1:23" x14ac:dyDescent="0.3">
      <c r="A3341" t="s">
        <v>3383</v>
      </c>
      <c r="B3341" t="s">
        <v>28</v>
      </c>
      <c r="C3341" t="s">
        <v>29</v>
      </c>
      <c r="D3341" t="s">
        <v>30</v>
      </c>
      <c r="E3341" t="s">
        <v>45</v>
      </c>
      <c r="F3341" t="s">
        <v>26</v>
      </c>
      <c r="G3341" s="5">
        <v>11651.66</v>
      </c>
      <c r="H3341" s="5">
        <f t="shared" si="364"/>
        <v>209.72987999999998</v>
      </c>
      <c r="I3341" s="6">
        <v>3</v>
      </c>
      <c r="J3341" s="6">
        <v>34954.980000000003</v>
      </c>
      <c r="K3341" s="5">
        <f t="shared" si="365"/>
        <v>629.18963999999994</v>
      </c>
      <c r="L3341" s="7">
        <v>4.76</v>
      </c>
      <c r="M3341" s="7">
        <v>452</v>
      </c>
      <c r="N3341" s="3">
        <v>45496</v>
      </c>
      <c r="O3341" s="4" t="str">
        <f t="shared" si="366"/>
        <v>2024-07</v>
      </c>
      <c r="P3341" s="4" t="str">
        <f t="shared" si="367"/>
        <v>07</v>
      </c>
      <c r="Q3341" s="4" t="str">
        <f t="shared" si="368"/>
        <v>July</v>
      </c>
      <c r="R3341" s="30" t="str">
        <f t="shared" si="369"/>
        <v>23</v>
      </c>
      <c r="W3341" t="str">
        <f t="shared" si="370"/>
        <v>ok</v>
      </c>
    </row>
    <row r="3342" spans="1:23" x14ac:dyDescent="0.3">
      <c r="A3342" t="s">
        <v>3384</v>
      </c>
      <c r="B3342" t="s">
        <v>63</v>
      </c>
      <c r="C3342" t="s">
        <v>18</v>
      </c>
      <c r="D3342" t="s">
        <v>64</v>
      </c>
      <c r="E3342" t="s">
        <v>45</v>
      </c>
      <c r="F3342" t="s">
        <v>15</v>
      </c>
      <c r="G3342" s="5">
        <v>18578.580000000002</v>
      </c>
      <c r="H3342" s="5">
        <f t="shared" si="364"/>
        <v>334.41444000000001</v>
      </c>
      <c r="I3342" s="6">
        <v>4</v>
      </c>
      <c r="J3342" s="6">
        <v>74314.320000000007</v>
      </c>
      <c r="K3342" s="5">
        <f t="shared" si="365"/>
        <v>1337.6577600000001</v>
      </c>
      <c r="L3342" s="7">
        <v>1.48</v>
      </c>
      <c r="M3342" s="7">
        <v>3711</v>
      </c>
      <c r="N3342" s="3">
        <v>45470</v>
      </c>
      <c r="O3342" s="4" t="str">
        <f t="shared" si="366"/>
        <v>2024-06</v>
      </c>
      <c r="P3342" s="4" t="str">
        <f t="shared" si="367"/>
        <v>06</v>
      </c>
      <c r="Q3342" s="4" t="str">
        <f t="shared" si="368"/>
        <v>June</v>
      </c>
      <c r="R3342" s="30" t="str">
        <f t="shared" si="369"/>
        <v>27</v>
      </c>
      <c r="W3342" t="str">
        <f t="shared" si="370"/>
        <v>ok</v>
      </c>
    </row>
    <row r="3343" spans="1:23" x14ac:dyDescent="0.3">
      <c r="A3343" t="s">
        <v>3385</v>
      </c>
      <c r="B3343" t="s">
        <v>36</v>
      </c>
      <c r="C3343" t="s">
        <v>18</v>
      </c>
      <c r="D3343" t="s">
        <v>37</v>
      </c>
      <c r="E3343" t="s">
        <v>45</v>
      </c>
      <c r="F3343" t="s">
        <v>21</v>
      </c>
      <c r="G3343" s="5">
        <v>17364.939999999999</v>
      </c>
      <c r="H3343" s="5">
        <f t="shared" si="364"/>
        <v>312.56891999999993</v>
      </c>
      <c r="I3343" s="6">
        <v>3</v>
      </c>
      <c r="J3343" s="6">
        <v>52094.82</v>
      </c>
      <c r="K3343" s="5">
        <f t="shared" si="365"/>
        <v>937.7067599999998</v>
      </c>
      <c r="L3343" s="7">
        <v>4.1399999999999997</v>
      </c>
      <c r="M3343" s="7">
        <v>173</v>
      </c>
      <c r="N3343" s="3">
        <v>45413</v>
      </c>
      <c r="O3343" s="4" t="str">
        <f t="shared" si="366"/>
        <v>2024-05</v>
      </c>
      <c r="P3343" s="4" t="str">
        <f t="shared" si="367"/>
        <v>05</v>
      </c>
      <c r="Q3343" s="4" t="str">
        <f t="shared" si="368"/>
        <v>May</v>
      </c>
      <c r="R3343" s="30" t="str">
        <f t="shared" si="369"/>
        <v>01</v>
      </c>
      <c r="W3343" t="str">
        <f t="shared" si="370"/>
        <v>ok</v>
      </c>
    </row>
    <row r="3344" spans="1:23" x14ac:dyDescent="0.3">
      <c r="A3344" t="s">
        <v>3386</v>
      </c>
      <c r="B3344" t="s">
        <v>36</v>
      </c>
      <c r="C3344" t="s">
        <v>18</v>
      </c>
      <c r="D3344" t="s">
        <v>37</v>
      </c>
      <c r="E3344" t="s">
        <v>20</v>
      </c>
      <c r="F3344" t="s">
        <v>26</v>
      </c>
      <c r="G3344" s="5">
        <v>10190.64</v>
      </c>
      <c r="H3344" s="5">
        <f t="shared" si="364"/>
        <v>183.43151999999998</v>
      </c>
      <c r="I3344" s="6">
        <v>4</v>
      </c>
      <c r="J3344" s="6">
        <v>40762.559999999998</v>
      </c>
      <c r="K3344" s="5">
        <f t="shared" si="365"/>
        <v>733.72607999999991</v>
      </c>
      <c r="L3344" s="7">
        <v>2.0299999999999998</v>
      </c>
      <c r="M3344" s="7">
        <v>1206</v>
      </c>
      <c r="N3344" s="3">
        <v>45590</v>
      </c>
      <c r="O3344" s="4" t="str">
        <f t="shared" si="366"/>
        <v>2024-10</v>
      </c>
      <c r="P3344" s="4" t="str">
        <f t="shared" si="367"/>
        <v>10</v>
      </c>
      <c r="Q3344" s="4" t="str">
        <f t="shared" si="368"/>
        <v>October</v>
      </c>
      <c r="R3344" s="30" t="str">
        <f t="shared" si="369"/>
        <v>25</v>
      </c>
      <c r="W3344" t="str">
        <f t="shared" si="370"/>
        <v>ok</v>
      </c>
    </row>
    <row r="3345" spans="1:23" x14ac:dyDescent="0.3">
      <c r="A3345" t="s">
        <v>3387</v>
      </c>
      <c r="B3345" t="s">
        <v>11</v>
      </c>
      <c r="C3345" t="s">
        <v>12</v>
      </c>
      <c r="D3345" t="s">
        <v>13</v>
      </c>
      <c r="E3345" t="s">
        <v>45</v>
      </c>
      <c r="F3345" t="s">
        <v>15</v>
      </c>
      <c r="G3345" s="5">
        <v>10065.39</v>
      </c>
      <c r="H3345" s="5">
        <f t="shared" si="364"/>
        <v>181.17701999999997</v>
      </c>
      <c r="I3345" s="6">
        <v>4</v>
      </c>
      <c r="J3345" s="6">
        <v>40261.56</v>
      </c>
      <c r="K3345" s="5">
        <f t="shared" si="365"/>
        <v>724.70807999999988</v>
      </c>
      <c r="L3345" s="7">
        <v>2.65</v>
      </c>
      <c r="M3345" s="7">
        <v>4102</v>
      </c>
      <c r="N3345" s="3">
        <v>45624</v>
      </c>
      <c r="O3345" s="4" t="str">
        <f t="shared" si="366"/>
        <v>2024-11</v>
      </c>
      <c r="P3345" s="4" t="str">
        <f t="shared" si="367"/>
        <v>11</v>
      </c>
      <c r="Q3345" s="4" t="str">
        <f t="shared" si="368"/>
        <v>November</v>
      </c>
      <c r="R3345" s="30" t="str">
        <f t="shared" si="369"/>
        <v>28</v>
      </c>
      <c r="W3345" t="str">
        <f t="shared" si="370"/>
        <v>ok</v>
      </c>
    </row>
    <row r="3346" spans="1:23" x14ac:dyDescent="0.3">
      <c r="A3346" t="s">
        <v>3388</v>
      </c>
      <c r="B3346" t="s">
        <v>41</v>
      </c>
      <c r="C3346" t="s">
        <v>42</v>
      </c>
      <c r="D3346" t="s">
        <v>43</v>
      </c>
      <c r="E3346" t="s">
        <v>45</v>
      </c>
      <c r="F3346" t="s">
        <v>38</v>
      </c>
      <c r="G3346" s="5">
        <v>12191.11</v>
      </c>
      <c r="H3346" s="5">
        <f t="shared" si="364"/>
        <v>219.43997999999999</v>
      </c>
      <c r="I3346" s="6">
        <v>4</v>
      </c>
      <c r="J3346" s="6">
        <v>48764.44</v>
      </c>
      <c r="K3346" s="5">
        <f t="shared" si="365"/>
        <v>877.75991999999997</v>
      </c>
      <c r="L3346" s="7">
        <v>4.34</v>
      </c>
      <c r="M3346" s="7">
        <v>2466</v>
      </c>
      <c r="N3346" s="3">
        <v>45382</v>
      </c>
      <c r="O3346" s="4" t="str">
        <f t="shared" si="366"/>
        <v>2024-03</v>
      </c>
      <c r="P3346" s="4" t="str">
        <f t="shared" si="367"/>
        <v>03</v>
      </c>
      <c r="Q3346" s="4" t="str">
        <f t="shared" si="368"/>
        <v>March</v>
      </c>
      <c r="R3346" s="30" t="str">
        <f t="shared" si="369"/>
        <v>31</v>
      </c>
      <c r="W3346" t="str">
        <f t="shared" si="370"/>
        <v>ok</v>
      </c>
    </row>
    <row r="3347" spans="1:23" x14ac:dyDescent="0.3">
      <c r="A3347" t="s">
        <v>3389</v>
      </c>
      <c r="B3347" t="s">
        <v>23</v>
      </c>
      <c r="C3347" t="s">
        <v>24</v>
      </c>
      <c r="D3347" t="s">
        <v>25</v>
      </c>
      <c r="E3347" t="s">
        <v>45</v>
      </c>
      <c r="F3347" t="s">
        <v>31</v>
      </c>
      <c r="G3347" s="5">
        <v>5329.43</v>
      </c>
      <c r="H3347" s="5">
        <f t="shared" si="364"/>
        <v>95.929739999999995</v>
      </c>
      <c r="I3347" s="6">
        <v>4</v>
      </c>
      <c r="J3347" s="6">
        <v>21317.72</v>
      </c>
      <c r="K3347" s="5">
        <f t="shared" si="365"/>
        <v>383.71895999999998</v>
      </c>
      <c r="L3347" s="7">
        <v>3.65</v>
      </c>
      <c r="M3347" s="7">
        <v>1759</v>
      </c>
      <c r="N3347" s="3">
        <v>45585</v>
      </c>
      <c r="O3347" s="4" t="str">
        <f t="shared" si="366"/>
        <v>2024-10</v>
      </c>
      <c r="P3347" s="4" t="str">
        <f t="shared" si="367"/>
        <v>10</v>
      </c>
      <c r="Q3347" s="4" t="str">
        <f t="shared" si="368"/>
        <v>October</v>
      </c>
      <c r="R3347" s="30" t="str">
        <f t="shared" si="369"/>
        <v>20</v>
      </c>
      <c r="W3347" t="str">
        <f t="shared" si="370"/>
        <v>ok</v>
      </c>
    </row>
    <row r="3348" spans="1:23" x14ac:dyDescent="0.3">
      <c r="A3348" t="s">
        <v>3390</v>
      </c>
      <c r="B3348" t="s">
        <v>28</v>
      </c>
      <c r="C3348" t="s">
        <v>29</v>
      </c>
      <c r="D3348" t="s">
        <v>30</v>
      </c>
      <c r="E3348" t="s">
        <v>14</v>
      </c>
      <c r="F3348" t="s">
        <v>31</v>
      </c>
      <c r="G3348" s="5">
        <v>15724.45</v>
      </c>
      <c r="H3348" s="5">
        <f t="shared" si="364"/>
        <v>283.0401</v>
      </c>
      <c r="I3348" s="6">
        <v>2</v>
      </c>
      <c r="J3348" s="6">
        <v>31448.9</v>
      </c>
      <c r="K3348" s="5">
        <f t="shared" si="365"/>
        <v>566.08019999999999</v>
      </c>
      <c r="L3348" s="7">
        <v>2.39</v>
      </c>
      <c r="M3348" s="7">
        <v>1793</v>
      </c>
      <c r="N3348" s="3">
        <v>45347</v>
      </c>
      <c r="O3348" s="4" t="str">
        <f t="shared" si="366"/>
        <v>2024-02</v>
      </c>
      <c r="P3348" s="4" t="str">
        <f t="shared" si="367"/>
        <v>02</v>
      </c>
      <c r="Q3348" s="4" t="str">
        <f t="shared" si="368"/>
        <v>February</v>
      </c>
      <c r="R3348" s="30" t="str">
        <f t="shared" si="369"/>
        <v>25</v>
      </c>
      <c r="W3348" t="str">
        <f t="shared" si="370"/>
        <v>ok</v>
      </c>
    </row>
    <row r="3349" spans="1:23" x14ac:dyDescent="0.3">
      <c r="A3349" t="s">
        <v>3391</v>
      </c>
      <c r="B3349" t="s">
        <v>17</v>
      </c>
      <c r="C3349" t="s">
        <v>18</v>
      </c>
      <c r="D3349" t="s">
        <v>19</v>
      </c>
      <c r="E3349" t="s">
        <v>14</v>
      </c>
      <c r="F3349" t="s">
        <v>21</v>
      </c>
      <c r="G3349" s="5">
        <v>8740.61</v>
      </c>
      <c r="H3349" s="5">
        <f t="shared" si="364"/>
        <v>157.33098000000001</v>
      </c>
      <c r="I3349" s="6">
        <v>4</v>
      </c>
      <c r="J3349" s="6">
        <v>34962.44</v>
      </c>
      <c r="K3349" s="5">
        <f t="shared" si="365"/>
        <v>629.32392000000004</v>
      </c>
      <c r="L3349" s="7">
        <v>3.88</v>
      </c>
      <c r="M3349" s="7">
        <v>3432</v>
      </c>
      <c r="N3349" s="3">
        <v>45634</v>
      </c>
      <c r="O3349" s="4" t="str">
        <f t="shared" si="366"/>
        <v>2024-12</v>
      </c>
      <c r="P3349" s="4" t="str">
        <f t="shared" si="367"/>
        <v>12</v>
      </c>
      <c r="Q3349" s="4" t="str">
        <f t="shared" si="368"/>
        <v>December</v>
      </c>
      <c r="R3349" s="30" t="str">
        <f t="shared" si="369"/>
        <v>08</v>
      </c>
      <c r="W3349" t="str">
        <f t="shared" si="370"/>
        <v>ok</v>
      </c>
    </row>
    <row r="3350" spans="1:23" x14ac:dyDescent="0.3">
      <c r="A3350" t="s">
        <v>3392</v>
      </c>
      <c r="B3350" t="s">
        <v>33</v>
      </c>
      <c r="C3350" t="s">
        <v>12</v>
      </c>
      <c r="D3350" t="s">
        <v>34</v>
      </c>
      <c r="E3350" t="s">
        <v>14</v>
      </c>
      <c r="F3350" t="s">
        <v>31</v>
      </c>
      <c r="G3350" s="5">
        <v>7010.84</v>
      </c>
      <c r="H3350" s="5">
        <f t="shared" si="364"/>
        <v>126.19511999999999</v>
      </c>
      <c r="I3350" s="6">
        <v>5</v>
      </c>
      <c r="J3350" s="6">
        <v>35054.199999999997</v>
      </c>
      <c r="K3350" s="5">
        <f t="shared" si="365"/>
        <v>630.97559999999999</v>
      </c>
      <c r="L3350" s="7">
        <v>1.61</v>
      </c>
      <c r="M3350" s="7">
        <v>1123</v>
      </c>
      <c r="N3350" s="3">
        <v>45357</v>
      </c>
      <c r="O3350" s="4" t="str">
        <f t="shared" si="366"/>
        <v>2024-03</v>
      </c>
      <c r="P3350" s="4" t="str">
        <f t="shared" si="367"/>
        <v>03</v>
      </c>
      <c r="Q3350" s="4" t="str">
        <f t="shared" si="368"/>
        <v>March</v>
      </c>
      <c r="R3350" s="30" t="str">
        <f t="shared" si="369"/>
        <v>06</v>
      </c>
      <c r="W3350" t="str">
        <f t="shared" si="370"/>
        <v>ok</v>
      </c>
    </row>
    <row r="3351" spans="1:23" x14ac:dyDescent="0.3">
      <c r="A3351" t="s">
        <v>3393</v>
      </c>
      <c r="B3351" t="s">
        <v>51</v>
      </c>
      <c r="C3351" t="s">
        <v>29</v>
      </c>
      <c r="D3351" t="s">
        <v>52</v>
      </c>
      <c r="E3351" t="s">
        <v>20</v>
      </c>
      <c r="F3351" t="s">
        <v>38</v>
      </c>
      <c r="G3351" s="5">
        <v>17441.88</v>
      </c>
      <c r="H3351" s="5">
        <f t="shared" si="364"/>
        <v>313.95384000000001</v>
      </c>
      <c r="I3351" s="6">
        <v>2</v>
      </c>
      <c r="J3351" s="6">
        <v>34883.760000000002</v>
      </c>
      <c r="K3351" s="5">
        <f t="shared" si="365"/>
        <v>627.90768000000003</v>
      </c>
      <c r="L3351" s="7">
        <v>2.35</v>
      </c>
      <c r="M3351" s="7">
        <v>1409</v>
      </c>
      <c r="N3351" s="3">
        <v>45637</v>
      </c>
      <c r="O3351" s="4" t="str">
        <f t="shared" si="366"/>
        <v>2024-12</v>
      </c>
      <c r="P3351" s="4" t="str">
        <f t="shared" si="367"/>
        <v>12</v>
      </c>
      <c r="Q3351" s="4" t="str">
        <f t="shared" si="368"/>
        <v>December</v>
      </c>
      <c r="R3351" s="30" t="str">
        <f t="shared" si="369"/>
        <v>11</v>
      </c>
      <c r="W3351" t="str">
        <f t="shared" si="370"/>
        <v>ok</v>
      </c>
    </row>
    <row r="3352" spans="1:23" x14ac:dyDescent="0.3">
      <c r="A3352" t="s">
        <v>3394</v>
      </c>
      <c r="B3352" t="s">
        <v>28</v>
      </c>
      <c r="C3352" t="s">
        <v>29</v>
      </c>
      <c r="D3352" t="s">
        <v>30</v>
      </c>
      <c r="E3352" t="s">
        <v>14</v>
      </c>
      <c r="F3352" t="s">
        <v>31</v>
      </c>
      <c r="G3352" s="5">
        <v>19346.64</v>
      </c>
      <c r="H3352" s="5">
        <f t="shared" si="364"/>
        <v>348.23951999999997</v>
      </c>
      <c r="I3352" s="6">
        <v>5</v>
      </c>
      <c r="J3352" s="6">
        <v>96733.2</v>
      </c>
      <c r="K3352" s="5">
        <f t="shared" si="365"/>
        <v>1741.1976</v>
      </c>
      <c r="L3352" s="7">
        <v>1.43</v>
      </c>
      <c r="M3352" s="7">
        <v>3405</v>
      </c>
      <c r="N3352" s="3">
        <v>45497</v>
      </c>
      <c r="O3352" s="4" t="str">
        <f t="shared" si="366"/>
        <v>2024-07</v>
      </c>
      <c r="P3352" s="4" t="str">
        <f t="shared" si="367"/>
        <v>07</v>
      </c>
      <c r="Q3352" s="4" t="str">
        <f t="shared" si="368"/>
        <v>July</v>
      </c>
      <c r="R3352" s="30" t="str">
        <f t="shared" si="369"/>
        <v>24</v>
      </c>
      <c r="W3352" t="str">
        <f t="shared" si="370"/>
        <v>ok</v>
      </c>
    </row>
    <row r="3353" spans="1:23" x14ac:dyDescent="0.3">
      <c r="A3353" t="s">
        <v>3395</v>
      </c>
      <c r="B3353" t="s">
        <v>11</v>
      </c>
      <c r="C3353" t="s">
        <v>12</v>
      </c>
      <c r="D3353" t="s">
        <v>13</v>
      </c>
      <c r="E3353" t="s">
        <v>20</v>
      </c>
      <c r="F3353" t="s">
        <v>60</v>
      </c>
      <c r="G3353" s="5">
        <v>5568.12</v>
      </c>
      <c r="H3353" s="5">
        <f t="shared" si="364"/>
        <v>100.22615999999999</v>
      </c>
      <c r="I3353" s="6">
        <v>2</v>
      </c>
      <c r="J3353" s="6">
        <v>11136.24</v>
      </c>
      <c r="K3353" s="5">
        <f t="shared" si="365"/>
        <v>200.45231999999999</v>
      </c>
      <c r="L3353" s="7">
        <v>2.72</v>
      </c>
      <c r="M3353" s="7">
        <v>2141</v>
      </c>
      <c r="N3353" s="3">
        <v>45493</v>
      </c>
      <c r="O3353" s="4" t="str">
        <f t="shared" si="366"/>
        <v>2024-07</v>
      </c>
      <c r="P3353" s="4" t="str">
        <f t="shared" si="367"/>
        <v>07</v>
      </c>
      <c r="Q3353" s="4" t="str">
        <f t="shared" si="368"/>
        <v>July</v>
      </c>
      <c r="R3353" s="30" t="str">
        <f t="shared" si="369"/>
        <v>20</v>
      </c>
      <c r="W3353" t="str">
        <f t="shared" si="370"/>
        <v>ok</v>
      </c>
    </row>
    <row r="3354" spans="1:23" x14ac:dyDescent="0.3">
      <c r="A3354" t="s">
        <v>3396</v>
      </c>
      <c r="B3354" t="s">
        <v>63</v>
      </c>
      <c r="C3354" t="s">
        <v>18</v>
      </c>
      <c r="D3354" t="s">
        <v>64</v>
      </c>
      <c r="E3354" t="s">
        <v>45</v>
      </c>
      <c r="F3354" t="s">
        <v>38</v>
      </c>
      <c r="G3354" s="5">
        <v>8378.49</v>
      </c>
      <c r="H3354" s="5">
        <f t="shared" si="364"/>
        <v>150.81281999999999</v>
      </c>
      <c r="I3354" s="6">
        <v>2</v>
      </c>
      <c r="J3354" s="6">
        <v>16756.98</v>
      </c>
      <c r="K3354" s="5">
        <f t="shared" si="365"/>
        <v>301.62563999999998</v>
      </c>
      <c r="L3354" s="7">
        <v>4.54</v>
      </c>
      <c r="M3354" s="7">
        <v>4918</v>
      </c>
      <c r="N3354" s="3">
        <v>45484</v>
      </c>
      <c r="O3354" s="4" t="str">
        <f t="shared" si="366"/>
        <v>2024-07</v>
      </c>
      <c r="P3354" s="4" t="str">
        <f t="shared" si="367"/>
        <v>07</v>
      </c>
      <c r="Q3354" s="4" t="str">
        <f t="shared" si="368"/>
        <v>July</v>
      </c>
      <c r="R3354" s="30" t="str">
        <f t="shared" si="369"/>
        <v>11</v>
      </c>
      <c r="W3354" t="str">
        <f t="shared" si="370"/>
        <v>ok</v>
      </c>
    </row>
    <row r="3355" spans="1:23" x14ac:dyDescent="0.3">
      <c r="A3355" t="s">
        <v>3397</v>
      </c>
      <c r="B3355" t="s">
        <v>47</v>
      </c>
      <c r="C3355" t="s">
        <v>12</v>
      </c>
      <c r="D3355" t="s">
        <v>48</v>
      </c>
      <c r="E3355" t="s">
        <v>45</v>
      </c>
      <c r="F3355" t="s">
        <v>21</v>
      </c>
      <c r="G3355" s="5">
        <v>18862.75</v>
      </c>
      <c r="H3355" s="5">
        <f t="shared" si="364"/>
        <v>339.52949999999998</v>
      </c>
      <c r="I3355" s="6">
        <v>3</v>
      </c>
      <c r="J3355" s="6">
        <v>56588.25</v>
      </c>
      <c r="K3355" s="5">
        <f t="shared" si="365"/>
        <v>1018.5885</v>
      </c>
      <c r="L3355" s="7">
        <v>3.86</v>
      </c>
      <c r="M3355" s="7">
        <v>1196</v>
      </c>
      <c r="N3355" s="3">
        <v>45648</v>
      </c>
      <c r="O3355" s="4" t="str">
        <f t="shared" si="366"/>
        <v>2024-12</v>
      </c>
      <c r="P3355" s="4" t="str">
        <f t="shared" si="367"/>
        <v>12</v>
      </c>
      <c r="Q3355" s="4" t="str">
        <f t="shared" si="368"/>
        <v>December</v>
      </c>
      <c r="R3355" s="30" t="str">
        <f t="shared" si="369"/>
        <v>22</v>
      </c>
      <c r="W3355" t="str">
        <f t="shared" si="370"/>
        <v>ok</v>
      </c>
    </row>
    <row r="3356" spans="1:23" x14ac:dyDescent="0.3">
      <c r="A3356" t="s">
        <v>3398</v>
      </c>
      <c r="B3356" t="s">
        <v>33</v>
      </c>
      <c r="C3356" t="s">
        <v>12</v>
      </c>
      <c r="D3356" t="s">
        <v>34</v>
      </c>
      <c r="E3356" t="s">
        <v>20</v>
      </c>
      <c r="F3356" t="s">
        <v>26</v>
      </c>
      <c r="G3356" s="5">
        <v>17680.72</v>
      </c>
      <c r="H3356" s="5">
        <f t="shared" si="364"/>
        <v>318.25295999999997</v>
      </c>
      <c r="I3356" s="6">
        <v>5</v>
      </c>
      <c r="J3356" s="6">
        <v>88403.6</v>
      </c>
      <c r="K3356" s="5">
        <f t="shared" si="365"/>
        <v>1591.2647999999999</v>
      </c>
      <c r="L3356" s="7">
        <v>2.82</v>
      </c>
      <c r="M3356" s="7">
        <v>1033</v>
      </c>
      <c r="N3356" s="3">
        <v>45585</v>
      </c>
      <c r="O3356" s="4" t="str">
        <f t="shared" si="366"/>
        <v>2024-10</v>
      </c>
      <c r="P3356" s="4" t="str">
        <f t="shared" si="367"/>
        <v>10</v>
      </c>
      <c r="Q3356" s="4" t="str">
        <f t="shared" si="368"/>
        <v>October</v>
      </c>
      <c r="R3356" s="30" t="str">
        <f t="shared" si="369"/>
        <v>20</v>
      </c>
      <c r="W3356" t="str">
        <f t="shared" si="370"/>
        <v>ok</v>
      </c>
    </row>
    <row r="3357" spans="1:23" x14ac:dyDescent="0.3">
      <c r="A3357" t="s">
        <v>3399</v>
      </c>
      <c r="B3357" t="s">
        <v>28</v>
      </c>
      <c r="C3357" t="s">
        <v>29</v>
      </c>
      <c r="D3357" t="s">
        <v>30</v>
      </c>
      <c r="E3357" t="s">
        <v>20</v>
      </c>
      <c r="F3357" t="s">
        <v>15</v>
      </c>
      <c r="G3357" s="5">
        <v>9856.41</v>
      </c>
      <c r="H3357" s="5">
        <f t="shared" si="364"/>
        <v>177.41537999999997</v>
      </c>
      <c r="I3357" s="6">
        <v>5</v>
      </c>
      <c r="J3357" s="6">
        <v>49282.05</v>
      </c>
      <c r="K3357" s="5">
        <f t="shared" si="365"/>
        <v>887.0768999999998</v>
      </c>
      <c r="L3357" s="7">
        <v>3.17</v>
      </c>
      <c r="M3357" s="7">
        <v>1557</v>
      </c>
      <c r="N3357" s="3">
        <v>45423</v>
      </c>
      <c r="O3357" s="4" t="str">
        <f t="shared" si="366"/>
        <v>2024-05</v>
      </c>
      <c r="P3357" s="4" t="str">
        <f t="shared" si="367"/>
        <v>05</v>
      </c>
      <c r="Q3357" s="4" t="str">
        <f t="shared" si="368"/>
        <v>May</v>
      </c>
      <c r="R3357" s="30" t="str">
        <f t="shared" si="369"/>
        <v>11</v>
      </c>
      <c r="W3357" t="str">
        <f t="shared" si="370"/>
        <v>ok</v>
      </c>
    </row>
    <row r="3358" spans="1:23" x14ac:dyDescent="0.3">
      <c r="A3358" t="s">
        <v>3400</v>
      </c>
      <c r="B3358" t="s">
        <v>17</v>
      </c>
      <c r="C3358" t="s">
        <v>18</v>
      </c>
      <c r="D3358" t="s">
        <v>19</v>
      </c>
      <c r="E3358" t="s">
        <v>45</v>
      </c>
      <c r="F3358" t="s">
        <v>15</v>
      </c>
      <c r="G3358" s="5">
        <v>2030.11</v>
      </c>
      <c r="H3358" s="5">
        <f t="shared" si="364"/>
        <v>36.541979999999995</v>
      </c>
      <c r="I3358" s="6">
        <v>3</v>
      </c>
      <c r="J3358" s="6">
        <v>6090.33</v>
      </c>
      <c r="K3358" s="5">
        <f t="shared" si="365"/>
        <v>109.62593999999999</v>
      </c>
      <c r="L3358" s="7">
        <v>1.89</v>
      </c>
      <c r="M3358" s="7">
        <v>1974</v>
      </c>
      <c r="N3358" s="3">
        <v>45622</v>
      </c>
      <c r="O3358" s="4" t="str">
        <f t="shared" si="366"/>
        <v>2024-11</v>
      </c>
      <c r="P3358" s="4" t="str">
        <f t="shared" si="367"/>
        <v>11</v>
      </c>
      <c r="Q3358" s="4" t="str">
        <f t="shared" si="368"/>
        <v>November</v>
      </c>
      <c r="R3358" s="30" t="str">
        <f t="shared" si="369"/>
        <v>26</v>
      </c>
      <c r="W3358" t="str">
        <f t="shared" si="370"/>
        <v>ok</v>
      </c>
    </row>
    <row r="3359" spans="1:23" x14ac:dyDescent="0.3">
      <c r="A3359" t="s">
        <v>3401</v>
      </c>
      <c r="B3359" t="s">
        <v>11</v>
      </c>
      <c r="C3359" t="s">
        <v>12</v>
      </c>
      <c r="D3359" t="s">
        <v>13</v>
      </c>
      <c r="E3359" t="s">
        <v>45</v>
      </c>
      <c r="F3359" t="s">
        <v>60</v>
      </c>
      <c r="G3359" s="5">
        <v>18315.849999999999</v>
      </c>
      <c r="H3359" s="5">
        <f t="shared" si="364"/>
        <v>329.68529999999993</v>
      </c>
      <c r="I3359" s="6">
        <v>2</v>
      </c>
      <c r="J3359" s="6">
        <v>36631.699999999997</v>
      </c>
      <c r="K3359" s="5">
        <f t="shared" si="365"/>
        <v>659.37059999999985</v>
      </c>
      <c r="L3359" s="7">
        <v>1.59</v>
      </c>
      <c r="M3359" s="7">
        <v>3129</v>
      </c>
      <c r="N3359" s="3">
        <v>45337</v>
      </c>
      <c r="O3359" s="4" t="str">
        <f t="shared" si="366"/>
        <v>2024-02</v>
      </c>
      <c r="P3359" s="4" t="str">
        <f t="shared" si="367"/>
        <v>02</v>
      </c>
      <c r="Q3359" s="4" t="str">
        <f t="shared" si="368"/>
        <v>February</v>
      </c>
      <c r="R3359" s="30" t="str">
        <f t="shared" si="369"/>
        <v>15</v>
      </c>
      <c r="W3359" t="str">
        <f t="shared" si="370"/>
        <v>ok</v>
      </c>
    </row>
    <row r="3360" spans="1:23" x14ac:dyDescent="0.3">
      <c r="A3360" t="s">
        <v>3402</v>
      </c>
      <c r="B3360" t="s">
        <v>47</v>
      </c>
      <c r="C3360" t="s">
        <v>12</v>
      </c>
      <c r="D3360" t="s">
        <v>48</v>
      </c>
      <c r="E3360" t="s">
        <v>14</v>
      </c>
      <c r="F3360" t="s">
        <v>26</v>
      </c>
      <c r="G3360" s="5">
        <v>15510.61</v>
      </c>
      <c r="H3360" s="5">
        <f t="shared" si="364"/>
        <v>279.19097999999997</v>
      </c>
      <c r="I3360" s="6">
        <v>3</v>
      </c>
      <c r="J3360" s="6">
        <v>46531.83</v>
      </c>
      <c r="K3360" s="5">
        <f t="shared" si="365"/>
        <v>837.5729399999999</v>
      </c>
      <c r="L3360" s="7">
        <v>3.63</v>
      </c>
      <c r="M3360" s="7">
        <v>3409</v>
      </c>
      <c r="N3360" s="3">
        <v>45419</v>
      </c>
      <c r="O3360" s="4" t="str">
        <f t="shared" si="366"/>
        <v>2024-05</v>
      </c>
      <c r="P3360" s="4" t="str">
        <f t="shared" si="367"/>
        <v>05</v>
      </c>
      <c r="Q3360" s="4" t="str">
        <f t="shared" si="368"/>
        <v>May</v>
      </c>
      <c r="R3360" s="30" t="str">
        <f t="shared" si="369"/>
        <v>07</v>
      </c>
      <c r="W3360" t="str">
        <f t="shared" si="370"/>
        <v>ok</v>
      </c>
    </row>
    <row r="3361" spans="1:23" x14ac:dyDescent="0.3">
      <c r="A3361" t="s">
        <v>3403</v>
      </c>
      <c r="B3361" t="s">
        <v>28</v>
      </c>
      <c r="C3361" t="s">
        <v>29</v>
      </c>
      <c r="D3361" t="s">
        <v>30</v>
      </c>
      <c r="E3361" t="s">
        <v>14</v>
      </c>
      <c r="F3361" t="s">
        <v>21</v>
      </c>
      <c r="G3361" s="5">
        <v>1804.96</v>
      </c>
      <c r="H3361" s="5">
        <f t="shared" si="364"/>
        <v>32.489280000000001</v>
      </c>
      <c r="I3361" s="6">
        <v>3</v>
      </c>
      <c r="J3361" s="6">
        <v>5414.88</v>
      </c>
      <c r="K3361" s="5">
        <f t="shared" si="365"/>
        <v>97.467839999999995</v>
      </c>
      <c r="L3361" s="7">
        <v>4.51</v>
      </c>
      <c r="M3361" s="7">
        <v>4251</v>
      </c>
      <c r="N3361" s="3">
        <v>45628</v>
      </c>
      <c r="O3361" s="4" t="str">
        <f t="shared" si="366"/>
        <v>2024-12</v>
      </c>
      <c r="P3361" s="4" t="str">
        <f t="shared" si="367"/>
        <v>12</v>
      </c>
      <c r="Q3361" s="4" t="str">
        <f t="shared" si="368"/>
        <v>December</v>
      </c>
      <c r="R3361" s="30" t="str">
        <f t="shared" si="369"/>
        <v>02</v>
      </c>
      <c r="W3361" t="str">
        <f t="shared" si="370"/>
        <v>ok</v>
      </c>
    </row>
    <row r="3362" spans="1:23" x14ac:dyDescent="0.3">
      <c r="A3362" t="s">
        <v>3404</v>
      </c>
      <c r="B3362" t="s">
        <v>28</v>
      </c>
      <c r="C3362" t="s">
        <v>29</v>
      </c>
      <c r="D3362" t="s">
        <v>30</v>
      </c>
      <c r="E3362" t="s">
        <v>45</v>
      </c>
      <c r="F3362" t="s">
        <v>31</v>
      </c>
      <c r="G3362" s="5">
        <v>279.18</v>
      </c>
      <c r="H3362" s="5">
        <f t="shared" si="364"/>
        <v>5.0252400000000002</v>
      </c>
      <c r="I3362" s="6">
        <v>4</v>
      </c>
      <c r="J3362" s="6">
        <v>1116.72</v>
      </c>
      <c r="K3362" s="5">
        <f t="shared" si="365"/>
        <v>20.100960000000001</v>
      </c>
      <c r="L3362" s="7">
        <v>4.29</v>
      </c>
      <c r="M3362" s="7">
        <v>1284</v>
      </c>
      <c r="N3362" s="3">
        <v>45360</v>
      </c>
      <c r="O3362" s="4" t="str">
        <f t="shared" si="366"/>
        <v>2024-03</v>
      </c>
      <c r="P3362" s="4" t="str">
        <f t="shared" si="367"/>
        <v>03</v>
      </c>
      <c r="Q3362" s="4" t="str">
        <f t="shared" si="368"/>
        <v>March</v>
      </c>
      <c r="R3362" s="30" t="str">
        <f t="shared" si="369"/>
        <v>09</v>
      </c>
      <c r="W3362" t="str">
        <f t="shared" si="370"/>
        <v>ok</v>
      </c>
    </row>
    <row r="3363" spans="1:23" x14ac:dyDescent="0.3">
      <c r="A3363" t="s">
        <v>3405</v>
      </c>
      <c r="B3363" t="s">
        <v>11</v>
      </c>
      <c r="C3363" t="s">
        <v>12</v>
      </c>
      <c r="D3363" t="s">
        <v>13</v>
      </c>
      <c r="E3363" t="s">
        <v>20</v>
      </c>
      <c r="F3363" t="s">
        <v>15</v>
      </c>
      <c r="G3363" s="5">
        <v>1648.59</v>
      </c>
      <c r="H3363" s="5">
        <f t="shared" si="364"/>
        <v>29.674619999999997</v>
      </c>
      <c r="I3363" s="6">
        <v>1</v>
      </c>
      <c r="J3363" s="6">
        <v>1648.59</v>
      </c>
      <c r="K3363" s="5">
        <f t="shared" si="365"/>
        <v>29.674619999999997</v>
      </c>
      <c r="L3363" s="7">
        <v>3.08</v>
      </c>
      <c r="M3363" s="7">
        <v>3847</v>
      </c>
      <c r="N3363" s="3">
        <v>45320</v>
      </c>
      <c r="O3363" s="4" t="str">
        <f t="shared" si="366"/>
        <v>2024-01</v>
      </c>
      <c r="P3363" s="4" t="str">
        <f t="shared" si="367"/>
        <v>01</v>
      </c>
      <c r="Q3363" s="4" t="str">
        <f t="shared" si="368"/>
        <v>January</v>
      </c>
      <c r="R3363" s="30" t="str">
        <f t="shared" si="369"/>
        <v>29</v>
      </c>
      <c r="W3363" t="str">
        <f t="shared" si="370"/>
        <v>ok</v>
      </c>
    </row>
    <row r="3364" spans="1:23" x14ac:dyDescent="0.3">
      <c r="A3364" t="s">
        <v>3406</v>
      </c>
      <c r="B3364" t="s">
        <v>63</v>
      </c>
      <c r="C3364" t="s">
        <v>18</v>
      </c>
      <c r="D3364" t="s">
        <v>64</v>
      </c>
      <c r="E3364" t="s">
        <v>45</v>
      </c>
      <c r="F3364" t="s">
        <v>60</v>
      </c>
      <c r="G3364" s="5">
        <v>19943.7</v>
      </c>
      <c r="H3364" s="5">
        <f t="shared" si="364"/>
        <v>358.98660000000001</v>
      </c>
      <c r="I3364" s="6">
        <v>5</v>
      </c>
      <c r="J3364" s="6">
        <v>99718.5</v>
      </c>
      <c r="K3364" s="5">
        <f t="shared" si="365"/>
        <v>1794.933</v>
      </c>
      <c r="L3364" s="7">
        <v>1.6</v>
      </c>
      <c r="M3364" s="7">
        <v>1532</v>
      </c>
      <c r="N3364" s="3">
        <v>45614</v>
      </c>
      <c r="O3364" s="4" t="str">
        <f t="shared" si="366"/>
        <v>2024-11</v>
      </c>
      <c r="P3364" s="4" t="str">
        <f t="shared" si="367"/>
        <v>11</v>
      </c>
      <c r="Q3364" s="4" t="str">
        <f t="shared" si="368"/>
        <v>November</v>
      </c>
      <c r="R3364" s="30" t="str">
        <f t="shared" si="369"/>
        <v>18</v>
      </c>
      <c r="W3364" t="str">
        <f t="shared" si="370"/>
        <v>ok</v>
      </c>
    </row>
    <row r="3365" spans="1:23" x14ac:dyDescent="0.3">
      <c r="A3365" t="s">
        <v>3407</v>
      </c>
      <c r="B3365" t="s">
        <v>63</v>
      </c>
      <c r="C3365" t="s">
        <v>18</v>
      </c>
      <c r="D3365" t="s">
        <v>64</v>
      </c>
      <c r="E3365" t="s">
        <v>45</v>
      </c>
      <c r="F3365" t="s">
        <v>31</v>
      </c>
      <c r="G3365" s="5">
        <v>13349.52</v>
      </c>
      <c r="H3365" s="5">
        <f t="shared" si="364"/>
        <v>240.29136</v>
      </c>
      <c r="I3365" s="6">
        <v>3</v>
      </c>
      <c r="J3365" s="6">
        <v>40048.559999999998</v>
      </c>
      <c r="K3365" s="5">
        <f t="shared" si="365"/>
        <v>720.87408000000005</v>
      </c>
      <c r="L3365" s="7">
        <v>4</v>
      </c>
      <c r="M3365" s="7">
        <v>4243</v>
      </c>
      <c r="N3365" s="3">
        <v>45506</v>
      </c>
      <c r="O3365" s="4" t="str">
        <f t="shared" si="366"/>
        <v>2024-08</v>
      </c>
      <c r="P3365" s="4" t="str">
        <f t="shared" si="367"/>
        <v>08</v>
      </c>
      <c r="Q3365" s="4" t="str">
        <f t="shared" si="368"/>
        <v>August</v>
      </c>
      <c r="R3365" s="30" t="str">
        <f t="shared" si="369"/>
        <v>02</v>
      </c>
      <c r="W3365" t="str">
        <f t="shared" si="370"/>
        <v>ok</v>
      </c>
    </row>
    <row r="3366" spans="1:23" x14ac:dyDescent="0.3">
      <c r="A3366" t="s">
        <v>3408</v>
      </c>
      <c r="B3366" t="s">
        <v>11</v>
      </c>
      <c r="C3366" t="s">
        <v>12</v>
      </c>
      <c r="D3366" t="s">
        <v>13</v>
      </c>
      <c r="E3366" t="s">
        <v>14</v>
      </c>
      <c r="F3366" t="s">
        <v>38</v>
      </c>
      <c r="G3366" s="5">
        <v>3524.68</v>
      </c>
      <c r="H3366" s="5">
        <f t="shared" si="364"/>
        <v>63.444239999999994</v>
      </c>
      <c r="I3366" s="6">
        <v>4</v>
      </c>
      <c r="J3366" s="6">
        <v>14098.72</v>
      </c>
      <c r="K3366" s="5">
        <f t="shared" si="365"/>
        <v>253.77695999999997</v>
      </c>
      <c r="L3366" s="7">
        <v>2.74</v>
      </c>
      <c r="M3366" s="7">
        <v>3780</v>
      </c>
      <c r="N3366" s="3">
        <v>45427</v>
      </c>
      <c r="O3366" s="4" t="str">
        <f t="shared" si="366"/>
        <v>2024-05</v>
      </c>
      <c r="P3366" s="4" t="str">
        <f t="shared" si="367"/>
        <v>05</v>
      </c>
      <c r="Q3366" s="4" t="str">
        <f t="shared" si="368"/>
        <v>May</v>
      </c>
      <c r="R3366" s="30" t="str">
        <f t="shared" si="369"/>
        <v>15</v>
      </c>
      <c r="W3366" t="str">
        <f t="shared" si="370"/>
        <v>ok</v>
      </c>
    </row>
    <row r="3367" spans="1:23" x14ac:dyDescent="0.3">
      <c r="A3367" t="s">
        <v>3409</v>
      </c>
      <c r="B3367" t="s">
        <v>36</v>
      </c>
      <c r="C3367" t="s">
        <v>18</v>
      </c>
      <c r="D3367" t="s">
        <v>37</v>
      </c>
      <c r="E3367" t="s">
        <v>14</v>
      </c>
      <c r="F3367" t="s">
        <v>26</v>
      </c>
      <c r="G3367" s="5">
        <v>3066.64</v>
      </c>
      <c r="H3367" s="5">
        <f t="shared" si="364"/>
        <v>55.199519999999993</v>
      </c>
      <c r="I3367" s="6">
        <v>2</v>
      </c>
      <c r="J3367" s="6">
        <v>6133.28</v>
      </c>
      <c r="K3367" s="5">
        <f t="shared" si="365"/>
        <v>110.39903999999999</v>
      </c>
      <c r="L3367" s="7">
        <v>4.33</v>
      </c>
      <c r="M3367" s="7">
        <v>4280</v>
      </c>
      <c r="N3367" s="3">
        <v>45300</v>
      </c>
      <c r="O3367" s="4" t="str">
        <f t="shared" si="366"/>
        <v>2024-01</v>
      </c>
      <c r="P3367" s="4" t="str">
        <f t="shared" si="367"/>
        <v>01</v>
      </c>
      <c r="Q3367" s="4" t="str">
        <f t="shared" si="368"/>
        <v>January</v>
      </c>
      <c r="R3367" s="30" t="str">
        <f t="shared" si="369"/>
        <v>09</v>
      </c>
      <c r="W3367" t="str">
        <f t="shared" si="370"/>
        <v>ok</v>
      </c>
    </row>
    <row r="3368" spans="1:23" x14ac:dyDescent="0.3">
      <c r="A3368" t="s">
        <v>3410</v>
      </c>
      <c r="B3368" t="s">
        <v>41</v>
      </c>
      <c r="C3368" t="s">
        <v>42</v>
      </c>
      <c r="D3368" t="s">
        <v>43</v>
      </c>
      <c r="E3368" t="s">
        <v>45</v>
      </c>
      <c r="F3368" t="s">
        <v>38</v>
      </c>
      <c r="G3368" s="5">
        <v>14079.38</v>
      </c>
      <c r="H3368" s="5">
        <f t="shared" si="364"/>
        <v>253.42883999999998</v>
      </c>
      <c r="I3368" s="6">
        <v>2</v>
      </c>
      <c r="J3368" s="6">
        <v>28158.76</v>
      </c>
      <c r="K3368" s="5">
        <f t="shared" si="365"/>
        <v>506.85767999999996</v>
      </c>
      <c r="L3368" s="7">
        <v>2.2799999999999998</v>
      </c>
      <c r="M3368" s="7">
        <v>1320</v>
      </c>
      <c r="N3368" s="3">
        <v>45342</v>
      </c>
      <c r="O3368" s="4" t="str">
        <f t="shared" si="366"/>
        <v>2024-02</v>
      </c>
      <c r="P3368" s="4" t="str">
        <f t="shared" si="367"/>
        <v>02</v>
      </c>
      <c r="Q3368" s="4" t="str">
        <f t="shared" si="368"/>
        <v>February</v>
      </c>
      <c r="R3368" s="30" t="str">
        <f t="shared" si="369"/>
        <v>20</v>
      </c>
      <c r="W3368" t="str">
        <f t="shared" si="370"/>
        <v>ok</v>
      </c>
    </row>
    <row r="3369" spans="1:23" x14ac:dyDescent="0.3">
      <c r="A3369" t="s">
        <v>3411</v>
      </c>
      <c r="B3369" t="s">
        <v>33</v>
      </c>
      <c r="C3369" t="s">
        <v>12</v>
      </c>
      <c r="D3369" t="s">
        <v>34</v>
      </c>
      <c r="E3369" t="s">
        <v>20</v>
      </c>
      <c r="F3369" t="s">
        <v>21</v>
      </c>
      <c r="G3369" s="5">
        <v>17665.57</v>
      </c>
      <c r="H3369" s="5">
        <f t="shared" si="364"/>
        <v>317.98025999999999</v>
      </c>
      <c r="I3369" s="6">
        <v>1</v>
      </c>
      <c r="J3369" s="6">
        <v>17665.57</v>
      </c>
      <c r="K3369" s="5">
        <f t="shared" si="365"/>
        <v>317.98025999999999</v>
      </c>
      <c r="L3369" s="7">
        <v>1.85</v>
      </c>
      <c r="M3369" s="7">
        <v>4124</v>
      </c>
      <c r="N3369" s="3">
        <v>45547</v>
      </c>
      <c r="O3369" s="4" t="str">
        <f t="shared" si="366"/>
        <v>2024-09</v>
      </c>
      <c r="P3369" s="4" t="str">
        <f t="shared" si="367"/>
        <v>09</v>
      </c>
      <c r="Q3369" s="4" t="str">
        <f t="shared" si="368"/>
        <v>September</v>
      </c>
      <c r="R3369" s="30" t="str">
        <f t="shared" si="369"/>
        <v>12</v>
      </c>
      <c r="W3369" t="str">
        <f t="shared" si="370"/>
        <v>ok</v>
      </c>
    </row>
    <row r="3370" spans="1:23" x14ac:dyDescent="0.3">
      <c r="A3370" t="s">
        <v>3412</v>
      </c>
      <c r="B3370" t="s">
        <v>23</v>
      </c>
      <c r="C3370" t="s">
        <v>24</v>
      </c>
      <c r="D3370" t="s">
        <v>25</v>
      </c>
      <c r="E3370" t="s">
        <v>20</v>
      </c>
      <c r="F3370" t="s">
        <v>60</v>
      </c>
      <c r="G3370" s="5">
        <v>10790.65</v>
      </c>
      <c r="H3370" s="5">
        <f t="shared" si="364"/>
        <v>194.23169999999999</v>
      </c>
      <c r="I3370" s="6">
        <v>2</v>
      </c>
      <c r="J3370" s="6">
        <v>21581.3</v>
      </c>
      <c r="K3370" s="5">
        <f t="shared" si="365"/>
        <v>388.46339999999998</v>
      </c>
      <c r="L3370" s="7">
        <v>2.2200000000000002</v>
      </c>
      <c r="M3370" s="7">
        <v>661</v>
      </c>
      <c r="N3370" s="3">
        <v>45543</v>
      </c>
      <c r="O3370" s="4" t="str">
        <f t="shared" si="366"/>
        <v>2024-09</v>
      </c>
      <c r="P3370" s="4" t="str">
        <f t="shared" si="367"/>
        <v>09</v>
      </c>
      <c r="Q3370" s="4" t="str">
        <f t="shared" si="368"/>
        <v>September</v>
      </c>
      <c r="R3370" s="30" t="str">
        <f t="shared" si="369"/>
        <v>08</v>
      </c>
      <c r="W3370" t="str">
        <f t="shared" si="370"/>
        <v>ok</v>
      </c>
    </row>
    <row r="3371" spans="1:23" x14ac:dyDescent="0.3">
      <c r="A3371" t="s">
        <v>3413</v>
      </c>
      <c r="B3371" t="s">
        <v>33</v>
      </c>
      <c r="C3371" t="s">
        <v>12</v>
      </c>
      <c r="D3371" t="s">
        <v>34</v>
      </c>
      <c r="E3371" t="s">
        <v>14</v>
      </c>
      <c r="F3371" t="s">
        <v>26</v>
      </c>
      <c r="G3371" s="5">
        <v>9039.93</v>
      </c>
      <c r="H3371" s="5">
        <f t="shared" si="364"/>
        <v>162.71874</v>
      </c>
      <c r="I3371" s="6">
        <v>1</v>
      </c>
      <c r="J3371" s="6">
        <v>9039.93</v>
      </c>
      <c r="K3371" s="5">
        <f t="shared" si="365"/>
        <v>162.71874</v>
      </c>
      <c r="L3371" s="7">
        <v>1.26</v>
      </c>
      <c r="M3371" s="7">
        <v>2428</v>
      </c>
      <c r="N3371" s="3">
        <v>45519</v>
      </c>
      <c r="O3371" s="4" t="str">
        <f t="shared" si="366"/>
        <v>2024-08</v>
      </c>
      <c r="P3371" s="4" t="str">
        <f t="shared" si="367"/>
        <v>08</v>
      </c>
      <c r="Q3371" s="4" t="str">
        <f t="shared" si="368"/>
        <v>August</v>
      </c>
      <c r="R3371" s="30" t="str">
        <f t="shared" si="369"/>
        <v>15</v>
      </c>
      <c r="W3371" t="str">
        <f t="shared" si="370"/>
        <v>ok</v>
      </c>
    </row>
    <row r="3372" spans="1:23" x14ac:dyDescent="0.3">
      <c r="A3372" t="s">
        <v>3414</v>
      </c>
      <c r="B3372" t="s">
        <v>11</v>
      </c>
      <c r="C3372" t="s">
        <v>12</v>
      </c>
      <c r="D3372" t="s">
        <v>13</v>
      </c>
      <c r="E3372" t="s">
        <v>14</v>
      </c>
      <c r="F3372" t="s">
        <v>38</v>
      </c>
      <c r="G3372" s="5">
        <v>9501.17</v>
      </c>
      <c r="H3372" s="5">
        <f t="shared" si="364"/>
        <v>171.02105999999998</v>
      </c>
      <c r="I3372" s="6">
        <v>2</v>
      </c>
      <c r="J3372" s="6">
        <v>19002.34</v>
      </c>
      <c r="K3372" s="5">
        <f t="shared" si="365"/>
        <v>342.04211999999995</v>
      </c>
      <c r="L3372" s="7">
        <v>3.15</v>
      </c>
      <c r="M3372" s="7">
        <v>953</v>
      </c>
      <c r="N3372" s="3">
        <v>45587</v>
      </c>
      <c r="O3372" s="4" t="str">
        <f t="shared" si="366"/>
        <v>2024-10</v>
      </c>
      <c r="P3372" s="4" t="str">
        <f t="shared" si="367"/>
        <v>10</v>
      </c>
      <c r="Q3372" s="4" t="str">
        <f t="shared" si="368"/>
        <v>October</v>
      </c>
      <c r="R3372" s="30" t="str">
        <f t="shared" si="369"/>
        <v>22</v>
      </c>
      <c r="W3372" t="str">
        <f t="shared" si="370"/>
        <v>ok</v>
      </c>
    </row>
    <row r="3373" spans="1:23" x14ac:dyDescent="0.3">
      <c r="A3373" t="s">
        <v>3415</v>
      </c>
      <c r="B3373" t="s">
        <v>23</v>
      </c>
      <c r="C3373" t="s">
        <v>24</v>
      </c>
      <c r="D3373" t="s">
        <v>25</v>
      </c>
      <c r="E3373" t="s">
        <v>20</v>
      </c>
      <c r="F3373" t="s">
        <v>21</v>
      </c>
      <c r="G3373" s="5">
        <v>15110.7</v>
      </c>
      <c r="H3373" s="5">
        <f t="shared" si="364"/>
        <v>271.99259999999998</v>
      </c>
      <c r="I3373" s="6">
        <v>1</v>
      </c>
      <c r="J3373" s="6">
        <v>15110.7</v>
      </c>
      <c r="K3373" s="5">
        <f t="shared" si="365"/>
        <v>271.99259999999998</v>
      </c>
      <c r="L3373" s="7">
        <v>1.27</v>
      </c>
      <c r="M3373" s="7">
        <v>4594</v>
      </c>
      <c r="N3373" s="3">
        <v>45349</v>
      </c>
      <c r="O3373" s="4" t="str">
        <f t="shared" si="366"/>
        <v>2024-02</v>
      </c>
      <c r="P3373" s="4" t="str">
        <f t="shared" si="367"/>
        <v>02</v>
      </c>
      <c r="Q3373" s="4" t="str">
        <f t="shared" si="368"/>
        <v>February</v>
      </c>
      <c r="R3373" s="30" t="str">
        <f t="shared" si="369"/>
        <v>27</v>
      </c>
      <c r="W3373" t="str">
        <f t="shared" si="370"/>
        <v>ok</v>
      </c>
    </row>
    <row r="3374" spans="1:23" x14ac:dyDescent="0.3">
      <c r="A3374" t="s">
        <v>3416</v>
      </c>
      <c r="B3374" t="s">
        <v>36</v>
      </c>
      <c r="C3374" t="s">
        <v>18</v>
      </c>
      <c r="D3374" t="s">
        <v>37</v>
      </c>
      <c r="E3374" t="s">
        <v>14</v>
      </c>
      <c r="F3374" t="s">
        <v>60</v>
      </c>
      <c r="G3374" s="5">
        <v>1398.5</v>
      </c>
      <c r="H3374" s="5">
        <f t="shared" si="364"/>
        <v>25.172999999999998</v>
      </c>
      <c r="I3374" s="6">
        <v>1</v>
      </c>
      <c r="J3374" s="6">
        <v>1398.5</v>
      </c>
      <c r="K3374" s="5">
        <f t="shared" si="365"/>
        <v>25.172999999999998</v>
      </c>
      <c r="L3374" s="7">
        <v>3.71</v>
      </c>
      <c r="M3374" s="7">
        <v>1734</v>
      </c>
      <c r="N3374" s="3">
        <v>45398</v>
      </c>
      <c r="O3374" s="4" t="str">
        <f t="shared" si="366"/>
        <v>2024-04</v>
      </c>
      <c r="P3374" s="4" t="str">
        <f t="shared" si="367"/>
        <v>04</v>
      </c>
      <c r="Q3374" s="4" t="str">
        <f t="shared" si="368"/>
        <v>April</v>
      </c>
      <c r="R3374" s="30" t="str">
        <f t="shared" si="369"/>
        <v>16</v>
      </c>
      <c r="W3374" t="str">
        <f t="shared" si="370"/>
        <v>ok</v>
      </c>
    </row>
    <row r="3375" spans="1:23" x14ac:dyDescent="0.3">
      <c r="A3375" t="s">
        <v>3417</v>
      </c>
      <c r="B3375" t="s">
        <v>47</v>
      </c>
      <c r="C3375" t="s">
        <v>12</v>
      </c>
      <c r="D3375" t="s">
        <v>48</v>
      </c>
      <c r="E3375" t="s">
        <v>45</v>
      </c>
      <c r="F3375" t="s">
        <v>21</v>
      </c>
      <c r="G3375" s="5">
        <v>5807.33</v>
      </c>
      <c r="H3375" s="5">
        <f t="shared" si="364"/>
        <v>104.53193999999999</v>
      </c>
      <c r="I3375" s="6">
        <v>1</v>
      </c>
      <c r="J3375" s="6">
        <v>5807.33</v>
      </c>
      <c r="K3375" s="5">
        <f t="shared" si="365"/>
        <v>104.53193999999999</v>
      </c>
      <c r="L3375" s="7">
        <v>4.93</v>
      </c>
      <c r="M3375" s="7">
        <v>3050</v>
      </c>
      <c r="N3375" s="3">
        <v>45626</v>
      </c>
      <c r="O3375" s="4" t="str">
        <f t="shared" si="366"/>
        <v>2024-11</v>
      </c>
      <c r="P3375" s="4" t="str">
        <f t="shared" si="367"/>
        <v>11</v>
      </c>
      <c r="Q3375" s="4" t="str">
        <f t="shared" si="368"/>
        <v>November</v>
      </c>
      <c r="R3375" s="30" t="str">
        <f t="shared" si="369"/>
        <v>30</v>
      </c>
      <c r="W3375" t="str">
        <f t="shared" si="370"/>
        <v>ok</v>
      </c>
    </row>
    <row r="3376" spans="1:23" x14ac:dyDescent="0.3">
      <c r="A3376" t="s">
        <v>3418</v>
      </c>
      <c r="B3376" t="s">
        <v>11</v>
      </c>
      <c r="C3376" t="s">
        <v>12</v>
      </c>
      <c r="D3376" t="s">
        <v>13</v>
      </c>
      <c r="E3376" t="s">
        <v>45</v>
      </c>
      <c r="F3376" t="s">
        <v>38</v>
      </c>
      <c r="G3376" s="5">
        <v>13058.12</v>
      </c>
      <c r="H3376" s="5">
        <f t="shared" si="364"/>
        <v>235.04615999999999</v>
      </c>
      <c r="I3376" s="6">
        <v>1</v>
      </c>
      <c r="J3376" s="6">
        <v>13058.12</v>
      </c>
      <c r="K3376" s="5">
        <f t="shared" si="365"/>
        <v>235.04615999999999</v>
      </c>
      <c r="L3376" s="7">
        <v>2.7</v>
      </c>
      <c r="M3376" s="7">
        <v>2994</v>
      </c>
      <c r="N3376" s="3">
        <v>45608</v>
      </c>
      <c r="O3376" s="4" t="str">
        <f t="shared" si="366"/>
        <v>2024-11</v>
      </c>
      <c r="P3376" s="4" t="str">
        <f t="shared" si="367"/>
        <v>11</v>
      </c>
      <c r="Q3376" s="4" t="str">
        <f t="shared" si="368"/>
        <v>November</v>
      </c>
      <c r="R3376" s="30" t="str">
        <f t="shared" si="369"/>
        <v>12</v>
      </c>
      <c r="W3376" t="str">
        <f t="shared" si="370"/>
        <v>ok</v>
      </c>
    </row>
    <row r="3377" spans="1:23" x14ac:dyDescent="0.3">
      <c r="A3377" t="s">
        <v>3419</v>
      </c>
      <c r="B3377" t="s">
        <v>63</v>
      </c>
      <c r="C3377" t="s">
        <v>18</v>
      </c>
      <c r="D3377" t="s">
        <v>64</v>
      </c>
      <c r="E3377" t="s">
        <v>45</v>
      </c>
      <c r="F3377" t="s">
        <v>60</v>
      </c>
      <c r="G3377" s="5">
        <v>6676.2</v>
      </c>
      <c r="H3377" s="5">
        <f t="shared" si="364"/>
        <v>120.17159999999998</v>
      </c>
      <c r="I3377" s="6">
        <v>3</v>
      </c>
      <c r="J3377" s="6">
        <v>20028.599999999999</v>
      </c>
      <c r="K3377" s="5">
        <f t="shared" si="365"/>
        <v>360.51479999999992</v>
      </c>
      <c r="L3377" s="7">
        <v>2.66</v>
      </c>
      <c r="M3377" s="7">
        <v>2344</v>
      </c>
      <c r="N3377" s="3">
        <v>45573</v>
      </c>
      <c r="O3377" s="4" t="str">
        <f t="shared" si="366"/>
        <v>2024-10</v>
      </c>
      <c r="P3377" s="4" t="str">
        <f t="shared" si="367"/>
        <v>10</v>
      </c>
      <c r="Q3377" s="4" t="str">
        <f t="shared" si="368"/>
        <v>October</v>
      </c>
      <c r="R3377" s="30" t="str">
        <f t="shared" si="369"/>
        <v>08</v>
      </c>
      <c r="W3377" t="str">
        <f t="shared" si="370"/>
        <v>ok</v>
      </c>
    </row>
    <row r="3378" spans="1:23" x14ac:dyDescent="0.3">
      <c r="A3378" t="s">
        <v>3420</v>
      </c>
      <c r="B3378" t="s">
        <v>36</v>
      </c>
      <c r="C3378" t="s">
        <v>18</v>
      </c>
      <c r="D3378" t="s">
        <v>37</v>
      </c>
      <c r="E3378" t="s">
        <v>45</v>
      </c>
      <c r="F3378" t="s">
        <v>60</v>
      </c>
      <c r="G3378" s="5">
        <v>13644.83</v>
      </c>
      <c r="H3378" s="5">
        <f t="shared" si="364"/>
        <v>245.60693999999998</v>
      </c>
      <c r="I3378" s="6">
        <v>1</v>
      </c>
      <c r="J3378" s="6">
        <v>13644.83</v>
      </c>
      <c r="K3378" s="5">
        <f t="shared" si="365"/>
        <v>245.60693999999998</v>
      </c>
      <c r="L3378" s="7">
        <v>2.7</v>
      </c>
      <c r="M3378" s="7">
        <v>344</v>
      </c>
      <c r="N3378" s="3">
        <v>45419</v>
      </c>
      <c r="O3378" s="4" t="str">
        <f t="shared" si="366"/>
        <v>2024-05</v>
      </c>
      <c r="P3378" s="4" t="str">
        <f t="shared" si="367"/>
        <v>05</v>
      </c>
      <c r="Q3378" s="4" t="str">
        <f t="shared" si="368"/>
        <v>May</v>
      </c>
      <c r="R3378" s="30" t="str">
        <f t="shared" si="369"/>
        <v>07</v>
      </c>
      <c r="W3378" t="str">
        <f t="shared" si="370"/>
        <v>ok</v>
      </c>
    </row>
    <row r="3379" spans="1:23" x14ac:dyDescent="0.3">
      <c r="A3379" t="s">
        <v>3421</v>
      </c>
      <c r="B3379" t="s">
        <v>47</v>
      </c>
      <c r="C3379" t="s">
        <v>12</v>
      </c>
      <c r="D3379" t="s">
        <v>48</v>
      </c>
      <c r="E3379" t="s">
        <v>20</v>
      </c>
      <c r="F3379" t="s">
        <v>26</v>
      </c>
      <c r="G3379" s="5">
        <v>5032.22</v>
      </c>
      <c r="H3379" s="5">
        <f t="shared" si="364"/>
        <v>90.57996</v>
      </c>
      <c r="I3379" s="6">
        <v>5</v>
      </c>
      <c r="J3379" s="6">
        <v>25161.1</v>
      </c>
      <c r="K3379" s="5">
        <f t="shared" si="365"/>
        <v>452.89980000000003</v>
      </c>
      <c r="L3379" s="7">
        <v>3.83</v>
      </c>
      <c r="M3379" s="7">
        <v>2541</v>
      </c>
      <c r="N3379" s="3">
        <v>45424</v>
      </c>
      <c r="O3379" s="4" t="str">
        <f t="shared" si="366"/>
        <v>2024-05</v>
      </c>
      <c r="P3379" s="4" t="str">
        <f t="shared" si="367"/>
        <v>05</v>
      </c>
      <c r="Q3379" s="4" t="str">
        <f t="shared" si="368"/>
        <v>May</v>
      </c>
      <c r="R3379" s="30" t="str">
        <f t="shared" si="369"/>
        <v>12</v>
      </c>
      <c r="W3379" t="str">
        <f t="shared" si="370"/>
        <v>ok</v>
      </c>
    </row>
    <row r="3380" spans="1:23" x14ac:dyDescent="0.3">
      <c r="A3380" t="s">
        <v>3422</v>
      </c>
      <c r="B3380" t="s">
        <v>11</v>
      </c>
      <c r="C3380" t="s">
        <v>12</v>
      </c>
      <c r="D3380" t="s">
        <v>13</v>
      </c>
      <c r="E3380" t="s">
        <v>14</v>
      </c>
      <c r="F3380" t="s">
        <v>21</v>
      </c>
      <c r="G3380" s="5">
        <v>12394.48</v>
      </c>
      <c r="H3380" s="5">
        <f t="shared" si="364"/>
        <v>223.10063999999997</v>
      </c>
      <c r="I3380" s="6">
        <v>3</v>
      </c>
      <c r="J3380" s="6">
        <v>37183.440000000002</v>
      </c>
      <c r="K3380" s="5">
        <f t="shared" si="365"/>
        <v>669.30191999999988</v>
      </c>
      <c r="L3380" s="7">
        <v>3.58</v>
      </c>
      <c r="M3380" s="7">
        <v>339</v>
      </c>
      <c r="N3380" s="3">
        <v>45608</v>
      </c>
      <c r="O3380" s="4" t="str">
        <f t="shared" si="366"/>
        <v>2024-11</v>
      </c>
      <c r="P3380" s="4" t="str">
        <f t="shared" si="367"/>
        <v>11</v>
      </c>
      <c r="Q3380" s="4" t="str">
        <f t="shared" si="368"/>
        <v>November</v>
      </c>
      <c r="R3380" s="30" t="str">
        <f t="shared" si="369"/>
        <v>12</v>
      </c>
      <c r="W3380" t="str">
        <f t="shared" si="370"/>
        <v>ok</v>
      </c>
    </row>
    <row r="3381" spans="1:23" x14ac:dyDescent="0.3">
      <c r="A3381" t="s">
        <v>3423</v>
      </c>
      <c r="B3381" t="s">
        <v>23</v>
      </c>
      <c r="C3381" t="s">
        <v>24</v>
      </c>
      <c r="D3381" t="s">
        <v>25</v>
      </c>
      <c r="E3381" t="s">
        <v>45</v>
      </c>
      <c r="F3381" t="s">
        <v>21</v>
      </c>
      <c r="G3381" s="5">
        <v>7953.43</v>
      </c>
      <c r="H3381" s="5">
        <f t="shared" si="364"/>
        <v>143.16173999999998</v>
      </c>
      <c r="I3381" s="6">
        <v>4</v>
      </c>
      <c r="J3381" s="6">
        <v>31813.72</v>
      </c>
      <c r="K3381" s="5">
        <f t="shared" si="365"/>
        <v>572.64695999999992</v>
      </c>
      <c r="L3381" s="7">
        <v>3.28</v>
      </c>
      <c r="M3381" s="7">
        <v>4092</v>
      </c>
      <c r="N3381" s="3">
        <v>45640</v>
      </c>
      <c r="O3381" s="4" t="str">
        <f t="shared" si="366"/>
        <v>2024-12</v>
      </c>
      <c r="P3381" s="4" t="str">
        <f t="shared" si="367"/>
        <v>12</v>
      </c>
      <c r="Q3381" s="4" t="str">
        <f t="shared" si="368"/>
        <v>December</v>
      </c>
      <c r="R3381" s="30" t="str">
        <f t="shared" si="369"/>
        <v>14</v>
      </c>
      <c r="W3381" t="str">
        <f t="shared" si="370"/>
        <v>ok</v>
      </c>
    </row>
    <row r="3382" spans="1:23" x14ac:dyDescent="0.3">
      <c r="A3382" t="s">
        <v>3424</v>
      </c>
      <c r="B3382" t="s">
        <v>11</v>
      </c>
      <c r="C3382" t="s">
        <v>12</v>
      </c>
      <c r="D3382" t="s">
        <v>13</v>
      </c>
      <c r="E3382" t="s">
        <v>45</v>
      </c>
      <c r="F3382" t="s">
        <v>31</v>
      </c>
      <c r="G3382" s="5">
        <v>18059.740000000002</v>
      </c>
      <c r="H3382" s="5">
        <f t="shared" si="364"/>
        <v>325.07531999999998</v>
      </c>
      <c r="I3382" s="6">
        <v>2</v>
      </c>
      <c r="J3382" s="6">
        <v>36119.480000000003</v>
      </c>
      <c r="K3382" s="5">
        <f t="shared" si="365"/>
        <v>650.15063999999995</v>
      </c>
      <c r="L3382" s="7">
        <v>1.36</v>
      </c>
      <c r="M3382" s="7">
        <v>938</v>
      </c>
      <c r="N3382" s="3">
        <v>45453</v>
      </c>
      <c r="O3382" s="4" t="str">
        <f t="shared" si="366"/>
        <v>2024-06</v>
      </c>
      <c r="P3382" s="4" t="str">
        <f t="shared" si="367"/>
        <v>06</v>
      </c>
      <c r="Q3382" s="4" t="str">
        <f t="shared" si="368"/>
        <v>June</v>
      </c>
      <c r="R3382" s="30" t="str">
        <f t="shared" si="369"/>
        <v>10</v>
      </c>
      <c r="W3382" t="str">
        <f t="shared" si="370"/>
        <v>ok</v>
      </c>
    </row>
    <row r="3383" spans="1:23" x14ac:dyDescent="0.3">
      <c r="A3383" t="s">
        <v>3425</v>
      </c>
      <c r="B3383" t="s">
        <v>47</v>
      </c>
      <c r="C3383" t="s">
        <v>12</v>
      </c>
      <c r="D3383" t="s">
        <v>48</v>
      </c>
      <c r="E3383" t="s">
        <v>14</v>
      </c>
      <c r="F3383" t="s">
        <v>26</v>
      </c>
      <c r="G3383" s="5">
        <v>13773.22</v>
      </c>
      <c r="H3383" s="5">
        <f t="shared" si="364"/>
        <v>247.91795999999997</v>
      </c>
      <c r="I3383" s="6">
        <v>4</v>
      </c>
      <c r="J3383" s="6">
        <v>55092.88</v>
      </c>
      <c r="K3383" s="5">
        <f t="shared" si="365"/>
        <v>991.67183999999986</v>
      </c>
      <c r="L3383" s="7">
        <v>4.1100000000000003</v>
      </c>
      <c r="M3383" s="7">
        <v>4533</v>
      </c>
      <c r="N3383" s="3">
        <v>45326</v>
      </c>
      <c r="O3383" s="4" t="str">
        <f t="shared" si="366"/>
        <v>2024-02</v>
      </c>
      <c r="P3383" s="4" t="str">
        <f t="shared" si="367"/>
        <v>02</v>
      </c>
      <c r="Q3383" s="4" t="str">
        <f t="shared" si="368"/>
        <v>February</v>
      </c>
      <c r="R3383" s="30" t="str">
        <f t="shared" si="369"/>
        <v>04</v>
      </c>
      <c r="W3383" t="str">
        <f t="shared" si="370"/>
        <v>ok</v>
      </c>
    </row>
    <row r="3384" spans="1:23" x14ac:dyDescent="0.3">
      <c r="A3384" t="s">
        <v>3426</v>
      </c>
      <c r="B3384" t="s">
        <v>33</v>
      </c>
      <c r="C3384" t="s">
        <v>12</v>
      </c>
      <c r="D3384" t="s">
        <v>34</v>
      </c>
      <c r="E3384" t="s">
        <v>45</v>
      </c>
      <c r="F3384" t="s">
        <v>15</v>
      </c>
      <c r="G3384" s="5">
        <v>9200.89</v>
      </c>
      <c r="H3384" s="5">
        <f t="shared" si="364"/>
        <v>165.61601999999996</v>
      </c>
      <c r="I3384" s="6">
        <v>4</v>
      </c>
      <c r="J3384" s="6">
        <v>36803.56</v>
      </c>
      <c r="K3384" s="5">
        <f t="shared" si="365"/>
        <v>662.46407999999985</v>
      </c>
      <c r="L3384" s="7">
        <v>4.7</v>
      </c>
      <c r="M3384" s="7">
        <v>889</v>
      </c>
      <c r="N3384" s="3">
        <v>45647</v>
      </c>
      <c r="O3384" s="4" t="str">
        <f t="shared" si="366"/>
        <v>2024-12</v>
      </c>
      <c r="P3384" s="4" t="str">
        <f t="shared" si="367"/>
        <v>12</v>
      </c>
      <c r="Q3384" s="4" t="str">
        <f t="shared" si="368"/>
        <v>December</v>
      </c>
      <c r="R3384" s="30" t="str">
        <f t="shared" si="369"/>
        <v>21</v>
      </c>
      <c r="W3384" t="str">
        <f t="shared" si="370"/>
        <v>ok</v>
      </c>
    </row>
    <row r="3385" spans="1:23" x14ac:dyDescent="0.3">
      <c r="A3385" t="s">
        <v>3427</v>
      </c>
      <c r="B3385" t="s">
        <v>51</v>
      </c>
      <c r="C3385" t="s">
        <v>29</v>
      </c>
      <c r="D3385" t="s">
        <v>52</v>
      </c>
      <c r="E3385" t="s">
        <v>20</v>
      </c>
      <c r="F3385" t="s">
        <v>60</v>
      </c>
      <c r="G3385" s="5">
        <v>13429.38</v>
      </c>
      <c r="H3385" s="5">
        <f t="shared" si="364"/>
        <v>241.72883999999996</v>
      </c>
      <c r="I3385" s="6">
        <v>4</v>
      </c>
      <c r="J3385" s="6">
        <v>53717.52</v>
      </c>
      <c r="K3385" s="5">
        <f t="shared" si="365"/>
        <v>966.91535999999985</v>
      </c>
      <c r="L3385" s="7">
        <v>1.08</v>
      </c>
      <c r="M3385" s="7">
        <v>3337</v>
      </c>
      <c r="N3385" s="3">
        <v>45445</v>
      </c>
      <c r="O3385" s="4" t="str">
        <f t="shared" si="366"/>
        <v>2024-06</v>
      </c>
      <c r="P3385" s="4" t="str">
        <f t="shared" si="367"/>
        <v>06</v>
      </c>
      <c r="Q3385" s="4" t="str">
        <f t="shared" si="368"/>
        <v>June</v>
      </c>
      <c r="R3385" s="30" t="str">
        <f t="shared" si="369"/>
        <v>02</v>
      </c>
      <c r="W3385" t="str">
        <f t="shared" si="370"/>
        <v>ok</v>
      </c>
    </row>
    <row r="3386" spans="1:23" x14ac:dyDescent="0.3">
      <c r="A3386" t="s">
        <v>3428</v>
      </c>
      <c r="B3386" t="s">
        <v>11</v>
      </c>
      <c r="C3386" t="s">
        <v>12</v>
      </c>
      <c r="D3386" t="s">
        <v>13</v>
      </c>
      <c r="E3386" t="s">
        <v>14</v>
      </c>
      <c r="F3386" t="s">
        <v>26</v>
      </c>
      <c r="G3386" s="5">
        <v>9439.85</v>
      </c>
      <c r="H3386" s="5">
        <f t="shared" si="364"/>
        <v>169.91729999999998</v>
      </c>
      <c r="I3386" s="6">
        <v>2</v>
      </c>
      <c r="J3386" s="6">
        <v>18879.7</v>
      </c>
      <c r="K3386" s="5">
        <f t="shared" si="365"/>
        <v>339.83459999999997</v>
      </c>
      <c r="L3386" s="7">
        <v>1.7</v>
      </c>
      <c r="M3386" s="7">
        <v>2694</v>
      </c>
      <c r="N3386" s="3">
        <v>45322</v>
      </c>
      <c r="O3386" s="4" t="str">
        <f t="shared" si="366"/>
        <v>2024-01</v>
      </c>
      <c r="P3386" s="4" t="str">
        <f t="shared" si="367"/>
        <v>01</v>
      </c>
      <c r="Q3386" s="4" t="str">
        <f t="shared" si="368"/>
        <v>January</v>
      </c>
      <c r="R3386" s="30" t="str">
        <f t="shared" si="369"/>
        <v>31</v>
      </c>
      <c r="W3386" t="str">
        <f t="shared" si="370"/>
        <v>ok</v>
      </c>
    </row>
    <row r="3387" spans="1:23" x14ac:dyDescent="0.3">
      <c r="A3387" t="s">
        <v>3429</v>
      </c>
      <c r="B3387" t="s">
        <v>28</v>
      </c>
      <c r="C3387" t="s">
        <v>29</v>
      </c>
      <c r="D3387" t="s">
        <v>30</v>
      </c>
      <c r="E3387" t="s">
        <v>14</v>
      </c>
      <c r="F3387" t="s">
        <v>26</v>
      </c>
      <c r="G3387" s="5">
        <v>16022.79</v>
      </c>
      <c r="H3387" s="5">
        <f t="shared" si="364"/>
        <v>288.41021999999998</v>
      </c>
      <c r="I3387" s="6">
        <v>5</v>
      </c>
      <c r="J3387" s="6">
        <v>80113.95</v>
      </c>
      <c r="K3387" s="5">
        <f t="shared" si="365"/>
        <v>1442.0510999999999</v>
      </c>
      <c r="L3387" s="7">
        <v>3.96</v>
      </c>
      <c r="M3387" s="7">
        <v>4043</v>
      </c>
      <c r="N3387" s="3">
        <v>45292</v>
      </c>
      <c r="O3387" s="4" t="str">
        <f t="shared" si="366"/>
        <v>2024-01</v>
      </c>
      <c r="P3387" s="4" t="str">
        <f t="shared" si="367"/>
        <v>01</v>
      </c>
      <c r="Q3387" s="4" t="str">
        <f t="shared" si="368"/>
        <v>January</v>
      </c>
      <c r="R3387" s="30" t="str">
        <f t="shared" si="369"/>
        <v>01</v>
      </c>
      <c r="W3387" t="str">
        <f t="shared" si="370"/>
        <v>ok</v>
      </c>
    </row>
    <row r="3388" spans="1:23" x14ac:dyDescent="0.3">
      <c r="A3388" t="s">
        <v>3430</v>
      </c>
      <c r="B3388" t="s">
        <v>41</v>
      </c>
      <c r="C3388" t="s">
        <v>42</v>
      </c>
      <c r="D3388" t="s">
        <v>43</v>
      </c>
      <c r="E3388" t="s">
        <v>14</v>
      </c>
      <c r="F3388" t="s">
        <v>15</v>
      </c>
      <c r="G3388" s="5">
        <v>5221.08</v>
      </c>
      <c r="H3388" s="5">
        <f t="shared" si="364"/>
        <v>93.979439999999997</v>
      </c>
      <c r="I3388" s="6">
        <v>1</v>
      </c>
      <c r="J3388" s="6">
        <v>5221.08</v>
      </c>
      <c r="K3388" s="5">
        <f t="shared" si="365"/>
        <v>93.979439999999997</v>
      </c>
      <c r="L3388" s="7">
        <v>4.01</v>
      </c>
      <c r="M3388" s="7">
        <v>1329</v>
      </c>
      <c r="N3388" s="3">
        <v>45404</v>
      </c>
      <c r="O3388" s="4" t="str">
        <f t="shared" si="366"/>
        <v>2024-04</v>
      </c>
      <c r="P3388" s="4" t="str">
        <f t="shared" si="367"/>
        <v>04</v>
      </c>
      <c r="Q3388" s="4" t="str">
        <f t="shared" si="368"/>
        <v>April</v>
      </c>
      <c r="R3388" s="30" t="str">
        <f t="shared" si="369"/>
        <v>22</v>
      </c>
      <c r="W3388" t="str">
        <f t="shared" si="370"/>
        <v>ok</v>
      </c>
    </row>
    <row r="3389" spans="1:23" x14ac:dyDescent="0.3">
      <c r="A3389" t="s">
        <v>3431</v>
      </c>
      <c r="B3389" t="s">
        <v>36</v>
      </c>
      <c r="C3389" t="s">
        <v>18</v>
      </c>
      <c r="D3389" t="s">
        <v>37</v>
      </c>
      <c r="E3389" t="s">
        <v>45</v>
      </c>
      <c r="F3389" t="s">
        <v>31</v>
      </c>
      <c r="G3389" s="5">
        <v>12835.23</v>
      </c>
      <c r="H3389" s="5">
        <f t="shared" si="364"/>
        <v>231.03413999999998</v>
      </c>
      <c r="I3389" s="6">
        <v>4</v>
      </c>
      <c r="J3389" s="6">
        <v>51340.92</v>
      </c>
      <c r="K3389" s="5">
        <f t="shared" si="365"/>
        <v>924.13655999999992</v>
      </c>
      <c r="L3389" s="7">
        <v>2.0499999999999998</v>
      </c>
      <c r="M3389" s="7">
        <v>4569</v>
      </c>
      <c r="N3389" s="3">
        <v>45508</v>
      </c>
      <c r="O3389" s="4" t="str">
        <f t="shared" si="366"/>
        <v>2024-08</v>
      </c>
      <c r="P3389" s="4" t="str">
        <f t="shared" si="367"/>
        <v>08</v>
      </c>
      <c r="Q3389" s="4" t="str">
        <f t="shared" si="368"/>
        <v>August</v>
      </c>
      <c r="R3389" s="30" t="str">
        <f t="shared" si="369"/>
        <v>04</v>
      </c>
      <c r="W3389" t="str">
        <f t="shared" si="370"/>
        <v>ok</v>
      </c>
    </row>
    <row r="3390" spans="1:23" x14ac:dyDescent="0.3">
      <c r="A3390" t="s">
        <v>3432</v>
      </c>
      <c r="B3390" t="s">
        <v>63</v>
      </c>
      <c r="C3390" t="s">
        <v>18</v>
      </c>
      <c r="D3390" t="s">
        <v>64</v>
      </c>
      <c r="E3390" t="s">
        <v>20</v>
      </c>
      <c r="F3390" t="s">
        <v>21</v>
      </c>
      <c r="G3390" s="5">
        <v>13304.59</v>
      </c>
      <c r="H3390" s="5">
        <f t="shared" si="364"/>
        <v>239.48262</v>
      </c>
      <c r="I3390" s="6">
        <v>5</v>
      </c>
      <c r="J3390" s="6">
        <v>66522.95</v>
      </c>
      <c r="K3390" s="5">
        <f t="shared" si="365"/>
        <v>1197.4131</v>
      </c>
      <c r="L3390" s="7">
        <v>1.8</v>
      </c>
      <c r="M3390" s="7">
        <v>3303</v>
      </c>
      <c r="N3390" s="3">
        <v>45615</v>
      </c>
      <c r="O3390" s="4" t="str">
        <f t="shared" si="366"/>
        <v>2024-11</v>
      </c>
      <c r="P3390" s="4" t="str">
        <f t="shared" si="367"/>
        <v>11</v>
      </c>
      <c r="Q3390" s="4" t="str">
        <f t="shared" si="368"/>
        <v>November</v>
      </c>
      <c r="R3390" s="30" t="str">
        <f t="shared" si="369"/>
        <v>19</v>
      </c>
      <c r="W3390" t="str">
        <f t="shared" si="370"/>
        <v>ok</v>
      </c>
    </row>
    <row r="3391" spans="1:23" x14ac:dyDescent="0.3">
      <c r="A3391" t="s">
        <v>3433</v>
      </c>
      <c r="B3391" t="s">
        <v>41</v>
      </c>
      <c r="C3391" t="s">
        <v>42</v>
      </c>
      <c r="D3391" t="s">
        <v>43</v>
      </c>
      <c r="E3391" t="s">
        <v>45</v>
      </c>
      <c r="F3391" t="s">
        <v>21</v>
      </c>
      <c r="G3391" s="5">
        <v>12537.35</v>
      </c>
      <c r="H3391" s="5">
        <f t="shared" si="364"/>
        <v>225.67229999999998</v>
      </c>
      <c r="I3391" s="6">
        <v>1</v>
      </c>
      <c r="J3391" s="6">
        <v>12537.35</v>
      </c>
      <c r="K3391" s="5">
        <f t="shared" si="365"/>
        <v>225.67229999999998</v>
      </c>
      <c r="L3391" s="7">
        <v>1.8</v>
      </c>
      <c r="M3391" s="7">
        <v>327</v>
      </c>
      <c r="N3391" s="3">
        <v>45579</v>
      </c>
      <c r="O3391" s="4" t="str">
        <f t="shared" si="366"/>
        <v>2024-10</v>
      </c>
      <c r="P3391" s="4" t="str">
        <f t="shared" si="367"/>
        <v>10</v>
      </c>
      <c r="Q3391" s="4" t="str">
        <f t="shared" si="368"/>
        <v>October</v>
      </c>
      <c r="R3391" s="30" t="str">
        <f t="shared" si="369"/>
        <v>14</v>
      </c>
      <c r="W3391" t="str">
        <f t="shared" si="370"/>
        <v>ok</v>
      </c>
    </row>
    <row r="3392" spans="1:23" x14ac:dyDescent="0.3">
      <c r="A3392" t="s">
        <v>3434</v>
      </c>
      <c r="B3392" t="s">
        <v>28</v>
      </c>
      <c r="C3392" t="s">
        <v>29</v>
      </c>
      <c r="D3392" t="s">
        <v>30</v>
      </c>
      <c r="E3392" t="s">
        <v>20</v>
      </c>
      <c r="F3392" t="s">
        <v>21</v>
      </c>
      <c r="G3392" s="5">
        <v>4021.1</v>
      </c>
      <c r="H3392" s="5">
        <f t="shared" si="364"/>
        <v>72.379799999999989</v>
      </c>
      <c r="I3392" s="6">
        <v>3</v>
      </c>
      <c r="J3392" s="6">
        <v>12063.3</v>
      </c>
      <c r="K3392" s="5">
        <f t="shared" si="365"/>
        <v>217.13939999999997</v>
      </c>
      <c r="L3392" s="7">
        <v>1.99</v>
      </c>
      <c r="M3392" s="7">
        <v>3538</v>
      </c>
      <c r="N3392" s="3">
        <v>45415</v>
      </c>
      <c r="O3392" s="4" t="str">
        <f t="shared" si="366"/>
        <v>2024-05</v>
      </c>
      <c r="P3392" s="4" t="str">
        <f t="shared" si="367"/>
        <v>05</v>
      </c>
      <c r="Q3392" s="4" t="str">
        <f t="shared" si="368"/>
        <v>May</v>
      </c>
      <c r="R3392" s="30" t="str">
        <f t="shared" si="369"/>
        <v>03</v>
      </c>
      <c r="W3392" t="str">
        <f t="shared" si="370"/>
        <v>ok</v>
      </c>
    </row>
    <row r="3393" spans="1:23" x14ac:dyDescent="0.3">
      <c r="A3393" t="s">
        <v>3435</v>
      </c>
      <c r="B3393" t="s">
        <v>23</v>
      </c>
      <c r="C3393" t="s">
        <v>24</v>
      </c>
      <c r="D3393" t="s">
        <v>25</v>
      </c>
      <c r="E3393" t="s">
        <v>20</v>
      </c>
      <c r="F3393" t="s">
        <v>31</v>
      </c>
      <c r="G3393" s="5">
        <v>14211.14</v>
      </c>
      <c r="H3393" s="5">
        <f t="shared" si="364"/>
        <v>255.80051999999998</v>
      </c>
      <c r="I3393" s="6">
        <v>5</v>
      </c>
      <c r="J3393" s="6">
        <v>71055.7</v>
      </c>
      <c r="K3393" s="5">
        <f t="shared" si="365"/>
        <v>1279.0025999999998</v>
      </c>
      <c r="L3393" s="7">
        <v>4.93</v>
      </c>
      <c r="M3393" s="7">
        <v>194</v>
      </c>
      <c r="N3393" s="3">
        <v>45427</v>
      </c>
      <c r="O3393" s="4" t="str">
        <f t="shared" si="366"/>
        <v>2024-05</v>
      </c>
      <c r="P3393" s="4" t="str">
        <f t="shared" si="367"/>
        <v>05</v>
      </c>
      <c r="Q3393" s="4" t="str">
        <f t="shared" si="368"/>
        <v>May</v>
      </c>
      <c r="R3393" s="30" t="str">
        <f t="shared" si="369"/>
        <v>15</v>
      </c>
      <c r="W3393" t="str">
        <f t="shared" si="370"/>
        <v>ok</v>
      </c>
    </row>
    <row r="3394" spans="1:23" x14ac:dyDescent="0.3">
      <c r="A3394" t="s">
        <v>3436</v>
      </c>
      <c r="B3394" t="s">
        <v>17</v>
      </c>
      <c r="C3394" t="s">
        <v>18</v>
      </c>
      <c r="D3394" t="s">
        <v>19</v>
      </c>
      <c r="E3394" t="s">
        <v>14</v>
      </c>
      <c r="F3394" t="s">
        <v>15</v>
      </c>
      <c r="G3394" s="5">
        <v>14158.97</v>
      </c>
      <c r="H3394" s="5">
        <f t="shared" si="364"/>
        <v>254.86145999999997</v>
      </c>
      <c r="I3394" s="6">
        <v>5</v>
      </c>
      <c r="J3394" s="6">
        <v>70794.850000000006</v>
      </c>
      <c r="K3394" s="5">
        <f t="shared" si="365"/>
        <v>1274.3072999999999</v>
      </c>
      <c r="L3394" s="7">
        <v>2.4500000000000002</v>
      </c>
      <c r="M3394" s="7">
        <v>383</v>
      </c>
      <c r="N3394" s="3">
        <v>45385</v>
      </c>
      <c r="O3394" s="4" t="str">
        <f t="shared" si="366"/>
        <v>2024-04</v>
      </c>
      <c r="P3394" s="4" t="str">
        <f t="shared" si="367"/>
        <v>04</v>
      </c>
      <c r="Q3394" s="4" t="str">
        <f t="shared" si="368"/>
        <v>April</v>
      </c>
      <c r="R3394" s="30" t="str">
        <f t="shared" si="369"/>
        <v>03</v>
      </c>
      <c r="W3394" t="str">
        <f t="shared" si="370"/>
        <v>ok</v>
      </c>
    </row>
    <row r="3395" spans="1:23" x14ac:dyDescent="0.3">
      <c r="A3395" t="s">
        <v>3437</v>
      </c>
      <c r="B3395" t="s">
        <v>36</v>
      </c>
      <c r="C3395" t="s">
        <v>18</v>
      </c>
      <c r="D3395" t="s">
        <v>37</v>
      </c>
      <c r="E3395" t="s">
        <v>45</v>
      </c>
      <c r="F3395" t="s">
        <v>26</v>
      </c>
      <c r="G3395" s="5">
        <v>14181.71</v>
      </c>
      <c r="H3395" s="5">
        <f t="shared" ref="H3395:H3458" si="371">G3395*0.018</f>
        <v>255.27077999999997</v>
      </c>
      <c r="I3395" s="6">
        <v>5</v>
      </c>
      <c r="J3395" s="6">
        <v>70908.55</v>
      </c>
      <c r="K3395" s="5">
        <f t="shared" ref="K3395:K3458" si="372">H3395*I3395</f>
        <v>1276.3538999999998</v>
      </c>
      <c r="L3395" s="7">
        <v>1.73</v>
      </c>
      <c r="M3395" s="7">
        <v>4874</v>
      </c>
      <c r="N3395" s="3">
        <v>45535</v>
      </c>
      <c r="O3395" s="4" t="str">
        <f t="shared" ref="O3395:O3458" si="373">TEXT(N3395,"yyyy-mm")</f>
        <v>2024-08</v>
      </c>
      <c r="P3395" s="4" t="str">
        <f t="shared" ref="P3395:P3458" si="374">TEXT(N3395,"mm")</f>
        <v>08</v>
      </c>
      <c r="Q3395" s="4" t="str">
        <f t="shared" ref="Q3395:Q3458" si="375">TEXT(DATE(2024,P3395,1),"mmmm")</f>
        <v>August</v>
      </c>
      <c r="R3395" s="30" t="str">
        <f t="shared" ref="R3395:R3458" si="376">TEXT(N3395,"dd")</f>
        <v>31</v>
      </c>
      <c r="W3395" t="str">
        <f t="shared" ref="W3395:W3458" si="377">IF(G3395*I3395=J3395,"ok","False")</f>
        <v>ok</v>
      </c>
    </row>
    <row r="3396" spans="1:23" x14ac:dyDescent="0.3">
      <c r="A3396" t="s">
        <v>3438</v>
      </c>
      <c r="B3396" t="s">
        <v>63</v>
      </c>
      <c r="C3396" t="s">
        <v>18</v>
      </c>
      <c r="D3396" t="s">
        <v>64</v>
      </c>
      <c r="E3396" t="s">
        <v>20</v>
      </c>
      <c r="F3396" t="s">
        <v>21</v>
      </c>
      <c r="G3396" s="5">
        <v>5756.21</v>
      </c>
      <c r="H3396" s="5">
        <f t="shared" si="371"/>
        <v>103.61178</v>
      </c>
      <c r="I3396" s="6">
        <v>4</v>
      </c>
      <c r="J3396" s="6">
        <v>23024.84</v>
      </c>
      <c r="K3396" s="5">
        <f t="shared" si="372"/>
        <v>414.44711999999998</v>
      </c>
      <c r="L3396" s="7">
        <v>1.66</v>
      </c>
      <c r="M3396" s="7">
        <v>1490</v>
      </c>
      <c r="N3396" s="3">
        <v>45616</v>
      </c>
      <c r="O3396" s="4" t="str">
        <f t="shared" si="373"/>
        <v>2024-11</v>
      </c>
      <c r="P3396" s="4" t="str">
        <f t="shared" si="374"/>
        <v>11</v>
      </c>
      <c r="Q3396" s="4" t="str">
        <f t="shared" si="375"/>
        <v>November</v>
      </c>
      <c r="R3396" s="30" t="str">
        <f t="shared" si="376"/>
        <v>20</v>
      </c>
      <c r="W3396" t="str">
        <f t="shared" si="377"/>
        <v>ok</v>
      </c>
    </row>
    <row r="3397" spans="1:23" x14ac:dyDescent="0.3">
      <c r="A3397" t="s">
        <v>3439</v>
      </c>
      <c r="B3397" t="s">
        <v>51</v>
      </c>
      <c r="C3397" t="s">
        <v>29</v>
      </c>
      <c r="D3397" t="s">
        <v>52</v>
      </c>
      <c r="E3397" t="s">
        <v>45</v>
      </c>
      <c r="F3397" t="s">
        <v>21</v>
      </c>
      <c r="G3397" s="5">
        <v>8199.1200000000008</v>
      </c>
      <c r="H3397" s="5">
        <f t="shared" si="371"/>
        <v>147.58416</v>
      </c>
      <c r="I3397" s="6">
        <v>4</v>
      </c>
      <c r="J3397" s="6">
        <v>32796.480000000003</v>
      </c>
      <c r="K3397" s="5">
        <f t="shared" si="372"/>
        <v>590.33663999999999</v>
      </c>
      <c r="L3397" s="7">
        <v>3.9</v>
      </c>
      <c r="M3397" s="7">
        <v>2880</v>
      </c>
      <c r="N3397" s="3">
        <v>45545</v>
      </c>
      <c r="O3397" s="4" t="str">
        <f t="shared" si="373"/>
        <v>2024-09</v>
      </c>
      <c r="P3397" s="4" t="str">
        <f t="shared" si="374"/>
        <v>09</v>
      </c>
      <c r="Q3397" s="4" t="str">
        <f t="shared" si="375"/>
        <v>September</v>
      </c>
      <c r="R3397" s="30" t="str">
        <f t="shared" si="376"/>
        <v>10</v>
      </c>
      <c r="W3397" t="str">
        <f t="shared" si="377"/>
        <v>ok</v>
      </c>
    </row>
    <row r="3398" spans="1:23" x14ac:dyDescent="0.3">
      <c r="A3398" t="s">
        <v>3440</v>
      </c>
      <c r="B3398" t="s">
        <v>33</v>
      </c>
      <c r="C3398" t="s">
        <v>12</v>
      </c>
      <c r="D3398" t="s">
        <v>34</v>
      </c>
      <c r="E3398" t="s">
        <v>20</v>
      </c>
      <c r="F3398" t="s">
        <v>21</v>
      </c>
      <c r="G3398" s="5">
        <v>13073.35</v>
      </c>
      <c r="H3398" s="5">
        <f t="shared" si="371"/>
        <v>235.32029999999997</v>
      </c>
      <c r="I3398" s="6">
        <v>4</v>
      </c>
      <c r="J3398" s="6">
        <v>52293.4</v>
      </c>
      <c r="K3398" s="5">
        <f t="shared" si="372"/>
        <v>941.2811999999999</v>
      </c>
      <c r="L3398" s="7">
        <v>1.45</v>
      </c>
      <c r="M3398" s="7">
        <v>54</v>
      </c>
      <c r="N3398" s="3">
        <v>45542</v>
      </c>
      <c r="O3398" s="4" t="str">
        <f t="shared" si="373"/>
        <v>2024-09</v>
      </c>
      <c r="P3398" s="4" t="str">
        <f t="shared" si="374"/>
        <v>09</v>
      </c>
      <c r="Q3398" s="4" t="str">
        <f t="shared" si="375"/>
        <v>September</v>
      </c>
      <c r="R3398" s="30" t="str">
        <f t="shared" si="376"/>
        <v>07</v>
      </c>
      <c r="W3398" t="str">
        <f t="shared" si="377"/>
        <v>ok</v>
      </c>
    </row>
    <row r="3399" spans="1:23" x14ac:dyDescent="0.3">
      <c r="A3399" t="s">
        <v>3441</v>
      </c>
      <c r="B3399" t="s">
        <v>23</v>
      </c>
      <c r="C3399" t="s">
        <v>24</v>
      </c>
      <c r="D3399" t="s">
        <v>25</v>
      </c>
      <c r="E3399" t="s">
        <v>45</v>
      </c>
      <c r="F3399" t="s">
        <v>60</v>
      </c>
      <c r="G3399" s="5">
        <v>13587.02</v>
      </c>
      <c r="H3399" s="5">
        <f t="shared" si="371"/>
        <v>244.56636</v>
      </c>
      <c r="I3399" s="6">
        <v>1</v>
      </c>
      <c r="J3399" s="6">
        <v>13587.02</v>
      </c>
      <c r="K3399" s="5">
        <f t="shared" si="372"/>
        <v>244.56636</v>
      </c>
      <c r="L3399" s="7">
        <v>2.0299999999999998</v>
      </c>
      <c r="M3399" s="7">
        <v>318</v>
      </c>
      <c r="N3399" s="3">
        <v>45416</v>
      </c>
      <c r="O3399" s="4" t="str">
        <f t="shared" si="373"/>
        <v>2024-05</v>
      </c>
      <c r="P3399" s="4" t="str">
        <f t="shared" si="374"/>
        <v>05</v>
      </c>
      <c r="Q3399" s="4" t="str">
        <f t="shared" si="375"/>
        <v>May</v>
      </c>
      <c r="R3399" s="30" t="str">
        <f t="shared" si="376"/>
        <v>04</v>
      </c>
      <c r="W3399" t="str">
        <f t="shared" si="377"/>
        <v>ok</v>
      </c>
    </row>
    <row r="3400" spans="1:23" x14ac:dyDescent="0.3">
      <c r="A3400" t="s">
        <v>3442</v>
      </c>
      <c r="B3400" t="s">
        <v>33</v>
      </c>
      <c r="C3400" t="s">
        <v>12</v>
      </c>
      <c r="D3400" t="s">
        <v>34</v>
      </c>
      <c r="E3400" t="s">
        <v>45</v>
      </c>
      <c r="F3400" t="s">
        <v>60</v>
      </c>
      <c r="G3400" s="5">
        <v>845.96</v>
      </c>
      <c r="H3400" s="5">
        <f t="shared" si="371"/>
        <v>15.22728</v>
      </c>
      <c r="I3400" s="6">
        <v>3</v>
      </c>
      <c r="J3400" s="6">
        <v>2537.88</v>
      </c>
      <c r="K3400" s="5">
        <f t="shared" si="372"/>
        <v>45.681840000000001</v>
      </c>
      <c r="L3400" s="7">
        <v>4.55</v>
      </c>
      <c r="M3400" s="7">
        <v>2069</v>
      </c>
      <c r="N3400" s="3">
        <v>45476</v>
      </c>
      <c r="O3400" s="4" t="str">
        <f t="shared" si="373"/>
        <v>2024-07</v>
      </c>
      <c r="P3400" s="4" t="str">
        <f t="shared" si="374"/>
        <v>07</v>
      </c>
      <c r="Q3400" s="4" t="str">
        <f t="shared" si="375"/>
        <v>July</v>
      </c>
      <c r="R3400" s="30" t="str">
        <f t="shared" si="376"/>
        <v>03</v>
      </c>
      <c r="W3400" t="str">
        <f t="shared" si="377"/>
        <v>ok</v>
      </c>
    </row>
    <row r="3401" spans="1:23" x14ac:dyDescent="0.3">
      <c r="A3401" t="s">
        <v>3443</v>
      </c>
      <c r="B3401" t="s">
        <v>51</v>
      </c>
      <c r="C3401" t="s">
        <v>29</v>
      </c>
      <c r="D3401" t="s">
        <v>52</v>
      </c>
      <c r="E3401" t="s">
        <v>14</v>
      </c>
      <c r="F3401" t="s">
        <v>38</v>
      </c>
      <c r="G3401" s="5">
        <v>9159.56</v>
      </c>
      <c r="H3401" s="5">
        <f t="shared" si="371"/>
        <v>164.87207999999998</v>
      </c>
      <c r="I3401" s="6">
        <v>2</v>
      </c>
      <c r="J3401" s="6">
        <v>18319.12</v>
      </c>
      <c r="K3401" s="5">
        <f t="shared" si="372"/>
        <v>329.74415999999997</v>
      </c>
      <c r="L3401" s="7">
        <v>2.25</v>
      </c>
      <c r="M3401" s="7">
        <v>1524</v>
      </c>
      <c r="N3401" s="3">
        <v>45373</v>
      </c>
      <c r="O3401" s="4" t="str">
        <f t="shared" si="373"/>
        <v>2024-03</v>
      </c>
      <c r="P3401" s="4" t="str">
        <f t="shared" si="374"/>
        <v>03</v>
      </c>
      <c r="Q3401" s="4" t="str">
        <f t="shared" si="375"/>
        <v>March</v>
      </c>
      <c r="R3401" s="30" t="str">
        <f t="shared" si="376"/>
        <v>22</v>
      </c>
      <c r="W3401" t="str">
        <f t="shared" si="377"/>
        <v>ok</v>
      </c>
    </row>
    <row r="3402" spans="1:23" x14ac:dyDescent="0.3">
      <c r="A3402" t="s">
        <v>3444</v>
      </c>
      <c r="B3402" t="s">
        <v>36</v>
      </c>
      <c r="C3402" t="s">
        <v>18</v>
      </c>
      <c r="D3402" t="s">
        <v>37</v>
      </c>
      <c r="E3402" t="s">
        <v>14</v>
      </c>
      <c r="F3402" t="s">
        <v>38</v>
      </c>
      <c r="G3402" s="5">
        <v>2267.3200000000002</v>
      </c>
      <c r="H3402" s="5">
        <f t="shared" si="371"/>
        <v>40.81176</v>
      </c>
      <c r="I3402" s="6">
        <v>5</v>
      </c>
      <c r="J3402" s="6">
        <v>11336.6</v>
      </c>
      <c r="K3402" s="5">
        <f t="shared" si="372"/>
        <v>204.05879999999999</v>
      </c>
      <c r="L3402" s="7">
        <v>1.76</v>
      </c>
      <c r="M3402" s="7">
        <v>680</v>
      </c>
      <c r="N3402" s="3">
        <v>45635</v>
      </c>
      <c r="O3402" s="4" t="str">
        <f t="shared" si="373"/>
        <v>2024-12</v>
      </c>
      <c r="P3402" s="4" t="str">
        <f t="shared" si="374"/>
        <v>12</v>
      </c>
      <c r="Q3402" s="4" t="str">
        <f t="shared" si="375"/>
        <v>December</v>
      </c>
      <c r="R3402" s="30" t="str">
        <f t="shared" si="376"/>
        <v>09</v>
      </c>
      <c r="W3402" t="str">
        <f t="shared" si="377"/>
        <v>ok</v>
      </c>
    </row>
    <row r="3403" spans="1:23" x14ac:dyDescent="0.3">
      <c r="A3403" t="s">
        <v>3445</v>
      </c>
      <c r="B3403" t="s">
        <v>33</v>
      </c>
      <c r="C3403" t="s">
        <v>12</v>
      </c>
      <c r="D3403" t="s">
        <v>34</v>
      </c>
      <c r="E3403" t="s">
        <v>14</v>
      </c>
      <c r="F3403" t="s">
        <v>31</v>
      </c>
      <c r="G3403" s="5">
        <v>5487.2</v>
      </c>
      <c r="H3403" s="5">
        <f t="shared" si="371"/>
        <v>98.769599999999983</v>
      </c>
      <c r="I3403" s="6">
        <v>4</v>
      </c>
      <c r="J3403" s="6">
        <v>21948.799999999999</v>
      </c>
      <c r="K3403" s="5">
        <f t="shared" si="372"/>
        <v>395.07839999999993</v>
      </c>
      <c r="L3403" s="7">
        <v>3.43</v>
      </c>
      <c r="M3403" s="7">
        <v>3656</v>
      </c>
      <c r="N3403" s="3">
        <v>45293</v>
      </c>
      <c r="O3403" s="4" t="str">
        <f t="shared" si="373"/>
        <v>2024-01</v>
      </c>
      <c r="P3403" s="4" t="str">
        <f t="shared" si="374"/>
        <v>01</v>
      </c>
      <c r="Q3403" s="4" t="str">
        <f t="shared" si="375"/>
        <v>January</v>
      </c>
      <c r="R3403" s="30" t="str">
        <f t="shared" si="376"/>
        <v>02</v>
      </c>
      <c r="W3403" t="str">
        <f t="shared" si="377"/>
        <v>ok</v>
      </c>
    </row>
    <row r="3404" spans="1:23" x14ac:dyDescent="0.3">
      <c r="A3404" t="s">
        <v>3446</v>
      </c>
      <c r="B3404" t="s">
        <v>28</v>
      </c>
      <c r="C3404" t="s">
        <v>29</v>
      </c>
      <c r="D3404" t="s">
        <v>30</v>
      </c>
      <c r="E3404" t="s">
        <v>14</v>
      </c>
      <c r="F3404" t="s">
        <v>21</v>
      </c>
      <c r="G3404" s="5">
        <v>4084.37</v>
      </c>
      <c r="H3404" s="5">
        <f t="shared" si="371"/>
        <v>73.518659999999997</v>
      </c>
      <c r="I3404" s="6">
        <v>5</v>
      </c>
      <c r="J3404" s="6">
        <v>20421.849999999999</v>
      </c>
      <c r="K3404" s="5">
        <f t="shared" si="372"/>
        <v>367.5933</v>
      </c>
      <c r="L3404" s="7">
        <v>2.87</v>
      </c>
      <c r="M3404" s="7">
        <v>4702</v>
      </c>
      <c r="N3404" s="3">
        <v>45313</v>
      </c>
      <c r="O3404" s="4" t="str">
        <f t="shared" si="373"/>
        <v>2024-01</v>
      </c>
      <c r="P3404" s="4" t="str">
        <f t="shared" si="374"/>
        <v>01</v>
      </c>
      <c r="Q3404" s="4" t="str">
        <f t="shared" si="375"/>
        <v>January</v>
      </c>
      <c r="R3404" s="30" t="str">
        <f t="shared" si="376"/>
        <v>22</v>
      </c>
      <c r="W3404" t="str">
        <f t="shared" si="377"/>
        <v>ok</v>
      </c>
    </row>
    <row r="3405" spans="1:23" x14ac:dyDescent="0.3">
      <c r="A3405" t="s">
        <v>3447</v>
      </c>
      <c r="B3405" t="s">
        <v>63</v>
      </c>
      <c r="C3405" t="s">
        <v>18</v>
      </c>
      <c r="D3405" t="s">
        <v>64</v>
      </c>
      <c r="E3405" t="s">
        <v>14</v>
      </c>
      <c r="F3405" t="s">
        <v>21</v>
      </c>
      <c r="G3405" s="5">
        <v>8239.1200000000008</v>
      </c>
      <c r="H3405" s="5">
        <f t="shared" si="371"/>
        <v>148.30416</v>
      </c>
      <c r="I3405" s="6">
        <v>4</v>
      </c>
      <c r="J3405" s="6">
        <v>32956.480000000003</v>
      </c>
      <c r="K3405" s="5">
        <f t="shared" si="372"/>
        <v>593.21663999999998</v>
      </c>
      <c r="L3405" s="7">
        <v>3.72</v>
      </c>
      <c r="M3405" s="7">
        <v>108</v>
      </c>
      <c r="N3405" s="3">
        <v>45420</v>
      </c>
      <c r="O3405" s="4" t="str">
        <f t="shared" si="373"/>
        <v>2024-05</v>
      </c>
      <c r="P3405" s="4" t="str">
        <f t="shared" si="374"/>
        <v>05</v>
      </c>
      <c r="Q3405" s="4" t="str">
        <f t="shared" si="375"/>
        <v>May</v>
      </c>
      <c r="R3405" s="30" t="str">
        <f t="shared" si="376"/>
        <v>08</v>
      </c>
      <c r="W3405" t="str">
        <f t="shared" si="377"/>
        <v>ok</v>
      </c>
    </row>
    <row r="3406" spans="1:23" x14ac:dyDescent="0.3">
      <c r="A3406" t="s">
        <v>3448</v>
      </c>
      <c r="B3406" t="s">
        <v>41</v>
      </c>
      <c r="C3406" t="s">
        <v>42</v>
      </c>
      <c r="D3406" t="s">
        <v>43</v>
      </c>
      <c r="E3406" t="s">
        <v>20</v>
      </c>
      <c r="F3406" t="s">
        <v>38</v>
      </c>
      <c r="G3406" s="5">
        <v>4460.78</v>
      </c>
      <c r="H3406" s="5">
        <f t="shared" si="371"/>
        <v>80.294039999999995</v>
      </c>
      <c r="I3406" s="6">
        <v>4</v>
      </c>
      <c r="J3406" s="6">
        <v>17843.12</v>
      </c>
      <c r="K3406" s="5">
        <f t="shared" si="372"/>
        <v>321.17615999999998</v>
      </c>
      <c r="L3406" s="7">
        <v>2.52</v>
      </c>
      <c r="M3406" s="7">
        <v>410</v>
      </c>
      <c r="N3406" s="3">
        <v>45557</v>
      </c>
      <c r="O3406" s="4" t="str">
        <f t="shared" si="373"/>
        <v>2024-09</v>
      </c>
      <c r="P3406" s="4" t="str">
        <f t="shared" si="374"/>
        <v>09</v>
      </c>
      <c r="Q3406" s="4" t="str">
        <f t="shared" si="375"/>
        <v>September</v>
      </c>
      <c r="R3406" s="30" t="str">
        <f t="shared" si="376"/>
        <v>22</v>
      </c>
      <c r="W3406" t="str">
        <f t="shared" si="377"/>
        <v>ok</v>
      </c>
    </row>
    <row r="3407" spans="1:23" x14ac:dyDescent="0.3">
      <c r="A3407" t="s">
        <v>3449</v>
      </c>
      <c r="B3407" t="s">
        <v>36</v>
      </c>
      <c r="C3407" t="s">
        <v>18</v>
      </c>
      <c r="D3407" t="s">
        <v>37</v>
      </c>
      <c r="E3407" t="s">
        <v>45</v>
      </c>
      <c r="F3407" t="s">
        <v>15</v>
      </c>
      <c r="G3407" s="5">
        <v>4328.34</v>
      </c>
      <c r="H3407" s="5">
        <f t="shared" si="371"/>
        <v>77.910119999999992</v>
      </c>
      <c r="I3407" s="6">
        <v>2</v>
      </c>
      <c r="J3407" s="6">
        <v>8656.68</v>
      </c>
      <c r="K3407" s="5">
        <f t="shared" si="372"/>
        <v>155.82023999999998</v>
      </c>
      <c r="L3407" s="7">
        <v>4.41</v>
      </c>
      <c r="M3407" s="7">
        <v>233</v>
      </c>
      <c r="N3407" s="3">
        <v>45470</v>
      </c>
      <c r="O3407" s="4" t="str">
        <f t="shared" si="373"/>
        <v>2024-06</v>
      </c>
      <c r="P3407" s="4" t="str">
        <f t="shared" si="374"/>
        <v>06</v>
      </c>
      <c r="Q3407" s="4" t="str">
        <f t="shared" si="375"/>
        <v>June</v>
      </c>
      <c r="R3407" s="30" t="str">
        <f t="shared" si="376"/>
        <v>27</v>
      </c>
      <c r="W3407" t="str">
        <f t="shared" si="377"/>
        <v>ok</v>
      </c>
    </row>
    <row r="3408" spans="1:23" x14ac:dyDescent="0.3">
      <c r="A3408" t="s">
        <v>3450</v>
      </c>
      <c r="B3408" t="s">
        <v>36</v>
      </c>
      <c r="C3408" t="s">
        <v>18</v>
      </c>
      <c r="D3408" t="s">
        <v>37</v>
      </c>
      <c r="E3408" t="s">
        <v>14</v>
      </c>
      <c r="F3408" t="s">
        <v>15</v>
      </c>
      <c r="G3408" s="5">
        <v>7875.49</v>
      </c>
      <c r="H3408" s="5">
        <f t="shared" si="371"/>
        <v>141.75881999999999</v>
      </c>
      <c r="I3408" s="6">
        <v>2</v>
      </c>
      <c r="J3408" s="6">
        <v>15750.98</v>
      </c>
      <c r="K3408" s="5">
        <f t="shared" si="372"/>
        <v>283.51763999999997</v>
      </c>
      <c r="L3408" s="7">
        <v>3.83</v>
      </c>
      <c r="M3408" s="7">
        <v>4853</v>
      </c>
      <c r="N3408" s="3">
        <v>45616</v>
      </c>
      <c r="O3408" s="4" t="str">
        <f t="shared" si="373"/>
        <v>2024-11</v>
      </c>
      <c r="P3408" s="4" t="str">
        <f t="shared" si="374"/>
        <v>11</v>
      </c>
      <c r="Q3408" s="4" t="str">
        <f t="shared" si="375"/>
        <v>November</v>
      </c>
      <c r="R3408" s="30" t="str">
        <f t="shared" si="376"/>
        <v>20</v>
      </c>
      <c r="W3408" t="str">
        <f t="shared" si="377"/>
        <v>ok</v>
      </c>
    </row>
    <row r="3409" spans="1:23" x14ac:dyDescent="0.3">
      <c r="A3409" t="s">
        <v>3451</v>
      </c>
      <c r="B3409" t="s">
        <v>23</v>
      </c>
      <c r="C3409" t="s">
        <v>24</v>
      </c>
      <c r="D3409" t="s">
        <v>25</v>
      </c>
      <c r="E3409" t="s">
        <v>14</v>
      </c>
      <c r="F3409" t="s">
        <v>21</v>
      </c>
      <c r="G3409" s="5">
        <v>2361.94</v>
      </c>
      <c r="H3409" s="5">
        <f t="shared" si="371"/>
        <v>42.514919999999996</v>
      </c>
      <c r="I3409" s="6">
        <v>4</v>
      </c>
      <c r="J3409" s="6">
        <v>9447.76</v>
      </c>
      <c r="K3409" s="5">
        <f t="shared" si="372"/>
        <v>170.05967999999999</v>
      </c>
      <c r="L3409" s="7">
        <v>4.71</v>
      </c>
      <c r="M3409" s="7">
        <v>1704</v>
      </c>
      <c r="N3409" s="3">
        <v>45427</v>
      </c>
      <c r="O3409" s="4" t="str">
        <f t="shared" si="373"/>
        <v>2024-05</v>
      </c>
      <c r="P3409" s="4" t="str">
        <f t="shared" si="374"/>
        <v>05</v>
      </c>
      <c r="Q3409" s="4" t="str">
        <f t="shared" si="375"/>
        <v>May</v>
      </c>
      <c r="R3409" s="30" t="str">
        <f t="shared" si="376"/>
        <v>15</v>
      </c>
      <c r="W3409" t="str">
        <f t="shared" si="377"/>
        <v>ok</v>
      </c>
    </row>
    <row r="3410" spans="1:23" x14ac:dyDescent="0.3">
      <c r="A3410" t="s">
        <v>3452</v>
      </c>
      <c r="B3410" t="s">
        <v>41</v>
      </c>
      <c r="C3410" t="s">
        <v>42</v>
      </c>
      <c r="D3410" t="s">
        <v>43</v>
      </c>
      <c r="E3410" t="s">
        <v>45</v>
      </c>
      <c r="F3410" t="s">
        <v>60</v>
      </c>
      <c r="G3410" s="5">
        <v>18917.53</v>
      </c>
      <c r="H3410" s="5">
        <f t="shared" si="371"/>
        <v>340.51553999999993</v>
      </c>
      <c r="I3410" s="6">
        <v>3</v>
      </c>
      <c r="J3410" s="6">
        <v>56752.59</v>
      </c>
      <c r="K3410" s="5">
        <f t="shared" si="372"/>
        <v>1021.5466199999998</v>
      </c>
      <c r="L3410" s="7">
        <v>3.16</v>
      </c>
      <c r="M3410" s="7">
        <v>1330</v>
      </c>
      <c r="N3410" s="3">
        <v>45517</v>
      </c>
      <c r="O3410" s="4" t="str">
        <f t="shared" si="373"/>
        <v>2024-08</v>
      </c>
      <c r="P3410" s="4" t="str">
        <f t="shared" si="374"/>
        <v>08</v>
      </c>
      <c r="Q3410" s="4" t="str">
        <f t="shared" si="375"/>
        <v>August</v>
      </c>
      <c r="R3410" s="30" t="str">
        <f t="shared" si="376"/>
        <v>13</v>
      </c>
      <c r="W3410" t="str">
        <f t="shared" si="377"/>
        <v>ok</v>
      </c>
    </row>
    <row r="3411" spans="1:23" x14ac:dyDescent="0.3">
      <c r="A3411" t="s">
        <v>3453</v>
      </c>
      <c r="B3411" t="s">
        <v>36</v>
      </c>
      <c r="C3411" t="s">
        <v>18</v>
      </c>
      <c r="D3411" t="s">
        <v>37</v>
      </c>
      <c r="E3411" t="s">
        <v>45</v>
      </c>
      <c r="F3411" t="s">
        <v>60</v>
      </c>
      <c r="G3411" s="5">
        <v>10611.66</v>
      </c>
      <c r="H3411" s="5">
        <f t="shared" si="371"/>
        <v>191.00987999999998</v>
      </c>
      <c r="I3411" s="6">
        <v>4</v>
      </c>
      <c r="J3411" s="6">
        <v>42446.64</v>
      </c>
      <c r="K3411" s="5">
        <f t="shared" si="372"/>
        <v>764.03951999999992</v>
      </c>
      <c r="L3411" s="7">
        <v>4.54</v>
      </c>
      <c r="M3411" s="7">
        <v>4096</v>
      </c>
      <c r="N3411" s="3">
        <v>45399</v>
      </c>
      <c r="O3411" s="4" t="str">
        <f t="shared" si="373"/>
        <v>2024-04</v>
      </c>
      <c r="P3411" s="4" t="str">
        <f t="shared" si="374"/>
        <v>04</v>
      </c>
      <c r="Q3411" s="4" t="str">
        <f t="shared" si="375"/>
        <v>April</v>
      </c>
      <c r="R3411" s="30" t="str">
        <f t="shared" si="376"/>
        <v>17</v>
      </c>
      <c r="W3411" t="str">
        <f t="shared" si="377"/>
        <v>ok</v>
      </c>
    </row>
    <row r="3412" spans="1:23" x14ac:dyDescent="0.3">
      <c r="A3412" t="s">
        <v>3454</v>
      </c>
      <c r="B3412" t="s">
        <v>41</v>
      </c>
      <c r="C3412" t="s">
        <v>42</v>
      </c>
      <c r="D3412" t="s">
        <v>43</v>
      </c>
      <c r="E3412" t="s">
        <v>14</v>
      </c>
      <c r="F3412" t="s">
        <v>21</v>
      </c>
      <c r="G3412" s="5">
        <v>11455.73</v>
      </c>
      <c r="H3412" s="5">
        <f t="shared" si="371"/>
        <v>206.20313999999999</v>
      </c>
      <c r="I3412" s="6">
        <v>2</v>
      </c>
      <c r="J3412" s="6">
        <v>22911.46</v>
      </c>
      <c r="K3412" s="5">
        <f t="shared" si="372"/>
        <v>412.40627999999998</v>
      </c>
      <c r="L3412" s="7">
        <v>1.18</v>
      </c>
      <c r="M3412" s="7">
        <v>605</v>
      </c>
      <c r="N3412" s="3">
        <v>45358</v>
      </c>
      <c r="O3412" s="4" t="str">
        <f t="shared" si="373"/>
        <v>2024-03</v>
      </c>
      <c r="P3412" s="4" t="str">
        <f t="shared" si="374"/>
        <v>03</v>
      </c>
      <c r="Q3412" s="4" t="str">
        <f t="shared" si="375"/>
        <v>March</v>
      </c>
      <c r="R3412" s="30" t="str">
        <f t="shared" si="376"/>
        <v>07</v>
      </c>
      <c r="W3412" t="str">
        <f t="shared" si="377"/>
        <v>ok</v>
      </c>
    </row>
    <row r="3413" spans="1:23" x14ac:dyDescent="0.3">
      <c r="A3413" t="s">
        <v>3455</v>
      </c>
      <c r="B3413" t="s">
        <v>28</v>
      </c>
      <c r="C3413" t="s">
        <v>29</v>
      </c>
      <c r="D3413" t="s">
        <v>30</v>
      </c>
      <c r="E3413" t="s">
        <v>20</v>
      </c>
      <c r="F3413" t="s">
        <v>26</v>
      </c>
      <c r="G3413" s="5">
        <v>17341.57</v>
      </c>
      <c r="H3413" s="5">
        <f t="shared" si="371"/>
        <v>312.14825999999999</v>
      </c>
      <c r="I3413" s="6">
        <v>1</v>
      </c>
      <c r="J3413" s="6">
        <v>17341.57</v>
      </c>
      <c r="K3413" s="5">
        <f t="shared" si="372"/>
        <v>312.14825999999999</v>
      </c>
      <c r="L3413" s="7">
        <v>4.91</v>
      </c>
      <c r="M3413" s="7">
        <v>3515</v>
      </c>
      <c r="N3413" s="3">
        <v>45472</v>
      </c>
      <c r="O3413" s="4" t="str">
        <f t="shared" si="373"/>
        <v>2024-06</v>
      </c>
      <c r="P3413" s="4" t="str">
        <f t="shared" si="374"/>
        <v>06</v>
      </c>
      <c r="Q3413" s="4" t="str">
        <f t="shared" si="375"/>
        <v>June</v>
      </c>
      <c r="R3413" s="30" t="str">
        <f t="shared" si="376"/>
        <v>29</v>
      </c>
      <c r="W3413" t="str">
        <f t="shared" si="377"/>
        <v>ok</v>
      </c>
    </row>
    <row r="3414" spans="1:23" x14ac:dyDescent="0.3">
      <c r="A3414" t="s">
        <v>3456</v>
      </c>
      <c r="B3414" t="s">
        <v>51</v>
      </c>
      <c r="C3414" t="s">
        <v>29</v>
      </c>
      <c r="D3414" t="s">
        <v>52</v>
      </c>
      <c r="E3414" t="s">
        <v>20</v>
      </c>
      <c r="F3414" t="s">
        <v>15</v>
      </c>
      <c r="G3414" s="5">
        <v>12071.44</v>
      </c>
      <c r="H3414" s="5">
        <f t="shared" si="371"/>
        <v>217.28592</v>
      </c>
      <c r="I3414" s="6">
        <v>3</v>
      </c>
      <c r="J3414" s="6">
        <v>36214.32</v>
      </c>
      <c r="K3414" s="5">
        <f t="shared" si="372"/>
        <v>651.85775999999998</v>
      </c>
      <c r="L3414" s="7">
        <v>1.65</v>
      </c>
      <c r="M3414" s="7">
        <v>1643</v>
      </c>
      <c r="N3414" s="3">
        <v>45360</v>
      </c>
      <c r="O3414" s="4" t="str">
        <f t="shared" si="373"/>
        <v>2024-03</v>
      </c>
      <c r="P3414" s="4" t="str">
        <f t="shared" si="374"/>
        <v>03</v>
      </c>
      <c r="Q3414" s="4" t="str">
        <f t="shared" si="375"/>
        <v>March</v>
      </c>
      <c r="R3414" s="30" t="str">
        <f t="shared" si="376"/>
        <v>09</v>
      </c>
      <c r="W3414" t="str">
        <f t="shared" si="377"/>
        <v>ok</v>
      </c>
    </row>
    <row r="3415" spans="1:23" x14ac:dyDescent="0.3">
      <c r="A3415" t="s">
        <v>3457</v>
      </c>
      <c r="B3415" t="s">
        <v>51</v>
      </c>
      <c r="C3415" t="s">
        <v>29</v>
      </c>
      <c r="D3415" t="s">
        <v>52</v>
      </c>
      <c r="E3415" t="s">
        <v>14</v>
      </c>
      <c r="F3415" t="s">
        <v>26</v>
      </c>
      <c r="G3415" s="5">
        <v>10987.59</v>
      </c>
      <c r="H3415" s="5">
        <f t="shared" si="371"/>
        <v>197.77661999999998</v>
      </c>
      <c r="I3415" s="6">
        <v>5</v>
      </c>
      <c r="J3415" s="6">
        <v>54937.95</v>
      </c>
      <c r="K3415" s="5">
        <f t="shared" si="372"/>
        <v>988.8830999999999</v>
      </c>
      <c r="L3415" s="7">
        <v>4.53</v>
      </c>
      <c r="M3415" s="7">
        <v>423</v>
      </c>
      <c r="N3415" s="3">
        <v>45652</v>
      </c>
      <c r="O3415" s="4" t="str">
        <f t="shared" si="373"/>
        <v>2024-12</v>
      </c>
      <c r="P3415" s="4" t="str">
        <f t="shared" si="374"/>
        <v>12</v>
      </c>
      <c r="Q3415" s="4" t="str">
        <f t="shared" si="375"/>
        <v>December</v>
      </c>
      <c r="R3415" s="30" t="str">
        <f t="shared" si="376"/>
        <v>26</v>
      </c>
      <c r="W3415" t="str">
        <f t="shared" si="377"/>
        <v>ok</v>
      </c>
    </row>
    <row r="3416" spans="1:23" x14ac:dyDescent="0.3">
      <c r="A3416" t="s">
        <v>3458</v>
      </c>
      <c r="B3416" t="s">
        <v>41</v>
      </c>
      <c r="C3416" t="s">
        <v>42</v>
      </c>
      <c r="D3416" t="s">
        <v>43</v>
      </c>
      <c r="E3416" t="s">
        <v>20</v>
      </c>
      <c r="F3416" t="s">
        <v>60</v>
      </c>
      <c r="G3416" s="5">
        <v>16186.78</v>
      </c>
      <c r="H3416" s="5">
        <f t="shared" si="371"/>
        <v>291.36203999999998</v>
      </c>
      <c r="I3416" s="6">
        <v>3</v>
      </c>
      <c r="J3416" s="6">
        <v>48560.34</v>
      </c>
      <c r="K3416" s="5">
        <f t="shared" si="372"/>
        <v>874.08611999999994</v>
      </c>
      <c r="L3416" s="7">
        <v>1.6</v>
      </c>
      <c r="M3416" s="7">
        <v>1162</v>
      </c>
      <c r="N3416" s="3">
        <v>45372</v>
      </c>
      <c r="O3416" s="4" t="str">
        <f t="shared" si="373"/>
        <v>2024-03</v>
      </c>
      <c r="P3416" s="4" t="str">
        <f t="shared" si="374"/>
        <v>03</v>
      </c>
      <c r="Q3416" s="4" t="str">
        <f t="shared" si="375"/>
        <v>March</v>
      </c>
      <c r="R3416" s="30" t="str">
        <f t="shared" si="376"/>
        <v>21</v>
      </c>
      <c r="W3416" t="str">
        <f t="shared" si="377"/>
        <v>ok</v>
      </c>
    </row>
    <row r="3417" spans="1:23" x14ac:dyDescent="0.3">
      <c r="A3417" t="s">
        <v>3459</v>
      </c>
      <c r="B3417" t="s">
        <v>63</v>
      </c>
      <c r="C3417" t="s">
        <v>18</v>
      </c>
      <c r="D3417" t="s">
        <v>64</v>
      </c>
      <c r="E3417" t="s">
        <v>14</v>
      </c>
      <c r="F3417" t="s">
        <v>38</v>
      </c>
      <c r="G3417" s="5">
        <v>14992.1</v>
      </c>
      <c r="H3417" s="5">
        <f t="shared" si="371"/>
        <v>269.8578</v>
      </c>
      <c r="I3417" s="6">
        <v>4</v>
      </c>
      <c r="J3417" s="6">
        <v>59968.4</v>
      </c>
      <c r="K3417" s="5">
        <f t="shared" si="372"/>
        <v>1079.4312</v>
      </c>
      <c r="L3417" s="7">
        <v>4.74</v>
      </c>
      <c r="M3417" s="7">
        <v>4390</v>
      </c>
      <c r="N3417" s="3">
        <v>45451</v>
      </c>
      <c r="O3417" s="4" t="str">
        <f t="shared" si="373"/>
        <v>2024-06</v>
      </c>
      <c r="P3417" s="4" t="str">
        <f t="shared" si="374"/>
        <v>06</v>
      </c>
      <c r="Q3417" s="4" t="str">
        <f t="shared" si="375"/>
        <v>June</v>
      </c>
      <c r="R3417" s="30" t="str">
        <f t="shared" si="376"/>
        <v>08</v>
      </c>
      <c r="W3417" t="str">
        <f t="shared" si="377"/>
        <v>ok</v>
      </c>
    </row>
    <row r="3418" spans="1:23" x14ac:dyDescent="0.3">
      <c r="A3418" t="s">
        <v>3460</v>
      </c>
      <c r="B3418" t="s">
        <v>41</v>
      </c>
      <c r="C3418" t="s">
        <v>42</v>
      </c>
      <c r="D3418" t="s">
        <v>43</v>
      </c>
      <c r="E3418" t="s">
        <v>14</v>
      </c>
      <c r="F3418" t="s">
        <v>31</v>
      </c>
      <c r="G3418" s="5">
        <v>10572.07</v>
      </c>
      <c r="H3418" s="5">
        <f t="shared" si="371"/>
        <v>190.29725999999999</v>
      </c>
      <c r="I3418" s="6">
        <v>3</v>
      </c>
      <c r="J3418" s="6">
        <v>31716.21</v>
      </c>
      <c r="K3418" s="5">
        <f t="shared" si="372"/>
        <v>570.89177999999993</v>
      </c>
      <c r="L3418" s="7">
        <v>3.17</v>
      </c>
      <c r="M3418" s="7">
        <v>2439</v>
      </c>
      <c r="N3418" s="3">
        <v>45318</v>
      </c>
      <c r="O3418" s="4" t="str">
        <f t="shared" si="373"/>
        <v>2024-01</v>
      </c>
      <c r="P3418" s="4" t="str">
        <f t="shared" si="374"/>
        <v>01</v>
      </c>
      <c r="Q3418" s="4" t="str">
        <f t="shared" si="375"/>
        <v>January</v>
      </c>
      <c r="R3418" s="30" t="str">
        <f t="shared" si="376"/>
        <v>27</v>
      </c>
      <c r="W3418" t="str">
        <f t="shared" si="377"/>
        <v>ok</v>
      </c>
    </row>
    <row r="3419" spans="1:23" x14ac:dyDescent="0.3">
      <c r="A3419" t="s">
        <v>3461</v>
      </c>
      <c r="B3419" t="s">
        <v>33</v>
      </c>
      <c r="C3419" t="s">
        <v>12</v>
      </c>
      <c r="D3419" t="s">
        <v>34</v>
      </c>
      <c r="E3419" t="s">
        <v>14</v>
      </c>
      <c r="F3419" t="s">
        <v>60</v>
      </c>
      <c r="G3419" s="5">
        <v>15057.24</v>
      </c>
      <c r="H3419" s="5">
        <f t="shared" si="371"/>
        <v>271.03031999999996</v>
      </c>
      <c r="I3419" s="6">
        <v>2</v>
      </c>
      <c r="J3419" s="6">
        <v>30114.48</v>
      </c>
      <c r="K3419" s="5">
        <f t="shared" si="372"/>
        <v>542.06063999999992</v>
      </c>
      <c r="L3419" s="7">
        <v>3.68</v>
      </c>
      <c r="M3419" s="7">
        <v>3746</v>
      </c>
      <c r="N3419" s="3">
        <v>45625</v>
      </c>
      <c r="O3419" s="4" t="str">
        <f t="shared" si="373"/>
        <v>2024-11</v>
      </c>
      <c r="P3419" s="4" t="str">
        <f t="shared" si="374"/>
        <v>11</v>
      </c>
      <c r="Q3419" s="4" t="str">
        <f t="shared" si="375"/>
        <v>November</v>
      </c>
      <c r="R3419" s="30" t="str">
        <f t="shared" si="376"/>
        <v>29</v>
      </c>
      <c r="W3419" t="str">
        <f t="shared" si="377"/>
        <v>ok</v>
      </c>
    </row>
    <row r="3420" spans="1:23" x14ac:dyDescent="0.3">
      <c r="A3420" t="s">
        <v>3462</v>
      </c>
      <c r="B3420" t="s">
        <v>28</v>
      </c>
      <c r="C3420" t="s">
        <v>29</v>
      </c>
      <c r="D3420" t="s">
        <v>30</v>
      </c>
      <c r="E3420" t="s">
        <v>20</v>
      </c>
      <c r="F3420" t="s">
        <v>15</v>
      </c>
      <c r="G3420" s="5">
        <v>18401.830000000002</v>
      </c>
      <c r="H3420" s="5">
        <f t="shared" si="371"/>
        <v>331.23293999999999</v>
      </c>
      <c r="I3420" s="6">
        <v>5</v>
      </c>
      <c r="J3420" s="6">
        <v>92009.15</v>
      </c>
      <c r="K3420" s="5">
        <f t="shared" si="372"/>
        <v>1656.1646999999998</v>
      </c>
      <c r="L3420" s="7">
        <v>2.14</v>
      </c>
      <c r="M3420" s="7">
        <v>1558</v>
      </c>
      <c r="N3420" s="3">
        <v>45606</v>
      </c>
      <c r="O3420" s="4" t="str">
        <f t="shared" si="373"/>
        <v>2024-11</v>
      </c>
      <c r="P3420" s="4" t="str">
        <f t="shared" si="374"/>
        <v>11</v>
      </c>
      <c r="Q3420" s="4" t="str">
        <f t="shared" si="375"/>
        <v>November</v>
      </c>
      <c r="R3420" s="30" t="str">
        <f t="shared" si="376"/>
        <v>10</v>
      </c>
      <c r="W3420" t="str">
        <f t="shared" si="377"/>
        <v>ok</v>
      </c>
    </row>
    <row r="3421" spans="1:23" x14ac:dyDescent="0.3">
      <c r="A3421" t="s">
        <v>3463</v>
      </c>
      <c r="B3421" t="s">
        <v>41</v>
      </c>
      <c r="C3421" t="s">
        <v>42</v>
      </c>
      <c r="D3421" t="s">
        <v>43</v>
      </c>
      <c r="E3421" t="s">
        <v>14</v>
      </c>
      <c r="F3421" t="s">
        <v>60</v>
      </c>
      <c r="G3421" s="5">
        <v>2489.75</v>
      </c>
      <c r="H3421" s="5">
        <f t="shared" si="371"/>
        <v>44.8155</v>
      </c>
      <c r="I3421" s="6">
        <v>4</v>
      </c>
      <c r="J3421" s="6">
        <v>9959</v>
      </c>
      <c r="K3421" s="5">
        <f t="shared" si="372"/>
        <v>179.262</v>
      </c>
      <c r="L3421" s="7">
        <v>1.7</v>
      </c>
      <c r="M3421" s="7">
        <v>4743</v>
      </c>
      <c r="N3421" s="3">
        <v>45442</v>
      </c>
      <c r="O3421" s="4" t="str">
        <f t="shared" si="373"/>
        <v>2024-05</v>
      </c>
      <c r="P3421" s="4" t="str">
        <f t="shared" si="374"/>
        <v>05</v>
      </c>
      <c r="Q3421" s="4" t="str">
        <f t="shared" si="375"/>
        <v>May</v>
      </c>
      <c r="R3421" s="30" t="str">
        <f t="shared" si="376"/>
        <v>30</v>
      </c>
      <c r="W3421" t="str">
        <f t="shared" si="377"/>
        <v>ok</v>
      </c>
    </row>
    <row r="3422" spans="1:23" x14ac:dyDescent="0.3">
      <c r="A3422" t="s">
        <v>3464</v>
      </c>
      <c r="B3422" t="s">
        <v>17</v>
      </c>
      <c r="C3422" t="s">
        <v>18</v>
      </c>
      <c r="D3422" t="s">
        <v>19</v>
      </c>
      <c r="E3422" t="s">
        <v>14</v>
      </c>
      <c r="F3422" t="s">
        <v>38</v>
      </c>
      <c r="G3422" s="5">
        <v>3331.92</v>
      </c>
      <c r="H3422" s="5">
        <f t="shared" si="371"/>
        <v>59.974559999999997</v>
      </c>
      <c r="I3422" s="6">
        <v>5</v>
      </c>
      <c r="J3422" s="6">
        <v>16659.599999999999</v>
      </c>
      <c r="K3422" s="5">
        <f t="shared" si="372"/>
        <v>299.87279999999998</v>
      </c>
      <c r="L3422" s="7">
        <v>3.62</v>
      </c>
      <c r="M3422" s="7">
        <v>1469</v>
      </c>
      <c r="N3422" s="3">
        <v>45566</v>
      </c>
      <c r="O3422" s="4" t="str">
        <f t="shared" si="373"/>
        <v>2024-10</v>
      </c>
      <c r="P3422" s="4" t="str">
        <f t="shared" si="374"/>
        <v>10</v>
      </c>
      <c r="Q3422" s="4" t="str">
        <f t="shared" si="375"/>
        <v>October</v>
      </c>
      <c r="R3422" s="30" t="str">
        <f t="shared" si="376"/>
        <v>01</v>
      </c>
      <c r="W3422" t="str">
        <f t="shared" si="377"/>
        <v>ok</v>
      </c>
    </row>
    <row r="3423" spans="1:23" x14ac:dyDescent="0.3">
      <c r="A3423" t="s">
        <v>3465</v>
      </c>
      <c r="B3423" t="s">
        <v>28</v>
      </c>
      <c r="C3423" t="s">
        <v>29</v>
      </c>
      <c r="D3423" t="s">
        <v>30</v>
      </c>
      <c r="E3423" t="s">
        <v>14</v>
      </c>
      <c r="F3423" t="s">
        <v>26</v>
      </c>
      <c r="G3423" s="5">
        <v>10472.89</v>
      </c>
      <c r="H3423" s="5">
        <f t="shared" si="371"/>
        <v>188.51201999999998</v>
      </c>
      <c r="I3423" s="6">
        <v>5</v>
      </c>
      <c r="J3423" s="6">
        <v>52364.45</v>
      </c>
      <c r="K3423" s="5">
        <f t="shared" si="372"/>
        <v>942.56009999999992</v>
      </c>
      <c r="L3423" s="7">
        <v>2.52</v>
      </c>
      <c r="M3423" s="7">
        <v>2530</v>
      </c>
      <c r="N3423" s="3">
        <v>45638</v>
      </c>
      <c r="O3423" s="4" t="str">
        <f t="shared" si="373"/>
        <v>2024-12</v>
      </c>
      <c r="P3423" s="4" t="str">
        <f t="shared" si="374"/>
        <v>12</v>
      </c>
      <c r="Q3423" s="4" t="str">
        <f t="shared" si="375"/>
        <v>December</v>
      </c>
      <c r="R3423" s="30" t="str">
        <f t="shared" si="376"/>
        <v>12</v>
      </c>
      <c r="W3423" t="str">
        <f t="shared" si="377"/>
        <v>ok</v>
      </c>
    </row>
    <row r="3424" spans="1:23" x14ac:dyDescent="0.3">
      <c r="A3424" t="s">
        <v>3466</v>
      </c>
      <c r="B3424" t="s">
        <v>36</v>
      </c>
      <c r="C3424" t="s">
        <v>18</v>
      </c>
      <c r="D3424" t="s">
        <v>37</v>
      </c>
      <c r="E3424" t="s">
        <v>20</v>
      </c>
      <c r="F3424" t="s">
        <v>31</v>
      </c>
      <c r="G3424" s="5">
        <v>16838.86</v>
      </c>
      <c r="H3424" s="5">
        <f t="shared" si="371"/>
        <v>303.09947999999997</v>
      </c>
      <c r="I3424" s="6">
        <v>5</v>
      </c>
      <c r="J3424" s="6">
        <v>84194.3</v>
      </c>
      <c r="K3424" s="5">
        <f t="shared" si="372"/>
        <v>1515.4973999999997</v>
      </c>
      <c r="L3424" s="7">
        <v>4.97</v>
      </c>
      <c r="M3424" s="7">
        <v>4262</v>
      </c>
      <c r="N3424" s="3">
        <v>45312</v>
      </c>
      <c r="O3424" s="4" t="str">
        <f t="shared" si="373"/>
        <v>2024-01</v>
      </c>
      <c r="P3424" s="4" t="str">
        <f t="shared" si="374"/>
        <v>01</v>
      </c>
      <c r="Q3424" s="4" t="str">
        <f t="shared" si="375"/>
        <v>January</v>
      </c>
      <c r="R3424" s="30" t="str">
        <f t="shared" si="376"/>
        <v>21</v>
      </c>
      <c r="W3424" t="str">
        <f t="shared" si="377"/>
        <v>ok</v>
      </c>
    </row>
    <row r="3425" spans="1:23" x14ac:dyDescent="0.3">
      <c r="A3425" t="s">
        <v>3467</v>
      </c>
      <c r="B3425" t="s">
        <v>28</v>
      </c>
      <c r="C3425" t="s">
        <v>29</v>
      </c>
      <c r="D3425" t="s">
        <v>30</v>
      </c>
      <c r="E3425" t="s">
        <v>45</v>
      </c>
      <c r="F3425" t="s">
        <v>31</v>
      </c>
      <c r="G3425" s="5">
        <v>2935.11</v>
      </c>
      <c r="H3425" s="5">
        <f t="shared" si="371"/>
        <v>52.831980000000001</v>
      </c>
      <c r="I3425" s="6">
        <v>4</v>
      </c>
      <c r="J3425" s="6">
        <v>11740.44</v>
      </c>
      <c r="K3425" s="5">
        <f t="shared" si="372"/>
        <v>211.32792000000001</v>
      </c>
      <c r="L3425" s="7">
        <v>2.87</v>
      </c>
      <c r="M3425" s="7">
        <v>1842</v>
      </c>
      <c r="N3425" s="3">
        <v>45304</v>
      </c>
      <c r="O3425" s="4" t="str">
        <f t="shared" si="373"/>
        <v>2024-01</v>
      </c>
      <c r="P3425" s="4" t="str">
        <f t="shared" si="374"/>
        <v>01</v>
      </c>
      <c r="Q3425" s="4" t="str">
        <f t="shared" si="375"/>
        <v>January</v>
      </c>
      <c r="R3425" s="30" t="str">
        <f t="shared" si="376"/>
        <v>13</v>
      </c>
      <c r="W3425" t="str">
        <f t="shared" si="377"/>
        <v>ok</v>
      </c>
    </row>
    <row r="3426" spans="1:23" x14ac:dyDescent="0.3">
      <c r="A3426" t="s">
        <v>3468</v>
      </c>
      <c r="B3426" t="s">
        <v>23</v>
      </c>
      <c r="C3426" t="s">
        <v>24</v>
      </c>
      <c r="D3426" t="s">
        <v>25</v>
      </c>
      <c r="E3426" t="s">
        <v>20</v>
      </c>
      <c r="F3426" t="s">
        <v>26</v>
      </c>
      <c r="G3426" s="5">
        <v>2013.64</v>
      </c>
      <c r="H3426" s="5">
        <f t="shared" si="371"/>
        <v>36.245519999999999</v>
      </c>
      <c r="I3426" s="6">
        <v>4</v>
      </c>
      <c r="J3426" s="6">
        <v>8054.56</v>
      </c>
      <c r="K3426" s="5">
        <f t="shared" si="372"/>
        <v>144.98208</v>
      </c>
      <c r="L3426" s="7">
        <v>4.3</v>
      </c>
      <c r="M3426" s="7">
        <v>4226</v>
      </c>
      <c r="N3426" s="3">
        <v>45494</v>
      </c>
      <c r="O3426" s="4" t="str">
        <f t="shared" si="373"/>
        <v>2024-07</v>
      </c>
      <c r="P3426" s="4" t="str">
        <f t="shared" si="374"/>
        <v>07</v>
      </c>
      <c r="Q3426" s="4" t="str">
        <f t="shared" si="375"/>
        <v>July</v>
      </c>
      <c r="R3426" s="30" t="str">
        <f t="shared" si="376"/>
        <v>21</v>
      </c>
      <c r="W3426" t="str">
        <f t="shared" si="377"/>
        <v>ok</v>
      </c>
    </row>
    <row r="3427" spans="1:23" x14ac:dyDescent="0.3">
      <c r="A3427" t="s">
        <v>3469</v>
      </c>
      <c r="B3427" t="s">
        <v>51</v>
      </c>
      <c r="C3427" t="s">
        <v>29</v>
      </c>
      <c r="D3427" t="s">
        <v>52</v>
      </c>
      <c r="E3427" t="s">
        <v>20</v>
      </c>
      <c r="F3427" t="s">
        <v>60</v>
      </c>
      <c r="G3427" s="5">
        <v>14802.52</v>
      </c>
      <c r="H3427" s="5">
        <f t="shared" si="371"/>
        <v>266.44535999999999</v>
      </c>
      <c r="I3427" s="6">
        <v>3</v>
      </c>
      <c r="J3427" s="6">
        <v>44407.56</v>
      </c>
      <c r="K3427" s="5">
        <f t="shared" si="372"/>
        <v>799.33608000000004</v>
      </c>
      <c r="L3427" s="7">
        <v>1.64</v>
      </c>
      <c r="M3427" s="7">
        <v>2013</v>
      </c>
      <c r="N3427" s="3">
        <v>45540</v>
      </c>
      <c r="O3427" s="4" t="str">
        <f t="shared" si="373"/>
        <v>2024-09</v>
      </c>
      <c r="P3427" s="4" t="str">
        <f t="shared" si="374"/>
        <v>09</v>
      </c>
      <c r="Q3427" s="4" t="str">
        <f t="shared" si="375"/>
        <v>September</v>
      </c>
      <c r="R3427" s="30" t="str">
        <f t="shared" si="376"/>
        <v>05</v>
      </c>
      <c r="W3427" t="str">
        <f t="shared" si="377"/>
        <v>ok</v>
      </c>
    </row>
    <row r="3428" spans="1:23" x14ac:dyDescent="0.3">
      <c r="A3428" t="s">
        <v>3470</v>
      </c>
      <c r="B3428" t="s">
        <v>17</v>
      </c>
      <c r="C3428" t="s">
        <v>18</v>
      </c>
      <c r="D3428" t="s">
        <v>19</v>
      </c>
      <c r="E3428" t="s">
        <v>45</v>
      </c>
      <c r="F3428" t="s">
        <v>21</v>
      </c>
      <c r="G3428" s="5">
        <v>5315.72</v>
      </c>
      <c r="H3428" s="5">
        <f t="shared" si="371"/>
        <v>95.682959999999994</v>
      </c>
      <c r="I3428" s="6">
        <v>4</v>
      </c>
      <c r="J3428" s="6">
        <v>21262.880000000001</v>
      </c>
      <c r="K3428" s="5">
        <f t="shared" si="372"/>
        <v>382.73183999999998</v>
      </c>
      <c r="L3428" s="7">
        <v>4.63</v>
      </c>
      <c r="M3428" s="7">
        <v>444</v>
      </c>
      <c r="N3428" s="3">
        <v>45509</v>
      </c>
      <c r="O3428" s="4" t="str">
        <f t="shared" si="373"/>
        <v>2024-08</v>
      </c>
      <c r="P3428" s="4" t="str">
        <f t="shared" si="374"/>
        <v>08</v>
      </c>
      <c r="Q3428" s="4" t="str">
        <f t="shared" si="375"/>
        <v>August</v>
      </c>
      <c r="R3428" s="30" t="str">
        <f t="shared" si="376"/>
        <v>05</v>
      </c>
      <c r="W3428" t="str">
        <f t="shared" si="377"/>
        <v>ok</v>
      </c>
    </row>
    <row r="3429" spans="1:23" x14ac:dyDescent="0.3">
      <c r="A3429" t="s">
        <v>3471</v>
      </c>
      <c r="B3429" t="s">
        <v>63</v>
      </c>
      <c r="C3429" t="s">
        <v>18</v>
      </c>
      <c r="D3429" t="s">
        <v>64</v>
      </c>
      <c r="E3429" t="s">
        <v>45</v>
      </c>
      <c r="F3429" t="s">
        <v>31</v>
      </c>
      <c r="G3429" s="5">
        <v>10210.040000000001</v>
      </c>
      <c r="H3429" s="5">
        <f t="shared" si="371"/>
        <v>183.78072</v>
      </c>
      <c r="I3429" s="6">
        <v>2</v>
      </c>
      <c r="J3429" s="6">
        <v>20420.080000000002</v>
      </c>
      <c r="K3429" s="5">
        <f t="shared" si="372"/>
        <v>367.56144</v>
      </c>
      <c r="L3429" s="7">
        <v>2.4700000000000002</v>
      </c>
      <c r="M3429" s="7">
        <v>1861</v>
      </c>
      <c r="N3429" s="3">
        <v>45588</v>
      </c>
      <c r="O3429" s="4" t="str">
        <f t="shared" si="373"/>
        <v>2024-10</v>
      </c>
      <c r="P3429" s="4" t="str">
        <f t="shared" si="374"/>
        <v>10</v>
      </c>
      <c r="Q3429" s="4" t="str">
        <f t="shared" si="375"/>
        <v>October</v>
      </c>
      <c r="R3429" s="30" t="str">
        <f t="shared" si="376"/>
        <v>23</v>
      </c>
      <c r="W3429" t="str">
        <f t="shared" si="377"/>
        <v>ok</v>
      </c>
    </row>
    <row r="3430" spans="1:23" x14ac:dyDescent="0.3">
      <c r="A3430" t="s">
        <v>3472</v>
      </c>
      <c r="B3430" t="s">
        <v>36</v>
      </c>
      <c r="C3430" t="s">
        <v>18</v>
      </c>
      <c r="D3430" t="s">
        <v>37</v>
      </c>
      <c r="E3430" t="s">
        <v>14</v>
      </c>
      <c r="F3430" t="s">
        <v>60</v>
      </c>
      <c r="G3430" s="5">
        <v>10696.22</v>
      </c>
      <c r="H3430" s="5">
        <f t="shared" si="371"/>
        <v>192.53195999999997</v>
      </c>
      <c r="I3430" s="6">
        <v>4</v>
      </c>
      <c r="J3430" s="6">
        <v>42784.88</v>
      </c>
      <c r="K3430" s="5">
        <f t="shared" si="372"/>
        <v>770.12783999999988</v>
      </c>
      <c r="L3430" s="7">
        <v>4.55</v>
      </c>
      <c r="M3430" s="7">
        <v>4858</v>
      </c>
      <c r="N3430" s="3">
        <v>45374</v>
      </c>
      <c r="O3430" s="4" t="str">
        <f t="shared" si="373"/>
        <v>2024-03</v>
      </c>
      <c r="P3430" s="4" t="str">
        <f t="shared" si="374"/>
        <v>03</v>
      </c>
      <c r="Q3430" s="4" t="str">
        <f t="shared" si="375"/>
        <v>March</v>
      </c>
      <c r="R3430" s="30" t="str">
        <f t="shared" si="376"/>
        <v>23</v>
      </c>
      <c r="W3430" t="str">
        <f t="shared" si="377"/>
        <v>ok</v>
      </c>
    </row>
    <row r="3431" spans="1:23" x14ac:dyDescent="0.3">
      <c r="A3431" t="s">
        <v>3473</v>
      </c>
      <c r="B3431" t="s">
        <v>28</v>
      </c>
      <c r="C3431" t="s">
        <v>29</v>
      </c>
      <c r="D3431" t="s">
        <v>30</v>
      </c>
      <c r="E3431" t="s">
        <v>45</v>
      </c>
      <c r="F3431" t="s">
        <v>21</v>
      </c>
      <c r="G3431" s="5">
        <v>4545.8500000000004</v>
      </c>
      <c r="H3431" s="5">
        <f t="shared" si="371"/>
        <v>81.825299999999999</v>
      </c>
      <c r="I3431" s="6">
        <v>1</v>
      </c>
      <c r="J3431" s="6">
        <v>4545.8500000000004</v>
      </c>
      <c r="K3431" s="5">
        <f t="shared" si="372"/>
        <v>81.825299999999999</v>
      </c>
      <c r="L3431" s="7">
        <v>3.45</v>
      </c>
      <c r="M3431" s="7">
        <v>2953</v>
      </c>
      <c r="N3431" s="3">
        <v>45464</v>
      </c>
      <c r="O3431" s="4" t="str">
        <f t="shared" si="373"/>
        <v>2024-06</v>
      </c>
      <c r="P3431" s="4" t="str">
        <f t="shared" si="374"/>
        <v>06</v>
      </c>
      <c r="Q3431" s="4" t="str">
        <f t="shared" si="375"/>
        <v>June</v>
      </c>
      <c r="R3431" s="30" t="str">
        <f t="shared" si="376"/>
        <v>21</v>
      </c>
      <c r="W3431" t="str">
        <f t="shared" si="377"/>
        <v>ok</v>
      </c>
    </row>
    <row r="3432" spans="1:23" x14ac:dyDescent="0.3">
      <c r="A3432" t="s">
        <v>3474</v>
      </c>
      <c r="B3432" t="s">
        <v>36</v>
      </c>
      <c r="C3432" t="s">
        <v>18</v>
      </c>
      <c r="D3432" t="s">
        <v>37</v>
      </c>
      <c r="E3432" t="s">
        <v>14</v>
      </c>
      <c r="F3432" t="s">
        <v>31</v>
      </c>
      <c r="G3432" s="5">
        <v>820.82</v>
      </c>
      <c r="H3432" s="5">
        <f t="shared" si="371"/>
        <v>14.774760000000001</v>
      </c>
      <c r="I3432" s="6">
        <v>3</v>
      </c>
      <c r="J3432" s="6">
        <v>2462.46</v>
      </c>
      <c r="K3432" s="5">
        <f t="shared" si="372"/>
        <v>44.324280000000002</v>
      </c>
      <c r="L3432" s="7">
        <v>3.07</v>
      </c>
      <c r="M3432" s="7">
        <v>3866</v>
      </c>
      <c r="N3432" s="3">
        <v>45522</v>
      </c>
      <c r="O3432" s="4" t="str">
        <f t="shared" si="373"/>
        <v>2024-08</v>
      </c>
      <c r="P3432" s="4" t="str">
        <f t="shared" si="374"/>
        <v>08</v>
      </c>
      <c r="Q3432" s="4" t="str">
        <f t="shared" si="375"/>
        <v>August</v>
      </c>
      <c r="R3432" s="30" t="str">
        <f t="shared" si="376"/>
        <v>18</v>
      </c>
      <c r="W3432" t="str">
        <f t="shared" si="377"/>
        <v>ok</v>
      </c>
    </row>
    <row r="3433" spans="1:23" x14ac:dyDescent="0.3">
      <c r="A3433" t="s">
        <v>3475</v>
      </c>
      <c r="B3433" t="s">
        <v>63</v>
      </c>
      <c r="C3433" t="s">
        <v>18</v>
      </c>
      <c r="D3433" t="s">
        <v>64</v>
      </c>
      <c r="E3433" t="s">
        <v>45</v>
      </c>
      <c r="F3433" t="s">
        <v>26</v>
      </c>
      <c r="G3433" s="5">
        <v>6144.05</v>
      </c>
      <c r="H3433" s="5">
        <f t="shared" si="371"/>
        <v>110.5929</v>
      </c>
      <c r="I3433" s="6">
        <v>3</v>
      </c>
      <c r="J3433" s="6">
        <v>18432.150000000001</v>
      </c>
      <c r="K3433" s="5">
        <f t="shared" si="372"/>
        <v>331.77870000000001</v>
      </c>
      <c r="L3433" s="7">
        <v>3.45</v>
      </c>
      <c r="M3433" s="7">
        <v>1003</v>
      </c>
      <c r="N3433" s="3">
        <v>45328</v>
      </c>
      <c r="O3433" s="4" t="str">
        <f t="shared" si="373"/>
        <v>2024-02</v>
      </c>
      <c r="P3433" s="4" t="str">
        <f t="shared" si="374"/>
        <v>02</v>
      </c>
      <c r="Q3433" s="4" t="str">
        <f t="shared" si="375"/>
        <v>February</v>
      </c>
      <c r="R3433" s="30" t="str">
        <f t="shared" si="376"/>
        <v>06</v>
      </c>
      <c r="W3433" t="str">
        <f t="shared" si="377"/>
        <v>ok</v>
      </c>
    </row>
    <row r="3434" spans="1:23" x14ac:dyDescent="0.3">
      <c r="A3434" t="s">
        <v>3476</v>
      </c>
      <c r="B3434" t="s">
        <v>28</v>
      </c>
      <c r="C3434" t="s">
        <v>29</v>
      </c>
      <c r="D3434" t="s">
        <v>30</v>
      </c>
      <c r="E3434" t="s">
        <v>45</v>
      </c>
      <c r="F3434" t="s">
        <v>60</v>
      </c>
      <c r="G3434" s="5">
        <v>10109.709999999999</v>
      </c>
      <c r="H3434" s="5">
        <f t="shared" si="371"/>
        <v>181.97477999999998</v>
      </c>
      <c r="I3434" s="6">
        <v>5</v>
      </c>
      <c r="J3434" s="6">
        <v>50548.55</v>
      </c>
      <c r="K3434" s="5">
        <f t="shared" si="372"/>
        <v>909.87389999999994</v>
      </c>
      <c r="L3434" s="7">
        <v>3.9</v>
      </c>
      <c r="M3434" s="7">
        <v>108</v>
      </c>
      <c r="N3434" s="3">
        <v>45479</v>
      </c>
      <c r="O3434" s="4" t="str">
        <f t="shared" si="373"/>
        <v>2024-07</v>
      </c>
      <c r="P3434" s="4" t="str">
        <f t="shared" si="374"/>
        <v>07</v>
      </c>
      <c r="Q3434" s="4" t="str">
        <f t="shared" si="375"/>
        <v>July</v>
      </c>
      <c r="R3434" s="30" t="str">
        <f t="shared" si="376"/>
        <v>06</v>
      </c>
      <c r="W3434" t="str">
        <f t="shared" si="377"/>
        <v>ok</v>
      </c>
    </row>
    <row r="3435" spans="1:23" x14ac:dyDescent="0.3">
      <c r="A3435" t="s">
        <v>3477</v>
      </c>
      <c r="B3435" t="s">
        <v>47</v>
      </c>
      <c r="C3435" t="s">
        <v>12</v>
      </c>
      <c r="D3435" t="s">
        <v>48</v>
      </c>
      <c r="E3435" t="s">
        <v>20</v>
      </c>
      <c r="F3435" t="s">
        <v>26</v>
      </c>
      <c r="G3435" s="5">
        <v>9086.11</v>
      </c>
      <c r="H3435" s="5">
        <f t="shared" si="371"/>
        <v>163.54998000000001</v>
      </c>
      <c r="I3435" s="6">
        <v>2</v>
      </c>
      <c r="J3435" s="6">
        <v>18172.22</v>
      </c>
      <c r="K3435" s="5">
        <f t="shared" si="372"/>
        <v>327.09996000000001</v>
      </c>
      <c r="L3435" s="7">
        <v>2.66</v>
      </c>
      <c r="M3435" s="7">
        <v>484</v>
      </c>
      <c r="N3435" s="3">
        <v>45489</v>
      </c>
      <c r="O3435" s="4" t="str">
        <f t="shared" si="373"/>
        <v>2024-07</v>
      </c>
      <c r="P3435" s="4" t="str">
        <f t="shared" si="374"/>
        <v>07</v>
      </c>
      <c r="Q3435" s="4" t="str">
        <f t="shared" si="375"/>
        <v>July</v>
      </c>
      <c r="R3435" s="30" t="str">
        <f t="shared" si="376"/>
        <v>16</v>
      </c>
      <c r="W3435" t="str">
        <f t="shared" si="377"/>
        <v>ok</v>
      </c>
    </row>
    <row r="3436" spans="1:23" x14ac:dyDescent="0.3">
      <c r="A3436" t="s">
        <v>3478</v>
      </c>
      <c r="B3436" t="s">
        <v>28</v>
      </c>
      <c r="C3436" t="s">
        <v>29</v>
      </c>
      <c r="D3436" t="s">
        <v>30</v>
      </c>
      <c r="E3436" t="s">
        <v>14</v>
      </c>
      <c r="F3436" t="s">
        <v>31</v>
      </c>
      <c r="G3436" s="5">
        <v>14310.12</v>
      </c>
      <c r="H3436" s="5">
        <f t="shared" si="371"/>
        <v>257.58215999999999</v>
      </c>
      <c r="I3436" s="6">
        <v>1</v>
      </c>
      <c r="J3436" s="6">
        <v>14310.12</v>
      </c>
      <c r="K3436" s="5">
        <f t="shared" si="372"/>
        <v>257.58215999999999</v>
      </c>
      <c r="L3436" s="7">
        <v>2.83</v>
      </c>
      <c r="M3436" s="7">
        <v>4102</v>
      </c>
      <c r="N3436" s="3">
        <v>45639</v>
      </c>
      <c r="O3436" s="4" t="str">
        <f t="shared" si="373"/>
        <v>2024-12</v>
      </c>
      <c r="P3436" s="4" t="str">
        <f t="shared" si="374"/>
        <v>12</v>
      </c>
      <c r="Q3436" s="4" t="str">
        <f t="shared" si="375"/>
        <v>December</v>
      </c>
      <c r="R3436" s="30" t="str">
        <f t="shared" si="376"/>
        <v>13</v>
      </c>
      <c r="W3436" t="str">
        <f t="shared" si="377"/>
        <v>ok</v>
      </c>
    </row>
    <row r="3437" spans="1:23" x14ac:dyDescent="0.3">
      <c r="A3437" t="s">
        <v>3479</v>
      </c>
      <c r="B3437" t="s">
        <v>23</v>
      </c>
      <c r="C3437" t="s">
        <v>24</v>
      </c>
      <c r="D3437" t="s">
        <v>25</v>
      </c>
      <c r="E3437" t="s">
        <v>45</v>
      </c>
      <c r="F3437" t="s">
        <v>21</v>
      </c>
      <c r="G3437" s="5">
        <v>17632.830000000002</v>
      </c>
      <c r="H3437" s="5">
        <f t="shared" si="371"/>
        <v>317.39094</v>
      </c>
      <c r="I3437" s="6">
        <v>5</v>
      </c>
      <c r="J3437" s="6">
        <v>88164.15</v>
      </c>
      <c r="K3437" s="5">
        <f t="shared" si="372"/>
        <v>1586.9547</v>
      </c>
      <c r="L3437" s="7">
        <v>1.1100000000000001</v>
      </c>
      <c r="M3437" s="7">
        <v>1213</v>
      </c>
      <c r="N3437" s="3">
        <v>45454</v>
      </c>
      <c r="O3437" s="4" t="str">
        <f t="shared" si="373"/>
        <v>2024-06</v>
      </c>
      <c r="P3437" s="4" t="str">
        <f t="shared" si="374"/>
        <v>06</v>
      </c>
      <c r="Q3437" s="4" t="str">
        <f t="shared" si="375"/>
        <v>June</v>
      </c>
      <c r="R3437" s="30" t="str">
        <f t="shared" si="376"/>
        <v>11</v>
      </c>
      <c r="W3437" t="str">
        <f t="shared" si="377"/>
        <v>ok</v>
      </c>
    </row>
    <row r="3438" spans="1:23" x14ac:dyDescent="0.3">
      <c r="A3438" t="s">
        <v>3480</v>
      </c>
      <c r="B3438" t="s">
        <v>23</v>
      </c>
      <c r="C3438" t="s">
        <v>24</v>
      </c>
      <c r="D3438" t="s">
        <v>25</v>
      </c>
      <c r="E3438" t="s">
        <v>20</v>
      </c>
      <c r="F3438" t="s">
        <v>60</v>
      </c>
      <c r="G3438" s="5">
        <v>6352.19</v>
      </c>
      <c r="H3438" s="5">
        <f t="shared" si="371"/>
        <v>114.33941999999999</v>
      </c>
      <c r="I3438" s="6">
        <v>1</v>
      </c>
      <c r="J3438" s="6">
        <v>6352.19</v>
      </c>
      <c r="K3438" s="5">
        <f t="shared" si="372"/>
        <v>114.33941999999999</v>
      </c>
      <c r="L3438" s="7">
        <v>2.0699999999999998</v>
      </c>
      <c r="M3438" s="7">
        <v>1470</v>
      </c>
      <c r="N3438" s="3">
        <v>45533</v>
      </c>
      <c r="O3438" s="4" t="str">
        <f t="shared" si="373"/>
        <v>2024-08</v>
      </c>
      <c r="P3438" s="4" t="str">
        <f t="shared" si="374"/>
        <v>08</v>
      </c>
      <c r="Q3438" s="4" t="str">
        <f t="shared" si="375"/>
        <v>August</v>
      </c>
      <c r="R3438" s="30" t="str">
        <f t="shared" si="376"/>
        <v>29</v>
      </c>
      <c r="W3438" t="str">
        <f t="shared" si="377"/>
        <v>ok</v>
      </c>
    </row>
    <row r="3439" spans="1:23" x14ac:dyDescent="0.3">
      <c r="A3439" t="s">
        <v>3481</v>
      </c>
      <c r="B3439" t="s">
        <v>36</v>
      </c>
      <c r="C3439" t="s">
        <v>18</v>
      </c>
      <c r="D3439" t="s">
        <v>37</v>
      </c>
      <c r="E3439" t="s">
        <v>14</v>
      </c>
      <c r="F3439" t="s">
        <v>38</v>
      </c>
      <c r="G3439" s="5">
        <v>18144.28</v>
      </c>
      <c r="H3439" s="5">
        <f t="shared" si="371"/>
        <v>326.59703999999994</v>
      </c>
      <c r="I3439" s="6">
        <v>5</v>
      </c>
      <c r="J3439" s="6">
        <v>90721.4</v>
      </c>
      <c r="K3439" s="5">
        <f t="shared" si="372"/>
        <v>1632.9851999999996</v>
      </c>
      <c r="L3439" s="7">
        <v>3.62</v>
      </c>
      <c r="M3439" s="7">
        <v>226</v>
      </c>
      <c r="N3439" s="3">
        <v>45521</v>
      </c>
      <c r="O3439" s="4" t="str">
        <f t="shared" si="373"/>
        <v>2024-08</v>
      </c>
      <c r="P3439" s="4" t="str">
        <f t="shared" si="374"/>
        <v>08</v>
      </c>
      <c r="Q3439" s="4" t="str">
        <f t="shared" si="375"/>
        <v>August</v>
      </c>
      <c r="R3439" s="30" t="str">
        <f t="shared" si="376"/>
        <v>17</v>
      </c>
      <c r="W3439" t="str">
        <f t="shared" si="377"/>
        <v>ok</v>
      </c>
    </row>
    <row r="3440" spans="1:23" x14ac:dyDescent="0.3">
      <c r="A3440" t="s">
        <v>3482</v>
      </c>
      <c r="B3440" t="s">
        <v>36</v>
      </c>
      <c r="C3440" t="s">
        <v>18</v>
      </c>
      <c r="D3440" t="s">
        <v>37</v>
      </c>
      <c r="E3440" t="s">
        <v>14</v>
      </c>
      <c r="F3440" t="s">
        <v>21</v>
      </c>
      <c r="G3440" s="5">
        <v>9162.51</v>
      </c>
      <c r="H3440" s="5">
        <f t="shared" si="371"/>
        <v>164.92517999999998</v>
      </c>
      <c r="I3440" s="6">
        <v>3</v>
      </c>
      <c r="J3440" s="6">
        <v>27487.53</v>
      </c>
      <c r="K3440" s="5">
        <f t="shared" si="372"/>
        <v>494.77553999999998</v>
      </c>
      <c r="L3440" s="7">
        <v>3.62</v>
      </c>
      <c r="M3440" s="7">
        <v>4428</v>
      </c>
      <c r="N3440" s="3">
        <v>45445</v>
      </c>
      <c r="O3440" s="4" t="str">
        <f t="shared" si="373"/>
        <v>2024-06</v>
      </c>
      <c r="P3440" s="4" t="str">
        <f t="shared" si="374"/>
        <v>06</v>
      </c>
      <c r="Q3440" s="4" t="str">
        <f t="shared" si="375"/>
        <v>June</v>
      </c>
      <c r="R3440" s="30" t="str">
        <f t="shared" si="376"/>
        <v>02</v>
      </c>
      <c r="W3440" t="str">
        <f t="shared" si="377"/>
        <v>ok</v>
      </c>
    </row>
    <row r="3441" spans="1:23" x14ac:dyDescent="0.3">
      <c r="A3441" t="s">
        <v>3483</v>
      </c>
      <c r="B3441" t="s">
        <v>33</v>
      </c>
      <c r="C3441" t="s">
        <v>12</v>
      </c>
      <c r="D3441" t="s">
        <v>34</v>
      </c>
      <c r="E3441" t="s">
        <v>20</v>
      </c>
      <c r="F3441" t="s">
        <v>31</v>
      </c>
      <c r="G3441" s="5">
        <v>1716.37</v>
      </c>
      <c r="H3441" s="5">
        <f t="shared" si="371"/>
        <v>30.894659999999995</v>
      </c>
      <c r="I3441" s="6">
        <v>3</v>
      </c>
      <c r="J3441" s="6">
        <v>5149.1099999999997</v>
      </c>
      <c r="K3441" s="5">
        <f t="shared" si="372"/>
        <v>92.683979999999991</v>
      </c>
      <c r="L3441" s="7">
        <v>4.58</v>
      </c>
      <c r="M3441" s="7">
        <v>4884</v>
      </c>
      <c r="N3441" s="3">
        <v>45483</v>
      </c>
      <c r="O3441" s="4" t="str">
        <f t="shared" si="373"/>
        <v>2024-07</v>
      </c>
      <c r="P3441" s="4" t="str">
        <f t="shared" si="374"/>
        <v>07</v>
      </c>
      <c r="Q3441" s="4" t="str">
        <f t="shared" si="375"/>
        <v>July</v>
      </c>
      <c r="R3441" s="30" t="str">
        <f t="shared" si="376"/>
        <v>10</v>
      </c>
      <c r="W3441" t="str">
        <f t="shared" si="377"/>
        <v>ok</v>
      </c>
    </row>
    <row r="3442" spans="1:23" x14ac:dyDescent="0.3">
      <c r="A3442" t="s">
        <v>3484</v>
      </c>
      <c r="B3442" t="s">
        <v>28</v>
      </c>
      <c r="C3442" t="s">
        <v>29</v>
      </c>
      <c r="D3442" t="s">
        <v>30</v>
      </c>
      <c r="E3442" t="s">
        <v>20</v>
      </c>
      <c r="F3442" t="s">
        <v>15</v>
      </c>
      <c r="G3442" s="5">
        <v>15489.58</v>
      </c>
      <c r="H3442" s="5">
        <f t="shared" si="371"/>
        <v>278.81243999999998</v>
      </c>
      <c r="I3442" s="6">
        <v>2</v>
      </c>
      <c r="J3442" s="6">
        <v>30979.16</v>
      </c>
      <c r="K3442" s="5">
        <f t="shared" si="372"/>
        <v>557.62487999999996</v>
      </c>
      <c r="L3442" s="7">
        <v>1.1399999999999999</v>
      </c>
      <c r="M3442" s="7">
        <v>4504</v>
      </c>
      <c r="N3442" s="3">
        <v>45303</v>
      </c>
      <c r="O3442" s="4" t="str">
        <f t="shared" si="373"/>
        <v>2024-01</v>
      </c>
      <c r="P3442" s="4" t="str">
        <f t="shared" si="374"/>
        <v>01</v>
      </c>
      <c r="Q3442" s="4" t="str">
        <f t="shared" si="375"/>
        <v>January</v>
      </c>
      <c r="R3442" s="30" t="str">
        <f t="shared" si="376"/>
        <v>12</v>
      </c>
      <c r="W3442" t="str">
        <f t="shared" si="377"/>
        <v>ok</v>
      </c>
    </row>
    <row r="3443" spans="1:23" x14ac:dyDescent="0.3">
      <c r="A3443" t="s">
        <v>3485</v>
      </c>
      <c r="B3443" t="s">
        <v>28</v>
      </c>
      <c r="C3443" t="s">
        <v>29</v>
      </c>
      <c r="D3443" t="s">
        <v>30</v>
      </c>
      <c r="E3443" t="s">
        <v>14</v>
      </c>
      <c r="F3443" t="s">
        <v>15</v>
      </c>
      <c r="G3443" s="5">
        <v>1273.4000000000001</v>
      </c>
      <c r="H3443" s="5">
        <f t="shared" si="371"/>
        <v>22.921199999999999</v>
      </c>
      <c r="I3443" s="6">
        <v>1</v>
      </c>
      <c r="J3443" s="6">
        <v>1273.4000000000001</v>
      </c>
      <c r="K3443" s="5">
        <f t="shared" si="372"/>
        <v>22.921199999999999</v>
      </c>
      <c r="L3443" s="7">
        <v>3.22</v>
      </c>
      <c r="M3443" s="7">
        <v>1486</v>
      </c>
      <c r="N3443" s="3">
        <v>45592</v>
      </c>
      <c r="O3443" s="4" t="str">
        <f t="shared" si="373"/>
        <v>2024-10</v>
      </c>
      <c r="P3443" s="4" t="str">
        <f t="shared" si="374"/>
        <v>10</v>
      </c>
      <c r="Q3443" s="4" t="str">
        <f t="shared" si="375"/>
        <v>October</v>
      </c>
      <c r="R3443" s="30" t="str">
        <f t="shared" si="376"/>
        <v>27</v>
      </c>
      <c r="W3443" t="str">
        <f t="shared" si="377"/>
        <v>ok</v>
      </c>
    </row>
    <row r="3444" spans="1:23" x14ac:dyDescent="0.3">
      <c r="A3444" t="s">
        <v>3486</v>
      </c>
      <c r="B3444" t="s">
        <v>47</v>
      </c>
      <c r="C3444" t="s">
        <v>12</v>
      </c>
      <c r="D3444" t="s">
        <v>48</v>
      </c>
      <c r="E3444" t="s">
        <v>14</v>
      </c>
      <c r="F3444" t="s">
        <v>26</v>
      </c>
      <c r="G3444" s="5">
        <v>12693.13</v>
      </c>
      <c r="H3444" s="5">
        <f t="shared" si="371"/>
        <v>228.47633999999996</v>
      </c>
      <c r="I3444" s="6">
        <v>5</v>
      </c>
      <c r="J3444" s="6">
        <v>63465.65</v>
      </c>
      <c r="K3444" s="5">
        <f t="shared" si="372"/>
        <v>1142.3816999999999</v>
      </c>
      <c r="L3444" s="7">
        <v>4.1100000000000003</v>
      </c>
      <c r="M3444" s="7">
        <v>4593</v>
      </c>
      <c r="N3444" s="3">
        <v>45527</v>
      </c>
      <c r="O3444" s="4" t="str">
        <f t="shared" si="373"/>
        <v>2024-08</v>
      </c>
      <c r="P3444" s="4" t="str">
        <f t="shared" si="374"/>
        <v>08</v>
      </c>
      <c r="Q3444" s="4" t="str">
        <f t="shared" si="375"/>
        <v>August</v>
      </c>
      <c r="R3444" s="30" t="str">
        <f t="shared" si="376"/>
        <v>23</v>
      </c>
      <c r="W3444" t="str">
        <f t="shared" si="377"/>
        <v>ok</v>
      </c>
    </row>
    <row r="3445" spans="1:23" x14ac:dyDescent="0.3">
      <c r="A3445" t="s">
        <v>3487</v>
      </c>
      <c r="B3445" t="s">
        <v>51</v>
      </c>
      <c r="C3445" t="s">
        <v>29</v>
      </c>
      <c r="D3445" t="s">
        <v>52</v>
      </c>
      <c r="E3445" t="s">
        <v>45</v>
      </c>
      <c r="F3445" t="s">
        <v>21</v>
      </c>
      <c r="G3445" s="5">
        <v>1091.25</v>
      </c>
      <c r="H3445" s="5">
        <f t="shared" si="371"/>
        <v>19.642499999999998</v>
      </c>
      <c r="I3445" s="6">
        <v>2</v>
      </c>
      <c r="J3445" s="6">
        <v>2182.5</v>
      </c>
      <c r="K3445" s="5">
        <f t="shared" si="372"/>
        <v>39.284999999999997</v>
      </c>
      <c r="L3445" s="7">
        <v>3.85</v>
      </c>
      <c r="M3445" s="7">
        <v>1081</v>
      </c>
      <c r="N3445" s="3">
        <v>45548</v>
      </c>
      <c r="O3445" s="4" t="str">
        <f t="shared" si="373"/>
        <v>2024-09</v>
      </c>
      <c r="P3445" s="4" t="str">
        <f t="shared" si="374"/>
        <v>09</v>
      </c>
      <c r="Q3445" s="4" t="str">
        <f t="shared" si="375"/>
        <v>September</v>
      </c>
      <c r="R3445" s="30" t="str">
        <f t="shared" si="376"/>
        <v>13</v>
      </c>
      <c r="W3445" t="str">
        <f t="shared" si="377"/>
        <v>ok</v>
      </c>
    </row>
    <row r="3446" spans="1:23" x14ac:dyDescent="0.3">
      <c r="A3446" t="s">
        <v>3488</v>
      </c>
      <c r="B3446" t="s">
        <v>11</v>
      </c>
      <c r="C3446" t="s">
        <v>12</v>
      </c>
      <c r="D3446" t="s">
        <v>13</v>
      </c>
      <c r="E3446" t="s">
        <v>20</v>
      </c>
      <c r="F3446" t="s">
        <v>21</v>
      </c>
      <c r="G3446" s="5">
        <v>1666.85</v>
      </c>
      <c r="H3446" s="5">
        <f t="shared" si="371"/>
        <v>30.003299999999996</v>
      </c>
      <c r="I3446" s="6">
        <v>2</v>
      </c>
      <c r="J3446" s="6">
        <v>3333.7</v>
      </c>
      <c r="K3446" s="5">
        <f t="shared" si="372"/>
        <v>60.006599999999992</v>
      </c>
      <c r="L3446" s="7">
        <v>2.87</v>
      </c>
      <c r="M3446" s="7">
        <v>1044</v>
      </c>
      <c r="N3446" s="3">
        <v>45425</v>
      </c>
      <c r="O3446" s="4" t="str">
        <f t="shared" si="373"/>
        <v>2024-05</v>
      </c>
      <c r="P3446" s="4" t="str">
        <f t="shared" si="374"/>
        <v>05</v>
      </c>
      <c r="Q3446" s="4" t="str">
        <f t="shared" si="375"/>
        <v>May</v>
      </c>
      <c r="R3446" s="30" t="str">
        <f t="shared" si="376"/>
        <v>13</v>
      </c>
      <c r="W3446" t="str">
        <f t="shared" si="377"/>
        <v>ok</v>
      </c>
    </row>
    <row r="3447" spans="1:23" x14ac:dyDescent="0.3">
      <c r="A3447" t="s">
        <v>3489</v>
      </c>
      <c r="B3447" t="s">
        <v>17</v>
      </c>
      <c r="C3447" t="s">
        <v>18</v>
      </c>
      <c r="D3447" t="s">
        <v>19</v>
      </c>
      <c r="E3447" t="s">
        <v>45</v>
      </c>
      <c r="F3447" t="s">
        <v>31</v>
      </c>
      <c r="G3447" s="5">
        <v>5078.9799999999996</v>
      </c>
      <c r="H3447" s="5">
        <f t="shared" si="371"/>
        <v>91.421639999999982</v>
      </c>
      <c r="I3447" s="6">
        <v>3</v>
      </c>
      <c r="J3447" s="6">
        <v>15236.94</v>
      </c>
      <c r="K3447" s="5">
        <f t="shared" si="372"/>
        <v>274.26491999999996</v>
      </c>
      <c r="L3447" s="7">
        <v>4.62</v>
      </c>
      <c r="M3447" s="7">
        <v>1134</v>
      </c>
      <c r="N3447" s="3">
        <v>45443</v>
      </c>
      <c r="O3447" s="4" t="str">
        <f t="shared" si="373"/>
        <v>2024-05</v>
      </c>
      <c r="P3447" s="4" t="str">
        <f t="shared" si="374"/>
        <v>05</v>
      </c>
      <c r="Q3447" s="4" t="str">
        <f t="shared" si="375"/>
        <v>May</v>
      </c>
      <c r="R3447" s="30" t="str">
        <f t="shared" si="376"/>
        <v>31</v>
      </c>
      <c r="W3447" t="str">
        <f t="shared" si="377"/>
        <v>ok</v>
      </c>
    </row>
    <row r="3448" spans="1:23" x14ac:dyDescent="0.3">
      <c r="A3448" t="s">
        <v>3490</v>
      </c>
      <c r="B3448" t="s">
        <v>51</v>
      </c>
      <c r="C3448" t="s">
        <v>29</v>
      </c>
      <c r="D3448" t="s">
        <v>52</v>
      </c>
      <c r="E3448" t="s">
        <v>20</v>
      </c>
      <c r="F3448" t="s">
        <v>26</v>
      </c>
      <c r="G3448" s="5">
        <v>2087.2800000000002</v>
      </c>
      <c r="H3448" s="5">
        <f t="shared" si="371"/>
        <v>37.571040000000004</v>
      </c>
      <c r="I3448" s="6">
        <v>1</v>
      </c>
      <c r="J3448" s="6">
        <v>2087.2800000000002</v>
      </c>
      <c r="K3448" s="5">
        <f t="shared" si="372"/>
        <v>37.571040000000004</v>
      </c>
      <c r="L3448" s="7">
        <v>1.7</v>
      </c>
      <c r="M3448" s="7">
        <v>4298</v>
      </c>
      <c r="N3448" s="3">
        <v>45496</v>
      </c>
      <c r="O3448" s="4" t="str">
        <f t="shared" si="373"/>
        <v>2024-07</v>
      </c>
      <c r="P3448" s="4" t="str">
        <f t="shared" si="374"/>
        <v>07</v>
      </c>
      <c r="Q3448" s="4" t="str">
        <f t="shared" si="375"/>
        <v>July</v>
      </c>
      <c r="R3448" s="30" t="str">
        <f t="shared" si="376"/>
        <v>23</v>
      </c>
      <c r="W3448" t="str">
        <f t="shared" si="377"/>
        <v>ok</v>
      </c>
    </row>
    <row r="3449" spans="1:23" x14ac:dyDescent="0.3">
      <c r="A3449" t="s">
        <v>3491</v>
      </c>
      <c r="B3449" t="s">
        <v>11</v>
      </c>
      <c r="C3449" t="s">
        <v>12</v>
      </c>
      <c r="D3449" t="s">
        <v>13</v>
      </c>
      <c r="E3449" t="s">
        <v>20</v>
      </c>
      <c r="F3449" t="s">
        <v>21</v>
      </c>
      <c r="G3449" s="5">
        <v>7755.39</v>
      </c>
      <c r="H3449" s="5">
        <f t="shared" si="371"/>
        <v>139.59701999999999</v>
      </c>
      <c r="I3449" s="6">
        <v>1</v>
      </c>
      <c r="J3449" s="6">
        <v>7755.39</v>
      </c>
      <c r="K3449" s="5">
        <f t="shared" si="372"/>
        <v>139.59701999999999</v>
      </c>
      <c r="L3449" s="7">
        <v>1.86</v>
      </c>
      <c r="M3449" s="7">
        <v>2285</v>
      </c>
      <c r="N3449" s="3">
        <v>45494</v>
      </c>
      <c r="O3449" s="4" t="str">
        <f t="shared" si="373"/>
        <v>2024-07</v>
      </c>
      <c r="P3449" s="4" t="str">
        <f t="shared" si="374"/>
        <v>07</v>
      </c>
      <c r="Q3449" s="4" t="str">
        <f t="shared" si="375"/>
        <v>July</v>
      </c>
      <c r="R3449" s="30" t="str">
        <f t="shared" si="376"/>
        <v>21</v>
      </c>
      <c r="W3449" t="str">
        <f t="shared" si="377"/>
        <v>ok</v>
      </c>
    </row>
    <row r="3450" spans="1:23" x14ac:dyDescent="0.3">
      <c r="A3450" t="s">
        <v>3492</v>
      </c>
      <c r="B3450" t="s">
        <v>41</v>
      </c>
      <c r="C3450" t="s">
        <v>42</v>
      </c>
      <c r="D3450" t="s">
        <v>43</v>
      </c>
      <c r="E3450" t="s">
        <v>14</v>
      </c>
      <c r="F3450" t="s">
        <v>31</v>
      </c>
      <c r="G3450" s="5">
        <v>6527.74</v>
      </c>
      <c r="H3450" s="5">
        <f t="shared" si="371"/>
        <v>117.49931999999998</v>
      </c>
      <c r="I3450" s="6">
        <v>5</v>
      </c>
      <c r="J3450" s="6">
        <v>32638.7</v>
      </c>
      <c r="K3450" s="5">
        <f t="shared" si="372"/>
        <v>587.49659999999994</v>
      </c>
      <c r="L3450" s="7">
        <v>3.48</v>
      </c>
      <c r="M3450" s="7">
        <v>1651</v>
      </c>
      <c r="N3450" s="3">
        <v>45593</v>
      </c>
      <c r="O3450" s="4" t="str">
        <f t="shared" si="373"/>
        <v>2024-10</v>
      </c>
      <c r="P3450" s="4" t="str">
        <f t="shared" si="374"/>
        <v>10</v>
      </c>
      <c r="Q3450" s="4" t="str">
        <f t="shared" si="375"/>
        <v>October</v>
      </c>
      <c r="R3450" s="30" t="str">
        <f t="shared" si="376"/>
        <v>28</v>
      </c>
      <c r="W3450" t="str">
        <f t="shared" si="377"/>
        <v>ok</v>
      </c>
    </row>
    <row r="3451" spans="1:23" x14ac:dyDescent="0.3">
      <c r="A3451" t="s">
        <v>3493</v>
      </c>
      <c r="B3451" t="s">
        <v>23</v>
      </c>
      <c r="C3451" t="s">
        <v>24</v>
      </c>
      <c r="D3451" t="s">
        <v>25</v>
      </c>
      <c r="E3451" t="s">
        <v>45</v>
      </c>
      <c r="F3451" t="s">
        <v>26</v>
      </c>
      <c r="G3451" s="5">
        <v>11523.4</v>
      </c>
      <c r="H3451" s="5">
        <f t="shared" si="371"/>
        <v>207.42119999999997</v>
      </c>
      <c r="I3451" s="6">
        <v>1</v>
      </c>
      <c r="J3451" s="6">
        <v>11523.4</v>
      </c>
      <c r="K3451" s="5">
        <f t="shared" si="372"/>
        <v>207.42119999999997</v>
      </c>
      <c r="L3451" s="7">
        <v>4.12</v>
      </c>
      <c r="M3451" s="7">
        <v>1992</v>
      </c>
      <c r="N3451" s="3">
        <v>45534</v>
      </c>
      <c r="O3451" s="4" t="str">
        <f t="shared" si="373"/>
        <v>2024-08</v>
      </c>
      <c r="P3451" s="4" t="str">
        <f t="shared" si="374"/>
        <v>08</v>
      </c>
      <c r="Q3451" s="4" t="str">
        <f t="shared" si="375"/>
        <v>August</v>
      </c>
      <c r="R3451" s="30" t="str">
        <f t="shared" si="376"/>
        <v>30</v>
      </c>
      <c r="W3451" t="str">
        <f t="shared" si="377"/>
        <v>ok</v>
      </c>
    </row>
    <row r="3452" spans="1:23" x14ac:dyDescent="0.3">
      <c r="A3452" t="s">
        <v>3494</v>
      </c>
      <c r="B3452" t="s">
        <v>41</v>
      </c>
      <c r="C3452" t="s">
        <v>42</v>
      </c>
      <c r="D3452" t="s">
        <v>43</v>
      </c>
      <c r="E3452" t="s">
        <v>14</v>
      </c>
      <c r="F3452" t="s">
        <v>15</v>
      </c>
      <c r="G3452" s="5">
        <v>5167.95</v>
      </c>
      <c r="H3452" s="5">
        <f t="shared" si="371"/>
        <v>93.023099999999985</v>
      </c>
      <c r="I3452" s="6">
        <v>3</v>
      </c>
      <c r="J3452" s="6">
        <v>15503.85</v>
      </c>
      <c r="K3452" s="5">
        <f t="shared" si="372"/>
        <v>279.06929999999994</v>
      </c>
      <c r="L3452" s="7">
        <v>3.38</v>
      </c>
      <c r="M3452" s="7">
        <v>751</v>
      </c>
      <c r="N3452" s="3">
        <v>45405</v>
      </c>
      <c r="O3452" s="4" t="str">
        <f t="shared" si="373"/>
        <v>2024-04</v>
      </c>
      <c r="P3452" s="4" t="str">
        <f t="shared" si="374"/>
        <v>04</v>
      </c>
      <c r="Q3452" s="4" t="str">
        <f t="shared" si="375"/>
        <v>April</v>
      </c>
      <c r="R3452" s="30" t="str">
        <f t="shared" si="376"/>
        <v>23</v>
      </c>
      <c r="W3452" t="str">
        <f t="shared" si="377"/>
        <v>ok</v>
      </c>
    </row>
    <row r="3453" spans="1:23" x14ac:dyDescent="0.3">
      <c r="A3453" t="s">
        <v>3495</v>
      </c>
      <c r="B3453" t="s">
        <v>36</v>
      </c>
      <c r="C3453" t="s">
        <v>18</v>
      </c>
      <c r="D3453" t="s">
        <v>37</v>
      </c>
      <c r="E3453" t="s">
        <v>14</v>
      </c>
      <c r="F3453" t="s">
        <v>31</v>
      </c>
      <c r="G3453" s="5">
        <v>16123.22</v>
      </c>
      <c r="H3453" s="5">
        <f t="shared" si="371"/>
        <v>290.21795999999995</v>
      </c>
      <c r="I3453" s="6">
        <v>1</v>
      </c>
      <c r="J3453" s="6">
        <v>16123.22</v>
      </c>
      <c r="K3453" s="5">
        <f t="shared" si="372"/>
        <v>290.21795999999995</v>
      </c>
      <c r="L3453" s="7">
        <v>1.08</v>
      </c>
      <c r="M3453" s="7">
        <v>2823</v>
      </c>
      <c r="N3453" s="3">
        <v>45617</v>
      </c>
      <c r="O3453" s="4" t="str">
        <f t="shared" si="373"/>
        <v>2024-11</v>
      </c>
      <c r="P3453" s="4" t="str">
        <f t="shared" si="374"/>
        <v>11</v>
      </c>
      <c r="Q3453" s="4" t="str">
        <f t="shared" si="375"/>
        <v>November</v>
      </c>
      <c r="R3453" s="30" t="str">
        <f t="shared" si="376"/>
        <v>21</v>
      </c>
      <c r="W3453" t="str">
        <f t="shared" si="377"/>
        <v>ok</v>
      </c>
    </row>
    <row r="3454" spans="1:23" x14ac:dyDescent="0.3">
      <c r="A3454" t="s">
        <v>3496</v>
      </c>
      <c r="B3454" t="s">
        <v>36</v>
      </c>
      <c r="C3454" t="s">
        <v>18</v>
      </c>
      <c r="D3454" t="s">
        <v>37</v>
      </c>
      <c r="E3454" t="s">
        <v>20</v>
      </c>
      <c r="F3454" t="s">
        <v>38</v>
      </c>
      <c r="G3454" s="5">
        <v>6464.26</v>
      </c>
      <c r="H3454" s="5">
        <f t="shared" si="371"/>
        <v>116.35668</v>
      </c>
      <c r="I3454" s="6">
        <v>5</v>
      </c>
      <c r="J3454" s="6">
        <v>32321.3</v>
      </c>
      <c r="K3454" s="5">
        <f t="shared" si="372"/>
        <v>581.78340000000003</v>
      </c>
      <c r="L3454" s="7">
        <v>3.52</v>
      </c>
      <c r="M3454" s="7">
        <v>2312</v>
      </c>
      <c r="N3454" s="3">
        <v>45617</v>
      </c>
      <c r="O3454" s="4" t="str">
        <f t="shared" si="373"/>
        <v>2024-11</v>
      </c>
      <c r="P3454" s="4" t="str">
        <f t="shared" si="374"/>
        <v>11</v>
      </c>
      <c r="Q3454" s="4" t="str">
        <f t="shared" si="375"/>
        <v>November</v>
      </c>
      <c r="R3454" s="30" t="str">
        <f t="shared" si="376"/>
        <v>21</v>
      </c>
      <c r="W3454" t="str">
        <f t="shared" si="377"/>
        <v>ok</v>
      </c>
    </row>
    <row r="3455" spans="1:23" x14ac:dyDescent="0.3">
      <c r="A3455" t="s">
        <v>3497</v>
      </c>
      <c r="B3455" t="s">
        <v>36</v>
      </c>
      <c r="C3455" t="s">
        <v>18</v>
      </c>
      <c r="D3455" t="s">
        <v>37</v>
      </c>
      <c r="E3455" t="s">
        <v>20</v>
      </c>
      <c r="F3455" t="s">
        <v>31</v>
      </c>
      <c r="G3455" s="5">
        <v>2629.25</v>
      </c>
      <c r="H3455" s="5">
        <f t="shared" si="371"/>
        <v>47.326499999999996</v>
      </c>
      <c r="I3455" s="6">
        <v>5</v>
      </c>
      <c r="J3455" s="6">
        <v>13146.25</v>
      </c>
      <c r="K3455" s="5">
        <f t="shared" si="372"/>
        <v>236.63249999999999</v>
      </c>
      <c r="L3455" s="7">
        <v>1.18</v>
      </c>
      <c r="M3455" s="7">
        <v>3558</v>
      </c>
      <c r="N3455" s="3">
        <v>45330</v>
      </c>
      <c r="O3455" s="4" t="str">
        <f t="shared" si="373"/>
        <v>2024-02</v>
      </c>
      <c r="P3455" s="4" t="str">
        <f t="shared" si="374"/>
        <v>02</v>
      </c>
      <c r="Q3455" s="4" t="str">
        <f t="shared" si="375"/>
        <v>February</v>
      </c>
      <c r="R3455" s="30" t="str">
        <f t="shared" si="376"/>
        <v>08</v>
      </c>
      <c r="W3455" t="str">
        <f t="shared" si="377"/>
        <v>ok</v>
      </c>
    </row>
    <row r="3456" spans="1:23" x14ac:dyDescent="0.3">
      <c r="A3456" t="s">
        <v>3498</v>
      </c>
      <c r="B3456" t="s">
        <v>11</v>
      </c>
      <c r="C3456" t="s">
        <v>12</v>
      </c>
      <c r="D3456" t="s">
        <v>13</v>
      </c>
      <c r="E3456" t="s">
        <v>45</v>
      </c>
      <c r="F3456" t="s">
        <v>60</v>
      </c>
      <c r="G3456" s="5">
        <v>12997.59</v>
      </c>
      <c r="H3456" s="5">
        <f t="shared" si="371"/>
        <v>233.95661999999999</v>
      </c>
      <c r="I3456" s="6">
        <v>1</v>
      </c>
      <c r="J3456" s="6">
        <v>12997.59</v>
      </c>
      <c r="K3456" s="5">
        <f t="shared" si="372"/>
        <v>233.95661999999999</v>
      </c>
      <c r="L3456" s="7">
        <v>2.06</v>
      </c>
      <c r="M3456" s="7">
        <v>2372</v>
      </c>
      <c r="N3456" s="3">
        <v>45532</v>
      </c>
      <c r="O3456" s="4" t="str">
        <f t="shared" si="373"/>
        <v>2024-08</v>
      </c>
      <c r="P3456" s="4" t="str">
        <f t="shared" si="374"/>
        <v>08</v>
      </c>
      <c r="Q3456" s="4" t="str">
        <f t="shared" si="375"/>
        <v>August</v>
      </c>
      <c r="R3456" s="30" t="str">
        <f t="shared" si="376"/>
        <v>28</v>
      </c>
      <c r="W3456" t="str">
        <f t="shared" si="377"/>
        <v>ok</v>
      </c>
    </row>
    <row r="3457" spans="1:23" x14ac:dyDescent="0.3">
      <c r="A3457" t="s">
        <v>3499</v>
      </c>
      <c r="B3457" t="s">
        <v>11</v>
      </c>
      <c r="C3457" t="s">
        <v>12</v>
      </c>
      <c r="D3457" t="s">
        <v>13</v>
      </c>
      <c r="E3457" t="s">
        <v>45</v>
      </c>
      <c r="F3457" t="s">
        <v>15</v>
      </c>
      <c r="G3457" s="5">
        <v>16296.64</v>
      </c>
      <c r="H3457" s="5">
        <f t="shared" si="371"/>
        <v>293.33951999999999</v>
      </c>
      <c r="I3457" s="6">
        <v>4</v>
      </c>
      <c r="J3457" s="6">
        <v>65186.559999999998</v>
      </c>
      <c r="K3457" s="5">
        <f t="shared" si="372"/>
        <v>1173.35808</v>
      </c>
      <c r="L3457" s="7">
        <v>2.68</v>
      </c>
      <c r="M3457" s="7">
        <v>1418</v>
      </c>
      <c r="N3457" s="3">
        <v>45523</v>
      </c>
      <c r="O3457" s="4" t="str">
        <f t="shared" si="373"/>
        <v>2024-08</v>
      </c>
      <c r="P3457" s="4" t="str">
        <f t="shared" si="374"/>
        <v>08</v>
      </c>
      <c r="Q3457" s="4" t="str">
        <f t="shared" si="375"/>
        <v>August</v>
      </c>
      <c r="R3457" s="30" t="str">
        <f t="shared" si="376"/>
        <v>19</v>
      </c>
      <c r="W3457" t="str">
        <f t="shared" si="377"/>
        <v>ok</v>
      </c>
    </row>
    <row r="3458" spans="1:23" x14ac:dyDescent="0.3">
      <c r="A3458" t="s">
        <v>3500</v>
      </c>
      <c r="B3458" t="s">
        <v>51</v>
      </c>
      <c r="C3458" t="s">
        <v>29</v>
      </c>
      <c r="D3458" t="s">
        <v>52</v>
      </c>
      <c r="E3458" t="s">
        <v>14</v>
      </c>
      <c r="F3458" t="s">
        <v>15</v>
      </c>
      <c r="G3458" s="5">
        <v>11069.67</v>
      </c>
      <c r="H3458" s="5">
        <f t="shared" si="371"/>
        <v>199.25405999999998</v>
      </c>
      <c r="I3458" s="6">
        <v>3</v>
      </c>
      <c r="J3458" s="6">
        <v>33209.01</v>
      </c>
      <c r="K3458" s="5">
        <f t="shared" si="372"/>
        <v>597.76217999999994</v>
      </c>
      <c r="L3458" s="7">
        <v>2.86</v>
      </c>
      <c r="M3458" s="7">
        <v>4772</v>
      </c>
      <c r="N3458" s="3">
        <v>45353</v>
      </c>
      <c r="O3458" s="4" t="str">
        <f t="shared" si="373"/>
        <v>2024-03</v>
      </c>
      <c r="P3458" s="4" t="str">
        <f t="shared" si="374"/>
        <v>03</v>
      </c>
      <c r="Q3458" s="4" t="str">
        <f t="shared" si="375"/>
        <v>March</v>
      </c>
      <c r="R3458" s="30" t="str">
        <f t="shared" si="376"/>
        <v>02</v>
      </c>
      <c r="W3458" t="str">
        <f t="shared" si="377"/>
        <v>ok</v>
      </c>
    </row>
    <row r="3459" spans="1:23" x14ac:dyDescent="0.3">
      <c r="A3459" t="s">
        <v>3501</v>
      </c>
      <c r="B3459" t="s">
        <v>63</v>
      </c>
      <c r="C3459" t="s">
        <v>18</v>
      </c>
      <c r="D3459" t="s">
        <v>64</v>
      </c>
      <c r="E3459" t="s">
        <v>14</v>
      </c>
      <c r="F3459" t="s">
        <v>60</v>
      </c>
      <c r="G3459" s="5">
        <v>15289.27</v>
      </c>
      <c r="H3459" s="5">
        <f t="shared" ref="H3459:H3522" si="378">G3459*0.018</f>
        <v>275.20686000000001</v>
      </c>
      <c r="I3459" s="6">
        <v>1</v>
      </c>
      <c r="J3459" s="6">
        <v>15289.27</v>
      </c>
      <c r="K3459" s="5">
        <f t="shared" ref="K3459:K3522" si="379">H3459*I3459</f>
        <v>275.20686000000001</v>
      </c>
      <c r="L3459" s="7">
        <v>2.85</v>
      </c>
      <c r="M3459" s="7">
        <v>4644</v>
      </c>
      <c r="N3459" s="3">
        <v>45482</v>
      </c>
      <c r="O3459" s="4" t="str">
        <f t="shared" ref="O3459:O3522" si="380">TEXT(N3459,"yyyy-mm")</f>
        <v>2024-07</v>
      </c>
      <c r="P3459" s="4" t="str">
        <f t="shared" ref="P3459:P3522" si="381">TEXT(N3459,"mm")</f>
        <v>07</v>
      </c>
      <c r="Q3459" s="4" t="str">
        <f t="shared" ref="Q3459:Q3522" si="382">TEXT(DATE(2024,P3459,1),"mmmm")</f>
        <v>July</v>
      </c>
      <c r="R3459" s="30" t="str">
        <f t="shared" ref="R3459:R3522" si="383">TEXT(N3459,"dd")</f>
        <v>09</v>
      </c>
      <c r="W3459" t="str">
        <f t="shared" ref="W3459:W3522" si="384">IF(G3459*I3459=J3459,"ok","False")</f>
        <v>ok</v>
      </c>
    </row>
    <row r="3460" spans="1:23" x14ac:dyDescent="0.3">
      <c r="A3460" t="s">
        <v>3502</v>
      </c>
      <c r="B3460" t="s">
        <v>41</v>
      </c>
      <c r="C3460" t="s">
        <v>42</v>
      </c>
      <c r="D3460" t="s">
        <v>43</v>
      </c>
      <c r="E3460" t="s">
        <v>20</v>
      </c>
      <c r="F3460" t="s">
        <v>15</v>
      </c>
      <c r="G3460" s="5">
        <v>8931.1299999999992</v>
      </c>
      <c r="H3460" s="5">
        <f t="shared" si="378"/>
        <v>160.76033999999999</v>
      </c>
      <c r="I3460" s="6">
        <v>2</v>
      </c>
      <c r="J3460" s="6">
        <v>17862.259999999998</v>
      </c>
      <c r="K3460" s="5">
        <f t="shared" si="379"/>
        <v>321.52067999999997</v>
      </c>
      <c r="L3460" s="7">
        <v>3.25</v>
      </c>
      <c r="M3460" s="7">
        <v>4553</v>
      </c>
      <c r="N3460" s="3">
        <v>45510</v>
      </c>
      <c r="O3460" s="4" t="str">
        <f t="shared" si="380"/>
        <v>2024-08</v>
      </c>
      <c r="P3460" s="4" t="str">
        <f t="shared" si="381"/>
        <v>08</v>
      </c>
      <c r="Q3460" s="4" t="str">
        <f t="shared" si="382"/>
        <v>August</v>
      </c>
      <c r="R3460" s="30" t="str">
        <f t="shared" si="383"/>
        <v>06</v>
      </c>
      <c r="W3460" t="str">
        <f t="shared" si="384"/>
        <v>ok</v>
      </c>
    </row>
    <row r="3461" spans="1:23" x14ac:dyDescent="0.3">
      <c r="A3461" t="s">
        <v>3503</v>
      </c>
      <c r="B3461" t="s">
        <v>11</v>
      </c>
      <c r="C3461" t="s">
        <v>12</v>
      </c>
      <c r="D3461" t="s">
        <v>13</v>
      </c>
      <c r="E3461" t="s">
        <v>20</v>
      </c>
      <c r="F3461" t="s">
        <v>15</v>
      </c>
      <c r="G3461" s="5">
        <v>14924.79</v>
      </c>
      <c r="H3461" s="5">
        <f t="shared" si="378"/>
        <v>268.64621999999997</v>
      </c>
      <c r="I3461" s="6">
        <v>2</v>
      </c>
      <c r="J3461" s="6">
        <v>29849.58</v>
      </c>
      <c r="K3461" s="5">
        <f t="shared" si="379"/>
        <v>537.29243999999994</v>
      </c>
      <c r="L3461" s="7">
        <v>4.26</v>
      </c>
      <c r="M3461" s="7">
        <v>1440</v>
      </c>
      <c r="N3461" s="3">
        <v>45365</v>
      </c>
      <c r="O3461" s="4" t="str">
        <f t="shared" si="380"/>
        <v>2024-03</v>
      </c>
      <c r="P3461" s="4" t="str">
        <f t="shared" si="381"/>
        <v>03</v>
      </c>
      <c r="Q3461" s="4" t="str">
        <f t="shared" si="382"/>
        <v>March</v>
      </c>
      <c r="R3461" s="30" t="str">
        <f t="shared" si="383"/>
        <v>14</v>
      </c>
      <c r="W3461" t="str">
        <f t="shared" si="384"/>
        <v>ok</v>
      </c>
    </row>
    <row r="3462" spans="1:23" x14ac:dyDescent="0.3">
      <c r="A3462" t="s">
        <v>3504</v>
      </c>
      <c r="B3462" t="s">
        <v>23</v>
      </c>
      <c r="C3462" t="s">
        <v>24</v>
      </c>
      <c r="D3462" t="s">
        <v>25</v>
      </c>
      <c r="E3462" t="s">
        <v>20</v>
      </c>
      <c r="F3462" t="s">
        <v>15</v>
      </c>
      <c r="G3462" s="5">
        <v>8702.4500000000007</v>
      </c>
      <c r="H3462" s="5">
        <f t="shared" si="378"/>
        <v>156.64410000000001</v>
      </c>
      <c r="I3462" s="6">
        <v>3</v>
      </c>
      <c r="J3462" s="6">
        <v>26107.35</v>
      </c>
      <c r="K3462" s="5">
        <f t="shared" si="379"/>
        <v>469.93230000000005</v>
      </c>
      <c r="L3462" s="7">
        <v>4.2300000000000004</v>
      </c>
      <c r="M3462" s="7">
        <v>1460</v>
      </c>
      <c r="N3462" s="3">
        <v>45633</v>
      </c>
      <c r="O3462" s="4" t="str">
        <f t="shared" si="380"/>
        <v>2024-12</v>
      </c>
      <c r="P3462" s="4" t="str">
        <f t="shared" si="381"/>
        <v>12</v>
      </c>
      <c r="Q3462" s="4" t="str">
        <f t="shared" si="382"/>
        <v>December</v>
      </c>
      <c r="R3462" s="30" t="str">
        <f t="shared" si="383"/>
        <v>07</v>
      </c>
      <c r="W3462" t="str">
        <f t="shared" si="384"/>
        <v>ok</v>
      </c>
    </row>
    <row r="3463" spans="1:23" x14ac:dyDescent="0.3">
      <c r="A3463" t="s">
        <v>3505</v>
      </c>
      <c r="B3463" t="s">
        <v>51</v>
      </c>
      <c r="C3463" t="s">
        <v>29</v>
      </c>
      <c r="D3463" t="s">
        <v>52</v>
      </c>
      <c r="E3463" t="s">
        <v>20</v>
      </c>
      <c r="F3463" t="s">
        <v>26</v>
      </c>
      <c r="G3463" s="5">
        <v>15276.94</v>
      </c>
      <c r="H3463" s="5">
        <f t="shared" si="378"/>
        <v>274.98491999999999</v>
      </c>
      <c r="I3463" s="6">
        <v>2</v>
      </c>
      <c r="J3463" s="6">
        <v>30553.88</v>
      </c>
      <c r="K3463" s="5">
        <f t="shared" si="379"/>
        <v>549.96983999999998</v>
      </c>
      <c r="L3463" s="7">
        <v>4.29</v>
      </c>
      <c r="M3463" s="7">
        <v>469</v>
      </c>
      <c r="N3463" s="3">
        <v>45520</v>
      </c>
      <c r="O3463" s="4" t="str">
        <f t="shared" si="380"/>
        <v>2024-08</v>
      </c>
      <c r="P3463" s="4" t="str">
        <f t="shared" si="381"/>
        <v>08</v>
      </c>
      <c r="Q3463" s="4" t="str">
        <f t="shared" si="382"/>
        <v>August</v>
      </c>
      <c r="R3463" s="30" t="str">
        <f t="shared" si="383"/>
        <v>16</v>
      </c>
      <c r="W3463" t="str">
        <f t="shared" si="384"/>
        <v>ok</v>
      </c>
    </row>
    <row r="3464" spans="1:23" x14ac:dyDescent="0.3">
      <c r="A3464" t="s">
        <v>3506</v>
      </c>
      <c r="B3464" t="s">
        <v>36</v>
      </c>
      <c r="C3464" t="s">
        <v>18</v>
      </c>
      <c r="D3464" t="s">
        <v>37</v>
      </c>
      <c r="E3464" t="s">
        <v>45</v>
      </c>
      <c r="F3464" t="s">
        <v>60</v>
      </c>
      <c r="G3464" s="5">
        <v>18812.68</v>
      </c>
      <c r="H3464" s="5">
        <f t="shared" si="378"/>
        <v>338.62824000000001</v>
      </c>
      <c r="I3464" s="6">
        <v>2</v>
      </c>
      <c r="J3464" s="6">
        <v>37625.360000000001</v>
      </c>
      <c r="K3464" s="5">
        <f t="shared" si="379"/>
        <v>677.25648000000001</v>
      </c>
      <c r="L3464" s="7">
        <v>1.73</v>
      </c>
      <c r="M3464" s="7">
        <v>3306</v>
      </c>
      <c r="N3464" s="3">
        <v>45314</v>
      </c>
      <c r="O3464" s="4" t="str">
        <f t="shared" si="380"/>
        <v>2024-01</v>
      </c>
      <c r="P3464" s="4" t="str">
        <f t="shared" si="381"/>
        <v>01</v>
      </c>
      <c r="Q3464" s="4" t="str">
        <f t="shared" si="382"/>
        <v>January</v>
      </c>
      <c r="R3464" s="30" t="str">
        <f t="shared" si="383"/>
        <v>23</v>
      </c>
      <c r="W3464" t="str">
        <f t="shared" si="384"/>
        <v>ok</v>
      </c>
    </row>
    <row r="3465" spans="1:23" x14ac:dyDescent="0.3">
      <c r="A3465" t="s">
        <v>3507</v>
      </c>
      <c r="B3465" t="s">
        <v>36</v>
      </c>
      <c r="C3465" t="s">
        <v>18</v>
      </c>
      <c r="D3465" t="s">
        <v>37</v>
      </c>
      <c r="E3465" t="s">
        <v>20</v>
      </c>
      <c r="F3465" t="s">
        <v>26</v>
      </c>
      <c r="G3465" s="5">
        <v>9594.14</v>
      </c>
      <c r="H3465" s="5">
        <f t="shared" si="378"/>
        <v>172.69451999999998</v>
      </c>
      <c r="I3465" s="6">
        <v>4</v>
      </c>
      <c r="J3465" s="6">
        <v>38376.559999999998</v>
      </c>
      <c r="K3465" s="5">
        <f t="shared" si="379"/>
        <v>690.77807999999993</v>
      </c>
      <c r="L3465" s="7">
        <v>3.66</v>
      </c>
      <c r="M3465" s="7">
        <v>1599</v>
      </c>
      <c r="N3465" s="3">
        <v>45609</v>
      </c>
      <c r="O3465" s="4" t="str">
        <f t="shared" si="380"/>
        <v>2024-11</v>
      </c>
      <c r="P3465" s="4" t="str">
        <f t="shared" si="381"/>
        <v>11</v>
      </c>
      <c r="Q3465" s="4" t="str">
        <f t="shared" si="382"/>
        <v>November</v>
      </c>
      <c r="R3465" s="30" t="str">
        <f t="shared" si="383"/>
        <v>13</v>
      </c>
      <c r="W3465" t="str">
        <f t="shared" si="384"/>
        <v>ok</v>
      </c>
    </row>
    <row r="3466" spans="1:23" x14ac:dyDescent="0.3">
      <c r="A3466" t="s">
        <v>3508</v>
      </c>
      <c r="B3466" t="s">
        <v>11</v>
      </c>
      <c r="C3466" t="s">
        <v>12</v>
      </c>
      <c r="D3466" t="s">
        <v>13</v>
      </c>
      <c r="E3466" t="s">
        <v>14</v>
      </c>
      <c r="F3466" t="s">
        <v>38</v>
      </c>
      <c r="G3466" s="5">
        <v>2416.2199999999998</v>
      </c>
      <c r="H3466" s="5">
        <f t="shared" si="378"/>
        <v>43.491959999999992</v>
      </c>
      <c r="I3466" s="6">
        <v>1</v>
      </c>
      <c r="J3466" s="6">
        <v>2416.2199999999998</v>
      </c>
      <c r="K3466" s="5">
        <f t="shared" si="379"/>
        <v>43.491959999999992</v>
      </c>
      <c r="L3466" s="7">
        <v>1.4</v>
      </c>
      <c r="M3466" s="7">
        <v>4944</v>
      </c>
      <c r="N3466" s="3">
        <v>45377</v>
      </c>
      <c r="O3466" s="4" t="str">
        <f t="shared" si="380"/>
        <v>2024-03</v>
      </c>
      <c r="P3466" s="4" t="str">
        <f t="shared" si="381"/>
        <v>03</v>
      </c>
      <c r="Q3466" s="4" t="str">
        <f t="shared" si="382"/>
        <v>March</v>
      </c>
      <c r="R3466" s="30" t="str">
        <f t="shared" si="383"/>
        <v>26</v>
      </c>
      <c r="W3466" t="str">
        <f t="shared" si="384"/>
        <v>ok</v>
      </c>
    </row>
    <row r="3467" spans="1:23" x14ac:dyDescent="0.3">
      <c r="A3467" t="s">
        <v>3509</v>
      </c>
      <c r="B3467" t="s">
        <v>17</v>
      </c>
      <c r="C3467" t="s">
        <v>18</v>
      </c>
      <c r="D3467" t="s">
        <v>19</v>
      </c>
      <c r="E3467" t="s">
        <v>45</v>
      </c>
      <c r="F3467" t="s">
        <v>15</v>
      </c>
      <c r="G3467" s="5">
        <v>2198.0500000000002</v>
      </c>
      <c r="H3467" s="5">
        <f t="shared" si="378"/>
        <v>39.564900000000002</v>
      </c>
      <c r="I3467" s="6">
        <v>1</v>
      </c>
      <c r="J3467" s="6">
        <v>2198.0500000000002</v>
      </c>
      <c r="K3467" s="5">
        <f t="shared" si="379"/>
        <v>39.564900000000002</v>
      </c>
      <c r="L3467" s="7">
        <v>1.05</v>
      </c>
      <c r="M3467" s="7">
        <v>2645</v>
      </c>
      <c r="N3467" s="3">
        <v>45357</v>
      </c>
      <c r="O3467" s="4" t="str">
        <f t="shared" si="380"/>
        <v>2024-03</v>
      </c>
      <c r="P3467" s="4" t="str">
        <f t="shared" si="381"/>
        <v>03</v>
      </c>
      <c r="Q3467" s="4" t="str">
        <f t="shared" si="382"/>
        <v>March</v>
      </c>
      <c r="R3467" s="30" t="str">
        <f t="shared" si="383"/>
        <v>06</v>
      </c>
      <c r="W3467" t="str">
        <f t="shared" si="384"/>
        <v>ok</v>
      </c>
    </row>
    <row r="3468" spans="1:23" x14ac:dyDescent="0.3">
      <c r="A3468" t="s">
        <v>3510</v>
      </c>
      <c r="B3468" t="s">
        <v>51</v>
      </c>
      <c r="C3468" t="s">
        <v>29</v>
      </c>
      <c r="D3468" t="s">
        <v>52</v>
      </c>
      <c r="E3468" t="s">
        <v>14</v>
      </c>
      <c r="F3468" t="s">
        <v>15</v>
      </c>
      <c r="G3468" s="5">
        <v>10584.99</v>
      </c>
      <c r="H3468" s="5">
        <f t="shared" si="378"/>
        <v>190.52981999999997</v>
      </c>
      <c r="I3468" s="6">
        <v>1</v>
      </c>
      <c r="J3468" s="6">
        <v>10584.99</v>
      </c>
      <c r="K3468" s="5">
        <f t="shared" si="379"/>
        <v>190.52981999999997</v>
      </c>
      <c r="L3468" s="7">
        <v>2.48</v>
      </c>
      <c r="M3468" s="7">
        <v>2821</v>
      </c>
      <c r="N3468" s="3">
        <v>45417</v>
      </c>
      <c r="O3468" s="4" t="str">
        <f t="shared" si="380"/>
        <v>2024-05</v>
      </c>
      <c r="P3468" s="4" t="str">
        <f t="shared" si="381"/>
        <v>05</v>
      </c>
      <c r="Q3468" s="4" t="str">
        <f t="shared" si="382"/>
        <v>May</v>
      </c>
      <c r="R3468" s="30" t="str">
        <f t="shared" si="383"/>
        <v>05</v>
      </c>
      <c r="W3468" t="str">
        <f t="shared" si="384"/>
        <v>ok</v>
      </c>
    </row>
    <row r="3469" spans="1:23" x14ac:dyDescent="0.3">
      <c r="A3469" t="s">
        <v>3511</v>
      </c>
      <c r="B3469" t="s">
        <v>47</v>
      </c>
      <c r="C3469" t="s">
        <v>12</v>
      </c>
      <c r="D3469" t="s">
        <v>48</v>
      </c>
      <c r="E3469" t="s">
        <v>14</v>
      </c>
      <c r="F3469" t="s">
        <v>31</v>
      </c>
      <c r="G3469" s="5">
        <v>3041.03</v>
      </c>
      <c r="H3469" s="5">
        <f t="shared" si="378"/>
        <v>54.73854</v>
      </c>
      <c r="I3469" s="6">
        <v>1</v>
      </c>
      <c r="J3469" s="6">
        <v>3041.03</v>
      </c>
      <c r="K3469" s="5">
        <f t="shared" si="379"/>
        <v>54.73854</v>
      </c>
      <c r="L3469" s="7">
        <v>1.91</v>
      </c>
      <c r="M3469" s="7">
        <v>1440</v>
      </c>
      <c r="N3469" s="3">
        <v>45465</v>
      </c>
      <c r="O3469" s="4" t="str">
        <f t="shared" si="380"/>
        <v>2024-06</v>
      </c>
      <c r="P3469" s="4" t="str">
        <f t="shared" si="381"/>
        <v>06</v>
      </c>
      <c r="Q3469" s="4" t="str">
        <f t="shared" si="382"/>
        <v>June</v>
      </c>
      <c r="R3469" s="30" t="str">
        <f t="shared" si="383"/>
        <v>22</v>
      </c>
      <c r="W3469" t="str">
        <f t="shared" si="384"/>
        <v>ok</v>
      </c>
    </row>
    <row r="3470" spans="1:23" x14ac:dyDescent="0.3">
      <c r="A3470" t="s">
        <v>3512</v>
      </c>
      <c r="B3470" t="s">
        <v>17</v>
      </c>
      <c r="C3470" t="s">
        <v>18</v>
      </c>
      <c r="D3470" t="s">
        <v>19</v>
      </c>
      <c r="E3470" t="s">
        <v>20</v>
      </c>
      <c r="F3470" t="s">
        <v>26</v>
      </c>
      <c r="G3470" s="5">
        <v>5634.52</v>
      </c>
      <c r="H3470" s="5">
        <f t="shared" si="378"/>
        <v>101.42136000000001</v>
      </c>
      <c r="I3470" s="6">
        <v>1</v>
      </c>
      <c r="J3470" s="6">
        <v>5634.52</v>
      </c>
      <c r="K3470" s="5">
        <f t="shared" si="379"/>
        <v>101.42136000000001</v>
      </c>
      <c r="L3470" s="7">
        <v>2.0499999999999998</v>
      </c>
      <c r="M3470" s="7">
        <v>3719</v>
      </c>
      <c r="N3470" s="3">
        <v>45360</v>
      </c>
      <c r="O3470" s="4" t="str">
        <f t="shared" si="380"/>
        <v>2024-03</v>
      </c>
      <c r="P3470" s="4" t="str">
        <f t="shared" si="381"/>
        <v>03</v>
      </c>
      <c r="Q3470" s="4" t="str">
        <f t="shared" si="382"/>
        <v>March</v>
      </c>
      <c r="R3470" s="30" t="str">
        <f t="shared" si="383"/>
        <v>09</v>
      </c>
      <c r="W3470" t="str">
        <f t="shared" si="384"/>
        <v>ok</v>
      </c>
    </row>
    <row r="3471" spans="1:23" x14ac:dyDescent="0.3">
      <c r="A3471" t="s">
        <v>3513</v>
      </c>
      <c r="B3471" t="s">
        <v>33</v>
      </c>
      <c r="C3471" t="s">
        <v>12</v>
      </c>
      <c r="D3471" t="s">
        <v>34</v>
      </c>
      <c r="E3471" t="s">
        <v>14</v>
      </c>
      <c r="F3471" t="s">
        <v>26</v>
      </c>
      <c r="G3471" s="5">
        <v>13109.8</v>
      </c>
      <c r="H3471" s="5">
        <f t="shared" si="378"/>
        <v>235.97639999999996</v>
      </c>
      <c r="I3471" s="6">
        <v>2</v>
      </c>
      <c r="J3471" s="6">
        <v>26219.599999999999</v>
      </c>
      <c r="K3471" s="5">
        <f t="shared" si="379"/>
        <v>471.95279999999991</v>
      </c>
      <c r="L3471" s="7">
        <v>2.87</v>
      </c>
      <c r="M3471" s="7">
        <v>2901</v>
      </c>
      <c r="N3471" s="3">
        <v>45383</v>
      </c>
      <c r="O3471" s="4" t="str">
        <f t="shared" si="380"/>
        <v>2024-04</v>
      </c>
      <c r="P3471" s="4" t="str">
        <f t="shared" si="381"/>
        <v>04</v>
      </c>
      <c r="Q3471" s="4" t="str">
        <f t="shared" si="382"/>
        <v>April</v>
      </c>
      <c r="R3471" s="30" t="str">
        <f t="shared" si="383"/>
        <v>01</v>
      </c>
      <c r="W3471" t="str">
        <f t="shared" si="384"/>
        <v>ok</v>
      </c>
    </row>
    <row r="3472" spans="1:23" x14ac:dyDescent="0.3">
      <c r="A3472" t="s">
        <v>3514</v>
      </c>
      <c r="B3472" t="s">
        <v>41</v>
      </c>
      <c r="C3472" t="s">
        <v>42</v>
      </c>
      <c r="D3472" t="s">
        <v>43</v>
      </c>
      <c r="E3472" t="s">
        <v>14</v>
      </c>
      <c r="F3472" t="s">
        <v>15</v>
      </c>
      <c r="G3472" s="5">
        <v>16664.490000000002</v>
      </c>
      <c r="H3472" s="5">
        <f t="shared" si="378"/>
        <v>299.96082000000001</v>
      </c>
      <c r="I3472" s="6">
        <v>5</v>
      </c>
      <c r="J3472" s="6">
        <v>83322.45</v>
      </c>
      <c r="K3472" s="5">
        <f t="shared" si="379"/>
        <v>1499.8041000000001</v>
      </c>
      <c r="L3472" s="7">
        <v>4.9800000000000004</v>
      </c>
      <c r="M3472" s="7">
        <v>3698</v>
      </c>
      <c r="N3472" s="3">
        <v>45403</v>
      </c>
      <c r="O3472" s="4" t="str">
        <f t="shared" si="380"/>
        <v>2024-04</v>
      </c>
      <c r="P3472" s="4" t="str">
        <f t="shared" si="381"/>
        <v>04</v>
      </c>
      <c r="Q3472" s="4" t="str">
        <f t="shared" si="382"/>
        <v>April</v>
      </c>
      <c r="R3472" s="30" t="str">
        <f t="shared" si="383"/>
        <v>21</v>
      </c>
      <c r="W3472" t="str">
        <f t="shared" si="384"/>
        <v>ok</v>
      </c>
    </row>
    <row r="3473" spans="1:23" x14ac:dyDescent="0.3">
      <c r="A3473" t="s">
        <v>3515</v>
      </c>
      <c r="B3473" t="s">
        <v>33</v>
      </c>
      <c r="C3473" t="s">
        <v>12</v>
      </c>
      <c r="D3473" t="s">
        <v>34</v>
      </c>
      <c r="E3473" t="s">
        <v>45</v>
      </c>
      <c r="F3473" t="s">
        <v>26</v>
      </c>
      <c r="G3473" s="5">
        <v>7484.53</v>
      </c>
      <c r="H3473" s="5">
        <f t="shared" si="378"/>
        <v>134.72153999999998</v>
      </c>
      <c r="I3473" s="6">
        <v>3</v>
      </c>
      <c r="J3473" s="6">
        <v>22453.59</v>
      </c>
      <c r="K3473" s="5">
        <f t="shared" si="379"/>
        <v>404.1646199999999</v>
      </c>
      <c r="L3473" s="7">
        <v>1.32</v>
      </c>
      <c r="M3473" s="7">
        <v>2880</v>
      </c>
      <c r="N3473" s="3">
        <v>45652</v>
      </c>
      <c r="O3473" s="4" t="str">
        <f t="shared" si="380"/>
        <v>2024-12</v>
      </c>
      <c r="P3473" s="4" t="str">
        <f t="shared" si="381"/>
        <v>12</v>
      </c>
      <c r="Q3473" s="4" t="str">
        <f t="shared" si="382"/>
        <v>December</v>
      </c>
      <c r="R3473" s="30" t="str">
        <f t="shared" si="383"/>
        <v>26</v>
      </c>
      <c r="W3473" t="str">
        <f t="shared" si="384"/>
        <v>ok</v>
      </c>
    </row>
    <row r="3474" spans="1:23" x14ac:dyDescent="0.3">
      <c r="A3474" t="s">
        <v>3516</v>
      </c>
      <c r="B3474" t="s">
        <v>41</v>
      </c>
      <c r="C3474" t="s">
        <v>42</v>
      </c>
      <c r="D3474" t="s">
        <v>43</v>
      </c>
      <c r="E3474" t="s">
        <v>20</v>
      </c>
      <c r="F3474" t="s">
        <v>21</v>
      </c>
      <c r="G3474" s="5">
        <v>11986.44</v>
      </c>
      <c r="H3474" s="5">
        <f t="shared" si="378"/>
        <v>215.75592</v>
      </c>
      <c r="I3474" s="6">
        <v>5</v>
      </c>
      <c r="J3474" s="6">
        <v>59932.2</v>
      </c>
      <c r="K3474" s="5">
        <f t="shared" si="379"/>
        <v>1078.7796000000001</v>
      </c>
      <c r="L3474" s="7">
        <v>1.41</v>
      </c>
      <c r="M3474" s="7">
        <v>888</v>
      </c>
      <c r="N3474" s="3">
        <v>45573</v>
      </c>
      <c r="O3474" s="4" t="str">
        <f t="shared" si="380"/>
        <v>2024-10</v>
      </c>
      <c r="P3474" s="4" t="str">
        <f t="shared" si="381"/>
        <v>10</v>
      </c>
      <c r="Q3474" s="4" t="str">
        <f t="shared" si="382"/>
        <v>October</v>
      </c>
      <c r="R3474" s="30" t="str">
        <f t="shared" si="383"/>
        <v>08</v>
      </c>
      <c r="W3474" t="str">
        <f t="shared" si="384"/>
        <v>ok</v>
      </c>
    </row>
    <row r="3475" spans="1:23" x14ac:dyDescent="0.3">
      <c r="A3475" t="s">
        <v>3517</v>
      </c>
      <c r="B3475" t="s">
        <v>36</v>
      </c>
      <c r="C3475" t="s">
        <v>18</v>
      </c>
      <c r="D3475" t="s">
        <v>37</v>
      </c>
      <c r="E3475" t="s">
        <v>20</v>
      </c>
      <c r="F3475" t="s">
        <v>21</v>
      </c>
      <c r="G3475" s="5">
        <v>10683.68</v>
      </c>
      <c r="H3475" s="5">
        <f t="shared" si="378"/>
        <v>192.30624</v>
      </c>
      <c r="I3475" s="6">
        <v>2</v>
      </c>
      <c r="J3475" s="6">
        <v>21367.360000000001</v>
      </c>
      <c r="K3475" s="5">
        <f t="shared" si="379"/>
        <v>384.61248000000001</v>
      </c>
      <c r="L3475" s="7">
        <v>2.4</v>
      </c>
      <c r="M3475" s="7">
        <v>3015</v>
      </c>
      <c r="N3475" s="3">
        <v>45345</v>
      </c>
      <c r="O3475" s="4" t="str">
        <f t="shared" si="380"/>
        <v>2024-02</v>
      </c>
      <c r="P3475" s="4" t="str">
        <f t="shared" si="381"/>
        <v>02</v>
      </c>
      <c r="Q3475" s="4" t="str">
        <f t="shared" si="382"/>
        <v>February</v>
      </c>
      <c r="R3475" s="30" t="str">
        <f t="shared" si="383"/>
        <v>23</v>
      </c>
      <c r="W3475" t="str">
        <f t="shared" si="384"/>
        <v>ok</v>
      </c>
    </row>
    <row r="3476" spans="1:23" x14ac:dyDescent="0.3">
      <c r="A3476" t="s">
        <v>3518</v>
      </c>
      <c r="B3476" t="s">
        <v>41</v>
      </c>
      <c r="C3476" t="s">
        <v>42</v>
      </c>
      <c r="D3476" t="s">
        <v>43</v>
      </c>
      <c r="E3476" t="s">
        <v>20</v>
      </c>
      <c r="F3476" t="s">
        <v>26</v>
      </c>
      <c r="G3476" s="5">
        <v>1079.27</v>
      </c>
      <c r="H3476" s="5">
        <f t="shared" si="378"/>
        <v>19.426859999999998</v>
      </c>
      <c r="I3476" s="6">
        <v>4</v>
      </c>
      <c r="J3476" s="6">
        <v>4317.08</v>
      </c>
      <c r="K3476" s="5">
        <f t="shared" si="379"/>
        <v>77.707439999999991</v>
      </c>
      <c r="L3476" s="7">
        <v>2.36</v>
      </c>
      <c r="M3476" s="7">
        <v>3281</v>
      </c>
      <c r="N3476" s="3">
        <v>45428</v>
      </c>
      <c r="O3476" s="4" t="str">
        <f t="shared" si="380"/>
        <v>2024-05</v>
      </c>
      <c r="P3476" s="4" t="str">
        <f t="shared" si="381"/>
        <v>05</v>
      </c>
      <c r="Q3476" s="4" t="str">
        <f t="shared" si="382"/>
        <v>May</v>
      </c>
      <c r="R3476" s="30" t="str">
        <f t="shared" si="383"/>
        <v>16</v>
      </c>
      <c r="W3476" t="str">
        <f t="shared" si="384"/>
        <v>ok</v>
      </c>
    </row>
    <row r="3477" spans="1:23" x14ac:dyDescent="0.3">
      <c r="A3477" t="s">
        <v>3519</v>
      </c>
      <c r="B3477" t="s">
        <v>36</v>
      </c>
      <c r="C3477" t="s">
        <v>18</v>
      </c>
      <c r="D3477" t="s">
        <v>37</v>
      </c>
      <c r="E3477" t="s">
        <v>20</v>
      </c>
      <c r="F3477" t="s">
        <v>31</v>
      </c>
      <c r="G3477" s="5">
        <v>5820.11</v>
      </c>
      <c r="H3477" s="5">
        <f t="shared" si="378"/>
        <v>104.76197999999998</v>
      </c>
      <c r="I3477" s="6">
        <v>1</v>
      </c>
      <c r="J3477" s="6">
        <v>5820.11</v>
      </c>
      <c r="K3477" s="5">
        <f t="shared" si="379"/>
        <v>104.76197999999998</v>
      </c>
      <c r="L3477" s="7">
        <v>1.68</v>
      </c>
      <c r="M3477" s="7">
        <v>882</v>
      </c>
      <c r="N3477" s="3">
        <v>45616</v>
      </c>
      <c r="O3477" s="4" t="str">
        <f t="shared" si="380"/>
        <v>2024-11</v>
      </c>
      <c r="P3477" s="4" t="str">
        <f t="shared" si="381"/>
        <v>11</v>
      </c>
      <c r="Q3477" s="4" t="str">
        <f t="shared" si="382"/>
        <v>November</v>
      </c>
      <c r="R3477" s="30" t="str">
        <f t="shared" si="383"/>
        <v>20</v>
      </c>
      <c r="W3477" t="str">
        <f t="shared" si="384"/>
        <v>ok</v>
      </c>
    </row>
    <row r="3478" spans="1:23" x14ac:dyDescent="0.3">
      <c r="A3478" t="s">
        <v>3520</v>
      </c>
      <c r="B3478" t="s">
        <v>41</v>
      </c>
      <c r="C3478" t="s">
        <v>42</v>
      </c>
      <c r="D3478" t="s">
        <v>43</v>
      </c>
      <c r="E3478" t="s">
        <v>20</v>
      </c>
      <c r="F3478" t="s">
        <v>38</v>
      </c>
      <c r="G3478" s="5">
        <v>1551.99</v>
      </c>
      <c r="H3478" s="5">
        <f t="shared" si="378"/>
        <v>27.93582</v>
      </c>
      <c r="I3478" s="6">
        <v>2</v>
      </c>
      <c r="J3478" s="6">
        <v>3103.98</v>
      </c>
      <c r="K3478" s="5">
        <f t="shared" si="379"/>
        <v>55.871639999999999</v>
      </c>
      <c r="L3478" s="7">
        <v>1.23</v>
      </c>
      <c r="M3478" s="7">
        <v>2895</v>
      </c>
      <c r="N3478" s="3">
        <v>45605</v>
      </c>
      <c r="O3478" s="4" t="str">
        <f t="shared" si="380"/>
        <v>2024-11</v>
      </c>
      <c r="P3478" s="4" t="str">
        <f t="shared" si="381"/>
        <v>11</v>
      </c>
      <c r="Q3478" s="4" t="str">
        <f t="shared" si="382"/>
        <v>November</v>
      </c>
      <c r="R3478" s="30" t="str">
        <f t="shared" si="383"/>
        <v>09</v>
      </c>
      <c r="W3478" t="str">
        <f t="shared" si="384"/>
        <v>ok</v>
      </c>
    </row>
    <row r="3479" spans="1:23" x14ac:dyDescent="0.3">
      <c r="A3479" t="s">
        <v>3521</v>
      </c>
      <c r="B3479" t="s">
        <v>17</v>
      </c>
      <c r="C3479" t="s">
        <v>18</v>
      </c>
      <c r="D3479" t="s">
        <v>19</v>
      </c>
      <c r="E3479" t="s">
        <v>45</v>
      </c>
      <c r="F3479" t="s">
        <v>15</v>
      </c>
      <c r="G3479" s="5">
        <v>19494.55</v>
      </c>
      <c r="H3479" s="5">
        <f t="shared" si="378"/>
        <v>350.90189999999996</v>
      </c>
      <c r="I3479" s="6">
        <v>4</v>
      </c>
      <c r="J3479" s="6">
        <v>77978.2</v>
      </c>
      <c r="K3479" s="5">
        <f t="shared" si="379"/>
        <v>1403.6075999999998</v>
      </c>
      <c r="L3479" s="7">
        <v>1.44</v>
      </c>
      <c r="M3479" s="7">
        <v>2606</v>
      </c>
      <c r="N3479" s="3">
        <v>45345</v>
      </c>
      <c r="O3479" s="4" t="str">
        <f t="shared" si="380"/>
        <v>2024-02</v>
      </c>
      <c r="P3479" s="4" t="str">
        <f t="shared" si="381"/>
        <v>02</v>
      </c>
      <c r="Q3479" s="4" t="str">
        <f t="shared" si="382"/>
        <v>February</v>
      </c>
      <c r="R3479" s="30" t="str">
        <f t="shared" si="383"/>
        <v>23</v>
      </c>
      <c r="W3479" t="str">
        <f t="shared" si="384"/>
        <v>ok</v>
      </c>
    </row>
    <row r="3480" spans="1:23" x14ac:dyDescent="0.3">
      <c r="A3480" t="s">
        <v>3522</v>
      </c>
      <c r="B3480" t="s">
        <v>23</v>
      </c>
      <c r="C3480" t="s">
        <v>24</v>
      </c>
      <c r="D3480" t="s">
        <v>25</v>
      </c>
      <c r="E3480" t="s">
        <v>45</v>
      </c>
      <c r="F3480" t="s">
        <v>15</v>
      </c>
      <c r="G3480" s="5">
        <v>11559.42</v>
      </c>
      <c r="H3480" s="5">
        <f t="shared" si="378"/>
        <v>208.06956</v>
      </c>
      <c r="I3480" s="6">
        <v>4</v>
      </c>
      <c r="J3480" s="6">
        <v>46237.68</v>
      </c>
      <c r="K3480" s="5">
        <f t="shared" si="379"/>
        <v>832.27823999999998</v>
      </c>
      <c r="L3480" s="7">
        <v>4.6500000000000004</v>
      </c>
      <c r="M3480" s="7">
        <v>2473</v>
      </c>
      <c r="N3480" s="3">
        <v>45313</v>
      </c>
      <c r="O3480" s="4" t="str">
        <f t="shared" si="380"/>
        <v>2024-01</v>
      </c>
      <c r="P3480" s="4" t="str">
        <f t="shared" si="381"/>
        <v>01</v>
      </c>
      <c r="Q3480" s="4" t="str">
        <f t="shared" si="382"/>
        <v>January</v>
      </c>
      <c r="R3480" s="30" t="str">
        <f t="shared" si="383"/>
        <v>22</v>
      </c>
      <c r="W3480" t="str">
        <f t="shared" si="384"/>
        <v>ok</v>
      </c>
    </row>
    <row r="3481" spans="1:23" x14ac:dyDescent="0.3">
      <c r="A3481" t="s">
        <v>3523</v>
      </c>
      <c r="B3481" t="s">
        <v>11</v>
      </c>
      <c r="C3481" t="s">
        <v>12</v>
      </c>
      <c r="D3481" t="s">
        <v>13</v>
      </c>
      <c r="E3481" t="s">
        <v>14</v>
      </c>
      <c r="F3481" t="s">
        <v>60</v>
      </c>
      <c r="G3481" s="5">
        <v>13461.19</v>
      </c>
      <c r="H3481" s="5">
        <f t="shared" si="378"/>
        <v>242.30141999999998</v>
      </c>
      <c r="I3481" s="6">
        <v>5</v>
      </c>
      <c r="J3481" s="6">
        <v>67305.95</v>
      </c>
      <c r="K3481" s="5">
        <f t="shared" si="379"/>
        <v>1211.5070999999998</v>
      </c>
      <c r="L3481" s="7">
        <v>3.52</v>
      </c>
      <c r="M3481" s="7">
        <v>1956</v>
      </c>
      <c r="N3481" s="3">
        <v>45406</v>
      </c>
      <c r="O3481" s="4" t="str">
        <f t="shared" si="380"/>
        <v>2024-04</v>
      </c>
      <c r="P3481" s="4" t="str">
        <f t="shared" si="381"/>
        <v>04</v>
      </c>
      <c r="Q3481" s="4" t="str">
        <f t="shared" si="382"/>
        <v>April</v>
      </c>
      <c r="R3481" s="30" t="str">
        <f t="shared" si="383"/>
        <v>24</v>
      </c>
      <c r="W3481" t="str">
        <f t="shared" si="384"/>
        <v>ok</v>
      </c>
    </row>
    <row r="3482" spans="1:23" x14ac:dyDescent="0.3">
      <c r="A3482" t="s">
        <v>3524</v>
      </c>
      <c r="B3482" t="s">
        <v>33</v>
      </c>
      <c r="C3482" t="s">
        <v>12</v>
      </c>
      <c r="D3482" t="s">
        <v>34</v>
      </c>
      <c r="E3482" t="s">
        <v>45</v>
      </c>
      <c r="F3482" t="s">
        <v>15</v>
      </c>
      <c r="G3482" s="5">
        <v>6437.82</v>
      </c>
      <c r="H3482" s="5">
        <f t="shared" si="378"/>
        <v>115.88075999999998</v>
      </c>
      <c r="I3482" s="6">
        <v>2</v>
      </c>
      <c r="J3482" s="6">
        <v>12875.64</v>
      </c>
      <c r="K3482" s="5">
        <f t="shared" si="379"/>
        <v>231.76151999999996</v>
      </c>
      <c r="L3482" s="7">
        <v>1.6</v>
      </c>
      <c r="M3482" s="7">
        <v>3780</v>
      </c>
      <c r="N3482" s="3">
        <v>45452</v>
      </c>
      <c r="O3482" s="4" t="str">
        <f t="shared" si="380"/>
        <v>2024-06</v>
      </c>
      <c r="P3482" s="4" t="str">
        <f t="shared" si="381"/>
        <v>06</v>
      </c>
      <c r="Q3482" s="4" t="str">
        <f t="shared" si="382"/>
        <v>June</v>
      </c>
      <c r="R3482" s="30" t="str">
        <f t="shared" si="383"/>
        <v>09</v>
      </c>
      <c r="W3482" t="str">
        <f t="shared" si="384"/>
        <v>ok</v>
      </c>
    </row>
    <row r="3483" spans="1:23" x14ac:dyDescent="0.3">
      <c r="A3483" t="s">
        <v>3525</v>
      </c>
      <c r="B3483" t="s">
        <v>33</v>
      </c>
      <c r="C3483" t="s">
        <v>12</v>
      </c>
      <c r="D3483" t="s">
        <v>34</v>
      </c>
      <c r="E3483" t="s">
        <v>20</v>
      </c>
      <c r="F3483" t="s">
        <v>60</v>
      </c>
      <c r="G3483" s="5">
        <v>18397.53</v>
      </c>
      <c r="H3483" s="5">
        <f t="shared" si="378"/>
        <v>331.15553999999997</v>
      </c>
      <c r="I3483" s="6">
        <v>3</v>
      </c>
      <c r="J3483" s="6">
        <v>55192.59</v>
      </c>
      <c r="K3483" s="5">
        <f t="shared" si="379"/>
        <v>993.46661999999992</v>
      </c>
      <c r="L3483" s="7">
        <v>1.86</v>
      </c>
      <c r="M3483" s="7">
        <v>2811</v>
      </c>
      <c r="N3483" s="3">
        <v>45550</v>
      </c>
      <c r="O3483" s="4" t="str">
        <f t="shared" si="380"/>
        <v>2024-09</v>
      </c>
      <c r="P3483" s="4" t="str">
        <f t="shared" si="381"/>
        <v>09</v>
      </c>
      <c r="Q3483" s="4" t="str">
        <f t="shared" si="382"/>
        <v>September</v>
      </c>
      <c r="R3483" s="30" t="str">
        <f t="shared" si="383"/>
        <v>15</v>
      </c>
      <c r="W3483" t="str">
        <f t="shared" si="384"/>
        <v>ok</v>
      </c>
    </row>
    <row r="3484" spans="1:23" x14ac:dyDescent="0.3">
      <c r="A3484" t="s">
        <v>3526</v>
      </c>
      <c r="B3484" t="s">
        <v>63</v>
      </c>
      <c r="C3484" t="s">
        <v>18</v>
      </c>
      <c r="D3484" t="s">
        <v>64</v>
      </c>
      <c r="E3484" t="s">
        <v>20</v>
      </c>
      <c r="F3484" t="s">
        <v>60</v>
      </c>
      <c r="G3484" s="5">
        <v>17578.97</v>
      </c>
      <c r="H3484" s="5">
        <f t="shared" si="378"/>
        <v>316.42146000000002</v>
      </c>
      <c r="I3484" s="6">
        <v>3</v>
      </c>
      <c r="J3484" s="6">
        <v>52736.91</v>
      </c>
      <c r="K3484" s="5">
        <f t="shared" si="379"/>
        <v>949.26438000000007</v>
      </c>
      <c r="L3484" s="7">
        <v>1.78</v>
      </c>
      <c r="M3484" s="7">
        <v>1959</v>
      </c>
      <c r="N3484" s="3">
        <v>45425</v>
      </c>
      <c r="O3484" s="4" t="str">
        <f t="shared" si="380"/>
        <v>2024-05</v>
      </c>
      <c r="P3484" s="4" t="str">
        <f t="shared" si="381"/>
        <v>05</v>
      </c>
      <c r="Q3484" s="4" t="str">
        <f t="shared" si="382"/>
        <v>May</v>
      </c>
      <c r="R3484" s="30" t="str">
        <f t="shared" si="383"/>
        <v>13</v>
      </c>
      <c r="W3484" t="str">
        <f t="shared" si="384"/>
        <v>ok</v>
      </c>
    </row>
    <row r="3485" spans="1:23" x14ac:dyDescent="0.3">
      <c r="A3485" t="s">
        <v>3527</v>
      </c>
      <c r="B3485" t="s">
        <v>23</v>
      </c>
      <c r="C3485" t="s">
        <v>24</v>
      </c>
      <c r="D3485" t="s">
        <v>25</v>
      </c>
      <c r="E3485" t="s">
        <v>20</v>
      </c>
      <c r="F3485" t="s">
        <v>31</v>
      </c>
      <c r="G3485" s="5">
        <v>10035.969999999999</v>
      </c>
      <c r="H3485" s="5">
        <f t="shared" si="378"/>
        <v>180.64745999999997</v>
      </c>
      <c r="I3485" s="6">
        <v>4</v>
      </c>
      <c r="J3485" s="6">
        <v>40143.879999999997</v>
      </c>
      <c r="K3485" s="5">
        <f t="shared" si="379"/>
        <v>722.58983999999987</v>
      </c>
      <c r="L3485" s="7">
        <v>1.2</v>
      </c>
      <c r="M3485" s="7">
        <v>695</v>
      </c>
      <c r="N3485" s="3">
        <v>45476</v>
      </c>
      <c r="O3485" s="4" t="str">
        <f t="shared" si="380"/>
        <v>2024-07</v>
      </c>
      <c r="P3485" s="4" t="str">
        <f t="shared" si="381"/>
        <v>07</v>
      </c>
      <c r="Q3485" s="4" t="str">
        <f t="shared" si="382"/>
        <v>July</v>
      </c>
      <c r="R3485" s="30" t="str">
        <f t="shared" si="383"/>
        <v>03</v>
      </c>
      <c r="W3485" t="str">
        <f t="shared" si="384"/>
        <v>ok</v>
      </c>
    </row>
    <row r="3486" spans="1:23" x14ac:dyDescent="0.3">
      <c r="A3486" t="s">
        <v>3528</v>
      </c>
      <c r="B3486" t="s">
        <v>28</v>
      </c>
      <c r="C3486" t="s">
        <v>29</v>
      </c>
      <c r="D3486" t="s">
        <v>30</v>
      </c>
      <c r="E3486" t="s">
        <v>14</v>
      </c>
      <c r="F3486" t="s">
        <v>38</v>
      </c>
      <c r="G3486" s="5">
        <v>14078.64</v>
      </c>
      <c r="H3486" s="5">
        <f t="shared" si="378"/>
        <v>253.41551999999996</v>
      </c>
      <c r="I3486" s="6">
        <v>3</v>
      </c>
      <c r="J3486" s="6">
        <v>42235.92</v>
      </c>
      <c r="K3486" s="5">
        <f t="shared" si="379"/>
        <v>760.24655999999982</v>
      </c>
      <c r="L3486" s="7">
        <v>1.08</v>
      </c>
      <c r="M3486" s="7">
        <v>392</v>
      </c>
      <c r="N3486" s="3">
        <v>45594</v>
      </c>
      <c r="O3486" s="4" t="str">
        <f t="shared" si="380"/>
        <v>2024-10</v>
      </c>
      <c r="P3486" s="4" t="str">
        <f t="shared" si="381"/>
        <v>10</v>
      </c>
      <c r="Q3486" s="4" t="str">
        <f t="shared" si="382"/>
        <v>October</v>
      </c>
      <c r="R3486" s="30" t="str">
        <f t="shared" si="383"/>
        <v>29</v>
      </c>
      <c r="W3486" t="str">
        <f t="shared" si="384"/>
        <v>ok</v>
      </c>
    </row>
    <row r="3487" spans="1:23" x14ac:dyDescent="0.3">
      <c r="A3487" t="s">
        <v>3529</v>
      </c>
      <c r="B3487" t="s">
        <v>47</v>
      </c>
      <c r="C3487" t="s">
        <v>12</v>
      </c>
      <c r="D3487" t="s">
        <v>48</v>
      </c>
      <c r="E3487" t="s">
        <v>14</v>
      </c>
      <c r="F3487" t="s">
        <v>60</v>
      </c>
      <c r="G3487" s="5">
        <v>6026.99</v>
      </c>
      <c r="H3487" s="5">
        <f t="shared" si="378"/>
        <v>108.48581999999999</v>
      </c>
      <c r="I3487" s="6">
        <v>1</v>
      </c>
      <c r="J3487" s="6">
        <v>6026.99</v>
      </c>
      <c r="K3487" s="5">
        <f t="shared" si="379"/>
        <v>108.48581999999999</v>
      </c>
      <c r="L3487" s="7">
        <v>3.5</v>
      </c>
      <c r="M3487" s="7">
        <v>1177</v>
      </c>
      <c r="N3487" s="3">
        <v>45543</v>
      </c>
      <c r="O3487" s="4" t="str">
        <f t="shared" si="380"/>
        <v>2024-09</v>
      </c>
      <c r="P3487" s="4" t="str">
        <f t="shared" si="381"/>
        <v>09</v>
      </c>
      <c r="Q3487" s="4" t="str">
        <f t="shared" si="382"/>
        <v>September</v>
      </c>
      <c r="R3487" s="30" t="str">
        <f t="shared" si="383"/>
        <v>08</v>
      </c>
      <c r="W3487" t="str">
        <f t="shared" si="384"/>
        <v>ok</v>
      </c>
    </row>
    <row r="3488" spans="1:23" x14ac:dyDescent="0.3">
      <c r="A3488" t="s">
        <v>3530</v>
      </c>
      <c r="B3488" t="s">
        <v>47</v>
      </c>
      <c r="C3488" t="s">
        <v>12</v>
      </c>
      <c r="D3488" t="s">
        <v>48</v>
      </c>
      <c r="E3488" t="s">
        <v>14</v>
      </c>
      <c r="F3488" t="s">
        <v>31</v>
      </c>
      <c r="G3488" s="5">
        <v>13275.81</v>
      </c>
      <c r="H3488" s="5">
        <f t="shared" si="378"/>
        <v>238.96457999999998</v>
      </c>
      <c r="I3488" s="6">
        <v>5</v>
      </c>
      <c r="J3488" s="6">
        <v>66379.05</v>
      </c>
      <c r="K3488" s="5">
        <f t="shared" si="379"/>
        <v>1194.8228999999999</v>
      </c>
      <c r="L3488" s="7">
        <v>4.5199999999999996</v>
      </c>
      <c r="M3488" s="7">
        <v>2527</v>
      </c>
      <c r="N3488" s="3">
        <v>45434</v>
      </c>
      <c r="O3488" s="4" t="str">
        <f t="shared" si="380"/>
        <v>2024-05</v>
      </c>
      <c r="P3488" s="4" t="str">
        <f t="shared" si="381"/>
        <v>05</v>
      </c>
      <c r="Q3488" s="4" t="str">
        <f t="shared" si="382"/>
        <v>May</v>
      </c>
      <c r="R3488" s="30" t="str">
        <f t="shared" si="383"/>
        <v>22</v>
      </c>
      <c r="W3488" t="str">
        <f t="shared" si="384"/>
        <v>ok</v>
      </c>
    </row>
    <row r="3489" spans="1:23" x14ac:dyDescent="0.3">
      <c r="A3489" t="s">
        <v>3531</v>
      </c>
      <c r="B3489" t="s">
        <v>63</v>
      </c>
      <c r="C3489" t="s">
        <v>18</v>
      </c>
      <c r="D3489" t="s">
        <v>64</v>
      </c>
      <c r="E3489" t="s">
        <v>20</v>
      </c>
      <c r="F3489" t="s">
        <v>21</v>
      </c>
      <c r="G3489" s="5">
        <v>9410.5300000000007</v>
      </c>
      <c r="H3489" s="5">
        <f t="shared" si="378"/>
        <v>169.38954000000001</v>
      </c>
      <c r="I3489" s="6">
        <v>4</v>
      </c>
      <c r="J3489" s="6">
        <v>37642.120000000003</v>
      </c>
      <c r="K3489" s="5">
        <f t="shared" si="379"/>
        <v>677.55816000000004</v>
      </c>
      <c r="L3489" s="7">
        <v>4.05</v>
      </c>
      <c r="M3489" s="7">
        <v>2736</v>
      </c>
      <c r="N3489" s="3">
        <v>45555</v>
      </c>
      <c r="O3489" s="4" t="str">
        <f t="shared" si="380"/>
        <v>2024-09</v>
      </c>
      <c r="P3489" s="4" t="str">
        <f t="shared" si="381"/>
        <v>09</v>
      </c>
      <c r="Q3489" s="4" t="str">
        <f t="shared" si="382"/>
        <v>September</v>
      </c>
      <c r="R3489" s="30" t="str">
        <f t="shared" si="383"/>
        <v>20</v>
      </c>
      <c r="W3489" t="str">
        <f t="shared" si="384"/>
        <v>ok</v>
      </c>
    </row>
    <row r="3490" spans="1:23" x14ac:dyDescent="0.3">
      <c r="A3490" t="s">
        <v>3532</v>
      </c>
      <c r="B3490" t="s">
        <v>51</v>
      </c>
      <c r="C3490" t="s">
        <v>29</v>
      </c>
      <c r="D3490" t="s">
        <v>52</v>
      </c>
      <c r="E3490" t="s">
        <v>20</v>
      </c>
      <c r="F3490" t="s">
        <v>38</v>
      </c>
      <c r="G3490" s="5">
        <v>2789.3</v>
      </c>
      <c r="H3490" s="5">
        <f t="shared" si="378"/>
        <v>50.2074</v>
      </c>
      <c r="I3490" s="6">
        <v>5</v>
      </c>
      <c r="J3490" s="6">
        <v>13946.5</v>
      </c>
      <c r="K3490" s="5">
        <f t="shared" si="379"/>
        <v>251.03700000000001</v>
      </c>
      <c r="L3490" s="7">
        <v>1.88</v>
      </c>
      <c r="M3490" s="7">
        <v>4846</v>
      </c>
      <c r="N3490" s="3">
        <v>45496</v>
      </c>
      <c r="O3490" s="4" t="str">
        <f t="shared" si="380"/>
        <v>2024-07</v>
      </c>
      <c r="P3490" s="4" t="str">
        <f t="shared" si="381"/>
        <v>07</v>
      </c>
      <c r="Q3490" s="4" t="str">
        <f t="shared" si="382"/>
        <v>July</v>
      </c>
      <c r="R3490" s="30" t="str">
        <f t="shared" si="383"/>
        <v>23</v>
      </c>
      <c r="W3490" t="str">
        <f t="shared" si="384"/>
        <v>ok</v>
      </c>
    </row>
    <row r="3491" spans="1:23" x14ac:dyDescent="0.3">
      <c r="A3491" t="s">
        <v>3533</v>
      </c>
      <c r="B3491" t="s">
        <v>11</v>
      </c>
      <c r="C3491" t="s">
        <v>12</v>
      </c>
      <c r="D3491" t="s">
        <v>13</v>
      </c>
      <c r="E3491" t="s">
        <v>14</v>
      </c>
      <c r="F3491" t="s">
        <v>15</v>
      </c>
      <c r="G3491" s="5">
        <v>535.73</v>
      </c>
      <c r="H3491" s="5">
        <f t="shared" si="378"/>
        <v>9.6431399999999989</v>
      </c>
      <c r="I3491" s="6">
        <v>3</v>
      </c>
      <c r="J3491" s="6">
        <v>1607.19</v>
      </c>
      <c r="K3491" s="5">
        <f t="shared" si="379"/>
        <v>28.929419999999997</v>
      </c>
      <c r="L3491" s="7">
        <v>4.7300000000000004</v>
      </c>
      <c r="M3491" s="7">
        <v>1994</v>
      </c>
      <c r="N3491" s="3">
        <v>45440</v>
      </c>
      <c r="O3491" s="4" t="str">
        <f t="shared" si="380"/>
        <v>2024-05</v>
      </c>
      <c r="P3491" s="4" t="str">
        <f t="shared" si="381"/>
        <v>05</v>
      </c>
      <c r="Q3491" s="4" t="str">
        <f t="shared" si="382"/>
        <v>May</v>
      </c>
      <c r="R3491" s="30" t="str">
        <f t="shared" si="383"/>
        <v>28</v>
      </c>
      <c r="W3491" t="str">
        <f t="shared" si="384"/>
        <v>ok</v>
      </c>
    </row>
    <row r="3492" spans="1:23" x14ac:dyDescent="0.3">
      <c r="A3492" t="s">
        <v>3534</v>
      </c>
      <c r="B3492" t="s">
        <v>51</v>
      </c>
      <c r="C3492" t="s">
        <v>29</v>
      </c>
      <c r="D3492" t="s">
        <v>52</v>
      </c>
      <c r="E3492" t="s">
        <v>14</v>
      </c>
      <c r="F3492" t="s">
        <v>31</v>
      </c>
      <c r="G3492" s="5">
        <v>380.52</v>
      </c>
      <c r="H3492" s="5">
        <f t="shared" si="378"/>
        <v>6.849359999999999</v>
      </c>
      <c r="I3492" s="6">
        <v>3</v>
      </c>
      <c r="J3492" s="6">
        <v>1141.56</v>
      </c>
      <c r="K3492" s="5">
        <f t="shared" si="379"/>
        <v>20.548079999999999</v>
      </c>
      <c r="L3492" s="7">
        <v>1.08</v>
      </c>
      <c r="M3492" s="7">
        <v>922</v>
      </c>
      <c r="N3492" s="3">
        <v>45542</v>
      </c>
      <c r="O3492" s="4" t="str">
        <f t="shared" si="380"/>
        <v>2024-09</v>
      </c>
      <c r="P3492" s="4" t="str">
        <f t="shared" si="381"/>
        <v>09</v>
      </c>
      <c r="Q3492" s="4" t="str">
        <f t="shared" si="382"/>
        <v>September</v>
      </c>
      <c r="R3492" s="30" t="str">
        <f t="shared" si="383"/>
        <v>07</v>
      </c>
      <c r="W3492" t="str">
        <f t="shared" si="384"/>
        <v>ok</v>
      </c>
    </row>
    <row r="3493" spans="1:23" x14ac:dyDescent="0.3">
      <c r="A3493" t="s">
        <v>3535</v>
      </c>
      <c r="B3493" t="s">
        <v>63</v>
      </c>
      <c r="C3493" t="s">
        <v>18</v>
      </c>
      <c r="D3493" t="s">
        <v>64</v>
      </c>
      <c r="E3493" t="s">
        <v>14</v>
      </c>
      <c r="F3493" t="s">
        <v>15</v>
      </c>
      <c r="G3493" s="5">
        <v>14772.25</v>
      </c>
      <c r="H3493" s="5">
        <f t="shared" si="378"/>
        <v>265.90049999999997</v>
      </c>
      <c r="I3493" s="6">
        <v>2</v>
      </c>
      <c r="J3493" s="6">
        <v>29544.5</v>
      </c>
      <c r="K3493" s="5">
        <f t="shared" si="379"/>
        <v>531.80099999999993</v>
      </c>
      <c r="L3493" s="7">
        <v>3.82</v>
      </c>
      <c r="M3493" s="7">
        <v>866</v>
      </c>
      <c r="N3493" s="3">
        <v>45552</v>
      </c>
      <c r="O3493" s="4" t="str">
        <f t="shared" si="380"/>
        <v>2024-09</v>
      </c>
      <c r="P3493" s="4" t="str">
        <f t="shared" si="381"/>
        <v>09</v>
      </c>
      <c r="Q3493" s="4" t="str">
        <f t="shared" si="382"/>
        <v>September</v>
      </c>
      <c r="R3493" s="30" t="str">
        <f t="shared" si="383"/>
        <v>17</v>
      </c>
      <c r="W3493" t="str">
        <f t="shared" si="384"/>
        <v>ok</v>
      </c>
    </row>
    <row r="3494" spans="1:23" x14ac:dyDescent="0.3">
      <c r="A3494" t="s">
        <v>3536</v>
      </c>
      <c r="B3494" t="s">
        <v>63</v>
      </c>
      <c r="C3494" t="s">
        <v>18</v>
      </c>
      <c r="D3494" t="s">
        <v>64</v>
      </c>
      <c r="E3494" t="s">
        <v>20</v>
      </c>
      <c r="F3494" t="s">
        <v>31</v>
      </c>
      <c r="G3494" s="5">
        <v>3777</v>
      </c>
      <c r="H3494" s="5">
        <f t="shared" si="378"/>
        <v>67.98599999999999</v>
      </c>
      <c r="I3494" s="6">
        <v>2</v>
      </c>
      <c r="J3494" s="6">
        <v>7554</v>
      </c>
      <c r="K3494" s="5">
        <f t="shared" si="379"/>
        <v>135.97199999999998</v>
      </c>
      <c r="L3494" s="7">
        <v>2.65</v>
      </c>
      <c r="M3494" s="7">
        <v>4363</v>
      </c>
      <c r="N3494" s="3">
        <v>45615</v>
      </c>
      <c r="O3494" s="4" t="str">
        <f t="shared" si="380"/>
        <v>2024-11</v>
      </c>
      <c r="P3494" s="4" t="str">
        <f t="shared" si="381"/>
        <v>11</v>
      </c>
      <c r="Q3494" s="4" t="str">
        <f t="shared" si="382"/>
        <v>November</v>
      </c>
      <c r="R3494" s="30" t="str">
        <f t="shared" si="383"/>
        <v>19</v>
      </c>
      <c r="W3494" t="str">
        <f t="shared" si="384"/>
        <v>ok</v>
      </c>
    </row>
    <row r="3495" spans="1:23" x14ac:dyDescent="0.3">
      <c r="A3495" t="s">
        <v>3537</v>
      </c>
      <c r="B3495" t="s">
        <v>11</v>
      </c>
      <c r="C3495" t="s">
        <v>12</v>
      </c>
      <c r="D3495" t="s">
        <v>13</v>
      </c>
      <c r="E3495" t="s">
        <v>14</v>
      </c>
      <c r="F3495" t="s">
        <v>31</v>
      </c>
      <c r="G3495" s="5">
        <v>457.54</v>
      </c>
      <c r="H3495" s="5">
        <f t="shared" si="378"/>
        <v>8.2357200000000006</v>
      </c>
      <c r="I3495" s="6">
        <v>1</v>
      </c>
      <c r="J3495" s="6">
        <v>457.54</v>
      </c>
      <c r="K3495" s="5">
        <f t="shared" si="379"/>
        <v>8.2357200000000006</v>
      </c>
      <c r="L3495" s="7">
        <v>2.62</v>
      </c>
      <c r="M3495" s="7">
        <v>1063</v>
      </c>
      <c r="N3495" s="3">
        <v>45465</v>
      </c>
      <c r="O3495" s="4" t="str">
        <f t="shared" si="380"/>
        <v>2024-06</v>
      </c>
      <c r="P3495" s="4" t="str">
        <f t="shared" si="381"/>
        <v>06</v>
      </c>
      <c r="Q3495" s="4" t="str">
        <f t="shared" si="382"/>
        <v>June</v>
      </c>
      <c r="R3495" s="30" t="str">
        <f t="shared" si="383"/>
        <v>22</v>
      </c>
      <c r="W3495" t="str">
        <f t="shared" si="384"/>
        <v>ok</v>
      </c>
    </row>
    <row r="3496" spans="1:23" x14ac:dyDescent="0.3">
      <c r="A3496" t="s">
        <v>3538</v>
      </c>
      <c r="B3496" t="s">
        <v>28</v>
      </c>
      <c r="C3496" t="s">
        <v>29</v>
      </c>
      <c r="D3496" t="s">
        <v>30</v>
      </c>
      <c r="E3496" t="s">
        <v>45</v>
      </c>
      <c r="F3496" t="s">
        <v>26</v>
      </c>
      <c r="G3496" s="5">
        <v>3017.23</v>
      </c>
      <c r="H3496" s="5">
        <f t="shared" si="378"/>
        <v>54.310139999999997</v>
      </c>
      <c r="I3496" s="6">
        <v>3</v>
      </c>
      <c r="J3496" s="6">
        <v>9051.69</v>
      </c>
      <c r="K3496" s="5">
        <f t="shared" si="379"/>
        <v>162.93042</v>
      </c>
      <c r="L3496" s="7">
        <v>4.76</v>
      </c>
      <c r="M3496" s="7">
        <v>2669</v>
      </c>
      <c r="N3496" s="3">
        <v>45417</v>
      </c>
      <c r="O3496" s="4" t="str">
        <f t="shared" si="380"/>
        <v>2024-05</v>
      </c>
      <c r="P3496" s="4" t="str">
        <f t="shared" si="381"/>
        <v>05</v>
      </c>
      <c r="Q3496" s="4" t="str">
        <f t="shared" si="382"/>
        <v>May</v>
      </c>
      <c r="R3496" s="30" t="str">
        <f t="shared" si="383"/>
        <v>05</v>
      </c>
      <c r="W3496" t="str">
        <f t="shared" si="384"/>
        <v>ok</v>
      </c>
    </row>
    <row r="3497" spans="1:23" x14ac:dyDescent="0.3">
      <c r="A3497" t="s">
        <v>3539</v>
      </c>
      <c r="B3497" t="s">
        <v>41</v>
      </c>
      <c r="C3497" t="s">
        <v>42</v>
      </c>
      <c r="D3497" t="s">
        <v>43</v>
      </c>
      <c r="E3497" t="s">
        <v>20</v>
      </c>
      <c r="F3497" t="s">
        <v>31</v>
      </c>
      <c r="G3497" s="5">
        <v>8559.51</v>
      </c>
      <c r="H3497" s="5">
        <f t="shared" si="378"/>
        <v>154.07118</v>
      </c>
      <c r="I3497" s="6">
        <v>4</v>
      </c>
      <c r="J3497" s="6">
        <v>34238.04</v>
      </c>
      <c r="K3497" s="5">
        <f t="shared" si="379"/>
        <v>616.28471999999999</v>
      </c>
      <c r="L3497" s="7">
        <v>1.91</v>
      </c>
      <c r="M3497" s="7">
        <v>3444</v>
      </c>
      <c r="N3497" s="3">
        <v>45344</v>
      </c>
      <c r="O3497" s="4" t="str">
        <f t="shared" si="380"/>
        <v>2024-02</v>
      </c>
      <c r="P3497" s="4" t="str">
        <f t="shared" si="381"/>
        <v>02</v>
      </c>
      <c r="Q3497" s="4" t="str">
        <f t="shared" si="382"/>
        <v>February</v>
      </c>
      <c r="R3497" s="30" t="str">
        <f t="shared" si="383"/>
        <v>22</v>
      </c>
      <c r="W3497" t="str">
        <f t="shared" si="384"/>
        <v>ok</v>
      </c>
    </row>
    <row r="3498" spans="1:23" x14ac:dyDescent="0.3">
      <c r="A3498" t="s">
        <v>3540</v>
      </c>
      <c r="B3498" t="s">
        <v>51</v>
      </c>
      <c r="C3498" t="s">
        <v>29</v>
      </c>
      <c r="D3498" t="s">
        <v>52</v>
      </c>
      <c r="E3498" t="s">
        <v>14</v>
      </c>
      <c r="F3498" t="s">
        <v>26</v>
      </c>
      <c r="G3498" s="5">
        <v>13888.04</v>
      </c>
      <c r="H3498" s="5">
        <f t="shared" si="378"/>
        <v>249.98472000000001</v>
      </c>
      <c r="I3498" s="6">
        <v>5</v>
      </c>
      <c r="J3498" s="6">
        <v>69440.2</v>
      </c>
      <c r="K3498" s="5">
        <f t="shared" si="379"/>
        <v>1249.9236000000001</v>
      </c>
      <c r="L3498" s="7">
        <v>2.86</v>
      </c>
      <c r="M3498" s="7">
        <v>2969</v>
      </c>
      <c r="N3498" s="3">
        <v>45417</v>
      </c>
      <c r="O3498" s="4" t="str">
        <f t="shared" si="380"/>
        <v>2024-05</v>
      </c>
      <c r="P3498" s="4" t="str">
        <f t="shared" si="381"/>
        <v>05</v>
      </c>
      <c r="Q3498" s="4" t="str">
        <f t="shared" si="382"/>
        <v>May</v>
      </c>
      <c r="R3498" s="30" t="str">
        <f t="shared" si="383"/>
        <v>05</v>
      </c>
      <c r="W3498" t="str">
        <f t="shared" si="384"/>
        <v>ok</v>
      </c>
    </row>
    <row r="3499" spans="1:23" x14ac:dyDescent="0.3">
      <c r="A3499" t="s">
        <v>3541</v>
      </c>
      <c r="B3499" t="s">
        <v>17</v>
      </c>
      <c r="C3499" t="s">
        <v>18</v>
      </c>
      <c r="D3499" t="s">
        <v>19</v>
      </c>
      <c r="E3499" t="s">
        <v>20</v>
      </c>
      <c r="F3499" t="s">
        <v>26</v>
      </c>
      <c r="G3499" s="5">
        <v>15520.23</v>
      </c>
      <c r="H3499" s="5">
        <f t="shared" si="378"/>
        <v>279.36413999999996</v>
      </c>
      <c r="I3499" s="6">
        <v>4</v>
      </c>
      <c r="J3499" s="6">
        <v>62080.92</v>
      </c>
      <c r="K3499" s="5">
        <f t="shared" si="379"/>
        <v>1117.4565599999999</v>
      </c>
      <c r="L3499" s="7">
        <v>4.63</v>
      </c>
      <c r="M3499" s="7">
        <v>306</v>
      </c>
      <c r="N3499" s="3">
        <v>45314</v>
      </c>
      <c r="O3499" s="4" t="str">
        <f t="shared" si="380"/>
        <v>2024-01</v>
      </c>
      <c r="P3499" s="4" t="str">
        <f t="shared" si="381"/>
        <v>01</v>
      </c>
      <c r="Q3499" s="4" t="str">
        <f t="shared" si="382"/>
        <v>January</v>
      </c>
      <c r="R3499" s="30" t="str">
        <f t="shared" si="383"/>
        <v>23</v>
      </c>
      <c r="W3499" t="str">
        <f t="shared" si="384"/>
        <v>ok</v>
      </c>
    </row>
    <row r="3500" spans="1:23" x14ac:dyDescent="0.3">
      <c r="A3500" t="s">
        <v>3542</v>
      </c>
      <c r="B3500" t="s">
        <v>63</v>
      </c>
      <c r="C3500" t="s">
        <v>18</v>
      </c>
      <c r="D3500" t="s">
        <v>64</v>
      </c>
      <c r="E3500" t="s">
        <v>14</v>
      </c>
      <c r="F3500" t="s">
        <v>21</v>
      </c>
      <c r="G3500" s="5">
        <v>12013.34</v>
      </c>
      <c r="H3500" s="5">
        <f t="shared" si="378"/>
        <v>216.24011999999999</v>
      </c>
      <c r="I3500" s="6">
        <v>5</v>
      </c>
      <c r="J3500" s="6">
        <v>60066.7</v>
      </c>
      <c r="K3500" s="5">
        <f t="shared" si="379"/>
        <v>1081.2005999999999</v>
      </c>
      <c r="L3500" s="7">
        <v>2.39</v>
      </c>
      <c r="M3500" s="7">
        <v>403</v>
      </c>
      <c r="N3500" s="3">
        <v>45361</v>
      </c>
      <c r="O3500" s="4" t="str">
        <f t="shared" si="380"/>
        <v>2024-03</v>
      </c>
      <c r="P3500" s="4" t="str">
        <f t="shared" si="381"/>
        <v>03</v>
      </c>
      <c r="Q3500" s="4" t="str">
        <f t="shared" si="382"/>
        <v>March</v>
      </c>
      <c r="R3500" s="30" t="str">
        <f t="shared" si="383"/>
        <v>10</v>
      </c>
      <c r="W3500" t="str">
        <f t="shared" si="384"/>
        <v>ok</v>
      </c>
    </row>
    <row r="3501" spans="1:23" x14ac:dyDescent="0.3">
      <c r="A3501" t="s">
        <v>3543</v>
      </c>
      <c r="B3501" t="s">
        <v>33</v>
      </c>
      <c r="C3501" t="s">
        <v>12</v>
      </c>
      <c r="D3501" t="s">
        <v>34</v>
      </c>
      <c r="E3501" t="s">
        <v>14</v>
      </c>
      <c r="F3501" t="s">
        <v>38</v>
      </c>
      <c r="G3501" s="5">
        <v>6806.71</v>
      </c>
      <c r="H3501" s="5">
        <f t="shared" si="378"/>
        <v>122.52077999999999</v>
      </c>
      <c r="I3501" s="6">
        <v>4</v>
      </c>
      <c r="J3501" s="6">
        <v>27226.84</v>
      </c>
      <c r="K3501" s="5">
        <f t="shared" si="379"/>
        <v>490.08311999999995</v>
      </c>
      <c r="L3501" s="7">
        <v>4.5599999999999996</v>
      </c>
      <c r="M3501" s="7">
        <v>2237</v>
      </c>
      <c r="N3501" s="3">
        <v>45383</v>
      </c>
      <c r="O3501" s="4" t="str">
        <f t="shared" si="380"/>
        <v>2024-04</v>
      </c>
      <c r="P3501" s="4" t="str">
        <f t="shared" si="381"/>
        <v>04</v>
      </c>
      <c r="Q3501" s="4" t="str">
        <f t="shared" si="382"/>
        <v>April</v>
      </c>
      <c r="R3501" s="30" t="str">
        <f t="shared" si="383"/>
        <v>01</v>
      </c>
      <c r="W3501" t="str">
        <f t="shared" si="384"/>
        <v>ok</v>
      </c>
    </row>
    <row r="3502" spans="1:23" x14ac:dyDescent="0.3">
      <c r="A3502" t="s">
        <v>3544</v>
      </c>
      <c r="B3502" t="s">
        <v>17</v>
      </c>
      <c r="C3502" t="s">
        <v>18</v>
      </c>
      <c r="D3502" t="s">
        <v>19</v>
      </c>
      <c r="E3502" t="s">
        <v>20</v>
      </c>
      <c r="F3502" t="s">
        <v>31</v>
      </c>
      <c r="G3502" s="5">
        <v>15140.13</v>
      </c>
      <c r="H3502" s="5">
        <f t="shared" si="378"/>
        <v>272.52233999999999</v>
      </c>
      <c r="I3502" s="6">
        <v>2</v>
      </c>
      <c r="J3502" s="6">
        <v>30280.26</v>
      </c>
      <c r="K3502" s="5">
        <f t="shared" si="379"/>
        <v>545.04467999999997</v>
      </c>
      <c r="L3502" s="7">
        <v>1.67</v>
      </c>
      <c r="M3502" s="7">
        <v>3877</v>
      </c>
      <c r="N3502" s="3">
        <v>45621</v>
      </c>
      <c r="O3502" s="4" t="str">
        <f t="shared" si="380"/>
        <v>2024-11</v>
      </c>
      <c r="P3502" s="4" t="str">
        <f t="shared" si="381"/>
        <v>11</v>
      </c>
      <c r="Q3502" s="4" t="str">
        <f t="shared" si="382"/>
        <v>November</v>
      </c>
      <c r="R3502" s="30" t="str">
        <f t="shared" si="383"/>
        <v>25</v>
      </c>
      <c r="W3502" t="str">
        <f t="shared" si="384"/>
        <v>ok</v>
      </c>
    </row>
    <row r="3503" spans="1:23" x14ac:dyDescent="0.3">
      <c r="A3503" t="s">
        <v>3545</v>
      </c>
      <c r="B3503" t="s">
        <v>33</v>
      </c>
      <c r="C3503" t="s">
        <v>12</v>
      </c>
      <c r="D3503" t="s">
        <v>34</v>
      </c>
      <c r="E3503" t="s">
        <v>14</v>
      </c>
      <c r="F3503" t="s">
        <v>26</v>
      </c>
      <c r="G3503" s="5">
        <v>1713.29</v>
      </c>
      <c r="H3503" s="5">
        <f t="shared" si="378"/>
        <v>30.839219999999997</v>
      </c>
      <c r="I3503" s="6">
        <v>2</v>
      </c>
      <c r="J3503" s="6">
        <v>3426.58</v>
      </c>
      <c r="K3503" s="5">
        <f t="shared" si="379"/>
        <v>61.678439999999995</v>
      </c>
      <c r="L3503" s="7">
        <v>1.02</v>
      </c>
      <c r="M3503" s="7">
        <v>4885</v>
      </c>
      <c r="N3503" s="3">
        <v>45521</v>
      </c>
      <c r="O3503" s="4" t="str">
        <f t="shared" si="380"/>
        <v>2024-08</v>
      </c>
      <c r="P3503" s="4" t="str">
        <f t="shared" si="381"/>
        <v>08</v>
      </c>
      <c r="Q3503" s="4" t="str">
        <f t="shared" si="382"/>
        <v>August</v>
      </c>
      <c r="R3503" s="30" t="str">
        <f t="shared" si="383"/>
        <v>17</v>
      </c>
      <c r="W3503" t="str">
        <f t="shared" si="384"/>
        <v>ok</v>
      </c>
    </row>
    <row r="3504" spans="1:23" x14ac:dyDescent="0.3">
      <c r="A3504" t="s">
        <v>3546</v>
      </c>
      <c r="B3504" t="s">
        <v>51</v>
      </c>
      <c r="C3504" t="s">
        <v>29</v>
      </c>
      <c r="D3504" t="s">
        <v>52</v>
      </c>
      <c r="E3504" t="s">
        <v>45</v>
      </c>
      <c r="F3504" t="s">
        <v>60</v>
      </c>
      <c r="G3504" s="5">
        <v>7103.73</v>
      </c>
      <c r="H3504" s="5">
        <f t="shared" si="378"/>
        <v>127.86713999999998</v>
      </c>
      <c r="I3504" s="6">
        <v>1</v>
      </c>
      <c r="J3504" s="6">
        <v>7103.73</v>
      </c>
      <c r="K3504" s="5">
        <f t="shared" si="379"/>
        <v>127.86713999999998</v>
      </c>
      <c r="L3504" s="7">
        <v>1.23</v>
      </c>
      <c r="M3504" s="7">
        <v>366</v>
      </c>
      <c r="N3504" s="3">
        <v>45300</v>
      </c>
      <c r="O3504" s="4" t="str">
        <f t="shared" si="380"/>
        <v>2024-01</v>
      </c>
      <c r="P3504" s="4" t="str">
        <f t="shared" si="381"/>
        <v>01</v>
      </c>
      <c r="Q3504" s="4" t="str">
        <f t="shared" si="382"/>
        <v>January</v>
      </c>
      <c r="R3504" s="30" t="str">
        <f t="shared" si="383"/>
        <v>09</v>
      </c>
      <c r="W3504" t="str">
        <f t="shared" si="384"/>
        <v>ok</v>
      </c>
    </row>
    <row r="3505" spans="1:23" x14ac:dyDescent="0.3">
      <c r="A3505" t="s">
        <v>3547</v>
      </c>
      <c r="B3505" t="s">
        <v>36</v>
      </c>
      <c r="C3505" t="s">
        <v>18</v>
      </c>
      <c r="D3505" t="s">
        <v>37</v>
      </c>
      <c r="E3505" t="s">
        <v>14</v>
      </c>
      <c r="F3505" t="s">
        <v>21</v>
      </c>
      <c r="G3505" s="5">
        <v>1254.6099999999999</v>
      </c>
      <c r="H3505" s="5">
        <f t="shared" si="378"/>
        <v>22.582979999999996</v>
      </c>
      <c r="I3505" s="6">
        <v>2</v>
      </c>
      <c r="J3505" s="6">
        <v>2509.2199999999998</v>
      </c>
      <c r="K3505" s="5">
        <f t="shared" si="379"/>
        <v>45.165959999999991</v>
      </c>
      <c r="L3505" s="7">
        <v>3.69</v>
      </c>
      <c r="M3505" s="7">
        <v>3870</v>
      </c>
      <c r="N3505" s="3">
        <v>45572</v>
      </c>
      <c r="O3505" s="4" t="str">
        <f t="shared" si="380"/>
        <v>2024-10</v>
      </c>
      <c r="P3505" s="4" t="str">
        <f t="shared" si="381"/>
        <v>10</v>
      </c>
      <c r="Q3505" s="4" t="str">
        <f t="shared" si="382"/>
        <v>October</v>
      </c>
      <c r="R3505" s="30" t="str">
        <f t="shared" si="383"/>
        <v>07</v>
      </c>
      <c r="W3505" t="str">
        <f t="shared" si="384"/>
        <v>ok</v>
      </c>
    </row>
    <row r="3506" spans="1:23" x14ac:dyDescent="0.3">
      <c r="A3506" t="s">
        <v>3548</v>
      </c>
      <c r="B3506" t="s">
        <v>11</v>
      </c>
      <c r="C3506" t="s">
        <v>12</v>
      </c>
      <c r="D3506" t="s">
        <v>13</v>
      </c>
      <c r="E3506" t="s">
        <v>14</v>
      </c>
      <c r="F3506" t="s">
        <v>31</v>
      </c>
      <c r="G3506" s="5">
        <v>13189.95</v>
      </c>
      <c r="H3506" s="5">
        <f t="shared" si="378"/>
        <v>237.41909999999999</v>
      </c>
      <c r="I3506" s="6">
        <v>5</v>
      </c>
      <c r="J3506" s="6">
        <v>65949.75</v>
      </c>
      <c r="K3506" s="5">
        <f t="shared" si="379"/>
        <v>1187.0954999999999</v>
      </c>
      <c r="L3506" s="7">
        <v>3.74</v>
      </c>
      <c r="M3506" s="7">
        <v>3149</v>
      </c>
      <c r="N3506" s="3">
        <v>45455</v>
      </c>
      <c r="O3506" s="4" t="str">
        <f t="shared" si="380"/>
        <v>2024-06</v>
      </c>
      <c r="P3506" s="4" t="str">
        <f t="shared" si="381"/>
        <v>06</v>
      </c>
      <c r="Q3506" s="4" t="str">
        <f t="shared" si="382"/>
        <v>June</v>
      </c>
      <c r="R3506" s="30" t="str">
        <f t="shared" si="383"/>
        <v>12</v>
      </c>
      <c r="W3506" t="str">
        <f t="shared" si="384"/>
        <v>ok</v>
      </c>
    </row>
    <row r="3507" spans="1:23" x14ac:dyDescent="0.3">
      <c r="A3507" t="s">
        <v>3549</v>
      </c>
      <c r="B3507" t="s">
        <v>63</v>
      </c>
      <c r="C3507" t="s">
        <v>18</v>
      </c>
      <c r="D3507" t="s">
        <v>64</v>
      </c>
      <c r="E3507" t="s">
        <v>45</v>
      </c>
      <c r="F3507" t="s">
        <v>15</v>
      </c>
      <c r="G3507" s="5">
        <v>16482.77</v>
      </c>
      <c r="H3507" s="5">
        <f t="shared" si="378"/>
        <v>296.68986000000001</v>
      </c>
      <c r="I3507" s="6">
        <v>5</v>
      </c>
      <c r="J3507" s="6">
        <v>82413.850000000006</v>
      </c>
      <c r="K3507" s="5">
        <f t="shared" si="379"/>
        <v>1483.4493</v>
      </c>
      <c r="L3507" s="7">
        <v>2.95</v>
      </c>
      <c r="M3507" s="7">
        <v>4347</v>
      </c>
      <c r="N3507" s="3">
        <v>45420</v>
      </c>
      <c r="O3507" s="4" t="str">
        <f t="shared" si="380"/>
        <v>2024-05</v>
      </c>
      <c r="P3507" s="4" t="str">
        <f t="shared" si="381"/>
        <v>05</v>
      </c>
      <c r="Q3507" s="4" t="str">
        <f t="shared" si="382"/>
        <v>May</v>
      </c>
      <c r="R3507" s="30" t="str">
        <f t="shared" si="383"/>
        <v>08</v>
      </c>
      <c r="W3507" t="str">
        <f t="shared" si="384"/>
        <v>ok</v>
      </c>
    </row>
    <row r="3508" spans="1:23" x14ac:dyDescent="0.3">
      <c r="A3508" t="s">
        <v>3550</v>
      </c>
      <c r="B3508" t="s">
        <v>51</v>
      </c>
      <c r="C3508" t="s">
        <v>29</v>
      </c>
      <c r="D3508" t="s">
        <v>52</v>
      </c>
      <c r="E3508" t="s">
        <v>45</v>
      </c>
      <c r="F3508" t="s">
        <v>21</v>
      </c>
      <c r="G3508" s="5">
        <v>1927.98</v>
      </c>
      <c r="H3508" s="5">
        <f t="shared" si="378"/>
        <v>34.70364</v>
      </c>
      <c r="I3508" s="6">
        <v>3</v>
      </c>
      <c r="J3508" s="6">
        <v>5783.94</v>
      </c>
      <c r="K3508" s="5">
        <f t="shared" si="379"/>
        <v>104.11091999999999</v>
      </c>
      <c r="L3508" s="7">
        <v>2.64</v>
      </c>
      <c r="M3508" s="7">
        <v>2960</v>
      </c>
      <c r="N3508" s="3">
        <v>45433</v>
      </c>
      <c r="O3508" s="4" t="str">
        <f t="shared" si="380"/>
        <v>2024-05</v>
      </c>
      <c r="P3508" s="4" t="str">
        <f t="shared" si="381"/>
        <v>05</v>
      </c>
      <c r="Q3508" s="4" t="str">
        <f t="shared" si="382"/>
        <v>May</v>
      </c>
      <c r="R3508" s="30" t="str">
        <f t="shared" si="383"/>
        <v>21</v>
      </c>
      <c r="W3508" t="str">
        <f t="shared" si="384"/>
        <v>ok</v>
      </c>
    </row>
    <row r="3509" spans="1:23" x14ac:dyDescent="0.3">
      <c r="A3509" t="s">
        <v>3551</v>
      </c>
      <c r="B3509" t="s">
        <v>36</v>
      </c>
      <c r="C3509" t="s">
        <v>18</v>
      </c>
      <c r="D3509" t="s">
        <v>37</v>
      </c>
      <c r="E3509" t="s">
        <v>45</v>
      </c>
      <c r="F3509" t="s">
        <v>15</v>
      </c>
      <c r="G3509" s="5">
        <v>8655.02</v>
      </c>
      <c r="H3509" s="5">
        <f t="shared" si="378"/>
        <v>155.79035999999999</v>
      </c>
      <c r="I3509" s="6">
        <v>1</v>
      </c>
      <c r="J3509" s="6">
        <v>8655.02</v>
      </c>
      <c r="K3509" s="5">
        <f t="shared" si="379"/>
        <v>155.79035999999999</v>
      </c>
      <c r="L3509" s="7">
        <v>4.7699999999999996</v>
      </c>
      <c r="M3509" s="7">
        <v>2718</v>
      </c>
      <c r="N3509" s="3">
        <v>45307</v>
      </c>
      <c r="O3509" s="4" t="str">
        <f t="shared" si="380"/>
        <v>2024-01</v>
      </c>
      <c r="P3509" s="4" t="str">
        <f t="shared" si="381"/>
        <v>01</v>
      </c>
      <c r="Q3509" s="4" t="str">
        <f t="shared" si="382"/>
        <v>January</v>
      </c>
      <c r="R3509" s="30" t="str">
        <f t="shared" si="383"/>
        <v>16</v>
      </c>
      <c r="W3509" t="str">
        <f t="shared" si="384"/>
        <v>ok</v>
      </c>
    </row>
    <row r="3510" spans="1:23" x14ac:dyDescent="0.3">
      <c r="A3510" t="s">
        <v>3552</v>
      </c>
      <c r="B3510" t="s">
        <v>33</v>
      </c>
      <c r="C3510" t="s">
        <v>12</v>
      </c>
      <c r="D3510" t="s">
        <v>34</v>
      </c>
      <c r="E3510" t="s">
        <v>45</v>
      </c>
      <c r="F3510" t="s">
        <v>15</v>
      </c>
      <c r="G3510" s="5">
        <v>1765.55</v>
      </c>
      <c r="H3510" s="5">
        <f t="shared" si="378"/>
        <v>31.779899999999998</v>
      </c>
      <c r="I3510" s="6">
        <v>3</v>
      </c>
      <c r="J3510" s="6">
        <v>5296.65</v>
      </c>
      <c r="K3510" s="5">
        <f t="shared" si="379"/>
        <v>95.339699999999993</v>
      </c>
      <c r="L3510" s="7">
        <v>3.18</v>
      </c>
      <c r="M3510" s="7">
        <v>1530</v>
      </c>
      <c r="N3510" s="3">
        <v>45609</v>
      </c>
      <c r="O3510" s="4" t="str">
        <f t="shared" si="380"/>
        <v>2024-11</v>
      </c>
      <c r="P3510" s="4" t="str">
        <f t="shared" si="381"/>
        <v>11</v>
      </c>
      <c r="Q3510" s="4" t="str">
        <f t="shared" si="382"/>
        <v>November</v>
      </c>
      <c r="R3510" s="30" t="str">
        <f t="shared" si="383"/>
        <v>13</v>
      </c>
      <c r="W3510" t="str">
        <f t="shared" si="384"/>
        <v>ok</v>
      </c>
    </row>
    <row r="3511" spans="1:23" x14ac:dyDescent="0.3">
      <c r="A3511" t="s">
        <v>3553</v>
      </c>
      <c r="B3511" t="s">
        <v>17</v>
      </c>
      <c r="C3511" t="s">
        <v>18</v>
      </c>
      <c r="D3511" t="s">
        <v>19</v>
      </c>
      <c r="E3511" t="s">
        <v>20</v>
      </c>
      <c r="F3511" t="s">
        <v>38</v>
      </c>
      <c r="G3511" s="5">
        <v>18629.72</v>
      </c>
      <c r="H3511" s="5">
        <f t="shared" si="378"/>
        <v>335.33496000000002</v>
      </c>
      <c r="I3511" s="6">
        <v>3</v>
      </c>
      <c r="J3511" s="6">
        <v>55889.16</v>
      </c>
      <c r="K3511" s="5">
        <f t="shared" si="379"/>
        <v>1006.0048800000001</v>
      </c>
      <c r="L3511" s="7">
        <v>2.39</v>
      </c>
      <c r="M3511" s="7">
        <v>3239</v>
      </c>
      <c r="N3511" s="3">
        <v>45333</v>
      </c>
      <c r="O3511" s="4" t="str">
        <f t="shared" si="380"/>
        <v>2024-02</v>
      </c>
      <c r="P3511" s="4" t="str">
        <f t="shared" si="381"/>
        <v>02</v>
      </c>
      <c r="Q3511" s="4" t="str">
        <f t="shared" si="382"/>
        <v>February</v>
      </c>
      <c r="R3511" s="30" t="str">
        <f t="shared" si="383"/>
        <v>11</v>
      </c>
      <c r="W3511" t="str">
        <f t="shared" si="384"/>
        <v>ok</v>
      </c>
    </row>
    <row r="3512" spans="1:23" x14ac:dyDescent="0.3">
      <c r="A3512" t="s">
        <v>3554</v>
      </c>
      <c r="B3512" t="s">
        <v>28</v>
      </c>
      <c r="C3512" t="s">
        <v>29</v>
      </c>
      <c r="D3512" t="s">
        <v>30</v>
      </c>
      <c r="E3512" t="s">
        <v>14</v>
      </c>
      <c r="F3512" t="s">
        <v>31</v>
      </c>
      <c r="G3512" s="5">
        <v>1325.7</v>
      </c>
      <c r="H3512" s="5">
        <f t="shared" si="378"/>
        <v>23.8626</v>
      </c>
      <c r="I3512" s="6">
        <v>5</v>
      </c>
      <c r="J3512" s="6">
        <v>6628.5</v>
      </c>
      <c r="K3512" s="5">
        <f t="shared" si="379"/>
        <v>119.313</v>
      </c>
      <c r="L3512" s="7">
        <v>3.9</v>
      </c>
      <c r="M3512" s="7">
        <v>3409</v>
      </c>
      <c r="N3512" s="3">
        <v>45418</v>
      </c>
      <c r="O3512" s="4" t="str">
        <f t="shared" si="380"/>
        <v>2024-05</v>
      </c>
      <c r="P3512" s="4" t="str">
        <f t="shared" si="381"/>
        <v>05</v>
      </c>
      <c r="Q3512" s="4" t="str">
        <f t="shared" si="382"/>
        <v>May</v>
      </c>
      <c r="R3512" s="30" t="str">
        <f t="shared" si="383"/>
        <v>06</v>
      </c>
      <c r="W3512" t="str">
        <f t="shared" si="384"/>
        <v>ok</v>
      </c>
    </row>
    <row r="3513" spans="1:23" x14ac:dyDescent="0.3">
      <c r="A3513" t="s">
        <v>3555</v>
      </c>
      <c r="B3513" t="s">
        <v>41</v>
      </c>
      <c r="C3513" t="s">
        <v>42</v>
      </c>
      <c r="D3513" t="s">
        <v>43</v>
      </c>
      <c r="E3513" t="s">
        <v>20</v>
      </c>
      <c r="F3513" t="s">
        <v>21</v>
      </c>
      <c r="G3513" s="5">
        <v>15582.87</v>
      </c>
      <c r="H3513" s="5">
        <f t="shared" si="378"/>
        <v>280.49165999999997</v>
      </c>
      <c r="I3513" s="6">
        <v>4</v>
      </c>
      <c r="J3513" s="6">
        <v>62331.48</v>
      </c>
      <c r="K3513" s="5">
        <f t="shared" si="379"/>
        <v>1121.9666399999999</v>
      </c>
      <c r="L3513" s="7">
        <v>3.75</v>
      </c>
      <c r="M3513" s="7">
        <v>3783</v>
      </c>
      <c r="N3513" s="3">
        <v>45646</v>
      </c>
      <c r="O3513" s="4" t="str">
        <f t="shared" si="380"/>
        <v>2024-12</v>
      </c>
      <c r="P3513" s="4" t="str">
        <f t="shared" si="381"/>
        <v>12</v>
      </c>
      <c r="Q3513" s="4" t="str">
        <f t="shared" si="382"/>
        <v>December</v>
      </c>
      <c r="R3513" s="30" t="str">
        <f t="shared" si="383"/>
        <v>20</v>
      </c>
      <c r="W3513" t="str">
        <f t="shared" si="384"/>
        <v>ok</v>
      </c>
    </row>
    <row r="3514" spans="1:23" x14ac:dyDescent="0.3">
      <c r="A3514" t="s">
        <v>3556</v>
      </c>
      <c r="B3514" t="s">
        <v>17</v>
      </c>
      <c r="C3514" t="s">
        <v>18</v>
      </c>
      <c r="D3514" t="s">
        <v>19</v>
      </c>
      <c r="E3514" t="s">
        <v>45</v>
      </c>
      <c r="F3514" t="s">
        <v>31</v>
      </c>
      <c r="G3514" s="5">
        <v>2388.2800000000002</v>
      </c>
      <c r="H3514" s="5">
        <f t="shared" si="378"/>
        <v>42.989040000000003</v>
      </c>
      <c r="I3514" s="6">
        <v>2</v>
      </c>
      <c r="J3514" s="6">
        <v>4776.5600000000004</v>
      </c>
      <c r="K3514" s="5">
        <f t="shared" si="379"/>
        <v>85.978080000000006</v>
      </c>
      <c r="L3514" s="7">
        <v>1.98</v>
      </c>
      <c r="M3514" s="7">
        <v>1758</v>
      </c>
      <c r="N3514" s="3">
        <v>45447</v>
      </c>
      <c r="O3514" s="4" t="str">
        <f t="shared" si="380"/>
        <v>2024-06</v>
      </c>
      <c r="P3514" s="4" t="str">
        <f t="shared" si="381"/>
        <v>06</v>
      </c>
      <c r="Q3514" s="4" t="str">
        <f t="shared" si="382"/>
        <v>June</v>
      </c>
      <c r="R3514" s="30" t="str">
        <f t="shared" si="383"/>
        <v>04</v>
      </c>
      <c r="W3514" t="str">
        <f t="shared" si="384"/>
        <v>ok</v>
      </c>
    </row>
    <row r="3515" spans="1:23" x14ac:dyDescent="0.3">
      <c r="A3515" t="s">
        <v>3557</v>
      </c>
      <c r="B3515" t="s">
        <v>63</v>
      </c>
      <c r="C3515" t="s">
        <v>18</v>
      </c>
      <c r="D3515" t="s">
        <v>64</v>
      </c>
      <c r="E3515" t="s">
        <v>20</v>
      </c>
      <c r="F3515" t="s">
        <v>31</v>
      </c>
      <c r="G3515" s="5">
        <v>15741.32</v>
      </c>
      <c r="H3515" s="5">
        <f t="shared" si="378"/>
        <v>283.34375999999997</v>
      </c>
      <c r="I3515" s="6">
        <v>2</v>
      </c>
      <c r="J3515" s="6">
        <v>31482.639999999999</v>
      </c>
      <c r="K3515" s="5">
        <f t="shared" si="379"/>
        <v>566.68751999999995</v>
      </c>
      <c r="L3515" s="7">
        <v>3.17</v>
      </c>
      <c r="M3515" s="7">
        <v>2433</v>
      </c>
      <c r="N3515" s="3">
        <v>45367</v>
      </c>
      <c r="O3515" s="4" t="str">
        <f t="shared" si="380"/>
        <v>2024-03</v>
      </c>
      <c r="P3515" s="4" t="str">
        <f t="shared" si="381"/>
        <v>03</v>
      </c>
      <c r="Q3515" s="4" t="str">
        <f t="shared" si="382"/>
        <v>March</v>
      </c>
      <c r="R3515" s="30" t="str">
        <f t="shared" si="383"/>
        <v>16</v>
      </c>
      <c r="W3515" t="str">
        <f t="shared" si="384"/>
        <v>ok</v>
      </c>
    </row>
    <row r="3516" spans="1:23" x14ac:dyDescent="0.3">
      <c r="A3516" t="s">
        <v>3558</v>
      </c>
      <c r="B3516" t="s">
        <v>36</v>
      </c>
      <c r="C3516" t="s">
        <v>18</v>
      </c>
      <c r="D3516" t="s">
        <v>37</v>
      </c>
      <c r="E3516" t="s">
        <v>14</v>
      </c>
      <c r="F3516" t="s">
        <v>60</v>
      </c>
      <c r="G3516" s="5">
        <v>4177.4399999999996</v>
      </c>
      <c r="H3516" s="5">
        <f t="shared" si="378"/>
        <v>75.193919999999991</v>
      </c>
      <c r="I3516" s="6">
        <v>5</v>
      </c>
      <c r="J3516" s="6">
        <v>20887.2</v>
      </c>
      <c r="K3516" s="5">
        <f t="shared" si="379"/>
        <v>375.96959999999996</v>
      </c>
      <c r="L3516" s="7">
        <v>1.01</v>
      </c>
      <c r="M3516" s="7">
        <v>2949</v>
      </c>
      <c r="N3516" s="3">
        <v>45455</v>
      </c>
      <c r="O3516" s="4" t="str">
        <f t="shared" si="380"/>
        <v>2024-06</v>
      </c>
      <c r="P3516" s="4" t="str">
        <f t="shared" si="381"/>
        <v>06</v>
      </c>
      <c r="Q3516" s="4" t="str">
        <f t="shared" si="382"/>
        <v>June</v>
      </c>
      <c r="R3516" s="30" t="str">
        <f t="shared" si="383"/>
        <v>12</v>
      </c>
      <c r="W3516" t="str">
        <f t="shared" si="384"/>
        <v>ok</v>
      </c>
    </row>
    <row r="3517" spans="1:23" x14ac:dyDescent="0.3">
      <c r="A3517" t="s">
        <v>3559</v>
      </c>
      <c r="B3517" t="s">
        <v>41</v>
      </c>
      <c r="C3517" t="s">
        <v>42</v>
      </c>
      <c r="D3517" t="s">
        <v>43</v>
      </c>
      <c r="E3517" t="s">
        <v>14</v>
      </c>
      <c r="F3517" t="s">
        <v>21</v>
      </c>
      <c r="G3517" s="5">
        <v>4690.1000000000004</v>
      </c>
      <c r="H3517" s="5">
        <f t="shared" si="378"/>
        <v>84.421800000000005</v>
      </c>
      <c r="I3517" s="6">
        <v>2</v>
      </c>
      <c r="J3517" s="6">
        <v>9380.2000000000007</v>
      </c>
      <c r="K3517" s="5">
        <f t="shared" si="379"/>
        <v>168.84360000000001</v>
      </c>
      <c r="L3517" s="7">
        <v>3.5</v>
      </c>
      <c r="M3517" s="7">
        <v>407</v>
      </c>
      <c r="N3517" s="3">
        <v>45349</v>
      </c>
      <c r="O3517" s="4" t="str">
        <f t="shared" si="380"/>
        <v>2024-02</v>
      </c>
      <c r="P3517" s="4" t="str">
        <f t="shared" si="381"/>
        <v>02</v>
      </c>
      <c r="Q3517" s="4" t="str">
        <f t="shared" si="382"/>
        <v>February</v>
      </c>
      <c r="R3517" s="30" t="str">
        <f t="shared" si="383"/>
        <v>27</v>
      </c>
      <c r="W3517" t="str">
        <f t="shared" si="384"/>
        <v>ok</v>
      </c>
    </row>
    <row r="3518" spans="1:23" x14ac:dyDescent="0.3">
      <c r="A3518" t="s">
        <v>3560</v>
      </c>
      <c r="B3518" t="s">
        <v>47</v>
      </c>
      <c r="C3518" t="s">
        <v>12</v>
      </c>
      <c r="D3518" t="s">
        <v>48</v>
      </c>
      <c r="E3518" t="s">
        <v>20</v>
      </c>
      <c r="F3518" t="s">
        <v>38</v>
      </c>
      <c r="G3518" s="5">
        <v>1675.65</v>
      </c>
      <c r="H3518" s="5">
        <f t="shared" si="378"/>
        <v>30.1617</v>
      </c>
      <c r="I3518" s="6">
        <v>2</v>
      </c>
      <c r="J3518" s="6">
        <v>3351.3</v>
      </c>
      <c r="K3518" s="5">
        <f t="shared" si="379"/>
        <v>60.323399999999999</v>
      </c>
      <c r="L3518" s="7">
        <v>4.6500000000000004</v>
      </c>
      <c r="M3518" s="7">
        <v>82</v>
      </c>
      <c r="N3518" s="3">
        <v>45434</v>
      </c>
      <c r="O3518" s="4" t="str">
        <f t="shared" si="380"/>
        <v>2024-05</v>
      </c>
      <c r="P3518" s="4" t="str">
        <f t="shared" si="381"/>
        <v>05</v>
      </c>
      <c r="Q3518" s="4" t="str">
        <f t="shared" si="382"/>
        <v>May</v>
      </c>
      <c r="R3518" s="30" t="str">
        <f t="shared" si="383"/>
        <v>22</v>
      </c>
      <c r="W3518" t="str">
        <f t="shared" si="384"/>
        <v>ok</v>
      </c>
    </row>
    <row r="3519" spans="1:23" x14ac:dyDescent="0.3">
      <c r="A3519" t="s">
        <v>3561</v>
      </c>
      <c r="B3519" t="s">
        <v>33</v>
      </c>
      <c r="C3519" t="s">
        <v>12</v>
      </c>
      <c r="D3519" t="s">
        <v>34</v>
      </c>
      <c r="E3519" t="s">
        <v>45</v>
      </c>
      <c r="F3519" t="s">
        <v>26</v>
      </c>
      <c r="G3519" s="5">
        <v>4120.21</v>
      </c>
      <c r="H3519" s="5">
        <f t="shared" si="378"/>
        <v>74.163779999999988</v>
      </c>
      <c r="I3519" s="6">
        <v>4</v>
      </c>
      <c r="J3519" s="6">
        <v>16480.84</v>
      </c>
      <c r="K3519" s="5">
        <f t="shared" si="379"/>
        <v>296.65511999999995</v>
      </c>
      <c r="L3519" s="7">
        <v>1.69</v>
      </c>
      <c r="M3519" s="7">
        <v>2883</v>
      </c>
      <c r="N3519" s="3">
        <v>45559</v>
      </c>
      <c r="O3519" s="4" t="str">
        <f t="shared" si="380"/>
        <v>2024-09</v>
      </c>
      <c r="P3519" s="4" t="str">
        <f t="shared" si="381"/>
        <v>09</v>
      </c>
      <c r="Q3519" s="4" t="str">
        <f t="shared" si="382"/>
        <v>September</v>
      </c>
      <c r="R3519" s="30" t="str">
        <f t="shared" si="383"/>
        <v>24</v>
      </c>
      <c r="W3519" t="str">
        <f t="shared" si="384"/>
        <v>ok</v>
      </c>
    </row>
    <row r="3520" spans="1:23" x14ac:dyDescent="0.3">
      <c r="A3520" t="s">
        <v>3562</v>
      </c>
      <c r="B3520" t="s">
        <v>28</v>
      </c>
      <c r="C3520" t="s">
        <v>29</v>
      </c>
      <c r="D3520" t="s">
        <v>30</v>
      </c>
      <c r="E3520" t="s">
        <v>20</v>
      </c>
      <c r="F3520" t="s">
        <v>21</v>
      </c>
      <c r="G3520" s="5">
        <v>13087.21</v>
      </c>
      <c r="H3520" s="5">
        <f t="shared" si="378"/>
        <v>235.56977999999998</v>
      </c>
      <c r="I3520" s="6">
        <v>5</v>
      </c>
      <c r="J3520" s="6">
        <v>65436.05</v>
      </c>
      <c r="K3520" s="5">
        <f t="shared" si="379"/>
        <v>1177.8489</v>
      </c>
      <c r="L3520" s="7">
        <v>3.8</v>
      </c>
      <c r="M3520" s="7">
        <v>4308</v>
      </c>
      <c r="N3520" s="3">
        <v>45547</v>
      </c>
      <c r="O3520" s="4" t="str">
        <f t="shared" si="380"/>
        <v>2024-09</v>
      </c>
      <c r="P3520" s="4" t="str">
        <f t="shared" si="381"/>
        <v>09</v>
      </c>
      <c r="Q3520" s="4" t="str">
        <f t="shared" si="382"/>
        <v>September</v>
      </c>
      <c r="R3520" s="30" t="str">
        <f t="shared" si="383"/>
        <v>12</v>
      </c>
      <c r="W3520" t="str">
        <f t="shared" si="384"/>
        <v>ok</v>
      </c>
    </row>
    <row r="3521" spans="1:23" x14ac:dyDescent="0.3">
      <c r="A3521" t="s">
        <v>3563</v>
      </c>
      <c r="B3521" t="s">
        <v>17</v>
      </c>
      <c r="C3521" t="s">
        <v>18</v>
      </c>
      <c r="D3521" t="s">
        <v>19</v>
      </c>
      <c r="E3521" t="s">
        <v>14</v>
      </c>
      <c r="F3521" t="s">
        <v>38</v>
      </c>
      <c r="G3521" s="5">
        <v>3284.1</v>
      </c>
      <c r="H3521" s="5">
        <f t="shared" si="378"/>
        <v>59.113799999999991</v>
      </c>
      <c r="I3521" s="6">
        <v>2</v>
      </c>
      <c r="J3521" s="6">
        <v>6568.2</v>
      </c>
      <c r="K3521" s="5">
        <f t="shared" si="379"/>
        <v>118.22759999999998</v>
      </c>
      <c r="L3521" s="7">
        <v>3.9</v>
      </c>
      <c r="M3521" s="7">
        <v>4535</v>
      </c>
      <c r="N3521" s="3">
        <v>45331</v>
      </c>
      <c r="O3521" s="4" t="str">
        <f t="shared" si="380"/>
        <v>2024-02</v>
      </c>
      <c r="P3521" s="4" t="str">
        <f t="shared" si="381"/>
        <v>02</v>
      </c>
      <c r="Q3521" s="4" t="str">
        <f t="shared" si="382"/>
        <v>February</v>
      </c>
      <c r="R3521" s="30" t="str">
        <f t="shared" si="383"/>
        <v>09</v>
      </c>
      <c r="W3521" t="str">
        <f t="shared" si="384"/>
        <v>ok</v>
      </c>
    </row>
    <row r="3522" spans="1:23" x14ac:dyDescent="0.3">
      <c r="A3522" t="s">
        <v>3564</v>
      </c>
      <c r="B3522" t="s">
        <v>36</v>
      </c>
      <c r="C3522" t="s">
        <v>18</v>
      </c>
      <c r="D3522" t="s">
        <v>37</v>
      </c>
      <c r="E3522" t="s">
        <v>14</v>
      </c>
      <c r="F3522" t="s">
        <v>60</v>
      </c>
      <c r="G3522" s="5">
        <v>9013.7999999999993</v>
      </c>
      <c r="H3522" s="5">
        <f t="shared" si="378"/>
        <v>162.24839999999998</v>
      </c>
      <c r="I3522" s="6">
        <v>5</v>
      </c>
      <c r="J3522" s="6">
        <v>45069</v>
      </c>
      <c r="K3522" s="5">
        <f t="shared" si="379"/>
        <v>811.24199999999985</v>
      </c>
      <c r="L3522" s="7">
        <v>1.1100000000000001</v>
      </c>
      <c r="M3522" s="7">
        <v>3348</v>
      </c>
      <c r="N3522" s="3">
        <v>45523</v>
      </c>
      <c r="O3522" s="4" t="str">
        <f t="shared" si="380"/>
        <v>2024-08</v>
      </c>
      <c r="P3522" s="4" t="str">
        <f t="shared" si="381"/>
        <v>08</v>
      </c>
      <c r="Q3522" s="4" t="str">
        <f t="shared" si="382"/>
        <v>August</v>
      </c>
      <c r="R3522" s="30" t="str">
        <f t="shared" si="383"/>
        <v>19</v>
      </c>
      <c r="W3522" t="str">
        <f t="shared" si="384"/>
        <v>ok</v>
      </c>
    </row>
    <row r="3523" spans="1:23" x14ac:dyDescent="0.3">
      <c r="A3523" t="s">
        <v>3565</v>
      </c>
      <c r="B3523" t="s">
        <v>28</v>
      </c>
      <c r="C3523" t="s">
        <v>29</v>
      </c>
      <c r="D3523" t="s">
        <v>30</v>
      </c>
      <c r="E3523" t="s">
        <v>45</v>
      </c>
      <c r="F3523" t="s">
        <v>21</v>
      </c>
      <c r="G3523" s="5">
        <v>2239.5</v>
      </c>
      <c r="H3523" s="5">
        <f t="shared" ref="H3523:H3586" si="385">G3523*0.018</f>
        <v>40.311</v>
      </c>
      <c r="I3523" s="6">
        <v>2</v>
      </c>
      <c r="J3523" s="6">
        <v>4479</v>
      </c>
      <c r="K3523" s="5">
        <f t="shared" ref="K3523:K3586" si="386">H3523*I3523</f>
        <v>80.622</v>
      </c>
      <c r="L3523" s="7">
        <v>1.99</v>
      </c>
      <c r="M3523" s="7">
        <v>1055</v>
      </c>
      <c r="N3523" s="3">
        <v>45422</v>
      </c>
      <c r="O3523" s="4" t="str">
        <f t="shared" ref="O3523:O3586" si="387">TEXT(N3523,"yyyy-mm")</f>
        <v>2024-05</v>
      </c>
      <c r="P3523" s="4" t="str">
        <f t="shared" ref="P3523:P3586" si="388">TEXT(N3523,"mm")</f>
        <v>05</v>
      </c>
      <c r="Q3523" s="4" t="str">
        <f t="shared" ref="Q3523:Q3586" si="389">TEXT(DATE(2024,P3523,1),"mmmm")</f>
        <v>May</v>
      </c>
      <c r="R3523" s="30" t="str">
        <f t="shared" ref="R3523:R3586" si="390">TEXT(N3523,"dd")</f>
        <v>10</v>
      </c>
      <c r="W3523" t="str">
        <f t="shared" ref="W3523:W3586" si="391">IF(G3523*I3523=J3523,"ok","False")</f>
        <v>ok</v>
      </c>
    </row>
    <row r="3524" spans="1:23" x14ac:dyDescent="0.3">
      <c r="A3524" t="s">
        <v>3566</v>
      </c>
      <c r="B3524" t="s">
        <v>17</v>
      </c>
      <c r="C3524" t="s">
        <v>18</v>
      </c>
      <c r="D3524" t="s">
        <v>19</v>
      </c>
      <c r="E3524" t="s">
        <v>14</v>
      </c>
      <c r="F3524" t="s">
        <v>15</v>
      </c>
      <c r="G3524" s="5">
        <v>18341.95</v>
      </c>
      <c r="H3524" s="5">
        <f t="shared" si="385"/>
        <v>330.1551</v>
      </c>
      <c r="I3524" s="6">
        <v>4</v>
      </c>
      <c r="J3524" s="6">
        <v>73367.8</v>
      </c>
      <c r="K3524" s="5">
        <f t="shared" si="386"/>
        <v>1320.6204</v>
      </c>
      <c r="L3524" s="7">
        <v>2.79</v>
      </c>
      <c r="M3524" s="7">
        <v>4221</v>
      </c>
      <c r="N3524" s="3">
        <v>45357</v>
      </c>
      <c r="O3524" s="4" t="str">
        <f t="shared" si="387"/>
        <v>2024-03</v>
      </c>
      <c r="P3524" s="4" t="str">
        <f t="shared" si="388"/>
        <v>03</v>
      </c>
      <c r="Q3524" s="4" t="str">
        <f t="shared" si="389"/>
        <v>March</v>
      </c>
      <c r="R3524" s="30" t="str">
        <f t="shared" si="390"/>
        <v>06</v>
      </c>
      <c r="W3524" t="str">
        <f t="shared" si="391"/>
        <v>ok</v>
      </c>
    </row>
    <row r="3525" spans="1:23" x14ac:dyDescent="0.3">
      <c r="A3525" t="s">
        <v>3567</v>
      </c>
      <c r="B3525" t="s">
        <v>63</v>
      </c>
      <c r="C3525" t="s">
        <v>18</v>
      </c>
      <c r="D3525" t="s">
        <v>64</v>
      </c>
      <c r="E3525" t="s">
        <v>45</v>
      </c>
      <c r="F3525" t="s">
        <v>26</v>
      </c>
      <c r="G3525" s="5">
        <v>9751.74</v>
      </c>
      <c r="H3525" s="5">
        <f t="shared" si="385"/>
        <v>175.53131999999999</v>
      </c>
      <c r="I3525" s="6">
        <v>2</v>
      </c>
      <c r="J3525" s="6">
        <v>19503.48</v>
      </c>
      <c r="K3525" s="5">
        <f t="shared" si="386"/>
        <v>351.06263999999999</v>
      </c>
      <c r="L3525" s="7">
        <v>2.54</v>
      </c>
      <c r="M3525" s="7">
        <v>2151</v>
      </c>
      <c r="N3525" s="3">
        <v>45514</v>
      </c>
      <c r="O3525" s="4" t="str">
        <f t="shared" si="387"/>
        <v>2024-08</v>
      </c>
      <c r="P3525" s="4" t="str">
        <f t="shared" si="388"/>
        <v>08</v>
      </c>
      <c r="Q3525" s="4" t="str">
        <f t="shared" si="389"/>
        <v>August</v>
      </c>
      <c r="R3525" s="30" t="str">
        <f t="shared" si="390"/>
        <v>10</v>
      </c>
      <c r="W3525" t="str">
        <f t="shared" si="391"/>
        <v>ok</v>
      </c>
    </row>
    <row r="3526" spans="1:23" x14ac:dyDescent="0.3">
      <c r="A3526" t="s">
        <v>3568</v>
      </c>
      <c r="B3526" t="s">
        <v>41</v>
      </c>
      <c r="C3526" t="s">
        <v>42</v>
      </c>
      <c r="D3526" t="s">
        <v>43</v>
      </c>
      <c r="E3526" t="s">
        <v>20</v>
      </c>
      <c r="F3526" t="s">
        <v>31</v>
      </c>
      <c r="G3526" s="5">
        <v>3046.07</v>
      </c>
      <c r="H3526" s="5">
        <f t="shared" si="385"/>
        <v>54.829259999999998</v>
      </c>
      <c r="I3526" s="6">
        <v>4</v>
      </c>
      <c r="J3526" s="6">
        <v>12184.28</v>
      </c>
      <c r="K3526" s="5">
        <f t="shared" si="386"/>
        <v>219.31703999999999</v>
      </c>
      <c r="L3526" s="7">
        <v>3.03</v>
      </c>
      <c r="M3526" s="7">
        <v>400</v>
      </c>
      <c r="N3526" s="3">
        <v>45396</v>
      </c>
      <c r="O3526" s="4" t="str">
        <f t="shared" si="387"/>
        <v>2024-04</v>
      </c>
      <c r="P3526" s="4" t="str">
        <f t="shared" si="388"/>
        <v>04</v>
      </c>
      <c r="Q3526" s="4" t="str">
        <f t="shared" si="389"/>
        <v>April</v>
      </c>
      <c r="R3526" s="30" t="str">
        <f t="shared" si="390"/>
        <v>14</v>
      </c>
      <c r="W3526" t="str">
        <f t="shared" si="391"/>
        <v>ok</v>
      </c>
    </row>
    <row r="3527" spans="1:23" x14ac:dyDescent="0.3">
      <c r="A3527" t="s">
        <v>3569</v>
      </c>
      <c r="B3527" t="s">
        <v>63</v>
      </c>
      <c r="C3527" t="s">
        <v>18</v>
      </c>
      <c r="D3527" t="s">
        <v>64</v>
      </c>
      <c r="E3527" t="s">
        <v>45</v>
      </c>
      <c r="F3527" t="s">
        <v>60</v>
      </c>
      <c r="G3527" s="5">
        <v>9331.77</v>
      </c>
      <c r="H3527" s="5">
        <f t="shared" si="385"/>
        <v>167.97185999999999</v>
      </c>
      <c r="I3527" s="6">
        <v>1</v>
      </c>
      <c r="J3527" s="6">
        <v>9331.77</v>
      </c>
      <c r="K3527" s="5">
        <f t="shared" si="386"/>
        <v>167.97185999999999</v>
      </c>
      <c r="L3527" s="7">
        <v>2.9</v>
      </c>
      <c r="M3527" s="7">
        <v>4856</v>
      </c>
      <c r="N3527" s="3">
        <v>45459</v>
      </c>
      <c r="O3527" s="4" t="str">
        <f t="shared" si="387"/>
        <v>2024-06</v>
      </c>
      <c r="P3527" s="4" t="str">
        <f t="shared" si="388"/>
        <v>06</v>
      </c>
      <c r="Q3527" s="4" t="str">
        <f t="shared" si="389"/>
        <v>June</v>
      </c>
      <c r="R3527" s="30" t="str">
        <f t="shared" si="390"/>
        <v>16</v>
      </c>
      <c r="W3527" t="str">
        <f t="shared" si="391"/>
        <v>ok</v>
      </c>
    </row>
    <row r="3528" spans="1:23" x14ac:dyDescent="0.3">
      <c r="A3528" t="s">
        <v>3570</v>
      </c>
      <c r="B3528" t="s">
        <v>36</v>
      </c>
      <c r="C3528" t="s">
        <v>18</v>
      </c>
      <c r="D3528" t="s">
        <v>37</v>
      </c>
      <c r="E3528" t="s">
        <v>45</v>
      </c>
      <c r="F3528" t="s">
        <v>15</v>
      </c>
      <c r="G3528" s="5">
        <v>6452.65</v>
      </c>
      <c r="H3528" s="5">
        <f t="shared" si="385"/>
        <v>116.14769999999999</v>
      </c>
      <c r="I3528" s="6">
        <v>5</v>
      </c>
      <c r="J3528" s="6">
        <v>32263.25</v>
      </c>
      <c r="K3528" s="5">
        <f t="shared" si="386"/>
        <v>580.73849999999993</v>
      </c>
      <c r="L3528" s="7">
        <v>1.36</v>
      </c>
      <c r="M3528" s="7">
        <v>2901</v>
      </c>
      <c r="N3528" s="3">
        <v>45494</v>
      </c>
      <c r="O3528" s="4" t="str">
        <f t="shared" si="387"/>
        <v>2024-07</v>
      </c>
      <c r="P3528" s="4" t="str">
        <f t="shared" si="388"/>
        <v>07</v>
      </c>
      <c r="Q3528" s="4" t="str">
        <f t="shared" si="389"/>
        <v>July</v>
      </c>
      <c r="R3528" s="30" t="str">
        <f t="shared" si="390"/>
        <v>21</v>
      </c>
      <c r="W3528" t="str">
        <f t="shared" si="391"/>
        <v>ok</v>
      </c>
    </row>
    <row r="3529" spans="1:23" x14ac:dyDescent="0.3">
      <c r="A3529" t="s">
        <v>3571</v>
      </c>
      <c r="B3529" t="s">
        <v>28</v>
      </c>
      <c r="C3529" t="s">
        <v>29</v>
      </c>
      <c r="D3529" t="s">
        <v>30</v>
      </c>
      <c r="E3529" t="s">
        <v>20</v>
      </c>
      <c r="F3529" t="s">
        <v>38</v>
      </c>
      <c r="G3529" s="5">
        <v>7645.76</v>
      </c>
      <c r="H3529" s="5">
        <f t="shared" si="385"/>
        <v>137.62368000000001</v>
      </c>
      <c r="I3529" s="6">
        <v>5</v>
      </c>
      <c r="J3529" s="6">
        <v>38228.800000000003</v>
      </c>
      <c r="K3529" s="5">
        <f t="shared" si="386"/>
        <v>688.11840000000007</v>
      </c>
      <c r="L3529" s="7">
        <v>3.7</v>
      </c>
      <c r="M3529" s="7">
        <v>4527</v>
      </c>
      <c r="N3529" s="3">
        <v>45389</v>
      </c>
      <c r="O3529" s="4" t="str">
        <f t="shared" si="387"/>
        <v>2024-04</v>
      </c>
      <c r="P3529" s="4" t="str">
        <f t="shared" si="388"/>
        <v>04</v>
      </c>
      <c r="Q3529" s="4" t="str">
        <f t="shared" si="389"/>
        <v>April</v>
      </c>
      <c r="R3529" s="30" t="str">
        <f t="shared" si="390"/>
        <v>07</v>
      </c>
      <c r="W3529" t="str">
        <f t="shared" si="391"/>
        <v>ok</v>
      </c>
    </row>
    <row r="3530" spans="1:23" x14ac:dyDescent="0.3">
      <c r="A3530" t="s">
        <v>3572</v>
      </c>
      <c r="B3530" t="s">
        <v>33</v>
      </c>
      <c r="C3530" t="s">
        <v>12</v>
      </c>
      <c r="D3530" t="s">
        <v>34</v>
      </c>
      <c r="E3530" t="s">
        <v>14</v>
      </c>
      <c r="F3530" t="s">
        <v>31</v>
      </c>
      <c r="G3530" s="5">
        <v>4229.3500000000004</v>
      </c>
      <c r="H3530" s="5">
        <f t="shared" si="385"/>
        <v>76.128299999999996</v>
      </c>
      <c r="I3530" s="6">
        <v>4</v>
      </c>
      <c r="J3530" s="6">
        <v>16917.400000000001</v>
      </c>
      <c r="K3530" s="5">
        <f t="shared" si="386"/>
        <v>304.51319999999998</v>
      </c>
      <c r="L3530" s="7">
        <v>4.05</v>
      </c>
      <c r="M3530" s="7">
        <v>1625</v>
      </c>
      <c r="N3530" s="3">
        <v>45338</v>
      </c>
      <c r="O3530" s="4" t="str">
        <f t="shared" si="387"/>
        <v>2024-02</v>
      </c>
      <c r="P3530" s="4" t="str">
        <f t="shared" si="388"/>
        <v>02</v>
      </c>
      <c r="Q3530" s="4" t="str">
        <f t="shared" si="389"/>
        <v>February</v>
      </c>
      <c r="R3530" s="30" t="str">
        <f t="shared" si="390"/>
        <v>16</v>
      </c>
      <c r="W3530" t="str">
        <f t="shared" si="391"/>
        <v>ok</v>
      </c>
    </row>
    <row r="3531" spans="1:23" x14ac:dyDescent="0.3">
      <c r="A3531" t="s">
        <v>3573</v>
      </c>
      <c r="B3531" t="s">
        <v>17</v>
      </c>
      <c r="C3531" t="s">
        <v>18</v>
      </c>
      <c r="D3531" t="s">
        <v>19</v>
      </c>
      <c r="E3531" t="s">
        <v>20</v>
      </c>
      <c r="F3531" t="s">
        <v>21</v>
      </c>
      <c r="G3531" s="5">
        <v>1118.6199999999999</v>
      </c>
      <c r="H3531" s="5">
        <f t="shared" si="385"/>
        <v>20.135159999999996</v>
      </c>
      <c r="I3531" s="6">
        <v>3</v>
      </c>
      <c r="J3531" s="6">
        <v>3355.86</v>
      </c>
      <c r="K3531" s="5">
        <f t="shared" si="386"/>
        <v>60.405479999999983</v>
      </c>
      <c r="L3531" s="7">
        <v>1.74</v>
      </c>
      <c r="M3531" s="7">
        <v>3142</v>
      </c>
      <c r="N3531" s="3">
        <v>45327</v>
      </c>
      <c r="O3531" s="4" t="str">
        <f t="shared" si="387"/>
        <v>2024-02</v>
      </c>
      <c r="P3531" s="4" t="str">
        <f t="shared" si="388"/>
        <v>02</v>
      </c>
      <c r="Q3531" s="4" t="str">
        <f t="shared" si="389"/>
        <v>February</v>
      </c>
      <c r="R3531" s="30" t="str">
        <f t="shared" si="390"/>
        <v>05</v>
      </c>
      <c r="W3531" t="str">
        <f t="shared" si="391"/>
        <v>ok</v>
      </c>
    </row>
    <row r="3532" spans="1:23" x14ac:dyDescent="0.3">
      <c r="A3532" t="s">
        <v>3574</v>
      </c>
      <c r="B3532" t="s">
        <v>41</v>
      </c>
      <c r="C3532" t="s">
        <v>42</v>
      </c>
      <c r="D3532" t="s">
        <v>43</v>
      </c>
      <c r="E3532" t="s">
        <v>14</v>
      </c>
      <c r="F3532" t="s">
        <v>60</v>
      </c>
      <c r="G3532" s="5">
        <v>7530.5</v>
      </c>
      <c r="H3532" s="5">
        <f t="shared" si="385"/>
        <v>135.54899999999998</v>
      </c>
      <c r="I3532" s="6">
        <v>4</v>
      </c>
      <c r="J3532" s="6">
        <v>30122</v>
      </c>
      <c r="K3532" s="5">
        <f t="shared" si="386"/>
        <v>542.19599999999991</v>
      </c>
      <c r="L3532" s="7">
        <v>4.22</v>
      </c>
      <c r="M3532" s="7">
        <v>4526</v>
      </c>
      <c r="N3532" s="3">
        <v>45427</v>
      </c>
      <c r="O3532" s="4" t="str">
        <f t="shared" si="387"/>
        <v>2024-05</v>
      </c>
      <c r="P3532" s="4" t="str">
        <f t="shared" si="388"/>
        <v>05</v>
      </c>
      <c r="Q3532" s="4" t="str">
        <f t="shared" si="389"/>
        <v>May</v>
      </c>
      <c r="R3532" s="30" t="str">
        <f t="shared" si="390"/>
        <v>15</v>
      </c>
      <c r="W3532" t="str">
        <f t="shared" si="391"/>
        <v>ok</v>
      </c>
    </row>
    <row r="3533" spans="1:23" x14ac:dyDescent="0.3">
      <c r="A3533" t="s">
        <v>3575</v>
      </c>
      <c r="B3533" t="s">
        <v>11</v>
      </c>
      <c r="C3533" t="s">
        <v>12</v>
      </c>
      <c r="D3533" t="s">
        <v>13</v>
      </c>
      <c r="E3533" t="s">
        <v>45</v>
      </c>
      <c r="F3533" t="s">
        <v>31</v>
      </c>
      <c r="G3533" s="5">
        <v>9179.0300000000007</v>
      </c>
      <c r="H3533" s="5">
        <f t="shared" si="385"/>
        <v>165.22254000000001</v>
      </c>
      <c r="I3533" s="6">
        <v>1</v>
      </c>
      <c r="J3533" s="6">
        <v>9179.0300000000007</v>
      </c>
      <c r="K3533" s="5">
        <f t="shared" si="386"/>
        <v>165.22254000000001</v>
      </c>
      <c r="L3533" s="7">
        <v>2.71</v>
      </c>
      <c r="M3533" s="7">
        <v>3076</v>
      </c>
      <c r="N3533" s="3">
        <v>45645</v>
      </c>
      <c r="O3533" s="4" t="str">
        <f t="shared" si="387"/>
        <v>2024-12</v>
      </c>
      <c r="P3533" s="4" t="str">
        <f t="shared" si="388"/>
        <v>12</v>
      </c>
      <c r="Q3533" s="4" t="str">
        <f t="shared" si="389"/>
        <v>December</v>
      </c>
      <c r="R3533" s="30" t="str">
        <f t="shared" si="390"/>
        <v>19</v>
      </c>
      <c r="W3533" t="str">
        <f t="shared" si="391"/>
        <v>ok</v>
      </c>
    </row>
    <row r="3534" spans="1:23" x14ac:dyDescent="0.3">
      <c r="A3534" t="s">
        <v>3576</v>
      </c>
      <c r="B3534" t="s">
        <v>47</v>
      </c>
      <c r="C3534" t="s">
        <v>12</v>
      </c>
      <c r="D3534" t="s">
        <v>48</v>
      </c>
      <c r="E3534" t="s">
        <v>45</v>
      </c>
      <c r="F3534" t="s">
        <v>60</v>
      </c>
      <c r="G3534" s="5">
        <v>14999.44</v>
      </c>
      <c r="H3534" s="5">
        <f t="shared" si="385"/>
        <v>269.98991999999998</v>
      </c>
      <c r="I3534" s="6">
        <v>3</v>
      </c>
      <c r="J3534" s="6">
        <v>44998.32</v>
      </c>
      <c r="K3534" s="5">
        <f t="shared" si="386"/>
        <v>809.96975999999995</v>
      </c>
      <c r="L3534" s="7">
        <v>2.5499999999999998</v>
      </c>
      <c r="M3534" s="7">
        <v>3008</v>
      </c>
      <c r="N3534" s="3">
        <v>45329</v>
      </c>
      <c r="O3534" s="4" t="str">
        <f t="shared" si="387"/>
        <v>2024-02</v>
      </c>
      <c r="P3534" s="4" t="str">
        <f t="shared" si="388"/>
        <v>02</v>
      </c>
      <c r="Q3534" s="4" t="str">
        <f t="shared" si="389"/>
        <v>February</v>
      </c>
      <c r="R3534" s="30" t="str">
        <f t="shared" si="390"/>
        <v>07</v>
      </c>
      <c r="W3534" t="str">
        <f t="shared" si="391"/>
        <v>ok</v>
      </c>
    </row>
    <row r="3535" spans="1:23" x14ac:dyDescent="0.3">
      <c r="A3535" t="s">
        <v>3577</v>
      </c>
      <c r="B3535" t="s">
        <v>17</v>
      </c>
      <c r="C3535" t="s">
        <v>18</v>
      </c>
      <c r="D3535" t="s">
        <v>19</v>
      </c>
      <c r="E3535" t="s">
        <v>20</v>
      </c>
      <c r="F3535" t="s">
        <v>60</v>
      </c>
      <c r="G3535" s="5">
        <v>14762.72</v>
      </c>
      <c r="H3535" s="5">
        <f t="shared" si="385"/>
        <v>265.72895999999997</v>
      </c>
      <c r="I3535" s="6">
        <v>5</v>
      </c>
      <c r="J3535" s="6">
        <v>73813.600000000006</v>
      </c>
      <c r="K3535" s="5">
        <f t="shared" si="386"/>
        <v>1328.6447999999998</v>
      </c>
      <c r="L3535" s="7">
        <v>1.35</v>
      </c>
      <c r="M3535" s="7">
        <v>3439</v>
      </c>
      <c r="N3535" s="3">
        <v>45496</v>
      </c>
      <c r="O3535" s="4" t="str">
        <f t="shared" si="387"/>
        <v>2024-07</v>
      </c>
      <c r="P3535" s="4" t="str">
        <f t="shared" si="388"/>
        <v>07</v>
      </c>
      <c r="Q3535" s="4" t="str">
        <f t="shared" si="389"/>
        <v>July</v>
      </c>
      <c r="R3535" s="30" t="str">
        <f t="shared" si="390"/>
        <v>23</v>
      </c>
      <c r="W3535" t="str">
        <f t="shared" si="391"/>
        <v>ok</v>
      </c>
    </row>
    <row r="3536" spans="1:23" x14ac:dyDescent="0.3">
      <c r="A3536" t="s">
        <v>3578</v>
      </c>
      <c r="B3536" t="s">
        <v>28</v>
      </c>
      <c r="C3536" t="s">
        <v>29</v>
      </c>
      <c r="D3536" t="s">
        <v>30</v>
      </c>
      <c r="E3536" t="s">
        <v>14</v>
      </c>
      <c r="F3536" t="s">
        <v>26</v>
      </c>
      <c r="G3536" s="5">
        <v>14140.08</v>
      </c>
      <c r="H3536" s="5">
        <f t="shared" si="385"/>
        <v>254.52143999999998</v>
      </c>
      <c r="I3536" s="6">
        <v>5</v>
      </c>
      <c r="J3536" s="6">
        <v>70700.399999999994</v>
      </c>
      <c r="K3536" s="5">
        <f t="shared" si="386"/>
        <v>1272.6071999999999</v>
      </c>
      <c r="L3536" s="7">
        <v>2.8</v>
      </c>
      <c r="M3536" s="7">
        <v>2839</v>
      </c>
      <c r="N3536" s="3">
        <v>45649</v>
      </c>
      <c r="O3536" s="4" t="str">
        <f t="shared" si="387"/>
        <v>2024-12</v>
      </c>
      <c r="P3536" s="4" t="str">
        <f t="shared" si="388"/>
        <v>12</v>
      </c>
      <c r="Q3536" s="4" t="str">
        <f t="shared" si="389"/>
        <v>December</v>
      </c>
      <c r="R3536" s="30" t="str">
        <f t="shared" si="390"/>
        <v>23</v>
      </c>
      <c r="W3536" t="str">
        <f t="shared" si="391"/>
        <v>ok</v>
      </c>
    </row>
    <row r="3537" spans="1:23" x14ac:dyDescent="0.3">
      <c r="A3537" t="s">
        <v>3579</v>
      </c>
      <c r="B3537" t="s">
        <v>11</v>
      </c>
      <c r="C3537" t="s">
        <v>12</v>
      </c>
      <c r="D3537" t="s">
        <v>13</v>
      </c>
      <c r="E3537" t="s">
        <v>45</v>
      </c>
      <c r="F3537" t="s">
        <v>15</v>
      </c>
      <c r="G3537" s="5">
        <v>2147.1799999999998</v>
      </c>
      <c r="H3537" s="5">
        <f t="shared" si="385"/>
        <v>38.649239999999992</v>
      </c>
      <c r="I3537" s="6">
        <v>4</v>
      </c>
      <c r="J3537" s="6">
        <v>8588.7199999999993</v>
      </c>
      <c r="K3537" s="5">
        <f t="shared" si="386"/>
        <v>154.59695999999997</v>
      </c>
      <c r="L3537" s="7">
        <v>1.56</v>
      </c>
      <c r="M3537" s="7">
        <v>3745</v>
      </c>
      <c r="N3537" s="3">
        <v>45639</v>
      </c>
      <c r="O3537" s="4" t="str">
        <f t="shared" si="387"/>
        <v>2024-12</v>
      </c>
      <c r="P3537" s="4" t="str">
        <f t="shared" si="388"/>
        <v>12</v>
      </c>
      <c r="Q3537" s="4" t="str">
        <f t="shared" si="389"/>
        <v>December</v>
      </c>
      <c r="R3537" s="30" t="str">
        <f t="shared" si="390"/>
        <v>13</v>
      </c>
      <c r="W3537" t="str">
        <f t="shared" si="391"/>
        <v>ok</v>
      </c>
    </row>
    <row r="3538" spans="1:23" x14ac:dyDescent="0.3">
      <c r="A3538" t="s">
        <v>3580</v>
      </c>
      <c r="B3538" t="s">
        <v>17</v>
      </c>
      <c r="C3538" t="s">
        <v>18</v>
      </c>
      <c r="D3538" t="s">
        <v>19</v>
      </c>
      <c r="E3538" t="s">
        <v>45</v>
      </c>
      <c r="F3538" t="s">
        <v>21</v>
      </c>
      <c r="G3538" s="5">
        <v>1056.97</v>
      </c>
      <c r="H3538" s="5">
        <f t="shared" si="385"/>
        <v>19.025459999999999</v>
      </c>
      <c r="I3538" s="6">
        <v>4</v>
      </c>
      <c r="J3538" s="6">
        <v>4227.88</v>
      </c>
      <c r="K3538" s="5">
        <f t="shared" si="386"/>
        <v>76.101839999999996</v>
      </c>
      <c r="L3538" s="7">
        <v>2.73</v>
      </c>
      <c r="M3538" s="7">
        <v>4601</v>
      </c>
      <c r="N3538" s="3">
        <v>45569</v>
      </c>
      <c r="O3538" s="4" t="str">
        <f t="shared" si="387"/>
        <v>2024-10</v>
      </c>
      <c r="P3538" s="4" t="str">
        <f t="shared" si="388"/>
        <v>10</v>
      </c>
      <c r="Q3538" s="4" t="str">
        <f t="shared" si="389"/>
        <v>October</v>
      </c>
      <c r="R3538" s="30" t="str">
        <f t="shared" si="390"/>
        <v>04</v>
      </c>
      <c r="W3538" t="str">
        <f t="shared" si="391"/>
        <v>ok</v>
      </c>
    </row>
    <row r="3539" spans="1:23" x14ac:dyDescent="0.3">
      <c r="A3539" t="s">
        <v>3581</v>
      </c>
      <c r="B3539" t="s">
        <v>11</v>
      </c>
      <c r="C3539" t="s">
        <v>12</v>
      </c>
      <c r="D3539" t="s">
        <v>13</v>
      </c>
      <c r="E3539" t="s">
        <v>45</v>
      </c>
      <c r="F3539" t="s">
        <v>60</v>
      </c>
      <c r="G3539" s="5">
        <v>2275.7399999999998</v>
      </c>
      <c r="H3539" s="5">
        <f t="shared" si="385"/>
        <v>40.963319999999996</v>
      </c>
      <c r="I3539" s="6">
        <v>3</v>
      </c>
      <c r="J3539" s="6">
        <v>6827.22</v>
      </c>
      <c r="K3539" s="5">
        <f t="shared" si="386"/>
        <v>122.88995999999999</v>
      </c>
      <c r="L3539" s="7">
        <v>3.64</v>
      </c>
      <c r="M3539" s="7">
        <v>3439</v>
      </c>
      <c r="N3539" s="3">
        <v>45451</v>
      </c>
      <c r="O3539" s="4" t="str">
        <f t="shared" si="387"/>
        <v>2024-06</v>
      </c>
      <c r="P3539" s="4" t="str">
        <f t="shared" si="388"/>
        <v>06</v>
      </c>
      <c r="Q3539" s="4" t="str">
        <f t="shared" si="389"/>
        <v>June</v>
      </c>
      <c r="R3539" s="30" t="str">
        <f t="shared" si="390"/>
        <v>08</v>
      </c>
      <c r="W3539" t="str">
        <f t="shared" si="391"/>
        <v>ok</v>
      </c>
    </row>
    <row r="3540" spans="1:23" x14ac:dyDescent="0.3">
      <c r="A3540" t="s">
        <v>3582</v>
      </c>
      <c r="B3540" t="s">
        <v>36</v>
      </c>
      <c r="C3540" t="s">
        <v>18</v>
      </c>
      <c r="D3540" t="s">
        <v>37</v>
      </c>
      <c r="E3540" t="s">
        <v>14</v>
      </c>
      <c r="F3540" t="s">
        <v>38</v>
      </c>
      <c r="G3540" s="5">
        <v>17782.7</v>
      </c>
      <c r="H3540" s="5">
        <f t="shared" si="385"/>
        <v>320.08859999999999</v>
      </c>
      <c r="I3540" s="6">
        <v>2</v>
      </c>
      <c r="J3540" s="6">
        <v>35565.4</v>
      </c>
      <c r="K3540" s="5">
        <f t="shared" si="386"/>
        <v>640.17719999999997</v>
      </c>
      <c r="L3540" s="7">
        <v>4.6900000000000004</v>
      </c>
      <c r="M3540" s="7">
        <v>380</v>
      </c>
      <c r="N3540" s="3">
        <v>45524</v>
      </c>
      <c r="O3540" s="4" t="str">
        <f t="shared" si="387"/>
        <v>2024-08</v>
      </c>
      <c r="P3540" s="4" t="str">
        <f t="shared" si="388"/>
        <v>08</v>
      </c>
      <c r="Q3540" s="4" t="str">
        <f t="shared" si="389"/>
        <v>August</v>
      </c>
      <c r="R3540" s="30" t="str">
        <f t="shared" si="390"/>
        <v>20</v>
      </c>
      <c r="W3540" t="str">
        <f t="shared" si="391"/>
        <v>ok</v>
      </c>
    </row>
    <row r="3541" spans="1:23" x14ac:dyDescent="0.3">
      <c r="A3541" t="s">
        <v>3583</v>
      </c>
      <c r="B3541" t="s">
        <v>11</v>
      </c>
      <c r="C3541" t="s">
        <v>12</v>
      </c>
      <c r="D3541" t="s">
        <v>13</v>
      </c>
      <c r="E3541" t="s">
        <v>14</v>
      </c>
      <c r="F3541" t="s">
        <v>21</v>
      </c>
      <c r="G3541" s="5">
        <v>14393.78</v>
      </c>
      <c r="H3541" s="5">
        <f t="shared" si="385"/>
        <v>259.08803999999998</v>
      </c>
      <c r="I3541" s="6">
        <v>1</v>
      </c>
      <c r="J3541" s="6">
        <v>14393.78</v>
      </c>
      <c r="K3541" s="5">
        <f t="shared" si="386"/>
        <v>259.08803999999998</v>
      </c>
      <c r="L3541" s="7">
        <v>2.11</v>
      </c>
      <c r="M3541" s="7">
        <v>216</v>
      </c>
      <c r="N3541" s="3">
        <v>45616</v>
      </c>
      <c r="O3541" s="4" t="str">
        <f t="shared" si="387"/>
        <v>2024-11</v>
      </c>
      <c r="P3541" s="4" t="str">
        <f t="shared" si="388"/>
        <v>11</v>
      </c>
      <c r="Q3541" s="4" t="str">
        <f t="shared" si="389"/>
        <v>November</v>
      </c>
      <c r="R3541" s="30" t="str">
        <f t="shared" si="390"/>
        <v>20</v>
      </c>
      <c r="W3541" t="str">
        <f t="shared" si="391"/>
        <v>ok</v>
      </c>
    </row>
    <row r="3542" spans="1:23" x14ac:dyDescent="0.3">
      <c r="A3542" t="s">
        <v>3584</v>
      </c>
      <c r="B3542" t="s">
        <v>41</v>
      </c>
      <c r="C3542" t="s">
        <v>42</v>
      </c>
      <c r="D3542" t="s">
        <v>43</v>
      </c>
      <c r="E3542" t="s">
        <v>20</v>
      </c>
      <c r="F3542" t="s">
        <v>31</v>
      </c>
      <c r="G3542" s="5">
        <v>7927.36</v>
      </c>
      <c r="H3542" s="5">
        <f t="shared" si="385"/>
        <v>142.69247999999999</v>
      </c>
      <c r="I3542" s="6">
        <v>3</v>
      </c>
      <c r="J3542" s="6">
        <v>23782.080000000002</v>
      </c>
      <c r="K3542" s="5">
        <f t="shared" si="386"/>
        <v>428.07743999999997</v>
      </c>
      <c r="L3542" s="7">
        <v>3.08</v>
      </c>
      <c r="M3542" s="7">
        <v>4626</v>
      </c>
      <c r="N3542" s="3">
        <v>45605</v>
      </c>
      <c r="O3542" s="4" t="str">
        <f t="shared" si="387"/>
        <v>2024-11</v>
      </c>
      <c r="P3542" s="4" t="str">
        <f t="shared" si="388"/>
        <v>11</v>
      </c>
      <c r="Q3542" s="4" t="str">
        <f t="shared" si="389"/>
        <v>November</v>
      </c>
      <c r="R3542" s="30" t="str">
        <f t="shared" si="390"/>
        <v>09</v>
      </c>
      <c r="W3542" t="str">
        <f t="shared" si="391"/>
        <v>ok</v>
      </c>
    </row>
    <row r="3543" spans="1:23" x14ac:dyDescent="0.3">
      <c r="A3543" t="s">
        <v>3585</v>
      </c>
      <c r="B3543" t="s">
        <v>33</v>
      </c>
      <c r="C3543" t="s">
        <v>12</v>
      </c>
      <c r="D3543" t="s">
        <v>34</v>
      </c>
      <c r="E3543" t="s">
        <v>20</v>
      </c>
      <c r="F3543" t="s">
        <v>21</v>
      </c>
      <c r="G3543" s="5">
        <v>14836.7</v>
      </c>
      <c r="H3543" s="5">
        <f t="shared" si="385"/>
        <v>267.06059999999997</v>
      </c>
      <c r="I3543" s="6">
        <v>2</v>
      </c>
      <c r="J3543" s="6">
        <v>29673.4</v>
      </c>
      <c r="K3543" s="5">
        <f t="shared" si="386"/>
        <v>534.12119999999993</v>
      </c>
      <c r="L3543" s="7">
        <v>3.66</v>
      </c>
      <c r="M3543" s="7">
        <v>1759</v>
      </c>
      <c r="N3543" s="3">
        <v>45502</v>
      </c>
      <c r="O3543" s="4" t="str">
        <f t="shared" si="387"/>
        <v>2024-07</v>
      </c>
      <c r="P3543" s="4" t="str">
        <f t="shared" si="388"/>
        <v>07</v>
      </c>
      <c r="Q3543" s="4" t="str">
        <f t="shared" si="389"/>
        <v>July</v>
      </c>
      <c r="R3543" s="30" t="str">
        <f t="shared" si="390"/>
        <v>29</v>
      </c>
      <c r="W3543" t="str">
        <f t="shared" si="391"/>
        <v>ok</v>
      </c>
    </row>
    <row r="3544" spans="1:23" x14ac:dyDescent="0.3">
      <c r="A3544" t="s">
        <v>3586</v>
      </c>
      <c r="B3544" t="s">
        <v>17</v>
      </c>
      <c r="C3544" t="s">
        <v>18</v>
      </c>
      <c r="D3544" t="s">
        <v>19</v>
      </c>
      <c r="E3544" t="s">
        <v>20</v>
      </c>
      <c r="F3544" t="s">
        <v>60</v>
      </c>
      <c r="G3544" s="5">
        <v>1436.3</v>
      </c>
      <c r="H3544" s="5">
        <f t="shared" si="385"/>
        <v>25.853399999999997</v>
      </c>
      <c r="I3544" s="6">
        <v>1</v>
      </c>
      <c r="J3544" s="6">
        <v>1436.3</v>
      </c>
      <c r="K3544" s="5">
        <f t="shared" si="386"/>
        <v>25.853399999999997</v>
      </c>
      <c r="L3544" s="7">
        <v>4.21</v>
      </c>
      <c r="M3544" s="7">
        <v>2807</v>
      </c>
      <c r="N3544" s="3">
        <v>45628</v>
      </c>
      <c r="O3544" s="4" t="str">
        <f t="shared" si="387"/>
        <v>2024-12</v>
      </c>
      <c r="P3544" s="4" t="str">
        <f t="shared" si="388"/>
        <v>12</v>
      </c>
      <c r="Q3544" s="4" t="str">
        <f t="shared" si="389"/>
        <v>December</v>
      </c>
      <c r="R3544" s="30" t="str">
        <f t="shared" si="390"/>
        <v>02</v>
      </c>
      <c r="W3544" t="str">
        <f t="shared" si="391"/>
        <v>ok</v>
      </c>
    </row>
    <row r="3545" spans="1:23" x14ac:dyDescent="0.3">
      <c r="A3545" t="s">
        <v>3587</v>
      </c>
      <c r="B3545" t="s">
        <v>41</v>
      </c>
      <c r="C3545" t="s">
        <v>42</v>
      </c>
      <c r="D3545" t="s">
        <v>43</v>
      </c>
      <c r="E3545" t="s">
        <v>20</v>
      </c>
      <c r="F3545" t="s">
        <v>15</v>
      </c>
      <c r="G3545" s="5">
        <v>19856.990000000002</v>
      </c>
      <c r="H3545" s="5">
        <f t="shared" si="385"/>
        <v>357.42581999999999</v>
      </c>
      <c r="I3545" s="6">
        <v>1</v>
      </c>
      <c r="J3545" s="6">
        <v>19856.990000000002</v>
      </c>
      <c r="K3545" s="5">
        <f t="shared" si="386"/>
        <v>357.42581999999999</v>
      </c>
      <c r="L3545" s="7">
        <v>3.05</v>
      </c>
      <c r="M3545" s="7">
        <v>169</v>
      </c>
      <c r="N3545" s="3">
        <v>45454</v>
      </c>
      <c r="O3545" s="4" t="str">
        <f t="shared" si="387"/>
        <v>2024-06</v>
      </c>
      <c r="P3545" s="4" t="str">
        <f t="shared" si="388"/>
        <v>06</v>
      </c>
      <c r="Q3545" s="4" t="str">
        <f t="shared" si="389"/>
        <v>June</v>
      </c>
      <c r="R3545" s="30" t="str">
        <f t="shared" si="390"/>
        <v>11</v>
      </c>
      <c r="W3545" t="str">
        <f t="shared" si="391"/>
        <v>ok</v>
      </c>
    </row>
    <row r="3546" spans="1:23" x14ac:dyDescent="0.3">
      <c r="A3546" t="s">
        <v>3588</v>
      </c>
      <c r="B3546" t="s">
        <v>28</v>
      </c>
      <c r="C3546" t="s">
        <v>29</v>
      </c>
      <c r="D3546" t="s">
        <v>30</v>
      </c>
      <c r="E3546" t="s">
        <v>14</v>
      </c>
      <c r="F3546" t="s">
        <v>31</v>
      </c>
      <c r="G3546" s="5">
        <v>16652.099999999999</v>
      </c>
      <c r="H3546" s="5">
        <f t="shared" si="385"/>
        <v>299.73779999999994</v>
      </c>
      <c r="I3546" s="6">
        <v>3</v>
      </c>
      <c r="J3546" s="6">
        <v>49956.3</v>
      </c>
      <c r="K3546" s="5">
        <f t="shared" si="386"/>
        <v>899.21339999999987</v>
      </c>
      <c r="L3546" s="7">
        <v>2.08</v>
      </c>
      <c r="M3546" s="7">
        <v>1129</v>
      </c>
      <c r="N3546" s="3">
        <v>45319</v>
      </c>
      <c r="O3546" s="4" t="str">
        <f t="shared" si="387"/>
        <v>2024-01</v>
      </c>
      <c r="P3546" s="4" t="str">
        <f t="shared" si="388"/>
        <v>01</v>
      </c>
      <c r="Q3546" s="4" t="str">
        <f t="shared" si="389"/>
        <v>January</v>
      </c>
      <c r="R3546" s="30" t="str">
        <f t="shared" si="390"/>
        <v>28</v>
      </c>
      <c r="W3546" t="str">
        <f t="shared" si="391"/>
        <v>ok</v>
      </c>
    </row>
    <row r="3547" spans="1:23" x14ac:dyDescent="0.3">
      <c r="A3547" t="s">
        <v>3589</v>
      </c>
      <c r="B3547" t="s">
        <v>47</v>
      </c>
      <c r="C3547" t="s">
        <v>12</v>
      </c>
      <c r="D3547" t="s">
        <v>48</v>
      </c>
      <c r="E3547" t="s">
        <v>20</v>
      </c>
      <c r="F3547" t="s">
        <v>21</v>
      </c>
      <c r="G3547" s="5">
        <v>14908.83</v>
      </c>
      <c r="H3547" s="5">
        <f t="shared" si="385"/>
        <v>268.35893999999996</v>
      </c>
      <c r="I3547" s="6">
        <v>1</v>
      </c>
      <c r="J3547" s="6">
        <v>14908.83</v>
      </c>
      <c r="K3547" s="5">
        <f t="shared" si="386"/>
        <v>268.35893999999996</v>
      </c>
      <c r="L3547" s="7">
        <v>1.82</v>
      </c>
      <c r="M3547" s="7">
        <v>147</v>
      </c>
      <c r="N3547" s="3">
        <v>45345</v>
      </c>
      <c r="O3547" s="4" t="str">
        <f t="shared" si="387"/>
        <v>2024-02</v>
      </c>
      <c r="P3547" s="4" t="str">
        <f t="shared" si="388"/>
        <v>02</v>
      </c>
      <c r="Q3547" s="4" t="str">
        <f t="shared" si="389"/>
        <v>February</v>
      </c>
      <c r="R3547" s="30" t="str">
        <f t="shared" si="390"/>
        <v>23</v>
      </c>
      <c r="W3547" t="str">
        <f t="shared" si="391"/>
        <v>ok</v>
      </c>
    </row>
    <row r="3548" spans="1:23" x14ac:dyDescent="0.3">
      <c r="A3548" t="s">
        <v>3590</v>
      </c>
      <c r="B3548" t="s">
        <v>47</v>
      </c>
      <c r="C3548" t="s">
        <v>12</v>
      </c>
      <c r="D3548" t="s">
        <v>48</v>
      </c>
      <c r="E3548" t="s">
        <v>20</v>
      </c>
      <c r="F3548" t="s">
        <v>60</v>
      </c>
      <c r="G3548" s="5">
        <v>2268.6799999999998</v>
      </c>
      <c r="H3548" s="5">
        <f t="shared" si="385"/>
        <v>40.836239999999997</v>
      </c>
      <c r="I3548" s="6">
        <v>4</v>
      </c>
      <c r="J3548" s="6">
        <v>9074.7199999999993</v>
      </c>
      <c r="K3548" s="5">
        <f t="shared" si="386"/>
        <v>163.34495999999999</v>
      </c>
      <c r="L3548" s="7">
        <v>2.82</v>
      </c>
      <c r="M3548" s="7">
        <v>1615</v>
      </c>
      <c r="N3548" s="3">
        <v>45575</v>
      </c>
      <c r="O3548" s="4" t="str">
        <f t="shared" si="387"/>
        <v>2024-10</v>
      </c>
      <c r="P3548" s="4" t="str">
        <f t="shared" si="388"/>
        <v>10</v>
      </c>
      <c r="Q3548" s="4" t="str">
        <f t="shared" si="389"/>
        <v>October</v>
      </c>
      <c r="R3548" s="30" t="str">
        <f t="shared" si="390"/>
        <v>10</v>
      </c>
      <c r="W3548" t="str">
        <f t="shared" si="391"/>
        <v>ok</v>
      </c>
    </row>
    <row r="3549" spans="1:23" x14ac:dyDescent="0.3">
      <c r="A3549" t="s">
        <v>3591</v>
      </c>
      <c r="B3549" t="s">
        <v>41</v>
      </c>
      <c r="C3549" t="s">
        <v>42</v>
      </c>
      <c r="D3549" t="s">
        <v>43</v>
      </c>
      <c r="E3549" t="s">
        <v>14</v>
      </c>
      <c r="F3549" t="s">
        <v>15</v>
      </c>
      <c r="G3549" s="5">
        <v>13234.61</v>
      </c>
      <c r="H3549" s="5">
        <f t="shared" si="385"/>
        <v>238.22297999999998</v>
      </c>
      <c r="I3549" s="6">
        <v>4</v>
      </c>
      <c r="J3549" s="6">
        <v>52938.44</v>
      </c>
      <c r="K3549" s="5">
        <f t="shared" si="386"/>
        <v>952.89191999999991</v>
      </c>
      <c r="L3549" s="7">
        <v>4.54</v>
      </c>
      <c r="M3549" s="7">
        <v>1256</v>
      </c>
      <c r="N3549" s="3">
        <v>45382</v>
      </c>
      <c r="O3549" s="4" t="str">
        <f t="shared" si="387"/>
        <v>2024-03</v>
      </c>
      <c r="P3549" s="4" t="str">
        <f t="shared" si="388"/>
        <v>03</v>
      </c>
      <c r="Q3549" s="4" t="str">
        <f t="shared" si="389"/>
        <v>March</v>
      </c>
      <c r="R3549" s="30" t="str">
        <f t="shared" si="390"/>
        <v>31</v>
      </c>
      <c r="W3549" t="str">
        <f t="shared" si="391"/>
        <v>ok</v>
      </c>
    </row>
    <row r="3550" spans="1:23" x14ac:dyDescent="0.3">
      <c r="A3550" t="s">
        <v>3592</v>
      </c>
      <c r="B3550" t="s">
        <v>17</v>
      </c>
      <c r="C3550" t="s">
        <v>18</v>
      </c>
      <c r="D3550" t="s">
        <v>19</v>
      </c>
      <c r="E3550" t="s">
        <v>45</v>
      </c>
      <c r="F3550" t="s">
        <v>60</v>
      </c>
      <c r="G3550" s="5">
        <v>16092.94</v>
      </c>
      <c r="H3550" s="5">
        <f t="shared" si="385"/>
        <v>289.67291999999998</v>
      </c>
      <c r="I3550" s="6">
        <v>2</v>
      </c>
      <c r="J3550" s="6">
        <v>32185.88</v>
      </c>
      <c r="K3550" s="5">
        <f t="shared" si="386"/>
        <v>579.34583999999995</v>
      </c>
      <c r="L3550" s="7">
        <v>4.24</v>
      </c>
      <c r="M3550" s="7">
        <v>2294</v>
      </c>
      <c r="N3550" s="3">
        <v>45331</v>
      </c>
      <c r="O3550" s="4" t="str">
        <f t="shared" si="387"/>
        <v>2024-02</v>
      </c>
      <c r="P3550" s="4" t="str">
        <f t="shared" si="388"/>
        <v>02</v>
      </c>
      <c r="Q3550" s="4" t="str">
        <f t="shared" si="389"/>
        <v>February</v>
      </c>
      <c r="R3550" s="30" t="str">
        <f t="shared" si="390"/>
        <v>09</v>
      </c>
      <c r="W3550" t="str">
        <f t="shared" si="391"/>
        <v>ok</v>
      </c>
    </row>
    <row r="3551" spans="1:23" x14ac:dyDescent="0.3">
      <c r="A3551" t="s">
        <v>3593</v>
      </c>
      <c r="B3551" t="s">
        <v>11</v>
      </c>
      <c r="C3551" t="s">
        <v>12</v>
      </c>
      <c r="D3551" t="s">
        <v>13</v>
      </c>
      <c r="E3551" t="s">
        <v>45</v>
      </c>
      <c r="F3551" t="s">
        <v>21</v>
      </c>
      <c r="G3551" s="5">
        <v>3952.8</v>
      </c>
      <c r="H3551" s="5">
        <f t="shared" si="385"/>
        <v>71.150400000000005</v>
      </c>
      <c r="I3551" s="6">
        <v>1</v>
      </c>
      <c r="J3551" s="6">
        <v>3952.8</v>
      </c>
      <c r="K3551" s="5">
        <f t="shared" si="386"/>
        <v>71.150400000000005</v>
      </c>
      <c r="L3551" s="7">
        <v>4.97</v>
      </c>
      <c r="M3551" s="7">
        <v>520</v>
      </c>
      <c r="N3551" s="3">
        <v>45300</v>
      </c>
      <c r="O3551" s="4" t="str">
        <f t="shared" si="387"/>
        <v>2024-01</v>
      </c>
      <c r="P3551" s="4" t="str">
        <f t="shared" si="388"/>
        <v>01</v>
      </c>
      <c r="Q3551" s="4" t="str">
        <f t="shared" si="389"/>
        <v>January</v>
      </c>
      <c r="R3551" s="30" t="str">
        <f t="shared" si="390"/>
        <v>09</v>
      </c>
      <c r="W3551" t="str">
        <f t="shared" si="391"/>
        <v>ok</v>
      </c>
    </row>
    <row r="3552" spans="1:23" x14ac:dyDescent="0.3">
      <c r="A3552" t="s">
        <v>3594</v>
      </c>
      <c r="B3552" t="s">
        <v>11</v>
      </c>
      <c r="C3552" t="s">
        <v>12</v>
      </c>
      <c r="D3552" t="s">
        <v>13</v>
      </c>
      <c r="E3552" t="s">
        <v>45</v>
      </c>
      <c r="F3552" t="s">
        <v>26</v>
      </c>
      <c r="G3552" s="5">
        <v>12184.38</v>
      </c>
      <c r="H3552" s="5">
        <f t="shared" si="385"/>
        <v>219.31883999999997</v>
      </c>
      <c r="I3552" s="6">
        <v>4</v>
      </c>
      <c r="J3552" s="6">
        <v>48737.52</v>
      </c>
      <c r="K3552" s="5">
        <f t="shared" si="386"/>
        <v>877.27535999999986</v>
      </c>
      <c r="L3552" s="7">
        <v>2.0499999999999998</v>
      </c>
      <c r="M3552" s="7">
        <v>4774</v>
      </c>
      <c r="N3552" s="3">
        <v>45296</v>
      </c>
      <c r="O3552" s="4" t="str">
        <f t="shared" si="387"/>
        <v>2024-01</v>
      </c>
      <c r="P3552" s="4" t="str">
        <f t="shared" si="388"/>
        <v>01</v>
      </c>
      <c r="Q3552" s="4" t="str">
        <f t="shared" si="389"/>
        <v>January</v>
      </c>
      <c r="R3552" s="30" t="str">
        <f t="shared" si="390"/>
        <v>05</v>
      </c>
      <c r="W3552" t="str">
        <f t="shared" si="391"/>
        <v>ok</v>
      </c>
    </row>
    <row r="3553" spans="1:23" x14ac:dyDescent="0.3">
      <c r="A3553" t="s">
        <v>3595</v>
      </c>
      <c r="B3553" t="s">
        <v>41</v>
      </c>
      <c r="C3553" t="s">
        <v>42</v>
      </c>
      <c r="D3553" t="s">
        <v>43</v>
      </c>
      <c r="E3553" t="s">
        <v>45</v>
      </c>
      <c r="F3553" t="s">
        <v>60</v>
      </c>
      <c r="G3553" s="5">
        <v>11340.84</v>
      </c>
      <c r="H3553" s="5">
        <f t="shared" si="385"/>
        <v>204.13512</v>
      </c>
      <c r="I3553" s="6">
        <v>3</v>
      </c>
      <c r="J3553" s="6">
        <v>34022.519999999997</v>
      </c>
      <c r="K3553" s="5">
        <f t="shared" si="386"/>
        <v>612.40535999999997</v>
      </c>
      <c r="L3553" s="7">
        <v>3.76</v>
      </c>
      <c r="M3553" s="7">
        <v>2720</v>
      </c>
      <c r="N3553" s="3">
        <v>45383</v>
      </c>
      <c r="O3553" s="4" t="str">
        <f t="shared" si="387"/>
        <v>2024-04</v>
      </c>
      <c r="P3553" s="4" t="str">
        <f t="shared" si="388"/>
        <v>04</v>
      </c>
      <c r="Q3553" s="4" t="str">
        <f t="shared" si="389"/>
        <v>April</v>
      </c>
      <c r="R3553" s="30" t="str">
        <f t="shared" si="390"/>
        <v>01</v>
      </c>
      <c r="W3553" t="str">
        <f t="shared" si="391"/>
        <v>ok</v>
      </c>
    </row>
    <row r="3554" spans="1:23" x14ac:dyDescent="0.3">
      <c r="A3554" t="s">
        <v>3596</v>
      </c>
      <c r="B3554" t="s">
        <v>33</v>
      </c>
      <c r="C3554" t="s">
        <v>12</v>
      </c>
      <c r="D3554" t="s">
        <v>34</v>
      </c>
      <c r="E3554" t="s">
        <v>20</v>
      </c>
      <c r="F3554" t="s">
        <v>15</v>
      </c>
      <c r="G3554" s="5">
        <v>7321.54</v>
      </c>
      <c r="H3554" s="5">
        <f t="shared" si="385"/>
        <v>131.78771999999998</v>
      </c>
      <c r="I3554" s="6">
        <v>2</v>
      </c>
      <c r="J3554" s="6">
        <v>14643.08</v>
      </c>
      <c r="K3554" s="5">
        <f t="shared" si="386"/>
        <v>263.57543999999996</v>
      </c>
      <c r="L3554" s="7">
        <v>4.75</v>
      </c>
      <c r="M3554" s="7">
        <v>3814</v>
      </c>
      <c r="N3554" s="3">
        <v>45504</v>
      </c>
      <c r="O3554" s="4" t="str">
        <f t="shared" si="387"/>
        <v>2024-07</v>
      </c>
      <c r="P3554" s="4" t="str">
        <f t="shared" si="388"/>
        <v>07</v>
      </c>
      <c r="Q3554" s="4" t="str">
        <f t="shared" si="389"/>
        <v>July</v>
      </c>
      <c r="R3554" s="30" t="str">
        <f t="shared" si="390"/>
        <v>31</v>
      </c>
      <c r="W3554" t="str">
        <f t="shared" si="391"/>
        <v>ok</v>
      </c>
    </row>
    <row r="3555" spans="1:23" x14ac:dyDescent="0.3">
      <c r="A3555" t="s">
        <v>3597</v>
      </c>
      <c r="B3555" t="s">
        <v>36</v>
      </c>
      <c r="C3555" t="s">
        <v>18</v>
      </c>
      <c r="D3555" t="s">
        <v>37</v>
      </c>
      <c r="E3555" t="s">
        <v>14</v>
      </c>
      <c r="F3555" t="s">
        <v>21</v>
      </c>
      <c r="G3555" s="5">
        <v>11462.15</v>
      </c>
      <c r="H3555" s="5">
        <f t="shared" si="385"/>
        <v>206.31869999999998</v>
      </c>
      <c r="I3555" s="6">
        <v>2</v>
      </c>
      <c r="J3555" s="6">
        <v>22924.3</v>
      </c>
      <c r="K3555" s="5">
        <f t="shared" si="386"/>
        <v>412.63739999999996</v>
      </c>
      <c r="L3555" s="7">
        <v>1.56</v>
      </c>
      <c r="M3555" s="7">
        <v>2695</v>
      </c>
      <c r="N3555" s="3">
        <v>45375</v>
      </c>
      <c r="O3555" s="4" t="str">
        <f t="shared" si="387"/>
        <v>2024-03</v>
      </c>
      <c r="P3555" s="4" t="str">
        <f t="shared" si="388"/>
        <v>03</v>
      </c>
      <c r="Q3555" s="4" t="str">
        <f t="shared" si="389"/>
        <v>March</v>
      </c>
      <c r="R3555" s="30" t="str">
        <f t="shared" si="390"/>
        <v>24</v>
      </c>
      <c r="W3555" t="str">
        <f t="shared" si="391"/>
        <v>ok</v>
      </c>
    </row>
    <row r="3556" spans="1:23" x14ac:dyDescent="0.3">
      <c r="A3556" t="s">
        <v>3598</v>
      </c>
      <c r="B3556" t="s">
        <v>41</v>
      </c>
      <c r="C3556" t="s">
        <v>42</v>
      </c>
      <c r="D3556" t="s">
        <v>43</v>
      </c>
      <c r="E3556" t="s">
        <v>20</v>
      </c>
      <c r="F3556" t="s">
        <v>21</v>
      </c>
      <c r="G3556" s="5">
        <v>5747.3</v>
      </c>
      <c r="H3556" s="5">
        <f t="shared" si="385"/>
        <v>103.45139999999999</v>
      </c>
      <c r="I3556" s="6">
        <v>3</v>
      </c>
      <c r="J3556" s="6">
        <v>17241.900000000001</v>
      </c>
      <c r="K3556" s="5">
        <f t="shared" si="386"/>
        <v>310.35419999999999</v>
      </c>
      <c r="L3556" s="7">
        <v>4.67</v>
      </c>
      <c r="M3556" s="7">
        <v>1258</v>
      </c>
      <c r="N3556" s="3">
        <v>45649</v>
      </c>
      <c r="O3556" s="4" t="str">
        <f t="shared" si="387"/>
        <v>2024-12</v>
      </c>
      <c r="P3556" s="4" t="str">
        <f t="shared" si="388"/>
        <v>12</v>
      </c>
      <c r="Q3556" s="4" t="str">
        <f t="shared" si="389"/>
        <v>December</v>
      </c>
      <c r="R3556" s="30" t="str">
        <f t="shared" si="390"/>
        <v>23</v>
      </c>
      <c r="W3556" t="str">
        <f t="shared" si="391"/>
        <v>ok</v>
      </c>
    </row>
    <row r="3557" spans="1:23" x14ac:dyDescent="0.3">
      <c r="A3557" t="s">
        <v>3599</v>
      </c>
      <c r="B3557" t="s">
        <v>17</v>
      </c>
      <c r="C3557" t="s">
        <v>18</v>
      </c>
      <c r="D3557" t="s">
        <v>19</v>
      </c>
      <c r="E3557" t="s">
        <v>14</v>
      </c>
      <c r="F3557" t="s">
        <v>31</v>
      </c>
      <c r="G3557" s="5">
        <v>15801.69</v>
      </c>
      <c r="H3557" s="5">
        <f t="shared" si="385"/>
        <v>284.43041999999997</v>
      </c>
      <c r="I3557" s="6">
        <v>1</v>
      </c>
      <c r="J3557" s="6">
        <v>15801.69</v>
      </c>
      <c r="K3557" s="5">
        <f t="shared" si="386"/>
        <v>284.43041999999997</v>
      </c>
      <c r="L3557" s="7">
        <v>1.72</v>
      </c>
      <c r="M3557" s="7">
        <v>3612</v>
      </c>
      <c r="N3557" s="3">
        <v>45632</v>
      </c>
      <c r="O3557" s="4" t="str">
        <f t="shared" si="387"/>
        <v>2024-12</v>
      </c>
      <c r="P3557" s="4" t="str">
        <f t="shared" si="388"/>
        <v>12</v>
      </c>
      <c r="Q3557" s="4" t="str">
        <f t="shared" si="389"/>
        <v>December</v>
      </c>
      <c r="R3557" s="30" t="str">
        <f t="shared" si="390"/>
        <v>06</v>
      </c>
      <c r="W3557" t="str">
        <f t="shared" si="391"/>
        <v>ok</v>
      </c>
    </row>
    <row r="3558" spans="1:23" x14ac:dyDescent="0.3">
      <c r="A3558" t="s">
        <v>3600</v>
      </c>
      <c r="B3558" t="s">
        <v>51</v>
      </c>
      <c r="C3558" t="s">
        <v>29</v>
      </c>
      <c r="D3558" t="s">
        <v>52</v>
      </c>
      <c r="E3558" t="s">
        <v>45</v>
      </c>
      <c r="F3558" t="s">
        <v>26</v>
      </c>
      <c r="G3558" s="5">
        <v>18030.97</v>
      </c>
      <c r="H3558" s="5">
        <f t="shared" si="385"/>
        <v>324.55745999999999</v>
      </c>
      <c r="I3558" s="6">
        <v>4</v>
      </c>
      <c r="J3558" s="6">
        <v>72123.88</v>
      </c>
      <c r="K3558" s="5">
        <f t="shared" si="386"/>
        <v>1298.22984</v>
      </c>
      <c r="L3558" s="7">
        <v>3.37</v>
      </c>
      <c r="M3558" s="7">
        <v>96</v>
      </c>
      <c r="N3558" s="3">
        <v>45550</v>
      </c>
      <c r="O3558" s="4" t="str">
        <f t="shared" si="387"/>
        <v>2024-09</v>
      </c>
      <c r="P3558" s="4" t="str">
        <f t="shared" si="388"/>
        <v>09</v>
      </c>
      <c r="Q3558" s="4" t="str">
        <f t="shared" si="389"/>
        <v>September</v>
      </c>
      <c r="R3558" s="30" t="str">
        <f t="shared" si="390"/>
        <v>15</v>
      </c>
      <c r="W3558" t="str">
        <f t="shared" si="391"/>
        <v>ok</v>
      </c>
    </row>
    <row r="3559" spans="1:23" x14ac:dyDescent="0.3">
      <c r="A3559" t="s">
        <v>3601</v>
      </c>
      <c r="B3559" t="s">
        <v>23</v>
      </c>
      <c r="C3559" t="s">
        <v>24</v>
      </c>
      <c r="D3559" t="s">
        <v>25</v>
      </c>
      <c r="E3559" t="s">
        <v>20</v>
      </c>
      <c r="F3559" t="s">
        <v>38</v>
      </c>
      <c r="G3559" s="5">
        <v>440.09</v>
      </c>
      <c r="H3559" s="5">
        <f t="shared" si="385"/>
        <v>7.921619999999999</v>
      </c>
      <c r="I3559" s="6">
        <v>5</v>
      </c>
      <c r="J3559" s="6">
        <v>2200.4499999999998</v>
      </c>
      <c r="K3559" s="5">
        <f t="shared" si="386"/>
        <v>39.608099999999993</v>
      </c>
      <c r="L3559" s="7">
        <v>2.48</v>
      </c>
      <c r="M3559" s="7">
        <v>4129</v>
      </c>
      <c r="N3559" s="3">
        <v>45368</v>
      </c>
      <c r="O3559" s="4" t="str">
        <f t="shared" si="387"/>
        <v>2024-03</v>
      </c>
      <c r="P3559" s="4" t="str">
        <f t="shared" si="388"/>
        <v>03</v>
      </c>
      <c r="Q3559" s="4" t="str">
        <f t="shared" si="389"/>
        <v>March</v>
      </c>
      <c r="R3559" s="30" t="str">
        <f t="shared" si="390"/>
        <v>17</v>
      </c>
      <c r="W3559" t="str">
        <f t="shared" si="391"/>
        <v>ok</v>
      </c>
    </row>
    <row r="3560" spans="1:23" x14ac:dyDescent="0.3">
      <c r="A3560" t="s">
        <v>3602</v>
      </c>
      <c r="B3560" t="s">
        <v>47</v>
      </c>
      <c r="C3560" t="s">
        <v>12</v>
      </c>
      <c r="D3560" t="s">
        <v>48</v>
      </c>
      <c r="E3560" t="s">
        <v>20</v>
      </c>
      <c r="F3560" t="s">
        <v>21</v>
      </c>
      <c r="G3560" s="5">
        <v>4275.7700000000004</v>
      </c>
      <c r="H3560" s="5">
        <f t="shared" si="385"/>
        <v>76.963859999999997</v>
      </c>
      <c r="I3560" s="6">
        <v>4</v>
      </c>
      <c r="J3560" s="6">
        <v>17103.080000000002</v>
      </c>
      <c r="K3560" s="5">
        <f t="shared" si="386"/>
        <v>307.85543999999999</v>
      </c>
      <c r="L3560" s="7">
        <v>2.21</v>
      </c>
      <c r="M3560" s="7">
        <v>1762</v>
      </c>
      <c r="N3560" s="3">
        <v>45340</v>
      </c>
      <c r="O3560" s="4" t="str">
        <f t="shared" si="387"/>
        <v>2024-02</v>
      </c>
      <c r="P3560" s="4" t="str">
        <f t="shared" si="388"/>
        <v>02</v>
      </c>
      <c r="Q3560" s="4" t="str">
        <f t="shared" si="389"/>
        <v>February</v>
      </c>
      <c r="R3560" s="30" t="str">
        <f t="shared" si="390"/>
        <v>18</v>
      </c>
      <c r="W3560" t="str">
        <f t="shared" si="391"/>
        <v>ok</v>
      </c>
    </row>
    <row r="3561" spans="1:23" x14ac:dyDescent="0.3">
      <c r="A3561" t="s">
        <v>3603</v>
      </c>
      <c r="B3561" t="s">
        <v>28</v>
      </c>
      <c r="C3561" t="s">
        <v>29</v>
      </c>
      <c r="D3561" t="s">
        <v>30</v>
      </c>
      <c r="E3561" t="s">
        <v>20</v>
      </c>
      <c r="F3561" t="s">
        <v>26</v>
      </c>
      <c r="G3561" s="5">
        <v>19111.349999999999</v>
      </c>
      <c r="H3561" s="5">
        <f t="shared" si="385"/>
        <v>344.00429999999994</v>
      </c>
      <c r="I3561" s="6">
        <v>5</v>
      </c>
      <c r="J3561" s="6">
        <v>95556.75</v>
      </c>
      <c r="K3561" s="5">
        <f t="shared" si="386"/>
        <v>1720.0214999999998</v>
      </c>
      <c r="L3561" s="7">
        <v>4.9400000000000004</v>
      </c>
      <c r="M3561" s="7">
        <v>2687</v>
      </c>
      <c r="N3561" s="3">
        <v>45474</v>
      </c>
      <c r="O3561" s="4" t="str">
        <f t="shared" si="387"/>
        <v>2024-07</v>
      </c>
      <c r="P3561" s="4" t="str">
        <f t="shared" si="388"/>
        <v>07</v>
      </c>
      <c r="Q3561" s="4" t="str">
        <f t="shared" si="389"/>
        <v>July</v>
      </c>
      <c r="R3561" s="30" t="str">
        <f t="shared" si="390"/>
        <v>01</v>
      </c>
      <c r="W3561" t="str">
        <f t="shared" si="391"/>
        <v>ok</v>
      </c>
    </row>
    <row r="3562" spans="1:23" x14ac:dyDescent="0.3">
      <c r="A3562" t="s">
        <v>3604</v>
      </c>
      <c r="B3562" t="s">
        <v>17</v>
      </c>
      <c r="C3562" t="s">
        <v>18</v>
      </c>
      <c r="D3562" t="s">
        <v>19</v>
      </c>
      <c r="E3562" t="s">
        <v>20</v>
      </c>
      <c r="F3562" t="s">
        <v>15</v>
      </c>
      <c r="G3562" s="5">
        <v>16180.04</v>
      </c>
      <c r="H3562" s="5">
        <f t="shared" si="385"/>
        <v>291.24072000000001</v>
      </c>
      <c r="I3562" s="6">
        <v>3</v>
      </c>
      <c r="J3562" s="6">
        <v>48540.12</v>
      </c>
      <c r="K3562" s="5">
        <f t="shared" si="386"/>
        <v>873.72216000000003</v>
      </c>
      <c r="L3562" s="7">
        <v>2.35</v>
      </c>
      <c r="M3562" s="7">
        <v>4804</v>
      </c>
      <c r="N3562" s="3">
        <v>45619</v>
      </c>
      <c r="O3562" s="4" t="str">
        <f t="shared" si="387"/>
        <v>2024-11</v>
      </c>
      <c r="P3562" s="4" t="str">
        <f t="shared" si="388"/>
        <v>11</v>
      </c>
      <c r="Q3562" s="4" t="str">
        <f t="shared" si="389"/>
        <v>November</v>
      </c>
      <c r="R3562" s="30" t="str">
        <f t="shared" si="390"/>
        <v>23</v>
      </c>
      <c r="W3562" t="str">
        <f t="shared" si="391"/>
        <v>ok</v>
      </c>
    </row>
    <row r="3563" spans="1:23" x14ac:dyDescent="0.3">
      <c r="A3563" t="s">
        <v>3605</v>
      </c>
      <c r="B3563" t="s">
        <v>51</v>
      </c>
      <c r="C3563" t="s">
        <v>29</v>
      </c>
      <c r="D3563" t="s">
        <v>52</v>
      </c>
      <c r="E3563" t="s">
        <v>14</v>
      </c>
      <c r="F3563" t="s">
        <v>31</v>
      </c>
      <c r="G3563" s="5">
        <v>8303</v>
      </c>
      <c r="H3563" s="5">
        <f t="shared" si="385"/>
        <v>149.45399999999998</v>
      </c>
      <c r="I3563" s="6">
        <v>4</v>
      </c>
      <c r="J3563" s="6">
        <v>33212</v>
      </c>
      <c r="K3563" s="5">
        <f t="shared" si="386"/>
        <v>597.81599999999992</v>
      </c>
      <c r="L3563" s="7">
        <v>4.5</v>
      </c>
      <c r="M3563" s="7">
        <v>3776</v>
      </c>
      <c r="N3563" s="3">
        <v>45460</v>
      </c>
      <c r="O3563" s="4" t="str">
        <f t="shared" si="387"/>
        <v>2024-06</v>
      </c>
      <c r="P3563" s="4" t="str">
        <f t="shared" si="388"/>
        <v>06</v>
      </c>
      <c r="Q3563" s="4" t="str">
        <f t="shared" si="389"/>
        <v>June</v>
      </c>
      <c r="R3563" s="30" t="str">
        <f t="shared" si="390"/>
        <v>17</v>
      </c>
      <c r="W3563" t="str">
        <f t="shared" si="391"/>
        <v>ok</v>
      </c>
    </row>
    <row r="3564" spans="1:23" x14ac:dyDescent="0.3">
      <c r="A3564" t="s">
        <v>3606</v>
      </c>
      <c r="B3564" t="s">
        <v>51</v>
      </c>
      <c r="C3564" t="s">
        <v>29</v>
      </c>
      <c r="D3564" t="s">
        <v>52</v>
      </c>
      <c r="E3564" t="s">
        <v>14</v>
      </c>
      <c r="F3564" t="s">
        <v>26</v>
      </c>
      <c r="G3564" s="5">
        <v>10709.76</v>
      </c>
      <c r="H3564" s="5">
        <f t="shared" si="385"/>
        <v>192.77567999999999</v>
      </c>
      <c r="I3564" s="6">
        <v>1</v>
      </c>
      <c r="J3564" s="6">
        <v>10709.76</v>
      </c>
      <c r="K3564" s="5">
        <f t="shared" si="386"/>
        <v>192.77567999999999</v>
      </c>
      <c r="L3564" s="7">
        <v>4.78</v>
      </c>
      <c r="M3564" s="7">
        <v>2394</v>
      </c>
      <c r="N3564" s="3">
        <v>45314</v>
      </c>
      <c r="O3564" s="4" t="str">
        <f t="shared" si="387"/>
        <v>2024-01</v>
      </c>
      <c r="P3564" s="4" t="str">
        <f t="shared" si="388"/>
        <v>01</v>
      </c>
      <c r="Q3564" s="4" t="str">
        <f t="shared" si="389"/>
        <v>January</v>
      </c>
      <c r="R3564" s="30" t="str">
        <f t="shared" si="390"/>
        <v>23</v>
      </c>
      <c r="W3564" t="str">
        <f t="shared" si="391"/>
        <v>ok</v>
      </c>
    </row>
    <row r="3565" spans="1:23" x14ac:dyDescent="0.3">
      <c r="A3565" t="s">
        <v>3607</v>
      </c>
      <c r="B3565" t="s">
        <v>11</v>
      </c>
      <c r="C3565" t="s">
        <v>12</v>
      </c>
      <c r="D3565" t="s">
        <v>13</v>
      </c>
      <c r="E3565" t="s">
        <v>45</v>
      </c>
      <c r="F3565" t="s">
        <v>60</v>
      </c>
      <c r="G3565" s="5">
        <v>5070.4799999999996</v>
      </c>
      <c r="H3565" s="5">
        <f t="shared" si="385"/>
        <v>91.268639999999991</v>
      </c>
      <c r="I3565" s="6">
        <v>4</v>
      </c>
      <c r="J3565" s="6">
        <v>20281.919999999998</v>
      </c>
      <c r="K3565" s="5">
        <f t="shared" si="386"/>
        <v>365.07455999999996</v>
      </c>
      <c r="L3565" s="7">
        <v>4.5599999999999996</v>
      </c>
      <c r="M3565" s="7">
        <v>1213</v>
      </c>
      <c r="N3565" s="3">
        <v>45539</v>
      </c>
      <c r="O3565" s="4" t="str">
        <f t="shared" si="387"/>
        <v>2024-09</v>
      </c>
      <c r="P3565" s="4" t="str">
        <f t="shared" si="388"/>
        <v>09</v>
      </c>
      <c r="Q3565" s="4" t="str">
        <f t="shared" si="389"/>
        <v>September</v>
      </c>
      <c r="R3565" s="30" t="str">
        <f t="shared" si="390"/>
        <v>04</v>
      </c>
      <c r="W3565" t="str">
        <f t="shared" si="391"/>
        <v>ok</v>
      </c>
    </row>
    <row r="3566" spans="1:23" x14ac:dyDescent="0.3">
      <c r="A3566" t="s">
        <v>3608</v>
      </c>
      <c r="B3566" t="s">
        <v>33</v>
      </c>
      <c r="C3566" t="s">
        <v>12</v>
      </c>
      <c r="D3566" t="s">
        <v>34</v>
      </c>
      <c r="E3566" t="s">
        <v>20</v>
      </c>
      <c r="F3566" t="s">
        <v>21</v>
      </c>
      <c r="G3566" s="5">
        <v>15679.57</v>
      </c>
      <c r="H3566" s="5">
        <f t="shared" si="385"/>
        <v>282.23226</v>
      </c>
      <c r="I3566" s="6">
        <v>4</v>
      </c>
      <c r="J3566" s="6">
        <v>62718.28</v>
      </c>
      <c r="K3566" s="5">
        <f t="shared" si="386"/>
        <v>1128.92904</v>
      </c>
      <c r="L3566" s="7">
        <v>2.4900000000000002</v>
      </c>
      <c r="M3566" s="7">
        <v>3577</v>
      </c>
      <c r="N3566" s="3">
        <v>45618</v>
      </c>
      <c r="O3566" s="4" t="str">
        <f t="shared" si="387"/>
        <v>2024-11</v>
      </c>
      <c r="P3566" s="4" t="str">
        <f t="shared" si="388"/>
        <v>11</v>
      </c>
      <c r="Q3566" s="4" t="str">
        <f t="shared" si="389"/>
        <v>November</v>
      </c>
      <c r="R3566" s="30" t="str">
        <f t="shared" si="390"/>
        <v>22</v>
      </c>
      <c r="W3566" t="str">
        <f t="shared" si="391"/>
        <v>ok</v>
      </c>
    </row>
    <row r="3567" spans="1:23" x14ac:dyDescent="0.3">
      <c r="A3567" t="s">
        <v>3609</v>
      </c>
      <c r="B3567" t="s">
        <v>17</v>
      </c>
      <c r="C3567" t="s">
        <v>18</v>
      </c>
      <c r="D3567" t="s">
        <v>19</v>
      </c>
      <c r="E3567" t="s">
        <v>14</v>
      </c>
      <c r="F3567" t="s">
        <v>38</v>
      </c>
      <c r="G3567" s="5">
        <v>19823.580000000002</v>
      </c>
      <c r="H3567" s="5">
        <f t="shared" si="385"/>
        <v>356.82443999999998</v>
      </c>
      <c r="I3567" s="6">
        <v>3</v>
      </c>
      <c r="J3567" s="6">
        <v>59470.74</v>
      </c>
      <c r="K3567" s="5">
        <f t="shared" si="386"/>
        <v>1070.4733200000001</v>
      </c>
      <c r="L3567" s="7">
        <v>1.85</v>
      </c>
      <c r="M3567" s="7">
        <v>1926</v>
      </c>
      <c r="N3567" s="3">
        <v>45618</v>
      </c>
      <c r="O3567" s="4" t="str">
        <f t="shared" si="387"/>
        <v>2024-11</v>
      </c>
      <c r="P3567" s="4" t="str">
        <f t="shared" si="388"/>
        <v>11</v>
      </c>
      <c r="Q3567" s="4" t="str">
        <f t="shared" si="389"/>
        <v>November</v>
      </c>
      <c r="R3567" s="30" t="str">
        <f t="shared" si="390"/>
        <v>22</v>
      </c>
      <c r="W3567" t="str">
        <f t="shared" si="391"/>
        <v>ok</v>
      </c>
    </row>
    <row r="3568" spans="1:23" x14ac:dyDescent="0.3">
      <c r="A3568" t="s">
        <v>3610</v>
      </c>
      <c r="B3568" t="s">
        <v>36</v>
      </c>
      <c r="C3568" t="s">
        <v>18</v>
      </c>
      <c r="D3568" t="s">
        <v>37</v>
      </c>
      <c r="E3568" t="s">
        <v>45</v>
      </c>
      <c r="F3568" t="s">
        <v>60</v>
      </c>
      <c r="G3568" s="5">
        <v>15417.87</v>
      </c>
      <c r="H3568" s="5">
        <f t="shared" si="385"/>
        <v>277.52166</v>
      </c>
      <c r="I3568" s="6">
        <v>1</v>
      </c>
      <c r="J3568" s="6">
        <v>15417.87</v>
      </c>
      <c r="K3568" s="5">
        <f t="shared" si="386"/>
        <v>277.52166</v>
      </c>
      <c r="L3568" s="7">
        <v>2.35</v>
      </c>
      <c r="M3568" s="7">
        <v>3345</v>
      </c>
      <c r="N3568" s="3">
        <v>45648</v>
      </c>
      <c r="O3568" s="4" t="str">
        <f t="shared" si="387"/>
        <v>2024-12</v>
      </c>
      <c r="P3568" s="4" t="str">
        <f t="shared" si="388"/>
        <v>12</v>
      </c>
      <c r="Q3568" s="4" t="str">
        <f t="shared" si="389"/>
        <v>December</v>
      </c>
      <c r="R3568" s="30" t="str">
        <f t="shared" si="390"/>
        <v>22</v>
      </c>
      <c r="W3568" t="str">
        <f t="shared" si="391"/>
        <v>ok</v>
      </c>
    </row>
    <row r="3569" spans="1:23" x14ac:dyDescent="0.3">
      <c r="A3569" t="s">
        <v>3611</v>
      </c>
      <c r="B3569" t="s">
        <v>11</v>
      </c>
      <c r="C3569" t="s">
        <v>12</v>
      </c>
      <c r="D3569" t="s">
        <v>13</v>
      </c>
      <c r="E3569" t="s">
        <v>45</v>
      </c>
      <c r="F3569" t="s">
        <v>26</v>
      </c>
      <c r="G3569" s="5">
        <v>18647.080000000002</v>
      </c>
      <c r="H3569" s="5">
        <f t="shared" si="385"/>
        <v>335.64744000000002</v>
      </c>
      <c r="I3569" s="6">
        <v>1</v>
      </c>
      <c r="J3569" s="6">
        <v>18647.080000000002</v>
      </c>
      <c r="K3569" s="5">
        <f t="shared" si="386"/>
        <v>335.64744000000002</v>
      </c>
      <c r="L3569" s="7">
        <v>4.96</v>
      </c>
      <c r="M3569" s="7">
        <v>1573</v>
      </c>
      <c r="N3569" s="3">
        <v>45444</v>
      </c>
      <c r="O3569" s="4" t="str">
        <f t="shared" si="387"/>
        <v>2024-06</v>
      </c>
      <c r="P3569" s="4" t="str">
        <f t="shared" si="388"/>
        <v>06</v>
      </c>
      <c r="Q3569" s="4" t="str">
        <f t="shared" si="389"/>
        <v>June</v>
      </c>
      <c r="R3569" s="30" t="str">
        <f t="shared" si="390"/>
        <v>01</v>
      </c>
      <c r="W3569" t="str">
        <f t="shared" si="391"/>
        <v>ok</v>
      </c>
    </row>
    <row r="3570" spans="1:23" x14ac:dyDescent="0.3">
      <c r="A3570" t="s">
        <v>3612</v>
      </c>
      <c r="B3570" t="s">
        <v>11</v>
      </c>
      <c r="C3570" t="s">
        <v>12</v>
      </c>
      <c r="D3570" t="s">
        <v>13</v>
      </c>
      <c r="E3570" t="s">
        <v>14</v>
      </c>
      <c r="F3570" t="s">
        <v>26</v>
      </c>
      <c r="G3570" s="5">
        <v>2685.9</v>
      </c>
      <c r="H3570" s="5">
        <f t="shared" si="385"/>
        <v>48.346199999999996</v>
      </c>
      <c r="I3570" s="6">
        <v>5</v>
      </c>
      <c r="J3570" s="6">
        <v>13429.5</v>
      </c>
      <c r="K3570" s="5">
        <f t="shared" si="386"/>
        <v>241.73099999999999</v>
      </c>
      <c r="L3570" s="7">
        <v>1.1299999999999999</v>
      </c>
      <c r="M3570" s="7">
        <v>4496</v>
      </c>
      <c r="N3570" s="3">
        <v>45555</v>
      </c>
      <c r="O3570" s="4" t="str">
        <f t="shared" si="387"/>
        <v>2024-09</v>
      </c>
      <c r="P3570" s="4" t="str">
        <f t="shared" si="388"/>
        <v>09</v>
      </c>
      <c r="Q3570" s="4" t="str">
        <f t="shared" si="389"/>
        <v>September</v>
      </c>
      <c r="R3570" s="30" t="str">
        <f t="shared" si="390"/>
        <v>20</v>
      </c>
      <c r="W3570" t="str">
        <f t="shared" si="391"/>
        <v>ok</v>
      </c>
    </row>
    <row r="3571" spans="1:23" x14ac:dyDescent="0.3">
      <c r="A3571" t="s">
        <v>3613</v>
      </c>
      <c r="B3571" t="s">
        <v>51</v>
      </c>
      <c r="C3571" t="s">
        <v>29</v>
      </c>
      <c r="D3571" t="s">
        <v>52</v>
      </c>
      <c r="E3571" t="s">
        <v>14</v>
      </c>
      <c r="F3571" t="s">
        <v>38</v>
      </c>
      <c r="G3571" s="5">
        <v>3301.66</v>
      </c>
      <c r="H3571" s="5">
        <f t="shared" si="385"/>
        <v>59.42987999999999</v>
      </c>
      <c r="I3571" s="6">
        <v>5</v>
      </c>
      <c r="J3571" s="6">
        <v>16508.3</v>
      </c>
      <c r="K3571" s="5">
        <f t="shared" si="386"/>
        <v>297.14939999999996</v>
      </c>
      <c r="L3571" s="7">
        <v>4.47</v>
      </c>
      <c r="M3571" s="7">
        <v>252</v>
      </c>
      <c r="N3571" s="3">
        <v>45414</v>
      </c>
      <c r="O3571" s="4" t="str">
        <f t="shared" si="387"/>
        <v>2024-05</v>
      </c>
      <c r="P3571" s="4" t="str">
        <f t="shared" si="388"/>
        <v>05</v>
      </c>
      <c r="Q3571" s="4" t="str">
        <f t="shared" si="389"/>
        <v>May</v>
      </c>
      <c r="R3571" s="30" t="str">
        <f t="shared" si="390"/>
        <v>02</v>
      </c>
      <c r="W3571" t="str">
        <f t="shared" si="391"/>
        <v>ok</v>
      </c>
    </row>
    <row r="3572" spans="1:23" x14ac:dyDescent="0.3">
      <c r="A3572" t="s">
        <v>3614</v>
      </c>
      <c r="B3572" t="s">
        <v>47</v>
      </c>
      <c r="C3572" t="s">
        <v>12</v>
      </c>
      <c r="D3572" t="s">
        <v>48</v>
      </c>
      <c r="E3572" t="s">
        <v>45</v>
      </c>
      <c r="F3572" t="s">
        <v>38</v>
      </c>
      <c r="G3572" s="5">
        <v>9051.94</v>
      </c>
      <c r="H3572" s="5">
        <f t="shared" si="385"/>
        <v>162.93492000000001</v>
      </c>
      <c r="I3572" s="6">
        <v>1</v>
      </c>
      <c r="J3572" s="6">
        <v>9051.94</v>
      </c>
      <c r="K3572" s="5">
        <f t="shared" si="386"/>
        <v>162.93492000000001</v>
      </c>
      <c r="L3572" s="7">
        <v>4.8600000000000003</v>
      </c>
      <c r="M3572" s="7">
        <v>4939</v>
      </c>
      <c r="N3572" s="3">
        <v>45613</v>
      </c>
      <c r="O3572" s="4" t="str">
        <f t="shared" si="387"/>
        <v>2024-11</v>
      </c>
      <c r="P3572" s="4" t="str">
        <f t="shared" si="388"/>
        <v>11</v>
      </c>
      <c r="Q3572" s="4" t="str">
        <f t="shared" si="389"/>
        <v>November</v>
      </c>
      <c r="R3572" s="30" t="str">
        <f t="shared" si="390"/>
        <v>17</v>
      </c>
      <c r="W3572" t="str">
        <f t="shared" si="391"/>
        <v>ok</v>
      </c>
    </row>
    <row r="3573" spans="1:23" x14ac:dyDescent="0.3">
      <c r="A3573" t="s">
        <v>3615</v>
      </c>
      <c r="B3573" t="s">
        <v>33</v>
      </c>
      <c r="C3573" t="s">
        <v>12</v>
      </c>
      <c r="D3573" t="s">
        <v>34</v>
      </c>
      <c r="E3573" t="s">
        <v>14</v>
      </c>
      <c r="F3573" t="s">
        <v>21</v>
      </c>
      <c r="G3573" s="5">
        <v>13032.85</v>
      </c>
      <c r="H3573" s="5">
        <f t="shared" si="385"/>
        <v>234.59129999999999</v>
      </c>
      <c r="I3573" s="6">
        <v>2</v>
      </c>
      <c r="J3573" s="6">
        <v>26065.7</v>
      </c>
      <c r="K3573" s="5">
        <f t="shared" si="386"/>
        <v>469.18259999999998</v>
      </c>
      <c r="L3573" s="7">
        <v>1.51</v>
      </c>
      <c r="M3573" s="7">
        <v>3149</v>
      </c>
      <c r="N3573" s="3">
        <v>45414</v>
      </c>
      <c r="O3573" s="4" t="str">
        <f t="shared" si="387"/>
        <v>2024-05</v>
      </c>
      <c r="P3573" s="4" t="str">
        <f t="shared" si="388"/>
        <v>05</v>
      </c>
      <c r="Q3573" s="4" t="str">
        <f t="shared" si="389"/>
        <v>May</v>
      </c>
      <c r="R3573" s="30" t="str">
        <f t="shared" si="390"/>
        <v>02</v>
      </c>
      <c r="W3573" t="str">
        <f t="shared" si="391"/>
        <v>ok</v>
      </c>
    </row>
    <row r="3574" spans="1:23" x14ac:dyDescent="0.3">
      <c r="A3574" t="s">
        <v>3616</v>
      </c>
      <c r="B3574" t="s">
        <v>63</v>
      </c>
      <c r="C3574" t="s">
        <v>18</v>
      </c>
      <c r="D3574" t="s">
        <v>64</v>
      </c>
      <c r="E3574" t="s">
        <v>20</v>
      </c>
      <c r="F3574" t="s">
        <v>21</v>
      </c>
      <c r="G3574" s="5">
        <v>17416.349999999999</v>
      </c>
      <c r="H3574" s="5">
        <f t="shared" si="385"/>
        <v>313.49429999999995</v>
      </c>
      <c r="I3574" s="6">
        <v>5</v>
      </c>
      <c r="J3574" s="6">
        <v>87081.75</v>
      </c>
      <c r="K3574" s="5">
        <f t="shared" si="386"/>
        <v>1567.4714999999997</v>
      </c>
      <c r="L3574" s="7">
        <v>3.35</v>
      </c>
      <c r="M3574" s="7">
        <v>807</v>
      </c>
      <c r="N3574" s="3">
        <v>45523</v>
      </c>
      <c r="O3574" s="4" t="str">
        <f t="shared" si="387"/>
        <v>2024-08</v>
      </c>
      <c r="P3574" s="4" t="str">
        <f t="shared" si="388"/>
        <v>08</v>
      </c>
      <c r="Q3574" s="4" t="str">
        <f t="shared" si="389"/>
        <v>August</v>
      </c>
      <c r="R3574" s="30" t="str">
        <f t="shared" si="390"/>
        <v>19</v>
      </c>
      <c r="W3574" t="str">
        <f t="shared" si="391"/>
        <v>ok</v>
      </c>
    </row>
    <row r="3575" spans="1:23" x14ac:dyDescent="0.3">
      <c r="A3575" t="s">
        <v>3617</v>
      </c>
      <c r="B3575" t="s">
        <v>17</v>
      </c>
      <c r="C3575" t="s">
        <v>18</v>
      </c>
      <c r="D3575" t="s">
        <v>19</v>
      </c>
      <c r="E3575" t="s">
        <v>45</v>
      </c>
      <c r="F3575" t="s">
        <v>31</v>
      </c>
      <c r="G3575" s="5">
        <v>2151.1799999999998</v>
      </c>
      <c r="H3575" s="5">
        <f t="shared" si="385"/>
        <v>38.721239999999995</v>
      </c>
      <c r="I3575" s="6">
        <v>3</v>
      </c>
      <c r="J3575" s="6">
        <v>6453.54</v>
      </c>
      <c r="K3575" s="5">
        <f t="shared" si="386"/>
        <v>116.16371999999998</v>
      </c>
      <c r="L3575" s="7">
        <v>3.6</v>
      </c>
      <c r="M3575" s="7">
        <v>1425</v>
      </c>
      <c r="N3575" s="3">
        <v>45430</v>
      </c>
      <c r="O3575" s="4" t="str">
        <f t="shared" si="387"/>
        <v>2024-05</v>
      </c>
      <c r="P3575" s="4" t="str">
        <f t="shared" si="388"/>
        <v>05</v>
      </c>
      <c r="Q3575" s="4" t="str">
        <f t="shared" si="389"/>
        <v>May</v>
      </c>
      <c r="R3575" s="30" t="str">
        <f t="shared" si="390"/>
        <v>18</v>
      </c>
      <c r="W3575" t="str">
        <f t="shared" si="391"/>
        <v>ok</v>
      </c>
    </row>
    <row r="3576" spans="1:23" x14ac:dyDescent="0.3">
      <c r="A3576" t="s">
        <v>3618</v>
      </c>
      <c r="B3576" t="s">
        <v>63</v>
      </c>
      <c r="C3576" t="s">
        <v>18</v>
      </c>
      <c r="D3576" t="s">
        <v>64</v>
      </c>
      <c r="E3576" t="s">
        <v>20</v>
      </c>
      <c r="F3576" t="s">
        <v>31</v>
      </c>
      <c r="G3576" s="5">
        <v>1158.8499999999999</v>
      </c>
      <c r="H3576" s="5">
        <f t="shared" si="385"/>
        <v>20.859299999999998</v>
      </c>
      <c r="I3576" s="6">
        <v>1</v>
      </c>
      <c r="J3576" s="6">
        <v>1158.8499999999999</v>
      </c>
      <c r="K3576" s="5">
        <f t="shared" si="386"/>
        <v>20.859299999999998</v>
      </c>
      <c r="L3576" s="7">
        <v>3.67</v>
      </c>
      <c r="M3576" s="7">
        <v>2117</v>
      </c>
      <c r="N3576" s="3">
        <v>45483</v>
      </c>
      <c r="O3576" s="4" t="str">
        <f t="shared" si="387"/>
        <v>2024-07</v>
      </c>
      <c r="P3576" s="4" t="str">
        <f t="shared" si="388"/>
        <v>07</v>
      </c>
      <c r="Q3576" s="4" t="str">
        <f t="shared" si="389"/>
        <v>July</v>
      </c>
      <c r="R3576" s="30" t="str">
        <f t="shared" si="390"/>
        <v>10</v>
      </c>
      <c r="W3576" t="str">
        <f t="shared" si="391"/>
        <v>ok</v>
      </c>
    </row>
    <row r="3577" spans="1:23" x14ac:dyDescent="0.3">
      <c r="A3577" t="s">
        <v>3619</v>
      </c>
      <c r="B3577" t="s">
        <v>47</v>
      </c>
      <c r="C3577" t="s">
        <v>12</v>
      </c>
      <c r="D3577" t="s">
        <v>48</v>
      </c>
      <c r="E3577" t="s">
        <v>20</v>
      </c>
      <c r="F3577" t="s">
        <v>15</v>
      </c>
      <c r="G3577" s="5">
        <v>8078.06</v>
      </c>
      <c r="H3577" s="5">
        <f t="shared" si="385"/>
        <v>145.40508</v>
      </c>
      <c r="I3577" s="6">
        <v>3</v>
      </c>
      <c r="J3577" s="6">
        <v>24234.18</v>
      </c>
      <c r="K3577" s="5">
        <f t="shared" si="386"/>
        <v>436.21523999999999</v>
      </c>
      <c r="L3577" s="7">
        <v>2.69</v>
      </c>
      <c r="M3577" s="7">
        <v>2117</v>
      </c>
      <c r="N3577" s="3">
        <v>45588</v>
      </c>
      <c r="O3577" s="4" t="str">
        <f t="shared" si="387"/>
        <v>2024-10</v>
      </c>
      <c r="P3577" s="4" t="str">
        <f t="shared" si="388"/>
        <v>10</v>
      </c>
      <c r="Q3577" s="4" t="str">
        <f t="shared" si="389"/>
        <v>October</v>
      </c>
      <c r="R3577" s="30" t="str">
        <f t="shared" si="390"/>
        <v>23</v>
      </c>
      <c r="W3577" t="str">
        <f t="shared" si="391"/>
        <v>ok</v>
      </c>
    </row>
    <row r="3578" spans="1:23" x14ac:dyDescent="0.3">
      <c r="A3578" t="s">
        <v>3620</v>
      </c>
      <c r="B3578" t="s">
        <v>47</v>
      </c>
      <c r="C3578" t="s">
        <v>12</v>
      </c>
      <c r="D3578" t="s">
        <v>48</v>
      </c>
      <c r="E3578" t="s">
        <v>14</v>
      </c>
      <c r="F3578" t="s">
        <v>26</v>
      </c>
      <c r="G3578" s="5">
        <v>4028.26</v>
      </c>
      <c r="H3578" s="5">
        <f t="shared" si="385"/>
        <v>72.508679999999998</v>
      </c>
      <c r="I3578" s="6">
        <v>2</v>
      </c>
      <c r="J3578" s="6">
        <v>8056.52</v>
      </c>
      <c r="K3578" s="5">
        <f t="shared" si="386"/>
        <v>145.01736</v>
      </c>
      <c r="L3578" s="7">
        <v>2.35</v>
      </c>
      <c r="M3578" s="7">
        <v>1151</v>
      </c>
      <c r="N3578" s="3">
        <v>45620</v>
      </c>
      <c r="O3578" s="4" t="str">
        <f t="shared" si="387"/>
        <v>2024-11</v>
      </c>
      <c r="P3578" s="4" t="str">
        <f t="shared" si="388"/>
        <v>11</v>
      </c>
      <c r="Q3578" s="4" t="str">
        <f t="shared" si="389"/>
        <v>November</v>
      </c>
      <c r="R3578" s="30" t="str">
        <f t="shared" si="390"/>
        <v>24</v>
      </c>
      <c r="W3578" t="str">
        <f t="shared" si="391"/>
        <v>ok</v>
      </c>
    </row>
    <row r="3579" spans="1:23" x14ac:dyDescent="0.3">
      <c r="A3579" t="s">
        <v>3621</v>
      </c>
      <c r="B3579" t="s">
        <v>41</v>
      </c>
      <c r="C3579" t="s">
        <v>42</v>
      </c>
      <c r="D3579" t="s">
        <v>43</v>
      </c>
      <c r="E3579" t="s">
        <v>20</v>
      </c>
      <c r="F3579" t="s">
        <v>15</v>
      </c>
      <c r="G3579" s="5">
        <v>19465.990000000002</v>
      </c>
      <c r="H3579" s="5">
        <f t="shared" si="385"/>
        <v>350.38781999999998</v>
      </c>
      <c r="I3579" s="6">
        <v>5</v>
      </c>
      <c r="J3579" s="6">
        <v>97329.95</v>
      </c>
      <c r="K3579" s="5">
        <f t="shared" si="386"/>
        <v>1751.9390999999998</v>
      </c>
      <c r="L3579" s="7">
        <v>1.85</v>
      </c>
      <c r="M3579" s="7">
        <v>2927</v>
      </c>
      <c r="N3579" s="3">
        <v>45624</v>
      </c>
      <c r="O3579" s="4" t="str">
        <f t="shared" si="387"/>
        <v>2024-11</v>
      </c>
      <c r="P3579" s="4" t="str">
        <f t="shared" si="388"/>
        <v>11</v>
      </c>
      <c r="Q3579" s="4" t="str">
        <f t="shared" si="389"/>
        <v>November</v>
      </c>
      <c r="R3579" s="30" t="str">
        <f t="shared" si="390"/>
        <v>28</v>
      </c>
      <c r="W3579" t="str">
        <f t="shared" si="391"/>
        <v>ok</v>
      </c>
    </row>
    <row r="3580" spans="1:23" x14ac:dyDescent="0.3">
      <c r="A3580" t="s">
        <v>3622</v>
      </c>
      <c r="B3580" t="s">
        <v>36</v>
      </c>
      <c r="C3580" t="s">
        <v>18</v>
      </c>
      <c r="D3580" t="s">
        <v>37</v>
      </c>
      <c r="E3580" t="s">
        <v>20</v>
      </c>
      <c r="F3580" t="s">
        <v>38</v>
      </c>
      <c r="G3580" s="5">
        <v>8527.0300000000007</v>
      </c>
      <c r="H3580" s="5">
        <f t="shared" si="385"/>
        <v>153.48653999999999</v>
      </c>
      <c r="I3580" s="6">
        <v>5</v>
      </c>
      <c r="J3580" s="6">
        <v>42635.15</v>
      </c>
      <c r="K3580" s="5">
        <f t="shared" si="386"/>
        <v>767.43269999999995</v>
      </c>
      <c r="L3580" s="7">
        <v>2.4</v>
      </c>
      <c r="M3580" s="7">
        <v>560</v>
      </c>
      <c r="N3580" s="3">
        <v>45560</v>
      </c>
      <c r="O3580" s="4" t="str">
        <f t="shared" si="387"/>
        <v>2024-09</v>
      </c>
      <c r="P3580" s="4" t="str">
        <f t="shared" si="388"/>
        <v>09</v>
      </c>
      <c r="Q3580" s="4" t="str">
        <f t="shared" si="389"/>
        <v>September</v>
      </c>
      <c r="R3580" s="30" t="str">
        <f t="shared" si="390"/>
        <v>25</v>
      </c>
      <c r="W3580" t="str">
        <f t="shared" si="391"/>
        <v>ok</v>
      </c>
    </row>
    <row r="3581" spans="1:23" x14ac:dyDescent="0.3">
      <c r="A3581" t="s">
        <v>3623</v>
      </c>
      <c r="B3581" t="s">
        <v>17</v>
      </c>
      <c r="C3581" t="s">
        <v>18</v>
      </c>
      <c r="D3581" t="s">
        <v>19</v>
      </c>
      <c r="E3581" t="s">
        <v>14</v>
      </c>
      <c r="F3581" t="s">
        <v>60</v>
      </c>
      <c r="G3581" s="5">
        <v>9780.49</v>
      </c>
      <c r="H3581" s="5">
        <f t="shared" si="385"/>
        <v>176.04881999999998</v>
      </c>
      <c r="I3581" s="6">
        <v>1</v>
      </c>
      <c r="J3581" s="6">
        <v>9780.49</v>
      </c>
      <c r="K3581" s="5">
        <f t="shared" si="386"/>
        <v>176.04881999999998</v>
      </c>
      <c r="L3581" s="7">
        <v>2.41</v>
      </c>
      <c r="M3581" s="7">
        <v>3107</v>
      </c>
      <c r="N3581" s="3">
        <v>45372</v>
      </c>
      <c r="O3581" s="4" t="str">
        <f t="shared" si="387"/>
        <v>2024-03</v>
      </c>
      <c r="P3581" s="4" t="str">
        <f t="shared" si="388"/>
        <v>03</v>
      </c>
      <c r="Q3581" s="4" t="str">
        <f t="shared" si="389"/>
        <v>March</v>
      </c>
      <c r="R3581" s="30" t="str">
        <f t="shared" si="390"/>
        <v>21</v>
      </c>
      <c r="W3581" t="str">
        <f t="shared" si="391"/>
        <v>ok</v>
      </c>
    </row>
    <row r="3582" spans="1:23" x14ac:dyDescent="0.3">
      <c r="A3582" t="s">
        <v>3624</v>
      </c>
      <c r="B3582" t="s">
        <v>36</v>
      </c>
      <c r="C3582" t="s">
        <v>18</v>
      </c>
      <c r="D3582" t="s">
        <v>37</v>
      </c>
      <c r="E3582" t="s">
        <v>14</v>
      </c>
      <c r="F3582" t="s">
        <v>60</v>
      </c>
      <c r="G3582" s="5">
        <v>13458.71</v>
      </c>
      <c r="H3582" s="5">
        <f t="shared" si="385"/>
        <v>242.25677999999996</v>
      </c>
      <c r="I3582" s="6">
        <v>3</v>
      </c>
      <c r="J3582" s="6">
        <v>40376.129999999997</v>
      </c>
      <c r="K3582" s="5">
        <f t="shared" si="386"/>
        <v>726.77033999999992</v>
      </c>
      <c r="L3582" s="7">
        <v>1.6</v>
      </c>
      <c r="M3582" s="7">
        <v>3034</v>
      </c>
      <c r="N3582" s="3">
        <v>45478</v>
      </c>
      <c r="O3582" s="4" t="str">
        <f t="shared" si="387"/>
        <v>2024-07</v>
      </c>
      <c r="P3582" s="4" t="str">
        <f t="shared" si="388"/>
        <v>07</v>
      </c>
      <c r="Q3582" s="4" t="str">
        <f t="shared" si="389"/>
        <v>July</v>
      </c>
      <c r="R3582" s="30" t="str">
        <f t="shared" si="390"/>
        <v>05</v>
      </c>
      <c r="W3582" t="str">
        <f t="shared" si="391"/>
        <v>ok</v>
      </c>
    </row>
    <row r="3583" spans="1:23" x14ac:dyDescent="0.3">
      <c r="A3583" t="s">
        <v>3625</v>
      </c>
      <c r="B3583" t="s">
        <v>23</v>
      </c>
      <c r="C3583" t="s">
        <v>24</v>
      </c>
      <c r="D3583" t="s">
        <v>25</v>
      </c>
      <c r="E3583" t="s">
        <v>14</v>
      </c>
      <c r="F3583" t="s">
        <v>21</v>
      </c>
      <c r="G3583" s="5">
        <v>19179.75</v>
      </c>
      <c r="H3583" s="5">
        <f t="shared" si="385"/>
        <v>345.2355</v>
      </c>
      <c r="I3583" s="6">
        <v>1</v>
      </c>
      <c r="J3583" s="6">
        <v>19179.75</v>
      </c>
      <c r="K3583" s="5">
        <f t="shared" si="386"/>
        <v>345.2355</v>
      </c>
      <c r="L3583" s="7">
        <v>1.69</v>
      </c>
      <c r="M3583" s="7">
        <v>3577</v>
      </c>
      <c r="N3583" s="3">
        <v>45377</v>
      </c>
      <c r="O3583" s="4" t="str">
        <f t="shared" si="387"/>
        <v>2024-03</v>
      </c>
      <c r="P3583" s="4" t="str">
        <f t="shared" si="388"/>
        <v>03</v>
      </c>
      <c r="Q3583" s="4" t="str">
        <f t="shared" si="389"/>
        <v>March</v>
      </c>
      <c r="R3583" s="30" t="str">
        <f t="shared" si="390"/>
        <v>26</v>
      </c>
      <c r="W3583" t="str">
        <f t="shared" si="391"/>
        <v>ok</v>
      </c>
    </row>
    <row r="3584" spans="1:23" x14ac:dyDescent="0.3">
      <c r="A3584" t="s">
        <v>3626</v>
      </c>
      <c r="B3584" t="s">
        <v>17</v>
      </c>
      <c r="C3584" t="s">
        <v>18</v>
      </c>
      <c r="D3584" t="s">
        <v>19</v>
      </c>
      <c r="E3584" t="s">
        <v>14</v>
      </c>
      <c r="F3584" t="s">
        <v>38</v>
      </c>
      <c r="G3584" s="5">
        <v>12494.25</v>
      </c>
      <c r="H3584" s="5">
        <f t="shared" si="385"/>
        <v>224.89649999999997</v>
      </c>
      <c r="I3584" s="6">
        <v>1</v>
      </c>
      <c r="J3584" s="6">
        <v>12494.25</v>
      </c>
      <c r="K3584" s="5">
        <f t="shared" si="386"/>
        <v>224.89649999999997</v>
      </c>
      <c r="L3584" s="7">
        <v>4.43</v>
      </c>
      <c r="M3584" s="7">
        <v>2647</v>
      </c>
      <c r="N3584" s="3">
        <v>45534</v>
      </c>
      <c r="O3584" s="4" t="str">
        <f t="shared" si="387"/>
        <v>2024-08</v>
      </c>
      <c r="P3584" s="4" t="str">
        <f t="shared" si="388"/>
        <v>08</v>
      </c>
      <c r="Q3584" s="4" t="str">
        <f t="shared" si="389"/>
        <v>August</v>
      </c>
      <c r="R3584" s="30" t="str">
        <f t="shared" si="390"/>
        <v>30</v>
      </c>
      <c r="W3584" t="str">
        <f t="shared" si="391"/>
        <v>ok</v>
      </c>
    </row>
    <row r="3585" spans="1:23" x14ac:dyDescent="0.3">
      <c r="A3585" t="s">
        <v>3627</v>
      </c>
      <c r="B3585" t="s">
        <v>33</v>
      </c>
      <c r="C3585" t="s">
        <v>12</v>
      </c>
      <c r="D3585" t="s">
        <v>34</v>
      </c>
      <c r="E3585" t="s">
        <v>14</v>
      </c>
      <c r="F3585" t="s">
        <v>31</v>
      </c>
      <c r="G3585" s="5">
        <v>11628.01</v>
      </c>
      <c r="H3585" s="5">
        <f t="shared" si="385"/>
        <v>209.30417999999997</v>
      </c>
      <c r="I3585" s="6">
        <v>2</v>
      </c>
      <c r="J3585" s="6">
        <v>23256.02</v>
      </c>
      <c r="K3585" s="5">
        <f t="shared" si="386"/>
        <v>418.60835999999995</v>
      </c>
      <c r="L3585" s="7">
        <v>3.48</v>
      </c>
      <c r="M3585" s="7">
        <v>106</v>
      </c>
      <c r="N3585" s="3">
        <v>45401</v>
      </c>
      <c r="O3585" s="4" t="str">
        <f t="shared" si="387"/>
        <v>2024-04</v>
      </c>
      <c r="P3585" s="4" t="str">
        <f t="shared" si="388"/>
        <v>04</v>
      </c>
      <c r="Q3585" s="4" t="str">
        <f t="shared" si="389"/>
        <v>April</v>
      </c>
      <c r="R3585" s="30" t="str">
        <f t="shared" si="390"/>
        <v>19</v>
      </c>
      <c r="W3585" t="str">
        <f t="shared" si="391"/>
        <v>ok</v>
      </c>
    </row>
    <row r="3586" spans="1:23" x14ac:dyDescent="0.3">
      <c r="A3586" t="s">
        <v>3628</v>
      </c>
      <c r="B3586" t="s">
        <v>17</v>
      </c>
      <c r="C3586" t="s">
        <v>18</v>
      </c>
      <c r="D3586" t="s">
        <v>19</v>
      </c>
      <c r="E3586" t="s">
        <v>14</v>
      </c>
      <c r="F3586" t="s">
        <v>26</v>
      </c>
      <c r="G3586" s="5">
        <v>15569.55</v>
      </c>
      <c r="H3586" s="5">
        <f t="shared" si="385"/>
        <v>280.25189999999998</v>
      </c>
      <c r="I3586" s="6">
        <v>5</v>
      </c>
      <c r="J3586" s="6">
        <v>77847.75</v>
      </c>
      <c r="K3586" s="5">
        <f t="shared" si="386"/>
        <v>1401.2594999999999</v>
      </c>
      <c r="L3586" s="7">
        <v>2.3199999999999998</v>
      </c>
      <c r="M3586" s="7">
        <v>4321</v>
      </c>
      <c r="N3586" s="3">
        <v>45634</v>
      </c>
      <c r="O3586" s="4" t="str">
        <f t="shared" si="387"/>
        <v>2024-12</v>
      </c>
      <c r="P3586" s="4" t="str">
        <f t="shared" si="388"/>
        <v>12</v>
      </c>
      <c r="Q3586" s="4" t="str">
        <f t="shared" si="389"/>
        <v>December</v>
      </c>
      <c r="R3586" s="30" t="str">
        <f t="shared" si="390"/>
        <v>08</v>
      </c>
      <c r="W3586" t="str">
        <f t="shared" si="391"/>
        <v>ok</v>
      </c>
    </row>
    <row r="3587" spans="1:23" x14ac:dyDescent="0.3">
      <c r="A3587" t="s">
        <v>3629</v>
      </c>
      <c r="B3587" t="s">
        <v>63</v>
      </c>
      <c r="C3587" t="s">
        <v>18</v>
      </c>
      <c r="D3587" t="s">
        <v>64</v>
      </c>
      <c r="E3587" t="s">
        <v>20</v>
      </c>
      <c r="F3587" t="s">
        <v>26</v>
      </c>
      <c r="G3587" s="5">
        <v>180.48</v>
      </c>
      <c r="H3587" s="5">
        <f t="shared" ref="H3587:H3650" si="392">G3587*0.018</f>
        <v>3.2486399999999995</v>
      </c>
      <c r="I3587" s="6">
        <v>3</v>
      </c>
      <c r="J3587" s="6">
        <v>541.44000000000005</v>
      </c>
      <c r="K3587" s="5">
        <f t="shared" ref="K3587:K3650" si="393">H3587*I3587</f>
        <v>9.7459199999999981</v>
      </c>
      <c r="L3587" s="7">
        <v>1.83</v>
      </c>
      <c r="M3587" s="7">
        <v>207</v>
      </c>
      <c r="N3587" s="3">
        <v>45647</v>
      </c>
      <c r="O3587" s="4" t="str">
        <f t="shared" ref="O3587:O3650" si="394">TEXT(N3587,"yyyy-mm")</f>
        <v>2024-12</v>
      </c>
      <c r="P3587" s="4" t="str">
        <f t="shared" ref="P3587:P3650" si="395">TEXT(N3587,"mm")</f>
        <v>12</v>
      </c>
      <c r="Q3587" s="4" t="str">
        <f t="shared" ref="Q3587:Q3650" si="396">TEXT(DATE(2024,P3587,1),"mmmm")</f>
        <v>December</v>
      </c>
      <c r="R3587" s="30" t="str">
        <f t="shared" ref="R3587:R3650" si="397">TEXT(N3587,"dd")</f>
        <v>21</v>
      </c>
      <c r="W3587" t="str">
        <f t="shared" ref="W3587:W3650" si="398">IF(G3587*I3587=J3587,"ok","False")</f>
        <v>ok</v>
      </c>
    </row>
    <row r="3588" spans="1:23" x14ac:dyDescent="0.3">
      <c r="A3588" t="s">
        <v>3630</v>
      </c>
      <c r="B3588" t="s">
        <v>28</v>
      </c>
      <c r="C3588" t="s">
        <v>29</v>
      </c>
      <c r="D3588" t="s">
        <v>30</v>
      </c>
      <c r="E3588" t="s">
        <v>20</v>
      </c>
      <c r="F3588" t="s">
        <v>31</v>
      </c>
      <c r="G3588" s="5">
        <v>12088.2</v>
      </c>
      <c r="H3588" s="5">
        <f t="shared" si="392"/>
        <v>217.58760000000001</v>
      </c>
      <c r="I3588" s="6">
        <v>4</v>
      </c>
      <c r="J3588" s="6">
        <v>48352.800000000003</v>
      </c>
      <c r="K3588" s="5">
        <f t="shared" si="393"/>
        <v>870.35040000000004</v>
      </c>
      <c r="L3588" s="7">
        <v>1.24</v>
      </c>
      <c r="M3588" s="7">
        <v>2482</v>
      </c>
      <c r="N3588" s="3">
        <v>45436</v>
      </c>
      <c r="O3588" s="4" t="str">
        <f t="shared" si="394"/>
        <v>2024-05</v>
      </c>
      <c r="P3588" s="4" t="str">
        <f t="shared" si="395"/>
        <v>05</v>
      </c>
      <c r="Q3588" s="4" t="str">
        <f t="shared" si="396"/>
        <v>May</v>
      </c>
      <c r="R3588" s="30" t="str">
        <f t="shared" si="397"/>
        <v>24</v>
      </c>
      <c r="W3588" t="str">
        <f t="shared" si="398"/>
        <v>ok</v>
      </c>
    </row>
    <row r="3589" spans="1:23" x14ac:dyDescent="0.3">
      <c r="A3589" t="s">
        <v>3631</v>
      </c>
      <c r="B3589" t="s">
        <v>28</v>
      </c>
      <c r="C3589" t="s">
        <v>29</v>
      </c>
      <c r="D3589" t="s">
        <v>30</v>
      </c>
      <c r="E3589" t="s">
        <v>45</v>
      </c>
      <c r="F3589" t="s">
        <v>31</v>
      </c>
      <c r="G3589" s="5">
        <v>13089.38</v>
      </c>
      <c r="H3589" s="5">
        <f t="shared" si="392"/>
        <v>235.60883999999996</v>
      </c>
      <c r="I3589" s="6">
        <v>4</v>
      </c>
      <c r="J3589" s="6">
        <v>52357.52</v>
      </c>
      <c r="K3589" s="5">
        <f t="shared" si="393"/>
        <v>942.43535999999983</v>
      </c>
      <c r="L3589" s="7">
        <v>4.6100000000000003</v>
      </c>
      <c r="M3589" s="7">
        <v>1538</v>
      </c>
      <c r="N3589" s="3">
        <v>45490</v>
      </c>
      <c r="O3589" s="4" t="str">
        <f t="shared" si="394"/>
        <v>2024-07</v>
      </c>
      <c r="P3589" s="4" t="str">
        <f t="shared" si="395"/>
        <v>07</v>
      </c>
      <c r="Q3589" s="4" t="str">
        <f t="shared" si="396"/>
        <v>July</v>
      </c>
      <c r="R3589" s="30" t="str">
        <f t="shared" si="397"/>
        <v>17</v>
      </c>
      <c r="W3589" t="str">
        <f t="shared" si="398"/>
        <v>ok</v>
      </c>
    </row>
    <row r="3590" spans="1:23" x14ac:dyDescent="0.3">
      <c r="A3590" t="s">
        <v>3632</v>
      </c>
      <c r="B3590" t="s">
        <v>47</v>
      </c>
      <c r="C3590" t="s">
        <v>12</v>
      </c>
      <c r="D3590" t="s">
        <v>48</v>
      </c>
      <c r="E3590" t="s">
        <v>45</v>
      </c>
      <c r="F3590" t="s">
        <v>26</v>
      </c>
      <c r="G3590" s="5">
        <v>10554.26</v>
      </c>
      <c r="H3590" s="5">
        <f t="shared" si="392"/>
        <v>189.97667999999999</v>
      </c>
      <c r="I3590" s="6">
        <v>3</v>
      </c>
      <c r="J3590" s="6">
        <v>31662.78</v>
      </c>
      <c r="K3590" s="5">
        <f t="shared" si="393"/>
        <v>569.93003999999996</v>
      </c>
      <c r="L3590" s="7">
        <v>4.51</v>
      </c>
      <c r="M3590" s="7">
        <v>2320</v>
      </c>
      <c r="N3590" s="3">
        <v>45412</v>
      </c>
      <c r="O3590" s="4" t="str">
        <f t="shared" si="394"/>
        <v>2024-04</v>
      </c>
      <c r="P3590" s="4" t="str">
        <f t="shared" si="395"/>
        <v>04</v>
      </c>
      <c r="Q3590" s="4" t="str">
        <f t="shared" si="396"/>
        <v>April</v>
      </c>
      <c r="R3590" s="30" t="str">
        <f t="shared" si="397"/>
        <v>30</v>
      </c>
      <c r="W3590" t="str">
        <f t="shared" si="398"/>
        <v>ok</v>
      </c>
    </row>
    <row r="3591" spans="1:23" x14ac:dyDescent="0.3">
      <c r="A3591" t="s">
        <v>3633</v>
      </c>
      <c r="B3591" t="s">
        <v>28</v>
      </c>
      <c r="C3591" t="s">
        <v>29</v>
      </c>
      <c r="D3591" t="s">
        <v>30</v>
      </c>
      <c r="E3591" t="s">
        <v>14</v>
      </c>
      <c r="F3591" t="s">
        <v>31</v>
      </c>
      <c r="G3591" s="5">
        <v>8858.58</v>
      </c>
      <c r="H3591" s="5">
        <f t="shared" si="392"/>
        <v>159.45443999999998</v>
      </c>
      <c r="I3591" s="6">
        <v>3</v>
      </c>
      <c r="J3591" s="6">
        <v>26575.74</v>
      </c>
      <c r="K3591" s="5">
        <f t="shared" si="393"/>
        <v>478.36331999999993</v>
      </c>
      <c r="L3591" s="7">
        <v>3.07</v>
      </c>
      <c r="M3591" s="7">
        <v>821</v>
      </c>
      <c r="N3591" s="3">
        <v>45362</v>
      </c>
      <c r="O3591" s="4" t="str">
        <f t="shared" si="394"/>
        <v>2024-03</v>
      </c>
      <c r="P3591" s="4" t="str">
        <f t="shared" si="395"/>
        <v>03</v>
      </c>
      <c r="Q3591" s="4" t="str">
        <f t="shared" si="396"/>
        <v>March</v>
      </c>
      <c r="R3591" s="30" t="str">
        <f t="shared" si="397"/>
        <v>11</v>
      </c>
      <c r="W3591" t="str">
        <f t="shared" si="398"/>
        <v>ok</v>
      </c>
    </row>
    <row r="3592" spans="1:23" x14ac:dyDescent="0.3">
      <c r="A3592" t="s">
        <v>3634</v>
      </c>
      <c r="B3592" t="s">
        <v>47</v>
      </c>
      <c r="C3592" t="s">
        <v>12</v>
      </c>
      <c r="D3592" t="s">
        <v>48</v>
      </c>
      <c r="E3592" t="s">
        <v>14</v>
      </c>
      <c r="F3592" t="s">
        <v>31</v>
      </c>
      <c r="G3592" s="5">
        <v>14712.28</v>
      </c>
      <c r="H3592" s="5">
        <f t="shared" si="392"/>
        <v>264.82103999999998</v>
      </c>
      <c r="I3592" s="6">
        <v>4</v>
      </c>
      <c r="J3592" s="6">
        <v>58849.120000000003</v>
      </c>
      <c r="K3592" s="5">
        <f t="shared" si="393"/>
        <v>1059.2841599999999</v>
      </c>
      <c r="L3592" s="7">
        <v>1.59</v>
      </c>
      <c r="M3592" s="7">
        <v>832</v>
      </c>
      <c r="N3592" s="3">
        <v>45431</v>
      </c>
      <c r="O3592" s="4" t="str">
        <f t="shared" si="394"/>
        <v>2024-05</v>
      </c>
      <c r="P3592" s="4" t="str">
        <f t="shared" si="395"/>
        <v>05</v>
      </c>
      <c r="Q3592" s="4" t="str">
        <f t="shared" si="396"/>
        <v>May</v>
      </c>
      <c r="R3592" s="30" t="str">
        <f t="shared" si="397"/>
        <v>19</v>
      </c>
      <c r="W3592" t="str">
        <f t="shared" si="398"/>
        <v>ok</v>
      </c>
    </row>
    <row r="3593" spans="1:23" x14ac:dyDescent="0.3">
      <c r="A3593" t="s">
        <v>3635</v>
      </c>
      <c r="B3593" t="s">
        <v>41</v>
      </c>
      <c r="C3593" t="s">
        <v>42</v>
      </c>
      <c r="D3593" t="s">
        <v>43</v>
      </c>
      <c r="E3593" t="s">
        <v>45</v>
      </c>
      <c r="F3593" t="s">
        <v>38</v>
      </c>
      <c r="G3593" s="5">
        <v>17223.810000000001</v>
      </c>
      <c r="H3593" s="5">
        <f t="shared" si="392"/>
        <v>310.02857999999998</v>
      </c>
      <c r="I3593" s="6">
        <v>3</v>
      </c>
      <c r="J3593" s="6">
        <v>51671.43</v>
      </c>
      <c r="K3593" s="5">
        <f t="shared" si="393"/>
        <v>930.08573999999999</v>
      </c>
      <c r="L3593" s="7">
        <v>3.76</v>
      </c>
      <c r="M3593" s="7">
        <v>2535</v>
      </c>
      <c r="N3593" s="3">
        <v>45425</v>
      </c>
      <c r="O3593" s="4" t="str">
        <f t="shared" si="394"/>
        <v>2024-05</v>
      </c>
      <c r="P3593" s="4" t="str">
        <f t="shared" si="395"/>
        <v>05</v>
      </c>
      <c r="Q3593" s="4" t="str">
        <f t="shared" si="396"/>
        <v>May</v>
      </c>
      <c r="R3593" s="30" t="str">
        <f t="shared" si="397"/>
        <v>13</v>
      </c>
      <c r="W3593" t="str">
        <f t="shared" si="398"/>
        <v>ok</v>
      </c>
    </row>
    <row r="3594" spans="1:23" x14ac:dyDescent="0.3">
      <c r="A3594" t="s">
        <v>3636</v>
      </c>
      <c r="B3594" t="s">
        <v>63</v>
      </c>
      <c r="C3594" t="s">
        <v>18</v>
      </c>
      <c r="D3594" t="s">
        <v>64</v>
      </c>
      <c r="E3594" t="s">
        <v>14</v>
      </c>
      <c r="F3594" t="s">
        <v>38</v>
      </c>
      <c r="G3594" s="5">
        <v>7951.57</v>
      </c>
      <c r="H3594" s="5">
        <f t="shared" si="392"/>
        <v>143.12825999999998</v>
      </c>
      <c r="I3594" s="6">
        <v>2</v>
      </c>
      <c r="J3594" s="6">
        <v>15903.14</v>
      </c>
      <c r="K3594" s="5">
        <f t="shared" si="393"/>
        <v>286.25651999999997</v>
      </c>
      <c r="L3594" s="7">
        <v>3.03</v>
      </c>
      <c r="M3594" s="7">
        <v>3208</v>
      </c>
      <c r="N3594" s="3">
        <v>45318</v>
      </c>
      <c r="O3594" s="4" t="str">
        <f t="shared" si="394"/>
        <v>2024-01</v>
      </c>
      <c r="P3594" s="4" t="str">
        <f t="shared" si="395"/>
        <v>01</v>
      </c>
      <c r="Q3594" s="4" t="str">
        <f t="shared" si="396"/>
        <v>January</v>
      </c>
      <c r="R3594" s="30" t="str">
        <f t="shared" si="397"/>
        <v>27</v>
      </c>
      <c r="W3594" t="str">
        <f t="shared" si="398"/>
        <v>ok</v>
      </c>
    </row>
    <row r="3595" spans="1:23" x14ac:dyDescent="0.3">
      <c r="A3595" t="s">
        <v>3637</v>
      </c>
      <c r="B3595" t="s">
        <v>47</v>
      </c>
      <c r="C3595" t="s">
        <v>12</v>
      </c>
      <c r="D3595" t="s">
        <v>48</v>
      </c>
      <c r="E3595" t="s">
        <v>45</v>
      </c>
      <c r="F3595" t="s">
        <v>15</v>
      </c>
      <c r="G3595" s="5">
        <v>9101.17</v>
      </c>
      <c r="H3595" s="5">
        <f t="shared" si="392"/>
        <v>163.82105999999999</v>
      </c>
      <c r="I3595" s="6">
        <v>4</v>
      </c>
      <c r="J3595" s="6">
        <v>36404.68</v>
      </c>
      <c r="K3595" s="5">
        <f t="shared" si="393"/>
        <v>655.28423999999995</v>
      </c>
      <c r="L3595" s="7">
        <v>3.88</v>
      </c>
      <c r="M3595" s="7">
        <v>1360</v>
      </c>
      <c r="N3595" s="3">
        <v>45601</v>
      </c>
      <c r="O3595" s="4" t="str">
        <f t="shared" si="394"/>
        <v>2024-11</v>
      </c>
      <c r="P3595" s="4" t="str">
        <f t="shared" si="395"/>
        <v>11</v>
      </c>
      <c r="Q3595" s="4" t="str">
        <f t="shared" si="396"/>
        <v>November</v>
      </c>
      <c r="R3595" s="30" t="str">
        <f t="shared" si="397"/>
        <v>05</v>
      </c>
      <c r="W3595" t="str">
        <f t="shared" si="398"/>
        <v>ok</v>
      </c>
    </row>
    <row r="3596" spans="1:23" x14ac:dyDescent="0.3">
      <c r="A3596" t="s">
        <v>3638</v>
      </c>
      <c r="B3596" t="s">
        <v>51</v>
      </c>
      <c r="C3596" t="s">
        <v>29</v>
      </c>
      <c r="D3596" t="s">
        <v>52</v>
      </c>
      <c r="E3596" t="s">
        <v>45</v>
      </c>
      <c r="F3596" t="s">
        <v>21</v>
      </c>
      <c r="G3596" s="5">
        <v>6350.06</v>
      </c>
      <c r="H3596" s="5">
        <f t="shared" si="392"/>
        <v>114.30108</v>
      </c>
      <c r="I3596" s="6">
        <v>2</v>
      </c>
      <c r="J3596" s="6">
        <v>12700.12</v>
      </c>
      <c r="K3596" s="5">
        <f t="shared" si="393"/>
        <v>228.60216</v>
      </c>
      <c r="L3596" s="7">
        <v>3.99</v>
      </c>
      <c r="M3596" s="7">
        <v>1379</v>
      </c>
      <c r="N3596" s="3">
        <v>45587</v>
      </c>
      <c r="O3596" s="4" t="str">
        <f t="shared" si="394"/>
        <v>2024-10</v>
      </c>
      <c r="P3596" s="4" t="str">
        <f t="shared" si="395"/>
        <v>10</v>
      </c>
      <c r="Q3596" s="4" t="str">
        <f t="shared" si="396"/>
        <v>October</v>
      </c>
      <c r="R3596" s="30" t="str">
        <f t="shared" si="397"/>
        <v>22</v>
      </c>
      <c r="W3596" t="str">
        <f t="shared" si="398"/>
        <v>ok</v>
      </c>
    </row>
    <row r="3597" spans="1:23" x14ac:dyDescent="0.3">
      <c r="A3597" t="s">
        <v>3639</v>
      </c>
      <c r="B3597" t="s">
        <v>63</v>
      </c>
      <c r="C3597" t="s">
        <v>18</v>
      </c>
      <c r="D3597" t="s">
        <v>64</v>
      </c>
      <c r="E3597" t="s">
        <v>20</v>
      </c>
      <c r="F3597" t="s">
        <v>60</v>
      </c>
      <c r="G3597" s="5">
        <v>16350.76</v>
      </c>
      <c r="H3597" s="5">
        <f t="shared" si="392"/>
        <v>294.31367999999998</v>
      </c>
      <c r="I3597" s="6">
        <v>3</v>
      </c>
      <c r="J3597" s="6">
        <v>49052.28</v>
      </c>
      <c r="K3597" s="5">
        <f t="shared" si="393"/>
        <v>882.94103999999993</v>
      </c>
      <c r="L3597" s="7">
        <v>1.07</v>
      </c>
      <c r="M3597" s="7">
        <v>3695</v>
      </c>
      <c r="N3597" s="3">
        <v>45533</v>
      </c>
      <c r="O3597" s="4" t="str">
        <f t="shared" si="394"/>
        <v>2024-08</v>
      </c>
      <c r="P3597" s="4" t="str">
        <f t="shared" si="395"/>
        <v>08</v>
      </c>
      <c r="Q3597" s="4" t="str">
        <f t="shared" si="396"/>
        <v>August</v>
      </c>
      <c r="R3597" s="30" t="str">
        <f t="shared" si="397"/>
        <v>29</v>
      </c>
      <c r="W3597" t="str">
        <f t="shared" si="398"/>
        <v>ok</v>
      </c>
    </row>
    <row r="3598" spans="1:23" x14ac:dyDescent="0.3">
      <c r="A3598" t="s">
        <v>3640</v>
      </c>
      <c r="B3598" t="s">
        <v>41</v>
      </c>
      <c r="C3598" t="s">
        <v>42</v>
      </c>
      <c r="D3598" t="s">
        <v>43</v>
      </c>
      <c r="E3598" t="s">
        <v>20</v>
      </c>
      <c r="F3598" t="s">
        <v>26</v>
      </c>
      <c r="G3598" s="5">
        <v>1303.82</v>
      </c>
      <c r="H3598" s="5">
        <f t="shared" si="392"/>
        <v>23.468759999999996</v>
      </c>
      <c r="I3598" s="6">
        <v>4</v>
      </c>
      <c r="J3598" s="6">
        <v>5215.28</v>
      </c>
      <c r="K3598" s="5">
        <f t="shared" si="393"/>
        <v>93.875039999999984</v>
      </c>
      <c r="L3598" s="7">
        <v>3.12</v>
      </c>
      <c r="M3598" s="7">
        <v>2924</v>
      </c>
      <c r="N3598" s="3">
        <v>45308</v>
      </c>
      <c r="O3598" s="4" t="str">
        <f t="shared" si="394"/>
        <v>2024-01</v>
      </c>
      <c r="P3598" s="4" t="str">
        <f t="shared" si="395"/>
        <v>01</v>
      </c>
      <c r="Q3598" s="4" t="str">
        <f t="shared" si="396"/>
        <v>January</v>
      </c>
      <c r="R3598" s="30" t="str">
        <f t="shared" si="397"/>
        <v>17</v>
      </c>
      <c r="W3598" t="str">
        <f t="shared" si="398"/>
        <v>ok</v>
      </c>
    </row>
    <row r="3599" spans="1:23" x14ac:dyDescent="0.3">
      <c r="A3599" t="s">
        <v>3641</v>
      </c>
      <c r="B3599" t="s">
        <v>33</v>
      </c>
      <c r="C3599" t="s">
        <v>12</v>
      </c>
      <c r="D3599" t="s">
        <v>34</v>
      </c>
      <c r="E3599" t="s">
        <v>20</v>
      </c>
      <c r="F3599" t="s">
        <v>38</v>
      </c>
      <c r="G3599" s="5">
        <v>2751.75</v>
      </c>
      <c r="H3599" s="5">
        <f t="shared" si="392"/>
        <v>49.531499999999994</v>
      </c>
      <c r="I3599" s="6">
        <v>5</v>
      </c>
      <c r="J3599" s="6">
        <v>13758.75</v>
      </c>
      <c r="K3599" s="5">
        <f t="shared" si="393"/>
        <v>247.65749999999997</v>
      </c>
      <c r="L3599" s="7">
        <v>4.47</v>
      </c>
      <c r="M3599" s="7">
        <v>834</v>
      </c>
      <c r="N3599" s="3">
        <v>45602</v>
      </c>
      <c r="O3599" s="4" t="str">
        <f t="shared" si="394"/>
        <v>2024-11</v>
      </c>
      <c r="P3599" s="4" t="str">
        <f t="shared" si="395"/>
        <v>11</v>
      </c>
      <c r="Q3599" s="4" t="str">
        <f t="shared" si="396"/>
        <v>November</v>
      </c>
      <c r="R3599" s="30" t="str">
        <f t="shared" si="397"/>
        <v>06</v>
      </c>
      <c r="W3599" t="str">
        <f t="shared" si="398"/>
        <v>ok</v>
      </c>
    </row>
    <row r="3600" spans="1:23" x14ac:dyDescent="0.3">
      <c r="A3600" t="s">
        <v>3642</v>
      </c>
      <c r="B3600" t="s">
        <v>47</v>
      </c>
      <c r="C3600" t="s">
        <v>12</v>
      </c>
      <c r="D3600" t="s">
        <v>48</v>
      </c>
      <c r="E3600" t="s">
        <v>45</v>
      </c>
      <c r="F3600" t="s">
        <v>21</v>
      </c>
      <c r="G3600" s="5">
        <v>7085.17</v>
      </c>
      <c r="H3600" s="5">
        <f t="shared" si="392"/>
        <v>127.53305999999999</v>
      </c>
      <c r="I3600" s="6">
        <v>4</v>
      </c>
      <c r="J3600" s="6">
        <v>28340.68</v>
      </c>
      <c r="K3600" s="5">
        <f t="shared" si="393"/>
        <v>510.13223999999997</v>
      </c>
      <c r="L3600" s="7">
        <v>2.2200000000000002</v>
      </c>
      <c r="M3600" s="7">
        <v>2836</v>
      </c>
      <c r="N3600" s="3">
        <v>45445</v>
      </c>
      <c r="O3600" s="4" t="str">
        <f t="shared" si="394"/>
        <v>2024-06</v>
      </c>
      <c r="P3600" s="4" t="str">
        <f t="shared" si="395"/>
        <v>06</v>
      </c>
      <c r="Q3600" s="4" t="str">
        <f t="shared" si="396"/>
        <v>June</v>
      </c>
      <c r="R3600" s="30" t="str">
        <f t="shared" si="397"/>
        <v>02</v>
      </c>
      <c r="W3600" t="str">
        <f t="shared" si="398"/>
        <v>ok</v>
      </c>
    </row>
    <row r="3601" spans="1:23" x14ac:dyDescent="0.3">
      <c r="A3601" t="s">
        <v>3643</v>
      </c>
      <c r="B3601" t="s">
        <v>11</v>
      </c>
      <c r="C3601" t="s">
        <v>12</v>
      </c>
      <c r="D3601" t="s">
        <v>13</v>
      </c>
      <c r="E3601" t="s">
        <v>14</v>
      </c>
      <c r="F3601" t="s">
        <v>15</v>
      </c>
      <c r="G3601" s="5">
        <v>8305.76</v>
      </c>
      <c r="H3601" s="5">
        <f t="shared" si="392"/>
        <v>149.50368</v>
      </c>
      <c r="I3601" s="6">
        <v>1</v>
      </c>
      <c r="J3601" s="6">
        <v>8305.76</v>
      </c>
      <c r="K3601" s="5">
        <f t="shared" si="393"/>
        <v>149.50368</v>
      </c>
      <c r="L3601" s="7">
        <v>4.53</v>
      </c>
      <c r="M3601" s="7">
        <v>3668</v>
      </c>
      <c r="N3601" s="3">
        <v>45587</v>
      </c>
      <c r="O3601" s="4" t="str">
        <f t="shared" si="394"/>
        <v>2024-10</v>
      </c>
      <c r="P3601" s="4" t="str">
        <f t="shared" si="395"/>
        <v>10</v>
      </c>
      <c r="Q3601" s="4" t="str">
        <f t="shared" si="396"/>
        <v>October</v>
      </c>
      <c r="R3601" s="30" t="str">
        <f t="shared" si="397"/>
        <v>22</v>
      </c>
      <c r="W3601" t="str">
        <f t="shared" si="398"/>
        <v>ok</v>
      </c>
    </row>
    <row r="3602" spans="1:23" x14ac:dyDescent="0.3">
      <c r="A3602" t="s">
        <v>3644</v>
      </c>
      <c r="B3602" t="s">
        <v>33</v>
      </c>
      <c r="C3602" t="s">
        <v>12</v>
      </c>
      <c r="D3602" t="s">
        <v>34</v>
      </c>
      <c r="E3602" t="s">
        <v>14</v>
      </c>
      <c r="F3602" t="s">
        <v>15</v>
      </c>
      <c r="G3602" s="5">
        <v>15886.65</v>
      </c>
      <c r="H3602" s="5">
        <f t="shared" si="392"/>
        <v>285.9597</v>
      </c>
      <c r="I3602" s="6">
        <v>5</v>
      </c>
      <c r="J3602" s="6">
        <v>79433.25</v>
      </c>
      <c r="K3602" s="5">
        <f t="shared" si="393"/>
        <v>1429.7984999999999</v>
      </c>
      <c r="L3602" s="7">
        <v>2.72</v>
      </c>
      <c r="M3602" s="7">
        <v>2704</v>
      </c>
      <c r="N3602" s="3">
        <v>45554</v>
      </c>
      <c r="O3602" s="4" t="str">
        <f t="shared" si="394"/>
        <v>2024-09</v>
      </c>
      <c r="P3602" s="4" t="str">
        <f t="shared" si="395"/>
        <v>09</v>
      </c>
      <c r="Q3602" s="4" t="str">
        <f t="shared" si="396"/>
        <v>September</v>
      </c>
      <c r="R3602" s="30" t="str">
        <f t="shared" si="397"/>
        <v>19</v>
      </c>
      <c r="W3602" t="str">
        <f t="shared" si="398"/>
        <v>ok</v>
      </c>
    </row>
    <row r="3603" spans="1:23" x14ac:dyDescent="0.3">
      <c r="A3603" t="s">
        <v>3645</v>
      </c>
      <c r="B3603" t="s">
        <v>33</v>
      </c>
      <c r="C3603" t="s">
        <v>12</v>
      </c>
      <c r="D3603" t="s">
        <v>34</v>
      </c>
      <c r="E3603" t="s">
        <v>45</v>
      </c>
      <c r="F3603" t="s">
        <v>31</v>
      </c>
      <c r="G3603" s="5">
        <v>17228.59</v>
      </c>
      <c r="H3603" s="5">
        <f t="shared" si="392"/>
        <v>310.11462</v>
      </c>
      <c r="I3603" s="6">
        <v>3</v>
      </c>
      <c r="J3603" s="6">
        <v>51685.77</v>
      </c>
      <c r="K3603" s="5">
        <f t="shared" si="393"/>
        <v>930.34385999999995</v>
      </c>
      <c r="L3603" s="7">
        <v>3.56</v>
      </c>
      <c r="M3603" s="7">
        <v>1125</v>
      </c>
      <c r="N3603" s="3">
        <v>45593</v>
      </c>
      <c r="O3603" s="4" t="str">
        <f t="shared" si="394"/>
        <v>2024-10</v>
      </c>
      <c r="P3603" s="4" t="str">
        <f t="shared" si="395"/>
        <v>10</v>
      </c>
      <c r="Q3603" s="4" t="str">
        <f t="shared" si="396"/>
        <v>October</v>
      </c>
      <c r="R3603" s="30" t="str">
        <f t="shared" si="397"/>
        <v>28</v>
      </c>
      <c r="W3603" t="str">
        <f t="shared" si="398"/>
        <v>ok</v>
      </c>
    </row>
    <row r="3604" spans="1:23" x14ac:dyDescent="0.3">
      <c r="A3604" t="s">
        <v>3646</v>
      </c>
      <c r="B3604" t="s">
        <v>63</v>
      </c>
      <c r="C3604" t="s">
        <v>18</v>
      </c>
      <c r="D3604" t="s">
        <v>64</v>
      </c>
      <c r="E3604" t="s">
        <v>14</v>
      </c>
      <c r="F3604" t="s">
        <v>15</v>
      </c>
      <c r="G3604" s="5">
        <v>8064.43</v>
      </c>
      <c r="H3604" s="5">
        <f t="shared" si="392"/>
        <v>145.15974</v>
      </c>
      <c r="I3604" s="6">
        <v>1</v>
      </c>
      <c r="J3604" s="6">
        <v>8064.43</v>
      </c>
      <c r="K3604" s="5">
        <f t="shared" si="393"/>
        <v>145.15974</v>
      </c>
      <c r="L3604" s="7">
        <v>2.2799999999999998</v>
      </c>
      <c r="M3604" s="7">
        <v>2327</v>
      </c>
      <c r="N3604" s="3">
        <v>45588</v>
      </c>
      <c r="O3604" s="4" t="str">
        <f t="shared" si="394"/>
        <v>2024-10</v>
      </c>
      <c r="P3604" s="4" t="str">
        <f t="shared" si="395"/>
        <v>10</v>
      </c>
      <c r="Q3604" s="4" t="str">
        <f t="shared" si="396"/>
        <v>October</v>
      </c>
      <c r="R3604" s="30" t="str">
        <f t="shared" si="397"/>
        <v>23</v>
      </c>
      <c r="W3604" t="str">
        <f t="shared" si="398"/>
        <v>ok</v>
      </c>
    </row>
    <row r="3605" spans="1:23" x14ac:dyDescent="0.3">
      <c r="A3605" t="s">
        <v>3647</v>
      </c>
      <c r="B3605" t="s">
        <v>17</v>
      </c>
      <c r="C3605" t="s">
        <v>18</v>
      </c>
      <c r="D3605" t="s">
        <v>19</v>
      </c>
      <c r="E3605" t="s">
        <v>14</v>
      </c>
      <c r="F3605" t="s">
        <v>60</v>
      </c>
      <c r="G3605" s="5">
        <v>4696.76</v>
      </c>
      <c r="H3605" s="5">
        <f t="shared" si="392"/>
        <v>84.541679999999999</v>
      </c>
      <c r="I3605" s="6">
        <v>3</v>
      </c>
      <c r="J3605" s="6">
        <v>14090.28</v>
      </c>
      <c r="K3605" s="5">
        <f t="shared" si="393"/>
        <v>253.62504000000001</v>
      </c>
      <c r="L3605" s="7">
        <v>1.91</v>
      </c>
      <c r="M3605" s="7">
        <v>3042</v>
      </c>
      <c r="N3605" s="3">
        <v>45464</v>
      </c>
      <c r="O3605" s="4" t="str">
        <f t="shared" si="394"/>
        <v>2024-06</v>
      </c>
      <c r="P3605" s="4" t="str">
        <f t="shared" si="395"/>
        <v>06</v>
      </c>
      <c r="Q3605" s="4" t="str">
        <f t="shared" si="396"/>
        <v>June</v>
      </c>
      <c r="R3605" s="30" t="str">
        <f t="shared" si="397"/>
        <v>21</v>
      </c>
      <c r="W3605" t="str">
        <f t="shared" si="398"/>
        <v>ok</v>
      </c>
    </row>
    <row r="3606" spans="1:23" x14ac:dyDescent="0.3">
      <c r="A3606" t="s">
        <v>3648</v>
      </c>
      <c r="B3606" t="s">
        <v>11</v>
      </c>
      <c r="C3606" t="s">
        <v>12</v>
      </c>
      <c r="D3606" t="s">
        <v>13</v>
      </c>
      <c r="E3606" t="s">
        <v>20</v>
      </c>
      <c r="F3606" t="s">
        <v>38</v>
      </c>
      <c r="G3606" s="5">
        <v>1740.82</v>
      </c>
      <c r="H3606" s="5">
        <f t="shared" si="392"/>
        <v>31.334759999999996</v>
      </c>
      <c r="I3606" s="6">
        <v>1</v>
      </c>
      <c r="J3606" s="6">
        <v>1740.82</v>
      </c>
      <c r="K3606" s="5">
        <f t="shared" si="393"/>
        <v>31.334759999999996</v>
      </c>
      <c r="L3606" s="7">
        <v>4.32</v>
      </c>
      <c r="M3606" s="7">
        <v>2846</v>
      </c>
      <c r="N3606" s="3">
        <v>45572</v>
      </c>
      <c r="O3606" s="4" t="str">
        <f t="shared" si="394"/>
        <v>2024-10</v>
      </c>
      <c r="P3606" s="4" t="str">
        <f t="shared" si="395"/>
        <v>10</v>
      </c>
      <c r="Q3606" s="4" t="str">
        <f t="shared" si="396"/>
        <v>October</v>
      </c>
      <c r="R3606" s="30" t="str">
        <f t="shared" si="397"/>
        <v>07</v>
      </c>
      <c r="W3606" t="str">
        <f t="shared" si="398"/>
        <v>ok</v>
      </c>
    </row>
    <row r="3607" spans="1:23" x14ac:dyDescent="0.3">
      <c r="A3607" t="s">
        <v>3649</v>
      </c>
      <c r="B3607" t="s">
        <v>36</v>
      </c>
      <c r="C3607" t="s">
        <v>18</v>
      </c>
      <c r="D3607" t="s">
        <v>37</v>
      </c>
      <c r="E3607" t="s">
        <v>20</v>
      </c>
      <c r="F3607" t="s">
        <v>31</v>
      </c>
      <c r="G3607" s="5">
        <v>11023.06</v>
      </c>
      <c r="H3607" s="5">
        <f t="shared" si="392"/>
        <v>198.41507999999999</v>
      </c>
      <c r="I3607" s="6">
        <v>3</v>
      </c>
      <c r="J3607" s="6">
        <v>33069.18</v>
      </c>
      <c r="K3607" s="5">
        <f t="shared" si="393"/>
        <v>595.24523999999997</v>
      </c>
      <c r="L3607" s="7">
        <v>4.95</v>
      </c>
      <c r="M3607" s="7">
        <v>58</v>
      </c>
      <c r="N3607" s="3">
        <v>45388</v>
      </c>
      <c r="O3607" s="4" t="str">
        <f t="shared" si="394"/>
        <v>2024-04</v>
      </c>
      <c r="P3607" s="4" t="str">
        <f t="shared" si="395"/>
        <v>04</v>
      </c>
      <c r="Q3607" s="4" t="str">
        <f t="shared" si="396"/>
        <v>April</v>
      </c>
      <c r="R3607" s="30" t="str">
        <f t="shared" si="397"/>
        <v>06</v>
      </c>
      <c r="W3607" t="str">
        <f t="shared" si="398"/>
        <v>ok</v>
      </c>
    </row>
    <row r="3608" spans="1:23" x14ac:dyDescent="0.3">
      <c r="A3608" t="s">
        <v>3650</v>
      </c>
      <c r="B3608" t="s">
        <v>63</v>
      </c>
      <c r="C3608" t="s">
        <v>18</v>
      </c>
      <c r="D3608" t="s">
        <v>64</v>
      </c>
      <c r="E3608" t="s">
        <v>14</v>
      </c>
      <c r="F3608" t="s">
        <v>31</v>
      </c>
      <c r="G3608" s="5">
        <v>11977.18</v>
      </c>
      <c r="H3608" s="5">
        <f t="shared" si="392"/>
        <v>215.58923999999999</v>
      </c>
      <c r="I3608" s="6">
        <v>5</v>
      </c>
      <c r="J3608" s="6">
        <v>59885.9</v>
      </c>
      <c r="K3608" s="5">
        <f t="shared" si="393"/>
        <v>1077.9461999999999</v>
      </c>
      <c r="L3608" s="7">
        <v>2.58</v>
      </c>
      <c r="M3608" s="7">
        <v>232</v>
      </c>
      <c r="N3608" s="3">
        <v>45461</v>
      </c>
      <c r="O3608" s="4" t="str">
        <f t="shared" si="394"/>
        <v>2024-06</v>
      </c>
      <c r="P3608" s="4" t="str">
        <f t="shared" si="395"/>
        <v>06</v>
      </c>
      <c r="Q3608" s="4" t="str">
        <f t="shared" si="396"/>
        <v>June</v>
      </c>
      <c r="R3608" s="30" t="str">
        <f t="shared" si="397"/>
        <v>18</v>
      </c>
      <c r="W3608" t="str">
        <f t="shared" si="398"/>
        <v>ok</v>
      </c>
    </row>
    <row r="3609" spans="1:23" x14ac:dyDescent="0.3">
      <c r="A3609" t="s">
        <v>3651</v>
      </c>
      <c r="B3609" t="s">
        <v>11</v>
      </c>
      <c r="C3609" t="s">
        <v>12</v>
      </c>
      <c r="D3609" t="s">
        <v>13</v>
      </c>
      <c r="E3609" t="s">
        <v>45</v>
      </c>
      <c r="F3609" t="s">
        <v>60</v>
      </c>
      <c r="G3609" s="5">
        <v>19995.330000000002</v>
      </c>
      <c r="H3609" s="5">
        <f t="shared" si="392"/>
        <v>359.91593999999998</v>
      </c>
      <c r="I3609" s="6">
        <v>3</v>
      </c>
      <c r="J3609" s="6">
        <v>59985.99</v>
      </c>
      <c r="K3609" s="5">
        <f t="shared" si="393"/>
        <v>1079.74782</v>
      </c>
      <c r="L3609" s="7">
        <v>2.2999999999999998</v>
      </c>
      <c r="M3609" s="7">
        <v>171</v>
      </c>
      <c r="N3609" s="3">
        <v>45421</v>
      </c>
      <c r="O3609" s="4" t="str">
        <f t="shared" si="394"/>
        <v>2024-05</v>
      </c>
      <c r="P3609" s="4" t="str">
        <f t="shared" si="395"/>
        <v>05</v>
      </c>
      <c r="Q3609" s="4" t="str">
        <f t="shared" si="396"/>
        <v>May</v>
      </c>
      <c r="R3609" s="30" t="str">
        <f t="shared" si="397"/>
        <v>09</v>
      </c>
      <c r="W3609" t="str">
        <f t="shared" si="398"/>
        <v>ok</v>
      </c>
    </row>
    <row r="3610" spans="1:23" x14ac:dyDescent="0.3">
      <c r="A3610" t="s">
        <v>3652</v>
      </c>
      <c r="B3610" t="s">
        <v>47</v>
      </c>
      <c r="C3610" t="s">
        <v>12</v>
      </c>
      <c r="D3610" t="s">
        <v>48</v>
      </c>
      <c r="E3610" t="s">
        <v>14</v>
      </c>
      <c r="F3610" t="s">
        <v>60</v>
      </c>
      <c r="G3610" s="5">
        <v>1337.08</v>
      </c>
      <c r="H3610" s="5">
        <f t="shared" si="392"/>
        <v>24.067439999999998</v>
      </c>
      <c r="I3610" s="6">
        <v>2</v>
      </c>
      <c r="J3610" s="6">
        <v>2674.16</v>
      </c>
      <c r="K3610" s="5">
        <f t="shared" si="393"/>
        <v>48.134879999999995</v>
      </c>
      <c r="L3610" s="7">
        <v>4.47</v>
      </c>
      <c r="M3610" s="7">
        <v>4279</v>
      </c>
      <c r="N3610" s="3">
        <v>45493</v>
      </c>
      <c r="O3610" s="4" t="str">
        <f t="shared" si="394"/>
        <v>2024-07</v>
      </c>
      <c r="P3610" s="4" t="str">
        <f t="shared" si="395"/>
        <v>07</v>
      </c>
      <c r="Q3610" s="4" t="str">
        <f t="shared" si="396"/>
        <v>July</v>
      </c>
      <c r="R3610" s="30" t="str">
        <f t="shared" si="397"/>
        <v>20</v>
      </c>
      <c r="W3610" t="str">
        <f t="shared" si="398"/>
        <v>ok</v>
      </c>
    </row>
    <row r="3611" spans="1:23" x14ac:dyDescent="0.3">
      <c r="A3611" t="s">
        <v>3653</v>
      </c>
      <c r="B3611" t="s">
        <v>33</v>
      </c>
      <c r="C3611" t="s">
        <v>12</v>
      </c>
      <c r="D3611" t="s">
        <v>34</v>
      </c>
      <c r="E3611" t="s">
        <v>20</v>
      </c>
      <c r="F3611" t="s">
        <v>26</v>
      </c>
      <c r="G3611" s="5">
        <v>14915.77</v>
      </c>
      <c r="H3611" s="5">
        <f t="shared" si="392"/>
        <v>268.48385999999999</v>
      </c>
      <c r="I3611" s="6">
        <v>3</v>
      </c>
      <c r="J3611" s="6">
        <v>44747.31</v>
      </c>
      <c r="K3611" s="5">
        <f t="shared" si="393"/>
        <v>805.45157999999992</v>
      </c>
      <c r="L3611" s="7">
        <v>2.44</v>
      </c>
      <c r="M3611" s="7">
        <v>3449</v>
      </c>
      <c r="N3611" s="3">
        <v>45421</v>
      </c>
      <c r="O3611" s="4" t="str">
        <f t="shared" si="394"/>
        <v>2024-05</v>
      </c>
      <c r="P3611" s="4" t="str">
        <f t="shared" si="395"/>
        <v>05</v>
      </c>
      <c r="Q3611" s="4" t="str">
        <f t="shared" si="396"/>
        <v>May</v>
      </c>
      <c r="R3611" s="30" t="str">
        <f t="shared" si="397"/>
        <v>09</v>
      </c>
      <c r="W3611" t="str">
        <f t="shared" si="398"/>
        <v>ok</v>
      </c>
    </row>
    <row r="3612" spans="1:23" x14ac:dyDescent="0.3">
      <c r="A3612" t="s">
        <v>3654</v>
      </c>
      <c r="B3612" t="s">
        <v>51</v>
      </c>
      <c r="C3612" t="s">
        <v>29</v>
      </c>
      <c r="D3612" t="s">
        <v>52</v>
      </c>
      <c r="E3612" t="s">
        <v>20</v>
      </c>
      <c r="F3612" t="s">
        <v>15</v>
      </c>
      <c r="G3612" s="5">
        <v>15711.1</v>
      </c>
      <c r="H3612" s="5">
        <f t="shared" si="392"/>
        <v>282.7998</v>
      </c>
      <c r="I3612" s="6">
        <v>1</v>
      </c>
      <c r="J3612" s="6">
        <v>15711.1</v>
      </c>
      <c r="K3612" s="5">
        <f t="shared" si="393"/>
        <v>282.7998</v>
      </c>
      <c r="L3612" s="7">
        <v>4.96</v>
      </c>
      <c r="M3612" s="7">
        <v>2999</v>
      </c>
      <c r="N3612" s="3">
        <v>45379</v>
      </c>
      <c r="O3612" s="4" t="str">
        <f t="shared" si="394"/>
        <v>2024-03</v>
      </c>
      <c r="P3612" s="4" t="str">
        <f t="shared" si="395"/>
        <v>03</v>
      </c>
      <c r="Q3612" s="4" t="str">
        <f t="shared" si="396"/>
        <v>March</v>
      </c>
      <c r="R3612" s="30" t="str">
        <f t="shared" si="397"/>
        <v>28</v>
      </c>
      <c r="W3612" t="str">
        <f t="shared" si="398"/>
        <v>ok</v>
      </c>
    </row>
    <row r="3613" spans="1:23" x14ac:dyDescent="0.3">
      <c r="A3613" t="s">
        <v>3655</v>
      </c>
      <c r="B3613" t="s">
        <v>23</v>
      </c>
      <c r="C3613" t="s">
        <v>24</v>
      </c>
      <c r="D3613" t="s">
        <v>25</v>
      </c>
      <c r="E3613" t="s">
        <v>45</v>
      </c>
      <c r="F3613" t="s">
        <v>21</v>
      </c>
      <c r="G3613" s="5">
        <v>5195.4799999999996</v>
      </c>
      <c r="H3613" s="5">
        <f t="shared" si="392"/>
        <v>93.518639999999991</v>
      </c>
      <c r="I3613" s="6">
        <v>2</v>
      </c>
      <c r="J3613" s="6">
        <v>10390.959999999999</v>
      </c>
      <c r="K3613" s="5">
        <f t="shared" si="393"/>
        <v>187.03727999999998</v>
      </c>
      <c r="L3613" s="7">
        <v>4.63</v>
      </c>
      <c r="M3613" s="7">
        <v>2922</v>
      </c>
      <c r="N3613" s="3">
        <v>45303</v>
      </c>
      <c r="O3613" s="4" t="str">
        <f t="shared" si="394"/>
        <v>2024-01</v>
      </c>
      <c r="P3613" s="4" t="str">
        <f t="shared" si="395"/>
        <v>01</v>
      </c>
      <c r="Q3613" s="4" t="str">
        <f t="shared" si="396"/>
        <v>January</v>
      </c>
      <c r="R3613" s="30" t="str">
        <f t="shared" si="397"/>
        <v>12</v>
      </c>
      <c r="W3613" t="str">
        <f t="shared" si="398"/>
        <v>ok</v>
      </c>
    </row>
    <row r="3614" spans="1:23" x14ac:dyDescent="0.3">
      <c r="A3614" t="s">
        <v>3656</v>
      </c>
      <c r="B3614" t="s">
        <v>36</v>
      </c>
      <c r="C3614" t="s">
        <v>18</v>
      </c>
      <c r="D3614" t="s">
        <v>37</v>
      </c>
      <c r="E3614" t="s">
        <v>20</v>
      </c>
      <c r="F3614" t="s">
        <v>38</v>
      </c>
      <c r="G3614" s="5">
        <v>15596.03</v>
      </c>
      <c r="H3614" s="5">
        <f t="shared" si="392"/>
        <v>280.72854000000001</v>
      </c>
      <c r="I3614" s="6">
        <v>4</v>
      </c>
      <c r="J3614" s="6">
        <v>62384.12</v>
      </c>
      <c r="K3614" s="5">
        <f t="shared" si="393"/>
        <v>1122.91416</v>
      </c>
      <c r="L3614" s="7">
        <v>2.38</v>
      </c>
      <c r="M3614" s="7">
        <v>3860</v>
      </c>
      <c r="N3614" s="3">
        <v>45457</v>
      </c>
      <c r="O3614" s="4" t="str">
        <f t="shared" si="394"/>
        <v>2024-06</v>
      </c>
      <c r="P3614" s="4" t="str">
        <f t="shared" si="395"/>
        <v>06</v>
      </c>
      <c r="Q3614" s="4" t="str">
        <f t="shared" si="396"/>
        <v>June</v>
      </c>
      <c r="R3614" s="30" t="str">
        <f t="shared" si="397"/>
        <v>14</v>
      </c>
      <c r="W3614" t="str">
        <f t="shared" si="398"/>
        <v>ok</v>
      </c>
    </row>
    <row r="3615" spans="1:23" x14ac:dyDescent="0.3">
      <c r="A3615" t="s">
        <v>3657</v>
      </c>
      <c r="B3615" t="s">
        <v>63</v>
      </c>
      <c r="C3615" t="s">
        <v>18</v>
      </c>
      <c r="D3615" t="s">
        <v>64</v>
      </c>
      <c r="E3615" t="s">
        <v>14</v>
      </c>
      <c r="F3615" t="s">
        <v>31</v>
      </c>
      <c r="G3615" s="5">
        <v>12479.86</v>
      </c>
      <c r="H3615" s="5">
        <f t="shared" si="392"/>
        <v>224.63747999999998</v>
      </c>
      <c r="I3615" s="6">
        <v>1</v>
      </c>
      <c r="J3615" s="6">
        <v>12479.86</v>
      </c>
      <c r="K3615" s="5">
        <f t="shared" si="393"/>
        <v>224.63747999999998</v>
      </c>
      <c r="L3615" s="7">
        <v>1.21</v>
      </c>
      <c r="M3615" s="7">
        <v>2777</v>
      </c>
      <c r="N3615" s="3">
        <v>45401</v>
      </c>
      <c r="O3615" s="4" t="str">
        <f t="shared" si="394"/>
        <v>2024-04</v>
      </c>
      <c r="P3615" s="4" t="str">
        <f t="shared" si="395"/>
        <v>04</v>
      </c>
      <c r="Q3615" s="4" t="str">
        <f t="shared" si="396"/>
        <v>April</v>
      </c>
      <c r="R3615" s="30" t="str">
        <f t="shared" si="397"/>
        <v>19</v>
      </c>
      <c r="W3615" t="str">
        <f t="shared" si="398"/>
        <v>ok</v>
      </c>
    </row>
    <row r="3616" spans="1:23" x14ac:dyDescent="0.3">
      <c r="A3616" t="s">
        <v>3658</v>
      </c>
      <c r="B3616" t="s">
        <v>63</v>
      </c>
      <c r="C3616" t="s">
        <v>18</v>
      </c>
      <c r="D3616" t="s">
        <v>64</v>
      </c>
      <c r="E3616" t="s">
        <v>20</v>
      </c>
      <c r="F3616" t="s">
        <v>26</v>
      </c>
      <c r="G3616" s="5">
        <v>6132.35</v>
      </c>
      <c r="H3616" s="5">
        <f t="shared" si="392"/>
        <v>110.3823</v>
      </c>
      <c r="I3616" s="6">
        <v>2</v>
      </c>
      <c r="J3616" s="6">
        <v>12264.7</v>
      </c>
      <c r="K3616" s="5">
        <f t="shared" si="393"/>
        <v>220.7646</v>
      </c>
      <c r="L3616" s="7">
        <v>3.37</v>
      </c>
      <c r="M3616" s="7">
        <v>4286</v>
      </c>
      <c r="N3616" s="3">
        <v>45596</v>
      </c>
      <c r="O3616" s="4" t="str">
        <f t="shared" si="394"/>
        <v>2024-10</v>
      </c>
      <c r="P3616" s="4" t="str">
        <f t="shared" si="395"/>
        <v>10</v>
      </c>
      <c r="Q3616" s="4" t="str">
        <f t="shared" si="396"/>
        <v>October</v>
      </c>
      <c r="R3616" s="30" t="str">
        <f t="shared" si="397"/>
        <v>31</v>
      </c>
      <c r="W3616" t="str">
        <f t="shared" si="398"/>
        <v>ok</v>
      </c>
    </row>
    <row r="3617" spans="1:23" x14ac:dyDescent="0.3">
      <c r="A3617" t="s">
        <v>3659</v>
      </c>
      <c r="B3617" t="s">
        <v>28</v>
      </c>
      <c r="C3617" t="s">
        <v>29</v>
      </c>
      <c r="D3617" t="s">
        <v>30</v>
      </c>
      <c r="E3617" t="s">
        <v>45</v>
      </c>
      <c r="F3617" t="s">
        <v>60</v>
      </c>
      <c r="G3617" s="5">
        <v>16414.259999999998</v>
      </c>
      <c r="H3617" s="5">
        <f t="shared" si="392"/>
        <v>295.45667999999995</v>
      </c>
      <c r="I3617" s="6">
        <v>5</v>
      </c>
      <c r="J3617" s="6">
        <v>82071.3</v>
      </c>
      <c r="K3617" s="5">
        <f t="shared" si="393"/>
        <v>1477.2833999999998</v>
      </c>
      <c r="L3617" s="7">
        <v>3.28</v>
      </c>
      <c r="M3617" s="7">
        <v>1029</v>
      </c>
      <c r="N3617" s="3">
        <v>45508</v>
      </c>
      <c r="O3617" s="4" t="str">
        <f t="shared" si="394"/>
        <v>2024-08</v>
      </c>
      <c r="P3617" s="4" t="str">
        <f t="shared" si="395"/>
        <v>08</v>
      </c>
      <c r="Q3617" s="4" t="str">
        <f t="shared" si="396"/>
        <v>August</v>
      </c>
      <c r="R3617" s="30" t="str">
        <f t="shared" si="397"/>
        <v>04</v>
      </c>
      <c r="W3617" t="str">
        <f t="shared" si="398"/>
        <v>ok</v>
      </c>
    </row>
    <row r="3618" spans="1:23" x14ac:dyDescent="0.3">
      <c r="A3618" t="s">
        <v>3660</v>
      </c>
      <c r="B3618" t="s">
        <v>51</v>
      </c>
      <c r="C3618" t="s">
        <v>29</v>
      </c>
      <c r="D3618" t="s">
        <v>52</v>
      </c>
      <c r="E3618" t="s">
        <v>45</v>
      </c>
      <c r="F3618" t="s">
        <v>26</v>
      </c>
      <c r="G3618" s="5">
        <v>1250.27</v>
      </c>
      <c r="H3618" s="5">
        <f t="shared" si="392"/>
        <v>22.504859999999997</v>
      </c>
      <c r="I3618" s="6">
        <v>4</v>
      </c>
      <c r="J3618" s="6">
        <v>5001.08</v>
      </c>
      <c r="K3618" s="5">
        <f t="shared" si="393"/>
        <v>90.019439999999989</v>
      </c>
      <c r="L3618" s="7">
        <v>2.87</v>
      </c>
      <c r="M3618" s="7">
        <v>5000</v>
      </c>
      <c r="N3618" s="3">
        <v>45359</v>
      </c>
      <c r="O3618" s="4" t="str">
        <f t="shared" si="394"/>
        <v>2024-03</v>
      </c>
      <c r="P3618" s="4" t="str">
        <f t="shared" si="395"/>
        <v>03</v>
      </c>
      <c r="Q3618" s="4" t="str">
        <f t="shared" si="396"/>
        <v>March</v>
      </c>
      <c r="R3618" s="30" t="str">
        <f t="shared" si="397"/>
        <v>08</v>
      </c>
      <c r="W3618" t="str">
        <f t="shared" si="398"/>
        <v>ok</v>
      </c>
    </row>
    <row r="3619" spans="1:23" x14ac:dyDescent="0.3">
      <c r="A3619" t="s">
        <v>3661</v>
      </c>
      <c r="B3619" t="s">
        <v>47</v>
      </c>
      <c r="C3619" t="s">
        <v>12</v>
      </c>
      <c r="D3619" t="s">
        <v>48</v>
      </c>
      <c r="E3619" t="s">
        <v>14</v>
      </c>
      <c r="F3619" t="s">
        <v>60</v>
      </c>
      <c r="G3619" s="5">
        <v>916.68</v>
      </c>
      <c r="H3619" s="5">
        <f t="shared" si="392"/>
        <v>16.500239999999998</v>
      </c>
      <c r="I3619" s="6">
        <v>2</v>
      </c>
      <c r="J3619" s="6">
        <v>1833.36</v>
      </c>
      <c r="K3619" s="5">
        <f t="shared" si="393"/>
        <v>33.000479999999996</v>
      </c>
      <c r="L3619" s="7">
        <v>3.98</v>
      </c>
      <c r="M3619" s="7">
        <v>3052</v>
      </c>
      <c r="N3619" s="3">
        <v>45361</v>
      </c>
      <c r="O3619" s="4" t="str">
        <f t="shared" si="394"/>
        <v>2024-03</v>
      </c>
      <c r="P3619" s="4" t="str">
        <f t="shared" si="395"/>
        <v>03</v>
      </c>
      <c r="Q3619" s="4" t="str">
        <f t="shared" si="396"/>
        <v>March</v>
      </c>
      <c r="R3619" s="30" t="str">
        <f t="shared" si="397"/>
        <v>10</v>
      </c>
      <c r="W3619" t="str">
        <f t="shared" si="398"/>
        <v>ok</v>
      </c>
    </row>
    <row r="3620" spans="1:23" x14ac:dyDescent="0.3">
      <c r="A3620" t="s">
        <v>3662</v>
      </c>
      <c r="B3620" t="s">
        <v>51</v>
      </c>
      <c r="C3620" t="s">
        <v>29</v>
      </c>
      <c r="D3620" t="s">
        <v>52</v>
      </c>
      <c r="E3620" t="s">
        <v>14</v>
      </c>
      <c r="F3620" t="s">
        <v>21</v>
      </c>
      <c r="G3620" s="5">
        <v>2117.27</v>
      </c>
      <c r="H3620" s="5">
        <f t="shared" si="392"/>
        <v>38.110859999999995</v>
      </c>
      <c r="I3620" s="6">
        <v>2</v>
      </c>
      <c r="J3620" s="6">
        <v>4234.54</v>
      </c>
      <c r="K3620" s="5">
        <f t="shared" si="393"/>
        <v>76.221719999999991</v>
      </c>
      <c r="L3620" s="7">
        <v>1.0900000000000001</v>
      </c>
      <c r="M3620" s="7">
        <v>803</v>
      </c>
      <c r="N3620" s="3">
        <v>45583</v>
      </c>
      <c r="O3620" s="4" t="str">
        <f t="shared" si="394"/>
        <v>2024-10</v>
      </c>
      <c r="P3620" s="4" t="str">
        <f t="shared" si="395"/>
        <v>10</v>
      </c>
      <c r="Q3620" s="4" t="str">
        <f t="shared" si="396"/>
        <v>October</v>
      </c>
      <c r="R3620" s="30" t="str">
        <f t="shared" si="397"/>
        <v>18</v>
      </c>
      <c r="W3620" t="str">
        <f t="shared" si="398"/>
        <v>ok</v>
      </c>
    </row>
    <row r="3621" spans="1:23" x14ac:dyDescent="0.3">
      <c r="A3621" t="s">
        <v>3663</v>
      </c>
      <c r="B3621" t="s">
        <v>36</v>
      </c>
      <c r="C3621" t="s">
        <v>18</v>
      </c>
      <c r="D3621" t="s">
        <v>37</v>
      </c>
      <c r="E3621" t="s">
        <v>14</v>
      </c>
      <c r="F3621" t="s">
        <v>60</v>
      </c>
      <c r="G3621" s="5">
        <v>2484.92</v>
      </c>
      <c r="H3621" s="5">
        <f t="shared" si="392"/>
        <v>44.728559999999995</v>
      </c>
      <c r="I3621" s="6">
        <v>2</v>
      </c>
      <c r="J3621" s="6">
        <v>4969.84</v>
      </c>
      <c r="K3621" s="5">
        <f t="shared" si="393"/>
        <v>89.457119999999989</v>
      </c>
      <c r="L3621" s="7">
        <v>3.51</v>
      </c>
      <c r="M3621" s="7">
        <v>2003</v>
      </c>
      <c r="N3621" s="3">
        <v>45553</v>
      </c>
      <c r="O3621" s="4" t="str">
        <f t="shared" si="394"/>
        <v>2024-09</v>
      </c>
      <c r="P3621" s="4" t="str">
        <f t="shared" si="395"/>
        <v>09</v>
      </c>
      <c r="Q3621" s="4" t="str">
        <f t="shared" si="396"/>
        <v>September</v>
      </c>
      <c r="R3621" s="30" t="str">
        <f t="shared" si="397"/>
        <v>18</v>
      </c>
      <c r="W3621" t="str">
        <f t="shared" si="398"/>
        <v>ok</v>
      </c>
    </row>
    <row r="3622" spans="1:23" x14ac:dyDescent="0.3">
      <c r="A3622" t="s">
        <v>3664</v>
      </c>
      <c r="B3622" t="s">
        <v>17</v>
      </c>
      <c r="C3622" t="s">
        <v>18</v>
      </c>
      <c r="D3622" t="s">
        <v>19</v>
      </c>
      <c r="E3622" t="s">
        <v>20</v>
      </c>
      <c r="F3622" t="s">
        <v>31</v>
      </c>
      <c r="G3622" s="5">
        <v>11667.73</v>
      </c>
      <c r="H3622" s="5">
        <f t="shared" si="392"/>
        <v>210.01913999999996</v>
      </c>
      <c r="I3622" s="6">
        <v>2</v>
      </c>
      <c r="J3622" s="6">
        <v>23335.46</v>
      </c>
      <c r="K3622" s="5">
        <f t="shared" si="393"/>
        <v>420.03827999999993</v>
      </c>
      <c r="L3622" s="7">
        <v>2.02</v>
      </c>
      <c r="M3622" s="7">
        <v>1198</v>
      </c>
      <c r="N3622" s="3">
        <v>45437</v>
      </c>
      <c r="O3622" s="4" t="str">
        <f t="shared" si="394"/>
        <v>2024-05</v>
      </c>
      <c r="P3622" s="4" t="str">
        <f t="shared" si="395"/>
        <v>05</v>
      </c>
      <c r="Q3622" s="4" t="str">
        <f t="shared" si="396"/>
        <v>May</v>
      </c>
      <c r="R3622" s="30" t="str">
        <f t="shared" si="397"/>
        <v>25</v>
      </c>
      <c r="W3622" t="str">
        <f t="shared" si="398"/>
        <v>ok</v>
      </c>
    </row>
    <row r="3623" spans="1:23" x14ac:dyDescent="0.3">
      <c r="A3623" t="s">
        <v>3665</v>
      </c>
      <c r="B3623" t="s">
        <v>23</v>
      </c>
      <c r="C3623" t="s">
        <v>24</v>
      </c>
      <c r="D3623" t="s">
        <v>25</v>
      </c>
      <c r="E3623" t="s">
        <v>14</v>
      </c>
      <c r="F3623" t="s">
        <v>21</v>
      </c>
      <c r="G3623" s="5">
        <v>18413.88</v>
      </c>
      <c r="H3623" s="5">
        <f t="shared" si="392"/>
        <v>331.44983999999999</v>
      </c>
      <c r="I3623" s="6">
        <v>1</v>
      </c>
      <c r="J3623" s="6">
        <v>18413.88</v>
      </c>
      <c r="K3623" s="5">
        <f t="shared" si="393"/>
        <v>331.44983999999999</v>
      </c>
      <c r="L3623" s="7">
        <v>1.47</v>
      </c>
      <c r="M3623" s="7">
        <v>4941</v>
      </c>
      <c r="N3623" s="3">
        <v>45321</v>
      </c>
      <c r="O3623" s="4" t="str">
        <f t="shared" si="394"/>
        <v>2024-01</v>
      </c>
      <c r="P3623" s="4" t="str">
        <f t="shared" si="395"/>
        <v>01</v>
      </c>
      <c r="Q3623" s="4" t="str">
        <f t="shared" si="396"/>
        <v>January</v>
      </c>
      <c r="R3623" s="30" t="str">
        <f t="shared" si="397"/>
        <v>30</v>
      </c>
      <c r="W3623" t="str">
        <f t="shared" si="398"/>
        <v>ok</v>
      </c>
    </row>
    <row r="3624" spans="1:23" x14ac:dyDescent="0.3">
      <c r="A3624" t="s">
        <v>3666</v>
      </c>
      <c r="B3624" t="s">
        <v>36</v>
      </c>
      <c r="C3624" t="s">
        <v>18</v>
      </c>
      <c r="D3624" t="s">
        <v>37</v>
      </c>
      <c r="E3624" t="s">
        <v>45</v>
      </c>
      <c r="F3624" t="s">
        <v>38</v>
      </c>
      <c r="G3624" s="5">
        <v>2972.97</v>
      </c>
      <c r="H3624" s="5">
        <f t="shared" si="392"/>
        <v>53.513459999999995</v>
      </c>
      <c r="I3624" s="6">
        <v>5</v>
      </c>
      <c r="J3624" s="6">
        <v>14864.85</v>
      </c>
      <c r="K3624" s="5">
        <f t="shared" si="393"/>
        <v>267.56729999999999</v>
      </c>
      <c r="L3624" s="7">
        <v>3.78</v>
      </c>
      <c r="M3624" s="7">
        <v>3874</v>
      </c>
      <c r="N3624" s="3">
        <v>45652</v>
      </c>
      <c r="O3624" s="4" t="str">
        <f t="shared" si="394"/>
        <v>2024-12</v>
      </c>
      <c r="P3624" s="4" t="str">
        <f t="shared" si="395"/>
        <v>12</v>
      </c>
      <c r="Q3624" s="4" t="str">
        <f t="shared" si="396"/>
        <v>December</v>
      </c>
      <c r="R3624" s="30" t="str">
        <f t="shared" si="397"/>
        <v>26</v>
      </c>
      <c r="W3624" t="str">
        <f t="shared" si="398"/>
        <v>ok</v>
      </c>
    </row>
    <row r="3625" spans="1:23" x14ac:dyDescent="0.3">
      <c r="A3625" t="s">
        <v>3667</v>
      </c>
      <c r="B3625" t="s">
        <v>28</v>
      </c>
      <c r="C3625" t="s">
        <v>29</v>
      </c>
      <c r="D3625" t="s">
        <v>30</v>
      </c>
      <c r="E3625" t="s">
        <v>14</v>
      </c>
      <c r="F3625" t="s">
        <v>38</v>
      </c>
      <c r="G3625" s="5">
        <v>2475.37</v>
      </c>
      <c r="H3625" s="5">
        <f t="shared" si="392"/>
        <v>44.556659999999994</v>
      </c>
      <c r="I3625" s="6">
        <v>3</v>
      </c>
      <c r="J3625" s="6">
        <v>7426.11</v>
      </c>
      <c r="K3625" s="5">
        <f t="shared" si="393"/>
        <v>133.66997999999998</v>
      </c>
      <c r="L3625" s="7">
        <v>3.11</v>
      </c>
      <c r="M3625" s="7">
        <v>2325</v>
      </c>
      <c r="N3625" s="3">
        <v>45353</v>
      </c>
      <c r="O3625" s="4" t="str">
        <f t="shared" si="394"/>
        <v>2024-03</v>
      </c>
      <c r="P3625" s="4" t="str">
        <f t="shared" si="395"/>
        <v>03</v>
      </c>
      <c r="Q3625" s="4" t="str">
        <f t="shared" si="396"/>
        <v>March</v>
      </c>
      <c r="R3625" s="30" t="str">
        <f t="shared" si="397"/>
        <v>02</v>
      </c>
      <c r="W3625" t="str">
        <f t="shared" si="398"/>
        <v>ok</v>
      </c>
    </row>
    <row r="3626" spans="1:23" x14ac:dyDescent="0.3">
      <c r="A3626" t="s">
        <v>3668</v>
      </c>
      <c r="B3626" t="s">
        <v>41</v>
      </c>
      <c r="C3626" t="s">
        <v>42</v>
      </c>
      <c r="D3626" t="s">
        <v>43</v>
      </c>
      <c r="E3626" t="s">
        <v>45</v>
      </c>
      <c r="F3626" t="s">
        <v>38</v>
      </c>
      <c r="G3626" s="5">
        <v>2261.7800000000002</v>
      </c>
      <c r="H3626" s="5">
        <f t="shared" si="392"/>
        <v>40.712040000000002</v>
      </c>
      <c r="I3626" s="6">
        <v>3</v>
      </c>
      <c r="J3626" s="6">
        <v>6785.34</v>
      </c>
      <c r="K3626" s="5">
        <f t="shared" si="393"/>
        <v>122.13612000000001</v>
      </c>
      <c r="L3626" s="7">
        <v>3.8</v>
      </c>
      <c r="M3626" s="7">
        <v>327</v>
      </c>
      <c r="N3626" s="3">
        <v>45315</v>
      </c>
      <c r="O3626" s="4" t="str">
        <f t="shared" si="394"/>
        <v>2024-01</v>
      </c>
      <c r="P3626" s="4" t="str">
        <f t="shared" si="395"/>
        <v>01</v>
      </c>
      <c r="Q3626" s="4" t="str">
        <f t="shared" si="396"/>
        <v>January</v>
      </c>
      <c r="R3626" s="30" t="str">
        <f t="shared" si="397"/>
        <v>24</v>
      </c>
      <c r="W3626" t="str">
        <f t="shared" si="398"/>
        <v>ok</v>
      </c>
    </row>
    <row r="3627" spans="1:23" x14ac:dyDescent="0.3">
      <c r="A3627" t="s">
        <v>3669</v>
      </c>
      <c r="B3627" t="s">
        <v>17</v>
      </c>
      <c r="C3627" t="s">
        <v>18</v>
      </c>
      <c r="D3627" t="s">
        <v>19</v>
      </c>
      <c r="E3627" t="s">
        <v>20</v>
      </c>
      <c r="F3627" t="s">
        <v>21</v>
      </c>
      <c r="G3627" s="5">
        <v>11894.08</v>
      </c>
      <c r="H3627" s="5">
        <f t="shared" si="392"/>
        <v>214.09343999999999</v>
      </c>
      <c r="I3627" s="6">
        <v>4</v>
      </c>
      <c r="J3627" s="6">
        <v>47576.32</v>
      </c>
      <c r="K3627" s="5">
        <f t="shared" si="393"/>
        <v>856.37375999999995</v>
      </c>
      <c r="L3627" s="7">
        <v>3.41</v>
      </c>
      <c r="M3627" s="7">
        <v>1780</v>
      </c>
      <c r="N3627" s="3">
        <v>45293</v>
      </c>
      <c r="O3627" s="4" t="str">
        <f t="shared" si="394"/>
        <v>2024-01</v>
      </c>
      <c r="P3627" s="4" t="str">
        <f t="shared" si="395"/>
        <v>01</v>
      </c>
      <c r="Q3627" s="4" t="str">
        <f t="shared" si="396"/>
        <v>January</v>
      </c>
      <c r="R3627" s="30" t="str">
        <f t="shared" si="397"/>
        <v>02</v>
      </c>
      <c r="W3627" t="str">
        <f t="shared" si="398"/>
        <v>ok</v>
      </c>
    </row>
    <row r="3628" spans="1:23" x14ac:dyDescent="0.3">
      <c r="A3628" t="s">
        <v>3670</v>
      </c>
      <c r="B3628" t="s">
        <v>47</v>
      </c>
      <c r="C3628" t="s">
        <v>12</v>
      </c>
      <c r="D3628" t="s">
        <v>48</v>
      </c>
      <c r="E3628" t="s">
        <v>20</v>
      </c>
      <c r="F3628" t="s">
        <v>38</v>
      </c>
      <c r="G3628" s="5">
        <v>714.55</v>
      </c>
      <c r="H3628" s="5">
        <f t="shared" si="392"/>
        <v>12.861899999999999</v>
      </c>
      <c r="I3628" s="6">
        <v>4</v>
      </c>
      <c r="J3628" s="6">
        <v>2858.2</v>
      </c>
      <c r="K3628" s="5">
        <f t="shared" si="393"/>
        <v>51.447599999999994</v>
      </c>
      <c r="L3628" s="7">
        <v>4.53</v>
      </c>
      <c r="M3628" s="7">
        <v>1103</v>
      </c>
      <c r="N3628" s="3">
        <v>45454</v>
      </c>
      <c r="O3628" s="4" t="str">
        <f t="shared" si="394"/>
        <v>2024-06</v>
      </c>
      <c r="P3628" s="4" t="str">
        <f t="shared" si="395"/>
        <v>06</v>
      </c>
      <c r="Q3628" s="4" t="str">
        <f t="shared" si="396"/>
        <v>June</v>
      </c>
      <c r="R3628" s="30" t="str">
        <f t="shared" si="397"/>
        <v>11</v>
      </c>
      <c r="W3628" t="str">
        <f t="shared" si="398"/>
        <v>ok</v>
      </c>
    </row>
    <row r="3629" spans="1:23" x14ac:dyDescent="0.3">
      <c r="A3629" t="s">
        <v>3671</v>
      </c>
      <c r="B3629" t="s">
        <v>23</v>
      </c>
      <c r="C3629" t="s">
        <v>24</v>
      </c>
      <c r="D3629" t="s">
        <v>25</v>
      </c>
      <c r="E3629" t="s">
        <v>20</v>
      </c>
      <c r="F3629" t="s">
        <v>60</v>
      </c>
      <c r="G3629" s="5">
        <v>6125.75</v>
      </c>
      <c r="H3629" s="5">
        <f t="shared" si="392"/>
        <v>110.26349999999999</v>
      </c>
      <c r="I3629" s="6">
        <v>2</v>
      </c>
      <c r="J3629" s="6">
        <v>12251.5</v>
      </c>
      <c r="K3629" s="5">
        <f t="shared" si="393"/>
        <v>220.52699999999999</v>
      </c>
      <c r="L3629" s="7">
        <v>2.4700000000000002</v>
      </c>
      <c r="M3629" s="7">
        <v>2535</v>
      </c>
      <c r="N3629" s="3">
        <v>45439</v>
      </c>
      <c r="O3629" s="4" t="str">
        <f t="shared" si="394"/>
        <v>2024-05</v>
      </c>
      <c r="P3629" s="4" t="str">
        <f t="shared" si="395"/>
        <v>05</v>
      </c>
      <c r="Q3629" s="4" t="str">
        <f t="shared" si="396"/>
        <v>May</v>
      </c>
      <c r="R3629" s="30" t="str">
        <f t="shared" si="397"/>
        <v>27</v>
      </c>
      <c r="W3629" t="str">
        <f t="shared" si="398"/>
        <v>ok</v>
      </c>
    </row>
    <row r="3630" spans="1:23" x14ac:dyDescent="0.3">
      <c r="A3630" t="s">
        <v>3672</v>
      </c>
      <c r="B3630" t="s">
        <v>23</v>
      </c>
      <c r="C3630" t="s">
        <v>24</v>
      </c>
      <c r="D3630" t="s">
        <v>25</v>
      </c>
      <c r="E3630" t="s">
        <v>14</v>
      </c>
      <c r="F3630" t="s">
        <v>31</v>
      </c>
      <c r="G3630" s="5">
        <v>15779.68</v>
      </c>
      <c r="H3630" s="5">
        <f t="shared" si="392"/>
        <v>284.03424000000001</v>
      </c>
      <c r="I3630" s="6">
        <v>2</v>
      </c>
      <c r="J3630" s="6">
        <v>31559.360000000001</v>
      </c>
      <c r="K3630" s="5">
        <f t="shared" si="393"/>
        <v>568.06848000000002</v>
      </c>
      <c r="L3630" s="7">
        <v>3.46</v>
      </c>
      <c r="M3630" s="7">
        <v>2833</v>
      </c>
      <c r="N3630" s="3">
        <v>45468</v>
      </c>
      <c r="O3630" s="4" t="str">
        <f t="shared" si="394"/>
        <v>2024-06</v>
      </c>
      <c r="P3630" s="4" t="str">
        <f t="shared" si="395"/>
        <v>06</v>
      </c>
      <c r="Q3630" s="4" t="str">
        <f t="shared" si="396"/>
        <v>June</v>
      </c>
      <c r="R3630" s="30" t="str">
        <f t="shared" si="397"/>
        <v>25</v>
      </c>
      <c r="W3630" t="str">
        <f t="shared" si="398"/>
        <v>ok</v>
      </c>
    </row>
    <row r="3631" spans="1:23" x14ac:dyDescent="0.3">
      <c r="A3631" t="s">
        <v>3673</v>
      </c>
      <c r="B3631" t="s">
        <v>28</v>
      </c>
      <c r="C3631" t="s">
        <v>29</v>
      </c>
      <c r="D3631" t="s">
        <v>30</v>
      </c>
      <c r="E3631" t="s">
        <v>45</v>
      </c>
      <c r="F3631" t="s">
        <v>21</v>
      </c>
      <c r="G3631" s="5">
        <v>19886.060000000001</v>
      </c>
      <c r="H3631" s="5">
        <f t="shared" si="392"/>
        <v>357.94907999999998</v>
      </c>
      <c r="I3631" s="6">
        <v>3</v>
      </c>
      <c r="J3631" s="6">
        <v>59658.18</v>
      </c>
      <c r="K3631" s="5">
        <f t="shared" si="393"/>
        <v>1073.8472400000001</v>
      </c>
      <c r="L3631" s="7">
        <v>1.53</v>
      </c>
      <c r="M3631" s="7">
        <v>2764</v>
      </c>
      <c r="N3631" s="3">
        <v>45620</v>
      </c>
      <c r="O3631" s="4" t="str">
        <f t="shared" si="394"/>
        <v>2024-11</v>
      </c>
      <c r="P3631" s="4" t="str">
        <f t="shared" si="395"/>
        <v>11</v>
      </c>
      <c r="Q3631" s="4" t="str">
        <f t="shared" si="396"/>
        <v>November</v>
      </c>
      <c r="R3631" s="30" t="str">
        <f t="shared" si="397"/>
        <v>24</v>
      </c>
      <c r="W3631" t="str">
        <f t="shared" si="398"/>
        <v>ok</v>
      </c>
    </row>
    <row r="3632" spans="1:23" x14ac:dyDescent="0.3">
      <c r="A3632" t="s">
        <v>3674</v>
      </c>
      <c r="B3632" t="s">
        <v>47</v>
      </c>
      <c r="C3632" t="s">
        <v>12</v>
      </c>
      <c r="D3632" t="s">
        <v>48</v>
      </c>
      <c r="E3632" t="s">
        <v>20</v>
      </c>
      <c r="F3632" t="s">
        <v>21</v>
      </c>
      <c r="G3632" s="5">
        <v>19764.39</v>
      </c>
      <c r="H3632" s="5">
        <f t="shared" si="392"/>
        <v>355.75901999999996</v>
      </c>
      <c r="I3632" s="6">
        <v>3</v>
      </c>
      <c r="J3632" s="6">
        <v>59293.17</v>
      </c>
      <c r="K3632" s="5">
        <f t="shared" si="393"/>
        <v>1067.2770599999999</v>
      </c>
      <c r="L3632" s="7">
        <v>3.85</v>
      </c>
      <c r="M3632" s="7">
        <v>2369</v>
      </c>
      <c r="N3632" s="3">
        <v>45421</v>
      </c>
      <c r="O3632" s="4" t="str">
        <f t="shared" si="394"/>
        <v>2024-05</v>
      </c>
      <c r="P3632" s="4" t="str">
        <f t="shared" si="395"/>
        <v>05</v>
      </c>
      <c r="Q3632" s="4" t="str">
        <f t="shared" si="396"/>
        <v>May</v>
      </c>
      <c r="R3632" s="30" t="str">
        <f t="shared" si="397"/>
        <v>09</v>
      </c>
      <c r="W3632" t="str">
        <f t="shared" si="398"/>
        <v>ok</v>
      </c>
    </row>
    <row r="3633" spans="1:23" x14ac:dyDescent="0.3">
      <c r="A3633" t="s">
        <v>3675</v>
      </c>
      <c r="B3633" t="s">
        <v>33</v>
      </c>
      <c r="C3633" t="s">
        <v>12</v>
      </c>
      <c r="D3633" t="s">
        <v>34</v>
      </c>
      <c r="E3633" t="s">
        <v>20</v>
      </c>
      <c r="F3633" t="s">
        <v>21</v>
      </c>
      <c r="G3633" s="5">
        <v>2538.14</v>
      </c>
      <c r="H3633" s="5">
        <f t="shared" si="392"/>
        <v>45.686519999999994</v>
      </c>
      <c r="I3633" s="6">
        <v>1</v>
      </c>
      <c r="J3633" s="6">
        <v>2538.14</v>
      </c>
      <c r="K3633" s="5">
        <f t="shared" si="393"/>
        <v>45.686519999999994</v>
      </c>
      <c r="L3633" s="7">
        <v>1.44</v>
      </c>
      <c r="M3633" s="7">
        <v>2345</v>
      </c>
      <c r="N3633" s="3">
        <v>45488</v>
      </c>
      <c r="O3633" s="4" t="str">
        <f t="shared" si="394"/>
        <v>2024-07</v>
      </c>
      <c r="P3633" s="4" t="str">
        <f t="shared" si="395"/>
        <v>07</v>
      </c>
      <c r="Q3633" s="4" t="str">
        <f t="shared" si="396"/>
        <v>July</v>
      </c>
      <c r="R3633" s="30" t="str">
        <f t="shared" si="397"/>
        <v>15</v>
      </c>
      <c r="W3633" t="str">
        <f t="shared" si="398"/>
        <v>ok</v>
      </c>
    </row>
    <row r="3634" spans="1:23" x14ac:dyDescent="0.3">
      <c r="A3634" t="s">
        <v>3676</v>
      </c>
      <c r="B3634" t="s">
        <v>11</v>
      </c>
      <c r="C3634" t="s">
        <v>12</v>
      </c>
      <c r="D3634" t="s">
        <v>13</v>
      </c>
      <c r="E3634" t="s">
        <v>45</v>
      </c>
      <c r="F3634" t="s">
        <v>15</v>
      </c>
      <c r="G3634" s="5">
        <v>2158.0700000000002</v>
      </c>
      <c r="H3634" s="5">
        <f t="shared" si="392"/>
        <v>38.845260000000003</v>
      </c>
      <c r="I3634" s="6">
        <v>3</v>
      </c>
      <c r="J3634" s="6">
        <v>6474.21</v>
      </c>
      <c r="K3634" s="5">
        <f t="shared" si="393"/>
        <v>116.53578000000002</v>
      </c>
      <c r="L3634" s="7">
        <v>3.63</v>
      </c>
      <c r="M3634" s="7">
        <v>2431</v>
      </c>
      <c r="N3634" s="3">
        <v>45301</v>
      </c>
      <c r="O3634" s="4" t="str">
        <f t="shared" si="394"/>
        <v>2024-01</v>
      </c>
      <c r="P3634" s="4" t="str">
        <f t="shared" si="395"/>
        <v>01</v>
      </c>
      <c r="Q3634" s="4" t="str">
        <f t="shared" si="396"/>
        <v>January</v>
      </c>
      <c r="R3634" s="30" t="str">
        <f t="shared" si="397"/>
        <v>10</v>
      </c>
      <c r="W3634" t="str">
        <f t="shared" si="398"/>
        <v>ok</v>
      </c>
    </row>
    <row r="3635" spans="1:23" x14ac:dyDescent="0.3">
      <c r="A3635" t="s">
        <v>3677</v>
      </c>
      <c r="B3635" t="s">
        <v>51</v>
      </c>
      <c r="C3635" t="s">
        <v>29</v>
      </c>
      <c r="D3635" t="s">
        <v>52</v>
      </c>
      <c r="E3635" t="s">
        <v>20</v>
      </c>
      <c r="F3635" t="s">
        <v>31</v>
      </c>
      <c r="G3635" s="5">
        <v>19411.63</v>
      </c>
      <c r="H3635" s="5">
        <f t="shared" si="392"/>
        <v>349.40933999999999</v>
      </c>
      <c r="I3635" s="6">
        <v>4</v>
      </c>
      <c r="J3635" s="6">
        <v>77646.52</v>
      </c>
      <c r="K3635" s="5">
        <f t="shared" si="393"/>
        <v>1397.6373599999999</v>
      </c>
      <c r="L3635" s="7">
        <v>1.1499999999999999</v>
      </c>
      <c r="M3635" s="7">
        <v>1922</v>
      </c>
      <c r="N3635" s="3">
        <v>45560</v>
      </c>
      <c r="O3635" s="4" t="str">
        <f t="shared" si="394"/>
        <v>2024-09</v>
      </c>
      <c r="P3635" s="4" t="str">
        <f t="shared" si="395"/>
        <v>09</v>
      </c>
      <c r="Q3635" s="4" t="str">
        <f t="shared" si="396"/>
        <v>September</v>
      </c>
      <c r="R3635" s="30" t="str">
        <f t="shared" si="397"/>
        <v>25</v>
      </c>
      <c r="W3635" t="str">
        <f t="shared" si="398"/>
        <v>ok</v>
      </c>
    </row>
    <row r="3636" spans="1:23" x14ac:dyDescent="0.3">
      <c r="A3636" t="s">
        <v>3678</v>
      </c>
      <c r="B3636" t="s">
        <v>36</v>
      </c>
      <c r="C3636" t="s">
        <v>18</v>
      </c>
      <c r="D3636" t="s">
        <v>37</v>
      </c>
      <c r="E3636" t="s">
        <v>45</v>
      </c>
      <c r="F3636" t="s">
        <v>38</v>
      </c>
      <c r="G3636" s="5">
        <v>14683.52</v>
      </c>
      <c r="H3636" s="5">
        <f t="shared" si="392"/>
        <v>264.30336</v>
      </c>
      <c r="I3636" s="6">
        <v>2</v>
      </c>
      <c r="J3636" s="6">
        <v>29367.040000000001</v>
      </c>
      <c r="K3636" s="5">
        <f t="shared" si="393"/>
        <v>528.60672</v>
      </c>
      <c r="L3636" s="7">
        <v>3.31</v>
      </c>
      <c r="M3636" s="7">
        <v>4232</v>
      </c>
      <c r="N3636" s="3">
        <v>45306</v>
      </c>
      <c r="O3636" s="4" t="str">
        <f t="shared" si="394"/>
        <v>2024-01</v>
      </c>
      <c r="P3636" s="4" t="str">
        <f t="shared" si="395"/>
        <v>01</v>
      </c>
      <c r="Q3636" s="4" t="str">
        <f t="shared" si="396"/>
        <v>January</v>
      </c>
      <c r="R3636" s="30" t="str">
        <f t="shared" si="397"/>
        <v>15</v>
      </c>
      <c r="W3636" t="str">
        <f t="shared" si="398"/>
        <v>ok</v>
      </c>
    </row>
    <row r="3637" spans="1:23" x14ac:dyDescent="0.3">
      <c r="A3637" t="s">
        <v>3679</v>
      </c>
      <c r="B3637" t="s">
        <v>28</v>
      </c>
      <c r="C3637" t="s">
        <v>29</v>
      </c>
      <c r="D3637" t="s">
        <v>30</v>
      </c>
      <c r="E3637" t="s">
        <v>20</v>
      </c>
      <c r="F3637" t="s">
        <v>15</v>
      </c>
      <c r="G3637" s="5">
        <v>3742.2</v>
      </c>
      <c r="H3637" s="5">
        <f t="shared" si="392"/>
        <v>67.359599999999986</v>
      </c>
      <c r="I3637" s="6">
        <v>5</v>
      </c>
      <c r="J3637" s="6">
        <v>18711</v>
      </c>
      <c r="K3637" s="5">
        <f t="shared" si="393"/>
        <v>336.79799999999994</v>
      </c>
      <c r="L3637" s="7">
        <v>4.22</v>
      </c>
      <c r="M3637" s="7">
        <v>889</v>
      </c>
      <c r="N3637" s="3">
        <v>45506</v>
      </c>
      <c r="O3637" s="4" t="str">
        <f t="shared" si="394"/>
        <v>2024-08</v>
      </c>
      <c r="P3637" s="4" t="str">
        <f t="shared" si="395"/>
        <v>08</v>
      </c>
      <c r="Q3637" s="4" t="str">
        <f t="shared" si="396"/>
        <v>August</v>
      </c>
      <c r="R3637" s="30" t="str">
        <f t="shared" si="397"/>
        <v>02</v>
      </c>
      <c r="W3637" t="str">
        <f t="shared" si="398"/>
        <v>ok</v>
      </c>
    </row>
    <row r="3638" spans="1:23" x14ac:dyDescent="0.3">
      <c r="A3638" t="s">
        <v>3680</v>
      </c>
      <c r="B3638" t="s">
        <v>33</v>
      </c>
      <c r="C3638" t="s">
        <v>12</v>
      </c>
      <c r="D3638" t="s">
        <v>34</v>
      </c>
      <c r="E3638" t="s">
        <v>14</v>
      </c>
      <c r="F3638" t="s">
        <v>26</v>
      </c>
      <c r="G3638" s="5">
        <v>10142.200000000001</v>
      </c>
      <c r="H3638" s="5">
        <f t="shared" si="392"/>
        <v>182.55959999999999</v>
      </c>
      <c r="I3638" s="6">
        <v>5</v>
      </c>
      <c r="J3638" s="6">
        <v>50711</v>
      </c>
      <c r="K3638" s="5">
        <f t="shared" si="393"/>
        <v>912.798</v>
      </c>
      <c r="L3638" s="7">
        <v>1.5</v>
      </c>
      <c r="M3638" s="7">
        <v>3472</v>
      </c>
      <c r="N3638" s="3">
        <v>45601</v>
      </c>
      <c r="O3638" s="4" t="str">
        <f t="shared" si="394"/>
        <v>2024-11</v>
      </c>
      <c r="P3638" s="4" t="str">
        <f t="shared" si="395"/>
        <v>11</v>
      </c>
      <c r="Q3638" s="4" t="str">
        <f t="shared" si="396"/>
        <v>November</v>
      </c>
      <c r="R3638" s="30" t="str">
        <f t="shared" si="397"/>
        <v>05</v>
      </c>
      <c r="W3638" t="str">
        <f t="shared" si="398"/>
        <v>ok</v>
      </c>
    </row>
    <row r="3639" spans="1:23" x14ac:dyDescent="0.3">
      <c r="A3639" t="s">
        <v>3681</v>
      </c>
      <c r="B3639" t="s">
        <v>23</v>
      </c>
      <c r="C3639" t="s">
        <v>24</v>
      </c>
      <c r="D3639" t="s">
        <v>25</v>
      </c>
      <c r="E3639" t="s">
        <v>14</v>
      </c>
      <c r="F3639" t="s">
        <v>15</v>
      </c>
      <c r="G3639" s="5">
        <v>7163.98</v>
      </c>
      <c r="H3639" s="5">
        <f t="shared" si="392"/>
        <v>128.95163999999997</v>
      </c>
      <c r="I3639" s="6">
        <v>5</v>
      </c>
      <c r="J3639" s="6">
        <v>35819.9</v>
      </c>
      <c r="K3639" s="5">
        <f t="shared" si="393"/>
        <v>644.75819999999987</v>
      </c>
      <c r="L3639" s="7">
        <v>4.4400000000000004</v>
      </c>
      <c r="M3639" s="7">
        <v>3286</v>
      </c>
      <c r="N3639" s="3">
        <v>45536</v>
      </c>
      <c r="O3639" s="4" t="str">
        <f t="shared" si="394"/>
        <v>2024-09</v>
      </c>
      <c r="P3639" s="4" t="str">
        <f t="shared" si="395"/>
        <v>09</v>
      </c>
      <c r="Q3639" s="4" t="str">
        <f t="shared" si="396"/>
        <v>September</v>
      </c>
      <c r="R3639" s="30" t="str">
        <f t="shared" si="397"/>
        <v>01</v>
      </c>
      <c r="W3639" t="str">
        <f t="shared" si="398"/>
        <v>ok</v>
      </c>
    </row>
    <row r="3640" spans="1:23" x14ac:dyDescent="0.3">
      <c r="A3640" t="s">
        <v>3682</v>
      </c>
      <c r="B3640" t="s">
        <v>23</v>
      </c>
      <c r="C3640" t="s">
        <v>24</v>
      </c>
      <c r="D3640" t="s">
        <v>25</v>
      </c>
      <c r="E3640" t="s">
        <v>45</v>
      </c>
      <c r="F3640" t="s">
        <v>15</v>
      </c>
      <c r="G3640" s="5">
        <v>4898.2700000000004</v>
      </c>
      <c r="H3640" s="5">
        <f t="shared" si="392"/>
        <v>88.168859999999995</v>
      </c>
      <c r="I3640" s="6">
        <v>1</v>
      </c>
      <c r="J3640" s="6">
        <v>4898.2700000000004</v>
      </c>
      <c r="K3640" s="5">
        <f t="shared" si="393"/>
        <v>88.168859999999995</v>
      </c>
      <c r="L3640" s="7">
        <v>1.24</v>
      </c>
      <c r="M3640" s="7">
        <v>4465</v>
      </c>
      <c r="N3640" s="3">
        <v>45634</v>
      </c>
      <c r="O3640" s="4" t="str">
        <f t="shared" si="394"/>
        <v>2024-12</v>
      </c>
      <c r="P3640" s="4" t="str">
        <f t="shared" si="395"/>
        <v>12</v>
      </c>
      <c r="Q3640" s="4" t="str">
        <f t="shared" si="396"/>
        <v>December</v>
      </c>
      <c r="R3640" s="30" t="str">
        <f t="shared" si="397"/>
        <v>08</v>
      </c>
      <c r="W3640" t="str">
        <f t="shared" si="398"/>
        <v>ok</v>
      </c>
    </row>
    <row r="3641" spans="1:23" x14ac:dyDescent="0.3">
      <c r="A3641" t="s">
        <v>3683</v>
      </c>
      <c r="B3641" t="s">
        <v>41</v>
      </c>
      <c r="C3641" t="s">
        <v>42</v>
      </c>
      <c r="D3641" t="s">
        <v>43</v>
      </c>
      <c r="E3641" t="s">
        <v>20</v>
      </c>
      <c r="F3641" t="s">
        <v>60</v>
      </c>
      <c r="G3641" s="5">
        <v>17435.38</v>
      </c>
      <c r="H3641" s="5">
        <f t="shared" si="392"/>
        <v>313.83684</v>
      </c>
      <c r="I3641" s="6">
        <v>1</v>
      </c>
      <c r="J3641" s="6">
        <v>17435.38</v>
      </c>
      <c r="K3641" s="5">
        <f t="shared" si="393"/>
        <v>313.83684</v>
      </c>
      <c r="L3641" s="7">
        <v>2.0299999999999998</v>
      </c>
      <c r="M3641" s="7">
        <v>202</v>
      </c>
      <c r="N3641" s="3">
        <v>45614</v>
      </c>
      <c r="O3641" s="4" t="str">
        <f t="shared" si="394"/>
        <v>2024-11</v>
      </c>
      <c r="P3641" s="4" t="str">
        <f t="shared" si="395"/>
        <v>11</v>
      </c>
      <c r="Q3641" s="4" t="str">
        <f t="shared" si="396"/>
        <v>November</v>
      </c>
      <c r="R3641" s="30" t="str">
        <f t="shared" si="397"/>
        <v>18</v>
      </c>
      <c r="W3641" t="str">
        <f t="shared" si="398"/>
        <v>ok</v>
      </c>
    </row>
    <row r="3642" spans="1:23" x14ac:dyDescent="0.3">
      <c r="A3642" t="s">
        <v>3684</v>
      </c>
      <c r="B3642" t="s">
        <v>51</v>
      </c>
      <c r="C3642" t="s">
        <v>29</v>
      </c>
      <c r="D3642" t="s">
        <v>52</v>
      </c>
      <c r="E3642" t="s">
        <v>20</v>
      </c>
      <c r="F3642" t="s">
        <v>31</v>
      </c>
      <c r="G3642" s="5">
        <v>18816.47</v>
      </c>
      <c r="H3642" s="5">
        <f t="shared" si="392"/>
        <v>338.69646</v>
      </c>
      <c r="I3642" s="6">
        <v>3</v>
      </c>
      <c r="J3642" s="6">
        <v>56449.41</v>
      </c>
      <c r="K3642" s="5">
        <f t="shared" si="393"/>
        <v>1016.08938</v>
      </c>
      <c r="L3642" s="7">
        <v>2.33</v>
      </c>
      <c r="M3642" s="7">
        <v>484</v>
      </c>
      <c r="N3642" s="3">
        <v>45613</v>
      </c>
      <c r="O3642" s="4" t="str">
        <f t="shared" si="394"/>
        <v>2024-11</v>
      </c>
      <c r="P3642" s="4" t="str">
        <f t="shared" si="395"/>
        <v>11</v>
      </c>
      <c r="Q3642" s="4" t="str">
        <f t="shared" si="396"/>
        <v>November</v>
      </c>
      <c r="R3642" s="30" t="str">
        <f t="shared" si="397"/>
        <v>17</v>
      </c>
      <c r="W3642" t="str">
        <f t="shared" si="398"/>
        <v>ok</v>
      </c>
    </row>
    <row r="3643" spans="1:23" x14ac:dyDescent="0.3">
      <c r="A3643" t="s">
        <v>3685</v>
      </c>
      <c r="B3643" t="s">
        <v>51</v>
      </c>
      <c r="C3643" t="s">
        <v>29</v>
      </c>
      <c r="D3643" t="s">
        <v>52</v>
      </c>
      <c r="E3643" t="s">
        <v>20</v>
      </c>
      <c r="F3643" t="s">
        <v>60</v>
      </c>
      <c r="G3643" s="5">
        <v>1563.36</v>
      </c>
      <c r="H3643" s="5">
        <f t="shared" si="392"/>
        <v>28.140479999999997</v>
      </c>
      <c r="I3643" s="6">
        <v>2</v>
      </c>
      <c r="J3643" s="6">
        <v>3126.72</v>
      </c>
      <c r="K3643" s="5">
        <f t="shared" si="393"/>
        <v>56.280959999999993</v>
      </c>
      <c r="L3643" s="7">
        <v>4.97</v>
      </c>
      <c r="M3643" s="7">
        <v>1242</v>
      </c>
      <c r="N3643" s="3">
        <v>45463</v>
      </c>
      <c r="O3643" s="4" t="str">
        <f t="shared" si="394"/>
        <v>2024-06</v>
      </c>
      <c r="P3643" s="4" t="str">
        <f t="shared" si="395"/>
        <v>06</v>
      </c>
      <c r="Q3643" s="4" t="str">
        <f t="shared" si="396"/>
        <v>June</v>
      </c>
      <c r="R3643" s="30" t="str">
        <f t="shared" si="397"/>
        <v>20</v>
      </c>
      <c r="W3643" t="str">
        <f t="shared" si="398"/>
        <v>ok</v>
      </c>
    </row>
    <row r="3644" spans="1:23" x14ac:dyDescent="0.3">
      <c r="A3644" t="s">
        <v>3686</v>
      </c>
      <c r="B3644" t="s">
        <v>63</v>
      </c>
      <c r="C3644" t="s">
        <v>18</v>
      </c>
      <c r="D3644" t="s">
        <v>64</v>
      </c>
      <c r="E3644" t="s">
        <v>14</v>
      </c>
      <c r="F3644" t="s">
        <v>38</v>
      </c>
      <c r="G3644" s="5">
        <v>126.53</v>
      </c>
      <c r="H3644" s="5">
        <f t="shared" si="392"/>
        <v>2.2775399999999997</v>
      </c>
      <c r="I3644" s="6">
        <v>1</v>
      </c>
      <c r="J3644" s="6">
        <v>126.53</v>
      </c>
      <c r="K3644" s="5">
        <f t="shared" si="393"/>
        <v>2.2775399999999997</v>
      </c>
      <c r="L3644" s="7">
        <v>3.83</v>
      </c>
      <c r="M3644" s="7">
        <v>816</v>
      </c>
      <c r="N3644" s="3">
        <v>45365</v>
      </c>
      <c r="O3644" s="4" t="str">
        <f t="shared" si="394"/>
        <v>2024-03</v>
      </c>
      <c r="P3644" s="4" t="str">
        <f t="shared" si="395"/>
        <v>03</v>
      </c>
      <c r="Q3644" s="4" t="str">
        <f t="shared" si="396"/>
        <v>March</v>
      </c>
      <c r="R3644" s="30" t="str">
        <f t="shared" si="397"/>
        <v>14</v>
      </c>
      <c r="W3644" t="str">
        <f t="shared" si="398"/>
        <v>ok</v>
      </c>
    </row>
    <row r="3645" spans="1:23" x14ac:dyDescent="0.3">
      <c r="A3645" t="s">
        <v>3687</v>
      </c>
      <c r="B3645" t="s">
        <v>51</v>
      </c>
      <c r="C3645" t="s">
        <v>29</v>
      </c>
      <c r="D3645" t="s">
        <v>52</v>
      </c>
      <c r="E3645" t="s">
        <v>20</v>
      </c>
      <c r="F3645" t="s">
        <v>15</v>
      </c>
      <c r="G3645" s="5">
        <v>313.3</v>
      </c>
      <c r="H3645" s="5">
        <f t="shared" si="392"/>
        <v>5.6394000000000002</v>
      </c>
      <c r="I3645" s="6">
        <v>5</v>
      </c>
      <c r="J3645" s="6">
        <v>1566.5</v>
      </c>
      <c r="K3645" s="5">
        <f t="shared" si="393"/>
        <v>28.197000000000003</v>
      </c>
      <c r="L3645" s="7">
        <v>1.63</v>
      </c>
      <c r="M3645" s="7">
        <v>2887</v>
      </c>
      <c r="N3645" s="3">
        <v>45368</v>
      </c>
      <c r="O3645" s="4" t="str">
        <f t="shared" si="394"/>
        <v>2024-03</v>
      </c>
      <c r="P3645" s="4" t="str">
        <f t="shared" si="395"/>
        <v>03</v>
      </c>
      <c r="Q3645" s="4" t="str">
        <f t="shared" si="396"/>
        <v>March</v>
      </c>
      <c r="R3645" s="30" t="str">
        <f t="shared" si="397"/>
        <v>17</v>
      </c>
      <c r="W3645" t="str">
        <f t="shared" si="398"/>
        <v>ok</v>
      </c>
    </row>
    <row r="3646" spans="1:23" x14ac:dyDescent="0.3">
      <c r="A3646" t="s">
        <v>3688</v>
      </c>
      <c r="B3646" t="s">
        <v>33</v>
      </c>
      <c r="C3646" t="s">
        <v>12</v>
      </c>
      <c r="D3646" t="s">
        <v>34</v>
      </c>
      <c r="E3646" t="s">
        <v>20</v>
      </c>
      <c r="F3646" t="s">
        <v>38</v>
      </c>
      <c r="G3646" s="5">
        <v>15031.86</v>
      </c>
      <c r="H3646" s="5">
        <f t="shared" si="392"/>
        <v>270.57348000000002</v>
      </c>
      <c r="I3646" s="6">
        <v>5</v>
      </c>
      <c r="J3646" s="6">
        <v>75159.3</v>
      </c>
      <c r="K3646" s="5">
        <f t="shared" si="393"/>
        <v>1352.8674000000001</v>
      </c>
      <c r="L3646" s="7">
        <v>3.28</v>
      </c>
      <c r="M3646" s="7">
        <v>2636</v>
      </c>
      <c r="N3646" s="3">
        <v>45607</v>
      </c>
      <c r="O3646" s="4" t="str">
        <f t="shared" si="394"/>
        <v>2024-11</v>
      </c>
      <c r="P3646" s="4" t="str">
        <f t="shared" si="395"/>
        <v>11</v>
      </c>
      <c r="Q3646" s="4" t="str">
        <f t="shared" si="396"/>
        <v>November</v>
      </c>
      <c r="R3646" s="30" t="str">
        <f t="shared" si="397"/>
        <v>11</v>
      </c>
      <c r="W3646" t="str">
        <f t="shared" si="398"/>
        <v>ok</v>
      </c>
    </row>
    <row r="3647" spans="1:23" x14ac:dyDescent="0.3">
      <c r="A3647" t="s">
        <v>3689</v>
      </c>
      <c r="B3647" t="s">
        <v>17</v>
      </c>
      <c r="C3647" t="s">
        <v>18</v>
      </c>
      <c r="D3647" t="s">
        <v>19</v>
      </c>
      <c r="E3647" t="s">
        <v>20</v>
      </c>
      <c r="F3647" t="s">
        <v>60</v>
      </c>
      <c r="G3647" s="5">
        <v>6199.04</v>
      </c>
      <c r="H3647" s="5">
        <f t="shared" si="392"/>
        <v>111.58271999999999</v>
      </c>
      <c r="I3647" s="6">
        <v>5</v>
      </c>
      <c r="J3647" s="6">
        <v>30995.200000000001</v>
      </c>
      <c r="K3647" s="5">
        <f t="shared" si="393"/>
        <v>557.91359999999997</v>
      </c>
      <c r="L3647" s="7">
        <v>3.28</v>
      </c>
      <c r="M3647" s="7">
        <v>4675</v>
      </c>
      <c r="N3647" s="3">
        <v>45413</v>
      </c>
      <c r="O3647" s="4" t="str">
        <f t="shared" si="394"/>
        <v>2024-05</v>
      </c>
      <c r="P3647" s="4" t="str">
        <f t="shared" si="395"/>
        <v>05</v>
      </c>
      <c r="Q3647" s="4" t="str">
        <f t="shared" si="396"/>
        <v>May</v>
      </c>
      <c r="R3647" s="30" t="str">
        <f t="shared" si="397"/>
        <v>01</v>
      </c>
      <c r="W3647" t="str">
        <f t="shared" si="398"/>
        <v>ok</v>
      </c>
    </row>
    <row r="3648" spans="1:23" x14ac:dyDescent="0.3">
      <c r="A3648" t="s">
        <v>3690</v>
      </c>
      <c r="B3648" t="s">
        <v>28</v>
      </c>
      <c r="C3648" t="s">
        <v>29</v>
      </c>
      <c r="D3648" t="s">
        <v>30</v>
      </c>
      <c r="E3648" t="s">
        <v>20</v>
      </c>
      <c r="F3648" t="s">
        <v>26</v>
      </c>
      <c r="G3648" s="5">
        <v>513.03</v>
      </c>
      <c r="H3648" s="5">
        <f t="shared" si="392"/>
        <v>9.2345399999999991</v>
      </c>
      <c r="I3648" s="6">
        <v>5</v>
      </c>
      <c r="J3648" s="6">
        <v>2565.15</v>
      </c>
      <c r="K3648" s="5">
        <f t="shared" si="393"/>
        <v>46.172699999999992</v>
      </c>
      <c r="L3648" s="7">
        <v>3.33</v>
      </c>
      <c r="M3648" s="7">
        <v>3722</v>
      </c>
      <c r="N3648" s="3">
        <v>45447</v>
      </c>
      <c r="O3648" s="4" t="str">
        <f t="shared" si="394"/>
        <v>2024-06</v>
      </c>
      <c r="P3648" s="4" t="str">
        <f t="shared" si="395"/>
        <v>06</v>
      </c>
      <c r="Q3648" s="4" t="str">
        <f t="shared" si="396"/>
        <v>June</v>
      </c>
      <c r="R3648" s="30" t="str">
        <f t="shared" si="397"/>
        <v>04</v>
      </c>
      <c r="W3648" t="str">
        <f t="shared" si="398"/>
        <v>ok</v>
      </c>
    </row>
    <row r="3649" spans="1:23" x14ac:dyDescent="0.3">
      <c r="A3649" t="s">
        <v>3691</v>
      </c>
      <c r="B3649" t="s">
        <v>17</v>
      </c>
      <c r="C3649" t="s">
        <v>18</v>
      </c>
      <c r="D3649" t="s">
        <v>19</v>
      </c>
      <c r="E3649" t="s">
        <v>14</v>
      </c>
      <c r="F3649" t="s">
        <v>15</v>
      </c>
      <c r="G3649" s="5">
        <v>10290.07</v>
      </c>
      <c r="H3649" s="5">
        <f t="shared" si="392"/>
        <v>185.22125999999997</v>
      </c>
      <c r="I3649" s="6">
        <v>1</v>
      </c>
      <c r="J3649" s="6">
        <v>10290.07</v>
      </c>
      <c r="K3649" s="5">
        <f t="shared" si="393"/>
        <v>185.22125999999997</v>
      </c>
      <c r="L3649" s="7">
        <v>2.0499999999999998</v>
      </c>
      <c r="M3649" s="7">
        <v>4270</v>
      </c>
      <c r="N3649" s="3">
        <v>45381</v>
      </c>
      <c r="O3649" s="4" t="str">
        <f t="shared" si="394"/>
        <v>2024-03</v>
      </c>
      <c r="P3649" s="4" t="str">
        <f t="shared" si="395"/>
        <v>03</v>
      </c>
      <c r="Q3649" s="4" t="str">
        <f t="shared" si="396"/>
        <v>March</v>
      </c>
      <c r="R3649" s="30" t="str">
        <f t="shared" si="397"/>
        <v>30</v>
      </c>
      <c r="W3649" t="str">
        <f t="shared" si="398"/>
        <v>ok</v>
      </c>
    </row>
    <row r="3650" spans="1:23" x14ac:dyDescent="0.3">
      <c r="A3650" t="s">
        <v>3692</v>
      </c>
      <c r="B3650" t="s">
        <v>17</v>
      </c>
      <c r="C3650" t="s">
        <v>18</v>
      </c>
      <c r="D3650" t="s">
        <v>19</v>
      </c>
      <c r="E3650" t="s">
        <v>45</v>
      </c>
      <c r="F3650" t="s">
        <v>15</v>
      </c>
      <c r="G3650" s="5">
        <v>1986.31</v>
      </c>
      <c r="H3650" s="5">
        <f t="shared" si="392"/>
        <v>35.753579999999999</v>
      </c>
      <c r="I3650" s="6">
        <v>3</v>
      </c>
      <c r="J3650" s="6">
        <v>5958.93</v>
      </c>
      <c r="K3650" s="5">
        <f t="shared" si="393"/>
        <v>107.26074</v>
      </c>
      <c r="L3650" s="7">
        <v>1.84</v>
      </c>
      <c r="M3650" s="7">
        <v>3226</v>
      </c>
      <c r="N3650" s="3">
        <v>45642</v>
      </c>
      <c r="O3650" s="4" t="str">
        <f t="shared" si="394"/>
        <v>2024-12</v>
      </c>
      <c r="P3650" s="4" t="str">
        <f t="shared" si="395"/>
        <v>12</v>
      </c>
      <c r="Q3650" s="4" t="str">
        <f t="shared" si="396"/>
        <v>December</v>
      </c>
      <c r="R3650" s="30" t="str">
        <f t="shared" si="397"/>
        <v>16</v>
      </c>
      <c r="W3650" t="str">
        <f t="shared" si="398"/>
        <v>ok</v>
      </c>
    </row>
    <row r="3651" spans="1:23" x14ac:dyDescent="0.3">
      <c r="A3651" t="s">
        <v>3693</v>
      </c>
      <c r="B3651" t="s">
        <v>28</v>
      </c>
      <c r="C3651" t="s">
        <v>29</v>
      </c>
      <c r="D3651" t="s">
        <v>30</v>
      </c>
      <c r="E3651" t="s">
        <v>14</v>
      </c>
      <c r="F3651" t="s">
        <v>60</v>
      </c>
      <c r="G3651" s="5">
        <v>9506.91</v>
      </c>
      <c r="H3651" s="5">
        <f t="shared" ref="H3651:H3714" si="399">G3651*0.018</f>
        <v>171.12437999999997</v>
      </c>
      <c r="I3651" s="6">
        <v>5</v>
      </c>
      <c r="J3651" s="6">
        <v>47534.55</v>
      </c>
      <c r="K3651" s="5">
        <f t="shared" ref="K3651:K3714" si="400">H3651*I3651</f>
        <v>855.62189999999987</v>
      </c>
      <c r="L3651" s="7">
        <v>2.46</v>
      </c>
      <c r="M3651" s="7">
        <v>3115</v>
      </c>
      <c r="N3651" s="3">
        <v>45374</v>
      </c>
      <c r="O3651" s="4" t="str">
        <f t="shared" ref="O3651:O3714" si="401">TEXT(N3651,"yyyy-mm")</f>
        <v>2024-03</v>
      </c>
      <c r="P3651" s="4" t="str">
        <f t="shared" ref="P3651:P3714" si="402">TEXT(N3651,"mm")</f>
        <v>03</v>
      </c>
      <c r="Q3651" s="4" t="str">
        <f t="shared" ref="Q3651:Q3714" si="403">TEXT(DATE(2024,P3651,1),"mmmm")</f>
        <v>March</v>
      </c>
      <c r="R3651" s="30" t="str">
        <f t="shared" ref="R3651:R3714" si="404">TEXT(N3651,"dd")</f>
        <v>23</v>
      </c>
      <c r="W3651" t="str">
        <f t="shared" ref="W3651:W3714" si="405">IF(G3651*I3651=J3651,"ok","False")</f>
        <v>ok</v>
      </c>
    </row>
    <row r="3652" spans="1:23" x14ac:dyDescent="0.3">
      <c r="A3652" t="s">
        <v>3694</v>
      </c>
      <c r="B3652" t="s">
        <v>23</v>
      </c>
      <c r="C3652" t="s">
        <v>24</v>
      </c>
      <c r="D3652" t="s">
        <v>25</v>
      </c>
      <c r="E3652" t="s">
        <v>45</v>
      </c>
      <c r="F3652" t="s">
        <v>21</v>
      </c>
      <c r="G3652" s="5">
        <v>14074.41</v>
      </c>
      <c r="H3652" s="5">
        <f t="shared" si="399"/>
        <v>253.33937999999998</v>
      </c>
      <c r="I3652" s="6">
        <v>2</v>
      </c>
      <c r="J3652" s="6">
        <v>28148.82</v>
      </c>
      <c r="K3652" s="5">
        <f t="shared" si="400"/>
        <v>506.67875999999995</v>
      </c>
      <c r="L3652" s="7">
        <v>2.4500000000000002</v>
      </c>
      <c r="M3652" s="7">
        <v>456</v>
      </c>
      <c r="N3652" s="3">
        <v>45641</v>
      </c>
      <c r="O3652" s="4" t="str">
        <f t="shared" si="401"/>
        <v>2024-12</v>
      </c>
      <c r="P3652" s="4" t="str">
        <f t="shared" si="402"/>
        <v>12</v>
      </c>
      <c r="Q3652" s="4" t="str">
        <f t="shared" si="403"/>
        <v>December</v>
      </c>
      <c r="R3652" s="30" t="str">
        <f t="shared" si="404"/>
        <v>15</v>
      </c>
      <c r="W3652" t="str">
        <f t="shared" si="405"/>
        <v>ok</v>
      </c>
    </row>
    <row r="3653" spans="1:23" x14ac:dyDescent="0.3">
      <c r="A3653" t="s">
        <v>3695</v>
      </c>
      <c r="B3653" t="s">
        <v>47</v>
      </c>
      <c r="C3653" t="s">
        <v>12</v>
      </c>
      <c r="D3653" t="s">
        <v>48</v>
      </c>
      <c r="E3653" t="s">
        <v>45</v>
      </c>
      <c r="F3653" t="s">
        <v>60</v>
      </c>
      <c r="G3653" s="5">
        <v>11251.57</v>
      </c>
      <c r="H3653" s="5">
        <f t="shared" si="399"/>
        <v>202.52825999999999</v>
      </c>
      <c r="I3653" s="6">
        <v>5</v>
      </c>
      <c r="J3653" s="6">
        <v>56257.85</v>
      </c>
      <c r="K3653" s="5">
        <f t="shared" si="400"/>
        <v>1012.6413</v>
      </c>
      <c r="L3653" s="7">
        <v>3.05</v>
      </c>
      <c r="M3653" s="7">
        <v>4900</v>
      </c>
      <c r="N3653" s="3">
        <v>45481</v>
      </c>
      <c r="O3653" s="4" t="str">
        <f t="shared" si="401"/>
        <v>2024-07</v>
      </c>
      <c r="P3653" s="4" t="str">
        <f t="shared" si="402"/>
        <v>07</v>
      </c>
      <c r="Q3653" s="4" t="str">
        <f t="shared" si="403"/>
        <v>July</v>
      </c>
      <c r="R3653" s="30" t="str">
        <f t="shared" si="404"/>
        <v>08</v>
      </c>
      <c r="W3653" t="str">
        <f t="shared" si="405"/>
        <v>ok</v>
      </c>
    </row>
    <row r="3654" spans="1:23" x14ac:dyDescent="0.3">
      <c r="A3654" t="s">
        <v>3696</v>
      </c>
      <c r="B3654" t="s">
        <v>63</v>
      </c>
      <c r="C3654" t="s">
        <v>18</v>
      </c>
      <c r="D3654" t="s">
        <v>64</v>
      </c>
      <c r="E3654" t="s">
        <v>20</v>
      </c>
      <c r="F3654" t="s">
        <v>38</v>
      </c>
      <c r="G3654" s="5">
        <v>10975.32</v>
      </c>
      <c r="H3654" s="5">
        <f t="shared" si="399"/>
        <v>197.55575999999999</v>
      </c>
      <c r="I3654" s="6">
        <v>1</v>
      </c>
      <c r="J3654" s="6">
        <v>10975.32</v>
      </c>
      <c r="K3654" s="5">
        <f t="shared" si="400"/>
        <v>197.55575999999999</v>
      </c>
      <c r="L3654" s="7">
        <v>1.93</v>
      </c>
      <c r="M3654" s="7">
        <v>925</v>
      </c>
      <c r="N3654" s="3">
        <v>45538</v>
      </c>
      <c r="O3654" s="4" t="str">
        <f t="shared" si="401"/>
        <v>2024-09</v>
      </c>
      <c r="P3654" s="4" t="str">
        <f t="shared" si="402"/>
        <v>09</v>
      </c>
      <c r="Q3654" s="4" t="str">
        <f t="shared" si="403"/>
        <v>September</v>
      </c>
      <c r="R3654" s="30" t="str">
        <f t="shared" si="404"/>
        <v>03</v>
      </c>
      <c r="W3654" t="str">
        <f t="shared" si="405"/>
        <v>ok</v>
      </c>
    </row>
    <row r="3655" spans="1:23" x14ac:dyDescent="0.3">
      <c r="A3655" t="s">
        <v>3697</v>
      </c>
      <c r="B3655" t="s">
        <v>47</v>
      </c>
      <c r="C3655" t="s">
        <v>12</v>
      </c>
      <c r="D3655" t="s">
        <v>48</v>
      </c>
      <c r="E3655" t="s">
        <v>45</v>
      </c>
      <c r="F3655" t="s">
        <v>26</v>
      </c>
      <c r="G3655" s="5">
        <v>17805.13</v>
      </c>
      <c r="H3655" s="5">
        <f t="shared" si="399"/>
        <v>320.49234000000001</v>
      </c>
      <c r="I3655" s="6">
        <v>2</v>
      </c>
      <c r="J3655" s="6">
        <v>35610.26</v>
      </c>
      <c r="K3655" s="5">
        <f t="shared" si="400"/>
        <v>640.98468000000003</v>
      </c>
      <c r="L3655" s="7">
        <v>1.43</v>
      </c>
      <c r="M3655" s="7">
        <v>2033</v>
      </c>
      <c r="N3655" s="3">
        <v>45442</v>
      </c>
      <c r="O3655" s="4" t="str">
        <f t="shared" si="401"/>
        <v>2024-05</v>
      </c>
      <c r="P3655" s="4" t="str">
        <f t="shared" si="402"/>
        <v>05</v>
      </c>
      <c r="Q3655" s="4" t="str">
        <f t="shared" si="403"/>
        <v>May</v>
      </c>
      <c r="R3655" s="30" t="str">
        <f t="shared" si="404"/>
        <v>30</v>
      </c>
      <c r="W3655" t="str">
        <f t="shared" si="405"/>
        <v>ok</v>
      </c>
    </row>
    <row r="3656" spans="1:23" x14ac:dyDescent="0.3">
      <c r="A3656" t="s">
        <v>3698</v>
      </c>
      <c r="B3656" t="s">
        <v>23</v>
      </c>
      <c r="C3656" t="s">
        <v>24</v>
      </c>
      <c r="D3656" t="s">
        <v>25</v>
      </c>
      <c r="E3656" t="s">
        <v>45</v>
      </c>
      <c r="F3656" t="s">
        <v>26</v>
      </c>
      <c r="G3656" s="5">
        <v>18245.87</v>
      </c>
      <c r="H3656" s="5">
        <f t="shared" si="399"/>
        <v>328.42565999999994</v>
      </c>
      <c r="I3656" s="6">
        <v>1</v>
      </c>
      <c r="J3656" s="6">
        <v>18245.87</v>
      </c>
      <c r="K3656" s="5">
        <f t="shared" si="400"/>
        <v>328.42565999999994</v>
      </c>
      <c r="L3656" s="7">
        <v>1.18</v>
      </c>
      <c r="M3656" s="7">
        <v>2870</v>
      </c>
      <c r="N3656" s="3">
        <v>45581</v>
      </c>
      <c r="O3656" s="4" t="str">
        <f t="shared" si="401"/>
        <v>2024-10</v>
      </c>
      <c r="P3656" s="4" t="str">
        <f t="shared" si="402"/>
        <v>10</v>
      </c>
      <c r="Q3656" s="4" t="str">
        <f t="shared" si="403"/>
        <v>October</v>
      </c>
      <c r="R3656" s="30" t="str">
        <f t="shared" si="404"/>
        <v>16</v>
      </c>
      <c r="W3656" t="str">
        <f t="shared" si="405"/>
        <v>ok</v>
      </c>
    </row>
    <row r="3657" spans="1:23" x14ac:dyDescent="0.3">
      <c r="A3657" t="s">
        <v>3699</v>
      </c>
      <c r="B3657" t="s">
        <v>41</v>
      </c>
      <c r="C3657" t="s">
        <v>42</v>
      </c>
      <c r="D3657" t="s">
        <v>43</v>
      </c>
      <c r="E3657" t="s">
        <v>14</v>
      </c>
      <c r="F3657" t="s">
        <v>38</v>
      </c>
      <c r="G3657" s="5">
        <v>3877.35</v>
      </c>
      <c r="H3657" s="5">
        <f t="shared" si="399"/>
        <v>69.792299999999997</v>
      </c>
      <c r="I3657" s="6">
        <v>3</v>
      </c>
      <c r="J3657" s="6">
        <v>11632.05</v>
      </c>
      <c r="K3657" s="5">
        <f t="shared" si="400"/>
        <v>209.37689999999998</v>
      </c>
      <c r="L3657" s="7">
        <v>3.44</v>
      </c>
      <c r="M3657" s="7">
        <v>3520</v>
      </c>
      <c r="N3657" s="3">
        <v>45306</v>
      </c>
      <c r="O3657" s="4" t="str">
        <f t="shared" si="401"/>
        <v>2024-01</v>
      </c>
      <c r="P3657" s="4" t="str">
        <f t="shared" si="402"/>
        <v>01</v>
      </c>
      <c r="Q3657" s="4" t="str">
        <f t="shared" si="403"/>
        <v>January</v>
      </c>
      <c r="R3657" s="30" t="str">
        <f t="shared" si="404"/>
        <v>15</v>
      </c>
      <c r="W3657" t="str">
        <f t="shared" si="405"/>
        <v>ok</v>
      </c>
    </row>
    <row r="3658" spans="1:23" x14ac:dyDescent="0.3">
      <c r="A3658" t="s">
        <v>3700</v>
      </c>
      <c r="B3658" t="s">
        <v>11</v>
      </c>
      <c r="C3658" t="s">
        <v>12</v>
      </c>
      <c r="D3658" t="s">
        <v>13</v>
      </c>
      <c r="E3658" t="s">
        <v>14</v>
      </c>
      <c r="F3658" t="s">
        <v>38</v>
      </c>
      <c r="G3658" s="5">
        <v>4788.67</v>
      </c>
      <c r="H3658" s="5">
        <f t="shared" si="399"/>
        <v>86.196059999999989</v>
      </c>
      <c r="I3658" s="6">
        <v>4</v>
      </c>
      <c r="J3658" s="6">
        <v>19154.68</v>
      </c>
      <c r="K3658" s="5">
        <f t="shared" si="400"/>
        <v>344.78423999999995</v>
      </c>
      <c r="L3658" s="7">
        <v>3.96</v>
      </c>
      <c r="M3658" s="7">
        <v>1986</v>
      </c>
      <c r="N3658" s="3">
        <v>45636</v>
      </c>
      <c r="O3658" s="4" t="str">
        <f t="shared" si="401"/>
        <v>2024-12</v>
      </c>
      <c r="P3658" s="4" t="str">
        <f t="shared" si="402"/>
        <v>12</v>
      </c>
      <c r="Q3658" s="4" t="str">
        <f t="shared" si="403"/>
        <v>December</v>
      </c>
      <c r="R3658" s="30" t="str">
        <f t="shared" si="404"/>
        <v>10</v>
      </c>
      <c r="W3658" t="str">
        <f t="shared" si="405"/>
        <v>ok</v>
      </c>
    </row>
    <row r="3659" spans="1:23" x14ac:dyDescent="0.3">
      <c r="A3659" t="s">
        <v>3701</v>
      </c>
      <c r="B3659" t="s">
        <v>63</v>
      </c>
      <c r="C3659" t="s">
        <v>18</v>
      </c>
      <c r="D3659" t="s">
        <v>64</v>
      </c>
      <c r="E3659" t="s">
        <v>45</v>
      </c>
      <c r="F3659" t="s">
        <v>26</v>
      </c>
      <c r="G3659" s="5">
        <v>2983.23</v>
      </c>
      <c r="H3659" s="5">
        <f t="shared" si="399"/>
        <v>53.698139999999995</v>
      </c>
      <c r="I3659" s="6">
        <v>4</v>
      </c>
      <c r="J3659" s="6">
        <v>11932.92</v>
      </c>
      <c r="K3659" s="5">
        <f t="shared" si="400"/>
        <v>214.79255999999998</v>
      </c>
      <c r="L3659" s="7">
        <v>1.06</v>
      </c>
      <c r="M3659" s="7">
        <v>3198</v>
      </c>
      <c r="N3659" s="3">
        <v>45614</v>
      </c>
      <c r="O3659" s="4" t="str">
        <f t="shared" si="401"/>
        <v>2024-11</v>
      </c>
      <c r="P3659" s="4" t="str">
        <f t="shared" si="402"/>
        <v>11</v>
      </c>
      <c r="Q3659" s="4" t="str">
        <f t="shared" si="403"/>
        <v>November</v>
      </c>
      <c r="R3659" s="30" t="str">
        <f t="shared" si="404"/>
        <v>18</v>
      </c>
      <c r="W3659" t="str">
        <f t="shared" si="405"/>
        <v>ok</v>
      </c>
    </row>
    <row r="3660" spans="1:23" x14ac:dyDescent="0.3">
      <c r="A3660" t="s">
        <v>3702</v>
      </c>
      <c r="B3660" t="s">
        <v>63</v>
      </c>
      <c r="C3660" t="s">
        <v>18</v>
      </c>
      <c r="D3660" t="s">
        <v>64</v>
      </c>
      <c r="E3660" t="s">
        <v>14</v>
      </c>
      <c r="F3660" t="s">
        <v>31</v>
      </c>
      <c r="G3660" s="5">
        <v>18480.669999999998</v>
      </c>
      <c r="H3660" s="5">
        <f t="shared" si="399"/>
        <v>332.65205999999995</v>
      </c>
      <c r="I3660" s="6">
        <v>2</v>
      </c>
      <c r="J3660" s="6">
        <v>36961.339999999997</v>
      </c>
      <c r="K3660" s="5">
        <f t="shared" si="400"/>
        <v>665.3041199999999</v>
      </c>
      <c r="L3660" s="7">
        <v>4.41</v>
      </c>
      <c r="M3660" s="7">
        <v>2787</v>
      </c>
      <c r="N3660" s="3">
        <v>45354</v>
      </c>
      <c r="O3660" s="4" t="str">
        <f t="shared" si="401"/>
        <v>2024-03</v>
      </c>
      <c r="P3660" s="4" t="str">
        <f t="shared" si="402"/>
        <v>03</v>
      </c>
      <c r="Q3660" s="4" t="str">
        <f t="shared" si="403"/>
        <v>March</v>
      </c>
      <c r="R3660" s="30" t="str">
        <f t="shared" si="404"/>
        <v>03</v>
      </c>
      <c r="W3660" t="str">
        <f t="shared" si="405"/>
        <v>ok</v>
      </c>
    </row>
    <row r="3661" spans="1:23" x14ac:dyDescent="0.3">
      <c r="A3661" t="s">
        <v>3703</v>
      </c>
      <c r="B3661" t="s">
        <v>28</v>
      </c>
      <c r="C3661" t="s">
        <v>29</v>
      </c>
      <c r="D3661" t="s">
        <v>30</v>
      </c>
      <c r="E3661" t="s">
        <v>14</v>
      </c>
      <c r="F3661" t="s">
        <v>21</v>
      </c>
      <c r="G3661" s="5">
        <v>19714.73</v>
      </c>
      <c r="H3661" s="5">
        <f t="shared" si="399"/>
        <v>354.86513999999994</v>
      </c>
      <c r="I3661" s="6">
        <v>1</v>
      </c>
      <c r="J3661" s="6">
        <v>19714.73</v>
      </c>
      <c r="K3661" s="5">
        <f t="shared" si="400"/>
        <v>354.86513999999994</v>
      </c>
      <c r="L3661" s="7">
        <v>3.17</v>
      </c>
      <c r="M3661" s="7">
        <v>4070</v>
      </c>
      <c r="N3661" s="3">
        <v>45547</v>
      </c>
      <c r="O3661" s="4" t="str">
        <f t="shared" si="401"/>
        <v>2024-09</v>
      </c>
      <c r="P3661" s="4" t="str">
        <f t="shared" si="402"/>
        <v>09</v>
      </c>
      <c r="Q3661" s="4" t="str">
        <f t="shared" si="403"/>
        <v>September</v>
      </c>
      <c r="R3661" s="30" t="str">
        <f t="shared" si="404"/>
        <v>12</v>
      </c>
      <c r="W3661" t="str">
        <f t="shared" si="405"/>
        <v>ok</v>
      </c>
    </row>
    <row r="3662" spans="1:23" x14ac:dyDescent="0.3">
      <c r="A3662" t="s">
        <v>3704</v>
      </c>
      <c r="B3662" t="s">
        <v>33</v>
      </c>
      <c r="C3662" t="s">
        <v>12</v>
      </c>
      <c r="D3662" t="s">
        <v>34</v>
      </c>
      <c r="E3662" t="s">
        <v>45</v>
      </c>
      <c r="F3662" t="s">
        <v>31</v>
      </c>
      <c r="G3662" s="5">
        <v>12923.96</v>
      </c>
      <c r="H3662" s="5">
        <f t="shared" si="399"/>
        <v>232.63127999999998</v>
      </c>
      <c r="I3662" s="6">
        <v>2</v>
      </c>
      <c r="J3662" s="6">
        <v>25847.919999999998</v>
      </c>
      <c r="K3662" s="5">
        <f t="shared" si="400"/>
        <v>465.26255999999995</v>
      </c>
      <c r="L3662" s="7">
        <v>1.96</v>
      </c>
      <c r="M3662" s="7">
        <v>1385</v>
      </c>
      <c r="N3662" s="3">
        <v>45428</v>
      </c>
      <c r="O3662" s="4" t="str">
        <f t="shared" si="401"/>
        <v>2024-05</v>
      </c>
      <c r="P3662" s="4" t="str">
        <f t="shared" si="402"/>
        <v>05</v>
      </c>
      <c r="Q3662" s="4" t="str">
        <f t="shared" si="403"/>
        <v>May</v>
      </c>
      <c r="R3662" s="30" t="str">
        <f t="shared" si="404"/>
        <v>16</v>
      </c>
      <c r="W3662" t="str">
        <f t="shared" si="405"/>
        <v>ok</v>
      </c>
    </row>
    <row r="3663" spans="1:23" x14ac:dyDescent="0.3">
      <c r="A3663" t="s">
        <v>3705</v>
      </c>
      <c r="B3663" t="s">
        <v>33</v>
      </c>
      <c r="C3663" t="s">
        <v>12</v>
      </c>
      <c r="D3663" t="s">
        <v>34</v>
      </c>
      <c r="E3663" t="s">
        <v>45</v>
      </c>
      <c r="F3663" t="s">
        <v>15</v>
      </c>
      <c r="G3663" s="5">
        <v>9320.4599999999991</v>
      </c>
      <c r="H3663" s="5">
        <f t="shared" si="399"/>
        <v>167.76827999999998</v>
      </c>
      <c r="I3663" s="6">
        <v>1</v>
      </c>
      <c r="J3663" s="6">
        <v>9320.4599999999991</v>
      </c>
      <c r="K3663" s="5">
        <f t="shared" si="400"/>
        <v>167.76827999999998</v>
      </c>
      <c r="L3663" s="7">
        <v>2.57</v>
      </c>
      <c r="M3663" s="7">
        <v>1596</v>
      </c>
      <c r="N3663" s="3">
        <v>45562</v>
      </c>
      <c r="O3663" s="4" t="str">
        <f t="shared" si="401"/>
        <v>2024-09</v>
      </c>
      <c r="P3663" s="4" t="str">
        <f t="shared" si="402"/>
        <v>09</v>
      </c>
      <c r="Q3663" s="4" t="str">
        <f t="shared" si="403"/>
        <v>September</v>
      </c>
      <c r="R3663" s="30" t="str">
        <f t="shared" si="404"/>
        <v>27</v>
      </c>
      <c r="W3663" t="str">
        <f t="shared" si="405"/>
        <v>ok</v>
      </c>
    </row>
    <row r="3664" spans="1:23" x14ac:dyDescent="0.3">
      <c r="A3664" t="s">
        <v>3706</v>
      </c>
      <c r="B3664" t="s">
        <v>11</v>
      </c>
      <c r="C3664" t="s">
        <v>12</v>
      </c>
      <c r="D3664" t="s">
        <v>13</v>
      </c>
      <c r="E3664" t="s">
        <v>45</v>
      </c>
      <c r="F3664" t="s">
        <v>21</v>
      </c>
      <c r="G3664" s="5">
        <v>16715.650000000001</v>
      </c>
      <c r="H3664" s="5">
        <f t="shared" si="399"/>
        <v>300.88170000000002</v>
      </c>
      <c r="I3664" s="6">
        <v>2</v>
      </c>
      <c r="J3664" s="6">
        <v>33431.300000000003</v>
      </c>
      <c r="K3664" s="5">
        <f t="shared" si="400"/>
        <v>601.76340000000005</v>
      </c>
      <c r="L3664" s="7">
        <v>2.94</v>
      </c>
      <c r="M3664" s="7">
        <v>2772</v>
      </c>
      <c r="N3664" s="3">
        <v>45430</v>
      </c>
      <c r="O3664" s="4" t="str">
        <f t="shared" si="401"/>
        <v>2024-05</v>
      </c>
      <c r="P3664" s="4" t="str">
        <f t="shared" si="402"/>
        <v>05</v>
      </c>
      <c r="Q3664" s="4" t="str">
        <f t="shared" si="403"/>
        <v>May</v>
      </c>
      <c r="R3664" s="30" t="str">
        <f t="shared" si="404"/>
        <v>18</v>
      </c>
      <c r="W3664" t="str">
        <f t="shared" si="405"/>
        <v>ok</v>
      </c>
    </row>
    <row r="3665" spans="1:23" x14ac:dyDescent="0.3">
      <c r="A3665" t="s">
        <v>3707</v>
      </c>
      <c r="B3665" t="s">
        <v>63</v>
      </c>
      <c r="C3665" t="s">
        <v>18</v>
      </c>
      <c r="D3665" t="s">
        <v>64</v>
      </c>
      <c r="E3665" t="s">
        <v>20</v>
      </c>
      <c r="F3665" t="s">
        <v>31</v>
      </c>
      <c r="G3665" s="5">
        <v>16471.91</v>
      </c>
      <c r="H3665" s="5">
        <f t="shared" si="399"/>
        <v>296.49437999999998</v>
      </c>
      <c r="I3665" s="6">
        <v>5</v>
      </c>
      <c r="J3665" s="6">
        <v>82359.55</v>
      </c>
      <c r="K3665" s="5">
        <f t="shared" si="400"/>
        <v>1482.4719</v>
      </c>
      <c r="L3665" s="7">
        <v>1.4</v>
      </c>
      <c r="M3665" s="7">
        <v>3023</v>
      </c>
      <c r="N3665" s="3">
        <v>45515</v>
      </c>
      <c r="O3665" s="4" t="str">
        <f t="shared" si="401"/>
        <v>2024-08</v>
      </c>
      <c r="P3665" s="4" t="str">
        <f t="shared" si="402"/>
        <v>08</v>
      </c>
      <c r="Q3665" s="4" t="str">
        <f t="shared" si="403"/>
        <v>August</v>
      </c>
      <c r="R3665" s="30" t="str">
        <f t="shared" si="404"/>
        <v>11</v>
      </c>
      <c r="W3665" t="str">
        <f t="shared" si="405"/>
        <v>ok</v>
      </c>
    </row>
    <row r="3666" spans="1:23" x14ac:dyDescent="0.3">
      <c r="A3666" t="s">
        <v>3708</v>
      </c>
      <c r="B3666" t="s">
        <v>41</v>
      </c>
      <c r="C3666" t="s">
        <v>42</v>
      </c>
      <c r="D3666" t="s">
        <v>43</v>
      </c>
      <c r="E3666" t="s">
        <v>20</v>
      </c>
      <c r="F3666" t="s">
        <v>60</v>
      </c>
      <c r="G3666" s="5">
        <v>6037.12</v>
      </c>
      <c r="H3666" s="5">
        <f t="shared" si="399"/>
        <v>108.66815999999999</v>
      </c>
      <c r="I3666" s="6">
        <v>5</v>
      </c>
      <c r="J3666" s="6">
        <v>30185.599999999999</v>
      </c>
      <c r="K3666" s="5">
        <f t="shared" si="400"/>
        <v>543.34079999999994</v>
      </c>
      <c r="L3666" s="7">
        <v>3.05</v>
      </c>
      <c r="M3666" s="7">
        <v>3867</v>
      </c>
      <c r="N3666" s="3">
        <v>45595</v>
      </c>
      <c r="O3666" s="4" t="str">
        <f t="shared" si="401"/>
        <v>2024-10</v>
      </c>
      <c r="P3666" s="4" t="str">
        <f t="shared" si="402"/>
        <v>10</v>
      </c>
      <c r="Q3666" s="4" t="str">
        <f t="shared" si="403"/>
        <v>October</v>
      </c>
      <c r="R3666" s="30" t="str">
        <f t="shared" si="404"/>
        <v>30</v>
      </c>
      <c r="W3666" t="str">
        <f t="shared" si="405"/>
        <v>ok</v>
      </c>
    </row>
    <row r="3667" spans="1:23" x14ac:dyDescent="0.3">
      <c r="A3667" t="s">
        <v>3709</v>
      </c>
      <c r="B3667" t="s">
        <v>11</v>
      </c>
      <c r="C3667" t="s">
        <v>12</v>
      </c>
      <c r="D3667" t="s">
        <v>13</v>
      </c>
      <c r="E3667" t="s">
        <v>45</v>
      </c>
      <c r="F3667" t="s">
        <v>38</v>
      </c>
      <c r="G3667" s="5">
        <v>18660.88</v>
      </c>
      <c r="H3667" s="5">
        <f t="shared" si="399"/>
        <v>335.89584000000002</v>
      </c>
      <c r="I3667" s="6">
        <v>1</v>
      </c>
      <c r="J3667" s="6">
        <v>18660.88</v>
      </c>
      <c r="K3667" s="5">
        <f t="shared" si="400"/>
        <v>335.89584000000002</v>
      </c>
      <c r="L3667" s="7">
        <v>3.02</v>
      </c>
      <c r="M3667" s="7">
        <v>4962</v>
      </c>
      <c r="N3667" s="3">
        <v>45509</v>
      </c>
      <c r="O3667" s="4" t="str">
        <f t="shared" si="401"/>
        <v>2024-08</v>
      </c>
      <c r="P3667" s="4" t="str">
        <f t="shared" si="402"/>
        <v>08</v>
      </c>
      <c r="Q3667" s="4" t="str">
        <f t="shared" si="403"/>
        <v>August</v>
      </c>
      <c r="R3667" s="30" t="str">
        <f t="shared" si="404"/>
        <v>05</v>
      </c>
      <c r="W3667" t="str">
        <f t="shared" si="405"/>
        <v>ok</v>
      </c>
    </row>
    <row r="3668" spans="1:23" x14ac:dyDescent="0.3">
      <c r="A3668" t="s">
        <v>3710</v>
      </c>
      <c r="B3668" t="s">
        <v>33</v>
      </c>
      <c r="C3668" t="s">
        <v>12</v>
      </c>
      <c r="D3668" t="s">
        <v>34</v>
      </c>
      <c r="E3668" t="s">
        <v>14</v>
      </c>
      <c r="F3668" t="s">
        <v>26</v>
      </c>
      <c r="G3668" s="5">
        <v>11308.33</v>
      </c>
      <c r="H3668" s="5">
        <f t="shared" si="399"/>
        <v>203.54993999999999</v>
      </c>
      <c r="I3668" s="6">
        <v>2</v>
      </c>
      <c r="J3668" s="6">
        <v>22616.66</v>
      </c>
      <c r="K3668" s="5">
        <f t="shared" si="400"/>
        <v>407.09987999999998</v>
      </c>
      <c r="L3668" s="7">
        <v>3.96</v>
      </c>
      <c r="M3668" s="7">
        <v>3421</v>
      </c>
      <c r="N3668" s="3">
        <v>45345</v>
      </c>
      <c r="O3668" s="4" t="str">
        <f t="shared" si="401"/>
        <v>2024-02</v>
      </c>
      <c r="P3668" s="4" t="str">
        <f t="shared" si="402"/>
        <v>02</v>
      </c>
      <c r="Q3668" s="4" t="str">
        <f t="shared" si="403"/>
        <v>February</v>
      </c>
      <c r="R3668" s="30" t="str">
        <f t="shared" si="404"/>
        <v>23</v>
      </c>
      <c r="W3668" t="str">
        <f t="shared" si="405"/>
        <v>ok</v>
      </c>
    </row>
    <row r="3669" spans="1:23" x14ac:dyDescent="0.3">
      <c r="A3669" t="s">
        <v>3711</v>
      </c>
      <c r="B3669" t="s">
        <v>11</v>
      </c>
      <c r="C3669" t="s">
        <v>12</v>
      </c>
      <c r="D3669" t="s">
        <v>13</v>
      </c>
      <c r="E3669" t="s">
        <v>45</v>
      </c>
      <c r="F3669" t="s">
        <v>31</v>
      </c>
      <c r="G3669" s="5">
        <v>2630.99</v>
      </c>
      <c r="H3669" s="5">
        <f t="shared" si="399"/>
        <v>47.35781999999999</v>
      </c>
      <c r="I3669" s="6">
        <v>5</v>
      </c>
      <c r="J3669" s="6">
        <v>13154.95</v>
      </c>
      <c r="K3669" s="5">
        <f t="shared" si="400"/>
        <v>236.78909999999996</v>
      </c>
      <c r="L3669" s="7">
        <v>1.74</v>
      </c>
      <c r="M3669" s="7">
        <v>2052</v>
      </c>
      <c r="N3669" s="3">
        <v>45331</v>
      </c>
      <c r="O3669" s="4" t="str">
        <f t="shared" si="401"/>
        <v>2024-02</v>
      </c>
      <c r="P3669" s="4" t="str">
        <f t="shared" si="402"/>
        <v>02</v>
      </c>
      <c r="Q3669" s="4" t="str">
        <f t="shared" si="403"/>
        <v>February</v>
      </c>
      <c r="R3669" s="30" t="str">
        <f t="shared" si="404"/>
        <v>09</v>
      </c>
      <c r="W3669" t="str">
        <f t="shared" si="405"/>
        <v>ok</v>
      </c>
    </row>
    <row r="3670" spans="1:23" x14ac:dyDescent="0.3">
      <c r="A3670" t="s">
        <v>3712</v>
      </c>
      <c r="B3670" t="s">
        <v>23</v>
      </c>
      <c r="C3670" t="s">
        <v>24</v>
      </c>
      <c r="D3670" t="s">
        <v>25</v>
      </c>
      <c r="E3670" t="s">
        <v>45</v>
      </c>
      <c r="F3670" t="s">
        <v>38</v>
      </c>
      <c r="G3670" s="5">
        <v>17754.150000000001</v>
      </c>
      <c r="H3670" s="5">
        <f t="shared" si="399"/>
        <v>319.57470000000001</v>
      </c>
      <c r="I3670" s="6">
        <v>2</v>
      </c>
      <c r="J3670" s="6">
        <v>35508.300000000003</v>
      </c>
      <c r="K3670" s="5">
        <f t="shared" si="400"/>
        <v>639.14940000000001</v>
      </c>
      <c r="L3670" s="7">
        <v>3.3</v>
      </c>
      <c r="M3670" s="7">
        <v>2769</v>
      </c>
      <c r="N3670" s="3">
        <v>45624</v>
      </c>
      <c r="O3670" s="4" t="str">
        <f t="shared" si="401"/>
        <v>2024-11</v>
      </c>
      <c r="P3670" s="4" t="str">
        <f t="shared" si="402"/>
        <v>11</v>
      </c>
      <c r="Q3670" s="4" t="str">
        <f t="shared" si="403"/>
        <v>November</v>
      </c>
      <c r="R3670" s="30" t="str">
        <f t="shared" si="404"/>
        <v>28</v>
      </c>
      <c r="W3670" t="str">
        <f t="shared" si="405"/>
        <v>ok</v>
      </c>
    </row>
    <row r="3671" spans="1:23" x14ac:dyDescent="0.3">
      <c r="A3671" t="s">
        <v>3713</v>
      </c>
      <c r="B3671" t="s">
        <v>23</v>
      </c>
      <c r="C3671" t="s">
        <v>24</v>
      </c>
      <c r="D3671" t="s">
        <v>25</v>
      </c>
      <c r="E3671" t="s">
        <v>45</v>
      </c>
      <c r="F3671" t="s">
        <v>26</v>
      </c>
      <c r="G3671" s="5">
        <v>11641.56</v>
      </c>
      <c r="H3671" s="5">
        <f t="shared" si="399"/>
        <v>209.54807999999997</v>
      </c>
      <c r="I3671" s="6">
        <v>1</v>
      </c>
      <c r="J3671" s="6">
        <v>11641.56</v>
      </c>
      <c r="K3671" s="5">
        <f t="shared" si="400"/>
        <v>209.54807999999997</v>
      </c>
      <c r="L3671" s="7">
        <v>1.92</v>
      </c>
      <c r="M3671" s="7">
        <v>379</v>
      </c>
      <c r="N3671" s="3">
        <v>45623</v>
      </c>
      <c r="O3671" s="4" t="str">
        <f t="shared" si="401"/>
        <v>2024-11</v>
      </c>
      <c r="P3671" s="4" t="str">
        <f t="shared" si="402"/>
        <v>11</v>
      </c>
      <c r="Q3671" s="4" t="str">
        <f t="shared" si="403"/>
        <v>November</v>
      </c>
      <c r="R3671" s="30" t="str">
        <f t="shared" si="404"/>
        <v>27</v>
      </c>
      <c r="W3671" t="str">
        <f t="shared" si="405"/>
        <v>ok</v>
      </c>
    </row>
    <row r="3672" spans="1:23" x14ac:dyDescent="0.3">
      <c r="A3672" t="s">
        <v>3714</v>
      </c>
      <c r="B3672" t="s">
        <v>41</v>
      </c>
      <c r="C3672" t="s">
        <v>42</v>
      </c>
      <c r="D3672" t="s">
        <v>43</v>
      </c>
      <c r="E3672" t="s">
        <v>14</v>
      </c>
      <c r="F3672" t="s">
        <v>26</v>
      </c>
      <c r="G3672" s="5">
        <v>13075.61</v>
      </c>
      <c r="H3672" s="5">
        <f t="shared" si="399"/>
        <v>235.36097999999998</v>
      </c>
      <c r="I3672" s="6">
        <v>5</v>
      </c>
      <c r="J3672" s="6">
        <v>65378.05</v>
      </c>
      <c r="K3672" s="5">
        <f t="shared" si="400"/>
        <v>1176.8048999999999</v>
      </c>
      <c r="L3672" s="7">
        <v>2.23</v>
      </c>
      <c r="M3672" s="7">
        <v>289</v>
      </c>
      <c r="N3672" s="3">
        <v>45392</v>
      </c>
      <c r="O3672" s="4" t="str">
        <f t="shared" si="401"/>
        <v>2024-04</v>
      </c>
      <c r="P3672" s="4" t="str">
        <f t="shared" si="402"/>
        <v>04</v>
      </c>
      <c r="Q3672" s="4" t="str">
        <f t="shared" si="403"/>
        <v>April</v>
      </c>
      <c r="R3672" s="30" t="str">
        <f t="shared" si="404"/>
        <v>10</v>
      </c>
      <c r="W3672" t="str">
        <f t="shared" si="405"/>
        <v>ok</v>
      </c>
    </row>
    <row r="3673" spans="1:23" x14ac:dyDescent="0.3">
      <c r="A3673" t="s">
        <v>3715</v>
      </c>
      <c r="B3673" t="s">
        <v>33</v>
      </c>
      <c r="C3673" t="s">
        <v>12</v>
      </c>
      <c r="D3673" t="s">
        <v>34</v>
      </c>
      <c r="E3673" t="s">
        <v>45</v>
      </c>
      <c r="F3673" t="s">
        <v>26</v>
      </c>
      <c r="G3673" s="5">
        <v>6568.89</v>
      </c>
      <c r="H3673" s="5">
        <f t="shared" si="399"/>
        <v>118.24002</v>
      </c>
      <c r="I3673" s="6">
        <v>1</v>
      </c>
      <c r="J3673" s="6">
        <v>6568.89</v>
      </c>
      <c r="K3673" s="5">
        <f t="shared" si="400"/>
        <v>118.24002</v>
      </c>
      <c r="L3673" s="7">
        <v>1.96</v>
      </c>
      <c r="M3673" s="7">
        <v>4706</v>
      </c>
      <c r="N3673" s="3">
        <v>45530</v>
      </c>
      <c r="O3673" s="4" t="str">
        <f t="shared" si="401"/>
        <v>2024-08</v>
      </c>
      <c r="P3673" s="4" t="str">
        <f t="shared" si="402"/>
        <v>08</v>
      </c>
      <c r="Q3673" s="4" t="str">
        <f t="shared" si="403"/>
        <v>August</v>
      </c>
      <c r="R3673" s="30" t="str">
        <f t="shared" si="404"/>
        <v>26</v>
      </c>
      <c r="W3673" t="str">
        <f t="shared" si="405"/>
        <v>ok</v>
      </c>
    </row>
    <row r="3674" spans="1:23" x14ac:dyDescent="0.3">
      <c r="A3674" t="s">
        <v>3716</v>
      </c>
      <c r="B3674" t="s">
        <v>11</v>
      </c>
      <c r="C3674" t="s">
        <v>12</v>
      </c>
      <c r="D3674" t="s">
        <v>13</v>
      </c>
      <c r="E3674" t="s">
        <v>14</v>
      </c>
      <c r="F3674" t="s">
        <v>15</v>
      </c>
      <c r="G3674" s="5">
        <v>8895.4599999999991</v>
      </c>
      <c r="H3674" s="5">
        <f t="shared" si="399"/>
        <v>160.11827999999997</v>
      </c>
      <c r="I3674" s="6">
        <v>2</v>
      </c>
      <c r="J3674" s="6">
        <v>17790.919999999998</v>
      </c>
      <c r="K3674" s="5">
        <f t="shared" si="400"/>
        <v>320.23655999999994</v>
      </c>
      <c r="L3674" s="7">
        <v>2.11</v>
      </c>
      <c r="M3674" s="7">
        <v>4847</v>
      </c>
      <c r="N3674" s="3">
        <v>45431</v>
      </c>
      <c r="O3674" s="4" t="str">
        <f t="shared" si="401"/>
        <v>2024-05</v>
      </c>
      <c r="P3674" s="4" t="str">
        <f t="shared" si="402"/>
        <v>05</v>
      </c>
      <c r="Q3674" s="4" t="str">
        <f t="shared" si="403"/>
        <v>May</v>
      </c>
      <c r="R3674" s="30" t="str">
        <f t="shared" si="404"/>
        <v>19</v>
      </c>
      <c r="W3674" t="str">
        <f t="shared" si="405"/>
        <v>ok</v>
      </c>
    </row>
    <row r="3675" spans="1:23" x14ac:dyDescent="0.3">
      <c r="A3675" t="s">
        <v>3717</v>
      </c>
      <c r="B3675" t="s">
        <v>41</v>
      </c>
      <c r="C3675" t="s">
        <v>42</v>
      </c>
      <c r="D3675" t="s">
        <v>43</v>
      </c>
      <c r="E3675" t="s">
        <v>20</v>
      </c>
      <c r="F3675" t="s">
        <v>38</v>
      </c>
      <c r="G3675" s="5">
        <v>14927.55</v>
      </c>
      <c r="H3675" s="5">
        <f t="shared" si="399"/>
        <v>268.69589999999999</v>
      </c>
      <c r="I3675" s="6">
        <v>5</v>
      </c>
      <c r="J3675" s="6">
        <v>74637.75</v>
      </c>
      <c r="K3675" s="5">
        <f t="shared" si="400"/>
        <v>1343.4794999999999</v>
      </c>
      <c r="L3675" s="7">
        <v>2.2599999999999998</v>
      </c>
      <c r="M3675" s="7">
        <v>1452</v>
      </c>
      <c r="N3675" s="3">
        <v>45613</v>
      </c>
      <c r="O3675" s="4" t="str">
        <f t="shared" si="401"/>
        <v>2024-11</v>
      </c>
      <c r="P3675" s="4" t="str">
        <f t="shared" si="402"/>
        <v>11</v>
      </c>
      <c r="Q3675" s="4" t="str">
        <f t="shared" si="403"/>
        <v>November</v>
      </c>
      <c r="R3675" s="30" t="str">
        <f t="shared" si="404"/>
        <v>17</v>
      </c>
      <c r="W3675" t="str">
        <f t="shared" si="405"/>
        <v>ok</v>
      </c>
    </row>
    <row r="3676" spans="1:23" x14ac:dyDescent="0.3">
      <c r="A3676" t="s">
        <v>3718</v>
      </c>
      <c r="B3676" t="s">
        <v>28</v>
      </c>
      <c r="C3676" t="s">
        <v>29</v>
      </c>
      <c r="D3676" t="s">
        <v>30</v>
      </c>
      <c r="E3676" t="s">
        <v>14</v>
      </c>
      <c r="F3676" t="s">
        <v>21</v>
      </c>
      <c r="G3676" s="5">
        <v>10829.55</v>
      </c>
      <c r="H3676" s="5">
        <f t="shared" si="399"/>
        <v>194.93189999999998</v>
      </c>
      <c r="I3676" s="6">
        <v>4</v>
      </c>
      <c r="J3676" s="6">
        <v>43318.2</v>
      </c>
      <c r="K3676" s="5">
        <f t="shared" si="400"/>
        <v>779.72759999999994</v>
      </c>
      <c r="L3676" s="7">
        <v>4.26</v>
      </c>
      <c r="M3676" s="7">
        <v>2149</v>
      </c>
      <c r="N3676" s="3">
        <v>45425</v>
      </c>
      <c r="O3676" s="4" t="str">
        <f t="shared" si="401"/>
        <v>2024-05</v>
      </c>
      <c r="P3676" s="4" t="str">
        <f t="shared" si="402"/>
        <v>05</v>
      </c>
      <c r="Q3676" s="4" t="str">
        <f t="shared" si="403"/>
        <v>May</v>
      </c>
      <c r="R3676" s="30" t="str">
        <f t="shared" si="404"/>
        <v>13</v>
      </c>
      <c r="W3676" t="str">
        <f t="shared" si="405"/>
        <v>ok</v>
      </c>
    </row>
    <row r="3677" spans="1:23" x14ac:dyDescent="0.3">
      <c r="A3677" t="s">
        <v>3719</v>
      </c>
      <c r="B3677" t="s">
        <v>51</v>
      </c>
      <c r="C3677" t="s">
        <v>29</v>
      </c>
      <c r="D3677" t="s">
        <v>52</v>
      </c>
      <c r="E3677" t="s">
        <v>45</v>
      </c>
      <c r="F3677" t="s">
        <v>21</v>
      </c>
      <c r="G3677" s="5">
        <v>16232.94</v>
      </c>
      <c r="H3677" s="5">
        <f t="shared" si="399"/>
        <v>292.19292000000002</v>
      </c>
      <c r="I3677" s="6">
        <v>5</v>
      </c>
      <c r="J3677" s="6">
        <v>81164.7</v>
      </c>
      <c r="K3677" s="5">
        <f t="shared" si="400"/>
        <v>1460.9646</v>
      </c>
      <c r="L3677" s="7">
        <v>3.76</v>
      </c>
      <c r="M3677" s="7">
        <v>4047</v>
      </c>
      <c r="N3677" s="3">
        <v>45573</v>
      </c>
      <c r="O3677" s="4" t="str">
        <f t="shared" si="401"/>
        <v>2024-10</v>
      </c>
      <c r="P3677" s="4" t="str">
        <f t="shared" si="402"/>
        <v>10</v>
      </c>
      <c r="Q3677" s="4" t="str">
        <f t="shared" si="403"/>
        <v>October</v>
      </c>
      <c r="R3677" s="30" t="str">
        <f t="shared" si="404"/>
        <v>08</v>
      </c>
      <c r="W3677" t="str">
        <f t="shared" si="405"/>
        <v>ok</v>
      </c>
    </row>
    <row r="3678" spans="1:23" x14ac:dyDescent="0.3">
      <c r="A3678" t="s">
        <v>3720</v>
      </c>
      <c r="B3678" t="s">
        <v>41</v>
      </c>
      <c r="C3678" t="s">
        <v>42</v>
      </c>
      <c r="D3678" t="s">
        <v>43</v>
      </c>
      <c r="E3678" t="s">
        <v>20</v>
      </c>
      <c r="F3678" t="s">
        <v>21</v>
      </c>
      <c r="G3678" s="5">
        <v>2780.4</v>
      </c>
      <c r="H3678" s="5">
        <f t="shared" si="399"/>
        <v>50.047199999999997</v>
      </c>
      <c r="I3678" s="6">
        <v>2</v>
      </c>
      <c r="J3678" s="6">
        <v>5560.8</v>
      </c>
      <c r="K3678" s="5">
        <f t="shared" si="400"/>
        <v>100.09439999999999</v>
      </c>
      <c r="L3678" s="7">
        <v>4.99</v>
      </c>
      <c r="M3678" s="7">
        <v>3474</v>
      </c>
      <c r="N3678" s="3">
        <v>45557</v>
      </c>
      <c r="O3678" s="4" t="str">
        <f t="shared" si="401"/>
        <v>2024-09</v>
      </c>
      <c r="P3678" s="4" t="str">
        <f t="shared" si="402"/>
        <v>09</v>
      </c>
      <c r="Q3678" s="4" t="str">
        <f t="shared" si="403"/>
        <v>September</v>
      </c>
      <c r="R3678" s="30" t="str">
        <f t="shared" si="404"/>
        <v>22</v>
      </c>
      <c r="W3678" t="str">
        <f t="shared" si="405"/>
        <v>ok</v>
      </c>
    </row>
    <row r="3679" spans="1:23" x14ac:dyDescent="0.3">
      <c r="A3679" t="s">
        <v>3721</v>
      </c>
      <c r="B3679" t="s">
        <v>17</v>
      </c>
      <c r="C3679" t="s">
        <v>18</v>
      </c>
      <c r="D3679" t="s">
        <v>19</v>
      </c>
      <c r="E3679" t="s">
        <v>45</v>
      </c>
      <c r="F3679" t="s">
        <v>31</v>
      </c>
      <c r="G3679" s="5">
        <v>14521.51</v>
      </c>
      <c r="H3679" s="5">
        <f t="shared" si="399"/>
        <v>261.38718</v>
      </c>
      <c r="I3679" s="6">
        <v>2</v>
      </c>
      <c r="J3679" s="6">
        <v>29043.02</v>
      </c>
      <c r="K3679" s="5">
        <f t="shared" si="400"/>
        <v>522.77436</v>
      </c>
      <c r="L3679" s="7">
        <v>4.38</v>
      </c>
      <c r="M3679" s="7">
        <v>556</v>
      </c>
      <c r="N3679" s="3">
        <v>45617</v>
      </c>
      <c r="O3679" s="4" t="str">
        <f t="shared" si="401"/>
        <v>2024-11</v>
      </c>
      <c r="P3679" s="4" t="str">
        <f t="shared" si="402"/>
        <v>11</v>
      </c>
      <c r="Q3679" s="4" t="str">
        <f t="shared" si="403"/>
        <v>November</v>
      </c>
      <c r="R3679" s="30" t="str">
        <f t="shared" si="404"/>
        <v>21</v>
      </c>
      <c r="W3679" t="str">
        <f t="shared" si="405"/>
        <v>ok</v>
      </c>
    </row>
    <row r="3680" spans="1:23" x14ac:dyDescent="0.3">
      <c r="A3680" t="s">
        <v>3722</v>
      </c>
      <c r="B3680" t="s">
        <v>17</v>
      </c>
      <c r="C3680" t="s">
        <v>18</v>
      </c>
      <c r="D3680" t="s">
        <v>19</v>
      </c>
      <c r="E3680" t="s">
        <v>14</v>
      </c>
      <c r="F3680" t="s">
        <v>26</v>
      </c>
      <c r="G3680" s="5">
        <v>4730.68</v>
      </c>
      <c r="H3680" s="5">
        <f t="shared" si="399"/>
        <v>85.152239999999992</v>
      </c>
      <c r="I3680" s="6">
        <v>3</v>
      </c>
      <c r="J3680" s="6">
        <v>14192.04</v>
      </c>
      <c r="K3680" s="5">
        <f t="shared" si="400"/>
        <v>255.45671999999996</v>
      </c>
      <c r="L3680" s="7">
        <v>4.9000000000000004</v>
      </c>
      <c r="M3680" s="7">
        <v>3653</v>
      </c>
      <c r="N3680" s="3">
        <v>45332</v>
      </c>
      <c r="O3680" s="4" t="str">
        <f t="shared" si="401"/>
        <v>2024-02</v>
      </c>
      <c r="P3680" s="4" t="str">
        <f t="shared" si="402"/>
        <v>02</v>
      </c>
      <c r="Q3680" s="4" t="str">
        <f t="shared" si="403"/>
        <v>February</v>
      </c>
      <c r="R3680" s="30" t="str">
        <f t="shared" si="404"/>
        <v>10</v>
      </c>
      <c r="W3680" t="str">
        <f t="shared" si="405"/>
        <v>ok</v>
      </c>
    </row>
    <row r="3681" spans="1:23" x14ac:dyDescent="0.3">
      <c r="A3681" t="s">
        <v>3723</v>
      </c>
      <c r="B3681" t="s">
        <v>51</v>
      </c>
      <c r="C3681" t="s">
        <v>29</v>
      </c>
      <c r="D3681" t="s">
        <v>52</v>
      </c>
      <c r="E3681" t="s">
        <v>45</v>
      </c>
      <c r="F3681" t="s">
        <v>31</v>
      </c>
      <c r="G3681" s="5">
        <v>16171.64</v>
      </c>
      <c r="H3681" s="5">
        <f t="shared" si="399"/>
        <v>291.08951999999999</v>
      </c>
      <c r="I3681" s="6">
        <v>2</v>
      </c>
      <c r="J3681" s="6">
        <v>32343.279999999999</v>
      </c>
      <c r="K3681" s="5">
        <f t="shared" si="400"/>
        <v>582.17903999999999</v>
      </c>
      <c r="L3681" s="7">
        <v>1.47</v>
      </c>
      <c r="M3681" s="7">
        <v>2789</v>
      </c>
      <c r="N3681" s="3">
        <v>45536</v>
      </c>
      <c r="O3681" s="4" t="str">
        <f t="shared" si="401"/>
        <v>2024-09</v>
      </c>
      <c r="P3681" s="4" t="str">
        <f t="shared" si="402"/>
        <v>09</v>
      </c>
      <c r="Q3681" s="4" t="str">
        <f t="shared" si="403"/>
        <v>September</v>
      </c>
      <c r="R3681" s="30" t="str">
        <f t="shared" si="404"/>
        <v>01</v>
      </c>
      <c r="W3681" t="str">
        <f t="shared" si="405"/>
        <v>ok</v>
      </c>
    </row>
    <row r="3682" spans="1:23" x14ac:dyDescent="0.3">
      <c r="A3682" t="s">
        <v>3724</v>
      </c>
      <c r="B3682" t="s">
        <v>51</v>
      </c>
      <c r="C3682" t="s">
        <v>29</v>
      </c>
      <c r="D3682" t="s">
        <v>52</v>
      </c>
      <c r="E3682" t="s">
        <v>45</v>
      </c>
      <c r="F3682" t="s">
        <v>15</v>
      </c>
      <c r="G3682" s="5">
        <v>17988.46</v>
      </c>
      <c r="H3682" s="5">
        <f t="shared" si="399"/>
        <v>323.79227999999995</v>
      </c>
      <c r="I3682" s="6">
        <v>5</v>
      </c>
      <c r="J3682" s="6">
        <v>89942.3</v>
      </c>
      <c r="K3682" s="5">
        <f t="shared" si="400"/>
        <v>1618.9613999999997</v>
      </c>
      <c r="L3682" s="7">
        <v>4.2300000000000004</v>
      </c>
      <c r="M3682" s="7">
        <v>4386</v>
      </c>
      <c r="N3682" s="3">
        <v>45299</v>
      </c>
      <c r="O3682" s="4" t="str">
        <f t="shared" si="401"/>
        <v>2024-01</v>
      </c>
      <c r="P3682" s="4" t="str">
        <f t="shared" si="402"/>
        <v>01</v>
      </c>
      <c r="Q3682" s="4" t="str">
        <f t="shared" si="403"/>
        <v>January</v>
      </c>
      <c r="R3682" s="30" t="str">
        <f t="shared" si="404"/>
        <v>08</v>
      </c>
      <c r="W3682" t="str">
        <f t="shared" si="405"/>
        <v>ok</v>
      </c>
    </row>
    <row r="3683" spans="1:23" x14ac:dyDescent="0.3">
      <c r="A3683" t="s">
        <v>3725</v>
      </c>
      <c r="B3683" t="s">
        <v>63</v>
      </c>
      <c r="C3683" t="s">
        <v>18</v>
      </c>
      <c r="D3683" t="s">
        <v>64</v>
      </c>
      <c r="E3683" t="s">
        <v>20</v>
      </c>
      <c r="F3683" t="s">
        <v>15</v>
      </c>
      <c r="G3683" s="5">
        <v>10467.77</v>
      </c>
      <c r="H3683" s="5">
        <f t="shared" si="399"/>
        <v>188.41986</v>
      </c>
      <c r="I3683" s="6">
        <v>4</v>
      </c>
      <c r="J3683" s="6">
        <v>41871.08</v>
      </c>
      <c r="K3683" s="5">
        <f t="shared" si="400"/>
        <v>753.67944</v>
      </c>
      <c r="L3683" s="7">
        <v>1.23</v>
      </c>
      <c r="M3683" s="7">
        <v>1513</v>
      </c>
      <c r="N3683" s="3">
        <v>45455</v>
      </c>
      <c r="O3683" s="4" t="str">
        <f t="shared" si="401"/>
        <v>2024-06</v>
      </c>
      <c r="P3683" s="4" t="str">
        <f t="shared" si="402"/>
        <v>06</v>
      </c>
      <c r="Q3683" s="4" t="str">
        <f t="shared" si="403"/>
        <v>June</v>
      </c>
      <c r="R3683" s="30" t="str">
        <f t="shared" si="404"/>
        <v>12</v>
      </c>
      <c r="W3683" t="str">
        <f t="shared" si="405"/>
        <v>ok</v>
      </c>
    </row>
    <row r="3684" spans="1:23" x14ac:dyDescent="0.3">
      <c r="A3684" t="s">
        <v>3726</v>
      </c>
      <c r="B3684" t="s">
        <v>33</v>
      </c>
      <c r="C3684" t="s">
        <v>12</v>
      </c>
      <c r="D3684" t="s">
        <v>34</v>
      </c>
      <c r="E3684" t="s">
        <v>20</v>
      </c>
      <c r="F3684" t="s">
        <v>60</v>
      </c>
      <c r="G3684" s="5">
        <v>19391.87</v>
      </c>
      <c r="H3684" s="5">
        <f t="shared" si="399"/>
        <v>349.05365999999998</v>
      </c>
      <c r="I3684" s="6">
        <v>2</v>
      </c>
      <c r="J3684" s="6">
        <v>38783.74</v>
      </c>
      <c r="K3684" s="5">
        <f t="shared" si="400"/>
        <v>698.10731999999996</v>
      </c>
      <c r="L3684" s="7">
        <v>4.3499999999999996</v>
      </c>
      <c r="M3684" s="7">
        <v>2532</v>
      </c>
      <c r="N3684" s="3">
        <v>45529</v>
      </c>
      <c r="O3684" s="4" t="str">
        <f t="shared" si="401"/>
        <v>2024-08</v>
      </c>
      <c r="P3684" s="4" t="str">
        <f t="shared" si="402"/>
        <v>08</v>
      </c>
      <c r="Q3684" s="4" t="str">
        <f t="shared" si="403"/>
        <v>August</v>
      </c>
      <c r="R3684" s="30" t="str">
        <f t="shared" si="404"/>
        <v>25</v>
      </c>
      <c r="W3684" t="str">
        <f t="shared" si="405"/>
        <v>ok</v>
      </c>
    </row>
    <row r="3685" spans="1:23" x14ac:dyDescent="0.3">
      <c r="A3685" t="s">
        <v>3727</v>
      </c>
      <c r="B3685" t="s">
        <v>23</v>
      </c>
      <c r="C3685" t="s">
        <v>24</v>
      </c>
      <c r="D3685" t="s">
        <v>25</v>
      </c>
      <c r="E3685" t="s">
        <v>45</v>
      </c>
      <c r="F3685" t="s">
        <v>26</v>
      </c>
      <c r="G3685" s="5">
        <v>14957.88</v>
      </c>
      <c r="H3685" s="5">
        <f t="shared" si="399"/>
        <v>269.24183999999997</v>
      </c>
      <c r="I3685" s="6">
        <v>5</v>
      </c>
      <c r="J3685" s="6">
        <v>74789.399999999994</v>
      </c>
      <c r="K3685" s="5">
        <f t="shared" si="400"/>
        <v>1346.2091999999998</v>
      </c>
      <c r="L3685" s="7">
        <v>3.39</v>
      </c>
      <c r="M3685" s="7">
        <v>4572</v>
      </c>
      <c r="N3685" s="3">
        <v>45593</v>
      </c>
      <c r="O3685" s="4" t="str">
        <f t="shared" si="401"/>
        <v>2024-10</v>
      </c>
      <c r="P3685" s="4" t="str">
        <f t="shared" si="402"/>
        <v>10</v>
      </c>
      <c r="Q3685" s="4" t="str">
        <f t="shared" si="403"/>
        <v>October</v>
      </c>
      <c r="R3685" s="30" t="str">
        <f t="shared" si="404"/>
        <v>28</v>
      </c>
      <c r="W3685" t="str">
        <f t="shared" si="405"/>
        <v>ok</v>
      </c>
    </row>
    <row r="3686" spans="1:23" x14ac:dyDescent="0.3">
      <c r="A3686" t="s">
        <v>3728</v>
      </c>
      <c r="B3686" t="s">
        <v>41</v>
      </c>
      <c r="C3686" t="s">
        <v>42</v>
      </c>
      <c r="D3686" t="s">
        <v>43</v>
      </c>
      <c r="E3686" t="s">
        <v>20</v>
      </c>
      <c r="F3686" t="s">
        <v>15</v>
      </c>
      <c r="G3686" s="5">
        <v>13843.13</v>
      </c>
      <c r="H3686" s="5">
        <f t="shared" si="399"/>
        <v>249.17633999999995</v>
      </c>
      <c r="I3686" s="6">
        <v>5</v>
      </c>
      <c r="J3686" s="6">
        <v>69215.649999999994</v>
      </c>
      <c r="K3686" s="5">
        <f t="shared" si="400"/>
        <v>1245.8816999999997</v>
      </c>
      <c r="L3686" s="7">
        <v>1.3</v>
      </c>
      <c r="M3686" s="7">
        <v>842</v>
      </c>
      <c r="N3686" s="3">
        <v>45504</v>
      </c>
      <c r="O3686" s="4" t="str">
        <f t="shared" si="401"/>
        <v>2024-07</v>
      </c>
      <c r="P3686" s="4" t="str">
        <f t="shared" si="402"/>
        <v>07</v>
      </c>
      <c r="Q3686" s="4" t="str">
        <f t="shared" si="403"/>
        <v>July</v>
      </c>
      <c r="R3686" s="30" t="str">
        <f t="shared" si="404"/>
        <v>31</v>
      </c>
      <c r="W3686" t="str">
        <f t="shared" si="405"/>
        <v>ok</v>
      </c>
    </row>
    <row r="3687" spans="1:23" x14ac:dyDescent="0.3">
      <c r="A3687" t="s">
        <v>3729</v>
      </c>
      <c r="B3687" t="s">
        <v>28</v>
      </c>
      <c r="C3687" t="s">
        <v>29</v>
      </c>
      <c r="D3687" t="s">
        <v>30</v>
      </c>
      <c r="E3687" t="s">
        <v>45</v>
      </c>
      <c r="F3687" t="s">
        <v>60</v>
      </c>
      <c r="G3687" s="5">
        <v>5356.84</v>
      </c>
      <c r="H3687" s="5">
        <f t="shared" si="399"/>
        <v>96.423119999999997</v>
      </c>
      <c r="I3687" s="6">
        <v>5</v>
      </c>
      <c r="J3687" s="6">
        <v>26784.2</v>
      </c>
      <c r="K3687" s="5">
        <f t="shared" si="400"/>
        <v>482.11559999999997</v>
      </c>
      <c r="L3687" s="7">
        <v>2.15</v>
      </c>
      <c r="M3687" s="7">
        <v>2345</v>
      </c>
      <c r="N3687" s="3">
        <v>45622</v>
      </c>
      <c r="O3687" s="4" t="str">
        <f t="shared" si="401"/>
        <v>2024-11</v>
      </c>
      <c r="P3687" s="4" t="str">
        <f t="shared" si="402"/>
        <v>11</v>
      </c>
      <c r="Q3687" s="4" t="str">
        <f t="shared" si="403"/>
        <v>November</v>
      </c>
      <c r="R3687" s="30" t="str">
        <f t="shared" si="404"/>
        <v>26</v>
      </c>
      <c r="W3687" t="str">
        <f t="shared" si="405"/>
        <v>ok</v>
      </c>
    </row>
    <row r="3688" spans="1:23" x14ac:dyDescent="0.3">
      <c r="A3688" t="s">
        <v>3730</v>
      </c>
      <c r="B3688" t="s">
        <v>63</v>
      </c>
      <c r="C3688" t="s">
        <v>18</v>
      </c>
      <c r="D3688" t="s">
        <v>64</v>
      </c>
      <c r="E3688" t="s">
        <v>45</v>
      </c>
      <c r="F3688" t="s">
        <v>21</v>
      </c>
      <c r="G3688" s="5">
        <v>8681.65</v>
      </c>
      <c r="H3688" s="5">
        <f t="shared" si="399"/>
        <v>156.26969999999997</v>
      </c>
      <c r="I3688" s="6">
        <v>3</v>
      </c>
      <c r="J3688" s="6">
        <v>26044.95</v>
      </c>
      <c r="K3688" s="5">
        <f t="shared" si="400"/>
        <v>468.80909999999994</v>
      </c>
      <c r="L3688" s="7">
        <v>1.78</v>
      </c>
      <c r="M3688" s="7">
        <v>3652</v>
      </c>
      <c r="N3688" s="3">
        <v>45527</v>
      </c>
      <c r="O3688" s="4" t="str">
        <f t="shared" si="401"/>
        <v>2024-08</v>
      </c>
      <c r="P3688" s="4" t="str">
        <f t="shared" si="402"/>
        <v>08</v>
      </c>
      <c r="Q3688" s="4" t="str">
        <f t="shared" si="403"/>
        <v>August</v>
      </c>
      <c r="R3688" s="30" t="str">
        <f t="shared" si="404"/>
        <v>23</v>
      </c>
      <c r="W3688" t="str">
        <f t="shared" si="405"/>
        <v>ok</v>
      </c>
    </row>
    <row r="3689" spans="1:23" x14ac:dyDescent="0.3">
      <c r="A3689" t="s">
        <v>3731</v>
      </c>
      <c r="B3689" t="s">
        <v>63</v>
      </c>
      <c r="C3689" t="s">
        <v>18</v>
      </c>
      <c r="D3689" t="s">
        <v>64</v>
      </c>
      <c r="E3689" t="s">
        <v>20</v>
      </c>
      <c r="F3689" t="s">
        <v>38</v>
      </c>
      <c r="G3689" s="5">
        <v>16165.66</v>
      </c>
      <c r="H3689" s="5">
        <f t="shared" si="399"/>
        <v>290.98187999999999</v>
      </c>
      <c r="I3689" s="6">
        <v>3</v>
      </c>
      <c r="J3689" s="6">
        <v>48496.98</v>
      </c>
      <c r="K3689" s="5">
        <f t="shared" si="400"/>
        <v>872.94563999999991</v>
      </c>
      <c r="L3689" s="7">
        <v>3.93</v>
      </c>
      <c r="M3689" s="7">
        <v>234</v>
      </c>
      <c r="N3689" s="3">
        <v>45397</v>
      </c>
      <c r="O3689" s="4" t="str">
        <f t="shared" si="401"/>
        <v>2024-04</v>
      </c>
      <c r="P3689" s="4" t="str">
        <f t="shared" si="402"/>
        <v>04</v>
      </c>
      <c r="Q3689" s="4" t="str">
        <f t="shared" si="403"/>
        <v>April</v>
      </c>
      <c r="R3689" s="30" t="str">
        <f t="shared" si="404"/>
        <v>15</v>
      </c>
      <c r="W3689" t="str">
        <f t="shared" si="405"/>
        <v>ok</v>
      </c>
    </row>
    <row r="3690" spans="1:23" x14ac:dyDescent="0.3">
      <c r="A3690" t="s">
        <v>3732</v>
      </c>
      <c r="B3690" t="s">
        <v>23</v>
      </c>
      <c r="C3690" t="s">
        <v>24</v>
      </c>
      <c r="D3690" t="s">
        <v>25</v>
      </c>
      <c r="E3690" t="s">
        <v>20</v>
      </c>
      <c r="F3690" t="s">
        <v>26</v>
      </c>
      <c r="G3690" s="5">
        <v>6941.92</v>
      </c>
      <c r="H3690" s="5">
        <f t="shared" si="399"/>
        <v>124.95455999999999</v>
      </c>
      <c r="I3690" s="6">
        <v>4</v>
      </c>
      <c r="J3690" s="6">
        <v>27767.68</v>
      </c>
      <c r="K3690" s="5">
        <f t="shared" si="400"/>
        <v>499.81823999999995</v>
      </c>
      <c r="L3690" s="7">
        <v>1.02</v>
      </c>
      <c r="M3690" s="7">
        <v>3950</v>
      </c>
      <c r="N3690" s="3">
        <v>45639</v>
      </c>
      <c r="O3690" s="4" t="str">
        <f t="shared" si="401"/>
        <v>2024-12</v>
      </c>
      <c r="P3690" s="4" t="str">
        <f t="shared" si="402"/>
        <v>12</v>
      </c>
      <c r="Q3690" s="4" t="str">
        <f t="shared" si="403"/>
        <v>December</v>
      </c>
      <c r="R3690" s="30" t="str">
        <f t="shared" si="404"/>
        <v>13</v>
      </c>
      <c r="W3690" t="str">
        <f t="shared" si="405"/>
        <v>ok</v>
      </c>
    </row>
    <row r="3691" spans="1:23" x14ac:dyDescent="0.3">
      <c r="A3691" t="s">
        <v>3733</v>
      </c>
      <c r="B3691" t="s">
        <v>51</v>
      </c>
      <c r="C3691" t="s">
        <v>29</v>
      </c>
      <c r="D3691" t="s">
        <v>52</v>
      </c>
      <c r="E3691" t="s">
        <v>45</v>
      </c>
      <c r="F3691" t="s">
        <v>21</v>
      </c>
      <c r="G3691" s="5">
        <v>13347.95</v>
      </c>
      <c r="H3691" s="5">
        <f t="shared" si="399"/>
        <v>240.26310000000001</v>
      </c>
      <c r="I3691" s="6">
        <v>2</v>
      </c>
      <c r="J3691" s="6">
        <v>26695.9</v>
      </c>
      <c r="K3691" s="5">
        <f t="shared" si="400"/>
        <v>480.52620000000002</v>
      </c>
      <c r="L3691" s="7">
        <v>1.43</v>
      </c>
      <c r="M3691" s="7">
        <v>4188</v>
      </c>
      <c r="N3691" s="3">
        <v>45414</v>
      </c>
      <c r="O3691" s="4" t="str">
        <f t="shared" si="401"/>
        <v>2024-05</v>
      </c>
      <c r="P3691" s="4" t="str">
        <f t="shared" si="402"/>
        <v>05</v>
      </c>
      <c r="Q3691" s="4" t="str">
        <f t="shared" si="403"/>
        <v>May</v>
      </c>
      <c r="R3691" s="30" t="str">
        <f t="shared" si="404"/>
        <v>02</v>
      </c>
      <c r="W3691" t="str">
        <f t="shared" si="405"/>
        <v>ok</v>
      </c>
    </row>
    <row r="3692" spans="1:23" x14ac:dyDescent="0.3">
      <c r="A3692" t="s">
        <v>3734</v>
      </c>
      <c r="B3692" t="s">
        <v>11</v>
      </c>
      <c r="C3692" t="s">
        <v>12</v>
      </c>
      <c r="D3692" t="s">
        <v>13</v>
      </c>
      <c r="E3692" t="s">
        <v>20</v>
      </c>
      <c r="F3692" t="s">
        <v>31</v>
      </c>
      <c r="G3692" s="5">
        <v>3230.22</v>
      </c>
      <c r="H3692" s="5">
        <f t="shared" si="399"/>
        <v>58.143959999999993</v>
      </c>
      <c r="I3692" s="6">
        <v>4</v>
      </c>
      <c r="J3692" s="6">
        <v>12920.88</v>
      </c>
      <c r="K3692" s="5">
        <f t="shared" si="400"/>
        <v>232.57583999999997</v>
      </c>
      <c r="L3692" s="7">
        <v>1.1100000000000001</v>
      </c>
      <c r="M3692" s="7">
        <v>2558</v>
      </c>
      <c r="N3692" s="3">
        <v>45606</v>
      </c>
      <c r="O3692" s="4" t="str">
        <f t="shared" si="401"/>
        <v>2024-11</v>
      </c>
      <c r="P3692" s="4" t="str">
        <f t="shared" si="402"/>
        <v>11</v>
      </c>
      <c r="Q3692" s="4" t="str">
        <f t="shared" si="403"/>
        <v>November</v>
      </c>
      <c r="R3692" s="30" t="str">
        <f t="shared" si="404"/>
        <v>10</v>
      </c>
      <c r="W3692" t="str">
        <f t="shared" si="405"/>
        <v>ok</v>
      </c>
    </row>
    <row r="3693" spans="1:23" x14ac:dyDescent="0.3">
      <c r="A3693" t="s">
        <v>3735</v>
      </c>
      <c r="B3693" t="s">
        <v>47</v>
      </c>
      <c r="C3693" t="s">
        <v>12</v>
      </c>
      <c r="D3693" t="s">
        <v>48</v>
      </c>
      <c r="E3693" t="s">
        <v>45</v>
      </c>
      <c r="F3693" t="s">
        <v>26</v>
      </c>
      <c r="G3693" s="5">
        <v>8047.86</v>
      </c>
      <c r="H3693" s="5">
        <f t="shared" si="399"/>
        <v>144.86147999999997</v>
      </c>
      <c r="I3693" s="6">
        <v>4</v>
      </c>
      <c r="J3693" s="6">
        <v>32191.439999999999</v>
      </c>
      <c r="K3693" s="5">
        <f t="shared" si="400"/>
        <v>579.44591999999989</v>
      </c>
      <c r="L3693" s="7">
        <v>3.38</v>
      </c>
      <c r="M3693" s="7">
        <v>70</v>
      </c>
      <c r="N3693" s="3">
        <v>45558</v>
      </c>
      <c r="O3693" s="4" t="str">
        <f t="shared" si="401"/>
        <v>2024-09</v>
      </c>
      <c r="P3693" s="4" t="str">
        <f t="shared" si="402"/>
        <v>09</v>
      </c>
      <c r="Q3693" s="4" t="str">
        <f t="shared" si="403"/>
        <v>September</v>
      </c>
      <c r="R3693" s="30" t="str">
        <f t="shared" si="404"/>
        <v>23</v>
      </c>
      <c r="W3693" t="str">
        <f t="shared" si="405"/>
        <v>ok</v>
      </c>
    </row>
    <row r="3694" spans="1:23" x14ac:dyDescent="0.3">
      <c r="A3694" t="s">
        <v>3736</v>
      </c>
      <c r="B3694" t="s">
        <v>17</v>
      </c>
      <c r="C3694" t="s">
        <v>18</v>
      </c>
      <c r="D3694" t="s">
        <v>19</v>
      </c>
      <c r="E3694" t="s">
        <v>45</v>
      </c>
      <c r="F3694" t="s">
        <v>31</v>
      </c>
      <c r="G3694" s="5">
        <v>14911.94</v>
      </c>
      <c r="H3694" s="5">
        <f t="shared" si="399"/>
        <v>268.41492</v>
      </c>
      <c r="I3694" s="6">
        <v>1</v>
      </c>
      <c r="J3694" s="6">
        <v>14911.94</v>
      </c>
      <c r="K3694" s="5">
        <f t="shared" si="400"/>
        <v>268.41492</v>
      </c>
      <c r="L3694" s="7">
        <v>2.76</v>
      </c>
      <c r="M3694" s="7">
        <v>430</v>
      </c>
      <c r="N3694" s="3">
        <v>45429</v>
      </c>
      <c r="O3694" s="4" t="str">
        <f t="shared" si="401"/>
        <v>2024-05</v>
      </c>
      <c r="P3694" s="4" t="str">
        <f t="shared" si="402"/>
        <v>05</v>
      </c>
      <c r="Q3694" s="4" t="str">
        <f t="shared" si="403"/>
        <v>May</v>
      </c>
      <c r="R3694" s="30" t="str">
        <f t="shared" si="404"/>
        <v>17</v>
      </c>
      <c r="W3694" t="str">
        <f t="shared" si="405"/>
        <v>ok</v>
      </c>
    </row>
    <row r="3695" spans="1:23" x14ac:dyDescent="0.3">
      <c r="A3695" t="s">
        <v>3737</v>
      </c>
      <c r="B3695" t="s">
        <v>11</v>
      </c>
      <c r="C3695" t="s">
        <v>12</v>
      </c>
      <c r="D3695" t="s">
        <v>13</v>
      </c>
      <c r="E3695" t="s">
        <v>45</v>
      </c>
      <c r="F3695" t="s">
        <v>60</v>
      </c>
      <c r="G3695" s="5">
        <v>14740.74</v>
      </c>
      <c r="H3695" s="5">
        <f t="shared" si="399"/>
        <v>265.33331999999996</v>
      </c>
      <c r="I3695" s="6">
        <v>2</v>
      </c>
      <c r="J3695" s="6">
        <v>29481.48</v>
      </c>
      <c r="K3695" s="5">
        <f t="shared" si="400"/>
        <v>530.66663999999992</v>
      </c>
      <c r="L3695" s="7">
        <v>2.0499999999999998</v>
      </c>
      <c r="M3695" s="7">
        <v>3941</v>
      </c>
      <c r="N3695" s="3">
        <v>45353</v>
      </c>
      <c r="O3695" s="4" t="str">
        <f t="shared" si="401"/>
        <v>2024-03</v>
      </c>
      <c r="P3695" s="4" t="str">
        <f t="shared" si="402"/>
        <v>03</v>
      </c>
      <c r="Q3695" s="4" t="str">
        <f t="shared" si="403"/>
        <v>March</v>
      </c>
      <c r="R3695" s="30" t="str">
        <f t="shared" si="404"/>
        <v>02</v>
      </c>
      <c r="W3695" t="str">
        <f t="shared" si="405"/>
        <v>ok</v>
      </c>
    </row>
    <row r="3696" spans="1:23" x14ac:dyDescent="0.3">
      <c r="A3696" t="s">
        <v>3738</v>
      </c>
      <c r="B3696" t="s">
        <v>17</v>
      </c>
      <c r="C3696" t="s">
        <v>18</v>
      </c>
      <c r="D3696" t="s">
        <v>19</v>
      </c>
      <c r="E3696" t="s">
        <v>20</v>
      </c>
      <c r="F3696" t="s">
        <v>31</v>
      </c>
      <c r="G3696" s="5">
        <v>1588.56</v>
      </c>
      <c r="H3696" s="5">
        <f t="shared" si="399"/>
        <v>28.594079999999998</v>
      </c>
      <c r="I3696" s="6">
        <v>5</v>
      </c>
      <c r="J3696" s="6">
        <v>7942.8</v>
      </c>
      <c r="K3696" s="5">
        <f t="shared" si="400"/>
        <v>142.97039999999998</v>
      </c>
      <c r="L3696" s="7">
        <v>3.05</v>
      </c>
      <c r="M3696" s="7">
        <v>221</v>
      </c>
      <c r="N3696" s="3">
        <v>45452</v>
      </c>
      <c r="O3696" s="4" t="str">
        <f t="shared" si="401"/>
        <v>2024-06</v>
      </c>
      <c r="P3696" s="4" t="str">
        <f t="shared" si="402"/>
        <v>06</v>
      </c>
      <c r="Q3696" s="4" t="str">
        <f t="shared" si="403"/>
        <v>June</v>
      </c>
      <c r="R3696" s="30" t="str">
        <f t="shared" si="404"/>
        <v>09</v>
      </c>
      <c r="W3696" t="str">
        <f t="shared" si="405"/>
        <v>ok</v>
      </c>
    </row>
    <row r="3697" spans="1:23" x14ac:dyDescent="0.3">
      <c r="A3697" t="s">
        <v>3739</v>
      </c>
      <c r="B3697" t="s">
        <v>36</v>
      </c>
      <c r="C3697" t="s">
        <v>18</v>
      </c>
      <c r="D3697" t="s">
        <v>37</v>
      </c>
      <c r="E3697" t="s">
        <v>20</v>
      </c>
      <c r="F3697" t="s">
        <v>15</v>
      </c>
      <c r="G3697" s="5">
        <v>616.72</v>
      </c>
      <c r="H3697" s="5">
        <f t="shared" si="399"/>
        <v>11.100959999999999</v>
      </c>
      <c r="I3697" s="6">
        <v>3</v>
      </c>
      <c r="J3697" s="6">
        <v>1850.16</v>
      </c>
      <c r="K3697" s="5">
        <f t="shared" si="400"/>
        <v>33.302879999999995</v>
      </c>
      <c r="L3697" s="7">
        <v>4.79</v>
      </c>
      <c r="M3697" s="7">
        <v>2730</v>
      </c>
      <c r="N3697" s="3">
        <v>45553</v>
      </c>
      <c r="O3697" s="4" t="str">
        <f t="shared" si="401"/>
        <v>2024-09</v>
      </c>
      <c r="P3697" s="4" t="str">
        <f t="shared" si="402"/>
        <v>09</v>
      </c>
      <c r="Q3697" s="4" t="str">
        <f t="shared" si="403"/>
        <v>September</v>
      </c>
      <c r="R3697" s="30" t="str">
        <f t="shared" si="404"/>
        <v>18</v>
      </c>
      <c r="W3697" t="str">
        <f t="shared" si="405"/>
        <v>ok</v>
      </c>
    </row>
    <row r="3698" spans="1:23" x14ac:dyDescent="0.3">
      <c r="A3698" t="s">
        <v>3740</v>
      </c>
      <c r="B3698" t="s">
        <v>51</v>
      </c>
      <c r="C3698" t="s">
        <v>29</v>
      </c>
      <c r="D3698" t="s">
        <v>52</v>
      </c>
      <c r="E3698" t="s">
        <v>45</v>
      </c>
      <c r="F3698" t="s">
        <v>21</v>
      </c>
      <c r="G3698" s="5">
        <v>15561.1</v>
      </c>
      <c r="H3698" s="5">
        <f t="shared" si="399"/>
        <v>280.09979999999996</v>
      </c>
      <c r="I3698" s="6">
        <v>2</v>
      </c>
      <c r="J3698" s="6">
        <v>31122.2</v>
      </c>
      <c r="K3698" s="5">
        <f t="shared" si="400"/>
        <v>560.19959999999992</v>
      </c>
      <c r="L3698" s="7">
        <v>4.72</v>
      </c>
      <c r="M3698" s="7">
        <v>2921</v>
      </c>
      <c r="N3698" s="3">
        <v>45628</v>
      </c>
      <c r="O3698" s="4" t="str">
        <f t="shared" si="401"/>
        <v>2024-12</v>
      </c>
      <c r="P3698" s="4" t="str">
        <f t="shared" si="402"/>
        <v>12</v>
      </c>
      <c r="Q3698" s="4" t="str">
        <f t="shared" si="403"/>
        <v>December</v>
      </c>
      <c r="R3698" s="30" t="str">
        <f t="shared" si="404"/>
        <v>02</v>
      </c>
      <c r="W3698" t="str">
        <f t="shared" si="405"/>
        <v>ok</v>
      </c>
    </row>
    <row r="3699" spans="1:23" x14ac:dyDescent="0.3">
      <c r="A3699" t="s">
        <v>3741</v>
      </c>
      <c r="B3699" t="s">
        <v>41</v>
      </c>
      <c r="C3699" t="s">
        <v>42</v>
      </c>
      <c r="D3699" t="s">
        <v>43</v>
      </c>
      <c r="E3699" t="s">
        <v>45</v>
      </c>
      <c r="F3699" t="s">
        <v>60</v>
      </c>
      <c r="G3699" s="5">
        <v>5600.74</v>
      </c>
      <c r="H3699" s="5">
        <f t="shared" si="399"/>
        <v>100.81331999999999</v>
      </c>
      <c r="I3699" s="6">
        <v>3</v>
      </c>
      <c r="J3699" s="6">
        <v>16802.22</v>
      </c>
      <c r="K3699" s="5">
        <f t="shared" si="400"/>
        <v>302.43995999999999</v>
      </c>
      <c r="L3699" s="7">
        <v>2.37</v>
      </c>
      <c r="M3699" s="7">
        <v>2777</v>
      </c>
      <c r="N3699" s="3">
        <v>45436</v>
      </c>
      <c r="O3699" s="4" t="str">
        <f t="shared" si="401"/>
        <v>2024-05</v>
      </c>
      <c r="P3699" s="4" t="str">
        <f t="shared" si="402"/>
        <v>05</v>
      </c>
      <c r="Q3699" s="4" t="str">
        <f t="shared" si="403"/>
        <v>May</v>
      </c>
      <c r="R3699" s="30" t="str">
        <f t="shared" si="404"/>
        <v>24</v>
      </c>
      <c r="W3699" t="str">
        <f t="shared" si="405"/>
        <v>ok</v>
      </c>
    </row>
    <row r="3700" spans="1:23" x14ac:dyDescent="0.3">
      <c r="A3700" t="s">
        <v>3742</v>
      </c>
      <c r="B3700" t="s">
        <v>51</v>
      </c>
      <c r="C3700" t="s">
        <v>29</v>
      </c>
      <c r="D3700" t="s">
        <v>52</v>
      </c>
      <c r="E3700" t="s">
        <v>14</v>
      </c>
      <c r="F3700" t="s">
        <v>21</v>
      </c>
      <c r="G3700" s="5">
        <v>19171.16</v>
      </c>
      <c r="H3700" s="5">
        <f t="shared" si="399"/>
        <v>345.08087999999998</v>
      </c>
      <c r="I3700" s="6">
        <v>3</v>
      </c>
      <c r="J3700" s="6">
        <v>57513.48</v>
      </c>
      <c r="K3700" s="5">
        <f t="shared" si="400"/>
        <v>1035.2426399999999</v>
      </c>
      <c r="L3700" s="7">
        <v>3.96</v>
      </c>
      <c r="M3700" s="7">
        <v>2922</v>
      </c>
      <c r="N3700" s="3">
        <v>45386</v>
      </c>
      <c r="O3700" s="4" t="str">
        <f t="shared" si="401"/>
        <v>2024-04</v>
      </c>
      <c r="P3700" s="4" t="str">
        <f t="shared" si="402"/>
        <v>04</v>
      </c>
      <c r="Q3700" s="4" t="str">
        <f t="shared" si="403"/>
        <v>April</v>
      </c>
      <c r="R3700" s="30" t="str">
        <f t="shared" si="404"/>
        <v>04</v>
      </c>
      <c r="W3700" t="str">
        <f t="shared" si="405"/>
        <v>ok</v>
      </c>
    </row>
    <row r="3701" spans="1:23" x14ac:dyDescent="0.3">
      <c r="A3701" t="s">
        <v>3743</v>
      </c>
      <c r="B3701" t="s">
        <v>11</v>
      </c>
      <c r="C3701" t="s">
        <v>12</v>
      </c>
      <c r="D3701" t="s">
        <v>13</v>
      </c>
      <c r="E3701" t="s">
        <v>45</v>
      </c>
      <c r="F3701" t="s">
        <v>31</v>
      </c>
      <c r="G3701" s="5">
        <v>16119.33</v>
      </c>
      <c r="H3701" s="5">
        <f t="shared" si="399"/>
        <v>290.14793999999995</v>
      </c>
      <c r="I3701" s="6">
        <v>5</v>
      </c>
      <c r="J3701" s="6">
        <v>80596.649999999994</v>
      </c>
      <c r="K3701" s="5">
        <f t="shared" si="400"/>
        <v>1450.7396999999996</v>
      </c>
      <c r="L3701" s="7">
        <v>2.31</v>
      </c>
      <c r="M3701" s="7">
        <v>4547</v>
      </c>
      <c r="N3701" s="3">
        <v>45567</v>
      </c>
      <c r="O3701" s="4" t="str">
        <f t="shared" si="401"/>
        <v>2024-10</v>
      </c>
      <c r="P3701" s="4" t="str">
        <f t="shared" si="402"/>
        <v>10</v>
      </c>
      <c r="Q3701" s="4" t="str">
        <f t="shared" si="403"/>
        <v>October</v>
      </c>
      <c r="R3701" s="30" t="str">
        <f t="shared" si="404"/>
        <v>02</v>
      </c>
      <c r="W3701" t="str">
        <f t="shared" si="405"/>
        <v>ok</v>
      </c>
    </row>
    <row r="3702" spans="1:23" x14ac:dyDescent="0.3">
      <c r="A3702" t="s">
        <v>3744</v>
      </c>
      <c r="B3702" t="s">
        <v>47</v>
      </c>
      <c r="C3702" t="s">
        <v>12</v>
      </c>
      <c r="D3702" t="s">
        <v>48</v>
      </c>
      <c r="E3702" t="s">
        <v>45</v>
      </c>
      <c r="F3702" t="s">
        <v>60</v>
      </c>
      <c r="G3702" s="5">
        <v>10507.65</v>
      </c>
      <c r="H3702" s="5">
        <f t="shared" si="399"/>
        <v>189.13769999999997</v>
      </c>
      <c r="I3702" s="6">
        <v>3</v>
      </c>
      <c r="J3702" s="6">
        <v>31522.95</v>
      </c>
      <c r="K3702" s="5">
        <f t="shared" si="400"/>
        <v>567.41309999999987</v>
      </c>
      <c r="L3702" s="7">
        <v>2.8</v>
      </c>
      <c r="M3702" s="7">
        <v>3207</v>
      </c>
      <c r="N3702" s="3">
        <v>45458</v>
      </c>
      <c r="O3702" s="4" t="str">
        <f t="shared" si="401"/>
        <v>2024-06</v>
      </c>
      <c r="P3702" s="4" t="str">
        <f t="shared" si="402"/>
        <v>06</v>
      </c>
      <c r="Q3702" s="4" t="str">
        <f t="shared" si="403"/>
        <v>June</v>
      </c>
      <c r="R3702" s="30" t="str">
        <f t="shared" si="404"/>
        <v>15</v>
      </c>
      <c r="W3702" t="str">
        <f t="shared" si="405"/>
        <v>ok</v>
      </c>
    </row>
    <row r="3703" spans="1:23" x14ac:dyDescent="0.3">
      <c r="A3703" t="s">
        <v>3745</v>
      </c>
      <c r="B3703" t="s">
        <v>47</v>
      </c>
      <c r="C3703" t="s">
        <v>12</v>
      </c>
      <c r="D3703" t="s">
        <v>48</v>
      </c>
      <c r="E3703" t="s">
        <v>14</v>
      </c>
      <c r="F3703" t="s">
        <v>60</v>
      </c>
      <c r="G3703" s="5">
        <v>14873.65</v>
      </c>
      <c r="H3703" s="5">
        <f t="shared" si="399"/>
        <v>267.72569999999996</v>
      </c>
      <c r="I3703" s="6">
        <v>3</v>
      </c>
      <c r="J3703" s="6">
        <v>44620.95</v>
      </c>
      <c r="K3703" s="5">
        <f t="shared" si="400"/>
        <v>803.17709999999988</v>
      </c>
      <c r="L3703" s="7">
        <v>2.52</v>
      </c>
      <c r="M3703" s="7">
        <v>241</v>
      </c>
      <c r="N3703" s="3">
        <v>45348</v>
      </c>
      <c r="O3703" s="4" t="str">
        <f t="shared" si="401"/>
        <v>2024-02</v>
      </c>
      <c r="P3703" s="4" t="str">
        <f t="shared" si="402"/>
        <v>02</v>
      </c>
      <c r="Q3703" s="4" t="str">
        <f t="shared" si="403"/>
        <v>February</v>
      </c>
      <c r="R3703" s="30" t="str">
        <f t="shared" si="404"/>
        <v>26</v>
      </c>
      <c r="W3703" t="str">
        <f t="shared" si="405"/>
        <v>ok</v>
      </c>
    </row>
    <row r="3704" spans="1:23" x14ac:dyDescent="0.3">
      <c r="A3704" t="s">
        <v>3746</v>
      </c>
      <c r="B3704" t="s">
        <v>63</v>
      </c>
      <c r="C3704" t="s">
        <v>18</v>
      </c>
      <c r="D3704" t="s">
        <v>64</v>
      </c>
      <c r="E3704" t="s">
        <v>20</v>
      </c>
      <c r="F3704" t="s">
        <v>38</v>
      </c>
      <c r="G3704" s="5">
        <v>12652.87</v>
      </c>
      <c r="H3704" s="5">
        <f t="shared" si="399"/>
        <v>227.75165999999999</v>
      </c>
      <c r="I3704" s="6">
        <v>4</v>
      </c>
      <c r="J3704" s="6">
        <v>50611.48</v>
      </c>
      <c r="K3704" s="5">
        <f t="shared" si="400"/>
        <v>911.00663999999995</v>
      </c>
      <c r="L3704" s="7">
        <v>1.42</v>
      </c>
      <c r="M3704" s="7">
        <v>358</v>
      </c>
      <c r="N3704" s="3">
        <v>45292</v>
      </c>
      <c r="O3704" s="4" t="str">
        <f t="shared" si="401"/>
        <v>2024-01</v>
      </c>
      <c r="P3704" s="4" t="str">
        <f t="shared" si="402"/>
        <v>01</v>
      </c>
      <c r="Q3704" s="4" t="str">
        <f t="shared" si="403"/>
        <v>January</v>
      </c>
      <c r="R3704" s="30" t="str">
        <f t="shared" si="404"/>
        <v>01</v>
      </c>
      <c r="W3704" t="str">
        <f t="shared" si="405"/>
        <v>ok</v>
      </c>
    </row>
    <row r="3705" spans="1:23" x14ac:dyDescent="0.3">
      <c r="A3705" t="s">
        <v>3747</v>
      </c>
      <c r="B3705" t="s">
        <v>33</v>
      </c>
      <c r="C3705" t="s">
        <v>12</v>
      </c>
      <c r="D3705" t="s">
        <v>34</v>
      </c>
      <c r="E3705" t="s">
        <v>14</v>
      </c>
      <c r="F3705" t="s">
        <v>26</v>
      </c>
      <c r="G3705" s="5">
        <v>15385.46</v>
      </c>
      <c r="H3705" s="5">
        <f t="shared" si="399"/>
        <v>276.93827999999996</v>
      </c>
      <c r="I3705" s="6">
        <v>5</v>
      </c>
      <c r="J3705" s="6">
        <v>76927.3</v>
      </c>
      <c r="K3705" s="5">
        <f t="shared" si="400"/>
        <v>1384.6913999999997</v>
      </c>
      <c r="L3705" s="7">
        <v>4.13</v>
      </c>
      <c r="M3705" s="7">
        <v>689</v>
      </c>
      <c r="N3705" s="3">
        <v>45526</v>
      </c>
      <c r="O3705" s="4" t="str">
        <f t="shared" si="401"/>
        <v>2024-08</v>
      </c>
      <c r="P3705" s="4" t="str">
        <f t="shared" si="402"/>
        <v>08</v>
      </c>
      <c r="Q3705" s="4" t="str">
        <f t="shared" si="403"/>
        <v>August</v>
      </c>
      <c r="R3705" s="30" t="str">
        <f t="shared" si="404"/>
        <v>22</v>
      </c>
      <c r="W3705" t="str">
        <f t="shared" si="405"/>
        <v>ok</v>
      </c>
    </row>
    <row r="3706" spans="1:23" x14ac:dyDescent="0.3">
      <c r="A3706" t="s">
        <v>3748</v>
      </c>
      <c r="B3706" t="s">
        <v>11</v>
      </c>
      <c r="C3706" t="s">
        <v>12</v>
      </c>
      <c r="D3706" t="s">
        <v>13</v>
      </c>
      <c r="E3706" t="s">
        <v>45</v>
      </c>
      <c r="F3706" t="s">
        <v>21</v>
      </c>
      <c r="G3706" s="5">
        <v>9871.2000000000007</v>
      </c>
      <c r="H3706" s="5">
        <f t="shared" si="399"/>
        <v>177.6816</v>
      </c>
      <c r="I3706" s="6">
        <v>3</v>
      </c>
      <c r="J3706" s="6">
        <v>29613.599999999999</v>
      </c>
      <c r="K3706" s="5">
        <f t="shared" si="400"/>
        <v>533.04480000000001</v>
      </c>
      <c r="L3706" s="7">
        <v>2.0499999999999998</v>
      </c>
      <c r="M3706" s="7">
        <v>2583</v>
      </c>
      <c r="N3706" s="3">
        <v>45515</v>
      </c>
      <c r="O3706" s="4" t="str">
        <f t="shared" si="401"/>
        <v>2024-08</v>
      </c>
      <c r="P3706" s="4" t="str">
        <f t="shared" si="402"/>
        <v>08</v>
      </c>
      <c r="Q3706" s="4" t="str">
        <f t="shared" si="403"/>
        <v>August</v>
      </c>
      <c r="R3706" s="30" t="str">
        <f t="shared" si="404"/>
        <v>11</v>
      </c>
      <c r="W3706" t="str">
        <f t="shared" si="405"/>
        <v>ok</v>
      </c>
    </row>
    <row r="3707" spans="1:23" x14ac:dyDescent="0.3">
      <c r="A3707" t="s">
        <v>3749</v>
      </c>
      <c r="B3707" t="s">
        <v>41</v>
      </c>
      <c r="C3707" t="s">
        <v>42</v>
      </c>
      <c r="D3707" t="s">
        <v>43</v>
      </c>
      <c r="E3707" t="s">
        <v>45</v>
      </c>
      <c r="F3707" t="s">
        <v>15</v>
      </c>
      <c r="G3707" s="5">
        <v>10404.39</v>
      </c>
      <c r="H3707" s="5">
        <f t="shared" si="399"/>
        <v>187.27901999999997</v>
      </c>
      <c r="I3707" s="6">
        <v>3</v>
      </c>
      <c r="J3707" s="6">
        <v>31213.17</v>
      </c>
      <c r="K3707" s="5">
        <f t="shared" si="400"/>
        <v>561.83705999999995</v>
      </c>
      <c r="L3707" s="7">
        <v>4.88</v>
      </c>
      <c r="M3707" s="7">
        <v>3232</v>
      </c>
      <c r="N3707" s="3">
        <v>45592</v>
      </c>
      <c r="O3707" s="4" t="str">
        <f t="shared" si="401"/>
        <v>2024-10</v>
      </c>
      <c r="P3707" s="4" t="str">
        <f t="shared" si="402"/>
        <v>10</v>
      </c>
      <c r="Q3707" s="4" t="str">
        <f t="shared" si="403"/>
        <v>October</v>
      </c>
      <c r="R3707" s="30" t="str">
        <f t="shared" si="404"/>
        <v>27</v>
      </c>
      <c r="W3707" t="str">
        <f t="shared" si="405"/>
        <v>ok</v>
      </c>
    </row>
    <row r="3708" spans="1:23" x14ac:dyDescent="0.3">
      <c r="A3708" t="s">
        <v>3750</v>
      </c>
      <c r="B3708" t="s">
        <v>51</v>
      </c>
      <c r="C3708" t="s">
        <v>29</v>
      </c>
      <c r="D3708" t="s">
        <v>52</v>
      </c>
      <c r="E3708" t="s">
        <v>14</v>
      </c>
      <c r="F3708" t="s">
        <v>31</v>
      </c>
      <c r="G3708" s="5">
        <v>4928.24</v>
      </c>
      <c r="H3708" s="5">
        <f t="shared" si="399"/>
        <v>88.708319999999986</v>
      </c>
      <c r="I3708" s="6">
        <v>2</v>
      </c>
      <c r="J3708" s="6">
        <v>9856.48</v>
      </c>
      <c r="K3708" s="5">
        <f t="shared" si="400"/>
        <v>177.41663999999997</v>
      </c>
      <c r="L3708" s="7">
        <v>1.06</v>
      </c>
      <c r="M3708" s="7">
        <v>4124</v>
      </c>
      <c r="N3708" s="3">
        <v>45565</v>
      </c>
      <c r="O3708" s="4" t="str">
        <f t="shared" si="401"/>
        <v>2024-09</v>
      </c>
      <c r="P3708" s="4" t="str">
        <f t="shared" si="402"/>
        <v>09</v>
      </c>
      <c r="Q3708" s="4" t="str">
        <f t="shared" si="403"/>
        <v>September</v>
      </c>
      <c r="R3708" s="30" t="str">
        <f t="shared" si="404"/>
        <v>30</v>
      </c>
      <c r="W3708" t="str">
        <f t="shared" si="405"/>
        <v>ok</v>
      </c>
    </row>
    <row r="3709" spans="1:23" x14ac:dyDescent="0.3">
      <c r="A3709" t="s">
        <v>3751</v>
      </c>
      <c r="B3709" t="s">
        <v>63</v>
      </c>
      <c r="C3709" t="s">
        <v>18</v>
      </c>
      <c r="D3709" t="s">
        <v>64</v>
      </c>
      <c r="E3709" t="s">
        <v>20</v>
      </c>
      <c r="F3709" t="s">
        <v>15</v>
      </c>
      <c r="G3709" s="5">
        <v>12678.82</v>
      </c>
      <c r="H3709" s="5">
        <f t="shared" si="399"/>
        <v>228.21875999999997</v>
      </c>
      <c r="I3709" s="6">
        <v>4</v>
      </c>
      <c r="J3709" s="6">
        <v>50715.28</v>
      </c>
      <c r="K3709" s="5">
        <f t="shared" si="400"/>
        <v>912.8750399999999</v>
      </c>
      <c r="L3709" s="7">
        <v>1.89</v>
      </c>
      <c r="M3709" s="7">
        <v>4824</v>
      </c>
      <c r="N3709" s="3">
        <v>45339</v>
      </c>
      <c r="O3709" s="4" t="str">
        <f t="shared" si="401"/>
        <v>2024-02</v>
      </c>
      <c r="P3709" s="4" t="str">
        <f t="shared" si="402"/>
        <v>02</v>
      </c>
      <c r="Q3709" s="4" t="str">
        <f t="shared" si="403"/>
        <v>February</v>
      </c>
      <c r="R3709" s="30" t="str">
        <f t="shared" si="404"/>
        <v>17</v>
      </c>
      <c r="W3709" t="str">
        <f t="shared" si="405"/>
        <v>ok</v>
      </c>
    </row>
    <row r="3710" spans="1:23" x14ac:dyDescent="0.3">
      <c r="A3710" t="s">
        <v>3752</v>
      </c>
      <c r="B3710" t="s">
        <v>63</v>
      </c>
      <c r="C3710" t="s">
        <v>18</v>
      </c>
      <c r="D3710" t="s">
        <v>64</v>
      </c>
      <c r="E3710" t="s">
        <v>20</v>
      </c>
      <c r="F3710" t="s">
        <v>38</v>
      </c>
      <c r="G3710" s="5">
        <v>18860.400000000001</v>
      </c>
      <c r="H3710" s="5">
        <f t="shared" si="399"/>
        <v>339.48719999999997</v>
      </c>
      <c r="I3710" s="6">
        <v>4</v>
      </c>
      <c r="J3710" s="6">
        <v>75441.600000000006</v>
      </c>
      <c r="K3710" s="5">
        <f t="shared" si="400"/>
        <v>1357.9487999999999</v>
      </c>
      <c r="L3710" s="7">
        <v>2.67</v>
      </c>
      <c r="M3710" s="7">
        <v>2237</v>
      </c>
      <c r="N3710" s="3">
        <v>45554</v>
      </c>
      <c r="O3710" s="4" t="str">
        <f t="shared" si="401"/>
        <v>2024-09</v>
      </c>
      <c r="P3710" s="4" t="str">
        <f t="shared" si="402"/>
        <v>09</v>
      </c>
      <c r="Q3710" s="4" t="str">
        <f t="shared" si="403"/>
        <v>September</v>
      </c>
      <c r="R3710" s="30" t="str">
        <f t="shared" si="404"/>
        <v>19</v>
      </c>
      <c r="W3710" t="str">
        <f t="shared" si="405"/>
        <v>ok</v>
      </c>
    </row>
    <row r="3711" spans="1:23" x14ac:dyDescent="0.3">
      <c r="A3711" t="s">
        <v>3753</v>
      </c>
      <c r="B3711" t="s">
        <v>51</v>
      </c>
      <c r="C3711" t="s">
        <v>29</v>
      </c>
      <c r="D3711" t="s">
        <v>52</v>
      </c>
      <c r="E3711" t="s">
        <v>20</v>
      </c>
      <c r="F3711" t="s">
        <v>26</v>
      </c>
      <c r="G3711" s="5">
        <v>12224.59</v>
      </c>
      <c r="H3711" s="5">
        <f t="shared" si="399"/>
        <v>220.04262</v>
      </c>
      <c r="I3711" s="6">
        <v>5</v>
      </c>
      <c r="J3711" s="6">
        <v>61122.95</v>
      </c>
      <c r="K3711" s="5">
        <f t="shared" si="400"/>
        <v>1100.2130999999999</v>
      </c>
      <c r="L3711" s="7">
        <v>3.09</v>
      </c>
      <c r="M3711" s="7">
        <v>90</v>
      </c>
      <c r="N3711" s="3">
        <v>45398</v>
      </c>
      <c r="O3711" s="4" t="str">
        <f t="shared" si="401"/>
        <v>2024-04</v>
      </c>
      <c r="P3711" s="4" t="str">
        <f t="shared" si="402"/>
        <v>04</v>
      </c>
      <c r="Q3711" s="4" t="str">
        <f t="shared" si="403"/>
        <v>April</v>
      </c>
      <c r="R3711" s="30" t="str">
        <f t="shared" si="404"/>
        <v>16</v>
      </c>
      <c r="W3711" t="str">
        <f t="shared" si="405"/>
        <v>ok</v>
      </c>
    </row>
    <row r="3712" spans="1:23" x14ac:dyDescent="0.3">
      <c r="A3712" t="s">
        <v>3754</v>
      </c>
      <c r="B3712" t="s">
        <v>23</v>
      </c>
      <c r="C3712" t="s">
        <v>24</v>
      </c>
      <c r="D3712" t="s">
        <v>25</v>
      </c>
      <c r="E3712" t="s">
        <v>45</v>
      </c>
      <c r="F3712" t="s">
        <v>38</v>
      </c>
      <c r="G3712" s="5">
        <v>5201.8500000000004</v>
      </c>
      <c r="H3712" s="5">
        <f t="shared" si="399"/>
        <v>93.633300000000006</v>
      </c>
      <c r="I3712" s="6">
        <v>1</v>
      </c>
      <c r="J3712" s="6">
        <v>5201.8500000000004</v>
      </c>
      <c r="K3712" s="5">
        <f t="shared" si="400"/>
        <v>93.633300000000006</v>
      </c>
      <c r="L3712" s="7">
        <v>1.51</v>
      </c>
      <c r="M3712" s="7">
        <v>1934</v>
      </c>
      <c r="N3712" s="3">
        <v>45509</v>
      </c>
      <c r="O3712" s="4" t="str">
        <f t="shared" si="401"/>
        <v>2024-08</v>
      </c>
      <c r="P3712" s="4" t="str">
        <f t="shared" si="402"/>
        <v>08</v>
      </c>
      <c r="Q3712" s="4" t="str">
        <f t="shared" si="403"/>
        <v>August</v>
      </c>
      <c r="R3712" s="30" t="str">
        <f t="shared" si="404"/>
        <v>05</v>
      </c>
      <c r="W3712" t="str">
        <f t="shared" si="405"/>
        <v>ok</v>
      </c>
    </row>
    <row r="3713" spans="1:23" x14ac:dyDescent="0.3">
      <c r="A3713" t="s">
        <v>3755</v>
      </c>
      <c r="B3713" t="s">
        <v>11</v>
      </c>
      <c r="C3713" t="s">
        <v>12</v>
      </c>
      <c r="D3713" t="s">
        <v>13</v>
      </c>
      <c r="E3713" t="s">
        <v>14</v>
      </c>
      <c r="F3713" t="s">
        <v>38</v>
      </c>
      <c r="G3713" s="5">
        <v>7116.97</v>
      </c>
      <c r="H3713" s="5">
        <f t="shared" si="399"/>
        <v>128.10545999999999</v>
      </c>
      <c r="I3713" s="6">
        <v>2</v>
      </c>
      <c r="J3713" s="6">
        <v>14233.94</v>
      </c>
      <c r="K3713" s="5">
        <f t="shared" si="400"/>
        <v>256.21091999999999</v>
      </c>
      <c r="L3713" s="7">
        <v>3.79</v>
      </c>
      <c r="M3713" s="7">
        <v>4947</v>
      </c>
      <c r="N3713" s="3">
        <v>45405</v>
      </c>
      <c r="O3713" s="4" t="str">
        <f t="shared" si="401"/>
        <v>2024-04</v>
      </c>
      <c r="P3713" s="4" t="str">
        <f t="shared" si="402"/>
        <v>04</v>
      </c>
      <c r="Q3713" s="4" t="str">
        <f t="shared" si="403"/>
        <v>April</v>
      </c>
      <c r="R3713" s="30" t="str">
        <f t="shared" si="404"/>
        <v>23</v>
      </c>
      <c r="W3713" t="str">
        <f t="shared" si="405"/>
        <v>ok</v>
      </c>
    </row>
    <row r="3714" spans="1:23" x14ac:dyDescent="0.3">
      <c r="A3714" t="s">
        <v>3756</v>
      </c>
      <c r="B3714" t="s">
        <v>63</v>
      </c>
      <c r="C3714" t="s">
        <v>18</v>
      </c>
      <c r="D3714" t="s">
        <v>64</v>
      </c>
      <c r="E3714" t="s">
        <v>14</v>
      </c>
      <c r="F3714" t="s">
        <v>31</v>
      </c>
      <c r="G3714" s="5">
        <v>13405.32</v>
      </c>
      <c r="H3714" s="5">
        <f t="shared" si="399"/>
        <v>241.29575999999997</v>
      </c>
      <c r="I3714" s="6">
        <v>3</v>
      </c>
      <c r="J3714" s="6">
        <v>40215.96</v>
      </c>
      <c r="K3714" s="5">
        <f t="shared" si="400"/>
        <v>723.88727999999992</v>
      </c>
      <c r="L3714" s="7">
        <v>3.9</v>
      </c>
      <c r="M3714" s="7">
        <v>4519</v>
      </c>
      <c r="N3714" s="3">
        <v>45548</v>
      </c>
      <c r="O3714" s="4" t="str">
        <f t="shared" si="401"/>
        <v>2024-09</v>
      </c>
      <c r="P3714" s="4" t="str">
        <f t="shared" si="402"/>
        <v>09</v>
      </c>
      <c r="Q3714" s="4" t="str">
        <f t="shared" si="403"/>
        <v>September</v>
      </c>
      <c r="R3714" s="30" t="str">
        <f t="shared" si="404"/>
        <v>13</v>
      </c>
      <c r="W3714" t="str">
        <f t="shared" si="405"/>
        <v>ok</v>
      </c>
    </row>
    <row r="3715" spans="1:23" x14ac:dyDescent="0.3">
      <c r="A3715" t="s">
        <v>3757</v>
      </c>
      <c r="B3715" t="s">
        <v>41</v>
      </c>
      <c r="C3715" t="s">
        <v>42</v>
      </c>
      <c r="D3715" t="s">
        <v>43</v>
      </c>
      <c r="E3715" t="s">
        <v>45</v>
      </c>
      <c r="F3715" t="s">
        <v>21</v>
      </c>
      <c r="G3715" s="5">
        <v>15074.16</v>
      </c>
      <c r="H3715" s="5">
        <f t="shared" ref="H3715:H3778" si="406">G3715*0.018</f>
        <v>271.33488</v>
      </c>
      <c r="I3715" s="6">
        <v>5</v>
      </c>
      <c r="J3715" s="6">
        <v>75370.8</v>
      </c>
      <c r="K3715" s="5">
        <f t="shared" ref="K3715:K3778" si="407">H3715*I3715</f>
        <v>1356.6743999999999</v>
      </c>
      <c r="L3715" s="7">
        <v>2.15</v>
      </c>
      <c r="M3715" s="7">
        <v>2619</v>
      </c>
      <c r="N3715" s="3">
        <v>45423</v>
      </c>
      <c r="O3715" s="4" t="str">
        <f t="shared" ref="O3715:O3778" si="408">TEXT(N3715,"yyyy-mm")</f>
        <v>2024-05</v>
      </c>
      <c r="P3715" s="4" t="str">
        <f t="shared" ref="P3715:P3778" si="409">TEXT(N3715,"mm")</f>
        <v>05</v>
      </c>
      <c r="Q3715" s="4" t="str">
        <f t="shared" ref="Q3715:Q3778" si="410">TEXT(DATE(2024,P3715,1),"mmmm")</f>
        <v>May</v>
      </c>
      <c r="R3715" s="30" t="str">
        <f t="shared" ref="R3715:R3778" si="411">TEXT(N3715,"dd")</f>
        <v>11</v>
      </c>
      <c r="W3715" t="str">
        <f t="shared" ref="W3715:W3778" si="412">IF(G3715*I3715=J3715,"ok","False")</f>
        <v>ok</v>
      </c>
    </row>
    <row r="3716" spans="1:23" x14ac:dyDescent="0.3">
      <c r="A3716" t="s">
        <v>3758</v>
      </c>
      <c r="B3716" t="s">
        <v>51</v>
      </c>
      <c r="C3716" t="s">
        <v>29</v>
      </c>
      <c r="D3716" t="s">
        <v>52</v>
      </c>
      <c r="E3716" t="s">
        <v>14</v>
      </c>
      <c r="F3716" t="s">
        <v>60</v>
      </c>
      <c r="G3716" s="5">
        <v>11056.96</v>
      </c>
      <c r="H3716" s="5">
        <f t="shared" si="406"/>
        <v>199.02527999999998</v>
      </c>
      <c r="I3716" s="6">
        <v>5</v>
      </c>
      <c r="J3716" s="6">
        <v>55284.800000000003</v>
      </c>
      <c r="K3716" s="5">
        <f t="shared" si="407"/>
        <v>995.12639999999988</v>
      </c>
      <c r="L3716" s="7">
        <v>2.75</v>
      </c>
      <c r="M3716" s="7">
        <v>1652</v>
      </c>
      <c r="N3716" s="3">
        <v>45482</v>
      </c>
      <c r="O3716" s="4" t="str">
        <f t="shared" si="408"/>
        <v>2024-07</v>
      </c>
      <c r="P3716" s="4" t="str">
        <f t="shared" si="409"/>
        <v>07</v>
      </c>
      <c r="Q3716" s="4" t="str">
        <f t="shared" si="410"/>
        <v>July</v>
      </c>
      <c r="R3716" s="30" t="str">
        <f t="shared" si="411"/>
        <v>09</v>
      </c>
      <c r="W3716" t="str">
        <f t="shared" si="412"/>
        <v>ok</v>
      </c>
    </row>
    <row r="3717" spans="1:23" x14ac:dyDescent="0.3">
      <c r="A3717" t="s">
        <v>3759</v>
      </c>
      <c r="B3717" t="s">
        <v>63</v>
      </c>
      <c r="C3717" t="s">
        <v>18</v>
      </c>
      <c r="D3717" t="s">
        <v>64</v>
      </c>
      <c r="E3717" t="s">
        <v>45</v>
      </c>
      <c r="F3717" t="s">
        <v>31</v>
      </c>
      <c r="G3717" s="5">
        <v>1036.3</v>
      </c>
      <c r="H3717" s="5">
        <f t="shared" si="406"/>
        <v>18.653399999999998</v>
      </c>
      <c r="I3717" s="6">
        <v>5</v>
      </c>
      <c r="J3717" s="6">
        <v>5181.5</v>
      </c>
      <c r="K3717" s="5">
        <f t="shared" si="407"/>
        <v>93.266999999999996</v>
      </c>
      <c r="L3717" s="7">
        <v>1.08</v>
      </c>
      <c r="M3717" s="7">
        <v>942</v>
      </c>
      <c r="N3717" s="3">
        <v>45437</v>
      </c>
      <c r="O3717" s="4" t="str">
        <f t="shared" si="408"/>
        <v>2024-05</v>
      </c>
      <c r="P3717" s="4" t="str">
        <f t="shared" si="409"/>
        <v>05</v>
      </c>
      <c r="Q3717" s="4" t="str">
        <f t="shared" si="410"/>
        <v>May</v>
      </c>
      <c r="R3717" s="30" t="str">
        <f t="shared" si="411"/>
        <v>25</v>
      </c>
      <c r="W3717" t="str">
        <f t="shared" si="412"/>
        <v>ok</v>
      </c>
    </row>
    <row r="3718" spans="1:23" x14ac:dyDescent="0.3">
      <c r="A3718" t="s">
        <v>3760</v>
      </c>
      <c r="B3718" t="s">
        <v>11</v>
      </c>
      <c r="C3718" t="s">
        <v>12</v>
      </c>
      <c r="D3718" t="s">
        <v>13</v>
      </c>
      <c r="E3718" t="s">
        <v>14</v>
      </c>
      <c r="F3718" t="s">
        <v>26</v>
      </c>
      <c r="G3718" s="5">
        <v>6541.91</v>
      </c>
      <c r="H3718" s="5">
        <f t="shared" si="406"/>
        <v>117.75437999999998</v>
      </c>
      <c r="I3718" s="6">
        <v>2</v>
      </c>
      <c r="J3718" s="6">
        <v>13083.82</v>
      </c>
      <c r="K3718" s="5">
        <f t="shared" si="407"/>
        <v>235.50875999999997</v>
      </c>
      <c r="L3718" s="7">
        <v>1.57</v>
      </c>
      <c r="M3718" s="7">
        <v>682</v>
      </c>
      <c r="N3718" s="3">
        <v>45358</v>
      </c>
      <c r="O3718" s="4" t="str">
        <f t="shared" si="408"/>
        <v>2024-03</v>
      </c>
      <c r="P3718" s="4" t="str">
        <f t="shared" si="409"/>
        <v>03</v>
      </c>
      <c r="Q3718" s="4" t="str">
        <f t="shared" si="410"/>
        <v>March</v>
      </c>
      <c r="R3718" s="30" t="str">
        <f t="shared" si="411"/>
        <v>07</v>
      </c>
      <c r="W3718" t="str">
        <f t="shared" si="412"/>
        <v>ok</v>
      </c>
    </row>
    <row r="3719" spans="1:23" x14ac:dyDescent="0.3">
      <c r="A3719" t="s">
        <v>3761</v>
      </c>
      <c r="B3719" t="s">
        <v>51</v>
      </c>
      <c r="C3719" t="s">
        <v>29</v>
      </c>
      <c r="D3719" t="s">
        <v>52</v>
      </c>
      <c r="E3719" t="s">
        <v>45</v>
      </c>
      <c r="F3719" t="s">
        <v>38</v>
      </c>
      <c r="G3719" s="5">
        <v>18444.07</v>
      </c>
      <c r="H3719" s="5">
        <f t="shared" si="406"/>
        <v>331.99325999999996</v>
      </c>
      <c r="I3719" s="6">
        <v>5</v>
      </c>
      <c r="J3719" s="6">
        <v>92220.35</v>
      </c>
      <c r="K3719" s="5">
        <f t="shared" si="407"/>
        <v>1659.9662999999998</v>
      </c>
      <c r="L3719" s="7">
        <v>1.59</v>
      </c>
      <c r="M3719" s="7">
        <v>2523</v>
      </c>
      <c r="N3719" s="3">
        <v>45297</v>
      </c>
      <c r="O3719" s="4" t="str">
        <f t="shared" si="408"/>
        <v>2024-01</v>
      </c>
      <c r="P3719" s="4" t="str">
        <f t="shared" si="409"/>
        <v>01</v>
      </c>
      <c r="Q3719" s="4" t="str">
        <f t="shared" si="410"/>
        <v>January</v>
      </c>
      <c r="R3719" s="30" t="str">
        <f t="shared" si="411"/>
        <v>06</v>
      </c>
      <c r="W3719" t="str">
        <f t="shared" si="412"/>
        <v>ok</v>
      </c>
    </row>
    <row r="3720" spans="1:23" x14ac:dyDescent="0.3">
      <c r="A3720" t="s">
        <v>3762</v>
      </c>
      <c r="B3720" t="s">
        <v>23</v>
      </c>
      <c r="C3720" t="s">
        <v>24</v>
      </c>
      <c r="D3720" t="s">
        <v>25</v>
      </c>
      <c r="E3720" t="s">
        <v>20</v>
      </c>
      <c r="F3720" t="s">
        <v>60</v>
      </c>
      <c r="G3720" s="5">
        <v>13574.19</v>
      </c>
      <c r="H3720" s="5">
        <f t="shared" si="406"/>
        <v>244.33542</v>
      </c>
      <c r="I3720" s="6">
        <v>3</v>
      </c>
      <c r="J3720" s="6">
        <v>40722.57</v>
      </c>
      <c r="K3720" s="5">
        <f t="shared" si="407"/>
        <v>733.00626</v>
      </c>
      <c r="L3720" s="7">
        <v>1.63</v>
      </c>
      <c r="M3720" s="7">
        <v>4476</v>
      </c>
      <c r="N3720" s="3">
        <v>45307</v>
      </c>
      <c r="O3720" s="4" t="str">
        <f t="shared" si="408"/>
        <v>2024-01</v>
      </c>
      <c r="P3720" s="4" t="str">
        <f t="shared" si="409"/>
        <v>01</v>
      </c>
      <c r="Q3720" s="4" t="str">
        <f t="shared" si="410"/>
        <v>January</v>
      </c>
      <c r="R3720" s="30" t="str">
        <f t="shared" si="411"/>
        <v>16</v>
      </c>
      <c r="W3720" t="str">
        <f t="shared" si="412"/>
        <v>ok</v>
      </c>
    </row>
    <row r="3721" spans="1:23" x14ac:dyDescent="0.3">
      <c r="A3721" t="s">
        <v>3763</v>
      </c>
      <c r="B3721" t="s">
        <v>11</v>
      </c>
      <c r="C3721" t="s">
        <v>12</v>
      </c>
      <c r="D3721" t="s">
        <v>13</v>
      </c>
      <c r="E3721" t="s">
        <v>45</v>
      </c>
      <c r="F3721" t="s">
        <v>31</v>
      </c>
      <c r="G3721" s="5">
        <v>6845.97</v>
      </c>
      <c r="H3721" s="5">
        <f t="shared" si="406"/>
        <v>123.22745999999999</v>
      </c>
      <c r="I3721" s="6">
        <v>3</v>
      </c>
      <c r="J3721" s="6">
        <v>20537.91</v>
      </c>
      <c r="K3721" s="5">
        <f t="shared" si="407"/>
        <v>369.68237999999997</v>
      </c>
      <c r="L3721" s="7">
        <v>3.81</v>
      </c>
      <c r="M3721" s="7">
        <v>1180</v>
      </c>
      <c r="N3721" s="3">
        <v>45535</v>
      </c>
      <c r="O3721" s="4" t="str">
        <f t="shared" si="408"/>
        <v>2024-08</v>
      </c>
      <c r="P3721" s="4" t="str">
        <f t="shared" si="409"/>
        <v>08</v>
      </c>
      <c r="Q3721" s="4" t="str">
        <f t="shared" si="410"/>
        <v>August</v>
      </c>
      <c r="R3721" s="30" t="str">
        <f t="shared" si="411"/>
        <v>31</v>
      </c>
      <c r="W3721" t="str">
        <f t="shared" si="412"/>
        <v>ok</v>
      </c>
    </row>
    <row r="3722" spans="1:23" x14ac:dyDescent="0.3">
      <c r="A3722" t="s">
        <v>3764</v>
      </c>
      <c r="B3722" t="s">
        <v>17</v>
      </c>
      <c r="C3722" t="s">
        <v>18</v>
      </c>
      <c r="D3722" t="s">
        <v>19</v>
      </c>
      <c r="E3722" t="s">
        <v>14</v>
      </c>
      <c r="F3722" t="s">
        <v>31</v>
      </c>
      <c r="G3722" s="5">
        <v>15568.32</v>
      </c>
      <c r="H3722" s="5">
        <f t="shared" si="406"/>
        <v>280.22976</v>
      </c>
      <c r="I3722" s="6">
        <v>3</v>
      </c>
      <c r="J3722" s="6">
        <v>46704.959999999999</v>
      </c>
      <c r="K3722" s="5">
        <f t="shared" si="407"/>
        <v>840.68928000000005</v>
      </c>
      <c r="L3722" s="7">
        <v>3.18</v>
      </c>
      <c r="M3722" s="7">
        <v>1764</v>
      </c>
      <c r="N3722" s="3">
        <v>45497</v>
      </c>
      <c r="O3722" s="4" t="str">
        <f t="shared" si="408"/>
        <v>2024-07</v>
      </c>
      <c r="P3722" s="4" t="str">
        <f t="shared" si="409"/>
        <v>07</v>
      </c>
      <c r="Q3722" s="4" t="str">
        <f t="shared" si="410"/>
        <v>July</v>
      </c>
      <c r="R3722" s="30" t="str">
        <f t="shared" si="411"/>
        <v>24</v>
      </c>
      <c r="W3722" t="str">
        <f t="shared" si="412"/>
        <v>ok</v>
      </c>
    </row>
    <row r="3723" spans="1:23" x14ac:dyDescent="0.3">
      <c r="A3723" t="s">
        <v>3765</v>
      </c>
      <c r="B3723" t="s">
        <v>36</v>
      </c>
      <c r="C3723" t="s">
        <v>18</v>
      </c>
      <c r="D3723" t="s">
        <v>37</v>
      </c>
      <c r="E3723" t="s">
        <v>45</v>
      </c>
      <c r="F3723" t="s">
        <v>38</v>
      </c>
      <c r="G3723" s="5">
        <v>11149.91</v>
      </c>
      <c r="H3723" s="5">
        <f t="shared" si="406"/>
        <v>200.69837999999999</v>
      </c>
      <c r="I3723" s="6">
        <v>5</v>
      </c>
      <c r="J3723" s="6">
        <v>55749.55</v>
      </c>
      <c r="K3723" s="5">
        <f t="shared" si="407"/>
        <v>1003.4919</v>
      </c>
      <c r="L3723" s="7">
        <v>1.84</v>
      </c>
      <c r="M3723" s="7">
        <v>3615</v>
      </c>
      <c r="N3723" s="3">
        <v>45649</v>
      </c>
      <c r="O3723" s="4" t="str">
        <f t="shared" si="408"/>
        <v>2024-12</v>
      </c>
      <c r="P3723" s="4" t="str">
        <f t="shared" si="409"/>
        <v>12</v>
      </c>
      <c r="Q3723" s="4" t="str">
        <f t="shared" si="410"/>
        <v>December</v>
      </c>
      <c r="R3723" s="30" t="str">
        <f t="shared" si="411"/>
        <v>23</v>
      </c>
      <c r="W3723" t="str">
        <f t="shared" si="412"/>
        <v>ok</v>
      </c>
    </row>
    <row r="3724" spans="1:23" x14ac:dyDescent="0.3">
      <c r="A3724" t="s">
        <v>3766</v>
      </c>
      <c r="B3724" t="s">
        <v>41</v>
      </c>
      <c r="C3724" t="s">
        <v>42</v>
      </c>
      <c r="D3724" t="s">
        <v>43</v>
      </c>
      <c r="E3724" t="s">
        <v>45</v>
      </c>
      <c r="F3724" t="s">
        <v>60</v>
      </c>
      <c r="G3724" s="5">
        <v>16571.990000000002</v>
      </c>
      <c r="H3724" s="5">
        <f t="shared" si="406"/>
        <v>298.29581999999999</v>
      </c>
      <c r="I3724" s="6">
        <v>2</v>
      </c>
      <c r="J3724" s="6">
        <v>33143.980000000003</v>
      </c>
      <c r="K3724" s="5">
        <f t="shared" si="407"/>
        <v>596.59163999999998</v>
      </c>
      <c r="L3724" s="7">
        <v>3.66</v>
      </c>
      <c r="M3724" s="7">
        <v>4842</v>
      </c>
      <c r="N3724" s="3">
        <v>45535</v>
      </c>
      <c r="O3724" s="4" t="str">
        <f t="shared" si="408"/>
        <v>2024-08</v>
      </c>
      <c r="P3724" s="4" t="str">
        <f t="shared" si="409"/>
        <v>08</v>
      </c>
      <c r="Q3724" s="4" t="str">
        <f t="shared" si="410"/>
        <v>August</v>
      </c>
      <c r="R3724" s="30" t="str">
        <f t="shared" si="411"/>
        <v>31</v>
      </c>
      <c r="W3724" t="str">
        <f t="shared" si="412"/>
        <v>ok</v>
      </c>
    </row>
    <row r="3725" spans="1:23" x14ac:dyDescent="0.3">
      <c r="A3725" t="s">
        <v>3767</v>
      </c>
      <c r="B3725" t="s">
        <v>63</v>
      </c>
      <c r="C3725" t="s">
        <v>18</v>
      </c>
      <c r="D3725" t="s">
        <v>64</v>
      </c>
      <c r="E3725" t="s">
        <v>20</v>
      </c>
      <c r="F3725" t="s">
        <v>21</v>
      </c>
      <c r="G3725" s="5">
        <v>6199.4</v>
      </c>
      <c r="H3725" s="5">
        <f t="shared" si="406"/>
        <v>111.58919999999999</v>
      </c>
      <c r="I3725" s="6">
        <v>2</v>
      </c>
      <c r="J3725" s="6">
        <v>12398.8</v>
      </c>
      <c r="K3725" s="5">
        <f t="shared" si="407"/>
        <v>223.17839999999998</v>
      </c>
      <c r="L3725" s="7">
        <v>4.78</v>
      </c>
      <c r="M3725" s="7">
        <v>2172</v>
      </c>
      <c r="N3725" s="3">
        <v>45573</v>
      </c>
      <c r="O3725" s="4" t="str">
        <f t="shared" si="408"/>
        <v>2024-10</v>
      </c>
      <c r="P3725" s="4" t="str">
        <f t="shared" si="409"/>
        <v>10</v>
      </c>
      <c r="Q3725" s="4" t="str">
        <f t="shared" si="410"/>
        <v>October</v>
      </c>
      <c r="R3725" s="30" t="str">
        <f t="shared" si="411"/>
        <v>08</v>
      </c>
      <c r="W3725" t="str">
        <f t="shared" si="412"/>
        <v>ok</v>
      </c>
    </row>
    <row r="3726" spans="1:23" x14ac:dyDescent="0.3">
      <c r="A3726" t="s">
        <v>3768</v>
      </c>
      <c r="B3726" t="s">
        <v>36</v>
      </c>
      <c r="C3726" t="s">
        <v>18</v>
      </c>
      <c r="D3726" t="s">
        <v>37</v>
      </c>
      <c r="E3726" t="s">
        <v>20</v>
      </c>
      <c r="F3726" t="s">
        <v>26</v>
      </c>
      <c r="G3726" s="5">
        <v>10338.94</v>
      </c>
      <c r="H3726" s="5">
        <f t="shared" si="406"/>
        <v>186.10092</v>
      </c>
      <c r="I3726" s="6">
        <v>2</v>
      </c>
      <c r="J3726" s="6">
        <v>20677.88</v>
      </c>
      <c r="K3726" s="5">
        <f t="shared" si="407"/>
        <v>372.20184</v>
      </c>
      <c r="L3726" s="7">
        <v>1.51</v>
      </c>
      <c r="M3726" s="7">
        <v>4612</v>
      </c>
      <c r="N3726" s="3">
        <v>45537</v>
      </c>
      <c r="O3726" s="4" t="str">
        <f t="shared" si="408"/>
        <v>2024-09</v>
      </c>
      <c r="P3726" s="4" t="str">
        <f t="shared" si="409"/>
        <v>09</v>
      </c>
      <c r="Q3726" s="4" t="str">
        <f t="shared" si="410"/>
        <v>September</v>
      </c>
      <c r="R3726" s="30" t="str">
        <f t="shared" si="411"/>
        <v>02</v>
      </c>
      <c r="W3726" t="str">
        <f t="shared" si="412"/>
        <v>ok</v>
      </c>
    </row>
    <row r="3727" spans="1:23" x14ac:dyDescent="0.3">
      <c r="A3727" t="s">
        <v>3769</v>
      </c>
      <c r="B3727" t="s">
        <v>47</v>
      </c>
      <c r="C3727" t="s">
        <v>12</v>
      </c>
      <c r="D3727" t="s">
        <v>48</v>
      </c>
      <c r="E3727" t="s">
        <v>45</v>
      </c>
      <c r="F3727" t="s">
        <v>38</v>
      </c>
      <c r="G3727" s="5">
        <v>15904.03</v>
      </c>
      <c r="H3727" s="5">
        <f t="shared" si="406"/>
        <v>286.27253999999999</v>
      </c>
      <c r="I3727" s="6">
        <v>4</v>
      </c>
      <c r="J3727" s="6">
        <v>63616.12</v>
      </c>
      <c r="K3727" s="5">
        <f t="shared" si="407"/>
        <v>1145.09016</v>
      </c>
      <c r="L3727" s="7">
        <v>4.46</v>
      </c>
      <c r="M3727" s="7">
        <v>1760</v>
      </c>
      <c r="N3727" s="3">
        <v>45409</v>
      </c>
      <c r="O3727" s="4" t="str">
        <f t="shared" si="408"/>
        <v>2024-04</v>
      </c>
      <c r="P3727" s="4" t="str">
        <f t="shared" si="409"/>
        <v>04</v>
      </c>
      <c r="Q3727" s="4" t="str">
        <f t="shared" si="410"/>
        <v>April</v>
      </c>
      <c r="R3727" s="30" t="str">
        <f t="shared" si="411"/>
        <v>27</v>
      </c>
      <c r="W3727" t="str">
        <f t="shared" si="412"/>
        <v>ok</v>
      </c>
    </row>
    <row r="3728" spans="1:23" x14ac:dyDescent="0.3">
      <c r="A3728" t="s">
        <v>3770</v>
      </c>
      <c r="B3728" t="s">
        <v>36</v>
      </c>
      <c r="C3728" t="s">
        <v>18</v>
      </c>
      <c r="D3728" t="s">
        <v>37</v>
      </c>
      <c r="E3728" t="s">
        <v>20</v>
      </c>
      <c r="F3728" t="s">
        <v>38</v>
      </c>
      <c r="G3728" s="5">
        <v>15907.63</v>
      </c>
      <c r="H3728" s="5">
        <f t="shared" si="406"/>
        <v>286.33733999999998</v>
      </c>
      <c r="I3728" s="6">
        <v>5</v>
      </c>
      <c r="J3728" s="6">
        <v>79538.149999999994</v>
      </c>
      <c r="K3728" s="5">
        <f t="shared" si="407"/>
        <v>1431.6867</v>
      </c>
      <c r="L3728" s="7">
        <v>4.88</v>
      </c>
      <c r="M3728" s="7">
        <v>3646</v>
      </c>
      <c r="N3728" s="3">
        <v>45377</v>
      </c>
      <c r="O3728" s="4" t="str">
        <f t="shared" si="408"/>
        <v>2024-03</v>
      </c>
      <c r="P3728" s="4" t="str">
        <f t="shared" si="409"/>
        <v>03</v>
      </c>
      <c r="Q3728" s="4" t="str">
        <f t="shared" si="410"/>
        <v>March</v>
      </c>
      <c r="R3728" s="30" t="str">
        <f t="shared" si="411"/>
        <v>26</v>
      </c>
      <c r="W3728" t="str">
        <f t="shared" si="412"/>
        <v>ok</v>
      </c>
    </row>
    <row r="3729" spans="1:23" x14ac:dyDescent="0.3">
      <c r="A3729" t="s">
        <v>3771</v>
      </c>
      <c r="B3729" t="s">
        <v>17</v>
      </c>
      <c r="C3729" t="s">
        <v>18</v>
      </c>
      <c r="D3729" t="s">
        <v>19</v>
      </c>
      <c r="E3729" t="s">
        <v>20</v>
      </c>
      <c r="F3729" t="s">
        <v>21</v>
      </c>
      <c r="G3729" s="5">
        <v>11721.97</v>
      </c>
      <c r="H3729" s="5">
        <f t="shared" si="406"/>
        <v>210.99545999999998</v>
      </c>
      <c r="I3729" s="6">
        <v>5</v>
      </c>
      <c r="J3729" s="6">
        <v>58609.85</v>
      </c>
      <c r="K3729" s="5">
        <f t="shared" si="407"/>
        <v>1054.9773</v>
      </c>
      <c r="L3729" s="7">
        <v>2.71</v>
      </c>
      <c r="M3729" s="7">
        <v>1446</v>
      </c>
      <c r="N3729" s="3">
        <v>45382</v>
      </c>
      <c r="O3729" s="4" t="str">
        <f t="shared" si="408"/>
        <v>2024-03</v>
      </c>
      <c r="P3729" s="4" t="str">
        <f t="shared" si="409"/>
        <v>03</v>
      </c>
      <c r="Q3729" s="4" t="str">
        <f t="shared" si="410"/>
        <v>March</v>
      </c>
      <c r="R3729" s="30" t="str">
        <f t="shared" si="411"/>
        <v>31</v>
      </c>
      <c r="W3729" t="str">
        <f t="shared" si="412"/>
        <v>ok</v>
      </c>
    </row>
    <row r="3730" spans="1:23" x14ac:dyDescent="0.3">
      <c r="A3730" t="s">
        <v>3772</v>
      </c>
      <c r="B3730" t="s">
        <v>63</v>
      </c>
      <c r="C3730" t="s">
        <v>18</v>
      </c>
      <c r="D3730" t="s">
        <v>64</v>
      </c>
      <c r="E3730" t="s">
        <v>20</v>
      </c>
      <c r="F3730" t="s">
        <v>26</v>
      </c>
      <c r="G3730" s="5">
        <v>15270.2</v>
      </c>
      <c r="H3730" s="5">
        <f t="shared" si="406"/>
        <v>274.86360000000002</v>
      </c>
      <c r="I3730" s="6">
        <v>4</v>
      </c>
      <c r="J3730" s="6">
        <v>61080.800000000003</v>
      </c>
      <c r="K3730" s="5">
        <f t="shared" si="407"/>
        <v>1099.4544000000001</v>
      </c>
      <c r="L3730" s="7">
        <v>4.43</v>
      </c>
      <c r="M3730" s="7">
        <v>328</v>
      </c>
      <c r="N3730" s="3">
        <v>45292</v>
      </c>
      <c r="O3730" s="4" t="str">
        <f t="shared" si="408"/>
        <v>2024-01</v>
      </c>
      <c r="P3730" s="4" t="str">
        <f t="shared" si="409"/>
        <v>01</v>
      </c>
      <c r="Q3730" s="4" t="str">
        <f t="shared" si="410"/>
        <v>January</v>
      </c>
      <c r="R3730" s="30" t="str">
        <f t="shared" si="411"/>
        <v>01</v>
      </c>
      <c r="W3730" t="str">
        <f t="shared" si="412"/>
        <v>ok</v>
      </c>
    </row>
    <row r="3731" spans="1:23" x14ac:dyDescent="0.3">
      <c r="A3731" t="s">
        <v>3773</v>
      </c>
      <c r="B3731" t="s">
        <v>47</v>
      </c>
      <c r="C3731" t="s">
        <v>12</v>
      </c>
      <c r="D3731" t="s">
        <v>48</v>
      </c>
      <c r="E3731" t="s">
        <v>45</v>
      </c>
      <c r="F3731" t="s">
        <v>60</v>
      </c>
      <c r="G3731" s="5">
        <v>3016.02</v>
      </c>
      <c r="H3731" s="5">
        <f t="shared" si="406"/>
        <v>54.288359999999997</v>
      </c>
      <c r="I3731" s="6">
        <v>5</v>
      </c>
      <c r="J3731" s="6">
        <v>15080.1</v>
      </c>
      <c r="K3731" s="5">
        <f t="shared" si="407"/>
        <v>271.4418</v>
      </c>
      <c r="L3731" s="7">
        <v>1.22</v>
      </c>
      <c r="M3731" s="7">
        <v>3884</v>
      </c>
      <c r="N3731" s="3">
        <v>45329</v>
      </c>
      <c r="O3731" s="4" t="str">
        <f t="shared" si="408"/>
        <v>2024-02</v>
      </c>
      <c r="P3731" s="4" t="str">
        <f t="shared" si="409"/>
        <v>02</v>
      </c>
      <c r="Q3731" s="4" t="str">
        <f t="shared" si="410"/>
        <v>February</v>
      </c>
      <c r="R3731" s="30" t="str">
        <f t="shared" si="411"/>
        <v>07</v>
      </c>
      <c r="W3731" t="str">
        <f t="shared" si="412"/>
        <v>ok</v>
      </c>
    </row>
    <row r="3732" spans="1:23" x14ac:dyDescent="0.3">
      <c r="A3732" t="s">
        <v>3774</v>
      </c>
      <c r="B3732" t="s">
        <v>36</v>
      </c>
      <c r="C3732" t="s">
        <v>18</v>
      </c>
      <c r="D3732" t="s">
        <v>37</v>
      </c>
      <c r="E3732" t="s">
        <v>20</v>
      </c>
      <c r="F3732" t="s">
        <v>15</v>
      </c>
      <c r="G3732" s="5">
        <v>2606.23</v>
      </c>
      <c r="H3732" s="5">
        <f t="shared" si="406"/>
        <v>46.912139999999994</v>
      </c>
      <c r="I3732" s="6">
        <v>3</v>
      </c>
      <c r="J3732" s="6">
        <v>7818.69</v>
      </c>
      <c r="K3732" s="5">
        <f t="shared" si="407"/>
        <v>140.73641999999998</v>
      </c>
      <c r="L3732" s="7">
        <v>4.8899999999999997</v>
      </c>
      <c r="M3732" s="7">
        <v>1303</v>
      </c>
      <c r="N3732" s="3">
        <v>45642</v>
      </c>
      <c r="O3732" s="4" t="str">
        <f t="shared" si="408"/>
        <v>2024-12</v>
      </c>
      <c r="P3732" s="4" t="str">
        <f t="shared" si="409"/>
        <v>12</v>
      </c>
      <c r="Q3732" s="4" t="str">
        <f t="shared" si="410"/>
        <v>December</v>
      </c>
      <c r="R3732" s="30" t="str">
        <f t="shared" si="411"/>
        <v>16</v>
      </c>
      <c r="W3732" t="str">
        <f t="shared" si="412"/>
        <v>ok</v>
      </c>
    </row>
    <row r="3733" spans="1:23" x14ac:dyDescent="0.3">
      <c r="A3733" t="s">
        <v>3775</v>
      </c>
      <c r="B3733" t="s">
        <v>41</v>
      </c>
      <c r="C3733" t="s">
        <v>42</v>
      </c>
      <c r="D3733" t="s">
        <v>43</v>
      </c>
      <c r="E3733" t="s">
        <v>45</v>
      </c>
      <c r="F3733" t="s">
        <v>26</v>
      </c>
      <c r="G3733" s="5">
        <v>2259.13</v>
      </c>
      <c r="H3733" s="5">
        <f t="shared" si="406"/>
        <v>40.664339999999996</v>
      </c>
      <c r="I3733" s="6">
        <v>5</v>
      </c>
      <c r="J3733" s="6">
        <v>11295.65</v>
      </c>
      <c r="K3733" s="5">
        <f t="shared" si="407"/>
        <v>203.32169999999996</v>
      </c>
      <c r="L3733" s="7">
        <v>3.74</v>
      </c>
      <c r="M3733" s="7">
        <v>1935</v>
      </c>
      <c r="N3733" s="3">
        <v>45364</v>
      </c>
      <c r="O3733" s="4" t="str">
        <f t="shared" si="408"/>
        <v>2024-03</v>
      </c>
      <c r="P3733" s="4" t="str">
        <f t="shared" si="409"/>
        <v>03</v>
      </c>
      <c r="Q3733" s="4" t="str">
        <f t="shared" si="410"/>
        <v>March</v>
      </c>
      <c r="R3733" s="30" t="str">
        <f t="shared" si="411"/>
        <v>13</v>
      </c>
      <c r="W3733" t="str">
        <f t="shared" si="412"/>
        <v>ok</v>
      </c>
    </row>
    <row r="3734" spans="1:23" x14ac:dyDescent="0.3">
      <c r="A3734" t="s">
        <v>3776</v>
      </c>
      <c r="B3734" t="s">
        <v>41</v>
      </c>
      <c r="C3734" t="s">
        <v>42</v>
      </c>
      <c r="D3734" t="s">
        <v>43</v>
      </c>
      <c r="E3734" t="s">
        <v>14</v>
      </c>
      <c r="F3734" t="s">
        <v>21</v>
      </c>
      <c r="G3734" s="5">
        <v>15363.46</v>
      </c>
      <c r="H3734" s="5">
        <f t="shared" si="406"/>
        <v>276.54227999999995</v>
      </c>
      <c r="I3734" s="6">
        <v>3</v>
      </c>
      <c r="J3734" s="6">
        <v>46090.38</v>
      </c>
      <c r="K3734" s="5">
        <f t="shared" si="407"/>
        <v>829.6268399999999</v>
      </c>
      <c r="L3734" s="7">
        <v>4.03</v>
      </c>
      <c r="M3734" s="7">
        <v>2414</v>
      </c>
      <c r="N3734" s="3">
        <v>45460</v>
      </c>
      <c r="O3734" s="4" t="str">
        <f t="shared" si="408"/>
        <v>2024-06</v>
      </c>
      <c r="P3734" s="4" t="str">
        <f t="shared" si="409"/>
        <v>06</v>
      </c>
      <c r="Q3734" s="4" t="str">
        <f t="shared" si="410"/>
        <v>June</v>
      </c>
      <c r="R3734" s="30" t="str">
        <f t="shared" si="411"/>
        <v>17</v>
      </c>
      <c r="W3734" t="str">
        <f t="shared" si="412"/>
        <v>ok</v>
      </c>
    </row>
    <row r="3735" spans="1:23" x14ac:dyDescent="0.3">
      <c r="A3735" t="s">
        <v>3777</v>
      </c>
      <c r="B3735" t="s">
        <v>28</v>
      </c>
      <c r="C3735" t="s">
        <v>29</v>
      </c>
      <c r="D3735" t="s">
        <v>30</v>
      </c>
      <c r="E3735" t="s">
        <v>20</v>
      </c>
      <c r="F3735" t="s">
        <v>31</v>
      </c>
      <c r="G3735" s="5">
        <v>10793</v>
      </c>
      <c r="H3735" s="5">
        <f t="shared" si="406"/>
        <v>194.27399999999997</v>
      </c>
      <c r="I3735" s="6">
        <v>1</v>
      </c>
      <c r="J3735" s="6">
        <v>10793</v>
      </c>
      <c r="K3735" s="5">
        <f t="shared" si="407"/>
        <v>194.27399999999997</v>
      </c>
      <c r="L3735" s="7">
        <v>2.81</v>
      </c>
      <c r="M3735" s="7">
        <v>937</v>
      </c>
      <c r="N3735" s="3">
        <v>45322</v>
      </c>
      <c r="O3735" s="4" t="str">
        <f t="shared" si="408"/>
        <v>2024-01</v>
      </c>
      <c r="P3735" s="4" t="str">
        <f t="shared" si="409"/>
        <v>01</v>
      </c>
      <c r="Q3735" s="4" t="str">
        <f t="shared" si="410"/>
        <v>January</v>
      </c>
      <c r="R3735" s="30" t="str">
        <f t="shared" si="411"/>
        <v>31</v>
      </c>
      <c r="W3735" t="str">
        <f t="shared" si="412"/>
        <v>ok</v>
      </c>
    </row>
    <row r="3736" spans="1:23" x14ac:dyDescent="0.3">
      <c r="A3736" t="s">
        <v>3778</v>
      </c>
      <c r="B3736" t="s">
        <v>51</v>
      </c>
      <c r="C3736" t="s">
        <v>29</v>
      </c>
      <c r="D3736" t="s">
        <v>52</v>
      </c>
      <c r="E3736" t="s">
        <v>14</v>
      </c>
      <c r="F3736" t="s">
        <v>60</v>
      </c>
      <c r="G3736" s="5">
        <v>7358.2</v>
      </c>
      <c r="H3736" s="5">
        <f t="shared" si="406"/>
        <v>132.44759999999999</v>
      </c>
      <c r="I3736" s="6">
        <v>3</v>
      </c>
      <c r="J3736" s="6">
        <v>22074.6</v>
      </c>
      <c r="K3736" s="5">
        <f t="shared" si="407"/>
        <v>397.34280000000001</v>
      </c>
      <c r="L3736" s="7">
        <v>2.97</v>
      </c>
      <c r="M3736" s="7">
        <v>2599</v>
      </c>
      <c r="N3736" s="3">
        <v>45403</v>
      </c>
      <c r="O3736" s="4" t="str">
        <f t="shared" si="408"/>
        <v>2024-04</v>
      </c>
      <c r="P3736" s="4" t="str">
        <f t="shared" si="409"/>
        <v>04</v>
      </c>
      <c r="Q3736" s="4" t="str">
        <f t="shared" si="410"/>
        <v>April</v>
      </c>
      <c r="R3736" s="30" t="str">
        <f t="shared" si="411"/>
        <v>21</v>
      </c>
      <c r="W3736" t="str">
        <f t="shared" si="412"/>
        <v>ok</v>
      </c>
    </row>
    <row r="3737" spans="1:23" x14ac:dyDescent="0.3">
      <c r="A3737" t="s">
        <v>3779</v>
      </c>
      <c r="B3737" t="s">
        <v>28</v>
      </c>
      <c r="C3737" t="s">
        <v>29</v>
      </c>
      <c r="D3737" t="s">
        <v>30</v>
      </c>
      <c r="E3737" t="s">
        <v>45</v>
      </c>
      <c r="F3737" t="s">
        <v>38</v>
      </c>
      <c r="G3737" s="5">
        <v>2589.52</v>
      </c>
      <c r="H3737" s="5">
        <f t="shared" si="406"/>
        <v>46.611359999999998</v>
      </c>
      <c r="I3737" s="6">
        <v>2</v>
      </c>
      <c r="J3737" s="6">
        <v>5179.04</v>
      </c>
      <c r="K3737" s="5">
        <f t="shared" si="407"/>
        <v>93.222719999999995</v>
      </c>
      <c r="L3737" s="7">
        <v>4.62</v>
      </c>
      <c r="M3737" s="7">
        <v>1156</v>
      </c>
      <c r="N3737" s="3">
        <v>45532</v>
      </c>
      <c r="O3737" s="4" t="str">
        <f t="shared" si="408"/>
        <v>2024-08</v>
      </c>
      <c r="P3737" s="4" t="str">
        <f t="shared" si="409"/>
        <v>08</v>
      </c>
      <c r="Q3737" s="4" t="str">
        <f t="shared" si="410"/>
        <v>August</v>
      </c>
      <c r="R3737" s="30" t="str">
        <f t="shared" si="411"/>
        <v>28</v>
      </c>
      <c r="W3737" t="str">
        <f t="shared" si="412"/>
        <v>ok</v>
      </c>
    </row>
    <row r="3738" spans="1:23" x14ac:dyDescent="0.3">
      <c r="A3738" t="s">
        <v>3780</v>
      </c>
      <c r="B3738" t="s">
        <v>28</v>
      </c>
      <c r="C3738" t="s">
        <v>29</v>
      </c>
      <c r="D3738" t="s">
        <v>30</v>
      </c>
      <c r="E3738" t="s">
        <v>20</v>
      </c>
      <c r="F3738" t="s">
        <v>60</v>
      </c>
      <c r="G3738" s="5">
        <v>18434.52</v>
      </c>
      <c r="H3738" s="5">
        <f t="shared" si="406"/>
        <v>331.82135999999997</v>
      </c>
      <c r="I3738" s="6">
        <v>4</v>
      </c>
      <c r="J3738" s="6">
        <v>73738.080000000002</v>
      </c>
      <c r="K3738" s="5">
        <f t="shared" si="407"/>
        <v>1327.2854399999999</v>
      </c>
      <c r="L3738" s="7">
        <v>1.33</v>
      </c>
      <c r="M3738" s="7">
        <v>532</v>
      </c>
      <c r="N3738" s="3">
        <v>45393</v>
      </c>
      <c r="O3738" s="4" t="str">
        <f t="shared" si="408"/>
        <v>2024-04</v>
      </c>
      <c r="P3738" s="4" t="str">
        <f t="shared" si="409"/>
        <v>04</v>
      </c>
      <c r="Q3738" s="4" t="str">
        <f t="shared" si="410"/>
        <v>April</v>
      </c>
      <c r="R3738" s="30" t="str">
        <f t="shared" si="411"/>
        <v>11</v>
      </c>
      <c r="W3738" t="str">
        <f t="shared" si="412"/>
        <v>ok</v>
      </c>
    </row>
    <row r="3739" spans="1:23" x14ac:dyDescent="0.3">
      <c r="A3739" t="s">
        <v>3781</v>
      </c>
      <c r="B3739" t="s">
        <v>11</v>
      </c>
      <c r="C3739" t="s">
        <v>12</v>
      </c>
      <c r="D3739" t="s">
        <v>13</v>
      </c>
      <c r="E3739" t="s">
        <v>14</v>
      </c>
      <c r="F3739" t="s">
        <v>15</v>
      </c>
      <c r="G3739" s="5">
        <v>19116.810000000001</v>
      </c>
      <c r="H3739" s="5">
        <f t="shared" si="406"/>
        <v>344.10257999999999</v>
      </c>
      <c r="I3739" s="6">
        <v>3</v>
      </c>
      <c r="J3739" s="6">
        <v>57350.43</v>
      </c>
      <c r="K3739" s="5">
        <f t="shared" si="407"/>
        <v>1032.30774</v>
      </c>
      <c r="L3739" s="7">
        <v>4.38</v>
      </c>
      <c r="M3739" s="7">
        <v>707</v>
      </c>
      <c r="N3739" s="3">
        <v>45634</v>
      </c>
      <c r="O3739" s="4" t="str">
        <f t="shared" si="408"/>
        <v>2024-12</v>
      </c>
      <c r="P3739" s="4" t="str">
        <f t="shared" si="409"/>
        <v>12</v>
      </c>
      <c r="Q3739" s="4" t="str">
        <f t="shared" si="410"/>
        <v>December</v>
      </c>
      <c r="R3739" s="30" t="str">
        <f t="shared" si="411"/>
        <v>08</v>
      </c>
      <c r="W3739" t="str">
        <f t="shared" si="412"/>
        <v>ok</v>
      </c>
    </row>
    <row r="3740" spans="1:23" x14ac:dyDescent="0.3">
      <c r="A3740" t="s">
        <v>3782</v>
      </c>
      <c r="B3740" t="s">
        <v>17</v>
      </c>
      <c r="C3740" t="s">
        <v>18</v>
      </c>
      <c r="D3740" t="s">
        <v>19</v>
      </c>
      <c r="E3740" t="s">
        <v>14</v>
      </c>
      <c r="F3740" t="s">
        <v>60</v>
      </c>
      <c r="G3740" s="5">
        <v>8268.68</v>
      </c>
      <c r="H3740" s="5">
        <f t="shared" si="406"/>
        <v>148.83624</v>
      </c>
      <c r="I3740" s="6">
        <v>2</v>
      </c>
      <c r="J3740" s="6">
        <v>16537.36</v>
      </c>
      <c r="K3740" s="5">
        <f t="shared" si="407"/>
        <v>297.67248000000001</v>
      </c>
      <c r="L3740" s="7">
        <v>1.29</v>
      </c>
      <c r="M3740" s="7">
        <v>4142</v>
      </c>
      <c r="N3740" s="3">
        <v>45305</v>
      </c>
      <c r="O3740" s="4" t="str">
        <f t="shared" si="408"/>
        <v>2024-01</v>
      </c>
      <c r="P3740" s="4" t="str">
        <f t="shared" si="409"/>
        <v>01</v>
      </c>
      <c r="Q3740" s="4" t="str">
        <f t="shared" si="410"/>
        <v>January</v>
      </c>
      <c r="R3740" s="30" t="str">
        <f t="shared" si="411"/>
        <v>14</v>
      </c>
      <c r="W3740" t="str">
        <f t="shared" si="412"/>
        <v>ok</v>
      </c>
    </row>
    <row r="3741" spans="1:23" x14ac:dyDescent="0.3">
      <c r="A3741" t="s">
        <v>3783</v>
      </c>
      <c r="B3741" t="s">
        <v>41</v>
      </c>
      <c r="C3741" t="s">
        <v>42</v>
      </c>
      <c r="D3741" t="s">
        <v>43</v>
      </c>
      <c r="E3741" t="s">
        <v>20</v>
      </c>
      <c r="F3741" t="s">
        <v>31</v>
      </c>
      <c r="G3741" s="5">
        <v>9508.08</v>
      </c>
      <c r="H3741" s="5">
        <f t="shared" si="406"/>
        <v>171.14543999999998</v>
      </c>
      <c r="I3741" s="6">
        <v>4</v>
      </c>
      <c r="J3741" s="6">
        <v>38032.32</v>
      </c>
      <c r="K3741" s="5">
        <f t="shared" si="407"/>
        <v>684.58175999999992</v>
      </c>
      <c r="L3741" s="7">
        <v>1.07</v>
      </c>
      <c r="M3741" s="7">
        <v>4857</v>
      </c>
      <c r="N3741" s="3">
        <v>45464</v>
      </c>
      <c r="O3741" s="4" t="str">
        <f t="shared" si="408"/>
        <v>2024-06</v>
      </c>
      <c r="P3741" s="4" t="str">
        <f t="shared" si="409"/>
        <v>06</v>
      </c>
      <c r="Q3741" s="4" t="str">
        <f t="shared" si="410"/>
        <v>June</v>
      </c>
      <c r="R3741" s="30" t="str">
        <f t="shared" si="411"/>
        <v>21</v>
      </c>
      <c r="W3741" t="str">
        <f t="shared" si="412"/>
        <v>ok</v>
      </c>
    </row>
    <row r="3742" spans="1:23" x14ac:dyDescent="0.3">
      <c r="A3742" t="s">
        <v>3784</v>
      </c>
      <c r="B3742" t="s">
        <v>51</v>
      </c>
      <c r="C3742" t="s">
        <v>29</v>
      </c>
      <c r="D3742" t="s">
        <v>52</v>
      </c>
      <c r="E3742" t="s">
        <v>20</v>
      </c>
      <c r="F3742" t="s">
        <v>21</v>
      </c>
      <c r="G3742" s="5">
        <v>2500.71</v>
      </c>
      <c r="H3742" s="5">
        <f t="shared" si="406"/>
        <v>45.012779999999999</v>
      </c>
      <c r="I3742" s="6">
        <v>4</v>
      </c>
      <c r="J3742" s="6">
        <v>10002.84</v>
      </c>
      <c r="K3742" s="5">
        <f t="shared" si="407"/>
        <v>180.05112</v>
      </c>
      <c r="L3742" s="7">
        <v>2.3199999999999998</v>
      </c>
      <c r="M3742" s="7">
        <v>4785</v>
      </c>
      <c r="N3742" s="3">
        <v>45399</v>
      </c>
      <c r="O3742" s="4" t="str">
        <f t="shared" si="408"/>
        <v>2024-04</v>
      </c>
      <c r="P3742" s="4" t="str">
        <f t="shared" si="409"/>
        <v>04</v>
      </c>
      <c r="Q3742" s="4" t="str">
        <f t="shared" si="410"/>
        <v>April</v>
      </c>
      <c r="R3742" s="30" t="str">
        <f t="shared" si="411"/>
        <v>17</v>
      </c>
      <c r="W3742" t="str">
        <f t="shared" si="412"/>
        <v>ok</v>
      </c>
    </row>
    <row r="3743" spans="1:23" x14ac:dyDescent="0.3">
      <c r="A3743" t="s">
        <v>3785</v>
      </c>
      <c r="B3743" t="s">
        <v>17</v>
      </c>
      <c r="C3743" t="s">
        <v>18</v>
      </c>
      <c r="D3743" t="s">
        <v>19</v>
      </c>
      <c r="E3743" t="s">
        <v>45</v>
      </c>
      <c r="F3743" t="s">
        <v>15</v>
      </c>
      <c r="G3743" s="5">
        <v>12379</v>
      </c>
      <c r="H3743" s="5">
        <f t="shared" si="406"/>
        <v>222.82199999999997</v>
      </c>
      <c r="I3743" s="6">
        <v>1</v>
      </c>
      <c r="J3743" s="6">
        <v>12379</v>
      </c>
      <c r="K3743" s="5">
        <f t="shared" si="407"/>
        <v>222.82199999999997</v>
      </c>
      <c r="L3743" s="7">
        <v>3.6</v>
      </c>
      <c r="M3743" s="7">
        <v>2489</v>
      </c>
      <c r="N3743" s="3">
        <v>45646</v>
      </c>
      <c r="O3743" s="4" t="str">
        <f t="shared" si="408"/>
        <v>2024-12</v>
      </c>
      <c r="P3743" s="4" t="str">
        <f t="shared" si="409"/>
        <v>12</v>
      </c>
      <c r="Q3743" s="4" t="str">
        <f t="shared" si="410"/>
        <v>December</v>
      </c>
      <c r="R3743" s="30" t="str">
        <f t="shared" si="411"/>
        <v>20</v>
      </c>
      <c r="W3743" t="str">
        <f t="shared" si="412"/>
        <v>ok</v>
      </c>
    </row>
    <row r="3744" spans="1:23" x14ac:dyDescent="0.3">
      <c r="A3744" t="s">
        <v>3786</v>
      </c>
      <c r="B3744" t="s">
        <v>33</v>
      </c>
      <c r="C3744" t="s">
        <v>12</v>
      </c>
      <c r="D3744" t="s">
        <v>34</v>
      </c>
      <c r="E3744" t="s">
        <v>20</v>
      </c>
      <c r="F3744" t="s">
        <v>31</v>
      </c>
      <c r="G3744" s="5">
        <v>19260.25</v>
      </c>
      <c r="H3744" s="5">
        <f t="shared" si="406"/>
        <v>346.68449999999996</v>
      </c>
      <c r="I3744" s="6">
        <v>3</v>
      </c>
      <c r="J3744" s="6">
        <v>57780.75</v>
      </c>
      <c r="K3744" s="5">
        <f t="shared" si="407"/>
        <v>1040.0535</v>
      </c>
      <c r="L3744" s="7">
        <v>4.7</v>
      </c>
      <c r="M3744" s="7">
        <v>1216</v>
      </c>
      <c r="N3744" s="3">
        <v>45311</v>
      </c>
      <c r="O3744" s="4" t="str">
        <f t="shared" si="408"/>
        <v>2024-01</v>
      </c>
      <c r="P3744" s="4" t="str">
        <f t="shared" si="409"/>
        <v>01</v>
      </c>
      <c r="Q3744" s="4" t="str">
        <f t="shared" si="410"/>
        <v>January</v>
      </c>
      <c r="R3744" s="30" t="str">
        <f t="shared" si="411"/>
        <v>20</v>
      </c>
      <c r="W3744" t="str">
        <f t="shared" si="412"/>
        <v>ok</v>
      </c>
    </row>
    <row r="3745" spans="1:23" x14ac:dyDescent="0.3">
      <c r="A3745" t="s">
        <v>3787</v>
      </c>
      <c r="B3745" t="s">
        <v>28</v>
      </c>
      <c r="C3745" t="s">
        <v>29</v>
      </c>
      <c r="D3745" t="s">
        <v>30</v>
      </c>
      <c r="E3745" t="s">
        <v>45</v>
      </c>
      <c r="F3745" t="s">
        <v>31</v>
      </c>
      <c r="G3745" s="5">
        <v>15561.43</v>
      </c>
      <c r="H3745" s="5">
        <f t="shared" si="406"/>
        <v>280.10573999999997</v>
      </c>
      <c r="I3745" s="6">
        <v>2</v>
      </c>
      <c r="J3745" s="6">
        <v>31122.86</v>
      </c>
      <c r="K3745" s="5">
        <f t="shared" si="407"/>
        <v>560.21147999999994</v>
      </c>
      <c r="L3745" s="7">
        <v>1.32</v>
      </c>
      <c r="M3745" s="7">
        <v>3163</v>
      </c>
      <c r="N3745" s="3">
        <v>45419</v>
      </c>
      <c r="O3745" s="4" t="str">
        <f t="shared" si="408"/>
        <v>2024-05</v>
      </c>
      <c r="P3745" s="4" t="str">
        <f t="shared" si="409"/>
        <v>05</v>
      </c>
      <c r="Q3745" s="4" t="str">
        <f t="shared" si="410"/>
        <v>May</v>
      </c>
      <c r="R3745" s="30" t="str">
        <f t="shared" si="411"/>
        <v>07</v>
      </c>
      <c r="W3745" t="str">
        <f t="shared" si="412"/>
        <v>ok</v>
      </c>
    </row>
    <row r="3746" spans="1:23" x14ac:dyDescent="0.3">
      <c r="A3746" t="s">
        <v>3788</v>
      </c>
      <c r="B3746" t="s">
        <v>41</v>
      </c>
      <c r="C3746" t="s">
        <v>42</v>
      </c>
      <c r="D3746" t="s">
        <v>43</v>
      </c>
      <c r="E3746" t="s">
        <v>14</v>
      </c>
      <c r="F3746" t="s">
        <v>31</v>
      </c>
      <c r="G3746" s="5">
        <v>16958.14</v>
      </c>
      <c r="H3746" s="5">
        <f t="shared" si="406"/>
        <v>305.24651999999998</v>
      </c>
      <c r="I3746" s="6">
        <v>3</v>
      </c>
      <c r="J3746" s="6">
        <v>50874.42</v>
      </c>
      <c r="K3746" s="5">
        <f t="shared" si="407"/>
        <v>915.73955999999998</v>
      </c>
      <c r="L3746" s="7">
        <v>3.74</v>
      </c>
      <c r="M3746" s="7">
        <v>1642</v>
      </c>
      <c r="N3746" s="3">
        <v>45617</v>
      </c>
      <c r="O3746" s="4" t="str">
        <f t="shared" si="408"/>
        <v>2024-11</v>
      </c>
      <c r="P3746" s="4" t="str">
        <f t="shared" si="409"/>
        <v>11</v>
      </c>
      <c r="Q3746" s="4" t="str">
        <f t="shared" si="410"/>
        <v>November</v>
      </c>
      <c r="R3746" s="30" t="str">
        <f t="shared" si="411"/>
        <v>21</v>
      </c>
      <c r="W3746" t="str">
        <f t="shared" si="412"/>
        <v>ok</v>
      </c>
    </row>
    <row r="3747" spans="1:23" x14ac:dyDescent="0.3">
      <c r="A3747" t="s">
        <v>3789</v>
      </c>
      <c r="B3747" t="s">
        <v>47</v>
      </c>
      <c r="C3747" t="s">
        <v>12</v>
      </c>
      <c r="D3747" t="s">
        <v>48</v>
      </c>
      <c r="E3747" t="s">
        <v>45</v>
      </c>
      <c r="F3747" t="s">
        <v>26</v>
      </c>
      <c r="G3747" s="5">
        <v>18291.75</v>
      </c>
      <c r="H3747" s="5">
        <f t="shared" si="406"/>
        <v>329.25149999999996</v>
      </c>
      <c r="I3747" s="6">
        <v>4</v>
      </c>
      <c r="J3747" s="6">
        <v>73167</v>
      </c>
      <c r="K3747" s="5">
        <f t="shared" si="407"/>
        <v>1317.0059999999999</v>
      </c>
      <c r="L3747" s="7">
        <v>3.91</v>
      </c>
      <c r="M3747" s="7">
        <v>4551</v>
      </c>
      <c r="N3747" s="3">
        <v>45514</v>
      </c>
      <c r="O3747" s="4" t="str">
        <f t="shared" si="408"/>
        <v>2024-08</v>
      </c>
      <c r="P3747" s="4" t="str">
        <f t="shared" si="409"/>
        <v>08</v>
      </c>
      <c r="Q3747" s="4" t="str">
        <f t="shared" si="410"/>
        <v>August</v>
      </c>
      <c r="R3747" s="30" t="str">
        <f t="shared" si="411"/>
        <v>10</v>
      </c>
      <c r="W3747" t="str">
        <f t="shared" si="412"/>
        <v>ok</v>
      </c>
    </row>
    <row r="3748" spans="1:23" x14ac:dyDescent="0.3">
      <c r="A3748" t="s">
        <v>3790</v>
      </c>
      <c r="B3748" t="s">
        <v>23</v>
      </c>
      <c r="C3748" t="s">
        <v>24</v>
      </c>
      <c r="D3748" t="s">
        <v>25</v>
      </c>
      <c r="E3748" t="s">
        <v>20</v>
      </c>
      <c r="F3748" t="s">
        <v>60</v>
      </c>
      <c r="G3748" s="5">
        <v>10784.25</v>
      </c>
      <c r="H3748" s="5">
        <f t="shared" si="406"/>
        <v>194.11649999999997</v>
      </c>
      <c r="I3748" s="6">
        <v>2</v>
      </c>
      <c r="J3748" s="6">
        <v>21568.5</v>
      </c>
      <c r="K3748" s="5">
        <f t="shared" si="407"/>
        <v>388.23299999999995</v>
      </c>
      <c r="L3748" s="7">
        <v>4.5599999999999996</v>
      </c>
      <c r="M3748" s="7">
        <v>4502</v>
      </c>
      <c r="N3748" s="3">
        <v>45539</v>
      </c>
      <c r="O3748" s="4" t="str">
        <f t="shared" si="408"/>
        <v>2024-09</v>
      </c>
      <c r="P3748" s="4" t="str">
        <f t="shared" si="409"/>
        <v>09</v>
      </c>
      <c r="Q3748" s="4" t="str">
        <f t="shared" si="410"/>
        <v>September</v>
      </c>
      <c r="R3748" s="30" t="str">
        <f t="shared" si="411"/>
        <v>04</v>
      </c>
      <c r="W3748" t="str">
        <f t="shared" si="412"/>
        <v>ok</v>
      </c>
    </row>
    <row r="3749" spans="1:23" x14ac:dyDescent="0.3">
      <c r="A3749" t="s">
        <v>3791</v>
      </c>
      <c r="B3749" t="s">
        <v>36</v>
      </c>
      <c r="C3749" t="s">
        <v>18</v>
      </c>
      <c r="D3749" t="s">
        <v>37</v>
      </c>
      <c r="E3749" t="s">
        <v>45</v>
      </c>
      <c r="F3749" t="s">
        <v>60</v>
      </c>
      <c r="G3749" s="5">
        <v>4454.0600000000004</v>
      </c>
      <c r="H3749" s="5">
        <f t="shared" si="406"/>
        <v>80.173079999999999</v>
      </c>
      <c r="I3749" s="6">
        <v>3</v>
      </c>
      <c r="J3749" s="6">
        <v>13362.18</v>
      </c>
      <c r="K3749" s="5">
        <f t="shared" si="407"/>
        <v>240.51924</v>
      </c>
      <c r="L3749" s="7">
        <v>4.54</v>
      </c>
      <c r="M3749" s="7">
        <v>3648</v>
      </c>
      <c r="N3749" s="3">
        <v>45449</v>
      </c>
      <c r="O3749" s="4" t="str">
        <f t="shared" si="408"/>
        <v>2024-06</v>
      </c>
      <c r="P3749" s="4" t="str">
        <f t="shared" si="409"/>
        <v>06</v>
      </c>
      <c r="Q3749" s="4" t="str">
        <f t="shared" si="410"/>
        <v>June</v>
      </c>
      <c r="R3749" s="30" t="str">
        <f t="shared" si="411"/>
        <v>06</v>
      </c>
      <c r="W3749" t="str">
        <f t="shared" si="412"/>
        <v>ok</v>
      </c>
    </row>
    <row r="3750" spans="1:23" x14ac:dyDescent="0.3">
      <c r="A3750" t="s">
        <v>3792</v>
      </c>
      <c r="B3750" t="s">
        <v>33</v>
      </c>
      <c r="C3750" t="s">
        <v>12</v>
      </c>
      <c r="D3750" t="s">
        <v>34</v>
      </c>
      <c r="E3750" t="s">
        <v>20</v>
      </c>
      <c r="F3750" t="s">
        <v>60</v>
      </c>
      <c r="G3750" s="5">
        <v>3642.17</v>
      </c>
      <c r="H3750" s="5">
        <f t="shared" si="406"/>
        <v>65.559060000000002</v>
      </c>
      <c r="I3750" s="6">
        <v>5</v>
      </c>
      <c r="J3750" s="6">
        <v>18210.849999999999</v>
      </c>
      <c r="K3750" s="5">
        <f t="shared" si="407"/>
        <v>327.7953</v>
      </c>
      <c r="L3750" s="7">
        <v>3.96</v>
      </c>
      <c r="M3750" s="7">
        <v>335</v>
      </c>
      <c r="N3750" s="3">
        <v>45429</v>
      </c>
      <c r="O3750" s="4" t="str">
        <f t="shared" si="408"/>
        <v>2024-05</v>
      </c>
      <c r="P3750" s="4" t="str">
        <f t="shared" si="409"/>
        <v>05</v>
      </c>
      <c r="Q3750" s="4" t="str">
        <f t="shared" si="410"/>
        <v>May</v>
      </c>
      <c r="R3750" s="30" t="str">
        <f t="shared" si="411"/>
        <v>17</v>
      </c>
      <c r="W3750" t="str">
        <f t="shared" si="412"/>
        <v>ok</v>
      </c>
    </row>
    <row r="3751" spans="1:23" x14ac:dyDescent="0.3">
      <c r="A3751" t="s">
        <v>3793</v>
      </c>
      <c r="B3751" t="s">
        <v>47</v>
      </c>
      <c r="C3751" t="s">
        <v>12</v>
      </c>
      <c r="D3751" t="s">
        <v>48</v>
      </c>
      <c r="E3751" t="s">
        <v>45</v>
      </c>
      <c r="F3751" t="s">
        <v>38</v>
      </c>
      <c r="G3751" s="5">
        <v>15696.39</v>
      </c>
      <c r="H3751" s="5">
        <f t="shared" si="406"/>
        <v>282.53501999999997</v>
      </c>
      <c r="I3751" s="6">
        <v>1</v>
      </c>
      <c r="J3751" s="6">
        <v>15696.39</v>
      </c>
      <c r="K3751" s="5">
        <f t="shared" si="407"/>
        <v>282.53501999999997</v>
      </c>
      <c r="L3751" s="7">
        <v>4.07</v>
      </c>
      <c r="M3751" s="7">
        <v>214</v>
      </c>
      <c r="N3751" s="3">
        <v>45471</v>
      </c>
      <c r="O3751" s="4" t="str">
        <f t="shared" si="408"/>
        <v>2024-06</v>
      </c>
      <c r="P3751" s="4" t="str">
        <f t="shared" si="409"/>
        <v>06</v>
      </c>
      <c r="Q3751" s="4" t="str">
        <f t="shared" si="410"/>
        <v>June</v>
      </c>
      <c r="R3751" s="30" t="str">
        <f t="shared" si="411"/>
        <v>28</v>
      </c>
      <c r="W3751" t="str">
        <f t="shared" si="412"/>
        <v>ok</v>
      </c>
    </row>
    <row r="3752" spans="1:23" x14ac:dyDescent="0.3">
      <c r="A3752" t="s">
        <v>3794</v>
      </c>
      <c r="B3752" t="s">
        <v>17</v>
      </c>
      <c r="C3752" t="s">
        <v>18</v>
      </c>
      <c r="D3752" t="s">
        <v>19</v>
      </c>
      <c r="E3752" t="s">
        <v>45</v>
      </c>
      <c r="F3752" t="s">
        <v>38</v>
      </c>
      <c r="G3752" s="5">
        <v>9399.68</v>
      </c>
      <c r="H3752" s="5">
        <f t="shared" si="406"/>
        <v>169.19423999999998</v>
      </c>
      <c r="I3752" s="6">
        <v>4</v>
      </c>
      <c r="J3752" s="6">
        <v>37598.720000000001</v>
      </c>
      <c r="K3752" s="5">
        <f t="shared" si="407"/>
        <v>676.77695999999992</v>
      </c>
      <c r="L3752" s="7">
        <v>3.24</v>
      </c>
      <c r="M3752" s="7">
        <v>2060</v>
      </c>
      <c r="N3752" s="3">
        <v>45469</v>
      </c>
      <c r="O3752" s="4" t="str">
        <f t="shared" si="408"/>
        <v>2024-06</v>
      </c>
      <c r="P3752" s="4" t="str">
        <f t="shared" si="409"/>
        <v>06</v>
      </c>
      <c r="Q3752" s="4" t="str">
        <f t="shared" si="410"/>
        <v>June</v>
      </c>
      <c r="R3752" s="30" t="str">
        <f t="shared" si="411"/>
        <v>26</v>
      </c>
      <c r="W3752" t="str">
        <f t="shared" si="412"/>
        <v>ok</v>
      </c>
    </row>
    <row r="3753" spans="1:23" x14ac:dyDescent="0.3">
      <c r="A3753" t="s">
        <v>3795</v>
      </c>
      <c r="B3753" t="s">
        <v>47</v>
      </c>
      <c r="C3753" t="s">
        <v>12</v>
      </c>
      <c r="D3753" t="s">
        <v>48</v>
      </c>
      <c r="E3753" t="s">
        <v>45</v>
      </c>
      <c r="F3753" t="s">
        <v>38</v>
      </c>
      <c r="G3753" s="5">
        <v>10853.38</v>
      </c>
      <c r="H3753" s="5">
        <f t="shared" si="406"/>
        <v>195.36083999999997</v>
      </c>
      <c r="I3753" s="6">
        <v>2</v>
      </c>
      <c r="J3753" s="6">
        <v>21706.76</v>
      </c>
      <c r="K3753" s="5">
        <f t="shared" si="407"/>
        <v>390.72167999999994</v>
      </c>
      <c r="L3753" s="7">
        <v>4.3</v>
      </c>
      <c r="M3753" s="7">
        <v>2617</v>
      </c>
      <c r="N3753" s="3">
        <v>45544</v>
      </c>
      <c r="O3753" s="4" t="str">
        <f t="shared" si="408"/>
        <v>2024-09</v>
      </c>
      <c r="P3753" s="4" t="str">
        <f t="shared" si="409"/>
        <v>09</v>
      </c>
      <c r="Q3753" s="4" t="str">
        <f t="shared" si="410"/>
        <v>September</v>
      </c>
      <c r="R3753" s="30" t="str">
        <f t="shared" si="411"/>
        <v>09</v>
      </c>
      <c r="W3753" t="str">
        <f t="shared" si="412"/>
        <v>ok</v>
      </c>
    </row>
    <row r="3754" spans="1:23" x14ac:dyDescent="0.3">
      <c r="A3754" t="s">
        <v>3796</v>
      </c>
      <c r="B3754" t="s">
        <v>28</v>
      </c>
      <c r="C3754" t="s">
        <v>29</v>
      </c>
      <c r="D3754" t="s">
        <v>30</v>
      </c>
      <c r="E3754" t="s">
        <v>45</v>
      </c>
      <c r="F3754" t="s">
        <v>38</v>
      </c>
      <c r="G3754" s="5">
        <v>11710.77</v>
      </c>
      <c r="H3754" s="5">
        <f t="shared" si="406"/>
        <v>210.79386</v>
      </c>
      <c r="I3754" s="6">
        <v>2</v>
      </c>
      <c r="J3754" s="6">
        <v>23421.54</v>
      </c>
      <c r="K3754" s="5">
        <f t="shared" si="407"/>
        <v>421.58771999999999</v>
      </c>
      <c r="L3754" s="7">
        <v>3.77</v>
      </c>
      <c r="M3754" s="7">
        <v>2712</v>
      </c>
      <c r="N3754" s="3">
        <v>45356</v>
      </c>
      <c r="O3754" s="4" t="str">
        <f t="shared" si="408"/>
        <v>2024-03</v>
      </c>
      <c r="P3754" s="4" t="str">
        <f t="shared" si="409"/>
        <v>03</v>
      </c>
      <c r="Q3754" s="4" t="str">
        <f t="shared" si="410"/>
        <v>March</v>
      </c>
      <c r="R3754" s="30" t="str">
        <f t="shared" si="411"/>
        <v>05</v>
      </c>
      <c r="W3754" t="str">
        <f t="shared" si="412"/>
        <v>ok</v>
      </c>
    </row>
    <row r="3755" spans="1:23" x14ac:dyDescent="0.3">
      <c r="A3755" t="s">
        <v>3797</v>
      </c>
      <c r="B3755" t="s">
        <v>51</v>
      </c>
      <c r="C3755" t="s">
        <v>29</v>
      </c>
      <c r="D3755" t="s">
        <v>52</v>
      </c>
      <c r="E3755" t="s">
        <v>14</v>
      </c>
      <c r="F3755" t="s">
        <v>31</v>
      </c>
      <c r="G3755" s="5">
        <v>15071.98</v>
      </c>
      <c r="H3755" s="5">
        <f t="shared" si="406"/>
        <v>271.29563999999999</v>
      </c>
      <c r="I3755" s="6">
        <v>2</v>
      </c>
      <c r="J3755" s="6">
        <v>30143.96</v>
      </c>
      <c r="K3755" s="5">
        <f t="shared" si="407"/>
        <v>542.59127999999998</v>
      </c>
      <c r="L3755" s="7">
        <v>1.39</v>
      </c>
      <c r="M3755" s="7">
        <v>4825</v>
      </c>
      <c r="N3755" s="3">
        <v>45376</v>
      </c>
      <c r="O3755" s="4" t="str">
        <f t="shared" si="408"/>
        <v>2024-03</v>
      </c>
      <c r="P3755" s="4" t="str">
        <f t="shared" si="409"/>
        <v>03</v>
      </c>
      <c r="Q3755" s="4" t="str">
        <f t="shared" si="410"/>
        <v>March</v>
      </c>
      <c r="R3755" s="30" t="str">
        <f t="shared" si="411"/>
        <v>25</v>
      </c>
      <c r="W3755" t="str">
        <f t="shared" si="412"/>
        <v>ok</v>
      </c>
    </row>
    <row r="3756" spans="1:23" x14ac:dyDescent="0.3">
      <c r="A3756" t="s">
        <v>3798</v>
      </c>
      <c r="B3756" t="s">
        <v>33</v>
      </c>
      <c r="C3756" t="s">
        <v>12</v>
      </c>
      <c r="D3756" t="s">
        <v>34</v>
      </c>
      <c r="E3756" t="s">
        <v>20</v>
      </c>
      <c r="F3756" t="s">
        <v>38</v>
      </c>
      <c r="G3756" s="5">
        <v>1994</v>
      </c>
      <c r="H3756" s="5">
        <f t="shared" si="406"/>
        <v>35.891999999999996</v>
      </c>
      <c r="I3756" s="6">
        <v>3</v>
      </c>
      <c r="J3756" s="6">
        <v>5982</v>
      </c>
      <c r="K3756" s="5">
        <f t="shared" si="407"/>
        <v>107.67599999999999</v>
      </c>
      <c r="L3756" s="7">
        <v>3.09</v>
      </c>
      <c r="M3756" s="7">
        <v>1489</v>
      </c>
      <c r="N3756" s="3">
        <v>45533</v>
      </c>
      <c r="O3756" s="4" t="str">
        <f t="shared" si="408"/>
        <v>2024-08</v>
      </c>
      <c r="P3756" s="4" t="str">
        <f t="shared" si="409"/>
        <v>08</v>
      </c>
      <c r="Q3756" s="4" t="str">
        <f t="shared" si="410"/>
        <v>August</v>
      </c>
      <c r="R3756" s="30" t="str">
        <f t="shared" si="411"/>
        <v>29</v>
      </c>
      <c r="W3756" t="str">
        <f t="shared" si="412"/>
        <v>ok</v>
      </c>
    </row>
    <row r="3757" spans="1:23" x14ac:dyDescent="0.3">
      <c r="A3757" t="s">
        <v>3799</v>
      </c>
      <c r="B3757" t="s">
        <v>47</v>
      </c>
      <c r="C3757" t="s">
        <v>12</v>
      </c>
      <c r="D3757" t="s">
        <v>48</v>
      </c>
      <c r="E3757" t="s">
        <v>45</v>
      </c>
      <c r="F3757" t="s">
        <v>15</v>
      </c>
      <c r="G3757" s="5">
        <v>4664.54</v>
      </c>
      <c r="H3757" s="5">
        <f t="shared" si="406"/>
        <v>83.96172</v>
      </c>
      <c r="I3757" s="6">
        <v>3</v>
      </c>
      <c r="J3757" s="6">
        <v>13993.62</v>
      </c>
      <c r="K3757" s="5">
        <f t="shared" si="407"/>
        <v>251.88515999999998</v>
      </c>
      <c r="L3757" s="7">
        <v>4.29</v>
      </c>
      <c r="M3757" s="7">
        <v>3149</v>
      </c>
      <c r="N3757" s="3">
        <v>45629</v>
      </c>
      <c r="O3757" s="4" t="str">
        <f t="shared" si="408"/>
        <v>2024-12</v>
      </c>
      <c r="P3757" s="4" t="str">
        <f t="shared" si="409"/>
        <v>12</v>
      </c>
      <c r="Q3757" s="4" t="str">
        <f t="shared" si="410"/>
        <v>December</v>
      </c>
      <c r="R3757" s="30" t="str">
        <f t="shared" si="411"/>
        <v>03</v>
      </c>
      <c r="W3757" t="str">
        <f t="shared" si="412"/>
        <v>ok</v>
      </c>
    </row>
    <row r="3758" spans="1:23" x14ac:dyDescent="0.3">
      <c r="A3758" t="s">
        <v>3800</v>
      </c>
      <c r="B3758" t="s">
        <v>63</v>
      </c>
      <c r="C3758" t="s">
        <v>18</v>
      </c>
      <c r="D3758" t="s">
        <v>64</v>
      </c>
      <c r="E3758" t="s">
        <v>20</v>
      </c>
      <c r="F3758" t="s">
        <v>21</v>
      </c>
      <c r="G3758" s="5">
        <v>2797.68</v>
      </c>
      <c r="H3758" s="5">
        <f t="shared" si="406"/>
        <v>50.358239999999995</v>
      </c>
      <c r="I3758" s="6">
        <v>2</v>
      </c>
      <c r="J3758" s="6">
        <v>5595.36</v>
      </c>
      <c r="K3758" s="5">
        <f t="shared" si="407"/>
        <v>100.71647999999999</v>
      </c>
      <c r="L3758" s="7">
        <v>1.87</v>
      </c>
      <c r="M3758" s="7">
        <v>1733</v>
      </c>
      <c r="N3758" s="3">
        <v>45445</v>
      </c>
      <c r="O3758" s="4" t="str">
        <f t="shared" si="408"/>
        <v>2024-06</v>
      </c>
      <c r="P3758" s="4" t="str">
        <f t="shared" si="409"/>
        <v>06</v>
      </c>
      <c r="Q3758" s="4" t="str">
        <f t="shared" si="410"/>
        <v>June</v>
      </c>
      <c r="R3758" s="30" t="str">
        <f t="shared" si="411"/>
        <v>02</v>
      </c>
      <c r="W3758" t="str">
        <f t="shared" si="412"/>
        <v>ok</v>
      </c>
    </row>
    <row r="3759" spans="1:23" x14ac:dyDescent="0.3">
      <c r="A3759" t="s">
        <v>3801</v>
      </c>
      <c r="B3759" t="s">
        <v>41</v>
      </c>
      <c r="C3759" t="s">
        <v>42</v>
      </c>
      <c r="D3759" t="s">
        <v>43</v>
      </c>
      <c r="E3759" t="s">
        <v>45</v>
      </c>
      <c r="F3759" t="s">
        <v>38</v>
      </c>
      <c r="G3759" s="5">
        <v>19939.79</v>
      </c>
      <c r="H3759" s="5">
        <f t="shared" si="406"/>
        <v>358.91622000000001</v>
      </c>
      <c r="I3759" s="6">
        <v>4</v>
      </c>
      <c r="J3759" s="6">
        <v>79759.16</v>
      </c>
      <c r="K3759" s="5">
        <f t="shared" si="407"/>
        <v>1435.66488</v>
      </c>
      <c r="L3759" s="7">
        <v>1.43</v>
      </c>
      <c r="M3759" s="7">
        <v>3745</v>
      </c>
      <c r="N3759" s="3">
        <v>45444</v>
      </c>
      <c r="O3759" s="4" t="str">
        <f t="shared" si="408"/>
        <v>2024-06</v>
      </c>
      <c r="P3759" s="4" t="str">
        <f t="shared" si="409"/>
        <v>06</v>
      </c>
      <c r="Q3759" s="4" t="str">
        <f t="shared" si="410"/>
        <v>June</v>
      </c>
      <c r="R3759" s="30" t="str">
        <f t="shared" si="411"/>
        <v>01</v>
      </c>
      <c r="W3759" t="str">
        <f t="shared" si="412"/>
        <v>ok</v>
      </c>
    </row>
    <row r="3760" spans="1:23" x14ac:dyDescent="0.3">
      <c r="A3760" t="s">
        <v>3802</v>
      </c>
      <c r="B3760" t="s">
        <v>41</v>
      </c>
      <c r="C3760" t="s">
        <v>42</v>
      </c>
      <c r="D3760" t="s">
        <v>43</v>
      </c>
      <c r="E3760" t="s">
        <v>45</v>
      </c>
      <c r="F3760" t="s">
        <v>15</v>
      </c>
      <c r="G3760" s="5">
        <v>9222.5</v>
      </c>
      <c r="H3760" s="5">
        <f t="shared" si="406"/>
        <v>166.005</v>
      </c>
      <c r="I3760" s="6">
        <v>4</v>
      </c>
      <c r="J3760" s="6">
        <v>36890</v>
      </c>
      <c r="K3760" s="5">
        <f t="shared" si="407"/>
        <v>664.02</v>
      </c>
      <c r="L3760" s="7">
        <v>4.91</v>
      </c>
      <c r="M3760" s="7">
        <v>1437</v>
      </c>
      <c r="N3760" s="3">
        <v>45426</v>
      </c>
      <c r="O3760" s="4" t="str">
        <f t="shared" si="408"/>
        <v>2024-05</v>
      </c>
      <c r="P3760" s="4" t="str">
        <f t="shared" si="409"/>
        <v>05</v>
      </c>
      <c r="Q3760" s="4" t="str">
        <f t="shared" si="410"/>
        <v>May</v>
      </c>
      <c r="R3760" s="30" t="str">
        <f t="shared" si="411"/>
        <v>14</v>
      </c>
      <c r="W3760" t="str">
        <f t="shared" si="412"/>
        <v>ok</v>
      </c>
    </row>
    <row r="3761" spans="1:23" x14ac:dyDescent="0.3">
      <c r="A3761" t="s">
        <v>3803</v>
      </c>
      <c r="B3761" t="s">
        <v>33</v>
      </c>
      <c r="C3761" t="s">
        <v>12</v>
      </c>
      <c r="D3761" t="s">
        <v>34</v>
      </c>
      <c r="E3761" t="s">
        <v>45</v>
      </c>
      <c r="F3761" t="s">
        <v>21</v>
      </c>
      <c r="G3761" s="5">
        <v>13716.8</v>
      </c>
      <c r="H3761" s="5">
        <f t="shared" si="406"/>
        <v>246.90239999999997</v>
      </c>
      <c r="I3761" s="6">
        <v>5</v>
      </c>
      <c r="J3761" s="6">
        <v>68584</v>
      </c>
      <c r="K3761" s="5">
        <f t="shared" si="407"/>
        <v>1234.5119999999999</v>
      </c>
      <c r="L3761" s="7">
        <v>1.33</v>
      </c>
      <c r="M3761" s="7">
        <v>4824</v>
      </c>
      <c r="N3761" s="3">
        <v>45606</v>
      </c>
      <c r="O3761" s="4" t="str">
        <f t="shared" si="408"/>
        <v>2024-11</v>
      </c>
      <c r="P3761" s="4" t="str">
        <f t="shared" si="409"/>
        <v>11</v>
      </c>
      <c r="Q3761" s="4" t="str">
        <f t="shared" si="410"/>
        <v>November</v>
      </c>
      <c r="R3761" s="30" t="str">
        <f t="shared" si="411"/>
        <v>10</v>
      </c>
      <c r="W3761" t="str">
        <f t="shared" si="412"/>
        <v>ok</v>
      </c>
    </row>
    <row r="3762" spans="1:23" x14ac:dyDescent="0.3">
      <c r="A3762" t="s">
        <v>3804</v>
      </c>
      <c r="B3762" t="s">
        <v>33</v>
      </c>
      <c r="C3762" t="s">
        <v>12</v>
      </c>
      <c r="D3762" t="s">
        <v>34</v>
      </c>
      <c r="E3762" t="s">
        <v>14</v>
      </c>
      <c r="F3762" t="s">
        <v>38</v>
      </c>
      <c r="G3762" s="5">
        <v>14577.41</v>
      </c>
      <c r="H3762" s="5">
        <f t="shared" si="406"/>
        <v>262.39337999999998</v>
      </c>
      <c r="I3762" s="6">
        <v>4</v>
      </c>
      <c r="J3762" s="6">
        <v>58309.64</v>
      </c>
      <c r="K3762" s="5">
        <f t="shared" si="407"/>
        <v>1049.5735199999999</v>
      </c>
      <c r="L3762" s="7">
        <v>2.34</v>
      </c>
      <c r="M3762" s="7">
        <v>3061</v>
      </c>
      <c r="N3762" s="3">
        <v>45373</v>
      </c>
      <c r="O3762" s="4" t="str">
        <f t="shared" si="408"/>
        <v>2024-03</v>
      </c>
      <c r="P3762" s="4" t="str">
        <f t="shared" si="409"/>
        <v>03</v>
      </c>
      <c r="Q3762" s="4" t="str">
        <f t="shared" si="410"/>
        <v>March</v>
      </c>
      <c r="R3762" s="30" t="str">
        <f t="shared" si="411"/>
        <v>22</v>
      </c>
      <c r="W3762" t="str">
        <f t="shared" si="412"/>
        <v>ok</v>
      </c>
    </row>
    <row r="3763" spans="1:23" x14ac:dyDescent="0.3">
      <c r="A3763" t="s">
        <v>3805</v>
      </c>
      <c r="B3763" t="s">
        <v>28</v>
      </c>
      <c r="C3763" t="s">
        <v>29</v>
      </c>
      <c r="D3763" t="s">
        <v>30</v>
      </c>
      <c r="E3763" t="s">
        <v>20</v>
      </c>
      <c r="F3763" t="s">
        <v>26</v>
      </c>
      <c r="G3763" s="5">
        <v>13387.47</v>
      </c>
      <c r="H3763" s="5">
        <f t="shared" si="406"/>
        <v>240.97445999999997</v>
      </c>
      <c r="I3763" s="6">
        <v>5</v>
      </c>
      <c r="J3763" s="6">
        <v>66937.350000000006</v>
      </c>
      <c r="K3763" s="5">
        <f t="shared" si="407"/>
        <v>1204.8722999999998</v>
      </c>
      <c r="L3763" s="7">
        <v>1.1200000000000001</v>
      </c>
      <c r="M3763" s="7">
        <v>19</v>
      </c>
      <c r="N3763" s="3">
        <v>45301</v>
      </c>
      <c r="O3763" s="4" t="str">
        <f t="shared" si="408"/>
        <v>2024-01</v>
      </c>
      <c r="P3763" s="4" t="str">
        <f t="shared" si="409"/>
        <v>01</v>
      </c>
      <c r="Q3763" s="4" t="str">
        <f t="shared" si="410"/>
        <v>January</v>
      </c>
      <c r="R3763" s="30" t="str">
        <f t="shared" si="411"/>
        <v>10</v>
      </c>
      <c r="W3763" t="str">
        <f t="shared" si="412"/>
        <v>ok</v>
      </c>
    </row>
    <row r="3764" spans="1:23" x14ac:dyDescent="0.3">
      <c r="A3764" t="s">
        <v>3806</v>
      </c>
      <c r="B3764" t="s">
        <v>51</v>
      </c>
      <c r="C3764" t="s">
        <v>29</v>
      </c>
      <c r="D3764" t="s">
        <v>52</v>
      </c>
      <c r="E3764" t="s">
        <v>20</v>
      </c>
      <c r="F3764" t="s">
        <v>26</v>
      </c>
      <c r="G3764" s="5">
        <v>5119.45</v>
      </c>
      <c r="H3764" s="5">
        <f t="shared" si="406"/>
        <v>92.150099999999995</v>
      </c>
      <c r="I3764" s="6">
        <v>1</v>
      </c>
      <c r="J3764" s="6">
        <v>5119.45</v>
      </c>
      <c r="K3764" s="5">
        <f t="shared" si="407"/>
        <v>92.150099999999995</v>
      </c>
      <c r="L3764" s="7">
        <v>4.09</v>
      </c>
      <c r="M3764" s="7">
        <v>2575</v>
      </c>
      <c r="N3764" s="3">
        <v>45338</v>
      </c>
      <c r="O3764" s="4" t="str">
        <f t="shared" si="408"/>
        <v>2024-02</v>
      </c>
      <c r="P3764" s="4" t="str">
        <f t="shared" si="409"/>
        <v>02</v>
      </c>
      <c r="Q3764" s="4" t="str">
        <f t="shared" si="410"/>
        <v>February</v>
      </c>
      <c r="R3764" s="30" t="str">
        <f t="shared" si="411"/>
        <v>16</v>
      </c>
      <c r="W3764" t="str">
        <f t="shared" si="412"/>
        <v>ok</v>
      </c>
    </row>
    <row r="3765" spans="1:23" x14ac:dyDescent="0.3">
      <c r="A3765" t="s">
        <v>3807</v>
      </c>
      <c r="B3765" t="s">
        <v>51</v>
      </c>
      <c r="C3765" t="s">
        <v>29</v>
      </c>
      <c r="D3765" t="s">
        <v>52</v>
      </c>
      <c r="E3765" t="s">
        <v>20</v>
      </c>
      <c r="F3765" t="s">
        <v>21</v>
      </c>
      <c r="G3765" s="5">
        <v>19116.919999999998</v>
      </c>
      <c r="H3765" s="5">
        <f t="shared" si="406"/>
        <v>344.10455999999994</v>
      </c>
      <c r="I3765" s="6">
        <v>3</v>
      </c>
      <c r="J3765" s="6">
        <v>57350.76</v>
      </c>
      <c r="K3765" s="5">
        <f t="shared" si="407"/>
        <v>1032.3136799999997</v>
      </c>
      <c r="L3765" s="7">
        <v>1.96</v>
      </c>
      <c r="M3765" s="7">
        <v>2804</v>
      </c>
      <c r="N3765" s="3">
        <v>45513</v>
      </c>
      <c r="O3765" s="4" t="str">
        <f t="shared" si="408"/>
        <v>2024-08</v>
      </c>
      <c r="P3765" s="4" t="str">
        <f t="shared" si="409"/>
        <v>08</v>
      </c>
      <c r="Q3765" s="4" t="str">
        <f t="shared" si="410"/>
        <v>August</v>
      </c>
      <c r="R3765" s="30" t="str">
        <f t="shared" si="411"/>
        <v>09</v>
      </c>
      <c r="W3765" t="str">
        <f t="shared" si="412"/>
        <v>ok</v>
      </c>
    </row>
    <row r="3766" spans="1:23" x14ac:dyDescent="0.3">
      <c r="A3766" t="s">
        <v>3808</v>
      </c>
      <c r="B3766" t="s">
        <v>63</v>
      </c>
      <c r="C3766" t="s">
        <v>18</v>
      </c>
      <c r="D3766" t="s">
        <v>64</v>
      </c>
      <c r="E3766" t="s">
        <v>14</v>
      </c>
      <c r="F3766" t="s">
        <v>26</v>
      </c>
      <c r="G3766" s="5">
        <v>16818.64</v>
      </c>
      <c r="H3766" s="5">
        <f t="shared" si="406"/>
        <v>302.73551999999995</v>
      </c>
      <c r="I3766" s="6">
        <v>3</v>
      </c>
      <c r="J3766" s="6">
        <v>50455.92</v>
      </c>
      <c r="K3766" s="5">
        <f t="shared" si="407"/>
        <v>908.20655999999985</v>
      </c>
      <c r="L3766" s="7">
        <v>1.77</v>
      </c>
      <c r="M3766" s="7">
        <v>1883</v>
      </c>
      <c r="N3766" s="3">
        <v>45619</v>
      </c>
      <c r="O3766" s="4" t="str">
        <f t="shared" si="408"/>
        <v>2024-11</v>
      </c>
      <c r="P3766" s="4" t="str">
        <f t="shared" si="409"/>
        <v>11</v>
      </c>
      <c r="Q3766" s="4" t="str">
        <f t="shared" si="410"/>
        <v>November</v>
      </c>
      <c r="R3766" s="30" t="str">
        <f t="shared" si="411"/>
        <v>23</v>
      </c>
      <c r="W3766" t="str">
        <f t="shared" si="412"/>
        <v>ok</v>
      </c>
    </row>
    <row r="3767" spans="1:23" x14ac:dyDescent="0.3">
      <c r="A3767" t="s">
        <v>3809</v>
      </c>
      <c r="B3767" t="s">
        <v>51</v>
      </c>
      <c r="C3767" t="s">
        <v>29</v>
      </c>
      <c r="D3767" t="s">
        <v>52</v>
      </c>
      <c r="E3767" t="s">
        <v>20</v>
      </c>
      <c r="F3767" t="s">
        <v>31</v>
      </c>
      <c r="G3767" s="5">
        <v>16028.08</v>
      </c>
      <c r="H3767" s="5">
        <f t="shared" si="406"/>
        <v>288.50543999999996</v>
      </c>
      <c r="I3767" s="6">
        <v>2</v>
      </c>
      <c r="J3767" s="6">
        <v>32056.16</v>
      </c>
      <c r="K3767" s="5">
        <f t="shared" si="407"/>
        <v>577.01087999999993</v>
      </c>
      <c r="L3767" s="7">
        <v>2.65</v>
      </c>
      <c r="M3767" s="7">
        <v>749</v>
      </c>
      <c r="N3767" s="3">
        <v>45294</v>
      </c>
      <c r="O3767" s="4" t="str">
        <f t="shared" si="408"/>
        <v>2024-01</v>
      </c>
      <c r="P3767" s="4" t="str">
        <f t="shared" si="409"/>
        <v>01</v>
      </c>
      <c r="Q3767" s="4" t="str">
        <f t="shared" si="410"/>
        <v>January</v>
      </c>
      <c r="R3767" s="30" t="str">
        <f t="shared" si="411"/>
        <v>03</v>
      </c>
      <c r="W3767" t="str">
        <f t="shared" si="412"/>
        <v>ok</v>
      </c>
    </row>
    <row r="3768" spans="1:23" x14ac:dyDescent="0.3">
      <c r="A3768" t="s">
        <v>3810</v>
      </c>
      <c r="B3768" t="s">
        <v>63</v>
      </c>
      <c r="C3768" t="s">
        <v>18</v>
      </c>
      <c r="D3768" t="s">
        <v>64</v>
      </c>
      <c r="E3768" t="s">
        <v>45</v>
      </c>
      <c r="F3768" t="s">
        <v>60</v>
      </c>
      <c r="G3768" s="5">
        <v>3889.41</v>
      </c>
      <c r="H3768" s="5">
        <f t="shared" si="406"/>
        <v>70.009379999999993</v>
      </c>
      <c r="I3768" s="6">
        <v>2</v>
      </c>
      <c r="J3768" s="6">
        <v>7778.82</v>
      </c>
      <c r="K3768" s="5">
        <f t="shared" si="407"/>
        <v>140.01875999999999</v>
      </c>
      <c r="L3768" s="7">
        <v>3.72</v>
      </c>
      <c r="M3768" s="7">
        <v>4933</v>
      </c>
      <c r="N3768" s="3">
        <v>45648</v>
      </c>
      <c r="O3768" s="4" t="str">
        <f t="shared" si="408"/>
        <v>2024-12</v>
      </c>
      <c r="P3768" s="4" t="str">
        <f t="shared" si="409"/>
        <v>12</v>
      </c>
      <c r="Q3768" s="4" t="str">
        <f t="shared" si="410"/>
        <v>December</v>
      </c>
      <c r="R3768" s="30" t="str">
        <f t="shared" si="411"/>
        <v>22</v>
      </c>
      <c r="W3768" t="str">
        <f t="shared" si="412"/>
        <v>ok</v>
      </c>
    </row>
    <row r="3769" spans="1:23" x14ac:dyDescent="0.3">
      <c r="A3769" t="s">
        <v>3811</v>
      </c>
      <c r="B3769" t="s">
        <v>23</v>
      </c>
      <c r="C3769" t="s">
        <v>24</v>
      </c>
      <c r="D3769" t="s">
        <v>25</v>
      </c>
      <c r="E3769" t="s">
        <v>14</v>
      </c>
      <c r="F3769" t="s">
        <v>26</v>
      </c>
      <c r="G3769" s="5">
        <v>2363.31</v>
      </c>
      <c r="H3769" s="5">
        <f t="shared" si="406"/>
        <v>42.539579999999994</v>
      </c>
      <c r="I3769" s="6">
        <v>2</v>
      </c>
      <c r="J3769" s="6">
        <v>4726.62</v>
      </c>
      <c r="K3769" s="5">
        <f t="shared" si="407"/>
        <v>85.079159999999987</v>
      </c>
      <c r="L3769" s="7">
        <v>3.36</v>
      </c>
      <c r="M3769" s="7">
        <v>1774</v>
      </c>
      <c r="N3769" s="3">
        <v>45387</v>
      </c>
      <c r="O3769" s="4" t="str">
        <f t="shared" si="408"/>
        <v>2024-04</v>
      </c>
      <c r="P3769" s="4" t="str">
        <f t="shared" si="409"/>
        <v>04</v>
      </c>
      <c r="Q3769" s="4" t="str">
        <f t="shared" si="410"/>
        <v>April</v>
      </c>
      <c r="R3769" s="30" t="str">
        <f t="shared" si="411"/>
        <v>05</v>
      </c>
      <c r="W3769" t="str">
        <f t="shared" si="412"/>
        <v>ok</v>
      </c>
    </row>
    <row r="3770" spans="1:23" x14ac:dyDescent="0.3">
      <c r="A3770" t="s">
        <v>3812</v>
      </c>
      <c r="B3770" t="s">
        <v>28</v>
      </c>
      <c r="C3770" t="s">
        <v>29</v>
      </c>
      <c r="D3770" t="s">
        <v>30</v>
      </c>
      <c r="E3770" t="s">
        <v>14</v>
      </c>
      <c r="F3770" t="s">
        <v>31</v>
      </c>
      <c r="G3770" s="5">
        <v>15572.95</v>
      </c>
      <c r="H3770" s="5">
        <f t="shared" si="406"/>
        <v>280.31310000000002</v>
      </c>
      <c r="I3770" s="6">
        <v>3</v>
      </c>
      <c r="J3770" s="6">
        <v>46718.85</v>
      </c>
      <c r="K3770" s="5">
        <f t="shared" si="407"/>
        <v>840.9393</v>
      </c>
      <c r="L3770" s="7">
        <v>4.5599999999999996</v>
      </c>
      <c r="M3770" s="7">
        <v>4534</v>
      </c>
      <c r="N3770" s="3">
        <v>45516</v>
      </c>
      <c r="O3770" s="4" t="str">
        <f t="shared" si="408"/>
        <v>2024-08</v>
      </c>
      <c r="P3770" s="4" t="str">
        <f t="shared" si="409"/>
        <v>08</v>
      </c>
      <c r="Q3770" s="4" t="str">
        <f t="shared" si="410"/>
        <v>August</v>
      </c>
      <c r="R3770" s="30" t="str">
        <f t="shared" si="411"/>
        <v>12</v>
      </c>
      <c r="W3770" t="str">
        <f t="shared" si="412"/>
        <v>ok</v>
      </c>
    </row>
    <row r="3771" spans="1:23" x14ac:dyDescent="0.3">
      <c r="A3771" t="s">
        <v>3813</v>
      </c>
      <c r="B3771" t="s">
        <v>17</v>
      </c>
      <c r="C3771" t="s">
        <v>18</v>
      </c>
      <c r="D3771" t="s">
        <v>19</v>
      </c>
      <c r="E3771" t="s">
        <v>45</v>
      </c>
      <c r="F3771" t="s">
        <v>26</v>
      </c>
      <c r="G3771" s="5">
        <v>16771.57</v>
      </c>
      <c r="H3771" s="5">
        <f t="shared" si="406"/>
        <v>301.88825999999995</v>
      </c>
      <c r="I3771" s="6">
        <v>3</v>
      </c>
      <c r="J3771" s="6">
        <v>50314.71</v>
      </c>
      <c r="K3771" s="5">
        <f t="shared" si="407"/>
        <v>905.66477999999984</v>
      </c>
      <c r="L3771" s="7">
        <v>1.08</v>
      </c>
      <c r="M3771" s="7">
        <v>1030</v>
      </c>
      <c r="N3771" s="3">
        <v>45631</v>
      </c>
      <c r="O3771" s="4" t="str">
        <f t="shared" si="408"/>
        <v>2024-12</v>
      </c>
      <c r="P3771" s="4" t="str">
        <f t="shared" si="409"/>
        <v>12</v>
      </c>
      <c r="Q3771" s="4" t="str">
        <f t="shared" si="410"/>
        <v>December</v>
      </c>
      <c r="R3771" s="30" t="str">
        <f t="shared" si="411"/>
        <v>05</v>
      </c>
      <c r="W3771" t="str">
        <f t="shared" si="412"/>
        <v>ok</v>
      </c>
    </row>
    <row r="3772" spans="1:23" x14ac:dyDescent="0.3">
      <c r="A3772" t="s">
        <v>3814</v>
      </c>
      <c r="B3772" t="s">
        <v>28</v>
      </c>
      <c r="C3772" t="s">
        <v>29</v>
      </c>
      <c r="D3772" t="s">
        <v>30</v>
      </c>
      <c r="E3772" t="s">
        <v>45</v>
      </c>
      <c r="F3772" t="s">
        <v>38</v>
      </c>
      <c r="G3772" s="5">
        <v>6309.34</v>
      </c>
      <c r="H3772" s="5">
        <f t="shared" si="406"/>
        <v>113.56811999999999</v>
      </c>
      <c r="I3772" s="6">
        <v>2</v>
      </c>
      <c r="J3772" s="6">
        <v>12618.68</v>
      </c>
      <c r="K3772" s="5">
        <f t="shared" si="407"/>
        <v>227.13623999999999</v>
      </c>
      <c r="L3772" s="7">
        <v>4.05</v>
      </c>
      <c r="M3772" s="7">
        <v>4351</v>
      </c>
      <c r="N3772" s="3">
        <v>45503</v>
      </c>
      <c r="O3772" s="4" t="str">
        <f t="shared" si="408"/>
        <v>2024-07</v>
      </c>
      <c r="P3772" s="4" t="str">
        <f t="shared" si="409"/>
        <v>07</v>
      </c>
      <c r="Q3772" s="4" t="str">
        <f t="shared" si="410"/>
        <v>July</v>
      </c>
      <c r="R3772" s="30" t="str">
        <f t="shared" si="411"/>
        <v>30</v>
      </c>
      <c r="W3772" t="str">
        <f t="shared" si="412"/>
        <v>ok</v>
      </c>
    </row>
    <row r="3773" spans="1:23" x14ac:dyDescent="0.3">
      <c r="A3773" t="s">
        <v>3815</v>
      </c>
      <c r="B3773" t="s">
        <v>28</v>
      </c>
      <c r="C3773" t="s">
        <v>29</v>
      </c>
      <c r="D3773" t="s">
        <v>30</v>
      </c>
      <c r="E3773" t="s">
        <v>45</v>
      </c>
      <c r="F3773" t="s">
        <v>60</v>
      </c>
      <c r="G3773" s="5">
        <v>19648.77</v>
      </c>
      <c r="H3773" s="5">
        <f t="shared" si="406"/>
        <v>353.67785999999995</v>
      </c>
      <c r="I3773" s="6">
        <v>3</v>
      </c>
      <c r="J3773" s="6">
        <v>58946.31</v>
      </c>
      <c r="K3773" s="5">
        <f t="shared" si="407"/>
        <v>1061.0335799999998</v>
      </c>
      <c r="L3773" s="7">
        <v>2.97</v>
      </c>
      <c r="M3773" s="7">
        <v>4568</v>
      </c>
      <c r="N3773" s="3">
        <v>45643</v>
      </c>
      <c r="O3773" s="4" t="str">
        <f t="shared" si="408"/>
        <v>2024-12</v>
      </c>
      <c r="P3773" s="4" t="str">
        <f t="shared" si="409"/>
        <v>12</v>
      </c>
      <c r="Q3773" s="4" t="str">
        <f t="shared" si="410"/>
        <v>December</v>
      </c>
      <c r="R3773" s="30" t="str">
        <f t="shared" si="411"/>
        <v>17</v>
      </c>
      <c r="W3773" t="str">
        <f t="shared" si="412"/>
        <v>ok</v>
      </c>
    </row>
    <row r="3774" spans="1:23" x14ac:dyDescent="0.3">
      <c r="A3774" t="s">
        <v>3816</v>
      </c>
      <c r="B3774" t="s">
        <v>28</v>
      </c>
      <c r="C3774" t="s">
        <v>29</v>
      </c>
      <c r="D3774" t="s">
        <v>30</v>
      </c>
      <c r="E3774" t="s">
        <v>20</v>
      </c>
      <c r="F3774" t="s">
        <v>60</v>
      </c>
      <c r="G3774" s="5">
        <v>10073.85</v>
      </c>
      <c r="H3774" s="5">
        <f t="shared" si="406"/>
        <v>181.32929999999999</v>
      </c>
      <c r="I3774" s="6">
        <v>3</v>
      </c>
      <c r="J3774" s="6">
        <v>30221.55</v>
      </c>
      <c r="K3774" s="5">
        <f t="shared" si="407"/>
        <v>543.98789999999997</v>
      </c>
      <c r="L3774" s="7">
        <v>2.83</v>
      </c>
      <c r="M3774" s="7">
        <v>3812</v>
      </c>
      <c r="N3774" s="3">
        <v>45312</v>
      </c>
      <c r="O3774" s="4" t="str">
        <f t="shared" si="408"/>
        <v>2024-01</v>
      </c>
      <c r="P3774" s="4" t="str">
        <f t="shared" si="409"/>
        <v>01</v>
      </c>
      <c r="Q3774" s="4" t="str">
        <f t="shared" si="410"/>
        <v>January</v>
      </c>
      <c r="R3774" s="30" t="str">
        <f t="shared" si="411"/>
        <v>21</v>
      </c>
      <c r="W3774" t="str">
        <f t="shared" si="412"/>
        <v>ok</v>
      </c>
    </row>
    <row r="3775" spans="1:23" x14ac:dyDescent="0.3">
      <c r="A3775" t="s">
        <v>3817</v>
      </c>
      <c r="B3775" t="s">
        <v>51</v>
      </c>
      <c r="C3775" t="s">
        <v>29</v>
      </c>
      <c r="D3775" t="s">
        <v>52</v>
      </c>
      <c r="E3775" t="s">
        <v>45</v>
      </c>
      <c r="F3775" t="s">
        <v>60</v>
      </c>
      <c r="G3775" s="5">
        <v>7400.64</v>
      </c>
      <c r="H3775" s="5">
        <f t="shared" si="406"/>
        <v>133.21152000000001</v>
      </c>
      <c r="I3775" s="6">
        <v>2</v>
      </c>
      <c r="J3775" s="6">
        <v>14801.28</v>
      </c>
      <c r="K3775" s="5">
        <f t="shared" si="407"/>
        <v>266.42304000000001</v>
      </c>
      <c r="L3775" s="7">
        <v>3</v>
      </c>
      <c r="M3775" s="7">
        <v>4268</v>
      </c>
      <c r="N3775" s="3">
        <v>45338</v>
      </c>
      <c r="O3775" s="4" t="str">
        <f t="shared" si="408"/>
        <v>2024-02</v>
      </c>
      <c r="P3775" s="4" t="str">
        <f t="shared" si="409"/>
        <v>02</v>
      </c>
      <c r="Q3775" s="4" t="str">
        <f t="shared" si="410"/>
        <v>February</v>
      </c>
      <c r="R3775" s="30" t="str">
        <f t="shared" si="411"/>
        <v>16</v>
      </c>
      <c r="W3775" t="str">
        <f t="shared" si="412"/>
        <v>ok</v>
      </c>
    </row>
    <row r="3776" spans="1:23" x14ac:dyDescent="0.3">
      <c r="A3776" t="s">
        <v>3818</v>
      </c>
      <c r="B3776" t="s">
        <v>36</v>
      </c>
      <c r="C3776" t="s">
        <v>18</v>
      </c>
      <c r="D3776" t="s">
        <v>37</v>
      </c>
      <c r="E3776" t="s">
        <v>20</v>
      </c>
      <c r="F3776" t="s">
        <v>21</v>
      </c>
      <c r="G3776" s="5">
        <v>13370.33</v>
      </c>
      <c r="H3776" s="5">
        <f t="shared" si="406"/>
        <v>240.66593999999998</v>
      </c>
      <c r="I3776" s="6">
        <v>5</v>
      </c>
      <c r="J3776" s="6">
        <v>66851.649999999994</v>
      </c>
      <c r="K3776" s="5">
        <f t="shared" si="407"/>
        <v>1203.3296999999998</v>
      </c>
      <c r="L3776" s="7">
        <v>4.09</v>
      </c>
      <c r="M3776" s="7">
        <v>131</v>
      </c>
      <c r="N3776" s="3">
        <v>45524</v>
      </c>
      <c r="O3776" s="4" t="str">
        <f t="shared" si="408"/>
        <v>2024-08</v>
      </c>
      <c r="P3776" s="4" t="str">
        <f t="shared" si="409"/>
        <v>08</v>
      </c>
      <c r="Q3776" s="4" t="str">
        <f t="shared" si="410"/>
        <v>August</v>
      </c>
      <c r="R3776" s="30" t="str">
        <f t="shared" si="411"/>
        <v>20</v>
      </c>
      <c r="W3776" t="str">
        <f t="shared" si="412"/>
        <v>ok</v>
      </c>
    </row>
    <row r="3777" spans="1:23" x14ac:dyDescent="0.3">
      <c r="A3777" t="s">
        <v>3819</v>
      </c>
      <c r="B3777" t="s">
        <v>11</v>
      </c>
      <c r="C3777" t="s">
        <v>12</v>
      </c>
      <c r="D3777" t="s">
        <v>13</v>
      </c>
      <c r="E3777" t="s">
        <v>20</v>
      </c>
      <c r="F3777" t="s">
        <v>60</v>
      </c>
      <c r="G3777" s="5">
        <v>5590.8</v>
      </c>
      <c r="H3777" s="5">
        <f t="shared" si="406"/>
        <v>100.6344</v>
      </c>
      <c r="I3777" s="6">
        <v>2</v>
      </c>
      <c r="J3777" s="6">
        <v>11181.6</v>
      </c>
      <c r="K3777" s="5">
        <f t="shared" si="407"/>
        <v>201.2688</v>
      </c>
      <c r="L3777" s="7">
        <v>3.65</v>
      </c>
      <c r="M3777" s="7">
        <v>3096</v>
      </c>
      <c r="N3777" s="3">
        <v>45582</v>
      </c>
      <c r="O3777" s="4" t="str">
        <f t="shared" si="408"/>
        <v>2024-10</v>
      </c>
      <c r="P3777" s="4" t="str">
        <f t="shared" si="409"/>
        <v>10</v>
      </c>
      <c r="Q3777" s="4" t="str">
        <f t="shared" si="410"/>
        <v>October</v>
      </c>
      <c r="R3777" s="30" t="str">
        <f t="shared" si="411"/>
        <v>17</v>
      </c>
      <c r="W3777" t="str">
        <f t="shared" si="412"/>
        <v>ok</v>
      </c>
    </row>
    <row r="3778" spans="1:23" x14ac:dyDescent="0.3">
      <c r="A3778" t="s">
        <v>3820</v>
      </c>
      <c r="B3778" t="s">
        <v>17</v>
      </c>
      <c r="C3778" t="s">
        <v>18</v>
      </c>
      <c r="D3778" t="s">
        <v>19</v>
      </c>
      <c r="E3778" t="s">
        <v>45</v>
      </c>
      <c r="F3778" t="s">
        <v>38</v>
      </c>
      <c r="G3778" s="5">
        <v>13695.95</v>
      </c>
      <c r="H3778" s="5">
        <f t="shared" si="406"/>
        <v>246.52709999999999</v>
      </c>
      <c r="I3778" s="6">
        <v>5</v>
      </c>
      <c r="J3778" s="6">
        <v>68479.75</v>
      </c>
      <c r="K3778" s="5">
        <f t="shared" si="407"/>
        <v>1232.6354999999999</v>
      </c>
      <c r="L3778" s="7">
        <v>1.81</v>
      </c>
      <c r="M3778" s="7">
        <v>4778</v>
      </c>
      <c r="N3778" s="3">
        <v>45370</v>
      </c>
      <c r="O3778" s="4" t="str">
        <f t="shared" si="408"/>
        <v>2024-03</v>
      </c>
      <c r="P3778" s="4" t="str">
        <f t="shared" si="409"/>
        <v>03</v>
      </c>
      <c r="Q3778" s="4" t="str">
        <f t="shared" si="410"/>
        <v>March</v>
      </c>
      <c r="R3778" s="30" t="str">
        <f t="shared" si="411"/>
        <v>19</v>
      </c>
      <c r="W3778" t="str">
        <f t="shared" si="412"/>
        <v>ok</v>
      </c>
    </row>
    <row r="3779" spans="1:23" x14ac:dyDescent="0.3">
      <c r="A3779" t="s">
        <v>3821</v>
      </c>
      <c r="B3779" t="s">
        <v>41</v>
      </c>
      <c r="C3779" t="s">
        <v>42</v>
      </c>
      <c r="D3779" t="s">
        <v>43</v>
      </c>
      <c r="E3779" t="s">
        <v>14</v>
      </c>
      <c r="F3779" t="s">
        <v>21</v>
      </c>
      <c r="G3779" s="5">
        <v>6576.44</v>
      </c>
      <c r="H3779" s="5">
        <f t="shared" ref="H3779:H3842" si="413">G3779*0.018</f>
        <v>118.37591999999998</v>
      </c>
      <c r="I3779" s="6">
        <v>3</v>
      </c>
      <c r="J3779" s="6">
        <v>19729.32</v>
      </c>
      <c r="K3779" s="5">
        <f t="shared" ref="K3779:K3842" si="414">H3779*I3779</f>
        <v>355.12775999999997</v>
      </c>
      <c r="L3779" s="7">
        <v>2.79</v>
      </c>
      <c r="M3779" s="7">
        <v>4940</v>
      </c>
      <c r="N3779" s="3">
        <v>45340</v>
      </c>
      <c r="O3779" s="4" t="str">
        <f t="shared" ref="O3779:O3842" si="415">TEXT(N3779,"yyyy-mm")</f>
        <v>2024-02</v>
      </c>
      <c r="P3779" s="4" t="str">
        <f t="shared" ref="P3779:P3842" si="416">TEXT(N3779,"mm")</f>
        <v>02</v>
      </c>
      <c r="Q3779" s="4" t="str">
        <f t="shared" ref="Q3779:Q3842" si="417">TEXT(DATE(2024,P3779,1),"mmmm")</f>
        <v>February</v>
      </c>
      <c r="R3779" s="30" t="str">
        <f t="shared" ref="R3779:R3842" si="418">TEXT(N3779,"dd")</f>
        <v>18</v>
      </c>
      <c r="W3779" t="str">
        <f t="shared" ref="W3779:W3842" si="419">IF(G3779*I3779=J3779,"ok","False")</f>
        <v>ok</v>
      </c>
    </row>
    <row r="3780" spans="1:23" x14ac:dyDescent="0.3">
      <c r="A3780" t="s">
        <v>3822</v>
      </c>
      <c r="B3780" t="s">
        <v>51</v>
      </c>
      <c r="C3780" t="s">
        <v>29</v>
      </c>
      <c r="D3780" t="s">
        <v>52</v>
      </c>
      <c r="E3780" t="s">
        <v>20</v>
      </c>
      <c r="F3780" t="s">
        <v>38</v>
      </c>
      <c r="G3780" s="5">
        <v>4943.93</v>
      </c>
      <c r="H3780" s="5">
        <f t="shared" si="413"/>
        <v>88.990740000000002</v>
      </c>
      <c r="I3780" s="6">
        <v>3</v>
      </c>
      <c r="J3780" s="6">
        <v>14831.79</v>
      </c>
      <c r="K3780" s="5">
        <f t="shared" si="414"/>
        <v>266.97221999999999</v>
      </c>
      <c r="L3780" s="7">
        <v>2.85</v>
      </c>
      <c r="M3780" s="7">
        <v>4623</v>
      </c>
      <c r="N3780" s="3">
        <v>45634</v>
      </c>
      <c r="O3780" s="4" t="str">
        <f t="shared" si="415"/>
        <v>2024-12</v>
      </c>
      <c r="P3780" s="4" t="str">
        <f t="shared" si="416"/>
        <v>12</v>
      </c>
      <c r="Q3780" s="4" t="str">
        <f t="shared" si="417"/>
        <v>December</v>
      </c>
      <c r="R3780" s="30" t="str">
        <f t="shared" si="418"/>
        <v>08</v>
      </c>
      <c r="W3780" t="str">
        <f t="shared" si="419"/>
        <v>ok</v>
      </c>
    </row>
    <row r="3781" spans="1:23" x14ac:dyDescent="0.3">
      <c r="A3781" t="s">
        <v>3823</v>
      </c>
      <c r="B3781" t="s">
        <v>33</v>
      </c>
      <c r="C3781" t="s">
        <v>12</v>
      </c>
      <c r="D3781" t="s">
        <v>34</v>
      </c>
      <c r="E3781" t="s">
        <v>14</v>
      </c>
      <c r="F3781" t="s">
        <v>21</v>
      </c>
      <c r="G3781" s="5">
        <v>10815.25</v>
      </c>
      <c r="H3781" s="5">
        <f t="shared" si="413"/>
        <v>194.67449999999999</v>
      </c>
      <c r="I3781" s="6">
        <v>2</v>
      </c>
      <c r="J3781" s="6">
        <v>21630.5</v>
      </c>
      <c r="K3781" s="5">
        <f t="shared" si="414"/>
        <v>389.34899999999999</v>
      </c>
      <c r="L3781" s="7">
        <v>1.34</v>
      </c>
      <c r="M3781" s="7">
        <v>2845</v>
      </c>
      <c r="N3781" s="3">
        <v>45554</v>
      </c>
      <c r="O3781" s="4" t="str">
        <f t="shared" si="415"/>
        <v>2024-09</v>
      </c>
      <c r="P3781" s="4" t="str">
        <f t="shared" si="416"/>
        <v>09</v>
      </c>
      <c r="Q3781" s="4" t="str">
        <f t="shared" si="417"/>
        <v>September</v>
      </c>
      <c r="R3781" s="30" t="str">
        <f t="shared" si="418"/>
        <v>19</v>
      </c>
      <c r="W3781" t="str">
        <f t="shared" si="419"/>
        <v>ok</v>
      </c>
    </row>
    <row r="3782" spans="1:23" x14ac:dyDescent="0.3">
      <c r="A3782" t="s">
        <v>3824</v>
      </c>
      <c r="B3782" t="s">
        <v>41</v>
      </c>
      <c r="C3782" t="s">
        <v>42</v>
      </c>
      <c r="D3782" t="s">
        <v>43</v>
      </c>
      <c r="E3782" t="s">
        <v>45</v>
      </c>
      <c r="F3782" t="s">
        <v>15</v>
      </c>
      <c r="G3782" s="5">
        <v>15846.68</v>
      </c>
      <c r="H3782" s="5">
        <f t="shared" si="413"/>
        <v>285.24023999999997</v>
      </c>
      <c r="I3782" s="6">
        <v>3</v>
      </c>
      <c r="J3782" s="6">
        <v>47540.04</v>
      </c>
      <c r="K3782" s="5">
        <f t="shared" si="414"/>
        <v>855.72071999999991</v>
      </c>
      <c r="L3782" s="7">
        <v>4.6900000000000004</v>
      </c>
      <c r="M3782" s="7">
        <v>1044</v>
      </c>
      <c r="N3782" s="3">
        <v>45415</v>
      </c>
      <c r="O3782" s="4" t="str">
        <f t="shared" si="415"/>
        <v>2024-05</v>
      </c>
      <c r="P3782" s="4" t="str">
        <f t="shared" si="416"/>
        <v>05</v>
      </c>
      <c r="Q3782" s="4" t="str">
        <f t="shared" si="417"/>
        <v>May</v>
      </c>
      <c r="R3782" s="30" t="str">
        <f t="shared" si="418"/>
        <v>03</v>
      </c>
      <c r="W3782" t="str">
        <f t="shared" si="419"/>
        <v>ok</v>
      </c>
    </row>
    <row r="3783" spans="1:23" x14ac:dyDescent="0.3">
      <c r="A3783" t="s">
        <v>3825</v>
      </c>
      <c r="B3783" t="s">
        <v>41</v>
      </c>
      <c r="C3783" t="s">
        <v>42</v>
      </c>
      <c r="D3783" t="s">
        <v>43</v>
      </c>
      <c r="E3783" t="s">
        <v>20</v>
      </c>
      <c r="F3783" t="s">
        <v>60</v>
      </c>
      <c r="G3783" s="5">
        <v>15741.59</v>
      </c>
      <c r="H3783" s="5">
        <f t="shared" si="413"/>
        <v>283.34861999999998</v>
      </c>
      <c r="I3783" s="6">
        <v>3</v>
      </c>
      <c r="J3783" s="6">
        <v>47224.77</v>
      </c>
      <c r="K3783" s="5">
        <f t="shared" si="414"/>
        <v>850.04585999999995</v>
      </c>
      <c r="L3783" s="7">
        <v>4.09</v>
      </c>
      <c r="M3783" s="7">
        <v>263</v>
      </c>
      <c r="N3783" s="3">
        <v>45460</v>
      </c>
      <c r="O3783" s="4" t="str">
        <f t="shared" si="415"/>
        <v>2024-06</v>
      </c>
      <c r="P3783" s="4" t="str">
        <f t="shared" si="416"/>
        <v>06</v>
      </c>
      <c r="Q3783" s="4" t="str">
        <f t="shared" si="417"/>
        <v>June</v>
      </c>
      <c r="R3783" s="30" t="str">
        <f t="shared" si="418"/>
        <v>17</v>
      </c>
      <c r="W3783" t="str">
        <f t="shared" si="419"/>
        <v>ok</v>
      </c>
    </row>
    <row r="3784" spans="1:23" x14ac:dyDescent="0.3">
      <c r="A3784" t="s">
        <v>3826</v>
      </c>
      <c r="B3784" t="s">
        <v>51</v>
      </c>
      <c r="C3784" t="s">
        <v>29</v>
      </c>
      <c r="D3784" t="s">
        <v>52</v>
      </c>
      <c r="E3784" t="s">
        <v>14</v>
      </c>
      <c r="F3784" t="s">
        <v>21</v>
      </c>
      <c r="G3784" s="5">
        <v>4418.9799999999996</v>
      </c>
      <c r="H3784" s="5">
        <f t="shared" si="413"/>
        <v>79.541639999999987</v>
      </c>
      <c r="I3784" s="6">
        <v>5</v>
      </c>
      <c r="J3784" s="6">
        <v>22094.9</v>
      </c>
      <c r="K3784" s="5">
        <f t="shared" si="414"/>
        <v>397.70819999999992</v>
      </c>
      <c r="L3784" s="7">
        <v>2.15</v>
      </c>
      <c r="M3784" s="7">
        <v>2886</v>
      </c>
      <c r="N3784" s="3">
        <v>45562</v>
      </c>
      <c r="O3784" s="4" t="str">
        <f t="shared" si="415"/>
        <v>2024-09</v>
      </c>
      <c r="P3784" s="4" t="str">
        <f t="shared" si="416"/>
        <v>09</v>
      </c>
      <c r="Q3784" s="4" t="str">
        <f t="shared" si="417"/>
        <v>September</v>
      </c>
      <c r="R3784" s="30" t="str">
        <f t="shared" si="418"/>
        <v>27</v>
      </c>
      <c r="W3784" t="str">
        <f t="shared" si="419"/>
        <v>ok</v>
      </c>
    </row>
    <row r="3785" spans="1:23" x14ac:dyDescent="0.3">
      <c r="A3785" t="s">
        <v>3827</v>
      </c>
      <c r="B3785" t="s">
        <v>63</v>
      </c>
      <c r="C3785" t="s">
        <v>18</v>
      </c>
      <c r="D3785" t="s">
        <v>64</v>
      </c>
      <c r="E3785" t="s">
        <v>20</v>
      </c>
      <c r="F3785" t="s">
        <v>31</v>
      </c>
      <c r="G3785" s="5">
        <v>5632.9</v>
      </c>
      <c r="H3785" s="5">
        <f t="shared" si="413"/>
        <v>101.39219999999999</v>
      </c>
      <c r="I3785" s="6">
        <v>2</v>
      </c>
      <c r="J3785" s="6">
        <v>11265.8</v>
      </c>
      <c r="K3785" s="5">
        <f t="shared" si="414"/>
        <v>202.78439999999998</v>
      </c>
      <c r="L3785" s="7">
        <v>4.21</v>
      </c>
      <c r="M3785" s="7">
        <v>3661</v>
      </c>
      <c r="N3785" s="3">
        <v>45497</v>
      </c>
      <c r="O3785" s="4" t="str">
        <f t="shared" si="415"/>
        <v>2024-07</v>
      </c>
      <c r="P3785" s="4" t="str">
        <f t="shared" si="416"/>
        <v>07</v>
      </c>
      <c r="Q3785" s="4" t="str">
        <f t="shared" si="417"/>
        <v>July</v>
      </c>
      <c r="R3785" s="30" t="str">
        <f t="shared" si="418"/>
        <v>24</v>
      </c>
      <c r="W3785" t="str">
        <f t="shared" si="419"/>
        <v>ok</v>
      </c>
    </row>
    <row r="3786" spans="1:23" x14ac:dyDescent="0.3">
      <c r="A3786" t="s">
        <v>3828</v>
      </c>
      <c r="B3786" t="s">
        <v>36</v>
      </c>
      <c r="C3786" t="s">
        <v>18</v>
      </c>
      <c r="D3786" t="s">
        <v>37</v>
      </c>
      <c r="E3786" t="s">
        <v>20</v>
      </c>
      <c r="F3786" t="s">
        <v>31</v>
      </c>
      <c r="G3786" s="5">
        <v>12403.46</v>
      </c>
      <c r="H3786" s="5">
        <f t="shared" si="413"/>
        <v>223.26227999999998</v>
      </c>
      <c r="I3786" s="6">
        <v>3</v>
      </c>
      <c r="J3786" s="6">
        <v>37210.379999999997</v>
      </c>
      <c r="K3786" s="5">
        <f t="shared" si="414"/>
        <v>669.78683999999998</v>
      </c>
      <c r="L3786" s="7">
        <v>3.2</v>
      </c>
      <c r="M3786" s="7">
        <v>4232</v>
      </c>
      <c r="N3786" s="3">
        <v>45369</v>
      </c>
      <c r="O3786" s="4" t="str">
        <f t="shared" si="415"/>
        <v>2024-03</v>
      </c>
      <c r="P3786" s="4" t="str">
        <f t="shared" si="416"/>
        <v>03</v>
      </c>
      <c r="Q3786" s="4" t="str">
        <f t="shared" si="417"/>
        <v>March</v>
      </c>
      <c r="R3786" s="30" t="str">
        <f t="shared" si="418"/>
        <v>18</v>
      </c>
      <c r="W3786" t="str">
        <f t="shared" si="419"/>
        <v>ok</v>
      </c>
    </row>
    <row r="3787" spans="1:23" x14ac:dyDescent="0.3">
      <c r="A3787" t="s">
        <v>3829</v>
      </c>
      <c r="B3787" t="s">
        <v>36</v>
      </c>
      <c r="C3787" t="s">
        <v>18</v>
      </c>
      <c r="D3787" t="s">
        <v>37</v>
      </c>
      <c r="E3787" t="s">
        <v>20</v>
      </c>
      <c r="F3787" t="s">
        <v>31</v>
      </c>
      <c r="G3787" s="5">
        <v>14607.53</v>
      </c>
      <c r="H3787" s="5">
        <f t="shared" si="413"/>
        <v>262.93554</v>
      </c>
      <c r="I3787" s="6">
        <v>1</v>
      </c>
      <c r="J3787" s="6">
        <v>14607.53</v>
      </c>
      <c r="K3787" s="5">
        <f t="shared" si="414"/>
        <v>262.93554</v>
      </c>
      <c r="L3787" s="7">
        <v>3.36</v>
      </c>
      <c r="M3787" s="7">
        <v>794</v>
      </c>
      <c r="N3787" s="3">
        <v>45424</v>
      </c>
      <c r="O3787" s="4" t="str">
        <f t="shared" si="415"/>
        <v>2024-05</v>
      </c>
      <c r="P3787" s="4" t="str">
        <f t="shared" si="416"/>
        <v>05</v>
      </c>
      <c r="Q3787" s="4" t="str">
        <f t="shared" si="417"/>
        <v>May</v>
      </c>
      <c r="R3787" s="30" t="str">
        <f t="shared" si="418"/>
        <v>12</v>
      </c>
      <c r="W3787" t="str">
        <f t="shared" si="419"/>
        <v>ok</v>
      </c>
    </row>
    <row r="3788" spans="1:23" x14ac:dyDescent="0.3">
      <c r="A3788" t="s">
        <v>3830</v>
      </c>
      <c r="B3788" t="s">
        <v>23</v>
      </c>
      <c r="C3788" t="s">
        <v>24</v>
      </c>
      <c r="D3788" t="s">
        <v>25</v>
      </c>
      <c r="E3788" t="s">
        <v>45</v>
      </c>
      <c r="F3788" t="s">
        <v>31</v>
      </c>
      <c r="G3788" s="5">
        <v>15472.64</v>
      </c>
      <c r="H3788" s="5">
        <f t="shared" si="413"/>
        <v>278.50751999999994</v>
      </c>
      <c r="I3788" s="6">
        <v>4</v>
      </c>
      <c r="J3788" s="6">
        <v>61890.559999999998</v>
      </c>
      <c r="K3788" s="5">
        <f t="shared" si="414"/>
        <v>1114.0300799999998</v>
      </c>
      <c r="L3788" s="7">
        <v>4.54</v>
      </c>
      <c r="M3788" s="7">
        <v>3159</v>
      </c>
      <c r="N3788" s="3">
        <v>45344</v>
      </c>
      <c r="O3788" s="4" t="str">
        <f t="shared" si="415"/>
        <v>2024-02</v>
      </c>
      <c r="P3788" s="4" t="str">
        <f t="shared" si="416"/>
        <v>02</v>
      </c>
      <c r="Q3788" s="4" t="str">
        <f t="shared" si="417"/>
        <v>February</v>
      </c>
      <c r="R3788" s="30" t="str">
        <f t="shared" si="418"/>
        <v>22</v>
      </c>
      <c r="W3788" t="str">
        <f t="shared" si="419"/>
        <v>ok</v>
      </c>
    </row>
    <row r="3789" spans="1:23" x14ac:dyDescent="0.3">
      <c r="A3789" t="s">
        <v>3831</v>
      </c>
      <c r="B3789" t="s">
        <v>41</v>
      </c>
      <c r="C3789" t="s">
        <v>42</v>
      </c>
      <c r="D3789" t="s">
        <v>43</v>
      </c>
      <c r="E3789" t="s">
        <v>14</v>
      </c>
      <c r="F3789" t="s">
        <v>38</v>
      </c>
      <c r="G3789" s="5">
        <v>14801.48</v>
      </c>
      <c r="H3789" s="5">
        <f t="shared" si="413"/>
        <v>266.42663999999996</v>
      </c>
      <c r="I3789" s="6">
        <v>3</v>
      </c>
      <c r="J3789" s="6">
        <v>44404.44</v>
      </c>
      <c r="K3789" s="5">
        <f t="shared" si="414"/>
        <v>799.27991999999995</v>
      </c>
      <c r="L3789" s="7">
        <v>3.36</v>
      </c>
      <c r="M3789" s="7">
        <v>2676</v>
      </c>
      <c r="N3789" s="3">
        <v>45389</v>
      </c>
      <c r="O3789" s="4" t="str">
        <f t="shared" si="415"/>
        <v>2024-04</v>
      </c>
      <c r="P3789" s="4" t="str">
        <f t="shared" si="416"/>
        <v>04</v>
      </c>
      <c r="Q3789" s="4" t="str">
        <f t="shared" si="417"/>
        <v>April</v>
      </c>
      <c r="R3789" s="30" t="str">
        <f t="shared" si="418"/>
        <v>07</v>
      </c>
      <c r="W3789" t="str">
        <f t="shared" si="419"/>
        <v>ok</v>
      </c>
    </row>
    <row r="3790" spans="1:23" x14ac:dyDescent="0.3">
      <c r="A3790" t="s">
        <v>3832</v>
      </c>
      <c r="B3790" t="s">
        <v>33</v>
      </c>
      <c r="C3790" t="s">
        <v>12</v>
      </c>
      <c r="D3790" t="s">
        <v>34</v>
      </c>
      <c r="E3790" t="s">
        <v>20</v>
      </c>
      <c r="F3790" t="s">
        <v>21</v>
      </c>
      <c r="G3790" s="5">
        <v>12238.06</v>
      </c>
      <c r="H3790" s="5">
        <f t="shared" si="413"/>
        <v>220.28507999999997</v>
      </c>
      <c r="I3790" s="6">
        <v>5</v>
      </c>
      <c r="J3790" s="6">
        <v>61190.3</v>
      </c>
      <c r="K3790" s="5">
        <f t="shared" si="414"/>
        <v>1101.4253999999999</v>
      </c>
      <c r="L3790" s="7">
        <v>4.6100000000000003</v>
      </c>
      <c r="M3790" s="7">
        <v>707</v>
      </c>
      <c r="N3790" s="3">
        <v>45389</v>
      </c>
      <c r="O3790" s="4" t="str">
        <f t="shared" si="415"/>
        <v>2024-04</v>
      </c>
      <c r="P3790" s="4" t="str">
        <f t="shared" si="416"/>
        <v>04</v>
      </c>
      <c r="Q3790" s="4" t="str">
        <f t="shared" si="417"/>
        <v>April</v>
      </c>
      <c r="R3790" s="30" t="str">
        <f t="shared" si="418"/>
        <v>07</v>
      </c>
      <c r="W3790" t="str">
        <f t="shared" si="419"/>
        <v>ok</v>
      </c>
    </row>
    <row r="3791" spans="1:23" x14ac:dyDescent="0.3">
      <c r="A3791" t="s">
        <v>3833</v>
      </c>
      <c r="B3791" t="s">
        <v>23</v>
      </c>
      <c r="C3791" t="s">
        <v>24</v>
      </c>
      <c r="D3791" t="s">
        <v>25</v>
      </c>
      <c r="E3791" t="s">
        <v>45</v>
      </c>
      <c r="F3791" t="s">
        <v>21</v>
      </c>
      <c r="G3791" s="5">
        <v>2422.9699999999998</v>
      </c>
      <c r="H3791" s="5">
        <f t="shared" si="413"/>
        <v>43.613459999999996</v>
      </c>
      <c r="I3791" s="6">
        <v>1</v>
      </c>
      <c r="J3791" s="6">
        <v>2422.9699999999998</v>
      </c>
      <c r="K3791" s="5">
        <f t="shared" si="414"/>
        <v>43.613459999999996</v>
      </c>
      <c r="L3791" s="7">
        <v>4.1900000000000004</v>
      </c>
      <c r="M3791" s="7">
        <v>668</v>
      </c>
      <c r="N3791" s="3">
        <v>45651</v>
      </c>
      <c r="O3791" s="4" t="str">
        <f t="shared" si="415"/>
        <v>2024-12</v>
      </c>
      <c r="P3791" s="4" t="str">
        <f t="shared" si="416"/>
        <v>12</v>
      </c>
      <c r="Q3791" s="4" t="str">
        <f t="shared" si="417"/>
        <v>December</v>
      </c>
      <c r="R3791" s="30" t="str">
        <f t="shared" si="418"/>
        <v>25</v>
      </c>
      <c r="W3791" t="str">
        <f t="shared" si="419"/>
        <v>ok</v>
      </c>
    </row>
    <row r="3792" spans="1:23" x14ac:dyDescent="0.3">
      <c r="A3792" t="s">
        <v>3834</v>
      </c>
      <c r="B3792" t="s">
        <v>63</v>
      </c>
      <c r="C3792" t="s">
        <v>18</v>
      </c>
      <c r="D3792" t="s">
        <v>64</v>
      </c>
      <c r="E3792" t="s">
        <v>45</v>
      </c>
      <c r="F3792" t="s">
        <v>15</v>
      </c>
      <c r="G3792" s="5">
        <v>15377.88</v>
      </c>
      <c r="H3792" s="5">
        <f t="shared" si="413"/>
        <v>276.80183999999997</v>
      </c>
      <c r="I3792" s="6">
        <v>2</v>
      </c>
      <c r="J3792" s="6">
        <v>30755.759999999998</v>
      </c>
      <c r="K3792" s="5">
        <f t="shared" si="414"/>
        <v>553.60367999999994</v>
      </c>
      <c r="L3792" s="7">
        <v>4.37</v>
      </c>
      <c r="M3792" s="7">
        <v>3009</v>
      </c>
      <c r="N3792" s="3">
        <v>45530</v>
      </c>
      <c r="O3792" s="4" t="str">
        <f t="shared" si="415"/>
        <v>2024-08</v>
      </c>
      <c r="P3792" s="4" t="str">
        <f t="shared" si="416"/>
        <v>08</v>
      </c>
      <c r="Q3792" s="4" t="str">
        <f t="shared" si="417"/>
        <v>August</v>
      </c>
      <c r="R3792" s="30" t="str">
        <f t="shared" si="418"/>
        <v>26</v>
      </c>
      <c r="W3792" t="str">
        <f t="shared" si="419"/>
        <v>ok</v>
      </c>
    </row>
    <row r="3793" spans="1:23" x14ac:dyDescent="0.3">
      <c r="A3793" t="s">
        <v>3835</v>
      </c>
      <c r="B3793" t="s">
        <v>51</v>
      </c>
      <c r="C3793" t="s">
        <v>29</v>
      </c>
      <c r="D3793" t="s">
        <v>52</v>
      </c>
      <c r="E3793" t="s">
        <v>20</v>
      </c>
      <c r="F3793" t="s">
        <v>26</v>
      </c>
      <c r="G3793" s="5">
        <v>17931.21</v>
      </c>
      <c r="H3793" s="5">
        <f t="shared" si="413"/>
        <v>322.76177999999999</v>
      </c>
      <c r="I3793" s="6">
        <v>4</v>
      </c>
      <c r="J3793" s="6">
        <v>71724.84</v>
      </c>
      <c r="K3793" s="5">
        <f t="shared" si="414"/>
        <v>1291.0471199999999</v>
      </c>
      <c r="L3793" s="7">
        <v>4.9000000000000004</v>
      </c>
      <c r="M3793" s="7">
        <v>2015</v>
      </c>
      <c r="N3793" s="3">
        <v>45294</v>
      </c>
      <c r="O3793" s="4" t="str">
        <f t="shared" si="415"/>
        <v>2024-01</v>
      </c>
      <c r="P3793" s="4" t="str">
        <f t="shared" si="416"/>
        <v>01</v>
      </c>
      <c r="Q3793" s="4" t="str">
        <f t="shared" si="417"/>
        <v>January</v>
      </c>
      <c r="R3793" s="30" t="str">
        <f t="shared" si="418"/>
        <v>03</v>
      </c>
      <c r="W3793" t="str">
        <f t="shared" si="419"/>
        <v>ok</v>
      </c>
    </row>
    <row r="3794" spans="1:23" x14ac:dyDescent="0.3">
      <c r="A3794" t="s">
        <v>3836</v>
      </c>
      <c r="B3794" t="s">
        <v>33</v>
      </c>
      <c r="C3794" t="s">
        <v>12</v>
      </c>
      <c r="D3794" t="s">
        <v>34</v>
      </c>
      <c r="E3794" t="s">
        <v>20</v>
      </c>
      <c r="F3794" t="s">
        <v>31</v>
      </c>
      <c r="G3794" s="5">
        <v>2290</v>
      </c>
      <c r="H3794" s="5">
        <f t="shared" si="413"/>
        <v>41.22</v>
      </c>
      <c r="I3794" s="6">
        <v>4</v>
      </c>
      <c r="J3794" s="6">
        <v>9160</v>
      </c>
      <c r="K3794" s="5">
        <f t="shared" si="414"/>
        <v>164.88</v>
      </c>
      <c r="L3794" s="7">
        <v>4.2300000000000004</v>
      </c>
      <c r="M3794" s="7">
        <v>1817</v>
      </c>
      <c r="N3794" s="3">
        <v>45355</v>
      </c>
      <c r="O3794" s="4" t="str">
        <f t="shared" si="415"/>
        <v>2024-03</v>
      </c>
      <c r="P3794" s="4" t="str">
        <f t="shared" si="416"/>
        <v>03</v>
      </c>
      <c r="Q3794" s="4" t="str">
        <f t="shared" si="417"/>
        <v>March</v>
      </c>
      <c r="R3794" s="30" t="str">
        <f t="shared" si="418"/>
        <v>04</v>
      </c>
      <c r="W3794" t="str">
        <f t="shared" si="419"/>
        <v>ok</v>
      </c>
    </row>
    <row r="3795" spans="1:23" x14ac:dyDescent="0.3">
      <c r="A3795" t="s">
        <v>3837</v>
      </c>
      <c r="B3795" t="s">
        <v>17</v>
      </c>
      <c r="C3795" t="s">
        <v>18</v>
      </c>
      <c r="D3795" t="s">
        <v>19</v>
      </c>
      <c r="E3795" t="s">
        <v>45</v>
      </c>
      <c r="F3795" t="s">
        <v>15</v>
      </c>
      <c r="G3795" s="5">
        <v>4965.07</v>
      </c>
      <c r="H3795" s="5">
        <f t="shared" si="413"/>
        <v>89.371259999999992</v>
      </c>
      <c r="I3795" s="6">
        <v>1</v>
      </c>
      <c r="J3795" s="6">
        <v>4965.07</v>
      </c>
      <c r="K3795" s="5">
        <f t="shared" si="414"/>
        <v>89.371259999999992</v>
      </c>
      <c r="L3795" s="7">
        <v>3.29</v>
      </c>
      <c r="M3795" s="7">
        <v>3638</v>
      </c>
      <c r="N3795" s="3">
        <v>45595</v>
      </c>
      <c r="O3795" s="4" t="str">
        <f t="shared" si="415"/>
        <v>2024-10</v>
      </c>
      <c r="P3795" s="4" t="str">
        <f t="shared" si="416"/>
        <v>10</v>
      </c>
      <c r="Q3795" s="4" t="str">
        <f t="shared" si="417"/>
        <v>October</v>
      </c>
      <c r="R3795" s="30" t="str">
        <f t="shared" si="418"/>
        <v>30</v>
      </c>
      <c r="W3795" t="str">
        <f t="shared" si="419"/>
        <v>ok</v>
      </c>
    </row>
    <row r="3796" spans="1:23" x14ac:dyDescent="0.3">
      <c r="A3796" t="s">
        <v>3838</v>
      </c>
      <c r="B3796" t="s">
        <v>17</v>
      </c>
      <c r="C3796" t="s">
        <v>18</v>
      </c>
      <c r="D3796" t="s">
        <v>19</v>
      </c>
      <c r="E3796" t="s">
        <v>20</v>
      </c>
      <c r="F3796" t="s">
        <v>15</v>
      </c>
      <c r="G3796" s="5">
        <v>1231.77</v>
      </c>
      <c r="H3796" s="5">
        <f t="shared" si="413"/>
        <v>22.171859999999999</v>
      </c>
      <c r="I3796" s="6">
        <v>4</v>
      </c>
      <c r="J3796" s="6">
        <v>4927.08</v>
      </c>
      <c r="K3796" s="5">
        <f t="shared" si="414"/>
        <v>88.687439999999995</v>
      </c>
      <c r="L3796" s="7">
        <v>1.43</v>
      </c>
      <c r="M3796" s="7">
        <v>3811</v>
      </c>
      <c r="N3796" s="3">
        <v>45636</v>
      </c>
      <c r="O3796" s="4" t="str">
        <f t="shared" si="415"/>
        <v>2024-12</v>
      </c>
      <c r="P3796" s="4" t="str">
        <f t="shared" si="416"/>
        <v>12</v>
      </c>
      <c r="Q3796" s="4" t="str">
        <f t="shared" si="417"/>
        <v>December</v>
      </c>
      <c r="R3796" s="30" t="str">
        <f t="shared" si="418"/>
        <v>10</v>
      </c>
      <c r="W3796" t="str">
        <f t="shared" si="419"/>
        <v>ok</v>
      </c>
    </row>
    <row r="3797" spans="1:23" x14ac:dyDescent="0.3">
      <c r="A3797" t="s">
        <v>3839</v>
      </c>
      <c r="B3797" t="s">
        <v>11</v>
      </c>
      <c r="C3797" t="s">
        <v>12</v>
      </c>
      <c r="D3797" t="s">
        <v>13</v>
      </c>
      <c r="E3797" t="s">
        <v>20</v>
      </c>
      <c r="F3797" t="s">
        <v>38</v>
      </c>
      <c r="G3797" s="5">
        <v>13141.45</v>
      </c>
      <c r="H3797" s="5">
        <f t="shared" si="413"/>
        <v>236.5461</v>
      </c>
      <c r="I3797" s="6">
        <v>5</v>
      </c>
      <c r="J3797" s="6">
        <v>65707.25</v>
      </c>
      <c r="K3797" s="5">
        <f t="shared" si="414"/>
        <v>1182.7304999999999</v>
      </c>
      <c r="L3797" s="7">
        <v>4.5999999999999996</v>
      </c>
      <c r="M3797" s="7">
        <v>2071</v>
      </c>
      <c r="N3797" s="3">
        <v>45327</v>
      </c>
      <c r="O3797" s="4" t="str">
        <f t="shared" si="415"/>
        <v>2024-02</v>
      </c>
      <c r="P3797" s="4" t="str">
        <f t="shared" si="416"/>
        <v>02</v>
      </c>
      <c r="Q3797" s="4" t="str">
        <f t="shared" si="417"/>
        <v>February</v>
      </c>
      <c r="R3797" s="30" t="str">
        <f t="shared" si="418"/>
        <v>05</v>
      </c>
      <c r="W3797" t="str">
        <f t="shared" si="419"/>
        <v>ok</v>
      </c>
    </row>
    <row r="3798" spans="1:23" x14ac:dyDescent="0.3">
      <c r="A3798" t="s">
        <v>3840</v>
      </c>
      <c r="B3798" t="s">
        <v>47</v>
      </c>
      <c r="C3798" t="s">
        <v>12</v>
      </c>
      <c r="D3798" t="s">
        <v>48</v>
      </c>
      <c r="E3798" t="s">
        <v>14</v>
      </c>
      <c r="F3798" t="s">
        <v>60</v>
      </c>
      <c r="G3798" s="5">
        <v>17817.2</v>
      </c>
      <c r="H3798" s="5">
        <f t="shared" si="413"/>
        <v>320.70959999999997</v>
      </c>
      <c r="I3798" s="6">
        <v>1</v>
      </c>
      <c r="J3798" s="6">
        <v>17817.2</v>
      </c>
      <c r="K3798" s="5">
        <f t="shared" si="414"/>
        <v>320.70959999999997</v>
      </c>
      <c r="L3798" s="7">
        <v>4.53</v>
      </c>
      <c r="M3798" s="7">
        <v>4040</v>
      </c>
      <c r="N3798" s="3">
        <v>45313</v>
      </c>
      <c r="O3798" s="4" t="str">
        <f t="shared" si="415"/>
        <v>2024-01</v>
      </c>
      <c r="P3798" s="4" t="str">
        <f t="shared" si="416"/>
        <v>01</v>
      </c>
      <c r="Q3798" s="4" t="str">
        <f t="shared" si="417"/>
        <v>January</v>
      </c>
      <c r="R3798" s="30" t="str">
        <f t="shared" si="418"/>
        <v>22</v>
      </c>
      <c r="W3798" t="str">
        <f t="shared" si="419"/>
        <v>ok</v>
      </c>
    </row>
    <row r="3799" spans="1:23" x14ac:dyDescent="0.3">
      <c r="A3799" t="s">
        <v>3841</v>
      </c>
      <c r="B3799" t="s">
        <v>11</v>
      </c>
      <c r="C3799" t="s">
        <v>12</v>
      </c>
      <c r="D3799" t="s">
        <v>13</v>
      </c>
      <c r="E3799" t="s">
        <v>45</v>
      </c>
      <c r="F3799" t="s">
        <v>15</v>
      </c>
      <c r="G3799" s="5">
        <v>17131.27</v>
      </c>
      <c r="H3799" s="5">
        <f t="shared" si="413"/>
        <v>308.36286000000001</v>
      </c>
      <c r="I3799" s="6">
        <v>1</v>
      </c>
      <c r="J3799" s="6">
        <v>17131.27</v>
      </c>
      <c r="K3799" s="5">
        <f t="shared" si="414"/>
        <v>308.36286000000001</v>
      </c>
      <c r="L3799" s="7">
        <v>4.6100000000000003</v>
      </c>
      <c r="M3799" s="7">
        <v>3021</v>
      </c>
      <c r="N3799" s="3">
        <v>45497</v>
      </c>
      <c r="O3799" s="4" t="str">
        <f t="shared" si="415"/>
        <v>2024-07</v>
      </c>
      <c r="P3799" s="4" t="str">
        <f t="shared" si="416"/>
        <v>07</v>
      </c>
      <c r="Q3799" s="4" t="str">
        <f t="shared" si="417"/>
        <v>July</v>
      </c>
      <c r="R3799" s="30" t="str">
        <f t="shared" si="418"/>
        <v>24</v>
      </c>
      <c r="W3799" t="str">
        <f t="shared" si="419"/>
        <v>ok</v>
      </c>
    </row>
    <row r="3800" spans="1:23" x14ac:dyDescent="0.3">
      <c r="A3800" t="s">
        <v>3842</v>
      </c>
      <c r="B3800" t="s">
        <v>23</v>
      </c>
      <c r="C3800" t="s">
        <v>24</v>
      </c>
      <c r="D3800" t="s">
        <v>25</v>
      </c>
      <c r="E3800" t="s">
        <v>20</v>
      </c>
      <c r="F3800" t="s">
        <v>38</v>
      </c>
      <c r="G3800" s="5">
        <v>681.39</v>
      </c>
      <c r="H3800" s="5">
        <f t="shared" si="413"/>
        <v>12.265019999999998</v>
      </c>
      <c r="I3800" s="6">
        <v>4</v>
      </c>
      <c r="J3800" s="6">
        <v>2725.56</v>
      </c>
      <c r="K3800" s="5">
        <f t="shared" si="414"/>
        <v>49.060079999999992</v>
      </c>
      <c r="L3800" s="7">
        <v>2.59</v>
      </c>
      <c r="M3800" s="7">
        <v>2932</v>
      </c>
      <c r="N3800" s="3">
        <v>45495</v>
      </c>
      <c r="O3800" s="4" t="str">
        <f t="shared" si="415"/>
        <v>2024-07</v>
      </c>
      <c r="P3800" s="4" t="str">
        <f t="shared" si="416"/>
        <v>07</v>
      </c>
      <c r="Q3800" s="4" t="str">
        <f t="shared" si="417"/>
        <v>July</v>
      </c>
      <c r="R3800" s="30" t="str">
        <f t="shared" si="418"/>
        <v>22</v>
      </c>
      <c r="W3800" t="str">
        <f t="shared" si="419"/>
        <v>ok</v>
      </c>
    </row>
    <row r="3801" spans="1:23" x14ac:dyDescent="0.3">
      <c r="A3801" t="s">
        <v>3843</v>
      </c>
      <c r="B3801" t="s">
        <v>23</v>
      </c>
      <c r="C3801" t="s">
        <v>24</v>
      </c>
      <c r="D3801" t="s">
        <v>25</v>
      </c>
      <c r="E3801" t="s">
        <v>14</v>
      </c>
      <c r="F3801" t="s">
        <v>60</v>
      </c>
      <c r="G3801" s="5">
        <v>1831.38</v>
      </c>
      <c r="H3801" s="5">
        <f t="shared" si="413"/>
        <v>32.964840000000002</v>
      </c>
      <c r="I3801" s="6">
        <v>3</v>
      </c>
      <c r="J3801" s="6">
        <v>5494.14</v>
      </c>
      <c r="K3801" s="5">
        <f t="shared" si="414"/>
        <v>98.89452</v>
      </c>
      <c r="L3801" s="7">
        <v>4.9000000000000004</v>
      </c>
      <c r="M3801" s="7">
        <v>2039</v>
      </c>
      <c r="N3801" s="3">
        <v>45395</v>
      </c>
      <c r="O3801" s="4" t="str">
        <f t="shared" si="415"/>
        <v>2024-04</v>
      </c>
      <c r="P3801" s="4" t="str">
        <f t="shared" si="416"/>
        <v>04</v>
      </c>
      <c r="Q3801" s="4" t="str">
        <f t="shared" si="417"/>
        <v>April</v>
      </c>
      <c r="R3801" s="30" t="str">
        <f t="shared" si="418"/>
        <v>13</v>
      </c>
      <c r="W3801" t="str">
        <f t="shared" si="419"/>
        <v>ok</v>
      </c>
    </row>
    <row r="3802" spans="1:23" x14ac:dyDescent="0.3">
      <c r="A3802" t="s">
        <v>3844</v>
      </c>
      <c r="B3802" t="s">
        <v>28</v>
      </c>
      <c r="C3802" t="s">
        <v>29</v>
      </c>
      <c r="D3802" t="s">
        <v>30</v>
      </c>
      <c r="E3802" t="s">
        <v>20</v>
      </c>
      <c r="F3802" t="s">
        <v>60</v>
      </c>
      <c r="G3802" s="5">
        <v>3444.12</v>
      </c>
      <c r="H3802" s="5">
        <f t="shared" si="413"/>
        <v>61.994159999999994</v>
      </c>
      <c r="I3802" s="6">
        <v>1</v>
      </c>
      <c r="J3802" s="6">
        <v>3444.12</v>
      </c>
      <c r="K3802" s="5">
        <f t="shared" si="414"/>
        <v>61.994159999999994</v>
      </c>
      <c r="L3802" s="7">
        <v>4.51</v>
      </c>
      <c r="M3802" s="7">
        <v>3728</v>
      </c>
      <c r="N3802" s="3">
        <v>45550</v>
      </c>
      <c r="O3802" s="4" t="str">
        <f t="shared" si="415"/>
        <v>2024-09</v>
      </c>
      <c r="P3802" s="4" t="str">
        <f t="shared" si="416"/>
        <v>09</v>
      </c>
      <c r="Q3802" s="4" t="str">
        <f t="shared" si="417"/>
        <v>September</v>
      </c>
      <c r="R3802" s="30" t="str">
        <f t="shared" si="418"/>
        <v>15</v>
      </c>
      <c r="W3802" t="str">
        <f t="shared" si="419"/>
        <v>ok</v>
      </c>
    </row>
    <row r="3803" spans="1:23" x14ac:dyDescent="0.3">
      <c r="A3803" t="s">
        <v>3845</v>
      </c>
      <c r="B3803" t="s">
        <v>17</v>
      </c>
      <c r="C3803" t="s">
        <v>18</v>
      </c>
      <c r="D3803" t="s">
        <v>19</v>
      </c>
      <c r="E3803" t="s">
        <v>20</v>
      </c>
      <c r="F3803" t="s">
        <v>31</v>
      </c>
      <c r="G3803" s="5">
        <v>11730.49</v>
      </c>
      <c r="H3803" s="5">
        <f t="shared" si="413"/>
        <v>211.14881999999997</v>
      </c>
      <c r="I3803" s="6">
        <v>4</v>
      </c>
      <c r="J3803" s="6">
        <v>46921.96</v>
      </c>
      <c r="K3803" s="5">
        <f t="shared" si="414"/>
        <v>844.59527999999989</v>
      </c>
      <c r="L3803" s="7">
        <v>1.68</v>
      </c>
      <c r="M3803" s="7">
        <v>714</v>
      </c>
      <c r="N3803" s="3">
        <v>45565</v>
      </c>
      <c r="O3803" s="4" t="str">
        <f t="shared" si="415"/>
        <v>2024-09</v>
      </c>
      <c r="P3803" s="4" t="str">
        <f t="shared" si="416"/>
        <v>09</v>
      </c>
      <c r="Q3803" s="4" t="str">
        <f t="shared" si="417"/>
        <v>September</v>
      </c>
      <c r="R3803" s="30" t="str">
        <f t="shared" si="418"/>
        <v>30</v>
      </c>
      <c r="W3803" t="str">
        <f t="shared" si="419"/>
        <v>ok</v>
      </c>
    </row>
    <row r="3804" spans="1:23" x14ac:dyDescent="0.3">
      <c r="A3804" t="s">
        <v>3846</v>
      </c>
      <c r="B3804" t="s">
        <v>28</v>
      </c>
      <c r="C3804" t="s">
        <v>29</v>
      </c>
      <c r="D3804" t="s">
        <v>30</v>
      </c>
      <c r="E3804" t="s">
        <v>20</v>
      </c>
      <c r="F3804" t="s">
        <v>15</v>
      </c>
      <c r="G3804" s="5">
        <v>11743.76</v>
      </c>
      <c r="H3804" s="5">
        <f t="shared" si="413"/>
        <v>211.38767999999999</v>
      </c>
      <c r="I3804" s="6">
        <v>2</v>
      </c>
      <c r="J3804" s="6">
        <v>23487.52</v>
      </c>
      <c r="K3804" s="5">
        <f t="shared" si="414"/>
        <v>422.77535999999998</v>
      </c>
      <c r="L3804" s="7">
        <v>4.58</v>
      </c>
      <c r="M3804" s="7">
        <v>480</v>
      </c>
      <c r="N3804" s="3">
        <v>45385</v>
      </c>
      <c r="O3804" s="4" t="str">
        <f t="shared" si="415"/>
        <v>2024-04</v>
      </c>
      <c r="P3804" s="4" t="str">
        <f t="shared" si="416"/>
        <v>04</v>
      </c>
      <c r="Q3804" s="4" t="str">
        <f t="shared" si="417"/>
        <v>April</v>
      </c>
      <c r="R3804" s="30" t="str">
        <f t="shared" si="418"/>
        <v>03</v>
      </c>
      <c r="W3804" t="str">
        <f t="shared" si="419"/>
        <v>ok</v>
      </c>
    </row>
    <row r="3805" spans="1:23" x14ac:dyDescent="0.3">
      <c r="A3805" t="s">
        <v>3847</v>
      </c>
      <c r="B3805" t="s">
        <v>33</v>
      </c>
      <c r="C3805" t="s">
        <v>12</v>
      </c>
      <c r="D3805" t="s">
        <v>34</v>
      </c>
      <c r="E3805" t="s">
        <v>14</v>
      </c>
      <c r="F3805" t="s">
        <v>26</v>
      </c>
      <c r="G3805" s="5">
        <v>8324.36</v>
      </c>
      <c r="H3805" s="5">
        <f t="shared" si="413"/>
        <v>149.83848</v>
      </c>
      <c r="I3805" s="6">
        <v>5</v>
      </c>
      <c r="J3805" s="6">
        <v>41621.800000000003</v>
      </c>
      <c r="K3805" s="5">
        <f t="shared" si="414"/>
        <v>749.19240000000002</v>
      </c>
      <c r="L3805" s="7">
        <v>2.0099999999999998</v>
      </c>
      <c r="M3805" s="7">
        <v>4975</v>
      </c>
      <c r="N3805" s="3">
        <v>45426</v>
      </c>
      <c r="O3805" s="4" t="str">
        <f t="shared" si="415"/>
        <v>2024-05</v>
      </c>
      <c r="P3805" s="4" t="str">
        <f t="shared" si="416"/>
        <v>05</v>
      </c>
      <c r="Q3805" s="4" t="str">
        <f t="shared" si="417"/>
        <v>May</v>
      </c>
      <c r="R3805" s="30" t="str">
        <f t="shared" si="418"/>
        <v>14</v>
      </c>
      <c r="W3805" t="str">
        <f t="shared" si="419"/>
        <v>ok</v>
      </c>
    </row>
    <row r="3806" spans="1:23" x14ac:dyDescent="0.3">
      <c r="A3806" t="s">
        <v>3848</v>
      </c>
      <c r="B3806" t="s">
        <v>11</v>
      </c>
      <c r="C3806" t="s">
        <v>12</v>
      </c>
      <c r="D3806" t="s">
        <v>13</v>
      </c>
      <c r="E3806" t="s">
        <v>45</v>
      </c>
      <c r="F3806" t="s">
        <v>31</v>
      </c>
      <c r="G3806" s="5">
        <v>2529.09</v>
      </c>
      <c r="H3806" s="5">
        <f t="shared" si="413"/>
        <v>45.523620000000001</v>
      </c>
      <c r="I3806" s="6">
        <v>1</v>
      </c>
      <c r="J3806" s="6">
        <v>2529.09</v>
      </c>
      <c r="K3806" s="5">
        <f t="shared" si="414"/>
        <v>45.523620000000001</v>
      </c>
      <c r="L3806" s="7">
        <v>4.95</v>
      </c>
      <c r="M3806" s="7">
        <v>4761</v>
      </c>
      <c r="N3806" s="3">
        <v>45552</v>
      </c>
      <c r="O3806" s="4" t="str">
        <f t="shared" si="415"/>
        <v>2024-09</v>
      </c>
      <c r="P3806" s="4" t="str">
        <f t="shared" si="416"/>
        <v>09</v>
      </c>
      <c r="Q3806" s="4" t="str">
        <f t="shared" si="417"/>
        <v>September</v>
      </c>
      <c r="R3806" s="30" t="str">
        <f t="shared" si="418"/>
        <v>17</v>
      </c>
      <c r="W3806" t="str">
        <f t="shared" si="419"/>
        <v>ok</v>
      </c>
    </row>
    <row r="3807" spans="1:23" x14ac:dyDescent="0.3">
      <c r="A3807" t="s">
        <v>3849</v>
      </c>
      <c r="B3807" t="s">
        <v>51</v>
      </c>
      <c r="C3807" t="s">
        <v>29</v>
      </c>
      <c r="D3807" t="s">
        <v>52</v>
      </c>
      <c r="E3807" t="s">
        <v>20</v>
      </c>
      <c r="F3807" t="s">
        <v>60</v>
      </c>
      <c r="G3807" s="5">
        <v>1192.26</v>
      </c>
      <c r="H3807" s="5">
        <f t="shared" si="413"/>
        <v>21.46068</v>
      </c>
      <c r="I3807" s="6">
        <v>1</v>
      </c>
      <c r="J3807" s="6">
        <v>1192.26</v>
      </c>
      <c r="K3807" s="5">
        <f t="shared" si="414"/>
        <v>21.46068</v>
      </c>
      <c r="L3807" s="7">
        <v>4.87</v>
      </c>
      <c r="M3807" s="7">
        <v>2506</v>
      </c>
      <c r="N3807" s="3">
        <v>45380</v>
      </c>
      <c r="O3807" s="4" t="str">
        <f t="shared" si="415"/>
        <v>2024-03</v>
      </c>
      <c r="P3807" s="4" t="str">
        <f t="shared" si="416"/>
        <v>03</v>
      </c>
      <c r="Q3807" s="4" t="str">
        <f t="shared" si="417"/>
        <v>March</v>
      </c>
      <c r="R3807" s="30" t="str">
        <f t="shared" si="418"/>
        <v>29</v>
      </c>
      <c r="W3807" t="str">
        <f t="shared" si="419"/>
        <v>ok</v>
      </c>
    </row>
    <row r="3808" spans="1:23" x14ac:dyDescent="0.3">
      <c r="A3808" t="s">
        <v>3850</v>
      </c>
      <c r="B3808" t="s">
        <v>33</v>
      </c>
      <c r="C3808" t="s">
        <v>12</v>
      </c>
      <c r="D3808" t="s">
        <v>34</v>
      </c>
      <c r="E3808" t="s">
        <v>20</v>
      </c>
      <c r="F3808" t="s">
        <v>38</v>
      </c>
      <c r="G3808" s="5">
        <v>3637.76</v>
      </c>
      <c r="H3808" s="5">
        <f t="shared" si="413"/>
        <v>65.479680000000002</v>
      </c>
      <c r="I3808" s="6">
        <v>5</v>
      </c>
      <c r="J3808" s="6">
        <v>18188.8</v>
      </c>
      <c r="K3808" s="5">
        <f t="shared" si="414"/>
        <v>327.39840000000004</v>
      </c>
      <c r="L3808" s="7">
        <v>4.1500000000000004</v>
      </c>
      <c r="M3808" s="7">
        <v>966</v>
      </c>
      <c r="N3808" s="3">
        <v>45568</v>
      </c>
      <c r="O3808" s="4" t="str">
        <f t="shared" si="415"/>
        <v>2024-10</v>
      </c>
      <c r="P3808" s="4" t="str">
        <f t="shared" si="416"/>
        <v>10</v>
      </c>
      <c r="Q3808" s="4" t="str">
        <f t="shared" si="417"/>
        <v>October</v>
      </c>
      <c r="R3808" s="30" t="str">
        <f t="shared" si="418"/>
        <v>03</v>
      </c>
      <c r="W3808" t="str">
        <f t="shared" si="419"/>
        <v>ok</v>
      </c>
    </row>
    <row r="3809" spans="1:23" x14ac:dyDescent="0.3">
      <c r="A3809" t="s">
        <v>3851</v>
      </c>
      <c r="B3809" t="s">
        <v>47</v>
      </c>
      <c r="C3809" t="s">
        <v>12</v>
      </c>
      <c r="D3809" t="s">
        <v>48</v>
      </c>
      <c r="E3809" t="s">
        <v>45</v>
      </c>
      <c r="F3809" t="s">
        <v>38</v>
      </c>
      <c r="G3809" s="5">
        <v>5751.65</v>
      </c>
      <c r="H3809" s="5">
        <f t="shared" si="413"/>
        <v>103.52969999999999</v>
      </c>
      <c r="I3809" s="6">
        <v>1</v>
      </c>
      <c r="J3809" s="6">
        <v>5751.65</v>
      </c>
      <c r="K3809" s="5">
        <f t="shared" si="414"/>
        <v>103.52969999999999</v>
      </c>
      <c r="L3809" s="7">
        <v>1.01</v>
      </c>
      <c r="M3809" s="7">
        <v>2482</v>
      </c>
      <c r="N3809" s="3">
        <v>45544</v>
      </c>
      <c r="O3809" s="4" t="str">
        <f t="shared" si="415"/>
        <v>2024-09</v>
      </c>
      <c r="P3809" s="4" t="str">
        <f t="shared" si="416"/>
        <v>09</v>
      </c>
      <c r="Q3809" s="4" t="str">
        <f t="shared" si="417"/>
        <v>September</v>
      </c>
      <c r="R3809" s="30" t="str">
        <f t="shared" si="418"/>
        <v>09</v>
      </c>
      <c r="W3809" t="str">
        <f t="shared" si="419"/>
        <v>ok</v>
      </c>
    </row>
    <row r="3810" spans="1:23" x14ac:dyDescent="0.3">
      <c r="A3810" t="s">
        <v>3852</v>
      </c>
      <c r="B3810" t="s">
        <v>28</v>
      </c>
      <c r="C3810" t="s">
        <v>29</v>
      </c>
      <c r="D3810" t="s">
        <v>30</v>
      </c>
      <c r="E3810" t="s">
        <v>20</v>
      </c>
      <c r="F3810" t="s">
        <v>38</v>
      </c>
      <c r="G3810" s="5">
        <v>6314.09</v>
      </c>
      <c r="H3810" s="5">
        <f t="shared" si="413"/>
        <v>113.65361999999999</v>
      </c>
      <c r="I3810" s="6">
        <v>3</v>
      </c>
      <c r="J3810" s="6">
        <v>18942.27</v>
      </c>
      <c r="K3810" s="5">
        <f t="shared" si="414"/>
        <v>340.96085999999997</v>
      </c>
      <c r="L3810" s="7">
        <v>3.45</v>
      </c>
      <c r="M3810" s="7">
        <v>468</v>
      </c>
      <c r="N3810" s="3">
        <v>45508</v>
      </c>
      <c r="O3810" s="4" t="str">
        <f t="shared" si="415"/>
        <v>2024-08</v>
      </c>
      <c r="P3810" s="4" t="str">
        <f t="shared" si="416"/>
        <v>08</v>
      </c>
      <c r="Q3810" s="4" t="str">
        <f t="shared" si="417"/>
        <v>August</v>
      </c>
      <c r="R3810" s="30" t="str">
        <f t="shared" si="418"/>
        <v>04</v>
      </c>
      <c r="W3810" t="str">
        <f t="shared" si="419"/>
        <v>ok</v>
      </c>
    </row>
    <row r="3811" spans="1:23" x14ac:dyDescent="0.3">
      <c r="A3811" t="s">
        <v>3853</v>
      </c>
      <c r="B3811" t="s">
        <v>41</v>
      </c>
      <c r="C3811" t="s">
        <v>42</v>
      </c>
      <c r="D3811" t="s">
        <v>43</v>
      </c>
      <c r="E3811" t="s">
        <v>45</v>
      </c>
      <c r="F3811" t="s">
        <v>31</v>
      </c>
      <c r="G3811" s="5">
        <v>1332.78</v>
      </c>
      <c r="H3811" s="5">
        <f t="shared" si="413"/>
        <v>23.990039999999997</v>
      </c>
      <c r="I3811" s="6">
        <v>4</v>
      </c>
      <c r="J3811" s="6">
        <v>5331.12</v>
      </c>
      <c r="K3811" s="5">
        <f t="shared" si="414"/>
        <v>95.960159999999988</v>
      </c>
      <c r="L3811" s="7">
        <v>4.63</v>
      </c>
      <c r="M3811" s="7">
        <v>4438</v>
      </c>
      <c r="N3811" s="3">
        <v>45572</v>
      </c>
      <c r="O3811" s="4" t="str">
        <f t="shared" si="415"/>
        <v>2024-10</v>
      </c>
      <c r="P3811" s="4" t="str">
        <f t="shared" si="416"/>
        <v>10</v>
      </c>
      <c r="Q3811" s="4" t="str">
        <f t="shared" si="417"/>
        <v>October</v>
      </c>
      <c r="R3811" s="30" t="str">
        <f t="shared" si="418"/>
        <v>07</v>
      </c>
      <c r="W3811" t="str">
        <f t="shared" si="419"/>
        <v>ok</v>
      </c>
    </row>
    <row r="3812" spans="1:23" x14ac:dyDescent="0.3">
      <c r="A3812" t="s">
        <v>3854</v>
      </c>
      <c r="B3812" t="s">
        <v>51</v>
      </c>
      <c r="C3812" t="s">
        <v>29</v>
      </c>
      <c r="D3812" t="s">
        <v>52</v>
      </c>
      <c r="E3812" t="s">
        <v>45</v>
      </c>
      <c r="F3812" t="s">
        <v>38</v>
      </c>
      <c r="G3812" s="5">
        <v>10631.04</v>
      </c>
      <c r="H3812" s="5">
        <f t="shared" si="413"/>
        <v>191.35872000000001</v>
      </c>
      <c r="I3812" s="6">
        <v>4</v>
      </c>
      <c r="J3812" s="6">
        <v>42524.160000000003</v>
      </c>
      <c r="K3812" s="5">
        <f t="shared" si="414"/>
        <v>765.43488000000002</v>
      </c>
      <c r="L3812" s="7">
        <v>1.04</v>
      </c>
      <c r="M3812" s="7">
        <v>2061</v>
      </c>
      <c r="N3812" s="3">
        <v>45495</v>
      </c>
      <c r="O3812" s="4" t="str">
        <f t="shared" si="415"/>
        <v>2024-07</v>
      </c>
      <c r="P3812" s="4" t="str">
        <f t="shared" si="416"/>
        <v>07</v>
      </c>
      <c r="Q3812" s="4" t="str">
        <f t="shared" si="417"/>
        <v>July</v>
      </c>
      <c r="R3812" s="30" t="str">
        <f t="shared" si="418"/>
        <v>22</v>
      </c>
      <c r="W3812" t="str">
        <f t="shared" si="419"/>
        <v>ok</v>
      </c>
    </row>
    <row r="3813" spans="1:23" x14ac:dyDescent="0.3">
      <c r="A3813" t="s">
        <v>3855</v>
      </c>
      <c r="B3813" t="s">
        <v>28</v>
      </c>
      <c r="C3813" t="s">
        <v>29</v>
      </c>
      <c r="D3813" t="s">
        <v>30</v>
      </c>
      <c r="E3813" t="s">
        <v>20</v>
      </c>
      <c r="F3813" t="s">
        <v>26</v>
      </c>
      <c r="G3813" s="5">
        <v>536.63</v>
      </c>
      <c r="H3813" s="5">
        <f t="shared" si="413"/>
        <v>9.6593399999999985</v>
      </c>
      <c r="I3813" s="6">
        <v>1</v>
      </c>
      <c r="J3813" s="6">
        <v>536.63</v>
      </c>
      <c r="K3813" s="5">
        <f t="shared" si="414"/>
        <v>9.6593399999999985</v>
      </c>
      <c r="L3813" s="7">
        <v>2.61</v>
      </c>
      <c r="M3813" s="7">
        <v>1698</v>
      </c>
      <c r="N3813" s="3">
        <v>45494</v>
      </c>
      <c r="O3813" s="4" t="str">
        <f t="shared" si="415"/>
        <v>2024-07</v>
      </c>
      <c r="P3813" s="4" t="str">
        <f t="shared" si="416"/>
        <v>07</v>
      </c>
      <c r="Q3813" s="4" t="str">
        <f t="shared" si="417"/>
        <v>July</v>
      </c>
      <c r="R3813" s="30" t="str">
        <f t="shared" si="418"/>
        <v>21</v>
      </c>
      <c r="W3813" t="str">
        <f t="shared" si="419"/>
        <v>ok</v>
      </c>
    </row>
    <row r="3814" spans="1:23" x14ac:dyDescent="0.3">
      <c r="A3814" t="s">
        <v>3856</v>
      </c>
      <c r="B3814" t="s">
        <v>47</v>
      </c>
      <c r="C3814" t="s">
        <v>12</v>
      </c>
      <c r="D3814" t="s">
        <v>48</v>
      </c>
      <c r="E3814" t="s">
        <v>45</v>
      </c>
      <c r="F3814" t="s">
        <v>60</v>
      </c>
      <c r="G3814" s="5">
        <v>19417.05</v>
      </c>
      <c r="H3814" s="5">
        <f t="shared" si="413"/>
        <v>349.50689999999997</v>
      </c>
      <c r="I3814" s="6">
        <v>1</v>
      </c>
      <c r="J3814" s="6">
        <v>19417.05</v>
      </c>
      <c r="K3814" s="5">
        <f t="shared" si="414"/>
        <v>349.50689999999997</v>
      </c>
      <c r="L3814" s="7">
        <v>3.13</v>
      </c>
      <c r="M3814" s="7">
        <v>3772</v>
      </c>
      <c r="N3814" s="3">
        <v>45454</v>
      </c>
      <c r="O3814" s="4" t="str">
        <f t="shared" si="415"/>
        <v>2024-06</v>
      </c>
      <c r="P3814" s="4" t="str">
        <f t="shared" si="416"/>
        <v>06</v>
      </c>
      <c r="Q3814" s="4" t="str">
        <f t="shared" si="417"/>
        <v>June</v>
      </c>
      <c r="R3814" s="30" t="str">
        <f t="shared" si="418"/>
        <v>11</v>
      </c>
      <c r="W3814" t="str">
        <f t="shared" si="419"/>
        <v>ok</v>
      </c>
    </row>
    <row r="3815" spans="1:23" x14ac:dyDescent="0.3">
      <c r="A3815" t="s">
        <v>3857</v>
      </c>
      <c r="B3815" t="s">
        <v>41</v>
      </c>
      <c r="C3815" t="s">
        <v>42</v>
      </c>
      <c r="D3815" t="s">
        <v>43</v>
      </c>
      <c r="E3815" t="s">
        <v>45</v>
      </c>
      <c r="F3815" t="s">
        <v>21</v>
      </c>
      <c r="G3815" s="5">
        <v>17084.759999999998</v>
      </c>
      <c r="H3815" s="5">
        <f t="shared" si="413"/>
        <v>307.52567999999997</v>
      </c>
      <c r="I3815" s="6">
        <v>3</v>
      </c>
      <c r="J3815" s="6">
        <v>51254.28</v>
      </c>
      <c r="K3815" s="5">
        <f t="shared" si="414"/>
        <v>922.5770399999999</v>
      </c>
      <c r="L3815" s="7">
        <v>1.1299999999999999</v>
      </c>
      <c r="M3815" s="7">
        <v>379</v>
      </c>
      <c r="N3815" s="3">
        <v>45300</v>
      </c>
      <c r="O3815" s="4" t="str">
        <f t="shared" si="415"/>
        <v>2024-01</v>
      </c>
      <c r="P3815" s="4" t="str">
        <f t="shared" si="416"/>
        <v>01</v>
      </c>
      <c r="Q3815" s="4" t="str">
        <f t="shared" si="417"/>
        <v>January</v>
      </c>
      <c r="R3815" s="30" t="str">
        <f t="shared" si="418"/>
        <v>09</v>
      </c>
      <c r="W3815" t="str">
        <f t="shared" si="419"/>
        <v>ok</v>
      </c>
    </row>
    <row r="3816" spans="1:23" x14ac:dyDescent="0.3">
      <c r="A3816" t="s">
        <v>3858</v>
      </c>
      <c r="B3816" t="s">
        <v>17</v>
      </c>
      <c r="C3816" t="s">
        <v>18</v>
      </c>
      <c r="D3816" t="s">
        <v>19</v>
      </c>
      <c r="E3816" t="s">
        <v>14</v>
      </c>
      <c r="F3816" t="s">
        <v>38</v>
      </c>
      <c r="G3816" s="5">
        <v>13968</v>
      </c>
      <c r="H3816" s="5">
        <f t="shared" si="413"/>
        <v>251.42399999999998</v>
      </c>
      <c r="I3816" s="6">
        <v>1</v>
      </c>
      <c r="J3816" s="6">
        <v>13968</v>
      </c>
      <c r="K3816" s="5">
        <f t="shared" si="414"/>
        <v>251.42399999999998</v>
      </c>
      <c r="L3816" s="7">
        <v>4.88</v>
      </c>
      <c r="M3816" s="7">
        <v>3446</v>
      </c>
      <c r="N3816" s="3">
        <v>45384</v>
      </c>
      <c r="O3816" s="4" t="str">
        <f t="shared" si="415"/>
        <v>2024-04</v>
      </c>
      <c r="P3816" s="4" t="str">
        <f t="shared" si="416"/>
        <v>04</v>
      </c>
      <c r="Q3816" s="4" t="str">
        <f t="shared" si="417"/>
        <v>April</v>
      </c>
      <c r="R3816" s="30" t="str">
        <f t="shared" si="418"/>
        <v>02</v>
      </c>
      <c r="W3816" t="str">
        <f t="shared" si="419"/>
        <v>ok</v>
      </c>
    </row>
    <row r="3817" spans="1:23" x14ac:dyDescent="0.3">
      <c r="A3817" t="s">
        <v>3859</v>
      </c>
      <c r="B3817" t="s">
        <v>11</v>
      </c>
      <c r="C3817" t="s">
        <v>12</v>
      </c>
      <c r="D3817" t="s">
        <v>13</v>
      </c>
      <c r="E3817" t="s">
        <v>20</v>
      </c>
      <c r="F3817" t="s">
        <v>31</v>
      </c>
      <c r="G3817" s="5">
        <v>14906.89</v>
      </c>
      <c r="H3817" s="5">
        <f t="shared" si="413"/>
        <v>268.32401999999996</v>
      </c>
      <c r="I3817" s="6">
        <v>3</v>
      </c>
      <c r="J3817" s="6">
        <v>44720.67</v>
      </c>
      <c r="K3817" s="5">
        <f t="shared" si="414"/>
        <v>804.97205999999983</v>
      </c>
      <c r="L3817" s="7">
        <v>3.6</v>
      </c>
      <c r="M3817" s="7">
        <v>409</v>
      </c>
      <c r="N3817" s="3">
        <v>45347</v>
      </c>
      <c r="O3817" s="4" t="str">
        <f t="shared" si="415"/>
        <v>2024-02</v>
      </c>
      <c r="P3817" s="4" t="str">
        <f t="shared" si="416"/>
        <v>02</v>
      </c>
      <c r="Q3817" s="4" t="str">
        <f t="shared" si="417"/>
        <v>February</v>
      </c>
      <c r="R3817" s="30" t="str">
        <f t="shared" si="418"/>
        <v>25</v>
      </c>
      <c r="W3817" t="str">
        <f t="shared" si="419"/>
        <v>ok</v>
      </c>
    </row>
    <row r="3818" spans="1:23" x14ac:dyDescent="0.3">
      <c r="A3818" t="s">
        <v>3860</v>
      </c>
      <c r="B3818" t="s">
        <v>11</v>
      </c>
      <c r="C3818" t="s">
        <v>12</v>
      </c>
      <c r="D3818" t="s">
        <v>13</v>
      </c>
      <c r="E3818" t="s">
        <v>14</v>
      </c>
      <c r="F3818" t="s">
        <v>15</v>
      </c>
      <c r="G3818" s="5">
        <v>977.99</v>
      </c>
      <c r="H3818" s="5">
        <f t="shared" si="413"/>
        <v>17.603819999999999</v>
      </c>
      <c r="I3818" s="6">
        <v>5</v>
      </c>
      <c r="J3818" s="6">
        <v>4889.95</v>
      </c>
      <c r="K3818" s="5">
        <f t="shared" si="414"/>
        <v>88.019099999999995</v>
      </c>
      <c r="L3818" s="7">
        <v>4.82</v>
      </c>
      <c r="M3818" s="7">
        <v>873</v>
      </c>
      <c r="N3818" s="3">
        <v>45331</v>
      </c>
      <c r="O3818" s="4" t="str">
        <f t="shared" si="415"/>
        <v>2024-02</v>
      </c>
      <c r="P3818" s="4" t="str">
        <f t="shared" si="416"/>
        <v>02</v>
      </c>
      <c r="Q3818" s="4" t="str">
        <f t="shared" si="417"/>
        <v>February</v>
      </c>
      <c r="R3818" s="30" t="str">
        <f t="shared" si="418"/>
        <v>09</v>
      </c>
      <c r="W3818" t="str">
        <f t="shared" si="419"/>
        <v>ok</v>
      </c>
    </row>
    <row r="3819" spans="1:23" x14ac:dyDescent="0.3">
      <c r="A3819" t="s">
        <v>3861</v>
      </c>
      <c r="B3819" t="s">
        <v>11</v>
      </c>
      <c r="C3819" t="s">
        <v>12</v>
      </c>
      <c r="D3819" t="s">
        <v>13</v>
      </c>
      <c r="E3819" t="s">
        <v>20</v>
      </c>
      <c r="F3819" t="s">
        <v>31</v>
      </c>
      <c r="G3819" s="5">
        <v>12088.17</v>
      </c>
      <c r="H3819" s="5">
        <f t="shared" si="413"/>
        <v>217.58705999999998</v>
      </c>
      <c r="I3819" s="6">
        <v>3</v>
      </c>
      <c r="J3819" s="6">
        <v>36264.51</v>
      </c>
      <c r="K3819" s="5">
        <f t="shared" si="414"/>
        <v>652.76117999999997</v>
      </c>
      <c r="L3819" s="7">
        <v>3.75</v>
      </c>
      <c r="M3819" s="7">
        <v>2943</v>
      </c>
      <c r="N3819" s="3">
        <v>45540</v>
      </c>
      <c r="O3819" s="4" t="str">
        <f t="shared" si="415"/>
        <v>2024-09</v>
      </c>
      <c r="P3819" s="4" t="str">
        <f t="shared" si="416"/>
        <v>09</v>
      </c>
      <c r="Q3819" s="4" t="str">
        <f t="shared" si="417"/>
        <v>September</v>
      </c>
      <c r="R3819" s="30" t="str">
        <f t="shared" si="418"/>
        <v>05</v>
      </c>
      <c r="W3819" t="str">
        <f t="shared" si="419"/>
        <v>ok</v>
      </c>
    </row>
    <row r="3820" spans="1:23" x14ac:dyDescent="0.3">
      <c r="A3820" t="s">
        <v>3862</v>
      </c>
      <c r="B3820" t="s">
        <v>23</v>
      </c>
      <c r="C3820" t="s">
        <v>24</v>
      </c>
      <c r="D3820" t="s">
        <v>25</v>
      </c>
      <c r="E3820" t="s">
        <v>45</v>
      </c>
      <c r="F3820" t="s">
        <v>15</v>
      </c>
      <c r="G3820" s="5">
        <v>15355.01</v>
      </c>
      <c r="H3820" s="5">
        <f t="shared" si="413"/>
        <v>276.39017999999999</v>
      </c>
      <c r="I3820" s="6">
        <v>4</v>
      </c>
      <c r="J3820" s="6">
        <v>61420.04</v>
      </c>
      <c r="K3820" s="5">
        <f t="shared" si="414"/>
        <v>1105.5607199999999</v>
      </c>
      <c r="L3820" s="7">
        <v>3.71</v>
      </c>
      <c r="M3820" s="7">
        <v>2164</v>
      </c>
      <c r="N3820" s="3">
        <v>45371</v>
      </c>
      <c r="O3820" s="4" t="str">
        <f t="shared" si="415"/>
        <v>2024-03</v>
      </c>
      <c r="P3820" s="4" t="str">
        <f t="shared" si="416"/>
        <v>03</v>
      </c>
      <c r="Q3820" s="4" t="str">
        <f t="shared" si="417"/>
        <v>March</v>
      </c>
      <c r="R3820" s="30" t="str">
        <f t="shared" si="418"/>
        <v>20</v>
      </c>
      <c r="W3820" t="str">
        <f t="shared" si="419"/>
        <v>ok</v>
      </c>
    </row>
    <row r="3821" spans="1:23" x14ac:dyDescent="0.3">
      <c r="A3821" t="s">
        <v>3863</v>
      </c>
      <c r="B3821" t="s">
        <v>41</v>
      </c>
      <c r="C3821" t="s">
        <v>42</v>
      </c>
      <c r="D3821" t="s">
        <v>43</v>
      </c>
      <c r="E3821" t="s">
        <v>45</v>
      </c>
      <c r="F3821" t="s">
        <v>60</v>
      </c>
      <c r="G3821" s="5">
        <v>9817.73</v>
      </c>
      <c r="H3821" s="5">
        <f t="shared" si="413"/>
        <v>176.71913999999998</v>
      </c>
      <c r="I3821" s="6">
        <v>3</v>
      </c>
      <c r="J3821" s="6">
        <v>29453.19</v>
      </c>
      <c r="K3821" s="5">
        <f t="shared" si="414"/>
        <v>530.15742</v>
      </c>
      <c r="L3821" s="7">
        <v>4.01</v>
      </c>
      <c r="M3821" s="7">
        <v>1797</v>
      </c>
      <c r="N3821" s="3">
        <v>45491</v>
      </c>
      <c r="O3821" s="4" t="str">
        <f t="shared" si="415"/>
        <v>2024-07</v>
      </c>
      <c r="P3821" s="4" t="str">
        <f t="shared" si="416"/>
        <v>07</v>
      </c>
      <c r="Q3821" s="4" t="str">
        <f t="shared" si="417"/>
        <v>July</v>
      </c>
      <c r="R3821" s="30" t="str">
        <f t="shared" si="418"/>
        <v>18</v>
      </c>
      <c r="W3821" t="str">
        <f t="shared" si="419"/>
        <v>ok</v>
      </c>
    </row>
    <row r="3822" spans="1:23" x14ac:dyDescent="0.3">
      <c r="A3822" t="s">
        <v>3864</v>
      </c>
      <c r="B3822" t="s">
        <v>41</v>
      </c>
      <c r="C3822" t="s">
        <v>42</v>
      </c>
      <c r="D3822" t="s">
        <v>43</v>
      </c>
      <c r="E3822" t="s">
        <v>20</v>
      </c>
      <c r="F3822" t="s">
        <v>15</v>
      </c>
      <c r="G3822" s="5">
        <v>14116.4</v>
      </c>
      <c r="H3822" s="5">
        <f t="shared" si="413"/>
        <v>254.09519999999998</v>
      </c>
      <c r="I3822" s="6">
        <v>1</v>
      </c>
      <c r="J3822" s="6">
        <v>14116.4</v>
      </c>
      <c r="K3822" s="5">
        <f t="shared" si="414"/>
        <v>254.09519999999998</v>
      </c>
      <c r="L3822" s="7">
        <v>2.42</v>
      </c>
      <c r="M3822" s="7">
        <v>2961</v>
      </c>
      <c r="N3822" s="3">
        <v>45639</v>
      </c>
      <c r="O3822" s="4" t="str">
        <f t="shared" si="415"/>
        <v>2024-12</v>
      </c>
      <c r="P3822" s="4" t="str">
        <f t="shared" si="416"/>
        <v>12</v>
      </c>
      <c r="Q3822" s="4" t="str">
        <f t="shared" si="417"/>
        <v>December</v>
      </c>
      <c r="R3822" s="30" t="str">
        <f t="shared" si="418"/>
        <v>13</v>
      </c>
      <c r="W3822" t="str">
        <f t="shared" si="419"/>
        <v>ok</v>
      </c>
    </row>
    <row r="3823" spans="1:23" x14ac:dyDescent="0.3">
      <c r="A3823" t="s">
        <v>3865</v>
      </c>
      <c r="B3823" t="s">
        <v>23</v>
      </c>
      <c r="C3823" t="s">
        <v>24</v>
      </c>
      <c r="D3823" t="s">
        <v>25</v>
      </c>
      <c r="E3823" t="s">
        <v>45</v>
      </c>
      <c r="F3823" t="s">
        <v>26</v>
      </c>
      <c r="G3823" s="5">
        <v>7754.59</v>
      </c>
      <c r="H3823" s="5">
        <f t="shared" si="413"/>
        <v>139.58261999999999</v>
      </c>
      <c r="I3823" s="6">
        <v>1</v>
      </c>
      <c r="J3823" s="6">
        <v>7754.59</v>
      </c>
      <c r="K3823" s="5">
        <f t="shared" si="414"/>
        <v>139.58261999999999</v>
      </c>
      <c r="L3823" s="7">
        <v>1.63</v>
      </c>
      <c r="M3823" s="7">
        <v>4346</v>
      </c>
      <c r="N3823" s="3">
        <v>45400</v>
      </c>
      <c r="O3823" s="4" t="str">
        <f t="shared" si="415"/>
        <v>2024-04</v>
      </c>
      <c r="P3823" s="4" t="str">
        <f t="shared" si="416"/>
        <v>04</v>
      </c>
      <c r="Q3823" s="4" t="str">
        <f t="shared" si="417"/>
        <v>April</v>
      </c>
      <c r="R3823" s="30" t="str">
        <f t="shared" si="418"/>
        <v>18</v>
      </c>
      <c r="W3823" t="str">
        <f t="shared" si="419"/>
        <v>ok</v>
      </c>
    </row>
    <row r="3824" spans="1:23" x14ac:dyDescent="0.3">
      <c r="A3824" t="s">
        <v>3866</v>
      </c>
      <c r="B3824" t="s">
        <v>63</v>
      </c>
      <c r="C3824" t="s">
        <v>18</v>
      </c>
      <c r="D3824" t="s">
        <v>64</v>
      </c>
      <c r="E3824" t="s">
        <v>20</v>
      </c>
      <c r="F3824" t="s">
        <v>21</v>
      </c>
      <c r="G3824" s="5">
        <v>2212.63</v>
      </c>
      <c r="H3824" s="5">
        <f t="shared" si="413"/>
        <v>39.82734</v>
      </c>
      <c r="I3824" s="6">
        <v>1</v>
      </c>
      <c r="J3824" s="6">
        <v>2212.63</v>
      </c>
      <c r="K3824" s="5">
        <f t="shared" si="414"/>
        <v>39.82734</v>
      </c>
      <c r="L3824" s="7">
        <v>1.62</v>
      </c>
      <c r="M3824" s="7">
        <v>293</v>
      </c>
      <c r="N3824" s="3">
        <v>45306</v>
      </c>
      <c r="O3824" s="4" t="str">
        <f t="shared" si="415"/>
        <v>2024-01</v>
      </c>
      <c r="P3824" s="4" t="str">
        <f t="shared" si="416"/>
        <v>01</v>
      </c>
      <c r="Q3824" s="4" t="str">
        <f t="shared" si="417"/>
        <v>January</v>
      </c>
      <c r="R3824" s="30" t="str">
        <f t="shared" si="418"/>
        <v>15</v>
      </c>
      <c r="W3824" t="str">
        <f t="shared" si="419"/>
        <v>ok</v>
      </c>
    </row>
    <row r="3825" spans="1:23" x14ac:dyDescent="0.3">
      <c r="A3825" t="s">
        <v>3867</v>
      </c>
      <c r="B3825" t="s">
        <v>28</v>
      </c>
      <c r="C3825" t="s">
        <v>29</v>
      </c>
      <c r="D3825" t="s">
        <v>30</v>
      </c>
      <c r="E3825" t="s">
        <v>14</v>
      </c>
      <c r="F3825" t="s">
        <v>15</v>
      </c>
      <c r="G3825" s="5">
        <v>2716.18</v>
      </c>
      <c r="H3825" s="5">
        <f t="shared" si="413"/>
        <v>48.891239999999996</v>
      </c>
      <c r="I3825" s="6">
        <v>1</v>
      </c>
      <c r="J3825" s="6">
        <v>2716.18</v>
      </c>
      <c r="K3825" s="5">
        <f t="shared" si="414"/>
        <v>48.891239999999996</v>
      </c>
      <c r="L3825" s="7">
        <v>2.1800000000000002</v>
      </c>
      <c r="M3825" s="7">
        <v>3126</v>
      </c>
      <c r="N3825" s="3">
        <v>45430</v>
      </c>
      <c r="O3825" s="4" t="str">
        <f t="shared" si="415"/>
        <v>2024-05</v>
      </c>
      <c r="P3825" s="4" t="str">
        <f t="shared" si="416"/>
        <v>05</v>
      </c>
      <c r="Q3825" s="4" t="str">
        <f t="shared" si="417"/>
        <v>May</v>
      </c>
      <c r="R3825" s="30" t="str">
        <f t="shared" si="418"/>
        <v>18</v>
      </c>
      <c r="W3825" t="str">
        <f t="shared" si="419"/>
        <v>ok</v>
      </c>
    </row>
    <row r="3826" spans="1:23" x14ac:dyDescent="0.3">
      <c r="A3826" t="s">
        <v>3868</v>
      </c>
      <c r="B3826" t="s">
        <v>63</v>
      </c>
      <c r="C3826" t="s">
        <v>18</v>
      </c>
      <c r="D3826" t="s">
        <v>64</v>
      </c>
      <c r="E3826" t="s">
        <v>14</v>
      </c>
      <c r="F3826" t="s">
        <v>38</v>
      </c>
      <c r="G3826" s="5">
        <v>3904.33</v>
      </c>
      <c r="H3826" s="5">
        <f t="shared" si="413"/>
        <v>70.277939999999987</v>
      </c>
      <c r="I3826" s="6">
        <v>3</v>
      </c>
      <c r="J3826" s="6">
        <v>11712.99</v>
      </c>
      <c r="K3826" s="5">
        <f t="shared" si="414"/>
        <v>210.83381999999995</v>
      </c>
      <c r="L3826" s="7">
        <v>1.1100000000000001</v>
      </c>
      <c r="M3826" s="7">
        <v>4902</v>
      </c>
      <c r="N3826" s="3">
        <v>45349</v>
      </c>
      <c r="O3826" s="4" t="str">
        <f t="shared" si="415"/>
        <v>2024-02</v>
      </c>
      <c r="P3826" s="4" t="str">
        <f t="shared" si="416"/>
        <v>02</v>
      </c>
      <c r="Q3826" s="4" t="str">
        <f t="shared" si="417"/>
        <v>February</v>
      </c>
      <c r="R3826" s="30" t="str">
        <f t="shared" si="418"/>
        <v>27</v>
      </c>
      <c r="W3826" t="str">
        <f t="shared" si="419"/>
        <v>ok</v>
      </c>
    </row>
    <row r="3827" spans="1:23" x14ac:dyDescent="0.3">
      <c r="A3827" t="s">
        <v>3869</v>
      </c>
      <c r="B3827" t="s">
        <v>51</v>
      </c>
      <c r="C3827" t="s">
        <v>29</v>
      </c>
      <c r="D3827" t="s">
        <v>52</v>
      </c>
      <c r="E3827" t="s">
        <v>45</v>
      </c>
      <c r="F3827" t="s">
        <v>21</v>
      </c>
      <c r="G3827" s="5">
        <v>12074.93</v>
      </c>
      <c r="H3827" s="5">
        <f t="shared" si="413"/>
        <v>217.34873999999999</v>
      </c>
      <c r="I3827" s="6">
        <v>1</v>
      </c>
      <c r="J3827" s="6">
        <v>12074.93</v>
      </c>
      <c r="K3827" s="5">
        <f t="shared" si="414"/>
        <v>217.34873999999999</v>
      </c>
      <c r="L3827" s="7">
        <v>1.4</v>
      </c>
      <c r="M3827" s="7">
        <v>2564</v>
      </c>
      <c r="N3827" s="3">
        <v>45545</v>
      </c>
      <c r="O3827" s="4" t="str">
        <f t="shared" si="415"/>
        <v>2024-09</v>
      </c>
      <c r="P3827" s="4" t="str">
        <f t="shared" si="416"/>
        <v>09</v>
      </c>
      <c r="Q3827" s="4" t="str">
        <f t="shared" si="417"/>
        <v>September</v>
      </c>
      <c r="R3827" s="30" t="str">
        <f t="shared" si="418"/>
        <v>10</v>
      </c>
      <c r="W3827" t="str">
        <f t="shared" si="419"/>
        <v>ok</v>
      </c>
    </row>
    <row r="3828" spans="1:23" x14ac:dyDescent="0.3">
      <c r="A3828" t="s">
        <v>3870</v>
      </c>
      <c r="B3828" t="s">
        <v>23</v>
      </c>
      <c r="C3828" t="s">
        <v>24</v>
      </c>
      <c r="D3828" t="s">
        <v>25</v>
      </c>
      <c r="E3828" t="s">
        <v>20</v>
      </c>
      <c r="F3828" t="s">
        <v>15</v>
      </c>
      <c r="G3828" s="5">
        <v>10139.73</v>
      </c>
      <c r="H3828" s="5">
        <f t="shared" si="413"/>
        <v>182.51513999999997</v>
      </c>
      <c r="I3828" s="6">
        <v>2</v>
      </c>
      <c r="J3828" s="6">
        <v>20279.46</v>
      </c>
      <c r="K3828" s="5">
        <f t="shared" si="414"/>
        <v>365.03027999999995</v>
      </c>
      <c r="L3828" s="7">
        <v>1.58</v>
      </c>
      <c r="M3828" s="7">
        <v>893</v>
      </c>
      <c r="N3828" s="3">
        <v>45451</v>
      </c>
      <c r="O3828" s="4" t="str">
        <f t="shared" si="415"/>
        <v>2024-06</v>
      </c>
      <c r="P3828" s="4" t="str">
        <f t="shared" si="416"/>
        <v>06</v>
      </c>
      <c r="Q3828" s="4" t="str">
        <f t="shared" si="417"/>
        <v>June</v>
      </c>
      <c r="R3828" s="30" t="str">
        <f t="shared" si="418"/>
        <v>08</v>
      </c>
      <c r="W3828" t="str">
        <f t="shared" si="419"/>
        <v>ok</v>
      </c>
    </row>
    <row r="3829" spans="1:23" x14ac:dyDescent="0.3">
      <c r="A3829" t="s">
        <v>3871</v>
      </c>
      <c r="B3829" t="s">
        <v>23</v>
      </c>
      <c r="C3829" t="s">
        <v>24</v>
      </c>
      <c r="D3829" t="s">
        <v>25</v>
      </c>
      <c r="E3829" t="s">
        <v>20</v>
      </c>
      <c r="F3829" t="s">
        <v>26</v>
      </c>
      <c r="G3829" s="5">
        <v>13895.46</v>
      </c>
      <c r="H3829" s="5">
        <f t="shared" si="413"/>
        <v>250.11827999999997</v>
      </c>
      <c r="I3829" s="6">
        <v>1</v>
      </c>
      <c r="J3829" s="6">
        <v>13895.46</v>
      </c>
      <c r="K3829" s="5">
        <f t="shared" si="414"/>
        <v>250.11827999999997</v>
      </c>
      <c r="L3829" s="7">
        <v>2.34</v>
      </c>
      <c r="M3829" s="7">
        <v>4731</v>
      </c>
      <c r="N3829" s="3">
        <v>45454</v>
      </c>
      <c r="O3829" s="4" t="str">
        <f t="shared" si="415"/>
        <v>2024-06</v>
      </c>
      <c r="P3829" s="4" t="str">
        <f t="shared" si="416"/>
        <v>06</v>
      </c>
      <c r="Q3829" s="4" t="str">
        <f t="shared" si="417"/>
        <v>June</v>
      </c>
      <c r="R3829" s="30" t="str">
        <f t="shared" si="418"/>
        <v>11</v>
      </c>
      <c r="W3829" t="str">
        <f t="shared" si="419"/>
        <v>ok</v>
      </c>
    </row>
    <row r="3830" spans="1:23" x14ac:dyDescent="0.3">
      <c r="A3830" t="s">
        <v>3872</v>
      </c>
      <c r="B3830" t="s">
        <v>41</v>
      </c>
      <c r="C3830" t="s">
        <v>42</v>
      </c>
      <c r="D3830" t="s">
        <v>43</v>
      </c>
      <c r="E3830" t="s">
        <v>14</v>
      </c>
      <c r="F3830" t="s">
        <v>15</v>
      </c>
      <c r="G3830" s="5">
        <v>13999.71</v>
      </c>
      <c r="H3830" s="5">
        <f t="shared" si="413"/>
        <v>251.99477999999996</v>
      </c>
      <c r="I3830" s="6">
        <v>5</v>
      </c>
      <c r="J3830" s="6">
        <v>69998.55</v>
      </c>
      <c r="K3830" s="5">
        <f t="shared" si="414"/>
        <v>1259.9738999999997</v>
      </c>
      <c r="L3830" s="7">
        <v>3.49</v>
      </c>
      <c r="M3830" s="7">
        <v>2371</v>
      </c>
      <c r="N3830" s="3">
        <v>45327</v>
      </c>
      <c r="O3830" s="4" t="str">
        <f t="shared" si="415"/>
        <v>2024-02</v>
      </c>
      <c r="P3830" s="4" t="str">
        <f t="shared" si="416"/>
        <v>02</v>
      </c>
      <c r="Q3830" s="4" t="str">
        <f t="shared" si="417"/>
        <v>February</v>
      </c>
      <c r="R3830" s="30" t="str">
        <f t="shared" si="418"/>
        <v>05</v>
      </c>
      <c r="W3830" t="str">
        <f t="shared" si="419"/>
        <v>ok</v>
      </c>
    </row>
    <row r="3831" spans="1:23" x14ac:dyDescent="0.3">
      <c r="A3831" t="s">
        <v>3873</v>
      </c>
      <c r="B3831" t="s">
        <v>51</v>
      </c>
      <c r="C3831" t="s">
        <v>29</v>
      </c>
      <c r="D3831" t="s">
        <v>52</v>
      </c>
      <c r="E3831" t="s">
        <v>20</v>
      </c>
      <c r="F3831" t="s">
        <v>31</v>
      </c>
      <c r="G3831" s="5">
        <v>1876.33</v>
      </c>
      <c r="H3831" s="5">
        <f t="shared" si="413"/>
        <v>33.773939999999996</v>
      </c>
      <c r="I3831" s="6">
        <v>2</v>
      </c>
      <c r="J3831" s="6">
        <v>3752.66</v>
      </c>
      <c r="K3831" s="5">
        <f t="shared" si="414"/>
        <v>67.547879999999992</v>
      </c>
      <c r="L3831" s="7">
        <v>1.81</v>
      </c>
      <c r="M3831" s="7">
        <v>1371</v>
      </c>
      <c r="N3831" s="3">
        <v>45500</v>
      </c>
      <c r="O3831" s="4" t="str">
        <f t="shared" si="415"/>
        <v>2024-07</v>
      </c>
      <c r="P3831" s="4" t="str">
        <f t="shared" si="416"/>
        <v>07</v>
      </c>
      <c r="Q3831" s="4" t="str">
        <f t="shared" si="417"/>
        <v>July</v>
      </c>
      <c r="R3831" s="30" t="str">
        <f t="shared" si="418"/>
        <v>27</v>
      </c>
      <c r="W3831" t="str">
        <f t="shared" si="419"/>
        <v>ok</v>
      </c>
    </row>
    <row r="3832" spans="1:23" x14ac:dyDescent="0.3">
      <c r="A3832" t="s">
        <v>3874</v>
      </c>
      <c r="B3832" t="s">
        <v>36</v>
      </c>
      <c r="C3832" t="s">
        <v>18</v>
      </c>
      <c r="D3832" t="s">
        <v>37</v>
      </c>
      <c r="E3832" t="s">
        <v>20</v>
      </c>
      <c r="F3832" t="s">
        <v>26</v>
      </c>
      <c r="G3832" s="5">
        <v>16740.63</v>
      </c>
      <c r="H3832" s="5">
        <f t="shared" si="413"/>
        <v>301.33134000000001</v>
      </c>
      <c r="I3832" s="6">
        <v>3</v>
      </c>
      <c r="J3832" s="6">
        <v>50221.89</v>
      </c>
      <c r="K3832" s="5">
        <f t="shared" si="414"/>
        <v>903.99402000000009</v>
      </c>
      <c r="L3832" s="7">
        <v>4.46</v>
      </c>
      <c r="M3832" s="7">
        <v>1929</v>
      </c>
      <c r="N3832" s="3">
        <v>45300</v>
      </c>
      <c r="O3832" s="4" t="str">
        <f t="shared" si="415"/>
        <v>2024-01</v>
      </c>
      <c r="P3832" s="4" t="str">
        <f t="shared" si="416"/>
        <v>01</v>
      </c>
      <c r="Q3832" s="4" t="str">
        <f t="shared" si="417"/>
        <v>January</v>
      </c>
      <c r="R3832" s="30" t="str">
        <f t="shared" si="418"/>
        <v>09</v>
      </c>
      <c r="W3832" t="str">
        <f t="shared" si="419"/>
        <v>ok</v>
      </c>
    </row>
    <row r="3833" spans="1:23" x14ac:dyDescent="0.3">
      <c r="A3833" t="s">
        <v>3875</v>
      </c>
      <c r="B3833" t="s">
        <v>47</v>
      </c>
      <c r="C3833" t="s">
        <v>12</v>
      </c>
      <c r="D3833" t="s">
        <v>48</v>
      </c>
      <c r="E3833" t="s">
        <v>45</v>
      </c>
      <c r="F3833" t="s">
        <v>21</v>
      </c>
      <c r="G3833" s="5">
        <v>6800.15</v>
      </c>
      <c r="H3833" s="5">
        <f t="shared" si="413"/>
        <v>122.40269999999998</v>
      </c>
      <c r="I3833" s="6">
        <v>4</v>
      </c>
      <c r="J3833" s="6">
        <v>27200.6</v>
      </c>
      <c r="K3833" s="5">
        <f t="shared" si="414"/>
        <v>489.61079999999993</v>
      </c>
      <c r="L3833" s="7">
        <v>1.63</v>
      </c>
      <c r="M3833" s="7">
        <v>700</v>
      </c>
      <c r="N3833" s="3">
        <v>45406</v>
      </c>
      <c r="O3833" s="4" t="str">
        <f t="shared" si="415"/>
        <v>2024-04</v>
      </c>
      <c r="P3833" s="4" t="str">
        <f t="shared" si="416"/>
        <v>04</v>
      </c>
      <c r="Q3833" s="4" t="str">
        <f t="shared" si="417"/>
        <v>April</v>
      </c>
      <c r="R3833" s="30" t="str">
        <f t="shared" si="418"/>
        <v>24</v>
      </c>
      <c r="W3833" t="str">
        <f t="shared" si="419"/>
        <v>ok</v>
      </c>
    </row>
    <row r="3834" spans="1:23" x14ac:dyDescent="0.3">
      <c r="A3834" t="s">
        <v>3876</v>
      </c>
      <c r="B3834" t="s">
        <v>36</v>
      </c>
      <c r="C3834" t="s">
        <v>18</v>
      </c>
      <c r="D3834" t="s">
        <v>37</v>
      </c>
      <c r="E3834" t="s">
        <v>45</v>
      </c>
      <c r="F3834" t="s">
        <v>60</v>
      </c>
      <c r="G3834" s="5">
        <v>17286.18</v>
      </c>
      <c r="H3834" s="5">
        <f t="shared" si="413"/>
        <v>311.15123999999997</v>
      </c>
      <c r="I3834" s="6">
        <v>3</v>
      </c>
      <c r="J3834" s="6">
        <v>51858.54</v>
      </c>
      <c r="K3834" s="5">
        <f t="shared" si="414"/>
        <v>933.45371999999998</v>
      </c>
      <c r="L3834" s="7">
        <v>3.69</v>
      </c>
      <c r="M3834" s="7">
        <v>4356</v>
      </c>
      <c r="N3834" s="3">
        <v>45583</v>
      </c>
      <c r="O3834" s="4" t="str">
        <f t="shared" si="415"/>
        <v>2024-10</v>
      </c>
      <c r="P3834" s="4" t="str">
        <f t="shared" si="416"/>
        <v>10</v>
      </c>
      <c r="Q3834" s="4" t="str">
        <f t="shared" si="417"/>
        <v>October</v>
      </c>
      <c r="R3834" s="30" t="str">
        <f t="shared" si="418"/>
        <v>18</v>
      </c>
      <c r="W3834" t="str">
        <f t="shared" si="419"/>
        <v>ok</v>
      </c>
    </row>
    <row r="3835" spans="1:23" x14ac:dyDescent="0.3">
      <c r="A3835" t="s">
        <v>3877</v>
      </c>
      <c r="B3835" t="s">
        <v>51</v>
      </c>
      <c r="C3835" t="s">
        <v>29</v>
      </c>
      <c r="D3835" t="s">
        <v>52</v>
      </c>
      <c r="E3835" t="s">
        <v>45</v>
      </c>
      <c r="F3835" t="s">
        <v>26</v>
      </c>
      <c r="G3835" s="5">
        <v>2935.5</v>
      </c>
      <c r="H3835" s="5">
        <f t="shared" si="413"/>
        <v>52.838999999999999</v>
      </c>
      <c r="I3835" s="6">
        <v>1</v>
      </c>
      <c r="J3835" s="6">
        <v>2935.5</v>
      </c>
      <c r="K3835" s="5">
        <f t="shared" si="414"/>
        <v>52.838999999999999</v>
      </c>
      <c r="L3835" s="7">
        <v>3.17</v>
      </c>
      <c r="M3835" s="7">
        <v>1329</v>
      </c>
      <c r="N3835" s="3">
        <v>45631</v>
      </c>
      <c r="O3835" s="4" t="str">
        <f t="shared" si="415"/>
        <v>2024-12</v>
      </c>
      <c r="P3835" s="4" t="str">
        <f t="shared" si="416"/>
        <v>12</v>
      </c>
      <c r="Q3835" s="4" t="str">
        <f t="shared" si="417"/>
        <v>December</v>
      </c>
      <c r="R3835" s="30" t="str">
        <f t="shared" si="418"/>
        <v>05</v>
      </c>
      <c r="W3835" t="str">
        <f t="shared" si="419"/>
        <v>ok</v>
      </c>
    </row>
    <row r="3836" spans="1:23" x14ac:dyDescent="0.3">
      <c r="A3836" t="s">
        <v>3878</v>
      </c>
      <c r="B3836" t="s">
        <v>51</v>
      </c>
      <c r="C3836" t="s">
        <v>29</v>
      </c>
      <c r="D3836" t="s">
        <v>52</v>
      </c>
      <c r="E3836" t="s">
        <v>45</v>
      </c>
      <c r="F3836" t="s">
        <v>15</v>
      </c>
      <c r="G3836" s="5">
        <v>7917.06</v>
      </c>
      <c r="H3836" s="5">
        <f t="shared" si="413"/>
        <v>142.50708</v>
      </c>
      <c r="I3836" s="6">
        <v>4</v>
      </c>
      <c r="J3836" s="6">
        <v>31668.240000000002</v>
      </c>
      <c r="K3836" s="5">
        <f t="shared" si="414"/>
        <v>570.02832000000001</v>
      </c>
      <c r="L3836" s="7">
        <v>4.62</v>
      </c>
      <c r="M3836" s="7">
        <v>4851</v>
      </c>
      <c r="N3836" s="3">
        <v>45378</v>
      </c>
      <c r="O3836" s="4" t="str">
        <f t="shared" si="415"/>
        <v>2024-03</v>
      </c>
      <c r="P3836" s="4" t="str">
        <f t="shared" si="416"/>
        <v>03</v>
      </c>
      <c r="Q3836" s="4" t="str">
        <f t="shared" si="417"/>
        <v>March</v>
      </c>
      <c r="R3836" s="30" t="str">
        <f t="shared" si="418"/>
        <v>27</v>
      </c>
      <c r="W3836" t="str">
        <f t="shared" si="419"/>
        <v>ok</v>
      </c>
    </row>
    <row r="3837" spans="1:23" x14ac:dyDescent="0.3">
      <c r="A3837" t="s">
        <v>3879</v>
      </c>
      <c r="B3837" t="s">
        <v>63</v>
      </c>
      <c r="C3837" t="s">
        <v>18</v>
      </c>
      <c r="D3837" t="s">
        <v>64</v>
      </c>
      <c r="E3837" t="s">
        <v>20</v>
      </c>
      <c r="F3837" t="s">
        <v>38</v>
      </c>
      <c r="G3837" s="5">
        <v>15280.53</v>
      </c>
      <c r="H3837" s="5">
        <f t="shared" si="413"/>
        <v>275.04953999999998</v>
      </c>
      <c r="I3837" s="6">
        <v>2</v>
      </c>
      <c r="J3837" s="6">
        <v>30561.06</v>
      </c>
      <c r="K3837" s="5">
        <f t="shared" si="414"/>
        <v>550.09907999999996</v>
      </c>
      <c r="L3837" s="7">
        <v>1.76</v>
      </c>
      <c r="M3837" s="7">
        <v>4275</v>
      </c>
      <c r="N3837" s="3">
        <v>45462</v>
      </c>
      <c r="O3837" s="4" t="str">
        <f t="shared" si="415"/>
        <v>2024-06</v>
      </c>
      <c r="P3837" s="4" t="str">
        <f t="shared" si="416"/>
        <v>06</v>
      </c>
      <c r="Q3837" s="4" t="str">
        <f t="shared" si="417"/>
        <v>June</v>
      </c>
      <c r="R3837" s="30" t="str">
        <f t="shared" si="418"/>
        <v>19</v>
      </c>
      <c r="W3837" t="str">
        <f t="shared" si="419"/>
        <v>ok</v>
      </c>
    </row>
    <row r="3838" spans="1:23" x14ac:dyDescent="0.3">
      <c r="A3838" t="s">
        <v>3880</v>
      </c>
      <c r="B3838" t="s">
        <v>17</v>
      </c>
      <c r="C3838" t="s">
        <v>18</v>
      </c>
      <c r="D3838" t="s">
        <v>19</v>
      </c>
      <c r="E3838" t="s">
        <v>14</v>
      </c>
      <c r="F3838" t="s">
        <v>15</v>
      </c>
      <c r="G3838" s="5">
        <v>7991.34</v>
      </c>
      <c r="H3838" s="5">
        <f t="shared" si="413"/>
        <v>143.84412</v>
      </c>
      <c r="I3838" s="6">
        <v>5</v>
      </c>
      <c r="J3838" s="6">
        <v>39956.699999999997</v>
      </c>
      <c r="K3838" s="5">
        <f t="shared" si="414"/>
        <v>719.22059999999999</v>
      </c>
      <c r="L3838" s="7">
        <v>2.66</v>
      </c>
      <c r="M3838" s="7">
        <v>66</v>
      </c>
      <c r="N3838" s="3">
        <v>45496</v>
      </c>
      <c r="O3838" s="4" t="str">
        <f t="shared" si="415"/>
        <v>2024-07</v>
      </c>
      <c r="P3838" s="4" t="str">
        <f t="shared" si="416"/>
        <v>07</v>
      </c>
      <c r="Q3838" s="4" t="str">
        <f t="shared" si="417"/>
        <v>July</v>
      </c>
      <c r="R3838" s="30" t="str">
        <f t="shared" si="418"/>
        <v>23</v>
      </c>
      <c r="W3838" t="str">
        <f t="shared" si="419"/>
        <v>ok</v>
      </c>
    </row>
    <row r="3839" spans="1:23" x14ac:dyDescent="0.3">
      <c r="A3839" t="s">
        <v>3881</v>
      </c>
      <c r="B3839" t="s">
        <v>28</v>
      </c>
      <c r="C3839" t="s">
        <v>29</v>
      </c>
      <c r="D3839" t="s">
        <v>30</v>
      </c>
      <c r="E3839" t="s">
        <v>14</v>
      </c>
      <c r="F3839" t="s">
        <v>31</v>
      </c>
      <c r="G3839" s="5">
        <v>5293.23</v>
      </c>
      <c r="H3839" s="5">
        <f t="shared" si="413"/>
        <v>95.278139999999979</v>
      </c>
      <c r="I3839" s="6">
        <v>3</v>
      </c>
      <c r="J3839" s="6">
        <v>15879.69</v>
      </c>
      <c r="K3839" s="5">
        <f t="shared" si="414"/>
        <v>285.83441999999991</v>
      </c>
      <c r="L3839" s="7">
        <v>1.79</v>
      </c>
      <c r="M3839" s="7">
        <v>2428</v>
      </c>
      <c r="N3839" s="3">
        <v>45406</v>
      </c>
      <c r="O3839" s="4" t="str">
        <f t="shared" si="415"/>
        <v>2024-04</v>
      </c>
      <c r="P3839" s="4" t="str">
        <f t="shared" si="416"/>
        <v>04</v>
      </c>
      <c r="Q3839" s="4" t="str">
        <f t="shared" si="417"/>
        <v>April</v>
      </c>
      <c r="R3839" s="30" t="str">
        <f t="shared" si="418"/>
        <v>24</v>
      </c>
      <c r="W3839" t="str">
        <f t="shared" si="419"/>
        <v>ok</v>
      </c>
    </row>
    <row r="3840" spans="1:23" x14ac:dyDescent="0.3">
      <c r="A3840" t="s">
        <v>3882</v>
      </c>
      <c r="B3840" t="s">
        <v>51</v>
      </c>
      <c r="C3840" t="s">
        <v>29</v>
      </c>
      <c r="D3840" t="s">
        <v>52</v>
      </c>
      <c r="E3840" t="s">
        <v>45</v>
      </c>
      <c r="F3840" t="s">
        <v>15</v>
      </c>
      <c r="G3840" s="5">
        <v>8144.22</v>
      </c>
      <c r="H3840" s="5">
        <f t="shared" si="413"/>
        <v>146.59595999999999</v>
      </c>
      <c r="I3840" s="6">
        <v>3</v>
      </c>
      <c r="J3840" s="6">
        <v>24432.66</v>
      </c>
      <c r="K3840" s="5">
        <f t="shared" si="414"/>
        <v>439.78787999999997</v>
      </c>
      <c r="L3840" s="7">
        <v>3.13</v>
      </c>
      <c r="M3840" s="7">
        <v>1989</v>
      </c>
      <c r="N3840" s="3">
        <v>45351</v>
      </c>
      <c r="O3840" s="4" t="str">
        <f t="shared" si="415"/>
        <v>2024-02</v>
      </c>
      <c r="P3840" s="4" t="str">
        <f t="shared" si="416"/>
        <v>02</v>
      </c>
      <c r="Q3840" s="4" t="str">
        <f t="shared" si="417"/>
        <v>February</v>
      </c>
      <c r="R3840" s="30" t="str">
        <f t="shared" si="418"/>
        <v>29</v>
      </c>
      <c r="W3840" t="str">
        <f t="shared" si="419"/>
        <v>ok</v>
      </c>
    </row>
    <row r="3841" spans="1:23" x14ac:dyDescent="0.3">
      <c r="A3841" t="s">
        <v>3883</v>
      </c>
      <c r="B3841" t="s">
        <v>41</v>
      </c>
      <c r="C3841" t="s">
        <v>42</v>
      </c>
      <c r="D3841" t="s">
        <v>43</v>
      </c>
      <c r="E3841" t="s">
        <v>45</v>
      </c>
      <c r="F3841" t="s">
        <v>15</v>
      </c>
      <c r="G3841" s="5">
        <v>1156.3399999999999</v>
      </c>
      <c r="H3841" s="5">
        <f t="shared" si="413"/>
        <v>20.814119999999996</v>
      </c>
      <c r="I3841" s="6">
        <v>4</v>
      </c>
      <c r="J3841" s="6">
        <v>4625.3599999999997</v>
      </c>
      <c r="K3841" s="5">
        <f t="shared" si="414"/>
        <v>83.256479999999982</v>
      </c>
      <c r="L3841" s="7">
        <v>3.76</v>
      </c>
      <c r="M3841" s="7">
        <v>3894</v>
      </c>
      <c r="N3841" s="3">
        <v>45463</v>
      </c>
      <c r="O3841" s="4" t="str">
        <f t="shared" si="415"/>
        <v>2024-06</v>
      </c>
      <c r="P3841" s="4" t="str">
        <f t="shared" si="416"/>
        <v>06</v>
      </c>
      <c r="Q3841" s="4" t="str">
        <f t="shared" si="417"/>
        <v>June</v>
      </c>
      <c r="R3841" s="30" t="str">
        <f t="shared" si="418"/>
        <v>20</v>
      </c>
      <c r="W3841" t="str">
        <f t="shared" si="419"/>
        <v>ok</v>
      </c>
    </row>
    <row r="3842" spans="1:23" x14ac:dyDescent="0.3">
      <c r="A3842" t="s">
        <v>3884</v>
      </c>
      <c r="B3842" t="s">
        <v>11</v>
      </c>
      <c r="C3842" t="s">
        <v>12</v>
      </c>
      <c r="D3842" t="s">
        <v>13</v>
      </c>
      <c r="E3842" t="s">
        <v>45</v>
      </c>
      <c r="F3842" t="s">
        <v>31</v>
      </c>
      <c r="G3842" s="5">
        <v>2517.9</v>
      </c>
      <c r="H3842" s="5">
        <f t="shared" si="413"/>
        <v>45.322199999999995</v>
      </c>
      <c r="I3842" s="6">
        <v>4</v>
      </c>
      <c r="J3842" s="6">
        <v>10071.6</v>
      </c>
      <c r="K3842" s="5">
        <f t="shared" si="414"/>
        <v>181.28879999999998</v>
      </c>
      <c r="L3842" s="7">
        <v>4.78</v>
      </c>
      <c r="M3842" s="7">
        <v>1728</v>
      </c>
      <c r="N3842" s="3">
        <v>45319</v>
      </c>
      <c r="O3842" s="4" t="str">
        <f t="shared" si="415"/>
        <v>2024-01</v>
      </c>
      <c r="P3842" s="4" t="str">
        <f t="shared" si="416"/>
        <v>01</v>
      </c>
      <c r="Q3842" s="4" t="str">
        <f t="shared" si="417"/>
        <v>January</v>
      </c>
      <c r="R3842" s="30" t="str">
        <f t="shared" si="418"/>
        <v>28</v>
      </c>
      <c r="W3842" t="str">
        <f t="shared" si="419"/>
        <v>ok</v>
      </c>
    </row>
    <row r="3843" spans="1:23" x14ac:dyDescent="0.3">
      <c r="A3843" t="s">
        <v>3885</v>
      </c>
      <c r="B3843" t="s">
        <v>36</v>
      </c>
      <c r="C3843" t="s">
        <v>18</v>
      </c>
      <c r="D3843" t="s">
        <v>37</v>
      </c>
      <c r="E3843" t="s">
        <v>20</v>
      </c>
      <c r="F3843" t="s">
        <v>60</v>
      </c>
      <c r="G3843" s="5">
        <v>14329.16</v>
      </c>
      <c r="H3843" s="5">
        <f t="shared" ref="H3843:H3906" si="420">G3843*0.018</f>
        <v>257.92487999999997</v>
      </c>
      <c r="I3843" s="6">
        <v>2</v>
      </c>
      <c r="J3843" s="6">
        <v>28658.32</v>
      </c>
      <c r="K3843" s="5">
        <f t="shared" ref="K3843:K3906" si="421">H3843*I3843</f>
        <v>515.84975999999995</v>
      </c>
      <c r="L3843" s="7">
        <v>3.65</v>
      </c>
      <c r="M3843" s="7">
        <v>4407</v>
      </c>
      <c r="N3843" s="3">
        <v>45557</v>
      </c>
      <c r="O3843" s="4" t="str">
        <f t="shared" ref="O3843:O3906" si="422">TEXT(N3843,"yyyy-mm")</f>
        <v>2024-09</v>
      </c>
      <c r="P3843" s="4" t="str">
        <f t="shared" ref="P3843:P3906" si="423">TEXT(N3843,"mm")</f>
        <v>09</v>
      </c>
      <c r="Q3843" s="4" t="str">
        <f t="shared" ref="Q3843:Q3906" si="424">TEXT(DATE(2024,P3843,1),"mmmm")</f>
        <v>September</v>
      </c>
      <c r="R3843" s="30" t="str">
        <f t="shared" ref="R3843:R3906" si="425">TEXT(N3843,"dd")</f>
        <v>22</v>
      </c>
      <c r="W3843" t="str">
        <f t="shared" ref="W3843:W3906" si="426">IF(G3843*I3843=J3843,"ok","False")</f>
        <v>ok</v>
      </c>
    </row>
    <row r="3844" spans="1:23" x14ac:dyDescent="0.3">
      <c r="A3844" t="s">
        <v>3886</v>
      </c>
      <c r="B3844" t="s">
        <v>51</v>
      </c>
      <c r="C3844" t="s">
        <v>29</v>
      </c>
      <c r="D3844" t="s">
        <v>52</v>
      </c>
      <c r="E3844" t="s">
        <v>20</v>
      </c>
      <c r="F3844" t="s">
        <v>21</v>
      </c>
      <c r="G3844" s="5">
        <v>443.1</v>
      </c>
      <c r="H3844" s="5">
        <f t="shared" si="420"/>
        <v>7.9757999999999996</v>
      </c>
      <c r="I3844" s="6">
        <v>2</v>
      </c>
      <c r="J3844" s="6">
        <v>886.2</v>
      </c>
      <c r="K3844" s="5">
        <f t="shared" si="421"/>
        <v>15.951599999999999</v>
      </c>
      <c r="L3844" s="7">
        <v>4.51</v>
      </c>
      <c r="M3844" s="7">
        <v>4001</v>
      </c>
      <c r="N3844" s="3">
        <v>45637</v>
      </c>
      <c r="O3844" s="4" t="str">
        <f t="shared" si="422"/>
        <v>2024-12</v>
      </c>
      <c r="P3844" s="4" t="str">
        <f t="shared" si="423"/>
        <v>12</v>
      </c>
      <c r="Q3844" s="4" t="str">
        <f t="shared" si="424"/>
        <v>December</v>
      </c>
      <c r="R3844" s="30" t="str">
        <f t="shared" si="425"/>
        <v>11</v>
      </c>
      <c r="W3844" t="str">
        <f t="shared" si="426"/>
        <v>ok</v>
      </c>
    </row>
    <row r="3845" spans="1:23" x14ac:dyDescent="0.3">
      <c r="A3845" t="s">
        <v>3887</v>
      </c>
      <c r="B3845" t="s">
        <v>23</v>
      </c>
      <c r="C3845" t="s">
        <v>24</v>
      </c>
      <c r="D3845" t="s">
        <v>25</v>
      </c>
      <c r="E3845" t="s">
        <v>20</v>
      </c>
      <c r="F3845" t="s">
        <v>38</v>
      </c>
      <c r="G3845" s="5">
        <v>17483.349999999999</v>
      </c>
      <c r="H3845" s="5">
        <f t="shared" si="420"/>
        <v>314.70029999999997</v>
      </c>
      <c r="I3845" s="6">
        <v>4</v>
      </c>
      <c r="J3845" s="6">
        <v>69933.399999999994</v>
      </c>
      <c r="K3845" s="5">
        <f t="shared" si="421"/>
        <v>1258.8011999999999</v>
      </c>
      <c r="L3845" s="7">
        <v>2.79</v>
      </c>
      <c r="M3845" s="7">
        <v>1343</v>
      </c>
      <c r="N3845" s="3">
        <v>45629</v>
      </c>
      <c r="O3845" s="4" t="str">
        <f t="shared" si="422"/>
        <v>2024-12</v>
      </c>
      <c r="P3845" s="4" t="str">
        <f t="shared" si="423"/>
        <v>12</v>
      </c>
      <c r="Q3845" s="4" t="str">
        <f t="shared" si="424"/>
        <v>December</v>
      </c>
      <c r="R3845" s="30" t="str">
        <f t="shared" si="425"/>
        <v>03</v>
      </c>
      <c r="W3845" t="str">
        <f t="shared" si="426"/>
        <v>ok</v>
      </c>
    </row>
    <row r="3846" spans="1:23" x14ac:dyDescent="0.3">
      <c r="A3846" t="s">
        <v>3888</v>
      </c>
      <c r="B3846" t="s">
        <v>47</v>
      </c>
      <c r="C3846" t="s">
        <v>12</v>
      </c>
      <c r="D3846" t="s">
        <v>48</v>
      </c>
      <c r="E3846" t="s">
        <v>45</v>
      </c>
      <c r="F3846" t="s">
        <v>26</v>
      </c>
      <c r="G3846" s="5">
        <v>592.77</v>
      </c>
      <c r="H3846" s="5">
        <f t="shared" si="420"/>
        <v>10.669859999999998</v>
      </c>
      <c r="I3846" s="6">
        <v>2</v>
      </c>
      <c r="J3846" s="6">
        <v>1185.54</v>
      </c>
      <c r="K3846" s="5">
        <f t="shared" si="421"/>
        <v>21.339719999999996</v>
      </c>
      <c r="L3846" s="7">
        <v>2.23</v>
      </c>
      <c r="M3846" s="7">
        <v>466</v>
      </c>
      <c r="N3846" s="3">
        <v>45471</v>
      </c>
      <c r="O3846" s="4" t="str">
        <f t="shared" si="422"/>
        <v>2024-06</v>
      </c>
      <c r="P3846" s="4" t="str">
        <f t="shared" si="423"/>
        <v>06</v>
      </c>
      <c r="Q3846" s="4" t="str">
        <f t="shared" si="424"/>
        <v>June</v>
      </c>
      <c r="R3846" s="30" t="str">
        <f t="shared" si="425"/>
        <v>28</v>
      </c>
      <c r="W3846" t="str">
        <f t="shared" si="426"/>
        <v>ok</v>
      </c>
    </row>
    <row r="3847" spans="1:23" x14ac:dyDescent="0.3">
      <c r="A3847" t="s">
        <v>3889</v>
      </c>
      <c r="B3847" t="s">
        <v>33</v>
      </c>
      <c r="C3847" t="s">
        <v>12</v>
      </c>
      <c r="D3847" t="s">
        <v>34</v>
      </c>
      <c r="E3847" t="s">
        <v>45</v>
      </c>
      <c r="F3847" t="s">
        <v>38</v>
      </c>
      <c r="G3847" s="5">
        <v>18782.52</v>
      </c>
      <c r="H3847" s="5">
        <f t="shared" si="420"/>
        <v>338.08535999999998</v>
      </c>
      <c r="I3847" s="6">
        <v>1</v>
      </c>
      <c r="J3847" s="6">
        <v>18782.52</v>
      </c>
      <c r="K3847" s="5">
        <f t="shared" si="421"/>
        <v>338.08535999999998</v>
      </c>
      <c r="L3847" s="7">
        <v>2.57</v>
      </c>
      <c r="M3847" s="7">
        <v>3430</v>
      </c>
      <c r="N3847" s="3">
        <v>45526</v>
      </c>
      <c r="O3847" s="4" t="str">
        <f t="shared" si="422"/>
        <v>2024-08</v>
      </c>
      <c r="P3847" s="4" t="str">
        <f t="shared" si="423"/>
        <v>08</v>
      </c>
      <c r="Q3847" s="4" t="str">
        <f t="shared" si="424"/>
        <v>August</v>
      </c>
      <c r="R3847" s="30" t="str">
        <f t="shared" si="425"/>
        <v>22</v>
      </c>
      <c r="W3847" t="str">
        <f t="shared" si="426"/>
        <v>ok</v>
      </c>
    </row>
    <row r="3848" spans="1:23" x14ac:dyDescent="0.3">
      <c r="A3848" t="s">
        <v>3890</v>
      </c>
      <c r="B3848" t="s">
        <v>33</v>
      </c>
      <c r="C3848" t="s">
        <v>12</v>
      </c>
      <c r="D3848" t="s">
        <v>34</v>
      </c>
      <c r="E3848" t="s">
        <v>20</v>
      </c>
      <c r="F3848" t="s">
        <v>60</v>
      </c>
      <c r="G3848" s="5">
        <v>19525.72</v>
      </c>
      <c r="H3848" s="5">
        <f t="shared" si="420"/>
        <v>351.46296000000001</v>
      </c>
      <c r="I3848" s="6">
        <v>2</v>
      </c>
      <c r="J3848" s="6">
        <v>39051.440000000002</v>
      </c>
      <c r="K3848" s="5">
        <f t="shared" si="421"/>
        <v>702.92592000000002</v>
      </c>
      <c r="L3848" s="7">
        <v>1.1499999999999999</v>
      </c>
      <c r="M3848" s="7">
        <v>4524</v>
      </c>
      <c r="N3848" s="3">
        <v>45459</v>
      </c>
      <c r="O3848" s="4" t="str">
        <f t="shared" si="422"/>
        <v>2024-06</v>
      </c>
      <c r="P3848" s="4" t="str">
        <f t="shared" si="423"/>
        <v>06</v>
      </c>
      <c r="Q3848" s="4" t="str">
        <f t="shared" si="424"/>
        <v>June</v>
      </c>
      <c r="R3848" s="30" t="str">
        <f t="shared" si="425"/>
        <v>16</v>
      </c>
      <c r="W3848" t="str">
        <f t="shared" si="426"/>
        <v>ok</v>
      </c>
    </row>
    <row r="3849" spans="1:23" x14ac:dyDescent="0.3">
      <c r="A3849" t="s">
        <v>3891</v>
      </c>
      <c r="B3849" t="s">
        <v>28</v>
      </c>
      <c r="C3849" t="s">
        <v>29</v>
      </c>
      <c r="D3849" t="s">
        <v>30</v>
      </c>
      <c r="E3849" t="s">
        <v>45</v>
      </c>
      <c r="F3849" t="s">
        <v>21</v>
      </c>
      <c r="G3849" s="5">
        <v>14809.15</v>
      </c>
      <c r="H3849" s="5">
        <f t="shared" si="420"/>
        <v>266.56469999999996</v>
      </c>
      <c r="I3849" s="6">
        <v>4</v>
      </c>
      <c r="J3849" s="6">
        <v>59236.6</v>
      </c>
      <c r="K3849" s="5">
        <f t="shared" si="421"/>
        <v>1066.2587999999998</v>
      </c>
      <c r="L3849" s="7">
        <v>4.79</v>
      </c>
      <c r="M3849" s="7">
        <v>3511</v>
      </c>
      <c r="N3849" s="3">
        <v>45350</v>
      </c>
      <c r="O3849" s="4" t="str">
        <f t="shared" si="422"/>
        <v>2024-02</v>
      </c>
      <c r="P3849" s="4" t="str">
        <f t="shared" si="423"/>
        <v>02</v>
      </c>
      <c r="Q3849" s="4" t="str">
        <f t="shared" si="424"/>
        <v>February</v>
      </c>
      <c r="R3849" s="30" t="str">
        <f t="shared" si="425"/>
        <v>28</v>
      </c>
      <c r="W3849" t="str">
        <f t="shared" si="426"/>
        <v>ok</v>
      </c>
    </row>
    <row r="3850" spans="1:23" x14ac:dyDescent="0.3">
      <c r="A3850" t="s">
        <v>3892</v>
      </c>
      <c r="B3850" t="s">
        <v>28</v>
      </c>
      <c r="C3850" t="s">
        <v>29</v>
      </c>
      <c r="D3850" t="s">
        <v>30</v>
      </c>
      <c r="E3850" t="s">
        <v>14</v>
      </c>
      <c r="F3850" t="s">
        <v>38</v>
      </c>
      <c r="G3850" s="5">
        <v>12858.24</v>
      </c>
      <c r="H3850" s="5">
        <f t="shared" si="420"/>
        <v>231.44831999999997</v>
      </c>
      <c r="I3850" s="6">
        <v>2</v>
      </c>
      <c r="J3850" s="6">
        <v>25716.48</v>
      </c>
      <c r="K3850" s="5">
        <f t="shared" si="421"/>
        <v>462.89663999999993</v>
      </c>
      <c r="L3850" s="7">
        <v>1.62</v>
      </c>
      <c r="M3850" s="7">
        <v>3918</v>
      </c>
      <c r="N3850" s="3">
        <v>45496</v>
      </c>
      <c r="O3850" s="4" t="str">
        <f t="shared" si="422"/>
        <v>2024-07</v>
      </c>
      <c r="P3850" s="4" t="str">
        <f t="shared" si="423"/>
        <v>07</v>
      </c>
      <c r="Q3850" s="4" t="str">
        <f t="shared" si="424"/>
        <v>July</v>
      </c>
      <c r="R3850" s="30" t="str">
        <f t="shared" si="425"/>
        <v>23</v>
      </c>
      <c r="W3850" t="str">
        <f t="shared" si="426"/>
        <v>ok</v>
      </c>
    </row>
    <row r="3851" spans="1:23" x14ac:dyDescent="0.3">
      <c r="A3851" t="s">
        <v>3893</v>
      </c>
      <c r="B3851" t="s">
        <v>47</v>
      </c>
      <c r="C3851" t="s">
        <v>12</v>
      </c>
      <c r="D3851" t="s">
        <v>48</v>
      </c>
      <c r="E3851" t="s">
        <v>20</v>
      </c>
      <c r="F3851" t="s">
        <v>31</v>
      </c>
      <c r="G3851" s="5">
        <v>15440.04</v>
      </c>
      <c r="H3851" s="5">
        <f t="shared" si="420"/>
        <v>277.92072000000002</v>
      </c>
      <c r="I3851" s="6">
        <v>3</v>
      </c>
      <c r="J3851" s="6">
        <v>46320.12</v>
      </c>
      <c r="K3851" s="5">
        <f t="shared" si="421"/>
        <v>833.76215999999999</v>
      </c>
      <c r="L3851" s="7">
        <v>1.59</v>
      </c>
      <c r="M3851" s="7">
        <v>1625</v>
      </c>
      <c r="N3851" s="3">
        <v>45566</v>
      </c>
      <c r="O3851" s="4" t="str">
        <f t="shared" si="422"/>
        <v>2024-10</v>
      </c>
      <c r="P3851" s="4" t="str">
        <f t="shared" si="423"/>
        <v>10</v>
      </c>
      <c r="Q3851" s="4" t="str">
        <f t="shared" si="424"/>
        <v>October</v>
      </c>
      <c r="R3851" s="30" t="str">
        <f t="shared" si="425"/>
        <v>01</v>
      </c>
      <c r="W3851" t="str">
        <f t="shared" si="426"/>
        <v>ok</v>
      </c>
    </row>
    <row r="3852" spans="1:23" x14ac:dyDescent="0.3">
      <c r="A3852" t="s">
        <v>3894</v>
      </c>
      <c r="B3852" t="s">
        <v>17</v>
      </c>
      <c r="C3852" t="s">
        <v>18</v>
      </c>
      <c r="D3852" t="s">
        <v>19</v>
      </c>
      <c r="E3852" t="s">
        <v>14</v>
      </c>
      <c r="F3852" t="s">
        <v>38</v>
      </c>
      <c r="G3852" s="5">
        <v>19536.810000000001</v>
      </c>
      <c r="H3852" s="5">
        <f t="shared" si="420"/>
        <v>351.66257999999999</v>
      </c>
      <c r="I3852" s="6">
        <v>2</v>
      </c>
      <c r="J3852" s="6">
        <v>39073.620000000003</v>
      </c>
      <c r="K3852" s="5">
        <f t="shared" si="421"/>
        <v>703.32515999999998</v>
      </c>
      <c r="L3852" s="7">
        <v>1.78</v>
      </c>
      <c r="M3852" s="7">
        <v>2369</v>
      </c>
      <c r="N3852" s="3">
        <v>45652</v>
      </c>
      <c r="O3852" s="4" t="str">
        <f t="shared" si="422"/>
        <v>2024-12</v>
      </c>
      <c r="P3852" s="4" t="str">
        <f t="shared" si="423"/>
        <v>12</v>
      </c>
      <c r="Q3852" s="4" t="str">
        <f t="shared" si="424"/>
        <v>December</v>
      </c>
      <c r="R3852" s="30" t="str">
        <f t="shared" si="425"/>
        <v>26</v>
      </c>
      <c r="W3852" t="str">
        <f t="shared" si="426"/>
        <v>ok</v>
      </c>
    </row>
    <row r="3853" spans="1:23" x14ac:dyDescent="0.3">
      <c r="A3853" t="s">
        <v>3895</v>
      </c>
      <c r="B3853" t="s">
        <v>28</v>
      </c>
      <c r="C3853" t="s">
        <v>29</v>
      </c>
      <c r="D3853" t="s">
        <v>30</v>
      </c>
      <c r="E3853" t="s">
        <v>20</v>
      </c>
      <c r="F3853" t="s">
        <v>21</v>
      </c>
      <c r="G3853" s="5">
        <v>2480.94</v>
      </c>
      <c r="H3853" s="5">
        <f t="shared" si="420"/>
        <v>44.65692</v>
      </c>
      <c r="I3853" s="6">
        <v>2</v>
      </c>
      <c r="J3853" s="6">
        <v>4961.88</v>
      </c>
      <c r="K3853" s="5">
        <f t="shared" si="421"/>
        <v>89.313839999999999</v>
      </c>
      <c r="L3853" s="7">
        <v>2.14</v>
      </c>
      <c r="M3853" s="7">
        <v>4255</v>
      </c>
      <c r="N3853" s="3">
        <v>45342</v>
      </c>
      <c r="O3853" s="4" t="str">
        <f t="shared" si="422"/>
        <v>2024-02</v>
      </c>
      <c r="P3853" s="4" t="str">
        <f t="shared" si="423"/>
        <v>02</v>
      </c>
      <c r="Q3853" s="4" t="str">
        <f t="shared" si="424"/>
        <v>February</v>
      </c>
      <c r="R3853" s="30" t="str">
        <f t="shared" si="425"/>
        <v>20</v>
      </c>
      <c r="W3853" t="str">
        <f t="shared" si="426"/>
        <v>ok</v>
      </c>
    </row>
    <row r="3854" spans="1:23" x14ac:dyDescent="0.3">
      <c r="A3854" t="s">
        <v>3896</v>
      </c>
      <c r="B3854" t="s">
        <v>28</v>
      </c>
      <c r="C3854" t="s">
        <v>29</v>
      </c>
      <c r="D3854" t="s">
        <v>30</v>
      </c>
      <c r="E3854" t="s">
        <v>14</v>
      </c>
      <c r="F3854" t="s">
        <v>31</v>
      </c>
      <c r="G3854" s="5">
        <v>8408.1200000000008</v>
      </c>
      <c r="H3854" s="5">
        <f t="shared" si="420"/>
        <v>151.34616</v>
      </c>
      <c r="I3854" s="6">
        <v>4</v>
      </c>
      <c r="J3854" s="6">
        <v>33632.480000000003</v>
      </c>
      <c r="K3854" s="5">
        <f t="shared" si="421"/>
        <v>605.38463999999999</v>
      </c>
      <c r="L3854" s="7">
        <v>3.89</v>
      </c>
      <c r="M3854" s="7">
        <v>4895</v>
      </c>
      <c r="N3854" s="3">
        <v>45431</v>
      </c>
      <c r="O3854" s="4" t="str">
        <f t="shared" si="422"/>
        <v>2024-05</v>
      </c>
      <c r="P3854" s="4" t="str">
        <f t="shared" si="423"/>
        <v>05</v>
      </c>
      <c r="Q3854" s="4" t="str">
        <f t="shared" si="424"/>
        <v>May</v>
      </c>
      <c r="R3854" s="30" t="str">
        <f t="shared" si="425"/>
        <v>19</v>
      </c>
      <c r="W3854" t="str">
        <f t="shared" si="426"/>
        <v>ok</v>
      </c>
    </row>
    <row r="3855" spans="1:23" x14ac:dyDescent="0.3">
      <c r="A3855" t="s">
        <v>3897</v>
      </c>
      <c r="B3855" t="s">
        <v>47</v>
      </c>
      <c r="C3855" t="s">
        <v>12</v>
      </c>
      <c r="D3855" t="s">
        <v>48</v>
      </c>
      <c r="E3855" t="s">
        <v>45</v>
      </c>
      <c r="F3855" t="s">
        <v>15</v>
      </c>
      <c r="G3855" s="5">
        <v>5480.18</v>
      </c>
      <c r="H3855" s="5">
        <f t="shared" si="420"/>
        <v>98.643239999999992</v>
      </c>
      <c r="I3855" s="6">
        <v>5</v>
      </c>
      <c r="J3855" s="6">
        <v>27400.9</v>
      </c>
      <c r="K3855" s="5">
        <f t="shared" si="421"/>
        <v>493.21619999999996</v>
      </c>
      <c r="L3855" s="7">
        <v>2.99</v>
      </c>
      <c r="M3855" s="7">
        <v>3675</v>
      </c>
      <c r="N3855" s="3">
        <v>45428</v>
      </c>
      <c r="O3855" s="4" t="str">
        <f t="shared" si="422"/>
        <v>2024-05</v>
      </c>
      <c r="P3855" s="4" t="str">
        <f t="shared" si="423"/>
        <v>05</v>
      </c>
      <c r="Q3855" s="4" t="str">
        <f t="shared" si="424"/>
        <v>May</v>
      </c>
      <c r="R3855" s="30" t="str">
        <f t="shared" si="425"/>
        <v>16</v>
      </c>
      <c r="W3855" t="str">
        <f t="shared" si="426"/>
        <v>ok</v>
      </c>
    </row>
    <row r="3856" spans="1:23" x14ac:dyDescent="0.3">
      <c r="A3856" t="s">
        <v>3898</v>
      </c>
      <c r="B3856" t="s">
        <v>47</v>
      </c>
      <c r="C3856" t="s">
        <v>12</v>
      </c>
      <c r="D3856" t="s">
        <v>48</v>
      </c>
      <c r="E3856" t="s">
        <v>20</v>
      </c>
      <c r="F3856" t="s">
        <v>60</v>
      </c>
      <c r="G3856" s="5">
        <v>14324.43</v>
      </c>
      <c r="H3856" s="5">
        <f t="shared" si="420"/>
        <v>257.83974000000001</v>
      </c>
      <c r="I3856" s="6">
        <v>2</v>
      </c>
      <c r="J3856" s="6">
        <v>28648.86</v>
      </c>
      <c r="K3856" s="5">
        <f t="shared" si="421"/>
        <v>515.67948000000001</v>
      </c>
      <c r="L3856" s="7">
        <v>4.21</v>
      </c>
      <c r="M3856" s="7">
        <v>4586</v>
      </c>
      <c r="N3856" s="3">
        <v>45571</v>
      </c>
      <c r="O3856" s="4" t="str">
        <f t="shared" si="422"/>
        <v>2024-10</v>
      </c>
      <c r="P3856" s="4" t="str">
        <f t="shared" si="423"/>
        <v>10</v>
      </c>
      <c r="Q3856" s="4" t="str">
        <f t="shared" si="424"/>
        <v>October</v>
      </c>
      <c r="R3856" s="30" t="str">
        <f t="shared" si="425"/>
        <v>06</v>
      </c>
      <c r="W3856" t="str">
        <f t="shared" si="426"/>
        <v>ok</v>
      </c>
    </row>
    <row r="3857" spans="1:23" x14ac:dyDescent="0.3">
      <c r="A3857" t="s">
        <v>3899</v>
      </c>
      <c r="B3857" t="s">
        <v>33</v>
      </c>
      <c r="C3857" t="s">
        <v>12</v>
      </c>
      <c r="D3857" t="s">
        <v>34</v>
      </c>
      <c r="E3857" t="s">
        <v>14</v>
      </c>
      <c r="F3857" t="s">
        <v>60</v>
      </c>
      <c r="G3857" s="5">
        <v>16564.37</v>
      </c>
      <c r="H3857" s="5">
        <f t="shared" si="420"/>
        <v>298.15865999999994</v>
      </c>
      <c r="I3857" s="6">
        <v>1</v>
      </c>
      <c r="J3857" s="6">
        <v>16564.37</v>
      </c>
      <c r="K3857" s="5">
        <f t="shared" si="421"/>
        <v>298.15865999999994</v>
      </c>
      <c r="L3857" s="7">
        <v>3.03</v>
      </c>
      <c r="M3857" s="7">
        <v>3761</v>
      </c>
      <c r="N3857" s="3">
        <v>45459</v>
      </c>
      <c r="O3857" s="4" t="str">
        <f t="shared" si="422"/>
        <v>2024-06</v>
      </c>
      <c r="P3857" s="4" t="str">
        <f t="shared" si="423"/>
        <v>06</v>
      </c>
      <c r="Q3857" s="4" t="str">
        <f t="shared" si="424"/>
        <v>June</v>
      </c>
      <c r="R3857" s="30" t="str">
        <f t="shared" si="425"/>
        <v>16</v>
      </c>
      <c r="W3857" t="str">
        <f t="shared" si="426"/>
        <v>ok</v>
      </c>
    </row>
    <row r="3858" spans="1:23" x14ac:dyDescent="0.3">
      <c r="A3858" t="s">
        <v>3900</v>
      </c>
      <c r="B3858" t="s">
        <v>63</v>
      </c>
      <c r="C3858" t="s">
        <v>18</v>
      </c>
      <c r="D3858" t="s">
        <v>64</v>
      </c>
      <c r="E3858" t="s">
        <v>20</v>
      </c>
      <c r="F3858" t="s">
        <v>26</v>
      </c>
      <c r="G3858" s="5">
        <v>14169.34</v>
      </c>
      <c r="H3858" s="5">
        <f t="shared" si="420"/>
        <v>255.04811999999998</v>
      </c>
      <c r="I3858" s="6">
        <v>4</v>
      </c>
      <c r="J3858" s="6">
        <v>56677.36</v>
      </c>
      <c r="K3858" s="5">
        <f t="shared" si="421"/>
        <v>1020.1924799999999</v>
      </c>
      <c r="L3858" s="7">
        <v>4.8899999999999997</v>
      </c>
      <c r="M3858" s="7">
        <v>4858</v>
      </c>
      <c r="N3858" s="3">
        <v>45393</v>
      </c>
      <c r="O3858" s="4" t="str">
        <f t="shared" si="422"/>
        <v>2024-04</v>
      </c>
      <c r="P3858" s="4" t="str">
        <f t="shared" si="423"/>
        <v>04</v>
      </c>
      <c r="Q3858" s="4" t="str">
        <f t="shared" si="424"/>
        <v>April</v>
      </c>
      <c r="R3858" s="30" t="str">
        <f t="shared" si="425"/>
        <v>11</v>
      </c>
      <c r="W3858" t="str">
        <f t="shared" si="426"/>
        <v>ok</v>
      </c>
    </row>
    <row r="3859" spans="1:23" x14ac:dyDescent="0.3">
      <c r="A3859" t="s">
        <v>3901</v>
      </c>
      <c r="B3859" t="s">
        <v>36</v>
      </c>
      <c r="C3859" t="s">
        <v>18</v>
      </c>
      <c r="D3859" t="s">
        <v>37</v>
      </c>
      <c r="E3859" t="s">
        <v>45</v>
      </c>
      <c r="F3859" t="s">
        <v>60</v>
      </c>
      <c r="G3859" s="5">
        <v>18870.3</v>
      </c>
      <c r="H3859" s="5">
        <f t="shared" si="420"/>
        <v>339.66539999999998</v>
      </c>
      <c r="I3859" s="6">
        <v>2</v>
      </c>
      <c r="J3859" s="6">
        <v>37740.6</v>
      </c>
      <c r="K3859" s="5">
        <f t="shared" si="421"/>
        <v>679.33079999999995</v>
      </c>
      <c r="L3859" s="7">
        <v>2.21</v>
      </c>
      <c r="M3859" s="7">
        <v>1062</v>
      </c>
      <c r="N3859" s="3">
        <v>45414</v>
      </c>
      <c r="O3859" s="4" t="str">
        <f t="shared" si="422"/>
        <v>2024-05</v>
      </c>
      <c r="P3859" s="4" t="str">
        <f t="shared" si="423"/>
        <v>05</v>
      </c>
      <c r="Q3859" s="4" t="str">
        <f t="shared" si="424"/>
        <v>May</v>
      </c>
      <c r="R3859" s="30" t="str">
        <f t="shared" si="425"/>
        <v>02</v>
      </c>
      <c r="W3859" t="str">
        <f t="shared" si="426"/>
        <v>ok</v>
      </c>
    </row>
    <row r="3860" spans="1:23" x14ac:dyDescent="0.3">
      <c r="A3860" t="s">
        <v>3902</v>
      </c>
      <c r="B3860" t="s">
        <v>17</v>
      </c>
      <c r="C3860" t="s">
        <v>18</v>
      </c>
      <c r="D3860" t="s">
        <v>19</v>
      </c>
      <c r="E3860" t="s">
        <v>45</v>
      </c>
      <c r="F3860" t="s">
        <v>31</v>
      </c>
      <c r="G3860" s="5">
        <v>13785.42</v>
      </c>
      <c r="H3860" s="5">
        <f t="shared" si="420"/>
        <v>248.13755999999998</v>
      </c>
      <c r="I3860" s="6">
        <v>5</v>
      </c>
      <c r="J3860" s="6">
        <v>68927.100000000006</v>
      </c>
      <c r="K3860" s="5">
        <f t="shared" si="421"/>
        <v>1240.6877999999999</v>
      </c>
      <c r="L3860" s="7">
        <v>3.63</v>
      </c>
      <c r="M3860" s="7">
        <v>682</v>
      </c>
      <c r="N3860" s="3">
        <v>45524</v>
      </c>
      <c r="O3860" s="4" t="str">
        <f t="shared" si="422"/>
        <v>2024-08</v>
      </c>
      <c r="P3860" s="4" t="str">
        <f t="shared" si="423"/>
        <v>08</v>
      </c>
      <c r="Q3860" s="4" t="str">
        <f t="shared" si="424"/>
        <v>August</v>
      </c>
      <c r="R3860" s="30" t="str">
        <f t="shared" si="425"/>
        <v>20</v>
      </c>
      <c r="W3860" t="str">
        <f t="shared" si="426"/>
        <v>ok</v>
      </c>
    </row>
    <row r="3861" spans="1:23" x14ac:dyDescent="0.3">
      <c r="A3861" t="s">
        <v>3903</v>
      </c>
      <c r="B3861" t="s">
        <v>17</v>
      </c>
      <c r="C3861" t="s">
        <v>18</v>
      </c>
      <c r="D3861" t="s">
        <v>19</v>
      </c>
      <c r="E3861" t="s">
        <v>45</v>
      </c>
      <c r="F3861" t="s">
        <v>31</v>
      </c>
      <c r="G3861" s="5">
        <v>5600.41</v>
      </c>
      <c r="H3861" s="5">
        <f t="shared" si="420"/>
        <v>100.80737999999999</v>
      </c>
      <c r="I3861" s="6">
        <v>1</v>
      </c>
      <c r="J3861" s="6">
        <v>5600.41</v>
      </c>
      <c r="K3861" s="5">
        <f t="shared" si="421"/>
        <v>100.80737999999999</v>
      </c>
      <c r="L3861" s="7">
        <v>3.78</v>
      </c>
      <c r="M3861" s="7">
        <v>4142</v>
      </c>
      <c r="N3861" s="3">
        <v>45301</v>
      </c>
      <c r="O3861" s="4" t="str">
        <f t="shared" si="422"/>
        <v>2024-01</v>
      </c>
      <c r="P3861" s="4" t="str">
        <f t="shared" si="423"/>
        <v>01</v>
      </c>
      <c r="Q3861" s="4" t="str">
        <f t="shared" si="424"/>
        <v>January</v>
      </c>
      <c r="R3861" s="30" t="str">
        <f t="shared" si="425"/>
        <v>10</v>
      </c>
      <c r="W3861" t="str">
        <f t="shared" si="426"/>
        <v>ok</v>
      </c>
    </row>
    <row r="3862" spans="1:23" x14ac:dyDescent="0.3">
      <c r="A3862" t="s">
        <v>3904</v>
      </c>
      <c r="B3862" t="s">
        <v>51</v>
      </c>
      <c r="C3862" t="s">
        <v>29</v>
      </c>
      <c r="D3862" t="s">
        <v>52</v>
      </c>
      <c r="E3862" t="s">
        <v>45</v>
      </c>
      <c r="F3862" t="s">
        <v>60</v>
      </c>
      <c r="G3862" s="5">
        <v>2905.86</v>
      </c>
      <c r="H3862" s="5">
        <f t="shared" si="420"/>
        <v>52.305479999999996</v>
      </c>
      <c r="I3862" s="6">
        <v>4</v>
      </c>
      <c r="J3862" s="6">
        <v>11623.44</v>
      </c>
      <c r="K3862" s="5">
        <f t="shared" si="421"/>
        <v>209.22191999999998</v>
      </c>
      <c r="L3862" s="7">
        <v>2.57</v>
      </c>
      <c r="M3862" s="7">
        <v>3467</v>
      </c>
      <c r="N3862" s="3">
        <v>45596</v>
      </c>
      <c r="O3862" s="4" t="str">
        <f t="shared" si="422"/>
        <v>2024-10</v>
      </c>
      <c r="P3862" s="4" t="str">
        <f t="shared" si="423"/>
        <v>10</v>
      </c>
      <c r="Q3862" s="4" t="str">
        <f t="shared" si="424"/>
        <v>October</v>
      </c>
      <c r="R3862" s="30" t="str">
        <f t="shared" si="425"/>
        <v>31</v>
      </c>
      <c r="W3862" t="str">
        <f t="shared" si="426"/>
        <v>ok</v>
      </c>
    </row>
    <row r="3863" spans="1:23" x14ac:dyDescent="0.3">
      <c r="A3863" t="s">
        <v>3905</v>
      </c>
      <c r="B3863" t="s">
        <v>47</v>
      </c>
      <c r="C3863" t="s">
        <v>12</v>
      </c>
      <c r="D3863" t="s">
        <v>48</v>
      </c>
      <c r="E3863" t="s">
        <v>20</v>
      </c>
      <c r="F3863" t="s">
        <v>15</v>
      </c>
      <c r="G3863" s="5">
        <v>14318.51</v>
      </c>
      <c r="H3863" s="5">
        <f t="shared" si="420"/>
        <v>257.73318</v>
      </c>
      <c r="I3863" s="6">
        <v>1</v>
      </c>
      <c r="J3863" s="6">
        <v>14318.51</v>
      </c>
      <c r="K3863" s="5">
        <f t="shared" si="421"/>
        <v>257.73318</v>
      </c>
      <c r="L3863" s="7">
        <v>3.45</v>
      </c>
      <c r="M3863" s="7">
        <v>2739</v>
      </c>
      <c r="N3863" s="3">
        <v>45442</v>
      </c>
      <c r="O3863" s="4" t="str">
        <f t="shared" si="422"/>
        <v>2024-05</v>
      </c>
      <c r="P3863" s="4" t="str">
        <f t="shared" si="423"/>
        <v>05</v>
      </c>
      <c r="Q3863" s="4" t="str">
        <f t="shared" si="424"/>
        <v>May</v>
      </c>
      <c r="R3863" s="30" t="str">
        <f t="shared" si="425"/>
        <v>30</v>
      </c>
      <c r="W3863" t="str">
        <f t="shared" si="426"/>
        <v>ok</v>
      </c>
    </row>
    <row r="3864" spans="1:23" x14ac:dyDescent="0.3">
      <c r="A3864" t="s">
        <v>3906</v>
      </c>
      <c r="B3864" t="s">
        <v>23</v>
      </c>
      <c r="C3864" t="s">
        <v>24</v>
      </c>
      <c r="D3864" t="s">
        <v>25</v>
      </c>
      <c r="E3864" t="s">
        <v>20</v>
      </c>
      <c r="F3864" t="s">
        <v>38</v>
      </c>
      <c r="G3864" s="5">
        <v>19368.89</v>
      </c>
      <c r="H3864" s="5">
        <f t="shared" si="420"/>
        <v>348.64001999999994</v>
      </c>
      <c r="I3864" s="6">
        <v>4</v>
      </c>
      <c r="J3864" s="6">
        <v>77475.56</v>
      </c>
      <c r="K3864" s="5">
        <f t="shared" si="421"/>
        <v>1394.5600799999997</v>
      </c>
      <c r="L3864" s="7">
        <v>4.32</v>
      </c>
      <c r="M3864" s="7">
        <v>4801</v>
      </c>
      <c r="N3864" s="3">
        <v>45409</v>
      </c>
      <c r="O3864" s="4" t="str">
        <f t="shared" si="422"/>
        <v>2024-04</v>
      </c>
      <c r="P3864" s="4" t="str">
        <f t="shared" si="423"/>
        <v>04</v>
      </c>
      <c r="Q3864" s="4" t="str">
        <f t="shared" si="424"/>
        <v>April</v>
      </c>
      <c r="R3864" s="30" t="str">
        <f t="shared" si="425"/>
        <v>27</v>
      </c>
      <c r="W3864" t="str">
        <f t="shared" si="426"/>
        <v>ok</v>
      </c>
    </row>
    <row r="3865" spans="1:23" x14ac:dyDescent="0.3">
      <c r="A3865" t="s">
        <v>3907</v>
      </c>
      <c r="B3865" t="s">
        <v>17</v>
      </c>
      <c r="C3865" t="s">
        <v>18</v>
      </c>
      <c r="D3865" t="s">
        <v>19</v>
      </c>
      <c r="E3865" t="s">
        <v>20</v>
      </c>
      <c r="F3865" t="s">
        <v>26</v>
      </c>
      <c r="G3865" s="5">
        <v>2564.16</v>
      </c>
      <c r="H3865" s="5">
        <f t="shared" si="420"/>
        <v>46.154879999999991</v>
      </c>
      <c r="I3865" s="6">
        <v>5</v>
      </c>
      <c r="J3865" s="6">
        <v>12820.8</v>
      </c>
      <c r="K3865" s="5">
        <f t="shared" si="421"/>
        <v>230.77439999999996</v>
      </c>
      <c r="L3865" s="7">
        <v>4.3</v>
      </c>
      <c r="M3865" s="7">
        <v>3264</v>
      </c>
      <c r="N3865" s="3">
        <v>45536</v>
      </c>
      <c r="O3865" s="4" t="str">
        <f t="shared" si="422"/>
        <v>2024-09</v>
      </c>
      <c r="P3865" s="4" t="str">
        <f t="shared" si="423"/>
        <v>09</v>
      </c>
      <c r="Q3865" s="4" t="str">
        <f t="shared" si="424"/>
        <v>September</v>
      </c>
      <c r="R3865" s="30" t="str">
        <f t="shared" si="425"/>
        <v>01</v>
      </c>
      <c r="W3865" t="str">
        <f t="shared" si="426"/>
        <v>ok</v>
      </c>
    </row>
    <row r="3866" spans="1:23" x14ac:dyDescent="0.3">
      <c r="A3866" t="s">
        <v>3908</v>
      </c>
      <c r="B3866" t="s">
        <v>41</v>
      </c>
      <c r="C3866" t="s">
        <v>42</v>
      </c>
      <c r="D3866" t="s">
        <v>43</v>
      </c>
      <c r="E3866" t="s">
        <v>20</v>
      </c>
      <c r="F3866" t="s">
        <v>26</v>
      </c>
      <c r="G3866" s="5">
        <v>5515.72</v>
      </c>
      <c r="H3866" s="5">
        <f t="shared" si="420"/>
        <v>99.282960000000003</v>
      </c>
      <c r="I3866" s="6">
        <v>2</v>
      </c>
      <c r="J3866" s="6">
        <v>11031.44</v>
      </c>
      <c r="K3866" s="5">
        <f t="shared" si="421"/>
        <v>198.56592000000001</v>
      </c>
      <c r="L3866" s="7">
        <v>3.61</v>
      </c>
      <c r="M3866" s="7">
        <v>1075</v>
      </c>
      <c r="N3866" s="3">
        <v>45311</v>
      </c>
      <c r="O3866" s="4" t="str">
        <f t="shared" si="422"/>
        <v>2024-01</v>
      </c>
      <c r="P3866" s="4" t="str">
        <f t="shared" si="423"/>
        <v>01</v>
      </c>
      <c r="Q3866" s="4" t="str">
        <f t="shared" si="424"/>
        <v>January</v>
      </c>
      <c r="R3866" s="30" t="str">
        <f t="shared" si="425"/>
        <v>20</v>
      </c>
      <c r="W3866" t="str">
        <f t="shared" si="426"/>
        <v>ok</v>
      </c>
    </row>
    <row r="3867" spans="1:23" x14ac:dyDescent="0.3">
      <c r="A3867" t="s">
        <v>3909</v>
      </c>
      <c r="B3867" t="s">
        <v>28</v>
      </c>
      <c r="C3867" t="s">
        <v>29</v>
      </c>
      <c r="D3867" t="s">
        <v>30</v>
      </c>
      <c r="E3867" t="s">
        <v>20</v>
      </c>
      <c r="F3867" t="s">
        <v>26</v>
      </c>
      <c r="G3867" s="5">
        <v>7167.4</v>
      </c>
      <c r="H3867" s="5">
        <f t="shared" si="420"/>
        <v>129.01319999999998</v>
      </c>
      <c r="I3867" s="6">
        <v>1</v>
      </c>
      <c r="J3867" s="6">
        <v>7167.4</v>
      </c>
      <c r="K3867" s="5">
        <f t="shared" si="421"/>
        <v>129.01319999999998</v>
      </c>
      <c r="L3867" s="7">
        <v>3.72</v>
      </c>
      <c r="M3867" s="7">
        <v>4574</v>
      </c>
      <c r="N3867" s="3">
        <v>45495</v>
      </c>
      <c r="O3867" s="4" t="str">
        <f t="shared" si="422"/>
        <v>2024-07</v>
      </c>
      <c r="P3867" s="4" t="str">
        <f t="shared" si="423"/>
        <v>07</v>
      </c>
      <c r="Q3867" s="4" t="str">
        <f t="shared" si="424"/>
        <v>July</v>
      </c>
      <c r="R3867" s="30" t="str">
        <f t="shared" si="425"/>
        <v>22</v>
      </c>
      <c r="W3867" t="str">
        <f t="shared" si="426"/>
        <v>ok</v>
      </c>
    </row>
    <row r="3868" spans="1:23" x14ac:dyDescent="0.3">
      <c r="A3868" t="s">
        <v>3910</v>
      </c>
      <c r="B3868" t="s">
        <v>33</v>
      </c>
      <c r="C3868" t="s">
        <v>12</v>
      </c>
      <c r="D3868" t="s">
        <v>34</v>
      </c>
      <c r="E3868" t="s">
        <v>45</v>
      </c>
      <c r="F3868" t="s">
        <v>26</v>
      </c>
      <c r="G3868" s="5">
        <v>11772.34</v>
      </c>
      <c r="H3868" s="5">
        <f t="shared" si="420"/>
        <v>211.90212</v>
      </c>
      <c r="I3868" s="6">
        <v>1</v>
      </c>
      <c r="J3868" s="6">
        <v>11772.34</v>
      </c>
      <c r="K3868" s="5">
        <f t="shared" si="421"/>
        <v>211.90212</v>
      </c>
      <c r="L3868" s="7">
        <v>3.73</v>
      </c>
      <c r="M3868" s="7">
        <v>1400</v>
      </c>
      <c r="N3868" s="3">
        <v>45631</v>
      </c>
      <c r="O3868" s="4" t="str">
        <f t="shared" si="422"/>
        <v>2024-12</v>
      </c>
      <c r="P3868" s="4" t="str">
        <f t="shared" si="423"/>
        <v>12</v>
      </c>
      <c r="Q3868" s="4" t="str">
        <f t="shared" si="424"/>
        <v>December</v>
      </c>
      <c r="R3868" s="30" t="str">
        <f t="shared" si="425"/>
        <v>05</v>
      </c>
      <c r="W3868" t="str">
        <f t="shared" si="426"/>
        <v>ok</v>
      </c>
    </row>
    <row r="3869" spans="1:23" x14ac:dyDescent="0.3">
      <c r="A3869" t="s">
        <v>3911</v>
      </c>
      <c r="B3869" t="s">
        <v>11</v>
      </c>
      <c r="C3869" t="s">
        <v>12</v>
      </c>
      <c r="D3869" t="s">
        <v>13</v>
      </c>
      <c r="E3869" t="s">
        <v>20</v>
      </c>
      <c r="F3869" t="s">
        <v>38</v>
      </c>
      <c r="G3869" s="5">
        <v>19051.22</v>
      </c>
      <c r="H3869" s="5">
        <f t="shared" si="420"/>
        <v>342.92196000000001</v>
      </c>
      <c r="I3869" s="6">
        <v>3</v>
      </c>
      <c r="J3869" s="6">
        <v>57153.66</v>
      </c>
      <c r="K3869" s="5">
        <f t="shared" si="421"/>
        <v>1028.7658799999999</v>
      </c>
      <c r="L3869" s="7">
        <v>4.57</v>
      </c>
      <c r="M3869" s="7">
        <v>1306</v>
      </c>
      <c r="N3869" s="3">
        <v>45304</v>
      </c>
      <c r="O3869" s="4" t="str">
        <f t="shared" si="422"/>
        <v>2024-01</v>
      </c>
      <c r="P3869" s="4" t="str">
        <f t="shared" si="423"/>
        <v>01</v>
      </c>
      <c r="Q3869" s="4" t="str">
        <f t="shared" si="424"/>
        <v>January</v>
      </c>
      <c r="R3869" s="30" t="str">
        <f t="shared" si="425"/>
        <v>13</v>
      </c>
      <c r="W3869" t="str">
        <f t="shared" si="426"/>
        <v>ok</v>
      </c>
    </row>
    <row r="3870" spans="1:23" x14ac:dyDescent="0.3">
      <c r="A3870" t="s">
        <v>3912</v>
      </c>
      <c r="B3870" t="s">
        <v>28</v>
      </c>
      <c r="C3870" t="s">
        <v>29</v>
      </c>
      <c r="D3870" t="s">
        <v>30</v>
      </c>
      <c r="E3870" t="s">
        <v>20</v>
      </c>
      <c r="F3870" t="s">
        <v>26</v>
      </c>
      <c r="G3870" s="5">
        <v>15123.69</v>
      </c>
      <c r="H3870" s="5">
        <f t="shared" si="420"/>
        <v>272.22641999999996</v>
      </c>
      <c r="I3870" s="6">
        <v>3</v>
      </c>
      <c r="J3870" s="6">
        <v>45371.07</v>
      </c>
      <c r="K3870" s="5">
        <f t="shared" si="421"/>
        <v>816.67925999999989</v>
      </c>
      <c r="L3870" s="7">
        <v>3.59</v>
      </c>
      <c r="M3870" s="7">
        <v>4620</v>
      </c>
      <c r="N3870" s="3">
        <v>45431</v>
      </c>
      <c r="O3870" s="4" t="str">
        <f t="shared" si="422"/>
        <v>2024-05</v>
      </c>
      <c r="P3870" s="4" t="str">
        <f t="shared" si="423"/>
        <v>05</v>
      </c>
      <c r="Q3870" s="4" t="str">
        <f t="shared" si="424"/>
        <v>May</v>
      </c>
      <c r="R3870" s="30" t="str">
        <f t="shared" si="425"/>
        <v>19</v>
      </c>
      <c r="W3870" t="str">
        <f t="shared" si="426"/>
        <v>ok</v>
      </c>
    </row>
    <row r="3871" spans="1:23" x14ac:dyDescent="0.3">
      <c r="A3871" t="s">
        <v>3913</v>
      </c>
      <c r="B3871" t="s">
        <v>63</v>
      </c>
      <c r="C3871" t="s">
        <v>18</v>
      </c>
      <c r="D3871" t="s">
        <v>64</v>
      </c>
      <c r="E3871" t="s">
        <v>45</v>
      </c>
      <c r="F3871" t="s">
        <v>60</v>
      </c>
      <c r="G3871" s="5">
        <v>8292.0300000000007</v>
      </c>
      <c r="H3871" s="5">
        <f t="shared" si="420"/>
        <v>149.25654</v>
      </c>
      <c r="I3871" s="6">
        <v>5</v>
      </c>
      <c r="J3871" s="6">
        <v>41460.15</v>
      </c>
      <c r="K3871" s="5">
        <f t="shared" si="421"/>
        <v>746.28269999999998</v>
      </c>
      <c r="L3871" s="7">
        <v>2.91</v>
      </c>
      <c r="M3871" s="7">
        <v>4328</v>
      </c>
      <c r="N3871" s="3">
        <v>45526</v>
      </c>
      <c r="O3871" s="4" t="str">
        <f t="shared" si="422"/>
        <v>2024-08</v>
      </c>
      <c r="P3871" s="4" t="str">
        <f t="shared" si="423"/>
        <v>08</v>
      </c>
      <c r="Q3871" s="4" t="str">
        <f t="shared" si="424"/>
        <v>August</v>
      </c>
      <c r="R3871" s="30" t="str">
        <f t="shared" si="425"/>
        <v>22</v>
      </c>
      <c r="W3871" t="str">
        <f t="shared" si="426"/>
        <v>ok</v>
      </c>
    </row>
    <row r="3872" spans="1:23" x14ac:dyDescent="0.3">
      <c r="A3872" t="s">
        <v>3914</v>
      </c>
      <c r="B3872" t="s">
        <v>47</v>
      </c>
      <c r="C3872" t="s">
        <v>12</v>
      </c>
      <c r="D3872" t="s">
        <v>48</v>
      </c>
      <c r="E3872" t="s">
        <v>45</v>
      </c>
      <c r="F3872" t="s">
        <v>26</v>
      </c>
      <c r="G3872" s="5">
        <v>18391.98</v>
      </c>
      <c r="H3872" s="5">
        <f t="shared" si="420"/>
        <v>331.05563999999998</v>
      </c>
      <c r="I3872" s="6">
        <v>4</v>
      </c>
      <c r="J3872" s="6">
        <v>73567.92</v>
      </c>
      <c r="K3872" s="5">
        <f t="shared" si="421"/>
        <v>1324.2225599999999</v>
      </c>
      <c r="L3872" s="7">
        <v>4.5</v>
      </c>
      <c r="M3872" s="7">
        <v>3575</v>
      </c>
      <c r="N3872" s="3">
        <v>45308</v>
      </c>
      <c r="O3872" s="4" t="str">
        <f t="shared" si="422"/>
        <v>2024-01</v>
      </c>
      <c r="P3872" s="4" t="str">
        <f t="shared" si="423"/>
        <v>01</v>
      </c>
      <c r="Q3872" s="4" t="str">
        <f t="shared" si="424"/>
        <v>January</v>
      </c>
      <c r="R3872" s="30" t="str">
        <f t="shared" si="425"/>
        <v>17</v>
      </c>
      <c r="W3872" t="str">
        <f t="shared" si="426"/>
        <v>ok</v>
      </c>
    </row>
    <row r="3873" spans="1:23" x14ac:dyDescent="0.3">
      <c r="A3873" t="s">
        <v>3915</v>
      </c>
      <c r="B3873" t="s">
        <v>51</v>
      </c>
      <c r="C3873" t="s">
        <v>29</v>
      </c>
      <c r="D3873" t="s">
        <v>52</v>
      </c>
      <c r="E3873" t="s">
        <v>45</v>
      </c>
      <c r="F3873" t="s">
        <v>26</v>
      </c>
      <c r="G3873" s="5">
        <v>11824.53</v>
      </c>
      <c r="H3873" s="5">
        <f t="shared" si="420"/>
        <v>212.84154000000001</v>
      </c>
      <c r="I3873" s="6">
        <v>3</v>
      </c>
      <c r="J3873" s="6">
        <v>35473.589999999997</v>
      </c>
      <c r="K3873" s="5">
        <f t="shared" si="421"/>
        <v>638.52462000000003</v>
      </c>
      <c r="L3873" s="7">
        <v>3.97</v>
      </c>
      <c r="M3873" s="7">
        <v>3548</v>
      </c>
      <c r="N3873" s="3">
        <v>45430</v>
      </c>
      <c r="O3873" s="4" t="str">
        <f t="shared" si="422"/>
        <v>2024-05</v>
      </c>
      <c r="P3873" s="4" t="str">
        <f t="shared" si="423"/>
        <v>05</v>
      </c>
      <c r="Q3873" s="4" t="str">
        <f t="shared" si="424"/>
        <v>May</v>
      </c>
      <c r="R3873" s="30" t="str">
        <f t="shared" si="425"/>
        <v>18</v>
      </c>
      <c r="W3873" t="str">
        <f t="shared" si="426"/>
        <v>ok</v>
      </c>
    </row>
    <row r="3874" spans="1:23" x14ac:dyDescent="0.3">
      <c r="A3874" t="s">
        <v>3916</v>
      </c>
      <c r="B3874" t="s">
        <v>17</v>
      </c>
      <c r="C3874" t="s">
        <v>18</v>
      </c>
      <c r="D3874" t="s">
        <v>19</v>
      </c>
      <c r="E3874" t="s">
        <v>14</v>
      </c>
      <c r="F3874" t="s">
        <v>31</v>
      </c>
      <c r="G3874" s="5">
        <v>1719.99</v>
      </c>
      <c r="H3874" s="5">
        <f t="shared" si="420"/>
        <v>30.959819999999997</v>
      </c>
      <c r="I3874" s="6">
        <v>5</v>
      </c>
      <c r="J3874" s="6">
        <v>8599.9500000000007</v>
      </c>
      <c r="K3874" s="5">
        <f t="shared" si="421"/>
        <v>154.79909999999998</v>
      </c>
      <c r="L3874" s="7">
        <v>3.92</v>
      </c>
      <c r="M3874" s="7">
        <v>2737</v>
      </c>
      <c r="N3874" s="3">
        <v>45304</v>
      </c>
      <c r="O3874" s="4" t="str">
        <f t="shared" si="422"/>
        <v>2024-01</v>
      </c>
      <c r="P3874" s="4" t="str">
        <f t="shared" si="423"/>
        <v>01</v>
      </c>
      <c r="Q3874" s="4" t="str">
        <f t="shared" si="424"/>
        <v>January</v>
      </c>
      <c r="R3874" s="30" t="str">
        <f t="shared" si="425"/>
        <v>13</v>
      </c>
      <c r="W3874" t="str">
        <f t="shared" si="426"/>
        <v>ok</v>
      </c>
    </row>
    <row r="3875" spans="1:23" x14ac:dyDescent="0.3">
      <c r="A3875" t="s">
        <v>3917</v>
      </c>
      <c r="B3875" t="s">
        <v>28</v>
      </c>
      <c r="C3875" t="s">
        <v>29</v>
      </c>
      <c r="D3875" t="s">
        <v>30</v>
      </c>
      <c r="E3875" t="s">
        <v>20</v>
      </c>
      <c r="F3875" t="s">
        <v>21</v>
      </c>
      <c r="G3875" s="5">
        <v>3998.73</v>
      </c>
      <c r="H3875" s="5">
        <f t="shared" si="420"/>
        <v>71.977139999999991</v>
      </c>
      <c r="I3875" s="6">
        <v>4</v>
      </c>
      <c r="J3875" s="6">
        <v>15994.92</v>
      </c>
      <c r="K3875" s="5">
        <f t="shared" si="421"/>
        <v>287.90855999999997</v>
      </c>
      <c r="L3875" s="7">
        <v>3.08</v>
      </c>
      <c r="M3875" s="7">
        <v>289</v>
      </c>
      <c r="N3875" s="3">
        <v>45395</v>
      </c>
      <c r="O3875" s="4" t="str">
        <f t="shared" si="422"/>
        <v>2024-04</v>
      </c>
      <c r="P3875" s="4" t="str">
        <f t="shared" si="423"/>
        <v>04</v>
      </c>
      <c r="Q3875" s="4" t="str">
        <f t="shared" si="424"/>
        <v>April</v>
      </c>
      <c r="R3875" s="30" t="str">
        <f t="shared" si="425"/>
        <v>13</v>
      </c>
      <c r="W3875" t="str">
        <f t="shared" si="426"/>
        <v>ok</v>
      </c>
    </row>
    <row r="3876" spans="1:23" x14ac:dyDescent="0.3">
      <c r="A3876" t="s">
        <v>3918</v>
      </c>
      <c r="B3876" t="s">
        <v>11</v>
      </c>
      <c r="C3876" t="s">
        <v>12</v>
      </c>
      <c r="D3876" t="s">
        <v>13</v>
      </c>
      <c r="E3876" t="s">
        <v>45</v>
      </c>
      <c r="F3876" t="s">
        <v>21</v>
      </c>
      <c r="G3876" s="5">
        <v>14976.14</v>
      </c>
      <c r="H3876" s="5">
        <f t="shared" si="420"/>
        <v>269.57051999999999</v>
      </c>
      <c r="I3876" s="6">
        <v>1</v>
      </c>
      <c r="J3876" s="6">
        <v>14976.14</v>
      </c>
      <c r="K3876" s="5">
        <f t="shared" si="421"/>
        <v>269.57051999999999</v>
      </c>
      <c r="L3876" s="7">
        <v>4.88</v>
      </c>
      <c r="M3876" s="7">
        <v>1208</v>
      </c>
      <c r="N3876" s="3">
        <v>45500</v>
      </c>
      <c r="O3876" s="4" t="str">
        <f t="shared" si="422"/>
        <v>2024-07</v>
      </c>
      <c r="P3876" s="4" t="str">
        <f t="shared" si="423"/>
        <v>07</v>
      </c>
      <c r="Q3876" s="4" t="str">
        <f t="shared" si="424"/>
        <v>July</v>
      </c>
      <c r="R3876" s="30" t="str">
        <f t="shared" si="425"/>
        <v>27</v>
      </c>
      <c r="W3876" t="str">
        <f t="shared" si="426"/>
        <v>ok</v>
      </c>
    </row>
    <row r="3877" spans="1:23" x14ac:dyDescent="0.3">
      <c r="A3877" t="s">
        <v>3919</v>
      </c>
      <c r="B3877" t="s">
        <v>11</v>
      </c>
      <c r="C3877" t="s">
        <v>12</v>
      </c>
      <c r="D3877" t="s">
        <v>13</v>
      </c>
      <c r="E3877" t="s">
        <v>20</v>
      </c>
      <c r="F3877" t="s">
        <v>15</v>
      </c>
      <c r="G3877" s="5">
        <v>6031.78</v>
      </c>
      <c r="H3877" s="5">
        <f t="shared" si="420"/>
        <v>108.57203999999999</v>
      </c>
      <c r="I3877" s="6">
        <v>1</v>
      </c>
      <c r="J3877" s="6">
        <v>6031.78</v>
      </c>
      <c r="K3877" s="5">
        <f t="shared" si="421"/>
        <v>108.57203999999999</v>
      </c>
      <c r="L3877" s="7">
        <v>4.93</v>
      </c>
      <c r="M3877" s="7">
        <v>3407</v>
      </c>
      <c r="N3877" s="3">
        <v>45498</v>
      </c>
      <c r="O3877" s="4" t="str">
        <f t="shared" si="422"/>
        <v>2024-07</v>
      </c>
      <c r="P3877" s="4" t="str">
        <f t="shared" si="423"/>
        <v>07</v>
      </c>
      <c r="Q3877" s="4" t="str">
        <f t="shared" si="424"/>
        <v>July</v>
      </c>
      <c r="R3877" s="30" t="str">
        <f t="shared" si="425"/>
        <v>25</v>
      </c>
      <c r="W3877" t="str">
        <f t="shared" si="426"/>
        <v>ok</v>
      </c>
    </row>
    <row r="3878" spans="1:23" x14ac:dyDescent="0.3">
      <c r="A3878" t="s">
        <v>3920</v>
      </c>
      <c r="B3878" t="s">
        <v>47</v>
      </c>
      <c r="C3878" t="s">
        <v>12</v>
      </c>
      <c r="D3878" t="s">
        <v>48</v>
      </c>
      <c r="E3878" t="s">
        <v>20</v>
      </c>
      <c r="F3878" t="s">
        <v>21</v>
      </c>
      <c r="G3878" s="5">
        <v>12132.3</v>
      </c>
      <c r="H3878" s="5">
        <f t="shared" si="420"/>
        <v>218.38139999999996</v>
      </c>
      <c r="I3878" s="6">
        <v>2</v>
      </c>
      <c r="J3878" s="6">
        <v>24264.6</v>
      </c>
      <c r="K3878" s="5">
        <f t="shared" si="421"/>
        <v>436.76279999999991</v>
      </c>
      <c r="L3878" s="7">
        <v>1.98</v>
      </c>
      <c r="M3878" s="7">
        <v>3288</v>
      </c>
      <c r="N3878" s="3">
        <v>45640</v>
      </c>
      <c r="O3878" s="4" t="str">
        <f t="shared" si="422"/>
        <v>2024-12</v>
      </c>
      <c r="P3878" s="4" t="str">
        <f t="shared" si="423"/>
        <v>12</v>
      </c>
      <c r="Q3878" s="4" t="str">
        <f t="shared" si="424"/>
        <v>December</v>
      </c>
      <c r="R3878" s="30" t="str">
        <f t="shared" si="425"/>
        <v>14</v>
      </c>
      <c r="W3878" t="str">
        <f t="shared" si="426"/>
        <v>ok</v>
      </c>
    </row>
    <row r="3879" spans="1:23" x14ac:dyDescent="0.3">
      <c r="A3879" t="s">
        <v>3921</v>
      </c>
      <c r="B3879" t="s">
        <v>17</v>
      </c>
      <c r="C3879" t="s">
        <v>18</v>
      </c>
      <c r="D3879" t="s">
        <v>19</v>
      </c>
      <c r="E3879" t="s">
        <v>14</v>
      </c>
      <c r="F3879" t="s">
        <v>38</v>
      </c>
      <c r="G3879" s="5">
        <v>13213.65</v>
      </c>
      <c r="H3879" s="5">
        <f t="shared" si="420"/>
        <v>237.84569999999997</v>
      </c>
      <c r="I3879" s="6">
        <v>3</v>
      </c>
      <c r="J3879" s="6">
        <v>39640.949999999997</v>
      </c>
      <c r="K3879" s="5">
        <f t="shared" si="421"/>
        <v>713.5370999999999</v>
      </c>
      <c r="L3879" s="7">
        <v>2.2799999999999998</v>
      </c>
      <c r="M3879" s="7">
        <v>2159</v>
      </c>
      <c r="N3879" s="3">
        <v>45652</v>
      </c>
      <c r="O3879" s="4" t="str">
        <f t="shared" si="422"/>
        <v>2024-12</v>
      </c>
      <c r="P3879" s="4" t="str">
        <f t="shared" si="423"/>
        <v>12</v>
      </c>
      <c r="Q3879" s="4" t="str">
        <f t="shared" si="424"/>
        <v>December</v>
      </c>
      <c r="R3879" s="30" t="str">
        <f t="shared" si="425"/>
        <v>26</v>
      </c>
      <c r="W3879" t="str">
        <f t="shared" si="426"/>
        <v>ok</v>
      </c>
    </row>
    <row r="3880" spans="1:23" x14ac:dyDescent="0.3">
      <c r="A3880" t="s">
        <v>3922</v>
      </c>
      <c r="B3880" t="s">
        <v>51</v>
      </c>
      <c r="C3880" t="s">
        <v>29</v>
      </c>
      <c r="D3880" t="s">
        <v>52</v>
      </c>
      <c r="E3880" t="s">
        <v>20</v>
      </c>
      <c r="F3880" t="s">
        <v>31</v>
      </c>
      <c r="G3880" s="5">
        <v>12359.72</v>
      </c>
      <c r="H3880" s="5">
        <f t="shared" si="420"/>
        <v>222.47495999999998</v>
      </c>
      <c r="I3880" s="6">
        <v>4</v>
      </c>
      <c r="J3880" s="6">
        <v>49438.879999999997</v>
      </c>
      <c r="K3880" s="5">
        <f t="shared" si="421"/>
        <v>889.89983999999993</v>
      </c>
      <c r="L3880" s="7">
        <v>3.83</v>
      </c>
      <c r="M3880" s="7">
        <v>3167</v>
      </c>
      <c r="N3880" s="3">
        <v>45373</v>
      </c>
      <c r="O3880" s="4" t="str">
        <f t="shared" si="422"/>
        <v>2024-03</v>
      </c>
      <c r="P3880" s="4" t="str">
        <f t="shared" si="423"/>
        <v>03</v>
      </c>
      <c r="Q3880" s="4" t="str">
        <f t="shared" si="424"/>
        <v>March</v>
      </c>
      <c r="R3880" s="30" t="str">
        <f t="shared" si="425"/>
        <v>22</v>
      </c>
      <c r="W3880" t="str">
        <f t="shared" si="426"/>
        <v>ok</v>
      </c>
    </row>
    <row r="3881" spans="1:23" x14ac:dyDescent="0.3">
      <c r="A3881" t="s">
        <v>3923</v>
      </c>
      <c r="B3881" t="s">
        <v>11</v>
      </c>
      <c r="C3881" t="s">
        <v>12</v>
      </c>
      <c r="D3881" t="s">
        <v>13</v>
      </c>
      <c r="E3881" t="s">
        <v>20</v>
      </c>
      <c r="F3881" t="s">
        <v>15</v>
      </c>
      <c r="G3881" s="5">
        <v>12391.83</v>
      </c>
      <c r="H3881" s="5">
        <f t="shared" si="420"/>
        <v>223.05293999999998</v>
      </c>
      <c r="I3881" s="6">
        <v>2</v>
      </c>
      <c r="J3881" s="6">
        <v>24783.66</v>
      </c>
      <c r="K3881" s="5">
        <f t="shared" si="421"/>
        <v>446.10587999999996</v>
      </c>
      <c r="L3881" s="7">
        <v>3.47</v>
      </c>
      <c r="M3881" s="7">
        <v>3549</v>
      </c>
      <c r="N3881" s="3">
        <v>45633</v>
      </c>
      <c r="O3881" s="4" t="str">
        <f t="shared" si="422"/>
        <v>2024-12</v>
      </c>
      <c r="P3881" s="4" t="str">
        <f t="shared" si="423"/>
        <v>12</v>
      </c>
      <c r="Q3881" s="4" t="str">
        <f t="shared" si="424"/>
        <v>December</v>
      </c>
      <c r="R3881" s="30" t="str">
        <f t="shared" si="425"/>
        <v>07</v>
      </c>
      <c r="W3881" t="str">
        <f t="shared" si="426"/>
        <v>ok</v>
      </c>
    </row>
    <row r="3882" spans="1:23" x14ac:dyDescent="0.3">
      <c r="A3882" t="s">
        <v>3924</v>
      </c>
      <c r="B3882" t="s">
        <v>28</v>
      </c>
      <c r="C3882" t="s">
        <v>29</v>
      </c>
      <c r="D3882" t="s">
        <v>30</v>
      </c>
      <c r="E3882" t="s">
        <v>45</v>
      </c>
      <c r="F3882" t="s">
        <v>31</v>
      </c>
      <c r="G3882" s="5">
        <v>11338.21</v>
      </c>
      <c r="H3882" s="5">
        <f t="shared" si="420"/>
        <v>204.08777999999998</v>
      </c>
      <c r="I3882" s="6">
        <v>2</v>
      </c>
      <c r="J3882" s="6">
        <v>22676.42</v>
      </c>
      <c r="K3882" s="5">
        <f t="shared" si="421"/>
        <v>408.17555999999996</v>
      </c>
      <c r="L3882" s="7">
        <v>4.03</v>
      </c>
      <c r="M3882" s="7">
        <v>2392</v>
      </c>
      <c r="N3882" s="3">
        <v>45459</v>
      </c>
      <c r="O3882" s="4" t="str">
        <f t="shared" si="422"/>
        <v>2024-06</v>
      </c>
      <c r="P3882" s="4" t="str">
        <f t="shared" si="423"/>
        <v>06</v>
      </c>
      <c r="Q3882" s="4" t="str">
        <f t="shared" si="424"/>
        <v>June</v>
      </c>
      <c r="R3882" s="30" t="str">
        <f t="shared" si="425"/>
        <v>16</v>
      </c>
      <c r="W3882" t="str">
        <f t="shared" si="426"/>
        <v>ok</v>
      </c>
    </row>
    <row r="3883" spans="1:23" x14ac:dyDescent="0.3">
      <c r="A3883" t="s">
        <v>3925</v>
      </c>
      <c r="B3883" t="s">
        <v>36</v>
      </c>
      <c r="C3883" t="s">
        <v>18</v>
      </c>
      <c r="D3883" t="s">
        <v>37</v>
      </c>
      <c r="E3883" t="s">
        <v>20</v>
      </c>
      <c r="F3883" t="s">
        <v>26</v>
      </c>
      <c r="G3883" s="5">
        <v>2733.65</v>
      </c>
      <c r="H3883" s="5">
        <f t="shared" si="420"/>
        <v>49.2057</v>
      </c>
      <c r="I3883" s="6">
        <v>2</v>
      </c>
      <c r="J3883" s="6">
        <v>5467.3</v>
      </c>
      <c r="K3883" s="5">
        <f t="shared" si="421"/>
        <v>98.4114</v>
      </c>
      <c r="L3883" s="7">
        <v>3.91</v>
      </c>
      <c r="M3883" s="7">
        <v>3989</v>
      </c>
      <c r="N3883" s="3">
        <v>45381</v>
      </c>
      <c r="O3883" s="4" t="str">
        <f t="shared" si="422"/>
        <v>2024-03</v>
      </c>
      <c r="P3883" s="4" t="str">
        <f t="shared" si="423"/>
        <v>03</v>
      </c>
      <c r="Q3883" s="4" t="str">
        <f t="shared" si="424"/>
        <v>March</v>
      </c>
      <c r="R3883" s="30" t="str">
        <f t="shared" si="425"/>
        <v>30</v>
      </c>
      <c r="W3883" t="str">
        <f t="shared" si="426"/>
        <v>ok</v>
      </c>
    </row>
    <row r="3884" spans="1:23" x14ac:dyDescent="0.3">
      <c r="A3884" t="s">
        <v>3926</v>
      </c>
      <c r="B3884" t="s">
        <v>41</v>
      </c>
      <c r="C3884" t="s">
        <v>42</v>
      </c>
      <c r="D3884" t="s">
        <v>43</v>
      </c>
      <c r="E3884" t="s">
        <v>14</v>
      </c>
      <c r="F3884" t="s">
        <v>26</v>
      </c>
      <c r="G3884" s="5">
        <v>17264.560000000001</v>
      </c>
      <c r="H3884" s="5">
        <f t="shared" si="420"/>
        <v>310.76208000000003</v>
      </c>
      <c r="I3884" s="6">
        <v>5</v>
      </c>
      <c r="J3884" s="6">
        <v>86322.8</v>
      </c>
      <c r="K3884" s="5">
        <f t="shared" si="421"/>
        <v>1553.8104000000001</v>
      </c>
      <c r="L3884" s="7">
        <v>3.18</v>
      </c>
      <c r="M3884" s="7">
        <v>680</v>
      </c>
      <c r="N3884" s="3">
        <v>45303</v>
      </c>
      <c r="O3884" s="4" t="str">
        <f t="shared" si="422"/>
        <v>2024-01</v>
      </c>
      <c r="P3884" s="4" t="str">
        <f t="shared" si="423"/>
        <v>01</v>
      </c>
      <c r="Q3884" s="4" t="str">
        <f t="shared" si="424"/>
        <v>January</v>
      </c>
      <c r="R3884" s="30" t="str">
        <f t="shared" si="425"/>
        <v>12</v>
      </c>
      <c r="W3884" t="str">
        <f t="shared" si="426"/>
        <v>ok</v>
      </c>
    </row>
    <row r="3885" spans="1:23" x14ac:dyDescent="0.3">
      <c r="A3885" t="s">
        <v>3927</v>
      </c>
      <c r="B3885" t="s">
        <v>47</v>
      </c>
      <c r="C3885" t="s">
        <v>12</v>
      </c>
      <c r="D3885" t="s">
        <v>48</v>
      </c>
      <c r="E3885" t="s">
        <v>45</v>
      </c>
      <c r="F3885" t="s">
        <v>26</v>
      </c>
      <c r="G3885" s="5">
        <v>16568.91</v>
      </c>
      <c r="H3885" s="5">
        <f t="shared" si="420"/>
        <v>298.24037999999996</v>
      </c>
      <c r="I3885" s="6">
        <v>3</v>
      </c>
      <c r="J3885" s="6">
        <v>49706.73</v>
      </c>
      <c r="K3885" s="5">
        <f t="shared" si="421"/>
        <v>894.72113999999988</v>
      </c>
      <c r="L3885" s="7">
        <v>3.89</v>
      </c>
      <c r="M3885" s="7">
        <v>1782</v>
      </c>
      <c r="N3885" s="3">
        <v>45495</v>
      </c>
      <c r="O3885" s="4" t="str">
        <f t="shared" si="422"/>
        <v>2024-07</v>
      </c>
      <c r="P3885" s="4" t="str">
        <f t="shared" si="423"/>
        <v>07</v>
      </c>
      <c r="Q3885" s="4" t="str">
        <f t="shared" si="424"/>
        <v>July</v>
      </c>
      <c r="R3885" s="30" t="str">
        <f t="shared" si="425"/>
        <v>22</v>
      </c>
      <c r="W3885" t="str">
        <f t="shared" si="426"/>
        <v>ok</v>
      </c>
    </row>
    <row r="3886" spans="1:23" x14ac:dyDescent="0.3">
      <c r="A3886" t="s">
        <v>3928</v>
      </c>
      <c r="B3886" t="s">
        <v>11</v>
      </c>
      <c r="C3886" t="s">
        <v>12</v>
      </c>
      <c r="D3886" t="s">
        <v>13</v>
      </c>
      <c r="E3886" t="s">
        <v>20</v>
      </c>
      <c r="F3886" t="s">
        <v>26</v>
      </c>
      <c r="G3886" s="5">
        <v>9127.0300000000007</v>
      </c>
      <c r="H3886" s="5">
        <f t="shared" si="420"/>
        <v>164.28654</v>
      </c>
      <c r="I3886" s="6">
        <v>1</v>
      </c>
      <c r="J3886" s="6">
        <v>9127.0300000000007</v>
      </c>
      <c r="K3886" s="5">
        <f t="shared" si="421"/>
        <v>164.28654</v>
      </c>
      <c r="L3886" s="7">
        <v>2.77</v>
      </c>
      <c r="M3886" s="7">
        <v>2344</v>
      </c>
      <c r="N3886" s="3">
        <v>45316</v>
      </c>
      <c r="O3886" s="4" t="str">
        <f t="shared" si="422"/>
        <v>2024-01</v>
      </c>
      <c r="P3886" s="4" t="str">
        <f t="shared" si="423"/>
        <v>01</v>
      </c>
      <c r="Q3886" s="4" t="str">
        <f t="shared" si="424"/>
        <v>January</v>
      </c>
      <c r="R3886" s="30" t="str">
        <f t="shared" si="425"/>
        <v>25</v>
      </c>
      <c r="W3886" t="str">
        <f t="shared" si="426"/>
        <v>ok</v>
      </c>
    </row>
    <row r="3887" spans="1:23" x14ac:dyDescent="0.3">
      <c r="A3887" t="s">
        <v>3929</v>
      </c>
      <c r="B3887" t="s">
        <v>51</v>
      </c>
      <c r="C3887" t="s">
        <v>29</v>
      </c>
      <c r="D3887" t="s">
        <v>52</v>
      </c>
      <c r="E3887" t="s">
        <v>20</v>
      </c>
      <c r="F3887" t="s">
        <v>31</v>
      </c>
      <c r="G3887" s="5">
        <v>3567.78</v>
      </c>
      <c r="H3887" s="5">
        <f t="shared" si="420"/>
        <v>64.220039999999997</v>
      </c>
      <c r="I3887" s="6">
        <v>1</v>
      </c>
      <c r="J3887" s="6">
        <v>3567.78</v>
      </c>
      <c r="K3887" s="5">
        <f t="shared" si="421"/>
        <v>64.220039999999997</v>
      </c>
      <c r="L3887" s="7">
        <v>1.94</v>
      </c>
      <c r="M3887" s="7">
        <v>2048</v>
      </c>
      <c r="N3887" s="3">
        <v>45623</v>
      </c>
      <c r="O3887" s="4" t="str">
        <f t="shared" si="422"/>
        <v>2024-11</v>
      </c>
      <c r="P3887" s="4" t="str">
        <f t="shared" si="423"/>
        <v>11</v>
      </c>
      <c r="Q3887" s="4" t="str">
        <f t="shared" si="424"/>
        <v>November</v>
      </c>
      <c r="R3887" s="30" t="str">
        <f t="shared" si="425"/>
        <v>27</v>
      </c>
      <c r="W3887" t="str">
        <f t="shared" si="426"/>
        <v>ok</v>
      </c>
    </row>
    <row r="3888" spans="1:23" x14ac:dyDescent="0.3">
      <c r="A3888" t="s">
        <v>3930</v>
      </c>
      <c r="B3888" t="s">
        <v>23</v>
      </c>
      <c r="C3888" t="s">
        <v>24</v>
      </c>
      <c r="D3888" t="s">
        <v>25</v>
      </c>
      <c r="E3888" t="s">
        <v>14</v>
      </c>
      <c r="F3888" t="s">
        <v>26</v>
      </c>
      <c r="G3888" s="5">
        <v>12210.94</v>
      </c>
      <c r="H3888" s="5">
        <f t="shared" si="420"/>
        <v>219.79692</v>
      </c>
      <c r="I3888" s="6">
        <v>5</v>
      </c>
      <c r="J3888" s="6">
        <v>61054.7</v>
      </c>
      <c r="K3888" s="5">
        <f t="shared" si="421"/>
        <v>1098.9846</v>
      </c>
      <c r="L3888" s="7">
        <v>1.58</v>
      </c>
      <c r="M3888" s="7">
        <v>3438</v>
      </c>
      <c r="N3888" s="3">
        <v>45477</v>
      </c>
      <c r="O3888" s="4" t="str">
        <f t="shared" si="422"/>
        <v>2024-07</v>
      </c>
      <c r="P3888" s="4" t="str">
        <f t="shared" si="423"/>
        <v>07</v>
      </c>
      <c r="Q3888" s="4" t="str">
        <f t="shared" si="424"/>
        <v>July</v>
      </c>
      <c r="R3888" s="30" t="str">
        <f t="shared" si="425"/>
        <v>04</v>
      </c>
      <c r="W3888" t="str">
        <f t="shared" si="426"/>
        <v>ok</v>
      </c>
    </row>
    <row r="3889" spans="1:23" x14ac:dyDescent="0.3">
      <c r="A3889" t="s">
        <v>3931</v>
      </c>
      <c r="B3889" t="s">
        <v>23</v>
      </c>
      <c r="C3889" t="s">
        <v>24</v>
      </c>
      <c r="D3889" t="s">
        <v>25</v>
      </c>
      <c r="E3889" t="s">
        <v>45</v>
      </c>
      <c r="F3889" t="s">
        <v>38</v>
      </c>
      <c r="G3889" s="5">
        <v>15221.96</v>
      </c>
      <c r="H3889" s="5">
        <f t="shared" si="420"/>
        <v>273.99527999999998</v>
      </c>
      <c r="I3889" s="6">
        <v>4</v>
      </c>
      <c r="J3889" s="6">
        <v>60887.839999999997</v>
      </c>
      <c r="K3889" s="5">
        <f t="shared" si="421"/>
        <v>1095.9811199999999</v>
      </c>
      <c r="L3889" s="7">
        <v>2.7</v>
      </c>
      <c r="M3889" s="7">
        <v>3497</v>
      </c>
      <c r="N3889" s="3">
        <v>45564</v>
      </c>
      <c r="O3889" s="4" t="str">
        <f t="shared" si="422"/>
        <v>2024-09</v>
      </c>
      <c r="P3889" s="4" t="str">
        <f t="shared" si="423"/>
        <v>09</v>
      </c>
      <c r="Q3889" s="4" t="str">
        <f t="shared" si="424"/>
        <v>September</v>
      </c>
      <c r="R3889" s="30" t="str">
        <f t="shared" si="425"/>
        <v>29</v>
      </c>
      <c r="W3889" t="str">
        <f t="shared" si="426"/>
        <v>ok</v>
      </c>
    </row>
    <row r="3890" spans="1:23" x14ac:dyDescent="0.3">
      <c r="A3890" t="s">
        <v>3932</v>
      </c>
      <c r="B3890" t="s">
        <v>17</v>
      </c>
      <c r="C3890" t="s">
        <v>18</v>
      </c>
      <c r="D3890" t="s">
        <v>19</v>
      </c>
      <c r="E3890" t="s">
        <v>45</v>
      </c>
      <c r="F3890" t="s">
        <v>15</v>
      </c>
      <c r="G3890" s="5">
        <v>7348.77</v>
      </c>
      <c r="H3890" s="5">
        <f t="shared" si="420"/>
        <v>132.27786</v>
      </c>
      <c r="I3890" s="6">
        <v>2</v>
      </c>
      <c r="J3890" s="6">
        <v>14697.54</v>
      </c>
      <c r="K3890" s="5">
        <f t="shared" si="421"/>
        <v>264.55572000000001</v>
      </c>
      <c r="L3890" s="7">
        <v>4.3099999999999996</v>
      </c>
      <c r="M3890" s="7">
        <v>2539</v>
      </c>
      <c r="N3890" s="3">
        <v>45628</v>
      </c>
      <c r="O3890" s="4" t="str">
        <f t="shared" si="422"/>
        <v>2024-12</v>
      </c>
      <c r="P3890" s="4" t="str">
        <f t="shared" si="423"/>
        <v>12</v>
      </c>
      <c r="Q3890" s="4" t="str">
        <f t="shared" si="424"/>
        <v>December</v>
      </c>
      <c r="R3890" s="30" t="str">
        <f t="shared" si="425"/>
        <v>02</v>
      </c>
      <c r="W3890" t="str">
        <f t="shared" si="426"/>
        <v>ok</v>
      </c>
    </row>
    <row r="3891" spans="1:23" x14ac:dyDescent="0.3">
      <c r="A3891" t="s">
        <v>3933</v>
      </c>
      <c r="B3891" t="s">
        <v>11</v>
      </c>
      <c r="C3891" t="s">
        <v>12</v>
      </c>
      <c r="D3891" t="s">
        <v>13</v>
      </c>
      <c r="E3891" t="s">
        <v>14</v>
      </c>
      <c r="F3891" t="s">
        <v>26</v>
      </c>
      <c r="G3891" s="5">
        <v>256.32</v>
      </c>
      <c r="H3891" s="5">
        <f t="shared" si="420"/>
        <v>4.6137599999999992</v>
      </c>
      <c r="I3891" s="6">
        <v>3</v>
      </c>
      <c r="J3891" s="6">
        <v>768.96</v>
      </c>
      <c r="K3891" s="5">
        <f t="shared" si="421"/>
        <v>13.841279999999998</v>
      </c>
      <c r="L3891" s="7">
        <v>4.29</v>
      </c>
      <c r="M3891" s="7">
        <v>2667</v>
      </c>
      <c r="N3891" s="3">
        <v>45585</v>
      </c>
      <c r="O3891" s="4" t="str">
        <f t="shared" si="422"/>
        <v>2024-10</v>
      </c>
      <c r="P3891" s="4" t="str">
        <f t="shared" si="423"/>
        <v>10</v>
      </c>
      <c r="Q3891" s="4" t="str">
        <f t="shared" si="424"/>
        <v>October</v>
      </c>
      <c r="R3891" s="30" t="str">
        <f t="shared" si="425"/>
        <v>20</v>
      </c>
      <c r="W3891" t="str">
        <f t="shared" si="426"/>
        <v>ok</v>
      </c>
    </row>
    <row r="3892" spans="1:23" x14ac:dyDescent="0.3">
      <c r="A3892" t="s">
        <v>3934</v>
      </c>
      <c r="B3892" t="s">
        <v>23</v>
      </c>
      <c r="C3892" t="s">
        <v>24</v>
      </c>
      <c r="D3892" t="s">
        <v>25</v>
      </c>
      <c r="E3892" t="s">
        <v>20</v>
      </c>
      <c r="F3892" t="s">
        <v>15</v>
      </c>
      <c r="G3892" s="5">
        <v>18287.38</v>
      </c>
      <c r="H3892" s="5">
        <f t="shared" si="420"/>
        <v>329.17284000000001</v>
      </c>
      <c r="I3892" s="6">
        <v>4</v>
      </c>
      <c r="J3892" s="6">
        <v>73149.52</v>
      </c>
      <c r="K3892" s="5">
        <f t="shared" si="421"/>
        <v>1316.69136</v>
      </c>
      <c r="L3892" s="7">
        <v>4.38</v>
      </c>
      <c r="M3892" s="7">
        <v>4067</v>
      </c>
      <c r="N3892" s="3">
        <v>45509</v>
      </c>
      <c r="O3892" s="4" t="str">
        <f t="shared" si="422"/>
        <v>2024-08</v>
      </c>
      <c r="P3892" s="4" t="str">
        <f t="shared" si="423"/>
        <v>08</v>
      </c>
      <c r="Q3892" s="4" t="str">
        <f t="shared" si="424"/>
        <v>August</v>
      </c>
      <c r="R3892" s="30" t="str">
        <f t="shared" si="425"/>
        <v>05</v>
      </c>
      <c r="W3892" t="str">
        <f t="shared" si="426"/>
        <v>ok</v>
      </c>
    </row>
    <row r="3893" spans="1:23" x14ac:dyDescent="0.3">
      <c r="A3893" t="s">
        <v>3935</v>
      </c>
      <c r="B3893" t="s">
        <v>51</v>
      </c>
      <c r="C3893" t="s">
        <v>29</v>
      </c>
      <c r="D3893" t="s">
        <v>52</v>
      </c>
      <c r="E3893" t="s">
        <v>20</v>
      </c>
      <c r="F3893" t="s">
        <v>60</v>
      </c>
      <c r="G3893" s="5">
        <v>17988.02</v>
      </c>
      <c r="H3893" s="5">
        <f t="shared" si="420"/>
        <v>323.78435999999999</v>
      </c>
      <c r="I3893" s="6">
        <v>2</v>
      </c>
      <c r="J3893" s="6">
        <v>35976.04</v>
      </c>
      <c r="K3893" s="5">
        <f t="shared" si="421"/>
        <v>647.56871999999998</v>
      </c>
      <c r="L3893" s="7">
        <v>2.59</v>
      </c>
      <c r="M3893" s="7">
        <v>4309</v>
      </c>
      <c r="N3893" s="3">
        <v>45389</v>
      </c>
      <c r="O3893" s="4" t="str">
        <f t="shared" si="422"/>
        <v>2024-04</v>
      </c>
      <c r="P3893" s="4" t="str">
        <f t="shared" si="423"/>
        <v>04</v>
      </c>
      <c r="Q3893" s="4" t="str">
        <f t="shared" si="424"/>
        <v>April</v>
      </c>
      <c r="R3893" s="30" t="str">
        <f t="shared" si="425"/>
        <v>07</v>
      </c>
      <c r="W3893" t="str">
        <f t="shared" si="426"/>
        <v>ok</v>
      </c>
    </row>
    <row r="3894" spans="1:23" x14ac:dyDescent="0.3">
      <c r="A3894" t="s">
        <v>3936</v>
      </c>
      <c r="B3894" t="s">
        <v>51</v>
      </c>
      <c r="C3894" t="s">
        <v>29</v>
      </c>
      <c r="D3894" t="s">
        <v>52</v>
      </c>
      <c r="E3894" t="s">
        <v>45</v>
      </c>
      <c r="F3894" t="s">
        <v>26</v>
      </c>
      <c r="G3894" s="5">
        <v>16411.439999999999</v>
      </c>
      <c r="H3894" s="5">
        <f t="shared" si="420"/>
        <v>295.40591999999998</v>
      </c>
      <c r="I3894" s="6">
        <v>4</v>
      </c>
      <c r="J3894" s="6">
        <v>65645.759999999995</v>
      </c>
      <c r="K3894" s="5">
        <f t="shared" si="421"/>
        <v>1181.6236799999999</v>
      </c>
      <c r="L3894" s="7">
        <v>3.96</v>
      </c>
      <c r="M3894" s="7">
        <v>3588</v>
      </c>
      <c r="N3894" s="3">
        <v>45434</v>
      </c>
      <c r="O3894" s="4" t="str">
        <f t="shared" si="422"/>
        <v>2024-05</v>
      </c>
      <c r="P3894" s="4" t="str">
        <f t="shared" si="423"/>
        <v>05</v>
      </c>
      <c r="Q3894" s="4" t="str">
        <f t="shared" si="424"/>
        <v>May</v>
      </c>
      <c r="R3894" s="30" t="str">
        <f t="shared" si="425"/>
        <v>22</v>
      </c>
      <c r="W3894" t="str">
        <f t="shared" si="426"/>
        <v>ok</v>
      </c>
    </row>
    <row r="3895" spans="1:23" x14ac:dyDescent="0.3">
      <c r="A3895" t="s">
        <v>3937</v>
      </c>
      <c r="B3895" t="s">
        <v>63</v>
      </c>
      <c r="C3895" t="s">
        <v>18</v>
      </c>
      <c r="D3895" t="s">
        <v>64</v>
      </c>
      <c r="E3895" t="s">
        <v>14</v>
      </c>
      <c r="F3895" t="s">
        <v>31</v>
      </c>
      <c r="G3895" s="5">
        <v>14206.11</v>
      </c>
      <c r="H3895" s="5">
        <f t="shared" si="420"/>
        <v>255.70998</v>
      </c>
      <c r="I3895" s="6">
        <v>4</v>
      </c>
      <c r="J3895" s="6">
        <v>56824.44</v>
      </c>
      <c r="K3895" s="5">
        <f t="shared" si="421"/>
        <v>1022.83992</v>
      </c>
      <c r="L3895" s="7">
        <v>4.1100000000000003</v>
      </c>
      <c r="M3895" s="7">
        <v>3724</v>
      </c>
      <c r="N3895" s="3">
        <v>45604</v>
      </c>
      <c r="O3895" s="4" t="str">
        <f t="shared" si="422"/>
        <v>2024-11</v>
      </c>
      <c r="P3895" s="4" t="str">
        <f t="shared" si="423"/>
        <v>11</v>
      </c>
      <c r="Q3895" s="4" t="str">
        <f t="shared" si="424"/>
        <v>November</v>
      </c>
      <c r="R3895" s="30" t="str">
        <f t="shared" si="425"/>
        <v>08</v>
      </c>
      <c r="W3895" t="str">
        <f t="shared" si="426"/>
        <v>ok</v>
      </c>
    </row>
    <row r="3896" spans="1:23" x14ac:dyDescent="0.3">
      <c r="A3896" t="s">
        <v>3938</v>
      </c>
      <c r="B3896" t="s">
        <v>36</v>
      </c>
      <c r="C3896" t="s">
        <v>18</v>
      </c>
      <c r="D3896" t="s">
        <v>37</v>
      </c>
      <c r="E3896" t="s">
        <v>20</v>
      </c>
      <c r="F3896" t="s">
        <v>31</v>
      </c>
      <c r="G3896" s="5">
        <v>16268.48</v>
      </c>
      <c r="H3896" s="5">
        <f t="shared" si="420"/>
        <v>292.83263999999997</v>
      </c>
      <c r="I3896" s="6">
        <v>2</v>
      </c>
      <c r="J3896" s="6">
        <v>32536.959999999999</v>
      </c>
      <c r="K3896" s="5">
        <f t="shared" si="421"/>
        <v>585.66527999999994</v>
      </c>
      <c r="L3896" s="7">
        <v>1.1399999999999999</v>
      </c>
      <c r="M3896" s="7">
        <v>1701</v>
      </c>
      <c r="N3896" s="3">
        <v>45506</v>
      </c>
      <c r="O3896" s="4" t="str">
        <f t="shared" si="422"/>
        <v>2024-08</v>
      </c>
      <c r="P3896" s="4" t="str">
        <f t="shared" si="423"/>
        <v>08</v>
      </c>
      <c r="Q3896" s="4" t="str">
        <f t="shared" si="424"/>
        <v>August</v>
      </c>
      <c r="R3896" s="30" t="str">
        <f t="shared" si="425"/>
        <v>02</v>
      </c>
      <c r="W3896" t="str">
        <f t="shared" si="426"/>
        <v>ok</v>
      </c>
    </row>
    <row r="3897" spans="1:23" x14ac:dyDescent="0.3">
      <c r="A3897" t="s">
        <v>3939</v>
      </c>
      <c r="B3897" t="s">
        <v>41</v>
      </c>
      <c r="C3897" t="s">
        <v>42</v>
      </c>
      <c r="D3897" t="s">
        <v>43</v>
      </c>
      <c r="E3897" t="s">
        <v>14</v>
      </c>
      <c r="F3897" t="s">
        <v>60</v>
      </c>
      <c r="G3897" s="5">
        <v>1715.61</v>
      </c>
      <c r="H3897" s="5">
        <f t="shared" si="420"/>
        <v>30.880979999999997</v>
      </c>
      <c r="I3897" s="6">
        <v>5</v>
      </c>
      <c r="J3897" s="6">
        <v>8578.0499999999993</v>
      </c>
      <c r="K3897" s="5">
        <f t="shared" si="421"/>
        <v>154.4049</v>
      </c>
      <c r="L3897" s="7">
        <v>1.91</v>
      </c>
      <c r="M3897" s="7">
        <v>3129</v>
      </c>
      <c r="N3897" s="3">
        <v>45365</v>
      </c>
      <c r="O3897" s="4" t="str">
        <f t="shared" si="422"/>
        <v>2024-03</v>
      </c>
      <c r="P3897" s="4" t="str">
        <f t="shared" si="423"/>
        <v>03</v>
      </c>
      <c r="Q3897" s="4" t="str">
        <f t="shared" si="424"/>
        <v>March</v>
      </c>
      <c r="R3897" s="30" t="str">
        <f t="shared" si="425"/>
        <v>14</v>
      </c>
      <c r="W3897" t="str">
        <f t="shared" si="426"/>
        <v>ok</v>
      </c>
    </row>
    <row r="3898" spans="1:23" x14ac:dyDescent="0.3">
      <c r="A3898" t="s">
        <v>3940</v>
      </c>
      <c r="B3898" t="s">
        <v>51</v>
      </c>
      <c r="C3898" t="s">
        <v>29</v>
      </c>
      <c r="D3898" t="s">
        <v>52</v>
      </c>
      <c r="E3898" t="s">
        <v>14</v>
      </c>
      <c r="F3898" t="s">
        <v>21</v>
      </c>
      <c r="G3898" s="5">
        <v>14657.42</v>
      </c>
      <c r="H3898" s="5">
        <f t="shared" si="420"/>
        <v>263.83355999999998</v>
      </c>
      <c r="I3898" s="6">
        <v>3</v>
      </c>
      <c r="J3898" s="6">
        <v>43972.26</v>
      </c>
      <c r="K3898" s="5">
        <f t="shared" si="421"/>
        <v>791.50067999999987</v>
      </c>
      <c r="L3898" s="7">
        <v>3.66</v>
      </c>
      <c r="M3898" s="7">
        <v>4002</v>
      </c>
      <c r="N3898" s="3">
        <v>45622</v>
      </c>
      <c r="O3898" s="4" t="str">
        <f t="shared" si="422"/>
        <v>2024-11</v>
      </c>
      <c r="P3898" s="4" t="str">
        <f t="shared" si="423"/>
        <v>11</v>
      </c>
      <c r="Q3898" s="4" t="str">
        <f t="shared" si="424"/>
        <v>November</v>
      </c>
      <c r="R3898" s="30" t="str">
        <f t="shared" si="425"/>
        <v>26</v>
      </c>
      <c r="W3898" t="str">
        <f t="shared" si="426"/>
        <v>ok</v>
      </c>
    </row>
    <row r="3899" spans="1:23" x14ac:dyDescent="0.3">
      <c r="A3899" t="s">
        <v>3941</v>
      </c>
      <c r="B3899" t="s">
        <v>33</v>
      </c>
      <c r="C3899" t="s">
        <v>12</v>
      </c>
      <c r="D3899" t="s">
        <v>34</v>
      </c>
      <c r="E3899" t="s">
        <v>20</v>
      </c>
      <c r="F3899" t="s">
        <v>15</v>
      </c>
      <c r="G3899" s="5">
        <v>9259.73</v>
      </c>
      <c r="H3899" s="5">
        <f t="shared" si="420"/>
        <v>166.67513999999997</v>
      </c>
      <c r="I3899" s="6">
        <v>1</v>
      </c>
      <c r="J3899" s="6">
        <v>9259.73</v>
      </c>
      <c r="K3899" s="5">
        <f t="shared" si="421"/>
        <v>166.67513999999997</v>
      </c>
      <c r="L3899" s="7">
        <v>3.26</v>
      </c>
      <c r="M3899" s="7">
        <v>1056</v>
      </c>
      <c r="N3899" s="3">
        <v>45571</v>
      </c>
      <c r="O3899" s="4" t="str">
        <f t="shared" si="422"/>
        <v>2024-10</v>
      </c>
      <c r="P3899" s="4" t="str">
        <f t="shared" si="423"/>
        <v>10</v>
      </c>
      <c r="Q3899" s="4" t="str">
        <f t="shared" si="424"/>
        <v>October</v>
      </c>
      <c r="R3899" s="30" t="str">
        <f t="shared" si="425"/>
        <v>06</v>
      </c>
      <c r="W3899" t="str">
        <f t="shared" si="426"/>
        <v>ok</v>
      </c>
    </row>
    <row r="3900" spans="1:23" x14ac:dyDescent="0.3">
      <c r="A3900" t="s">
        <v>3942</v>
      </c>
      <c r="B3900" t="s">
        <v>11</v>
      </c>
      <c r="C3900" t="s">
        <v>12</v>
      </c>
      <c r="D3900" t="s">
        <v>13</v>
      </c>
      <c r="E3900" t="s">
        <v>14</v>
      </c>
      <c r="F3900" t="s">
        <v>38</v>
      </c>
      <c r="G3900" s="5">
        <v>11067.64</v>
      </c>
      <c r="H3900" s="5">
        <f t="shared" si="420"/>
        <v>199.21751999999998</v>
      </c>
      <c r="I3900" s="6">
        <v>1</v>
      </c>
      <c r="J3900" s="6">
        <v>11067.64</v>
      </c>
      <c r="K3900" s="5">
        <f t="shared" si="421"/>
        <v>199.21751999999998</v>
      </c>
      <c r="L3900" s="7">
        <v>4.05</v>
      </c>
      <c r="M3900" s="7">
        <v>523</v>
      </c>
      <c r="N3900" s="3">
        <v>45552</v>
      </c>
      <c r="O3900" s="4" t="str">
        <f t="shared" si="422"/>
        <v>2024-09</v>
      </c>
      <c r="P3900" s="4" t="str">
        <f t="shared" si="423"/>
        <v>09</v>
      </c>
      <c r="Q3900" s="4" t="str">
        <f t="shared" si="424"/>
        <v>September</v>
      </c>
      <c r="R3900" s="30" t="str">
        <f t="shared" si="425"/>
        <v>17</v>
      </c>
      <c r="W3900" t="str">
        <f t="shared" si="426"/>
        <v>ok</v>
      </c>
    </row>
    <row r="3901" spans="1:23" x14ac:dyDescent="0.3">
      <c r="A3901" t="s">
        <v>3943</v>
      </c>
      <c r="B3901" t="s">
        <v>23</v>
      </c>
      <c r="C3901" t="s">
        <v>24</v>
      </c>
      <c r="D3901" t="s">
        <v>25</v>
      </c>
      <c r="E3901" t="s">
        <v>45</v>
      </c>
      <c r="F3901" t="s">
        <v>15</v>
      </c>
      <c r="G3901" s="5">
        <v>15258.9</v>
      </c>
      <c r="H3901" s="5">
        <f t="shared" si="420"/>
        <v>274.66019999999997</v>
      </c>
      <c r="I3901" s="6">
        <v>2</v>
      </c>
      <c r="J3901" s="6">
        <v>30517.8</v>
      </c>
      <c r="K3901" s="5">
        <f t="shared" si="421"/>
        <v>549.32039999999995</v>
      </c>
      <c r="L3901" s="7">
        <v>2.23</v>
      </c>
      <c r="M3901" s="7">
        <v>2619</v>
      </c>
      <c r="N3901" s="3">
        <v>45473</v>
      </c>
      <c r="O3901" s="4" t="str">
        <f t="shared" si="422"/>
        <v>2024-06</v>
      </c>
      <c r="P3901" s="4" t="str">
        <f t="shared" si="423"/>
        <v>06</v>
      </c>
      <c r="Q3901" s="4" t="str">
        <f t="shared" si="424"/>
        <v>June</v>
      </c>
      <c r="R3901" s="30" t="str">
        <f t="shared" si="425"/>
        <v>30</v>
      </c>
      <c r="W3901" t="str">
        <f t="shared" si="426"/>
        <v>ok</v>
      </c>
    </row>
    <row r="3902" spans="1:23" x14ac:dyDescent="0.3">
      <c r="A3902" t="s">
        <v>3944</v>
      </c>
      <c r="B3902" t="s">
        <v>11</v>
      </c>
      <c r="C3902" t="s">
        <v>12</v>
      </c>
      <c r="D3902" t="s">
        <v>13</v>
      </c>
      <c r="E3902" t="s">
        <v>14</v>
      </c>
      <c r="F3902" t="s">
        <v>60</v>
      </c>
      <c r="G3902" s="5">
        <v>12730.57</v>
      </c>
      <c r="H3902" s="5">
        <f t="shared" si="420"/>
        <v>229.15025999999997</v>
      </c>
      <c r="I3902" s="6">
        <v>2</v>
      </c>
      <c r="J3902" s="6">
        <v>25461.14</v>
      </c>
      <c r="K3902" s="5">
        <f t="shared" si="421"/>
        <v>458.30051999999995</v>
      </c>
      <c r="L3902" s="7">
        <v>1.63</v>
      </c>
      <c r="M3902" s="7">
        <v>1851</v>
      </c>
      <c r="N3902" s="3">
        <v>45609</v>
      </c>
      <c r="O3902" s="4" t="str">
        <f t="shared" si="422"/>
        <v>2024-11</v>
      </c>
      <c r="P3902" s="4" t="str">
        <f t="shared" si="423"/>
        <v>11</v>
      </c>
      <c r="Q3902" s="4" t="str">
        <f t="shared" si="424"/>
        <v>November</v>
      </c>
      <c r="R3902" s="30" t="str">
        <f t="shared" si="425"/>
        <v>13</v>
      </c>
      <c r="W3902" t="str">
        <f t="shared" si="426"/>
        <v>ok</v>
      </c>
    </row>
    <row r="3903" spans="1:23" x14ac:dyDescent="0.3">
      <c r="A3903" t="s">
        <v>3945</v>
      </c>
      <c r="B3903" t="s">
        <v>23</v>
      </c>
      <c r="C3903" t="s">
        <v>24</v>
      </c>
      <c r="D3903" t="s">
        <v>25</v>
      </c>
      <c r="E3903" t="s">
        <v>14</v>
      </c>
      <c r="F3903" t="s">
        <v>15</v>
      </c>
      <c r="G3903" s="5">
        <v>16549.95</v>
      </c>
      <c r="H3903" s="5">
        <f t="shared" si="420"/>
        <v>297.89909999999998</v>
      </c>
      <c r="I3903" s="6">
        <v>1</v>
      </c>
      <c r="J3903" s="6">
        <v>16549.95</v>
      </c>
      <c r="K3903" s="5">
        <f t="shared" si="421"/>
        <v>297.89909999999998</v>
      </c>
      <c r="L3903" s="7">
        <v>2.52</v>
      </c>
      <c r="M3903" s="7">
        <v>845</v>
      </c>
      <c r="N3903" s="3">
        <v>45294</v>
      </c>
      <c r="O3903" s="4" t="str">
        <f t="shared" si="422"/>
        <v>2024-01</v>
      </c>
      <c r="P3903" s="4" t="str">
        <f t="shared" si="423"/>
        <v>01</v>
      </c>
      <c r="Q3903" s="4" t="str">
        <f t="shared" si="424"/>
        <v>January</v>
      </c>
      <c r="R3903" s="30" t="str">
        <f t="shared" si="425"/>
        <v>03</v>
      </c>
      <c r="W3903" t="str">
        <f t="shared" si="426"/>
        <v>ok</v>
      </c>
    </row>
    <row r="3904" spans="1:23" x14ac:dyDescent="0.3">
      <c r="A3904" t="s">
        <v>3946</v>
      </c>
      <c r="B3904" t="s">
        <v>36</v>
      </c>
      <c r="C3904" t="s">
        <v>18</v>
      </c>
      <c r="D3904" t="s">
        <v>37</v>
      </c>
      <c r="E3904" t="s">
        <v>14</v>
      </c>
      <c r="F3904" t="s">
        <v>60</v>
      </c>
      <c r="G3904" s="5">
        <v>4696.6899999999996</v>
      </c>
      <c r="H3904" s="5">
        <f t="shared" si="420"/>
        <v>84.540419999999983</v>
      </c>
      <c r="I3904" s="6">
        <v>2</v>
      </c>
      <c r="J3904" s="6">
        <v>9393.3799999999992</v>
      </c>
      <c r="K3904" s="5">
        <f t="shared" si="421"/>
        <v>169.08083999999997</v>
      </c>
      <c r="L3904" s="7">
        <v>3.73</v>
      </c>
      <c r="M3904" s="7">
        <v>1147</v>
      </c>
      <c r="N3904" s="3">
        <v>45417</v>
      </c>
      <c r="O3904" s="4" t="str">
        <f t="shared" si="422"/>
        <v>2024-05</v>
      </c>
      <c r="P3904" s="4" t="str">
        <f t="shared" si="423"/>
        <v>05</v>
      </c>
      <c r="Q3904" s="4" t="str">
        <f t="shared" si="424"/>
        <v>May</v>
      </c>
      <c r="R3904" s="30" t="str">
        <f t="shared" si="425"/>
        <v>05</v>
      </c>
      <c r="W3904" t="str">
        <f t="shared" si="426"/>
        <v>ok</v>
      </c>
    </row>
    <row r="3905" spans="1:23" x14ac:dyDescent="0.3">
      <c r="A3905" t="s">
        <v>3947</v>
      </c>
      <c r="B3905" t="s">
        <v>41</v>
      </c>
      <c r="C3905" t="s">
        <v>42</v>
      </c>
      <c r="D3905" t="s">
        <v>43</v>
      </c>
      <c r="E3905" t="s">
        <v>14</v>
      </c>
      <c r="F3905" t="s">
        <v>21</v>
      </c>
      <c r="G3905" s="5">
        <v>5792.16</v>
      </c>
      <c r="H3905" s="5">
        <f t="shared" si="420"/>
        <v>104.25887999999999</v>
      </c>
      <c r="I3905" s="6">
        <v>1</v>
      </c>
      <c r="J3905" s="6">
        <v>5792.16</v>
      </c>
      <c r="K3905" s="5">
        <f t="shared" si="421"/>
        <v>104.25887999999999</v>
      </c>
      <c r="L3905" s="7">
        <v>3.07</v>
      </c>
      <c r="M3905" s="7">
        <v>3738</v>
      </c>
      <c r="N3905" s="3">
        <v>45380</v>
      </c>
      <c r="O3905" s="4" t="str">
        <f t="shared" si="422"/>
        <v>2024-03</v>
      </c>
      <c r="P3905" s="4" t="str">
        <f t="shared" si="423"/>
        <v>03</v>
      </c>
      <c r="Q3905" s="4" t="str">
        <f t="shared" si="424"/>
        <v>March</v>
      </c>
      <c r="R3905" s="30" t="str">
        <f t="shared" si="425"/>
        <v>29</v>
      </c>
      <c r="W3905" t="str">
        <f t="shared" si="426"/>
        <v>ok</v>
      </c>
    </row>
    <row r="3906" spans="1:23" x14ac:dyDescent="0.3">
      <c r="A3906" t="s">
        <v>3948</v>
      </c>
      <c r="B3906" t="s">
        <v>23</v>
      </c>
      <c r="C3906" t="s">
        <v>24</v>
      </c>
      <c r="D3906" t="s">
        <v>25</v>
      </c>
      <c r="E3906" t="s">
        <v>45</v>
      </c>
      <c r="F3906" t="s">
        <v>21</v>
      </c>
      <c r="G3906" s="5">
        <v>858.55</v>
      </c>
      <c r="H3906" s="5">
        <f t="shared" si="420"/>
        <v>15.453899999999997</v>
      </c>
      <c r="I3906" s="6">
        <v>3</v>
      </c>
      <c r="J3906" s="6">
        <v>2575.65</v>
      </c>
      <c r="K3906" s="5">
        <f t="shared" si="421"/>
        <v>46.361699999999992</v>
      </c>
      <c r="L3906" s="7">
        <v>1.79</v>
      </c>
      <c r="M3906" s="7">
        <v>407</v>
      </c>
      <c r="N3906" s="3">
        <v>45312</v>
      </c>
      <c r="O3906" s="4" t="str">
        <f t="shared" si="422"/>
        <v>2024-01</v>
      </c>
      <c r="P3906" s="4" t="str">
        <f t="shared" si="423"/>
        <v>01</v>
      </c>
      <c r="Q3906" s="4" t="str">
        <f t="shared" si="424"/>
        <v>January</v>
      </c>
      <c r="R3906" s="30" t="str">
        <f t="shared" si="425"/>
        <v>21</v>
      </c>
      <c r="W3906" t="str">
        <f t="shared" si="426"/>
        <v>ok</v>
      </c>
    </row>
    <row r="3907" spans="1:23" x14ac:dyDescent="0.3">
      <c r="A3907" t="s">
        <v>3949</v>
      </c>
      <c r="B3907" t="s">
        <v>23</v>
      </c>
      <c r="C3907" t="s">
        <v>24</v>
      </c>
      <c r="D3907" t="s">
        <v>25</v>
      </c>
      <c r="E3907" t="s">
        <v>20</v>
      </c>
      <c r="F3907" t="s">
        <v>60</v>
      </c>
      <c r="G3907" s="5">
        <v>10923.64</v>
      </c>
      <c r="H3907" s="5">
        <f t="shared" ref="H3907:H3970" si="427">G3907*0.018</f>
        <v>196.62551999999997</v>
      </c>
      <c r="I3907" s="6">
        <v>2</v>
      </c>
      <c r="J3907" s="6">
        <v>21847.279999999999</v>
      </c>
      <c r="K3907" s="5">
        <f t="shared" ref="K3907:K3970" si="428">H3907*I3907</f>
        <v>393.25103999999993</v>
      </c>
      <c r="L3907" s="7">
        <v>1.22</v>
      </c>
      <c r="M3907" s="7">
        <v>4956</v>
      </c>
      <c r="N3907" s="3">
        <v>45463</v>
      </c>
      <c r="O3907" s="4" t="str">
        <f t="shared" ref="O3907:O3970" si="429">TEXT(N3907,"yyyy-mm")</f>
        <v>2024-06</v>
      </c>
      <c r="P3907" s="4" t="str">
        <f t="shared" ref="P3907:P3970" si="430">TEXT(N3907,"mm")</f>
        <v>06</v>
      </c>
      <c r="Q3907" s="4" t="str">
        <f t="shared" ref="Q3907:Q3970" si="431">TEXT(DATE(2024,P3907,1),"mmmm")</f>
        <v>June</v>
      </c>
      <c r="R3907" s="30" t="str">
        <f t="shared" ref="R3907:R3970" si="432">TEXT(N3907,"dd")</f>
        <v>20</v>
      </c>
      <c r="W3907" t="str">
        <f t="shared" ref="W3907:W3970" si="433">IF(G3907*I3907=J3907,"ok","False")</f>
        <v>ok</v>
      </c>
    </row>
    <row r="3908" spans="1:23" x14ac:dyDescent="0.3">
      <c r="A3908" t="s">
        <v>3950</v>
      </c>
      <c r="B3908" t="s">
        <v>23</v>
      </c>
      <c r="C3908" t="s">
        <v>24</v>
      </c>
      <c r="D3908" t="s">
        <v>25</v>
      </c>
      <c r="E3908" t="s">
        <v>20</v>
      </c>
      <c r="F3908" t="s">
        <v>21</v>
      </c>
      <c r="G3908" s="5">
        <v>1464.97</v>
      </c>
      <c r="H3908" s="5">
        <f t="shared" si="427"/>
        <v>26.36946</v>
      </c>
      <c r="I3908" s="6">
        <v>4</v>
      </c>
      <c r="J3908" s="6">
        <v>5859.88</v>
      </c>
      <c r="K3908" s="5">
        <f t="shared" si="428"/>
        <v>105.47784</v>
      </c>
      <c r="L3908" s="7">
        <v>2.74</v>
      </c>
      <c r="M3908" s="7">
        <v>2387</v>
      </c>
      <c r="N3908" s="3">
        <v>45637</v>
      </c>
      <c r="O3908" s="4" t="str">
        <f t="shared" si="429"/>
        <v>2024-12</v>
      </c>
      <c r="P3908" s="4" t="str">
        <f t="shared" si="430"/>
        <v>12</v>
      </c>
      <c r="Q3908" s="4" t="str">
        <f t="shared" si="431"/>
        <v>December</v>
      </c>
      <c r="R3908" s="30" t="str">
        <f t="shared" si="432"/>
        <v>11</v>
      </c>
      <c r="W3908" t="str">
        <f t="shared" si="433"/>
        <v>ok</v>
      </c>
    </row>
    <row r="3909" spans="1:23" x14ac:dyDescent="0.3">
      <c r="A3909" t="s">
        <v>3951</v>
      </c>
      <c r="B3909" t="s">
        <v>17</v>
      </c>
      <c r="C3909" t="s">
        <v>18</v>
      </c>
      <c r="D3909" t="s">
        <v>19</v>
      </c>
      <c r="E3909" t="s">
        <v>14</v>
      </c>
      <c r="F3909" t="s">
        <v>15</v>
      </c>
      <c r="G3909" s="5">
        <v>10042.34</v>
      </c>
      <c r="H3909" s="5">
        <f t="shared" si="427"/>
        <v>180.76211999999998</v>
      </c>
      <c r="I3909" s="6">
        <v>4</v>
      </c>
      <c r="J3909" s="6">
        <v>40169.360000000001</v>
      </c>
      <c r="K3909" s="5">
        <f t="shared" si="428"/>
        <v>723.04847999999993</v>
      </c>
      <c r="L3909" s="7">
        <v>1.43</v>
      </c>
      <c r="M3909" s="7">
        <v>3398</v>
      </c>
      <c r="N3909" s="3">
        <v>45489</v>
      </c>
      <c r="O3909" s="4" t="str">
        <f t="shared" si="429"/>
        <v>2024-07</v>
      </c>
      <c r="P3909" s="4" t="str">
        <f t="shared" si="430"/>
        <v>07</v>
      </c>
      <c r="Q3909" s="4" t="str">
        <f t="shared" si="431"/>
        <v>July</v>
      </c>
      <c r="R3909" s="30" t="str">
        <f t="shared" si="432"/>
        <v>16</v>
      </c>
      <c r="W3909" t="str">
        <f t="shared" si="433"/>
        <v>ok</v>
      </c>
    </row>
    <row r="3910" spans="1:23" x14ac:dyDescent="0.3">
      <c r="A3910" t="s">
        <v>3952</v>
      </c>
      <c r="B3910" t="s">
        <v>41</v>
      </c>
      <c r="C3910" t="s">
        <v>42</v>
      </c>
      <c r="D3910" t="s">
        <v>43</v>
      </c>
      <c r="E3910" t="s">
        <v>14</v>
      </c>
      <c r="F3910" t="s">
        <v>38</v>
      </c>
      <c r="G3910" s="5">
        <v>17716.95</v>
      </c>
      <c r="H3910" s="5">
        <f t="shared" si="427"/>
        <v>318.9051</v>
      </c>
      <c r="I3910" s="6">
        <v>2</v>
      </c>
      <c r="J3910" s="6">
        <v>35433.9</v>
      </c>
      <c r="K3910" s="5">
        <f t="shared" si="428"/>
        <v>637.81020000000001</v>
      </c>
      <c r="L3910" s="7">
        <v>4.24</v>
      </c>
      <c r="M3910" s="7">
        <v>1761</v>
      </c>
      <c r="N3910" s="3">
        <v>45537</v>
      </c>
      <c r="O3910" s="4" t="str">
        <f t="shared" si="429"/>
        <v>2024-09</v>
      </c>
      <c r="P3910" s="4" t="str">
        <f t="shared" si="430"/>
        <v>09</v>
      </c>
      <c r="Q3910" s="4" t="str">
        <f t="shared" si="431"/>
        <v>September</v>
      </c>
      <c r="R3910" s="30" t="str">
        <f t="shared" si="432"/>
        <v>02</v>
      </c>
      <c r="W3910" t="str">
        <f t="shared" si="433"/>
        <v>ok</v>
      </c>
    </row>
    <row r="3911" spans="1:23" x14ac:dyDescent="0.3">
      <c r="A3911" t="s">
        <v>3953</v>
      </c>
      <c r="B3911" t="s">
        <v>63</v>
      </c>
      <c r="C3911" t="s">
        <v>18</v>
      </c>
      <c r="D3911" t="s">
        <v>64</v>
      </c>
      <c r="E3911" t="s">
        <v>14</v>
      </c>
      <c r="F3911" t="s">
        <v>26</v>
      </c>
      <c r="G3911" s="5">
        <v>5731.59</v>
      </c>
      <c r="H3911" s="5">
        <f t="shared" si="427"/>
        <v>103.16861999999999</v>
      </c>
      <c r="I3911" s="6">
        <v>2</v>
      </c>
      <c r="J3911" s="6">
        <v>11463.18</v>
      </c>
      <c r="K3911" s="5">
        <f t="shared" si="428"/>
        <v>206.33723999999998</v>
      </c>
      <c r="L3911" s="7">
        <v>1.73</v>
      </c>
      <c r="M3911" s="7">
        <v>3059</v>
      </c>
      <c r="N3911" s="3">
        <v>45426</v>
      </c>
      <c r="O3911" s="4" t="str">
        <f t="shared" si="429"/>
        <v>2024-05</v>
      </c>
      <c r="P3911" s="4" t="str">
        <f t="shared" si="430"/>
        <v>05</v>
      </c>
      <c r="Q3911" s="4" t="str">
        <f t="shared" si="431"/>
        <v>May</v>
      </c>
      <c r="R3911" s="30" t="str">
        <f t="shared" si="432"/>
        <v>14</v>
      </c>
      <c r="W3911" t="str">
        <f t="shared" si="433"/>
        <v>ok</v>
      </c>
    </row>
    <row r="3912" spans="1:23" x14ac:dyDescent="0.3">
      <c r="A3912" t="s">
        <v>3954</v>
      </c>
      <c r="B3912" t="s">
        <v>63</v>
      </c>
      <c r="C3912" t="s">
        <v>18</v>
      </c>
      <c r="D3912" t="s">
        <v>64</v>
      </c>
      <c r="E3912" t="s">
        <v>14</v>
      </c>
      <c r="F3912" t="s">
        <v>31</v>
      </c>
      <c r="G3912" s="5">
        <v>18650.830000000002</v>
      </c>
      <c r="H3912" s="5">
        <f t="shared" si="427"/>
        <v>335.71494000000001</v>
      </c>
      <c r="I3912" s="6">
        <v>1</v>
      </c>
      <c r="J3912" s="6">
        <v>18650.830000000002</v>
      </c>
      <c r="K3912" s="5">
        <f t="shared" si="428"/>
        <v>335.71494000000001</v>
      </c>
      <c r="L3912" s="7">
        <v>2.82</v>
      </c>
      <c r="M3912" s="7">
        <v>3069</v>
      </c>
      <c r="N3912" s="3">
        <v>45551</v>
      </c>
      <c r="O3912" s="4" t="str">
        <f t="shared" si="429"/>
        <v>2024-09</v>
      </c>
      <c r="P3912" s="4" t="str">
        <f t="shared" si="430"/>
        <v>09</v>
      </c>
      <c r="Q3912" s="4" t="str">
        <f t="shared" si="431"/>
        <v>September</v>
      </c>
      <c r="R3912" s="30" t="str">
        <f t="shared" si="432"/>
        <v>16</v>
      </c>
      <c r="W3912" t="str">
        <f t="shared" si="433"/>
        <v>ok</v>
      </c>
    </row>
    <row r="3913" spans="1:23" x14ac:dyDescent="0.3">
      <c r="A3913" t="s">
        <v>3955</v>
      </c>
      <c r="B3913" t="s">
        <v>11</v>
      </c>
      <c r="C3913" t="s">
        <v>12</v>
      </c>
      <c r="D3913" t="s">
        <v>13</v>
      </c>
      <c r="E3913" t="s">
        <v>45</v>
      </c>
      <c r="F3913" t="s">
        <v>26</v>
      </c>
      <c r="G3913" s="5">
        <v>5218.1000000000004</v>
      </c>
      <c r="H3913" s="5">
        <f t="shared" si="427"/>
        <v>93.925799999999995</v>
      </c>
      <c r="I3913" s="6">
        <v>4</v>
      </c>
      <c r="J3913" s="6">
        <v>20872.400000000001</v>
      </c>
      <c r="K3913" s="5">
        <f t="shared" si="428"/>
        <v>375.70319999999998</v>
      </c>
      <c r="L3913" s="7">
        <v>4.8</v>
      </c>
      <c r="M3913" s="7">
        <v>4113</v>
      </c>
      <c r="N3913" s="3">
        <v>45495</v>
      </c>
      <c r="O3913" s="4" t="str">
        <f t="shared" si="429"/>
        <v>2024-07</v>
      </c>
      <c r="P3913" s="4" t="str">
        <f t="shared" si="430"/>
        <v>07</v>
      </c>
      <c r="Q3913" s="4" t="str">
        <f t="shared" si="431"/>
        <v>July</v>
      </c>
      <c r="R3913" s="30" t="str">
        <f t="shared" si="432"/>
        <v>22</v>
      </c>
      <c r="W3913" t="str">
        <f t="shared" si="433"/>
        <v>ok</v>
      </c>
    </row>
    <row r="3914" spans="1:23" x14ac:dyDescent="0.3">
      <c r="A3914" t="s">
        <v>3956</v>
      </c>
      <c r="B3914" t="s">
        <v>41</v>
      </c>
      <c r="C3914" t="s">
        <v>42</v>
      </c>
      <c r="D3914" t="s">
        <v>43</v>
      </c>
      <c r="E3914" t="s">
        <v>45</v>
      </c>
      <c r="F3914" t="s">
        <v>31</v>
      </c>
      <c r="G3914" s="5">
        <v>7373.9</v>
      </c>
      <c r="H3914" s="5">
        <f t="shared" si="427"/>
        <v>132.7302</v>
      </c>
      <c r="I3914" s="6">
        <v>2</v>
      </c>
      <c r="J3914" s="6">
        <v>14747.8</v>
      </c>
      <c r="K3914" s="5">
        <f t="shared" si="428"/>
        <v>265.46039999999999</v>
      </c>
      <c r="L3914" s="7">
        <v>3.21</v>
      </c>
      <c r="M3914" s="7">
        <v>4572</v>
      </c>
      <c r="N3914" s="3">
        <v>45649</v>
      </c>
      <c r="O3914" s="4" t="str">
        <f t="shared" si="429"/>
        <v>2024-12</v>
      </c>
      <c r="P3914" s="4" t="str">
        <f t="shared" si="430"/>
        <v>12</v>
      </c>
      <c r="Q3914" s="4" t="str">
        <f t="shared" si="431"/>
        <v>December</v>
      </c>
      <c r="R3914" s="30" t="str">
        <f t="shared" si="432"/>
        <v>23</v>
      </c>
      <c r="W3914" t="str">
        <f t="shared" si="433"/>
        <v>ok</v>
      </c>
    </row>
    <row r="3915" spans="1:23" x14ac:dyDescent="0.3">
      <c r="A3915" t="s">
        <v>3957</v>
      </c>
      <c r="B3915" t="s">
        <v>23</v>
      </c>
      <c r="C3915" t="s">
        <v>24</v>
      </c>
      <c r="D3915" t="s">
        <v>25</v>
      </c>
      <c r="E3915" t="s">
        <v>14</v>
      </c>
      <c r="F3915" t="s">
        <v>31</v>
      </c>
      <c r="G3915" s="5">
        <v>10694.27</v>
      </c>
      <c r="H3915" s="5">
        <f t="shared" si="427"/>
        <v>192.49686</v>
      </c>
      <c r="I3915" s="6">
        <v>1</v>
      </c>
      <c r="J3915" s="6">
        <v>10694.27</v>
      </c>
      <c r="K3915" s="5">
        <f t="shared" si="428"/>
        <v>192.49686</v>
      </c>
      <c r="L3915" s="7">
        <v>3.26</v>
      </c>
      <c r="M3915" s="7">
        <v>4385</v>
      </c>
      <c r="N3915" s="3">
        <v>45512</v>
      </c>
      <c r="O3915" s="4" t="str">
        <f t="shared" si="429"/>
        <v>2024-08</v>
      </c>
      <c r="P3915" s="4" t="str">
        <f t="shared" si="430"/>
        <v>08</v>
      </c>
      <c r="Q3915" s="4" t="str">
        <f t="shared" si="431"/>
        <v>August</v>
      </c>
      <c r="R3915" s="30" t="str">
        <f t="shared" si="432"/>
        <v>08</v>
      </c>
      <c r="W3915" t="str">
        <f t="shared" si="433"/>
        <v>ok</v>
      </c>
    </row>
    <row r="3916" spans="1:23" x14ac:dyDescent="0.3">
      <c r="A3916" t="s">
        <v>3958</v>
      </c>
      <c r="B3916" t="s">
        <v>23</v>
      </c>
      <c r="C3916" t="s">
        <v>24</v>
      </c>
      <c r="D3916" t="s">
        <v>25</v>
      </c>
      <c r="E3916" t="s">
        <v>20</v>
      </c>
      <c r="F3916" t="s">
        <v>60</v>
      </c>
      <c r="G3916" s="5">
        <v>3380.76</v>
      </c>
      <c r="H3916" s="5">
        <f t="shared" si="427"/>
        <v>60.853679999999997</v>
      </c>
      <c r="I3916" s="6">
        <v>3</v>
      </c>
      <c r="J3916" s="6">
        <v>10142.280000000001</v>
      </c>
      <c r="K3916" s="5">
        <f t="shared" si="428"/>
        <v>182.56103999999999</v>
      </c>
      <c r="L3916" s="7">
        <v>3.24</v>
      </c>
      <c r="M3916" s="7">
        <v>4916</v>
      </c>
      <c r="N3916" s="3">
        <v>45520</v>
      </c>
      <c r="O3916" s="4" t="str">
        <f t="shared" si="429"/>
        <v>2024-08</v>
      </c>
      <c r="P3916" s="4" t="str">
        <f t="shared" si="430"/>
        <v>08</v>
      </c>
      <c r="Q3916" s="4" t="str">
        <f t="shared" si="431"/>
        <v>August</v>
      </c>
      <c r="R3916" s="30" t="str">
        <f t="shared" si="432"/>
        <v>16</v>
      </c>
      <c r="W3916" t="str">
        <f t="shared" si="433"/>
        <v>ok</v>
      </c>
    </row>
    <row r="3917" spans="1:23" x14ac:dyDescent="0.3">
      <c r="A3917" t="s">
        <v>3959</v>
      </c>
      <c r="B3917" t="s">
        <v>33</v>
      </c>
      <c r="C3917" t="s">
        <v>12</v>
      </c>
      <c r="D3917" t="s">
        <v>34</v>
      </c>
      <c r="E3917" t="s">
        <v>20</v>
      </c>
      <c r="F3917" t="s">
        <v>60</v>
      </c>
      <c r="G3917" s="5">
        <v>490.27</v>
      </c>
      <c r="H3917" s="5">
        <f t="shared" si="427"/>
        <v>8.8248599999999993</v>
      </c>
      <c r="I3917" s="6">
        <v>2</v>
      </c>
      <c r="J3917" s="6">
        <v>980.54</v>
      </c>
      <c r="K3917" s="5">
        <f t="shared" si="428"/>
        <v>17.649719999999999</v>
      </c>
      <c r="L3917" s="7">
        <v>2.36</v>
      </c>
      <c r="M3917" s="7">
        <v>1943</v>
      </c>
      <c r="N3917" s="3">
        <v>45646</v>
      </c>
      <c r="O3917" s="4" t="str">
        <f t="shared" si="429"/>
        <v>2024-12</v>
      </c>
      <c r="P3917" s="4" t="str">
        <f t="shared" si="430"/>
        <v>12</v>
      </c>
      <c r="Q3917" s="4" t="str">
        <f t="shared" si="431"/>
        <v>December</v>
      </c>
      <c r="R3917" s="30" t="str">
        <f t="shared" si="432"/>
        <v>20</v>
      </c>
      <c r="W3917" t="str">
        <f t="shared" si="433"/>
        <v>ok</v>
      </c>
    </row>
    <row r="3918" spans="1:23" x14ac:dyDescent="0.3">
      <c r="A3918" t="s">
        <v>3960</v>
      </c>
      <c r="B3918" t="s">
        <v>63</v>
      </c>
      <c r="C3918" t="s">
        <v>18</v>
      </c>
      <c r="D3918" t="s">
        <v>64</v>
      </c>
      <c r="E3918" t="s">
        <v>20</v>
      </c>
      <c r="F3918" t="s">
        <v>60</v>
      </c>
      <c r="G3918" s="5">
        <v>4812.72</v>
      </c>
      <c r="H3918" s="5">
        <f t="shared" si="427"/>
        <v>86.628959999999992</v>
      </c>
      <c r="I3918" s="6">
        <v>4</v>
      </c>
      <c r="J3918" s="6">
        <v>19250.88</v>
      </c>
      <c r="K3918" s="5">
        <f t="shared" si="428"/>
        <v>346.51583999999997</v>
      </c>
      <c r="L3918" s="7">
        <v>1.8</v>
      </c>
      <c r="M3918" s="7">
        <v>3248</v>
      </c>
      <c r="N3918" s="3">
        <v>45544</v>
      </c>
      <c r="O3918" s="4" t="str">
        <f t="shared" si="429"/>
        <v>2024-09</v>
      </c>
      <c r="P3918" s="4" t="str">
        <f t="shared" si="430"/>
        <v>09</v>
      </c>
      <c r="Q3918" s="4" t="str">
        <f t="shared" si="431"/>
        <v>September</v>
      </c>
      <c r="R3918" s="30" t="str">
        <f t="shared" si="432"/>
        <v>09</v>
      </c>
      <c r="W3918" t="str">
        <f t="shared" si="433"/>
        <v>ok</v>
      </c>
    </row>
    <row r="3919" spans="1:23" x14ac:dyDescent="0.3">
      <c r="A3919" t="s">
        <v>3961</v>
      </c>
      <c r="B3919" t="s">
        <v>33</v>
      </c>
      <c r="C3919" t="s">
        <v>12</v>
      </c>
      <c r="D3919" t="s">
        <v>34</v>
      </c>
      <c r="E3919" t="s">
        <v>20</v>
      </c>
      <c r="F3919" t="s">
        <v>15</v>
      </c>
      <c r="G3919" s="5">
        <v>4016.57</v>
      </c>
      <c r="H3919" s="5">
        <f t="shared" si="427"/>
        <v>72.298259999999999</v>
      </c>
      <c r="I3919" s="6">
        <v>4</v>
      </c>
      <c r="J3919" s="6">
        <v>16066.28</v>
      </c>
      <c r="K3919" s="5">
        <f t="shared" si="428"/>
        <v>289.19304</v>
      </c>
      <c r="L3919" s="7">
        <v>4.1399999999999997</v>
      </c>
      <c r="M3919" s="7">
        <v>4204</v>
      </c>
      <c r="N3919" s="3">
        <v>45613</v>
      </c>
      <c r="O3919" s="4" t="str">
        <f t="shared" si="429"/>
        <v>2024-11</v>
      </c>
      <c r="P3919" s="4" t="str">
        <f t="shared" si="430"/>
        <v>11</v>
      </c>
      <c r="Q3919" s="4" t="str">
        <f t="shared" si="431"/>
        <v>November</v>
      </c>
      <c r="R3919" s="30" t="str">
        <f t="shared" si="432"/>
        <v>17</v>
      </c>
      <c r="W3919" t="str">
        <f t="shared" si="433"/>
        <v>ok</v>
      </c>
    </row>
    <row r="3920" spans="1:23" x14ac:dyDescent="0.3">
      <c r="A3920" t="s">
        <v>3962</v>
      </c>
      <c r="B3920" t="s">
        <v>11</v>
      </c>
      <c r="C3920" t="s">
        <v>12</v>
      </c>
      <c r="D3920" t="s">
        <v>13</v>
      </c>
      <c r="E3920" t="s">
        <v>14</v>
      </c>
      <c r="F3920" t="s">
        <v>38</v>
      </c>
      <c r="G3920" s="5">
        <v>16857.23</v>
      </c>
      <c r="H3920" s="5">
        <f t="shared" si="427"/>
        <v>303.43013999999999</v>
      </c>
      <c r="I3920" s="6">
        <v>3</v>
      </c>
      <c r="J3920" s="6">
        <v>50571.69</v>
      </c>
      <c r="K3920" s="5">
        <f t="shared" si="428"/>
        <v>910.29042000000004</v>
      </c>
      <c r="L3920" s="7">
        <v>4.84</v>
      </c>
      <c r="M3920" s="7">
        <v>1334</v>
      </c>
      <c r="N3920" s="3">
        <v>45586</v>
      </c>
      <c r="O3920" s="4" t="str">
        <f t="shared" si="429"/>
        <v>2024-10</v>
      </c>
      <c r="P3920" s="4" t="str">
        <f t="shared" si="430"/>
        <v>10</v>
      </c>
      <c r="Q3920" s="4" t="str">
        <f t="shared" si="431"/>
        <v>October</v>
      </c>
      <c r="R3920" s="30" t="str">
        <f t="shared" si="432"/>
        <v>21</v>
      </c>
      <c r="W3920" t="str">
        <f t="shared" si="433"/>
        <v>ok</v>
      </c>
    </row>
    <row r="3921" spans="1:23" x14ac:dyDescent="0.3">
      <c r="A3921" t="s">
        <v>3963</v>
      </c>
      <c r="B3921" t="s">
        <v>47</v>
      </c>
      <c r="C3921" t="s">
        <v>12</v>
      </c>
      <c r="D3921" t="s">
        <v>48</v>
      </c>
      <c r="E3921" t="s">
        <v>20</v>
      </c>
      <c r="F3921" t="s">
        <v>31</v>
      </c>
      <c r="G3921" s="5">
        <v>1900.26</v>
      </c>
      <c r="H3921" s="5">
        <f t="shared" si="427"/>
        <v>34.204679999999996</v>
      </c>
      <c r="I3921" s="6">
        <v>4</v>
      </c>
      <c r="J3921" s="6">
        <v>7601.04</v>
      </c>
      <c r="K3921" s="5">
        <f t="shared" si="428"/>
        <v>136.81871999999998</v>
      </c>
      <c r="L3921" s="7">
        <v>2.74</v>
      </c>
      <c r="M3921" s="7">
        <v>531</v>
      </c>
      <c r="N3921" s="3">
        <v>45310</v>
      </c>
      <c r="O3921" s="4" t="str">
        <f t="shared" si="429"/>
        <v>2024-01</v>
      </c>
      <c r="P3921" s="4" t="str">
        <f t="shared" si="430"/>
        <v>01</v>
      </c>
      <c r="Q3921" s="4" t="str">
        <f t="shared" si="431"/>
        <v>January</v>
      </c>
      <c r="R3921" s="30" t="str">
        <f t="shared" si="432"/>
        <v>19</v>
      </c>
      <c r="W3921" t="str">
        <f t="shared" si="433"/>
        <v>ok</v>
      </c>
    </row>
    <row r="3922" spans="1:23" x14ac:dyDescent="0.3">
      <c r="A3922" t="s">
        <v>3964</v>
      </c>
      <c r="B3922" t="s">
        <v>36</v>
      </c>
      <c r="C3922" t="s">
        <v>18</v>
      </c>
      <c r="D3922" t="s">
        <v>37</v>
      </c>
      <c r="E3922" t="s">
        <v>14</v>
      </c>
      <c r="F3922" t="s">
        <v>26</v>
      </c>
      <c r="G3922" s="5">
        <v>2412.7199999999998</v>
      </c>
      <c r="H3922" s="5">
        <f t="shared" si="427"/>
        <v>43.428959999999996</v>
      </c>
      <c r="I3922" s="6">
        <v>5</v>
      </c>
      <c r="J3922" s="6">
        <v>12063.6</v>
      </c>
      <c r="K3922" s="5">
        <f t="shared" si="428"/>
        <v>217.14479999999998</v>
      </c>
      <c r="L3922" s="7">
        <v>2.74</v>
      </c>
      <c r="M3922" s="7">
        <v>3553</v>
      </c>
      <c r="N3922" s="3">
        <v>45489</v>
      </c>
      <c r="O3922" s="4" t="str">
        <f t="shared" si="429"/>
        <v>2024-07</v>
      </c>
      <c r="P3922" s="4" t="str">
        <f t="shared" si="430"/>
        <v>07</v>
      </c>
      <c r="Q3922" s="4" t="str">
        <f t="shared" si="431"/>
        <v>July</v>
      </c>
      <c r="R3922" s="30" t="str">
        <f t="shared" si="432"/>
        <v>16</v>
      </c>
      <c r="W3922" t="str">
        <f t="shared" si="433"/>
        <v>ok</v>
      </c>
    </row>
    <row r="3923" spans="1:23" x14ac:dyDescent="0.3">
      <c r="A3923" t="s">
        <v>3965</v>
      </c>
      <c r="B3923" t="s">
        <v>11</v>
      </c>
      <c r="C3923" t="s">
        <v>12</v>
      </c>
      <c r="D3923" t="s">
        <v>13</v>
      </c>
      <c r="E3923" t="s">
        <v>14</v>
      </c>
      <c r="F3923" t="s">
        <v>15</v>
      </c>
      <c r="G3923" s="5">
        <v>18805.400000000001</v>
      </c>
      <c r="H3923" s="5">
        <f t="shared" si="427"/>
        <v>338.49720000000002</v>
      </c>
      <c r="I3923" s="6">
        <v>1</v>
      </c>
      <c r="J3923" s="6">
        <v>18805.400000000001</v>
      </c>
      <c r="K3923" s="5">
        <f t="shared" si="428"/>
        <v>338.49720000000002</v>
      </c>
      <c r="L3923" s="7">
        <v>3.47</v>
      </c>
      <c r="M3923" s="7">
        <v>4788</v>
      </c>
      <c r="N3923" s="3">
        <v>45357</v>
      </c>
      <c r="O3923" s="4" t="str">
        <f t="shared" si="429"/>
        <v>2024-03</v>
      </c>
      <c r="P3923" s="4" t="str">
        <f t="shared" si="430"/>
        <v>03</v>
      </c>
      <c r="Q3923" s="4" t="str">
        <f t="shared" si="431"/>
        <v>March</v>
      </c>
      <c r="R3923" s="30" t="str">
        <f t="shared" si="432"/>
        <v>06</v>
      </c>
      <c r="W3923" t="str">
        <f t="shared" si="433"/>
        <v>ok</v>
      </c>
    </row>
    <row r="3924" spans="1:23" x14ac:dyDescent="0.3">
      <c r="A3924" t="s">
        <v>3966</v>
      </c>
      <c r="B3924" t="s">
        <v>36</v>
      </c>
      <c r="C3924" t="s">
        <v>18</v>
      </c>
      <c r="D3924" t="s">
        <v>37</v>
      </c>
      <c r="E3924" t="s">
        <v>20</v>
      </c>
      <c r="F3924" t="s">
        <v>38</v>
      </c>
      <c r="G3924" s="5">
        <v>5321.76</v>
      </c>
      <c r="H3924" s="5">
        <f t="shared" si="427"/>
        <v>95.791679999999999</v>
      </c>
      <c r="I3924" s="6">
        <v>3</v>
      </c>
      <c r="J3924" s="6">
        <v>15965.28</v>
      </c>
      <c r="K3924" s="5">
        <f t="shared" si="428"/>
        <v>287.37504000000001</v>
      </c>
      <c r="L3924" s="7">
        <v>1.22</v>
      </c>
      <c r="M3924" s="7">
        <v>2574</v>
      </c>
      <c r="N3924" s="3">
        <v>45508</v>
      </c>
      <c r="O3924" s="4" t="str">
        <f t="shared" si="429"/>
        <v>2024-08</v>
      </c>
      <c r="P3924" s="4" t="str">
        <f t="shared" si="430"/>
        <v>08</v>
      </c>
      <c r="Q3924" s="4" t="str">
        <f t="shared" si="431"/>
        <v>August</v>
      </c>
      <c r="R3924" s="30" t="str">
        <f t="shared" si="432"/>
        <v>04</v>
      </c>
      <c r="W3924" t="str">
        <f t="shared" si="433"/>
        <v>ok</v>
      </c>
    </row>
    <row r="3925" spans="1:23" x14ac:dyDescent="0.3">
      <c r="A3925" t="s">
        <v>3967</v>
      </c>
      <c r="B3925" t="s">
        <v>47</v>
      </c>
      <c r="C3925" t="s">
        <v>12</v>
      </c>
      <c r="D3925" t="s">
        <v>48</v>
      </c>
      <c r="E3925" t="s">
        <v>14</v>
      </c>
      <c r="F3925" t="s">
        <v>38</v>
      </c>
      <c r="G3925" s="5">
        <v>8444.51</v>
      </c>
      <c r="H3925" s="5">
        <f t="shared" si="427"/>
        <v>152.00118000000001</v>
      </c>
      <c r="I3925" s="6">
        <v>4</v>
      </c>
      <c r="J3925" s="6">
        <v>33778.04</v>
      </c>
      <c r="K3925" s="5">
        <f t="shared" si="428"/>
        <v>608.00472000000002</v>
      </c>
      <c r="L3925" s="7">
        <v>4.04</v>
      </c>
      <c r="M3925" s="7">
        <v>3018</v>
      </c>
      <c r="N3925" s="3">
        <v>45313</v>
      </c>
      <c r="O3925" s="4" t="str">
        <f t="shared" si="429"/>
        <v>2024-01</v>
      </c>
      <c r="P3925" s="4" t="str">
        <f t="shared" si="430"/>
        <v>01</v>
      </c>
      <c r="Q3925" s="4" t="str">
        <f t="shared" si="431"/>
        <v>January</v>
      </c>
      <c r="R3925" s="30" t="str">
        <f t="shared" si="432"/>
        <v>22</v>
      </c>
      <c r="W3925" t="str">
        <f t="shared" si="433"/>
        <v>ok</v>
      </c>
    </row>
    <row r="3926" spans="1:23" x14ac:dyDescent="0.3">
      <c r="A3926" t="s">
        <v>3968</v>
      </c>
      <c r="B3926" t="s">
        <v>11</v>
      </c>
      <c r="C3926" t="s">
        <v>12</v>
      </c>
      <c r="D3926" t="s">
        <v>13</v>
      </c>
      <c r="E3926" t="s">
        <v>45</v>
      </c>
      <c r="F3926" t="s">
        <v>15</v>
      </c>
      <c r="G3926" s="5">
        <v>15388.13</v>
      </c>
      <c r="H3926" s="5">
        <f t="shared" si="427"/>
        <v>276.98633999999998</v>
      </c>
      <c r="I3926" s="6">
        <v>3</v>
      </c>
      <c r="J3926" s="6">
        <v>46164.39</v>
      </c>
      <c r="K3926" s="5">
        <f t="shared" si="428"/>
        <v>830.95902000000001</v>
      </c>
      <c r="L3926" s="7">
        <v>2.09</v>
      </c>
      <c r="M3926" s="7">
        <v>4068</v>
      </c>
      <c r="N3926" s="3">
        <v>45461</v>
      </c>
      <c r="O3926" s="4" t="str">
        <f t="shared" si="429"/>
        <v>2024-06</v>
      </c>
      <c r="P3926" s="4" t="str">
        <f t="shared" si="430"/>
        <v>06</v>
      </c>
      <c r="Q3926" s="4" t="str">
        <f t="shared" si="431"/>
        <v>June</v>
      </c>
      <c r="R3926" s="30" t="str">
        <f t="shared" si="432"/>
        <v>18</v>
      </c>
      <c r="W3926" t="str">
        <f t="shared" si="433"/>
        <v>ok</v>
      </c>
    </row>
    <row r="3927" spans="1:23" x14ac:dyDescent="0.3">
      <c r="A3927" t="s">
        <v>3969</v>
      </c>
      <c r="B3927" t="s">
        <v>33</v>
      </c>
      <c r="C3927" t="s">
        <v>12</v>
      </c>
      <c r="D3927" t="s">
        <v>34</v>
      </c>
      <c r="E3927" t="s">
        <v>14</v>
      </c>
      <c r="F3927" t="s">
        <v>38</v>
      </c>
      <c r="G3927" s="5">
        <v>5531.54</v>
      </c>
      <c r="H3927" s="5">
        <f t="shared" si="427"/>
        <v>99.567719999999994</v>
      </c>
      <c r="I3927" s="6">
        <v>4</v>
      </c>
      <c r="J3927" s="6">
        <v>22126.16</v>
      </c>
      <c r="K3927" s="5">
        <f t="shared" si="428"/>
        <v>398.27087999999998</v>
      </c>
      <c r="L3927" s="7">
        <v>4.41</v>
      </c>
      <c r="M3927" s="7">
        <v>4949</v>
      </c>
      <c r="N3927" s="3">
        <v>45597</v>
      </c>
      <c r="O3927" s="4" t="str">
        <f t="shared" si="429"/>
        <v>2024-11</v>
      </c>
      <c r="P3927" s="4" t="str">
        <f t="shared" si="430"/>
        <v>11</v>
      </c>
      <c r="Q3927" s="4" t="str">
        <f t="shared" si="431"/>
        <v>November</v>
      </c>
      <c r="R3927" s="30" t="str">
        <f t="shared" si="432"/>
        <v>01</v>
      </c>
      <c r="W3927" t="str">
        <f t="shared" si="433"/>
        <v>ok</v>
      </c>
    </row>
    <row r="3928" spans="1:23" x14ac:dyDescent="0.3">
      <c r="A3928" t="s">
        <v>3970</v>
      </c>
      <c r="B3928" t="s">
        <v>36</v>
      </c>
      <c r="C3928" t="s">
        <v>18</v>
      </c>
      <c r="D3928" t="s">
        <v>37</v>
      </c>
      <c r="E3928" t="s">
        <v>14</v>
      </c>
      <c r="F3928" t="s">
        <v>21</v>
      </c>
      <c r="G3928" s="5">
        <v>15515.32</v>
      </c>
      <c r="H3928" s="5">
        <f t="shared" si="427"/>
        <v>279.27575999999999</v>
      </c>
      <c r="I3928" s="6">
        <v>5</v>
      </c>
      <c r="J3928" s="6">
        <v>77576.600000000006</v>
      </c>
      <c r="K3928" s="5">
        <f t="shared" si="428"/>
        <v>1396.3788</v>
      </c>
      <c r="L3928" s="7">
        <v>4.26</v>
      </c>
      <c r="M3928" s="7">
        <v>4547</v>
      </c>
      <c r="N3928" s="3">
        <v>45484</v>
      </c>
      <c r="O3928" s="4" t="str">
        <f t="shared" si="429"/>
        <v>2024-07</v>
      </c>
      <c r="P3928" s="4" t="str">
        <f t="shared" si="430"/>
        <v>07</v>
      </c>
      <c r="Q3928" s="4" t="str">
        <f t="shared" si="431"/>
        <v>July</v>
      </c>
      <c r="R3928" s="30" t="str">
        <f t="shared" si="432"/>
        <v>11</v>
      </c>
      <c r="W3928" t="str">
        <f t="shared" si="433"/>
        <v>ok</v>
      </c>
    </row>
    <row r="3929" spans="1:23" x14ac:dyDescent="0.3">
      <c r="A3929" t="s">
        <v>3971</v>
      </c>
      <c r="B3929" t="s">
        <v>33</v>
      </c>
      <c r="C3929" t="s">
        <v>12</v>
      </c>
      <c r="D3929" t="s">
        <v>34</v>
      </c>
      <c r="E3929" t="s">
        <v>20</v>
      </c>
      <c r="F3929" t="s">
        <v>21</v>
      </c>
      <c r="G3929" s="5">
        <v>9111.74</v>
      </c>
      <c r="H3929" s="5">
        <f t="shared" si="427"/>
        <v>164.01131999999998</v>
      </c>
      <c r="I3929" s="6">
        <v>3</v>
      </c>
      <c r="J3929" s="6">
        <v>27335.22</v>
      </c>
      <c r="K3929" s="5">
        <f t="shared" si="428"/>
        <v>492.03395999999998</v>
      </c>
      <c r="L3929" s="7">
        <v>1.53</v>
      </c>
      <c r="M3929" s="7">
        <v>4673</v>
      </c>
      <c r="N3929" s="3">
        <v>45312</v>
      </c>
      <c r="O3929" s="4" t="str">
        <f t="shared" si="429"/>
        <v>2024-01</v>
      </c>
      <c r="P3929" s="4" t="str">
        <f t="shared" si="430"/>
        <v>01</v>
      </c>
      <c r="Q3929" s="4" t="str">
        <f t="shared" si="431"/>
        <v>January</v>
      </c>
      <c r="R3929" s="30" t="str">
        <f t="shared" si="432"/>
        <v>21</v>
      </c>
      <c r="W3929" t="str">
        <f t="shared" si="433"/>
        <v>ok</v>
      </c>
    </row>
    <row r="3930" spans="1:23" x14ac:dyDescent="0.3">
      <c r="A3930" t="s">
        <v>3972</v>
      </c>
      <c r="B3930" t="s">
        <v>51</v>
      </c>
      <c r="C3930" t="s">
        <v>29</v>
      </c>
      <c r="D3930" t="s">
        <v>52</v>
      </c>
      <c r="E3930" t="s">
        <v>45</v>
      </c>
      <c r="F3930" t="s">
        <v>26</v>
      </c>
      <c r="G3930" s="5">
        <v>15592.63</v>
      </c>
      <c r="H3930" s="5">
        <f t="shared" si="427"/>
        <v>280.66733999999997</v>
      </c>
      <c r="I3930" s="6">
        <v>2</v>
      </c>
      <c r="J3930" s="6">
        <v>31185.26</v>
      </c>
      <c r="K3930" s="5">
        <f t="shared" si="428"/>
        <v>561.33467999999993</v>
      </c>
      <c r="L3930" s="7">
        <v>2.2599999999999998</v>
      </c>
      <c r="M3930" s="7">
        <v>4797</v>
      </c>
      <c r="N3930" s="3">
        <v>45564</v>
      </c>
      <c r="O3930" s="4" t="str">
        <f t="shared" si="429"/>
        <v>2024-09</v>
      </c>
      <c r="P3930" s="4" t="str">
        <f t="shared" si="430"/>
        <v>09</v>
      </c>
      <c r="Q3930" s="4" t="str">
        <f t="shared" si="431"/>
        <v>September</v>
      </c>
      <c r="R3930" s="30" t="str">
        <f t="shared" si="432"/>
        <v>29</v>
      </c>
      <c r="W3930" t="str">
        <f t="shared" si="433"/>
        <v>ok</v>
      </c>
    </row>
    <row r="3931" spans="1:23" x14ac:dyDescent="0.3">
      <c r="A3931" t="s">
        <v>3973</v>
      </c>
      <c r="B3931" t="s">
        <v>11</v>
      </c>
      <c r="C3931" t="s">
        <v>12</v>
      </c>
      <c r="D3931" t="s">
        <v>13</v>
      </c>
      <c r="E3931" t="s">
        <v>45</v>
      </c>
      <c r="F3931" t="s">
        <v>15</v>
      </c>
      <c r="G3931" s="5">
        <v>1038.44</v>
      </c>
      <c r="H3931" s="5">
        <f t="shared" si="427"/>
        <v>18.69192</v>
      </c>
      <c r="I3931" s="6">
        <v>1</v>
      </c>
      <c r="J3931" s="6">
        <v>1038.44</v>
      </c>
      <c r="K3931" s="5">
        <f t="shared" si="428"/>
        <v>18.69192</v>
      </c>
      <c r="L3931" s="7">
        <v>3.03</v>
      </c>
      <c r="M3931" s="7">
        <v>2213</v>
      </c>
      <c r="N3931" s="3">
        <v>45308</v>
      </c>
      <c r="O3931" s="4" t="str">
        <f t="shared" si="429"/>
        <v>2024-01</v>
      </c>
      <c r="P3931" s="4" t="str">
        <f t="shared" si="430"/>
        <v>01</v>
      </c>
      <c r="Q3931" s="4" t="str">
        <f t="shared" si="431"/>
        <v>January</v>
      </c>
      <c r="R3931" s="30" t="str">
        <f t="shared" si="432"/>
        <v>17</v>
      </c>
      <c r="W3931" t="str">
        <f t="shared" si="433"/>
        <v>ok</v>
      </c>
    </row>
    <row r="3932" spans="1:23" x14ac:dyDescent="0.3">
      <c r="A3932" t="s">
        <v>3974</v>
      </c>
      <c r="B3932" t="s">
        <v>47</v>
      </c>
      <c r="C3932" t="s">
        <v>12</v>
      </c>
      <c r="D3932" t="s">
        <v>48</v>
      </c>
      <c r="E3932" t="s">
        <v>20</v>
      </c>
      <c r="F3932" t="s">
        <v>21</v>
      </c>
      <c r="G3932" s="5">
        <v>6586.99</v>
      </c>
      <c r="H3932" s="5">
        <f t="shared" si="427"/>
        <v>118.56581999999999</v>
      </c>
      <c r="I3932" s="6">
        <v>3</v>
      </c>
      <c r="J3932" s="6">
        <v>19760.97</v>
      </c>
      <c r="K3932" s="5">
        <f t="shared" si="428"/>
        <v>355.69745999999998</v>
      </c>
      <c r="L3932" s="7">
        <v>3.61</v>
      </c>
      <c r="M3932" s="7">
        <v>3918</v>
      </c>
      <c r="N3932" s="3">
        <v>45403</v>
      </c>
      <c r="O3932" s="4" t="str">
        <f t="shared" si="429"/>
        <v>2024-04</v>
      </c>
      <c r="P3932" s="4" t="str">
        <f t="shared" si="430"/>
        <v>04</v>
      </c>
      <c r="Q3932" s="4" t="str">
        <f t="shared" si="431"/>
        <v>April</v>
      </c>
      <c r="R3932" s="30" t="str">
        <f t="shared" si="432"/>
        <v>21</v>
      </c>
      <c r="W3932" t="str">
        <f t="shared" si="433"/>
        <v>ok</v>
      </c>
    </row>
    <row r="3933" spans="1:23" x14ac:dyDescent="0.3">
      <c r="A3933" t="s">
        <v>3975</v>
      </c>
      <c r="B3933" t="s">
        <v>17</v>
      </c>
      <c r="C3933" t="s">
        <v>18</v>
      </c>
      <c r="D3933" t="s">
        <v>19</v>
      </c>
      <c r="E3933" t="s">
        <v>14</v>
      </c>
      <c r="F3933" t="s">
        <v>38</v>
      </c>
      <c r="G3933" s="5">
        <v>5574.36</v>
      </c>
      <c r="H3933" s="5">
        <f t="shared" si="427"/>
        <v>100.33847999999999</v>
      </c>
      <c r="I3933" s="6">
        <v>2</v>
      </c>
      <c r="J3933" s="6">
        <v>11148.72</v>
      </c>
      <c r="K3933" s="5">
        <f t="shared" si="428"/>
        <v>200.67695999999998</v>
      </c>
      <c r="L3933" s="7">
        <v>4.01</v>
      </c>
      <c r="M3933" s="7">
        <v>2443</v>
      </c>
      <c r="N3933" s="3">
        <v>45564</v>
      </c>
      <c r="O3933" s="4" t="str">
        <f t="shared" si="429"/>
        <v>2024-09</v>
      </c>
      <c r="P3933" s="4" t="str">
        <f t="shared" si="430"/>
        <v>09</v>
      </c>
      <c r="Q3933" s="4" t="str">
        <f t="shared" si="431"/>
        <v>September</v>
      </c>
      <c r="R3933" s="30" t="str">
        <f t="shared" si="432"/>
        <v>29</v>
      </c>
      <c r="W3933" t="str">
        <f t="shared" si="433"/>
        <v>ok</v>
      </c>
    </row>
    <row r="3934" spans="1:23" x14ac:dyDescent="0.3">
      <c r="A3934" t="s">
        <v>3976</v>
      </c>
      <c r="B3934" t="s">
        <v>47</v>
      </c>
      <c r="C3934" t="s">
        <v>12</v>
      </c>
      <c r="D3934" t="s">
        <v>48</v>
      </c>
      <c r="E3934" t="s">
        <v>14</v>
      </c>
      <c r="F3934" t="s">
        <v>31</v>
      </c>
      <c r="G3934" s="5">
        <v>17290.12</v>
      </c>
      <c r="H3934" s="5">
        <f t="shared" si="427"/>
        <v>311.22215999999997</v>
      </c>
      <c r="I3934" s="6">
        <v>5</v>
      </c>
      <c r="J3934" s="6">
        <v>86450.6</v>
      </c>
      <c r="K3934" s="5">
        <f t="shared" si="428"/>
        <v>1556.1107999999999</v>
      </c>
      <c r="L3934" s="7">
        <v>2.99</v>
      </c>
      <c r="M3934" s="7">
        <v>1164</v>
      </c>
      <c r="N3934" s="3">
        <v>45478</v>
      </c>
      <c r="O3934" s="4" t="str">
        <f t="shared" si="429"/>
        <v>2024-07</v>
      </c>
      <c r="P3934" s="4" t="str">
        <f t="shared" si="430"/>
        <v>07</v>
      </c>
      <c r="Q3934" s="4" t="str">
        <f t="shared" si="431"/>
        <v>July</v>
      </c>
      <c r="R3934" s="30" t="str">
        <f t="shared" si="432"/>
        <v>05</v>
      </c>
      <c r="W3934" t="str">
        <f t="shared" si="433"/>
        <v>ok</v>
      </c>
    </row>
    <row r="3935" spans="1:23" x14ac:dyDescent="0.3">
      <c r="A3935" t="s">
        <v>3977</v>
      </c>
      <c r="B3935" t="s">
        <v>11</v>
      </c>
      <c r="C3935" t="s">
        <v>12</v>
      </c>
      <c r="D3935" t="s">
        <v>13</v>
      </c>
      <c r="E3935" t="s">
        <v>45</v>
      </c>
      <c r="F3935" t="s">
        <v>26</v>
      </c>
      <c r="G3935" s="5">
        <v>3858.79</v>
      </c>
      <c r="H3935" s="5">
        <f t="shared" si="427"/>
        <v>69.458219999999997</v>
      </c>
      <c r="I3935" s="6">
        <v>1</v>
      </c>
      <c r="J3935" s="6">
        <v>3858.79</v>
      </c>
      <c r="K3935" s="5">
        <f t="shared" si="428"/>
        <v>69.458219999999997</v>
      </c>
      <c r="L3935" s="7">
        <v>1.57</v>
      </c>
      <c r="M3935" s="7">
        <v>4162</v>
      </c>
      <c r="N3935" s="3">
        <v>45337</v>
      </c>
      <c r="O3935" s="4" t="str">
        <f t="shared" si="429"/>
        <v>2024-02</v>
      </c>
      <c r="P3935" s="4" t="str">
        <f t="shared" si="430"/>
        <v>02</v>
      </c>
      <c r="Q3935" s="4" t="str">
        <f t="shared" si="431"/>
        <v>February</v>
      </c>
      <c r="R3935" s="30" t="str">
        <f t="shared" si="432"/>
        <v>15</v>
      </c>
      <c r="W3935" t="str">
        <f t="shared" si="433"/>
        <v>ok</v>
      </c>
    </row>
    <row r="3936" spans="1:23" x14ac:dyDescent="0.3">
      <c r="A3936" t="s">
        <v>3978</v>
      </c>
      <c r="B3936" t="s">
        <v>17</v>
      </c>
      <c r="C3936" t="s">
        <v>18</v>
      </c>
      <c r="D3936" t="s">
        <v>19</v>
      </c>
      <c r="E3936" t="s">
        <v>14</v>
      </c>
      <c r="F3936" t="s">
        <v>26</v>
      </c>
      <c r="G3936" s="5">
        <v>14848.03</v>
      </c>
      <c r="H3936" s="5">
        <f t="shared" si="427"/>
        <v>267.26454000000001</v>
      </c>
      <c r="I3936" s="6">
        <v>1</v>
      </c>
      <c r="J3936" s="6">
        <v>14848.03</v>
      </c>
      <c r="K3936" s="5">
        <f t="shared" si="428"/>
        <v>267.26454000000001</v>
      </c>
      <c r="L3936" s="7">
        <v>4.91</v>
      </c>
      <c r="M3936" s="7">
        <v>1839</v>
      </c>
      <c r="N3936" s="3">
        <v>45332</v>
      </c>
      <c r="O3936" s="4" t="str">
        <f t="shared" si="429"/>
        <v>2024-02</v>
      </c>
      <c r="P3936" s="4" t="str">
        <f t="shared" si="430"/>
        <v>02</v>
      </c>
      <c r="Q3936" s="4" t="str">
        <f t="shared" si="431"/>
        <v>February</v>
      </c>
      <c r="R3936" s="30" t="str">
        <f t="shared" si="432"/>
        <v>10</v>
      </c>
      <c r="W3936" t="str">
        <f t="shared" si="433"/>
        <v>ok</v>
      </c>
    </row>
    <row r="3937" spans="1:23" x14ac:dyDescent="0.3">
      <c r="A3937" t="s">
        <v>3979</v>
      </c>
      <c r="B3937" t="s">
        <v>47</v>
      </c>
      <c r="C3937" t="s">
        <v>12</v>
      </c>
      <c r="D3937" t="s">
        <v>48</v>
      </c>
      <c r="E3937" t="s">
        <v>14</v>
      </c>
      <c r="F3937" t="s">
        <v>38</v>
      </c>
      <c r="G3937" s="5">
        <v>3508.71</v>
      </c>
      <c r="H3937" s="5">
        <f t="shared" si="427"/>
        <v>63.156779999999998</v>
      </c>
      <c r="I3937" s="6">
        <v>3</v>
      </c>
      <c r="J3937" s="6">
        <v>10526.13</v>
      </c>
      <c r="K3937" s="5">
        <f t="shared" si="428"/>
        <v>189.47033999999999</v>
      </c>
      <c r="L3937" s="7">
        <v>1.1000000000000001</v>
      </c>
      <c r="M3937" s="7">
        <v>4487</v>
      </c>
      <c r="N3937" s="3">
        <v>45601</v>
      </c>
      <c r="O3937" s="4" t="str">
        <f t="shared" si="429"/>
        <v>2024-11</v>
      </c>
      <c r="P3937" s="4" t="str">
        <f t="shared" si="430"/>
        <v>11</v>
      </c>
      <c r="Q3937" s="4" t="str">
        <f t="shared" si="431"/>
        <v>November</v>
      </c>
      <c r="R3937" s="30" t="str">
        <f t="shared" si="432"/>
        <v>05</v>
      </c>
      <c r="W3937" t="str">
        <f t="shared" si="433"/>
        <v>ok</v>
      </c>
    </row>
    <row r="3938" spans="1:23" x14ac:dyDescent="0.3">
      <c r="A3938" t="s">
        <v>3980</v>
      </c>
      <c r="B3938" t="s">
        <v>28</v>
      </c>
      <c r="C3938" t="s">
        <v>29</v>
      </c>
      <c r="D3938" t="s">
        <v>30</v>
      </c>
      <c r="E3938" t="s">
        <v>45</v>
      </c>
      <c r="F3938" t="s">
        <v>15</v>
      </c>
      <c r="G3938" s="5">
        <v>733.27</v>
      </c>
      <c r="H3938" s="5">
        <f t="shared" si="427"/>
        <v>13.198859999999998</v>
      </c>
      <c r="I3938" s="6">
        <v>4</v>
      </c>
      <c r="J3938" s="6">
        <v>2933.08</v>
      </c>
      <c r="K3938" s="5">
        <f t="shared" si="428"/>
        <v>52.795439999999992</v>
      </c>
      <c r="L3938" s="7">
        <v>1.61</v>
      </c>
      <c r="M3938" s="7">
        <v>3839</v>
      </c>
      <c r="N3938" s="3">
        <v>45378</v>
      </c>
      <c r="O3938" s="4" t="str">
        <f t="shared" si="429"/>
        <v>2024-03</v>
      </c>
      <c r="P3938" s="4" t="str">
        <f t="shared" si="430"/>
        <v>03</v>
      </c>
      <c r="Q3938" s="4" t="str">
        <f t="shared" si="431"/>
        <v>March</v>
      </c>
      <c r="R3938" s="30" t="str">
        <f t="shared" si="432"/>
        <v>27</v>
      </c>
      <c r="W3938" t="str">
        <f t="shared" si="433"/>
        <v>ok</v>
      </c>
    </row>
    <row r="3939" spans="1:23" x14ac:dyDescent="0.3">
      <c r="A3939" t="s">
        <v>3981</v>
      </c>
      <c r="B3939" t="s">
        <v>63</v>
      </c>
      <c r="C3939" t="s">
        <v>18</v>
      </c>
      <c r="D3939" t="s">
        <v>64</v>
      </c>
      <c r="E3939" t="s">
        <v>20</v>
      </c>
      <c r="F3939" t="s">
        <v>60</v>
      </c>
      <c r="G3939" s="5">
        <v>446.84</v>
      </c>
      <c r="H3939" s="5">
        <f t="shared" si="427"/>
        <v>8.0431199999999983</v>
      </c>
      <c r="I3939" s="6">
        <v>4</v>
      </c>
      <c r="J3939" s="6">
        <v>1787.36</v>
      </c>
      <c r="K3939" s="5">
        <f t="shared" si="428"/>
        <v>32.172479999999993</v>
      </c>
      <c r="L3939" s="7">
        <v>2.16</v>
      </c>
      <c r="M3939" s="7">
        <v>366</v>
      </c>
      <c r="N3939" s="3">
        <v>45307</v>
      </c>
      <c r="O3939" s="4" t="str">
        <f t="shared" si="429"/>
        <v>2024-01</v>
      </c>
      <c r="P3939" s="4" t="str">
        <f t="shared" si="430"/>
        <v>01</v>
      </c>
      <c r="Q3939" s="4" t="str">
        <f t="shared" si="431"/>
        <v>January</v>
      </c>
      <c r="R3939" s="30" t="str">
        <f t="shared" si="432"/>
        <v>16</v>
      </c>
      <c r="W3939" t="str">
        <f t="shared" si="433"/>
        <v>ok</v>
      </c>
    </row>
    <row r="3940" spans="1:23" x14ac:dyDescent="0.3">
      <c r="A3940" t="s">
        <v>3982</v>
      </c>
      <c r="B3940" t="s">
        <v>33</v>
      </c>
      <c r="C3940" t="s">
        <v>12</v>
      </c>
      <c r="D3940" t="s">
        <v>34</v>
      </c>
      <c r="E3940" t="s">
        <v>20</v>
      </c>
      <c r="F3940" t="s">
        <v>26</v>
      </c>
      <c r="G3940" s="5">
        <v>2942.7</v>
      </c>
      <c r="H3940" s="5">
        <f t="shared" si="427"/>
        <v>52.968599999999995</v>
      </c>
      <c r="I3940" s="6">
        <v>5</v>
      </c>
      <c r="J3940" s="6">
        <v>14713.5</v>
      </c>
      <c r="K3940" s="5">
        <f t="shared" si="428"/>
        <v>264.84299999999996</v>
      </c>
      <c r="L3940" s="7">
        <v>2.52</v>
      </c>
      <c r="M3940" s="7">
        <v>4011</v>
      </c>
      <c r="N3940" s="3">
        <v>45510</v>
      </c>
      <c r="O3940" s="4" t="str">
        <f t="shared" si="429"/>
        <v>2024-08</v>
      </c>
      <c r="P3940" s="4" t="str">
        <f t="shared" si="430"/>
        <v>08</v>
      </c>
      <c r="Q3940" s="4" t="str">
        <f t="shared" si="431"/>
        <v>August</v>
      </c>
      <c r="R3940" s="30" t="str">
        <f t="shared" si="432"/>
        <v>06</v>
      </c>
      <c r="W3940" t="str">
        <f t="shared" si="433"/>
        <v>ok</v>
      </c>
    </row>
    <row r="3941" spans="1:23" x14ac:dyDescent="0.3">
      <c r="A3941" t="s">
        <v>3983</v>
      </c>
      <c r="B3941" t="s">
        <v>11</v>
      </c>
      <c r="C3941" t="s">
        <v>12</v>
      </c>
      <c r="D3941" t="s">
        <v>13</v>
      </c>
      <c r="E3941" t="s">
        <v>45</v>
      </c>
      <c r="F3941" t="s">
        <v>31</v>
      </c>
      <c r="G3941" s="5">
        <v>19133.34</v>
      </c>
      <c r="H3941" s="5">
        <f t="shared" si="427"/>
        <v>344.40011999999996</v>
      </c>
      <c r="I3941" s="6">
        <v>5</v>
      </c>
      <c r="J3941" s="6">
        <v>95666.7</v>
      </c>
      <c r="K3941" s="5">
        <f t="shared" si="428"/>
        <v>1722.0005999999998</v>
      </c>
      <c r="L3941" s="7">
        <v>4.3499999999999996</v>
      </c>
      <c r="M3941" s="7">
        <v>2645</v>
      </c>
      <c r="N3941" s="3">
        <v>45311</v>
      </c>
      <c r="O3941" s="4" t="str">
        <f t="shared" si="429"/>
        <v>2024-01</v>
      </c>
      <c r="P3941" s="4" t="str">
        <f t="shared" si="430"/>
        <v>01</v>
      </c>
      <c r="Q3941" s="4" t="str">
        <f t="shared" si="431"/>
        <v>January</v>
      </c>
      <c r="R3941" s="30" t="str">
        <f t="shared" si="432"/>
        <v>20</v>
      </c>
      <c r="W3941" t="str">
        <f t="shared" si="433"/>
        <v>ok</v>
      </c>
    </row>
    <row r="3942" spans="1:23" x14ac:dyDescent="0.3">
      <c r="A3942" t="s">
        <v>3984</v>
      </c>
      <c r="B3942" t="s">
        <v>23</v>
      </c>
      <c r="C3942" t="s">
        <v>24</v>
      </c>
      <c r="D3942" t="s">
        <v>25</v>
      </c>
      <c r="E3942" t="s">
        <v>45</v>
      </c>
      <c r="F3942" t="s">
        <v>31</v>
      </c>
      <c r="G3942" s="5">
        <v>14495.24</v>
      </c>
      <c r="H3942" s="5">
        <f t="shared" si="427"/>
        <v>260.91431999999998</v>
      </c>
      <c r="I3942" s="6">
        <v>2</v>
      </c>
      <c r="J3942" s="6">
        <v>28990.48</v>
      </c>
      <c r="K3942" s="5">
        <f t="shared" si="428"/>
        <v>521.82863999999995</v>
      </c>
      <c r="L3942" s="7">
        <v>4.0199999999999996</v>
      </c>
      <c r="M3942" s="7">
        <v>1048</v>
      </c>
      <c r="N3942" s="3">
        <v>45292</v>
      </c>
      <c r="O3942" s="4" t="str">
        <f t="shared" si="429"/>
        <v>2024-01</v>
      </c>
      <c r="P3942" s="4" t="str">
        <f t="shared" si="430"/>
        <v>01</v>
      </c>
      <c r="Q3942" s="4" t="str">
        <f t="shared" si="431"/>
        <v>January</v>
      </c>
      <c r="R3942" s="30" t="str">
        <f t="shared" si="432"/>
        <v>01</v>
      </c>
      <c r="W3942" t="str">
        <f t="shared" si="433"/>
        <v>ok</v>
      </c>
    </row>
    <row r="3943" spans="1:23" x14ac:dyDescent="0.3">
      <c r="A3943" t="s">
        <v>3985</v>
      </c>
      <c r="B3943" t="s">
        <v>41</v>
      </c>
      <c r="C3943" t="s">
        <v>42</v>
      </c>
      <c r="D3943" t="s">
        <v>43</v>
      </c>
      <c r="E3943" t="s">
        <v>14</v>
      </c>
      <c r="F3943" t="s">
        <v>31</v>
      </c>
      <c r="G3943" s="5">
        <v>8339.91</v>
      </c>
      <c r="H3943" s="5">
        <f t="shared" si="427"/>
        <v>150.11837999999997</v>
      </c>
      <c r="I3943" s="6">
        <v>5</v>
      </c>
      <c r="J3943" s="6">
        <v>41699.550000000003</v>
      </c>
      <c r="K3943" s="5">
        <f t="shared" si="428"/>
        <v>750.5918999999999</v>
      </c>
      <c r="L3943" s="7">
        <v>4.6100000000000003</v>
      </c>
      <c r="M3943" s="7">
        <v>3943</v>
      </c>
      <c r="N3943" s="3">
        <v>45556</v>
      </c>
      <c r="O3943" s="4" t="str">
        <f t="shared" si="429"/>
        <v>2024-09</v>
      </c>
      <c r="P3943" s="4" t="str">
        <f t="shared" si="430"/>
        <v>09</v>
      </c>
      <c r="Q3943" s="4" t="str">
        <f t="shared" si="431"/>
        <v>September</v>
      </c>
      <c r="R3943" s="30" t="str">
        <f t="shared" si="432"/>
        <v>21</v>
      </c>
      <c r="W3943" t="str">
        <f t="shared" si="433"/>
        <v>ok</v>
      </c>
    </row>
    <row r="3944" spans="1:23" x14ac:dyDescent="0.3">
      <c r="A3944" t="s">
        <v>3986</v>
      </c>
      <c r="B3944" t="s">
        <v>28</v>
      </c>
      <c r="C3944" t="s">
        <v>29</v>
      </c>
      <c r="D3944" t="s">
        <v>30</v>
      </c>
      <c r="E3944" t="s">
        <v>14</v>
      </c>
      <c r="F3944" t="s">
        <v>21</v>
      </c>
      <c r="G3944" s="5">
        <v>3020.02</v>
      </c>
      <c r="H3944" s="5">
        <f t="shared" si="427"/>
        <v>54.360359999999993</v>
      </c>
      <c r="I3944" s="6">
        <v>3</v>
      </c>
      <c r="J3944" s="6">
        <v>9060.06</v>
      </c>
      <c r="K3944" s="5">
        <f t="shared" si="428"/>
        <v>163.08107999999999</v>
      </c>
      <c r="L3944" s="7">
        <v>4.53</v>
      </c>
      <c r="M3944" s="7">
        <v>2050</v>
      </c>
      <c r="N3944" s="3">
        <v>45418</v>
      </c>
      <c r="O3944" s="4" t="str">
        <f t="shared" si="429"/>
        <v>2024-05</v>
      </c>
      <c r="P3944" s="4" t="str">
        <f t="shared" si="430"/>
        <v>05</v>
      </c>
      <c r="Q3944" s="4" t="str">
        <f t="shared" si="431"/>
        <v>May</v>
      </c>
      <c r="R3944" s="30" t="str">
        <f t="shared" si="432"/>
        <v>06</v>
      </c>
      <c r="W3944" t="str">
        <f t="shared" si="433"/>
        <v>ok</v>
      </c>
    </row>
    <row r="3945" spans="1:23" x14ac:dyDescent="0.3">
      <c r="A3945" t="s">
        <v>3987</v>
      </c>
      <c r="B3945" t="s">
        <v>41</v>
      </c>
      <c r="C3945" t="s">
        <v>42</v>
      </c>
      <c r="D3945" t="s">
        <v>43</v>
      </c>
      <c r="E3945" t="s">
        <v>45</v>
      </c>
      <c r="F3945" t="s">
        <v>15</v>
      </c>
      <c r="G3945" s="5">
        <v>19269.5</v>
      </c>
      <c r="H3945" s="5">
        <f t="shared" si="427"/>
        <v>346.851</v>
      </c>
      <c r="I3945" s="6">
        <v>5</v>
      </c>
      <c r="J3945" s="6">
        <v>96347.5</v>
      </c>
      <c r="K3945" s="5">
        <f t="shared" si="428"/>
        <v>1734.2550000000001</v>
      </c>
      <c r="L3945" s="7">
        <v>4.01</v>
      </c>
      <c r="M3945" s="7">
        <v>3037</v>
      </c>
      <c r="N3945" s="3">
        <v>45600</v>
      </c>
      <c r="O3945" s="4" t="str">
        <f t="shared" si="429"/>
        <v>2024-11</v>
      </c>
      <c r="P3945" s="4" t="str">
        <f t="shared" si="430"/>
        <v>11</v>
      </c>
      <c r="Q3945" s="4" t="str">
        <f t="shared" si="431"/>
        <v>November</v>
      </c>
      <c r="R3945" s="30" t="str">
        <f t="shared" si="432"/>
        <v>04</v>
      </c>
      <c r="W3945" t="str">
        <f t="shared" si="433"/>
        <v>ok</v>
      </c>
    </row>
    <row r="3946" spans="1:23" x14ac:dyDescent="0.3">
      <c r="A3946" t="s">
        <v>3988</v>
      </c>
      <c r="B3946" t="s">
        <v>41</v>
      </c>
      <c r="C3946" t="s">
        <v>42</v>
      </c>
      <c r="D3946" t="s">
        <v>43</v>
      </c>
      <c r="E3946" t="s">
        <v>14</v>
      </c>
      <c r="F3946" t="s">
        <v>31</v>
      </c>
      <c r="G3946" s="5">
        <v>9684.9699999999993</v>
      </c>
      <c r="H3946" s="5">
        <f t="shared" si="427"/>
        <v>174.32945999999998</v>
      </c>
      <c r="I3946" s="6">
        <v>1</v>
      </c>
      <c r="J3946" s="6">
        <v>9684.9699999999993</v>
      </c>
      <c r="K3946" s="5">
        <f t="shared" si="428"/>
        <v>174.32945999999998</v>
      </c>
      <c r="L3946" s="7">
        <v>2.2000000000000002</v>
      </c>
      <c r="M3946" s="7">
        <v>4990</v>
      </c>
      <c r="N3946" s="3">
        <v>45436</v>
      </c>
      <c r="O3946" s="4" t="str">
        <f t="shared" si="429"/>
        <v>2024-05</v>
      </c>
      <c r="P3946" s="4" t="str">
        <f t="shared" si="430"/>
        <v>05</v>
      </c>
      <c r="Q3946" s="4" t="str">
        <f t="shared" si="431"/>
        <v>May</v>
      </c>
      <c r="R3946" s="30" t="str">
        <f t="shared" si="432"/>
        <v>24</v>
      </c>
      <c r="W3946" t="str">
        <f t="shared" si="433"/>
        <v>ok</v>
      </c>
    </row>
    <row r="3947" spans="1:23" x14ac:dyDescent="0.3">
      <c r="A3947" t="s">
        <v>3989</v>
      </c>
      <c r="B3947" t="s">
        <v>63</v>
      </c>
      <c r="C3947" t="s">
        <v>18</v>
      </c>
      <c r="D3947" t="s">
        <v>64</v>
      </c>
      <c r="E3947" t="s">
        <v>20</v>
      </c>
      <c r="F3947" t="s">
        <v>31</v>
      </c>
      <c r="G3947" s="5">
        <v>2861.87</v>
      </c>
      <c r="H3947" s="5">
        <f t="shared" si="427"/>
        <v>51.513659999999994</v>
      </c>
      <c r="I3947" s="6">
        <v>4</v>
      </c>
      <c r="J3947" s="6">
        <v>11447.48</v>
      </c>
      <c r="K3947" s="5">
        <f t="shared" si="428"/>
        <v>206.05463999999998</v>
      </c>
      <c r="L3947" s="7">
        <v>1.07</v>
      </c>
      <c r="M3947" s="7">
        <v>4231</v>
      </c>
      <c r="N3947" s="3">
        <v>45608</v>
      </c>
      <c r="O3947" s="4" t="str">
        <f t="shared" si="429"/>
        <v>2024-11</v>
      </c>
      <c r="P3947" s="4" t="str">
        <f t="shared" si="430"/>
        <v>11</v>
      </c>
      <c r="Q3947" s="4" t="str">
        <f t="shared" si="431"/>
        <v>November</v>
      </c>
      <c r="R3947" s="30" t="str">
        <f t="shared" si="432"/>
        <v>12</v>
      </c>
      <c r="W3947" t="str">
        <f t="shared" si="433"/>
        <v>ok</v>
      </c>
    </row>
    <row r="3948" spans="1:23" x14ac:dyDescent="0.3">
      <c r="A3948" t="s">
        <v>3990</v>
      </c>
      <c r="B3948" t="s">
        <v>36</v>
      </c>
      <c r="C3948" t="s">
        <v>18</v>
      </c>
      <c r="D3948" t="s">
        <v>37</v>
      </c>
      <c r="E3948" t="s">
        <v>45</v>
      </c>
      <c r="F3948" t="s">
        <v>38</v>
      </c>
      <c r="G3948" s="5">
        <v>2932.35</v>
      </c>
      <c r="H3948" s="5">
        <f t="shared" si="427"/>
        <v>52.782299999999992</v>
      </c>
      <c r="I3948" s="6">
        <v>5</v>
      </c>
      <c r="J3948" s="6">
        <v>14661.75</v>
      </c>
      <c r="K3948" s="5">
        <f t="shared" si="428"/>
        <v>263.91149999999993</v>
      </c>
      <c r="L3948" s="7">
        <v>2.12</v>
      </c>
      <c r="M3948" s="7">
        <v>2441</v>
      </c>
      <c r="N3948" s="3">
        <v>45340</v>
      </c>
      <c r="O3948" s="4" t="str">
        <f t="shared" si="429"/>
        <v>2024-02</v>
      </c>
      <c r="P3948" s="4" t="str">
        <f t="shared" si="430"/>
        <v>02</v>
      </c>
      <c r="Q3948" s="4" t="str">
        <f t="shared" si="431"/>
        <v>February</v>
      </c>
      <c r="R3948" s="30" t="str">
        <f t="shared" si="432"/>
        <v>18</v>
      </c>
      <c r="W3948" t="str">
        <f t="shared" si="433"/>
        <v>ok</v>
      </c>
    </row>
    <row r="3949" spans="1:23" x14ac:dyDescent="0.3">
      <c r="A3949" t="s">
        <v>3991</v>
      </c>
      <c r="B3949" t="s">
        <v>63</v>
      </c>
      <c r="C3949" t="s">
        <v>18</v>
      </c>
      <c r="D3949" t="s">
        <v>64</v>
      </c>
      <c r="E3949" t="s">
        <v>14</v>
      </c>
      <c r="F3949" t="s">
        <v>15</v>
      </c>
      <c r="G3949" s="5">
        <v>6690.76</v>
      </c>
      <c r="H3949" s="5">
        <f t="shared" si="427"/>
        <v>120.43368</v>
      </c>
      <c r="I3949" s="6">
        <v>2</v>
      </c>
      <c r="J3949" s="6">
        <v>13381.52</v>
      </c>
      <c r="K3949" s="5">
        <f t="shared" si="428"/>
        <v>240.86735999999999</v>
      </c>
      <c r="L3949" s="7">
        <v>3.99</v>
      </c>
      <c r="M3949" s="7">
        <v>3703</v>
      </c>
      <c r="N3949" s="3">
        <v>45310</v>
      </c>
      <c r="O3949" s="4" t="str">
        <f t="shared" si="429"/>
        <v>2024-01</v>
      </c>
      <c r="P3949" s="4" t="str">
        <f t="shared" si="430"/>
        <v>01</v>
      </c>
      <c r="Q3949" s="4" t="str">
        <f t="shared" si="431"/>
        <v>January</v>
      </c>
      <c r="R3949" s="30" t="str">
        <f t="shared" si="432"/>
        <v>19</v>
      </c>
      <c r="W3949" t="str">
        <f t="shared" si="433"/>
        <v>ok</v>
      </c>
    </row>
    <row r="3950" spans="1:23" x14ac:dyDescent="0.3">
      <c r="A3950" t="s">
        <v>3992</v>
      </c>
      <c r="B3950" t="s">
        <v>11</v>
      </c>
      <c r="C3950" t="s">
        <v>12</v>
      </c>
      <c r="D3950" t="s">
        <v>13</v>
      </c>
      <c r="E3950" t="s">
        <v>45</v>
      </c>
      <c r="F3950" t="s">
        <v>21</v>
      </c>
      <c r="G3950" s="5">
        <v>11749.17</v>
      </c>
      <c r="H3950" s="5">
        <f t="shared" si="427"/>
        <v>211.48505999999998</v>
      </c>
      <c r="I3950" s="6">
        <v>3</v>
      </c>
      <c r="J3950" s="6">
        <v>35247.51</v>
      </c>
      <c r="K3950" s="5">
        <f t="shared" si="428"/>
        <v>634.45517999999993</v>
      </c>
      <c r="L3950" s="7">
        <v>1.55</v>
      </c>
      <c r="M3950" s="7">
        <v>17</v>
      </c>
      <c r="N3950" s="3">
        <v>45594</v>
      </c>
      <c r="O3950" s="4" t="str">
        <f t="shared" si="429"/>
        <v>2024-10</v>
      </c>
      <c r="P3950" s="4" t="str">
        <f t="shared" si="430"/>
        <v>10</v>
      </c>
      <c r="Q3950" s="4" t="str">
        <f t="shared" si="431"/>
        <v>October</v>
      </c>
      <c r="R3950" s="30" t="str">
        <f t="shared" si="432"/>
        <v>29</v>
      </c>
      <c r="W3950" t="str">
        <f t="shared" si="433"/>
        <v>ok</v>
      </c>
    </row>
    <row r="3951" spans="1:23" x14ac:dyDescent="0.3">
      <c r="A3951" t="s">
        <v>3993</v>
      </c>
      <c r="B3951" t="s">
        <v>23</v>
      </c>
      <c r="C3951" t="s">
        <v>24</v>
      </c>
      <c r="D3951" t="s">
        <v>25</v>
      </c>
      <c r="E3951" t="s">
        <v>45</v>
      </c>
      <c r="F3951" t="s">
        <v>21</v>
      </c>
      <c r="G3951" s="5">
        <v>7627.29</v>
      </c>
      <c r="H3951" s="5">
        <f t="shared" si="427"/>
        <v>137.29121999999998</v>
      </c>
      <c r="I3951" s="6">
        <v>4</v>
      </c>
      <c r="J3951" s="6">
        <v>30509.16</v>
      </c>
      <c r="K3951" s="5">
        <f t="shared" si="428"/>
        <v>549.16487999999993</v>
      </c>
      <c r="L3951" s="7">
        <v>3.3</v>
      </c>
      <c r="M3951" s="7">
        <v>1684</v>
      </c>
      <c r="N3951" s="3">
        <v>45354</v>
      </c>
      <c r="O3951" s="4" t="str">
        <f t="shared" si="429"/>
        <v>2024-03</v>
      </c>
      <c r="P3951" s="4" t="str">
        <f t="shared" si="430"/>
        <v>03</v>
      </c>
      <c r="Q3951" s="4" t="str">
        <f t="shared" si="431"/>
        <v>March</v>
      </c>
      <c r="R3951" s="30" t="str">
        <f t="shared" si="432"/>
        <v>03</v>
      </c>
      <c r="W3951" t="str">
        <f t="shared" si="433"/>
        <v>ok</v>
      </c>
    </row>
    <row r="3952" spans="1:23" x14ac:dyDescent="0.3">
      <c r="A3952" t="s">
        <v>3994</v>
      </c>
      <c r="B3952" t="s">
        <v>28</v>
      </c>
      <c r="C3952" t="s">
        <v>29</v>
      </c>
      <c r="D3952" t="s">
        <v>30</v>
      </c>
      <c r="E3952" t="s">
        <v>45</v>
      </c>
      <c r="F3952" t="s">
        <v>15</v>
      </c>
      <c r="G3952" s="5">
        <v>8087.22</v>
      </c>
      <c r="H3952" s="5">
        <f t="shared" si="427"/>
        <v>145.56995999999998</v>
      </c>
      <c r="I3952" s="6">
        <v>4</v>
      </c>
      <c r="J3952" s="6">
        <v>32348.880000000001</v>
      </c>
      <c r="K3952" s="5">
        <f t="shared" si="428"/>
        <v>582.27983999999992</v>
      </c>
      <c r="L3952" s="7">
        <v>4.54</v>
      </c>
      <c r="M3952" s="7">
        <v>2288</v>
      </c>
      <c r="N3952" s="3">
        <v>45339</v>
      </c>
      <c r="O3952" s="4" t="str">
        <f t="shared" si="429"/>
        <v>2024-02</v>
      </c>
      <c r="P3952" s="4" t="str">
        <f t="shared" si="430"/>
        <v>02</v>
      </c>
      <c r="Q3952" s="4" t="str">
        <f t="shared" si="431"/>
        <v>February</v>
      </c>
      <c r="R3952" s="30" t="str">
        <f t="shared" si="432"/>
        <v>17</v>
      </c>
      <c r="W3952" t="str">
        <f t="shared" si="433"/>
        <v>ok</v>
      </c>
    </row>
    <row r="3953" spans="1:23" x14ac:dyDescent="0.3">
      <c r="A3953" t="s">
        <v>3995</v>
      </c>
      <c r="B3953" t="s">
        <v>17</v>
      </c>
      <c r="C3953" t="s">
        <v>18</v>
      </c>
      <c r="D3953" t="s">
        <v>19</v>
      </c>
      <c r="E3953" t="s">
        <v>45</v>
      </c>
      <c r="F3953" t="s">
        <v>26</v>
      </c>
      <c r="G3953" s="5">
        <v>12829.82</v>
      </c>
      <c r="H3953" s="5">
        <f t="shared" si="427"/>
        <v>230.93675999999996</v>
      </c>
      <c r="I3953" s="6">
        <v>4</v>
      </c>
      <c r="J3953" s="6">
        <v>51319.28</v>
      </c>
      <c r="K3953" s="5">
        <f t="shared" si="428"/>
        <v>923.74703999999986</v>
      </c>
      <c r="L3953" s="7">
        <v>3.7</v>
      </c>
      <c r="M3953" s="7">
        <v>1641</v>
      </c>
      <c r="N3953" s="3">
        <v>45335</v>
      </c>
      <c r="O3953" s="4" t="str">
        <f t="shared" si="429"/>
        <v>2024-02</v>
      </c>
      <c r="P3953" s="4" t="str">
        <f t="shared" si="430"/>
        <v>02</v>
      </c>
      <c r="Q3953" s="4" t="str">
        <f t="shared" si="431"/>
        <v>February</v>
      </c>
      <c r="R3953" s="30" t="str">
        <f t="shared" si="432"/>
        <v>13</v>
      </c>
      <c r="W3953" t="str">
        <f t="shared" si="433"/>
        <v>ok</v>
      </c>
    </row>
    <row r="3954" spans="1:23" x14ac:dyDescent="0.3">
      <c r="A3954" t="s">
        <v>3996</v>
      </c>
      <c r="B3954" t="s">
        <v>17</v>
      </c>
      <c r="C3954" t="s">
        <v>18</v>
      </c>
      <c r="D3954" t="s">
        <v>19</v>
      </c>
      <c r="E3954" t="s">
        <v>14</v>
      </c>
      <c r="F3954" t="s">
        <v>15</v>
      </c>
      <c r="G3954" s="5">
        <v>3252.06</v>
      </c>
      <c r="H3954" s="5">
        <f t="shared" si="427"/>
        <v>58.537079999999996</v>
      </c>
      <c r="I3954" s="6">
        <v>2</v>
      </c>
      <c r="J3954" s="6">
        <v>6504.12</v>
      </c>
      <c r="K3954" s="5">
        <f t="shared" si="428"/>
        <v>117.07415999999999</v>
      </c>
      <c r="L3954" s="7">
        <v>2.2599999999999998</v>
      </c>
      <c r="M3954" s="7">
        <v>775</v>
      </c>
      <c r="N3954" s="3">
        <v>45441</v>
      </c>
      <c r="O3954" s="4" t="str">
        <f t="shared" si="429"/>
        <v>2024-05</v>
      </c>
      <c r="P3954" s="4" t="str">
        <f t="shared" si="430"/>
        <v>05</v>
      </c>
      <c r="Q3954" s="4" t="str">
        <f t="shared" si="431"/>
        <v>May</v>
      </c>
      <c r="R3954" s="30" t="str">
        <f t="shared" si="432"/>
        <v>29</v>
      </c>
      <c r="W3954" t="str">
        <f t="shared" si="433"/>
        <v>ok</v>
      </c>
    </row>
    <row r="3955" spans="1:23" x14ac:dyDescent="0.3">
      <c r="A3955" t="s">
        <v>3997</v>
      </c>
      <c r="B3955" t="s">
        <v>36</v>
      </c>
      <c r="C3955" t="s">
        <v>18</v>
      </c>
      <c r="D3955" t="s">
        <v>37</v>
      </c>
      <c r="E3955" t="s">
        <v>20</v>
      </c>
      <c r="F3955" t="s">
        <v>21</v>
      </c>
      <c r="G3955" s="5">
        <v>15254.87</v>
      </c>
      <c r="H3955" s="5">
        <f t="shared" si="427"/>
        <v>274.58765999999997</v>
      </c>
      <c r="I3955" s="6">
        <v>5</v>
      </c>
      <c r="J3955" s="6">
        <v>76274.350000000006</v>
      </c>
      <c r="K3955" s="5">
        <f t="shared" si="428"/>
        <v>1372.9382999999998</v>
      </c>
      <c r="L3955" s="7">
        <v>3.13</v>
      </c>
      <c r="M3955" s="7">
        <v>2052</v>
      </c>
      <c r="N3955" s="3">
        <v>45466</v>
      </c>
      <c r="O3955" s="4" t="str">
        <f t="shared" si="429"/>
        <v>2024-06</v>
      </c>
      <c r="P3955" s="4" t="str">
        <f t="shared" si="430"/>
        <v>06</v>
      </c>
      <c r="Q3955" s="4" t="str">
        <f t="shared" si="431"/>
        <v>June</v>
      </c>
      <c r="R3955" s="30" t="str">
        <f t="shared" si="432"/>
        <v>23</v>
      </c>
      <c r="W3955" t="str">
        <f t="shared" si="433"/>
        <v>ok</v>
      </c>
    </row>
    <row r="3956" spans="1:23" x14ac:dyDescent="0.3">
      <c r="A3956" t="s">
        <v>3998</v>
      </c>
      <c r="B3956" t="s">
        <v>63</v>
      </c>
      <c r="C3956" t="s">
        <v>18</v>
      </c>
      <c r="D3956" t="s">
        <v>64</v>
      </c>
      <c r="E3956" t="s">
        <v>45</v>
      </c>
      <c r="F3956" t="s">
        <v>26</v>
      </c>
      <c r="G3956" s="5">
        <v>18249.82</v>
      </c>
      <c r="H3956" s="5">
        <f t="shared" si="427"/>
        <v>328.49675999999999</v>
      </c>
      <c r="I3956" s="6">
        <v>3</v>
      </c>
      <c r="J3956" s="6">
        <v>54749.46</v>
      </c>
      <c r="K3956" s="5">
        <f t="shared" si="428"/>
        <v>985.49027999999998</v>
      </c>
      <c r="L3956" s="7">
        <v>3.64</v>
      </c>
      <c r="M3956" s="7">
        <v>2169</v>
      </c>
      <c r="N3956" s="3">
        <v>45499</v>
      </c>
      <c r="O3956" s="4" t="str">
        <f t="shared" si="429"/>
        <v>2024-07</v>
      </c>
      <c r="P3956" s="4" t="str">
        <f t="shared" si="430"/>
        <v>07</v>
      </c>
      <c r="Q3956" s="4" t="str">
        <f t="shared" si="431"/>
        <v>July</v>
      </c>
      <c r="R3956" s="30" t="str">
        <f t="shared" si="432"/>
        <v>26</v>
      </c>
      <c r="W3956" t="str">
        <f t="shared" si="433"/>
        <v>ok</v>
      </c>
    </row>
    <row r="3957" spans="1:23" x14ac:dyDescent="0.3">
      <c r="A3957" t="s">
        <v>3999</v>
      </c>
      <c r="B3957" t="s">
        <v>47</v>
      </c>
      <c r="C3957" t="s">
        <v>12</v>
      </c>
      <c r="D3957" t="s">
        <v>48</v>
      </c>
      <c r="E3957" t="s">
        <v>14</v>
      </c>
      <c r="F3957" t="s">
        <v>60</v>
      </c>
      <c r="G3957" s="5">
        <v>15031.32</v>
      </c>
      <c r="H3957" s="5">
        <f t="shared" si="427"/>
        <v>270.56376</v>
      </c>
      <c r="I3957" s="6">
        <v>5</v>
      </c>
      <c r="J3957" s="6">
        <v>75156.600000000006</v>
      </c>
      <c r="K3957" s="5">
        <f t="shared" si="428"/>
        <v>1352.8188</v>
      </c>
      <c r="L3957" s="7">
        <v>3.6</v>
      </c>
      <c r="M3957" s="7">
        <v>493</v>
      </c>
      <c r="N3957" s="3">
        <v>45593</v>
      </c>
      <c r="O3957" s="4" t="str">
        <f t="shared" si="429"/>
        <v>2024-10</v>
      </c>
      <c r="P3957" s="4" t="str">
        <f t="shared" si="430"/>
        <v>10</v>
      </c>
      <c r="Q3957" s="4" t="str">
        <f t="shared" si="431"/>
        <v>October</v>
      </c>
      <c r="R3957" s="30" t="str">
        <f t="shared" si="432"/>
        <v>28</v>
      </c>
      <c r="W3957" t="str">
        <f t="shared" si="433"/>
        <v>ok</v>
      </c>
    </row>
    <row r="3958" spans="1:23" x14ac:dyDescent="0.3">
      <c r="A3958" t="s">
        <v>4000</v>
      </c>
      <c r="B3958" t="s">
        <v>51</v>
      </c>
      <c r="C3958" t="s">
        <v>29</v>
      </c>
      <c r="D3958" t="s">
        <v>52</v>
      </c>
      <c r="E3958" t="s">
        <v>20</v>
      </c>
      <c r="F3958" t="s">
        <v>38</v>
      </c>
      <c r="G3958" s="5">
        <v>10926.45</v>
      </c>
      <c r="H3958" s="5">
        <f t="shared" si="427"/>
        <v>196.67609999999999</v>
      </c>
      <c r="I3958" s="6">
        <v>1</v>
      </c>
      <c r="J3958" s="6">
        <v>10926.45</v>
      </c>
      <c r="K3958" s="5">
        <f t="shared" si="428"/>
        <v>196.67609999999999</v>
      </c>
      <c r="L3958" s="7">
        <v>4.3499999999999996</v>
      </c>
      <c r="M3958" s="7">
        <v>3519</v>
      </c>
      <c r="N3958" s="3">
        <v>45620</v>
      </c>
      <c r="O3958" s="4" t="str">
        <f t="shared" si="429"/>
        <v>2024-11</v>
      </c>
      <c r="P3958" s="4" t="str">
        <f t="shared" si="430"/>
        <v>11</v>
      </c>
      <c r="Q3958" s="4" t="str">
        <f t="shared" si="431"/>
        <v>November</v>
      </c>
      <c r="R3958" s="30" t="str">
        <f t="shared" si="432"/>
        <v>24</v>
      </c>
      <c r="W3958" t="str">
        <f t="shared" si="433"/>
        <v>ok</v>
      </c>
    </row>
    <row r="3959" spans="1:23" x14ac:dyDescent="0.3">
      <c r="A3959" t="s">
        <v>4001</v>
      </c>
      <c r="B3959" t="s">
        <v>23</v>
      </c>
      <c r="C3959" t="s">
        <v>24</v>
      </c>
      <c r="D3959" t="s">
        <v>25</v>
      </c>
      <c r="E3959" t="s">
        <v>45</v>
      </c>
      <c r="F3959" t="s">
        <v>31</v>
      </c>
      <c r="G3959" s="5">
        <v>3110.84</v>
      </c>
      <c r="H3959" s="5">
        <f t="shared" si="427"/>
        <v>55.99512</v>
      </c>
      <c r="I3959" s="6">
        <v>2</v>
      </c>
      <c r="J3959" s="6">
        <v>6221.68</v>
      </c>
      <c r="K3959" s="5">
        <f t="shared" si="428"/>
        <v>111.99024</v>
      </c>
      <c r="L3959" s="7">
        <v>4.97</v>
      </c>
      <c r="M3959" s="7">
        <v>2960</v>
      </c>
      <c r="N3959" s="3">
        <v>45353</v>
      </c>
      <c r="O3959" s="4" t="str">
        <f t="shared" si="429"/>
        <v>2024-03</v>
      </c>
      <c r="P3959" s="4" t="str">
        <f t="shared" si="430"/>
        <v>03</v>
      </c>
      <c r="Q3959" s="4" t="str">
        <f t="shared" si="431"/>
        <v>March</v>
      </c>
      <c r="R3959" s="30" t="str">
        <f t="shared" si="432"/>
        <v>02</v>
      </c>
      <c r="W3959" t="str">
        <f t="shared" si="433"/>
        <v>ok</v>
      </c>
    </row>
    <row r="3960" spans="1:23" x14ac:dyDescent="0.3">
      <c r="A3960" t="s">
        <v>4002</v>
      </c>
      <c r="B3960" t="s">
        <v>33</v>
      </c>
      <c r="C3960" t="s">
        <v>12</v>
      </c>
      <c r="D3960" t="s">
        <v>34</v>
      </c>
      <c r="E3960" t="s">
        <v>45</v>
      </c>
      <c r="F3960" t="s">
        <v>15</v>
      </c>
      <c r="G3960" s="5">
        <v>15051.81</v>
      </c>
      <c r="H3960" s="5">
        <f t="shared" si="427"/>
        <v>270.93257999999997</v>
      </c>
      <c r="I3960" s="6">
        <v>1</v>
      </c>
      <c r="J3960" s="6">
        <v>15051.81</v>
      </c>
      <c r="K3960" s="5">
        <f t="shared" si="428"/>
        <v>270.93257999999997</v>
      </c>
      <c r="L3960" s="7">
        <v>3.52</v>
      </c>
      <c r="M3960" s="7">
        <v>2624</v>
      </c>
      <c r="N3960" s="3">
        <v>45612</v>
      </c>
      <c r="O3960" s="4" t="str">
        <f t="shared" si="429"/>
        <v>2024-11</v>
      </c>
      <c r="P3960" s="4" t="str">
        <f t="shared" si="430"/>
        <v>11</v>
      </c>
      <c r="Q3960" s="4" t="str">
        <f t="shared" si="431"/>
        <v>November</v>
      </c>
      <c r="R3960" s="30" t="str">
        <f t="shared" si="432"/>
        <v>16</v>
      </c>
      <c r="W3960" t="str">
        <f t="shared" si="433"/>
        <v>ok</v>
      </c>
    </row>
    <row r="3961" spans="1:23" x14ac:dyDescent="0.3">
      <c r="A3961" t="s">
        <v>4003</v>
      </c>
      <c r="B3961" t="s">
        <v>11</v>
      </c>
      <c r="C3961" t="s">
        <v>12</v>
      </c>
      <c r="D3961" t="s">
        <v>13</v>
      </c>
      <c r="E3961" t="s">
        <v>45</v>
      </c>
      <c r="F3961" t="s">
        <v>31</v>
      </c>
      <c r="G3961" s="5">
        <v>17507.759999999998</v>
      </c>
      <c r="H3961" s="5">
        <f t="shared" si="427"/>
        <v>315.13967999999994</v>
      </c>
      <c r="I3961" s="6">
        <v>2</v>
      </c>
      <c r="J3961" s="6">
        <v>35015.519999999997</v>
      </c>
      <c r="K3961" s="5">
        <f t="shared" si="428"/>
        <v>630.27935999999988</v>
      </c>
      <c r="L3961" s="7">
        <v>2.4500000000000002</v>
      </c>
      <c r="M3961" s="7">
        <v>4572</v>
      </c>
      <c r="N3961" s="3">
        <v>45392</v>
      </c>
      <c r="O3961" s="4" t="str">
        <f t="shared" si="429"/>
        <v>2024-04</v>
      </c>
      <c r="P3961" s="4" t="str">
        <f t="shared" si="430"/>
        <v>04</v>
      </c>
      <c r="Q3961" s="4" t="str">
        <f t="shared" si="431"/>
        <v>April</v>
      </c>
      <c r="R3961" s="30" t="str">
        <f t="shared" si="432"/>
        <v>10</v>
      </c>
      <c r="W3961" t="str">
        <f t="shared" si="433"/>
        <v>ok</v>
      </c>
    </row>
    <row r="3962" spans="1:23" x14ac:dyDescent="0.3">
      <c r="A3962" t="s">
        <v>4004</v>
      </c>
      <c r="B3962" t="s">
        <v>11</v>
      </c>
      <c r="C3962" t="s">
        <v>12</v>
      </c>
      <c r="D3962" t="s">
        <v>13</v>
      </c>
      <c r="E3962" t="s">
        <v>45</v>
      </c>
      <c r="F3962" t="s">
        <v>15</v>
      </c>
      <c r="G3962" s="5">
        <v>525.79</v>
      </c>
      <c r="H3962" s="5">
        <f t="shared" si="427"/>
        <v>9.4642199999999992</v>
      </c>
      <c r="I3962" s="6">
        <v>5</v>
      </c>
      <c r="J3962" s="6">
        <v>2628.95</v>
      </c>
      <c r="K3962" s="5">
        <f t="shared" si="428"/>
        <v>47.321099999999994</v>
      </c>
      <c r="L3962" s="7">
        <v>4.43</v>
      </c>
      <c r="M3962" s="7">
        <v>3354</v>
      </c>
      <c r="N3962" s="3">
        <v>45647</v>
      </c>
      <c r="O3962" s="4" t="str">
        <f t="shared" si="429"/>
        <v>2024-12</v>
      </c>
      <c r="P3962" s="4" t="str">
        <f t="shared" si="430"/>
        <v>12</v>
      </c>
      <c r="Q3962" s="4" t="str">
        <f t="shared" si="431"/>
        <v>December</v>
      </c>
      <c r="R3962" s="30" t="str">
        <f t="shared" si="432"/>
        <v>21</v>
      </c>
      <c r="W3962" t="str">
        <f t="shared" si="433"/>
        <v>ok</v>
      </c>
    </row>
    <row r="3963" spans="1:23" x14ac:dyDescent="0.3">
      <c r="A3963" t="s">
        <v>4005</v>
      </c>
      <c r="B3963" t="s">
        <v>11</v>
      </c>
      <c r="C3963" t="s">
        <v>12</v>
      </c>
      <c r="D3963" t="s">
        <v>13</v>
      </c>
      <c r="E3963" t="s">
        <v>45</v>
      </c>
      <c r="F3963" t="s">
        <v>15</v>
      </c>
      <c r="G3963" s="5">
        <v>5113.7700000000004</v>
      </c>
      <c r="H3963" s="5">
        <f t="shared" si="427"/>
        <v>92.04786</v>
      </c>
      <c r="I3963" s="6">
        <v>2</v>
      </c>
      <c r="J3963" s="6">
        <v>10227.540000000001</v>
      </c>
      <c r="K3963" s="5">
        <f t="shared" si="428"/>
        <v>184.09572</v>
      </c>
      <c r="L3963" s="7">
        <v>1.63</v>
      </c>
      <c r="M3963" s="7">
        <v>1891</v>
      </c>
      <c r="N3963" s="3">
        <v>45303</v>
      </c>
      <c r="O3963" s="4" t="str">
        <f t="shared" si="429"/>
        <v>2024-01</v>
      </c>
      <c r="P3963" s="4" t="str">
        <f t="shared" si="430"/>
        <v>01</v>
      </c>
      <c r="Q3963" s="4" t="str">
        <f t="shared" si="431"/>
        <v>January</v>
      </c>
      <c r="R3963" s="30" t="str">
        <f t="shared" si="432"/>
        <v>12</v>
      </c>
      <c r="W3963" t="str">
        <f t="shared" si="433"/>
        <v>ok</v>
      </c>
    </row>
    <row r="3964" spans="1:23" x14ac:dyDescent="0.3">
      <c r="A3964" t="s">
        <v>4006</v>
      </c>
      <c r="B3964" t="s">
        <v>51</v>
      </c>
      <c r="C3964" t="s">
        <v>29</v>
      </c>
      <c r="D3964" t="s">
        <v>52</v>
      </c>
      <c r="E3964" t="s">
        <v>20</v>
      </c>
      <c r="F3964" t="s">
        <v>21</v>
      </c>
      <c r="G3964" s="5">
        <v>12684.16</v>
      </c>
      <c r="H3964" s="5">
        <f t="shared" si="427"/>
        <v>228.31487999999999</v>
      </c>
      <c r="I3964" s="6">
        <v>3</v>
      </c>
      <c r="J3964" s="6">
        <v>38052.480000000003</v>
      </c>
      <c r="K3964" s="5">
        <f t="shared" si="428"/>
        <v>684.94463999999994</v>
      </c>
      <c r="L3964" s="7">
        <v>1.1599999999999999</v>
      </c>
      <c r="M3964" s="7">
        <v>2028</v>
      </c>
      <c r="N3964" s="3">
        <v>45353</v>
      </c>
      <c r="O3964" s="4" t="str">
        <f t="shared" si="429"/>
        <v>2024-03</v>
      </c>
      <c r="P3964" s="4" t="str">
        <f t="shared" si="430"/>
        <v>03</v>
      </c>
      <c r="Q3964" s="4" t="str">
        <f t="shared" si="431"/>
        <v>March</v>
      </c>
      <c r="R3964" s="30" t="str">
        <f t="shared" si="432"/>
        <v>02</v>
      </c>
      <c r="W3964" t="str">
        <f t="shared" si="433"/>
        <v>ok</v>
      </c>
    </row>
    <row r="3965" spans="1:23" x14ac:dyDescent="0.3">
      <c r="A3965" t="s">
        <v>4007</v>
      </c>
      <c r="B3965" t="s">
        <v>41</v>
      </c>
      <c r="C3965" t="s">
        <v>42</v>
      </c>
      <c r="D3965" t="s">
        <v>43</v>
      </c>
      <c r="E3965" t="s">
        <v>45</v>
      </c>
      <c r="F3965" t="s">
        <v>21</v>
      </c>
      <c r="G3965" s="5">
        <v>16696.48</v>
      </c>
      <c r="H3965" s="5">
        <f t="shared" si="427"/>
        <v>300.53663999999998</v>
      </c>
      <c r="I3965" s="6">
        <v>5</v>
      </c>
      <c r="J3965" s="6">
        <v>83482.399999999994</v>
      </c>
      <c r="K3965" s="5">
        <f t="shared" si="428"/>
        <v>1502.6831999999999</v>
      </c>
      <c r="L3965" s="7">
        <v>3.92</v>
      </c>
      <c r="M3965" s="7">
        <v>742</v>
      </c>
      <c r="N3965" s="3">
        <v>45405</v>
      </c>
      <c r="O3965" s="4" t="str">
        <f t="shared" si="429"/>
        <v>2024-04</v>
      </c>
      <c r="P3965" s="4" t="str">
        <f t="shared" si="430"/>
        <v>04</v>
      </c>
      <c r="Q3965" s="4" t="str">
        <f t="shared" si="431"/>
        <v>April</v>
      </c>
      <c r="R3965" s="30" t="str">
        <f t="shared" si="432"/>
        <v>23</v>
      </c>
      <c r="W3965" t="str">
        <f t="shared" si="433"/>
        <v>ok</v>
      </c>
    </row>
    <row r="3966" spans="1:23" x14ac:dyDescent="0.3">
      <c r="A3966" t="s">
        <v>4008</v>
      </c>
      <c r="B3966" t="s">
        <v>28</v>
      </c>
      <c r="C3966" t="s">
        <v>29</v>
      </c>
      <c r="D3966" t="s">
        <v>30</v>
      </c>
      <c r="E3966" t="s">
        <v>45</v>
      </c>
      <c r="F3966" t="s">
        <v>26</v>
      </c>
      <c r="G3966" s="5">
        <v>8971.2000000000007</v>
      </c>
      <c r="H3966" s="5">
        <f t="shared" si="427"/>
        <v>161.48160000000001</v>
      </c>
      <c r="I3966" s="6">
        <v>1</v>
      </c>
      <c r="J3966" s="6">
        <v>8971.2000000000007</v>
      </c>
      <c r="K3966" s="5">
        <f t="shared" si="428"/>
        <v>161.48160000000001</v>
      </c>
      <c r="L3966" s="7">
        <v>3.19</v>
      </c>
      <c r="M3966" s="7">
        <v>425</v>
      </c>
      <c r="N3966" s="3">
        <v>45297</v>
      </c>
      <c r="O3966" s="4" t="str">
        <f t="shared" si="429"/>
        <v>2024-01</v>
      </c>
      <c r="P3966" s="4" t="str">
        <f t="shared" si="430"/>
        <v>01</v>
      </c>
      <c r="Q3966" s="4" t="str">
        <f t="shared" si="431"/>
        <v>January</v>
      </c>
      <c r="R3966" s="30" t="str">
        <f t="shared" si="432"/>
        <v>06</v>
      </c>
      <c r="W3966" t="str">
        <f t="shared" si="433"/>
        <v>ok</v>
      </c>
    </row>
    <row r="3967" spans="1:23" x14ac:dyDescent="0.3">
      <c r="A3967" t="s">
        <v>4009</v>
      </c>
      <c r="B3967" t="s">
        <v>36</v>
      </c>
      <c r="C3967" t="s">
        <v>18</v>
      </c>
      <c r="D3967" t="s">
        <v>37</v>
      </c>
      <c r="E3967" t="s">
        <v>14</v>
      </c>
      <c r="F3967" t="s">
        <v>26</v>
      </c>
      <c r="G3967" s="5">
        <v>17485.91</v>
      </c>
      <c r="H3967" s="5">
        <f t="shared" si="427"/>
        <v>314.74637999999999</v>
      </c>
      <c r="I3967" s="6">
        <v>5</v>
      </c>
      <c r="J3967" s="6">
        <v>87429.55</v>
      </c>
      <c r="K3967" s="5">
        <f t="shared" si="428"/>
        <v>1573.7319</v>
      </c>
      <c r="L3967" s="7">
        <v>1.34</v>
      </c>
      <c r="M3967" s="7">
        <v>1421</v>
      </c>
      <c r="N3967" s="3">
        <v>45340</v>
      </c>
      <c r="O3967" s="4" t="str">
        <f t="shared" si="429"/>
        <v>2024-02</v>
      </c>
      <c r="P3967" s="4" t="str">
        <f t="shared" si="430"/>
        <v>02</v>
      </c>
      <c r="Q3967" s="4" t="str">
        <f t="shared" si="431"/>
        <v>February</v>
      </c>
      <c r="R3967" s="30" t="str">
        <f t="shared" si="432"/>
        <v>18</v>
      </c>
      <c r="W3967" t="str">
        <f t="shared" si="433"/>
        <v>ok</v>
      </c>
    </row>
    <row r="3968" spans="1:23" x14ac:dyDescent="0.3">
      <c r="A3968" t="s">
        <v>4010</v>
      </c>
      <c r="B3968" t="s">
        <v>36</v>
      </c>
      <c r="C3968" t="s">
        <v>18</v>
      </c>
      <c r="D3968" t="s">
        <v>37</v>
      </c>
      <c r="E3968" t="s">
        <v>45</v>
      </c>
      <c r="F3968" t="s">
        <v>38</v>
      </c>
      <c r="G3968" s="5">
        <v>2976.81</v>
      </c>
      <c r="H3968" s="5">
        <f t="shared" si="427"/>
        <v>53.582579999999993</v>
      </c>
      <c r="I3968" s="6">
        <v>5</v>
      </c>
      <c r="J3968" s="6">
        <v>14884.05</v>
      </c>
      <c r="K3968" s="5">
        <f t="shared" si="428"/>
        <v>267.91289999999998</v>
      </c>
      <c r="L3968" s="7">
        <v>4.7300000000000004</v>
      </c>
      <c r="M3968" s="7">
        <v>937</v>
      </c>
      <c r="N3968" s="3">
        <v>45498</v>
      </c>
      <c r="O3968" s="4" t="str">
        <f t="shared" si="429"/>
        <v>2024-07</v>
      </c>
      <c r="P3968" s="4" t="str">
        <f t="shared" si="430"/>
        <v>07</v>
      </c>
      <c r="Q3968" s="4" t="str">
        <f t="shared" si="431"/>
        <v>July</v>
      </c>
      <c r="R3968" s="30" t="str">
        <f t="shared" si="432"/>
        <v>25</v>
      </c>
      <c r="W3968" t="str">
        <f t="shared" si="433"/>
        <v>ok</v>
      </c>
    </row>
    <row r="3969" spans="1:23" x14ac:dyDescent="0.3">
      <c r="A3969" t="s">
        <v>4011</v>
      </c>
      <c r="B3969" t="s">
        <v>23</v>
      </c>
      <c r="C3969" t="s">
        <v>24</v>
      </c>
      <c r="D3969" t="s">
        <v>25</v>
      </c>
      <c r="E3969" t="s">
        <v>45</v>
      </c>
      <c r="F3969" t="s">
        <v>60</v>
      </c>
      <c r="G3969" s="5">
        <v>8845.6</v>
      </c>
      <c r="H3969" s="5">
        <f t="shared" si="427"/>
        <v>159.2208</v>
      </c>
      <c r="I3969" s="6">
        <v>5</v>
      </c>
      <c r="J3969" s="6">
        <v>44228</v>
      </c>
      <c r="K3969" s="5">
        <f t="shared" si="428"/>
        <v>796.10400000000004</v>
      </c>
      <c r="L3969" s="7">
        <v>3.75</v>
      </c>
      <c r="M3969" s="7">
        <v>285</v>
      </c>
      <c r="N3969" s="3">
        <v>45471</v>
      </c>
      <c r="O3969" s="4" t="str">
        <f t="shared" si="429"/>
        <v>2024-06</v>
      </c>
      <c r="P3969" s="4" t="str">
        <f t="shared" si="430"/>
        <v>06</v>
      </c>
      <c r="Q3969" s="4" t="str">
        <f t="shared" si="431"/>
        <v>June</v>
      </c>
      <c r="R3969" s="30" t="str">
        <f t="shared" si="432"/>
        <v>28</v>
      </c>
      <c r="W3969" t="str">
        <f t="shared" si="433"/>
        <v>ok</v>
      </c>
    </row>
    <row r="3970" spans="1:23" x14ac:dyDescent="0.3">
      <c r="A3970" t="s">
        <v>4012</v>
      </c>
      <c r="B3970" t="s">
        <v>33</v>
      </c>
      <c r="C3970" t="s">
        <v>12</v>
      </c>
      <c r="D3970" t="s">
        <v>34</v>
      </c>
      <c r="E3970" t="s">
        <v>20</v>
      </c>
      <c r="F3970" t="s">
        <v>38</v>
      </c>
      <c r="G3970" s="5">
        <v>2891.04</v>
      </c>
      <c r="H3970" s="5">
        <f t="shared" si="427"/>
        <v>52.038719999999998</v>
      </c>
      <c r="I3970" s="6">
        <v>2</v>
      </c>
      <c r="J3970" s="6">
        <v>5782.08</v>
      </c>
      <c r="K3970" s="5">
        <f t="shared" si="428"/>
        <v>104.07744</v>
      </c>
      <c r="L3970" s="7">
        <v>4.63</v>
      </c>
      <c r="M3970" s="7">
        <v>3726</v>
      </c>
      <c r="N3970" s="3">
        <v>45385</v>
      </c>
      <c r="O3970" s="4" t="str">
        <f t="shared" si="429"/>
        <v>2024-04</v>
      </c>
      <c r="P3970" s="4" t="str">
        <f t="shared" si="430"/>
        <v>04</v>
      </c>
      <c r="Q3970" s="4" t="str">
        <f t="shared" si="431"/>
        <v>April</v>
      </c>
      <c r="R3970" s="30" t="str">
        <f t="shared" si="432"/>
        <v>03</v>
      </c>
      <c r="W3970" t="str">
        <f t="shared" si="433"/>
        <v>ok</v>
      </c>
    </row>
    <row r="3971" spans="1:23" x14ac:dyDescent="0.3">
      <c r="A3971" t="s">
        <v>4013</v>
      </c>
      <c r="B3971" t="s">
        <v>41</v>
      </c>
      <c r="C3971" t="s">
        <v>42</v>
      </c>
      <c r="D3971" t="s">
        <v>43</v>
      </c>
      <c r="E3971" t="s">
        <v>14</v>
      </c>
      <c r="F3971" t="s">
        <v>31</v>
      </c>
      <c r="G3971" s="5">
        <v>13412.44</v>
      </c>
      <c r="H3971" s="5">
        <f t="shared" ref="H3971:H4034" si="434">G3971*0.018</f>
        <v>241.42391999999998</v>
      </c>
      <c r="I3971" s="6">
        <v>1</v>
      </c>
      <c r="J3971" s="6">
        <v>13412.44</v>
      </c>
      <c r="K3971" s="5">
        <f t="shared" ref="K3971:K4034" si="435">H3971*I3971</f>
        <v>241.42391999999998</v>
      </c>
      <c r="L3971" s="7">
        <v>4.67</v>
      </c>
      <c r="M3971" s="7">
        <v>1258</v>
      </c>
      <c r="N3971" s="3">
        <v>45521</v>
      </c>
      <c r="O3971" s="4" t="str">
        <f t="shared" ref="O3971:O4034" si="436">TEXT(N3971,"yyyy-mm")</f>
        <v>2024-08</v>
      </c>
      <c r="P3971" s="4" t="str">
        <f t="shared" ref="P3971:P4034" si="437">TEXT(N3971,"mm")</f>
        <v>08</v>
      </c>
      <c r="Q3971" s="4" t="str">
        <f t="shared" ref="Q3971:Q4034" si="438">TEXT(DATE(2024,P3971,1),"mmmm")</f>
        <v>August</v>
      </c>
      <c r="R3971" s="30" t="str">
        <f t="shared" ref="R3971:R4034" si="439">TEXT(N3971,"dd")</f>
        <v>17</v>
      </c>
      <c r="W3971" t="str">
        <f t="shared" ref="W3971:W4034" si="440">IF(G3971*I3971=J3971,"ok","False")</f>
        <v>ok</v>
      </c>
    </row>
    <row r="3972" spans="1:23" x14ac:dyDescent="0.3">
      <c r="A3972" t="s">
        <v>4014</v>
      </c>
      <c r="B3972" t="s">
        <v>47</v>
      </c>
      <c r="C3972" t="s">
        <v>12</v>
      </c>
      <c r="D3972" t="s">
        <v>48</v>
      </c>
      <c r="E3972" t="s">
        <v>20</v>
      </c>
      <c r="F3972" t="s">
        <v>60</v>
      </c>
      <c r="G3972" s="5">
        <v>15922.38</v>
      </c>
      <c r="H3972" s="5">
        <f t="shared" si="434"/>
        <v>286.60283999999996</v>
      </c>
      <c r="I3972" s="6">
        <v>3</v>
      </c>
      <c r="J3972" s="6">
        <v>47767.14</v>
      </c>
      <c r="K3972" s="5">
        <f t="shared" si="435"/>
        <v>859.80851999999982</v>
      </c>
      <c r="L3972" s="7">
        <v>3.41</v>
      </c>
      <c r="M3972" s="7">
        <v>4628</v>
      </c>
      <c r="N3972" s="3">
        <v>45588</v>
      </c>
      <c r="O3972" s="4" t="str">
        <f t="shared" si="436"/>
        <v>2024-10</v>
      </c>
      <c r="P3972" s="4" t="str">
        <f t="shared" si="437"/>
        <v>10</v>
      </c>
      <c r="Q3972" s="4" t="str">
        <f t="shared" si="438"/>
        <v>October</v>
      </c>
      <c r="R3972" s="30" t="str">
        <f t="shared" si="439"/>
        <v>23</v>
      </c>
      <c r="W3972" t="str">
        <f t="shared" si="440"/>
        <v>ok</v>
      </c>
    </row>
    <row r="3973" spans="1:23" x14ac:dyDescent="0.3">
      <c r="A3973" t="s">
        <v>4015</v>
      </c>
      <c r="B3973" t="s">
        <v>28</v>
      </c>
      <c r="C3973" t="s">
        <v>29</v>
      </c>
      <c r="D3973" t="s">
        <v>30</v>
      </c>
      <c r="E3973" t="s">
        <v>14</v>
      </c>
      <c r="F3973" t="s">
        <v>21</v>
      </c>
      <c r="G3973" s="5">
        <v>512.4</v>
      </c>
      <c r="H3973" s="5">
        <f t="shared" si="434"/>
        <v>9.2231999999999985</v>
      </c>
      <c r="I3973" s="6">
        <v>4</v>
      </c>
      <c r="J3973" s="6">
        <v>2049.6</v>
      </c>
      <c r="K3973" s="5">
        <f t="shared" si="435"/>
        <v>36.892799999999994</v>
      </c>
      <c r="L3973" s="7">
        <v>3.29</v>
      </c>
      <c r="M3973" s="7">
        <v>2861</v>
      </c>
      <c r="N3973" s="3">
        <v>45541</v>
      </c>
      <c r="O3973" s="4" t="str">
        <f t="shared" si="436"/>
        <v>2024-09</v>
      </c>
      <c r="P3973" s="4" t="str">
        <f t="shared" si="437"/>
        <v>09</v>
      </c>
      <c r="Q3973" s="4" t="str">
        <f t="shared" si="438"/>
        <v>September</v>
      </c>
      <c r="R3973" s="30" t="str">
        <f t="shared" si="439"/>
        <v>06</v>
      </c>
      <c r="W3973" t="str">
        <f t="shared" si="440"/>
        <v>ok</v>
      </c>
    </row>
    <row r="3974" spans="1:23" x14ac:dyDescent="0.3">
      <c r="A3974" t="s">
        <v>4016</v>
      </c>
      <c r="B3974" t="s">
        <v>47</v>
      </c>
      <c r="C3974" t="s">
        <v>12</v>
      </c>
      <c r="D3974" t="s">
        <v>48</v>
      </c>
      <c r="E3974" t="s">
        <v>45</v>
      </c>
      <c r="F3974" t="s">
        <v>15</v>
      </c>
      <c r="G3974" s="5">
        <v>10386.879999999999</v>
      </c>
      <c r="H3974" s="5">
        <f t="shared" si="434"/>
        <v>186.96383999999998</v>
      </c>
      <c r="I3974" s="6">
        <v>4</v>
      </c>
      <c r="J3974" s="6">
        <v>41547.519999999997</v>
      </c>
      <c r="K3974" s="5">
        <f t="shared" si="435"/>
        <v>747.85535999999991</v>
      </c>
      <c r="L3974" s="7">
        <v>4.21</v>
      </c>
      <c r="M3974" s="7">
        <v>4854</v>
      </c>
      <c r="N3974" s="3">
        <v>45384</v>
      </c>
      <c r="O3974" s="4" t="str">
        <f t="shared" si="436"/>
        <v>2024-04</v>
      </c>
      <c r="P3974" s="4" t="str">
        <f t="shared" si="437"/>
        <v>04</v>
      </c>
      <c r="Q3974" s="4" t="str">
        <f t="shared" si="438"/>
        <v>April</v>
      </c>
      <c r="R3974" s="30" t="str">
        <f t="shared" si="439"/>
        <v>02</v>
      </c>
      <c r="W3974" t="str">
        <f t="shared" si="440"/>
        <v>ok</v>
      </c>
    </row>
    <row r="3975" spans="1:23" x14ac:dyDescent="0.3">
      <c r="A3975" t="s">
        <v>4017</v>
      </c>
      <c r="B3975" t="s">
        <v>33</v>
      </c>
      <c r="C3975" t="s">
        <v>12</v>
      </c>
      <c r="D3975" t="s">
        <v>34</v>
      </c>
      <c r="E3975" t="s">
        <v>45</v>
      </c>
      <c r="F3975" t="s">
        <v>31</v>
      </c>
      <c r="G3975" s="5">
        <v>9225.52</v>
      </c>
      <c r="H3975" s="5">
        <f t="shared" si="434"/>
        <v>166.05936</v>
      </c>
      <c r="I3975" s="6">
        <v>2</v>
      </c>
      <c r="J3975" s="6">
        <v>18451.04</v>
      </c>
      <c r="K3975" s="5">
        <f t="shared" si="435"/>
        <v>332.11872</v>
      </c>
      <c r="L3975" s="7">
        <v>4.9800000000000004</v>
      </c>
      <c r="M3975" s="7">
        <v>885</v>
      </c>
      <c r="N3975" s="3">
        <v>45613</v>
      </c>
      <c r="O3975" s="4" t="str">
        <f t="shared" si="436"/>
        <v>2024-11</v>
      </c>
      <c r="P3975" s="4" t="str">
        <f t="shared" si="437"/>
        <v>11</v>
      </c>
      <c r="Q3975" s="4" t="str">
        <f t="shared" si="438"/>
        <v>November</v>
      </c>
      <c r="R3975" s="30" t="str">
        <f t="shared" si="439"/>
        <v>17</v>
      </c>
      <c r="W3975" t="str">
        <f t="shared" si="440"/>
        <v>ok</v>
      </c>
    </row>
    <row r="3976" spans="1:23" x14ac:dyDescent="0.3">
      <c r="A3976" t="s">
        <v>4018</v>
      </c>
      <c r="B3976" t="s">
        <v>17</v>
      </c>
      <c r="C3976" t="s">
        <v>18</v>
      </c>
      <c r="D3976" t="s">
        <v>19</v>
      </c>
      <c r="E3976" t="s">
        <v>45</v>
      </c>
      <c r="F3976" t="s">
        <v>38</v>
      </c>
      <c r="G3976" s="5">
        <v>12238.17</v>
      </c>
      <c r="H3976" s="5">
        <f t="shared" si="434"/>
        <v>220.28706</v>
      </c>
      <c r="I3976" s="6">
        <v>1</v>
      </c>
      <c r="J3976" s="6">
        <v>12238.17</v>
      </c>
      <c r="K3976" s="5">
        <f t="shared" si="435"/>
        <v>220.28706</v>
      </c>
      <c r="L3976" s="7">
        <v>3.73</v>
      </c>
      <c r="M3976" s="7">
        <v>2370</v>
      </c>
      <c r="N3976" s="3">
        <v>45563</v>
      </c>
      <c r="O3976" s="4" t="str">
        <f t="shared" si="436"/>
        <v>2024-09</v>
      </c>
      <c r="P3976" s="4" t="str">
        <f t="shared" si="437"/>
        <v>09</v>
      </c>
      <c r="Q3976" s="4" t="str">
        <f t="shared" si="438"/>
        <v>September</v>
      </c>
      <c r="R3976" s="30" t="str">
        <f t="shared" si="439"/>
        <v>28</v>
      </c>
      <c r="W3976" t="str">
        <f t="shared" si="440"/>
        <v>ok</v>
      </c>
    </row>
    <row r="3977" spans="1:23" x14ac:dyDescent="0.3">
      <c r="A3977" t="s">
        <v>4019</v>
      </c>
      <c r="B3977" t="s">
        <v>51</v>
      </c>
      <c r="C3977" t="s">
        <v>29</v>
      </c>
      <c r="D3977" t="s">
        <v>52</v>
      </c>
      <c r="E3977" t="s">
        <v>14</v>
      </c>
      <c r="F3977" t="s">
        <v>21</v>
      </c>
      <c r="G3977" s="5">
        <v>8182.54</v>
      </c>
      <c r="H3977" s="5">
        <f t="shared" si="434"/>
        <v>147.28572</v>
      </c>
      <c r="I3977" s="6">
        <v>5</v>
      </c>
      <c r="J3977" s="6">
        <v>40912.699999999997</v>
      </c>
      <c r="K3977" s="5">
        <f t="shared" si="435"/>
        <v>736.42859999999996</v>
      </c>
      <c r="L3977" s="7">
        <v>1.34</v>
      </c>
      <c r="M3977" s="7">
        <v>3654</v>
      </c>
      <c r="N3977" s="3">
        <v>45341</v>
      </c>
      <c r="O3977" s="4" t="str">
        <f t="shared" si="436"/>
        <v>2024-02</v>
      </c>
      <c r="P3977" s="4" t="str">
        <f t="shared" si="437"/>
        <v>02</v>
      </c>
      <c r="Q3977" s="4" t="str">
        <f t="shared" si="438"/>
        <v>February</v>
      </c>
      <c r="R3977" s="30" t="str">
        <f t="shared" si="439"/>
        <v>19</v>
      </c>
      <c r="W3977" t="str">
        <f t="shared" si="440"/>
        <v>ok</v>
      </c>
    </row>
    <row r="3978" spans="1:23" x14ac:dyDescent="0.3">
      <c r="A3978" t="s">
        <v>4020</v>
      </c>
      <c r="B3978" t="s">
        <v>41</v>
      </c>
      <c r="C3978" t="s">
        <v>42</v>
      </c>
      <c r="D3978" t="s">
        <v>43</v>
      </c>
      <c r="E3978" t="s">
        <v>45</v>
      </c>
      <c r="F3978" t="s">
        <v>60</v>
      </c>
      <c r="G3978" s="5">
        <v>14633.67</v>
      </c>
      <c r="H3978" s="5">
        <f t="shared" si="434"/>
        <v>263.40605999999997</v>
      </c>
      <c r="I3978" s="6">
        <v>5</v>
      </c>
      <c r="J3978" s="6">
        <v>73168.350000000006</v>
      </c>
      <c r="K3978" s="5">
        <f t="shared" si="435"/>
        <v>1317.0302999999999</v>
      </c>
      <c r="L3978" s="7">
        <v>4.8899999999999997</v>
      </c>
      <c r="M3978" s="7">
        <v>3182</v>
      </c>
      <c r="N3978" s="3">
        <v>45533</v>
      </c>
      <c r="O3978" s="4" t="str">
        <f t="shared" si="436"/>
        <v>2024-08</v>
      </c>
      <c r="P3978" s="4" t="str">
        <f t="shared" si="437"/>
        <v>08</v>
      </c>
      <c r="Q3978" s="4" t="str">
        <f t="shared" si="438"/>
        <v>August</v>
      </c>
      <c r="R3978" s="30" t="str">
        <f t="shared" si="439"/>
        <v>29</v>
      </c>
      <c r="W3978" t="str">
        <f t="shared" si="440"/>
        <v>ok</v>
      </c>
    </row>
    <row r="3979" spans="1:23" x14ac:dyDescent="0.3">
      <c r="A3979" t="s">
        <v>4021</v>
      </c>
      <c r="B3979" t="s">
        <v>17</v>
      </c>
      <c r="C3979" t="s">
        <v>18</v>
      </c>
      <c r="D3979" t="s">
        <v>19</v>
      </c>
      <c r="E3979" t="s">
        <v>14</v>
      </c>
      <c r="F3979" t="s">
        <v>60</v>
      </c>
      <c r="G3979" s="5">
        <v>19757.400000000001</v>
      </c>
      <c r="H3979" s="5">
        <f t="shared" si="434"/>
        <v>355.63319999999999</v>
      </c>
      <c r="I3979" s="6">
        <v>3</v>
      </c>
      <c r="J3979" s="6">
        <v>59272.2</v>
      </c>
      <c r="K3979" s="5">
        <f t="shared" si="435"/>
        <v>1066.8996</v>
      </c>
      <c r="L3979" s="7">
        <v>3.92</v>
      </c>
      <c r="M3979" s="7">
        <v>2467</v>
      </c>
      <c r="N3979" s="3">
        <v>45347</v>
      </c>
      <c r="O3979" s="4" t="str">
        <f t="shared" si="436"/>
        <v>2024-02</v>
      </c>
      <c r="P3979" s="4" t="str">
        <f t="shared" si="437"/>
        <v>02</v>
      </c>
      <c r="Q3979" s="4" t="str">
        <f t="shared" si="438"/>
        <v>February</v>
      </c>
      <c r="R3979" s="30" t="str">
        <f t="shared" si="439"/>
        <v>25</v>
      </c>
      <c r="W3979" t="str">
        <f t="shared" si="440"/>
        <v>ok</v>
      </c>
    </row>
    <row r="3980" spans="1:23" x14ac:dyDescent="0.3">
      <c r="A3980" t="s">
        <v>4022</v>
      </c>
      <c r="B3980" t="s">
        <v>23</v>
      </c>
      <c r="C3980" t="s">
        <v>24</v>
      </c>
      <c r="D3980" t="s">
        <v>25</v>
      </c>
      <c r="E3980" t="s">
        <v>20</v>
      </c>
      <c r="F3980" t="s">
        <v>15</v>
      </c>
      <c r="G3980" s="5">
        <v>6931.88</v>
      </c>
      <c r="H3980" s="5">
        <f t="shared" si="434"/>
        <v>124.77383999999999</v>
      </c>
      <c r="I3980" s="6">
        <v>2</v>
      </c>
      <c r="J3980" s="6">
        <v>13863.76</v>
      </c>
      <c r="K3980" s="5">
        <f t="shared" si="435"/>
        <v>249.54767999999999</v>
      </c>
      <c r="L3980" s="7">
        <v>1.18</v>
      </c>
      <c r="M3980" s="7">
        <v>3752</v>
      </c>
      <c r="N3980" s="3">
        <v>45485</v>
      </c>
      <c r="O3980" s="4" t="str">
        <f t="shared" si="436"/>
        <v>2024-07</v>
      </c>
      <c r="P3980" s="4" t="str">
        <f t="shared" si="437"/>
        <v>07</v>
      </c>
      <c r="Q3980" s="4" t="str">
        <f t="shared" si="438"/>
        <v>July</v>
      </c>
      <c r="R3980" s="30" t="str">
        <f t="shared" si="439"/>
        <v>12</v>
      </c>
      <c r="W3980" t="str">
        <f t="shared" si="440"/>
        <v>ok</v>
      </c>
    </row>
    <row r="3981" spans="1:23" x14ac:dyDescent="0.3">
      <c r="A3981" t="s">
        <v>4023</v>
      </c>
      <c r="B3981" t="s">
        <v>47</v>
      </c>
      <c r="C3981" t="s">
        <v>12</v>
      </c>
      <c r="D3981" t="s">
        <v>48</v>
      </c>
      <c r="E3981" t="s">
        <v>20</v>
      </c>
      <c r="F3981" t="s">
        <v>38</v>
      </c>
      <c r="G3981" s="5">
        <v>11895.46</v>
      </c>
      <c r="H3981" s="5">
        <f t="shared" si="434"/>
        <v>214.11827999999997</v>
      </c>
      <c r="I3981" s="6">
        <v>5</v>
      </c>
      <c r="J3981" s="6">
        <v>59477.3</v>
      </c>
      <c r="K3981" s="5">
        <f t="shared" si="435"/>
        <v>1070.5913999999998</v>
      </c>
      <c r="L3981" s="7">
        <v>3.72</v>
      </c>
      <c r="M3981" s="7">
        <v>1812</v>
      </c>
      <c r="N3981" s="3">
        <v>45499</v>
      </c>
      <c r="O3981" s="4" t="str">
        <f t="shared" si="436"/>
        <v>2024-07</v>
      </c>
      <c r="P3981" s="4" t="str">
        <f t="shared" si="437"/>
        <v>07</v>
      </c>
      <c r="Q3981" s="4" t="str">
        <f t="shared" si="438"/>
        <v>July</v>
      </c>
      <c r="R3981" s="30" t="str">
        <f t="shared" si="439"/>
        <v>26</v>
      </c>
      <c r="W3981" t="str">
        <f t="shared" si="440"/>
        <v>ok</v>
      </c>
    </row>
    <row r="3982" spans="1:23" x14ac:dyDescent="0.3">
      <c r="A3982" t="s">
        <v>4024</v>
      </c>
      <c r="B3982" t="s">
        <v>23</v>
      </c>
      <c r="C3982" t="s">
        <v>24</v>
      </c>
      <c r="D3982" t="s">
        <v>25</v>
      </c>
      <c r="E3982" t="s">
        <v>20</v>
      </c>
      <c r="F3982" t="s">
        <v>26</v>
      </c>
      <c r="G3982" s="5">
        <v>4634.62</v>
      </c>
      <c r="H3982" s="5">
        <f t="shared" si="434"/>
        <v>83.423159999999996</v>
      </c>
      <c r="I3982" s="6">
        <v>5</v>
      </c>
      <c r="J3982" s="6">
        <v>23173.1</v>
      </c>
      <c r="K3982" s="5">
        <f t="shared" si="435"/>
        <v>417.11579999999998</v>
      </c>
      <c r="L3982" s="7">
        <v>4.8099999999999996</v>
      </c>
      <c r="M3982" s="7">
        <v>2789</v>
      </c>
      <c r="N3982" s="3">
        <v>45372</v>
      </c>
      <c r="O3982" s="4" t="str">
        <f t="shared" si="436"/>
        <v>2024-03</v>
      </c>
      <c r="P3982" s="4" t="str">
        <f t="shared" si="437"/>
        <v>03</v>
      </c>
      <c r="Q3982" s="4" t="str">
        <f t="shared" si="438"/>
        <v>March</v>
      </c>
      <c r="R3982" s="30" t="str">
        <f t="shared" si="439"/>
        <v>21</v>
      </c>
      <c r="W3982" t="str">
        <f t="shared" si="440"/>
        <v>ok</v>
      </c>
    </row>
    <row r="3983" spans="1:23" x14ac:dyDescent="0.3">
      <c r="A3983" t="s">
        <v>4025</v>
      </c>
      <c r="B3983" t="s">
        <v>17</v>
      </c>
      <c r="C3983" t="s">
        <v>18</v>
      </c>
      <c r="D3983" t="s">
        <v>19</v>
      </c>
      <c r="E3983" t="s">
        <v>14</v>
      </c>
      <c r="F3983" t="s">
        <v>60</v>
      </c>
      <c r="G3983" s="5">
        <v>18934.07</v>
      </c>
      <c r="H3983" s="5">
        <f t="shared" si="434"/>
        <v>340.81325999999996</v>
      </c>
      <c r="I3983" s="6">
        <v>3</v>
      </c>
      <c r="J3983" s="6">
        <v>56802.21</v>
      </c>
      <c r="K3983" s="5">
        <f t="shared" si="435"/>
        <v>1022.4397799999999</v>
      </c>
      <c r="L3983" s="7">
        <v>2.72</v>
      </c>
      <c r="M3983" s="7">
        <v>4326</v>
      </c>
      <c r="N3983" s="3">
        <v>45413</v>
      </c>
      <c r="O3983" s="4" t="str">
        <f t="shared" si="436"/>
        <v>2024-05</v>
      </c>
      <c r="P3983" s="4" t="str">
        <f t="shared" si="437"/>
        <v>05</v>
      </c>
      <c r="Q3983" s="4" t="str">
        <f t="shared" si="438"/>
        <v>May</v>
      </c>
      <c r="R3983" s="30" t="str">
        <f t="shared" si="439"/>
        <v>01</v>
      </c>
      <c r="W3983" t="str">
        <f t="shared" si="440"/>
        <v>ok</v>
      </c>
    </row>
    <row r="3984" spans="1:23" x14ac:dyDescent="0.3">
      <c r="A3984" t="s">
        <v>4026</v>
      </c>
      <c r="B3984" t="s">
        <v>63</v>
      </c>
      <c r="C3984" t="s">
        <v>18</v>
      </c>
      <c r="D3984" t="s">
        <v>64</v>
      </c>
      <c r="E3984" t="s">
        <v>20</v>
      </c>
      <c r="F3984" t="s">
        <v>15</v>
      </c>
      <c r="G3984" s="5">
        <v>17820.169999999998</v>
      </c>
      <c r="H3984" s="5">
        <f t="shared" si="434"/>
        <v>320.76305999999994</v>
      </c>
      <c r="I3984" s="6">
        <v>2</v>
      </c>
      <c r="J3984" s="6">
        <v>35640.339999999997</v>
      </c>
      <c r="K3984" s="5">
        <f t="shared" si="435"/>
        <v>641.52611999999988</v>
      </c>
      <c r="L3984" s="7">
        <v>2.58</v>
      </c>
      <c r="M3984" s="7">
        <v>2378</v>
      </c>
      <c r="N3984" s="3">
        <v>45601</v>
      </c>
      <c r="O3984" s="4" t="str">
        <f t="shared" si="436"/>
        <v>2024-11</v>
      </c>
      <c r="P3984" s="4" t="str">
        <f t="shared" si="437"/>
        <v>11</v>
      </c>
      <c r="Q3984" s="4" t="str">
        <f t="shared" si="438"/>
        <v>November</v>
      </c>
      <c r="R3984" s="30" t="str">
        <f t="shared" si="439"/>
        <v>05</v>
      </c>
      <c r="W3984" t="str">
        <f t="shared" si="440"/>
        <v>ok</v>
      </c>
    </row>
    <row r="3985" spans="1:23" x14ac:dyDescent="0.3">
      <c r="A3985" t="s">
        <v>4027</v>
      </c>
      <c r="B3985" t="s">
        <v>28</v>
      </c>
      <c r="C3985" t="s">
        <v>29</v>
      </c>
      <c r="D3985" t="s">
        <v>30</v>
      </c>
      <c r="E3985" t="s">
        <v>20</v>
      </c>
      <c r="F3985" t="s">
        <v>26</v>
      </c>
      <c r="G3985" s="5">
        <v>19610.39</v>
      </c>
      <c r="H3985" s="5">
        <f t="shared" si="434"/>
        <v>352.98701999999997</v>
      </c>
      <c r="I3985" s="6">
        <v>1</v>
      </c>
      <c r="J3985" s="6">
        <v>19610.39</v>
      </c>
      <c r="K3985" s="5">
        <f t="shared" si="435"/>
        <v>352.98701999999997</v>
      </c>
      <c r="L3985" s="7">
        <v>3.11</v>
      </c>
      <c r="M3985" s="7">
        <v>3436</v>
      </c>
      <c r="N3985" s="3">
        <v>45481</v>
      </c>
      <c r="O3985" s="4" t="str">
        <f t="shared" si="436"/>
        <v>2024-07</v>
      </c>
      <c r="P3985" s="4" t="str">
        <f t="shared" si="437"/>
        <v>07</v>
      </c>
      <c r="Q3985" s="4" t="str">
        <f t="shared" si="438"/>
        <v>July</v>
      </c>
      <c r="R3985" s="30" t="str">
        <f t="shared" si="439"/>
        <v>08</v>
      </c>
      <c r="W3985" t="str">
        <f t="shared" si="440"/>
        <v>ok</v>
      </c>
    </row>
    <row r="3986" spans="1:23" x14ac:dyDescent="0.3">
      <c r="A3986" t="s">
        <v>4028</v>
      </c>
      <c r="B3986" t="s">
        <v>47</v>
      </c>
      <c r="C3986" t="s">
        <v>12</v>
      </c>
      <c r="D3986" t="s">
        <v>48</v>
      </c>
      <c r="E3986" t="s">
        <v>45</v>
      </c>
      <c r="F3986" t="s">
        <v>60</v>
      </c>
      <c r="G3986" s="5">
        <v>13806.76</v>
      </c>
      <c r="H3986" s="5">
        <f t="shared" si="434"/>
        <v>248.52167999999998</v>
      </c>
      <c r="I3986" s="6">
        <v>1</v>
      </c>
      <c r="J3986" s="6">
        <v>13806.76</v>
      </c>
      <c r="K3986" s="5">
        <f t="shared" si="435"/>
        <v>248.52167999999998</v>
      </c>
      <c r="L3986" s="7">
        <v>1.55</v>
      </c>
      <c r="M3986" s="7">
        <v>3802</v>
      </c>
      <c r="N3986" s="3">
        <v>45480</v>
      </c>
      <c r="O3986" s="4" t="str">
        <f t="shared" si="436"/>
        <v>2024-07</v>
      </c>
      <c r="P3986" s="4" t="str">
        <f t="shared" si="437"/>
        <v>07</v>
      </c>
      <c r="Q3986" s="4" t="str">
        <f t="shared" si="438"/>
        <v>July</v>
      </c>
      <c r="R3986" s="30" t="str">
        <f t="shared" si="439"/>
        <v>07</v>
      </c>
      <c r="W3986" t="str">
        <f t="shared" si="440"/>
        <v>ok</v>
      </c>
    </row>
    <row r="3987" spans="1:23" x14ac:dyDescent="0.3">
      <c r="A3987" t="s">
        <v>4029</v>
      </c>
      <c r="B3987" t="s">
        <v>47</v>
      </c>
      <c r="C3987" t="s">
        <v>12</v>
      </c>
      <c r="D3987" t="s">
        <v>48</v>
      </c>
      <c r="E3987" t="s">
        <v>14</v>
      </c>
      <c r="F3987" t="s">
        <v>21</v>
      </c>
      <c r="G3987" s="5">
        <v>17168.7</v>
      </c>
      <c r="H3987" s="5">
        <f t="shared" si="434"/>
        <v>309.03659999999996</v>
      </c>
      <c r="I3987" s="6">
        <v>1</v>
      </c>
      <c r="J3987" s="6">
        <v>17168.7</v>
      </c>
      <c r="K3987" s="5">
        <f t="shared" si="435"/>
        <v>309.03659999999996</v>
      </c>
      <c r="L3987" s="7">
        <v>1.0900000000000001</v>
      </c>
      <c r="M3987" s="7">
        <v>371</v>
      </c>
      <c r="N3987" s="3">
        <v>45406</v>
      </c>
      <c r="O3987" s="4" t="str">
        <f t="shared" si="436"/>
        <v>2024-04</v>
      </c>
      <c r="P3987" s="4" t="str">
        <f t="shared" si="437"/>
        <v>04</v>
      </c>
      <c r="Q3987" s="4" t="str">
        <f t="shared" si="438"/>
        <v>April</v>
      </c>
      <c r="R3987" s="30" t="str">
        <f t="shared" si="439"/>
        <v>24</v>
      </c>
      <c r="W3987" t="str">
        <f t="shared" si="440"/>
        <v>ok</v>
      </c>
    </row>
    <row r="3988" spans="1:23" x14ac:dyDescent="0.3">
      <c r="A3988" t="s">
        <v>4030</v>
      </c>
      <c r="B3988" t="s">
        <v>41</v>
      </c>
      <c r="C3988" t="s">
        <v>42</v>
      </c>
      <c r="D3988" t="s">
        <v>43</v>
      </c>
      <c r="E3988" t="s">
        <v>14</v>
      </c>
      <c r="F3988" t="s">
        <v>60</v>
      </c>
      <c r="G3988" s="5">
        <v>16547.98</v>
      </c>
      <c r="H3988" s="5">
        <f t="shared" si="434"/>
        <v>297.86363999999998</v>
      </c>
      <c r="I3988" s="6">
        <v>2</v>
      </c>
      <c r="J3988" s="6">
        <v>33095.96</v>
      </c>
      <c r="K3988" s="5">
        <f t="shared" si="435"/>
        <v>595.72727999999995</v>
      </c>
      <c r="L3988" s="7">
        <v>4.63</v>
      </c>
      <c r="M3988" s="7">
        <v>3016</v>
      </c>
      <c r="N3988" s="3">
        <v>45573</v>
      </c>
      <c r="O3988" s="4" t="str">
        <f t="shared" si="436"/>
        <v>2024-10</v>
      </c>
      <c r="P3988" s="4" t="str">
        <f t="shared" si="437"/>
        <v>10</v>
      </c>
      <c r="Q3988" s="4" t="str">
        <f t="shared" si="438"/>
        <v>October</v>
      </c>
      <c r="R3988" s="30" t="str">
        <f t="shared" si="439"/>
        <v>08</v>
      </c>
      <c r="W3988" t="str">
        <f t="shared" si="440"/>
        <v>ok</v>
      </c>
    </row>
    <row r="3989" spans="1:23" x14ac:dyDescent="0.3">
      <c r="A3989" t="s">
        <v>4031</v>
      </c>
      <c r="B3989" t="s">
        <v>63</v>
      </c>
      <c r="C3989" t="s">
        <v>18</v>
      </c>
      <c r="D3989" t="s">
        <v>64</v>
      </c>
      <c r="E3989" t="s">
        <v>14</v>
      </c>
      <c r="F3989" t="s">
        <v>15</v>
      </c>
      <c r="G3989" s="5">
        <v>12745.7</v>
      </c>
      <c r="H3989" s="5">
        <f t="shared" si="434"/>
        <v>229.42259999999999</v>
      </c>
      <c r="I3989" s="6">
        <v>4</v>
      </c>
      <c r="J3989" s="6">
        <v>50982.8</v>
      </c>
      <c r="K3989" s="5">
        <f t="shared" si="435"/>
        <v>917.69039999999995</v>
      </c>
      <c r="L3989" s="7">
        <v>1.02</v>
      </c>
      <c r="M3989" s="7">
        <v>2589</v>
      </c>
      <c r="N3989" s="3">
        <v>45545</v>
      </c>
      <c r="O3989" s="4" t="str">
        <f t="shared" si="436"/>
        <v>2024-09</v>
      </c>
      <c r="P3989" s="4" t="str">
        <f t="shared" si="437"/>
        <v>09</v>
      </c>
      <c r="Q3989" s="4" t="str">
        <f t="shared" si="438"/>
        <v>September</v>
      </c>
      <c r="R3989" s="30" t="str">
        <f t="shared" si="439"/>
        <v>10</v>
      </c>
      <c r="W3989" t="str">
        <f t="shared" si="440"/>
        <v>ok</v>
      </c>
    </row>
    <row r="3990" spans="1:23" x14ac:dyDescent="0.3">
      <c r="A3990" t="s">
        <v>4032</v>
      </c>
      <c r="B3990" t="s">
        <v>63</v>
      </c>
      <c r="C3990" t="s">
        <v>18</v>
      </c>
      <c r="D3990" t="s">
        <v>64</v>
      </c>
      <c r="E3990" t="s">
        <v>14</v>
      </c>
      <c r="F3990" t="s">
        <v>26</v>
      </c>
      <c r="G3990" s="5">
        <v>1450.92</v>
      </c>
      <c r="H3990" s="5">
        <f t="shared" si="434"/>
        <v>26.11656</v>
      </c>
      <c r="I3990" s="6">
        <v>4</v>
      </c>
      <c r="J3990" s="6">
        <v>5803.68</v>
      </c>
      <c r="K3990" s="5">
        <f t="shared" si="435"/>
        <v>104.46624</v>
      </c>
      <c r="L3990" s="7">
        <v>2.82</v>
      </c>
      <c r="M3990" s="7">
        <v>2166</v>
      </c>
      <c r="N3990" s="3">
        <v>45388</v>
      </c>
      <c r="O3990" s="4" t="str">
        <f t="shared" si="436"/>
        <v>2024-04</v>
      </c>
      <c r="P3990" s="4" t="str">
        <f t="shared" si="437"/>
        <v>04</v>
      </c>
      <c r="Q3990" s="4" t="str">
        <f t="shared" si="438"/>
        <v>April</v>
      </c>
      <c r="R3990" s="30" t="str">
        <f t="shared" si="439"/>
        <v>06</v>
      </c>
      <c r="W3990" t="str">
        <f t="shared" si="440"/>
        <v>ok</v>
      </c>
    </row>
    <row r="3991" spans="1:23" x14ac:dyDescent="0.3">
      <c r="A3991" t="s">
        <v>4033</v>
      </c>
      <c r="B3991" t="s">
        <v>33</v>
      </c>
      <c r="C3991" t="s">
        <v>12</v>
      </c>
      <c r="D3991" t="s">
        <v>34</v>
      </c>
      <c r="E3991" t="s">
        <v>14</v>
      </c>
      <c r="F3991" t="s">
        <v>38</v>
      </c>
      <c r="G3991" s="5">
        <v>2766.96</v>
      </c>
      <c r="H3991" s="5">
        <f t="shared" si="434"/>
        <v>49.805279999999996</v>
      </c>
      <c r="I3991" s="6">
        <v>3</v>
      </c>
      <c r="J3991" s="6">
        <v>8300.8799999999992</v>
      </c>
      <c r="K3991" s="5">
        <f t="shared" si="435"/>
        <v>149.41584</v>
      </c>
      <c r="L3991" s="7">
        <v>1.29</v>
      </c>
      <c r="M3991" s="7">
        <v>4482</v>
      </c>
      <c r="N3991" s="3">
        <v>45476</v>
      </c>
      <c r="O3991" s="4" t="str">
        <f t="shared" si="436"/>
        <v>2024-07</v>
      </c>
      <c r="P3991" s="4" t="str">
        <f t="shared" si="437"/>
        <v>07</v>
      </c>
      <c r="Q3991" s="4" t="str">
        <f t="shared" si="438"/>
        <v>July</v>
      </c>
      <c r="R3991" s="30" t="str">
        <f t="shared" si="439"/>
        <v>03</v>
      </c>
      <c r="W3991" t="str">
        <f t="shared" si="440"/>
        <v>ok</v>
      </c>
    </row>
    <row r="3992" spans="1:23" x14ac:dyDescent="0.3">
      <c r="A3992" t="s">
        <v>4034</v>
      </c>
      <c r="B3992" t="s">
        <v>23</v>
      </c>
      <c r="C3992" t="s">
        <v>24</v>
      </c>
      <c r="D3992" t="s">
        <v>25</v>
      </c>
      <c r="E3992" t="s">
        <v>14</v>
      </c>
      <c r="F3992" t="s">
        <v>31</v>
      </c>
      <c r="G3992" s="5">
        <v>8393.94</v>
      </c>
      <c r="H3992" s="5">
        <f t="shared" si="434"/>
        <v>151.09092000000001</v>
      </c>
      <c r="I3992" s="6">
        <v>5</v>
      </c>
      <c r="J3992" s="6">
        <v>41969.7</v>
      </c>
      <c r="K3992" s="5">
        <f t="shared" si="435"/>
        <v>755.45460000000003</v>
      </c>
      <c r="L3992" s="7">
        <v>3.5</v>
      </c>
      <c r="M3992" s="7">
        <v>3978</v>
      </c>
      <c r="N3992" s="3">
        <v>45536</v>
      </c>
      <c r="O3992" s="4" t="str">
        <f t="shared" si="436"/>
        <v>2024-09</v>
      </c>
      <c r="P3992" s="4" t="str">
        <f t="shared" si="437"/>
        <v>09</v>
      </c>
      <c r="Q3992" s="4" t="str">
        <f t="shared" si="438"/>
        <v>September</v>
      </c>
      <c r="R3992" s="30" t="str">
        <f t="shared" si="439"/>
        <v>01</v>
      </c>
      <c r="W3992" t="str">
        <f t="shared" si="440"/>
        <v>ok</v>
      </c>
    </row>
    <row r="3993" spans="1:23" x14ac:dyDescent="0.3">
      <c r="A3993" t="s">
        <v>4035</v>
      </c>
      <c r="B3993" t="s">
        <v>41</v>
      </c>
      <c r="C3993" t="s">
        <v>42</v>
      </c>
      <c r="D3993" t="s">
        <v>43</v>
      </c>
      <c r="E3993" t="s">
        <v>14</v>
      </c>
      <c r="F3993" t="s">
        <v>60</v>
      </c>
      <c r="G3993" s="5">
        <v>12784.81</v>
      </c>
      <c r="H3993" s="5">
        <f t="shared" si="434"/>
        <v>230.12657999999996</v>
      </c>
      <c r="I3993" s="6">
        <v>3</v>
      </c>
      <c r="J3993" s="6">
        <v>38354.43</v>
      </c>
      <c r="K3993" s="5">
        <f t="shared" si="435"/>
        <v>690.37973999999986</v>
      </c>
      <c r="L3993" s="7">
        <v>3.52</v>
      </c>
      <c r="M3993" s="7">
        <v>2620</v>
      </c>
      <c r="N3993" s="3">
        <v>45584</v>
      </c>
      <c r="O3993" s="4" t="str">
        <f t="shared" si="436"/>
        <v>2024-10</v>
      </c>
      <c r="P3993" s="4" t="str">
        <f t="shared" si="437"/>
        <v>10</v>
      </c>
      <c r="Q3993" s="4" t="str">
        <f t="shared" si="438"/>
        <v>October</v>
      </c>
      <c r="R3993" s="30" t="str">
        <f t="shared" si="439"/>
        <v>19</v>
      </c>
      <c r="W3993" t="str">
        <f t="shared" si="440"/>
        <v>ok</v>
      </c>
    </row>
    <row r="3994" spans="1:23" x14ac:dyDescent="0.3">
      <c r="A3994" t="s">
        <v>4036</v>
      </c>
      <c r="B3994" t="s">
        <v>41</v>
      </c>
      <c r="C3994" t="s">
        <v>42</v>
      </c>
      <c r="D3994" t="s">
        <v>43</v>
      </c>
      <c r="E3994" t="s">
        <v>20</v>
      </c>
      <c r="F3994" t="s">
        <v>60</v>
      </c>
      <c r="G3994" s="5">
        <v>2055.14</v>
      </c>
      <c r="H3994" s="5">
        <f t="shared" si="434"/>
        <v>36.992519999999992</v>
      </c>
      <c r="I3994" s="6">
        <v>1</v>
      </c>
      <c r="J3994" s="6">
        <v>2055.14</v>
      </c>
      <c r="K3994" s="5">
        <f t="shared" si="435"/>
        <v>36.992519999999992</v>
      </c>
      <c r="L3994" s="7">
        <v>4.53</v>
      </c>
      <c r="M3994" s="7">
        <v>2819</v>
      </c>
      <c r="N3994" s="3">
        <v>45382</v>
      </c>
      <c r="O3994" s="4" t="str">
        <f t="shared" si="436"/>
        <v>2024-03</v>
      </c>
      <c r="P3994" s="4" t="str">
        <f t="shared" si="437"/>
        <v>03</v>
      </c>
      <c r="Q3994" s="4" t="str">
        <f t="shared" si="438"/>
        <v>March</v>
      </c>
      <c r="R3994" s="30" t="str">
        <f t="shared" si="439"/>
        <v>31</v>
      </c>
      <c r="W3994" t="str">
        <f t="shared" si="440"/>
        <v>ok</v>
      </c>
    </row>
    <row r="3995" spans="1:23" x14ac:dyDescent="0.3">
      <c r="A3995" t="s">
        <v>4037</v>
      </c>
      <c r="B3995" t="s">
        <v>41</v>
      </c>
      <c r="C3995" t="s">
        <v>42</v>
      </c>
      <c r="D3995" t="s">
        <v>43</v>
      </c>
      <c r="E3995" t="s">
        <v>20</v>
      </c>
      <c r="F3995" t="s">
        <v>15</v>
      </c>
      <c r="G3995" s="5">
        <v>14217.25</v>
      </c>
      <c r="H3995" s="5">
        <f t="shared" si="434"/>
        <v>255.91049999999998</v>
      </c>
      <c r="I3995" s="6">
        <v>4</v>
      </c>
      <c r="J3995" s="6">
        <v>56869</v>
      </c>
      <c r="K3995" s="5">
        <f t="shared" si="435"/>
        <v>1023.6419999999999</v>
      </c>
      <c r="L3995" s="7">
        <v>2.97</v>
      </c>
      <c r="M3995" s="7">
        <v>577</v>
      </c>
      <c r="N3995" s="3">
        <v>45513</v>
      </c>
      <c r="O3995" s="4" t="str">
        <f t="shared" si="436"/>
        <v>2024-08</v>
      </c>
      <c r="P3995" s="4" t="str">
        <f t="shared" si="437"/>
        <v>08</v>
      </c>
      <c r="Q3995" s="4" t="str">
        <f t="shared" si="438"/>
        <v>August</v>
      </c>
      <c r="R3995" s="30" t="str">
        <f t="shared" si="439"/>
        <v>09</v>
      </c>
      <c r="W3995" t="str">
        <f t="shared" si="440"/>
        <v>ok</v>
      </c>
    </row>
    <row r="3996" spans="1:23" x14ac:dyDescent="0.3">
      <c r="A3996" t="s">
        <v>4038</v>
      </c>
      <c r="B3996" t="s">
        <v>36</v>
      </c>
      <c r="C3996" t="s">
        <v>18</v>
      </c>
      <c r="D3996" t="s">
        <v>37</v>
      </c>
      <c r="E3996" t="s">
        <v>20</v>
      </c>
      <c r="F3996" t="s">
        <v>21</v>
      </c>
      <c r="G3996" s="5">
        <v>1188.25</v>
      </c>
      <c r="H3996" s="5">
        <f t="shared" si="434"/>
        <v>21.388499999999997</v>
      </c>
      <c r="I3996" s="6">
        <v>4</v>
      </c>
      <c r="J3996" s="6">
        <v>4753</v>
      </c>
      <c r="K3996" s="5">
        <f t="shared" si="435"/>
        <v>85.553999999999988</v>
      </c>
      <c r="L3996" s="7">
        <v>4.9000000000000004</v>
      </c>
      <c r="M3996" s="7">
        <v>3325</v>
      </c>
      <c r="N3996" s="3">
        <v>45549</v>
      </c>
      <c r="O3996" s="4" t="str">
        <f t="shared" si="436"/>
        <v>2024-09</v>
      </c>
      <c r="P3996" s="4" t="str">
        <f t="shared" si="437"/>
        <v>09</v>
      </c>
      <c r="Q3996" s="4" t="str">
        <f t="shared" si="438"/>
        <v>September</v>
      </c>
      <c r="R3996" s="30" t="str">
        <f t="shared" si="439"/>
        <v>14</v>
      </c>
      <c r="W3996" t="str">
        <f t="shared" si="440"/>
        <v>ok</v>
      </c>
    </row>
    <row r="3997" spans="1:23" x14ac:dyDescent="0.3">
      <c r="A3997" t="s">
        <v>4039</v>
      </c>
      <c r="B3997" t="s">
        <v>11</v>
      </c>
      <c r="C3997" t="s">
        <v>12</v>
      </c>
      <c r="D3997" t="s">
        <v>13</v>
      </c>
      <c r="E3997" t="s">
        <v>45</v>
      </c>
      <c r="F3997" t="s">
        <v>38</v>
      </c>
      <c r="G3997" s="5">
        <v>6120.74</v>
      </c>
      <c r="H3997" s="5">
        <f t="shared" si="434"/>
        <v>110.17331999999999</v>
      </c>
      <c r="I3997" s="6">
        <v>1</v>
      </c>
      <c r="J3997" s="6">
        <v>6120.74</v>
      </c>
      <c r="K3997" s="5">
        <f t="shared" si="435"/>
        <v>110.17331999999999</v>
      </c>
      <c r="L3997" s="7">
        <v>2.09</v>
      </c>
      <c r="M3997" s="7">
        <v>3287</v>
      </c>
      <c r="N3997" s="3">
        <v>45328</v>
      </c>
      <c r="O3997" s="4" t="str">
        <f t="shared" si="436"/>
        <v>2024-02</v>
      </c>
      <c r="P3997" s="4" t="str">
        <f t="shared" si="437"/>
        <v>02</v>
      </c>
      <c r="Q3997" s="4" t="str">
        <f t="shared" si="438"/>
        <v>February</v>
      </c>
      <c r="R3997" s="30" t="str">
        <f t="shared" si="439"/>
        <v>06</v>
      </c>
      <c r="W3997" t="str">
        <f t="shared" si="440"/>
        <v>ok</v>
      </c>
    </row>
    <row r="3998" spans="1:23" x14ac:dyDescent="0.3">
      <c r="A3998" t="s">
        <v>4040</v>
      </c>
      <c r="B3998" t="s">
        <v>11</v>
      </c>
      <c r="C3998" t="s">
        <v>12</v>
      </c>
      <c r="D3998" t="s">
        <v>13</v>
      </c>
      <c r="E3998" t="s">
        <v>45</v>
      </c>
      <c r="F3998" t="s">
        <v>60</v>
      </c>
      <c r="G3998" s="5">
        <v>11154.14</v>
      </c>
      <c r="H3998" s="5">
        <f t="shared" si="434"/>
        <v>200.77451999999997</v>
      </c>
      <c r="I3998" s="6">
        <v>5</v>
      </c>
      <c r="J3998" s="6">
        <v>55770.7</v>
      </c>
      <c r="K3998" s="5">
        <f t="shared" si="435"/>
        <v>1003.8725999999998</v>
      </c>
      <c r="L3998" s="7">
        <v>3.67</v>
      </c>
      <c r="M3998" s="7">
        <v>2515</v>
      </c>
      <c r="N3998" s="3">
        <v>45640</v>
      </c>
      <c r="O3998" s="4" t="str">
        <f t="shared" si="436"/>
        <v>2024-12</v>
      </c>
      <c r="P3998" s="4" t="str">
        <f t="shared" si="437"/>
        <v>12</v>
      </c>
      <c r="Q3998" s="4" t="str">
        <f t="shared" si="438"/>
        <v>December</v>
      </c>
      <c r="R3998" s="30" t="str">
        <f t="shared" si="439"/>
        <v>14</v>
      </c>
      <c r="W3998" t="str">
        <f t="shared" si="440"/>
        <v>ok</v>
      </c>
    </row>
    <row r="3999" spans="1:23" x14ac:dyDescent="0.3">
      <c r="A3999" t="s">
        <v>4041</v>
      </c>
      <c r="B3999" t="s">
        <v>63</v>
      </c>
      <c r="C3999" t="s">
        <v>18</v>
      </c>
      <c r="D3999" t="s">
        <v>64</v>
      </c>
      <c r="E3999" t="s">
        <v>14</v>
      </c>
      <c r="F3999" t="s">
        <v>60</v>
      </c>
      <c r="G3999" s="5">
        <v>4448.6499999999996</v>
      </c>
      <c r="H3999" s="5">
        <f t="shared" si="434"/>
        <v>80.075699999999983</v>
      </c>
      <c r="I3999" s="6">
        <v>2</v>
      </c>
      <c r="J3999" s="6">
        <v>8897.2999999999993</v>
      </c>
      <c r="K3999" s="5">
        <f t="shared" si="435"/>
        <v>160.15139999999997</v>
      </c>
      <c r="L3999" s="7">
        <v>3.53</v>
      </c>
      <c r="M3999" s="7">
        <v>181</v>
      </c>
      <c r="N3999" s="3">
        <v>45324</v>
      </c>
      <c r="O3999" s="4" t="str">
        <f t="shared" si="436"/>
        <v>2024-02</v>
      </c>
      <c r="P3999" s="4" t="str">
        <f t="shared" si="437"/>
        <v>02</v>
      </c>
      <c r="Q3999" s="4" t="str">
        <f t="shared" si="438"/>
        <v>February</v>
      </c>
      <c r="R3999" s="30" t="str">
        <f t="shared" si="439"/>
        <v>02</v>
      </c>
      <c r="W3999" t="str">
        <f t="shared" si="440"/>
        <v>ok</v>
      </c>
    </row>
    <row r="4000" spans="1:23" x14ac:dyDescent="0.3">
      <c r="A4000" t="s">
        <v>4042</v>
      </c>
      <c r="B4000" t="s">
        <v>41</v>
      </c>
      <c r="C4000" t="s">
        <v>42</v>
      </c>
      <c r="D4000" t="s">
        <v>43</v>
      </c>
      <c r="E4000" t="s">
        <v>45</v>
      </c>
      <c r="F4000" t="s">
        <v>26</v>
      </c>
      <c r="G4000" s="5">
        <v>11015.26</v>
      </c>
      <c r="H4000" s="5">
        <f t="shared" si="434"/>
        <v>198.27467999999999</v>
      </c>
      <c r="I4000" s="6">
        <v>4</v>
      </c>
      <c r="J4000" s="6">
        <v>44061.04</v>
      </c>
      <c r="K4000" s="5">
        <f t="shared" si="435"/>
        <v>793.09871999999996</v>
      </c>
      <c r="L4000" s="7">
        <v>3.37</v>
      </c>
      <c r="M4000" s="7">
        <v>415</v>
      </c>
      <c r="N4000" s="3">
        <v>45525</v>
      </c>
      <c r="O4000" s="4" t="str">
        <f t="shared" si="436"/>
        <v>2024-08</v>
      </c>
      <c r="P4000" s="4" t="str">
        <f t="shared" si="437"/>
        <v>08</v>
      </c>
      <c r="Q4000" s="4" t="str">
        <f t="shared" si="438"/>
        <v>August</v>
      </c>
      <c r="R4000" s="30" t="str">
        <f t="shared" si="439"/>
        <v>21</v>
      </c>
      <c r="W4000" t="str">
        <f t="shared" si="440"/>
        <v>ok</v>
      </c>
    </row>
    <row r="4001" spans="1:23" x14ac:dyDescent="0.3">
      <c r="A4001" t="s">
        <v>4043</v>
      </c>
      <c r="B4001" t="s">
        <v>17</v>
      </c>
      <c r="C4001" t="s">
        <v>18</v>
      </c>
      <c r="D4001" t="s">
        <v>19</v>
      </c>
      <c r="E4001" t="s">
        <v>45</v>
      </c>
      <c r="F4001" t="s">
        <v>21</v>
      </c>
      <c r="G4001" s="5">
        <v>964.83</v>
      </c>
      <c r="H4001" s="5">
        <f t="shared" si="434"/>
        <v>17.36694</v>
      </c>
      <c r="I4001" s="6">
        <v>3</v>
      </c>
      <c r="J4001" s="6">
        <v>2894.49</v>
      </c>
      <c r="K4001" s="5">
        <f t="shared" si="435"/>
        <v>52.100819999999999</v>
      </c>
      <c r="L4001" s="7">
        <v>2.5499999999999998</v>
      </c>
      <c r="M4001" s="7">
        <v>1279</v>
      </c>
      <c r="N4001" s="3">
        <v>45423</v>
      </c>
      <c r="O4001" s="4" t="str">
        <f t="shared" si="436"/>
        <v>2024-05</v>
      </c>
      <c r="P4001" s="4" t="str">
        <f t="shared" si="437"/>
        <v>05</v>
      </c>
      <c r="Q4001" s="4" t="str">
        <f t="shared" si="438"/>
        <v>May</v>
      </c>
      <c r="R4001" s="30" t="str">
        <f t="shared" si="439"/>
        <v>11</v>
      </c>
      <c r="W4001" t="str">
        <f t="shared" si="440"/>
        <v>ok</v>
      </c>
    </row>
    <row r="4002" spans="1:23" x14ac:dyDescent="0.3">
      <c r="A4002" t="s">
        <v>4044</v>
      </c>
      <c r="B4002" t="s">
        <v>63</v>
      </c>
      <c r="C4002" t="s">
        <v>18</v>
      </c>
      <c r="D4002" t="s">
        <v>64</v>
      </c>
      <c r="E4002" t="s">
        <v>45</v>
      </c>
      <c r="F4002" t="s">
        <v>60</v>
      </c>
      <c r="G4002" s="5">
        <v>538.01</v>
      </c>
      <c r="H4002" s="5">
        <f t="shared" si="434"/>
        <v>9.6841799999999996</v>
      </c>
      <c r="I4002" s="6">
        <v>5</v>
      </c>
      <c r="J4002" s="6">
        <v>2690.05</v>
      </c>
      <c r="K4002" s="5">
        <f t="shared" si="435"/>
        <v>48.420899999999996</v>
      </c>
      <c r="L4002" s="7">
        <v>1.19</v>
      </c>
      <c r="M4002" s="7">
        <v>2795</v>
      </c>
      <c r="N4002" s="3">
        <v>45466</v>
      </c>
      <c r="O4002" s="4" t="str">
        <f t="shared" si="436"/>
        <v>2024-06</v>
      </c>
      <c r="P4002" s="4" t="str">
        <f t="shared" si="437"/>
        <v>06</v>
      </c>
      <c r="Q4002" s="4" t="str">
        <f t="shared" si="438"/>
        <v>June</v>
      </c>
      <c r="R4002" s="30" t="str">
        <f t="shared" si="439"/>
        <v>23</v>
      </c>
      <c r="W4002" t="str">
        <f t="shared" si="440"/>
        <v>ok</v>
      </c>
    </row>
    <row r="4003" spans="1:23" x14ac:dyDescent="0.3">
      <c r="A4003" t="s">
        <v>4045</v>
      </c>
      <c r="B4003" t="s">
        <v>33</v>
      </c>
      <c r="C4003" t="s">
        <v>12</v>
      </c>
      <c r="D4003" t="s">
        <v>34</v>
      </c>
      <c r="E4003" t="s">
        <v>45</v>
      </c>
      <c r="F4003" t="s">
        <v>21</v>
      </c>
      <c r="G4003" s="5">
        <v>5724.66</v>
      </c>
      <c r="H4003" s="5">
        <f t="shared" si="434"/>
        <v>103.04387999999999</v>
      </c>
      <c r="I4003" s="6">
        <v>1</v>
      </c>
      <c r="J4003" s="6">
        <v>5724.66</v>
      </c>
      <c r="K4003" s="5">
        <f t="shared" si="435"/>
        <v>103.04387999999999</v>
      </c>
      <c r="L4003" s="7">
        <v>3.33</v>
      </c>
      <c r="M4003" s="7">
        <v>4024</v>
      </c>
      <c r="N4003" s="3">
        <v>45421</v>
      </c>
      <c r="O4003" s="4" t="str">
        <f t="shared" si="436"/>
        <v>2024-05</v>
      </c>
      <c r="P4003" s="4" t="str">
        <f t="shared" si="437"/>
        <v>05</v>
      </c>
      <c r="Q4003" s="4" t="str">
        <f t="shared" si="438"/>
        <v>May</v>
      </c>
      <c r="R4003" s="30" t="str">
        <f t="shared" si="439"/>
        <v>09</v>
      </c>
      <c r="W4003" t="str">
        <f t="shared" si="440"/>
        <v>ok</v>
      </c>
    </row>
    <row r="4004" spans="1:23" x14ac:dyDescent="0.3">
      <c r="A4004" t="s">
        <v>4046</v>
      </c>
      <c r="B4004" t="s">
        <v>33</v>
      </c>
      <c r="C4004" t="s">
        <v>12</v>
      </c>
      <c r="D4004" t="s">
        <v>34</v>
      </c>
      <c r="E4004" t="s">
        <v>20</v>
      </c>
      <c r="F4004" t="s">
        <v>60</v>
      </c>
      <c r="G4004" s="5">
        <v>3995.8</v>
      </c>
      <c r="H4004" s="5">
        <f t="shared" si="434"/>
        <v>71.924399999999991</v>
      </c>
      <c r="I4004" s="6">
        <v>1</v>
      </c>
      <c r="J4004" s="6">
        <v>3995.8</v>
      </c>
      <c r="K4004" s="5">
        <f t="shared" si="435"/>
        <v>71.924399999999991</v>
      </c>
      <c r="L4004" s="7">
        <v>1.88</v>
      </c>
      <c r="M4004" s="7">
        <v>307</v>
      </c>
      <c r="N4004" s="3">
        <v>45331</v>
      </c>
      <c r="O4004" s="4" t="str">
        <f t="shared" si="436"/>
        <v>2024-02</v>
      </c>
      <c r="P4004" s="4" t="str">
        <f t="shared" si="437"/>
        <v>02</v>
      </c>
      <c r="Q4004" s="4" t="str">
        <f t="shared" si="438"/>
        <v>February</v>
      </c>
      <c r="R4004" s="30" t="str">
        <f t="shared" si="439"/>
        <v>09</v>
      </c>
      <c r="W4004" t="str">
        <f t="shared" si="440"/>
        <v>ok</v>
      </c>
    </row>
    <row r="4005" spans="1:23" x14ac:dyDescent="0.3">
      <c r="A4005" t="s">
        <v>4047</v>
      </c>
      <c r="B4005" t="s">
        <v>47</v>
      </c>
      <c r="C4005" t="s">
        <v>12</v>
      </c>
      <c r="D4005" t="s">
        <v>48</v>
      </c>
      <c r="E4005" t="s">
        <v>14</v>
      </c>
      <c r="F4005" t="s">
        <v>38</v>
      </c>
      <c r="G4005" s="5">
        <v>8355.6200000000008</v>
      </c>
      <c r="H4005" s="5">
        <f t="shared" si="434"/>
        <v>150.40116</v>
      </c>
      <c r="I4005" s="6">
        <v>1</v>
      </c>
      <c r="J4005" s="6">
        <v>8355.6200000000008</v>
      </c>
      <c r="K4005" s="5">
        <f t="shared" si="435"/>
        <v>150.40116</v>
      </c>
      <c r="L4005" s="7">
        <v>2.0099999999999998</v>
      </c>
      <c r="M4005" s="7">
        <v>1388</v>
      </c>
      <c r="N4005" s="3">
        <v>45433</v>
      </c>
      <c r="O4005" s="4" t="str">
        <f t="shared" si="436"/>
        <v>2024-05</v>
      </c>
      <c r="P4005" s="4" t="str">
        <f t="shared" si="437"/>
        <v>05</v>
      </c>
      <c r="Q4005" s="4" t="str">
        <f t="shared" si="438"/>
        <v>May</v>
      </c>
      <c r="R4005" s="30" t="str">
        <f t="shared" si="439"/>
        <v>21</v>
      </c>
      <c r="W4005" t="str">
        <f t="shared" si="440"/>
        <v>ok</v>
      </c>
    </row>
    <row r="4006" spans="1:23" x14ac:dyDescent="0.3">
      <c r="A4006" t="s">
        <v>4048</v>
      </c>
      <c r="B4006" t="s">
        <v>41</v>
      </c>
      <c r="C4006" t="s">
        <v>42</v>
      </c>
      <c r="D4006" t="s">
        <v>43</v>
      </c>
      <c r="E4006" t="s">
        <v>45</v>
      </c>
      <c r="F4006" t="s">
        <v>60</v>
      </c>
      <c r="G4006" s="5">
        <v>16631.900000000001</v>
      </c>
      <c r="H4006" s="5">
        <f t="shared" si="434"/>
        <v>299.37420000000003</v>
      </c>
      <c r="I4006" s="6">
        <v>2</v>
      </c>
      <c r="J4006" s="6">
        <v>33263.800000000003</v>
      </c>
      <c r="K4006" s="5">
        <f t="shared" si="435"/>
        <v>598.74840000000006</v>
      </c>
      <c r="L4006" s="7">
        <v>1.33</v>
      </c>
      <c r="M4006" s="7">
        <v>1838</v>
      </c>
      <c r="N4006" s="3">
        <v>45332</v>
      </c>
      <c r="O4006" s="4" t="str">
        <f t="shared" si="436"/>
        <v>2024-02</v>
      </c>
      <c r="P4006" s="4" t="str">
        <f t="shared" si="437"/>
        <v>02</v>
      </c>
      <c r="Q4006" s="4" t="str">
        <f t="shared" si="438"/>
        <v>February</v>
      </c>
      <c r="R4006" s="30" t="str">
        <f t="shared" si="439"/>
        <v>10</v>
      </c>
      <c r="W4006" t="str">
        <f t="shared" si="440"/>
        <v>ok</v>
      </c>
    </row>
    <row r="4007" spans="1:23" x14ac:dyDescent="0.3">
      <c r="A4007" t="s">
        <v>4049</v>
      </c>
      <c r="B4007" t="s">
        <v>36</v>
      </c>
      <c r="C4007" t="s">
        <v>18</v>
      </c>
      <c r="D4007" t="s">
        <v>37</v>
      </c>
      <c r="E4007" t="s">
        <v>45</v>
      </c>
      <c r="F4007" t="s">
        <v>26</v>
      </c>
      <c r="G4007" s="5">
        <v>5504.81</v>
      </c>
      <c r="H4007" s="5">
        <f t="shared" si="434"/>
        <v>99.086579999999998</v>
      </c>
      <c r="I4007" s="6">
        <v>4</v>
      </c>
      <c r="J4007" s="6">
        <v>22019.24</v>
      </c>
      <c r="K4007" s="5">
        <f t="shared" si="435"/>
        <v>396.34631999999999</v>
      </c>
      <c r="L4007" s="7">
        <v>1.1499999999999999</v>
      </c>
      <c r="M4007" s="7">
        <v>1501</v>
      </c>
      <c r="N4007" s="3">
        <v>45575</v>
      </c>
      <c r="O4007" s="4" t="str">
        <f t="shared" si="436"/>
        <v>2024-10</v>
      </c>
      <c r="P4007" s="4" t="str">
        <f t="shared" si="437"/>
        <v>10</v>
      </c>
      <c r="Q4007" s="4" t="str">
        <f t="shared" si="438"/>
        <v>October</v>
      </c>
      <c r="R4007" s="30" t="str">
        <f t="shared" si="439"/>
        <v>10</v>
      </c>
      <c r="W4007" t="str">
        <f t="shared" si="440"/>
        <v>ok</v>
      </c>
    </row>
    <row r="4008" spans="1:23" x14ac:dyDescent="0.3">
      <c r="A4008" t="s">
        <v>4050</v>
      </c>
      <c r="B4008" t="s">
        <v>63</v>
      </c>
      <c r="C4008" t="s">
        <v>18</v>
      </c>
      <c r="D4008" t="s">
        <v>64</v>
      </c>
      <c r="E4008" t="s">
        <v>45</v>
      </c>
      <c r="F4008" t="s">
        <v>15</v>
      </c>
      <c r="G4008" s="5">
        <v>16087.95</v>
      </c>
      <c r="H4008" s="5">
        <f t="shared" si="434"/>
        <v>289.5831</v>
      </c>
      <c r="I4008" s="6">
        <v>1</v>
      </c>
      <c r="J4008" s="6">
        <v>16087.95</v>
      </c>
      <c r="K4008" s="5">
        <f t="shared" si="435"/>
        <v>289.5831</v>
      </c>
      <c r="L4008" s="7">
        <v>1.93</v>
      </c>
      <c r="M4008" s="7">
        <v>1659</v>
      </c>
      <c r="N4008" s="3">
        <v>45294</v>
      </c>
      <c r="O4008" s="4" t="str">
        <f t="shared" si="436"/>
        <v>2024-01</v>
      </c>
      <c r="P4008" s="4" t="str">
        <f t="shared" si="437"/>
        <v>01</v>
      </c>
      <c r="Q4008" s="4" t="str">
        <f t="shared" si="438"/>
        <v>January</v>
      </c>
      <c r="R4008" s="30" t="str">
        <f t="shared" si="439"/>
        <v>03</v>
      </c>
      <c r="W4008" t="str">
        <f t="shared" si="440"/>
        <v>ok</v>
      </c>
    </row>
    <row r="4009" spans="1:23" x14ac:dyDescent="0.3">
      <c r="A4009" t="s">
        <v>4051</v>
      </c>
      <c r="B4009" t="s">
        <v>51</v>
      </c>
      <c r="C4009" t="s">
        <v>29</v>
      </c>
      <c r="D4009" t="s">
        <v>52</v>
      </c>
      <c r="E4009" t="s">
        <v>20</v>
      </c>
      <c r="F4009" t="s">
        <v>38</v>
      </c>
      <c r="G4009" s="5">
        <v>2916.08</v>
      </c>
      <c r="H4009" s="5">
        <f t="shared" si="434"/>
        <v>52.489439999999995</v>
      </c>
      <c r="I4009" s="6">
        <v>4</v>
      </c>
      <c r="J4009" s="6">
        <v>11664.32</v>
      </c>
      <c r="K4009" s="5">
        <f t="shared" si="435"/>
        <v>209.95775999999998</v>
      </c>
      <c r="L4009" s="7">
        <v>4.54</v>
      </c>
      <c r="M4009" s="7">
        <v>1489</v>
      </c>
      <c r="N4009" s="3">
        <v>45358</v>
      </c>
      <c r="O4009" s="4" t="str">
        <f t="shared" si="436"/>
        <v>2024-03</v>
      </c>
      <c r="P4009" s="4" t="str">
        <f t="shared" si="437"/>
        <v>03</v>
      </c>
      <c r="Q4009" s="4" t="str">
        <f t="shared" si="438"/>
        <v>March</v>
      </c>
      <c r="R4009" s="30" t="str">
        <f t="shared" si="439"/>
        <v>07</v>
      </c>
      <c r="W4009" t="str">
        <f t="shared" si="440"/>
        <v>ok</v>
      </c>
    </row>
    <row r="4010" spans="1:23" x14ac:dyDescent="0.3">
      <c r="A4010" t="s">
        <v>4052</v>
      </c>
      <c r="B4010" t="s">
        <v>23</v>
      </c>
      <c r="C4010" t="s">
        <v>24</v>
      </c>
      <c r="D4010" t="s">
        <v>25</v>
      </c>
      <c r="E4010" t="s">
        <v>14</v>
      </c>
      <c r="F4010" t="s">
        <v>60</v>
      </c>
      <c r="G4010" s="5">
        <v>18841.650000000001</v>
      </c>
      <c r="H4010" s="5">
        <f t="shared" si="434"/>
        <v>339.1497</v>
      </c>
      <c r="I4010" s="6">
        <v>1</v>
      </c>
      <c r="J4010" s="6">
        <v>18841.650000000001</v>
      </c>
      <c r="K4010" s="5">
        <f t="shared" si="435"/>
        <v>339.1497</v>
      </c>
      <c r="L4010" s="7">
        <v>2.5</v>
      </c>
      <c r="M4010" s="7">
        <v>4392</v>
      </c>
      <c r="N4010" s="3">
        <v>45364</v>
      </c>
      <c r="O4010" s="4" t="str">
        <f t="shared" si="436"/>
        <v>2024-03</v>
      </c>
      <c r="P4010" s="4" t="str">
        <f t="shared" si="437"/>
        <v>03</v>
      </c>
      <c r="Q4010" s="4" t="str">
        <f t="shared" si="438"/>
        <v>March</v>
      </c>
      <c r="R4010" s="30" t="str">
        <f t="shared" si="439"/>
        <v>13</v>
      </c>
      <c r="W4010" t="str">
        <f t="shared" si="440"/>
        <v>ok</v>
      </c>
    </row>
    <row r="4011" spans="1:23" x14ac:dyDescent="0.3">
      <c r="A4011" t="s">
        <v>4053</v>
      </c>
      <c r="B4011" t="s">
        <v>23</v>
      </c>
      <c r="C4011" t="s">
        <v>24</v>
      </c>
      <c r="D4011" t="s">
        <v>25</v>
      </c>
      <c r="E4011" t="s">
        <v>14</v>
      </c>
      <c r="F4011" t="s">
        <v>31</v>
      </c>
      <c r="G4011" s="5">
        <v>13288.19</v>
      </c>
      <c r="H4011" s="5">
        <f t="shared" si="434"/>
        <v>239.18742</v>
      </c>
      <c r="I4011" s="6">
        <v>5</v>
      </c>
      <c r="J4011" s="6">
        <v>66440.95</v>
      </c>
      <c r="K4011" s="5">
        <f t="shared" si="435"/>
        <v>1195.9371000000001</v>
      </c>
      <c r="L4011" s="7">
        <v>2.02</v>
      </c>
      <c r="M4011" s="7">
        <v>3602</v>
      </c>
      <c r="N4011" s="3">
        <v>45623</v>
      </c>
      <c r="O4011" s="4" t="str">
        <f t="shared" si="436"/>
        <v>2024-11</v>
      </c>
      <c r="P4011" s="4" t="str">
        <f t="shared" si="437"/>
        <v>11</v>
      </c>
      <c r="Q4011" s="4" t="str">
        <f t="shared" si="438"/>
        <v>November</v>
      </c>
      <c r="R4011" s="30" t="str">
        <f t="shared" si="439"/>
        <v>27</v>
      </c>
      <c r="W4011" t="str">
        <f t="shared" si="440"/>
        <v>ok</v>
      </c>
    </row>
    <row r="4012" spans="1:23" x14ac:dyDescent="0.3">
      <c r="A4012" t="s">
        <v>4054</v>
      </c>
      <c r="B4012" t="s">
        <v>17</v>
      </c>
      <c r="C4012" t="s">
        <v>18</v>
      </c>
      <c r="D4012" t="s">
        <v>19</v>
      </c>
      <c r="E4012" t="s">
        <v>45</v>
      </c>
      <c r="F4012" t="s">
        <v>38</v>
      </c>
      <c r="G4012" s="5">
        <v>11361.5</v>
      </c>
      <c r="H4012" s="5">
        <f t="shared" si="434"/>
        <v>204.50699999999998</v>
      </c>
      <c r="I4012" s="6">
        <v>1</v>
      </c>
      <c r="J4012" s="6">
        <v>11361.5</v>
      </c>
      <c r="K4012" s="5">
        <f t="shared" si="435"/>
        <v>204.50699999999998</v>
      </c>
      <c r="L4012" s="7">
        <v>2.46</v>
      </c>
      <c r="M4012" s="7">
        <v>4968</v>
      </c>
      <c r="N4012" s="3">
        <v>45479</v>
      </c>
      <c r="O4012" s="4" t="str">
        <f t="shared" si="436"/>
        <v>2024-07</v>
      </c>
      <c r="P4012" s="4" t="str">
        <f t="shared" si="437"/>
        <v>07</v>
      </c>
      <c r="Q4012" s="4" t="str">
        <f t="shared" si="438"/>
        <v>July</v>
      </c>
      <c r="R4012" s="30" t="str">
        <f t="shared" si="439"/>
        <v>06</v>
      </c>
      <c r="W4012" t="str">
        <f t="shared" si="440"/>
        <v>ok</v>
      </c>
    </row>
    <row r="4013" spans="1:23" x14ac:dyDescent="0.3">
      <c r="A4013" t="s">
        <v>4055</v>
      </c>
      <c r="B4013" t="s">
        <v>41</v>
      </c>
      <c r="C4013" t="s">
        <v>42</v>
      </c>
      <c r="D4013" t="s">
        <v>43</v>
      </c>
      <c r="E4013" t="s">
        <v>20</v>
      </c>
      <c r="F4013" t="s">
        <v>21</v>
      </c>
      <c r="G4013" s="5">
        <v>19347.509999999998</v>
      </c>
      <c r="H4013" s="5">
        <f t="shared" si="434"/>
        <v>348.25517999999994</v>
      </c>
      <c r="I4013" s="6">
        <v>5</v>
      </c>
      <c r="J4013" s="6">
        <v>96737.55</v>
      </c>
      <c r="K4013" s="5">
        <f t="shared" si="435"/>
        <v>1741.2758999999996</v>
      </c>
      <c r="L4013" s="7">
        <v>2.87</v>
      </c>
      <c r="M4013" s="7">
        <v>2456</v>
      </c>
      <c r="N4013" s="3">
        <v>45486</v>
      </c>
      <c r="O4013" s="4" t="str">
        <f t="shared" si="436"/>
        <v>2024-07</v>
      </c>
      <c r="P4013" s="4" t="str">
        <f t="shared" si="437"/>
        <v>07</v>
      </c>
      <c r="Q4013" s="4" t="str">
        <f t="shared" si="438"/>
        <v>July</v>
      </c>
      <c r="R4013" s="30" t="str">
        <f t="shared" si="439"/>
        <v>13</v>
      </c>
      <c r="W4013" t="str">
        <f t="shared" si="440"/>
        <v>ok</v>
      </c>
    </row>
    <row r="4014" spans="1:23" x14ac:dyDescent="0.3">
      <c r="A4014" t="s">
        <v>4056</v>
      </c>
      <c r="B4014" t="s">
        <v>36</v>
      </c>
      <c r="C4014" t="s">
        <v>18</v>
      </c>
      <c r="D4014" t="s">
        <v>37</v>
      </c>
      <c r="E4014" t="s">
        <v>45</v>
      </c>
      <c r="F4014" t="s">
        <v>26</v>
      </c>
      <c r="G4014" s="5">
        <v>701.29</v>
      </c>
      <c r="H4014" s="5">
        <f t="shared" si="434"/>
        <v>12.623219999999998</v>
      </c>
      <c r="I4014" s="6">
        <v>5</v>
      </c>
      <c r="J4014" s="6">
        <v>3506.45</v>
      </c>
      <c r="K4014" s="5">
        <f t="shared" si="435"/>
        <v>63.116099999999989</v>
      </c>
      <c r="L4014" s="7">
        <v>3.06</v>
      </c>
      <c r="M4014" s="7">
        <v>4265</v>
      </c>
      <c r="N4014" s="3">
        <v>45536</v>
      </c>
      <c r="O4014" s="4" t="str">
        <f t="shared" si="436"/>
        <v>2024-09</v>
      </c>
      <c r="P4014" s="4" t="str">
        <f t="shared" si="437"/>
        <v>09</v>
      </c>
      <c r="Q4014" s="4" t="str">
        <f t="shared" si="438"/>
        <v>September</v>
      </c>
      <c r="R4014" s="30" t="str">
        <f t="shared" si="439"/>
        <v>01</v>
      </c>
      <c r="W4014" t="str">
        <f t="shared" si="440"/>
        <v>ok</v>
      </c>
    </row>
    <row r="4015" spans="1:23" x14ac:dyDescent="0.3">
      <c r="A4015" t="s">
        <v>4057</v>
      </c>
      <c r="B4015" t="s">
        <v>11</v>
      </c>
      <c r="C4015" t="s">
        <v>12</v>
      </c>
      <c r="D4015" t="s">
        <v>13</v>
      </c>
      <c r="E4015" t="s">
        <v>20</v>
      </c>
      <c r="F4015" t="s">
        <v>26</v>
      </c>
      <c r="G4015" s="5">
        <v>4569.13</v>
      </c>
      <c r="H4015" s="5">
        <f t="shared" si="434"/>
        <v>82.244339999999994</v>
      </c>
      <c r="I4015" s="6">
        <v>4</v>
      </c>
      <c r="J4015" s="6">
        <v>18276.52</v>
      </c>
      <c r="K4015" s="5">
        <f t="shared" si="435"/>
        <v>328.97735999999998</v>
      </c>
      <c r="L4015" s="7">
        <v>2.13</v>
      </c>
      <c r="M4015" s="7">
        <v>2333</v>
      </c>
      <c r="N4015" s="3">
        <v>45580</v>
      </c>
      <c r="O4015" s="4" t="str">
        <f t="shared" si="436"/>
        <v>2024-10</v>
      </c>
      <c r="P4015" s="4" t="str">
        <f t="shared" si="437"/>
        <v>10</v>
      </c>
      <c r="Q4015" s="4" t="str">
        <f t="shared" si="438"/>
        <v>October</v>
      </c>
      <c r="R4015" s="30" t="str">
        <f t="shared" si="439"/>
        <v>15</v>
      </c>
      <c r="W4015" t="str">
        <f t="shared" si="440"/>
        <v>ok</v>
      </c>
    </row>
    <row r="4016" spans="1:23" x14ac:dyDescent="0.3">
      <c r="A4016" t="s">
        <v>4058</v>
      </c>
      <c r="B4016" t="s">
        <v>17</v>
      </c>
      <c r="C4016" t="s">
        <v>18</v>
      </c>
      <c r="D4016" t="s">
        <v>19</v>
      </c>
      <c r="E4016" t="s">
        <v>14</v>
      </c>
      <c r="F4016" t="s">
        <v>31</v>
      </c>
      <c r="G4016" s="5">
        <v>8187.58</v>
      </c>
      <c r="H4016" s="5">
        <f t="shared" si="434"/>
        <v>147.37643999999997</v>
      </c>
      <c r="I4016" s="6">
        <v>3</v>
      </c>
      <c r="J4016" s="6">
        <v>24562.74</v>
      </c>
      <c r="K4016" s="5">
        <f t="shared" si="435"/>
        <v>442.12931999999989</v>
      </c>
      <c r="L4016" s="7">
        <v>4.05</v>
      </c>
      <c r="M4016" s="7">
        <v>4823</v>
      </c>
      <c r="N4016" s="3">
        <v>45516</v>
      </c>
      <c r="O4016" s="4" t="str">
        <f t="shared" si="436"/>
        <v>2024-08</v>
      </c>
      <c r="P4016" s="4" t="str">
        <f t="shared" si="437"/>
        <v>08</v>
      </c>
      <c r="Q4016" s="4" t="str">
        <f t="shared" si="438"/>
        <v>August</v>
      </c>
      <c r="R4016" s="30" t="str">
        <f t="shared" si="439"/>
        <v>12</v>
      </c>
      <c r="W4016" t="str">
        <f t="shared" si="440"/>
        <v>ok</v>
      </c>
    </row>
    <row r="4017" spans="1:23" x14ac:dyDescent="0.3">
      <c r="A4017" t="s">
        <v>4059</v>
      </c>
      <c r="B4017" t="s">
        <v>11</v>
      </c>
      <c r="C4017" t="s">
        <v>12</v>
      </c>
      <c r="D4017" t="s">
        <v>13</v>
      </c>
      <c r="E4017" t="s">
        <v>20</v>
      </c>
      <c r="F4017" t="s">
        <v>15</v>
      </c>
      <c r="G4017" s="5">
        <v>13985</v>
      </c>
      <c r="H4017" s="5">
        <f t="shared" si="434"/>
        <v>251.73</v>
      </c>
      <c r="I4017" s="6">
        <v>5</v>
      </c>
      <c r="J4017" s="6">
        <v>69925</v>
      </c>
      <c r="K4017" s="5">
        <f t="shared" si="435"/>
        <v>1258.6499999999999</v>
      </c>
      <c r="L4017" s="7">
        <v>1.48</v>
      </c>
      <c r="M4017" s="7">
        <v>621</v>
      </c>
      <c r="N4017" s="3">
        <v>45646</v>
      </c>
      <c r="O4017" s="4" t="str">
        <f t="shared" si="436"/>
        <v>2024-12</v>
      </c>
      <c r="P4017" s="4" t="str">
        <f t="shared" si="437"/>
        <v>12</v>
      </c>
      <c r="Q4017" s="4" t="str">
        <f t="shared" si="438"/>
        <v>December</v>
      </c>
      <c r="R4017" s="30" t="str">
        <f t="shared" si="439"/>
        <v>20</v>
      </c>
      <c r="W4017" t="str">
        <f t="shared" si="440"/>
        <v>ok</v>
      </c>
    </row>
    <row r="4018" spans="1:23" x14ac:dyDescent="0.3">
      <c r="A4018" t="s">
        <v>4060</v>
      </c>
      <c r="B4018" t="s">
        <v>17</v>
      </c>
      <c r="C4018" t="s">
        <v>18</v>
      </c>
      <c r="D4018" t="s">
        <v>19</v>
      </c>
      <c r="E4018" t="s">
        <v>14</v>
      </c>
      <c r="F4018" t="s">
        <v>31</v>
      </c>
      <c r="G4018" s="5">
        <v>15093.98</v>
      </c>
      <c r="H4018" s="5">
        <f t="shared" si="434"/>
        <v>271.69163999999995</v>
      </c>
      <c r="I4018" s="6">
        <v>2</v>
      </c>
      <c r="J4018" s="6">
        <v>30187.96</v>
      </c>
      <c r="K4018" s="5">
        <f t="shared" si="435"/>
        <v>543.3832799999999</v>
      </c>
      <c r="L4018" s="7">
        <v>4.41</v>
      </c>
      <c r="M4018" s="7">
        <v>3660</v>
      </c>
      <c r="N4018" s="3">
        <v>45498</v>
      </c>
      <c r="O4018" s="4" t="str">
        <f t="shared" si="436"/>
        <v>2024-07</v>
      </c>
      <c r="P4018" s="4" t="str">
        <f t="shared" si="437"/>
        <v>07</v>
      </c>
      <c r="Q4018" s="4" t="str">
        <f t="shared" si="438"/>
        <v>July</v>
      </c>
      <c r="R4018" s="30" t="str">
        <f t="shared" si="439"/>
        <v>25</v>
      </c>
      <c r="W4018" t="str">
        <f t="shared" si="440"/>
        <v>ok</v>
      </c>
    </row>
    <row r="4019" spans="1:23" x14ac:dyDescent="0.3">
      <c r="A4019" t="s">
        <v>4061</v>
      </c>
      <c r="B4019" t="s">
        <v>23</v>
      </c>
      <c r="C4019" t="s">
        <v>24</v>
      </c>
      <c r="D4019" t="s">
        <v>25</v>
      </c>
      <c r="E4019" t="s">
        <v>45</v>
      </c>
      <c r="F4019" t="s">
        <v>60</v>
      </c>
      <c r="G4019" s="5">
        <v>4343.93</v>
      </c>
      <c r="H4019" s="5">
        <f t="shared" si="434"/>
        <v>78.190740000000005</v>
      </c>
      <c r="I4019" s="6">
        <v>1</v>
      </c>
      <c r="J4019" s="6">
        <v>4343.93</v>
      </c>
      <c r="K4019" s="5">
        <f t="shared" si="435"/>
        <v>78.190740000000005</v>
      </c>
      <c r="L4019" s="7">
        <v>1.2</v>
      </c>
      <c r="M4019" s="7">
        <v>1263</v>
      </c>
      <c r="N4019" s="3">
        <v>45369</v>
      </c>
      <c r="O4019" s="4" t="str">
        <f t="shared" si="436"/>
        <v>2024-03</v>
      </c>
      <c r="P4019" s="4" t="str">
        <f t="shared" si="437"/>
        <v>03</v>
      </c>
      <c r="Q4019" s="4" t="str">
        <f t="shared" si="438"/>
        <v>March</v>
      </c>
      <c r="R4019" s="30" t="str">
        <f t="shared" si="439"/>
        <v>18</v>
      </c>
      <c r="W4019" t="str">
        <f t="shared" si="440"/>
        <v>ok</v>
      </c>
    </row>
    <row r="4020" spans="1:23" x14ac:dyDescent="0.3">
      <c r="A4020" t="s">
        <v>4062</v>
      </c>
      <c r="B4020" t="s">
        <v>41</v>
      </c>
      <c r="C4020" t="s">
        <v>42</v>
      </c>
      <c r="D4020" t="s">
        <v>43</v>
      </c>
      <c r="E4020" t="s">
        <v>14</v>
      </c>
      <c r="F4020" t="s">
        <v>38</v>
      </c>
      <c r="G4020" s="5">
        <v>14964.99</v>
      </c>
      <c r="H4020" s="5">
        <f t="shared" si="434"/>
        <v>269.36981999999995</v>
      </c>
      <c r="I4020" s="6">
        <v>2</v>
      </c>
      <c r="J4020" s="6">
        <v>29929.98</v>
      </c>
      <c r="K4020" s="5">
        <f t="shared" si="435"/>
        <v>538.73963999999989</v>
      </c>
      <c r="L4020" s="7">
        <v>2.4700000000000002</v>
      </c>
      <c r="M4020" s="7">
        <v>1433</v>
      </c>
      <c r="N4020" s="3">
        <v>45593</v>
      </c>
      <c r="O4020" s="4" t="str">
        <f t="shared" si="436"/>
        <v>2024-10</v>
      </c>
      <c r="P4020" s="4" t="str">
        <f t="shared" si="437"/>
        <v>10</v>
      </c>
      <c r="Q4020" s="4" t="str">
        <f t="shared" si="438"/>
        <v>October</v>
      </c>
      <c r="R4020" s="30" t="str">
        <f t="shared" si="439"/>
        <v>28</v>
      </c>
      <c r="W4020" t="str">
        <f t="shared" si="440"/>
        <v>ok</v>
      </c>
    </row>
    <row r="4021" spans="1:23" x14ac:dyDescent="0.3">
      <c r="A4021" t="s">
        <v>4063</v>
      </c>
      <c r="B4021" t="s">
        <v>51</v>
      </c>
      <c r="C4021" t="s">
        <v>29</v>
      </c>
      <c r="D4021" t="s">
        <v>52</v>
      </c>
      <c r="E4021" t="s">
        <v>14</v>
      </c>
      <c r="F4021" t="s">
        <v>26</v>
      </c>
      <c r="G4021" s="5">
        <v>14092.63</v>
      </c>
      <c r="H4021" s="5">
        <f t="shared" si="434"/>
        <v>253.66733999999997</v>
      </c>
      <c r="I4021" s="6">
        <v>1</v>
      </c>
      <c r="J4021" s="6">
        <v>14092.63</v>
      </c>
      <c r="K4021" s="5">
        <f t="shared" si="435"/>
        <v>253.66733999999997</v>
      </c>
      <c r="L4021" s="7">
        <v>1.69</v>
      </c>
      <c r="M4021" s="7">
        <v>3945</v>
      </c>
      <c r="N4021" s="3">
        <v>45517</v>
      </c>
      <c r="O4021" s="4" t="str">
        <f t="shared" si="436"/>
        <v>2024-08</v>
      </c>
      <c r="P4021" s="4" t="str">
        <f t="shared" si="437"/>
        <v>08</v>
      </c>
      <c r="Q4021" s="4" t="str">
        <f t="shared" si="438"/>
        <v>August</v>
      </c>
      <c r="R4021" s="30" t="str">
        <f t="shared" si="439"/>
        <v>13</v>
      </c>
      <c r="W4021" t="str">
        <f t="shared" si="440"/>
        <v>ok</v>
      </c>
    </row>
    <row r="4022" spans="1:23" x14ac:dyDescent="0.3">
      <c r="A4022" t="s">
        <v>4064</v>
      </c>
      <c r="B4022" t="s">
        <v>41</v>
      </c>
      <c r="C4022" t="s">
        <v>42</v>
      </c>
      <c r="D4022" t="s">
        <v>43</v>
      </c>
      <c r="E4022" t="s">
        <v>20</v>
      </c>
      <c r="F4022" t="s">
        <v>26</v>
      </c>
      <c r="G4022" s="5">
        <v>16810.509999999998</v>
      </c>
      <c r="H4022" s="5">
        <f t="shared" si="434"/>
        <v>302.58917999999994</v>
      </c>
      <c r="I4022" s="6">
        <v>3</v>
      </c>
      <c r="J4022" s="6">
        <v>50431.53</v>
      </c>
      <c r="K4022" s="5">
        <f t="shared" si="435"/>
        <v>907.76753999999983</v>
      </c>
      <c r="L4022" s="7">
        <v>2.08</v>
      </c>
      <c r="M4022" s="7">
        <v>2296</v>
      </c>
      <c r="N4022" s="3">
        <v>45650</v>
      </c>
      <c r="O4022" s="4" t="str">
        <f t="shared" si="436"/>
        <v>2024-12</v>
      </c>
      <c r="P4022" s="4" t="str">
        <f t="shared" si="437"/>
        <v>12</v>
      </c>
      <c r="Q4022" s="4" t="str">
        <f t="shared" si="438"/>
        <v>December</v>
      </c>
      <c r="R4022" s="30" t="str">
        <f t="shared" si="439"/>
        <v>24</v>
      </c>
      <c r="W4022" t="str">
        <f t="shared" si="440"/>
        <v>ok</v>
      </c>
    </row>
    <row r="4023" spans="1:23" x14ac:dyDescent="0.3">
      <c r="A4023" t="s">
        <v>4065</v>
      </c>
      <c r="B4023" t="s">
        <v>36</v>
      </c>
      <c r="C4023" t="s">
        <v>18</v>
      </c>
      <c r="D4023" t="s">
        <v>37</v>
      </c>
      <c r="E4023" t="s">
        <v>14</v>
      </c>
      <c r="F4023" t="s">
        <v>21</v>
      </c>
      <c r="G4023" s="5">
        <v>12900.21</v>
      </c>
      <c r="H4023" s="5">
        <f t="shared" si="434"/>
        <v>232.20377999999997</v>
      </c>
      <c r="I4023" s="6">
        <v>2</v>
      </c>
      <c r="J4023" s="6">
        <v>25800.42</v>
      </c>
      <c r="K4023" s="5">
        <f t="shared" si="435"/>
        <v>464.40755999999993</v>
      </c>
      <c r="L4023" s="7">
        <v>1.42</v>
      </c>
      <c r="M4023" s="7">
        <v>4626</v>
      </c>
      <c r="N4023" s="3">
        <v>45649</v>
      </c>
      <c r="O4023" s="4" t="str">
        <f t="shared" si="436"/>
        <v>2024-12</v>
      </c>
      <c r="P4023" s="4" t="str">
        <f t="shared" si="437"/>
        <v>12</v>
      </c>
      <c r="Q4023" s="4" t="str">
        <f t="shared" si="438"/>
        <v>December</v>
      </c>
      <c r="R4023" s="30" t="str">
        <f t="shared" si="439"/>
        <v>23</v>
      </c>
      <c r="W4023" t="str">
        <f t="shared" si="440"/>
        <v>ok</v>
      </c>
    </row>
    <row r="4024" spans="1:23" x14ac:dyDescent="0.3">
      <c r="A4024" t="s">
        <v>4066</v>
      </c>
      <c r="B4024" t="s">
        <v>28</v>
      </c>
      <c r="C4024" t="s">
        <v>29</v>
      </c>
      <c r="D4024" t="s">
        <v>30</v>
      </c>
      <c r="E4024" t="s">
        <v>45</v>
      </c>
      <c r="F4024" t="s">
        <v>15</v>
      </c>
      <c r="G4024" s="5">
        <v>4954.53</v>
      </c>
      <c r="H4024" s="5">
        <f t="shared" si="434"/>
        <v>89.181539999999984</v>
      </c>
      <c r="I4024" s="6">
        <v>2</v>
      </c>
      <c r="J4024" s="6">
        <v>9909.06</v>
      </c>
      <c r="K4024" s="5">
        <f t="shared" si="435"/>
        <v>178.36307999999997</v>
      </c>
      <c r="L4024" s="7">
        <v>1.1100000000000001</v>
      </c>
      <c r="M4024" s="7">
        <v>1650</v>
      </c>
      <c r="N4024" s="3">
        <v>45481</v>
      </c>
      <c r="O4024" s="4" t="str">
        <f t="shared" si="436"/>
        <v>2024-07</v>
      </c>
      <c r="P4024" s="4" t="str">
        <f t="shared" si="437"/>
        <v>07</v>
      </c>
      <c r="Q4024" s="4" t="str">
        <f t="shared" si="438"/>
        <v>July</v>
      </c>
      <c r="R4024" s="30" t="str">
        <f t="shared" si="439"/>
        <v>08</v>
      </c>
      <c r="W4024" t="str">
        <f t="shared" si="440"/>
        <v>ok</v>
      </c>
    </row>
    <row r="4025" spans="1:23" x14ac:dyDescent="0.3">
      <c r="A4025" t="s">
        <v>4067</v>
      </c>
      <c r="B4025" t="s">
        <v>11</v>
      </c>
      <c r="C4025" t="s">
        <v>12</v>
      </c>
      <c r="D4025" t="s">
        <v>13</v>
      </c>
      <c r="E4025" t="s">
        <v>45</v>
      </c>
      <c r="F4025" t="s">
        <v>26</v>
      </c>
      <c r="G4025" s="5">
        <v>692.09</v>
      </c>
      <c r="H4025" s="5">
        <f t="shared" si="434"/>
        <v>12.45762</v>
      </c>
      <c r="I4025" s="6">
        <v>4</v>
      </c>
      <c r="J4025" s="6">
        <v>2768.36</v>
      </c>
      <c r="K4025" s="5">
        <f t="shared" si="435"/>
        <v>49.830480000000001</v>
      </c>
      <c r="L4025" s="7">
        <v>4.4000000000000004</v>
      </c>
      <c r="M4025" s="7">
        <v>4974</v>
      </c>
      <c r="N4025" s="3">
        <v>45642</v>
      </c>
      <c r="O4025" s="4" t="str">
        <f t="shared" si="436"/>
        <v>2024-12</v>
      </c>
      <c r="P4025" s="4" t="str">
        <f t="shared" si="437"/>
        <v>12</v>
      </c>
      <c r="Q4025" s="4" t="str">
        <f t="shared" si="438"/>
        <v>December</v>
      </c>
      <c r="R4025" s="30" t="str">
        <f t="shared" si="439"/>
        <v>16</v>
      </c>
      <c r="W4025" t="str">
        <f t="shared" si="440"/>
        <v>ok</v>
      </c>
    </row>
    <row r="4026" spans="1:23" x14ac:dyDescent="0.3">
      <c r="A4026" t="s">
        <v>4068</v>
      </c>
      <c r="B4026" t="s">
        <v>63</v>
      </c>
      <c r="C4026" t="s">
        <v>18</v>
      </c>
      <c r="D4026" t="s">
        <v>64</v>
      </c>
      <c r="E4026" t="s">
        <v>14</v>
      </c>
      <c r="F4026" t="s">
        <v>38</v>
      </c>
      <c r="G4026" s="5">
        <v>13794.31</v>
      </c>
      <c r="H4026" s="5">
        <f t="shared" si="434"/>
        <v>248.29757999999998</v>
      </c>
      <c r="I4026" s="6">
        <v>3</v>
      </c>
      <c r="J4026" s="6">
        <v>41382.93</v>
      </c>
      <c r="K4026" s="5">
        <f t="shared" si="435"/>
        <v>744.89274</v>
      </c>
      <c r="L4026" s="7">
        <v>1.93</v>
      </c>
      <c r="M4026" s="7">
        <v>1502</v>
      </c>
      <c r="N4026" s="3">
        <v>45318</v>
      </c>
      <c r="O4026" s="4" t="str">
        <f t="shared" si="436"/>
        <v>2024-01</v>
      </c>
      <c r="P4026" s="4" t="str">
        <f t="shared" si="437"/>
        <v>01</v>
      </c>
      <c r="Q4026" s="4" t="str">
        <f t="shared" si="438"/>
        <v>January</v>
      </c>
      <c r="R4026" s="30" t="str">
        <f t="shared" si="439"/>
        <v>27</v>
      </c>
      <c r="W4026" t="str">
        <f t="shared" si="440"/>
        <v>ok</v>
      </c>
    </row>
    <row r="4027" spans="1:23" x14ac:dyDescent="0.3">
      <c r="A4027" t="s">
        <v>4069</v>
      </c>
      <c r="B4027" t="s">
        <v>23</v>
      </c>
      <c r="C4027" t="s">
        <v>24</v>
      </c>
      <c r="D4027" t="s">
        <v>25</v>
      </c>
      <c r="E4027" t="s">
        <v>45</v>
      </c>
      <c r="F4027" t="s">
        <v>26</v>
      </c>
      <c r="G4027" s="5">
        <v>201.77</v>
      </c>
      <c r="H4027" s="5">
        <f t="shared" si="434"/>
        <v>3.6318600000000001</v>
      </c>
      <c r="I4027" s="6">
        <v>2</v>
      </c>
      <c r="J4027" s="6">
        <v>403.54</v>
      </c>
      <c r="K4027" s="5">
        <f t="shared" si="435"/>
        <v>7.2637200000000002</v>
      </c>
      <c r="L4027" s="7">
        <v>3.93</v>
      </c>
      <c r="M4027" s="7">
        <v>187</v>
      </c>
      <c r="N4027" s="3">
        <v>45595</v>
      </c>
      <c r="O4027" s="4" t="str">
        <f t="shared" si="436"/>
        <v>2024-10</v>
      </c>
      <c r="P4027" s="4" t="str">
        <f t="shared" si="437"/>
        <v>10</v>
      </c>
      <c r="Q4027" s="4" t="str">
        <f t="shared" si="438"/>
        <v>October</v>
      </c>
      <c r="R4027" s="30" t="str">
        <f t="shared" si="439"/>
        <v>30</v>
      </c>
      <c r="W4027" t="str">
        <f t="shared" si="440"/>
        <v>ok</v>
      </c>
    </row>
    <row r="4028" spans="1:23" x14ac:dyDescent="0.3">
      <c r="A4028" t="s">
        <v>4070</v>
      </c>
      <c r="B4028" t="s">
        <v>36</v>
      </c>
      <c r="C4028" t="s">
        <v>18</v>
      </c>
      <c r="D4028" t="s">
        <v>37</v>
      </c>
      <c r="E4028" t="s">
        <v>45</v>
      </c>
      <c r="F4028" t="s">
        <v>15</v>
      </c>
      <c r="G4028" s="5">
        <v>18785.29</v>
      </c>
      <c r="H4028" s="5">
        <f t="shared" si="434"/>
        <v>338.13522</v>
      </c>
      <c r="I4028" s="6">
        <v>3</v>
      </c>
      <c r="J4028" s="6">
        <v>56355.87</v>
      </c>
      <c r="K4028" s="5">
        <f t="shared" si="435"/>
        <v>1014.40566</v>
      </c>
      <c r="L4028" s="7">
        <v>3.36</v>
      </c>
      <c r="M4028" s="7">
        <v>3281</v>
      </c>
      <c r="N4028" s="3">
        <v>45581</v>
      </c>
      <c r="O4028" s="4" t="str">
        <f t="shared" si="436"/>
        <v>2024-10</v>
      </c>
      <c r="P4028" s="4" t="str">
        <f t="shared" si="437"/>
        <v>10</v>
      </c>
      <c r="Q4028" s="4" t="str">
        <f t="shared" si="438"/>
        <v>October</v>
      </c>
      <c r="R4028" s="30" t="str">
        <f t="shared" si="439"/>
        <v>16</v>
      </c>
      <c r="W4028" t="str">
        <f t="shared" si="440"/>
        <v>ok</v>
      </c>
    </row>
    <row r="4029" spans="1:23" x14ac:dyDescent="0.3">
      <c r="A4029" t="s">
        <v>4071</v>
      </c>
      <c r="B4029" t="s">
        <v>63</v>
      </c>
      <c r="C4029" t="s">
        <v>18</v>
      </c>
      <c r="D4029" t="s">
        <v>64</v>
      </c>
      <c r="E4029" t="s">
        <v>45</v>
      </c>
      <c r="F4029" t="s">
        <v>38</v>
      </c>
      <c r="G4029" s="5">
        <v>10026.200000000001</v>
      </c>
      <c r="H4029" s="5">
        <f t="shared" si="434"/>
        <v>180.4716</v>
      </c>
      <c r="I4029" s="6">
        <v>2</v>
      </c>
      <c r="J4029" s="6">
        <v>20052.400000000001</v>
      </c>
      <c r="K4029" s="5">
        <f t="shared" si="435"/>
        <v>360.94319999999999</v>
      </c>
      <c r="L4029" s="7">
        <v>1.85</v>
      </c>
      <c r="M4029" s="7">
        <v>1634</v>
      </c>
      <c r="N4029" s="3">
        <v>45488</v>
      </c>
      <c r="O4029" s="4" t="str">
        <f t="shared" si="436"/>
        <v>2024-07</v>
      </c>
      <c r="P4029" s="4" t="str">
        <f t="shared" si="437"/>
        <v>07</v>
      </c>
      <c r="Q4029" s="4" t="str">
        <f t="shared" si="438"/>
        <v>July</v>
      </c>
      <c r="R4029" s="30" t="str">
        <f t="shared" si="439"/>
        <v>15</v>
      </c>
      <c r="W4029" t="str">
        <f t="shared" si="440"/>
        <v>ok</v>
      </c>
    </row>
    <row r="4030" spans="1:23" x14ac:dyDescent="0.3">
      <c r="A4030" t="s">
        <v>4072</v>
      </c>
      <c r="B4030" t="s">
        <v>28</v>
      </c>
      <c r="C4030" t="s">
        <v>29</v>
      </c>
      <c r="D4030" t="s">
        <v>30</v>
      </c>
      <c r="E4030" t="s">
        <v>14</v>
      </c>
      <c r="F4030" t="s">
        <v>15</v>
      </c>
      <c r="G4030" s="5">
        <v>13092.41</v>
      </c>
      <c r="H4030" s="5">
        <f t="shared" si="434"/>
        <v>235.66337999999999</v>
      </c>
      <c r="I4030" s="6">
        <v>5</v>
      </c>
      <c r="J4030" s="6">
        <v>65462.05</v>
      </c>
      <c r="K4030" s="5">
        <f t="shared" si="435"/>
        <v>1178.3169</v>
      </c>
      <c r="L4030" s="7">
        <v>1.55</v>
      </c>
      <c r="M4030" s="7">
        <v>232</v>
      </c>
      <c r="N4030" s="3">
        <v>45311</v>
      </c>
      <c r="O4030" s="4" t="str">
        <f t="shared" si="436"/>
        <v>2024-01</v>
      </c>
      <c r="P4030" s="4" t="str">
        <f t="shared" si="437"/>
        <v>01</v>
      </c>
      <c r="Q4030" s="4" t="str">
        <f t="shared" si="438"/>
        <v>January</v>
      </c>
      <c r="R4030" s="30" t="str">
        <f t="shared" si="439"/>
        <v>20</v>
      </c>
      <c r="W4030" t="str">
        <f t="shared" si="440"/>
        <v>ok</v>
      </c>
    </row>
    <row r="4031" spans="1:23" x14ac:dyDescent="0.3">
      <c r="A4031" t="s">
        <v>4073</v>
      </c>
      <c r="B4031" t="s">
        <v>33</v>
      </c>
      <c r="C4031" t="s">
        <v>12</v>
      </c>
      <c r="D4031" t="s">
        <v>34</v>
      </c>
      <c r="E4031" t="s">
        <v>14</v>
      </c>
      <c r="F4031" t="s">
        <v>15</v>
      </c>
      <c r="G4031" s="5">
        <v>12949.89</v>
      </c>
      <c r="H4031" s="5">
        <f t="shared" si="434"/>
        <v>233.09801999999996</v>
      </c>
      <c r="I4031" s="6">
        <v>5</v>
      </c>
      <c r="J4031" s="6">
        <v>64749.45</v>
      </c>
      <c r="K4031" s="5">
        <f t="shared" si="435"/>
        <v>1165.4900999999998</v>
      </c>
      <c r="L4031" s="7">
        <v>4.6100000000000003</v>
      </c>
      <c r="M4031" s="7">
        <v>3966</v>
      </c>
      <c r="N4031" s="3">
        <v>45614</v>
      </c>
      <c r="O4031" s="4" t="str">
        <f t="shared" si="436"/>
        <v>2024-11</v>
      </c>
      <c r="P4031" s="4" t="str">
        <f t="shared" si="437"/>
        <v>11</v>
      </c>
      <c r="Q4031" s="4" t="str">
        <f t="shared" si="438"/>
        <v>November</v>
      </c>
      <c r="R4031" s="30" t="str">
        <f t="shared" si="439"/>
        <v>18</v>
      </c>
      <c r="W4031" t="str">
        <f t="shared" si="440"/>
        <v>ok</v>
      </c>
    </row>
    <row r="4032" spans="1:23" x14ac:dyDescent="0.3">
      <c r="A4032" t="s">
        <v>4074</v>
      </c>
      <c r="B4032" t="s">
        <v>36</v>
      </c>
      <c r="C4032" t="s">
        <v>18</v>
      </c>
      <c r="D4032" t="s">
        <v>37</v>
      </c>
      <c r="E4032" t="s">
        <v>45</v>
      </c>
      <c r="F4032" t="s">
        <v>21</v>
      </c>
      <c r="G4032" s="5">
        <v>19497.560000000001</v>
      </c>
      <c r="H4032" s="5">
        <f t="shared" si="434"/>
        <v>350.95607999999999</v>
      </c>
      <c r="I4032" s="6">
        <v>2</v>
      </c>
      <c r="J4032" s="6">
        <v>38995.120000000003</v>
      </c>
      <c r="K4032" s="5">
        <f t="shared" si="435"/>
        <v>701.91215999999997</v>
      </c>
      <c r="L4032" s="7">
        <v>3.02</v>
      </c>
      <c r="M4032" s="7">
        <v>4518</v>
      </c>
      <c r="N4032" s="3">
        <v>45344</v>
      </c>
      <c r="O4032" s="4" t="str">
        <f t="shared" si="436"/>
        <v>2024-02</v>
      </c>
      <c r="P4032" s="4" t="str">
        <f t="shared" si="437"/>
        <v>02</v>
      </c>
      <c r="Q4032" s="4" t="str">
        <f t="shared" si="438"/>
        <v>February</v>
      </c>
      <c r="R4032" s="30" t="str">
        <f t="shared" si="439"/>
        <v>22</v>
      </c>
      <c r="W4032" t="str">
        <f t="shared" si="440"/>
        <v>ok</v>
      </c>
    </row>
    <row r="4033" spans="1:23" x14ac:dyDescent="0.3">
      <c r="A4033" t="s">
        <v>4075</v>
      </c>
      <c r="B4033" t="s">
        <v>47</v>
      </c>
      <c r="C4033" t="s">
        <v>12</v>
      </c>
      <c r="D4033" t="s">
        <v>48</v>
      </c>
      <c r="E4033" t="s">
        <v>45</v>
      </c>
      <c r="F4033" t="s">
        <v>15</v>
      </c>
      <c r="G4033" s="5">
        <v>14106.95</v>
      </c>
      <c r="H4033" s="5">
        <f t="shared" si="434"/>
        <v>253.92509999999999</v>
      </c>
      <c r="I4033" s="6">
        <v>1</v>
      </c>
      <c r="J4033" s="6">
        <v>14106.95</v>
      </c>
      <c r="K4033" s="5">
        <f t="shared" si="435"/>
        <v>253.92509999999999</v>
      </c>
      <c r="L4033" s="7">
        <v>2.0299999999999998</v>
      </c>
      <c r="M4033" s="7">
        <v>3219</v>
      </c>
      <c r="N4033" s="3">
        <v>45633</v>
      </c>
      <c r="O4033" s="4" t="str">
        <f t="shared" si="436"/>
        <v>2024-12</v>
      </c>
      <c r="P4033" s="4" t="str">
        <f t="shared" si="437"/>
        <v>12</v>
      </c>
      <c r="Q4033" s="4" t="str">
        <f t="shared" si="438"/>
        <v>December</v>
      </c>
      <c r="R4033" s="30" t="str">
        <f t="shared" si="439"/>
        <v>07</v>
      </c>
      <c r="W4033" t="str">
        <f t="shared" si="440"/>
        <v>ok</v>
      </c>
    </row>
    <row r="4034" spans="1:23" x14ac:dyDescent="0.3">
      <c r="A4034" t="s">
        <v>4076</v>
      </c>
      <c r="B4034" t="s">
        <v>17</v>
      </c>
      <c r="C4034" t="s">
        <v>18</v>
      </c>
      <c r="D4034" t="s">
        <v>19</v>
      </c>
      <c r="E4034" t="s">
        <v>20</v>
      </c>
      <c r="F4034" t="s">
        <v>38</v>
      </c>
      <c r="G4034" s="5">
        <v>11055.5</v>
      </c>
      <c r="H4034" s="5">
        <f t="shared" si="434"/>
        <v>198.999</v>
      </c>
      <c r="I4034" s="6">
        <v>5</v>
      </c>
      <c r="J4034" s="6">
        <v>55277.5</v>
      </c>
      <c r="K4034" s="5">
        <f t="shared" si="435"/>
        <v>994.995</v>
      </c>
      <c r="L4034" s="7">
        <v>3.71</v>
      </c>
      <c r="M4034" s="7">
        <v>1581</v>
      </c>
      <c r="N4034" s="3">
        <v>45596</v>
      </c>
      <c r="O4034" s="4" t="str">
        <f t="shared" si="436"/>
        <v>2024-10</v>
      </c>
      <c r="P4034" s="4" t="str">
        <f t="shared" si="437"/>
        <v>10</v>
      </c>
      <c r="Q4034" s="4" t="str">
        <f t="shared" si="438"/>
        <v>October</v>
      </c>
      <c r="R4034" s="30" t="str">
        <f t="shared" si="439"/>
        <v>31</v>
      </c>
      <c r="W4034" t="str">
        <f t="shared" si="440"/>
        <v>ok</v>
      </c>
    </row>
    <row r="4035" spans="1:23" x14ac:dyDescent="0.3">
      <c r="A4035" t="s">
        <v>4077</v>
      </c>
      <c r="B4035" t="s">
        <v>36</v>
      </c>
      <c r="C4035" t="s">
        <v>18</v>
      </c>
      <c r="D4035" t="s">
        <v>37</v>
      </c>
      <c r="E4035" t="s">
        <v>14</v>
      </c>
      <c r="F4035" t="s">
        <v>15</v>
      </c>
      <c r="G4035" s="5">
        <v>17019.27</v>
      </c>
      <c r="H4035" s="5">
        <f t="shared" ref="H4035:H4098" si="441">G4035*0.018</f>
        <v>306.34685999999999</v>
      </c>
      <c r="I4035" s="6">
        <v>5</v>
      </c>
      <c r="J4035" s="6">
        <v>85096.35</v>
      </c>
      <c r="K4035" s="5">
        <f t="shared" ref="K4035:K4098" si="442">H4035*I4035</f>
        <v>1531.7343000000001</v>
      </c>
      <c r="L4035" s="7">
        <v>2.4300000000000002</v>
      </c>
      <c r="M4035" s="7">
        <v>787</v>
      </c>
      <c r="N4035" s="3">
        <v>45487</v>
      </c>
      <c r="O4035" s="4" t="str">
        <f t="shared" ref="O4035:O4098" si="443">TEXT(N4035,"yyyy-mm")</f>
        <v>2024-07</v>
      </c>
      <c r="P4035" s="4" t="str">
        <f t="shared" ref="P4035:P4098" si="444">TEXT(N4035,"mm")</f>
        <v>07</v>
      </c>
      <c r="Q4035" s="4" t="str">
        <f t="shared" ref="Q4035:Q4098" si="445">TEXT(DATE(2024,P4035,1),"mmmm")</f>
        <v>July</v>
      </c>
      <c r="R4035" s="30" t="str">
        <f t="shared" ref="R4035:R4098" si="446">TEXT(N4035,"dd")</f>
        <v>14</v>
      </c>
      <c r="W4035" t="str">
        <f t="shared" ref="W4035:W4098" si="447">IF(G4035*I4035=J4035,"ok","False")</f>
        <v>ok</v>
      </c>
    </row>
    <row r="4036" spans="1:23" x14ac:dyDescent="0.3">
      <c r="A4036" t="s">
        <v>4078</v>
      </c>
      <c r="B4036" t="s">
        <v>33</v>
      </c>
      <c r="C4036" t="s">
        <v>12</v>
      </c>
      <c r="D4036" t="s">
        <v>34</v>
      </c>
      <c r="E4036" t="s">
        <v>45</v>
      </c>
      <c r="F4036" t="s">
        <v>31</v>
      </c>
      <c r="G4036" s="5">
        <v>3231.62</v>
      </c>
      <c r="H4036" s="5">
        <f t="shared" si="441"/>
        <v>58.169159999999991</v>
      </c>
      <c r="I4036" s="6">
        <v>4</v>
      </c>
      <c r="J4036" s="6">
        <v>12926.48</v>
      </c>
      <c r="K4036" s="5">
        <f t="shared" si="442"/>
        <v>232.67663999999996</v>
      </c>
      <c r="L4036" s="7">
        <v>1.69</v>
      </c>
      <c r="M4036" s="7">
        <v>285</v>
      </c>
      <c r="N4036" s="3">
        <v>45536</v>
      </c>
      <c r="O4036" s="4" t="str">
        <f t="shared" si="443"/>
        <v>2024-09</v>
      </c>
      <c r="P4036" s="4" t="str">
        <f t="shared" si="444"/>
        <v>09</v>
      </c>
      <c r="Q4036" s="4" t="str">
        <f t="shared" si="445"/>
        <v>September</v>
      </c>
      <c r="R4036" s="30" t="str">
        <f t="shared" si="446"/>
        <v>01</v>
      </c>
      <c r="W4036" t="str">
        <f t="shared" si="447"/>
        <v>ok</v>
      </c>
    </row>
    <row r="4037" spans="1:23" x14ac:dyDescent="0.3">
      <c r="A4037" t="s">
        <v>4079</v>
      </c>
      <c r="B4037" t="s">
        <v>11</v>
      </c>
      <c r="C4037" t="s">
        <v>12</v>
      </c>
      <c r="D4037" t="s">
        <v>13</v>
      </c>
      <c r="E4037" t="s">
        <v>14</v>
      </c>
      <c r="F4037" t="s">
        <v>26</v>
      </c>
      <c r="G4037" s="5">
        <v>2549.7800000000002</v>
      </c>
      <c r="H4037" s="5">
        <f t="shared" si="441"/>
        <v>45.896039999999999</v>
      </c>
      <c r="I4037" s="6">
        <v>4</v>
      </c>
      <c r="J4037" s="6">
        <v>10199.120000000001</v>
      </c>
      <c r="K4037" s="5">
        <f t="shared" si="442"/>
        <v>183.58416</v>
      </c>
      <c r="L4037" s="7">
        <v>2.13</v>
      </c>
      <c r="M4037" s="7">
        <v>3827</v>
      </c>
      <c r="N4037" s="3">
        <v>45438</v>
      </c>
      <c r="O4037" s="4" t="str">
        <f t="shared" si="443"/>
        <v>2024-05</v>
      </c>
      <c r="P4037" s="4" t="str">
        <f t="shared" si="444"/>
        <v>05</v>
      </c>
      <c r="Q4037" s="4" t="str">
        <f t="shared" si="445"/>
        <v>May</v>
      </c>
      <c r="R4037" s="30" t="str">
        <f t="shared" si="446"/>
        <v>26</v>
      </c>
      <c r="W4037" t="str">
        <f t="shared" si="447"/>
        <v>ok</v>
      </c>
    </row>
    <row r="4038" spans="1:23" x14ac:dyDescent="0.3">
      <c r="A4038" t="s">
        <v>4080</v>
      </c>
      <c r="B4038" t="s">
        <v>51</v>
      </c>
      <c r="C4038" t="s">
        <v>29</v>
      </c>
      <c r="D4038" t="s">
        <v>52</v>
      </c>
      <c r="E4038" t="s">
        <v>45</v>
      </c>
      <c r="F4038" t="s">
        <v>15</v>
      </c>
      <c r="G4038" s="5">
        <v>18398.189999999999</v>
      </c>
      <c r="H4038" s="5">
        <f t="shared" si="441"/>
        <v>331.16741999999994</v>
      </c>
      <c r="I4038" s="6">
        <v>3</v>
      </c>
      <c r="J4038" s="6">
        <v>55194.57</v>
      </c>
      <c r="K4038" s="5">
        <f t="shared" si="442"/>
        <v>993.50225999999975</v>
      </c>
      <c r="L4038" s="7">
        <v>1.82</v>
      </c>
      <c r="M4038" s="7">
        <v>4528</v>
      </c>
      <c r="N4038" s="3">
        <v>45494</v>
      </c>
      <c r="O4038" s="4" t="str">
        <f t="shared" si="443"/>
        <v>2024-07</v>
      </c>
      <c r="P4038" s="4" t="str">
        <f t="shared" si="444"/>
        <v>07</v>
      </c>
      <c r="Q4038" s="4" t="str">
        <f t="shared" si="445"/>
        <v>July</v>
      </c>
      <c r="R4038" s="30" t="str">
        <f t="shared" si="446"/>
        <v>21</v>
      </c>
      <c r="W4038" t="str">
        <f t="shared" si="447"/>
        <v>ok</v>
      </c>
    </row>
    <row r="4039" spans="1:23" x14ac:dyDescent="0.3">
      <c r="A4039" t="s">
        <v>4081</v>
      </c>
      <c r="B4039" t="s">
        <v>33</v>
      </c>
      <c r="C4039" t="s">
        <v>12</v>
      </c>
      <c r="D4039" t="s">
        <v>34</v>
      </c>
      <c r="E4039" t="s">
        <v>20</v>
      </c>
      <c r="F4039" t="s">
        <v>15</v>
      </c>
      <c r="G4039" s="5">
        <v>13894.73</v>
      </c>
      <c r="H4039" s="5">
        <f t="shared" si="441"/>
        <v>250.10513999999998</v>
      </c>
      <c r="I4039" s="6">
        <v>4</v>
      </c>
      <c r="J4039" s="6">
        <v>55578.92</v>
      </c>
      <c r="K4039" s="5">
        <f t="shared" si="442"/>
        <v>1000.4205599999999</v>
      </c>
      <c r="L4039" s="7">
        <v>3.07</v>
      </c>
      <c r="M4039" s="7">
        <v>986</v>
      </c>
      <c r="N4039" s="3">
        <v>45510</v>
      </c>
      <c r="O4039" s="4" t="str">
        <f t="shared" si="443"/>
        <v>2024-08</v>
      </c>
      <c r="P4039" s="4" t="str">
        <f t="shared" si="444"/>
        <v>08</v>
      </c>
      <c r="Q4039" s="4" t="str">
        <f t="shared" si="445"/>
        <v>August</v>
      </c>
      <c r="R4039" s="30" t="str">
        <f t="shared" si="446"/>
        <v>06</v>
      </c>
      <c r="W4039" t="str">
        <f t="shared" si="447"/>
        <v>ok</v>
      </c>
    </row>
    <row r="4040" spans="1:23" x14ac:dyDescent="0.3">
      <c r="A4040" t="s">
        <v>4082</v>
      </c>
      <c r="B4040" t="s">
        <v>23</v>
      </c>
      <c r="C4040" t="s">
        <v>24</v>
      </c>
      <c r="D4040" t="s">
        <v>25</v>
      </c>
      <c r="E4040" t="s">
        <v>45</v>
      </c>
      <c r="F4040" t="s">
        <v>21</v>
      </c>
      <c r="G4040" s="5">
        <v>8499.74</v>
      </c>
      <c r="H4040" s="5">
        <f t="shared" si="441"/>
        <v>152.99531999999999</v>
      </c>
      <c r="I4040" s="6">
        <v>1</v>
      </c>
      <c r="J4040" s="6">
        <v>8499.74</v>
      </c>
      <c r="K4040" s="5">
        <f t="shared" si="442"/>
        <v>152.99531999999999</v>
      </c>
      <c r="L4040" s="7">
        <v>3.58</v>
      </c>
      <c r="M4040" s="7">
        <v>3875</v>
      </c>
      <c r="N4040" s="3">
        <v>45471</v>
      </c>
      <c r="O4040" s="4" t="str">
        <f t="shared" si="443"/>
        <v>2024-06</v>
      </c>
      <c r="P4040" s="4" t="str">
        <f t="shared" si="444"/>
        <v>06</v>
      </c>
      <c r="Q4040" s="4" t="str">
        <f t="shared" si="445"/>
        <v>June</v>
      </c>
      <c r="R4040" s="30" t="str">
        <f t="shared" si="446"/>
        <v>28</v>
      </c>
      <c r="W4040" t="str">
        <f t="shared" si="447"/>
        <v>ok</v>
      </c>
    </row>
    <row r="4041" spans="1:23" x14ac:dyDescent="0.3">
      <c r="A4041" t="s">
        <v>4083</v>
      </c>
      <c r="B4041" t="s">
        <v>11</v>
      </c>
      <c r="C4041" t="s">
        <v>12</v>
      </c>
      <c r="D4041" t="s">
        <v>13</v>
      </c>
      <c r="E4041" t="s">
        <v>14</v>
      </c>
      <c r="F4041" t="s">
        <v>60</v>
      </c>
      <c r="G4041" s="5">
        <v>18047.64</v>
      </c>
      <c r="H4041" s="5">
        <f t="shared" si="441"/>
        <v>324.85751999999997</v>
      </c>
      <c r="I4041" s="6">
        <v>5</v>
      </c>
      <c r="J4041" s="6">
        <v>90238.2</v>
      </c>
      <c r="K4041" s="5">
        <f t="shared" si="442"/>
        <v>1624.2875999999999</v>
      </c>
      <c r="L4041" s="7">
        <v>4.28</v>
      </c>
      <c r="M4041" s="7">
        <v>4434</v>
      </c>
      <c r="N4041" s="3">
        <v>45347</v>
      </c>
      <c r="O4041" s="4" t="str">
        <f t="shared" si="443"/>
        <v>2024-02</v>
      </c>
      <c r="P4041" s="4" t="str">
        <f t="shared" si="444"/>
        <v>02</v>
      </c>
      <c r="Q4041" s="4" t="str">
        <f t="shared" si="445"/>
        <v>February</v>
      </c>
      <c r="R4041" s="30" t="str">
        <f t="shared" si="446"/>
        <v>25</v>
      </c>
      <c r="W4041" t="str">
        <f t="shared" si="447"/>
        <v>ok</v>
      </c>
    </row>
    <row r="4042" spans="1:23" x14ac:dyDescent="0.3">
      <c r="A4042" t="s">
        <v>4084</v>
      </c>
      <c r="B4042" t="s">
        <v>41</v>
      </c>
      <c r="C4042" t="s">
        <v>42</v>
      </c>
      <c r="D4042" t="s">
        <v>43</v>
      </c>
      <c r="E4042" t="s">
        <v>45</v>
      </c>
      <c r="F4042" t="s">
        <v>15</v>
      </c>
      <c r="G4042" s="5">
        <v>4401.3999999999996</v>
      </c>
      <c r="H4042" s="5">
        <f t="shared" si="441"/>
        <v>79.225199999999987</v>
      </c>
      <c r="I4042" s="6">
        <v>2</v>
      </c>
      <c r="J4042" s="6">
        <v>8802.7999999999993</v>
      </c>
      <c r="K4042" s="5">
        <f t="shared" si="442"/>
        <v>158.45039999999997</v>
      </c>
      <c r="L4042" s="7">
        <v>2.58</v>
      </c>
      <c r="M4042" s="7">
        <v>4716</v>
      </c>
      <c r="N4042" s="3">
        <v>45535</v>
      </c>
      <c r="O4042" s="4" t="str">
        <f t="shared" si="443"/>
        <v>2024-08</v>
      </c>
      <c r="P4042" s="4" t="str">
        <f t="shared" si="444"/>
        <v>08</v>
      </c>
      <c r="Q4042" s="4" t="str">
        <f t="shared" si="445"/>
        <v>August</v>
      </c>
      <c r="R4042" s="30" t="str">
        <f t="shared" si="446"/>
        <v>31</v>
      </c>
      <c r="W4042" t="str">
        <f t="shared" si="447"/>
        <v>ok</v>
      </c>
    </row>
    <row r="4043" spans="1:23" x14ac:dyDescent="0.3">
      <c r="A4043" t="s">
        <v>4085</v>
      </c>
      <c r="B4043" t="s">
        <v>33</v>
      </c>
      <c r="C4043" t="s">
        <v>12</v>
      </c>
      <c r="D4043" t="s">
        <v>34</v>
      </c>
      <c r="E4043" t="s">
        <v>20</v>
      </c>
      <c r="F4043" t="s">
        <v>38</v>
      </c>
      <c r="G4043" s="5">
        <v>5799.98</v>
      </c>
      <c r="H4043" s="5">
        <f t="shared" si="441"/>
        <v>104.39963999999999</v>
      </c>
      <c r="I4043" s="6">
        <v>1</v>
      </c>
      <c r="J4043" s="6">
        <v>5799.98</v>
      </c>
      <c r="K4043" s="5">
        <f t="shared" si="442"/>
        <v>104.39963999999999</v>
      </c>
      <c r="L4043" s="7">
        <v>2.15</v>
      </c>
      <c r="M4043" s="7">
        <v>1333</v>
      </c>
      <c r="N4043" s="3">
        <v>45464</v>
      </c>
      <c r="O4043" s="4" t="str">
        <f t="shared" si="443"/>
        <v>2024-06</v>
      </c>
      <c r="P4043" s="4" t="str">
        <f t="shared" si="444"/>
        <v>06</v>
      </c>
      <c r="Q4043" s="4" t="str">
        <f t="shared" si="445"/>
        <v>June</v>
      </c>
      <c r="R4043" s="30" t="str">
        <f t="shared" si="446"/>
        <v>21</v>
      </c>
      <c r="W4043" t="str">
        <f t="shared" si="447"/>
        <v>ok</v>
      </c>
    </row>
    <row r="4044" spans="1:23" x14ac:dyDescent="0.3">
      <c r="A4044" t="s">
        <v>4086</v>
      </c>
      <c r="B4044" t="s">
        <v>41</v>
      </c>
      <c r="C4044" t="s">
        <v>42</v>
      </c>
      <c r="D4044" t="s">
        <v>43</v>
      </c>
      <c r="E4044" t="s">
        <v>45</v>
      </c>
      <c r="F4044" t="s">
        <v>38</v>
      </c>
      <c r="G4044" s="5">
        <v>4263.33</v>
      </c>
      <c r="H4044" s="5">
        <f t="shared" si="441"/>
        <v>76.73993999999999</v>
      </c>
      <c r="I4044" s="6">
        <v>5</v>
      </c>
      <c r="J4044" s="6">
        <v>21316.65</v>
      </c>
      <c r="K4044" s="5">
        <f t="shared" si="442"/>
        <v>383.69969999999995</v>
      </c>
      <c r="L4044" s="7">
        <v>3.71</v>
      </c>
      <c r="M4044" s="7">
        <v>2976</v>
      </c>
      <c r="N4044" s="3">
        <v>45416</v>
      </c>
      <c r="O4044" s="4" t="str">
        <f t="shared" si="443"/>
        <v>2024-05</v>
      </c>
      <c r="P4044" s="4" t="str">
        <f t="shared" si="444"/>
        <v>05</v>
      </c>
      <c r="Q4044" s="4" t="str">
        <f t="shared" si="445"/>
        <v>May</v>
      </c>
      <c r="R4044" s="30" t="str">
        <f t="shared" si="446"/>
        <v>04</v>
      </c>
      <c r="W4044" t="str">
        <f t="shared" si="447"/>
        <v>ok</v>
      </c>
    </row>
    <row r="4045" spans="1:23" x14ac:dyDescent="0.3">
      <c r="A4045" t="s">
        <v>4087</v>
      </c>
      <c r="B4045" t="s">
        <v>23</v>
      </c>
      <c r="C4045" t="s">
        <v>24</v>
      </c>
      <c r="D4045" t="s">
        <v>25</v>
      </c>
      <c r="E4045" t="s">
        <v>14</v>
      </c>
      <c r="F4045" t="s">
        <v>60</v>
      </c>
      <c r="G4045" s="5">
        <v>10348.040000000001</v>
      </c>
      <c r="H4045" s="5">
        <f t="shared" si="441"/>
        <v>186.26472000000001</v>
      </c>
      <c r="I4045" s="6">
        <v>4</v>
      </c>
      <c r="J4045" s="6">
        <v>41392.160000000003</v>
      </c>
      <c r="K4045" s="5">
        <f t="shared" si="442"/>
        <v>745.05888000000004</v>
      </c>
      <c r="L4045" s="7">
        <v>2.69</v>
      </c>
      <c r="M4045" s="7">
        <v>1569</v>
      </c>
      <c r="N4045" s="3">
        <v>45413</v>
      </c>
      <c r="O4045" s="4" t="str">
        <f t="shared" si="443"/>
        <v>2024-05</v>
      </c>
      <c r="P4045" s="4" t="str">
        <f t="shared" si="444"/>
        <v>05</v>
      </c>
      <c r="Q4045" s="4" t="str">
        <f t="shared" si="445"/>
        <v>May</v>
      </c>
      <c r="R4045" s="30" t="str">
        <f t="shared" si="446"/>
        <v>01</v>
      </c>
      <c r="W4045" t="str">
        <f t="shared" si="447"/>
        <v>ok</v>
      </c>
    </row>
    <row r="4046" spans="1:23" x14ac:dyDescent="0.3">
      <c r="A4046" t="s">
        <v>4088</v>
      </c>
      <c r="B4046" t="s">
        <v>47</v>
      </c>
      <c r="C4046" t="s">
        <v>12</v>
      </c>
      <c r="D4046" t="s">
        <v>48</v>
      </c>
      <c r="E4046" t="s">
        <v>45</v>
      </c>
      <c r="F4046" t="s">
        <v>60</v>
      </c>
      <c r="G4046" s="5">
        <v>15967.94</v>
      </c>
      <c r="H4046" s="5">
        <f t="shared" si="441"/>
        <v>287.42291999999998</v>
      </c>
      <c r="I4046" s="6">
        <v>1</v>
      </c>
      <c r="J4046" s="6">
        <v>15967.94</v>
      </c>
      <c r="K4046" s="5">
        <f t="shared" si="442"/>
        <v>287.42291999999998</v>
      </c>
      <c r="L4046" s="7">
        <v>3.8</v>
      </c>
      <c r="M4046" s="7">
        <v>1432</v>
      </c>
      <c r="N4046" s="3">
        <v>45407</v>
      </c>
      <c r="O4046" s="4" t="str">
        <f t="shared" si="443"/>
        <v>2024-04</v>
      </c>
      <c r="P4046" s="4" t="str">
        <f t="shared" si="444"/>
        <v>04</v>
      </c>
      <c r="Q4046" s="4" t="str">
        <f t="shared" si="445"/>
        <v>April</v>
      </c>
      <c r="R4046" s="30" t="str">
        <f t="shared" si="446"/>
        <v>25</v>
      </c>
      <c r="W4046" t="str">
        <f t="shared" si="447"/>
        <v>ok</v>
      </c>
    </row>
    <row r="4047" spans="1:23" x14ac:dyDescent="0.3">
      <c r="A4047" t="s">
        <v>4089</v>
      </c>
      <c r="B4047" t="s">
        <v>23</v>
      </c>
      <c r="C4047" t="s">
        <v>24</v>
      </c>
      <c r="D4047" t="s">
        <v>25</v>
      </c>
      <c r="E4047" t="s">
        <v>45</v>
      </c>
      <c r="F4047" t="s">
        <v>26</v>
      </c>
      <c r="G4047" s="5">
        <v>7653.34</v>
      </c>
      <c r="H4047" s="5">
        <f t="shared" si="441"/>
        <v>137.76012</v>
      </c>
      <c r="I4047" s="6">
        <v>5</v>
      </c>
      <c r="J4047" s="6">
        <v>38266.699999999997</v>
      </c>
      <c r="K4047" s="5">
        <f t="shared" si="442"/>
        <v>688.80060000000003</v>
      </c>
      <c r="L4047" s="7">
        <v>3.1</v>
      </c>
      <c r="M4047" s="7">
        <v>4073</v>
      </c>
      <c r="N4047" s="3">
        <v>45551</v>
      </c>
      <c r="O4047" s="4" t="str">
        <f t="shared" si="443"/>
        <v>2024-09</v>
      </c>
      <c r="P4047" s="4" t="str">
        <f t="shared" si="444"/>
        <v>09</v>
      </c>
      <c r="Q4047" s="4" t="str">
        <f t="shared" si="445"/>
        <v>September</v>
      </c>
      <c r="R4047" s="30" t="str">
        <f t="shared" si="446"/>
        <v>16</v>
      </c>
      <c r="W4047" t="str">
        <f t="shared" si="447"/>
        <v>ok</v>
      </c>
    </row>
    <row r="4048" spans="1:23" x14ac:dyDescent="0.3">
      <c r="A4048" t="s">
        <v>4090</v>
      </c>
      <c r="B4048" t="s">
        <v>47</v>
      </c>
      <c r="C4048" t="s">
        <v>12</v>
      </c>
      <c r="D4048" t="s">
        <v>48</v>
      </c>
      <c r="E4048" t="s">
        <v>20</v>
      </c>
      <c r="F4048" t="s">
        <v>38</v>
      </c>
      <c r="G4048" s="5">
        <v>2120.5</v>
      </c>
      <c r="H4048" s="5">
        <f t="shared" si="441"/>
        <v>38.168999999999997</v>
      </c>
      <c r="I4048" s="6">
        <v>3</v>
      </c>
      <c r="J4048" s="6">
        <v>6361.5</v>
      </c>
      <c r="K4048" s="5">
        <f t="shared" si="442"/>
        <v>114.50699999999999</v>
      </c>
      <c r="L4048" s="7">
        <v>2.35</v>
      </c>
      <c r="M4048" s="7">
        <v>2067</v>
      </c>
      <c r="N4048" s="3">
        <v>45561</v>
      </c>
      <c r="O4048" s="4" t="str">
        <f t="shared" si="443"/>
        <v>2024-09</v>
      </c>
      <c r="P4048" s="4" t="str">
        <f t="shared" si="444"/>
        <v>09</v>
      </c>
      <c r="Q4048" s="4" t="str">
        <f t="shared" si="445"/>
        <v>September</v>
      </c>
      <c r="R4048" s="30" t="str">
        <f t="shared" si="446"/>
        <v>26</v>
      </c>
      <c r="W4048" t="str">
        <f t="shared" si="447"/>
        <v>ok</v>
      </c>
    </row>
    <row r="4049" spans="1:23" x14ac:dyDescent="0.3">
      <c r="A4049" t="s">
        <v>4091</v>
      </c>
      <c r="B4049" t="s">
        <v>36</v>
      </c>
      <c r="C4049" t="s">
        <v>18</v>
      </c>
      <c r="D4049" t="s">
        <v>37</v>
      </c>
      <c r="E4049" t="s">
        <v>14</v>
      </c>
      <c r="F4049" t="s">
        <v>15</v>
      </c>
      <c r="G4049" s="5">
        <v>4755.18</v>
      </c>
      <c r="H4049" s="5">
        <f t="shared" si="441"/>
        <v>85.593239999999994</v>
      </c>
      <c r="I4049" s="6">
        <v>4</v>
      </c>
      <c r="J4049" s="6">
        <v>19020.72</v>
      </c>
      <c r="K4049" s="5">
        <f t="shared" si="442"/>
        <v>342.37295999999998</v>
      </c>
      <c r="L4049" s="7">
        <v>2.21</v>
      </c>
      <c r="M4049" s="7">
        <v>3124</v>
      </c>
      <c r="N4049" s="3">
        <v>45337</v>
      </c>
      <c r="O4049" s="4" t="str">
        <f t="shared" si="443"/>
        <v>2024-02</v>
      </c>
      <c r="P4049" s="4" t="str">
        <f t="shared" si="444"/>
        <v>02</v>
      </c>
      <c r="Q4049" s="4" t="str">
        <f t="shared" si="445"/>
        <v>February</v>
      </c>
      <c r="R4049" s="30" t="str">
        <f t="shared" si="446"/>
        <v>15</v>
      </c>
      <c r="W4049" t="str">
        <f t="shared" si="447"/>
        <v>ok</v>
      </c>
    </row>
    <row r="4050" spans="1:23" x14ac:dyDescent="0.3">
      <c r="A4050" t="s">
        <v>4092</v>
      </c>
      <c r="B4050" t="s">
        <v>17</v>
      </c>
      <c r="C4050" t="s">
        <v>18</v>
      </c>
      <c r="D4050" t="s">
        <v>19</v>
      </c>
      <c r="E4050" t="s">
        <v>20</v>
      </c>
      <c r="F4050" t="s">
        <v>60</v>
      </c>
      <c r="G4050" s="5">
        <v>16211.13</v>
      </c>
      <c r="H4050" s="5">
        <f t="shared" si="441"/>
        <v>291.80033999999995</v>
      </c>
      <c r="I4050" s="6">
        <v>5</v>
      </c>
      <c r="J4050" s="6">
        <v>81055.649999999994</v>
      </c>
      <c r="K4050" s="5">
        <f t="shared" si="442"/>
        <v>1459.0016999999998</v>
      </c>
      <c r="L4050" s="7">
        <v>2.79</v>
      </c>
      <c r="M4050" s="7">
        <v>3994</v>
      </c>
      <c r="N4050" s="3">
        <v>45350</v>
      </c>
      <c r="O4050" s="4" t="str">
        <f t="shared" si="443"/>
        <v>2024-02</v>
      </c>
      <c r="P4050" s="4" t="str">
        <f t="shared" si="444"/>
        <v>02</v>
      </c>
      <c r="Q4050" s="4" t="str">
        <f t="shared" si="445"/>
        <v>February</v>
      </c>
      <c r="R4050" s="30" t="str">
        <f t="shared" si="446"/>
        <v>28</v>
      </c>
      <c r="W4050" t="str">
        <f t="shared" si="447"/>
        <v>ok</v>
      </c>
    </row>
    <row r="4051" spans="1:23" x14ac:dyDescent="0.3">
      <c r="A4051" t="s">
        <v>4093</v>
      </c>
      <c r="B4051" t="s">
        <v>23</v>
      </c>
      <c r="C4051" t="s">
        <v>24</v>
      </c>
      <c r="D4051" t="s">
        <v>25</v>
      </c>
      <c r="E4051" t="s">
        <v>20</v>
      </c>
      <c r="F4051" t="s">
        <v>21</v>
      </c>
      <c r="G4051" s="5">
        <v>985.35</v>
      </c>
      <c r="H4051" s="5">
        <f t="shared" si="441"/>
        <v>17.7363</v>
      </c>
      <c r="I4051" s="6">
        <v>3</v>
      </c>
      <c r="J4051" s="6">
        <v>2956.05</v>
      </c>
      <c r="K4051" s="5">
        <f t="shared" si="442"/>
        <v>53.2089</v>
      </c>
      <c r="L4051" s="7">
        <v>4.8600000000000003</v>
      </c>
      <c r="M4051" s="7">
        <v>4382</v>
      </c>
      <c r="N4051" s="3">
        <v>45342</v>
      </c>
      <c r="O4051" s="4" t="str">
        <f t="shared" si="443"/>
        <v>2024-02</v>
      </c>
      <c r="P4051" s="4" t="str">
        <f t="shared" si="444"/>
        <v>02</v>
      </c>
      <c r="Q4051" s="4" t="str">
        <f t="shared" si="445"/>
        <v>February</v>
      </c>
      <c r="R4051" s="30" t="str">
        <f t="shared" si="446"/>
        <v>20</v>
      </c>
      <c r="W4051" t="str">
        <f t="shared" si="447"/>
        <v>ok</v>
      </c>
    </row>
    <row r="4052" spans="1:23" x14ac:dyDescent="0.3">
      <c r="A4052" t="s">
        <v>4094</v>
      </c>
      <c r="B4052" t="s">
        <v>36</v>
      </c>
      <c r="C4052" t="s">
        <v>18</v>
      </c>
      <c r="D4052" t="s">
        <v>37</v>
      </c>
      <c r="E4052" t="s">
        <v>45</v>
      </c>
      <c r="F4052" t="s">
        <v>31</v>
      </c>
      <c r="G4052" s="5">
        <v>15239.86</v>
      </c>
      <c r="H4052" s="5">
        <f t="shared" si="441"/>
        <v>274.31747999999999</v>
      </c>
      <c r="I4052" s="6">
        <v>2</v>
      </c>
      <c r="J4052" s="6">
        <v>30479.72</v>
      </c>
      <c r="K4052" s="5">
        <f t="shared" si="442"/>
        <v>548.63495999999998</v>
      </c>
      <c r="L4052" s="7">
        <v>4.46</v>
      </c>
      <c r="M4052" s="7">
        <v>3238</v>
      </c>
      <c r="N4052" s="3">
        <v>45641</v>
      </c>
      <c r="O4052" s="4" t="str">
        <f t="shared" si="443"/>
        <v>2024-12</v>
      </c>
      <c r="P4052" s="4" t="str">
        <f t="shared" si="444"/>
        <v>12</v>
      </c>
      <c r="Q4052" s="4" t="str">
        <f t="shared" si="445"/>
        <v>December</v>
      </c>
      <c r="R4052" s="30" t="str">
        <f t="shared" si="446"/>
        <v>15</v>
      </c>
      <c r="W4052" t="str">
        <f t="shared" si="447"/>
        <v>ok</v>
      </c>
    </row>
    <row r="4053" spans="1:23" x14ac:dyDescent="0.3">
      <c r="A4053" t="s">
        <v>4095</v>
      </c>
      <c r="B4053" t="s">
        <v>41</v>
      </c>
      <c r="C4053" t="s">
        <v>42</v>
      </c>
      <c r="D4053" t="s">
        <v>43</v>
      </c>
      <c r="E4053" t="s">
        <v>20</v>
      </c>
      <c r="F4053" t="s">
        <v>26</v>
      </c>
      <c r="G4053" s="5">
        <v>17445.05</v>
      </c>
      <c r="H4053" s="5">
        <f t="shared" si="441"/>
        <v>314.01089999999994</v>
      </c>
      <c r="I4053" s="6">
        <v>5</v>
      </c>
      <c r="J4053" s="6">
        <v>87225.25</v>
      </c>
      <c r="K4053" s="5">
        <f t="shared" si="442"/>
        <v>1570.0544999999997</v>
      </c>
      <c r="L4053" s="7">
        <v>3.43</v>
      </c>
      <c r="M4053" s="7">
        <v>3054</v>
      </c>
      <c r="N4053" s="3">
        <v>45630</v>
      </c>
      <c r="O4053" s="4" t="str">
        <f t="shared" si="443"/>
        <v>2024-12</v>
      </c>
      <c r="P4053" s="4" t="str">
        <f t="shared" si="444"/>
        <v>12</v>
      </c>
      <c r="Q4053" s="4" t="str">
        <f t="shared" si="445"/>
        <v>December</v>
      </c>
      <c r="R4053" s="30" t="str">
        <f t="shared" si="446"/>
        <v>04</v>
      </c>
      <c r="W4053" t="str">
        <f t="shared" si="447"/>
        <v>ok</v>
      </c>
    </row>
    <row r="4054" spans="1:23" x14ac:dyDescent="0.3">
      <c r="A4054" t="s">
        <v>4096</v>
      </c>
      <c r="B4054" t="s">
        <v>63</v>
      </c>
      <c r="C4054" t="s">
        <v>18</v>
      </c>
      <c r="D4054" t="s">
        <v>64</v>
      </c>
      <c r="E4054" t="s">
        <v>45</v>
      </c>
      <c r="F4054" t="s">
        <v>26</v>
      </c>
      <c r="G4054" s="5">
        <v>2360.11</v>
      </c>
      <c r="H4054" s="5">
        <f t="shared" si="441"/>
        <v>42.48198</v>
      </c>
      <c r="I4054" s="6">
        <v>4</v>
      </c>
      <c r="J4054" s="6">
        <v>9440.44</v>
      </c>
      <c r="K4054" s="5">
        <f t="shared" si="442"/>
        <v>169.92792</v>
      </c>
      <c r="L4054" s="7">
        <v>2.08</v>
      </c>
      <c r="M4054" s="7">
        <v>4150</v>
      </c>
      <c r="N4054" s="3">
        <v>45520</v>
      </c>
      <c r="O4054" s="4" t="str">
        <f t="shared" si="443"/>
        <v>2024-08</v>
      </c>
      <c r="P4054" s="4" t="str">
        <f t="shared" si="444"/>
        <v>08</v>
      </c>
      <c r="Q4054" s="4" t="str">
        <f t="shared" si="445"/>
        <v>August</v>
      </c>
      <c r="R4054" s="30" t="str">
        <f t="shared" si="446"/>
        <v>16</v>
      </c>
      <c r="W4054" t="str">
        <f t="shared" si="447"/>
        <v>ok</v>
      </c>
    </row>
    <row r="4055" spans="1:23" x14ac:dyDescent="0.3">
      <c r="A4055" t="s">
        <v>4097</v>
      </c>
      <c r="B4055" t="s">
        <v>11</v>
      </c>
      <c r="C4055" t="s">
        <v>12</v>
      </c>
      <c r="D4055" t="s">
        <v>13</v>
      </c>
      <c r="E4055" t="s">
        <v>20</v>
      </c>
      <c r="F4055" t="s">
        <v>60</v>
      </c>
      <c r="G4055" s="5">
        <v>13698.08</v>
      </c>
      <c r="H4055" s="5">
        <f t="shared" si="441"/>
        <v>246.56543999999997</v>
      </c>
      <c r="I4055" s="6">
        <v>5</v>
      </c>
      <c r="J4055" s="6">
        <v>68490.399999999994</v>
      </c>
      <c r="K4055" s="5">
        <f t="shared" si="442"/>
        <v>1232.8271999999997</v>
      </c>
      <c r="L4055" s="7">
        <v>4.92</v>
      </c>
      <c r="M4055" s="7">
        <v>482</v>
      </c>
      <c r="N4055" s="3">
        <v>45347</v>
      </c>
      <c r="O4055" s="4" t="str">
        <f t="shared" si="443"/>
        <v>2024-02</v>
      </c>
      <c r="P4055" s="4" t="str">
        <f t="shared" si="444"/>
        <v>02</v>
      </c>
      <c r="Q4055" s="4" t="str">
        <f t="shared" si="445"/>
        <v>February</v>
      </c>
      <c r="R4055" s="30" t="str">
        <f t="shared" si="446"/>
        <v>25</v>
      </c>
      <c r="W4055" t="str">
        <f t="shared" si="447"/>
        <v>ok</v>
      </c>
    </row>
    <row r="4056" spans="1:23" x14ac:dyDescent="0.3">
      <c r="A4056" t="s">
        <v>4098</v>
      </c>
      <c r="B4056" t="s">
        <v>28</v>
      </c>
      <c r="C4056" t="s">
        <v>29</v>
      </c>
      <c r="D4056" t="s">
        <v>30</v>
      </c>
      <c r="E4056" t="s">
        <v>14</v>
      </c>
      <c r="F4056" t="s">
        <v>15</v>
      </c>
      <c r="G4056" s="5">
        <v>13587.62</v>
      </c>
      <c r="H4056" s="5">
        <f t="shared" si="441"/>
        <v>244.57715999999999</v>
      </c>
      <c r="I4056" s="6">
        <v>1</v>
      </c>
      <c r="J4056" s="6">
        <v>13587.62</v>
      </c>
      <c r="K4056" s="5">
        <f t="shared" si="442"/>
        <v>244.57715999999999</v>
      </c>
      <c r="L4056" s="7">
        <v>4.7</v>
      </c>
      <c r="M4056" s="7">
        <v>1958</v>
      </c>
      <c r="N4056" s="3">
        <v>45609</v>
      </c>
      <c r="O4056" s="4" t="str">
        <f t="shared" si="443"/>
        <v>2024-11</v>
      </c>
      <c r="P4056" s="4" t="str">
        <f t="shared" si="444"/>
        <v>11</v>
      </c>
      <c r="Q4056" s="4" t="str">
        <f t="shared" si="445"/>
        <v>November</v>
      </c>
      <c r="R4056" s="30" t="str">
        <f t="shared" si="446"/>
        <v>13</v>
      </c>
      <c r="W4056" t="str">
        <f t="shared" si="447"/>
        <v>ok</v>
      </c>
    </row>
    <row r="4057" spans="1:23" x14ac:dyDescent="0.3">
      <c r="A4057" t="s">
        <v>4099</v>
      </c>
      <c r="B4057" t="s">
        <v>23</v>
      </c>
      <c r="C4057" t="s">
        <v>24</v>
      </c>
      <c r="D4057" t="s">
        <v>25</v>
      </c>
      <c r="E4057" t="s">
        <v>14</v>
      </c>
      <c r="F4057" t="s">
        <v>21</v>
      </c>
      <c r="G4057" s="5">
        <v>14099.95</v>
      </c>
      <c r="H4057" s="5">
        <f t="shared" si="441"/>
        <v>253.79909999999998</v>
      </c>
      <c r="I4057" s="6">
        <v>3</v>
      </c>
      <c r="J4057" s="6">
        <v>42299.85</v>
      </c>
      <c r="K4057" s="5">
        <f t="shared" si="442"/>
        <v>761.39729999999997</v>
      </c>
      <c r="L4057" s="7">
        <v>3.92</v>
      </c>
      <c r="M4057" s="7">
        <v>4579</v>
      </c>
      <c r="N4057" s="3">
        <v>45577</v>
      </c>
      <c r="O4057" s="4" t="str">
        <f t="shared" si="443"/>
        <v>2024-10</v>
      </c>
      <c r="P4057" s="4" t="str">
        <f t="shared" si="444"/>
        <v>10</v>
      </c>
      <c r="Q4057" s="4" t="str">
        <f t="shared" si="445"/>
        <v>October</v>
      </c>
      <c r="R4057" s="30" t="str">
        <f t="shared" si="446"/>
        <v>12</v>
      </c>
      <c r="W4057" t="str">
        <f t="shared" si="447"/>
        <v>ok</v>
      </c>
    </row>
    <row r="4058" spans="1:23" x14ac:dyDescent="0.3">
      <c r="A4058" t="s">
        <v>4100</v>
      </c>
      <c r="B4058" t="s">
        <v>28</v>
      </c>
      <c r="C4058" t="s">
        <v>29</v>
      </c>
      <c r="D4058" t="s">
        <v>30</v>
      </c>
      <c r="E4058" t="s">
        <v>14</v>
      </c>
      <c r="F4058" t="s">
        <v>15</v>
      </c>
      <c r="G4058" s="5">
        <v>7768.96</v>
      </c>
      <c r="H4058" s="5">
        <f t="shared" si="441"/>
        <v>139.84127999999998</v>
      </c>
      <c r="I4058" s="6">
        <v>3</v>
      </c>
      <c r="J4058" s="6">
        <v>23306.880000000001</v>
      </c>
      <c r="K4058" s="5">
        <f t="shared" si="442"/>
        <v>419.52383999999995</v>
      </c>
      <c r="L4058" s="7">
        <v>2.6</v>
      </c>
      <c r="M4058" s="7">
        <v>3540</v>
      </c>
      <c r="N4058" s="3">
        <v>45586</v>
      </c>
      <c r="O4058" s="4" t="str">
        <f t="shared" si="443"/>
        <v>2024-10</v>
      </c>
      <c r="P4058" s="4" t="str">
        <f t="shared" si="444"/>
        <v>10</v>
      </c>
      <c r="Q4058" s="4" t="str">
        <f t="shared" si="445"/>
        <v>October</v>
      </c>
      <c r="R4058" s="30" t="str">
        <f t="shared" si="446"/>
        <v>21</v>
      </c>
      <c r="W4058" t="str">
        <f t="shared" si="447"/>
        <v>ok</v>
      </c>
    </row>
    <row r="4059" spans="1:23" x14ac:dyDescent="0.3">
      <c r="A4059" t="s">
        <v>4101</v>
      </c>
      <c r="B4059" t="s">
        <v>36</v>
      </c>
      <c r="C4059" t="s">
        <v>18</v>
      </c>
      <c r="D4059" t="s">
        <v>37</v>
      </c>
      <c r="E4059" t="s">
        <v>14</v>
      </c>
      <c r="F4059" t="s">
        <v>26</v>
      </c>
      <c r="G4059" s="5">
        <v>11475.14</v>
      </c>
      <c r="H4059" s="5">
        <f t="shared" si="441"/>
        <v>206.55251999999999</v>
      </c>
      <c r="I4059" s="6">
        <v>5</v>
      </c>
      <c r="J4059" s="6">
        <v>57375.7</v>
      </c>
      <c r="K4059" s="5">
        <f t="shared" si="442"/>
        <v>1032.7626</v>
      </c>
      <c r="L4059" s="7">
        <v>3.46</v>
      </c>
      <c r="M4059" s="7">
        <v>1090</v>
      </c>
      <c r="N4059" s="3">
        <v>45479</v>
      </c>
      <c r="O4059" s="4" t="str">
        <f t="shared" si="443"/>
        <v>2024-07</v>
      </c>
      <c r="P4059" s="4" t="str">
        <f t="shared" si="444"/>
        <v>07</v>
      </c>
      <c r="Q4059" s="4" t="str">
        <f t="shared" si="445"/>
        <v>July</v>
      </c>
      <c r="R4059" s="30" t="str">
        <f t="shared" si="446"/>
        <v>06</v>
      </c>
      <c r="W4059" t="str">
        <f t="shared" si="447"/>
        <v>ok</v>
      </c>
    </row>
    <row r="4060" spans="1:23" x14ac:dyDescent="0.3">
      <c r="A4060" t="s">
        <v>4102</v>
      </c>
      <c r="B4060" t="s">
        <v>23</v>
      </c>
      <c r="C4060" t="s">
        <v>24</v>
      </c>
      <c r="D4060" t="s">
        <v>25</v>
      </c>
      <c r="E4060" t="s">
        <v>20</v>
      </c>
      <c r="F4060" t="s">
        <v>38</v>
      </c>
      <c r="G4060" s="5">
        <v>10847.74</v>
      </c>
      <c r="H4060" s="5">
        <f t="shared" si="441"/>
        <v>195.25931999999997</v>
      </c>
      <c r="I4060" s="6">
        <v>4</v>
      </c>
      <c r="J4060" s="6">
        <v>43390.96</v>
      </c>
      <c r="K4060" s="5">
        <f t="shared" si="442"/>
        <v>781.0372799999999</v>
      </c>
      <c r="L4060" s="7">
        <v>4.58</v>
      </c>
      <c r="M4060" s="7">
        <v>1282</v>
      </c>
      <c r="N4060" s="3">
        <v>45334</v>
      </c>
      <c r="O4060" s="4" t="str">
        <f t="shared" si="443"/>
        <v>2024-02</v>
      </c>
      <c r="P4060" s="4" t="str">
        <f t="shared" si="444"/>
        <v>02</v>
      </c>
      <c r="Q4060" s="4" t="str">
        <f t="shared" si="445"/>
        <v>February</v>
      </c>
      <c r="R4060" s="30" t="str">
        <f t="shared" si="446"/>
        <v>12</v>
      </c>
      <c r="W4060" t="str">
        <f t="shared" si="447"/>
        <v>ok</v>
      </c>
    </row>
    <row r="4061" spans="1:23" x14ac:dyDescent="0.3">
      <c r="A4061" t="s">
        <v>4103</v>
      </c>
      <c r="B4061" t="s">
        <v>36</v>
      </c>
      <c r="C4061" t="s">
        <v>18</v>
      </c>
      <c r="D4061" t="s">
        <v>37</v>
      </c>
      <c r="E4061" t="s">
        <v>45</v>
      </c>
      <c r="F4061" t="s">
        <v>38</v>
      </c>
      <c r="G4061" s="5">
        <v>17967.82</v>
      </c>
      <c r="H4061" s="5">
        <f t="shared" si="441"/>
        <v>323.42075999999997</v>
      </c>
      <c r="I4061" s="6">
        <v>3</v>
      </c>
      <c r="J4061" s="6">
        <v>53903.46</v>
      </c>
      <c r="K4061" s="5">
        <f t="shared" si="442"/>
        <v>970.26227999999992</v>
      </c>
      <c r="L4061" s="7">
        <v>4.6500000000000004</v>
      </c>
      <c r="M4061" s="7">
        <v>465</v>
      </c>
      <c r="N4061" s="3">
        <v>45530</v>
      </c>
      <c r="O4061" s="4" t="str">
        <f t="shared" si="443"/>
        <v>2024-08</v>
      </c>
      <c r="P4061" s="4" t="str">
        <f t="shared" si="444"/>
        <v>08</v>
      </c>
      <c r="Q4061" s="4" t="str">
        <f t="shared" si="445"/>
        <v>August</v>
      </c>
      <c r="R4061" s="30" t="str">
        <f t="shared" si="446"/>
        <v>26</v>
      </c>
      <c r="W4061" t="str">
        <f t="shared" si="447"/>
        <v>ok</v>
      </c>
    </row>
    <row r="4062" spans="1:23" x14ac:dyDescent="0.3">
      <c r="A4062" t="s">
        <v>4104</v>
      </c>
      <c r="B4062" t="s">
        <v>36</v>
      </c>
      <c r="C4062" t="s">
        <v>18</v>
      </c>
      <c r="D4062" t="s">
        <v>37</v>
      </c>
      <c r="E4062" t="s">
        <v>20</v>
      </c>
      <c r="F4062" t="s">
        <v>38</v>
      </c>
      <c r="G4062" s="5">
        <v>12231.35</v>
      </c>
      <c r="H4062" s="5">
        <f t="shared" si="441"/>
        <v>220.1643</v>
      </c>
      <c r="I4062" s="6">
        <v>4</v>
      </c>
      <c r="J4062" s="6">
        <v>48925.4</v>
      </c>
      <c r="K4062" s="5">
        <f t="shared" si="442"/>
        <v>880.65719999999999</v>
      </c>
      <c r="L4062" s="7">
        <v>1.54</v>
      </c>
      <c r="M4062" s="7">
        <v>4321</v>
      </c>
      <c r="N4062" s="3">
        <v>45485</v>
      </c>
      <c r="O4062" s="4" t="str">
        <f t="shared" si="443"/>
        <v>2024-07</v>
      </c>
      <c r="P4062" s="4" t="str">
        <f t="shared" si="444"/>
        <v>07</v>
      </c>
      <c r="Q4062" s="4" t="str">
        <f t="shared" si="445"/>
        <v>July</v>
      </c>
      <c r="R4062" s="30" t="str">
        <f t="shared" si="446"/>
        <v>12</v>
      </c>
      <c r="W4062" t="str">
        <f t="shared" si="447"/>
        <v>ok</v>
      </c>
    </row>
    <row r="4063" spans="1:23" x14ac:dyDescent="0.3">
      <c r="A4063" t="s">
        <v>4105</v>
      </c>
      <c r="B4063" t="s">
        <v>36</v>
      </c>
      <c r="C4063" t="s">
        <v>18</v>
      </c>
      <c r="D4063" t="s">
        <v>37</v>
      </c>
      <c r="E4063" t="s">
        <v>20</v>
      </c>
      <c r="F4063" t="s">
        <v>31</v>
      </c>
      <c r="G4063" s="5">
        <v>14675.91</v>
      </c>
      <c r="H4063" s="5">
        <f t="shared" si="441"/>
        <v>264.16638</v>
      </c>
      <c r="I4063" s="6">
        <v>3</v>
      </c>
      <c r="J4063" s="6">
        <v>44027.73</v>
      </c>
      <c r="K4063" s="5">
        <f t="shared" si="442"/>
        <v>792.49914000000001</v>
      </c>
      <c r="L4063" s="7">
        <v>1.48</v>
      </c>
      <c r="M4063" s="7">
        <v>4982</v>
      </c>
      <c r="N4063" s="3">
        <v>45442</v>
      </c>
      <c r="O4063" s="4" t="str">
        <f t="shared" si="443"/>
        <v>2024-05</v>
      </c>
      <c r="P4063" s="4" t="str">
        <f t="shared" si="444"/>
        <v>05</v>
      </c>
      <c r="Q4063" s="4" t="str">
        <f t="shared" si="445"/>
        <v>May</v>
      </c>
      <c r="R4063" s="30" t="str">
        <f t="shared" si="446"/>
        <v>30</v>
      </c>
      <c r="W4063" t="str">
        <f t="shared" si="447"/>
        <v>ok</v>
      </c>
    </row>
    <row r="4064" spans="1:23" x14ac:dyDescent="0.3">
      <c r="A4064" t="s">
        <v>4106</v>
      </c>
      <c r="B4064" t="s">
        <v>17</v>
      </c>
      <c r="C4064" t="s">
        <v>18</v>
      </c>
      <c r="D4064" t="s">
        <v>19</v>
      </c>
      <c r="E4064" t="s">
        <v>14</v>
      </c>
      <c r="F4064" t="s">
        <v>31</v>
      </c>
      <c r="G4064" s="5">
        <v>12638.17</v>
      </c>
      <c r="H4064" s="5">
        <f t="shared" si="441"/>
        <v>227.48705999999999</v>
      </c>
      <c r="I4064" s="6">
        <v>2</v>
      </c>
      <c r="J4064" s="6">
        <v>25276.34</v>
      </c>
      <c r="K4064" s="5">
        <f t="shared" si="442"/>
        <v>454.97411999999997</v>
      </c>
      <c r="L4064" s="7">
        <v>3.3</v>
      </c>
      <c r="M4064" s="7">
        <v>982</v>
      </c>
      <c r="N4064" s="3">
        <v>45320</v>
      </c>
      <c r="O4064" s="4" t="str">
        <f t="shared" si="443"/>
        <v>2024-01</v>
      </c>
      <c r="P4064" s="4" t="str">
        <f t="shared" si="444"/>
        <v>01</v>
      </c>
      <c r="Q4064" s="4" t="str">
        <f t="shared" si="445"/>
        <v>January</v>
      </c>
      <c r="R4064" s="30" t="str">
        <f t="shared" si="446"/>
        <v>29</v>
      </c>
      <c r="W4064" t="str">
        <f t="shared" si="447"/>
        <v>ok</v>
      </c>
    </row>
    <row r="4065" spans="1:23" x14ac:dyDescent="0.3">
      <c r="A4065" t="s">
        <v>4107</v>
      </c>
      <c r="B4065" t="s">
        <v>11</v>
      </c>
      <c r="C4065" t="s">
        <v>12</v>
      </c>
      <c r="D4065" t="s">
        <v>13</v>
      </c>
      <c r="E4065" t="s">
        <v>20</v>
      </c>
      <c r="F4065" t="s">
        <v>60</v>
      </c>
      <c r="G4065" s="5">
        <v>15783.38</v>
      </c>
      <c r="H4065" s="5">
        <f t="shared" si="441"/>
        <v>284.10083999999995</v>
      </c>
      <c r="I4065" s="6">
        <v>1</v>
      </c>
      <c r="J4065" s="6">
        <v>15783.38</v>
      </c>
      <c r="K4065" s="5">
        <f t="shared" si="442"/>
        <v>284.10083999999995</v>
      </c>
      <c r="L4065" s="7">
        <v>2.83</v>
      </c>
      <c r="M4065" s="7">
        <v>1290</v>
      </c>
      <c r="N4065" s="3">
        <v>45440</v>
      </c>
      <c r="O4065" s="4" t="str">
        <f t="shared" si="443"/>
        <v>2024-05</v>
      </c>
      <c r="P4065" s="4" t="str">
        <f t="shared" si="444"/>
        <v>05</v>
      </c>
      <c r="Q4065" s="4" t="str">
        <f t="shared" si="445"/>
        <v>May</v>
      </c>
      <c r="R4065" s="30" t="str">
        <f t="shared" si="446"/>
        <v>28</v>
      </c>
      <c r="W4065" t="str">
        <f t="shared" si="447"/>
        <v>ok</v>
      </c>
    </row>
    <row r="4066" spans="1:23" x14ac:dyDescent="0.3">
      <c r="A4066" t="s">
        <v>4108</v>
      </c>
      <c r="B4066" t="s">
        <v>51</v>
      </c>
      <c r="C4066" t="s">
        <v>29</v>
      </c>
      <c r="D4066" t="s">
        <v>52</v>
      </c>
      <c r="E4066" t="s">
        <v>45</v>
      </c>
      <c r="F4066" t="s">
        <v>60</v>
      </c>
      <c r="G4066" s="5">
        <v>8373.4</v>
      </c>
      <c r="H4066" s="5">
        <f t="shared" si="441"/>
        <v>150.72119999999998</v>
      </c>
      <c r="I4066" s="6">
        <v>5</v>
      </c>
      <c r="J4066" s="6">
        <v>41867</v>
      </c>
      <c r="K4066" s="5">
        <f t="shared" si="442"/>
        <v>753.60599999999988</v>
      </c>
      <c r="L4066" s="7">
        <v>2.9</v>
      </c>
      <c r="M4066" s="7">
        <v>4066</v>
      </c>
      <c r="N4066" s="3">
        <v>45603</v>
      </c>
      <c r="O4066" s="4" t="str">
        <f t="shared" si="443"/>
        <v>2024-11</v>
      </c>
      <c r="P4066" s="4" t="str">
        <f t="shared" si="444"/>
        <v>11</v>
      </c>
      <c r="Q4066" s="4" t="str">
        <f t="shared" si="445"/>
        <v>November</v>
      </c>
      <c r="R4066" s="30" t="str">
        <f t="shared" si="446"/>
        <v>07</v>
      </c>
      <c r="W4066" t="str">
        <f t="shared" si="447"/>
        <v>ok</v>
      </c>
    </row>
    <row r="4067" spans="1:23" x14ac:dyDescent="0.3">
      <c r="A4067" t="s">
        <v>4109</v>
      </c>
      <c r="B4067" t="s">
        <v>28</v>
      </c>
      <c r="C4067" t="s">
        <v>29</v>
      </c>
      <c r="D4067" t="s">
        <v>30</v>
      </c>
      <c r="E4067" t="s">
        <v>20</v>
      </c>
      <c r="F4067" t="s">
        <v>38</v>
      </c>
      <c r="G4067" s="5">
        <v>7867</v>
      </c>
      <c r="H4067" s="5">
        <f t="shared" si="441"/>
        <v>141.60599999999999</v>
      </c>
      <c r="I4067" s="6">
        <v>1</v>
      </c>
      <c r="J4067" s="6">
        <v>7867</v>
      </c>
      <c r="K4067" s="5">
        <f t="shared" si="442"/>
        <v>141.60599999999999</v>
      </c>
      <c r="L4067" s="7">
        <v>2.34</v>
      </c>
      <c r="M4067" s="7">
        <v>4111</v>
      </c>
      <c r="N4067" s="3">
        <v>45518</v>
      </c>
      <c r="O4067" s="4" t="str">
        <f t="shared" si="443"/>
        <v>2024-08</v>
      </c>
      <c r="P4067" s="4" t="str">
        <f t="shared" si="444"/>
        <v>08</v>
      </c>
      <c r="Q4067" s="4" t="str">
        <f t="shared" si="445"/>
        <v>August</v>
      </c>
      <c r="R4067" s="30" t="str">
        <f t="shared" si="446"/>
        <v>14</v>
      </c>
      <c r="W4067" t="str">
        <f t="shared" si="447"/>
        <v>ok</v>
      </c>
    </row>
    <row r="4068" spans="1:23" x14ac:dyDescent="0.3">
      <c r="A4068" t="s">
        <v>4110</v>
      </c>
      <c r="B4068" t="s">
        <v>47</v>
      </c>
      <c r="C4068" t="s">
        <v>12</v>
      </c>
      <c r="D4068" t="s">
        <v>48</v>
      </c>
      <c r="E4068" t="s">
        <v>20</v>
      </c>
      <c r="F4068" t="s">
        <v>31</v>
      </c>
      <c r="G4068" s="5">
        <v>7122.42</v>
      </c>
      <c r="H4068" s="5">
        <f t="shared" si="441"/>
        <v>128.20355999999998</v>
      </c>
      <c r="I4068" s="6">
        <v>4</v>
      </c>
      <c r="J4068" s="6">
        <v>28489.68</v>
      </c>
      <c r="K4068" s="5">
        <f t="shared" si="442"/>
        <v>512.81423999999993</v>
      </c>
      <c r="L4068" s="7">
        <v>4.41</v>
      </c>
      <c r="M4068" s="7">
        <v>2328</v>
      </c>
      <c r="N4068" s="3">
        <v>45636</v>
      </c>
      <c r="O4068" s="4" t="str">
        <f t="shared" si="443"/>
        <v>2024-12</v>
      </c>
      <c r="P4068" s="4" t="str">
        <f t="shared" si="444"/>
        <v>12</v>
      </c>
      <c r="Q4068" s="4" t="str">
        <f t="shared" si="445"/>
        <v>December</v>
      </c>
      <c r="R4068" s="30" t="str">
        <f t="shared" si="446"/>
        <v>10</v>
      </c>
      <c r="W4068" t="str">
        <f t="shared" si="447"/>
        <v>ok</v>
      </c>
    </row>
    <row r="4069" spans="1:23" x14ac:dyDescent="0.3">
      <c r="A4069" t="s">
        <v>4111</v>
      </c>
      <c r="B4069" t="s">
        <v>11</v>
      </c>
      <c r="C4069" t="s">
        <v>12</v>
      </c>
      <c r="D4069" t="s">
        <v>13</v>
      </c>
      <c r="E4069" t="s">
        <v>45</v>
      </c>
      <c r="F4069" t="s">
        <v>31</v>
      </c>
      <c r="G4069" s="5">
        <v>14085.53</v>
      </c>
      <c r="H4069" s="5">
        <f t="shared" si="441"/>
        <v>253.53953999999999</v>
      </c>
      <c r="I4069" s="6">
        <v>3</v>
      </c>
      <c r="J4069" s="6">
        <v>42256.59</v>
      </c>
      <c r="K4069" s="5">
        <f t="shared" si="442"/>
        <v>760.61861999999996</v>
      </c>
      <c r="L4069" s="7">
        <v>4.29</v>
      </c>
      <c r="M4069" s="7">
        <v>1955</v>
      </c>
      <c r="N4069" s="3">
        <v>45553</v>
      </c>
      <c r="O4069" s="4" t="str">
        <f t="shared" si="443"/>
        <v>2024-09</v>
      </c>
      <c r="P4069" s="4" t="str">
        <f t="shared" si="444"/>
        <v>09</v>
      </c>
      <c r="Q4069" s="4" t="str">
        <f t="shared" si="445"/>
        <v>September</v>
      </c>
      <c r="R4069" s="30" t="str">
        <f t="shared" si="446"/>
        <v>18</v>
      </c>
      <c r="W4069" t="str">
        <f t="shared" si="447"/>
        <v>ok</v>
      </c>
    </row>
    <row r="4070" spans="1:23" x14ac:dyDescent="0.3">
      <c r="A4070" t="s">
        <v>4112</v>
      </c>
      <c r="B4070" t="s">
        <v>11</v>
      </c>
      <c r="C4070" t="s">
        <v>12</v>
      </c>
      <c r="D4070" t="s">
        <v>13</v>
      </c>
      <c r="E4070" t="s">
        <v>45</v>
      </c>
      <c r="F4070" t="s">
        <v>60</v>
      </c>
      <c r="G4070" s="5">
        <v>8603.42</v>
      </c>
      <c r="H4070" s="5">
        <f t="shared" si="441"/>
        <v>154.86156</v>
      </c>
      <c r="I4070" s="6">
        <v>4</v>
      </c>
      <c r="J4070" s="6">
        <v>34413.68</v>
      </c>
      <c r="K4070" s="5">
        <f t="shared" si="442"/>
        <v>619.44623999999999</v>
      </c>
      <c r="L4070" s="7">
        <v>1.9</v>
      </c>
      <c r="M4070" s="7">
        <v>3602</v>
      </c>
      <c r="N4070" s="3">
        <v>45473</v>
      </c>
      <c r="O4070" s="4" t="str">
        <f t="shared" si="443"/>
        <v>2024-06</v>
      </c>
      <c r="P4070" s="4" t="str">
        <f t="shared" si="444"/>
        <v>06</v>
      </c>
      <c r="Q4070" s="4" t="str">
        <f t="shared" si="445"/>
        <v>June</v>
      </c>
      <c r="R4070" s="30" t="str">
        <f t="shared" si="446"/>
        <v>30</v>
      </c>
      <c r="W4070" t="str">
        <f t="shared" si="447"/>
        <v>ok</v>
      </c>
    </row>
    <row r="4071" spans="1:23" x14ac:dyDescent="0.3">
      <c r="A4071" t="s">
        <v>4113</v>
      </c>
      <c r="B4071" t="s">
        <v>41</v>
      </c>
      <c r="C4071" t="s">
        <v>42</v>
      </c>
      <c r="D4071" t="s">
        <v>43</v>
      </c>
      <c r="E4071" t="s">
        <v>45</v>
      </c>
      <c r="F4071" t="s">
        <v>38</v>
      </c>
      <c r="G4071" s="5">
        <v>9941.49</v>
      </c>
      <c r="H4071" s="5">
        <f t="shared" si="441"/>
        <v>178.94681999999997</v>
      </c>
      <c r="I4071" s="6">
        <v>3</v>
      </c>
      <c r="J4071" s="6">
        <v>29824.47</v>
      </c>
      <c r="K4071" s="5">
        <f t="shared" si="442"/>
        <v>536.84045999999989</v>
      </c>
      <c r="L4071" s="7">
        <v>3.11</v>
      </c>
      <c r="M4071" s="7">
        <v>4366</v>
      </c>
      <c r="N4071" s="3">
        <v>45609</v>
      </c>
      <c r="O4071" s="4" t="str">
        <f t="shared" si="443"/>
        <v>2024-11</v>
      </c>
      <c r="P4071" s="4" t="str">
        <f t="shared" si="444"/>
        <v>11</v>
      </c>
      <c r="Q4071" s="4" t="str">
        <f t="shared" si="445"/>
        <v>November</v>
      </c>
      <c r="R4071" s="30" t="str">
        <f t="shared" si="446"/>
        <v>13</v>
      </c>
      <c r="W4071" t="str">
        <f t="shared" si="447"/>
        <v>ok</v>
      </c>
    </row>
    <row r="4072" spans="1:23" x14ac:dyDescent="0.3">
      <c r="A4072" t="s">
        <v>4114</v>
      </c>
      <c r="B4072" t="s">
        <v>11</v>
      </c>
      <c r="C4072" t="s">
        <v>12</v>
      </c>
      <c r="D4072" t="s">
        <v>13</v>
      </c>
      <c r="E4072" t="s">
        <v>45</v>
      </c>
      <c r="F4072" t="s">
        <v>21</v>
      </c>
      <c r="G4072" s="5">
        <v>15276.72</v>
      </c>
      <c r="H4072" s="5">
        <f t="shared" si="441"/>
        <v>274.98095999999998</v>
      </c>
      <c r="I4072" s="6">
        <v>1</v>
      </c>
      <c r="J4072" s="6">
        <v>15276.72</v>
      </c>
      <c r="K4072" s="5">
        <f t="shared" si="442"/>
        <v>274.98095999999998</v>
      </c>
      <c r="L4072" s="7">
        <v>2.64</v>
      </c>
      <c r="M4072" s="7">
        <v>1870</v>
      </c>
      <c r="N4072" s="3">
        <v>45453</v>
      </c>
      <c r="O4072" s="4" t="str">
        <f t="shared" si="443"/>
        <v>2024-06</v>
      </c>
      <c r="P4072" s="4" t="str">
        <f t="shared" si="444"/>
        <v>06</v>
      </c>
      <c r="Q4072" s="4" t="str">
        <f t="shared" si="445"/>
        <v>June</v>
      </c>
      <c r="R4072" s="30" t="str">
        <f t="shared" si="446"/>
        <v>10</v>
      </c>
      <c r="W4072" t="str">
        <f t="shared" si="447"/>
        <v>ok</v>
      </c>
    </row>
    <row r="4073" spans="1:23" x14ac:dyDescent="0.3">
      <c r="A4073" t="s">
        <v>4115</v>
      </c>
      <c r="B4073" t="s">
        <v>51</v>
      </c>
      <c r="C4073" t="s">
        <v>29</v>
      </c>
      <c r="D4073" t="s">
        <v>52</v>
      </c>
      <c r="E4073" t="s">
        <v>20</v>
      </c>
      <c r="F4073" t="s">
        <v>21</v>
      </c>
      <c r="G4073" s="5">
        <v>7122.65</v>
      </c>
      <c r="H4073" s="5">
        <f t="shared" si="441"/>
        <v>128.20769999999999</v>
      </c>
      <c r="I4073" s="6">
        <v>5</v>
      </c>
      <c r="J4073" s="6">
        <v>35613.25</v>
      </c>
      <c r="K4073" s="5">
        <f t="shared" si="442"/>
        <v>641.03849999999989</v>
      </c>
      <c r="L4073" s="7">
        <v>3.23</v>
      </c>
      <c r="M4073" s="7">
        <v>3188</v>
      </c>
      <c r="N4073" s="3">
        <v>45479</v>
      </c>
      <c r="O4073" s="4" t="str">
        <f t="shared" si="443"/>
        <v>2024-07</v>
      </c>
      <c r="P4073" s="4" t="str">
        <f t="shared" si="444"/>
        <v>07</v>
      </c>
      <c r="Q4073" s="4" t="str">
        <f t="shared" si="445"/>
        <v>July</v>
      </c>
      <c r="R4073" s="30" t="str">
        <f t="shared" si="446"/>
        <v>06</v>
      </c>
      <c r="W4073" t="str">
        <f t="shared" si="447"/>
        <v>ok</v>
      </c>
    </row>
    <row r="4074" spans="1:23" x14ac:dyDescent="0.3">
      <c r="A4074" t="s">
        <v>4116</v>
      </c>
      <c r="B4074" t="s">
        <v>63</v>
      </c>
      <c r="C4074" t="s">
        <v>18</v>
      </c>
      <c r="D4074" t="s">
        <v>64</v>
      </c>
      <c r="E4074" t="s">
        <v>14</v>
      </c>
      <c r="F4074" t="s">
        <v>31</v>
      </c>
      <c r="G4074" s="5">
        <v>16519.23</v>
      </c>
      <c r="H4074" s="5">
        <f t="shared" si="441"/>
        <v>297.34613999999999</v>
      </c>
      <c r="I4074" s="6">
        <v>5</v>
      </c>
      <c r="J4074" s="6">
        <v>82596.149999999994</v>
      </c>
      <c r="K4074" s="5">
        <f t="shared" si="442"/>
        <v>1486.7307000000001</v>
      </c>
      <c r="L4074" s="7">
        <v>2.91</v>
      </c>
      <c r="M4074" s="7">
        <v>4743</v>
      </c>
      <c r="N4074" s="3">
        <v>45339</v>
      </c>
      <c r="O4074" s="4" t="str">
        <f t="shared" si="443"/>
        <v>2024-02</v>
      </c>
      <c r="P4074" s="4" t="str">
        <f t="shared" si="444"/>
        <v>02</v>
      </c>
      <c r="Q4074" s="4" t="str">
        <f t="shared" si="445"/>
        <v>February</v>
      </c>
      <c r="R4074" s="30" t="str">
        <f t="shared" si="446"/>
        <v>17</v>
      </c>
      <c r="W4074" t="str">
        <f t="shared" si="447"/>
        <v>ok</v>
      </c>
    </row>
    <row r="4075" spans="1:23" x14ac:dyDescent="0.3">
      <c r="A4075" t="s">
        <v>4117</v>
      </c>
      <c r="B4075" t="s">
        <v>41</v>
      </c>
      <c r="C4075" t="s">
        <v>42</v>
      </c>
      <c r="D4075" t="s">
        <v>43</v>
      </c>
      <c r="E4075" t="s">
        <v>20</v>
      </c>
      <c r="F4075" t="s">
        <v>31</v>
      </c>
      <c r="G4075" s="5">
        <v>12821.36</v>
      </c>
      <c r="H4075" s="5">
        <f t="shared" si="441"/>
        <v>230.78448</v>
      </c>
      <c r="I4075" s="6">
        <v>1</v>
      </c>
      <c r="J4075" s="6">
        <v>12821.36</v>
      </c>
      <c r="K4075" s="5">
        <f t="shared" si="442"/>
        <v>230.78448</v>
      </c>
      <c r="L4075" s="7">
        <v>4.68</v>
      </c>
      <c r="M4075" s="7">
        <v>4016</v>
      </c>
      <c r="N4075" s="3">
        <v>45465</v>
      </c>
      <c r="O4075" s="4" t="str">
        <f t="shared" si="443"/>
        <v>2024-06</v>
      </c>
      <c r="P4075" s="4" t="str">
        <f t="shared" si="444"/>
        <v>06</v>
      </c>
      <c r="Q4075" s="4" t="str">
        <f t="shared" si="445"/>
        <v>June</v>
      </c>
      <c r="R4075" s="30" t="str">
        <f t="shared" si="446"/>
        <v>22</v>
      </c>
      <c r="W4075" t="str">
        <f t="shared" si="447"/>
        <v>ok</v>
      </c>
    </row>
    <row r="4076" spans="1:23" x14ac:dyDescent="0.3">
      <c r="A4076" t="s">
        <v>4118</v>
      </c>
      <c r="B4076" t="s">
        <v>11</v>
      </c>
      <c r="C4076" t="s">
        <v>12</v>
      </c>
      <c r="D4076" t="s">
        <v>13</v>
      </c>
      <c r="E4076" t="s">
        <v>45</v>
      </c>
      <c r="F4076" t="s">
        <v>21</v>
      </c>
      <c r="G4076" s="5">
        <v>3716.62</v>
      </c>
      <c r="H4076" s="5">
        <f t="shared" si="441"/>
        <v>66.899159999999995</v>
      </c>
      <c r="I4076" s="6">
        <v>2</v>
      </c>
      <c r="J4076" s="6">
        <v>7433.24</v>
      </c>
      <c r="K4076" s="5">
        <f t="shared" si="442"/>
        <v>133.79831999999999</v>
      </c>
      <c r="L4076" s="7">
        <v>2.0299999999999998</v>
      </c>
      <c r="M4076" s="7">
        <v>2851</v>
      </c>
      <c r="N4076" s="3">
        <v>45558</v>
      </c>
      <c r="O4076" s="4" t="str">
        <f t="shared" si="443"/>
        <v>2024-09</v>
      </c>
      <c r="P4076" s="4" t="str">
        <f t="shared" si="444"/>
        <v>09</v>
      </c>
      <c r="Q4076" s="4" t="str">
        <f t="shared" si="445"/>
        <v>September</v>
      </c>
      <c r="R4076" s="30" t="str">
        <f t="shared" si="446"/>
        <v>23</v>
      </c>
      <c r="W4076" t="str">
        <f t="shared" si="447"/>
        <v>ok</v>
      </c>
    </row>
    <row r="4077" spans="1:23" x14ac:dyDescent="0.3">
      <c r="A4077" t="s">
        <v>4119</v>
      </c>
      <c r="B4077" t="s">
        <v>28</v>
      </c>
      <c r="C4077" t="s">
        <v>29</v>
      </c>
      <c r="D4077" t="s">
        <v>30</v>
      </c>
      <c r="E4077" t="s">
        <v>20</v>
      </c>
      <c r="F4077" t="s">
        <v>31</v>
      </c>
      <c r="G4077" s="5">
        <v>5859.41</v>
      </c>
      <c r="H4077" s="5">
        <f t="shared" si="441"/>
        <v>105.46937999999999</v>
      </c>
      <c r="I4077" s="6">
        <v>2</v>
      </c>
      <c r="J4077" s="6">
        <v>11718.82</v>
      </c>
      <c r="K4077" s="5">
        <f t="shared" si="442"/>
        <v>210.93875999999997</v>
      </c>
      <c r="L4077" s="7">
        <v>4.47</v>
      </c>
      <c r="M4077" s="7">
        <v>1281</v>
      </c>
      <c r="N4077" s="3">
        <v>45413</v>
      </c>
      <c r="O4077" s="4" t="str">
        <f t="shared" si="443"/>
        <v>2024-05</v>
      </c>
      <c r="P4077" s="4" t="str">
        <f t="shared" si="444"/>
        <v>05</v>
      </c>
      <c r="Q4077" s="4" t="str">
        <f t="shared" si="445"/>
        <v>May</v>
      </c>
      <c r="R4077" s="30" t="str">
        <f t="shared" si="446"/>
        <v>01</v>
      </c>
      <c r="W4077" t="str">
        <f t="shared" si="447"/>
        <v>ok</v>
      </c>
    </row>
    <row r="4078" spans="1:23" x14ac:dyDescent="0.3">
      <c r="A4078" t="s">
        <v>4120</v>
      </c>
      <c r="B4078" t="s">
        <v>41</v>
      </c>
      <c r="C4078" t="s">
        <v>42</v>
      </c>
      <c r="D4078" t="s">
        <v>43</v>
      </c>
      <c r="E4078" t="s">
        <v>14</v>
      </c>
      <c r="F4078" t="s">
        <v>21</v>
      </c>
      <c r="G4078" s="5">
        <v>9962.2000000000007</v>
      </c>
      <c r="H4078" s="5">
        <f t="shared" si="441"/>
        <v>179.31960000000001</v>
      </c>
      <c r="I4078" s="6">
        <v>4</v>
      </c>
      <c r="J4078" s="6">
        <v>39848.800000000003</v>
      </c>
      <c r="K4078" s="5">
        <f t="shared" si="442"/>
        <v>717.27840000000003</v>
      </c>
      <c r="L4078" s="7">
        <v>1.51</v>
      </c>
      <c r="M4078" s="7">
        <v>3451</v>
      </c>
      <c r="N4078" s="3">
        <v>45404</v>
      </c>
      <c r="O4078" s="4" t="str">
        <f t="shared" si="443"/>
        <v>2024-04</v>
      </c>
      <c r="P4078" s="4" t="str">
        <f t="shared" si="444"/>
        <v>04</v>
      </c>
      <c r="Q4078" s="4" t="str">
        <f t="shared" si="445"/>
        <v>April</v>
      </c>
      <c r="R4078" s="30" t="str">
        <f t="shared" si="446"/>
        <v>22</v>
      </c>
      <c r="W4078" t="str">
        <f t="shared" si="447"/>
        <v>ok</v>
      </c>
    </row>
    <row r="4079" spans="1:23" x14ac:dyDescent="0.3">
      <c r="A4079" t="s">
        <v>4121</v>
      </c>
      <c r="B4079" t="s">
        <v>28</v>
      </c>
      <c r="C4079" t="s">
        <v>29</v>
      </c>
      <c r="D4079" t="s">
        <v>30</v>
      </c>
      <c r="E4079" t="s">
        <v>45</v>
      </c>
      <c r="F4079" t="s">
        <v>26</v>
      </c>
      <c r="G4079" s="5">
        <v>15313.67</v>
      </c>
      <c r="H4079" s="5">
        <f t="shared" si="441"/>
        <v>275.64605999999998</v>
      </c>
      <c r="I4079" s="6">
        <v>3</v>
      </c>
      <c r="J4079" s="6">
        <v>45941.01</v>
      </c>
      <c r="K4079" s="5">
        <f t="shared" si="442"/>
        <v>826.93817999999987</v>
      </c>
      <c r="L4079" s="7">
        <v>4.1100000000000003</v>
      </c>
      <c r="M4079" s="7">
        <v>4058</v>
      </c>
      <c r="N4079" s="3">
        <v>45652</v>
      </c>
      <c r="O4079" s="4" t="str">
        <f t="shared" si="443"/>
        <v>2024-12</v>
      </c>
      <c r="P4079" s="4" t="str">
        <f t="shared" si="444"/>
        <v>12</v>
      </c>
      <c r="Q4079" s="4" t="str">
        <f t="shared" si="445"/>
        <v>December</v>
      </c>
      <c r="R4079" s="30" t="str">
        <f t="shared" si="446"/>
        <v>26</v>
      </c>
      <c r="W4079" t="str">
        <f t="shared" si="447"/>
        <v>ok</v>
      </c>
    </row>
    <row r="4080" spans="1:23" x14ac:dyDescent="0.3">
      <c r="A4080" t="s">
        <v>4122</v>
      </c>
      <c r="B4080" t="s">
        <v>47</v>
      </c>
      <c r="C4080" t="s">
        <v>12</v>
      </c>
      <c r="D4080" t="s">
        <v>48</v>
      </c>
      <c r="E4080" t="s">
        <v>14</v>
      </c>
      <c r="F4080" t="s">
        <v>31</v>
      </c>
      <c r="G4080" s="5">
        <v>10729.47</v>
      </c>
      <c r="H4080" s="5">
        <f t="shared" si="441"/>
        <v>193.13045999999997</v>
      </c>
      <c r="I4080" s="6">
        <v>5</v>
      </c>
      <c r="J4080" s="6">
        <v>53647.35</v>
      </c>
      <c r="K4080" s="5">
        <f t="shared" si="442"/>
        <v>965.65229999999985</v>
      </c>
      <c r="L4080" s="7">
        <v>3.25</v>
      </c>
      <c r="M4080" s="7">
        <v>24</v>
      </c>
      <c r="N4080" s="3">
        <v>45379</v>
      </c>
      <c r="O4080" s="4" t="str">
        <f t="shared" si="443"/>
        <v>2024-03</v>
      </c>
      <c r="P4080" s="4" t="str">
        <f t="shared" si="444"/>
        <v>03</v>
      </c>
      <c r="Q4080" s="4" t="str">
        <f t="shared" si="445"/>
        <v>March</v>
      </c>
      <c r="R4080" s="30" t="str">
        <f t="shared" si="446"/>
        <v>28</v>
      </c>
      <c r="W4080" t="str">
        <f t="shared" si="447"/>
        <v>ok</v>
      </c>
    </row>
    <row r="4081" spans="1:23" x14ac:dyDescent="0.3">
      <c r="A4081" t="s">
        <v>4123</v>
      </c>
      <c r="B4081" t="s">
        <v>17</v>
      </c>
      <c r="C4081" t="s">
        <v>18</v>
      </c>
      <c r="D4081" t="s">
        <v>19</v>
      </c>
      <c r="E4081" t="s">
        <v>20</v>
      </c>
      <c r="F4081" t="s">
        <v>21</v>
      </c>
      <c r="G4081" s="5">
        <v>11551.18</v>
      </c>
      <c r="H4081" s="5">
        <f t="shared" si="441"/>
        <v>207.92123999999998</v>
      </c>
      <c r="I4081" s="6">
        <v>4</v>
      </c>
      <c r="J4081" s="6">
        <v>46204.72</v>
      </c>
      <c r="K4081" s="5">
        <f t="shared" si="442"/>
        <v>831.68495999999993</v>
      </c>
      <c r="L4081" s="7">
        <v>1.1200000000000001</v>
      </c>
      <c r="M4081" s="7">
        <v>1477</v>
      </c>
      <c r="N4081" s="3">
        <v>45301</v>
      </c>
      <c r="O4081" s="4" t="str">
        <f t="shared" si="443"/>
        <v>2024-01</v>
      </c>
      <c r="P4081" s="4" t="str">
        <f t="shared" si="444"/>
        <v>01</v>
      </c>
      <c r="Q4081" s="4" t="str">
        <f t="shared" si="445"/>
        <v>January</v>
      </c>
      <c r="R4081" s="30" t="str">
        <f t="shared" si="446"/>
        <v>10</v>
      </c>
      <c r="W4081" t="str">
        <f t="shared" si="447"/>
        <v>ok</v>
      </c>
    </row>
    <row r="4082" spans="1:23" x14ac:dyDescent="0.3">
      <c r="A4082" t="s">
        <v>4124</v>
      </c>
      <c r="B4082" t="s">
        <v>63</v>
      </c>
      <c r="C4082" t="s">
        <v>18</v>
      </c>
      <c r="D4082" t="s">
        <v>64</v>
      </c>
      <c r="E4082" t="s">
        <v>45</v>
      </c>
      <c r="F4082" t="s">
        <v>31</v>
      </c>
      <c r="G4082" s="5">
        <v>632.67999999999995</v>
      </c>
      <c r="H4082" s="5">
        <f t="shared" si="441"/>
        <v>11.388239999999998</v>
      </c>
      <c r="I4082" s="6">
        <v>1</v>
      </c>
      <c r="J4082" s="6">
        <v>632.67999999999995</v>
      </c>
      <c r="K4082" s="5">
        <f t="shared" si="442"/>
        <v>11.388239999999998</v>
      </c>
      <c r="L4082" s="7">
        <v>2.42</v>
      </c>
      <c r="M4082" s="7">
        <v>196</v>
      </c>
      <c r="N4082" s="3">
        <v>45590</v>
      </c>
      <c r="O4082" s="4" t="str">
        <f t="shared" si="443"/>
        <v>2024-10</v>
      </c>
      <c r="P4082" s="4" t="str">
        <f t="shared" si="444"/>
        <v>10</v>
      </c>
      <c r="Q4082" s="4" t="str">
        <f t="shared" si="445"/>
        <v>October</v>
      </c>
      <c r="R4082" s="30" t="str">
        <f t="shared" si="446"/>
        <v>25</v>
      </c>
      <c r="W4082" t="str">
        <f t="shared" si="447"/>
        <v>ok</v>
      </c>
    </row>
    <row r="4083" spans="1:23" x14ac:dyDescent="0.3">
      <c r="A4083" t="s">
        <v>4125</v>
      </c>
      <c r="B4083" t="s">
        <v>11</v>
      </c>
      <c r="C4083" t="s">
        <v>12</v>
      </c>
      <c r="D4083" t="s">
        <v>13</v>
      </c>
      <c r="E4083" t="s">
        <v>20</v>
      </c>
      <c r="F4083" t="s">
        <v>21</v>
      </c>
      <c r="G4083" s="5">
        <v>16365.28</v>
      </c>
      <c r="H4083" s="5">
        <f t="shared" si="441"/>
        <v>294.57504</v>
      </c>
      <c r="I4083" s="6">
        <v>1</v>
      </c>
      <c r="J4083" s="6">
        <v>16365.28</v>
      </c>
      <c r="K4083" s="5">
        <f t="shared" si="442"/>
        <v>294.57504</v>
      </c>
      <c r="L4083" s="7">
        <v>3.7</v>
      </c>
      <c r="M4083" s="7">
        <v>2693</v>
      </c>
      <c r="N4083" s="3">
        <v>45464</v>
      </c>
      <c r="O4083" s="4" t="str">
        <f t="shared" si="443"/>
        <v>2024-06</v>
      </c>
      <c r="P4083" s="4" t="str">
        <f t="shared" si="444"/>
        <v>06</v>
      </c>
      <c r="Q4083" s="4" t="str">
        <f t="shared" si="445"/>
        <v>June</v>
      </c>
      <c r="R4083" s="30" t="str">
        <f t="shared" si="446"/>
        <v>21</v>
      </c>
      <c r="W4083" t="str">
        <f t="shared" si="447"/>
        <v>ok</v>
      </c>
    </row>
    <row r="4084" spans="1:23" x14ac:dyDescent="0.3">
      <c r="A4084" t="s">
        <v>4126</v>
      </c>
      <c r="B4084" t="s">
        <v>23</v>
      </c>
      <c r="C4084" t="s">
        <v>24</v>
      </c>
      <c r="D4084" t="s">
        <v>25</v>
      </c>
      <c r="E4084" t="s">
        <v>45</v>
      </c>
      <c r="F4084" t="s">
        <v>15</v>
      </c>
      <c r="G4084" s="5">
        <v>7548.41</v>
      </c>
      <c r="H4084" s="5">
        <f t="shared" si="441"/>
        <v>135.87137999999999</v>
      </c>
      <c r="I4084" s="6">
        <v>1</v>
      </c>
      <c r="J4084" s="6">
        <v>7548.41</v>
      </c>
      <c r="K4084" s="5">
        <f t="shared" si="442"/>
        <v>135.87137999999999</v>
      </c>
      <c r="L4084" s="7">
        <v>3.16</v>
      </c>
      <c r="M4084" s="7">
        <v>1341</v>
      </c>
      <c r="N4084" s="3">
        <v>45409</v>
      </c>
      <c r="O4084" s="4" t="str">
        <f t="shared" si="443"/>
        <v>2024-04</v>
      </c>
      <c r="P4084" s="4" t="str">
        <f t="shared" si="444"/>
        <v>04</v>
      </c>
      <c r="Q4084" s="4" t="str">
        <f t="shared" si="445"/>
        <v>April</v>
      </c>
      <c r="R4084" s="30" t="str">
        <f t="shared" si="446"/>
        <v>27</v>
      </c>
      <c r="W4084" t="str">
        <f t="shared" si="447"/>
        <v>ok</v>
      </c>
    </row>
    <row r="4085" spans="1:23" x14ac:dyDescent="0.3">
      <c r="A4085" t="s">
        <v>4127</v>
      </c>
      <c r="B4085" t="s">
        <v>28</v>
      </c>
      <c r="C4085" t="s">
        <v>29</v>
      </c>
      <c r="D4085" t="s">
        <v>30</v>
      </c>
      <c r="E4085" t="s">
        <v>14</v>
      </c>
      <c r="F4085" t="s">
        <v>31</v>
      </c>
      <c r="G4085" s="5">
        <v>11619.99</v>
      </c>
      <c r="H4085" s="5">
        <f t="shared" si="441"/>
        <v>209.15981999999997</v>
      </c>
      <c r="I4085" s="6">
        <v>4</v>
      </c>
      <c r="J4085" s="6">
        <v>46479.96</v>
      </c>
      <c r="K4085" s="5">
        <f t="shared" si="442"/>
        <v>836.63927999999987</v>
      </c>
      <c r="L4085" s="7">
        <v>1.99</v>
      </c>
      <c r="M4085" s="7">
        <v>2942</v>
      </c>
      <c r="N4085" s="3">
        <v>45408</v>
      </c>
      <c r="O4085" s="4" t="str">
        <f t="shared" si="443"/>
        <v>2024-04</v>
      </c>
      <c r="P4085" s="4" t="str">
        <f t="shared" si="444"/>
        <v>04</v>
      </c>
      <c r="Q4085" s="4" t="str">
        <f t="shared" si="445"/>
        <v>April</v>
      </c>
      <c r="R4085" s="30" t="str">
        <f t="shared" si="446"/>
        <v>26</v>
      </c>
      <c r="W4085" t="str">
        <f t="shared" si="447"/>
        <v>ok</v>
      </c>
    </row>
    <row r="4086" spans="1:23" x14ac:dyDescent="0.3">
      <c r="A4086" t="s">
        <v>4128</v>
      </c>
      <c r="B4086" t="s">
        <v>11</v>
      </c>
      <c r="C4086" t="s">
        <v>12</v>
      </c>
      <c r="D4086" t="s">
        <v>13</v>
      </c>
      <c r="E4086" t="s">
        <v>45</v>
      </c>
      <c r="F4086" t="s">
        <v>21</v>
      </c>
      <c r="G4086" s="5">
        <v>4282.6899999999996</v>
      </c>
      <c r="H4086" s="5">
        <f t="shared" si="441"/>
        <v>77.088419999999985</v>
      </c>
      <c r="I4086" s="6">
        <v>1</v>
      </c>
      <c r="J4086" s="6">
        <v>4282.6899999999996</v>
      </c>
      <c r="K4086" s="5">
        <f t="shared" si="442"/>
        <v>77.088419999999985</v>
      </c>
      <c r="L4086" s="7">
        <v>4.45</v>
      </c>
      <c r="M4086" s="7">
        <v>671</v>
      </c>
      <c r="N4086" s="3">
        <v>45478</v>
      </c>
      <c r="O4086" s="4" t="str">
        <f t="shared" si="443"/>
        <v>2024-07</v>
      </c>
      <c r="P4086" s="4" t="str">
        <f t="shared" si="444"/>
        <v>07</v>
      </c>
      <c r="Q4086" s="4" t="str">
        <f t="shared" si="445"/>
        <v>July</v>
      </c>
      <c r="R4086" s="30" t="str">
        <f t="shared" si="446"/>
        <v>05</v>
      </c>
      <c r="W4086" t="str">
        <f t="shared" si="447"/>
        <v>ok</v>
      </c>
    </row>
    <row r="4087" spans="1:23" x14ac:dyDescent="0.3">
      <c r="A4087" t="s">
        <v>4129</v>
      </c>
      <c r="B4087" t="s">
        <v>36</v>
      </c>
      <c r="C4087" t="s">
        <v>18</v>
      </c>
      <c r="D4087" t="s">
        <v>37</v>
      </c>
      <c r="E4087" t="s">
        <v>45</v>
      </c>
      <c r="F4087" t="s">
        <v>26</v>
      </c>
      <c r="G4087" s="5">
        <v>7408.98</v>
      </c>
      <c r="H4087" s="5">
        <f t="shared" si="441"/>
        <v>133.36163999999999</v>
      </c>
      <c r="I4087" s="6">
        <v>4</v>
      </c>
      <c r="J4087" s="6">
        <v>29635.919999999998</v>
      </c>
      <c r="K4087" s="5">
        <f t="shared" si="442"/>
        <v>533.44655999999998</v>
      </c>
      <c r="L4087" s="7">
        <v>1.83</v>
      </c>
      <c r="M4087" s="7">
        <v>2151</v>
      </c>
      <c r="N4087" s="3">
        <v>45638</v>
      </c>
      <c r="O4087" s="4" t="str">
        <f t="shared" si="443"/>
        <v>2024-12</v>
      </c>
      <c r="P4087" s="4" t="str">
        <f t="shared" si="444"/>
        <v>12</v>
      </c>
      <c r="Q4087" s="4" t="str">
        <f t="shared" si="445"/>
        <v>December</v>
      </c>
      <c r="R4087" s="30" t="str">
        <f t="shared" si="446"/>
        <v>12</v>
      </c>
      <c r="W4087" t="str">
        <f t="shared" si="447"/>
        <v>ok</v>
      </c>
    </row>
    <row r="4088" spans="1:23" x14ac:dyDescent="0.3">
      <c r="A4088" t="s">
        <v>4130</v>
      </c>
      <c r="B4088" t="s">
        <v>41</v>
      </c>
      <c r="C4088" t="s">
        <v>42</v>
      </c>
      <c r="D4088" t="s">
        <v>43</v>
      </c>
      <c r="E4088" t="s">
        <v>45</v>
      </c>
      <c r="F4088" t="s">
        <v>26</v>
      </c>
      <c r="G4088" s="5">
        <v>2741.81</v>
      </c>
      <c r="H4088" s="5">
        <f t="shared" si="441"/>
        <v>49.352579999999996</v>
      </c>
      <c r="I4088" s="6">
        <v>1</v>
      </c>
      <c r="J4088" s="6">
        <v>2741.81</v>
      </c>
      <c r="K4088" s="5">
        <f t="shared" si="442"/>
        <v>49.352579999999996</v>
      </c>
      <c r="L4088" s="7">
        <v>4.72</v>
      </c>
      <c r="M4088" s="7">
        <v>2494</v>
      </c>
      <c r="N4088" s="3">
        <v>45314</v>
      </c>
      <c r="O4088" s="4" t="str">
        <f t="shared" si="443"/>
        <v>2024-01</v>
      </c>
      <c r="P4088" s="4" t="str">
        <f t="shared" si="444"/>
        <v>01</v>
      </c>
      <c r="Q4088" s="4" t="str">
        <f t="shared" si="445"/>
        <v>January</v>
      </c>
      <c r="R4088" s="30" t="str">
        <f t="shared" si="446"/>
        <v>23</v>
      </c>
      <c r="W4088" t="str">
        <f t="shared" si="447"/>
        <v>ok</v>
      </c>
    </row>
    <row r="4089" spans="1:23" x14ac:dyDescent="0.3">
      <c r="A4089" t="s">
        <v>4131</v>
      </c>
      <c r="B4089" t="s">
        <v>11</v>
      </c>
      <c r="C4089" t="s">
        <v>12</v>
      </c>
      <c r="D4089" t="s">
        <v>13</v>
      </c>
      <c r="E4089" t="s">
        <v>14</v>
      </c>
      <c r="F4089" t="s">
        <v>31</v>
      </c>
      <c r="G4089" s="5">
        <v>10346.73</v>
      </c>
      <c r="H4089" s="5">
        <f t="shared" si="441"/>
        <v>186.24113999999997</v>
      </c>
      <c r="I4089" s="6">
        <v>1</v>
      </c>
      <c r="J4089" s="6">
        <v>10346.73</v>
      </c>
      <c r="K4089" s="5">
        <f t="shared" si="442"/>
        <v>186.24113999999997</v>
      </c>
      <c r="L4089" s="7">
        <v>3.83</v>
      </c>
      <c r="M4089" s="7">
        <v>3961</v>
      </c>
      <c r="N4089" s="3">
        <v>45499</v>
      </c>
      <c r="O4089" s="4" t="str">
        <f t="shared" si="443"/>
        <v>2024-07</v>
      </c>
      <c r="P4089" s="4" t="str">
        <f t="shared" si="444"/>
        <v>07</v>
      </c>
      <c r="Q4089" s="4" t="str">
        <f t="shared" si="445"/>
        <v>July</v>
      </c>
      <c r="R4089" s="30" t="str">
        <f t="shared" si="446"/>
        <v>26</v>
      </c>
      <c r="W4089" t="str">
        <f t="shared" si="447"/>
        <v>ok</v>
      </c>
    </row>
    <row r="4090" spans="1:23" x14ac:dyDescent="0.3">
      <c r="A4090" t="s">
        <v>4132</v>
      </c>
      <c r="B4090" t="s">
        <v>17</v>
      </c>
      <c r="C4090" t="s">
        <v>18</v>
      </c>
      <c r="D4090" t="s">
        <v>19</v>
      </c>
      <c r="E4090" t="s">
        <v>45</v>
      </c>
      <c r="F4090" t="s">
        <v>26</v>
      </c>
      <c r="G4090" s="5">
        <v>16312.36</v>
      </c>
      <c r="H4090" s="5">
        <f t="shared" si="441"/>
        <v>293.62248</v>
      </c>
      <c r="I4090" s="6">
        <v>1</v>
      </c>
      <c r="J4090" s="6">
        <v>16312.36</v>
      </c>
      <c r="K4090" s="5">
        <f t="shared" si="442"/>
        <v>293.62248</v>
      </c>
      <c r="L4090" s="7">
        <v>1.29</v>
      </c>
      <c r="M4090" s="7">
        <v>2766</v>
      </c>
      <c r="N4090" s="3">
        <v>45362</v>
      </c>
      <c r="O4090" s="4" t="str">
        <f t="shared" si="443"/>
        <v>2024-03</v>
      </c>
      <c r="P4090" s="4" t="str">
        <f t="shared" si="444"/>
        <v>03</v>
      </c>
      <c r="Q4090" s="4" t="str">
        <f t="shared" si="445"/>
        <v>March</v>
      </c>
      <c r="R4090" s="30" t="str">
        <f t="shared" si="446"/>
        <v>11</v>
      </c>
      <c r="W4090" t="str">
        <f t="shared" si="447"/>
        <v>ok</v>
      </c>
    </row>
    <row r="4091" spans="1:23" x14ac:dyDescent="0.3">
      <c r="A4091" t="s">
        <v>4133</v>
      </c>
      <c r="B4091" t="s">
        <v>28</v>
      </c>
      <c r="C4091" t="s">
        <v>29</v>
      </c>
      <c r="D4091" t="s">
        <v>30</v>
      </c>
      <c r="E4091" t="s">
        <v>20</v>
      </c>
      <c r="F4091" t="s">
        <v>38</v>
      </c>
      <c r="G4091" s="5">
        <v>10232.280000000001</v>
      </c>
      <c r="H4091" s="5">
        <f t="shared" si="441"/>
        <v>184.18104</v>
      </c>
      <c r="I4091" s="6">
        <v>1</v>
      </c>
      <c r="J4091" s="6">
        <v>10232.280000000001</v>
      </c>
      <c r="K4091" s="5">
        <f t="shared" si="442"/>
        <v>184.18104</v>
      </c>
      <c r="L4091" s="7">
        <v>3.27</v>
      </c>
      <c r="M4091" s="7">
        <v>4811</v>
      </c>
      <c r="N4091" s="3">
        <v>45383</v>
      </c>
      <c r="O4091" s="4" t="str">
        <f t="shared" si="443"/>
        <v>2024-04</v>
      </c>
      <c r="P4091" s="4" t="str">
        <f t="shared" si="444"/>
        <v>04</v>
      </c>
      <c r="Q4091" s="4" t="str">
        <f t="shared" si="445"/>
        <v>April</v>
      </c>
      <c r="R4091" s="30" t="str">
        <f t="shared" si="446"/>
        <v>01</v>
      </c>
      <c r="W4091" t="str">
        <f t="shared" si="447"/>
        <v>ok</v>
      </c>
    </row>
    <row r="4092" spans="1:23" x14ac:dyDescent="0.3">
      <c r="A4092" t="s">
        <v>4134</v>
      </c>
      <c r="B4092" t="s">
        <v>17</v>
      </c>
      <c r="C4092" t="s">
        <v>18</v>
      </c>
      <c r="D4092" t="s">
        <v>19</v>
      </c>
      <c r="E4092" t="s">
        <v>45</v>
      </c>
      <c r="F4092" t="s">
        <v>15</v>
      </c>
      <c r="G4092" s="5">
        <v>11054.16</v>
      </c>
      <c r="H4092" s="5">
        <f t="shared" si="441"/>
        <v>198.97487999999998</v>
      </c>
      <c r="I4092" s="6">
        <v>5</v>
      </c>
      <c r="J4092" s="6">
        <v>55270.8</v>
      </c>
      <c r="K4092" s="5">
        <f t="shared" si="442"/>
        <v>994.87439999999992</v>
      </c>
      <c r="L4092" s="7">
        <v>1.71</v>
      </c>
      <c r="M4092" s="7">
        <v>4999</v>
      </c>
      <c r="N4092" s="3">
        <v>45298</v>
      </c>
      <c r="O4092" s="4" t="str">
        <f t="shared" si="443"/>
        <v>2024-01</v>
      </c>
      <c r="P4092" s="4" t="str">
        <f t="shared" si="444"/>
        <v>01</v>
      </c>
      <c r="Q4092" s="4" t="str">
        <f t="shared" si="445"/>
        <v>January</v>
      </c>
      <c r="R4092" s="30" t="str">
        <f t="shared" si="446"/>
        <v>07</v>
      </c>
      <c r="W4092" t="str">
        <f t="shared" si="447"/>
        <v>ok</v>
      </c>
    </row>
    <row r="4093" spans="1:23" x14ac:dyDescent="0.3">
      <c r="A4093" t="s">
        <v>4135</v>
      </c>
      <c r="B4093" t="s">
        <v>28</v>
      </c>
      <c r="C4093" t="s">
        <v>29</v>
      </c>
      <c r="D4093" t="s">
        <v>30</v>
      </c>
      <c r="E4093" t="s">
        <v>14</v>
      </c>
      <c r="F4093" t="s">
        <v>31</v>
      </c>
      <c r="G4093" s="5">
        <v>15303.84</v>
      </c>
      <c r="H4093" s="5">
        <f t="shared" si="441"/>
        <v>275.46911999999998</v>
      </c>
      <c r="I4093" s="6">
        <v>3</v>
      </c>
      <c r="J4093" s="6">
        <v>45911.519999999997</v>
      </c>
      <c r="K4093" s="5">
        <f t="shared" si="442"/>
        <v>826.40735999999993</v>
      </c>
      <c r="L4093" s="7">
        <v>3.4</v>
      </c>
      <c r="M4093" s="7">
        <v>1512</v>
      </c>
      <c r="N4093" s="3">
        <v>45441</v>
      </c>
      <c r="O4093" s="4" t="str">
        <f t="shared" si="443"/>
        <v>2024-05</v>
      </c>
      <c r="P4093" s="4" t="str">
        <f t="shared" si="444"/>
        <v>05</v>
      </c>
      <c r="Q4093" s="4" t="str">
        <f t="shared" si="445"/>
        <v>May</v>
      </c>
      <c r="R4093" s="30" t="str">
        <f t="shared" si="446"/>
        <v>29</v>
      </c>
      <c r="W4093" t="str">
        <f t="shared" si="447"/>
        <v>ok</v>
      </c>
    </row>
    <row r="4094" spans="1:23" x14ac:dyDescent="0.3">
      <c r="A4094" t="s">
        <v>4136</v>
      </c>
      <c r="B4094" t="s">
        <v>63</v>
      </c>
      <c r="C4094" t="s">
        <v>18</v>
      </c>
      <c r="D4094" t="s">
        <v>64</v>
      </c>
      <c r="E4094" t="s">
        <v>14</v>
      </c>
      <c r="F4094" t="s">
        <v>15</v>
      </c>
      <c r="G4094" s="5">
        <v>11833.56</v>
      </c>
      <c r="H4094" s="5">
        <f t="shared" si="441"/>
        <v>213.00407999999999</v>
      </c>
      <c r="I4094" s="6">
        <v>5</v>
      </c>
      <c r="J4094" s="6">
        <v>59167.8</v>
      </c>
      <c r="K4094" s="5">
        <f t="shared" si="442"/>
        <v>1065.0203999999999</v>
      </c>
      <c r="L4094" s="7">
        <v>3.47</v>
      </c>
      <c r="M4094" s="7">
        <v>2303</v>
      </c>
      <c r="N4094" s="3">
        <v>45342</v>
      </c>
      <c r="O4094" s="4" t="str">
        <f t="shared" si="443"/>
        <v>2024-02</v>
      </c>
      <c r="P4094" s="4" t="str">
        <f t="shared" si="444"/>
        <v>02</v>
      </c>
      <c r="Q4094" s="4" t="str">
        <f t="shared" si="445"/>
        <v>February</v>
      </c>
      <c r="R4094" s="30" t="str">
        <f t="shared" si="446"/>
        <v>20</v>
      </c>
      <c r="W4094" t="str">
        <f t="shared" si="447"/>
        <v>ok</v>
      </c>
    </row>
    <row r="4095" spans="1:23" x14ac:dyDescent="0.3">
      <c r="A4095" t="s">
        <v>4137</v>
      </c>
      <c r="B4095" t="s">
        <v>23</v>
      </c>
      <c r="C4095" t="s">
        <v>24</v>
      </c>
      <c r="D4095" t="s">
        <v>25</v>
      </c>
      <c r="E4095" t="s">
        <v>20</v>
      </c>
      <c r="F4095" t="s">
        <v>21</v>
      </c>
      <c r="G4095" s="5">
        <v>16044.31</v>
      </c>
      <c r="H4095" s="5">
        <f t="shared" si="441"/>
        <v>288.79757999999998</v>
      </c>
      <c r="I4095" s="6">
        <v>4</v>
      </c>
      <c r="J4095" s="6">
        <v>64177.24</v>
      </c>
      <c r="K4095" s="5">
        <f t="shared" si="442"/>
        <v>1155.1903199999999</v>
      </c>
      <c r="L4095" s="7">
        <v>1.84</v>
      </c>
      <c r="M4095" s="7">
        <v>256</v>
      </c>
      <c r="N4095" s="3">
        <v>45433</v>
      </c>
      <c r="O4095" s="4" t="str">
        <f t="shared" si="443"/>
        <v>2024-05</v>
      </c>
      <c r="P4095" s="4" t="str">
        <f t="shared" si="444"/>
        <v>05</v>
      </c>
      <c r="Q4095" s="4" t="str">
        <f t="shared" si="445"/>
        <v>May</v>
      </c>
      <c r="R4095" s="30" t="str">
        <f t="shared" si="446"/>
        <v>21</v>
      </c>
      <c r="W4095" t="str">
        <f t="shared" si="447"/>
        <v>ok</v>
      </c>
    </row>
    <row r="4096" spans="1:23" x14ac:dyDescent="0.3">
      <c r="A4096" t="s">
        <v>4138</v>
      </c>
      <c r="B4096" t="s">
        <v>11</v>
      </c>
      <c r="C4096" t="s">
        <v>12</v>
      </c>
      <c r="D4096" t="s">
        <v>13</v>
      </c>
      <c r="E4096" t="s">
        <v>20</v>
      </c>
      <c r="F4096" t="s">
        <v>15</v>
      </c>
      <c r="G4096" s="5">
        <v>18209.59</v>
      </c>
      <c r="H4096" s="5">
        <f t="shared" si="441"/>
        <v>327.77261999999996</v>
      </c>
      <c r="I4096" s="6">
        <v>1</v>
      </c>
      <c r="J4096" s="6">
        <v>18209.59</v>
      </c>
      <c r="K4096" s="5">
        <f t="shared" si="442"/>
        <v>327.77261999999996</v>
      </c>
      <c r="L4096" s="7">
        <v>3.4</v>
      </c>
      <c r="M4096" s="7">
        <v>360</v>
      </c>
      <c r="N4096" s="3">
        <v>45572</v>
      </c>
      <c r="O4096" s="4" t="str">
        <f t="shared" si="443"/>
        <v>2024-10</v>
      </c>
      <c r="P4096" s="4" t="str">
        <f t="shared" si="444"/>
        <v>10</v>
      </c>
      <c r="Q4096" s="4" t="str">
        <f t="shared" si="445"/>
        <v>October</v>
      </c>
      <c r="R4096" s="30" t="str">
        <f t="shared" si="446"/>
        <v>07</v>
      </c>
      <c r="W4096" t="str">
        <f t="shared" si="447"/>
        <v>ok</v>
      </c>
    </row>
    <row r="4097" spans="1:23" x14ac:dyDescent="0.3">
      <c r="A4097" t="s">
        <v>4139</v>
      </c>
      <c r="B4097" t="s">
        <v>41</v>
      </c>
      <c r="C4097" t="s">
        <v>42</v>
      </c>
      <c r="D4097" t="s">
        <v>43</v>
      </c>
      <c r="E4097" t="s">
        <v>14</v>
      </c>
      <c r="F4097" t="s">
        <v>26</v>
      </c>
      <c r="G4097" s="5">
        <v>5408.45</v>
      </c>
      <c r="H4097" s="5">
        <f t="shared" si="441"/>
        <v>97.352099999999993</v>
      </c>
      <c r="I4097" s="6">
        <v>2</v>
      </c>
      <c r="J4097" s="6">
        <v>10816.9</v>
      </c>
      <c r="K4097" s="5">
        <f t="shared" si="442"/>
        <v>194.70419999999999</v>
      </c>
      <c r="L4097" s="7">
        <v>1.7</v>
      </c>
      <c r="M4097" s="7">
        <v>348</v>
      </c>
      <c r="N4097" s="3">
        <v>45593</v>
      </c>
      <c r="O4097" s="4" t="str">
        <f t="shared" si="443"/>
        <v>2024-10</v>
      </c>
      <c r="P4097" s="4" t="str">
        <f t="shared" si="444"/>
        <v>10</v>
      </c>
      <c r="Q4097" s="4" t="str">
        <f t="shared" si="445"/>
        <v>October</v>
      </c>
      <c r="R4097" s="30" t="str">
        <f t="shared" si="446"/>
        <v>28</v>
      </c>
      <c r="W4097" t="str">
        <f t="shared" si="447"/>
        <v>ok</v>
      </c>
    </row>
    <row r="4098" spans="1:23" x14ac:dyDescent="0.3">
      <c r="A4098" t="s">
        <v>4140</v>
      </c>
      <c r="B4098" t="s">
        <v>33</v>
      </c>
      <c r="C4098" t="s">
        <v>12</v>
      </c>
      <c r="D4098" t="s">
        <v>34</v>
      </c>
      <c r="E4098" t="s">
        <v>14</v>
      </c>
      <c r="F4098" t="s">
        <v>60</v>
      </c>
      <c r="G4098" s="5">
        <v>8461.84</v>
      </c>
      <c r="H4098" s="5">
        <f t="shared" si="441"/>
        <v>152.31312</v>
      </c>
      <c r="I4098" s="6">
        <v>3</v>
      </c>
      <c r="J4098" s="6">
        <v>25385.52</v>
      </c>
      <c r="K4098" s="5">
        <f t="shared" si="442"/>
        <v>456.93935999999997</v>
      </c>
      <c r="L4098" s="7">
        <v>2.0099999999999998</v>
      </c>
      <c r="M4098" s="7">
        <v>450</v>
      </c>
      <c r="N4098" s="3">
        <v>45520</v>
      </c>
      <c r="O4098" s="4" t="str">
        <f t="shared" si="443"/>
        <v>2024-08</v>
      </c>
      <c r="P4098" s="4" t="str">
        <f t="shared" si="444"/>
        <v>08</v>
      </c>
      <c r="Q4098" s="4" t="str">
        <f t="shared" si="445"/>
        <v>August</v>
      </c>
      <c r="R4098" s="30" t="str">
        <f t="shared" si="446"/>
        <v>16</v>
      </c>
      <c r="W4098" t="str">
        <f t="shared" si="447"/>
        <v>ok</v>
      </c>
    </row>
    <row r="4099" spans="1:23" x14ac:dyDescent="0.3">
      <c r="A4099" t="s">
        <v>4141</v>
      </c>
      <c r="B4099" t="s">
        <v>11</v>
      </c>
      <c r="C4099" t="s">
        <v>12</v>
      </c>
      <c r="D4099" t="s">
        <v>13</v>
      </c>
      <c r="E4099" t="s">
        <v>45</v>
      </c>
      <c r="F4099" t="s">
        <v>21</v>
      </c>
      <c r="G4099" s="5">
        <v>11789.68</v>
      </c>
      <c r="H4099" s="5">
        <f t="shared" ref="H4099:H4162" si="448">G4099*0.018</f>
        <v>212.21423999999999</v>
      </c>
      <c r="I4099" s="6">
        <v>4</v>
      </c>
      <c r="J4099" s="6">
        <v>47158.720000000001</v>
      </c>
      <c r="K4099" s="5">
        <f t="shared" ref="K4099:K4162" si="449">H4099*I4099</f>
        <v>848.85695999999996</v>
      </c>
      <c r="L4099" s="7">
        <v>3.22</v>
      </c>
      <c r="M4099" s="7">
        <v>866</v>
      </c>
      <c r="N4099" s="3">
        <v>45523</v>
      </c>
      <c r="O4099" s="4" t="str">
        <f t="shared" ref="O4099:O4162" si="450">TEXT(N4099,"yyyy-mm")</f>
        <v>2024-08</v>
      </c>
      <c r="P4099" s="4" t="str">
        <f t="shared" ref="P4099:P4162" si="451">TEXT(N4099,"mm")</f>
        <v>08</v>
      </c>
      <c r="Q4099" s="4" t="str">
        <f t="shared" ref="Q4099:Q4162" si="452">TEXT(DATE(2024,P4099,1),"mmmm")</f>
        <v>August</v>
      </c>
      <c r="R4099" s="30" t="str">
        <f t="shared" ref="R4099:R4162" si="453">TEXT(N4099,"dd")</f>
        <v>19</v>
      </c>
      <c r="W4099" t="str">
        <f t="shared" ref="W4099:W4162" si="454">IF(G4099*I4099=J4099,"ok","False")</f>
        <v>ok</v>
      </c>
    </row>
    <row r="4100" spans="1:23" x14ac:dyDescent="0.3">
      <c r="A4100" t="s">
        <v>4142</v>
      </c>
      <c r="B4100" t="s">
        <v>28</v>
      </c>
      <c r="C4100" t="s">
        <v>29</v>
      </c>
      <c r="D4100" t="s">
        <v>30</v>
      </c>
      <c r="E4100" t="s">
        <v>14</v>
      </c>
      <c r="F4100" t="s">
        <v>26</v>
      </c>
      <c r="G4100" s="5">
        <v>1932</v>
      </c>
      <c r="H4100" s="5">
        <f t="shared" si="448"/>
        <v>34.775999999999996</v>
      </c>
      <c r="I4100" s="6">
        <v>3</v>
      </c>
      <c r="J4100" s="6">
        <v>5796</v>
      </c>
      <c r="K4100" s="5">
        <f t="shared" si="449"/>
        <v>104.32799999999999</v>
      </c>
      <c r="L4100" s="7">
        <v>4.3899999999999997</v>
      </c>
      <c r="M4100" s="7">
        <v>1648</v>
      </c>
      <c r="N4100" s="3">
        <v>45487</v>
      </c>
      <c r="O4100" s="4" t="str">
        <f t="shared" si="450"/>
        <v>2024-07</v>
      </c>
      <c r="P4100" s="4" t="str">
        <f t="shared" si="451"/>
        <v>07</v>
      </c>
      <c r="Q4100" s="4" t="str">
        <f t="shared" si="452"/>
        <v>July</v>
      </c>
      <c r="R4100" s="30" t="str">
        <f t="shared" si="453"/>
        <v>14</v>
      </c>
      <c r="W4100" t="str">
        <f t="shared" si="454"/>
        <v>ok</v>
      </c>
    </row>
    <row r="4101" spans="1:23" x14ac:dyDescent="0.3">
      <c r="A4101" t="s">
        <v>4143</v>
      </c>
      <c r="B4101" t="s">
        <v>11</v>
      </c>
      <c r="C4101" t="s">
        <v>12</v>
      </c>
      <c r="D4101" t="s">
        <v>13</v>
      </c>
      <c r="E4101" t="s">
        <v>20</v>
      </c>
      <c r="F4101" t="s">
        <v>21</v>
      </c>
      <c r="G4101" s="5">
        <v>2715.33</v>
      </c>
      <c r="H4101" s="5">
        <f t="shared" si="448"/>
        <v>48.875939999999993</v>
      </c>
      <c r="I4101" s="6">
        <v>2</v>
      </c>
      <c r="J4101" s="6">
        <v>5430.66</v>
      </c>
      <c r="K4101" s="5">
        <f t="shared" si="449"/>
        <v>97.751879999999986</v>
      </c>
      <c r="L4101" s="7">
        <v>1.31</v>
      </c>
      <c r="M4101" s="7">
        <v>760</v>
      </c>
      <c r="N4101" s="3">
        <v>45435</v>
      </c>
      <c r="O4101" s="4" t="str">
        <f t="shared" si="450"/>
        <v>2024-05</v>
      </c>
      <c r="P4101" s="4" t="str">
        <f t="shared" si="451"/>
        <v>05</v>
      </c>
      <c r="Q4101" s="4" t="str">
        <f t="shared" si="452"/>
        <v>May</v>
      </c>
      <c r="R4101" s="30" t="str">
        <f t="shared" si="453"/>
        <v>23</v>
      </c>
      <c r="W4101" t="str">
        <f t="shared" si="454"/>
        <v>ok</v>
      </c>
    </row>
    <row r="4102" spans="1:23" x14ac:dyDescent="0.3">
      <c r="A4102" t="s">
        <v>4144</v>
      </c>
      <c r="B4102" t="s">
        <v>17</v>
      </c>
      <c r="C4102" t="s">
        <v>18</v>
      </c>
      <c r="D4102" t="s">
        <v>19</v>
      </c>
      <c r="E4102" t="s">
        <v>14</v>
      </c>
      <c r="F4102" t="s">
        <v>60</v>
      </c>
      <c r="G4102" s="5">
        <v>5411</v>
      </c>
      <c r="H4102" s="5">
        <f t="shared" si="448"/>
        <v>97.397999999999996</v>
      </c>
      <c r="I4102" s="6">
        <v>4</v>
      </c>
      <c r="J4102" s="6">
        <v>21644</v>
      </c>
      <c r="K4102" s="5">
        <f t="shared" si="449"/>
        <v>389.59199999999998</v>
      </c>
      <c r="L4102" s="7">
        <v>1.38</v>
      </c>
      <c r="M4102" s="7">
        <v>4285</v>
      </c>
      <c r="N4102" s="3">
        <v>45339</v>
      </c>
      <c r="O4102" s="4" t="str">
        <f t="shared" si="450"/>
        <v>2024-02</v>
      </c>
      <c r="P4102" s="4" t="str">
        <f t="shared" si="451"/>
        <v>02</v>
      </c>
      <c r="Q4102" s="4" t="str">
        <f t="shared" si="452"/>
        <v>February</v>
      </c>
      <c r="R4102" s="30" t="str">
        <f t="shared" si="453"/>
        <v>17</v>
      </c>
      <c r="W4102" t="str">
        <f t="shared" si="454"/>
        <v>ok</v>
      </c>
    </row>
    <row r="4103" spans="1:23" x14ac:dyDescent="0.3">
      <c r="A4103" t="s">
        <v>4145</v>
      </c>
      <c r="B4103" t="s">
        <v>63</v>
      </c>
      <c r="C4103" t="s">
        <v>18</v>
      </c>
      <c r="D4103" t="s">
        <v>64</v>
      </c>
      <c r="E4103" t="s">
        <v>20</v>
      </c>
      <c r="F4103" t="s">
        <v>15</v>
      </c>
      <c r="G4103" s="5">
        <v>16471.75</v>
      </c>
      <c r="H4103" s="5">
        <f t="shared" si="448"/>
        <v>296.49149999999997</v>
      </c>
      <c r="I4103" s="6">
        <v>3</v>
      </c>
      <c r="J4103" s="6">
        <v>49415.25</v>
      </c>
      <c r="K4103" s="5">
        <f t="shared" si="449"/>
        <v>889.47449999999992</v>
      </c>
      <c r="L4103" s="7">
        <v>1.05</v>
      </c>
      <c r="M4103" s="7">
        <v>146</v>
      </c>
      <c r="N4103" s="3">
        <v>45488</v>
      </c>
      <c r="O4103" s="4" t="str">
        <f t="shared" si="450"/>
        <v>2024-07</v>
      </c>
      <c r="P4103" s="4" t="str">
        <f t="shared" si="451"/>
        <v>07</v>
      </c>
      <c r="Q4103" s="4" t="str">
        <f t="shared" si="452"/>
        <v>July</v>
      </c>
      <c r="R4103" s="30" t="str">
        <f t="shared" si="453"/>
        <v>15</v>
      </c>
      <c r="W4103" t="str">
        <f t="shared" si="454"/>
        <v>ok</v>
      </c>
    </row>
    <row r="4104" spans="1:23" x14ac:dyDescent="0.3">
      <c r="A4104" t="s">
        <v>4146</v>
      </c>
      <c r="B4104" t="s">
        <v>33</v>
      </c>
      <c r="C4104" t="s">
        <v>12</v>
      </c>
      <c r="D4104" t="s">
        <v>34</v>
      </c>
      <c r="E4104" t="s">
        <v>20</v>
      </c>
      <c r="F4104" t="s">
        <v>26</v>
      </c>
      <c r="G4104" s="5">
        <v>1553.8</v>
      </c>
      <c r="H4104" s="5">
        <f t="shared" si="448"/>
        <v>27.968399999999995</v>
      </c>
      <c r="I4104" s="6">
        <v>2</v>
      </c>
      <c r="J4104" s="6">
        <v>3107.6</v>
      </c>
      <c r="K4104" s="5">
        <f t="shared" si="449"/>
        <v>55.936799999999991</v>
      </c>
      <c r="L4104" s="7">
        <v>4.3899999999999997</v>
      </c>
      <c r="M4104" s="7">
        <v>2634</v>
      </c>
      <c r="N4104" s="3">
        <v>45387</v>
      </c>
      <c r="O4104" s="4" t="str">
        <f t="shared" si="450"/>
        <v>2024-04</v>
      </c>
      <c r="P4104" s="4" t="str">
        <f t="shared" si="451"/>
        <v>04</v>
      </c>
      <c r="Q4104" s="4" t="str">
        <f t="shared" si="452"/>
        <v>April</v>
      </c>
      <c r="R4104" s="30" t="str">
        <f t="shared" si="453"/>
        <v>05</v>
      </c>
      <c r="W4104" t="str">
        <f t="shared" si="454"/>
        <v>ok</v>
      </c>
    </row>
    <row r="4105" spans="1:23" x14ac:dyDescent="0.3">
      <c r="A4105" t="s">
        <v>4147</v>
      </c>
      <c r="B4105" t="s">
        <v>11</v>
      </c>
      <c r="C4105" t="s">
        <v>12</v>
      </c>
      <c r="D4105" t="s">
        <v>13</v>
      </c>
      <c r="E4105" t="s">
        <v>20</v>
      </c>
      <c r="F4105" t="s">
        <v>31</v>
      </c>
      <c r="G4105" s="5">
        <v>14386.59</v>
      </c>
      <c r="H4105" s="5">
        <f t="shared" si="448"/>
        <v>258.95862</v>
      </c>
      <c r="I4105" s="6">
        <v>4</v>
      </c>
      <c r="J4105" s="6">
        <v>57546.36</v>
      </c>
      <c r="K4105" s="5">
        <f t="shared" si="449"/>
        <v>1035.83448</v>
      </c>
      <c r="L4105" s="7">
        <v>4.1900000000000004</v>
      </c>
      <c r="M4105" s="7">
        <v>1784</v>
      </c>
      <c r="N4105" s="3">
        <v>45466</v>
      </c>
      <c r="O4105" s="4" t="str">
        <f t="shared" si="450"/>
        <v>2024-06</v>
      </c>
      <c r="P4105" s="4" t="str">
        <f t="shared" si="451"/>
        <v>06</v>
      </c>
      <c r="Q4105" s="4" t="str">
        <f t="shared" si="452"/>
        <v>June</v>
      </c>
      <c r="R4105" s="30" t="str">
        <f t="shared" si="453"/>
        <v>23</v>
      </c>
      <c r="W4105" t="str">
        <f t="shared" si="454"/>
        <v>ok</v>
      </c>
    </row>
    <row r="4106" spans="1:23" x14ac:dyDescent="0.3">
      <c r="A4106" t="s">
        <v>4148</v>
      </c>
      <c r="B4106" t="s">
        <v>23</v>
      </c>
      <c r="C4106" t="s">
        <v>24</v>
      </c>
      <c r="D4106" t="s">
        <v>25</v>
      </c>
      <c r="E4106" t="s">
        <v>14</v>
      </c>
      <c r="F4106" t="s">
        <v>26</v>
      </c>
      <c r="G4106" s="5">
        <v>14901.2</v>
      </c>
      <c r="H4106" s="5">
        <f t="shared" si="448"/>
        <v>268.22159999999997</v>
      </c>
      <c r="I4106" s="6">
        <v>2</v>
      </c>
      <c r="J4106" s="6">
        <v>29802.400000000001</v>
      </c>
      <c r="K4106" s="5">
        <f t="shared" si="449"/>
        <v>536.44319999999993</v>
      </c>
      <c r="L4106" s="7">
        <v>4.88</v>
      </c>
      <c r="M4106" s="7">
        <v>506</v>
      </c>
      <c r="N4106" s="3">
        <v>45313</v>
      </c>
      <c r="O4106" s="4" t="str">
        <f t="shared" si="450"/>
        <v>2024-01</v>
      </c>
      <c r="P4106" s="4" t="str">
        <f t="shared" si="451"/>
        <v>01</v>
      </c>
      <c r="Q4106" s="4" t="str">
        <f t="shared" si="452"/>
        <v>January</v>
      </c>
      <c r="R4106" s="30" t="str">
        <f t="shared" si="453"/>
        <v>22</v>
      </c>
      <c r="W4106" t="str">
        <f t="shared" si="454"/>
        <v>ok</v>
      </c>
    </row>
    <row r="4107" spans="1:23" x14ac:dyDescent="0.3">
      <c r="A4107" t="s">
        <v>4149</v>
      </c>
      <c r="B4107" t="s">
        <v>28</v>
      </c>
      <c r="C4107" t="s">
        <v>29</v>
      </c>
      <c r="D4107" t="s">
        <v>30</v>
      </c>
      <c r="E4107" t="s">
        <v>45</v>
      </c>
      <c r="F4107" t="s">
        <v>21</v>
      </c>
      <c r="G4107" s="5">
        <v>12624.16</v>
      </c>
      <c r="H4107" s="5">
        <f t="shared" si="448"/>
        <v>227.23487999999998</v>
      </c>
      <c r="I4107" s="6">
        <v>4</v>
      </c>
      <c r="J4107" s="6">
        <v>50496.639999999999</v>
      </c>
      <c r="K4107" s="5">
        <f t="shared" si="449"/>
        <v>908.9395199999999</v>
      </c>
      <c r="L4107" s="7">
        <v>1.88</v>
      </c>
      <c r="M4107" s="7">
        <v>1077</v>
      </c>
      <c r="N4107" s="3">
        <v>45506</v>
      </c>
      <c r="O4107" s="4" t="str">
        <f t="shared" si="450"/>
        <v>2024-08</v>
      </c>
      <c r="P4107" s="4" t="str">
        <f t="shared" si="451"/>
        <v>08</v>
      </c>
      <c r="Q4107" s="4" t="str">
        <f t="shared" si="452"/>
        <v>August</v>
      </c>
      <c r="R4107" s="30" t="str">
        <f t="shared" si="453"/>
        <v>02</v>
      </c>
      <c r="W4107" t="str">
        <f t="shared" si="454"/>
        <v>ok</v>
      </c>
    </row>
    <row r="4108" spans="1:23" x14ac:dyDescent="0.3">
      <c r="A4108" t="s">
        <v>4150</v>
      </c>
      <c r="B4108" t="s">
        <v>11</v>
      </c>
      <c r="C4108" t="s">
        <v>12</v>
      </c>
      <c r="D4108" t="s">
        <v>13</v>
      </c>
      <c r="E4108" t="s">
        <v>14</v>
      </c>
      <c r="F4108" t="s">
        <v>15</v>
      </c>
      <c r="G4108" s="5">
        <v>5973.47</v>
      </c>
      <c r="H4108" s="5">
        <f t="shared" si="448"/>
        <v>107.52246</v>
      </c>
      <c r="I4108" s="6">
        <v>5</v>
      </c>
      <c r="J4108" s="6">
        <v>29867.35</v>
      </c>
      <c r="K4108" s="5">
        <f t="shared" si="449"/>
        <v>537.6123</v>
      </c>
      <c r="L4108" s="7">
        <v>4.28</v>
      </c>
      <c r="M4108" s="7">
        <v>4369</v>
      </c>
      <c r="N4108" s="3">
        <v>45610</v>
      </c>
      <c r="O4108" s="4" t="str">
        <f t="shared" si="450"/>
        <v>2024-11</v>
      </c>
      <c r="P4108" s="4" t="str">
        <f t="shared" si="451"/>
        <v>11</v>
      </c>
      <c r="Q4108" s="4" t="str">
        <f t="shared" si="452"/>
        <v>November</v>
      </c>
      <c r="R4108" s="30" t="str">
        <f t="shared" si="453"/>
        <v>14</v>
      </c>
      <c r="W4108" t="str">
        <f t="shared" si="454"/>
        <v>ok</v>
      </c>
    </row>
    <row r="4109" spans="1:23" x14ac:dyDescent="0.3">
      <c r="A4109" t="s">
        <v>4151</v>
      </c>
      <c r="B4109" t="s">
        <v>51</v>
      </c>
      <c r="C4109" t="s">
        <v>29</v>
      </c>
      <c r="D4109" t="s">
        <v>52</v>
      </c>
      <c r="E4109" t="s">
        <v>14</v>
      </c>
      <c r="F4109" t="s">
        <v>31</v>
      </c>
      <c r="G4109" s="5">
        <v>2850.21</v>
      </c>
      <c r="H4109" s="5">
        <f t="shared" si="448"/>
        <v>51.303779999999996</v>
      </c>
      <c r="I4109" s="6">
        <v>4</v>
      </c>
      <c r="J4109" s="6">
        <v>11400.84</v>
      </c>
      <c r="K4109" s="5">
        <f t="shared" si="449"/>
        <v>205.21511999999998</v>
      </c>
      <c r="L4109" s="7">
        <v>4.3600000000000003</v>
      </c>
      <c r="M4109" s="7">
        <v>1813</v>
      </c>
      <c r="N4109" s="3">
        <v>45406</v>
      </c>
      <c r="O4109" s="4" t="str">
        <f t="shared" si="450"/>
        <v>2024-04</v>
      </c>
      <c r="P4109" s="4" t="str">
        <f t="shared" si="451"/>
        <v>04</v>
      </c>
      <c r="Q4109" s="4" t="str">
        <f t="shared" si="452"/>
        <v>April</v>
      </c>
      <c r="R4109" s="30" t="str">
        <f t="shared" si="453"/>
        <v>24</v>
      </c>
      <c r="W4109" t="str">
        <f t="shared" si="454"/>
        <v>ok</v>
      </c>
    </row>
    <row r="4110" spans="1:23" x14ac:dyDescent="0.3">
      <c r="A4110" t="s">
        <v>4152</v>
      </c>
      <c r="B4110" t="s">
        <v>11</v>
      </c>
      <c r="C4110" t="s">
        <v>12</v>
      </c>
      <c r="D4110" t="s">
        <v>13</v>
      </c>
      <c r="E4110" t="s">
        <v>14</v>
      </c>
      <c r="F4110" t="s">
        <v>21</v>
      </c>
      <c r="G4110" s="5">
        <v>1516.76</v>
      </c>
      <c r="H4110" s="5">
        <f t="shared" si="448"/>
        <v>27.301679999999998</v>
      </c>
      <c r="I4110" s="6">
        <v>2</v>
      </c>
      <c r="J4110" s="6">
        <v>3033.52</v>
      </c>
      <c r="K4110" s="5">
        <f t="shared" si="449"/>
        <v>54.603359999999995</v>
      </c>
      <c r="L4110" s="7">
        <v>3.28</v>
      </c>
      <c r="M4110" s="7">
        <v>1962</v>
      </c>
      <c r="N4110" s="3">
        <v>45421</v>
      </c>
      <c r="O4110" s="4" t="str">
        <f t="shared" si="450"/>
        <v>2024-05</v>
      </c>
      <c r="P4110" s="4" t="str">
        <f t="shared" si="451"/>
        <v>05</v>
      </c>
      <c r="Q4110" s="4" t="str">
        <f t="shared" si="452"/>
        <v>May</v>
      </c>
      <c r="R4110" s="30" t="str">
        <f t="shared" si="453"/>
        <v>09</v>
      </c>
      <c r="W4110" t="str">
        <f t="shared" si="454"/>
        <v>ok</v>
      </c>
    </row>
    <row r="4111" spans="1:23" x14ac:dyDescent="0.3">
      <c r="A4111" t="s">
        <v>4153</v>
      </c>
      <c r="B4111" t="s">
        <v>17</v>
      </c>
      <c r="C4111" t="s">
        <v>18</v>
      </c>
      <c r="D4111" t="s">
        <v>19</v>
      </c>
      <c r="E4111" t="s">
        <v>14</v>
      </c>
      <c r="F4111" t="s">
        <v>15</v>
      </c>
      <c r="G4111" s="5">
        <v>12848.28</v>
      </c>
      <c r="H4111" s="5">
        <f t="shared" si="448"/>
        <v>231.26903999999999</v>
      </c>
      <c r="I4111" s="6">
        <v>5</v>
      </c>
      <c r="J4111" s="6">
        <v>64241.4</v>
      </c>
      <c r="K4111" s="5">
        <f t="shared" si="449"/>
        <v>1156.3452</v>
      </c>
      <c r="L4111" s="7">
        <v>4.5199999999999996</v>
      </c>
      <c r="M4111" s="7">
        <v>3376</v>
      </c>
      <c r="N4111" s="3">
        <v>45636</v>
      </c>
      <c r="O4111" s="4" t="str">
        <f t="shared" si="450"/>
        <v>2024-12</v>
      </c>
      <c r="P4111" s="4" t="str">
        <f t="shared" si="451"/>
        <v>12</v>
      </c>
      <c r="Q4111" s="4" t="str">
        <f t="shared" si="452"/>
        <v>December</v>
      </c>
      <c r="R4111" s="30" t="str">
        <f t="shared" si="453"/>
        <v>10</v>
      </c>
      <c r="W4111" t="str">
        <f t="shared" si="454"/>
        <v>ok</v>
      </c>
    </row>
    <row r="4112" spans="1:23" x14ac:dyDescent="0.3">
      <c r="A4112" t="s">
        <v>4154</v>
      </c>
      <c r="B4112" t="s">
        <v>51</v>
      </c>
      <c r="C4112" t="s">
        <v>29</v>
      </c>
      <c r="D4112" t="s">
        <v>52</v>
      </c>
      <c r="E4112" t="s">
        <v>20</v>
      </c>
      <c r="F4112" t="s">
        <v>26</v>
      </c>
      <c r="G4112" s="5">
        <v>8486.8700000000008</v>
      </c>
      <c r="H4112" s="5">
        <f t="shared" si="448"/>
        <v>152.76366000000002</v>
      </c>
      <c r="I4112" s="6">
        <v>5</v>
      </c>
      <c r="J4112" s="6">
        <v>42434.35</v>
      </c>
      <c r="K4112" s="5">
        <f t="shared" si="449"/>
        <v>763.81830000000014</v>
      </c>
      <c r="L4112" s="7">
        <v>3.72</v>
      </c>
      <c r="M4112" s="7">
        <v>1292</v>
      </c>
      <c r="N4112" s="3">
        <v>45480</v>
      </c>
      <c r="O4112" s="4" t="str">
        <f t="shared" si="450"/>
        <v>2024-07</v>
      </c>
      <c r="P4112" s="4" t="str">
        <f t="shared" si="451"/>
        <v>07</v>
      </c>
      <c r="Q4112" s="4" t="str">
        <f t="shared" si="452"/>
        <v>July</v>
      </c>
      <c r="R4112" s="30" t="str">
        <f t="shared" si="453"/>
        <v>07</v>
      </c>
      <c r="W4112" t="str">
        <f t="shared" si="454"/>
        <v>ok</v>
      </c>
    </row>
    <row r="4113" spans="1:23" x14ac:dyDescent="0.3">
      <c r="A4113" t="s">
        <v>4155</v>
      </c>
      <c r="B4113" t="s">
        <v>51</v>
      </c>
      <c r="C4113" t="s">
        <v>29</v>
      </c>
      <c r="D4113" t="s">
        <v>52</v>
      </c>
      <c r="E4113" t="s">
        <v>20</v>
      </c>
      <c r="F4113" t="s">
        <v>26</v>
      </c>
      <c r="G4113" s="5">
        <v>5113.63</v>
      </c>
      <c r="H4113" s="5">
        <f t="shared" si="448"/>
        <v>92.045339999999996</v>
      </c>
      <c r="I4113" s="6">
        <v>1</v>
      </c>
      <c r="J4113" s="6">
        <v>5113.63</v>
      </c>
      <c r="K4113" s="5">
        <f t="shared" si="449"/>
        <v>92.045339999999996</v>
      </c>
      <c r="L4113" s="7">
        <v>3</v>
      </c>
      <c r="M4113" s="7">
        <v>4490</v>
      </c>
      <c r="N4113" s="3">
        <v>45400</v>
      </c>
      <c r="O4113" s="4" t="str">
        <f t="shared" si="450"/>
        <v>2024-04</v>
      </c>
      <c r="P4113" s="4" t="str">
        <f t="shared" si="451"/>
        <v>04</v>
      </c>
      <c r="Q4113" s="4" t="str">
        <f t="shared" si="452"/>
        <v>April</v>
      </c>
      <c r="R4113" s="30" t="str">
        <f t="shared" si="453"/>
        <v>18</v>
      </c>
      <c r="W4113" t="str">
        <f t="shared" si="454"/>
        <v>ok</v>
      </c>
    </row>
    <row r="4114" spans="1:23" x14ac:dyDescent="0.3">
      <c r="A4114" t="s">
        <v>4156</v>
      </c>
      <c r="B4114" t="s">
        <v>41</v>
      </c>
      <c r="C4114" t="s">
        <v>42</v>
      </c>
      <c r="D4114" t="s">
        <v>43</v>
      </c>
      <c r="E4114" t="s">
        <v>45</v>
      </c>
      <c r="F4114" t="s">
        <v>31</v>
      </c>
      <c r="G4114" s="5">
        <v>7396.89</v>
      </c>
      <c r="H4114" s="5">
        <f t="shared" si="448"/>
        <v>133.14401999999998</v>
      </c>
      <c r="I4114" s="6">
        <v>5</v>
      </c>
      <c r="J4114" s="6">
        <v>36984.449999999997</v>
      </c>
      <c r="K4114" s="5">
        <f t="shared" si="449"/>
        <v>665.72009999999989</v>
      </c>
      <c r="L4114" s="7">
        <v>4.54</v>
      </c>
      <c r="M4114" s="7">
        <v>1769</v>
      </c>
      <c r="N4114" s="3">
        <v>45316</v>
      </c>
      <c r="O4114" s="4" t="str">
        <f t="shared" si="450"/>
        <v>2024-01</v>
      </c>
      <c r="P4114" s="4" t="str">
        <f t="shared" si="451"/>
        <v>01</v>
      </c>
      <c r="Q4114" s="4" t="str">
        <f t="shared" si="452"/>
        <v>January</v>
      </c>
      <c r="R4114" s="30" t="str">
        <f t="shared" si="453"/>
        <v>25</v>
      </c>
      <c r="W4114" t="str">
        <f t="shared" si="454"/>
        <v>ok</v>
      </c>
    </row>
    <row r="4115" spans="1:23" x14ac:dyDescent="0.3">
      <c r="A4115" t="s">
        <v>4157</v>
      </c>
      <c r="B4115" t="s">
        <v>41</v>
      </c>
      <c r="C4115" t="s">
        <v>42</v>
      </c>
      <c r="D4115" t="s">
        <v>43</v>
      </c>
      <c r="E4115" t="s">
        <v>20</v>
      </c>
      <c r="F4115" t="s">
        <v>26</v>
      </c>
      <c r="G4115" s="5">
        <v>10885.11</v>
      </c>
      <c r="H4115" s="5">
        <f t="shared" si="448"/>
        <v>195.93197999999998</v>
      </c>
      <c r="I4115" s="6">
        <v>5</v>
      </c>
      <c r="J4115" s="6">
        <v>54425.55</v>
      </c>
      <c r="K4115" s="5">
        <f t="shared" si="449"/>
        <v>979.65989999999988</v>
      </c>
      <c r="L4115" s="7">
        <v>1.41</v>
      </c>
      <c r="M4115" s="7">
        <v>2411</v>
      </c>
      <c r="N4115" s="3">
        <v>45430</v>
      </c>
      <c r="O4115" s="4" t="str">
        <f t="shared" si="450"/>
        <v>2024-05</v>
      </c>
      <c r="P4115" s="4" t="str">
        <f t="shared" si="451"/>
        <v>05</v>
      </c>
      <c r="Q4115" s="4" t="str">
        <f t="shared" si="452"/>
        <v>May</v>
      </c>
      <c r="R4115" s="30" t="str">
        <f t="shared" si="453"/>
        <v>18</v>
      </c>
      <c r="W4115" t="str">
        <f t="shared" si="454"/>
        <v>ok</v>
      </c>
    </row>
    <row r="4116" spans="1:23" x14ac:dyDescent="0.3">
      <c r="A4116" t="s">
        <v>4158</v>
      </c>
      <c r="B4116" t="s">
        <v>36</v>
      </c>
      <c r="C4116" t="s">
        <v>18</v>
      </c>
      <c r="D4116" t="s">
        <v>37</v>
      </c>
      <c r="E4116" t="s">
        <v>45</v>
      </c>
      <c r="F4116" t="s">
        <v>21</v>
      </c>
      <c r="G4116" s="5">
        <v>2464.61</v>
      </c>
      <c r="H4116" s="5">
        <f t="shared" si="448"/>
        <v>44.36298</v>
      </c>
      <c r="I4116" s="6">
        <v>1</v>
      </c>
      <c r="J4116" s="6">
        <v>2464.61</v>
      </c>
      <c r="K4116" s="5">
        <f t="shared" si="449"/>
        <v>44.36298</v>
      </c>
      <c r="L4116" s="7">
        <v>1.5</v>
      </c>
      <c r="M4116" s="7">
        <v>3710</v>
      </c>
      <c r="N4116" s="3">
        <v>45616</v>
      </c>
      <c r="O4116" s="4" t="str">
        <f t="shared" si="450"/>
        <v>2024-11</v>
      </c>
      <c r="P4116" s="4" t="str">
        <f t="shared" si="451"/>
        <v>11</v>
      </c>
      <c r="Q4116" s="4" t="str">
        <f t="shared" si="452"/>
        <v>November</v>
      </c>
      <c r="R4116" s="30" t="str">
        <f t="shared" si="453"/>
        <v>20</v>
      </c>
      <c r="W4116" t="str">
        <f t="shared" si="454"/>
        <v>ok</v>
      </c>
    </row>
    <row r="4117" spans="1:23" x14ac:dyDescent="0.3">
      <c r="A4117" t="s">
        <v>4159</v>
      </c>
      <c r="B4117" t="s">
        <v>36</v>
      </c>
      <c r="C4117" t="s">
        <v>18</v>
      </c>
      <c r="D4117" t="s">
        <v>37</v>
      </c>
      <c r="E4117" t="s">
        <v>20</v>
      </c>
      <c r="F4117" t="s">
        <v>21</v>
      </c>
      <c r="G4117" s="5">
        <v>10063.09</v>
      </c>
      <c r="H4117" s="5">
        <f t="shared" si="448"/>
        <v>181.13561999999999</v>
      </c>
      <c r="I4117" s="6">
        <v>5</v>
      </c>
      <c r="J4117" s="6">
        <v>50315.45</v>
      </c>
      <c r="K4117" s="5">
        <f t="shared" si="449"/>
        <v>905.67809999999997</v>
      </c>
      <c r="L4117" s="7">
        <v>1.85</v>
      </c>
      <c r="M4117" s="7">
        <v>4898</v>
      </c>
      <c r="N4117" s="3">
        <v>45331</v>
      </c>
      <c r="O4117" s="4" t="str">
        <f t="shared" si="450"/>
        <v>2024-02</v>
      </c>
      <c r="P4117" s="4" t="str">
        <f t="shared" si="451"/>
        <v>02</v>
      </c>
      <c r="Q4117" s="4" t="str">
        <f t="shared" si="452"/>
        <v>February</v>
      </c>
      <c r="R4117" s="30" t="str">
        <f t="shared" si="453"/>
        <v>09</v>
      </c>
      <c r="W4117" t="str">
        <f t="shared" si="454"/>
        <v>ok</v>
      </c>
    </row>
    <row r="4118" spans="1:23" x14ac:dyDescent="0.3">
      <c r="A4118" t="s">
        <v>4160</v>
      </c>
      <c r="B4118" t="s">
        <v>23</v>
      </c>
      <c r="C4118" t="s">
        <v>24</v>
      </c>
      <c r="D4118" t="s">
        <v>25</v>
      </c>
      <c r="E4118" t="s">
        <v>20</v>
      </c>
      <c r="F4118" t="s">
        <v>15</v>
      </c>
      <c r="G4118" s="5">
        <v>17996.79</v>
      </c>
      <c r="H4118" s="5">
        <f t="shared" si="448"/>
        <v>323.94221999999996</v>
      </c>
      <c r="I4118" s="6">
        <v>2</v>
      </c>
      <c r="J4118" s="6">
        <v>35993.58</v>
      </c>
      <c r="K4118" s="5">
        <f t="shared" si="449"/>
        <v>647.88443999999993</v>
      </c>
      <c r="L4118" s="7">
        <v>4.97</v>
      </c>
      <c r="M4118" s="7">
        <v>305</v>
      </c>
      <c r="N4118" s="3">
        <v>45522</v>
      </c>
      <c r="O4118" s="4" t="str">
        <f t="shared" si="450"/>
        <v>2024-08</v>
      </c>
      <c r="P4118" s="4" t="str">
        <f t="shared" si="451"/>
        <v>08</v>
      </c>
      <c r="Q4118" s="4" t="str">
        <f t="shared" si="452"/>
        <v>August</v>
      </c>
      <c r="R4118" s="30" t="str">
        <f t="shared" si="453"/>
        <v>18</v>
      </c>
      <c r="W4118" t="str">
        <f t="shared" si="454"/>
        <v>ok</v>
      </c>
    </row>
    <row r="4119" spans="1:23" x14ac:dyDescent="0.3">
      <c r="A4119" t="s">
        <v>4161</v>
      </c>
      <c r="B4119" t="s">
        <v>28</v>
      </c>
      <c r="C4119" t="s">
        <v>29</v>
      </c>
      <c r="D4119" t="s">
        <v>30</v>
      </c>
      <c r="E4119" t="s">
        <v>45</v>
      </c>
      <c r="F4119" t="s">
        <v>15</v>
      </c>
      <c r="G4119" s="5">
        <v>17475.240000000002</v>
      </c>
      <c r="H4119" s="5">
        <f t="shared" si="448"/>
        <v>314.55432000000002</v>
      </c>
      <c r="I4119" s="6">
        <v>5</v>
      </c>
      <c r="J4119" s="6">
        <v>87376.2</v>
      </c>
      <c r="K4119" s="5">
        <f t="shared" si="449"/>
        <v>1572.7716</v>
      </c>
      <c r="L4119" s="7">
        <v>2.64</v>
      </c>
      <c r="M4119" s="7">
        <v>394</v>
      </c>
      <c r="N4119" s="3">
        <v>45437</v>
      </c>
      <c r="O4119" s="4" t="str">
        <f t="shared" si="450"/>
        <v>2024-05</v>
      </c>
      <c r="P4119" s="4" t="str">
        <f t="shared" si="451"/>
        <v>05</v>
      </c>
      <c r="Q4119" s="4" t="str">
        <f t="shared" si="452"/>
        <v>May</v>
      </c>
      <c r="R4119" s="30" t="str">
        <f t="shared" si="453"/>
        <v>25</v>
      </c>
      <c r="W4119" t="str">
        <f t="shared" si="454"/>
        <v>ok</v>
      </c>
    </row>
    <row r="4120" spans="1:23" x14ac:dyDescent="0.3">
      <c r="A4120" t="s">
        <v>4162</v>
      </c>
      <c r="B4120" t="s">
        <v>51</v>
      </c>
      <c r="C4120" t="s">
        <v>29</v>
      </c>
      <c r="D4120" t="s">
        <v>52</v>
      </c>
      <c r="E4120" t="s">
        <v>14</v>
      </c>
      <c r="F4120" t="s">
        <v>60</v>
      </c>
      <c r="G4120" s="5">
        <v>2287.73</v>
      </c>
      <c r="H4120" s="5">
        <f t="shared" si="448"/>
        <v>41.179139999999997</v>
      </c>
      <c r="I4120" s="6">
        <v>3</v>
      </c>
      <c r="J4120" s="6">
        <v>6863.19</v>
      </c>
      <c r="K4120" s="5">
        <f t="shared" si="449"/>
        <v>123.53742</v>
      </c>
      <c r="L4120" s="7">
        <v>2.19</v>
      </c>
      <c r="M4120" s="7">
        <v>1938</v>
      </c>
      <c r="N4120" s="3">
        <v>45563</v>
      </c>
      <c r="O4120" s="4" t="str">
        <f t="shared" si="450"/>
        <v>2024-09</v>
      </c>
      <c r="P4120" s="4" t="str">
        <f t="shared" si="451"/>
        <v>09</v>
      </c>
      <c r="Q4120" s="4" t="str">
        <f t="shared" si="452"/>
        <v>September</v>
      </c>
      <c r="R4120" s="30" t="str">
        <f t="shared" si="453"/>
        <v>28</v>
      </c>
      <c r="W4120" t="str">
        <f t="shared" si="454"/>
        <v>ok</v>
      </c>
    </row>
    <row r="4121" spans="1:23" x14ac:dyDescent="0.3">
      <c r="A4121" t="s">
        <v>4163</v>
      </c>
      <c r="B4121" t="s">
        <v>41</v>
      </c>
      <c r="C4121" t="s">
        <v>42</v>
      </c>
      <c r="D4121" t="s">
        <v>43</v>
      </c>
      <c r="E4121" t="s">
        <v>20</v>
      </c>
      <c r="F4121" t="s">
        <v>31</v>
      </c>
      <c r="G4121" s="5">
        <v>8021.52</v>
      </c>
      <c r="H4121" s="5">
        <f t="shared" si="448"/>
        <v>144.38736</v>
      </c>
      <c r="I4121" s="6">
        <v>2</v>
      </c>
      <c r="J4121" s="6">
        <v>16043.04</v>
      </c>
      <c r="K4121" s="5">
        <f t="shared" si="449"/>
        <v>288.77472</v>
      </c>
      <c r="L4121" s="7">
        <v>3.55</v>
      </c>
      <c r="M4121" s="7">
        <v>4644</v>
      </c>
      <c r="N4121" s="3">
        <v>45364</v>
      </c>
      <c r="O4121" s="4" t="str">
        <f t="shared" si="450"/>
        <v>2024-03</v>
      </c>
      <c r="P4121" s="4" t="str">
        <f t="shared" si="451"/>
        <v>03</v>
      </c>
      <c r="Q4121" s="4" t="str">
        <f t="shared" si="452"/>
        <v>March</v>
      </c>
      <c r="R4121" s="30" t="str">
        <f t="shared" si="453"/>
        <v>13</v>
      </c>
      <c r="W4121" t="str">
        <f t="shared" si="454"/>
        <v>ok</v>
      </c>
    </row>
    <row r="4122" spans="1:23" x14ac:dyDescent="0.3">
      <c r="A4122" t="s">
        <v>4164</v>
      </c>
      <c r="B4122" t="s">
        <v>23</v>
      </c>
      <c r="C4122" t="s">
        <v>24</v>
      </c>
      <c r="D4122" t="s">
        <v>25</v>
      </c>
      <c r="E4122" t="s">
        <v>20</v>
      </c>
      <c r="F4122" t="s">
        <v>15</v>
      </c>
      <c r="G4122" s="5">
        <v>6595.63</v>
      </c>
      <c r="H4122" s="5">
        <f t="shared" si="448"/>
        <v>118.72134</v>
      </c>
      <c r="I4122" s="6">
        <v>2</v>
      </c>
      <c r="J4122" s="6">
        <v>13191.26</v>
      </c>
      <c r="K4122" s="5">
        <f t="shared" si="449"/>
        <v>237.44268</v>
      </c>
      <c r="L4122" s="7">
        <v>3.52</v>
      </c>
      <c r="M4122" s="7">
        <v>1952</v>
      </c>
      <c r="N4122" s="3">
        <v>45361</v>
      </c>
      <c r="O4122" s="4" t="str">
        <f t="shared" si="450"/>
        <v>2024-03</v>
      </c>
      <c r="P4122" s="4" t="str">
        <f t="shared" si="451"/>
        <v>03</v>
      </c>
      <c r="Q4122" s="4" t="str">
        <f t="shared" si="452"/>
        <v>March</v>
      </c>
      <c r="R4122" s="30" t="str">
        <f t="shared" si="453"/>
        <v>10</v>
      </c>
      <c r="W4122" t="str">
        <f t="shared" si="454"/>
        <v>ok</v>
      </c>
    </row>
    <row r="4123" spans="1:23" x14ac:dyDescent="0.3">
      <c r="A4123" t="s">
        <v>4165</v>
      </c>
      <c r="B4123" t="s">
        <v>47</v>
      </c>
      <c r="C4123" t="s">
        <v>12</v>
      </c>
      <c r="D4123" t="s">
        <v>48</v>
      </c>
      <c r="E4123" t="s">
        <v>20</v>
      </c>
      <c r="F4123" t="s">
        <v>38</v>
      </c>
      <c r="G4123" s="5">
        <v>14225.19</v>
      </c>
      <c r="H4123" s="5">
        <f t="shared" si="448"/>
        <v>256.05342000000002</v>
      </c>
      <c r="I4123" s="6">
        <v>1</v>
      </c>
      <c r="J4123" s="6">
        <v>14225.19</v>
      </c>
      <c r="K4123" s="5">
        <f t="shared" si="449"/>
        <v>256.05342000000002</v>
      </c>
      <c r="L4123" s="7">
        <v>3.14</v>
      </c>
      <c r="M4123" s="7">
        <v>4681</v>
      </c>
      <c r="N4123" s="3">
        <v>45322</v>
      </c>
      <c r="O4123" s="4" t="str">
        <f t="shared" si="450"/>
        <v>2024-01</v>
      </c>
      <c r="P4123" s="4" t="str">
        <f t="shared" si="451"/>
        <v>01</v>
      </c>
      <c r="Q4123" s="4" t="str">
        <f t="shared" si="452"/>
        <v>January</v>
      </c>
      <c r="R4123" s="30" t="str">
        <f t="shared" si="453"/>
        <v>31</v>
      </c>
      <c r="W4123" t="str">
        <f t="shared" si="454"/>
        <v>ok</v>
      </c>
    </row>
    <row r="4124" spans="1:23" x14ac:dyDescent="0.3">
      <c r="A4124" t="s">
        <v>4166</v>
      </c>
      <c r="B4124" t="s">
        <v>33</v>
      </c>
      <c r="C4124" t="s">
        <v>12</v>
      </c>
      <c r="D4124" t="s">
        <v>34</v>
      </c>
      <c r="E4124" t="s">
        <v>20</v>
      </c>
      <c r="F4124" t="s">
        <v>26</v>
      </c>
      <c r="G4124" s="5">
        <v>9277.48</v>
      </c>
      <c r="H4124" s="5">
        <f t="shared" si="448"/>
        <v>166.99463999999998</v>
      </c>
      <c r="I4124" s="6">
        <v>5</v>
      </c>
      <c r="J4124" s="6">
        <v>46387.4</v>
      </c>
      <c r="K4124" s="5">
        <f t="shared" si="449"/>
        <v>834.97319999999991</v>
      </c>
      <c r="L4124" s="7">
        <v>4.4800000000000004</v>
      </c>
      <c r="M4124" s="7">
        <v>511</v>
      </c>
      <c r="N4124" s="3">
        <v>45484</v>
      </c>
      <c r="O4124" s="4" t="str">
        <f t="shared" si="450"/>
        <v>2024-07</v>
      </c>
      <c r="P4124" s="4" t="str">
        <f t="shared" si="451"/>
        <v>07</v>
      </c>
      <c r="Q4124" s="4" t="str">
        <f t="shared" si="452"/>
        <v>July</v>
      </c>
      <c r="R4124" s="30" t="str">
        <f t="shared" si="453"/>
        <v>11</v>
      </c>
      <c r="W4124" t="str">
        <f t="shared" si="454"/>
        <v>ok</v>
      </c>
    </row>
    <row r="4125" spans="1:23" x14ac:dyDescent="0.3">
      <c r="A4125" t="s">
        <v>4167</v>
      </c>
      <c r="B4125" t="s">
        <v>23</v>
      </c>
      <c r="C4125" t="s">
        <v>24</v>
      </c>
      <c r="D4125" t="s">
        <v>25</v>
      </c>
      <c r="E4125" t="s">
        <v>14</v>
      </c>
      <c r="F4125" t="s">
        <v>31</v>
      </c>
      <c r="G4125" s="5">
        <v>14468.97</v>
      </c>
      <c r="H4125" s="5">
        <f t="shared" si="448"/>
        <v>260.44145999999995</v>
      </c>
      <c r="I4125" s="6">
        <v>1</v>
      </c>
      <c r="J4125" s="6">
        <v>14468.97</v>
      </c>
      <c r="K4125" s="5">
        <f t="shared" si="449"/>
        <v>260.44145999999995</v>
      </c>
      <c r="L4125" s="7">
        <v>4.12</v>
      </c>
      <c r="M4125" s="7">
        <v>2836</v>
      </c>
      <c r="N4125" s="3">
        <v>45586</v>
      </c>
      <c r="O4125" s="4" t="str">
        <f t="shared" si="450"/>
        <v>2024-10</v>
      </c>
      <c r="P4125" s="4" t="str">
        <f t="shared" si="451"/>
        <v>10</v>
      </c>
      <c r="Q4125" s="4" t="str">
        <f t="shared" si="452"/>
        <v>October</v>
      </c>
      <c r="R4125" s="30" t="str">
        <f t="shared" si="453"/>
        <v>21</v>
      </c>
      <c r="W4125" t="str">
        <f t="shared" si="454"/>
        <v>ok</v>
      </c>
    </row>
    <row r="4126" spans="1:23" x14ac:dyDescent="0.3">
      <c r="A4126" t="s">
        <v>4168</v>
      </c>
      <c r="B4126" t="s">
        <v>17</v>
      </c>
      <c r="C4126" t="s">
        <v>18</v>
      </c>
      <c r="D4126" t="s">
        <v>19</v>
      </c>
      <c r="E4126" t="s">
        <v>20</v>
      </c>
      <c r="F4126" t="s">
        <v>31</v>
      </c>
      <c r="G4126" s="5">
        <v>13608.11</v>
      </c>
      <c r="H4126" s="5">
        <f t="shared" si="448"/>
        <v>244.94597999999999</v>
      </c>
      <c r="I4126" s="6">
        <v>5</v>
      </c>
      <c r="J4126" s="6">
        <v>68040.55</v>
      </c>
      <c r="K4126" s="5">
        <f t="shared" si="449"/>
        <v>1224.7299</v>
      </c>
      <c r="L4126" s="7">
        <v>3.53</v>
      </c>
      <c r="M4126" s="7">
        <v>4384</v>
      </c>
      <c r="N4126" s="3">
        <v>45421</v>
      </c>
      <c r="O4126" s="4" t="str">
        <f t="shared" si="450"/>
        <v>2024-05</v>
      </c>
      <c r="P4126" s="4" t="str">
        <f t="shared" si="451"/>
        <v>05</v>
      </c>
      <c r="Q4126" s="4" t="str">
        <f t="shared" si="452"/>
        <v>May</v>
      </c>
      <c r="R4126" s="30" t="str">
        <f t="shared" si="453"/>
        <v>09</v>
      </c>
      <c r="W4126" t="str">
        <f t="shared" si="454"/>
        <v>ok</v>
      </c>
    </row>
    <row r="4127" spans="1:23" x14ac:dyDescent="0.3">
      <c r="A4127" t="s">
        <v>4169</v>
      </c>
      <c r="B4127" t="s">
        <v>28</v>
      </c>
      <c r="C4127" t="s">
        <v>29</v>
      </c>
      <c r="D4127" t="s">
        <v>30</v>
      </c>
      <c r="E4127" t="s">
        <v>14</v>
      </c>
      <c r="F4127" t="s">
        <v>26</v>
      </c>
      <c r="G4127" s="5">
        <v>8889.73</v>
      </c>
      <c r="H4127" s="5">
        <f t="shared" si="448"/>
        <v>160.01513999999997</v>
      </c>
      <c r="I4127" s="6">
        <v>4</v>
      </c>
      <c r="J4127" s="6">
        <v>35558.92</v>
      </c>
      <c r="K4127" s="5">
        <f t="shared" si="449"/>
        <v>640.0605599999999</v>
      </c>
      <c r="L4127" s="7">
        <v>4.1900000000000004</v>
      </c>
      <c r="M4127" s="7">
        <v>1554</v>
      </c>
      <c r="N4127" s="3">
        <v>45308</v>
      </c>
      <c r="O4127" s="4" t="str">
        <f t="shared" si="450"/>
        <v>2024-01</v>
      </c>
      <c r="P4127" s="4" t="str">
        <f t="shared" si="451"/>
        <v>01</v>
      </c>
      <c r="Q4127" s="4" t="str">
        <f t="shared" si="452"/>
        <v>January</v>
      </c>
      <c r="R4127" s="30" t="str">
        <f t="shared" si="453"/>
        <v>17</v>
      </c>
      <c r="W4127" t="str">
        <f t="shared" si="454"/>
        <v>ok</v>
      </c>
    </row>
    <row r="4128" spans="1:23" x14ac:dyDescent="0.3">
      <c r="A4128" t="s">
        <v>4170</v>
      </c>
      <c r="B4128" t="s">
        <v>17</v>
      </c>
      <c r="C4128" t="s">
        <v>18</v>
      </c>
      <c r="D4128" t="s">
        <v>19</v>
      </c>
      <c r="E4128" t="s">
        <v>20</v>
      </c>
      <c r="F4128" t="s">
        <v>26</v>
      </c>
      <c r="G4128" s="5">
        <v>13853.97</v>
      </c>
      <c r="H4128" s="5">
        <f t="shared" si="448"/>
        <v>249.37145999999996</v>
      </c>
      <c r="I4128" s="6">
        <v>3</v>
      </c>
      <c r="J4128" s="6">
        <v>41561.910000000003</v>
      </c>
      <c r="K4128" s="5">
        <f t="shared" si="449"/>
        <v>748.11437999999987</v>
      </c>
      <c r="L4128" s="7">
        <v>1.46</v>
      </c>
      <c r="M4128" s="7">
        <v>4600</v>
      </c>
      <c r="N4128" s="3">
        <v>45465</v>
      </c>
      <c r="O4128" s="4" t="str">
        <f t="shared" si="450"/>
        <v>2024-06</v>
      </c>
      <c r="P4128" s="4" t="str">
        <f t="shared" si="451"/>
        <v>06</v>
      </c>
      <c r="Q4128" s="4" t="str">
        <f t="shared" si="452"/>
        <v>June</v>
      </c>
      <c r="R4128" s="30" t="str">
        <f t="shared" si="453"/>
        <v>22</v>
      </c>
      <c r="W4128" t="str">
        <f t="shared" si="454"/>
        <v>ok</v>
      </c>
    </row>
    <row r="4129" spans="1:23" x14ac:dyDescent="0.3">
      <c r="A4129" t="s">
        <v>4171</v>
      </c>
      <c r="B4129" t="s">
        <v>63</v>
      </c>
      <c r="C4129" t="s">
        <v>18</v>
      </c>
      <c r="D4129" t="s">
        <v>64</v>
      </c>
      <c r="E4129" t="s">
        <v>14</v>
      </c>
      <c r="F4129" t="s">
        <v>31</v>
      </c>
      <c r="G4129" s="5">
        <v>18687.689999999999</v>
      </c>
      <c r="H4129" s="5">
        <f t="shared" si="448"/>
        <v>336.37841999999995</v>
      </c>
      <c r="I4129" s="6">
        <v>2</v>
      </c>
      <c r="J4129" s="6">
        <v>37375.379999999997</v>
      </c>
      <c r="K4129" s="5">
        <f t="shared" si="449"/>
        <v>672.7568399999999</v>
      </c>
      <c r="L4129" s="7">
        <v>4.01</v>
      </c>
      <c r="M4129" s="7">
        <v>3067</v>
      </c>
      <c r="N4129" s="3">
        <v>45614</v>
      </c>
      <c r="O4129" s="4" t="str">
        <f t="shared" si="450"/>
        <v>2024-11</v>
      </c>
      <c r="P4129" s="4" t="str">
        <f t="shared" si="451"/>
        <v>11</v>
      </c>
      <c r="Q4129" s="4" t="str">
        <f t="shared" si="452"/>
        <v>November</v>
      </c>
      <c r="R4129" s="30" t="str">
        <f t="shared" si="453"/>
        <v>18</v>
      </c>
      <c r="W4129" t="str">
        <f t="shared" si="454"/>
        <v>ok</v>
      </c>
    </row>
    <row r="4130" spans="1:23" x14ac:dyDescent="0.3">
      <c r="A4130" t="s">
        <v>4172</v>
      </c>
      <c r="B4130" t="s">
        <v>23</v>
      </c>
      <c r="C4130" t="s">
        <v>24</v>
      </c>
      <c r="D4130" t="s">
        <v>25</v>
      </c>
      <c r="E4130" t="s">
        <v>45</v>
      </c>
      <c r="F4130" t="s">
        <v>31</v>
      </c>
      <c r="G4130" s="5">
        <v>5109.17</v>
      </c>
      <c r="H4130" s="5">
        <f t="shared" si="448"/>
        <v>91.965059999999994</v>
      </c>
      <c r="I4130" s="6">
        <v>1</v>
      </c>
      <c r="J4130" s="6">
        <v>5109.17</v>
      </c>
      <c r="K4130" s="5">
        <f t="shared" si="449"/>
        <v>91.965059999999994</v>
      </c>
      <c r="L4130" s="7">
        <v>4.3099999999999996</v>
      </c>
      <c r="M4130" s="7">
        <v>1585</v>
      </c>
      <c r="N4130" s="3">
        <v>45432</v>
      </c>
      <c r="O4130" s="4" t="str">
        <f t="shared" si="450"/>
        <v>2024-05</v>
      </c>
      <c r="P4130" s="4" t="str">
        <f t="shared" si="451"/>
        <v>05</v>
      </c>
      <c r="Q4130" s="4" t="str">
        <f t="shared" si="452"/>
        <v>May</v>
      </c>
      <c r="R4130" s="30" t="str">
        <f t="shared" si="453"/>
        <v>20</v>
      </c>
      <c r="W4130" t="str">
        <f t="shared" si="454"/>
        <v>ok</v>
      </c>
    </row>
    <row r="4131" spans="1:23" x14ac:dyDescent="0.3">
      <c r="A4131" t="s">
        <v>4173</v>
      </c>
      <c r="B4131" t="s">
        <v>41</v>
      </c>
      <c r="C4131" t="s">
        <v>42</v>
      </c>
      <c r="D4131" t="s">
        <v>43</v>
      </c>
      <c r="E4131" t="s">
        <v>20</v>
      </c>
      <c r="F4131" t="s">
        <v>60</v>
      </c>
      <c r="G4131" s="5">
        <v>9647.35</v>
      </c>
      <c r="H4131" s="5">
        <f t="shared" si="448"/>
        <v>173.6523</v>
      </c>
      <c r="I4131" s="6">
        <v>4</v>
      </c>
      <c r="J4131" s="6">
        <v>38589.4</v>
      </c>
      <c r="K4131" s="5">
        <f t="shared" si="449"/>
        <v>694.60919999999999</v>
      </c>
      <c r="L4131" s="7">
        <v>3.01</v>
      </c>
      <c r="M4131" s="7">
        <v>3743</v>
      </c>
      <c r="N4131" s="3">
        <v>45541</v>
      </c>
      <c r="O4131" s="4" t="str">
        <f t="shared" si="450"/>
        <v>2024-09</v>
      </c>
      <c r="P4131" s="4" t="str">
        <f t="shared" si="451"/>
        <v>09</v>
      </c>
      <c r="Q4131" s="4" t="str">
        <f t="shared" si="452"/>
        <v>September</v>
      </c>
      <c r="R4131" s="30" t="str">
        <f t="shared" si="453"/>
        <v>06</v>
      </c>
      <c r="W4131" t="str">
        <f t="shared" si="454"/>
        <v>ok</v>
      </c>
    </row>
    <row r="4132" spans="1:23" x14ac:dyDescent="0.3">
      <c r="A4132" t="s">
        <v>4174</v>
      </c>
      <c r="B4132" t="s">
        <v>51</v>
      </c>
      <c r="C4132" t="s">
        <v>29</v>
      </c>
      <c r="D4132" t="s">
        <v>52</v>
      </c>
      <c r="E4132" t="s">
        <v>20</v>
      </c>
      <c r="F4132" t="s">
        <v>21</v>
      </c>
      <c r="G4132" s="5">
        <v>5307.11</v>
      </c>
      <c r="H4132" s="5">
        <f t="shared" si="448"/>
        <v>95.527979999999985</v>
      </c>
      <c r="I4132" s="6">
        <v>2</v>
      </c>
      <c r="J4132" s="6">
        <v>10614.22</v>
      </c>
      <c r="K4132" s="5">
        <f t="shared" si="449"/>
        <v>191.05595999999997</v>
      </c>
      <c r="L4132" s="7">
        <v>1.49</v>
      </c>
      <c r="M4132" s="7">
        <v>140</v>
      </c>
      <c r="N4132" s="3">
        <v>45590</v>
      </c>
      <c r="O4132" s="4" t="str">
        <f t="shared" si="450"/>
        <v>2024-10</v>
      </c>
      <c r="P4132" s="4" t="str">
        <f t="shared" si="451"/>
        <v>10</v>
      </c>
      <c r="Q4132" s="4" t="str">
        <f t="shared" si="452"/>
        <v>October</v>
      </c>
      <c r="R4132" s="30" t="str">
        <f t="shared" si="453"/>
        <v>25</v>
      </c>
      <c r="W4132" t="str">
        <f t="shared" si="454"/>
        <v>ok</v>
      </c>
    </row>
    <row r="4133" spans="1:23" x14ac:dyDescent="0.3">
      <c r="A4133" t="s">
        <v>4175</v>
      </c>
      <c r="B4133" t="s">
        <v>36</v>
      </c>
      <c r="C4133" t="s">
        <v>18</v>
      </c>
      <c r="D4133" t="s">
        <v>37</v>
      </c>
      <c r="E4133" t="s">
        <v>45</v>
      </c>
      <c r="F4133" t="s">
        <v>26</v>
      </c>
      <c r="G4133" s="5">
        <v>16932.439999999999</v>
      </c>
      <c r="H4133" s="5">
        <f t="shared" si="448"/>
        <v>304.78391999999997</v>
      </c>
      <c r="I4133" s="6">
        <v>3</v>
      </c>
      <c r="J4133" s="6">
        <v>50797.32</v>
      </c>
      <c r="K4133" s="5">
        <f t="shared" si="449"/>
        <v>914.3517599999999</v>
      </c>
      <c r="L4133" s="7">
        <v>3.25</v>
      </c>
      <c r="M4133" s="7">
        <v>2182</v>
      </c>
      <c r="N4133" s="3">
        <v>45634</v>
      </c>
      <c r="O4133" s="4" t="str">
        <f t="shared" si="450"/>
        <v>2024-12</v>
      </c>
      <c r="P4133" s="4" t="str">
        <f t="shared" si="451"/>
        <v>12</v>
      </c>
      <c r="Q4133" s="4" t="str">
        <f t="shared" si="452"/>
        <v>December</v>
      </c>
      <c r="R4133" s="30" t="str">
        <f t="shared" si="453"/>
        <v>08</v>
      </c>
      <c r="W4133" t="str">
        <f t="shared" si="454"/>
        <v>ok</v>
      </c>
    </row>
    <row r="4134" spans="1:23" x14ac:dyDescent="0.3">
      <c r="A4134" t="s">
        <v>4176</v>
      </c>
      <c r="B4134" t="s">
        <v>28</v>
      </c>
      <c r="C4134" t="s">
        <v>29</v>
      </c>
      <c r="D4134" t="s">
        <v>30</v>
      </c>
      <c r="E4134" t="s">
        <v>14</v>
      </c>
      <c r="F4134" t="s">
        <v>15</v>
      </c>
      <c r="G4134" s="5">
        <v>17763.349999999999</v>
      </c>
      <c r="H4134" s="5">
        <f t="shared" si="448"/>
        <v>319.74029999999993</v>
      </c>
      <c r="I4134" s="6">
        <v>4</v>
      </c>
      <c r="J4134" s="6">
        <v>71053.399999999994</v>
      </c>
      <c r="K4134" s="5">
        <f t="shared" si="449"/>
        <v>1278.9611999999997</v>
      </c>
      <c r="L4134" s="7">
        <v>2.93</v>
      </c>
      <c r="M4134" s="7">
        <v>4808</v>
      </c>
      <c r="N4134" s="3">
        <v>45533</v>
      </c>
      <c r="O4134" s="4" t="str">
        <f t="shared" si="450"/>
        <v>2024-08</v>
      </c>
      <c r="P4134" s="4" t="str">
        <f t="shared" si="451"/>
        <v>08</v>
      </c>
      <c r="Q4134" s="4" t="str">
        <f t="shared" si="452"/>
        <v>August</v>
      </c>
      <c r="R4134" s="30" t="str">
        <f t="shared" si="453"/>
        <v>29</v>
      </c>
      <c r="W4134" t="str">
        <f t="shared" si="454"/>
        <v>ok</v>
      </c>
    </row>
    <row r="4135" spans="1:23" x14ac:dyDescent="0.3">
      <c r="A4135" t="s">
        <v>4177</v>
      </c>
      <c r="B4135" t="s">
        <v>51</v>
      </c>
      <c r="C4135" t="s">
        <v>29</v>
      </c>
      <c r="D4135" t="s">
        <v>52</v>
      </c>
      <c r="E4135" t="s">
        <v>20</v>
      </c>
      <c r="F4135" t="s">
        <v>60</v>
      </c>
      <c r="G4135" s="5">
        <v>1466.32</v>
      </c>
      <c r="H4135" s="5">
        <f t="shared" si="448"/>
        <v>26.393759999999997</v>
      </c>
      <c r="I4135" s="6">
        <v>4</v>
      </c>
      <c r="J4135" s="6">
        <v>5865.28</v>
      </c>
      <c r="K4135" s="5">
        <f t="shared" si="449"/>
        <v>105.57503999999999</v>
      </c>
      <c r="L4135" s="7">
        <v>3.4</v>
      </c>
      <c r="M4135" s="7">
        <v>2464</v>
      </c>
      <c r="N4135" s="3">
        <v>45590</v>
      </c>
      <c r="O4135" s="4" t="str">
        <f t="shared" si="450"/>
        <v>2024-10</v>
      </c>
      <c r="P4135" s="4" t="str">
        <f t="shared" si="451"/>
        <v>10</v>
      </c>
      <c r="Q4135" s="4" t="str">
        <f t="shared" si="452"/>
        <v>October</v>
      </c>
      <c r="R4135" s="30" t="str">
        <f t="shared" si="453"/>
        <v>25</v>
      </c>
      <c r="W4135" t="str">
        <f t="shared" si="454"/>
        <v>ok</v>
      </c>
    </row>
    <row r="4136" spans="1:23" x14ac:dyDescent="0.3">
      <c r="A4136" t="s">
        <v>4178</v>
      </c>
      <c r="B4136" t="s">
        <v>63</v>
      </c>
      <c r="C4136" t="s">
        <v>18</v>
      </c>
      <c r="D4136" t="s">
        <v>64</v>
      </c>
      <c r="E4136" t="s">
        <v>14</v>
      </c>
      <c r="F4136" t="s">
        <v>38</v>
      </c>
      <c r="G4136" s="5">
        <v>8965.01</v>
      </c>
      <c r="H4136" s="5">
        <f t="shared" si="448"/>
        <v>161.37018</v>
      </c>
      <c r="I4136" s="6">
        <v>5</v>
      </c>
      <c r="J4136" s="6">
        <v>44825.05</v>
      </c>
      <c r="K4136" s="5">
        <f t="shared" si="449"/>
        <v>806.85090000000002</v>
      </c>
      <c r="L4136" s="7">
        <v>1.61</v>
      </c>
      <c r="M4136" s="7">
        <v>1769</v>
      </c>
      <c r="N4136" s="3">
        <v>45528</v>
      </c>
      <c r="O4136" s="4" t="str">
        <f t="shared" si="450"/>
        <v>2024-08</v>
      </c>
      <c r="P4136" s="4" t="str">
        <f t="shared" si="451"/>
        <v>08</v>
      </c>
      <c r="Q4136" s="4" t="str">
        <f t="shared" si="452"/>
        <v>August</v>
      </c>
      <c r="R4136" s="30" t="str">
        <f t="shared" si="453"/>
        <v>24</v>
      </c>
      <c r="W4136" t="str">
        <f t="shared" si="454"/>
        <v>ok</v>
      </c>
    </row>
    <row r="4137" spans="1:23" x14ac:dyDescent="0.3">
      <c r="A4137" t="s">
        <v>4179</v>
      </c>
      <c r="B4137" t="s">
        <v>47</v>
      </c>
      <c r="C4137" t="s">
        <v>12</v>
      </c>
      <c r="D4137" t="s">
        <v>48</v>
      </c>
      <c r="E4137" t="s">
        <v>20</v>
      </c>
      <c r="F4137" t="s">
        <v>38</v>
      </c>
      <c r="G4137" s="5">
        <v>17521.05</v>
      </c>
      <c r="H4137" s="5">
        <f t="shared" si="448"/>
        <v>315.37889999999999</v>
      </c>
      <c r="I4137" s="6">
        <v>2</v>
      </c>
      <c r="J4137" s="6">
        <v>35042.1</v>
      </c>
      <c r="K4137" s="5">
        <f t="shared" si="449"/>
        <v>630.75779999999997</v>
      </c>
      <c r="L4137" s="7">
        <v>3.83</v>
      </c>
      <c r="M4137" s="7">
        <v>3891</v>
      </c>
      <c r="N4137" s="3">
        <v>45305</v>
      </c>
      <c r="O4137" s="4" t="str">
        <f t="shared" si="450"/>
        <v>2024-01</v>
      </c>
      <c r="P4137" s="4" t="str">
        <f t="shared" si="451"/>
        <v>01</v>
      </c>
      <c r="Q4137" s="4" t="str">
        <f t="shared" si="452"/>
        <v>January</v>
      </c>
      <c r="R4137" s="30" t="str">
        <f t="shared" si="453"/>
        <v>14</v>
      </c>
      <c r="W4137" t="str">
        <f t="shared" si="454"/>
        <v>ok</v>
      </c>
    </row>
    <row r="4138" spans="1:23" x14ac:dyDescent="0.3">
      <c r="A4138" t="s">
        <v>4180</v>
      </c>
      <c r="B4138" t="s">
        <v>36</v>
      </c>
      <c r="C4138" t="s">
        <v>18</v>
      </c>
      <c r="D4138" t="s">
        <v>37</v>
      </c>
      <c r="E4138" t="s">
        <v>45</v>
      </c>
      <c r="F4138" t="s">
        <v>38</v>
      </c>
      <c r="G4138" s="5">
        <v>14006.19</v>
      </c>
      <c r="H4138" s="5">
        <f t="shared" si="448"/>
        <v>252.11141999999998</v>
      </c>
      <c r="I4138" s="6">
        <v>3</v>
      </c>
      <c r="J4138" s="6">
        <v>42018.57</v>
      </c>
      <c r="K4138" s="5">
        <f t="shared" si="449"/>
        <v>756.33425999999997</v>
      </c>
      <c r="L4138" s="7">
        <v>3.61</v>
      </c>
      <c r="M4138" s="7">
        <v>1752</v>
      </c>
      <c r="N4138" s="3">
        <v>45625</v>
      </c>
      <c r="O4138" s="4" t="str">
        <f t="shared" si="450"/>
        <v>2024-11</v>
      </c>
      <c r="P4138" s="4" t="str">
        <f t="shared" si="451"/>
        <v>11</v>
      </c>
      <c r="Q4138" s="4" t="str">
        <f t="shared" si="452"/>
        <v>November</v>
      </c>
      <c r="R4138" s="30" t="str">
        <f t="shared" si="453"/>
        <v>29</v>
      </c>
      <c r="W4138" t="str">
        <f t="shared" si="454"/>
        <v>ok</v>
      </c>
    </row>
    <row r="4139" spans="1:23" x14ac:dyDescent="0.3">
      <c r="A4139" t="s">
        <v>4181</v>
      </c>
      <c r="B4139" t="s">
        <v>23</v>
      </c>
      <c r="C4139" t="s">
        <v>24</v>
      </c>
      <c r="D4139" t="s">
        <v>25</v>
      </c>
      <c r="E4139" t="s">
        <v>14</v>
      </c>
      <c r="F4139" t="s">
        <v>38</v>
      </c>
      <c r="G4139" s="5">
        <v>12972.75</v>
      </c>
      <c r="H4139" s="5">
        <f t="shared" si="448"/>
        <v>233.50949999999997</v>
      </c>
      <c r="I4139" s="6">
        <v>2</v>
      </c>
      <c r="J4139" s="6">
        <v>25945.5</v>
      </c>
      <c r="K4139" s="5">
        <f t="shared" si="449"/>
        <v>467.01899999999995</v>
      </c>
      <c r="L4139" s="7">
        <v>3.84</v>
      </c>
      <c r="M4139" s="7">
        <v>1651</v>
      </c>
      <c r="N4139" s="3">
        <v>45513</v>
      </c>
      <c r="O4139" s="4" t="str">
        <f t="shared" si="450"/>
        <v>2024-08</v>
      </c>
      <c r="P4139" s="4" t="str">
        <f t="shared" si="451"/>
        <v>08</v>
      </c>
      <c r="Q4139" s="4" t="str">
        <f t="shared" si="452"/>
        <v>August</v>
      </c>
      <c r="R4139" s="30" t="str">
        <f t="shared" si="453"/>
        <v>09</v>
      </c>
      <c r="W4139" t="str">
        <f t="shared" si="454"/>
        <v>ok</v>
      </c>
    </row>
    <row r="4140" spans="1:23" x14ac:dyDescent="0.3">
      <c r="A4140" t="s">
        <v>4182</v>
      </c>
      <c r="B4140" t="s">
        <v>23</v>
      </c>
      <c r="C4140" t="s">
        <v>24</v>
      </c>
      <c r="D4140" t="s">
        <v>25</v>
      </c>
      <c r="E4140" t="s">
        <v>14</v>
      </c>
      <c r="F4140" t="s">
        <v>31</v>
      </c>
      <c r="G4140" s="5">
        <v>17766</v>
      </c>
      <c r="H4140" s="5">
        <f t="shared" si="448"/>
        <v>319.78799999999995</v>
      </c>
      <c r="I4140" s="6">
        <v>4</v>
      </c>
      <c r="J4140" s="6">
        <v>71064</v>
      </c>
      <c r="K4140" s="5">
        <f t="shared" si="449"/>
        <v>1279.1519999999998</v>
      </c>
      <c r="L4140" s="7">
        <v>4.5999999999999996</v>
      </c>
      <c r="M4140" s="7">
        <v>2139</v>
      </c>
      <c r="N4140" s="3">
        <v>45404</v>
      </c>
      <c r="O4140" s="4" t="str">
        <f t="shared" si="450"/>
        <v>2024-04</v>
      </c>
      <c r="P4140" s="4" t="str">
        <f t="shared" si="451"/>
        <v>04</v>
      </c>
      <c r="Q4140" s="4" t="str">
        <f t="shared" si="452"/>
        <v>April</v>
      </c>
      <c r="R4140" s="30" t="str">
        <f t="shared" si="453"/>
        <v>22</v>
      </c>
      <c r="W4140" t="str">
        <f t="shared" si="454"/>
        <v>ok</v>
      </c>
    </row>
    <row r="4141" spans="1:23" x14ac:dyDescent="0.3">
      <c r="A4141" t="s">
        <v>4183</v>
      </c>
      <c r="B4141" t="s">
        <v>11</v>
      </c>
      <c r="C4141" t="s">
        <v>12</v>
      </c>
      <c r="D4141" t="s">
        <v>13</v>
      </c>
      <c r="E4141" t="s">
        <v>45</v>
      </c>
      <c r="F4141" t="s">
        <v>60</v>
      </c>
      <c r="G4141" s="5">
        <v>15006.24</v>
      </c>
      <c r="H4141" s="5">
        <f t="shared" si="448"/>
        <v>270.11231999999995</v>
      </c>
      <c r="I4141" s="6">
        <v>5</v>
      </c>
      <c r="J4141" s="6">
        <v>75031.199999999997</v>
      </c>
      <c r="K4141" s="5">
        <f t="shared" si="449"/>
        <v>1350.5615999999998</v>
      </c>
      <c r="L4141" s="7">
        <v>3.03</v>
      </c>
      <c r="M4141" s="7">
        <v>3170</v>
      </c>
      <c r="N4141" s="3">
        <v>45568</v>
      </c>
      <c r="O4141" s="4" t="str">
        <f t="shared" si="450"/>
        <v>2024-10</v>
      </c>
      <c r="P4141" s="4" t="str">
        <f t="shared" si="451"/>
        <v>10</v>
      </c>
      <c r="Q4141" s="4" t="str">
        <f t="shared" si="452"/>
        <v>October</v>
      </c>
      <c r="R4141" s="30" t="str">
        <f t="shared" si="453"/>
        <v>03</v>
      </c>
      <c r="W4141" t="str">
        <f t="shared" si="454"/>
        <v>ok</v>
      </c>
    </row>
    <row r="4142" spans="1:23" x14ac:dyDescent="0.3">
      <c r="A4142" t="s">
        <v>4184</v>
      </c>
      <c r="B4142" t="s">
        <v>28</v>
      </c>
      <c r="C4142" t="s">
        <v>29</v>
      </c>
      <c r="D4142" t="s">
        <v>30</v>
      </c>
      <c r="E4142" t="s">
        <v>14</v>
      </c>
      <c r="F4142" t="s">
        <v>38</v>
      </c>
      <c r="G4142" s="5">
        <v>9783.16</v>
      </c>
      <c r="H4142" s="5">
        <f t="shared" si="448"/>
        <v>176.09687999999997</v>
      </c>
      <c r="I4142" s="6">
        <v>5</v>
      </c>
      <c r="J4142" s="6">
        <v>48915.8</v>
      </c>
      <c r="K4142" s="5">
        <f t="shared" si="449"/>
        <v>880.48439999999982</v>
      </c>
      <c r="L4142" s="7">
        <v>4.25</v>
      </c>
      <c r="M4142" s="7">
        <v>1653</v>
      </c>
      <c r="N4142" s="3">
        <v>45527</v>
      </c>
      <c r="O4142" s="4" t="str">
        <f t="shared" si="450"/>
        <v>2024-08</v>
      </c>
      <c r="P4142" s="4" t="str">
        <f t="shared" si="451"/>
        <v>08</v>
      </c>
      <c r="Q4142" s="4" t="str">
        <f t="shared" si="452"/>
        <v>August</v>
      </c>
      <c r="R4142" s="30" t="str">
        <f t="shared" si="453"/>
        <v>23</v>
      </c>
      <c r="W4142" t="str">
        <f t="shared" si="454"/>
        <v>ok</v>
      </c>
    </row>
    <row r="4143" spans="1:23" x14ac:dyDescent="0.3">
      <c r="A4143" t="s">
        <v>4185</v>
      </c>
      <c r="B4143" t="s">
        <v>23</v>
      </c>
      <c r="C4143" t="s">
        <v>24</v>
      </c>
      <c r="D4143" t="s">
        <v>25</v>
      </c>
      <c r="E4143" t="s">
        <v>45</v>
      </c>
      <c r="F4143" t="s">
        <v>31</v>
      </c>
      <c r="G4143" s="5">
        <v>19628.52</v>
      </c>
      <c r="H4143" s="5">
        <f t="shared" si="448"/>
        <v>353.31335999999999</v>
      </c>
      <c r="I4143" s="6">
        <v>1</v>
      </c>
      <c r="J4143" s="6">
        <v>19628.52</v>
      </c>
      <c r="K4143" s="5">
        <f t="shared" si="449"/>
        <v>353.31335999999999</v>
      </c>
      <c r="L4143" s="7">
        <v>1.66</v>
      </c>
      <c r="M4143" s="7">
        <v>1997</v>
      </c>
      <c r="N4143" s="3">
        <v>45292</v>
      </c>
      <c r="O4143" s="4" t="str">
        <f t="shared" si="450"/>
        <v>2024-01</v>
      </c>
      <c r="P4143" s="4" t="str">
        <f t="shared" si="451"/>
        <v>01</v>
      </c>
      <c r="Q4143" s="4" t="str">
        <f t="shared" si="452"/>
        <v>January</v>
      </c>
      <c r="R4143" s="30" t="str">
        <f t="shared" si="453"/>
        <v>01</v>
      </c>
      <c r="W4143" t="str">
        <f t="shared" si="454"/>
        <v>ok</v>
      </c>
    </row>
    <row r="4144" spans="1:23" x14ac:dyDescent="0.3">
      <c r="A4144" t="s">
        <v>4186</v>
      </c>
      <c r="B4144" t="s">
        <v>33</v>
      </c>
      <c r="C4144" t="s">
        <v>12</v>
      </c>
      <c r="D4144" t="s">
        <v>34</v>
      </c>
      <c r="E4144" t="s">
        <v>20</v>
      </c>
      <c r="F4144" t="s">
        <v>38</v>
      </c>
      <c r="G4144" s="5">
        <v>11610.09</v>
      </c>
      <c r="H4144" s="5">
        <f t="shared" si="448"/>
        <v>208.98161999999999</v>
      </c>
      <c r="I4144" s="6">
        <v>3</v>
      </c>
      <c r="J4144" s="6">
        <v>34830.269999999997</v>
      </c>
      <c r="K4144" s="5">
        <f t="shared" si="449"/>
        <v>626.94485999999995</v>
      </c>
      <c r="L4144" s="7">
        <v>1.47</v>
      </c>
      <c r="M4144" s="7">
        <v>502</v>
      </c>
      <c r="N4144" s="3">
        <v>45551</v>
      </c>
      <c r="O4144" s="4" t="str">
        <f t="shared" si="450"/>
        <v>2024-09</v>
      </c>
      <c r="P4144" s="4" t="str">
        <f t="shared" si="451"/>
        <v>09</v>
      </c>
      <c r="Q4144" s="4" t="str">
        <f t="shared" si="452"/>
        <v>September</v>
      </c>
      <c r="R4144" s="30" t="str">
        <f t="shared" si="453"/>
        <v>16</v>
      </c>
      <c r="W4144" t="str">
        <f t="shared" si="454"/>
        <v>ok</v>
      </c>
    </row>
    <row r="4145" spans="1:23" x14ac:dyDescent="0.3">
      <c r="A4145" t="s">
        <v>4187</v>
      </c>
      <c r="B4145" t="s">
        <v>41</v>
      </c>
      <c r="C4145" t="s">
        <v>42</v>
      </c>
      <c r="D4145" t="s">
        <v>43</v>
      </c>
      <c r="E4145" t="s">
        <v>14</v>
      </c>
      <c r="F4145" t="s">
        <v>38</v>
      </c>
      <c r="G4145" s="5">
        <v>1416.68</v>
      </c>
      <c r="H4145" s="5">
        <f t="shared" si="448"/>
        <v>25.500239999999998</v>
      </c>
      <c r="I4145" s="6">
        <v>3</v>
      </c>
      <c r="J4145" s="6">
        <v>4250.04</v>
      </c>
      <c r="K4145" s="5">
        <f t="shared" si="449"/>
        <v>76.500720000000001</v>
      </c>
      <c r="L4145" s="7">
        <v>4.3600000000000003</v>
      </c>
      <c r="M4145" s="7">
        <v>2257</v>
      </c>
      <c r="N4145" s="3">
        <v>45501</v>
      </c>
      <c r="O4145" s="4" t="str">
        <f t="shared" si="450"/>
        <v>2024-07</v>
      </c>
      <c r="P4145" s="4" t="str">
        <f t="shared" si="451"/>
        <v>07</v>
      </c>
      <c r="Q4145" s="4" t="str">
        <f t="shared" si="452"/>
        <v>July</v>
      </c>
      <c r="R4145" s="30" t="str">
        <f t="shared" si="453"/>
        <v>28</v>
      </c>
      <c r="W4145" t="str">
        <f t="shared" si="454"/>
        <v>ok</v>
      </c>
    </row>
    <row r="4146" spans="1:23" x14ac:dyDescent="0.3">
      <c r="A4146" t="s">
        <v>4188</v>
      </c>
      <c r="B4146" t="s">
        <v>36</v>
      </c>
      <c r="C4146" t="s">
        <v>18</v>
      </c>
      <c r="D4146" t="s">
        <v>37</v>
      </c>
      <c r="E4146" t="s">
        <v>14</v>
      </c>
      <c r="F4146" t="s">
        <v>31</v>
      </c>
      <c r="G4146" s="5">
        <v>1262.24</v>
      </c>
      <c r="H4146" s="5">
        <f t="shared" si="448"/>
        <v>22.720319999999997</v>
      </c>
      <c r="I4146" s="6">
        <v>1</v>
      </c>
      <c r="J4146" s="6">
        <v>1262.24</v>
      </c>
      <c r="K4146" s="5">
        <f t="shared" si="449"/>
        <v>22.720319999999997</v>
      </c>
      <c r="L4146" s="7">
        <v>2.2999999999999998</v>
      </c>
      <c r="M4146" s="7">
        <v>3797</v>
      </c>
      <c r="N4146" s="3">
        <v>45386</v>
      </c>
      <c r="O4146" s="4" t="str">
        <f t="shared" si="450"/>
        <v>2024-04</v>
      </c>
      <c r="P4146" s="4" t="str">
        <f t="shared" si="451"/>
        <v>04</v>
      </c>
      <c r="Q4146" s="4" t="str">
        <f t="shared" si="452"/>
        <v>April</v>
      </c>
      <c r="R4146" s="30" t="str">
        <f t="shared" si="453"/>
        <v>04</v>
      </c>
      <c r="W4146" t="str">
        <f t="shared" si="454"/>
        <v>ok</v>
      </c>
    </row>
    <row r="4147" spans="1:23" x14ac:dyDescent="0.3">
      <c r="A4147" t="s">
        <v>4189</v>
      </c>
      <c r="B4147" t="s">
        <v>36</v>
      </c>
      <c r="C4147" t="s">
        <v>18</v>
      </c>
      <c r="D4147" t="s">
        <v>37</v>
      </c>
      <c r="E4147" t="s">
        <v>45</v>
      </c>
      <c r="F4147" t="s">
        <v>38</v>
      </c>
      <c r="G4147" s="5">
        <v>12235.6</v>
      </c>
      <c r="H4147" s="5">
        <f t="shared" si="448"/>
        <v>220.24079999999998</v>
      </c>
      <c r="I4147" s="6">
        <v>3</v>
      </c>
      <c r="J4147" s="6">
        <v>36706.800000000003</v>
      </c>
      <c r="K4147" s="5">
        <f t="shared" si="449"/>
        <v>660.72239999999988</v>
      </c>
      <c r="L4147" s="7">
        <v>4.13</v>
      </c>
      <c r="M4147" s="7">
        <v>1667</v>
      </c>
      <c r="N4147" s="3">
        <v>45628</v>
      </c>
      <c r="O4147" s="4" t="str">
        <f t="shared" si="450"/>
        <v>2024-12</v>
      </c>
      <c r="P4147" s="4" t="str">
        <f t="shared" si="451"/>
        <v>12</v>
      </c>
      <c r="Q4147" s="4" t="str">
        <f t="shared" si="452"/>
        <v>December</v>
      </c>
      <c r="R4147" s="30" t="str">
        <f t="shared" si="453"/>
        <v>02</v>
      </c>
      <c r="W4147" t="str">
        <f t="shared" si="454"/>
        <v>ok</v>
      </c>
    </row>
    <row r="4148" spans="1:23" x14ac:dyDescent="0.3">
      <c r="A4148" t="s">
        <v>4190</v>
      </c>
      <c r="B4148" t="s">
        <v>36</v>
      </c>
      <c r="C4148" t="s">
        <v>18</v>
      </c>
      <c r="D4148" t="s">
        <v>37</v>
      </c>
      <c r="E4148" t="s">
        <v>45</v>
      </c>
      <c r="F4148" t="s">
        <v>26</v>
      </c>
      <c r="G4148" s="5">
        <v>143.52000000000001</v>
      </c>
      <c r="H4148" s="5">
        <f t="shared" si="448"/>
        <v>2.5833599999999999</v>
      </c>
      <c r="I4148" s="6">
        <v>1</v>
      </c>
      <c r="J4148" s="6">
        <v>143.52000000000001</v>
      </c>
      <c r="K4148" s="5">
        <f t="shared" si="449"/>
        <v>2.5833599999999999</v>
      </c>
      <c r="L4148" s="7">
        <v>2.44</v>
      </c>
      <c r="M4148" s="7">
        <v>2821</v>
      </c>
      <c r="N4148" s="3">
        <v>45515</v>
      </c>
      <c r="O4148" s="4" t="str">
        <f t="shared" si="450"/>
        <v>2024-08</v>
      </c>
      <c r="P4148" s="4" t="str">
        <f t="shared" si="451"/>
        <v>08</v>
      </c>
      <c r="Q4148" s="4" t="str">
        <f t="shared" si="452"/>
        <v>August</v>
      </c>
      <c r="R4148" s="30" t="str">
        <f t="shared" si="453"/>
        <v>11</v>
      </c>
      <c r="W4148" t="str">
        <f t="shared" si="454"/>
        <v>ok</v>
      </c>
    </row>
    <row r="4149" spans="1:23" x14ac:dyDescent="0.3">
      <c r="A4149" t="s">
        <v>4191</v>
      </c>
      <c r="B4149" t="s">
        <v>17</v>
      </c>
      <c r="C4149" t="s">
        <v>18</v>
      </c>
      <c r="D4149" t="s">
        <v>19</v>
      </c>
      <c r="E4149" t="s">
        <v>20</v>
      </c>
      <c r="F4149" t="s">
        <v>31</v>
      </c>
      <c r="G4149" s="5">
        <v>10531.51</v>
      </c>
      <c r="H4149" s="5">
        <f t="shared" si="448"/>
        <v>189.56717999999998</v>
      </c>
      <c r="I4149" s="6">
        <v>5</v>
      </c>
      <c r="J4149" s="6">
        <v>52657.55</v>
      </c>
      <c r="K4149" s="5">
        <f t="shared" si="449"/>
        <v>947.83589999999992</v>
      </c>
      <c r="L4149" s="7">
        <v>4.08</v>
      </c>
      <c r="M4149" s="7">
        <v>4888</v>
      </c>
      <c r="N4149" s="3">
        <v>45648</v>
      </c>
      <c r="O4149" s="4" t="str">
        <f t="shared" si="450"/>
        <v>2024-12</v>
      </c>
      <c r="P4149" s="4" t="str">
        <f t="shared" si="451"/>
        <v>12</v>
      </c>
      <c r="Q4149" s="4" t="str">
        <f t="shared" si="452"/>
        <v>December</v>
      </c>
      <c r="R4149" s="30" t="str">
        <f t="shared" si="453"/>
        <v>22</v>
      </c>
      <c r="W4149" t="str">
        <f t="shared" si="454"/>
        <v>ok</v>
      </c>
    </row>
    <row r="4150" spans="1:23" x14ac:dyDescent="0.3">
      <c r="A4150" t="s">
        <v>4192</v>
      </c>
      <c r="B4150" t="s">
        <v>23</v>
      </c>
      <c r="C4150" t="s">
        <v>24</v>
      </c>
      <c r="D4150" t="s">
        <v>25</v>
      </c>
      <c r="E4150" t="s">
        <v>14</v>
      </c>
      <c r="F4150" t="s">
        <v>26</v>
      </c>
      <c r="G4150" s="5">
        <v>13702.05</v>
      </c>
      <c r="H4150" s="5">
        <f t="shared" si="448"/>
        <v>246.63689999999997</v>
      </c>
      <c r="I4150" s="6">
        <v>5</v>
      </c>
      <c r="J4150" s="6">
        <v>68510.25</v>
      </c>
      <c r="K4150" s="5">
        <f t="shared" si="449"/>
        <v>1233.1844999999998</v>
      </c>
      <c r="L4150" s="7">
        <v>1.27</v>
      </c>
      <c r="M4150" s="7">
        <v>1060</v>
      </c>
      <c r="N4150" s="3">
        <v>45498</v>
      </c>
      <c r="O4150" s="4" t="str">
        <f t="shared" si="450"/>
        <v>2024-07</v>
      </c>
      <c r="P4150" s="4" t="str">
        <f t="shared" si="451"/>
        <v>07</v>
      </c>
      <c r="Q4150" s="4" t="str">
        <f t="shared" si="452"/>
        <v>July</v>
      </c>
      <c r="R4150" s="30" t="str">
        <f t="shared" si="453"/>
        <v>25</v>
      </c>
      <c r="W4150" t="str">
        <f t="shared" si="454"/>
        <v>ok</v>
      </c>
    </row>
    <row r="4151" spans="1:23" x14ac:dyDescent="0.3">
      <c r="A4151" t="s">
        <v>4193</v>
      </c>
      <c r="B4151" t="s">
        <v>41</v>
      </c>
      <c r="C4151" t="s">
        <v>42</v>
      </c>
      <c r="D4151" t="s">
        <v>43</v>
      </c>
      <c r="E4151" t="s">
        <v>20</v>
      </c>
      <c r="F4151" t="s">
        <v>38</v>
      </c>
      <c r="G4151" s="5">
        <v>3513.14</v>
      </c>
      <c r="H4151" s="5">
        <f t="shared" si="448"/>
        <v>63.236519999999992</v>
      </c>
      <c r="I4151" s="6">
        <v>2</v>
      </c>
      <c r="J4151" s="6">
        <v>7026.28</v>
      </c>
      <c r="K4151" s="5">
        <f t="shared" si="449"/>
        <v>126.47303999999998</v>
      </c>
      <c r="L4151" s="7">
        <v>4.08</v>
      </c>
      <c r="M4151" s="7">
        <v>2421</v>
      </c>
      <c r="N4151" s="3">
        <v>45565</v>
      </c>
      <c r="O4151" s="4" t="str">
        <f t="shared" si="450"/>
        <v>2024-09</v>
      </c>
      <c r="P4151" s="4" t="str">
        <f t="shared" si="451"/>
        <v>09</v>
      </c>
      <c r="Q4151" s="4" t="str">
        <f t="shared" si="452"/>
        <v>September</v>
      </c>
      <c r="R4151" s="30" t="str">
        <f t="shared" si="453"/>
        <v>30</v>
      </c>
      <c r="W4151" t="str">
        <f t="shared" si="454"/>
        <v>ok</v>
      </c>
    </row>
    <row r="4152" spans="1:23" x14ac:dyDescent="0.3">
      <c r="A4152" t="s">
        <v>4194</v>
      </c>
      <c r="B4152" t="s">
        <v>23</v>
      </c>
      <c r="C4152" t="s">
        <v>24</v>
      </c>
      <c r="D4152" t="s">
        <v>25</v>
      </c>
      <c r="E4152" t="s">
        <v>20</v>
      </c>
      <c r="F4152" t="s">
        <v>38</v>
      </c>
      <c r="G4152" s="5">
        <v>10631.16</v>
      </c>
      <c r="H4152" s="5">
        <f t="shared" si="448"/>
        <v>191.36087999999998</v>
      </c>
      <c r="I4152" s="6">
        <v>1</v>
      </c>
      <c r="J4152" s="6">
        <v>10631.16</v>
      </c>
      <c r="K4152" s="5">
        <f t="shared" si="449"/>
        <v>191.36087999999998</v>
      </c>
      <c r="L4152" s="7">
        <v>4.41</v>
      </c>
      <c r="M4152" s="7">
        <v>4818</v>
      </c>
      <c r="N4152" s="3">
        <v>45399</v>
      </c>
      <c r="O4152" s="4" t="str">
        <f t="shared" si="450"/>
        <v>2024-04</v>
      </c>
      <c r="P4152" s="4" t="str">
        <f t="shared" si="451"/>
        <v>04</v>
      </c>
      <c r="Q4152" s="4" t="str">
        <f t="shared" si="452"/>
        <v>April</v>
      </c>
      <c r="R4152" s="30" t="str">
        <f t="shared" si="453"/>
        <v>17</v>
      </c>
      <c r="W4152" t="str">
        <f t="shared" si="454"/>
        <v>ok</v>
      </c>
    </row>
    <row r="4153" spans="1:23" x14ac:dyDescent="0.3">
      <c r="A4153" t="s">
        <v>4195</v>
      </c>
      <c r="B4153" t="s">
        <v>63</v>
      </c>
      <c r="C4153" t="s">
        <v>18</v>
      </c>
      <c r="D4153" t="s">
        <v>64</v>
      </c>
      <c r="E4153" t="s">
        <v>45</v>
      </c>
      <c r="F4153" t="s">
        <v>21</v>
      </c>
      <c r="G4153" s="5">
        <v>6723</v>
      </c>
      <c r="H4153" s="5">
        <f t="shared" si="448"/>
        <v>121.014</v>
      </c>
      <c r="I4153" s="6">
        <v>1</v>
      </c>
      <c r="J4153" s="6">
        <v>6723</v>
      </c>
      <c r="K4153" s="5">
        <f t="shared" si="449"/>
        <v>121.014</v>
      </c>
      <c r="L4153" s="7">
        <v>2.15</v>
      </c>
      <c r="M4153" s="7">
        <v>3154</v>
      </c>
      <c r="N4153" s="3">
        <v>45400</v>
      </c>
      <c r="O4153" s="4" t="str">
        <f t="shared" si="450"/>
        <v>2024-04</v>
      </c>
      <c r="P4153" s="4" t="str">
        <f t="shared" si="451"/>
        <v>04</v>
      </c>
      <c r="Q4153" s="4" t="str">
        <f t="shared" si="452"/>
        <v>April</v>
      </c>
      <c r="R4153" s="30" t="str">
        <f t="shared" si="453"/>
        <v>18</v>
      </c>
      <c r="W4153" t="str">
        <f t="shared" si="454"/>
        <v>ok</v>
      </c>
    </row>
    <row r="4154" spans="1:23" x14ac:dyDescent="0.3">
      <c r="A4154" t="s">
        <v>4196</v>
      </c>
      <c r="B4154" t="s">
        <v>36</v>
      </c>
      <c r="C4154" t="s">
        <v>18</v>
      </c>
      <c r="D4154" t="s">
        <v>37</v>
      </c>
      <c r="E4154" t="s">
        <v>20</v>
      </c>
      <c r="F4154" t="s">
        <v>15</v>
      </c>
      <c r="G4154" s="5">
        <v>9399.94</v>
      </c>
      <c r="H4154" s="5">
        <f t="shared" si="448"/>
        <v>169.19891999999999</v>
      </c>
      <c r="I4154" s="6">
        <v>4</v>
      </c>
      <c r="J4154" s="6">
        <v>37599.760000000002</v>
      </c>
      <c r="K4154" s="5">
        <f t="shared" si="449"/>
        <v>676.79567999999995</v>
      </c>
      <c r="L4154" s="7">
        <v>2.83</v>
      </c>
      <c r="M4154" s="7">
        <v>5000</v>
      </c>
      <c r="N4154" s="3">
        <v>45605</v>
      </c>
      <c r="O4154" s="4" t="str">
        <f t="shared" si="450"/>
        <v>2024-11</v>
      </c>
      <c r="P4154" s="4" t="str">
        <f t="shared" si="451"/>
        <v>11</v>
      </c>
      <c r="Q4154" s="4" t="str">
        <f t="shared" si="452"/>
        <v>November</v>
      </c>
      <c r="R4154" s="30" t="str">
        <f t="shared" si="453"/>
        <v>09</v>
      </c>
      <c r="W4154" t="str">
        <f t="shared" si="454"/>
        <v>ok</v>
      </c>
    </row>
    <row r="4155" spans="1:23" x14ac:dyDescent="0.3">
      <c r="A4155" t="s">
        <v>4197</v>
      </c>
      <c r="B4155" t="s">
        <v>33</v>
      </c>
      <c r="C4155" t="s">
        <v>12</v>
      </c>
      <c r="D4155" t="s">
        <v>34</v>
      </c>
      <c r="E4155" t="s">
        <v>20</v>
      </c>
      <c r="F4155" t="s">
        <v>26</v>
      </c>
      <c r="G4155" s="5">
        <v>11669.75</v>
      </c>
      <c r="H4155" s="5">
        <f t="shared" si="448"/>
        <v>210.05549999999999</v>
      </c>
      <c r="I4155" s="6">
        <v>1</v>
      </c>
      <c r="J4155" s="6">
        <v>11669.75</v>
      </c>
      <c r="K4155" s="5">
        <f t="shared" si="449"/>
        <v>210.05549999999999</v>
      </c>
      <c r="L4155" s="7">
        <v>4.29</v>
      </c>
      <c r="M4155" s="7">
        <v>4746</v>
      </c>
      <c r="N4155" s="3">
        <v>45551</v>
      </c>
      <c r="O4155" s="4" t="str">
        <f t="shared" si="450"/>
        <v>2024-09</v>
      </c>
      <c r="P4155" s="4" t="str">
        <f t="shared" si="451"/>
        <v>09</v>
      </c>
      <c r="Q4155" s="4" t="str">
        <f t="shared" si="452"/>
        <v>September</v>
      </c>
      <c r="R4155" s="30" t="str">
        <f t="shared" si="453"/>
        <v>16</v>
      </c>
      <c r="W4155" t="str">
        <f t="shared" si="454"/>
        <v>ok</v>
      </c>
    </row>
    <row r="4156" spans="1:23" x14ac:dyDescent="0.3">
      <c r="A4156" t="s">
        <v>4198</v>
      </c>
      <c r="B4156" t="s">
        <v>23</v>
      </c>
      <c r="C4156" t="s">
        <v>24</v>
      </c>
      <c r="D4156" t="s">
        <v>25</v>
      </c>
      <c r="E4156" t="s">
        <v>14</v>
      </c>
      <c r="F4156" t="s">
        <v>38</v>
      </c>
      <c r="G4156" s="5">
        <v>8041.92</v>
      </c>
      <c r="H4156" s="5">
        <f t="shared" si="448"/>
        <v>144.75456</v>
      </c>
      <c r="I4156" s="6">
        <v>3</v>
      </c>
      <c r="J4156" s="6">
        <v>24125.759999999998</v>
      </c>
      <c r="K4156" s="5">
        <f t="shared" si="449"/>
        <v>434.26368000000002</v>
      </c>
      <c r="L4156" s="7">
        <v>3.84</v>
      </c>
      <c r="M4156" s="7">
        <v>4451</v>
      </c>
      <c r="N4156" s="3">
        <v>45637</v>
      </c>
      <c r="O4156" s="4" t="str">
        <f t="shared" si="450"/>
        <v>2024-12</v>
      </c>
      <c r="P4156" s="4" t="str">
        <f t="shared" si="451"/>
        <v>12</v>
      </c>
      <c r="Q4156" s="4" t="str">
        <f t="shared" si="452"/>
        <v>December</v>
      </c>
      <c r="R4156" s="30" t="str">
        <f t="shared" si="453"/>
        <v>11</v>
      </c>
      <c r="W4156" t="str">
        <f t="shared" si="454"/>
        <v>ok</v>
      </c>
    </row>
    <row r="4157" spans="1:23" x14ac:dyDescent="0.3">
      <c r="A4157" t="s">
        <v>4199</v>
      </c>
      <c r="B4157" t="s">
        <v>51</v>
      </c>
      <c r="C4157" t="s">
        <v>29</v>
      </c>
      <c r="D4157" t="s">
        <v>52</v>
      </c>
      <c r="E4157" t="s">
        <v>45</v>
      </c>
      <c r="F4157" t="s">
        <v>15</v>
      </c>
      <c r="G4157" s="5">
        <v>10990.56</v>
      </c>
      <c r="H4157" s="5">
        <f t="shared" si="448"/>
        <v>197.83007999999998</v>
      </c>
      <c r="I4157" s="6">
        <v>2</v>
      </c>
      <c r="J4157" s="6">
        <v>21981.119999999999</v>
      </c>
      <c r="K4157" s="5">
        <f t="shared" si="449"/>
        <v>395.66015999999996</v>
      </c>
      <c r="L4157" s="7">
        <v>2.92</v>
      </c>
      <c r="M4157" s="7">
        <v>1659</v>
      </c>
      <c r="N4157" s="3">
        <v>45613</v>
      </c>
      <c r="O4157" s="4" t="str">
        <f t="shared" si="450"/>
        <v>2024-11</v>
      </c>
      <c r="P4157" s="4" t="str">
        <f t="shared" si="451"/>
        <v>11</v>
      </c>
      <c r="Q4157" s="4" t="str">
        <f t="shared" si="452"/>
        <v>November</v>
      </c>
      <c r="R4157" s="30" t="str">
        <f t="shared" si="453"/>
        <v>17</v>
      </c>
      <c r="W4157" t="str">
        <f t="shared" si="454"/>
        <v>ok</v>
      </c>
    </row>
    <row r="4158" spans="1:23" x14ac:dyDescent="0.3">
      <c r="A4158" t="s">
        <v>4200</v>
      </c>
      <c r="B4158" t="s">
        <v>41</v>
      </c>
      <c r="C4158" t="s">
        <v>42</v>
      </c>
      <c r="D4158" t="s">
        <v>43</v>
      </c>
      <c r="E4158" t="s">
        <v>14</v>
      </c>
      <c r="F4158" t="s">
        <v>26</v>
      </c>
      <c r="G4158" s="5">
        <v>5224.99</v>
      </c>
      <c r="H4158" s="5">
        <f t="shared" si="448"/>
        <v>94.049819999999983</v>
      </c>
      <c r="I4158" s="6">
        <v>1</v>
      </c>
      <c r="J4158" s="6">
        <v>5224.99</v>
      </c>
      <c r="K4158" s="5">
        <f t="shared" si="449"/>
        <v>94.049819999999983</v>
      </c>
      <c r="L4158" s="7">
        <v>3.29</v>
      </c>
      <c r="M4158" s="7">
        <v>2181</v>
      </c>
      <c r="N4158" s="3">
        <v>45415</v>
      </c>
      <c r="O4158" s="4" t="str">
        <f t="shared" si="450"/>
        <v>2024-05</v>
      </c>
      <c r="P4158" s="4" t="str">
        <f t="shared" si="451"/>
        <v>05</v>
      </c>
      <c r="Q4158" s="4" t="str">
        <f t="shared" si="452"/>
        <v>May</v>
      </c>
      <c r="R4158" s="30" t="str">
        <f t="shared" si="453"/>
        <v>03</v>
      </c>
      <c r="W4158" t="str">
        <f t="shared" si="454"/>
        <v>ok</v>
      </c>
    </row>
    <row r="4159" spans="1:23" x14ac:dyDescent="0.3">
      <c r="A4159" t="s">
        <v>4201</v>
      </c>
      <c r="B4159" t="s">
        <v>28</v>
      </c>
      <c r="C4159" t="s">
        <v>29</v>
      </c>
      <c r="D4159" t="s">
        <v>30</v>
      </c>
      <c r="E4159" t="s">
        <v>20</v>
      </c>
      <c r="F4159" t="s">
        <v>15</v>
      </c>
      <c r="G4159" s="5">
        <v>6967.32</v>
      </c>
      <c r="H4159" s="5">
        <f t="shared" si="448"/>
        <v>125.41175999999999</v>
      </c>
      <c r="I4159" s="6">
        <v>3</v>
      </c>
      <c r="J4159" s="6">
        <v>20901.96</v>
      </c>
      <c r="K4159" s="5">
        <f t="shared" si="449"/>
        <v>376.23527999999999</v>
      </c>
      <c r="L4159" s="7">
        <v>1.55</v>
      </c>
      <c r="M4159" s="7">
        <v>1231</v>
      </c>
      <c r="N4159" s="3">
        <v>45610</v>
      </c>
      <c r="O4159" s="4" t="str">
        <f t="shared" si="450"/>
        <v>2024-11</v>
      </c>
      <c r="P4159" s="4" t="str">
        <f t="shared" si="451"/>
        <v>11</v>
      </c>
      <c r="Q4159" s="4" t="str">
        <f t="shared" si="452"/>
        <v>November</v>
      </c>
      <c r="R4159" s="30" t="str">
        <f t="shared" si="453"/>
        <v>14</v>
      </c>
      <c r="W4159" t="str">
        <f t="shared" si="454"/>
        <v>ok</v>
      </c>
    </row>
    <row r="4160" spans="1:23" x14ac:dyDescent="0.3">
      <c r="A4160" t="s">
        <v>4202</v>
      </c>
      <c r="B4160" t="s">
        <v>11</v>
      </c>
      <c r="C4160" t="s">
        <v>12</v>
      </c>
      <c r="D4160" t="s">
        <v>13</v>
      </c>
      <c r="E4160" t="s">
        <v>45</v>
      </c>
      <c r="F4160" t="s">
        <v>15</v>
      </c>
      <c r="G4160" s="5">
        <v>6026.48</v>
      </c>
      <c r="H4160" s="5">
        <f t="shared" si="448"/>
        <v>108.47663999999999</v>
      </c>
      <c r="I4160" s="6">
        <v>2</v>
      </c>
      <c r="J4160" s="6">
        <v>12052.96</v>
      </c>
      <c r="K4160" s="5">
        <f t="shared" si="449"/>
        <v>216.95327999999998</v>
      </c>
      <c r="L4160" s="7">
        <v>4.3899999999999997</v>
      </c>
      <c r="M4160" s="7">
        <v>3148</v>
      </c>
      <c r="N4160" s="3">
        <v>45325</v>
      </c>
      <c r="O4160" s="4" t="str">
        <f t="shared" si="450"/>
        <v>2024-02</v>
      </c>
      <c r="P4160" s="4" t="str">
        <f t="shared" si="451"/>
        <v>02</v>
      </c>
      <c r="Q4160" s="4" t="str">
        <f t="shared" si="452"/>
        <v>February</v>
      </c>
      <c r="R4160" s="30" t="str">
        <f t="shared" si="453"/>
        <v>03</v>
      </c>
      <c r="W4160" t="str">
        <f t="shared" si="454"/>
        <v>ok</v>
      </c>
    </row>
    <row r="4161" spans="1:23" x14ac:dyDescent="0.3">
      <c r="A4161" t="s">
        <v>4203</v>
      </c>
      <c r="B4161" t="s">
        <v>41</v>
      </c>
      <c r="C4161" t="s">
        <v>42</v>
      </c>
      <c r="D4161" t="s">
        <v>43</v>
      </c>
      <c r="E4161" t="s">
        <v>45</v>
      </c>
      <c r="F4161" t="s">
        <v>15</v>
      </c>
      <c r="G4161" s="5">
        <v>3378.95</v>
      </c>
      <c r="H4161" s="5">
        <f t="shared" si="448"/>
        <v>60.821099999999994</v>
      </c>
      <c r="I4161" s="6">
        <v>3</v>
      </c>
      <c r="J4161" s="6">
        <v>10136.85</v>
      </c>
      <c r="K4161" s="5">
        <f t="shared" si="449"/>
        <v>182.46329999999998</v>
      </c>
      <c r="L4161" s="7">
        <v>4.8899999999999997</v>
      </c>
      <c r="M4161" s="7">
        <v>664</v>
      </c>
      <c r="N4161" s="3">
        <v>45646</v>
      </c>
      <c r="O4161" s="4" t="str">
        <f t="shared" si="450"/>
        <v>2024-12</v>
      </c>
      <c r="P4161" s="4" t="str">
        <f t="shared" si="451"/>
        <v>12</v>
      </c>
      <c r="Q4161" s="4" t="str">
        <f t="shared" si="452"/>
        <v>December</v>
      </c>
      <c r="R4161" s="30" t="str">
        <f t="shared" si="453"/>
        <v>20</v>
      </c>
      <c r="W4161" t="str">
        <f t="shared" si="454"/>
        <v>ok</v>
      </c>
    </row>
    <row r="4162" spans="1:23" x14ac:dyDescent="0.3">
      <c r="A4162" t="s">
        <v>4204</v>
      </c>
      <c r="B4162" t="s">
        <v>23</v>
      </c>
      <c r="C4162" t="s">
        <v>24</v>
      </c>
      <c r="D4162" t="s">
        <v>25</v>
      </c>
      <c r="E4162" t="s">
        <v>20</v>
      </c>
      <c r="F4162" t="s">
        <v>31</v>
      </c>
      <c r="G4162" s="5">
        <v>14044.04</v>
      </c>
      <c r="H4162" s="5">
        <f t="shared" si="448"/>
        <v>252.79272</v>
      </c>
      <c r="I4162" s="6">
        <v>1</v>
      </c>
      <c r="J4162" s="6">
        <v>14044.04</v>
      </c>
      <c r="K4162" s="5">
        <f t="shared" si="449"/>
        <v>252.79272</v>
      </c>
      <c r="L4162" s="7">
        <v>2.19</v>
      </c>
      <c r="M4162" s="7">
        <v>1518</v>
      </c>
      <c r="N4162" s="3">
        <v>45433</v>
      </c>
      <c r="O4162" s="4" t="str">
        <f t="shared" si="450"/>
        <v>2024-05</v>
      </c>
      <c r="P4162" s="4" t="str">
        <f t="shared" si="451"/>
        <v>05</v>
      </c>
      <c r="Q4162" s="4" t="str">
        <f t="shared" si="452"/>
        <v>May</v>
      </c>
      <c r="R4162" s="30" t="str">
        <f t="shared" si="453"/>
        <v>21</v>
      </c>
      <c r="W4162" t="str">
        <f t="shared" si="454"/>
        <v>ok</v>
      </c>
    </row>
    <row r="4163" spans="1:23" x14ac:dyDescent="0.3">
      <c r="A4163" t="s">
        <v>4205</v>
      </c>
      <c r="B4163" t="s">
        <v>23</v>
      </c>
      <c r="C4163" t="s">
        <v>24</v>
      </c>
      <c r="D4163" t="s">
        <v>25</v>
      </c>
      <c r="E4163" t="s">
        <v>20</v>
      </c>
      <c r="F4163" t="s">
        <v>15</v>
      </c>
      <c r="G4163" s="5">
        <v>15782.35</v>
      </c>
      <c r="H4163" s="5">
        <f t="shared" ref="H4163:H4226" si="455">G4163*0.018</f>
        <v>284.08229999999998</v>
      </c>
      <c r="I4163" s="6">
        <v>3</v>
      </c>
      <c r="J4163" s="6">
        <v>47347.05</v>
      </c>
      <c r="K4163" s="5">
        <f t="shared" ref="K4163:K4226" si="456">H4163*I4163</f>
        <v>852.24689999999987</v>
      </c>
      <c r="L4163" s="7">
        <v>4.45</v>
      </c>
      <c r="M4163" s="7">
        <v>3835</v>
      </c>
      <c r="N4163" s="3">
        <v>45454</v>
      </c>
      <c r="O4163" s="4" t="str">
        <f t="shared" ref="O4163:O4226" si="457">TEXT(N4163,"yyyy-mm")</f>
        <v>2024-06</v>
      </c>
      <c r="P4163" s="4" t="str">
        <f t="shared" ref="P4163:P4226" si="458">TEXT(N4163,"mm")</f>
        <v>06</v>
      </c>
      <c r="Q4163" s="4" t="str">
        <f t="shared" ref="Q4163:Q4226" si="459">TEXT(DATE(2024,P4163,1),"mmmm")</f>
        <v>June</v>
      </c>
      <c r="R4163" s="30" t="str">
        <f t="shared" ref="R4163:R4226" si="460">TEXT(N4163,"dd")</f>
        <v>11</v>
      </c>
      <c r="W4163" t="str">
        <f t="shared" ref="W4163:W4226" si="461">IF(G4163*I4163=J4163,"ok","False")</f>
        <v>ok</v>
      </c>
    </row>
    <row r="4164" spans="1:23" x14ac:dyDescent="0.3">
      <c r="A4164" t="s">
        <v>4206</v>
      </c>
      <c r="B4164" t="s">
        <v>23</v>
      </c>
      <c r="C4164" t="s">
        <v>24</v>
      </c>
      <c r="D4164" t="s">
        <v>25</v>
      </c>
      <c r="E4164" t="s">
        <v>14</v>
      </c>
      <c r="F4164" t="s">
        <v>15</v>
      </c>
      <c r="G4164" s="5">
        <v>11555.36</v>
      </c>
      <c r="H4164" s="5">
        <f t="shared" si="455"/>
        <v>207.99647999999999</v>
      </c>
      <c r="I4164" s="6">
        <v>4</v>
      </c>
      <c r="J4164" s="6">
        <v>46221.440000000002</v>
      </c>
      <c r="K4164" s="5">
        <f t="shared" si="456"/>
        <v>831.98591999999996</v>
      </c>
      <c r="L4164" s="7">
        <v>1.9</v>
      </c>
      <c r="M4164" s="7">
        <v>3322</v>
      </c>
      <c r="N4164" s="3">
        <v>45329</v>
      </c>
      <c r="O4164" s="4" t="str">
        <f t="shared" si="457"/>
        <v>2024-02</v>
      </c>
      <c r="P4164" s="4" t="str">
        <f t="shared" si="458"/>
        <v>02</v>
      </c>
      <c r="Q4164" s="4" t="str">
        <f t="shared" si="459"/>
        <v>February</v>
      </c>
      <c r="R4164" s="30" t="str">
        <f t="shared" si="460"/>
        <v>07</v>
      </c>
      <c r="W4164" t="str">
        <f t="shared" si="461"/>
        <v>ok</v>
      </c>
    </row>
    <row r="4165" spans="1:23" x14ac:dyDescent="0.3">
      <c r="A4165" t="s">
        <v>4207</v>
      </c>
      <c r="B4165" t="s">
        <v>41</v>
      </c>
      <c r="C4165" t="s">
        <v>42</v>
      </c>
      <c r="D4165" t="s">
        <v>43</v>
      </c>
      <c r="E4165" t="s">
        <v>45</v>
      </c>
      <c r="F4165" t="s">
        <v>15</v>
      </c>
      <c r="G4165" s="5">
        <v>13050.89</v>
      </c>
      <c r="H4165" s="5">
        <f t="shared" si="455"/>
        <v>234.91601999999997</v>
      </c>
      <c r="I4165" s="6">
        <v>1</v>
      </c>
      <c r="J4165" s="6">
        <v>13050.89</v>
      </c>
      <c r="K4165" s="5">
        <f t="shared" si="456"/>
        <v>234.91601999999997</v>
      </c>
      <c r="L4165" s="7">
        <v>1.38</v>
      </c>
      <c r="M4165" s="7">
        <v>1622</v>
      </c>
      <c r="N4165" s="3">
        <v>45453</v>
      </c>
      <c r="O4165" s="4" t="str">
        <f t="shared" si="457"/>
        <v>2024-06</v>
      </c>
      <c r="P4165" s="4" t="str">
        <f t="shared" si="458"/>
        <v>06</v>
      </c>
      <c r="Q4165" s="4" t="str">
        <f t="shared" si="459"/>
        <v>June</v>
      </c>
      <c r="R4165" s="30" t="str">
        <f t="shared" si="460"/>
        <v>10</v>
      </c>
      <c r="W4165" t="str">
        <f t="shared" si="461"/>
        <v>ok</v>
      </c>
    </row>
    <row r="4166" spans="1:23" x14ac:dyDescent="0.3">
      <c r="A4166" t="s">
        <v>4208</v>
      </c>
      <c r="B4166" t="s">
        <v>47</v>
      </c>
      <c r="C4166" t="s">
        <v>12</v>
      </c>
      <c r="D4166" t="s">
        <v>48</v>
      </c>
      <c r="E4166" t="s">
        <v>14</v>
      </c>
      <c r="F4166" t="s">
        <v>26</v>
      </c>
      <c r="G4166" s="5">
        <v>7785.83</v>
      </c>
      <c r="H4166" s="5">
        <f t="shared" si="455"/>
        <v>140.14493999999999</v>
      </c>
      <c r="I4166" s="6">
        <v>3</v>
      </c>
      <c r="J4166" s="6">
        <v>23357.49</v>
      </c>
      <c r="K4166" s="5">
        <f t="shared" si="456"/>
        <v>420.43481999999995</v>
      </c>
      <c r="L4166" s="7">
        <v>1.31</v>
      </c>
      <c r="M4166" s="7">
        <v>3955</v>
      </c>
      <c r="N4166" s="3">
        <v>45303</v>
      </c>
      <c r="O4166" s="4" t="str">
        <f t="shared" si="457"/>
        <v>2024-01</v>
      </c>
      <c r="P4166" s="4" t="str">
        <f t="shared" si="458"/>
        <v>01</v>
      </c>
      <c r="Q4166" s="4" t="str">
        <f t="shared" si="459"/>
        <v>January</v>
      </c>
      <c r="R4166" s="30" t="str">
        <f t="shared" si="460"/>
        <v>12</v>
      </c>
      <c r="W4166" t="str">
        <f t="shared" si="461"/>
        <v>ok</v>
      </c>
    </row>
    <row r="4167" spans="1:23" x14ac:dyDescent="0.3">
      <c r="A4167" t="s">
        <v>4209</v>
      </c>
      <c r="B4167" t="s">
        <v>51</v>
      </c>
      <c r="C4167" t="s">
        <v>29</v>
      </c>
      <c r="D4167" t="s">
        <v>52</v>
      </c>
      <c r="E4167" t="s">
        <v>45</v>
      </c>
      <c r="F4167" t="s">
        <v>38</v>
      </c>
      <c r="G4167" s="5">
        <v>14781.91</v>
      </c>
      <c r="H4167" s="5">
        <f t="shared" si="455"/>
        <v>266.07437999999996</v>
      </c>
      <c r="I4167" s="6">
        <v>5</v>
      </c>
      <c r="J4167" s="6">
        <v>73909.55</v>
      </c>
      <c r="K4167" s="5">
        <f t="shared" si="456"/>
        <v>1330.3718999999999</v>
      </c>
      <c r="L4167" s="7">
        <v>1.25</v>
      </c>
      <c r="M4167" s="7">
        <v>4394</v>
      </c>
      <c r="N4167" s="3">
        <v>45622</v>
      </c>
      <c r="O4167" s="4" t="str">
        <f t="shared" si="457"/>
        <v>2024-11</v>
      </c>
      <c r="P4167" s="4" t="str">
        <f t="shared" si="458"/>
        <v>11</v>
      </c>
      <c r="Q4167" s="4" t="str">
        <f t="shared" si="459"/>
        <v>November</v>
      </c>
      <c r="R4167" s="30" t="str">
        <f t="shared" si="460"/>
        <v>26</v>
      </c>
      <c r="W4167" t="str">
        <f t="shared" si="461"/>
        <v>ok</v>
      </c>
    </row>
    <row r="4168" spans="1:23" x14ac:dyDescent="0.3">
      <c r="A4168" t="s">
        <v>4210</v>
      </c>
      <c r="B4168" t="s">
        <v>17</v>
      </c>
      <c r="C4168" t="s">
        <v>18</v>
      </c>
      <c r="D4168" t="s">
        <v>19</v>
      </c>
      <c r="E4168" t="s">
        <v>14</v>
      </c>
      <c r="F4168" t="s">
        <v>26</v>
      </c>
      <c r="G4168" s="5">
        <v>11784.08</v>
      </c>
      <c r="H4168" s="5">
        <f t="shared" si="455"/>
        <v>212.11343999999997</v>
      </c>
      <c r="I4168" s="6">
        <v>3</v>
      </c>
      <c r="J4168" s="6">
        <v>35352.239999999998</v>
      </c>
      <c r="K4168" s="5">
        <f t="shared" si="456"/>
        <v>636.34031999999991</v>
      </c>
      <c r="L4168" s="7">
        <v>1.1299999999999999</v>
      </c>
      <c r="M4168" s="7">
        <v>3019</v>
      </c>
      <c r="N4168" s="3">
        <v>45542</v>
      </c>
      <c r="O4168" s="4" t="str">
        <f t="shared" si="457"/>
        <v>2024-09</v>
      </c>
      <c r="P4168" s="4" t="str">
        <f t="shared" si="458"/>
        <v>09</v>
      </c>
      <c r="Q4168" s="4" t="str">
        <f t="shared" si="459"/>
        <v>September</v>
      </c>
      <c r="R4168" s="30" t="str">
        <f t="shared" si="460"/>
        <v>07</v>
      </c>
      <c r="W4168" t="str">
        <f t="shared" si="461"/>
        <v>ok</v>
      </c>
    </row>
    <row r="4169" spans="1:23" x14ac:dyDescent="0.3">
      <c r="A4169" t="s">
        <v>4211</v>
      </c>
      <c r="B4169" t="s">
        <v>36</v>
      </c>
      <c r="C4169" t="s">
        <v>18</v>
      </c>
      <c r="D4169" t="s">
        <v>37</v>
      </c>
      <c r="E4169" t="s">
        <v>14</v>
      </c>
      <c r="F4169" t="s">
        <v>60</v>
      </c>
      <c r="G4169" s="5">
        <v>9918.61</v>
      </c>
      <c r="H4169" s="5">
        <f t="shared" si="455"/>
        <v>178.53497999999999</v>
      </c>
      <c r="I4169" s="6">
        <v>5</v>
      </c>
      <c r="J4169" s="6">
        <v>49593.05</v>
      </c>
      <c r="K4169" s="5">
        <f t="shared" si="456"/>
        <v>892.67489999999998</v>
      </c>
      <c r="L4169" s="7">
        <v>1.75</v>
      </c>
      <c r="M4169" s="7">
        <v>4848</v>
      </c>
      <c r="N4169" s="3">
        <v>45559</v>
      </c>
      <c r="O4169" s="4" t="str">
        <f t="shared" si="457"/>
        <v>2024-09</v>
      </c>
      <c r="P4169" s="4" t="str">
        <f t="shared" si="458"/>
        <v>09</v>
      </c>
      <c r="Q4169" s="4" t="str">
        <f t="shared" si="459"/>
        <v>September</v>
      </c>
      <c r="R4169" s="30" t="str">
        <f t="shared" si="460"/>
        <v>24</v>
      </c>
      <c r="W4169" t="str">
        <f t="shared" si="461"/>
        <v>ok</v>
      </c>
    </row>
    <row r="4170" spans="1:23" x14ac:dyDescent="0.3">
      <c r="A4170" t="s">
        <v>4212</v>
      </c>
      <c r="B4170" t="s">
        <v>28</v>
      </c>
      <c r="C4170" t="s">
        <v>29</v>
      </c>
      <c r="D4170" t="s">
        <v>30</v>
      </c>
      <c r="E4170" t="s">
        <v>20</v>
      </c>
      <c r="F4170" t="s">
        <v>31</v>
      </c>
      <c r="G4170" s="5">
        <v>616.79999999999995</v>
      </c>
      <c r="H4170" s="5">
        <f t="shared" si="455"/>
        <v>11.102399999999998</v>
      </c>
      <c r="I4170" s="6">
        <v>4</v>
      </c>
      <c r="J4170" s="6">
        <v>2467.1999999999998</v>
      </c>
      <c r="K4170" s="5">
        <f t="shared" si="456"/>
        <v>44.40959999999999</v>
      </c>
      <c r="L4170" s="7">
        <v>1.69</v>
      </c>
      <c r="M4170" s="7">
        <v>3784</v>
      </c>
      <c r="N4170" s="3">
        <v>45559</v>
      </c>
      <c r="O4170" s="4" t="str">
        <f t="shared" si="457"/>
        <v>2024-09</v>
      </c>
      <c r="P4170" s="4" t="str">
        <f t="shared" si="458"/>
        <v>09</v>
      </c>
      <c r="Q4170" s="4" t="str">
        <f t="shared" si="459"/>
        <v>September</v>
      </c>
      <c r="R4170" s="30" t="str">
        <f t="shared" si="460"/>
        <v>24</v>
      </c>
      <c r="W4170" t="str">
        <f t="shared" si="461"/>
        <v>ok</v>
      </c>
    </row>
    <row r="4171" spans="1:23" x14ac:dyDescent="0.3">
      <c r="A4171" t="s">
        <v>4213</v>
      </c>
      <c r="B4171" t="s">
        <v>63</v>
      </c>
      <c r="C4171" t="s">
        <v>18</v>
      </c>
      <c r="D4171" t="s">
        <v>64</v>
      </c>
      <c r="E4171" t="s">
        <v>20</v>
      </c>
      <c r="F4171" t="s">
        <v>31</v>
      </c>
      <c r="G4171" s="5">
        <v>6667.41</v>
      </c>
      <c r="H4171" s="5">
        <f t="shared" si="455"/>
        <v>120.01337999999998</v>
      </c>
      <c r="I4171" s="6">
        <v>4</v>
      </c>
      <c r="J4171" s="6">
        <v>26669.64</v>
      </c>
      <c r="K4171" s="5">
        <f t="shared" si="456"/>
        <v>480.05351999999993</v>
      </c>
      <c r="L4171" s="7">
        <v>3.77</v>
      </c>
      <c r="M4171" s="7">
        <v>4876</v>
      </c>
      <c r="N4171" s="3">
        <v>45574</v>
      </c>
      <c r="O4171" s="4" t="str">
        <f t="shared" si="457"/>
        <v>2024-10</v>
      </c>
      <c r="P4171" s="4" t="str">
        <f t="shared" si="458"/>
        <v>10</v>
      </c>
      <c r="Q4171" s="4" t="str">
        <f t="shared" si="459"/>
        <v>October</v>
      </c>
      <c r="R4171" s="30" t="str">
        <f t="shared" si="460"/>
        <v>09</v>
      </c>
      <c r="W4171" t="str">
        <f t="shared" si="461"/>
        <v>ok</v>
      </c>
    </row>
    <row r="4172" spans="1:23" x14ac:dyDescent="0.3">
      <c r="A4172" t="s">
        <v>4214</v>
      </c>
      <c r="B4172" t="s">
        <v>33</v>
      </c>
      <c r="C4172" t="s">
        <v>12</v>
      </c>
      <c r="D4172" t="s">
        <v>34</v>
      </c>
      <c r="E4172" t="s">
        <v>14</v>
      </c>
      <c r="F4172" t="s">
        <v>26</v>
      </c>
      <c r="G4172" s="5">
        <v>2301.16</v>
      </c>
      <c r="H4172" s="5">
        <f t="shared" si="455"/>
        <v>41.420879999999997</v>
      </c>
      <c r="I4172" s="6">
        <v>4</v>
      </c>
      <c r="J4172" s="6">
        <v>9204.64</v>
      </c>
      <c r="K4172" s="5">
        <f t="shared" si="456"/>
        <v>165.68351999999999</v>
      </c>
      <c r="L4172" s="7">
        <v>4.88</v>
      </c>
      <c r="M4172" s="7">
        <v>949</v>
      </c>
      <c r="N4172" s="3">
        <v>45420</v>
      </c>
      <c r="O4172" s="4" t="str">
        <f t="shared" si="457"/>
        <v>2024-05</v>
      </c>
      <c r="P4172" s="4" t="str">
        <f t="shared" si="458"/>
        <v>05</v>
      </c>
      <c r="Q4172" s="4" t="str">
        <f t="shared" si="459"/>
        <v>May</v>
      </c>
      <c r="R4172" s="30" t="str">
        <f t="shared" si="460"/>
        <v>08</v>
      </c>
      <c r="W4172" t="str">
        <f t="shared" si="461"/>
        <v>ok</v>
      </c>
    </row>
    <row r="4173" spans="1:23" x14ac:dyDescent="0.3">
      <c r="A4173" t="s">
        <v>4215</v>
      </c>
      <c r="B4173" t="s">
        <v>47</v>
      </c>
      <c r="C4173" t="s">
        <v>12</v>
      </c>
      <c r="D4173" t="s">
        <v>48</v>
      </c>
      <c r="E4173" t="s">
        <v>20</v>
      </c>
      <c r="F4173" t="s">
        <v>26</v>
      </c>
      <c r="G4173" s="5">
        <v>9713.77</v>
      </c>
      <c r="H4173" s="5">
        <f t="shared" si="455"/>
        <v>174.84786</v>
      </c>
      <c r="I4173" s="6">
        <v>3</v>
      </c>
      <c r="J4173" s="6">
        <v>29141.31</v>
      </c>
      <c r="K4173" s="5">
        <f t="shared" si="456"/>
        <v>524.54358000000002</v>
      </c>
      <c r="L4173" s="7">
        <v>1.01</v>
      </c>
      <c r="M4173" s="7">
        <v>1545</v>
      </c>
      <c r="N4173" s="3">
        <v>45597</v>
      </c>
      <c r="O4173" s="4" t="str">
        <f t="shared" si="457"/>
        <v>2024-11</v>
      </c>
      <c r="P4173" s="4" t="str">
        <f t="shared" si="458"/>
        <v>11</v>
      </c>
      <c r="Q4173" s="4" t="str">
        <f t="shared" si="459"/>
        <v>November</v>
      </c>
      <c r="R4173" s="30" t="str">
        <f t="shared" si="460"/>
        <v>01</v>
      </c>
      <c r="W4173" t="str">
        <f t="shared" si="461"/>
        <v>ok</v>
      </c>
    </row>
    <row r="4174" spans="1:23" x14ac:dyDescent="0.3">
      <c r="A4174" t="s">
        <v>4216</v>
      </c>
      <c r="B4174" t="s">
        <v>23</v>
      </c>
      <c r="C4174" t="s">
        <v>24</v>
      </c>
      <c r="D4174" t="s">
        <v>25</v>
      </c>
      <c r="E4174" t="s">
        <v>20</v>
      </c>
      <c r="F4174" t="s">
        <v>31</v>
      </c>
      <c r="G4174" s="5">
        <v>13941.43</v>
      </c>
      <c r="H4174" s="5">
        <f t="shared" si="455"/>
        <v>250.94573999999997</v>
      </c>
      <c r="I4174" s="6">
        <v>4</v>
      </c>
      <c r="J4174" s="6">
        <v>55765.72</v>
      </c>
      <c r="K4174" s="5">
        <f t="shared" si="456"/>
        <v>1003.7829599999999</v>
      </c>
      <c r="L4174" s="7">
        <v>1.48</v>
      </c>
      <c r="M4174" s="7">
        <v>3055</v>
      </c>
      <c r="N4174" s="3">
        <v>45595</v>
      </c>
      <c r="O4174" s="4" t="str">
        <f t="shared" si="457"/>
        <v>2024-10</v>
      </c>
      <c r="P4174" s="4" t="str">
        <f t="shared" si="458"/>
        <v>10</v>
      </c>
      <c r="Q4174" s="4" t="str">
        <f t="shared" si="459"/>
        <v>October</v>
      </c>
      <c r="R4174" s="30" t="str">
        <f t="shared" si="460"/>
        <v>30</v>
      </c>
      <c r="W4174" t="str">
        <f t="shared" si="461"/>
        <v>ok</v>
      </c>
    </row>
    <row r="4175" spans="1:23" x14ac:dyDescent="0.3">
      <c r="A4175" t="s">
        <v>4217</v>
      </c>
      <c r="B4175" t="s">
        <v>33</v>
      </c>
      <c r="C4175" t="s">
        <v>12</v>
      </c>
      <c r="D4175" t="s">
        <v>34</v>
      </c>
      <c r="E4175" t="s">
        <v>14</v>
      </c>
      <c r="F4175" t="s">
        <v>15</v>
      </c>
      <c r="G4175" s="5">
        <v>12303.7</v>
      </c>
      <c r="H4175" s="5">
        <f t="shared" si="455"/>
        <v>221.4666</v>
      </c>
      <c r="I4175" s="6">
        <v>3</v>
      </c>
      <c r="J4175" s="6">
        <v>36911.1</v>
      </c>
      <c r="K4175" s="5">
        <f t="shared" si="456"/>
        <v>664.39980000000003</v>
      </c>
      <c r="L4175" s="7">
        <v>4.78</v>
      </c>
      <c r="M4175" s="7">
        <v>4135</v>
      </c>
      <c r="N4175" s="3">
        <v>45304</v>
      </c>
      <c r="O4175" s="4" t="str">
        <f t="shared" si="457"/>
        <v>2024-01</v>
      </c>
      <c r="P4175" s="4" t="str">
        <f t="shared" si="458"/>
        <v>01</v>
      </c>
      <c r="Q4175" s="4" t="str">
        <f t="shared" si="459"/>
        <v>January</v>
      </c>
      <c r="R4175" s="30" t="str">
        <f t="shared" si="460"/>
        <v>13</v>
      </c>
      <c r="W4175" t="str">
        <f t="shared" si="461"/>
        <v>ok</v>
      </c>
    </row>
    <row r="4176" spans="1:23" x14ac:dyDescent="0.3">
      <c r="A4176" t="s">
        <v>4218</v>
      </c>
      <c r="B4176" t="s">
        <v>47</v>
      </c>
      <c r="C4176" t="s">
        <v>12</v>
      </c>
      <c r="D4176" t="s">
        <v>48</v>
      </c>
      <c r="E4176" t="s">
        <v>20</v>
      </c>
      <c r="F4176" t="s">
        <v>38</v>
      </c>
      <c r="G4176" s="5">
        <v>4231.8900000000003</v>
      </c>
      <c r="H4176" s="5">
        <f t="shared" si="455"/>
        <v>76.174019999999999</v>
      </c>
      <c r="I4176" s="6">
        <v>3</v>
      </c>
      <c r="J4176" s="6">
        <v>12695.67</v>
      </c>
      <c r="K4176" s="5">
        <f t="shared" si="456"/>
        <v>228.52206000000001</v>
      </c>
      <c r="L4176" s="7">
        <v>3.2</v>
      </c>
      <c r="M4176" s="7">
        <v>3879</v>
      </c>
      <c r="N4176" s="3">
        <v>45316</v>
      </c>
      <c r="O4176" s="4" t="str">
        <f t="shared" si="457"/>
        <v>2024-01</v>
      </c>
      <c r="P4176" s="4" t="str">
        <f t="shared" si="458"/>
        <v>01</v>
      </c>
      <c r="Q4176" s="4" t="str">
        <f t="shared" si="459"/>
        <v>January</v>
      </c>
      <c r="R4176" s="30" t="str">
        <f t="shared" si="460"/>
        <v>25</v>
      </c>
      <c r="W4176" t="str">
        <f t="shared" si="461"/>
        <v>ok</v>
      </c>
    </row>
    <row r="4177" spans="1:23" x14ac:dyDescent="0.3">
      <c r="A4177" t="s">
        <v>4219</v>
      </c>
      <c r="B4177" t="s">
        <v>28</v>
      </c>
      <c r="C4177" t="s">
        <v>29</v>
      </c>
      <c r="D4177" t="s">
        <v>30</v>
      </c>
      <c r="E4177" t="s">
        <v>14</v>
      </c>
      <c r="F4177" t="s">
        <v>21</v>
      </c>
      <c r="G4177" s="5">
        <v>18512.63</v>
      </c>
      <c r="H4177" s="5">
        <f t="shared" si="455"/>
        <v>333.22733999999997</v>
      </c>
      <c r="I4177" s="6">
        <v>4</v>
      </c>
      <c r="J4177" s="6">
        <v>74050.52</v>
      </c>
      <c r="K4177" s="5">
        <f t="shared" si="456"/>
        <v>1332.9093599999999</v>
      </c>
      <c r="L4177" s="7">
        <v>4.3600000000000003</v>
      </c>
      <c r="M4177" s="7">
        <v>3353</v>
      </c>
      <c r="N4177" s="3">
        <v>45330</v>
      </c>
      <c r="O4177" s="4" t="str">
        <f t="shared" si="457"/>
        <v>2024-02</v>
      </c>
      <c r="P4177" s="4" t="str">
        <f t="shared" si="458"/>
        <v>02</v>
      </c>
      <c r="Q4177" s="4" t="str">
        <f t="shared" si="459"/>
        <v>February</v>
      </c>
      <c r="R4177" s="30" t="str">
        <f t="shared" si="460"/>
        <v>08</v>
      </c>
      <c r="W4177" t="str">
        <f t="shared" si="461"/>
        <v>ok</v>
      </c>
    </row>
    <row r="4178" spans="1:23" x14ac:dyDescent="0.3">
      <c r="A4178" t="s">
        <v>4220</v>
      </c>
      <c r="B4178" t="s">
        <v>33</v>
      </c>
      <c r="C4178" t="s">
        <v>12</v>
      </c>
      <c r="D4178" t="s">
        <v>34</v>
      </c>
      <c r="E4178" t="s">
        <v>45</v>
      </c>
      <c r="F4178" t="s">
        <v>26</v>
      </c>
      <c r="G4178" s="5">
        <v>1673.81</v>
      </c>
      <c r="H4178" s="5">
        <f t="shared" si="455"/>
        <v>30.128579999999996</v>
      </c>
      <c r="I4178" s="6">
        <v>3</v>
      </c>
      <c r="J4178" s="6">
        <v>5021.43</v>
      </c>
      <c r="K4178" s="5">
        <f t="shared" si="456"/>
        <v>90.385739999999984</v>
      </c>
      <c r="L4178" s="7">
        <v>4.1100000000000003</v>
      </c>
      <c r="M4178" s="7">
        <v>2315</v>
      </c>
      <c r="N4178" s="3">
        <v>45644</v>
      </c>
      <c r="O4178" s="4" t="str">
        <f t="shared" si="457"/>
        <v>2024-12</v>
      </c>
      <c r="P4178" s="4" t="str">
        <f t="shared" si="458"/>
        <v>12</v>
      </c>
      <c r="Q4178" s="4" t="str">
        <f t="shared" si="459"/>
        <v>December</v>
      </c>
      <c r="R4178" s="30" t="str">
        <f t="shared" si="460"/>
        <v>18</v>
      </c>
      <c r="W4178" t="str">
        <f t="shared" si="461"/>
        <v>ok</v>
      </c>
    </row>
    <row r="4179" spans="1:23" x14ac:dyDescent="0.3">
      <c r="A4179" t="s">
        <v>4221</v>
      </c>
      <c r="B4179" t="s">
        <v>47</v>
      </c>
      <c r="C4179" t="s">
        <v>12</v>
      </c>
      <c r="D4179" t="s">
        <v>48</v>
      </c>
      <c r="E4179" t="s">
        <v>45</v>
      </c>
      <c r="F4179" t="s">
        <v>60</v>
      </c>
      <c r="G4179" s="5">
        <v>16485.439999999999</v>
      </c>
      <c r="H4179" s="5">
        <f t="shared" si="455"/>
        <v>296.73791999999997</v>
      </c>
      <c r="I4179" s="6">
        <v>1</v>
      </c>
      <c r="J4179" s="6">
        <v>16485.439999999999</v>
      </c>
      <c r="K4179" s="5">
        <f t="shared" si="456"/>
        <v>296.73791999999997</v>
      </c>
      <c r="L4179" s="7">
        <v>4.43</v>
      </c>
      <c r="M4179" s="7">
        <v>4608</v>
      </c>
      <c r="N4179" s="3">
        <v>45582</v>
      </c>
      <c r="O4179" s="4" t="str">
        <f t="shared" si="457"/>
        <v>2024-10</v>
      </c>
      <c r="P4179" s="4" t="str">
        <f t="shared" si="458"/>
        <v>10</v>
      </c>
      <c r="Q4179" s="4" t="str">
        <f t="shared" si="459"/>
        <v>October</v>
      </c>
      <c r="R4179" s="30" t="str">
        <f t="shared" si="460"/>
        <v>17</v>
      </c>
      <c r="W4179" t="str">
        <f t="shared" si="461"/>
        <v>ok</v>
      </c>
    </row>
    <row r="4180" spans="1:23" x14ac:dyDescent="0.3">
      <c r="A4180" t="s">
        <v>4222</v>
      </c>
      <c r="B4180" t="s">
        <v>47</v>
      </c>
      <c r="C4180" t="s">
        <v>12</v>
      </c>
      <c r="D4180" t="s">
        <v>48</v>
      </c>
      <c r="E4180" t="s">
        <v>14</v>
      </c>
      <c r="F4180" t="s">
        <v>15</v>
      </c>
      <c r="G4180" s="5">
        <v>3002.34</v>
      </c>
      <c r="H4180" s="5">
        <f t="shared" si="455"/>
        <v>54.042119999999997</v>
      </c>
      <c r="I4180" s="6">
        <v>3</v>
      </c>
      <c r="J4180" s="6">
        <v>9007.02</v>
      </c>
      <c r="K4180" s="5">
        <f t="shared" si="456"/>
        <v>162.12635999999998</v>
      </c>
      <c r="L4180" s="7">
        <v>2.5299999999999998</v>
      </c>
      <c r="M4180" s="7">
        <v>4590</v>
      </c>
      <c r="N4180" s="3">
        <v>45309</v>
      </c>
      <c r="O4180" s="4" t="str">
        <f t="shared" si="457"/>
        <v>2024-01</v>
      </c>
      <c r="P4180" s="4" t="str">
        <f t="shared" si="458"/>
        <v>01</v>
      </c>
      <c r="Q4180" s="4" t="str">
        <f t="shared" si="459"/>
        <v>January</v>
      </c>
      <c r="R4180" s="30" t="str">
        <f t="shared" si="460"/>
        <v>18</v>
      </c>
      <c r="W4180" t="str">
        <f t="shared" si="461"/>
        <v>ok</v>
      </c>
    </row>
    <row r="4181" spans="1:23" x14ac:dyDescent="0.3">
      <c r="A4181" t="s">
        <v>4223</v>
      </c>
      <c r="B4181" t="s">
        <v>63</v>
      </c>
      <c r="C4181" t="s">
        <v>18</v>
      </c>
      <c r="D4181" t="s">
        <v>64</v>
      </c>
      <c r="E4181" t="s">
        <v>45</v>
      </c>
      <c r="F4181" t="s">
        <v>38</v>
      </c>
      <c r="G4181" s="5">
        <v>4668.3999999999996</v>
      </c>
      <c r="H4181" s="5">
        <f t="shared" si="455"/>
        <v>84.031199999999984</v>
      </c>
      <c r="I4181" s="6">
        <v>3</v>
      </c>
      <c r="J4181" s="6">
        <v>14005.2</v>
      </c>
      <c r="K4181" s="5">
        <f t="shared" si="456"/>
        <v>252.09359999999995</v>
      </c>
      <c r="L4181" s="7">
        <v>4.8499999999999996</v>
      </c>
      <c r="M4181" s="7">
        <v>3984</v>
      </c>
      <c r="N4181" s="3">
        <v>45558</v>
      </c>
      <c r="O4181" s="4" t="str">
        <f t="shared" si="457"/>
        <v>2024-09</v>
      </c>
      <c r="P4181" s="4" t="str">
        <f t="shared" si="458"/>
        <v>09</v>
      </c>
      <c r="Q4181" s="4" t="str">
        <f t="shared" si="459"/>
        <v>September</v>
      </c>
      <c r="R4181" s="30" t="str">
        <f t="shared" si="460"/>
        <v>23</v>
      </c>
      <c r="W4181" t="str">
        <f t="shared" si="461"/>
        <v>ok</v>
      </c>
    </row>
    <row r="4182" spans="1:23" x14ac:dyDescent="0.3">
      <c r="A4182" t="s">
        <v>4224</v>
      </c>
      <c r="B4182" t="s">
        <v>47</v>
      </c>
      <c r="C4182" t="s">
        <v>12</v>
      </c>
      <c r="D4182" t="s">
        <v>48</v>
      </c>
      <c r="E4182" t="s">
        <v>14</v>
      </c>
      <c r="F4182" t="s">
        <v>31</v>
      </c>
      <c r="G4182" s="5">
        <v>3671.28</v>
      </c>
      <c r="H4182" s="5">
        <f t="shared" si="455"/>
        <v>66.083039999999997</v>
      </c>
      <c r="I4182" s="6">
        <v>5</v>
      </c>
      <c r="J4182" s="6">
        <v>18356.400000000001</v>
      </c>
      <c r="K4182" s="5">
        <f t="shared" si="456"/>
        <v>330.41519999999997</v>
      </c>
      <c r="L4182" s="7">
        <v>4.74</v>
      </c>
      <c r="M4182" s="7">
        <v>3911</v>
      </c>
      <c r="N4182" s="3">
        <v>45409</v>
      </c>
      <c r="O4182" s="4" t="str">
        <f t="shared" si="457"/>
        <v>2024-04</v>
      </c>
      <c r="P4182" s="4" t="str">
        <f t="shared" si="458"/>
        <v>04</v>
      </c>
      <c r="Q4182" s="4" t="str">
        <f t="shared" si="459"/>
        <v>April</v>
      </c>
      <c r="R4182" s="30" t="str">
        <f t="shared" si="460"/>
        <v>27</v>
      </c>
      <c r="W4182" t="str">
        <f t="shared" si="461"/>
        <v>ok</v>
      </c>
    </row>
    <row r="4183" spans="1:23" x14ac:dyDescent="0.3">
      <c r="A4183" t="s">
        <v>4225</v>
      </c>
      <c r="B4183" t="s">
        <v>17</v>
      </c>
      <c r="C4183" t="s">
        <v>18</v>
      </c>
      <c r="D4183" t="s">
        <v>19</v>
      </c>
      <c r="E4183" t="s">
        <v>20</v>
      </c>
      <c r="F4183" t="s">
        <v>31</v>
      </c>
      <c r="G4183" s="5">
        <v>19666.32</v>
      </c>
      <c r="H4183" s="5">
        <f t="shared" si="455"/>
        <v>353.99375999999995</v>
      </c>
      <c r="I4183" s="6">
        <v>5</v>
      </c>
      <c r="J4183" s="6">
        <v>98331.6</v>
      </c>
      <c r="K4183" s="5">
        <f t="shared" si="456"/>
        <v>1769.9687999999996</v>
      </c>
      <c r="L4183" s="7">
        <v>3.78</v>
      </c>
      <c r="M4183" s="7">
        <v>3645</v>
      </c>
      <c r="N4183" s="3">
        <v>45522</v>
      </c>
      <c r="O4183" s="4" t="str">
        <f t="shared" si="457"/>
        <v>2024-08</v>
      </c>
      <c r="P4183" s="4" t="str">
        <f t="shared" si="458"/>
        <v>08</v>
      </c>
      <c r="Q4183" s="4" t="str">
        <f t="shared" si="459"/>
        <v>August</v>
      </c>
      <c r="R4183" s="30" t="str">
        <f t="shared" si="460"/>
        <v>18</v>
      </c>
      <c r="W4183" t="str">
        <f t="shared" si="461"/>
        <v>ok</v>
      </c>
    </row>
    <row r="4184" spans="1:23" x14ac:dyDescent="0.3">
      <c r="A4184" t="s">
        <v>4226</v>
      </c>
      <c r="B4184" t="s">
        <v>11</v>
      </c>
      <c r="C4184" t="s">
        <v>12</v>
      </c>
      <c r="D4184" t="s">
        <v>13</v>
      </c>
      <c r="E4184" t="s">
        <v>14</v>
      </c>
      <c r="F4184" t="s">
        <v>60</v>
      </c>
      <c r="G4184" s="5">
        <v>19075.2</v>
      </c>
      <c r="H4184" s="5">
        <f t="shared" si="455"/>
        <v>343.35359999999997</v>
      </c>
      <c r="I4184" s="6">
        <v>1</v>
      </c>
      <c r="J4184" s="6">
        <v>19075.2</v>
      </c>
      <c r="K4184" s="5">
        <f t="shared" si="456"/>
        <v>343.35359999999997</v>
      </c>
      <c r="L4184" s="7">
        <v>3.79</v>
      </c>
      <c r="M4184" s="7">
        <v>1279</v>
      </c>
      <c r="N4184" s="3">
        <v>45374</v>
      </c>
      <c r="O4184" s="4" t="str">
        <f t="shared" si="457"/>
        <v>2024-03</v>
      </c>
      <c r="P4184" s="4" t="str">
        <f t="shared" si="458"/>
        <v>03</v>
      </c>
      <c r="Q4184" s="4" t="str">
        <f t="shared" si="459"/>
        <v>March</v>
      </c>
      <c r="R4184" s="30" t="str">
        <f t="shared" si="460"/>
        <v>23</v>
      </c>
      <c r="W4184" t="str">
        <f t="shared" si="461"/>
        <v>ok</v>
      </c>
    </row>
    <row r="4185" spans="1:23" x14ac:dyDescent="0.3">
      <c r="A4185" t="s">
        <v>4227</v>
      </c>
      <c r="B4185" t="s">
        <v>17</v>
      </c>
      <c r="C4185" t="s">
        <v>18</v>
      </c>
      <c r="D4185" t="s">
        <v>19</v>
      </c>
      <c r="E4185" t="s">
        <v>20</v>
      </c>
      <c r="F4185" t="s">
        <v>38</v>
      </c>
      <c r="G4185" s="5">
        <v>12640.58</v>
      </c>
      <c r="H4185" s="5">
        <f t="shared" si="455"/>
        <v>227.53043999999997</v>
      </c>
      <c r="I4185" s="6">
        <v>5</v>
      </c>
      <c r="J4185" s="6">
        <v>63202.9</v>
      </c>
      <c r="K4185" s="5">
        <f t="shared" si="456"/>
        <v>1137.6521999999998</v>
      </c>
      <c r="L4185" s="7">
        <v>4.4400000000000004</v>
      </c>
      <c r="M4185" s="7">
        <v>394</v>
      </c>
      <c r="N4185" s="3">
        <v>45458</v>
      </c>
      <c r="O4185" s="4" t="str">
        <f t="shared" si="457"/>
        <v>2024-06</v>
      </c>
      <c r="P4185" s="4" t="str">
        <f t="shared" si="458"/>
        <v>06</v>
      </c>
      <c r="Q4185" s="4" t="str">
        <f t="shared" si="459"/>
        <v>June</v>
      </c>
      <c r="R4185" s="30" t="str">
        <f t="shared" si="460"/>
        <v>15</v>
      </c>
      <c r="W4185" t="str">
        <f t="shared" si="461"/>
        <v>ok</v>
      </c>
    </row>
    <row r="4186" spans="1:23" x14ac:dyDescent="0.3">
      <c r="A4186" t="s">
        <v>4228</v>
      </c>
      <c r="B4186" t="s">
        <v>41</v>
      </c>
      <c r="C4186" t="s">
        <v>42</v>
      </c>
      <c r="D4186" t="s">
        <v>43</v>
      </c>
      <c r="E4186" t="s">
        <v>14</v>
      </c>
      <c r="F4186" t="s">
        <v>31</v>
      </c>
      <c r="G4186" s="5">
        <v>11000.5</v>
      </c>
      <c r="H4186" s="5">
        <f t="shared" si="455"/>
        <v>198.00899999999999</v>
      </c>
      <c r="I4186" s="6">
        <v>3</v>
      </c>
      <c r="J4186" s="6">
        <v>33001.5</v>
      </c>
      <c r="K4186" s="5">
        <f t="shared" si="456"/>
        <v>594.02699999999993</v>
      </c>
      <c r="L4186" s="7">
        <v>3.48</v>
      </c>
      <c r="M4186" s="7">
        <v>4869</v>
      </c>
      <c r="N4186" s="3">
        <v>45304</v>
      </c>
      <c r="O4186" s="4" t="str">
        <f t="shared" si="457"/>
        <v>2024-01</v>
      </c>
      <c r="P4186" s="4" t="str">
        <f t="shared" si="458"/>
        <v>01</v>
      </c>
      <c r="Q4186" s="4" t="str">
        <f t="shared" si="459"/>
        <v>January</v>
      </c>
      <c r="R4186" s="30" t="str">
        <f t="shared" si="460"/>
        <v>13</v>
      </c>
      <c r="W4186" t="str">
        <f t="shared" si="461"/>
        <v>ok</v>
      </c>
    </row>
    <row r="4187" spans="1:23" x14ac:dyDescent="0.3">
      <c r="A4187" t="s">
        <v>4229</v>
      </c>
      <c r="B4187" t="s">
        <v>63</v>
      </c>
      <c r="C4187" t="s">
        <v>18</v>
      </c>
      <c r="D4187" t="s">
        <v>64</v>
      </c>
      <c r="E4187" t="s">
        <v>14</v>
      </c>
      <c r="F4187" t="s">
        <v>31</v>
      </c>
      <c r="G4187" s="5">
        <v>11701.86</v>
      </c>
      <c r="H4187" s="5">
        <f t="shared" si="455"/>
        <v>210.63347999999999</v>
      </c>
      <c r="I4187" s="6">
        <v>3</v>
      </c>
      <c r="J4187" s="6">
        <v>35105.58</v>
      </c>
      <c r="K4187" s="5">
        <f t="shared" si="456"/>
        <v>631.90044</v>
      </c>
      <c r="L4187" s="7">
        <v>2.2599999999999998</v>
      </c>
      <c r="M4187" s="7">
        <v>1717</v>
      </c>
      <c r="N4187" s="3">
        <v>45584</v>
      </c>
      <c r="O4187" s="4" t="str">
        <f t="shared" si="457"/>
        <v>2024-10</v>
      </c>
      <c r="P4187" s="4" t="str">
        <f t="shared" si="458"/>
        <v>10</v>
      </c>
      <c r="Q4187" s="4" t="str">
        <f t="shared" si="459"/>
        <v>October</v>
      </c>
      <c r="R4187" s="30" t="str">
        <f t="shared" si="460"/>
        <v>19</v>
      </c>
      <c r="W4187" t="str">
        <f t="shared" si="461"/>
        <v>ok</v>
      </c>
    </row>
    <row r="4188" spans="1:23" x14ac:dyDescent="0.3">
      <c r="A4188" t="s">
        <v>4230</v>
      </c>
      <c r="B4188" t="s">
        <v>28</v>
      </c>
      <c r="C4188" t="s">
        <v>29</v>
      </c>
      <c r="D4188" t="s">
        <v>30</v>
      </c>
      <c r="E4188" t="s">
        <v>20</v>
      </c>
      <c r="F4188" t="s">
        <v>60</v>
      </c>
      <c r="G4188" s="5">
        <v>6335.87</v>
      </c>
      <c r="H4188" s="5">
        <f t="shared" si="455"/>
        <v>114.04565999999998</v>
      </c>
      <c r="I4188" s="6">
        <v>3</v>
      </c>
      <c r="J4188" s="6">
        <v>19007.61</v>
      </c>
      <c r="K4188" s="5">
        <f t="shared" si="456"/>
        <v>342.13697999999994</v>
      </c>
      <c r="L4188" s="7">
        <v>2.61</v>
      </c>
      <c r="M4188" s="7">
        <v>4479</v>
      </c>
      <c r="N4188" s="3">
        <v>45416</v>
      </c>
      <c r="O4188" s="4" t="str">
        <f t="shared" si="457"/>
        <v>2024-05</v>
      </c>
      <c r="P4188" s="4" t="str">
        <f t="shared" si="458"/>
        <v>05</v>
      </c>
      <c r="Q4188" s="4" t="str">
        <f t="shared" si="459"/>
        <v>May</v>
      </c>
      <c r="R4188" s="30" t="str">
        <f t="shared" si="460"/>
        <v>04</v>
      </c>
      <c r="W4188" t="str">
        <f t="shared" si="461"/>
        <v>ok</v>
      </c>
    </row>
    <row r="4189" spans="1:23" x14ac:dyDescent="0.3">
      <c r="A4189" t="s">
        <v>4231</v>
      </c>
      <c r="B4189" t="s">
        <v>11</v>
      </c>
      <c r="C4189" t="s">
        <v>12</v>
      </c>
      <c r="D4189" t="s">
        <v>13</v>
      </c>
      <c r="E4189" t="s">
        <v>45</v>
      </c>
      <c r="F4189" t="s">
        <v>26</v>
      </c>
      <c r="G4189" s="5">
        <v>7108.06</v>
      </c>
      <c r="H4189" s="5">
        <f t="shared" si="455"/>
        <v>127.94508</v>
      </c>
      <c r="I4189" s="6">
        <v>1</v>
      </c>
      <c r="J4189" s="6">
        <v>7108.06</v>
      </c>
      <c r="K4189" s="5">
        <f t="shared" si="456"/>
        <v>127.94508</v>
      </c>
      <c r="L4189" s="7">
        <v>3.32</v>
      </c>
      <c r="M4189" s="7">
        <v>2852</v>
      </c>
      <c r="N4189" s="3">
        <v>45410</v>
      </c>
      <c r="O4189" s="4" t="str">
        <f t="shared" si="457"/>
        <v>2024-04</v>
      </c>
      <c r="P4189" s="4" t="str">
        <f t="shared" si="458"/>
        <v>04</v>
      </c>
      <c r="Q4189" s="4" t="str">
        <f t="shared" si="459"/>
        <v>April</v>
      </c>
      <c r="R4189" s="30" t="str">
        <f t="shared" si="460"/>
        <v>28</v>
      </c>
      <c r="W4189" t="str">
        <f t="shared" si="461"/>
        <v>ok</v>
      </c>
    </row>
    <row r="4190" spans="1:23" x14ac:dyDescent="0.3">
      <c r="A4190" t="s">
        <v>4232</v>
      </c>
      <c r="B4190" t="s">
        <v>11</v>
      </c>
      <c r="C4190" t="s">
        <v>12</v>
      </c>
      <c r="D4190" t="s">
        <v>13</v>
      </c>
      <c r="E4190" t="s">
        <v>14</v>
      </c>
      <c r="F4190" t="s">
        <v>60</v>
      </c>
      <c r="G4190" s="5">
        <v>5983.55</v>
      </c>
      <c r="H4190" s="5">
        <f t="shared" si="455"/>
        <v>107.70389999999999</v>
      </c>
      <c r="I4190" s="6">
        <v>1</v>
      </c>
      <c r="J4190" s="6">
        <v>5983.55</v>
      </c>
      <c r="K4190" s="5">
        <f t="shared" si="456"/>
        <v>107.70389999999999</v>
      </c>
      <c r="L4190" s="7">
        <v>4.74</v>
      </c>
      <c r="M4190" s="7">
        <v>4210</v>
      </c>
      <c r="N4190" s="3">
        <v>45387</v>
      </c>
      <c r="O4190" s="4" t="str">
        <f t="shared" si="457"/>
        <v>2024-04</v>
      </c>
      <c r="P4190" s="4" t="str">
        <f t="shared" si="458"/>
        <v>04</v>
      </c>
      <c r="Q4190" s="4" t="str">
        <f t="shared" si="459"/>
        <v>April</v>
      </c>
      <c r="R4190" s="30" t="str">
        <f t="shared" si="460"/>
        <v>05</v>
      </c>
      <c r="W4190" t="str">
        <f t="shared" si="461"/>
        <v>ok</v>
      </c>
    </row>
    <row r="4191" spans="1:23" x14ac:dyDescent="0.3">
      <c r="A4191" t="s">
        <v>4233</v>
      </c>
      <c r="B4191" t="s">
        <v>36</v>
      </c>
      <c r="C4191" t="s">
        <v>18</v>
      </c>
      <c r="D4191" t="s">
        <v>37</v>
      </c>
      <c r="E4191" t="s">
        <v>14</v>
      </c>
      <c r="F4191" t="s">
        <v>31</v>
      </c>
      <c r="G4191" s="5">
        <v>18073.490000000002</v>
      </c>
      <c r="H4191" s="5">
        <f t="shared" si="455"/>
        <v>325.32281999999998</v>
      </c>
      <c r="I4191" s="6">
        <v>2</v>
      </c>
      <c r="J4191" s="6">
        <v>36146.980000000003</v>
      </c>
      <c r="K4191" s="5">
        <f t="shared" si="456"/>
        <v>650.64563999999996</v>
      </c>
      <c r="L4191" s="7">
        <v>3.4</v>
      </c>
      <c r="M4191" s="7">
        <v>804</v>
      </c>
      <c r="N4191" s="3">
        <v>45384</v>
      </c>
      <c r="O4191" s="4" t="str">
        <f t="shared" si="457"/>
        <v>2024-04</v>
      </c>
      <c r="P4191" s="4" t="str">
        <f t="shared" si="458"/>
        <v>04</v>
      </c>
      <c r="Q4191" s="4" t="str">
        <f t="shared" si="459"/>
        <v>April</v>
      </c>
      <c r="R4191" s="30" t="str">
        <f t="shared" si="460"/>
        <v>02</v>
      </c>
      <c r="W4191" t="str">
        <f t="shared" si="461"/>
        <v>ok</v>
      </c>
    </row>
    <row r="4192" spans="1:23" x14ac:dyDescent="0.3">
      <c r="A4192" t="s">
        <v>4234</v>
      </c>
      <c r="B4192" t="s">
        <v>28</v>
      </c>
      <c r="C4192" t="s">
        <v>29</v>
      </c>
      <c r="D4192" t="s">
        <v>30</v>
      </c>
      <c r="E4192" t="s">
        <v>14</v>
      </c>
      <c r="F4192" t="s">
        <v>31</v>
      </c>
      <c r="G4192" s="5">
        <v>15892.07</v>
      </c>
      <c r="H4192" s="5">
        <f t="shared" si="455"/>
        <v>286.05725999999999</v>
      </c>
      <c r="I4192" s="6">
        <v>5</v>
      </c>
      <c r="J4192" s="6">
        <v>79460.350000000006</v>
      </c>
      <c r="K4192" s="5">
        <f t="shared" si="456"/>
        <v>1430.2863</v>
      </c>
      <c r="L4192" s="7">
        <v>3.57</v>
      </c>
      <c r="M4192" s="7">
        <v>4407</v>
      </c>
      <c r="N4192" s="3">
        <v>45498</v>
      </c>
      <c r="O4192" s="4" t="str">
        <f t="shared" si="457"/>
        <v>2024-07</v>
      </c>
      <c r="P4192" s="4" t="str">
        <f t="shared" si="458"/>
        <v>07</v>
      </c>
      <c r="Q4192" s="4" t="str">
        <f t="shared" si="459"/>
        <v>July</v>
      </c>
      <c r="R4192" s="30" t="str">
        <f t="shared" si="460"/>
        <v>25</v>
      </c>
      <c r="W4192" t="str">
        <f t="shared" si="461"/>
        <v>ok</v>
      </c>
    </row>
    <row r="4193" spans="1:23" x14ac:dyDescent="0.3">
      <c r="A4193" t="s">
        <v>4235</v>
      </c>
      <c r="B4193" t="s">
        <v>11</v>
      </c>
      <c r="C4193" t="s">
        <v>12</v>
      </c>
      <c r="D4193" t="s">
        <v>13</v>
      </c>
      <c r="E4193" t="s">
        <v>14</v>
      </c>
      <c r="F4193" t="s">
        <v>60</v>
      </c>
      <c r="G4193" s="5">
        <v>12583.04</v>
      </c>
      <c r="H4193" s="5">
        <f t="shared" si="455"/>
        <v>226.49472</v>
      </c>
      <c r="I4193" s="6">
        <v>1</v>
      </c>
      <c r="J4193" s="6">
        <v>12583.04</v>
      </c>
      <c r="K4193" s="5">
        <f t="shared" si="456"/>
        <v>226.49472</v>
      </c>
      <c r="L4193" s="7">
        <v>4.8899999999999997</v>
      </c>
      <c r="M4193" s="7">
        <v>2309</v>
      </c>
      <c r="N4193" s="3">
        <v>45641</v>
      </c>
      <c r="O4193" s="4" t="str">
        <f t="shared" si="457"/>
        <v>2024-12</v>
      </c>
      <c r="P4193" s="4" t="str">
        <f t="shared" si="458"/>
        <v>12</v>
      </c>
      <c r="Q4193" s="4" t="str">
        <f t="shared" si="459"/>
        <v>December</v>
      </c>
      <c r="R4193" s="30" t="str">
        <f t="shared" si="460"/>
        <v>15</v>
      </c>
      <c r="W4193" t="str">
        <f t="shared" si="461"/>
        <v>ok</v>
      </c>
    </row>
    <row r="4194" spans="1:23" x14ac:dyDescent="0.3">
      <c r="A4194" t="s">
        <v>4236</v>
      </c>
      <c r="B4194" t="s">
        <v>41</v>
      </c>
      <c r="C4194" t="s">
        <v>42</v>
      </c>
      <c r="D4194" t="s">
        <v>43</v>
      </c>
      <c r="E4194" t="s">
        <v>45</v>
      </c>
      <c r="F4194" t="s">
        <v>21</v>
      </c>
      <c r="G4194" s="5">
        <v>15578.82</v>
      </c>
      <c r="H4194" s="5">
        <f t="shared" si="455"/>
        <v>280.41875999999996</v>
      </c>
      <c r="I4194" s="6">
        <v>5</v>
      </c>
      <c r="J4194" s="6">
        <v>77894.100000000006</v>
      </c>
      <c r="K4194" s="5">
        <f t="shared" si="456"/>
        <v>1402.0937999999999</v>
      </c>
      <c r="L4194" s="7">
        <v>4.92</v>
      </c>
      <c r="M4194" s="7">
        <v>3648</v>
      </c>
      <c r="N4194" s="3">
        <v>45630</v>
      </c>
      <c r="O4194" s="4" t="str">
        <f t="shared" si="457"/>
        <v>2024-12</v>
      </c>
      <c r="P4194" s="4" t="str">
        <f t="shared" si="458"/>
        <v>12</v>
      </c>
      <c r="Q4194" s="4" t="str">
        <f t="shared" si="459"/>
        <v>December</v>
      </c>
      <c r="R4194" s="30" t="str">
        <f t="shared" si="460"/>
        <v>04</v>
      </c>
      <c r="W4194" t="str">
        <f t="shared" si="461"/>
        <v>ok</v>
      </c>
    </row>
    <row r="4195" spans="1:23" x14ac:dyDescent="0.3">
      <c r="A4195" t="s">
        <v>4237</v>
      </c>
      <c r="B4195" t="s">
        <v>51</v>
      </c>
      <c r="C4195" t="s">
        <v>29</v>
      </c>
      <c r="D4195" t="s">
        <v>52</v>
      </c>
      <c r="E4195" t="s">
        <v>14</v>
      </c>
      <c r="F4195" t="s">
        <v>15</v>
      </c>
      <c r="G4195" s="5">
        <v>12156.45</v>
      </c>
      <c r="H4195" s="5">
        <f t="shared" si="455"/>
        <v>218.81610000000001</v>
      </c>
      <c r="I4195" s="6">
        <v>4</v>
      </c>
      <c r="J4195" s="6">
        <v>48625.8</v>
      </c>
      <c r="K4195" s="5">
        <f t="shared" si="456"/>
        <v>875.26440000000002</v>
      </c>
      <c r="L4195" s="7">
        <v>2.69</v>
      </c>
      <c r="M4195" s="7">
        <v>1745</v>
      </c>
      <c r="N4195" s="3">
        <v>45439</v>
      </c>
      <c r="O4195" s="4" t="str">
        <f t="shared" si="457"/>
        <v>2024-05</v>
      </c>
      <c r="P4195" s="4" t="str">
        <f t="shared" si="458"/>
        <v>05</v>
      </c>
      <c r="Q4195" s="4" t="str">
        <f t="shared" si="459"/>
        <v>May</v>
      </c>
      <c r="R4195" s="30" t="str">
        <f t="shared" si="460"/>
        <v>27</v>
      </c>
      <c r="W4195" t="str">
        <f t="shared" si="461"/>
        <v>ok</v>
      </c>
    </row>
    <row r="4196" spans="1:23" x14ac:dyDescent="0.3">
      <c r="A4196" t="s">
        <v>4238</v>
      </c>
      <c r="B4196" t="s">
        <v>41</v>
      </c>
      <c r="C4196" t="s">
        <v>42</v>
      </c>
      <c r="D4196" t="s">
        <v>43</v>
      </c>
      <c r="E4196" t="s">
        <v>45</v>
      </c>
      <c r="F4196" t="s">
        <v>15</v>
      </c>
      <c r="G4196" s="5">
        <v>3550.12</v>
      </c>
      <c r="H4196" s="5">
        <f t="shared" si="455"/>
        <v>63.902159999999995</v>
      </c>
      <c r="I4196" s="6">
        <v>4</v>
      </c>
      <c r="J4196" s="6">
        <v>14200.48</v>
      </c>
      <c r="K4196" s="5">
        <f t="shared" si="456"/>
        <v>255.60863999999998</v>
      </c>
      <c r="L4196" s="7">
        <v>3.52</v>
      </c>
      <c r="M4196" s="7">
        <v>4671</v>
      </c>
      <c r="N4196" s="3">
        <v>45583</v>
      </c>
      <c r="O4196" s="4" t="str">
        <f t="shared" si="457"/>
        <v>2024-10</v>
      </c>
      <c r="P4196" s="4" t="str">
        <f t="shared" si="458"/>
        <v>10</v>
      </c>
      <c r="Q4196" s="4" t="str">
        <f t="shared" si="459"/>
        <v>October</v>
      </c>
      <c r="R4196" s="30" t="str">
        <f t="shared" si="460"/>
        <v>18</v>
      </c>
      <c r="W4196" t="str">
        <f t="shared" si="461"/>
        <v>ok</v>
      </c>
    </row>
    <row r="4197" spans="1:23" x14ac:dyDescent="0.3">
      <c r="A4197" t="s">
        <v>4239</v>
      </c>
      <c r="B4197" t="s">
        <v>36</v>
      </c>
      <c r="C4197" t="s">
        <v>18</v>
      </c>
      <c r="D4197" t="s">
        <v>37</v>
      </c>
      <c r="E4197" t="s">
        <v>14</v>
      </c>
      <c r="F4197" t="s">
        <v>60</v>
      </c>
      <c r="G4197" s="5">
        <v>15024.16</v>
      </c>
      <c r="H4197" s="5">
        <f t="shared" si="455"/>
        <v>270.43487999999996</v>
      </c>
      <c r="I4197" s="6">
        <v>1</v>
      </c>
      <c r="J4197" s="6">
        <v>15024.16</v>
      </c>
      <c r="K4197" s="5">
        <f t="shared" si="456"/>
        <v>270.43487999999996</v>
      </c>
      <c r="L4197" s="7">
        <v>3.94</v>
      </c>
      <c r="M4197" s="7">
        <v>3617</v>
      </c>
      <c r="N4197" s="3">
        <v>45551</v>
      </c>
      <c r="O4197" s="4" t="str">
        <f t="shared" si="457"/>
        <v>2024-09</v>
      </c>
      <c r="P4197" s="4" t="str">
        <f t="shared" si="458"/>
        <v>09</v>
      </c>
      <c r="Q4197" s="4" t="str">
        <f t="shared" si="459"/>
        <v>September</v>
      </c>
      <c r="R4197" s="30" t="str">
        <f t="shared" si="460"/>
        <v>16</v>
      </c>
      <c r="W4197" t="str">
        <f t="shared" si="461"/>
        <v>ok</v>
      </c>
    </row>
    <row r="4198" spans="1:23" x14ac:dyDescent="0.3">
      <c r="A4198" t="s">
        <v>4240</v>
      </c>
      <c r="B4198" t="s">
        <v>17</v>
      </c>
      <c r="C4198" t="s">
        <v>18</v>
      </c>
      <c r="D4198" t="s">
        <v>19</v>
      </c>
      <c r="E4198" t="s">
        <v>20</v>
      </c>
      <c r="F4198" t="s">
        <v>15</v>
      </c>
      <c r="G4198" s="5">
        <v>9222.94</v>
      </c>
      <c r="H4198" s="5">
        <f t="shared" si="455"/>
        <v>166.01292000000001</v>
      </c>
      <c r="I4198" s="6">
        <v>5</v>
      </c>
      <c r="J4198" s="6">
        <v>46114.7</v>
      </c>
      <c r="K4198" s="5">
        <f t="shared" si="456"/>
        <v>830.06460000000004</v>
      </c>
      <c r="L4198" s="7">
        <v>2.61</v>
      </c>
      <c r="M4198" s="7">
        <v>1402</v>
      </c>
      <c r="N4198" s="3">
        <v>45635</v>
      </c>
      <c r="O4198" s="4" t="str">
        <f t="shared" si="457"/>
        <v>2024-12</v>
      </c>
      <c r="P4198" s="4" t="str">
        <f t="shared" si="458"/>
        <v>12</v>
      </c>
      <c r="Q4198" s="4" t="str">
        <f t="shared" si="459"/>
        <v>December</v>
      </c>
      <c r="R4198" s="30" t="str">
        <f t="shared" si="460"/>
        <v>09</v>
      </c>
      <c r="W4198" t="str">
        <f t="shared" si="461"/>
        <v>ok</v>
      </c>
    </row>
    <row r="4199" spans="1:23" x14ac:dyDescent="0.3">
      <c r="A4199" t="s">
        <v>4241</v>
      </c>
      <c r="B4199" t="s">
        <v>47</v>
      </c>
      <c r="C4199" t="s">
        <v>12</v>
      </c>
      <c r="D4199" t="s">
        <v>48</v>
      </c>
      <c r="E4199" t="s">
        <v>14</v>
      </c>
      <c r="F4199" t="s">
        <v>60</v>
      </c>
      <c r="G4199" s="5">
        <v>8061.64</v>
      </c>
      <c r="H4199" s="5">
        <f t="shared" si="455"/>
        <v>145.10952</v>
      </c>
      <c r="I4199" s="6">
        <v>3</v>
      </c>
      <c r="J4199" s="6">
        <v>24184.92</v>
      </c>
      <c r="K4199" s="5">
        <f t="shared" si="456"/>
        <v>435.32856000000004</v>
      </c>
      <c r="L4199" s="7">
        <v>1.26</v>
      </c>
      <c r="M4199" s="7">
        <v>2591</v>
      </c>
      <c r="N4199" s="3">
        <v>45333</v>
      </c>
      <c r="O4199" s="4" t="str">
        <f t="shared" si="457"/>
        <v>2024-02</v>
      </c>
      <c r="P4199" s="4" t="str">
        <f t="shared" si="458"/>
        <v>02</v>
      </c>
      <c r="Q4199" s="4" t="str">
        <f t="shared" si="459"/>
        <v>February</v>
      </c>
      <c r="R4199" s="30" t="str">
        <f t="shared" si="460"/>
        <v>11</v>
      </c>
      <c r="W4199" t="str">
        <f t="shared" si="461"/>
        <v>ok</v>
      </c>
    </row>
    <row r="4200" spans="1:23" x14ac:dyDescent="0.3">
      <c r="A4200" t="s">
        <v>4242</v>
      </c>
      <c r="B4200" t="s">
        <v>11</v>
      </c>
      <c r="C4200" t="s">
        <v>12</v>
      </c>
      <c r="D4200" t="s">
        <v>13</v>
      </c>
      <c r="E4200" t="s">
        <v>45</v>
      </c>
      <c r="F4200" t="s">
        <v>15</v>
      </c>
      <c r="G4200" s="5">
        <v>10330.01</v>
      </c>
      <c r="H4200" s="5">
        <f t="shared" si="455"/>
        <v>185.94018</v>
      </c>
      <c r="I4200" s="6">
        <v>3</v>
      </c>
      <c r="J4200" s="6">
        <v>30990.03</v>
      </c>
      <c r="K4200" s="5">
        <f t="shared" si="456"/>
        <v>557.82053999999994</v>
      </c>
      <c r="L4200" s="7">
        <v>4.47</v>
      </c>
      <c r="M4200" s="7">
        <v>4609</v>
      </c>
      <c r="N4200" s="3">
        <v>45430</v>
      </c>
      <c r="O4200" s="4" t="str">
        <f t="shared" si="457"/>
        <v>2024-05</v>
      </c>
      <c r="P4200" s="4" t="str">
        <f t="shared" si="458"/>
        <v>05</v>
      </c>
      <c r="Q4200" s="4" t="str">
        <f t="shared" si="459"/>
        <v>May</v>
      </c>
      <c r="R4200" s="30" t="str">
        <f t="shared" si="460"/>
        <v>18</v>
      </c>
      <c r="W4200" t="str">
        <f t="shared" si="461"/>
        <v>ok</v>
      </c>
    </row>
    <row r="4201" spans="1:23" x14ac:dyDescent="0.3">
      <c r="A4201" t="s">
        <v>4243</v>
      </c>
      <c r="B4201" t="s">
        <v>28</v>
      </c>
      <c r="C4201" t="s">
        <v>29</v>
      </c>
      <c r="D4201" t="s">
        <v>30</v>
      </c>
      <c r="E4201" t="s">
        <v>20</v>
      </c>
      <c r="F4201" t="s">
        <v>38</v>
      </c>
      <c r="G4201" s="5">
        <v>4595.91</v>
      </c>
      <c r="H4201" s="5">
        <f t="shared" si="455"/>
        <v>82.726379999999992</v>
      </c>
      <c r="I4201" s="6">
        <v>3</v>
      </c>
      <c r="J4201" s="6">
        <v>13787.73</v>
      </c>
      <c r="K4201" s="5">
        <f t="shared" si="456"/>
        <v>248.17913999999996</v>
      </c>
      <c r="L4201" s="7">
        <v>2.12</v>
      </c>
      <c r="M4201" s="7">
        <v>3269</v>
      </c>
      <c r="N4201" s="3">
        <v>45387</v>
      </c>
      <c r="O4201" s="4" t="str">
        <f t="shared" si="457"/>
        <v>2024-04</v>
      </c>
      <c r="P4201" s="4" t="str">
        <f t="shared" si="458"/>
        <v>04</v>
      </c>
      <c r="Q4201" s="4" t="str">
        <f t="shared" si="459"/>
        <v>April</v>
      </c>
      <c r="R4201" s="30" t="str">
        <f t="shared" si="460"/>
        <v>05</v>
      </c>
      <c r="W4201" t="str">
        <f t="shared" si="461"/>
        <v>ok</v>
      </c>
    </row>
    <row r="4202" spans="1:23" x14ac:dyDescent="0.3">
      <c r="A4202" t="s">
        <v>4244</v>
      </c>
      <c r="B4202" t="s">
        <v>23</v>
      </c>
      <c r="C4202" t="s">
        <v>24</v>
      </c>
      <c r="D4202" t="s">
        <v>25</v>
      </c>
      <c r="E4202" t="s">
        <v>14</v>
      </c>
      <c r="F4202" t="s">
        <v>21</v>
      </c>
      <c r="G4202" s="5">
        <v>17603.34</v>
      </c>
      <c r="H4202" s="5">
        <f t="shared" si="455"/>
        <v>316.86011999999999</v>
      </c>
      <c r="I4202" s="6">
        <v>5</v>
      </c>
      <c r="J4202" s="6">
        <v>88016.7</v>
      </c>
      <c r="K4202" s="5">
        <f t="shared" si="456"/>
        <v>1584.3006</v>
      </c>
      <c r="L4202" s="7">
        <v>3.6</v>
      </c>
      <c r="M4202" s="7">
        <v>3474</v>
      </c>
      <c r="N4202" s="3">
        <v>45317</v>
      </c>
      <c r="O4202" s="4" t="str">
        <f t="shared" si="457"/>
        <v>2024-01</v>
      </c>
      <c r="P4202" s="4" t="str">
        <f t="shared" si="458"/>
        <v>01</v>
      </c>
      <c r="Q4202" s="4" t="str">
        <f t="shared" si="459"/>
        <v>January</v>
      </c>
      <c r="R4202" s="30" t="str">
        <f t="shared" si="460"/>
        <v>26</v>
      </c>
      <c r="W4202" t="str">
        <f t="shared" si="461"/>
        <v>ok</v>
      </c>
    </row>
    <row r="4203" spans="1:23" x14ac:dyDescent="0.3">
      <c r="A4203" t="s">
        <v>4245</v>
      </c>
      <c r="B4203" t="s">
        <v>28</v>
      </c>
      <c r="C4203" t="s">
        <v>29</v>
      </c>
      <c r="D4203" t="s">
        <v>30</v>
      </c>
      <c r="E4203" t="s">
        <v>20</v>
      </c>
      <c r="F4203" t="s">
        <v>31</v>
      </c>
      <c r="G4203" s="5">
        <v>19106.32</v>
      </c>
      <c r="H4203" s="5">
        <f t="shared" si="455"/>
        <v>343.91375999999997</v>
      </c>
      <c r="I4203" s="6">
        <v>4</v>
      </c>
      <c r="J4203" s="6">
        <v>76425.279999999999</v>
      </c>
      <c r="K4203" s="5">
        <f t="shared" si="456"/>
        <v>1375.6550399999999</v>
      </c>
      <c r="L4203" s="7">
        <v>3.52</v>
      </c>
      <c r="M4203" s="7">
        <v>3710</v>
      </c>
      <c r="N4203" s="3">
        <v>45322</v>
      </c>
      <c r="O4203" s="4" t="str">
        <f t="shared" si="457"/>
        <v>2024-01</v>
      </c>
      <c r="P4203" s="4" t="str">
        <f t="shared" si="458"/>
        <v>01</v>
      </c>
      <c r="Q4203" s="4" t="str">
        <f t="shared" si="459"/>
        <v>January</v>
      </c>
      <c r="R4203" s="30" t="str">
        <f t="shared" si="460"/>
        <v>31</v>
      </c>
      <c r="W4203" t="str">
        <f t="shared" si="461"/>
        <v>ok</v>
      </c>
    </row>
    <row r="4204" spans="1:23" x14ac:dyDescent="0.3">
      <c r="A4204" t="s">
        <v>4246</v>
      </c>
      <c r="B4204" t="s">
        <v>36</v>
      </c>
      <c r="C4204" t="s">
        <v>18</v>
      </c>
      <c r="D4204" t="s">
        <v>37</v>
      </c>
      <c r="E4204" t="s">
        <v>14</v>
      </c>
      <c r="F4204" t="s">
        <v>31</v>
      </c>
      <c r="G4204" s="5">
        <v>6214.1</v>
      </c>
      <c r="H4204" s="5">
        <f t="shared" si="455"/>
        <v>111.85379999999999</v>
      </c>
      <c r="I4204" s="6">
        <v>3</v>
      </c>
      <c r="J4204" s="6">
        <v>18642.3</v>
      </c>
      <c r="K4204" s="5">
        <f t="shared" si="456"/>
        <v>335.56139999999999</v>
      </c>
      <c r="L4204" s="7">
        <v>1.45</v>
      </c>
      <c r="M4204" s="7">
        <v>396</v>
      </c>
      <c r="N4204" s="3">
        <v>45296</v>
      </c>
      <c r="O4204" s="4" t="str">
        <f t="shared" si="457"/>
        <v>2024-01</v>
      </c>
      <c r="P4204" s="4" t="str">
        <f t="shared" si="458"/>
        <v>01</v>
      </c>
      <c r="Q4204" s="4" t="str">
        <f t="shared" si="459"/>
        <v>January</v>
      </c>
      <c r="R4204" s="30" t="str">
        <f t="shared" si="460"/>
        <v>05</v>
      </c>
      <c r="W4204" t="str">
        <f t="shared" si="461"/>
        <v>ok</v>
      </c>
    </row>
    <row r="4205" spans="1:23" x14ac:dyDescent="0.3">
      <c r="A4205" t="s">
        <v>4247</v>
      </c>
      <c r="B4205" t="s">
        <v>11</v>
      </c>
      <c r="C4205" t="s">
        <v>12</v>
      </c>
      <c r="D4205" t="s">
        <v>13</v>
      </c>
      <c r="E4205" t="s">
        <v>45</v>
      </c>
      <c r="F4205" t="s">
        <v>31</v>
      </c>
      <c r="G4205" s="5">
        <v>16963.64</v>
      </c>
      <c r="H4205" s="5">
        <f t="shared" si="455"/>
        <v>305.34551999999996</v>
      </c>
      <c r="I4205" s="6">
        <v>5</v>
      </c>
      <c r="J4205" s="6">
        <v>84818.2</v>
      </c>
      <c r="K4205" s="5">
        <f t="shared" si="456"/>
        <v>1526.7275999999997</v>
      </c>
      <c r="L4205" s="7">
        <v>3.35</v>
      </c>
      <c r="M4205" s="7">
        <v>3601</v>
      </c>
      <c r="N4205" s="3">
        <v>45387</v>
      </c>
      <c r="O4205" s="4" t="str">
        <f t="shared" si="457"/>
        <v>2024-04</v>
      </c>
      <c r="P4205" s="4" t="str">
        <f t="shared" si="458"/>
        <v>04</v>
      </c>
      <c r="Q4205" s="4" t="str">
        <f t="shared" si="459"/>
        <v>April</v>
      </c>
      <c r="R4205" s="30" t="str">
        <f t="shared" si="460"/>
        <v>05</v>
      </c>
      <c r="W4205" t="str">
        <f t="shared" si="461"/>
        <v>ok</v>
      </c>
    </row>
    <row r="4206" spans="1:23" x14ac:dyDescent="0.3">
      <c r="A4206" t="s">
        <v>4248</v>
      </c>
      <c r="B4206" t="s">
        <v>51</v>
      </c>
      <c r="C4206" t="s">
        <v>29</v>
      </c>
      <c r="D4206" t="s">
        <v>52</v>
      </c>
      <c r="E4206" t="s">
        <v>14</v>
      </c>
      <c r="F4206" t="s">
        <v>26</v>
      </c>
      <c r="G4206" s="5">
        <v>13117.89</v>
      </c>
      <c r="H4206" s="5">
        <f t="shared" si="455"/>
        <v>236.12201999999996</v>
      </c>
      <c r="I4206" s="6">
        <v>2</v>
      </c>
      <c r="J4206" s="6">
        <v>26235.78</v>
      </c>
      <c r="K4206" s="5">
        <f t="shared" si="456"/>
        <v>472.24403999999993</v>
      </c>
      <c r="L4206" s="7">
        <v>3.66</v>
      </c>
      <c r="M4206" s="7">
        <v>4414</v>
      </c>
      <c r="N4206" s="3">
        <v>45448</v>
      </c>
      <c r="O4206" s="4" t="str">
        <f t="shared" si="457"/>
        <v>2024-06</v>
      </c>
      <c r="P4206" s="4" t="str">
        <f t="shared" si="458"/>
        <v>06</v>
      </c>
      <c r="Q4206" s="4" t="str">
        <f t="shared" si="459"/>
        <v>June</v>
      </c>
      <c r="R4206" s="30" t="str">
        <f t="shared" si="460"/>
        <v>05</v>
      </c>
      <c r="W4206" t="str">
        <f t="shared" si="461"/>
        <v>ok</v>
      </c>
    </row>
    <row r="4207" spans="1:23" x14ac:dyDescent="0.3">
      <c r="A4207" t="s">
        <v>4249</v>
      </c>
      <c r="B4207" t="s">
        <v>63</v>
      </c>
      <c r="C4207" t="s">
        <v>18</v>
      </c>
      <c r="D4207" t="s">
        <v>64</v>
      </c>
      <c r="E4207" t="s">
        <v>20</v>
      </c>
      <c r="F4207" t="s">
        <v>31</v>
      </c>
      <c r="G4207" s="5">
        <v>7582.62</v>
      </c>
      <c r="H4207" s="5">
        <f t="shared" si="455"/>
        <v>136.48715999999999</v>
      </c>
      <c r="I4207" s="6">
        <v>2</v>
      </c>
      <c r="J4207" s="6">
        <v>15165.24</v>
      </c>
      <c r="K4207" s="5">
        <f t="shared" si="456"/>
        <v>272.97431999999998</v>
      </c>
      <c r="L4207" s="7">
        <v>3.82</v>
      </c>
      <c r="M4207" s="7">
        <v>3323</v>
      </c>
      <c r="N4207" s="3">
        <v>45316</v>
      </c>
      <c r="O4207" s="4" t="str">
        <f t="shared" si="457"/>
        <v>2024-01</v>
      </c>
      <c r="P4207" s="4" t="str">
        <f t="shared" si="458"/>
        <v>01</v>
      </c>
      <c r="Q4207" s="4" t="str">
        <f t="shared" si="459"/>
        <v>January</v>
      </c>
      <c r="R4207" s="30" t="str">
        <f t="shared" si="460"/>
        <v>25</v>
      </c>
      <c r="W4207" t="str">
        <f t="shared" si="461"/>
        <v>ok</v>
      </c>
    </row>
    <row r="4208" spans="1:23" x14ac:dyDescent="0.3">
      <c r="A4208" t="s">
        <v>4250</v>
      </c>
      <c r="B4208" t="s">
        <v>36</v>
      </c>
      <c r="C4208" t="s">
        <v>18</v>
      </c>
      <c r="D4208" t="s">
        <v>37</v>
      </c>
      <c r="E4208" t="s">
        <v>20</v>
      </c>
      <c r="F4208" t="s">
        <v>26</v>
      </c>
      <c r="G4208" s="5">
        <v>17883.22</v>
      </c>
      <c r="H4208" s="5">
        <f t="shared" si="455"/>
        <v>321.89796000000001</v>
      </c>
      <c r="I4208" s="6">
        <v>4</v>
      </c>
      <c r="J4208" s="6">
        <v>71532.88</v>
      </c>
      <c r="K4208" s="5">
        <f t="shared" si="456"/>
        <v>1287.59184</v>
      </c>
      <c r="L4208" s="7">
        <v>4.95</v>
      </c>
      <c r="M4208" s="7">
        <v>1658</v>
      </c>
      <c r="N4208" s="3">
        <v>45301</v>
      </c>
      <c r="O4208" s="4" t="str">
        <f t="shared" si="457"/>
        <v>2024-01</v>
      </c>
      <c r="P4208" s="4" t="str">
        <f t="shared" si="458"/>
        <v>01</v>
      </c>
      <c r="Q4208" s="4" t="str">
        <f t="shared" si="459"/>
        <v>January</v>
      </c>
      <c r="R4208" s="30" t="str">
        <f t="shared" si="460"/>
        <v>10</v>
      </c>
      <c r="W4208" t="str">
        <f t="shared" si="461"/>
        <v>ok</v>
      </c>
    </row>
    <row r="4209" spans="1:23" x14ac:dyDescent="0.3">
      <c r="A4209" t="s">
        <v>4251</v>
      </c>
      <c r="B4209" t="s">
        <v>63</v>
      </c>
      <c r="C4209" t="s">
        <v>18</v>
      </c>
      <c r="D4209" t="s">
        <v>64</v>
      </c>
      <c r="E4209" t="s">
        <v>20</v>
      </c>
      <c r="F4209" t="s">
        <v>31</v>
      </c>
      <c r="G4209" s="5">
        <v>9660.1200000000008</v>
      </c>
      <c r="H4209" s="5">
        <f t="shared" si="455"/>
        <v>173.88216</v>
      </c>
      <c r="I4209" s="6">
        <v>4</v>
      </c>
      <c r="J4209" s="6">
        <v>38640.480000000003</v>
      </c>
      <c r="K4209" s="5">
        <f t="shared" si="456"/>
        <v>695.52864</v>
      </c>
      <c r="L4209" s="7">
        <v>2.39</v>
      </c>
      <c r="M4209" s="7">
        <v>1069</v>
      </c>
      <c r="N4209" s="3">
        <v>45372</v>
      </c>
      <c r="O4209" s="4" t="str">
        <f t="shared" si="457"/>
        <v>2024-03</v>
      </c>
      <c r="P4209" s="4" t="str">
        <f t="shared" si="458"/>
        <v>03</v>
      </c>
      <c r="Q4209" s="4" t="str">
        <f t="shared" si="459"/>
        <v>March</v>
      </c>
      <c r="R4209" s="30" t="str">
        <f t="shared" si="460"/>
        <v>21</v>
      </c>
      <c r="W4209" t="str">
        <f t="shared" si="461"/>
        <v>ok</v>
      </c>
    </row>
    <row r="4210" spans="1:23" x14ac:dyDescent="0.3">
      <c r="A4210" t="s">
        <v>4252</v>
      </c>
      <c r="B4210" t="s">
        <v>33</v>
      </c>
      <c r="C4210" t="s">
        <v>12</v>
      </c>
      <c r="D4210" t="s">
        <v>34</v>
      </c>
      <c r="E4210" t="s">
        <v>14</v>
      </c>
      <c r="F4210" t="s">
        <v>31</v>
      </c>
      <c r="G4210" s="5">
        <v>11160.89</v>
      </c>
      <c r="H4210" s="5">
        <f t="shared" si="455"/>
        <v>200.89601999999996</v>
      </c>
      <c r="I4210" s="6">
        <v>4</v>
      </c>
      <c r="J4210" s="6">
        <v>44643.56</v>
      </c>
      <c r="K4210" s="5">
        <f t="shared" si="456"/>
        <v>803.58407999999986</v>
      </c>
      <c r="L4210" s="7">
        <v>1.96</v>
      </c>
      <c r="M4210" s="7">
        <v>1267</v>
      </c>
      <c r="N4210" s="3">
        <v>45427</v>
      </c>
      <c r="O4210" s="4" t="str">
        <f t="shared" si="457"/>
        <v>2024-05</v>
      </c>
      <c r="P4210" s="4" t="str">
        <f t="shared" si="458"/>
        <v>05</v>
      </c>
      <c r="Q4210" s="4" t="str">
        <f t="shared" si="459"/>
        <v>May</v>
      </c>
      <c r="R4210" s="30" t="str">
        <f t="shared" si="460"/>
        <v>15</v>
      </c>
      <c r="W4210" t="str">
        <f t="shared" si="461"/>
        <v>ok</v>
      </c>
    </row>
    <row r="4211" spans="1:23" x14ac:dyDescent="0.3">
      <c r="A4211" t="s">
        <v>4253</v>
      </c>
      <c r="B4211" t="s">
        <v>23</v>
      </c>
      <c r="C4211" t="s">
        <v>24</v>
      </c>
      <c r="D4211" t="s">
        <v>25</v>
      </c>
      <c r="E4211" t="s">
        <v>45</v>
      </c>
      <c r="F4211" t="s">
        <v>15</v>
      </c>
      <c r="G4211" s="5">
        <v>19039.39</v>
      </c>
      <c r="H4211" s="5">
        <f t="shared" si="455"/>
        <v>342.70901999999995</v>
      </c>
      <c r="I4211" s="6">
        <v>3</v>
      </c>
      <c r="J4211" s="6">
        <v>57118.17</v>
      </c>
      <c r="K4211" s="5">
        <f t="shared" si="456"/>
        <v>1028.1270599999998</v>
      </c>
      <c r="L4211" s="7">
        <v>1.62</v>
      </c>
      <c r="M4211" s="7">
        <v>4208</v>
      </c>
      <c r="N4211" s="3">
        <v>45305</v>
      </c>
      <c r="O4211" s="4" t="str">
        <f t="shared" si="457"/>
        <v>2024-01</v>
      </c>
      <c r="P4211" s="4" t="str">
        <f t="shared" si="458"/>
        <v>01</v>
      </c>
      <c r="Q4211" s="4" t="str">
        <f t="shared" si="459"/>
        <v>January</v>
      </c>
      <c r="R4211" s="30" t="str">
        <f t="shared" si="460"/>
        <v>14</v>
      </c>
      <c r="W4211" t="str">
        <f t="shared" si="461"/>
        <v>ok</v>
      </c>
    </row>
    <row r="4212" spans="1:23" x14ac:dyDescent="0.3">
      <c r="A4212" t="s">
        <v>4254</v>
      </c>
      <c r="B4212" t="s">
        <v>47</v>
      </c>
      <c r="C4212" t="s">
        <v>12</v>
      </c>
      <c r="D4212" t="s">
        <v>48</v>
      </c>
      <c r="E4212" t="s">
        <v>14</v>
      </c>
      <c r="F4212" t="s">
        <v>31</v>
      </c>
      <c r="G4212" s="5">
        <v>13671.69</v>
      </c>
      <c r="H4212" s="5">
        <f t="shared" si="455"/>
        <v>246.09041999999999</v>
      </c>
      <c r="I4212" s="6">
        <v>4</v>
      </c>
      <c r="J4212" s="6">
        <v>54686.76</v>
      </c>
      <c r="K4212" s="5">
        <f t="shared" si="456"/>
        <v>984.36167999999998</v>
      </c>
      <c r="L4212" s="7">
        <v>2.2799999999999998</v>
      </c>
      <c r="M4212" s="7">
        <v>283</v>
      </c>
      <c r="N4212" s="3">
        <v>45369</v>
      </c>
      <c r="O4212" s="4" t="str">
        <f t="shared" si="457"/>
        <v>2024-03</v>
      </c>
      <c r="P4212" s="4" t="str">
        <f t="shared" si="458"/>
        <v>03</v>
      </c>
      <c r="Q4212" s="4" t="str">
        <f t="shared" si="459"/>
        <v>March</v>
      </c>
      <c r="R4212" s="30" t="str">
        <f t="shared" si="460"/>
        <v>18</v>
      </c>
      <c r="W4212" t="str">
        <f t="shared" si="461"/>
        <v>ok</v>
      </c>
    </row>
    <row r="4213" spans="1:23" x14ac:dyDescent="0.3">
      <c r="A4213" t="s">
        <v>4255</v>
      </c>
      <c r="B4213" t="s">
        <v>51</v>
      </c>
      <c r="C4213" t="s">
        <v>29</v>
      </c>
      <c r="D4213" t="s">
        <v>52</v>
      </c>
      <c r="E4213" t="s">
        <v>14</v>
      </c>
      <c r="F4213" t="s">
        <v>38</v>
      </c>
      <c r="G4213" s="5">
        <v>17374.650000000001</v>
      </c>
      <c r="H4213" s="5">
        <f t="shared" si="455"/>
        <v>312.74369999999999</v>
      </c>
      <c r="I4213" s="6">
        <v>5</v>
      </c>
      <c r="J4213" s="6">
        <v>86873.25</v>
      </c>
      <c r="K4213" s="5">
        <f t="shared" si="456"/>
        <v>1563.7184999999999</v>
      </c>
      <c r="L4213" s="7">
        <v>4.74</v>
      </c>
      <c r="M4213" s="7">
        <v>689</v>
      </c>
      <c r="N4213" s="3">
        <v>45377</v>
      </c>
      <c r="O4213" s="4" t="str">
        <f t="shared" si="457"/>
        <v>2024-03</v>
      </c>
      <c r="P4213" s="4" t="str">
        <f t="shared" si="458"/>
        <v>03</v>
      </c>
      <c r="Q4213" s="4" t="str">
        <f t="shared" si="459"/>
        <v>March</v>
      </c>
      <c r="R4213" s="30" t="str">
        <f t="shared" si="460"/>
        <v>26</v>
      </c>
      <c r="W4213" t="str">
        <f t="shared" si="461"/>
        <v>ok</v>
      </c>
    </row>
    <row r="4214" spans="1:23" x14ac:dyDescent="0.3">
      <c r="A4214" t="s">
        <v>4256</v>
      </c>
      <c r="B4214" t="s">
        <v>63</v>
      </c>
      <c r="C4214" t="s">
        <v>18</v>
      </c>
      <c r="D4214" t="s">
        <v>64</v>
      </c>
      <c r="E4214" t="s">
        <v>20</v>
      </c>
      <c r="F4214" t="s">
        <v>26</v>
      </c>
      <c r="G4214" s="5">
        <v>14956.65</v>
      </c>
      <c r="H4214" s="5">
        <f t="shared" si="455"/>
        <v>269.21969999999999</v>
      </c>
      <c r="I4214" s="6">
        <v>5</v>
      </c>
      <c r="J4214" s="6">
        <v>74783.25</v>
      </c>
      <c r="K4214" s="5">
        <f t="shared" si="456"/>
        <v>1346.0985000000001</v>
      </c>
      <c r="L4214" s="7">
        <v>2.31</v>
      </c>
      <c r="M4214" s="7">
        <v>3973</v>
      </c>
      <c r="N4214" s="3">
        <v>45490</v>
      </c>
      <c r="O4214" s="4" t="str">
        <f t="shared" si="457"/>
        <v>2024-07</v>
      </c>
      <c r="P4214" s="4" t="str">
        <f t="shared" si="458"/>
        <v>07</v>
      </c>
      <c r="Q4214" s="4" t="str">
        <f t="shared" si="459"/>
        <v>July</v>
      </c>
      <c r="R4214" s="30" t="str">
        <f t="shared" si="460"/>
        <v>17</v>
      </c>
      <c r="W4214" t="str">
        <f t="shared" si="461"/>
        <v>ok</v>
      </c>
    </row>
    <row r="4215" spans="1:23" x14ac:dyDescent="0.3">
      <c r="A4215" t="s">
        <v>4257</v>
      </c>
      <c r="B4215" t="s">
        <v>33</v>
      </c>
      <c r="C4215" t="s">
        <v>12</v>
      </c>
      <c r="D4215" t="s">
        <v>34</v>
      </c>
      <c r="E4215" t="s">
        <v>45</v>
      </c>
      <c r="F4215" t="s">
        <v>60</v>
      </c>
      <c r="G4215" s="5">
        <v>11002.88</v>
      </c>
      <c r="H4215" s="5">
        <f t="shared" si="455"/>
        <v>198.05183999999997</v>
      </c>
      <c r="I4215" s="6">
        <v>2</v>
      </c>
      <c r="J4215" s="6">
        <v>22005.759999999998</v>
      </c>
      <c r="K4215" s="5">
        <f t="shared" si="456"/>
        <v>396.10367999999994</v>
      </c>
      <c r="L4215" s="7">
        <v>1.68</v>
      </c>
      <c r="M4215" s="7">
        <v>2841</v>
      </c>
      <c r="N4215" s="3">
        <v>45502</v>
      </c>
      <c r="O4215" s="4" t="str">
        <f t="shared" si="457"/>
        <v>2024-07</v>
      </c>
      <c r="P4215" s="4" t="str">
        <f t="shared" si="458"/>
        <v>07</v>
      </c>
      <c r="Q4215" s="4" t="str">
        <f t="shared" si="459"/>
        <v>July</v>
      </c>
      <c r="R4215" s="30" t="str">
        <f t="shared" si="460"/>
        <v>29</v>
      </c>
      <c r="W4215" t="str">
        <f t="shared" si="461"/>
        <v>ok</v>
      </c>
    </row>
    <row r="4216" spans="1:23" x14ac:dyDescent="0.3">
      <c r="A4216" t="s">
        <v>4258</v>
      </c>
      <c r="B4216" t="s">
        <v>23</v>
      </c>
      <c r="C4216" t="s">
        <v>24</v>
      </c>
      <c r="D4216" t="s">
        <v>25</v>
      </c>
      <c r="E4216" t="s">
        <v>20</v>
      </c>
      <c r="F4216" t="s">
        <v>38</v>
      </c>
      <c r="G4216" s="5">
        <v>17174.650000000001</v>
      </c>
      <c r="H4216" s="5">
        <f t="shared" si="455"/>
        <v>309.14370000000002</v>
      </c>
      <c r="I4216" s="6">
        <v>5</v>
      </c>
      <c r="J4216" s="6">
        <v>85873.25</v>
      </c>
      <c r="K4216" s="5">
        <f t="shared" si="456"/>
        <v>1545.7185000000002</v>
      </c>
      <c r="L4216" s="7">
        <v>4.7</v>
      </c>
      <c r="M4216" s="7">
        <v>877</v>
      </c>
      <c r="N4216" s="3">
        <v>45646</v>
      </c>
      <c r="O4216" s="4" t="str">
        <f t="shared" si="457"/>
        <v>2024-12</v>
      </c>
      <c r="P4216" s="4" t="str">
        <f t="shared" si="458"/>
        <v>12</v>
      </c>
      <c r="Q4216" s="4" t="str">
        <f t="shared" si="459"/>
        <v>December</v>
      </c>
      <c r="R4216" s="30" t="str">
        <f t="shared" si="460"/>
        <v>20</v>
      </c>
      <c r="W4216" t="str">
        <f t="shared" si="461"/>
        <v>ok</v>
      </c>
    </row>
    <row r="4217" spans="1:23" x14ac:dyDescent="0.3">
      <c r="A4217" t="s">
        <v>4259</v>
      </c>
      <c r="B4217" t="s">
        <v>51</v>
      </c>
      <c r="C4217" t="s">
        <v>29</v>
      </c>
      <c r="D4217" t="s">
        <v>52</v>
      </c>
      <c r="E4217" t="s">
        <v>45</v>
      </c>
      <c r="F4217" t="s">
        <v>31</v>
      </c>
      <c r="G4217" s="5">
        <v>2586.62</v>
      </c>
      <c r="H4217" s="5">
        <f t="shared" si="455"/>
        <v>46.559159999999991</v>
      </c>
      <c r="I4217" s="6">
        <v>3</v>
      </c>
      <c r="J4217" s="6">
        <v>7759.86</v>
      </c>
      <c r="K4217" s="5">
        <f t="shared" si="456"/>
        <v>139.67747999999997</v>
      </c>
      <c r="L4217" s="7">
        <v>1.69</v>
      </c>
      <c r="M4217" s="7">
        <v>2503</v>
      </c>
      <c r="N4217" s="3">
        <v>45548</v>
      </c>
      <c r="O4217" s="4" t="str">
        <f t="shared" si="457"/>
        <v>2024-09</v>
      </c>
      <c r="P4217" s="4" t="str">
        <f t="shared" si="458"/>
        <v>09</v>
      </c>
      <c r="Q4217" s="4" t="str">
        <f t="shared" si="459"/>
        <v>September</v>
      </c>
      <c r="R4217" s="30" t="str">
        <f t="shared" si="460"/>
        <v>13</v>
      </c>
      <c r="W4217" t="str">
        <f t="shared" si="461"/>
        <v>ok</v>
      </c>
    </row>
    <row r="4218" spans="1:23" x14ac:dyDescent="0.3">
      <c r="A4218" t="s">
        <v>4260</v>
      </c>
      <c r="B4218" t="s">
        <v>23</v>
      </c>
      <c r="C4218" t="s">
        <v>24</v>
      </c>
      <c r="D4218" t="s">
        <v>25</v>
      </c>
      <c r="E4218" t="s">
        <v>14</v>
      </c>
      <c r="F4218" t="s">
        <v>38</v>
      </c>
      <c r="G4218" s="5">
        <v>15023.54</v>
      </c>
      <c r="H4218" s="5">
        <f t="shared" si="455"/>
        <v>270.42372</v>
      </c>
      <c r="I4218" s="6">
        <v>3</v>
      </c>
      <c r="J4218" s="6">
        <v>45070.62</v>
      </c>
      <c r="K4218" s="5">
        <f t="shared" si="456"/>
        <v>811.27116000000001</v>
      </c>
      <c r="L4218" s="7">
        <v>3.69</v>
      </c>
      <c r="M4218" s="7">
        <v>3249</v>
      </c>
      <c r="N4218" s="3">
        <v>45326</v>
      </c>
      <c r="O4218" s="4" t="str">
        <f t="shared" si="457"/>
        <v>2024-02</v>
      </c>
      <c r="P4218" s="4" t="str">
        <f t="shared" si="458"/>
        <v>02</v>
      </c>
      <c r="Q4218" s="4" t="str">
        <f t="shared" si="459"/>
        <v>February</v>
      </c>
      <c r="R4218" s="30" t="str">
        <f t="shared" si="460"/>
        <v>04</v>
      </c>
      <c r="W4218" t="str">
        <f t="shared" si="461"/>
        <v>ok</v>
      </c>
    </row>
    <row r="4219" spans="1:23" x14ac:dyDescent="0.3">
      <c r="A4219" t="s">
        <v>4261</v>
      </c>
      <c r="B4219" t="s">
        <v>51</v>
      </c>
      <c r="C4219" t="s">
        <v>29</v>
      </c>
      <c r="D4219" t="s">
        <v>52</v>
      </c>
      <c r="E4219" t="s">
        <v>14</v>
      </c>
      <c r="F4219" t="s">
        <v>15</v>
      </c>
      <c r="G4219" s="5">
        <v>7505.86</v>
      </c>
      <c r="H4219" s="5">
        <f t="shared" si="455"/>
        <v>135.10547999999997</v>
      </c>
      <c r="I4219" s="6">
        <v>2</v>
      </c>
      <c r="J4219" s="6">
        <v>15011.72</v>
      </c>
      <c r="K4219" s="5">
        <f t="shared" si="456"/>
        <v>270.21095999999994</v>
      </c>
      <c r="L4219" s="7">
        <v>4.45</v>
      </c>
      <c r="M4219" s="7">
        <v>950</v>
      </c>
      <c r="N4219" s="3">
        <v>45314</v>
      </c>
      <c r="O4219" s="4" t="str">
        <f t="shared" si="457"/>
        <v>2024-01</v>
      </c>
      <c r="P4219" s="4" t="str">
        <f t="shared" si="458"/>
        <v>01</v>
      </c>
      <c r="Q4219" s="4" t="str">
        <f t="shared" si="459"/>
        <v>January</v>
      </c>
      <c r="R4219" s="30" t="str">
        <f t="shared" si="460"/>
        <v>23</v>
      </c>
      <c r="W4219" t="str">
        <f t="shared" si="461"/>
        <v>ok</v>
      </c>
    </row>
    <row r="4220" spans="1:23" x14ac:dyDescent="0.3">
      <c r="A4220" t="s">
        <v>4262</v>
      </c>
      <c r="B4220" t="s">
        <v>23</v>
      </c>
      <c r="C4220" t="s">
        <v>24</v>
      </c>
      <c r="D4220" t="s">
        <v>25</v>
      </c>
      <c r="E4220" t="s">
        <v>20</v>
      </c>
      <c r="F4220" t="s">
        <v>26</v>
      </c>
      <c r="G4220" s="5">
        <v>8361.5499999999993</v>
      </c>
      <c r="H4220" s="5">
        <f t="shared" si="455"/>
        <v>150.50789999999998</v>
      </c>
      <c r="I4220" s="6">
        <v>5</v>
      </c>
      <c r="J4220" s="6">
        <v>41807.75</v>
      </c>
      <c r="K4220" s="5">
        <f t="shared" si="456"/>
        <v>752.53949999999986</v>
      </c>
      <c r="L4220" s="7">
        <v>1.32</v>
      </c>
      <c r="M4220" s="7">
        <v>2802</v>
      </c>
      <c r="N4220" s="3">
        <v>45405</v>
      </c>
      <c r="O4220" s="4" t="str">
        <f t="shared" si="457"/>
        <v>2024-04</v>
      </c>
      <c r="P4220" s="4" t="str">
        <f t="shared" si="458"/>
        <v>04</v>
      </c>
      <c r="Q4220" s="4" t="str">
        <f t="shared" si="459"/>
        <v>April</v>
      </c>
      <c r="R4220" s="30" t="str">
        <f t="shared" si="460"/>
        <v>23</v>
      </c>
      <c r="W4220" t="str">
        <f t="shared" si="461"/>
        <v>ok</v>
      </c>
    </row>
    <row r="4221" spans="1:23" x14ac:dyDescent="0.3">
      <c r="A4221" t="s">
        <v>4263</v>
      </c>
      <c r="B4221" t="s">
        <v>28</v>
      </c>
      <c r="C4221" t="s">
        <v>29</v>
      </c>
      <c r="D4221" t="s">
        <v>30</v>
      </c>
      <c r="E4221" t="s">
        <v>45</v>
      </c>
      <c r="F4221" t="s">
        <v>38</v>
      </c>
      <c r="G4221" s="5">
        <v>12867.28</v>
      </c>
      <c r="H4221" s="5">
        <f t="shared" si="455"/>
        <v>231.61104</v>
      </c>
      <c r="I4221" s="6">
        <v>1</v>
      </c>
      <c r="J4221" s="6">
        <v>12867.28</v>
      </c>
      <c r="K4221" s="5">
        <f t="shared" si="456"/>
        <v>231.61104</v>
      </c>
      <c r="L4221" s="7">
        <v>4.75</v>
      </c>
      <c r="M4221" s="7">
        <v>4195</v>
      </c>
      <c r="N4221" s="3">
        <v>45389</v>
      </c>
      <c r="O4221" s="4" t="str">
        <f t="shared" si="457"/>
        <v>2024-04</v>
      </c>
      <c r="P4221" s="4" t="str">
        <f t="shared" si="458"/>
        <v>04</v>
      </c>
      <c r="Q4221" s="4" t="str">
        <f t="shared" si="459"/>
        <v>April</v>
      </c>
      <c r="R4221" s="30" t="str">
        <f t="shared" si="460"/>
        <v>07</v>
      </c>
      <c r="W4221" t="str">
        <f t="shared" si="461"/>
        <v>ok</v>
      </c>
    </row>
    <row r="4222" spans="1:23" x14ac:dyDescent="0.3">
      <c r="A4222" t="s">
        <v>4264</v>
      </c>
      <c r="B4222" t="s">
        <v>17</v>
      </c>
      <c r="C4222" t="s">
        <v>18</v>
      </c>
      <c r="D4222" t="s">
        <v>19</v>
      </c>
      <c r="E4222" t="s">
        <v>45</v>
      </c>
      <c r="F4222" t="s">
        <v>21</v>
      </c>
      <c r="G4222" s="5">
        <v>2688.63</v>
      </c>
      <c r="H4222" s="5">
        <f t="shared" si="455"/>
        <v>48.395339999999997</v>
      </c>
      <c r="I4222" s="6">
        <v>5</v>
      </c>
      <c r="J4222" s="6">
        <v>13443.15</v>
      </c>
      <c r="K4222" s="5">
        <f t="shared" si="456"/>
        <v>241.97669999999999</v>
      </c>
      <c r="L4222" s="7">
        <v>1.1399999999999999</v>
      </c>
      <c r="M4222" s="7">
        <v>13</v>
      </c>
      <c r="N4222" s="3">
        <v>45341</v>
      </c>
      <c r="O4222" s="4" t="str">
        <f t="shared" si="457"/>
        <v>2024-02</v>
      </c>
      <c r="P4222" s="4" t="str">
        <f t="shared" si="458"/>
        <v>02</v>
      </c>
      <c r="Q4222" s="4" t="str">
        <f t="shared" si="459"/>
        <v>February</v>
      </c>
      <c r="R4222" s="30" t="str">
        <f t="shared" si="460"/>
        <v>19</v>
      </c>
      <c r="W4222" t="str">
        <f t="shared" si="461"/>
        <v>ok</v>
      </c>
    </row>
    <row r="4223" spans="1:23" x14ac:dyDescent="0.3">
      <c r="A4223" t="s">
        <v>4265</v>
      </c>
      <c r="B4223" t="s">
        <v>51</v>
      </c>
      <c r="C4223" t="s">
        <v>29</v>
      </c>
      <c r="D4223" t="s">
        <v>52</v>
      </c>
      <c r="E4223" t="s">
        <v>20</v>
      </c>
      <c r="F4223" t="s">
        <v>60</v>
      </c>
      <c r="G4223" s="5">
        <v>11806.89</v>
      </c>
      <c r="H4223" s="5">
        <f t="shared" si="455"/>
        <v>212.52401999999998</v>
      </c>
      <c r="I4223" s="6">
        <v>1</v>
      </c>
      <c r="J4223" s="6">
        <v>11806.89</v>
      </c>
      <c r="K4223" s="5">
        <f t="shared" si="456"/>
        <v>212.52401999999998</v>
      </c>
      <c r="L4223" s="7">
        <v>2</v>
      </c>
      <c r="M4223" s="7">
        <v>4915</v>
      </c>
      <c r="N4223" s="3">
        <v>45563</v>
      </c>
      <c r="O4223" s="4" t="str">
        <f t="shared" si="457"/>
        <v>2024-09</v>
      </c>
      <c r="P4223" s="4" t="str">
        <f t="shared" si="458"/>
        <v>09</v>
      </c>
      <c r="Q4223" s="4" t="str">
        <f t="shared" si="459"/>
        <v>September</v>
      </c>
      <c r="R4223" s="30" t="str">
        <f t="shared" si="460"/>
        <v>28</v>
      </c>
      <c r="W4223" t="str">
        <f t="shared" si="461"/>
        <v>ok</v>
      </c>
    </row>
    <row r="4224" spans="1:23" x14ac:dyDescent="0.3">
      <c r="A4224" t="s">
        <v>4266</v>
      </c>
      <c r="B4224" t="s">
        <v>28</v>
      </c>
      <c r="C4224" t="s">
        <v>29</v>
      </c>
      <c r="D4224" t="s">
        <v>30</v>
      </c>
      <c r="E4224" t="s">
        <v>45</v>
      </c>
      <c r="F4224" t="s">
        <v>60</v>
      </c>
      <c r="G4224" s="5">
        <v>10162.42</v>
      </c>
      <c r="H4224" s="5">
        <f t="shared" si="455"/>
        <v>182.92355999999998</v>
      </c>
      <c r="I4224" s="6">
        <v>4</v>
      </c>
      <c r="J4224" s="6">
        <v>40649.68</v>
      </c>
      <c r="K4224" s="5">
        <f t="shared" si="456"/>
        <v>731.69423999999992</v>
      </c>
      <c r="L4224" s="7">
        <v>1.56</v>
      </c>
      <c r="M4224" s="7">
        <v>4001</v>
      </c>
      <c r="N4224" s="3">
        <v>45520</v>
      </c>
      <c r="O4224" s="4" t="str">
        <f t="shared" si="457"/>
        <v>2024-08</v>
      </c>
      <c r="P4224" s="4" t="str">
        <f t="shared" si="458"/>
        <v>08</v>
      </c>
      <c r="Q4224" s="4" t="str">
        <f t="shared" si="459"/>
        <v>August</v>
      </c>
      <c r="R4224" s="30" t="str">
        <f t="shared" si="460"/>
        <v>16</v>
      </c>
      <c r="W4224" t="str">
        <f t="shared" si="461"/>
        <v>ok</v>
      </c>
    </row>
    <row r="4225" spans="1:23" x14ac:dyDescent="0.3">
      <c r="A4225" t="s">
        <v>4267</v>
      </c>
      <c r="B4225" t="s">
        <v>47</v>
      </c>
      <c r="C4225" t="s">
        <v>12</v>
      </c>
      <c r="D4225" t="s">
        <v>48</v>
      </c>
      <c r="E4225" t="s">
        <v>20</v>
      </c>
      <c r="F4225" t="s">
        <v>60</v>
      </c>
      <c r="G4225" s="5">
        <v>9373.06</v>
      </c>
      <c r="H4225" s="5">
        <f t="shared" si="455"/>
        <v>168.71507999999997</v>
      </c>
      <c r="I4225" s="6">
        <v>3</v>
      </c>
      <c r="J4225" s="6">
        <v>28119.18</v>
      </c>
      <c r="K4225" s="5">
        <f t="shared" si="456"/>
        <v>506.14523999999994</v>
      </c>
      <c r="L4225" s="7">
        <v>1.6</v>
      </c>
      <c r="M4225" s="7">
        <v>4369</v>
      </c>
      <c r="N4225" s="3">
        <v>45330</v>
      </c>
      <c r="O4225" s="4" t="str">
        <f t="shared" si="457"/>
        <v>2024-02</v>
      </c>
      <c r="P4225" s="4" t="str">
        <f t="shared" si="458"/>
        <v>02</v>
      </c>
      <c r="Q4225" s="4" t="str">
        <f t="shared" si="459"/>
        <v>February</v>
      </c>
      <c r="R4225" s="30" t="str">
        <f t="shared" si="460"/>
        <v>08</v>
      </c>
      <c r="W4225" t="str">
        <f t="shared" si="461"/>
        <v>ok</v>
      </c>
    </row>
    <row r="4226" spans="1:23" x14ac:dyDescent="0.3">
      <c r="A4226" t="s">
        <v>4268</v>
      </c>
      <c r="B4226" t="s">
        <v>28</v>
      </c>
      <c r="C4226" t="s">
        <v>29</v>
      </c>
      <c r="D4226" t="s">
        <v>30</v>
      </c>
      <c r="E4226" t="s">
        <v>45</v>
      </c>
      <c r="F4226" t="s">
        <v>26</v>
      </c>
      <c r="G4226" s="5">
        <v>8208.5499999999993</v>
      </c>
      <c r="H4226" s="5">
        <f t="shared" si="455"/>
        <v>147.75389999999999</v>
      </c>
      <c r="I4226" s="6">
        <v>2</v>
      </c>
      <c r="J4226" s="6">
        <v>16417.099999999999</v>
      </c>
      <c r="K4226" s="5">
        <f t="shared" si="456"/>
        <v>295.50779999999997</v>
      </c>
      <c r="L4226" s="7">
        <v>2.29</v>
      </c>
      <c r="M4226" s="7">
        <v>2765</v>
      </c>
      <c r="N4226" s="3">
        <v>45529</v>
      </c>
      <c r="O4226" s="4" t="str">
        <f t="shared" si="457"/>
        <v>2024-08</v>
      </c>
      <c r="P4226" s="4" t="str">
        <f t="shared" si="458"/>
        <v>08</v>
      </c>
      <c r="Q4226" s="4" t="str">
        <f t="shared" si="459"/>
        <v>August</v>
      </c>
      <c r="R4226" s="30" t="str">
        <f t="shared" si="460"/>
        <v>25</v>
      </c>
      <c r="W4226" t="str">
        <f t="shared" si="461"/>
        <v>ok</v>
      </c>
    </row>
    <row r="4227" spans="1:23" x14ac:dyDescent="0.3">
      <c r="A4227" t="s">
        <v>4269</v>
      </c>
      <c r="B4227" t="s">
        <v>17</v>
      </c>
      <c r="C4227" t="s">
        <v>18</v>
      </c>
      <c r="D4227" t="s">
        <v>19</v>
      </c>
      <c r="E4227" t="s">
        <v>14</v>
      </c>
      <c r="F4227" t="s">
        <v>60</v>
      </c>
      <c r="G4227" s="5">
        <v>15492.46</v>
      </c>
      <c r="H4227" s="5">
        <f t="shared" ref="H4227:H4290" si="462">G4227*0.018</f>
        <v>278.86427999999995</v>
      </c>
      <c r="I4227" s="6">
        <v>5</v>
      </c>
      <c r="J4227" s="6">
        <v>77462.3</v>
      </c>
      <c r="K4227" s="5">
        <f t="shared" ref="K4227:K4290" si="463">H4227*I4227</f>
        <v>1394.3213999999998</v>
      </c>
      <c r="L4227" s="7">
        <v>3.08</v>
      </c>
      <c r="M4227" s="7">
        <v>767</v>
      </c>
      <c r="N4227" s="3">
        <v>45383</v>
      </c>
      <c r="O4227" s="4" t="str">
        <f t="shared" ref="O4227:O4290" si="464">TEXT(N4227,"yyyy-mm")</f>
        <v>2024-04</v>
      </c>
      <c r="P4227" s="4" t="str">
        <f t="shared" ref="P4227:P4290" si="465">TEXT(N4227,"mm")</f>
        <v>04</v>
      </c>
      <c r="Q4227" s="4" t="str">
        <f t="shared" ref="Q4227:Q4290" si="466">TEXT(DATE(2024,P4227,1),"mmmm")</f>
        <v>April</v>
      </c>
      <c r="R4227" s="30" t="str">
        <f t="shared" ref="R4227:R4290" si="467">TEXT(N4227,"dd")</f>
        <v>01</v>
      </c>
      <c r="W4227" t="str">
        <f t="shared" ref="W4227:W4290" si="468">IF(G4227*I4227=J4227,"ok","False")</f>
        <v>ok</v>
      </c>
    </row>
    <row r="4228" spans="1:23" x14ac:dyDescent="0.3">
      <c r="A4228" t="s">
        <v>4270</v>
      </c>
      <c r="B4228" t="s">
        <v>17</v>
      </c>
      <c r="C4228" t="s">
        <v>18</v>
      </c>
      <c r="D4228" t="s">
        <v>19</v>
      </c>
      <c r="E4228" t="s">
        <v>20</v>
      </c>
      <c r="F4228" t="s">
        <v>26</v>
      </c>
      <c r="G4228" s="5">
        <v>2067.4699999999998</v>
      </c>
      <c r="H4228" s="5">
        <f t="shared" si="462"/>
        <v>37.214459999999995</v>
      </c>
      <c r="I4228" s="6">
        <v>3</v>
      </c>
      <c r="J4228" s="6">
        <v>6202.41</v>
      </c>
      <c r="K4228" s="5">
        <f t="shared" si="463"/>
        <v>111.64337999999998</v>
      </c>
      <c r="L4228" s="7">
        <v>2.81</v>
      </c>
      <c r="M4228" s="7">
        <v>2129</v>
      </c>
      <c r="N4228" s="3">
        <v>45414</v>
      </c>
      <c r="O4228" s="4" t="str">
        <f t="shared" si="464"/>
        <v>2024-05</v>
      </c>
      <c r="P4228" s="4" t="str">
        <f t="shared" si="465"/>
        <v>05</v>
      </c>
      <c r="Q4228" s="4" t="str">
        <f t="shared" si="466"/>
        <v>May</v>
      </c>
      <c r="R4228" s="30" t="str">
        <f t="shared" si="467"/>
        <v>02</v>
      </c>
      <c r="W4228" t="str">
        <f t="shared" si="468"/>
        <v>ok</v>
      </c>
    </row>
    <row r="4229" spans="1:23" x14ac:dyDescent="0.3">
      <c r="A4229" t="s">
        <v>4271</v>
      </c>
      <c r="B4229" t="s">
        <v>23</v>
      </c>
      <c r="C4229" t="s">
        <v>24</v>
      </c>
      <c r="D4229" t="s">
        <v>25</v>
      </c>
      <c r="E4229" t="s">
        <v>14</v>
      </c>
      <c r="F4229" t="s">
        <v>15</v>
      </c>
      <c r="G4229" s="5">
        <v>12146.82</v>
      </c>
      <c r="H4229" s="5">
        <f t="shared" si="462"/>
        <v>218.64275999999998</v>
      </c>
      <c r="I4229" s="6">
        <v>5</v>
      </c>
      <c r="J4229" s="6">
        <v>60734.1</v>
      </c>
      <c r="K4229" s="5">
        <f t="shared" si="463"/>
        <v>1093.2138</v>
      </c>
      <c r="L4229" s="7">
        <v>2.73</v>
      </c>
      <c r="M4229" s="7">
        <v>2112</v>
      </c>
      <c r="N4229" s="3">
        <v>45472</v>
      </c>
      <c r="O4229" s="4" t="str">
        <f t="shared" si="464"/>
        <v>2024-06</v>
      </c>
      <c r="P4229" s="4" t="str">
        <f t="shared" si="465"/>
        <v>06</v>
      </c>
      <c r="Q4229" s="4" t="str">
        <f t="shared" si="466"/>
        <v>June</v>
      </c>
      <c r="R4229" s="30" t="str">
        <f t="shared" si="467"/>
        <v>29</v>
      </c>
      <c r="W4229" t="str">
        <f t="shared" si="468"/>
        <v>ok</v>
      </c>
    </row>
    <row r="4230" spans="1:23" x14ac:dyDescent="0.3">
      <c r="A4230" t="s">
        <v>4272</v>
      </c>
      <c r="B4230" t="s">
        <v>33</v>
      </c>
      <c r="C4230" t="s">
        <v>12</v>
      </c>
      <c r="D4230" t="s">
        <v>34</v>
      </c>
      <c r="E4230" t="s">
        <v>45</v>
      </c>
      <c r="F4230" t="s">
        <v>60</v>
      </c>
      <c r="G4230" s="5">
        <v>18682.900000000001</v>
      </c>
      <c r="H4230" s="5">
        <f t="shared" si="462"/>
        <v>336.29219999999998</v>
      </c>
      <c r="I4230" s="6">
        <v>5</v>
      </c>
      <c r="J4230" s="6">
        <v>93414.5</v>
      </c>
      <c r="K4230" s="5">
        <f t="shared" si="463"/>
        <v>1681.4609999999998</v>
      </c>
      <c r="L4230" s="7">
        <v>3.7</v>
      </c>
      <c r="M4230" s="7">
        <v>1490</v>
      </c>
      <c r="N4230" s="3">
        <v>45417</v>
      </c>
      <c r="O4230" s="4" t="str">
        <f t="shared" si="464"/>
        <v>2024-05</v>
      </c>
      <c r="P4230" s="4" t="str">
        <f t="shared" si="465"/>
        <v>05</v>
      </c>
      <c r="Q4230" s="4" t="str">
        <f t="shared" si="466"/>
        <v>May</v>
      </c>
      <c r="R4230" s="30" t="str">
        <f t="shared" si="467"/>
        <v>05</v>
      </c>
      <c r="W4230" t="str">
        <f t="shared" si="468"/>
        <v>ok</v>
      </c>
    </row>
    <row r="4231" spans="1:23" x14ac:dyDescent="0.3">
      <c r="A4231" t="s">
        <v>4273</v>
      </c>
      <c r="B4231" t="s">
        <v>28</v>
      </c>
      <c r="C4231" t="s">
        <v>29</v>
      </c>
      <c r="D4231" t="s">
        <v>30</v>
      </c>
      <c r="E4231" t="s">
        <v>45</v>
      </c>
      <c r="F4231" t="s">
        <v>26</v>
      </c>
      <c r="G4231" s="5">
        <v>6791.84</v>
      </c>
      <c r="H4231" s="5">
        <f t="shared" si="462"/>
        <v>122.25312</v>
      </c>
      <c r="I4231" s="6">
        <v>1</v>
      </c>
      <c r="J4231" s="6">
        <v>6791.84</v>
      </c>
      <c r="K4231" s="5">
        <f t="shared" si="463"/>
        <v>122.25312</v>
      </c>
      <c r="L4231" s="7">
        <v>2.13</v>
      </c>
      <c r="M4231" s="7">
        <v>4752</v>
      </c>
      <c r="N4231" s="3">
        <v>45622</v>
      </c>
      <c r="O4231" s="4" t="str">
        <f t="shared" si="464"/>
        <v>2024-11</v>
      </c>
      <c r="P4231" s="4" t="str">
        <f t="shared" si="465"/>
        <v>11</v>
      </c>
      <c r="Q4231" s="4" t="str">
        <f t="shared" si="466"/>
        <v>November</v>
      </c>
      <c r="R4231" s="30" t="str">
        <f t="shared" si="467"/>
        <v>26</v>
      </c>
      <c r="W4231" t="str">
        <f t="shared" si="468"/>
        <v>ok</v>
      </c>
    </row>
    <row r="4232" spans="1:23" x14ac:dyDescent="0.3">
      <c r="A4232" t="s">
        <v>4274</v>
      </c>
      <c r="B4232" t="s">
        <v>23</v>
      </c>
      <c r="C4232" t="s">
        <v>24</v>
      </c>
      <c r="D4232" t="s">
        <v>25</v>
      </c>
      <c r="E4232" t="s">
        <v>45</v>
      </c>
      <c r="F4232" t="s">
        <v>21</v>
      </c>
      <c r="G4232" s="5">
        <v>3104.3</v>
      </c>
      <c r="H4232" s="5">
        <f t="shared" si="462"/>
        <v>55.877400000000002</v>
      </c>
      <c r="I4232" s="6">
        <v>1</v>
      </c>
      <c r="J4232" s="6">
        <v>3104.3</v>
      </c>
      <c r="K4232" s="5">
        <f t="shared" si="463"/>
        <v>55.877400000000002</v>
      </c>
      <c r="L4232" s="7">
        <v>5</v>
      </c>
      <c r="M4232" s="7">
        <v>1745</v>
      </c>
      <c r="N4232" s="3">
        <v>45306</v>
      </c>
      <c r="O4232" s="4" t="str">
        <f t="shared" si="464"/>
        <v>2024-01</v>
      </c>
      <c r="P4232" s="4" t="str">
        <f t="shared" si="465"/>
        <v>01</v>
      </c>
      <c r="Q4232" s="4" t="str">
        <f t="shared" si="466"/>
        <v>January</v>
      </c>
      <c r="R4232" s="30" t="str">
        <f t="shared" si="467"/>
        <v>15</v>
      </c>
      <c r="W4232" t="str">
        <f t="shared" si="468"/>
        <v>ok</v>
      </c>
    </row>
    <row r="4233" spans="1:23" x14ac:dyDescent="0.3">
      <c r="A4233" t="s">
        <v>4275</v>
      </c>
      <c r="B4233" t="s">
        <v>28</v>
      </c>
      <c r="C4233" t="s">
        <v>29</v>
      </c>
      <c r="D4233" t="s">
        <v>30</v>
      </c>
      <c r="E4233" t="s">
        <v>14</v>
      </c>
      <c r="F4233" t="s">
        <v>26</v>
      </c>
      <c r="G4233" s="5">
        <v>11595.41</v>
      </c>
      <c r="H4233" s="5">
        <f t="shared" si="462"/>
        <v>208.71737999999999</v>
      </c>
      <c r="I4233" s="6">
        <v>1</v>
      </c>
      <c r="J4233" s="6">
        <v>11595.41</v>
      </c>
      <c r="K4233" s="5">
        <f t="shared" si="463"/>
        <v>208.71737999999999</v>
      </c>
      <c r="L4233" s="7">
        <v>3.1</v>
      </c>
      <c r="M4233" s="7">
        <v>3345</v>
      </c>
      <c r="N4233" s="3">
        <v>45564</v>
      </c>
      <c r="O4233" s="4" t="str">
        <f t="shared" si="464"/>
        <v>2024-09</v>
      </c>
      <c r="P4233" s="4" t="str">
        <f t="shared" si="465"/>
        <v>09</v>
      </c>
      <c r="Q4233" s="4" t="str">
        <f t="shared" si="466"/>
        <v>September</v>
      </c>
      <c r="R4233" s="30" t="str">
        <f t="shared" si="467"/>
        <v>29</v>
      </c>
      <c r="W4233" t="str">
        <f t="shared" si="468"/>
        <v>ok</v>
      </c>
    </row>
    <row r="4234" spans="1:23" x14ac:dyDescent="0.3">
      <c r="A4234" t="s">
        <v>4276</v>
      </c>
      <c r="B4234" t="s">
        <v>41</v>
      </c>
      <c r="C4234" t="s">
        <v>42</v>
      </c>
      <c r="D4234" t="s">
        <v>43</v>
      </c>
      <c r="E4234" t="s">
        <v>20</v>
      </c>
      <c r="F4234" t="s">
        <v>26</v>
      </c>
      <c r="G4234" s="5">
        <v>3854.73</v>
      </c>
      <c r="H4234" s="5">
        <f t="shared" si="462"/>
        <v>69.385139999999993</v>
      </c>
      <c r="I4234" s="6">
        <v>4</v>
      </c>
      <c r="J4234" s="6">
        <v>15418.92</v>
      </c>
      <c r="K4234" s="5">
        <f t="shared" si="463"/>
        <v>277.54055999999997</v>
      </c>
      <c r="L4234" s="7">
        <v>1.55</v>
      </c>
      <c r="M4234" s="7">
        <v>2898</v>
      </c>
      <c r="N4234" s="3">
        <v>45469</v>
      </c>
      <c r="O4234" s="4" t="str">
        <f t="shared" si="464"/>
        <v>2024-06</v>
      </c>
      <c r="P4234" s="4" t="str">
        <f t="shared" si="465"/>
        <v>06</v>
      </c>
      <c r="Q4234" s="4" t="str">
        <f t="shared" si="466"/>
        <v>June</v>
      </c>
      <c r="R4234" s="30" t="str">
        <f t="shared" si="467"/>
        <v>26</v>
      </c>
      <c r="W4234" t="str">
        <f t="shared" si="468"/>
        <v>ok</v>
      </c>
    </row>
    <row r="4235" spans="1:23" x14ac:dyDescent="0.3">
      <c r="A4235" t="s">
        <v>4277</v>
      </c>
      <c r="B4235" t="s">
        <v>41</v>
      </c>
      <c r="C4235" t="s">
        <v>42</v>
      </c>
      <c r="D4235" t="s">
        <v>43</v>
      </c>
      <c r="E4235" t="s">
        <v>45</v>
      </c>
      <c r="F4235" t="s">
        <v>60</v>
      </c>
      <c r="G4235" s="5">
        <v>8173.58</v>
      </c>
      <c r="H4235" s="5">
        <f t="shared" si="462"/>
        <v>147.12443999999999</v>
      </c>
      <c r="I4235" s="6">
        <v>4</v>
      </c>
      <c r="J4235" s="6">
        <v>32694.32</v>
      </c>
      <c r="K4235" s="5">
        <f t="shared" si="463"/>
        <v>588.49775999999997</v>
      </c>
      <c r="L4235" s="7">
        <v>2.63</v>
      </c>
      <c r="M4235" s="7">
        <v>2431</v>
      </c>
      <c r="N4235" s="3">
        <v>45650</v>
      </c>
      <c r="O4235" s="4" t="str">
        <f t="shared" si="464"/>
        <v>2024-12</v>
      </c>
      <c r="P4235" s="4" t="str">
        <f t="shared" si="465"/>
        <v>12</v>
      </c>
      <c r="Q4235" s="4" t="str">
        <f t="shared" si="466"/>
        <v>December</v>
      </c>
      <c r="R4235" s="30" t="str">
        <f t="shared" si="467"/>
        <v>24</v>
      </c>
      <c r="W4235" t="str">
        <f t="shared" si="468"/>
        <v>ok</v>
      </c>
    </row>
    <row r="4236" spans="1:23" x14ac:dyDescent="0.3">
      <c r="A4236" t="s">
        <v>4278</v>
      </c>
      <c r="B4236" t="s">
        <v>33</v>
      </c>
      <c r="C4236" t="s">
        <v>12</v>
      </c>
      <c r="D4236" t="s">
        <v>34</v>
      </c>
      <c r="E4236" t="s">
        <v>20</v>
      </c>
      <c r="F4236" t="s">
        <v>26</v>
      </c>
      <c r="G4236" s="5">
        <v>9711.7000000000007</v>
      </c>
      <c r="H4236" s="5">
        <f t="shared" si="462"/>
        <v>174.81059999999999</v>
      </c>
      <c r="I4236" s="6">
        <v>4</v>
      </c>
      <c r="J4236" s="6">
        <v>38846.800000000003</v>
      </c>
      <c r="K4236" s="5">
        <f t="shared" si="463"/>
        <v>699.24239999999998</v>
      </c>
      <c r="L4236" s="7">
        <v>2.9</v>
      </c>
      <c r="M4236" s="7">
        <v>1797</v>
      </c>
      <c r="N4236" s="3">
        <v>45328</v>
      </c>
      <c r="O4236" s="4" t="str">
        <f t="shared" si="464"/>
        <v>2024-02</v>
      </c>
      <c r="P4236" s="4" t="str">
        <f t="shared" si="465"/>
        <v>02</v>
      </c>
      <c r="Q4236" s="4" t="str">
        <f t="shared" si="466"/>
        <v>February</v>
      </c>
      <c r="R4236" s="30" t="str">
        <f t="shared" si="467"/>
        <v>06</v>
      </c>
      <c r="W4236" t="str">
        <f t="shared" si="468"/>
        <v>ok</v>
      </c>
    </row>
    <row r="4237" spans="1:23" x14ac:dyDescent="0.3">
      <c r="A4237" t="s">
        <v>4279</v>
      </c>
      <c r="B4237" t="s">
        <v>23</v>
      </c>
      <c r="C4237" t="s">
        <v>24</v>
      </c>
      <c r="D4237" t="s">
        <v>25</v>
      </c>
      <c r="E4237" t="s">
        <v>14</v>
      </c>
      <c r="F4237" t="s">
        <v>60</v>
      </c>
      <c r="G4237" s="5">
        <v>13847.74</v>
      </c>
      <c r="H4237" s="5">
        <f t="shared" si="462"/>
        <v>249.25931999999997</v>
      </c>
      <c r="I4237" s="6">
        <v>4</v>
      </c>
      <c r="J4237" s="6">
        <v>55390.96</v>
      </c>
      <c r="K4237" s="5">
        <f t="shared" si="463"/>
        <v>997.0372799999999</v>
      </c>
      <c r="L4237" s="7">
        <v>4.38</v>
      </c>
      <c r="M4237" s="7">
        <v>247</v>
      </c>
      <c r="N4237" s="3">
        <v>45508</v>
      </c>
      <c r="O4237" s="4" t="str">
        <f t="shared" si="464"/>
        <v>2024-08</v>
      </c>
      <c r="P4237" s="4" t="str">
        <f t="shared" si="465"/>
        <v>08</v>
      </c>
      <c r="Q4237" s="4" t="str">
        <f t="shared" si="466"/>
        <v>August</v>
      </c>
      <c r="R4237" s="30" t="str">
        <f t="shared" si="467"/>
        <v>04</v>
      </c>
      <c r="W4237" t="str">
        <f t="shared" si="468"/>
        <v>ok</v>
      </c>
    </row>
    <row r="4238" spans="1:23" x14ac:dyDescent="0.3">
      <c r="A4238" t="s">
        <v>4280</v>
      </c>
      <c r="B4238" t="s">
        <v>36</v>
      </c>
      <c r="C4238" t="s">
        <v>18</v>
      </c>
      <c r="D4238" t="s">
        <v>37</v>
      </c>
      <c r="E4238" t="s">
        <v>20</v>
      </c>
      <c r="F4238" t="s">
        <v>60</v>
      </c>
      <c r="G4238" s="5">
        <v>16841.54</v>
      </c>
      <c r="H4238" s="5">
        <f t="shared" si="462"/>
        <v>303.14771999999999</v>
      </c>
      <c r="I4238" s="6">
        <v>3</v>
      </c>
      <c r="J4238" s="6">
        <v>50524.62</v>
      </c>
      <c r="K4238" s="5">
        <f t="shared" si="463"/>
        <v>909.44316000000003</v>
      </c>
      <c r="L4238" s="7">
        <v>2.61</v>
      </c>
      <c r="M4238" s="7">
        <v>3275</v>
      </c>
      <c r="N4238" s="3">
        <v>45361</v>
      </c>
      <c r="O4238" s="4" t="str">
        <f t="shared" si="464"/>
        <v>2024-03</v>
      </c>
      <c r="P4238" s="4" t="str">
        <f t="shared" si="465"/>
        <v>03</v>
      </c>
      <c r="Q4238" s="4" t="str">
        <f t="shared" si="466"/>
        <v>March</v>
      </c>
      <c r="R4238" s="30" t="str">
        <f t="shared" si="467"/>
        <v>10</v>
      </c>
      <c r="W4238" t="str">
        <f t="shared" si="468"/>
        <v>ok</v>
      </c>
    </row>
    <row r="4239" spans="1:23" x14ac:dyDescent="0.3">
      <c r="A4239" t="s">
        <v>4281</v>
      </c>
      <c r="B4239" t="s">
        <v>47</v>
      </c>
      <c r="C4239" t="s">
        <v>12</v>
      </c>
      <c r="D4239" t="s">
        <v>48</v>
      </c>
      <c r="E4239" t="s">
        <v>14</v>
      </c>
      <c r="F4239" t="s">
        <v>15</v>
      </c>
      <c r="G4239" s="5">
        <v>3893.65</v>
      </c>
      <c r="H4239" s="5">
        <f t="shared" si="462"/>
        <v>70.085700000000003</v>
      </c>
      <c r="I4239" s="6">
        <v>2</v>
      </c>
      <c r="J4239" s="6">
        <v>7787.3</v>
      </c>
      <c r="K4239" s="5">
        <f t="shared" si="463"/>
        <v>140.17140000000001</v>
      </c>
      <c r="L4239" s="7">
        <v>3.53</v>
      </c>
      <c r="M4239" s="7">
        <v>1090</v>
      </c>
      <c r="N4239" s="3">
        <v>45324</v>
      </c>
      <c r="O4239" s="4" t="str">
        <f t="shared" si="464"/>
        <v>2024-02</v>
      </c>
      <c r="P4239" s="4" t="str">
        <f t="shared" si="465"/>
        <v>02</v>
      </c>
      <c r="Q4239" s="4" t="str">
        <f t="shared" si="466"/>
        <v>February</v>
      </c>
      <c r="R4239" s="30" t="str">
        <f t="shared" si="467"/>
        <v>02</v>
      </c>
      <c r="W4239" t="str">
        <f t="shared" si="468"/>
        <v>ok</v>
      </c>
    </row>
    <row r="4240" spans="1:23" x14ac:dyDescent="0.3">
      <c r="A4240" t="s">
        <v>4282</v>
      </c>
      <c r="B4240" t="s">
        <v>11</v>
      </c>
      <c r="C4240" t="s">
        <v>12</v>
      </c>
      <c r="D4240" t="s">
        <v>13</v>
      </c>
      <c r="E4240" t="s">
        <v>20</v>
      </c>
      <c r="F4240" t="s">
        <v>26</v>
      </c>
      <c r="G4240" s="5">
        <v>6792.16</v>
      </c>
      <c r="H4240" s="5">
        <f t="shared" si="462"/>
        <v>122.25887999999999</v>
      </c>
      <c r="I4240" s="6">
        <v>1</v>
      </c>
      <c r="J4240" s="6">
        <v>6792.16</v>
      </c>
      <c r="K4240" s="5">
        <f t="shared" si="463"/>
        <v>122.25887999999999</v>
      </c>
      <c r="L4240" s="7">
        <v>2.77</v>
      </c>
      <c r="M4240" s="7">
        <v>1120</v>
      </c>
      <c r="N4240" s="3">
        <v>45548</v>
      </c>
      <c r="O4240" s="4" t="str">
        <f t="shared" si="464"/>
        <v>2024-09</v>
      </c>
      <c r="P4240" s="4" t="str">
        <f t="shared" si="465"/>
        <v>09</v>
      </c>
      <c r="Q4240" s="4" t="str">
        <f t="shared" si="466"/>
        <v>September</v>
      </c>
      <c r="R4240" s="30" t="str">
        <f t="shared" si="467"/>
        <v>13</v>
      </c>
      <c r="W4240" t="str">
        <f t="shared" si="468"/>
        <v>ok</v>
      </c>
    </row>
    <row r="4241" spans="1:23" x14ac:dyDescent="0.3">
      <c r="A4241" t="s">
        <v>4283</v>
      </c>
      <c r="B4241" t="s">
        <v>41</v>
      </c>
      <c r="C4241" t="s">
        <v>42</v>
      </c>
      <c r="D4241" t="s">
        <v>43</v>
      </c>
      <c r="E4241" t="s">
        <v>14</v>
      </c>
      <c r="F4241" t="s">
        <v>31</v>
      </c>
      <c r="G4241" s="5">
        <v>14486.02</v>
      </c>
      <c r="H4241" s="5">
        <f t="shared" si="462"/>
        <v>260.74835999999999</v>
      </c>
      <c r="I4241" s="6">
        <v>3</v>
      </c>
      <c r="J4241" s="6">
        <v>43458.06</v>
      </c>
      <c r="K4241" s="5">
        <f t="shared" si="463"/>
        <v>782.24507999999992</v>
      </c>
      <c r="L4241" s="7">
        <v>2.2599999999999998</v>
      </c>
      <c r="M4241" s="7">
        <v>592</v>
      </c>
      <c r="N4241" s="3">
        <v>45367</v>
      </c>
      <c r="O4241" s="4" t="str">
        <f t="shared" si="464"/>
        <v>2024-03</v>
      </c>
      <c r="P4241" s="4" t="str">
        <f t="shared" si="465"/>
        <v>03</v>
      </c>
      <c r="Q4241" s="4" t="str">
        <f t="shared" si="466"/>
        <v>March</v>
      </c>
      <c r="R4241" s="30" t="str">
        <f t="shared" si="467"/>
        <v>16</v>
      </c>
      <c r="W4241" t="str">
        <f t="shared" si="468"/>
        <v>ok</v>
      </c>
    </row>
    <row r="4242" spans="1:23" x14ac:dyDescent="0.3">
      <c r="A4242" t="s">
        <v>4284</v>
      </c>
      <c r="B4242" t="s">
        <v>51</v>
      </c>
      <c r="C4242" t="s">
        <v>29</v>
      </c>
      <c r="D4242" t="s">
        <v>52</v>
      </c>
      <c r="E4242" t="s">
        <v>14</v>
      </c>
      <c r="F4242" t="s">
        <v>26</v>
      </c>
      <c r="G4242" s="5">
        <v>14319.7</v>
      </c>
      <c r="H4242" s="5">
        <f t="shared" si="462"/>
        <v>257.75459999999998</v>
      </c>
      <c r="I4242" s="6">
        <v>4</v>
      </c>
      <c r="J4242" s="6">
        <v>57278.8</v>
      </c>
      <c r="K4242" s="5">
        <f t="shared" si="463"/>
        <v>1031.0183999999999</v>
      </c>
      <c r="L4242" s="7">
        <v>3.66</v>
      </c>
      <c r="M4242" s="7">
        <v>3761</v>
      </c>
      <c r="N4242" s="3">
        <v>45372</v>
      </c>
      <c r="O4242" s="4" t="str">
        <f t="shared" si="464"/>
        <v>2024-03</v>
      </c>
      <c r="P4242" s="4" t="str">
        <f t="shared" si="465"/>
        <v>03</v>
      </c>
      <c r="Q4242" s="4" t="str">
        <f t="shared" si="466"/>
        <v>March</v>
      </c>
      <c r="R4242" s="30" t="str">
        <f t="shared" si="467"/>
        <v>21</v>
      </c>
      <c r="W4242" t="str">
        <f t="shared" si="468"/>
        <v>ok</v>
      </c>
    </row>
    <row r="4243" spans="1:23" x14ac:dyDescent="0.3">
      <c r="A4243" t="s">
        <v>4285</v>
      </c>
      <c r="B4243" t="s">
        <v>33</v>
      </c>
      <c r="C4243" t="s">
        <v>12</v>
      </c>
      <c r="D4243" t="s">
        <v>34</v>
      </c>
      <c r="E4243" t="s">
        <v>20</v>
      </c>
      <c r="F4243" t="s">
        <v>38</v>
      </c>
      <c r="G4243" s="5">
        <v>15557.25</v>
      </c>
      <c r="H4243" s="5">
        <f t="shared" si="462"/>
        <v>280.03049999999996</v>
      </c>
      <c r="I4243" s="6">
        <v>4</v>
      </c>
      <c r="J4243" s="6">
        <v>62229</v>
      </c>
      <c r="K4243" s="5">
        <f t="shared" si="463"/>
        <v>1120.1219999999998</v>
      </c>
      <c r="L4243" s="7">
        <v>2.66</v>
      </c>
      <c r="M4243" s="7">
        <v>2698</v>
      </c>
      <c r="N4243" s="3">
        <v>45508</v>
      </c>
      <c r="O4243" s="4" t="str">
        <f t="shared" si="464"/>
        <v>2024-08</v>
      </c>
      <c r="P4243" s="4" t="str">
        <f t="shared" si="465"/>
        <v>08</v>
      </c>
      <c r="Q4243" s="4" t="str">
        <f t="shared" si="466"/>
        <v>August</v>
      </c>
      <c r="R4243" s="30" t="str">
        <f t="shared" si="467"/>
        <v>04</v>
      </c>
      <c r="W4243" t="str">
        <f t="shared" si="468"/>
        <v>ok</v>
      </c>
    </row>
    <row r="4244" spans="1:23" x14ac:dyDescent="0.3">
      <c r="A4244" t="s">
        <v>4286</v>
      </c>
      <c r="B4244" t="s">
        <v>11</v>
      </c>
      <c r="C4244" t="s">
        <v>12</v>
      </c>
      <c r="D4244" t="s">
        <v>13</v>
      </c>
      <c r="E4244" t="s">
        <v>45</v>
      </c>
      <c r="F4244" t="s">
        <v>31</v>
      </c>
      <c r="G4244" s="5">
        <v>4611.79</v>
      </c>
      <c r="H4244" s="5">
        <f t="shared" si="462"/>
        <v>83.012219999999999</v>
      </c>
      <c r="I4244" s="6">
        <v>2</v>
      </c>
      <c r="J4244" s="6">
        <v>9223.58</v>
      </c>
      <c r="K4244" s="5">
        <f t="shared" si="463"/>
        <v>166.02444</v>
      </c>
      <c r="L4244" s="7">
        <v>3.21</v>
      </c>
      <c r="M4244" s="7">
        <v>3436</v>
      </c>
      <c r="N4244" s="3">
        <v>45638</v>
      </c>
      <c r="O4244" s="4" t="str">
        <f t="shared" si="464"/>
        <v>2024-12</v>
      </c>
      <c r="P4244" s="4" t="str">
        <f t="shared" si="465"/>
        <v>12</v>
      </c>
      <c r="Q4244" s="4" t="str">
        <f t="shared" si="466"/>
        <v>December</v>
      </c>
      <c r="R4244" s="30" t="str">
        <f t="shared" si="467"/>
        <v>12</v>
      </c>
      <c r="W4244" t="str">
        <f t="shared" si="468"/>
        <v>ok</v>
      </c>
    </row>
    <row r="4245" spans="1:23" x14ac:dyDescent="0.3">
      <c r="A4245" t="s">
        <v>4287</v>
      </c>
      <c r="B4245" t="s">
        <v>28</v>
      </c>
      <c r="C4245" t="s">
        <v>29</v>
      </c>
      <c r="D4245" t="s">
        <v>30</v>
      </c>
      <c r="E4245" t="s">
        <v>45</v>
      </c>
      <c r="F4245" t="s">
        <v>38</v>
      </c>
      <c r="G4245" s="5">
        <v>16741.080000000002</v>
      </c>
      <c r="H4245" s="5">
        <f t="shared" si="462"/>
        <v>301.33944000000002</v>
      </c>
      <c r="I4245" s="6">
        <v>4</v>
      </c>
      <c r="J4245" s="6">
        <v>66964.320000000007</v>
      </c>
      <c r="K4245" s="5">
        <f t="shared" si="463"/>
        <v>1205.3577600000001</v>
      </c>
      <c r="L4245" s="7">
        <v>1.95</v>
      </c>
      <c r="M4245" s="7">
        <v>3165</v>
      </c>
      <c r="N4245" s="3">
        <v>45550</v>
      </c>
      <c r="O4245" s="4" t="str">
        <f t="shared" si="464"/>
        <v>2024-09</v>
      </c>
      <c r="P4245" s="4" t="str">
        <f t="shared" si="465"/>
        <v>09</v>
      </c>
      <c r="Q4245" s="4" t="str">
        <f t="shared" si="466"/>
        <v>September</v>
      </c>
      <c r="R4245" s="30" t="str">
        <f t="shared" si="467"/>
        <v>15</v>
      </c>
      <c r="W4245" t="str">
        <f t="shared" si="468"/>
        <v>ok</v>
      </c>
    </row>
    <row r="4246" spans="1:23" x14ac:dyDescent="0.3">
      <c r="A4246" t="s">
        <v>4288</v>
      </c>
      <c r="B4246" t="s">
        <v>47</v>
      </c>
      <c r="C4246" t="s">
        <v>12</v>
      </c>
      <c r="D4246" t="s">
        <v>48</v>
      </c>
      <c r="E4246" t="s">
        <v>14</v>
      </c>
      <c r="F4246" t="s">
        <v>21</v>
      </c>
      <c r="G4246" s="5">
        <v>12157.69</v>
      </c>
      <c r="H4246" s="5">
        <f t="shared" si="462"/>
        <v>218.83841999999999</v>
      </c>
      <c r="I4246" s="6">
        <v>5</v>
      </c>
      <c r="J4246" s="6">
        <v>60788.45</v>
      </c>
      <c r="K4246" s="5">
        <f t="shared" si="463"/>
        <v>1094.1921</v>
      </c>
      <c r="L4246" s="7">
        <v>2.8</v>
      </c>
      <c r="M4246" s="7">
        <v>2595</v>
      </c>
      <c r="N4246" s="3">
        <v>45343</v>
      </c>
      <c r="O4246" s="4" t="str">
        <f t="shared" si="464"/>
        <v>2024-02</v>
      </c>
      <c r="P4246" s="4" t="str">
        <f t="shared" si="465"/>
        <v>02</v>
      </c>
      <c r="Q4246" s="4" t="str">
        <f t="shared" si="466"/>
        <v>February</v>
      </c>
      <c r="R4246" s="30" t="str">
        <f t="shared" si="467"/>
        <v>21</v>
      </c>
      <c r="W4246" t="str">
        <f t="shared" si="468"/>
        <v>ok</v>
      </c>
    </row>
    <row r="4247" spans="1:23" x14ac:dyDescent="0.3">
      <c r="A4247" t="s">
        <v>4289</v>
      </c>
      <c r="B4247" t="s">
        <v>11</v>
      </c>
      <c r="C4247" t="s">
        <v>12</v>
      </c>
      <c r="D4247" t="s">
        <v>13</v>
      </c>
      <c r="E4247" t="s">
        <v>14</v>
      </c>
      <c r="F4247" t="s">
        <v>38</v>
      </c>
      <c r="G4247" s="5">
        <v>4549.78</v>
      </c>
      <c r="H4247" s="5">
        <f t="shared" si="462"/>
        <v>81.896039999999985</v>
      </c>
      <c r="I4247" s="6">
        <v>2</v>
      </c>
      <c r="J4247" s="6">
        <v>9099.56</v>
      </c>
      <c r="K4247" s="5">
        <f t="shared" si="463"/>
        <v>163.79207999999997</v>
      </c>
      <c r="L4247" s="7">
        <v>2.39</v>
      </c>
      <c r="M4247" s="7">
        <v>2592</v>
      </c>
      <c r="N4247" s="3">
        <v>45361</v>
      </c>
      <c r="O4247" s="4" t="str">
        <f t="shared" si="464"/>
        <v>2024-03</v>
      </c>
      <c r="P4247" s="4" t="str">
        <f t="shared" si="465"/>
        <v>03</v>
      </c>
      <c r="Q4247" s="4" t="str">
        <f t="shared" si="466"/>
        <v>March</v>
      </c>
      <c r="R4247" s="30" t="str">
        <f t="shared" si="467"/>
        <v>10</v>
      </c>
      <c r="W4247" t="str">
        <f t="shared" si="468"/>
        <v>ok</v>
      </c>
    </row>
    <row r="4248" spans="1:23" x14ac:dyDescent="0.3">
      <c r="A4248" t="s">
        <v>4290</v>
      </c>
      <c r="B4248" t="s">
        <v>47</v>
      </c>
      <c r="C4248" t="s">
        <v>12</v>
      </c>
      <c r="D4248" t="s">
        <v>48</v>
      </c>
      <c r="E4248" t="s">
        <v>45</v>
      </c>
      <c r="F4248" t="s">
        <v>60</v>
      </c>
      <c r="G4248" s="5">
        <v>8750.26</v>
      </c>
      <c r="H4248" s="5">
        <f t="shared" si="462"/>
        <v>157.50467999999998</v>
      </c>
      <c r="I4248" s="6">
        <v>4</v>
      </c>
      <c r="J4248" s="6">
        <v>35001.040000000001</v>
      </c>
      <c r="K4248" s="5">
        <f t="shared" si="463"/>
        <v>630.01871999999992</v>
      </c>
      <c r="L4248" s="7">
        <v>2.94</v>
      </c>
      <c r="M4248" s="7">
        <v>1234</v>
      </c>
      <c r="N4248" s="3">
        <v>45399</v>
      </c>
      <c r="O4248" s="4" t="str">
        <f t="shared" si="464"/>
        <v>2024-04</v>
      </c>
      <c r="P4248" s="4" t="str">
        <f t="shared" si="465"/>
        <v>04</v>
      </c>
      <c r="Q4248" s="4" t="str">
        <f t="shared" si="466"/>
        <v>April</v>
      </c>
      <c r="R4248" s="30" t="str">
        <f t="shared" si="467"/>
        <v>17</v>
      </c>
      <c r="W4248" t="str">
        <f t="shared" si="468"/>
        <v>ok</v>
      </c>
    </row>
    <row r="4249" spans="1:23" x14ac:dyDescent="0.3">
      <c r="A4249" t="s">
        <v>4291</v>
      </c>
      <c r="B4249" t="s">
        <v>41</v>
      </c>
      <c r="C4249" t="s">
        <v>42</v>
      </c>
      <c r="D4249" t="s">
        <v>43</v>
      </c>
      <c r="E4249" t="s">
        <v>45</v>
      </c>
      <c r="F4249" t="s">
        <v>38</v>
      </c>
      <c r="G4249" s="5">
        <v>8426.19</v>
      </c>
      <c r="H4249" s="5">
        <f t="shared" si="462"/>
        <v>151.67142000000001</v>
      </c>
      <c r="I4249" s="6">
        <v>2</v>
      </c>
      <c r="J4249" s="6">
        <v>16852.38</v>
      </c>
      <c r="K4249" s="5">
        <f t="shared" si="463"/>
        <v>303.34284000000002</v>
      </c>
      <c r="L4249" s="7">
        <v>3.14</v>
      </c>
      <c r="M4249" s="7">
        <v>2026</v>
      </c>
      <c r="N4249" s="3">
        <v>45378</v>
      </c>
      <c r="O4249" s="4" t="str">
        <f t="shared" si="464"/>
        <v>2024-03</v>
      </c>
      <c r="P4249" s="4" t="str">
        <f t="shared" si="465"/>
        <v>03</v>
      </c>
      <c r="Q4249" s="4" t="str">
        <f t="shared" si="466"/>
        <v>March</v>
      </c>
      <c r="R4249" s="30" t="str">
        <f t="shared" si="467"/>
        <v>27</v>
      </c>
      <c r="W4249" t="str">
        <f t="shared" si="468"/>
        <v>ok</v>
      </c>
    </row>
    <row r="4250" spans="1:23" x14ac:dyDescent="0.3">
      <c r="A4250" t="s">
        <v>4292</v>
      </c>
      <c r="B4250" t="s">
        <v>11</v>
      </c>
      <c r="C4250" t="s">
        <v>12</v>
      </c>
      <c r="D4250" t="s">
        <v>13</v>
      </c>
      <c r="E4250" t="s">
        <v>20</v>
      </c>
      <c r="F4250" t="s">
        <v>26</v>
      </c>
      <c r="G4250" s="5">
        <v>17853.36</v>
      </c>
      <c r="H4250" s="5">
        <f t="shared" si="462"/>
        <v>321.36048</v>
      </c>
      <c r="I4250" s="6">
        <v>1</v>
      </c>
      <c r="J4250" s="6">
        <v>17853.36</v>
      </c>
      <c r="K4250" s="5">
        <f t="shared" si="463"/>
        <v>321.36048</v>
      </c>
      <c r="L4250" s="7">
        <v>2.1800000000000002</v>
      </c>
      <c r="M4250" s="7">
        <v>4870</v>
      </c>
      <c r="N4250" s="3">
        <v>45456</v>
      </c>
      <c r="O4250" s="4" t="str">
        <f t="shared" si="464"/>
        <v>2024-06</v>
      </c>
      <c r="P4250" s="4" t="str">
        <f t="shared" si="465"/>
        <v>06</v>
      </c>
      <c r="Q4250" s="4" t="str">
        <f t="shared" si="466"/>
        <v>June</v>
      </c>
      <c r="R4250" s="30" t="str">
        <f t="shared" si="467"/>
        <v>13</v>
      </c>
      <c r="W4250" t="str">
        <f t="shared" si="468"/>
        <v>ok</v>
      </c>
    </row>
    <row r="4251" spans="1:23" x14ac:dyDescent="0.3">
      <c r="A4251" t="s">
        <v>4293</v>
      </c>
      <c r="B4251" t="s">
        <v>47</v>
      </c>
      <c r="C4251" t="s">
        <v>12</v>
      </c>
      <c r="D4251" t="s">
        <v>48</v>
      </c>
      <c r="E4251" t="s">
        <v>14</v>
      </c>
      <c r="F4251" t="s">
        <v>31</v>
      </c>
      <c r="G4251" s="5">
        <v>15742.09</v>
      </c>
      <c r="H4251" s="5">
        <f t="shared" si="462"/>
        <v>283.35762</v>
      </c>
      <c r="I4251" s="6">
        <v>2</v>
      </c>
      <c r="J4251" s="6">
        <v>31484.18</v>
      </c>
      <c r="K4251" s="5">
        <f t="shared" si="463"/>
        <v>566.71523999999999</v>
      </c>
      <c r="L4251" s="7">
        <v>4.22</v>
      </c>
      <c r="M4251" s="7">
        <v>2963</v>
      </c>
      <c r="N4251" s="3">
        <v>45509</v>
      </c>
      <c r="O4251" s="4" t="str">
        <f t="shared" si="464"/>
        <v>2024-08</v>
      </c>
      <c r="P4251" s="4" t="str">
        <f t="shared" si="465"/>
        <v>08</v>
      </c>
      <c r="Q4251" s="4" t="str">
        <f t="shared" si="466"/>
        <v>August</v>
      </c>
      <c r="R4251" s="30" t="str">
        <f t="shared" si="467"/>
        <v>05</v>
      </c>
      <c r="W4251" t="str">
        <f t="shared" si="468"/>
        <v>ok</v>
      </c>
    </row>
    <row r="4252" spans="1:23" x14ac:dyDescent="0.3">
      <c r="A4252" t="s">
        <v>4294</v>
      </c>
      <c r="B4252" t="s">
        <v>23</v>
      </c>
      <c r="C4252" t="s">
        <v>24</v>
      </c>
      <c r="D4252" t="s">
        <v>25</v>
      </c>
      <c r="E4252" t="s">
        <v>14</v>
      </c>
      <c r="F4252" t="s">
        <v>38</v>
      </c>
      <c r="G4252" s="5">
        <v>4978.87</v>
      </c>
      <c r="H4252" s="5">
        <f t="shared" si="462"/>
        <v>89.619659999999996</v>
      </c>
      <c r="I4252" s="6">
        <v>4</v>
      </c>
      <c r="J4252" s="6">
        <v>19915.48</v>
      </c>
      <c r="K4252" s="5">
        <f t="shared" si="463"/>
        <v>358.47863999999998</v>
      </c>
      <c r="L4252" s="7">
        <v>1.06</v>
      </c>
      <c r="M4252" s="7">
        <v>4011</v>
      </c>
      <c r="N4252" s="3">
        <v>45548</v>
      </c>
      <c r="O4252" s="4" t="str">
        <f t="shared" si="464"/>
        <v>2024-09</v>
      </c>
      <c r="P4252" s="4" t="str">
        <f t="shared" si="465"/>
        <v>09</v>
      </c>
      <c r="Q4252" s="4" t="str">
        <f t="shared" si="466"/>
        <v>September</v>
      </c>
      <c r="R4252" s="30" t="str">
        <f t="shared" si="467"/>
        <v>13</v>
      </c>
      <c r="W4252" t="str">
        <f t="shared" si="468"/>
        <v>ok</v>
      </c>
    </row>
    <row r="4253" spans="1:23" x14ac:dyDescent="0.3">
      <c r="A4253" t="s">
        <v>4295</v>
      </c>
      <c r="B4253" t="s">
        <v>41</v>
      </c>
      <c r="C4253" t="s">
        <v>42</v>
      </c>
      <c r="D4253" t="s">
        <v>43</v>
      </c>
      <c r="E4253" t="s">
        <v>14</v>
      </c>
      <c r="F4253" t="s">
        <v>38</v>
      </c>
      <c r="G4253" s="5">
        <v>16876.79</v>
      </c>
      <c r="H4253" s="5">
        <f t="shared" si="462"/>
        <v>303.78222</v>
      </c>
      <c r="I4253" s="6">
        <v>5</v>
      </c>
      <c r="J4253" s="6">
        <v>84383.95</v>
      </c>
      <c r="K4253" s="5">
        <f t="shared" si="463"/>
        <v>1518.9111</v>
      </c>
      <c r="L4253" s="7">
        <v>1.92</v>
      </c>
      <c r="M4253" s="7">
        <v>4961</v>
      </c>
      <c r="N4253" s="3">
        <v>45614</v>
      </c>
      <c r="O4253" s="4" t="str">
        <f t="shared" si="464"/>
        <v>2024-11</v>
      </c>
      <c r="P4253" s="4" t="str">
        <f t="shared" si="465"/>
        <v>11</v>
      </c>
      <c r="Q4253" s="4" t="str">
        <f t="shared" si="466"/>
        <v>November</v>
      </c>
      <c r="R4253" s="30" t="str">
        <f t="shared" si="467"/>
        <v>18</v>
      </c>
      <c r="W4253" t="str">
        <f t="shared" si="468"/>
        <v>ok</v>
      </c>
    </row>
    <row r="4254" spans="1:23" x14ac:dyDescent="0.3">
      <c r="A4254" t="s">
        <v>4296</v>
      </c>
      <c r="B4254" t="s">
        <v>63</v>
      </c>
      <c r="C4254" t="s">
        <v>18</v>
      </c>
      <c r="D4254" t="s">
        <v>64</v>
      </c>
      <c r="E4254" t="s">
        <v>14</v>
      </c>
      <c r="F4254" t="s">
        <v>60</v>
      </c>
      <c r="G4254" s="5">
        <v>5560.47</v>
      </c>
      <c r="H4254" s="5">
        <f t="shared" si="462"/>
        <v>100.08846</v>
      </c>
      <c r="I4254" s="6">
        <v>1</v>
      </c>
      <c r="J4254" s="6">
        <v>5560.47</v>
      </c>
      <c r="K4254" s="5">
        <f t="shared" si="463"/>
        <v>100.08846</v>
      </c>
      <c r="L4254" s="7">
        <v>1.17</v>
      </c>
      <c r="M4254" s="7">
        <v>393</v>
      </c>
      <c r="N4254" s="3">
        <v>45419</v>
      </c>
      <c r="O4254" s="4" t="str">
        <f t="shared" si="464"/>
        <v>2024-05</v>
      </c>
      <c r="P4254" s="4" t="str">
        <f t="shared" si="465"/>
        <v>05</v>
      </c>
      <c r="Q4254" s="4" t="str">
        <f t="shared" si="466"/>
        <v>May</v>
      </c>
      <c r="R4254" s="30" t="str">
        <f t="shared" si="467"/>
        <v>07</v>
      </c>
      <c r="W4254" t="str">
        <f t="shared" si="468"/>
        <v>ok</v>
      </c>
    </row>
    <row r="4255" spans="1:23" x14ac:dyDescent="0.3">
      <c r="A4255" t="s">
        <v>4297</v>
      </c>
      <c r="B4255" t="s">
        <v>33</v>
      </c>
      <c r="C4255" t="s">
        <v>12</v>
      </c>
      <c r="D4255" t="s">
        <v>34</v>
      </c>
      <c r="E4255" t="s">
        <v>14</v>
      </c>
      <c r="F4255" t="s">
        <v>31</v>
      </c>
      <c r="G4255" s="5">
        <v>14894.26</v>
      </c>
      <c r="H4255" s="5">
        <f t="shared" si="462"/>
        <v>268.09667999999999</v>
      </c>
      <c r="I4255" s="6">
        <v>3</v>
      </c>
      <c r="J4255" s="6">
        <v>44682.78</v>
      </c>
      <c r="K4255" s="5">
        <f t="shared" si="463"/>
        <v>804.29003999999998</v>
      </c>
      <c r="L4255" s="7">
        <v>4.1900000000000004</v>
      </c>
      <c r="M4255" s="7">
        <v>1805</v>
      </c>
      <c r="N4255" s="3">
        <v>45590</v>
      </c>
      <c r="O4255" s="4" t="str">
        <f t="shared" si="464"/>
        <v>2024-10</v>
      </c>
      <c r="P4255" s="4" t="str">
        <f t="shared" si="465"/>
        <v>10</v>
      </c>
      <c r="Q4255" s="4" t="str">
        <f t="shared" si="466"/>
        <v>October</v>
      </c>
      <c r="R4255" s="30" t="str">
        <f t="shared" si="467"/>
        <v>25</v>
      </c>
      <c r="W4255" t="str">
        <f t="shared" si="468"/>
        <v>ok</v>
      </c>
    </row>
    <row r="4256" spans="1:23" x14ac:dyDescent="0.3">
      <c r="A4256" t="s">
        <v>4298</v>
      </c>
      <c r="B4256" t="s">
        <v>11</v>
      </c>
      <c r="C4256" t="s">
        <v>12</v>
      </c>
      <c r="D4256" t="s">
        <v>13</v>
      </c>
      <c r="E4256" t="s">
        <v>45</v>
      </c>
      <c r="F4256" t="s">
        <v>26</v>
      </c>
      <c r="G4256" s="5">
        <v>9634.27</v>
      </c>
      <c r="H4256" s="5">
        <f t="shared" si="462"/>
        <v>173.41685999999999</v>
      </c>
      <c r="I4256" s="6">
        <v>5</v>
      </c>
      <c r="J4256" s="6">
        <v>48171.35</v>
      </c>
      <c r="K4256" s="5">
        <f t="shared" si="463"/>
        <v>867.08429999999998</v>
      </c>
      <c r="L4256" s="7">
        <v>1.51</v>
      </c>
      <c r="M4256" s="7">
        <v>1347</v>
      </c>
      <c r="N4256" s="3">
        <v>45484</v>
      </c>
      <c r="O4256" s="4" t="str">
        <f t="shared" si="464"/>
        <v>2024-07</v>
      </c>
      <c r="P4256" s="4" t="str">
        <f t="shared" si="465"/>
        <v>07</v>
      </c>
      <c r="Q4256" s="4" t="str">
        <f t="shared" si="466"/>
        <v>July</v>
      </c>
      <c r="R4256" s="30" t="str">
        <f t="shared" si="467"/>
        <v>11</v>
      </c>
      <c r="W4256" t="str">
        <f t="shared" si="468"/>
        <v>ok</v>
      </c>
    </row>
    <row r="4257" spans="1:23" x14ac:dyDescent="0.3">
      <c r="A4257" t="s">
        <v>4299</v>
      </c>
      <c r="B4257" t="s">
        <v>63</v>
      </c>
      <c r="C4257" t="s">
        <v>18</v>
      </c>
      <c r="D4257" t="s">
        <v>64</v>
      </c>
      <c r="E4257" t="s">
        <v>14</v>
      </c>
      <c r="F4257" t="s">
        <v>15</v>
      </c>
      <c r="G4257" s="5">
        <v>6182.56</v>
      </c>
      <c r="H4257" s="5">
        <f t="shared" si="462"/>
        <v>111.28608</v>
      </c>
      <c r="I4257" s="6">
        <v>5</v>
      </c>
      <c r="J4257" s="6">
        <v>30912.799999999999</v>
      </c>
      <c r="K4257" s="5">
        <f t="shared" si="463"/>
        <v>556.43039999999996</v>
      </c>
      <c r="L4257" s="7">
        <v>1.8</v>
      </c>
      <c r="M4257" s="7">
        <v>3295</v>
      </c>
      <c r="N4257" s="3">
        <v>45520</v>
      </c>
      <c r="O4257" s="4" t="str">
        <f t="shared" si="464"/>
        <v>2024-08</v>
      </c>
      <c r="P4257" s="4" t="str">
        <f t="shared" si="465"/>
        <v>08</v>
      </c>
      <c r="Q4257" s="4" t="str">
        <f t="shared" si="466"/>
        <v>August</v>
      </c>
      <c r="R4257" s="30" t="str">
        <f t="shared" si="467"/>
        <v>16</v>
      </c>
      <c r="W4257" t="str">
        <f t="shared" si="468"/>
        <v>ok</v>
      </c>
    </row>
    <row r="4258" spans="1:23" x14ac:dyDescent="0.3">
      <c r="A4258" t="s">
        <v>4300</v>
      </c>
      <c r="B4258" t="s">
        <v>23</v>
      </c>
      <c r="C4258" t="s">
        <v>24</v>
      </c>
      <c r="D4258" t="s">
        <v>25</v>
      </c>
      <c r="E4258" t="s">
        <v>14</v>
      </c>
      <c r="F4258" t="s">
        <v>15</v>
      </c>
      <c r="G4258" s="5">
        <v>2724.33</v>
      </c>
      <c r="H4258" s="5">
        <f t="shared" si="462"/>
        <v>49.037939999999992</v>
      </c>
      <c r="I4258" s="6">
        <v>5</v>
      </c>
      <c r="J4258" s="6">
        <v>13621.65</v>
      </c>
      <c r="K4258" s="5">
        <f t="shared" si="463"/>
        <v>245.18969999999996</v>
      </c>
      <c r="L4258" s="7">
        <v>3.14</v>
      </c>
      <c r="M4258" s="7">
        <v>554</v>
      </c>
      <c r="N4258" s="3">
        <v>45345</v>
      </c>
      <c r="O4258" s="4" t="str">
        <f t="shared" si="464"/>
        <v>2024-02</v>
      </c>
      <c r="P4258" s="4" t="str">
        <f t="shared" si="465"/>
        <v>02</v>
      </c>
      <c r="Q4258" s="4" t="str">
        <f t="shared" si="466"/>
        <v>February</v>
      </c>
      <c r="R4258" s="30" t="str">
        <f t="shared" si="467"/>
        <v>23</v>
      </c>
      <c r="W4258" t="str">
        <f t="shared" si="468"/>
        <v>ok</v>
      </c>
    </row>
    <row r="4259" spans="1:23" x14ac:dyDescent="0.3">
      <c r="A4259" t="s">
        <v>4301</v>
      </c>
      <c r="B4259" t="s">
        <v>11</v>
      </c>
      <c r="C4259" t="s">
        <v>12</v>
      </c>
      <c r="D4259" t="s">
        <v>13</v>
      </c>
      <c r="E4259" t="s">
        <v>20</v>
      </c>
      <c r="F4259" t="s">
        <v>60</v>
      </c>
      <c r="G4259" s="5">
        <v>186.96</v>
      </c>
      <c r="H4259" s="5">
        <f t="shared" si="462"/>
        <v>3.3652799999999998</v>
      </c>
      <c r="I4259" s="6">
        <v>4</v>
      </c>
      <c r="J4259" s="6">
        <v>747.84</v>
      </c>
      <c r="K4259" s="5">
        <f t="shared" si="463"/>
        <v>13.461119999999999</v>
      </c>
      <c r="L4259" s="7">
        <v>3.93</v>
      </c>
      <c r="M4259" s="7">
        <v>4827</v>
      </c>
      <c r="N4259" s="3">
        <v>45357</v>
      </c>
      <c r="O4259" s="4" t="str">
        <f t="shared" si="464"/>
        <v>2024-03</v>
      </c>
      <c r="P4259" s="4" t="str">
        <f t="shared" si="465"/>
        <v>03</v>
      </c>
      <c r="Q4259" s="4" t="str">
        <f t="shared" si="466"/>
        <v>March</v>
      </c>
      <c r="R4259" s="30" t="str">
        <f t="shared" si="467"/>
        <v>06</v>
      </c>
      <c r="W4259" t="str">
        <f t="shared" si="468"/>
        <v>ok</v>
      </c>
    </row>
    <row r="4260" spans="1:23" x14ac:dyDescent="0.3">
      <c r="A4260" t="s">
        <v>4302</v>
      </c>
      <c r="B4260" t="s">
        <v>41</v>
      </c>
      <c r="C4260" t="s">
        <v>42</v>
      </c>
      <c r="D4260" t="s">
        <v>43</v>
      </c>
      <c r="E4260" t="s">
        <v>20</v>
      </c>
      <c r="F4260" t="s">
        <v>38</v>
      </c>
      <c r="G4260" s="5">
        <v>3304.66</v>
      </c>
      <c r="H4260" s="5">
        <f t="shared" si="462"/>
        <v>59.483879999999992</v>
      </c>
      <c r="I4260" s="6">
        <v>2</v>
      </c>
      <c r="J4260" s="6">
        <v>6609.32</v>
      </c>
      <c r="K4260" s="5">
        <f t="shared" si="463"/>
        <v>118.96775999999998</v>
      </c>
      <c r="L4260" s="7">
        <v>3.52</v>
      </c>
      <c r="M4260" s="7">
        <v>2803</v>
      </c>
      <c r="N4260" s="3">
        <v>45548</v>
      </c>
      <c r="O4260" s="4" t="str">
        <f t="shared" si="464"/>
        <v>2024-09</v>
      </c>
      <c r="P4260" s="4" t="str">
        <f t="shared" si="465"/>
        <v>09</v>
      </c>
      <c r="Q4260" s="4" t="str">
        <f t="shared" si="466"/>
        <v>September</v>
      </c>
      <c r="R4260" s="30" t="str">
        <f t="shared" si="467"/>
        <v>13</v>
      </c>
      <c r="W4260" t="str">
        <f t="shared" si="468"/>
        <v>ok</v>
      </c>
    </row>
    <row r="4261" spans="1:23" x14ac:dyDescent="0.3">
      <c r="A4261" t="s">
        <v>4303</v>
      </c>
      <c r="B4261" t="s">
        <v>11</v>
      </c>
      <c r="C4261" t="s">
        <v>12</v>
      </c>
      <c r="D4261" t="s">
        <v>13</v>
      </c>
      <c r="E4261" t="s">
        <v>20</v>
      </c>
      <c r="F4261" t="s">
        <v>38</v>
      </c>
      <c r="G4261" s="5">
        <v>4973.96</v>
      </c>
      <c r="H4261" s="5">
        <f t="shared" si="462"/>
        <v>89.531279999999995</v>
      </c>
      <c r="I4261" s="6">
        <v>3</v>
      </c>
      <c r="J4261" s="6">
        <v>14921.88</v>
      </c>
      <c r="K4261" s="5">
        <f t="shared" si="463"/>
        <v>268.59384</v>
      </c>
      <c r="L4261" s="7">
        <v>3.08</v>
      </c>
      <c r="M4261" s="7">
        <v>4455</v>
      </c>
      <c r="N4261" s="3">
        <v>45604</v>
      </c>
      <c r="O4261" s="4" t="str">
        <f t="shared" si="464"/>
        <v>2024-11</v>
      </c>
      <c r="P4261" s="4" t="str">
        <f t="shared" si="465"/>
        <v>11</v>
      </c>
      <c r="Q4261" s="4" t="str">
        <f t="shared" si="466"/>
        <v>November</v>
      </c>
      <c r="R4261" s="30" t="str">
        <f t="shared" si="467"/>
        <v>08</v>
      </c>
      <c r="W4261" t="str">
        <f t="shared" si="468"/>
        <v>ok</v>
      </c>
    </row>
    <row r="4262" spans="1:23" x14ac:dyDescent="0.3">
      <c r="A4262" t="s">
        <v>4304</v>
      </c>
      <c r="B4262" t="s">
        <v>41</v>
      </c>
      <c r="C4262" t="s">
        <v>42</v>
      </c>
      <c r="D4262" t="s">
        <v>43</v>
      </c>
      <c r="E4262" t="s">
        <v>45</v>
      </c>
      <c r="F4262" t="s">
        <v>31</v>
      </c>
      <c r="G4262" s="5">
        <v>8431.75</v>
      </c>
      <c r="H4262" s="5">
        <f t="shared" si="462"/>
        <v>151.77149999999997</v>
      </c>
      <c r="I4262" s="6">
        <v>5</v>
      </c>
      <c r="J4262" s="6">
        <v>42158.75</v>
      </c>
      <c r="K4262" s="5">
        <f t="shared" si="463"/>
        <v>758.85749999999985</v>
      </c>
      <c r="L4262" s="7">
        <v>2.29</v>
      </c>
      <c r="M4262" s="7">
        <v>2110</v>
      </c>
      <c r="N4262" s="3">
        <v>45374</v>
      </c>
      <c r="O4262" s="4" t="str">
        <f t="shared" si="464"/>
        <v>2024-03</v>
      </c>
      <c r="P4262" s="4" t="str">
        <f t="shared" si="465"/>
        <v>03</v>
      </c>
      <c r="Q4262" s="4" t="str">
        <f t="shared" si="466"/>
        <v>March</v>
      </c>
      <c r="R4262" s="30" t="str">
        <f t="shared" si="467"/>
        <v>23</v>
      </c>
      <c r="W4262" t="str">
        <f t="shared" si="468"/>
        <v>ok</v>
      </c>
    </row>
    <row r="4263" spans="1:23" x14ac:dyDescent="0.3">
      <c r="A4263" t="s">
        <v>4305</v>
      </c>
      <c r="B4263" t="s">
        <v>63</v>
      </c>
      <c r="C4263" t="s">
        <v>18</v>
      </c>
      <c r="D4263" t="s">
        <v>64</v>
      </c>
      <c r="E4263" t="s">
        <v>14</v>
      </c>
      <c r="F4263" t="s">
        <v>38</v>
      </c>
      <c r="G4263" s="5">
        <v>18837.36</v>
      </c>
      <c r="H4263" s="5">
        <f t="shared" si="462"/>
        <v>339.07247999999998</v>
      </c>
      <c r="I4263" s="6">
        <v>3</v>
      </c>
      <c r="J4263" s="6">
        <v>56512.08</v>
      </c>
      <c r="K4263" s="5">
        <f t="shared" si="463"/>
        <v>1017.2174399999999</v>
      </c>
      <c r="L4263" s="7">
        <v>1.07</v>
      </c>
      <c r="M4263" s="7">
        <v>1751</v>
      </c>
      <c r="N4263" s="3">
        <v>45418</v>
      </c>
      <c r="O4263" s="4" t="str">
        <f t="shared" si="464"/>
        <v>2024-05</v>
      </c>
      <c r="P4263" s="4" t="str">
        <f t="shared" si="465"/>
        <v>05</v>
      </c>
      <c r="Q4263" s="4" t="str">
        <f t="shared" si="466"/>
        <v>May</v>
      </c>
      <c r="R4263" s="30" t="str">
        <f t="shared" si="467"/>
        <v>06</v>
      </c>
      <c r="W4263" t="str">
        <f t="shared" si="468"/>
        <v>ok</v>
      </c>
    </row>
    <row r="4264" spans="1:23" x14ac:dyDescent="0.3">
      <c r="A4264" t="s">
        <v>4306</v>
      </c>
      <c r="B4264" t="s">
        <v>41</v>
      </c>
      <c r="C4264" t="s">
        <v>42</v>
      </c>
      <c r="D4264" t="s">
        <v>43</v>
      </c>
      <c r="E4264" t="s">
        <v>45</v>
      </c>
      <c r="F4264" t="s">
        <v>15</v>
      </c>
      <c r="G4264" s="5">
        <v>10218.19</v>
      </c>
      <c r="H4264" s="5">
        <f t="shared" si="462"/>
        <v>183.92741999999998</v>
      </c>
      <c r="I4264" s="6">
        <v>4</v>
      </c>
      <c r="J4264" s="6">
        <v>40872.76</v>
      </c>
      <c r="K4264" s="5">
        <f t="shared" si="463"/>
        <v>735.70967999999993</v>
      </c>
      <c r="L4264" s="7">
        <v>3.83</v>
      </c>
      <c r="M4264" s="7">
        <v>4710</v>
      </c>
      <c r="N4264" s="3">
        <v>45592</v>
      </c>
      <c r="O4264" s="4" t="str">
        <f t="shared" si="464"/>
        <v>2024-10</v>
      </c>
      <c r="P4264" s="4" t="str">
        <f t="shared" si="465"/>
        <v>10</v>
      </c>
      <c r="Q4264" s="4" t="str">
        <f t="shared" si="466"/>
        <v>October</v>
      </c>
      <c r="R4264" s="30" t="str">
        <f t="shared" si="467"/>
        <v>27</v>
      </c>
      <c r="W4264" t="str">
        <f t="shared" si="468"/>
        <v>ok</v>
      </c>
    </row>
    <row r="4265" spans="1:23" x14ac:dyDescent="0.3">
      <c r="A4265" t="s">
        <v>4307</v>
      </c>
      <c r="B4265" t="s">
        <v>63</v>
      </c>
      <c r="C4265" t="s">
        <v>18</v>
      </c>
      <c r="D4265" t="s">
        <v>64</v>
      </c>
      <c r="E4265" t="s">
        <v>45</v>
      </c>
      <c r="F4265" t="s">
        <v>26</v>
      </c>
      <c r="G4265" s="5">
        <v>17081.71</v>
      </c>
      <c r="H4265" s="5">
        <f t="shared" si="462"/>
        <v>307.47077999999993</v>
      </c>
      <c r="I4265" s="6">
        <v>2</v>
      </c>
      <c r="J4265" s="6">
        <v>34163.42</v>
      </c>
      <c r="K4265" s="5">
        <f t="shared" si="463"/>
        <v>614.94155999999987</v>
      </c>
      <c r="L4265" s="7">
        <v>1.61</v>
      </c>
      <c r="M4265" s="7">
        <v>2658</v>
      </c>
      <c r="N4265" s="3">
        <v>45514</v>
      </c>
      <c r="O4265" s="4" t="str">
        <f t="shared" si="464"/>
        <v>2024-08</v>
      </c>
      <c r="P4265" s="4" t="str">
        <f t="shared" si="465"/>
        <v>08</v>
      </c>
      <c r="Q4265" s="4" t="str">
        <f t="shared" si="466"/>
        <v>August</v>
      </c>
      <c r="R4265" s="30" t="str">
        <f t="shared" si="467"/>
        <v>10</v>
      </c>
      <c r="W4265" t="str">
        <f t="shared" si="468"/>
        <v>ok</v>
      </c>
    </row>
    <row r="4266" spans="1:23" x14ac:dyDescent="0.3">
      <c r="A4266" t="s">
        <v>4308</v>
      </c>
      <c r="B4266" t="s">
        <v>33</v>
      </c>
      <c r="C4266" t="s">
        <v>12</v>
      </c>
      <c r="D4266" t="s">
        <v>34</v>
      </c>
      <c r="E4266" t="s">
        <v>45</v>
      </c>
      <c r="F4266" t="s">
        <v>26</v>
      </c>
      <c r="G4266" s="5">
        <v>4718.6400000000003</v>
      </c>
      <c r="H4266" s="5">
        <f t="shared" si="462"/>
        <v>84.935519999999997</v>
      </c>
      <c r="I4266" s="6">
        <v>4</v>
      </c>
      <c r="J4266" s="6">
        <v>18874.560000000001</v>
      </c>
      <c r="K4266" s="5">
        <f t="shared" si="463"/>
        <v>339.74207999999999</v>
      </c>
      <c r="L4266" s="7">
        <v>1.64</v>
      </c>
      <c r="M4266" s="7">
        <v>988</v>
      </c>
      <c r="N4266" s="3">
        <v>45356</v>
      </c>
      <c r="O4266" s="4" t="str">
        <f t="shared" si="464"/>
        <v>2024-03</v>
      </c>
      <c r="P4266" s="4" t="str">
        <f t="shared" si="465"/>
        <v>03</v>
      </c>
      <c r="Q4266" s="4" t="str">
        <f t="shared" si="466"/>
        <v>March</v>
      </c>
      <c r="R4266" s="30" t="str">
        <f t="shared" si="467"/>
        <v>05</v>
      </c>
      <c r="W4266" t="str">
        <f t="shared" si="468"/>
        <v>ok</v>
      </c>
    </row>
    <row r="4267" spans="1:23" x14ac:dyDescent="0.3">
      <c r="A4267" t="s">
        <v>4309</v>
      </c>
      <c r="B4267" t="s">
        <v>47</v>
      </c>
      <c r="C4267" t="s">
        <v>12</v>
      </c>
      <c r="D4267" t="s">
        <v>48</v>
      </c>
      <c r="E4267" t="s">
        <v>14</v>
      </c>
      <c r="F4267" t="s">
        <v>31</v>
      </c>
      <c r="G4267" s="5">
        <v>15786.46</v>
      </c>
      <c r="H4267" s="5">
        <f t="shared" si="462"/>
        <v>284.15627999999998</v>
      </c>
      <c r="I4267" s="6">
        <v>2</v>
      </c>
      <c r="J4267" s="6">
        <v>31572.92</v>
      </c>
      <c r="K4267" s="5">
        <f t="shared" si="463"/>
        <v>568.31255999999996</v>
      </c>
      <c r="L4267" s="7">
        <v>2.88</v>
      </c>
      <c r="M4267" s="7">
        <v>2248</v>
      </c>
      <c r="N4267" s="3">
        <v>45304</v>
      </c>
      <c r="O4267" s="4" t="str">
        <f t="shared" si="464"/>
        <v>2024-01</v>
      </c>
      <c r="P4267" s="4" t="str">
        <f t="shared" si="465"/>
        <v>01</v>
      </c>
      <c r="Q4267" s="4" t="str">
        <f t="shared" si="466"/>
        <v>January</v>
      </c>
      <c r="R4267" s="30" t="str">
        <f t="shared" si="467"/>
        <v>13</v>
      </c>
      <c r="W4267" t="str">
        <f t="shared" si="468"/>
        <v>ok</v>
      </c>
    </row>
    <row r="4268" spans="1:23" x14ac:dyDescent="0.3">
      <c r="A4268" t="s">
        <v>4310</v>
      </c>
      <c r="B4268" t="s">
        <v>33</v>
      </c>
      <c r="C4268" t="s">
        <v>12</v>
      </c>
      <c r="D4268" t="s">
        <v>34</v>
      </c>
      <c r="E4268" t="s">
        <v>14</v>
      </c>
      <c r="F4268" t="s">
        <v>26</v>
      </c>
      <c r="G4268" s="5">
        <v>3064.75</v>
      </c>
      <c r="H4268" s="5">
        <f t="shared" si="462"/>
        <v>55.165499999999994</v>
      </c>
      <c r="I4268" s="6">
        <v>5</v>
      </c>
      <c r="J4268" s="6">
        <v>15323.75</v>
      </c>
      <c r="K4268" s="5">
        <f t="shared" si="463"/>
        <v>275.82749999999999</v>
      </c>
      <c r="L4268" s="7">
        <v>2.0099999999999998</v>
      </c>
      <c r="M4268" s="7">
        <v>2291</v>
      </c>
      <c r="N4268" s="3">
        <v>45489</v>
      </c>
      <c r="O4268" s="4" t="str">
        <f t="shared" si="464"/>
        <v>2024-07</v>
      </c>
      <c r="P4268" s="4" t="str">
        <f t="shared" si="465"/>
        <v>07</v>
      </c>
      <c r="Q4268" s="4" t="str">
        <f t="shared" si="466"/>
        <v>July</v>
      </c>
      <c r="R4268" s="30" t="str">
        <f t="shared" si="467"/>
        <v>16</v>
      </c>
      <c r="W4268" t="str">
        <f t="shared" si="468"/>
        <v>ok</v>
      </c>
    </row>
    <row r="4269" spans="1:23" x14ac:dyDescent="0.3">
      <c r="A4269" t="s">
        <v>4311</v>
      </c>
      <c r="B4269" t="s">
        <v>36</v>
      </c>
      <c r="C4269" t="s">
        <v>18</v>
      </c>
      <c r="D4269" t="s">
        <v>37</v>
      </c>
      <c r="E4269" t="s">
        <v>20</v>
      </c>
      <c r="F4269" t="s">
        <v>60</v>
      </c>
      <c r="G4269" s="5">
        <v>5172.53</v>
      </c>
      <c r="H4269" s="5">
        <f t="shared" si="462"/>
        <v>93.105539999999991</v>
      </c>
      <c r="I4269" s="6">
        <v>4</v>
      </c>
      <c r="J4269" s="6">
        <v>20690.12</v>
      </c>
      <c r="K4269" s="5">
        <f t="shared" si="463"/>
        <v>372.42215999999996</v>
      </c>
      <c r="L4269" s="7">
        <v>1.37</v>
      </c>
      <c r="M4269" s="7">
        <v>2636</v>
      </c>
      <c r="N4269" s="3">
        <v>45554</v>
      </c>
      <c r="O4269" s="4" t="str">
        <f t="shared" si="464"/>
        <v>2024-09</v>
      </c>
      <c r="P4269" s="4" t="str">
        <f t="shared" si="465"/>
        <v>09</v>
      </c>
      <c r="Q4269" s="4" t="str">
        <f t="shared" si="466"/>
        <v>September</v>
      </c>
      <c r="R4269" s="30" t="str">
        <f t="shared" si="467"/>
        <v>19</v>
      </c>
      <c r="W4269" t="str">
        <f t="shared" si="468"/>
        <v>ok</v>
      </c>
    </row>
    <row r="4270" spans="1:23" x14ac:dyDescent="0.3">
      <c r="A4270" t="s">
        <v>4312</v>
      </c>
      <c r="B4270" t="s">
        <v>28</v>
      </c>
      <c r="C4270" t="s">
        <v>29</v>
      </c>
      <c r="D4270" t="s">
        <v>30</v>
      </c>
      <c r="E4270" t="s">
        <v>45</v>
      </c>
      <c r="F4270" t="s">
        <v>60</v>
      </c>
      <c r="G4270" s="5">
        <v>5897.98</v>
      </c>
      <c r="H4270" s="5">
        <f t="shared" si="462"/>
        <v>106.16363999999999</v>
      </c>
      <c r="I4270" s="6">
        <v>3</v>
      </c>
      <c r="J4270" s="6">
        <v>17693.939999999999</v>
      </c>
      <c r="K4270" s="5">
        <f t="shared" si="463"/>
        <v>318.49091999999996</v>
      </c>
      <c r="L4270" s="7">
        <v>3.36</v>
      </c>
      <c r="M4270" s="7">
        <v>3903</v>
      </c>
      <c r="N4270" s="3">
        <v>45356</v>
      </c>
      <c r="O4270" s="4" t="str">
        <f t="shared" si="464"/>
        <v>2024-03</v>
      </c>
      <c r="P4270" s="4" t="str">
        <f t="shared" si="465"/>
        <v>03</v>
      </c>
      <c r="Q4270" s="4" t="str">
        <f t="shared" si="466"/>
        <v>March</v>
      </c>
      <c r="R4270" s="30" t="str">
        <f t="shared" si="467"/>
        <v>05</v>
      </c>
      <c r="W4270" t="str">
        <f t="shared" si="468"/>
        <v>ok</v>
      </c>
    </row>
    <row r="4271" spans="1:23" x14ac:dyDescent="0.3">
      <c r="A4271" t="s">
        <v>4313</v>
      </c>
      <c r="B4271" t="s">
        <v>41</v>
      </c>
      <c r="C4271" t="s">
        <v>42</v>
      </c>
      <c r="D4271" t="s">
        <v>43</v>
      </c>
      <c r="E4271" t="s">
        <v>20</v>
      </c>
      <c r="F4271" t="s">
        <v>38</v>
      </c>
      <c r="G4271" s="5">
        <v>17507.060000000001</v>
      </c>
      <c r="H4271" s="5">
        <f t="shared" si="462"/>
        <v>315.12707999999998</v>
      </c>
      <c r="I4271" s="6">
        <v>4</v>
      </c>
      <c r="J4271" s="6">
        <v>70028.240000000005</v>
      </c>
      <c r="K4271" s="5">
        <f t="shared" si="463"/>
        <v>1260.5083199999999</v>
      </c>
      <c r="L4271" s="7">
        <v>1.59</v>
      </c>
      <c r="M4271" s="7">
        <v>2331</v>
      </c>
      <c r="N4271" s="3">
        <v>45505</v>
      </c>
      <c r="O4271" s="4" t="str">
        <f t="shared" si="464"/>
        <v>2024-08</v>
      </c>
      <c r="P4271" s="4" t="str">
        <f t="shared" si="465"/>
        <v>08</v>
      </c>
      <c r="Q4271" s="4" t="str">
        <f t="shared" si="466"/>
        <v>August</v>
      </c>
      <c r="R4271" s="30" t="str">
        <f t="shared" si="467"/>
        <v>01</v>
      </c>
      <c r="W4271" t="str">
        <f t="shared" si="468"/>
        <v>ok</v>
      </c>
    </row>
    <row r="4272" spans="1:23" x14ac:dyDescent="0.3">
      <c r="A4272" t="s">
        <v>4314</v>
      </c>
      <c r="B4272" t="s">
        <v>41</v>
      </c>
      <c r="C4272" t="s">
        <v>42</v>
      </c>
      <c r="D4272" t="s">
        <v>43</v>
      </c>
      <c r="E4272" t="s">
        <v>14</v>
      </c>
      <c r="F4272" t="s">
        <v>21</v>
      </c>
      <c r="G4272" s="5">
        <v>19340.03</v>
      </c>
      <c r="H4272" s="5">
        <f t="shared" si="462"/>
        <v>348.12053999999995</v>
      </c>
      <c r="I4272" s="6">
        <v>3</v>
      </c>
      <c r="J4272" s="6">
        <v>58020.09</v>
      </c>
      <c r="K4272" s="5">
        <f t="shared" si="463"/>
        <v>1044.3616199999999</v>
      </c>
      <c r="L4272" s="7">
        <v>4.03</v>
      </c>
      <c r="M4272" s="7">
        <v>1316</v>
      </c>
      <c r="N4272" s="3">
        <v>45412</v>
      </c>
      <c r="O4272" s="4" t="str">
        <f t="shared" si="464"/>
        <v>2024-04</v>
      </c>
      <c r="P4272" s="4" t="str">
        <f t="shared" si="465"/>
        <v>04</v>
      </c>
      <c r="Q4272" s="4" t="str">
        <f t="shared" si="466"/>
        <v>April</v>
      </c>
      <c r="R4272" s="30" t="str">
        <f t="shared" si="467"/>
        <v>30</v>
      </c>
      <c r="W4272" t="str">
        <f t="shared" si="468"/>
        <v>ok</v>
      </c>
    </row>
    <row r="4273" spans="1:23" x14ac:dyDescent="0.3">
      <c r="A4273" t="s">
        <v>4315</v>
      </c>
      <c r="B4273" t="s">
        <v>28</v>
      </c>
      <c r="C4273" t="s">
        <v>29</v>
      </c>
      <c r="D4273" t="s">
        <v>30</v>
      </c>
      <c r="E4273" t="s">
        <v>20</v>
      </c>
      <c r="F4273" t="s">
        <v>31</v>
      </c>
      <c r="G4273" s="5">
        <v>16293.79</v>
      </c>
      <c r="H4273" s="5">
        <f t="shared" si="462"/>
        <v>293.28821999999997</v>
      </c>
      <c r="I4273" s="6">
        <v>3</v>
      </c>
      <c r="J4273" s="6">
        <v>48881.37</v>
      </c>
      <c r="K4273" s="5">
        <f t="shared" si="463"/>
        <v>879.86465999999996</v>
      </c>
      <c r="L4273" s="7">
        <v>2.56</v>
      </c>
      <c r="M4273" s="7">
        <v>1443</v>
      </c>
      <c r="N4273" s="3">
        <v>45643</v>
      </c>
      <c r="O4273" s="4" t="str">
        <f t="shared" si="464"/>
        <v>2024-12</v>
      </c>
      <c r="P4273" s="4" t="str">
        <f t="shared" si="465"/>
        <v>12</v>
      </c>
      <c r="Q4273" s="4" t="str">
        <f t="shared" si="466"/>
        <v>December</v>
      </c>
      <c r="R4273" s="30" t="str">
        <f t="shared" si="467"/>
        <v>17</v>
      </c>
      <c r="W4273" t="str">
        <f t="shared" si="468"/>
        <v>ok</v>
      </c>
    </row>
    <row r="4274" spans="1:23" x14ac:dyDescent="0.3">
      <c r="A4274" t="s">
        <v>4316</v>
      </c>
      <c r="B4274" t="s">
        <v>41</v>
      </c>
      <c r="C4274" t="s">
        <v>42</v>
      </c>
      <c r="D4274" t="s">
        <v>43</v>
      </c>
      <c r="E4274" t="s">
        <v>20</v>
      </c>
      <c r="F4274" t="s">
        <v>26</v>
      </c>
      <c r="G4274" s="5">
        <v>761.18</v>
      </c>
      <c r="H4274" s="5">
        <f t="shared" si="462"/>
        <v>13.701239999999999</v>
      </c>
      <c r="I4274" s="6">
        <v>5</v>
      </c>
      <c r="J4274" s="6">
        <v>3805.9</v>
      </c>
      <c r="K4274" s="5">
        <f t="shared" si="463"/>
        <v>68.506199999999993</v>
      </c>
      <c r="L4274" s="7">
        <v>2.2599999999999998</v>
      </c>
      <c r="M4274" s="7">
        <v>3330</v>
      </c>
      <c r="N4274" s="3">
        <v>45623</v>
      </c>
      <c r="O4274" s="4" t="str">
        <f t="shared" si="464"/>
        <v>2024-11</v>
      </c>
      <c r="P4274" s="4" t="str">
        <f t="shared" si="465"/>
        <v>11</v>
      </c>
      <c r="Q4274" s="4" t="str">
        <f t="shared" si="466"/>
        <v>November</v>
      </c>
      <c r="R4274" s="30" t="str">
        <f t="shared" si="467"/>
        <v>27</v>
      </c>
      <c r="W4274" t="str">
        <f t="shared" si="468"/>
        <v>ok</v>
      </c>
    </row>
    <row r="4275" spans="1:23" x14ac:dyDescent="0.3">
      <c r="A4275" t="s">
        <v>4317</v>
      </c>
      <c r="B4275" t="s">
        <v>17</v>
      </c>
      <c r="C4275" t="s">
        <v>18</v>
      </c>
      <c r="D4275" t="s">
        <v>19</v>
      </c>
      <c r="E4275" t="s">
        <v>20</v>
      </c>
      <c r="F4275" t="s">
        <v>31</v>
      </c>
      <c r="G4275" s="5">
        <v>5823.85</v>
      </c>
      <c r="H4275" s="5">
        <f t="shared" si="462"/>
        <v>104.8293</v>
      </c>
      <c r="I4275" s="6">
        <v>4</v>
      </c>
      <c r="J4275" s="6">
        <v>23295.4</v>
      </c>
      <c r="K4275" s="5">
        <f t="shared" si="463"/>
        <v>419.31720000000001</v>
      </c>
      <c r="L4275" s="7">
        <v>1.55</v>
      </c>
      <c r="M4275" s="7">
        <v>3752</v>
      </c>
      <c r="N4275" s="3">
        <v>45407</v>
      </c>
      <c r="O4275" s="4" t="str">
        <f t="shared" si="464"/>
        <v>2024-04</v>
      </c>
      <c r="P4275" s="4" t="str">
        <f t="shared" si="465"/>
        <v>04</v>
      </c>
      <c r="Q4275" s="4" t="str">
        <f t="shared" si="466"/>
        <v>April</v>
      </c>
      <c r="R4275" s="30" t="str">
        <f t="shared" si="467"/>
        <v>25</v>
      </c>
      <c r="W4275" t="str">
        <f t="shared" si="468"/>
        <v>ok</v>
      </c>
    </row>
    <row r="4276" spans="1:23" x14ac:dyDescent="0.3">
      <c r="A4276" t="s">
        <v>4318</v>
      </c>
      <c r="B4276" t="s">
        <v>11</v>
      </c>
      <c r="C4276" t="s">
        <v>12</v>
      </c>
      <c r="D4276" t="s">
        <v>13</v>
      </c>
      <c r="E4276" t="s">
        <v>20</v>
      </c>
      <c r="F4276" t="s">
        <v>38</v>
      </c>
      <c r="G4276" s="5">
        <v>8535.4699999999993</v>
      </c>
      <c r="H4276" s="5">
        <f t="shared" si="462"/>
        <v>153.63845999999998</v>
      </c>
      <c r="I4276" s="6">
        <v>2</v>
      </c>
      <c r="J4276" s="6">
        <v>17070.939999999999</v>
      </c>
      <c r="K4276" s="5">
        <f t="shared" si="463"/>
        <v>307.27691999999996</v>
      </c>
      <c r="L4276" s="7">
        <v>2.14</v>
      </c>
      <c r="M4276" s="7">
        <v>554</v>
      </c>
      <c r="N4276" s="3">
        <v>45435</v>
      </c>
      <c r="O4276" s="4" t="str">
        <f t="shared" si="464"/>
        <v>2024-05</v>
      </c>
      <c r="P4276" s="4" t="str">
        <f t="shared" si="465"/>
        <v>05</v>
      </c>
      <c r="Q4276" s="4" t="str">
        <f t="shared" si="466"/>
        <v>May</v>
      </c>
      <c r="R4276" s="30" t="str">
        <f t="shared" si="467"/>
        <v>23</v>
      </c>
      <c r="W4276" t="str">
        <f t="shared" si="468"/>
        <v>ok</v>
      </c>
    </row>
    <row r="4277" spans="1:23" x14ac:dyDescent="0.3">
      <c r="A4277" t="s">
        <v>4319</v>
      </c>
      <c r="B4277" t="s">
        <v>47</v>
      </c>
      <c r="C4277" t="s">
        <v>12</v>
      </c>
      <c r="D4277" t="s">
        <v>48</v>
      </c>
      <c r="E4277" t="s">
        <v>45</v>
      </c>
      <c r="F4277" t="s">
        <v>26</v>
      </c>
      <c r="G4277" s="5">
        <v>5215.7</v>
      </c>
      <c r="H4277" s="5">
        <f t="shared" si="462"/>
        <v>93.882599999999996</v>
      </c>
      <c r="I4277" s="6">
        <v>2</v>
      </c>
      <c r="J4277" s="6">
        <v>10431.4</v>
      </c>
      <c r="K4277" s="5">
        <f t="shared" si="463"/>
        <v>187.76519999999999</v>
      </c>
      <c r="L4277" s="7">
        <v>3.84</v>
      </c>
      <c r="M4277" s="7">
        <v>3794</v>
      </c>
      <c r="N4277" s="3">
        <v>45312</v>
      </c>
      <c r="O4277" s="4" t="str">
        <f t="shared" si="464"/>
        <v>2024-01</v>
      </c>
      <c r="P4277" s="4" t="str">
        <f t="shared" si="465"/>
        <v>01</v>
      </c>
      <c r="Q4277" s="4" t="str">
        <f t="shared" si="466"/>
        <v>January</v>
      </c>
      <c r="R4277" s="30" t="str">
        <f t="shared" si="467"/>
        <v>21</v>
      </c>
      <c r="W4277" t="str">
        <f t="shared" si="468"/>
        <v>ok</v>
      </c>
    </row>
    <row r="4278" spans="1:23" x14ac:dyDescent="0.3">
      <c r="A4278" t="s">
        <v>4320</v>
      </c>
      <c r="B4278" t="s">
        <v>23</v>
      </c>
      <c r="C4278" t="s">
        <v>24</v>
      </c>
      <c r="D4278" t="s">
        <v>25</v>
      </c>
      <c r="E4278" t="s">
        <v>45</v>
      </c>
      <c r="F4278" t="s">
        <v>26</v>
      </c>
      <c r="G4278" s="5">
        <v>15634.02</v>
      </c>
      <c r="H4278" s="5">
        <f t="shared" si="462"/>
        <v>281.41235999999998</v>
      </c>
      <c r="I4278" s="6">
        <v>2</v>
      </c>
      <c r="J4278" s="6">
        <v>31268.04</v>
      </c>
      <c r="K4278" s="5">
        <f t="shared" si="463"/>
        <v>562.82471999999996</v>
      </c>
      <c r="L4278" s="7">
        <v>1.94</v>
      </c>
      <c r="M4278" s="7">
        <v>4974</v>
      </c>
      <c r="N4278" s="3">
        <v>45296</v>
      </c>
      <c r="O4278" s="4" t="str">
        <f t="shared" si="464"/>
        <v>2024-01</v>
      </c>
      <c r="P4278" s="4" t="str">
        <f t="shared" si="465"/>
        <v>01</v>
      </c>
      <c r="Q4278" s="4" t="str">
        <f t="shared" si="466"/>
        <v>January</v>
      </c>
      <c r="R4278" s="30" t="str">
        <f t="shared" si="467"/>
        <v>05</v>
      </c>
      <c r="W4278" t="str">
        <f t="shared" si="468"/>
        <v>ok</v>
      </c>
    </row>
    <row r="4279" spans="1:23" x14ac:dyDescent="0.3">
      <c r="A4279" t="s">
        <v>4321</v>
      </c>
      <c r="B4279" t="s">
        <v>41</v>
      </c>
      <c r="C4279" t="s">
        <v>42</v>
      </c>
      <c r="D4279" t="s">
        <v>43</v>
      </c>
      <c r="E4279" t="s">
        <v>45</v>
      </c>
      <c r="F4279" t="s">
        <v>21</v>
      </c>
      <c r="G4279" s="5">
        <v>14074.59</v>
      </c>
      <c r="H4279" s="5">
        <f t="shared" si="462"/>
        <v>253.34261999999998</v>
      </c>
      <c r="I4279" s="6">
        <v>4</v>
      </c>
      <c r="J4279" s="6">
        <v>56298.36</v>
      </c>
      <c r="K4279" s="5">
        <f t="shared" si="463"/>
        <v>1013.3704799999999</v>
      </c>
      <c r="L4279" s="7">
        <v>1.19</v>
      </c>
      <c r="M4279" s="7">
        <v>3550</v>
      </c>
      <c r="N4279" s="3">
        <v>45401</v>
      </c>
      <c r="O4279" s="4" t="str">
        <f t="shared" si="464"/>
        <v>2024-04</v>
      </c>
      <c r="P4279" s="4" t="str">
        <f t="shared" si="465"/>
        <v>04</v>
      </c>
      <c r="Q4279" s="4" t="str">
        <f t="shared" si="466"/>
        <v>April</v>
      </c>
      <c r="R4279" s="30" t="str">
        <f t="shared" si="467"/>
        <v>19</v>
      </c>
      <c r="W4279" t="str">
        <f t="shared" si="468"/>
        <v>ok</v>
      </c>
    </row>
    <row r="4280" spans="1:23" x14ac:dyDescent="0.3">
      <c r="A4280" t="s">
        <v>4322</v>
      </c>
      <c r="B4280" t="s">
        <v>36</v>
      </c>
      <c r="C4280" t="s">
        <v>18</v>
      </c>
      <c r="D4280" t="s">
        <v>37</v>
      </c>
      <c r="E4280" t="s">
        <v>20</v>
      </c>
      <c r="F4280" t="s">
        <v>38</v>
      </c>
      <c r="G4280" s="5">
        <v>4743.21</v>
      </c>
      <c r="H4280" s="5">
        <f t="shared" si="462"/>
        <v>85.377779999999987</v>
      </c>
      <c r="I4280" s="6">
        <v>4</v>
      </c>
      <c r="J4280" s="6">
        <v>18972.84</v>
      </c>
      <c r="K4280" s="5">
        <f t="shared" si="463"/>
        <v>341.51111999999995</v>
      </c>
      <c r="L4280" s="7">
        <v>1.1499999999999999</v>
      </c>
      <c r="M4280" s="7">
        <v>3244</v>
      </c>
      <c r="N4280" s="3">
        <v>45336</v>
      </c>
      <c r="O4280" s="4" t="str">
        <f t="shared" si="464"/>
        <v>2024-02</v>
      </c>
      <c r="P4280" s="4" t="str">
        <f t="shared" si="465"/>
        <v>02</v>
      </c>
      <c r="Q4280" s="4" t="str">
        <f t="shared" si="466"/>
        <v>February</v>
      </c>
      <c r="R4280" s="30" t="str">
        <f t="shared" si="467"/>
        <v>14</v>
      </c>
      <c r="W4280" t="str">
        <f t="shared" si="468"/>
        <v>ok</v>
      </c>
    </row>
    <row r="4281" spans="1:23" x14ac:dyDescent="0.3">
      <c r="A4281" t="s">
        <v>4323</v>
      </c>
      <c r="B4281" t="s">
        <v>36</v>
      </c>
      <c r="C4281" t="s">
        <v>18</v>
      </c>
      <c r="D4281" t="s">
        <v>37</v>
      </c>
      <c r="E4281" t="s">
        <v>14</v>
      </c>
      <c r="F4281" t="s">
        <v>21</v>
      </c>
      <c r="G4281" s="5">
        <v>7787.97</v>
      </c>
      <c r="H4281" s="5">
        <f t="shared" si="462"/>
        <v>140.18346</v>
      </c>
      <c r="I4281" s="6">
        <v>5</v>
      </c>
      <c r="J4281" s="6">
        <v>38939.85</v>
      </c>
      <c r="K4281" s="5">
        <f t="shared" si="463"/>
        <v>700.91729999999995</v>
      </c>
      <c r="L4281" s="7">
        <v>1.48</v>
      </c>
      <c r="M4281" s="7">
        <v>1513</v>
      </c>
      <c r="N4281" s="3">
        <v>45320</v>
      </c>
      <c r="O4281" s="4" t="str">
        <f t="shared" si="464"/>
        <v>2024-01</v>
      </c>
      <c r="P4281" s="4" t="str">
        <f t="shared" si="465"/>
        <v>01</v>
      </c>
      <c r="Q4281" s="4" t="str">
        <f t="shared" si="466"/>
        <v>January</v>
      </c>
      <c r="R4281" s="30" t="str">
        <f t="shared" si="467"/>
        <v>29</v>
      </c>
      <c r="W4281" t="str">
        <f t="shared" si="468"/>
        <v>ok</v>
      </c>
    </row>
    <row r="4282" spans="1:23" x14ac:dyDescent="0.3">
      <c r="A4282" t="s">
        <v>4324</v>
      </c>
      <c r="B4282" t="s">
        <v>51</v>
      </c>
      <c r="C4282" t="s">
        <v>29</v>
      </c>
      <c r="D4282" t="s">
        <v>52</v>
      </c>
      <c r="E4282" t="s">
        <v>14</v>
      </c>
      <c r="F4282" t="s">
        <v>15</v>
      </c>
      <c r="G4282" s="5">
        <v>19254.919999999998</v>
      </c>
      <c r="H4282" s="5">
        <f t="shared" si="462"/>
        <v>346.58855999999992</v>
      </c>
      <c r="I4282" s="6">
        <v>3</v>
      </c>
      <c r="J4282" s="6">
        <v>57764.76</v>
      </c>
      <c r="K4282" s="5">
        <f t="shared" si="463"/>
        <v>1039.7656799999997</v>
      </c>
      <c r="L4282" s="7">
        <v>2.78</v>
      </c>
      <c r="M4282" s="7">
        <v>1077</v>
      </c>
      <c r="N4282" s="3">
        <v>45553</v>
      </c>
      <c r="O4282" s="4" t="str">
        <f t="shared" si="464"/>
        <v>2024-09</v>
      </c>
      <c r="P4282" s="4" t="str">
        <f t="shared" si="465"/>
        <v>09</v>
      </c>
      <c r="Q4282" s="4" t="str">
        <f t="shared" si="466"/>
        <v>September</v>
      </c>
      <c r="R4282" s="30" t="str">
        <f t="shared" si="467"/>
        <v>18</v>
      </c>
      <c r="W4282" t="str">
        <f t="shared" si="468"/>
        <v>ok</v>
      </c>
    </row>
    <row r="4283" spans="1:23" x14ac:dyDescent="0.3">
      <c r="A4283" t="s">
        <v>4325</v>
      </c>
      <c r="B4283" t="s">
        <v>36</v>
      </c>
      <c r="C4283" t="s">
        <v>18</v>
      </c>
      <c r="D4283" t="s">
        <v>37</v>
      </c>
      <c r="E4283" t="s">
        <v>20</v>
      </c>
      <c r="F4283" t="s">
        <v>60</v>
      </c>
      <c r="G4283" s="5">
        <v>18775.79</v>
      </c>
      <c r="H4283" s="5">
        <f t="shared" si="462"/>
        <v>337.96422000000001</v>
      </c>
      <c r="I4283" s="6">
        <v>3</v>
      </c>
      <c r="J4283" s="6">
        <v>56327.37</v>
      </c>
      <c r="K4283" s="5">
        <f t="shared" si="463"/>
        <v>1013.89266</v>
      </c>
      <c r="L4283" s="7">
        <v>4.1900000000000004</v>
      </c>
      <c r="M4283" s="7">
        <v>228</v>
      </c>
      <c r="N4283" s="3">
        <v>45428</v>
      </c>
      <c r="O4283" s="4" t="str">
        <f t="shared" si="464"/>
        <v>2024-05</v>
      </c>
      <c r="P4283" s="4" t="str">
        <f t="shared" si="465"/>
        <v>05</v>
      </c>
      <c r="Q4283" s="4" t="str">
        <f t="shared" si="466"/>
        <v>May</v>
      </c>
      <c r="R4283" s="30" t="str">
        <f t="shared" si="467"/>
        <v>16</v>
      </c>
      <c r="W4283" t="str">
        <f t="shared" si="468"/>
        <v>ok</v>
      </c>
    </row>
    <row r="4284" spans="1:23" x14ac:dyDescent="0.3">
      <c r="A4284" t="s">
        <v>4326</v>
      </c>
      <c r="B4284" t="s">
        <v>11</v>
      </c>
      <c r="C4284" t="s">
        <v>12</v>
      </c>
      <c r="D4284" t="s">
        <v>13</v>
      </c>
      <c r="E4284" t="s">
        <v>45</v>
      </c>
      <c r="F4284" t="s">
        <v>60</v>
      </c>
      <c r="G4284" s="5">
        <v>11422</v>
      </c>
      <c r="H4284" s="5">
        <f t="shared" si="462"/>
        <v>205.59599999999998</v>
      </c>
      <c r="I4284" s="6">
        <v>4</v>
      </c>
      <c r="J4284" s="6">
        <v>45688</v>
      </c>
      <c r="K4284" s="5">
        <f t="shared" si="463"/>
        <v>822.3839999999999</v>
      </c>
      <c r="L4284" s="7">
        <v>2.81</v>
      </c>
      <c r="M4284" s="7">
        <v>4022</v>
      </c>
      <c r="N4284" s="3">
        <v>45312</v>
      </c>
      <c r="O4284" s="4" t="str">
        <f t="shared" si="464"/>
        <v>2024-01</v>
      </c>
      <c r="P4284" s="4" t="str">
        <f t="shared" si="465"/>
        <v>01</v>
      </c>
      <c r="Q4284" s="4" t="str">
        <f t="shared" si="466"/>
        <v>January</v>
      </c>
      <c r="R4284" s="30" t="str">
        <f t="shared" si="467"/>
        <v>21</v>
      </c>
      <c r="W4284" t="str">
        <f t="shared" si="468"/>
        <v>ok</v>
      </c>
    </row>
    <row r="4285" spans="1:23" x14ac:dyDescent="0.3">
      <c r="A4285" t="s">
        <v>4327</v>
      </c>
      <c r="B4285" t="s">
        <v>23</v>
      </c>
      <c r="C4285" t="s">
        <v>24</v>
      </c>
      <c r="D4285" t="s">
        <v>25</v>
      </c>
      <c r="E4285" t="s">
        <v>14</v>
      </c>
      <c r="F4285" t="s">
        <v>21</v>
      </c>
      <c r="G4285" s="5">
        <v>2421.54</v>
      </c>
      <c r="H4285" s="5">
        <f t="shared" si="462"/>
        <v>43.587719999999997</v>
      </c>
      <c r="I4285" s="6">
        <v>1</v>
      </c>
      <c r="J4285" s="6">
        <v>2421.54</v>
      </c>
      <c r="K4285" s="5">
        <f t="shared" si="463"/>
        <v>43.587719999999997</v>
      </c>
      <c r="L4285" s="7">
        <v>1.18</v>
      </c>
      <c r="M4285" s="7">
        <v>1484</v>
      </c>
      <c r="N4285" s="3">
        <v>45400</v>
      </c>
      <c r="O4285" s="4" t="str">
        <f t="shared" si="464"/>
        <v>2024-04</v>
      </c>
      <c r="P4285" s="4" t="str">
        <f t="shared" si="465"/>
        <v>04</v>
      </c>
      <c r="Q4285" s="4" t="str">
        <f t="shared" si="466"/>
        <v>April</v>
      </c>
      <c r="R4285" s="30" t="str">
        <f t="shared" si="467"/>
        <v>18</v>
      </c>
      <c r="W4285" t="str">
        <f t="shared" si="468"/>
        <v>ok</v>
      </c>
    </row>
    <row r="4286" spans="1:23" x14ac:dyDescent="0.3">
      <c r="A4286" t="s">
        <v>4328</v>
      </c>
      <c r="B4286" t="s">
        <v>41</v>
      </c>
      <c r="C4286" t="s">
        <v>42</v>
      </c>
      <c r="D4286" t="s">
        <v>43</v>
      </c>
      <c r="E4286" t="s">
        <v>45</v>
      </c>
      <c r="F4286" t="s">
        <v>38</v>
      </c>
      <c r="G4286" s="5">
        <v>9193.07</v>
      </c>
      <c r="H4286" s="5">
        <f t="shared" si="462"/>
        <v>165.47525999999999</v>
      </c>
      <c r="I4286" s="6">
        <v>3</v>
      </c>
      <c r="J4286" s="6">
        <v>27579.21</v>
      </c>
      <c r="K4286" s="5">
        <f t="shared" si="463"/>
        <v>496.42577999999997</v>
      </c>
      <c r="L4286" s="7">
        <v>2.25</v>
      </c>
      <c r="M4286" s="7">
        <v>2311</v>
      </c>
      <c r="N4286" s="3">
        <v>45423</v>
      </c>
      <c r="O4286" s="4" t="str">
        <f t="shared" si="464"/>
        <v>2024-05</v>
      </c>
      <c r="P4286" s="4" t="str">
        <f t="shared" si="465"/>
        <v>05</v>
      </c>
      <c r="Q4286" s="4" t="str">
        <f t="shared" si="466"/>
        <v>May</v>
      </c>
      <c r="R4286" s="30" t="str">
        <f t="shared" si="467"/>
        <v>11</v>
      </c>
      <c r="W4286" t="str">
        <f t="shared" si="468"/>
        <v>ok</v>
      </c>
    </row>
    <row r="4287" spans="1:23" x14ac:dyDescent="0.3">
      <c r="A4287" t="s">
        <v>4329</v>
      </c>
      <c r="B4287" t="s">
        <v>51</v>
      </c>
      <c r="C4287" t="s">
        <v>29</v>
      </c>
      <c r="D4287" t="s">
        <v>52</v>
      </c>
      <c r="E4287" t="s">
        <v>45</v>
      </c>
      <c r="F4287" t="s">
        <v>38</v>
      </c>
      <c r="G4287" s="5">
        <v>4560.62</v>
      </c>
      <c r="H4287" s="5">
        <f t="shared" si="462"/>
        <v>82.091159999999988</v>
      </c>
      <c r="I4287" s="6">
        <v>2</v>
      </c>
      <c r="J4287" s="6">
        <v>9121.24</v>
      </c>
      <c r="K4287" s="5">
        <f t="shared" si="463"/>
        <v>164.18231999999998</v>
      </c>
      <c r="L4287" s="7">
        <v>4.72</v>
      </c>
      <c r="M4287" s="7">
        <v>2277</v>
      </c>
      <c r="N4287" s="3">
        <v>45385</v>
      </c>
      <c r="O4287" s="4" t="str">
        <f t="shared" si="464"/>
        <v>2024-04</v>
      </c>
      <c r="P4287" s="4" t="str">
        <f t="shared" si="465"/>
        <v>04</v>
      </c>
      <c r="Q4287" s="4" t="str">
        <f t="shared" si="466"/>
        <v>April</v>
      </c>
      <c r="R4287" s="30" t="str">
        <f t="shared" si="467"/>
        <v>03</v>
      </c>
      <c r="W4287" t="str">
        <f t="shared" si="468"/>
        <v>ok</v>
      </c>
    </row>
    <row r="4288" spans="1:23" x14ac:dyDescent="0.3">
      <c r="A4288" t="s">
        <v>4330</v>
      </c>
      <c r="B4288" t="s">
        <v>23</v>
      </c>
      <c r="C4288" t="s">
        <v>24</v>
      </c>
      <c r="D4288" t="s">
        <v>25</v>
      </c>
      <c r="E4288" t="s">
        <v>20</v>
      </c>
      <c r="F4288" t="s">
        <v>60</v>
      </c>
      <c r="G4288" s="5">
        <v>3760.74</v>
      </c>
      <c r="H4288" s="5">
        <f t="shared" si="462"/>
        <v>67.693319999999986</v>
      </c>
      <c r="I4288" s="6">
        <v>1</v>
      </c>
      <c r="J4288" s="6">
        <v>3760.74</v>
      </c>
      <c r="K4288" s="5">
        <f t="shared" si="463"/>
        <v>67.693319999999986</v>
      </c>
      <c r="L4288" s="7">
        <v>4.28</v>
      </c>
      <c r="M4288" s="7">
        <v>3076</v>
      </c>
      <c r="N4288" s="3">
        <v>45407</v>
      </c>
      <c r="O4288" s="4" t="str">
        <f t="shared" si="464"/>
        <v>2024-04</v>
      </c>
      <c r="P4288" s="4" t="str">
        <f t="shared" si="465"/>
        <v>04</v>
      </c>
      <c r="Q4288" s="4" t="str">
        <f t="shared" si="466"/>
        <v>April</v>
      </c>
      <c r="R4288" s="30" t="str">
        <f t="shared" si="467"/>
        <v>25</v>
      </c>
      <c r="W4288" t="str">
        <f t="shared" si="468"/>
        <v>ok</v>
      </c>
    </row>
    <row r="4289" spans="1:23" x14ac:dyDescent="0.3">
      <c r="A4289" t="s">
        <v>4331</v>
      </c>
      <c r="B4289" t="s">
        <v>41</v>
      </c>
      <c r="C4289" t="s">
        <v>42</v>
      </c>
      <c r="D4289" t="s">
        <v>43</v>
      </c>
      <c r="E4289" t="s">
        <v>14</v>
      </c>
      <c r="F4289" t="s">
        <v>15</v>
      </c>
      <c r="G4289" s="5">
        <v>15081.36</v>
      </c>
      <c r="H4289" s="5">
        <f t="shared" si="462"/>
        <v>271.46447999999998</v>
      </c>
      <c r="I4289" s="6">
        <v>2</v>
      </c>
      <c r="J4289" s="6">
        <v>30162.720000000001</v>
      </c>
      <c r="K4289" s="5">
        <f t="shared" si="463"/>
        <v>542.92895999999996</v>
      </c>
      <c r="L4289" s="7">
        <v>1.62</v>
      </c>
      <c r="M4289" s="7">
        <v>3596</v>
      </c>
      <c r="N4289" s="3">
        <v>45383</v>
      </c>
      <c r="O4289" s="4" t="str">
        <f t="shared" si="464"/>
        <v>2024-04</v>
      </c>
      <c r="P4289" s="4" t="str">
        <f t="shared" si="465"/>
        <v>04</v>
      </c>
      <c r="Q4289" s="4" t="str">
        <f t="shared" si="466"/>
        <v>April</v>
      </c>
      <c r="R4289" s="30" t="str">
        <f t="shared" si="467"/>
        <v>01</v>
      </c>
      <c r="W4289" t="str">
        <f t="shared" si="468"/>
        <v>ok</v>
      </c>
    </row>
    <row r="4290" spans="1:23" x14ac:dyDescent="0.3">
      <c r="A4290" t="s">
        <v>4332</v>
      </c>
      <c r="B4290" t="s">
        <v>33</v>
      </c>
      <c r="C4290" t="s">
        <v>12</v>
      </c>
      <c r="D4290" t="s">
        <v>34</v>
      </c>
      <c r="E4290" t="s">
        <v>14</v>
      </c>
      <c r="F4290" t="s">
        <v>60</v>
      </c>
      <c r="G4290" s="5">
        <v>8298.65</v>
      </c>
      <c r="H4290" s="5">
        <f t="shared" si="462"/>
        <v>149.37569999999999</v>
      </c>
      <c r="I4290" s="6">
        <v>2</v>
      </c>
      <c r="J4290" s="6">
        <v>16597.3</v>
      </c>
      <c r="K4290" s="5">
        <f t="shared" si="463"/>
        <v>298.75139999999999</v>
      </c>
      <c r="L4290" s="7">
        <v>1.55</v>
      </c>
      <c r="M4290" s="7">
        <v>3343</v>
      </c>
      <c r="N4290" s="3">
        <v>45587</v>
      </c>
      <c r="O4290" s="4" t="str">
        <f t="shared" si="464"/>
        <v>2024-10</v>
      </c>
      <c r="P4290" s="4" t="str">
        <f t="shared" si="465"/>
        <v>10</v>
      </c>
      <c r="Q4290" s="4" t="str">
        <f t="shared" si="466"/>
        <v>October</v>
      </c>
      <c r="R4290" s="30" t="str">
        <f t="shared" si="467"/>
        <v>22</v>
      </c>
      <c r="W4290" t="str">
        <f t="shared" si="468"/>
        <v>ok</v>
      </c>
    </row>
    <row r="4291" spans="1:23" x14ac:dyDescent="0.3">
      <c r="A4291" t="s">
        <v>4333</v>
      </c>
      <c r="B4291" t="s">
        <v>23</v>
      </c>
      <c r="C4291" t="s">
        <v>24</v>
      </c>
      <c r="D4291" t="s">
        <v>25</v>
      </c>
      <c r="E4291" t="s">
        <v>45</v>
      </c>
      <c r="F4291" t="s">
        <v>38</v>
      </c>
      <c r="G4291" s="5">
        <v>3690.79</v>
      </c>
      <c r="H4291" s="5">
        <f t="shared" ref="H4291:H4354" si="469">G4291*0.018</f>
        <v>66.434219999999996</v>
      </c>
      <c r="I4291" s="6">
        <v>2</v>
      </c>
      <c r="J4291" s="6">
        <v>7381.58</v>
      </c>
      <c r="K4291" s="5">
        <f t="shared" ref="K4291:K4354" si="470">H4291*I4291</f>
        <v>132.86843999999999</v>
      </c>
      <c r="L4291" s="7">
        <v>3.25</v>
      </c>
      <c r="M4291" s="7">
        <v>1669</v>
      </c>
      <c r="N4291" s="3">
        <v>45350</v>
      </c>
      <c r="O4291" s="4" t="str">
        <f t="shared" ref="O4291:O4354" si="471">TEXT(N4291,"yyyy-mm")</f>
        <v>2024-02</v>
      </c>
      <c r="P4291" s="4" t="str">
        <f t="shared" ref="P4291:P4354" si="472">TEXT(N4291,"mm")</f>
        <v>02</v>
      </c>
      <c r="Q4291" s="4" t="str">
        <f t="shared" ref="Q4291:Q4354" si="473">TEXT(DATE(2024,P4291,1),"mmmm")</f>
        <v>February</v>
      </c>
      <c r="R4291" s="30" t="str">
        <f t="shared" ref="R4291:R4354" si="474">TEXT(N4291,"dd")</f>
        <v>28</v>
      </c>
      <c r="W4291" t="str">
        <f t="shared" ref="W4291:W4354" si="475">IF(G4291*I4291=J4291,"ok","False")</f>
        <v>ok</v>
      </c>
    </row>
    <row r="4292" spans="1:23" x14ac:dyDescent="0.3">
      <c r="A4292" t="s">
        <v>4334</v>
      </c>
      <c r="B4292" t="s">
        <v>51</v>
      </c>
      <c r="C4292" t="s">
        <v>29</v>
      </c>
      <c r="D4292" t="s">
        <v>52</v>
      </c>
      <c r="E4292" t="s">
        <v>20</v>
      </c>
      <c r="F4292" t="s">
        <v>26</v>
      </c>
      <c r="G4292" s="5">
        <v>5262.95</v>
      </c>
      <c r="H4292" s="5">
        <f t="shared" si="469"/>
        <v>94.733099999999993</v>
      </c>
      <c r="I4292" s="6">
        <v>3</v>
      </c>
      <c r="J4292" s="6">
        <v>15788.85</v>
      </c>
      <c r="K4292" s="5">
        <f t="shared" si="470"/>
        <v>284.19929999999999</v>
      </c>
      <c r="L4292" s="7">
        <v>4.74</v>
      </c>
      <c r="M4292" s="7">
        <v>3465</v>
      </c>
      <c r="N4292" s="3">
        <v>45400</v>
      </c>
      <c r="O4292" s="4" t="str">
        <f t="shared" si="471"/>
        <v>2024-04</v>
      </c>
      <c r="P4292" s="4" t="str">
        <f t="shared" si="472"/>
        <v>04</v>
      </c>
      <c r="Q4292" s="4" t="str">
        <f t="shared" si="473"/>
        <v>April</v>
      </c>
      <c r="R4292" s="30" t="str">
        <f t="shared" si="474"/>
        <v>18</v>
      </c>
      <c r="W4292" t="str">
        <f t="shared" si="475"/>
        <v>ok</v>
      </c>
    </row>
    <row r="4293" spans="1:23" x14ac:dyDescent="0.3">
      <c r="A4293" t="s">
        <v>4335</v>
      </c>
      <c r="B4293" t="s">
        <v>41</v>
      </c>
      <c r="C4293" t="s">
        <v>42</v>
      </c>
      <c r="D4293" t="s">
        <v>43</v>
      </c>
      <c r="E4293" t="s">
        <v>20</v>
      </c>
      <c r="F4293" t="s">
        <v>31</v>
      </c>
      <c r="G4293" s="5">
        <v>15411.89</v>
      </c>
      <c r="H4293" s="5">
        <f t="shared" si="469"/>
        <v>277.41401999999999</v>
      </c>
      <c r="I4293" s="6">
        <v>3</v>
      </c>
      <c r="J4293" s="6">
        <v>46235.67</v>
      </c>
      <c r="K4293" s="5">
        <f t="shared" si="470"/>
        <v>832.24206000000004</v>
      </c>
      <c r="L4293" s="7">
        <v>1.4</v>
      </c>
      <c r="M4293" s="7">
        <v>3082</v>
      </c>
      <c r="N4293" s="3">
        <v>45644</v>
      </c>
      <c r="O4293" s="4" t="str">
        <f t="shared" si="471"/>
        <v>2024-12</v>
      </c>
      <c r="P4293" s="4" t="str">
        <f t="shared" si="472"/>
        <v>12</v>
      </c>
      <c r="Q4293" s="4" t="str">
        <f t="shared" si="473"/>
        <v>December</v>
      </c>
      <c r="R4293" s="30" t="str">
        <f t="shared" si="474"/>
        <v>18</v>
      </c>
      <c r="W4293" t="str">
        <f t="shared" si="475"/>
        <v>ok</v>
      </c>
    </row>
    <row r="4294" spans="1:23" x14ac:dyDescent="0.3">
      <c r="A4294" t="s">
        <v>4336</v>
      </c>
      <c r="B4294" t="s">
        <v>51</v>
      </c>
      <c r="C4294" t="s">
        <v>29</v>
      </c>
      <c r="D4294" t="s">
        <v>52</v>
      </c>
      <c r="E4294" t="s">
        <v>20</v>
      </c>
      <c r="F4294" t="s">
        <v>15</v>
      </c>
      <c r="G4294" s="5">
        <v>4007.45</v>
      </c>
      <c r="H4294" s="5">
        <f t="shared" si="469"/>
        <v>72.134099999999989</v>
      </c>
      <c r="I4294" s="6">
        <v>3</v>
      </c>
      <c r="J4294" s="6">
        <v>12022.35</v>
      </c>
      <c r="K4294" s="5">
        <f t="shared" si="470"/>
        <v>216.40229999999997</v>
      </c>
      <c r="L4294" s="7">
        <v>3.33</v>
      </c>
      <c r="M4294" s="7">
        <v>3006</v>
      </c>
      <c r="N4294" s="3">
        <v>45436</v>
      </c>
      <c r="O4294" s="4" t="str">
        <f t="shared" si="471"/>
        <v>2024-05</v>
      </c>
      <c r="P4294" s="4" t="str">
        <f t="shared" si="472"/>
        <v>05</v>
      </c>
      <c r="Q4294" s="4" t="str">
        <f t="shared" si="473"/>
        <v>May</v>
      </c>
      <c r="R4294" s="30" t="str">
        <f t="shared" si="474"/>
        <v>24</v>
      </c>
      <c r="W4294" t="str">
        <f t="shared" si="475"/>
        <v>ok</v>
      </c>
    </row>
    <row r="4295" spans="1:23" x14ac:dyDescent="0.3">
      <c r="A4295" t="s">
        <v>4337</v>
      </c>
      <c r="B4295" t="s">
        <v>33</v>
      </c>
      <c r="C4295" t="s">
        <v>12</v>
      </c>
      <c r="D4295" t="s">
        <v>34</v>
      </c>
      <c r="E4295" t="s">
        <v>20</v>
      </c>
      <c r="F4295" t="s">
        <v>26</v>
      </c>
      <c r="G4295" s="5">
        <v>5798.86</v>
      </c>
      <c r="H4295" s="5">
        <f t="shared" si="469"/>
        <v>104.37947999999999</v>
      </c>
      <c r="I4295" s="6">
        <v>5</v>
      </c>
      <c r="J4295" s="6">
        <v>28994.3</v>
      </c>
      <c r="K4295" s="5">
        <f t="shared" si="470"/>
        <v>521.89739999999995</v>
      </c>
      <c r="L4295" s="7">
        <v>1.75</v>
      </c>
      <c r="M4295" s="7">
        <v>98</v>
      </c>
      <c r="N4295" s="3">
        <v>45336</v>
      </c>
      <c r="O4295" s="4" t="str">
        <f t="shared" si="471"/>
        <v>2024-02</v>
      </c>
      <c r="P4295" s="4" t="str">
        <f t="shared" si="472"/>
        <v>02</v>
      </c>
      <c r="Q4295" s="4" t="str">
        <f t="shared" si="473"/>
        <v>February</v>
      </c>
      <c r="R4295" s="30" t="str">
        <f t="shared" si="474"/>
        <v>14</v>
      </c>
      <c r="W4295" t="str">
        <f t="shared" si="475"/>
        <v>ok</v>
      </c>
    </row>
    <row r="4296" spans="1:23" x14ac:dyDescent="0.3">
      <c r="A4296" t="s">
        <v>4338</v>
      </c>
      <c r="B4296" t="s">
        <v>23</v>
      </c>
      <c r="C4296" t="s">
        <v>24</v>
      </c>
      <c r="D4296" t="s">
        <v>25</v>
      </c>
      <c r="E4296" t="s">
        <v>45</v>
      </c>
      <c r="F4296" t="s">
        <v>21</v>
      </c>
      <c r="G4296" s="5">
        <v>13485.47</v>
      </c>
      <c r="H4296" s="5">
        <f t="shared" si="469"/>
        <v>242.73845999999998</v>
      </c>
      <c r="I4296" s="6">
        <v>4</v>
      </c>
      <c r="J4296" s="6">
        <v>53941.88</v>
      </c>
      <c r="K4296" s="5">
        <f t="shared" si="470"/>
        <v>970.9538399999999</v>
      </c>
      <c r="L4296" s="7">
        <v>1.2</v>
      </c>
      <c r="M4296" s="7">
        <v>3642</v>
      </c>
      <c r="N4296" s="3">
        <v>45300</v>
      </c>
      <c r="O4296" s="4" t="str">
        <f t="shared" si="471"/>
        <v>2024-01</v>
      </c>
      <c r="P4296" s="4" t="str">
        <f t="shared" si="472"/>
        <v>01</v>
      </c>
      <c r="Q4296" s="4" t="str">
        <f t="shared" si="473"/>
        <v>January</v>
      </c>
      <c r="R4296" s="30" t="str">
        <f t="shared" si="474"/>
        <v>09</v>
      </c>
      <c r="W4296" t="str">
        <f t="shared" si="475"/>
        <v>ok</v>
      </c>
    </row>
    <row r="4297" spans="1:23" x14ac:dyDescent="0.3">
      <c r="A4297" t="s">
        <v>4339</v>
      </c>
      <c r="B4297" t="s">
        <v>33</v>
      </c>
      <c r="C4297" t="s">
        <v>12</v>
      </c>
      <c r="D4297" t="s">
        <v>34</v>
      </c>
      <c r="E4297" t="s">
        <v>14</v>
      </c>
      <c r="F4297" t="s">
        <v>21</v>
      </c>
      <c r="G4297" s="5">
        <v>10738.68</v>
      </c>
      <c r="H4297" s="5">
        <f t="shared" si="469"/>
        <v>193.29623999999998</v>
      </c>
      <c r="I4297" s="6">
        <v>4</v>
      </c>
      <c r="J4297" s="6">
        <v>42954.720000000001</v>
      </c>
      <c r="K4297" s="5">
        <f t="shared" si="470"/>
        <v>773.18495999999993</v>
      </c>
      <c r="L4297" s="7">
        <v>3.6</v>
      </c>
      <c r="M4297" s="7">
        <v>4606</v>
      </c>
      <c r="N4297" s="3">
        <v>45604</v>
      </c>
      <c r="O4297" s="4" t="str">
        <f t="shared" si="471"/>
        <v>2024-11</v>
      </c>
      <c r="P4297" s="4" t="str">
        <f t="shared" si="472"/>
        <v>11</v>
      </c>
      <c r="Q4297" s="4" t="str">
        <f t="shared" si="473"/>
        <v>November</v>
      </c>
      <c r="R4297" s="30" t="str">
        <f t="shared" si="474"/>
        <v>08</v>
      </c>
      <c r="W4297" t="str">
        <f t="shared" si="475"/>
        <v>ok</v>
      </c>
    </row>
    <row r="4298" spans="1:23" x14ac:dyDescent="0.3">
      <c r="A4298" t="s">
        <v>4340</v>
      </c>
      <c r="B4298" t="s">
        <v>63</v>
      </c>
      <c r="C4298" t="s">
        <v>18</v>
      </c>
      <c r="D4298" t="s">
        <v>64</v>
      </c>
      <c r="E4298" t="s">
        <v>14</v>
      </c>
      <c r="F4298" t="s">
        <v>38</v>
      </c>
      <c r="G4298" s="5">
        <v>15763.3</v>
      </c>
      <c r="H4298" s="5">
        <f t="shared" si="469"/>
        <v>283.73939999999999</v>
      </c>
      <c r="I4298" s="6">
        <v>4</v>
      </c>
      <c r="J4298" s="6">
        <v>63053.2</v>
      </c>
      <c r="K4298" s="5">
        <f t="shared" si="470"/>
        <v>1134.9576</v>
      </c>
      <c r="L4298" s="7">
        <v>2.2799999999999998</v>
      </c>
      <c r="M4298" s="7">
        <v>2225</v>
      </c>
      <c r="N4298" s="3">
        <v>45640</v>
      </c>
      <c r="O4298" s="4" t="str">
        <f t="shared" si="471"/>
        <v>2024-12</v>
      </c>
      <c r="P4298" s="4" t="str">
        <f t="shared" si="472"/>
        <v>12</v>
      </c>
      <c r="Q4298" s="4" t="str">
        <f t="shared" si="473"/>
        <v>December</v>
      </c>
      <c r="R4298" s="30" t="str">
        <f t="shared" si="474"/>
        <v>14</v>
      </c>
      <c r="W4298" t="str">
        <f t="shared" si="475"/>
        <v>ok</v>
      </c>
    </row>
    <row r="4299" spans="1:23" x14ac:dyDescent="0.3">
      <c r="A4299" t="s">
        <v>4341</v>
      </c>
      <c r="B4299" t="s">
        <v>51</v>
      </c>
      <c r="C4299" t="s">
        <v>29</v>
      </c>
      <c r="D4299" t="s">
        <v>52</v>
      </c>
      <c r="E4299" t="s">
        <v>20</v>
      </c>
      <c r="F4299" t="s">
        <v>31</v>
      </c>
      <c r="G4299" s="5">
        <v>341.29</v>
      </c>
      <c r="H4299" s="5">
        <f t="shared" si="469"/>
        <v>6.1432200000000003</v>
      </c>
      <c r="I4299" s="6">
        <v>3</v>
      </c>
      <c r="J4299" s="6">
        <v>1023.87</v>
      </c>
      <c r="K4299" s="5">
        <f t="shared" si="470"/>
        <v>18.429660000000002</v>
      </c>
      <c r="L4299" s="7">
        <v>2.6</v>
      </c>
      <c r="M4299" s="7">
        <v>573</v>
      </c>
      <c r="N4299" s="3">
        <v>45326</v>
      </c>
      <c r="O4299" s="4" t="str">
        <f t="shared" si="471"/>
        <v>2024-02</v>
      </c>
      <c r="P4299" s="4" t="str">
        <f t="shared" si="472"/>
        <v>02</v>
      </c>
      <c r="Q4299" s="4" t="str">
        <f t="shared" si="473"/>
        <v>February</v>
      </c>
      <c r="R4299" s="30" t="str">
        <f t="shared" si="474"/>
        <v>04</v>
      </c>
      <c r="W4299" t="str">
        <f t="shared" si="475"/>
        <v>ok</v>
      </c>
    </row>
    <row r="4300" spans="1:23" x14ac:dyDescent="0.3">
      <c r="A4300" t="s">
        <v>4342</v>
      </c>
      <c r="B4300" t="s">
        <v>11</v>
      </c>
      <c r="C4300" t="s">
        <v>12</v>
      </c>
      <c r="D4300" t="s">
        <v>13</v>
      </c>
      <c r="E4300" t="s">
        <v>20</v>
      </c>
      <c r="F4300" t="s">
        <v>21</v>
      </c>
      <c r="G4300" s="5">
        <v>8642.56</v>
      </c>
      <c r="H4300" s="5">
        <f t="shared" si="469"/>
        <v>155.56607999999997</v>
      </c>
      <c r="I4300" s="6">
        <v>1</v>
      </c>
      <c r="J4300" s="6">
        <v>8642.56</v>
      </c>
      <c r="K4300" s="5">
        <f t="shared" si="470"/>
        <v>155.56607999999997</v>
      </c>
      <c r="L4300" s="7">
        <v>3.79</v>
      </c>
      <c r="M4300" s="7">
        <v>3374</v>
      </c>
      <c r="N4300" s="3">
        <v>45512</v>
      </c>
      <c r="O4300" s="4" t="str">
        <f t="shared" si="471"/>
        <v>2024-08</v>
      </c>
      <c r="P4300" s="4" t="str">
        <f t="shared" si="472"/>
        <v>08</v>
      </c>
      <c r="Q4300" s="4" t="str">
        <f t="shared" si="473"/>
        <v>August</v>
      </c>
      <c r="R4300" s="30" t="str">
        <f t="shared" si="474"/>
        <v>08</v>
      </c>
      <c r="W4300" t="str">
        <f t="shared" si="475"/>
        <v>ok</v>
      </c>
    </row>
    <row r="4301" spans="1:23" x14ac:dyDescent="0.3">
      <c r="A4301" t="s">
        <v>4343</v>
      </c>
      <c r="B4301" t="s">
        <v>11</v>
      </c>
      <c r="C4301" t="s">
        <v>12</v>
      </c>
      <c r="D4301" t="s">
        <v>13</v>
      </c>
      <c r="E4301" t="s">
        <v>45</v>
      </c>
      <c r="F4301" t="s">
        <v>21</v>
      </c>
      <c r="G4301" s="5">
        <v>13868.23</v>
      </c>
      <c r="H4301" s="5">
        <f t="shared" si="469"/>
        <v>249.62813999999997</v>
      </c>
      <c r="I4301" s="6">
        <v>2</v>
      </c>
      <c r="J4301" s="6">
        <v>27736.46</v>
      </c>
      <c r="K4301" s="5">
        <f t="shared" si="470"/>
        <v>499.25627999999995</v>
      </c>
      <c r="L4301" s="7">
        <v>3.01</v>
      </c>
      <c r="M4301" s="7">
        <v>2020</v>
      </c>
      <c r="N4301" s="3">
        <v>45585</v>
      </c>
      <c r="O4301" s="4" t="str">
        <f t="shared" si="471"/>
        <v>2024-10</v>
      </c>
      <c r="P4301" s="4" t="str">
        <f t="shared" si="472"/>
        <v>10</v>
      </c>
      <c r="Q4301" s="4" t="str">
        <f t="shared" si="473"/>
        <v>October</v>
      </c>
      <c r="R4301" s="30" t="str">
        <f t="shared" si="474"/>
        <v>20</v>
      </c>
      <c r="W4301" t="str">
        <f t="shared" si="475"/>
        <v>ok</v>
      </c>
    </row>
    <row r="4302" spans="1:23" x14ac:dyDescent="0.3">
      <c r="A4302" t="s">
        <v>4344</v>
      </c>
      <c r="B4302" t="s">
        <v>33</v>
      </c>
      <c r="C4302" t="s">
        <v>12</v>
      </c>
      <c r="D4302" t="s">
        <v>34</v>
      </c>
      <c r="E4302" t="s">
        <v>45</v>
      </c>
      <c r="F4302" t="s">
        <v>21</v>
      </c>
      <c r="G4302" s="5">
        <v>17690.98</v>
      </c>
      <c r="H4302" s="5">
        <f t="shared" si="469"/>
        <v>318.43763999999999</v>
      </c>
      <c r="I4302" s="6">
        <v>4</v>
      </c>
      <c r="J4302" s="6">
        <v>70763.92</v>
      </c>
      <c r="K4302" s="5">
        <f t="shared" si="470"/>
        <v>1273.75056</v>
      </c>
      <c r="L4302" s="7">
        <v>4.68</v>
      </c>
      <c r="M4302" s="7">
        <v>2160</v>
      </c>
      <c r="N4302" s="3">
        <v>45595</v>
      </c>
      <c r="O4302" s="4" t="str">
        <f t="shared" si="471"/>
        <v>2024-10</v>
      </c>
      <c r="P4302" s="4" t="str">
        <f t="shared" si="472"/>
        <v>10</v>
      </c>
      <c r="Q4302" s="4" t="str">
        <f t="shared" si="473"/>
        <v>October</v>
      </c>
      <c r="R4302" s="30" t="str">
        <f t="shared" si="474"/>
        <v>30</v>
      </c>
      <c r="W4302" t="str">
        <f t="shared" si="475"/>
        <v>ok</v>
      </c>
    </row>
    <row r="4303" spans="1:23" x14ac:dyDescent="0.3">
      <c r="A4303" t="s">
        <v>4345</v>
      </c>
      <c r="B4303" t="s">
        <v>17</v>
      </c>
      <c r="C4303" t="s">
        <v>18</v>
      </c>
      <c r="D4303" t="s">
        <v>19</v>
      </c>
      <c r="E4303" t="s">
        <v>20</v>
      </c>
      <c r="F4303" t="s">
        <v>15</v>
      </c>
      <c r="G4303" s="5">
        <v>18531.75</v>
      </c>
      <c r="H4303" s="5">
        <f t="shared" si="469"/>
        <v>333.57149999999996</v>
      </c>
      <c r="I4303" s="6">
        <v>3</v>
      </c>
      <c r="J4303" s="6">
        <v>55595.25</v>
      </c>
      <c r="K4303" s="5">
        <f t="shared" si="470"/>
        <v>1000.7144999999998</v>
      </c>
      <c r="L4303" s="7">
        <v>2.62</v>
      </c>
      <c r="M4303" s="7">
        <v>2725</v>
      </c>
      <c r="N4303" s="3">
        <v>45510</v>
      </c>
      <c r="O4303" s="4" t="str">
        <f t="shared" si="471"/>
        <v>2024-08</v>
      </c>
      <c r="P4303" s="4" t="str">
        <f t="shared" si="472"/>
        <v>08</v>
      </c>
      <c r="Q4303" s="4" t="str">
        <f t="shared" si="473"/>
        <v>August</v>
      </c>
      <c r="R4303" s="30" t="str">
        <f t="shared" si="474"/>
        <v>06</v>
      </c>
      <c r="W4303" t="str">
        <f t="shared" si="475"/>
        <v>ok</v>
      </c>
    </row>
    <row r="4304" spans="1:23" x14ac:dyDescent="0.3">
      <c r="A4304" t="s">
        <v>4346</v>
      </c>
      <c r="B4304" t="s">
        <v>23</v>
      </c>
      <c r="C4304" t="s">
        <v>24</v>
      </c>
      <c r="D4304" t="s">
        <v>25</v>
      </c>
      <c r="E4304" t="s">
        <v>14</v>
      </c>
      <c r="F4304" t="s">
        <v>21</v>
      </c>
      <c r="G4304" s="5">
        <v>7492.7</v>
      </c>
      <c r="H4304" s="5">
        <f t="shared" si="469"/>
        <v>134.86859999999999</v>
      </c>
      <c r="I4304" s="6">
        <v>1</v>
      </c>
      <c r="J4304" s="6">
        <v>7492.7</v>
      </c>
      <c r="K4304" s="5">
        <f t="shared" si="470"/>
        <v>134.86859999999999</v>
      </c>
      <c r="L4304" s="7">
        <v>3.4</v>
      </c>
      <c r="M4304" s="7">
        <v>1928</v>
      </c>
      <c r="N4304" s="3">
        <v>45329</v>
      </c>
      <c r="O4304" s="4" t="str">
        <f t="shared" si="471"/>
        <v>2024-02</v>
      </c>
      <c r="P4304" s="4" t="str">
        <f t="shared" si="472"/>
        <v>02</v>
      </c>
      <c r="Q4304" s="4" t="str">
        <f t="shared" si="473"/>
        <v>February</v>
      </c>
      <c r="R4304" s="30" t="str">
        <f t="shared" si="474"/>
        <v>07</v>
      </c>
      <c r="W4304" t="str">
        <f t="shared" si="475"/>
        <v>ok</v>
      </c>
    </row>
    <row r="4305" spans="1:23" x14ac:dyDescent="0.3">
      <c r="A4305" t="s">
        <v>4347</v>
      </c>
      <c r="B4305" t="s">
        <v>36</v>
      </c>
      <c r="C4305" t="s">
        <v>18</v>
      </c>
      <c r="D4305" t="s">
        <v>37</v>
      </c>
      <c r="E4305" t="s">
        <v>14</v>
      </c>
      <c r="F4305" t="s">
        <v>21</v>
      </c>
      <c r="G4305" s="5">
        <v>11938</v>
      </c>
      <c r="H4305" s="5">
        <f t="shared" si="469"/>
        <v>214.88399999999999</v>
      </c>
      <c r="I4305" s="6">
        <v>4</v>
      </c>
      <c r="J4305" s="6">
        <v>47752</v>
      </c>
      <c r="K4305" s="5">
        <f t="shared" si="470"/>
        <v>859.53599999999994</v>
      </c>
      <c r="L4305" s="7">
        <v>1.52</v>
      </c>
      <c r="M4305" s="7">
        <v>667</v>
      </c>
      <c r="N4305" s="3">
        <v>45431</v>
      </c>
      <c r="O4305" s="4" t="str">
        <f t="shared" si="471"/>
        <v>2024-05</v>
      </c>
      <c r="P4305" s="4" t="str">
        <f t="shared" si="472"/>
        <v>05</v>
      </c>
      <c r="Q4305" s="4" t="str">
        <f t="shared" si="473"/>
        <v>May</v>
      </c>
      <c r="R4305" s="30" t="str">
        <f t="shared" si="474"/>
        <v>19</v>
      </c>
      <c r="W4305" t="str">
        <f t="shared" si="475"/>
        <v>ok</v>
      </c>
    </row>
    <row r="4306" spans="1:23" x14ac:dyDescent="0.3">
      <c r="A4306" t="s">
        <v>4348</v>
      </c>
      <c r="B4306" t="s">
        <v>17</v>
      </c>
      <c r="C4306" t="s">
        <v>18</v>
      </c>
      <c r="D4306" t="s">
        <v>19</v>
      </c>
      <c r="E4306" t="s">
        <v>14</v>
      </c>
      <c r="F4306" t="s">
        <v>26</v>
      </c>
      <c r="G4306" s="5">
        <v>3175.5</v>
      </c>
      <c r="H4306" s="5">
        <f t="shared" si="469"/>
        <v>57.158999999999999</v>
      </c>
      <c r="I4306" s="6">
        <v>1</v>
      </c>
      <c r="J4306" s="6">
        <v>3175.5</v>
      </c>
      <c r="K4306" s="5">
        <f t="shared" si="470"/>
        <v>57.158999999999999</v>
      </c>
      <c r="L4306" s="7">
        <v>4.3600000000000003</v>
      </c>
      <c r="M4306" s="7">
        <v>4026</v>
      </c>
      <c r="N4306" s="3">
        <v>45521</v>
      </c>
      <c r="O4306" s="4" t="str">
        <f t="shared" si="471"/>
        <v>2024-08</v>
      </c>
      <c r="P4306" s="4" t="str">
        <f t="shared" si="472"/>
        <v>08</v>
      </c>
      <c r="Q4306" s="4" t="str">
        <f t="shared" si="473"/>
        <v>August</v>
      </c>
      <c r="R4306" s="30" t="str">
        <f t="shared" si="474"/>
        <v>17</v>
      </c>
      <c r="W4306" t="str">
        <f t="shared" si="475"/>
        <v>ok</v>
      </c>
    </row>
    <row r="4307" spans="1:23" x14ac:dyDescent="0.3">
      <c r="A4307" t="s">
        <v>4349</v>
      </c>
      <c r="B4307" t="s">
        <v>47</v>
      </c>
      <c r="C4307" t="s">
        <v>12</v>
      </c>
      <c r="D4307" t="s">
        <v>48</v>
      </c>
      <c r="E4307" t="s">
        <v>14</v>
      </c>
      <c r="F4307" t="s">
        <v>31</v>
      </c>
      <c r="G4307" s="5">
        <v>2502.52</v>
      </c>
      <c r="H4307" s="5">
        <f t="shared" si="469"/>
        <v>45.045359999999995</v>
      </c>
      <c r="I4307" s="6">
        <v>5</v>
      </c>
      <c r="J4307" s="6">
        <v>12512.6</v>
      </c>
      <c r="K4307" s="5">
        <f t="shared" si="470"/>
        <v>225.22679999999997</v>
      </c>
      <c r="L4307" s="7">
        <v>2.0499999999999998</v>
      </c>
      <c r="M4307" s="7">
        <v>3357</v>
      </c>
      <c r="N4307" s="3">
        <v>45508</v>
      </c>
      <c r="O4307" s="4" t="str">
        <f t="shared" si="471"/>
        <v>2024-08</v>
      </c>
      <c r="P4307" s="4" t="str">
        <f t="shared" si="472"/>
        <v>08</v>
      </c>
      <c r="Q4307" s="4" t="str">
        <f t="shared" si="473"/>
        <v>August</v>
      </c>
      <c r="R4307" s="30" t="str">
        <f t="shared" si="474"/>
        <v>04</v>
      </c>
      <c r="W4307" t="str">
        <f t="shared" si="475"/>
        <v>ok</v>
      </c>
    </row>
    <row r="4308" spans="1:23" x14ac:dyDescent="0.3">
      <c r="A4308" t="s">
        <v>4350</v>
      </c>
      <c r="B4308" t="s">
        <v>36</v>
      </c>
      <c r="C4308" t="s">
        <v>18</v>
      </c>
      <c r="D4308" t="s">
        <v>37</v>
      </c>
      <c r="E4308" t="s">
        <v>20</v>
      </c>
      <c r="F4308" t="s">
        <v>21</v>
      </c>
      <c r="G4308" s="5">
        <v>15688.38</v>
      </c>
      <c r="H4308" s="5">
        <f t="shared" si="469"/>
        <v>282.39083999999997</v>
      </c>
      <c r="I4308" s="6">
        <v>1</v>
      </c>
      <c r="J4308" s="6">
        <v>15688.38</v>
      </c>
      <c r="K4308" s="5">
        <f t="shared" si="470"/>
        <v>282.39083999999997</v>
      </c>
      <c r="L4308" s="7">
        <v>4.63</v>
      </c>
      <c r="M4308" s="7">
        <v>2376</v>
      </c>
      <c r="N4308" s="3">
        <v>45500</v>
      </c>
      <c r="O4308" s="4" t="str">
        <f t="shared" si="471"/>
        <v>2024-07</v>
      </c>
      <c r="P4308" s="4" t="str">
        <f t="shared" si="472"/>
        <v>07</v>
      </c>
      <c r="Q4308" s="4" t="str">
        <f t="shared" si="473"/>
        <v>July</v>
      </c>
      <c r="R4308" s="30" t="str">
        <f t="shared" si="474"/>
        <v>27</v>
      </c>
      <c r="W4308" t="str">
        <f t="shared" si="475"/>
        <v>ok</v>
      </c>
    </row>
    <row r="4309" spans="1:23" x14ac:dyDescent="0.3">
      <c r="A4309" t="s">
        <v>4351</v>
      </c>
      <c r="B4309" t="s">
        <v>36</v>
      </c>
      <c r="C4309" t="s">
        <v>18</v>
      </c>
      <c r="D4309" t="s">
        <v>37</v>
      </c>
      <c r="E4309" t="s">
        <v>14</v>
      </c>
      <c r="F4309" t="s">
        <v>60</v>
      </c>
      <c r="G4309" s="5">
        <v>7118.29</v>
      </c>
      <c r="H4309" s="5">
        <f t="shared" si="469"/>
        <v>128.12922</v>
      </c>
      <c r="I4309" s="6">
        <v>5</v>
      </c>
      <c r="J4309" s="6">
        <v>35591.449999999997</v>
      </c>
      <c r="K4309" s="5">
        <f t="shared" si="470"/>
        <v>640.64610000000005</v>
      </c>
      <c r="L4309" s="7">
        <v>4.26</v>
      </c>
      <c r="M4309" s="7">
        <v>1895</v>
      </c>
      <c r="N4309" s="3">
        <v>45642</v>
      </c>
      <c r="O4309" s="4" t="str">
        <f t="shared" si="471"/>
        <v>2024-12</v>
      </c>
      <c r="P4309" s="4" t="str">
        <f t="shared" si="472"/>
        <v>12</v>
      </c>
      <c r="Q4309" s="4" t="str">
        <f t="shared" si="473"/>
        <v>December</v>
      </c>
      <c r="R4309" s="30" t="str">
        <f t="shared" si="474"/>
        <v>16</v>
      </c>
      <c r="W4309" t="str">
        <f t="shared" si="475"/>
        <v>ok</v>
      </c>
    </row>
    <row r="4310" spans="1:23" x14ac:dyDescent="0.3">
      <c r="A4310" t="s">
        <v>4352</v>
      </c>
      <c r="B4310" t="s">
        <v>41</v>
      </c>
      <c r="C4310" t="s">
        <v>42</v>
      </c>
      <c r="D4310" t="s">
        <v>43</v>
      </c>
      <c r="E4310" t="s">
        <v>20</v>
      </c>
      <c r="F4310" t="s">
        <v>15</v>
      </c>
      <c r="G4310" s="5">
        <v>14404.29</v>
      </c>
      <c r="H4310" s="5">
        <f t="shared" si="469"/>
        <v>259.27722</v>
      </c>
      <c r="I4310" s="6">
        <v>3</v>
      </c>
      <c r="J4310" s="6">
        <v>43212.87</v>
      </c>
      <c r="K4310" s="5">
        <f t="shared" si="470"/>
        <v>777.83166000000006</v>
      </c>
      <c r="L4310" s="7">
        <v>3.28</v>
      </c>
      <c r="M4310" s="7">
        <v>4886</v>
      </c>
      <c r="N4310" s="3">
        <v>45524</v>
      </c>
      <c r="O4310" s="4" t="str">
        <f t="shared" si="471"/>
        <v>2024-08</v>
      </c>
      <c r="P4310" s="4" t="str">
        <f t="shared" si="472"/>
        <v>08</v>
      </c>
      <c r="Q4310" s="4" t="str">
        <f t="shared" si="473"/>
        <v>August</v>
      </c>
      <c r="R4310" s="30" t="str">
        <f t="shared" si="474"/>
        <v>20</v>
      </c>
      <c r="W4310" t="str">
        <f t="shared" si="475"/>
        <v>ok</v>
      </c>
    </row>
    <row r="4311" spans="1:23" x14ac:dyDescent="0.3">
      <c r="A4311" t="s">
        <v>4353</v>
      </c>
      <c r="B4311" t="s">
        <v>51</v>
      </c>
      <c r="C4311" t="s">
        <v>29</v>
      </c>
      <c r="D4311" t="s">
        <v>52</v>
      </c>
      <c r="E4311" t="s">
        <v>14</v>
      </c>
      <c r="F4311" t="s">
        <v>15</v>
      </c>
      <c r="G4311" s="5">
        <v>1094.32</v>
      </c>
      <c r="H4311" s="5">
        <f t="shared" si="469"/>
        <v>19.697759999999999</v>
      </c>
      <c r="I4311" s="6">
        <v>5</v>
      </c>
      <c r="J4311" s="6">
        <v>5471.6</v>
      </c>
      <c r="K4311" s="5">
        <f t="shared" si="470"/>
        <v>98.488799999999998</v>
      </c>
      <c r="L4311" s="7">
        <v>2.13</v>
      </c>
      <c r="M4311" s="7">
        <v>4793</v>
      </c>
      <c r="N4311" s="3">
        <v>45357</v>
      </c>
      <c r="O4311" s="4" t="str">
        <f t="shared" si="471"/>
        <v>2024-03</v>
      </c>
      <c r="P4311" s="4" t="str">
        <f t="shared" si="472"/>
        <v>03</v>
      </c>
      <c r="Q4311" s="4" t="str">
        <f t="shared" si="473"/>
        <v>March</v>
      </c>
      <c r="R4311" s="30" t="str">
        <f t="shared" si="474"/>
        <v>06</v>
      </c>
      <c r="W4311" t="str">
        <f t="shared" si="475"/>
        <v>ok</v>
      </c>
    </row>
    <row r="4312" spans="1:23" x14ac:dyDescent="0.3">
      <c r="A4312" t="s">
        <v>4354</v>
      </c>
      <c r="B4312" t="s">
        <v>47</v>
      </c>
      <c r="C4312" t="s">
        <v>12</v>
      </c>
      <c r="D4312" t="s">
        <v>48</v>
      </c>
      <c r="E4312" t="s">
        <v>20</v>
      </c>
      <c r="F4312" t="s">
        <v>26</v>
      </c>
      <c r="G4312" s="5">
        <v>14454.07</v>
      </c>
      <c r="H4312" s="5">
        <f t="shared" si="469"/>
        <v>260.17325999999997</v>
      </c>
      <c r="I4312" s="6">
        <v>4</v>
      </c>
      <c r="J4312" s="6">
        <v>57816.28</v>
      </c>
      <c r="K4312" s="5">
        <f t="shared" si="470"/>
        <v>1040.6930399999999</v>
      </c>
      <c r="L4312" s="7">
        <v>3.1</v>
      </c>
      <c r="M4312" s="7">
        <v>1281</v>
      </c>
      <c r="N4312" s="3">
        <v>45500</v>
      </c>
      <c r="O4312" s="4" t="str">
        <f t="shared" si="471"/>
        <v>2024-07</v>
      </c>
      <c r="P4312" s="4" t="str">
        <f t="shared" si="472"/>
        <v>07</v>
      </c>
      <c r="Q4312" s="4" t="str">
        <f t="shared" si="473"/>
        <v>July</v>
      </c>
      <c r="R4312" s="30" t="str">
        <f t="shared" si="474"/>
        <v>27</v>
      </c>
      <c r="W4312" t="str">
        <f t="shared" si="475"/>
        <v>ok</v>
      </c>
    </row>
    <row r="4313" spans="1:23" x14ac:dyDescent="0.3">
      <c r="A4313" t="s">
        <v>4355</v>
      </c>
      <c r="B4313" t="s">
        <v>33</v>
      </c>
      <c r="C4313" t="s">
        <v>12</v>
      </c>
      <c r="D4313" t="s">
        <v>34</v>
      </c>
      <c r="E4313" t="s">
        <v>20</v>
      </c>
      <c r="F4313" t="s">
        <v>31</v>
      </c>
      <c r="G4313" s="5">
        <v>6006.42</v>
      </c>
      <c r="H4313" s="5">
        <f t="shared" si="469"/>
        <v>108.11555999999999</v>
      </c>
      <c r="I4313" s="6">
        <v>1</v>
      </c>
      <c r="J4313" s="6">
        <v>6006.42</v>
      </c>
      <c r="K4313" s="5">
        <f t="shared" si="470"/>
        <v>108.11555999999999</v>
      </c>
      <c r="L4313" s="7">
        <v>2.15</v>
      </c>
      <c r="M4313" s="7">
        <v>1579</v>
      </c>
      <c r="N4313" s="3">
        <v>45452</v>
      </c>
      <c r="O4313" s="4" t="str">
        <f t="shared" si="471"/>
        <v>2024-06</v>
      </c>
      <c r="P4313" s="4" t="str">
        <f t="shared" si="472"/>
        <v>06</v>
      </c>
      <c r="Q4313" s="4" t="str">
        <f t="shared" si="473"/>
        <v>June</v>
      </c>
      <c r="R4313" s="30" t="str">
        <f t="shared" si="474"/>
        <v>09</v>
      </c>
      <c r="W4313" t="str">
        <f t="shared" si="475"/>
        <v>ok</v>
      </c>
    </row>
    <row r="4314" spans="1:23" x14ac:dyDescent="0.3">
      <c r="A4314" t="s">
        <v>4356</v>
      </c>
      <c r="B4314" t="s">
        <v>47</v>
      </c>
      <c r="C4314" t="s">
        <v>12</v>
      </c>
      <c r="D4314" t="s">
        <v>48</v>
      </c>
      <c r="E4314" t="s">
        <v>20</v>
      </c>
      <c r="F4314" t="s">
        <v>31</v>
      </c>
      <c r="G4314" s="5">
        <v>9433.6200000000008</v>
      </c>
      <c r="H4314" s="5">
        <f t="shared" si="469"/>
        <v>169.80516</v>
      </c>
      <c r="I4314" s="6">
        <v>3</v>
      </c>
      <c r="J4314" s="6">
        <v>28300.86</v>
      </c>
      <c r="K4314" s="5">
        <f t="shared" si="470"/>
        <v>509.41548</v>
      </c>
      <c r="L4314" s="7">
        <v>4.5599999999999996</v>
      </c>
      <c r="M4314" s="7">
        <v>4000</v>
      </c>
      <c r="N4314" s="3">
        <v>45558</v>
      </c>
      <c r="O4314" s="4" t="str">
        <f t="shared" si="471"/>
        <v>2024-09</v>
      </c>
      <c r="P4314" s="4" t="str">
        <f t="shared" si="472"/>
        <v>09</v>
      </c>
      <c r="Q4314" s="4" t="str">
        <f t="shared" si="473"/>
        <v>September</v>
      </c>
      <c r="R4314" s="30" t="str">
        <f t="shared" si="474"/>
        <v>23</v>
      </c>
      <c r="W4314" t="str">
        <f t="shared" si="475"/>
        <v>ok</v>
      </c>
    </row>
    <row r="4315" spans="1:23" x14ac:dyDescent="0.3">
      <c r="A4315" t="s">
        <v>4357</v>
      </c>
      <c r="B4315" t="s">
        <v>33</v>
      </c>
      <c r="C4315" t="s">
        <v>12</v>
      </c>
      <c r="D4315" t="s">
        <v>34</v>
      </c>
      <c r="E4315" t="s">
        <v>20</v>
      </c>
      <c r="F4315" t="s">
        <v>21</v>
      </c>
      <c r="G4315" s="5">
        <v>19574.93</v>
      </c>
      <c r="H4315" s="5">
        <f t="shared" si="469"/>
        <v>352.34873999999996</v>
      </c>
      <c r="I4315" s="6">
        <v>5</v>
      </c>
      <c r="J4315" s="6">
        <v>97874.65</v>
      </c>
      <c r="K4315" s="5">
        <f t="shared" si="470"/>
        <v>1761.7436999999998</v>
      </c>
      <c r="L4315" s="7">
        <v>3.11</v>
      </c>
      <c r="M4315" s="7">
        <v>3610</v>
      </c>
      <c r="N4315" s="3">
        <v>45403</v>
      </c>
      <c r="O4315" s="4" t="str">
        <f t="shared" si="471"/>
        <v>2024-04</v>
      </c>
      <c r="P4315" s="4" t="str">
        <f t="shared" si="472"/>
        <v>04</v>
      </c>
      <c r="Q4315" s="4" t="str">
        <f t="shared" si="473"/>
        <v>April</v>
      </c>
      <c r="R4315" s="30" t="str">
        <f t="shared" si="474"/>
        <v>21</v>
      </c>
      <c r="W4315" t="str">
        <f t="shared" si="475"/>
        <v>ok</v>
      </c>
    </row>
    <row r="4316" spans="1:23" x14ac:dyDescent="0.3">
      <c r="A4316" t="s">
        <v>4358</v>
      </c>
      <c r="B4316" t="s">
        <v>17</v>
      </c>
      <c r="C4316" t="s">
        <v>18</v>
      </c>
      <c r="D4316" t="s">
        <v>19</v>
      </c>
      <c r="E4316" t="s">
        <v>20</v>
      </c>
      <c r="F4316" t="s">
        <v>21</v>
      </c>
      <c r="G4316" s="5">
        <v>13254.93</v>
      </c>
      <c r="H4316" s="5">
        <f t="shared" si="469"/>
        <v>238.58874</v>
      </c>
      <c r="I4316" s="6">
        <v>2</v>
      </c>
      <c r="J4316" s="6">
        <v>26509.86</v>
      </c>
      <c r="K4316" s="5">
        <f t="shared" si="470"/>
        <v>477.17748</v>
      </c>
      <c r="L4316" s="7">
        <v>2.58</v>
      </c>
      <c r="M4316" s="7">
        <v>4710</v>
      </c>
      <c r="N4316" s="3">
        <v>45386</v>
      </c>
      <c r="O4316" s="4" t="str">
        <f t="shared" si="471"/>
        <v>2024-04</v>
      </c>
      <c r="P4316" s="4" t="str">
        <f t="shared" si="472"/>
        <v>04</v>
      </c>
      <c r="Q4316" s="4" t="str">
        <f t="shared" si="473"/>
        <v>April</v>
      </c>
      <c r="R4316" s="30" t="str">
        <f t="shared" si="474"/>
        <v>04</v>
      </c>
      <c r="W4316" t="str">
        <f t="shared" si="475"/>
        <v>ok</v>
      </c>
    </row>
    <row r="4317" spans="1:23" x14ac:dyDescent="0.3">
      <c r="A4317" t="s">
        <v>4359</v>
      </c>
      <c r="B4317" t="s">
        <v>11</v>
      </c>
      <c r="C4317" t="s">
        <v>12</v>
      </c>
      <c r="D4317" t="s">
        <v>13</v>
      </c>
      <c r="E4317" t="s">
        <v>45</v>
      </c>
      <c r="F4317" t="s">
        <v>15</v>
      </c>
      <c r="G4317" s="5">
        <v>15395.93</v>
      </c>
      <c r="H4317" s="5">
        <f t="shared" si="469"/>
        <v>277.12673999999998</v>
      </c>
      <c r="I4317" s="6">
        <v>3</v>
      </c>
      <c r="J4317" s="6">
        <v>46187.79</v>
      </c>
      <c r="K4317" s="5">
        <f t="shared" si="470"/>
        <v>831.38022000000001</v>
      </c>
      <c r="L4317" s="7">
        <v>1.4</v>
      </c>
      <c r="M4317" s="7">
        <v>2255</v>
      </c>
      <c r="N4317" s="3">
        <v>45608</v>
      </c>
      <c r="O4317" s="4" t="str">
        <f t="shared" si="471"/>
        <v>2024-11</v>
      </c>
      <c r="P4317" s="4" t="str">
        <f t="shared" si="472"/>
        <v>11</v>
      </c>
      <c r="Q4317" s="4" t="str">
        <f t="shared" si="473"/>
        <v>November</v>
      </c>
      <c r="R4317" s="30" t="str">
        <f t="shared" si="474"/>
        <v>12</v>
      </c>
      <c r="W4317" t="str">
        <f t="shared" si="475"/>
        <v>ok</v>
      </c>
    </row>
    <row r="4318" spans="1:23" x14ac:dyDescent="0.3">
      <c r="A4318" t="s">
        <v>4360</v>
      </c>
      <c r="B4318" t="s">
        <v>36</v>
      </c>
      <c r="C4318" t="s">
        <v>18</v>
      </c>
      <c r="D4318" t="s">
        <v>37</v>
      </c>
      <c r="E4318" t="s">
        <v>14</v>
      </c>
      <c r="F4318" t="s">
        <v>31</v>
      </c>
      <c r="G4318" s="5">
        <v>3501.26</v>
      </c>
      <c r="H4318" s="5">
        <f t="shared" si="469"/>
        <v>63.022680000000001</v>
      </c>
      <c r="I4318" s="6">
        <v>3</v>
      </c>
      <c r="J4318" s="6">
        <v>10503.78</v>
      </c>
      <c r="K4318" s="5">
        <f t="shared" si="470"/>
        <v>189.06804</v>
      </c>
      <c r="L4318" s="7">
        <v>2.52</v>
      </c>
      <c r="M4318" s="7">
        <v>2465</v>
      </c>
      <c r="N4318" s="3">
        <v>45490</v>
      </c>
      <c r="O4318" s="4" t="str">
        <f t="shared" si="471"/>
        <v>2024-07</v>
      </c>
      <c r="P4318" s="4" t="str">
        <f t="shared" si="472"/>
        <v>07</v>
      </c>
      <c r="Q4318" s="4" t="str">
        <f t="shared" si="473"/>
        <v>July</v>
      </c>
      <c r="R4318" s="30" t="str">
        <f t="shared" si="474"/>
        <v>17</v>
      </c>
      <c r="W4318" t="str">
        <f t="shared" si="475"/>
        <v>ok</v>
      </c>
    </row>
    <row r="4319" spans="1:23" x14ac:dyDescent="0.3">
      <c r="A4319" t="s">
        <v>4361</v>
      </c>
      <c r="B4319" t="s">
        <v>11</v>
      </c>
      <c r="C4319" t="s">
        <v>12</v>
      </c>
      <c r="D4319" t="s">
        <v>13</v>
      </c>
      <c r="E4319" t="s">
        <v>20</v>
      </c>
      <c r="F4319" t="s">
        <v>31</v>
      </c>
      <c r="G4319" s="5">
        <v>10376.950000000001</v>
      </c>
      <c r="H4319" s="5">
        <f t="shared" si="469"/>
        <v>186.7851</v>
      </c>
      <c r="I4319" s="6">
        <v>2</v>
      </c>
      <c r="J4319" s="6">
        <v>20753.900000000001</v>
      </c>
      <c r="K4319" s="5">
        <f t="shared" si="470"/>
        <v>373.5702</v>
      </c>
      <c r="L4319" s="7">
        <v>3.79</v>
      </c>
      <c r="M4319" s="7">
        <v>2419</v>
      </c>
      <c r="N4319" s="3">
        <v>45547</v>
      </c>
      <c r="O4319" s="4" t="str">
        <f t="shared" si="471"/>
        <v>2024-09</v>
      </c>
      <c r="P4319" s="4" t="str">
        <f t="shared" si="472"/>
        <v>09</v>
      </c>
      <c r="Q4319" s="4" t="str">
        <f t="shared" si="473"/>
        <v>September</v>
      </c>
      <c r="R4319" s="30" t="str">
        <f t="shared" si="474"/>
        <v>12</v>
      </c>
      <c r="W4319" t="str">
        <f t="shared" si="475"/>
        <v>ok</v>
      </c>
    </row>
    <row r="4320" spans="1:23" x14ac:dyDescent="0.3">
      <c r="A4320" t="s">
        <v>4362</v>
      </c>
      <c r="B4320" t="s">
        <v>11</v>
      </c>
      <c r="C4320" t="s">
        <v>12</v>
      </c>
      <c r="D4320" t="s">
        <v>13</v>
      </c>
      <c r="E4320" t="s">
        <v>14</v>
      </c>
      <c r="F4320" t="s">
        <v>60</v>
      </c>
      <c r="G4320" s="5">
        <v>10093.799999999999</v>
      </c>
      <c r="H4320" s="5">
        <f t="shared" si="469"/>
        <v>181.68839999999997</v>
      </c>
      <c r="I4320" s="6">
        <v>4</v>
      </c>
      <c r="J4320" s="6">
        <v>40375.199999999997</v>
      </c>
      <c r="K4320" s="5">
        <f t="shared" si="470"/>
        <v>726.75359999999989</v>
      </c>
      <c r="L4320" s="7">
        <v>2.66</v>
      </c>
      <c r="M4320" s="7">
        <v>531</v>
      </c>
      <c r="N4320" s="3">
        <v>45452</v>
      </c>
      <c r="O4320" s="4" t="str">
        <f t="shared" si="471"/>
        <v>2024-06</v>
      </c>
      <c r="P4320" s="4" t="str">
        <f t="shared" si="472"/>
        <v>06</v>
      </c>
      <c r="Q4320" s="4" t="str">
        <f t="shared" si="473"/>
        <v>June</v>
      </c>
      <c r="R4320" s="30" t="str">
        <f t="shared" si="474"/>
        <v>09</v>
      </c>
      <c r="W4320" t="str">
        <f t="shared" si="475"/>
        <v>ok</v>
      </c>
    </row>
    <row r="4321" spans="1:23" x14ac:dyDescent="0.3">
      <c r="A4321" t="s">
        <v>4363</v>
      </c>
      <c r="B4321" t="s">
        <v>47</v>
      </c>
      <c r="C4321" t="s">
        <v>12</v>
      </c>
      <c r="D4321" t="s">
        <v>48</v>
      </c>
      <c r="E4321" t="s">
        <v>14</v>
      </c>
      <c r="F4321" t="s">
        <v>21</v>
      </c>
      <c r="G4321" s="5">
        <v>8144.53</v>
      </c>
      <c r="H4321" s="5">
        <f t="shared" si="469"/>
        <v>146.60153999999997</v>
      </c>
      <c r="I4321" s="6">
        <v>4</v>
      </c>
      <c r="J4321" s="6">
        <v>32578.12</v>
      </c>
      <c r="K4321" s="5">
        <f t="shared" si="470"/>
        <v>586.40615999999989</v>
      </c>
      <c r="L4321" s="7">
        <v>3.61</v>
      </c>
      <c r="M4321" s="7">
        <v>341</v>
      </c>
      <c r="N4321" s="3">
        <v>45568</v>
      </c>
      <c r="O4321" s="4" t="str">
        <f t="shared" si="471"/>
        <v>2024-10</v>
      </c>
      <c r="P4321" s="4" t="str">
        <f t="shared" si="472"/>
        <v>10</v>
      </c>
      <c r="Q4321" s="4" t="str">
        <f t="shared" si="473"/>
        <v>October</v>
      </c>
      <c r="R4321" s="30" t="str">
        <f t="shared" si="474"/>
        <v>03</v>
      </c>
      <c r="W4321" t="str">
        <f t="shared" si="475"/>
        <v>ok</v>
      </c>
    </row>
    <row r="4322" spans="1:23" x14ac:dyDescent="0.3">
      <c r="A4322" t="s">
        <v>4364</v>
      </c>
      <c r="B4322" t="s">
        <v>17</v>
      </c>
      <c r="C4322" t="s">
        <v>18</v>
      </c>
      <c r="D4322" t="s">
        <v>19</v>
      </c>
      <c r="E4322" t="s">
        <v>14</v>
      </c>
      <c r="F4322" t="s">
        <v>21</v>
      </c>
      <c r="G4322" s="5">
        <v>11950.11</v>
      </c>
      <c r="H4322" s="5">
        <f t="shared" si="469"/>
        <v>215.10198</v>
      </c>
      <c r="I4322" s="6">
        <v>4</v>
      </c>
      <c r="J4322" s="6">
        <v>47800.44</v>
      </c>
      <c r="K4322" s="5">
        <f t="shared" si="470"/>
        <v>860.40791999999999</v>
      </c>
      <c r="L4322" s="7">
        <v>2.16</v>
      </c>
      <c r="M4322" s="7">
        <v>1510</v>
      </c>
      <c r="N4322" s="3">
        <v>45500</v>
      </c>
      <c r="O4322" s="4" t="str">
        <f t="shared" si="471"/>
        <v>2024-07</v>
      </c>
      <c r="P4322" s="4" t="str">
        <f t="shared" si="472"/>
        <v>07</v>
      </c>
      <c r="Q4322" s="4" t="str">
        <f t="shared" si="473"/>
        <v>July</v>
      </c>
      <c r="R4322" s="30" t="str">
        <f t="shared" si="474"/>
        <v>27</v>
      </c>
      <c r="W4322" t="str">
        <f t="shared" si="475"/>
        <v>ok</v>
      </c>
    </row>
    <row r="4323" spans="1:23" x14ac:dyDescent="0.3">
      <c r="A4323" t="s">
        <v>4365</v>
      </c>
      <c r="B4323" t="s">
        <v>63</v>
      </c>
      <c r="C4323" t="s">
        <v>18</v>
      </c>
      <c r="D4323" t="s">
        <v>64</v>
      </c>
      <c r="E4323" t="s">
        <v>14</v>
      </c>
      <c r="F4323" t="s">
        <v>26</v>
      </c>
      <c r="G4323" s="5">
        <v>11529.66</v>
      </c>
      <c r="H4323" s="5">
        <f t="shared" si="469"/>
        <v>207.53387999999998</v>
      </c>
      <c r="I4323" s="6">
        <v>4</v>
      </c>
      <c r="J4323" s="6">
        <v>46118.64</v>
      </c>
      <c r="K4323" s="5">
        <f t="shared" si="470"/>
        <v>830.13551999999993</v>
      </c>
      <c r="L4323" s="7">
        <v>1.33</v>
      </c>
      <c r="M4323" s="7">
        <v>732</v>
      </c>
      <c r="N4323" s="3">
        <v>45614</v>
      </c>
      <c r="O4323" s="4" t="str">
        <f t="shared" si="471"/>
        <v>2024-11</v>
      </c>
      <c r="P4323" s="4" t="str">
        <f t="shared" si="472"/>
        <v>11</v>
      </c>
      <c r="Q4323" s="4" t="str">
        <f t="shared" si="473"/>
        <v>November</v>
      </c>
      <c r="R4323" s="30" t="str">
        <f t="shared" si="474"/>
        <v>18</v>
      </c>
      <c r="W4323" t="str">
        <f t="shared" si="475"/>
        <v>ok</v>
      </c>
    </row>
    <row r="4324" spans="1:23" x14ac:dyDescent="0.3">
      <c r="A4324" t="s">
        <v>4366</v>
      </c>
      <c r="B4324" t="s">
        <v>63</v>
      </c>
      <c r="C4324" t="s">
        <v>18</v>
      </c>
      <c r="D4324" t="s">
        <v>64</v>
      </c>
      <c r="E4324" t="s">
        <v>14</v>
      </c>
      <c r="F4324" t="s">
        <v>60</v>
      </c>
      <c r="G4324" s="5">
        <v>19790.400000000001</v>
      </c>
      <c r="H4324" s="5">
        <f t="shared" si="469"/>
        <v>356.22719999999998</v>
      </c>
      <c r="I4324" s="6">
        <v>3</v>
      </c>
      <c r="J4324" s="6">
        <v>59371.199999999997</v>
      </c>
      <c r="K4324" s="5">
        <f t="shared" si="470"/>
        <v>1068.6815999999999</v>
      </c>
      <c r="L4324" s="7">
        <v>3.15</v>
      </c>
      <c r="M4324" s="7">
        <v>3933</v>
      </c>
      <c r="N4324" s="3">
        <v>45369</v>
      </c>
      <c r="O4324" s="4" t="str">
        <f t="shared" si="471"/>
        <v>2024-03</v>
      </c>
      <c r="P4324" s="4" t="str">
        <f t="shared" si="472"/>
        <v>03</v>
      </c>
      <c r="Q4324" s="4" t="str">
        <f t="shared" si="473"/>
        <v>March</v>
      </c>
      <c r="R4324" s="30" t="str">
        <f t="shared" si="474"/>
        <v>18</v>
      </c>
      <c r="W4324" t="str">
        <f t="shared" si="475"/>
        <v>ok</v>
      </c>
    </row>
    <row r="4325" spans="1:23" x14ac:dyDescent="0.3">
      <c r="A4325" t="s">
        <v>4367</v>
      </c>
      <c r="B4325" t="s">
        <v>28</v>
      </c>
      <c r="C4325" t="s">
        <v>29</v>
      </c>
      <c r="D4325" t="s">
        <v>30</v>
      </c>
      <c r="E4325" t="s">
        <v>14</v>
      </c>
      <c r="F4325" t="s">
        <v>21</v>
      </c>
      <c r="G4325" s="5">
        <v>8072.27</v>
      </c>
      <c r="H4325" s="5">
        <f t="shared" si="469"/>
        <v>145.30086</v>
      </c>
      <c r="I4325" s="6">
        <v>4</v>
      </c>
      <c r="J4325" s="6">
        <v>32289.08</v>
      </c>
      <c r="K4325" s="5">
        <f t="shared" si="470"/>
        <v>581.20344</v>
      </c>
      <c r="L4325" s="7">
        <v>4.59</v>
      </c>
      <c r="M4325" s="7">
        <v>3385</v>
      </c>
      <c r="N4325" s="3">
        <v>45478</v>
      </c>
      <c r="O4325" s="4" t="str">
        <f t="shared" si="471"/>
        <v>2024-07</v>
      </c>
      <c r="P4325" s="4" t="str">
        <f t="shared" si="472"/>
        <v>07</v>
      </c>
      <c r="Q4325" s="4" t="str">
        <f t="shared" si="473"/>
        <v>July</v>
      </c>
      <c r="R4325" s="30" t="str">
        <f t="shared" si="474"/>
        <v>05</v>
      </c>
      <c r="W4325" t="str">
        <f t="shared" si="475"/>
        <v>ok</v>
      </c>
    </row>
    <row r="4326" spans="1:23" x14ac:dyDescent="0.3">
      <c r="A4326" t="s">
        <v>4368</v>
      </c>
      <c r="B4326" t="s">
        <v>11</v>
      </c>
      <c r="C4326" t="s">
        <v>12</v>
      </c>
      <c r="D4326" t="s">
        <v>13</v>
      </c>
      <c r="E4326" t="s">
        <v>45</v>
      </c>
      <c r="F4326" t="s">
        <v>26</v>
      </c>
      <c r="G4326" s="5">
        <v>11054.72</v>
      </c>
      <c r="H4326" s="5">
        <f t="shared" si="469"/>
        <v>198.98495999999997</v>
      </c>
      <c r="I4326" s="6">
        <v>2</v>
      </c>
      <c r="J4326" s="6">
        <v>22109.439999999999</v>
      </c>
      <c r="K4326" s="5">
        <f t="shared" si="470"/>
        <v>397.96991999999995</v>
      </c>
      <c r="L4326" s="7">
        <v>4.78</v>
      </c>
      <c r="M4326" s="7">
        <v>3843</v>
      </c>
      <c r="N4326" s="3">
        <v>45469</v>
      </c>
      <c r="O4326" s="4" t="str">
        <f t="shared" si="471"/>
        <v>2024-06</v>
      </c>
      <c r="P4326" s="4" t="str">
        <f t="shared" si="472"/>
        <v>06</v>
      </c>
      <c r="Q4326" s="4" t="str">
        <f t="shared" si="473"/>
        <v>June</v>
      </c>
      <c r="R4326" s="30" t="str">
        <f t="shared" si="474"/>
        <v>26</v>
      </c>
      <c r="W4326" t="str">
        <f t="shared" si="475"/>
        <v>ok</v>
      </c>
    </row>
    <row r="4327" spans="1:23" x14ac:dyDescent="0.3">
      <c r="A4327" t="s">
        <v>4369</v>
      </c>
      <c r="B4327" t="s">
        <v>51</v>
      </c>
      <c r="C4327" t="s">
        <v>29</v>
      </c>
      <c r="D4327" t="s">
        <v>52</v>
      </c>
      <c r="E4327" t="s">
        <v>45</v>
      </c>
      <c r="F4327" t="s">
        <v>31</v>
      </c>
      <c r="G4327" s="5">
        <v>7776.84</v>
      </c>
      <c r="H4327" s="5">
        <f t="shared" si="469"/>
        <v>139.98311999999999</v>
      </c>
      <c r="I4327" s="6">
        <v>2</v>
      </c>
      <c r="J4327" s="6">
        <v>15553.68</v>
      </c>
      <c r="K4327" s="5">
        <f t="shared" si="470"/>
        <v>279.96623999999997</v>
      </c>
      <c r="L4327" s="7">
        <v>3.53</v>
      </c>
      <c r="M4327" s="7">
        <v>957</v>
      </c>
      <c r="N4327" s="3">
        <v>45432</v>
      </c>
      <c r="O4327" s="4" t="str">
        <f t="shared" si="471"/>
        <v>2024-05</v>
      </c>
      <c r="P4327" s="4" t="str">
        <f t="shared" si="472"/>
        <v>05</v>
      </c>
      <c r="Q4327" s="4" t="str">
        <f t="shared" si="473"/>
        <v>May</v>
      </c>
      <c r="R4327" s="30" t="str">
        <f t="shared" si="474"/>
        <v>20</v>
      </c>
      <c r="W4327" t="str">
        <f t="shared" si="475"/>
        <v>ok</v>
      </c>
    </row>
    <row r="4328" spans="1:23" x14ac:dyDescent="0.3">
      <c r="A4328" t="s">
        <v>4370</v>
      </c>
      <c r="B4328" t="s">
        <v>28</v>
      </c>
      <c r="C4328" t="s">
        <v>29</v>
      </c>
      <c r="D4328" t="s">
        <v>30</v>
      </c>
      <c r="E4328" t="s">
        <v>20</v>
      </c>
      <c r="F4328" t="s">
        <v>15</v>
      </c>
      <c r="G4328" s="5">
        <v>12845</v>
      </c>
      <c r="H4328" s="5">
        <f t="shared" si="469"/>
        <v>231.20999999999998</v>
      </c>
      <c r="I4328" s="6">
        <v>4</v>
      </c>
      <c r="J4328" s="6">
        <v>51380</v>
      </c>
      <c r="K4328" s="5">
        <f t="shared" si="470"/>
        <v>924.83999999999992</v>
      </c>
      <c r="L4328" s="7">
        <v>2.25</v>
      </c>
      <c r="M4328" s="7">
        <v>4211</v>
      </c>
      <c r="N4328" s="3">
        <v>45626</v>
      </c>
      <c r="O4328" s="4" t="str">
        <f t="shared" si="471"/>
        <v>2024-11</v>
      </c>
      <c r="P4328" s="4" t="str">
        <f t="shared" si="472"/>
        <v>11</v>
      </c>
      <c r="Q4328" s="4" t="str">
        <f t="shared" si="473"/>
        <v>November</v>
      </c>
      <c r="R4328" s="30" t="str">
        <f t="shared" si="474"/>
        <v>30</v>
      </c>
      <c r="W4328" t="str">
        <f t="shared" si="475"/>
        <v>ok</v>
      </c>
    </row>
    <row r="4329" spans="1:23" x14ac:dyDescent="0.3">
      <c r="A4329" t="s">
        <v>4371</v>
      </c>
      <c r="B4329" t="s">
        <v>51</v>
      </c>
      <c r="C4329" t="s">
        <v>29</v>
      </c>
      <c r="D4329" t="s">
        <v>52</v>
      </c>
      <c r="E4329" t="s">
        <v>14</v>
      </c>
      <c r="F4329" t="s">
        <v>15</v>
      </c>
      <c r="G4329" s="5">
        <v>19213.18</v>
      </c>
      <c r="H4329" s="5">
        <f t="shared" si="469"/>
        <v>345.83723999999995</v>
      </c>
      <c r="I4329" s="6">
        <v>2</v>
      </c>
      <c r="J4329" s="6">
        <v>38426.36</v>
      </c>
      <c r="K4329" s="5">
        <f t="shared" si="470"/>
        <v>691.6744799999999</v>
      </c>
      <c r="L4329" s="7">
        <v>4.5599999999999996</v>
      </c>
      <c r="M4329" s="7">
        <v>2966</v>
      </c>
      <c r="N4329" s="3">
        <v>45444</v>
      </c>
      <c r="O4329" s="4" t="str">
        <f t="shared" si="471"/>
        <v>2024-06</v>
      </c>
      <c r="P4329" s="4" t="str">
        <f t="shared" si="472"/>
        <v>06</v>
      </c>
      <c r="Q4329" s="4" t="str">
        <f t="shared" si="473"/>
        <v>June</v>
      </c>
      <c r="R4329" s="30" t="str">
        <f t="shared" si="474"/>
        <v>01</v>
      </c>
      <c r="W4329" t="str">
        <f t="shared" si="475"/>
        <v>ok</v>
      </c>
    </row>
    <row r="4330" spans="1:23" x14ac:dyDescent="0.3">
      <c r="A4330" t="s">
        <v>4372</v>
      </c>
      <c r="B4330" t="s">
        <v>51</v>
      </c>
      <c r="C4330" t="s">
        <v>29</v>
      </c>
      <c r="D4330" t="s">
        <v>52</v>
      </c>
      <c r="E4330" t="s">
        <v>20</v>
      </c>
      <c r="F4330" t="s">
        <v>21</v>
      </c>
      <c r="G4330" s="5">
        <v>7421.56</v>
      </c>
      <c r="H4330" s="5">
        <f t="shared" si="469"/>
        <v>133.58807999999999</v>
      </c>
      <c r="I4330" s="6">
        <v>4</v>
      </c>
      <c r="J4330" s="6">
        <v>29686.240000000002</v>
      </c>
      <c r="K4330" s="5">
        <f t="shared" si="470"/>
        <v>534.35231999999996</v>
      </c>
      <c r="L4330" s="7">
        <v>3.91</v>
      </c>
      <c r="M4330" s="7">
        <v>1354</v>
      </c>
      <c r="N4330" s="3">
        <v>45378</v>
      </c>
      <c r="O4330" s="4" t="str">
        <f t="shared" si="471"/>
        <v>2024-03</v>
      </c>
      <c r="P4330" s="4" t="str">
        <f t="shared" si="472"/>
        <v>03</v>
      </c>
      <c r="Q4330" s="4" t="str">
        <f t="shared" si="473"/>
        <v>March</v>
      </c>
      <c r="R4330" s="30" t="str">
        <f t="shared" si="474"/>
        <v>27</v>
      </c>
      <c r="W4330" t="str">
        <f t="shared" si="475"/>
        <v>ok</v>
      </c>
    </row>
    <row r="4331" spans="1:23" x14ac:dyDescent="0.3">
      <c r="A4331" t="s">
        <v>4373</v>
      </c>
      <c r="B4331" t="s">
        <v>23</v>
      </c>
      <c r="C4331" t="s">
        <v>24</v>
      </c>
      <c r="D4331" t="s">
        <v>25</v>
      </c>
      <c r="E4331" t="s">
        <v>20</v>
      </c>
      <c r="F4331" t="s">
        <v>31</v>
      </c>
      <c r="G4331" s="5">
        <v>5189.8999999999996</v>
      </c>
      <c r="H4331" s="5">
        <f t="shared" si="469"/>
        <v>93.418199999999985</v>
      </c>
      <c r="I4331" s="6">
        <v>3</v>
      </c>
      <c r="J4331" s="6">
        <v>15569.7</v>
      </c>
      <c r="K4331" s="5">
        <f t="shared" si="470"/>
        <v>280.25459999999998</v>
      </c>
      <c r="L4331" s="7">
        <v>2.92</v>
      </c>
      <c r="M4331" s="7">
        <v>298</v>
      </c>
      <c r="N4331" s="3">
        <v>45527</v>
      </c>
      <c r="O4331" s="4" t="str">
        <f t="shared" si="471"/>
        <v>2024-08</v>
      </c>
      <c r="P4331" s="4" t="str">
        <f t="shared" si="472"/>
        <v>08</v>
      </c>
      <c r="Q4331" s="4" t="str">
        <f t="shared" si="473"/>
        <v>August</v>
      </c>
      <c r="R4331" s="30" t="str">
        <f t="shared" si="474"/>
        <v>23</v>
      </c>
      <c r="W4331" t="str">
        <f t="shared" si="475"/>
        <v>ok</v>
      </c>
    </row>
    <row r="4332" spans="1:23" x14ac:dyDescent="0.3">
      <c r="A4332" t="s">
        <v>4374</v>
      </c>
      <c r="B4332" t="s">
        <v>17</v>
      </c>
      <c r="C4332" t="s">
        <v>18</v>
      </c>
      <c r="D4332" t="s">
        <v>19</v>
      </c>
      <c r="E4332" t="s">
        <v>14</v>
      </c>
      <c r="F4332" t="s">
        <v>26</v>
      </c>
      <c r="G4332" s="5">
        <v>2928.96</v>
      </c>
      <c r="H4332" s="5">
        <f t="shared" si="469"/>
        <v>52.72128</v>
      </c>
      <c r="I4332" s="6">
        <v>1</v>
      </c>
      <c r="J4332" s="6">
        <v>2928.96</v>
      </c>
      <c r="K4332" s="5">
        <f t="shared" si="470"/>
        <v>52.72128</v>
      </c>
      <c r="L4332" s="7">
        <v>4.88</v>
      </c>
      <c r="M4332" s="7">
        <v>4069</v>
      </c>
      <c r="N4332" s="3">
        <v>45381</v>
      </c>
      <c r="O4332" s="4" t="str">
        <f t="shared" si="471"/>
        <v>2024-03</v>
      </c>
      <c r="P4332" s="4" t="str">
        <f t="shared" si="472"/>
        <v>03</v>
      </c>
      <c r="Q4332" s="4" t="str">
        <f t="shared" si="473"/>
        <v>March</v>
      </c>
      <c r="R4332" s="30" t="str">
        <f t="shared" si="474"/>
        <v>30</v>
      </c>
      <c r="W4332" t="str">
        <f t="shared" si="475"/>
        <v>ok</v>
      </c>
    </row>
    <row r="4333" spans="1:23" x14ac:dyDescent="0.3">
      <c r="A4333" t="s">
        <v>4375</v>
      </c>
      <c r="B4333" t="s">
        <v>11</v>
      </c>
      <c r="C4333" t="s">
        <v>12</v>
      </c>
      <c r="D4333" t="s">
        <v>13</v>
      </c>
      <c r="E4333" t="s">
        <v>20</v>
      </c>
      <c r="F4333" t="s">
        <v>38</v>
      </c>
      <c r="G4333" s="5">
        <v>15014.96</v>
      </c>
      <c r="H4333" s="5">
        <f t="shared" si="469"/>
        <v>270.26927999999998</v>
      </c>
      <c r="I4333" s="6">
        <v>1</v>
      </c>
      <c r="J4333" s="6">
        <v>15014.96</v>
      </c>
      <c r="K4333" s="5">
        <f t="shared" si="470"/>
        <v>270.26927999999998</v>
      </c>
      <c r="L4333" s="7">
        <v>2.95</v>
      </c>
      <c r="M4333" s="7">
        <v>587</v>
      </c>
      <c r="N4333" s="3">
        <v>45411</v>
      </c>
      <c r="O4333" s="4" t="str">
        <f t="shared" si="471"/>
        <v>2024-04</v>
      </c>
      <c r="P4333" s="4" t="str">
        <f t="shared" si="472"/>
        <v>04</v>
      </c>
      <c r="Q4333" s="4" t="str">
        <f t="shared" si="473"/>
        <v>April</v>
      </c>
      <c r="R4333" s="30" t="str">
        <f t="shared" si="474"/>
        <v>29</v>
      </c>
      <c r="W4333" t="str">
        <f t="shared" si="475"/>
        <v>ok</v>
      </c>
    </row>
    <row r="4334" spans="1:23" x14ac:dyDescent="0.3">
      <c r="A4334" t="s">
        <v>4376</v>
      </c>
      <c r="B4334" t="s">
        <v>17</v>
      </c>
      <c r="C4334" t="s">
        <v>18</v>
      </c>
      <c r="D4334" t="s">
        <v>19</v>
      </c>
      <c r="E4334" t="s">
        <v>14</v>
      </c>
      <c r="F4334" t="s">
        <v>38</v>
      </c>
      <c r="G4334" s="5">
        <v>15970.68</v>
      </c>
      <c r="H4334" s="5">
        <f t="shared" si="469"/>
        <v>287.47224</v>
      </c>
      <c r="I4334" s="6">
        <v>4</v>
      </c>
      <c r="J4334" s="6">
        <v>63882.720000000001</v>
      </c>
      <c r="K4334" s="5">
        <f t="shared" si="470"/>
        <v>1149.88896</v>
      </c>
      <c r="L4334" s="7">
        <v>2.94</v>
      </c>
      <c r="M4334" s="7">
        <v>939</v>
      </c>
      <c r="N4334" s="3">
        <v>45396</v>
      </c>
      <c r="O4334" s="4" t="str">
        <f t="shared" si="471"/>
        <v>2024-04</v>
      </c>
      <c r="P4334" s="4" t="str">
        <f t="shared" si="472"/>
        <v>04</v>
      </c>
      <c r="Q4334" s="4" t="str">
        <f t="shared" si="473"/>
        <v>April</v>
      </c>
      <c r="R4334" s="30" t="str">
        <f t="shared" si="474"/>
        <v>14</v>
      </c>
      <c r="W4334" t="str">
        <f t="shared" si="475"/>
        <v>ok</v>
      </c>
    </row>
    <row r="4335" spans="1:23" x14ac:dyDescent="0.3">
      <c r="A4335" t="s">
        <v>4377</v>
      </c>
      <c r="B4335" t="s">
        <v>47</v>
      </c>
      <c r="C4335" t="s">
        <v>12</v>
      </c>
      <c r="D4335" t="s">
        <v>48</v>
      </c>
      <c r="E4335" t="s">
        <v>14</v>
      </c>
      <c r="F4335" t="s">
        <v>26</v>
      </c>
      <c r="G4335" s="5">
        <v>8840.82</v>
      </c>
      <c r="H4335" s="5">
        <f t="shared" si="469"/>
        <v>159.13475999999997</v>
      </c>
      <c r="I4335" s="6">
        <v>1</v>
      </c>
      <c r="J4335" s="6">
        <v>8840.82</v>
      </c>
      <c r="K4335" s="5">
        <f t="shared" si="470"/>
        <v>159.13475999999997</v>
      </c>
      <c r="L4335" s="7">
        <v>4.8899999999999997</v>
      </c>
      <c r="M4335" s="7">
        <v>3290</v>
      </c>
      <c r="N4335" s="3">
        <v>45576</v>
      </c>
      <c r="O4335" s="4" t="str">
        <f t="shared" si="471"/>
        <v>2024-10</v>
      </c>
      <c r="P4335" s="4" t="str">
        <f t="shared" si="472"/>
        <v>10</v>
      </c>
      <c r="Q4335" s="4" t="str">
        <f t="shared" si="473"/>
        <v>October</v>
      </c>
      <c r="R4335" s="30" t="str">
        <f t="shared" si="474"/>
        <v>11</v>
      </c>
      <c r="W4335" t="str">
        <f t="shared" si="475"/>
        <v>ok</v>
      </c>
    </row>
    <row r="4336" spans="1:23" x14ac:dyDescent="0.3">
      <c r="A4336" t="s">
        <v>4378</v>
      </c>
      <c r="B4336" t="s">
        <v>33</v>
      </c>
      <c r="C4336" t="s">
        <v>12</v>
      </c>
      <c r="D4336" t="s">
        <v>34</v>
      </c>
      <c r="E4336" t="s">
        <v>20</v>
      </c>
      <c r="F4336" t="s">
        <v>60</v>
      </c>
      <c r="G4336" s="5">
        <v>111.72</v>
      </c>
      <c r="H4336" s="5">
        <f t="shared" si="469"/>
        <v>2.0109599999999999</v>
      </c>
      <c r="I4336" s="6">
        <v>3</v>
      </c>
      <c r="J4336" s="6">
        <v>335.16</v>
      </c>
      <c r="K4336" s="5">
        <f t="shared" si="470"/>
        <v>6.0328799999999996</v>
      </c>
      <c r="L4336" s="7">
        <v>2.42</v>
      </c>
      <c r="M4336" s="7">
        <v>2552</v>
      </c>
      <c r="N4336" s="3">
        <v>45439</v>
      </c>
      <c r="O4336" s="4" t="str">
        <f t="shared" si="471"/>
        <v>2024-05</v>
      </c>
      <c r="P4336" s="4" t="str">
        <f t="shared" si="472"/>
        <v>05</v>
      </c>
      <c r="Q4336" s="4" t="str">
        <f t="shared" si="473"/>
        <v>May</v>
      </c>
      <c r="R4336" s="30" t="str">
        <f t="shared" si="474"/>
        <v>27</v>
      </c>
      <c r="W4336" t="str">
        <f t="shared" si="475"/>
        <v>ok</v>
      </c>
    </row>
    <row r="4337" spans="1:23" x14ac:dyDescent="0.3">
      <c r="A4337" t="s">
        <v>4379</v>
      </c>
      <c r="B4337" t="s">
        <v>51</v>
      </c>
      <c r="C4337" t="s">
        <v>29</v>
      </c>
      <c r="D4337" t="s">
        <v>52</v>
      </c>
      <c r="E4337" t="s">
        <v>45</v>
      </c>
      <c r="F4337" t="s">
        <v>15</v>
      </c>
      <c r="G4337" s="5">
        <v>15788.92</v>
      </c>
      <c r="H4337" s="5">
        <f t="shared" si="469"/>
        <v>284.20056</v>
      </c>
      <c r="I4337" s="6">
        <v>5</v>
      </c>
      <c r="J4337" s="6">
        <v>78944.600000000006</v>
      </c>
      <c r="K4337" s="5">
        <f t="shared" si="470"/>
        <v>1421.0028</v>
      </c>
      <c r="L4337" s="7">
        <v>4.7</v>
      </c>
      <c r="M4337" s="7">
        <v>1266</v>
      </c>
      <c r="N4337" s="3">
        <v>45353</v>
      </c>
      <c r="O4337" s="4" t="str">
        <f t="shared" si="471"/>
        <v>2024-03</v>
      </c>
      <c r="P4337" s="4" t="str">
        <f t="shared" si="472"/>
        <v>03</v>
      </c>
      <c r="Q4337" s="4" t="str">
        <f t="shared" si="473"/>
        <v>March</v>
      </c>
      <c r="R4337" s="30" t="str">
        <f t="shared" si="474"/>
        <v>02</v>
      </c>
      <c r="W4337" t="str">
        <f t="shared" si="475"/>
        <v>ok</v>
      </c>
    </row>
    <row r="4338" spans="1:23" x14ac:dyDescent="0.3">
      <c r="A4338" t="s">
        <v>4380</v>
      </c>
      <c r="B4338" t="s">
        <v>17</v>
      </c>
      <c r="C4338" t="s">
        <v>18</v>
      </c>
      <c r="D4338" t="s">
        <v>19</v>
      </c>
      <c r="E4338" t="s">
        <v>20</v>
      </c>
      <c r="F4338" t="s">
        <v>38</v>
      </c>
      <c r="G4338" s="5">
        <v>871.29</v>
      </c>
      <c r="H4338" s="5">
        <f t="shared" si="469"/>
        <v>15.683219999999999</v>
      </c>
      <c r="I4338" s="6">
        <v>4</v>
      </c>
      <c r="J4338" s="6">
        <v>3485.16</v>
      </c>
      <c r="K4338" s="5">
        <f t="shared" si="470"/>
        <v>62.732879999999994</v>
      </c>
      <c r="L4338" s="7">
        <v>1.17</v>
      </c>
      <c r="M4338" s="7">
        <v>4332</v>
      </c>
      <c r="N4338" s="3">
        <v>45344</v>
      </c>
      <c r="O4338" s="4" t="str">
        <f t="shared" si="471"/>
        <v>2024-02</v>
      </c>
      <c r="P4338" s="4" t="str">
        <f t="shared" si="472"/>
        <v>02</v>
      </c>
      <c r="Q4338" s="4" t="str">
        <f t="shared" si="473"/>
        <v>February</v>
      </c>
      <c r="R4338" s="30" t="str">
        <f t="shared" si="474"/>
        <v>22</v>
      </c>
      <c r="W4338" t="str">
        <f t="shared" si="475"/>
        <v>ok</v>
      </c>
    </row>
    <row r="4339" spans="1:23" x14ac:dyDescent="0.3">
      <c r="A4339" t="s">
        <v>4381</v>
      </c>
      <c r="B4339" t="s">
        <v>47</v>
      </c>
      <c r="C4339" t="s">
        <v>12</v>
      </c>
      <c r="D4339" t="s">
        <v>48</v>
      </c>
      <c r="E4339" t="s">
        <v>14</v>
      </c>
      <c r="F4339" t="s">
        <v>15</v>
      </c>
      <c r="G4339" s="5">
        <v>7551.11</v>
      </c>
      <c r="H4339" s="5">
        <f t="shared" si="469"/>
        <v>135.91997999999998</v>
      </c>
      <c r="I4339" s="6">
        <v>1</v>
      </c>
      <c r="J4339" s="6">
        <v>7551.11</v>
      </c>
      <c r="K4339" s="5">
        <f t="shared" si="470"/>
        <v>135.91997999999998</v>
      </c>
      <c r="L4339" s="7">
        <v>4.4000000000000004</v>
      </c>
      <c r="M4339" s="7">
        <v>677</v>
      </c>
      <c r="N4339" s="3">
        <v>45449</v>
      </c>
      <c r="O4339" s="4" t="str">
        <f t="shared" si="471"/>
        <v>2024-06</v>
      </c>
      <c r="P4339" s="4" t="str">
        <f t="shared" si="472"/>
        <v>06</v>
      </c>
      <c r="Q4339" s="4" t="str">
        <f t="shared" si="473"/>
        <v>June</v>
      </c>
      <c r="R4339" s="30" t="str">
        <f t="shared" si="474"/>
        <v>06</v>
      </c>
      <c r="W4339" t="str">
        <f t="shared" si="475"/>
        <v>ok</v>
      </c>
    </row>
    <row r="4340" spans="1:23" x14ac:dyDescent="0.3">
      <c r="A4340" t="s">
        <v>4382</v>
      </c>
      <c r="B4340" t="s">
        <v>11</v>
      </c>
      <c r="C4340" t="s">
        <v>12</v>
      </c>
      <c r="D4340" t="s">
        <v>13</v>
      </c>
      <c r="E4340" t="s">
        <v>20</v>
      </c>
      <c r="F4340" t="s">
        <v>38</v>
      </c>
      <c r="G4340" s="5">
        <v>17305.48</v>
      </c>
      <c r="H4340" s="5">
        <f t="shared" si="469"/>
        <v>311.49863999999997</v>
      </c>
      <c r="I4340" s="6">
        <v>4</v>
      </c>
      <c r="J4340" s="6">
        <v>69221.919999999998</v>
      </c>
      <c r="K4340" s="5">
        <f t="shared" si="470"/>
        <v>1245.9945599999999</v>
      </c>
      <c r="L4340" s="7">
        <v>2.88</v>
      </c>
      <c r="M4340" s="7">
        <v>4302</v>
      </c>
      <c r="N4340" s="3">
        <v>45357</v>
      </c>
      <c r="O4340" s="4" t="str">
        <f t="shared" si="471"/>
        <v>2024-03</v>
      </c>
      <c r="P4340" s="4" t="str">
        <f t="shared" si="472"/>
        <v>03</v>
      </c>
      <c r="Q4340" s="4" t="str">
        <f t="shared" si="473"/>
        <v>March</v>
      </c>
      <c r="R4340" s="30" t="str">
        <f t="shared" si="474"/>
        <v>06</v>
      </c>
      <c r="W4340" t="str">
        <f t="shared" si="475"/>
        <v>ok</v>
      </c>
    </row>
    <row r="4341" spans="1:23" x14ac:dyDescent="0.3">
      <c r="A4341" t="s">
        <v>4383</v>
      </c>
      <c r="B4341" t="s">
        <v>36</v>
      </c>
      <c r="C4341" t="s">
        <v>18</v>
      </c>
      <c r="D4341" t="s">
        <v>37</v>
      </c>
      <c r="E4341" t="s">
        <v>14</v>
      </c>
      <c r="F4341" t="s">
        <v>31</v>
      </c>
      <c r="G4341" s="5">
        <v>11797.68</v>
      </c>
      <c r="H4341" s="5">
        <f t="shared" si="469"/>
        <v>212.35824</v>
      </c>
      <c r="I4341" s="6">
        <v>1</v>
      </c>
      <c r="J4341" s="6">
        <v>11797.68</v>
      </c>
      <c r="K4341" s="5">
        <f t="shared" si="470"/>
        <v>212.35824</v>
      </c>
      <c r="L4341" s="7">
        <v>1.03</v>
      </c>
      <c r="M4341" s="7">
        <v>1545</v>
      </c>
      <c r="N4341" s="3">
        <v>45620</v>
      </c>
      <c r="O4341" s="4" t="str">
        <f t="shared" si="471"/>
        <v>2024-11</v>
      </c>
      <c r="P4341" s="4" t="str">
        <f t="shared" si="472"/>
        <v>11</v>
      </c>
      <c r="Q4341" s="4" t="str">
        <f t="shared" si="473"/>
        <v>November</v>
      </c>
      <c r="R4341" s="30" t="str">
        <f t="shared" si="474"/>
        <v>24</v>
      </c>
      <c r="W4341" t="str">
        <f t="shared" si="475"/>
        <v>ok</v>
      </c>
    </row>
    <row r="4342" spans="1:23" x14ac:dyDescent="0.3">
      <c r="A4342" t="s">
        <v>4384</v>
      </c>
      <c r="B4342" t="s">
        <v>11</v>
      </c>
      <c r="C4342" t="s">
        <v>12</v>
      </c>
      <c r="D4342" t="s">
        <v>13</v>
      </c>
      <c r="E4342" t="s">
        <v>45</v>
      </c>
      <c r="F4342" t="s">
        <v>38</v>
      </c>
      <c r="G4342" s="5">
        <v>16220.68</v>
      </c>
      <c r="H4342" s="5">
        <f t="shared" si="469"/>
        <v>291.97224</v>
      </c>
      <c r="I4342" s="6">
        <v>1</v>
      </c>
      <c r="J4342" s="6">
        <v>16220.68</v>
      </c>
      <c r="K4342" s="5">
        <f t="shared" si="470"/>
        <v>291.97224</v>
      </c>
      <c r="L4342" s="7">
        <v>3.4</v>
      </c>
      <c r="M4342" s="7">
        <v>3422</v>
      </c>
      <c r="N4342" s="3">
        <v>45451</v>
      </c>
      <c r="O4342" s="4" t="str">
        <f t="shared" si="471"/>
        <v>2024-06</v>
      </c>
      <c r="P4342" s="4" t="str">
        <f t="shared" si="472"/>
        <v>06</v>
      </c>
      <c r="Q4342" s="4" t="str">
        <f t="shared" si="473"/>
        <v>June</v>
      </c>
      <c r="R4342" s="30" t="str">
        <f t="shared" si="474"/>
        <v>08</v>
      </c>
      <c r="W4342" t="str">
        <f t="shared" si="475"/>
        <v>ok</v>
      </c>
    </row>
    <row r="4343" spans="1:23" x14ac:dyDescent="0.3">
      <c r="A4343" t="s">
        <v>4385</v>
      </c>
      <c r="B4343" t="s">
        <v>28</v>
      </c>
      <c r="C4343" t="s">
        <v>29</v>
      </c>
      <c r="D4343" t="s">
        <v>30</v>
      </c>
      <c r="E4343" t="s">
        <v>45</v>
      </c>
      <c r="F4343" t="s">
        <v>38</v>
      </c>
      <c r="G4343" s="5">
        <v>9113.65</v>
      </c>
      <c r="H4343" s="5">
        <f t="shared" si="469"/>
        <v>164.04569999999998</v>
      </c>
      <c r="I4343" s="6">
        <v>5</v>
      </c>
      <c r="J4343" s="6">
        <v>45568.25</v>
      </c>
      <c r="K4343" s="5">
        <f t="shared" si="470"/>
        <v>820.22849999999994</v>
      </c>
      <c r="L4343" s="7">
        <v>1.62</v>
      </c>
      <c r="M4343" s="7">
        <v>2653</v>
      </c>
      <c r="N4343" s="3">
        <v>45627</v>
      </c>
      <c r="O4343" s="4" t="str">
        <f t="shared" si="471"/>
        <v>2024-12</v>
      </c>
      <c r="P4343" s="4" t="str">
        <f t="shared" si="472"/>
        <v>12</v>
      </c>
      <c r="Q4343" s="4" t="str">
        <f t="shared" si="473"/>
        <v>December</v>
      </c>
      <c r="R4343" s="30" t="str">
        <f t="shared" si="474"/>
        <v>01</v>
      </c>
      <c r="W4343" t="str">
        <f t="shared" si="475"/>
        <v>ok</v>
      </c>
    </row>
    <row r="4344" spans="1:23" x14ac:dyDescent="0.3">
      <c r="A4344" t="s">
        <v>4386</v>
      </c>
      <c r="B4344" t="s">
        <v>17</v>
      </c>
      <c r="C4344" t="s">
        <v>18</v>
      </c>
      <c r="D4344" t="s">
        <v>19</v>
      </c>
      <c r="E4344" t="s">
        <v>20</v>
      </c>
      <c r="F4344" t="s">
        <v>60</v>
      </c>
      <c r="G4344" s="5">
        <v>7815.22</v>
      </c>
      <c r="H4344" s="5">
        <f t="shared" si="469"/>
        <v>140.67395999999999</v>
      </c>
      <c r="I4344" s="6">
        <v>2</v>
      </c>
      <c r="J4344" s="6">
        <v>15630.44</v>
      </c>
      <c r="K4344" s="5">
        <f t="shared" si="470"/>
        <v>281.34791999999999</v>
      </c>
      <c r="L4344" s="7">
        <v>3.06</v>
      </c>
      <c r="M4344" s="7">
        <v>3723</v>
      </c>
      <c r="N4344" s="3">
        <v>45636</v>
      </c>
      <c r="O4344" s="4" t="str">
        <f t="shared" si="471"/>
        <v>2024-12</v>
      </c>
      <c r="P4344" s="4" t="str">
        <f t="shared" si="472"/>
        <v>12</v>
      </c>
      <c r="Q4344" s="4" t="str">
        <f t="shared" si="473"/>
        <v>December</v>
      </c>
      <c r="R4344" s="30" t="str">
        <f t="shared" si="474"/>
        <v>10</v>
      </c>
      <c r="W4344" t="str">
        <f t="shared" si="475"/>
        <v>ok</v>
      </c>
    </row>
    <row r="4345" spans="1:23" x14ac:dyDescent="0.3">
      <c r="A4345" t="s">
        <v>4387</v>
      </c>
      <c r="B4345" t="s">
        <v>33</v>
      </c>
      <c r="C4345" t="s">
        <v>12</v>
      </c>
      <c r="D4345" t="s">
        <v>34</v>
      </c>
      <c r="E4345" t="s">
        <v>45</v>
      </c>
      <c r="F4345" t="s">
        <v>15</v>
      </c>
      <c r="G4345" s="5">
        <v>12881.56</v>
      </c>
      <c r="H4345" s="5">
        <f t="shared" si="469"/>
        <v>231.86807999999996</v>
      </c>
      <c r="I4345" s="6">
        <v>2</v>
      </c>
      <c r="J4345" s="6">
        <v>25763.119999999999</v>
      </c>
      <c r="K4345" s="5">
        <f t="shared" si="470"/>
        <v>463.73615999999993</v>
      </c>
      <c r="L4345" s="7">
        <v>1.84</v>
      </c>
      <c r="M4345" s="7">
        <v>3506</v>
      </c>
      <c r="N4345" s="3">
        <v>45326</v>
      </c>
      <c r="O4345" s="4" t="str">
        <f t="shared" si="471"/>
        <v>2024-02</v>
      </c>
      <c r="P4345" s="4" t="str">
        <f t="shared" si="472"/>
        <v>02</v>
      </c>
      <c r="Q4345" s="4" t="str">
        <f t="shared" si="473"/>
        <v>February</v>
      </c>
      <c r="R4345" s="30" t="str">
        <f t="shared" si="474"/>
        <v>04</v>
      </c>
      <c r="W4345" t="str">
        <f t="shared" si="475"/>
        <v>ok</v>
      </c>
    </row>
    <row r="4346" spans="1:23" x14ac:dyDescent="0.3">
      <c r="A4346" t="s">
        <v>4388</v>
      </c>
      <c r="B4346" t="s">
        <v>47</v>
      </c>
      <c r="C4346" t="s">
        <v>12</v>
      </c>
      <c r="D4346" t="s">
        <v>48</v>
      </c>
      <c r="E4346" t="s">
        <v>20</v>
      </c>
      <c r="F4346" t="s">
        <v>15</v>
      </c>
      <c r="G4346" s="5">
        <v>1919.16</v>
      </c>
      <c r="H4346" s="5">
        <f t="shared" si="469"/>
        <v>34.544879999999999</v>
      </c>
      <c r="I4346" s="6">
        <v>3</v>
      </c>
      <c r="J4346" s="6">
        <v>5757.48</v>
      </c>
      <c r="K4346" s="5">
        <f t="shared" si="470"/>
        <v>103.63463999999999</v>
      </c>
      <c r="L4346" s="7">
        <v>2.6</v>
      </c>
      <c r="M4346" s="7">
        <v>4178</v>
      </c>
      <c r="N4346" s="3">
        <v>45565</v>
      </c>
      <c r="O4346" s="4" t="str">
        <f t="shared" si="471"/>
        <v>2024-09</v>
      </c>
      <c r="P4346" s="4" t="str">
        <f t="shared" si="472"/>
        <v>09</v>
      </c>
      <c r="Q4346" s="4" t="str">
        <f t="shared" si="473"/>
        <v>September</v>
      </c>
      <c r="R4346" s="30" t="str">
        <f t="shared" si="474"/>
        <v>30</v>
      </c>
      <c r="W4346" t="str">
        <f t="shared" si="475"/>
        <v>ok</v>
      </c>
    </row>
    <row r="4347" spans="1:23" x14ac:dyDescent="0.3">
      <c r="A4347" t="s">
        <v>4389</v>
      </c>
      <c r="B4347" t="s">
        <v>63</v>
      </c>
      <c r="C4347" t="s">
        <v>18</v>
      </c>
      <c r="D4347" t="s">
        <v>64</v>
      </c>
      <c r="E4347" t="s">
        <v>20</v>
      </c>
      <c r="F4347" t="s">
        <v>26</v>
      </c>
      <c r="G4347" s="5">
        <v>9968.4699999999993</v>
      </c>
      <c r="H4347" s="5">
        <f t="shared" si="469"/>
        <v>179.43245999999996</v>
      </c>
      <c r="I4347" s="6">
        <v>1</v>
      </c>
      <c r="J4347" s="6">
        <v>9968.4699999999993</v>
      </c>
      <c r="K4347" s="5">
        <f t="shared" si="470"/>
        <v>179.43245999999996</v>
      </c>
      <c r="L4347" s="7">
        <v>3.37</v>
      </c>
      <c r="M4347" s="7">
        <v>4094</v>
      </c>
      <c r="N4347" s="3">
        <v>45435</v>
      </c>
      <c r="O4347" s="4" t="str">
        <f t="shared" si="471"/>
        <v>2024-05</v>
      </c>
      <c r="P4347" s="4" t="str">
        <f t="shared" si="472"/>
        <v>05</v>
      </c>
      <c r="Q4347" s="4" t="str">
        <f t="shared" si="473"/>
        <v>May</v>
      </c>
      <c r="R4347" s="30" t="str">
        <f t="shared" si="474"/>
        <v>23</v>
      </c>
      <c r="W4347" t="str">
        <f t="shared" si="475"/>
        <v>ok</v>
      </c>
    </row>
    <row r="4348" spans="1:23" x14ac:dyDescent="0.3">
      <c r="A4348" t="s">
        <v>4390</v>
      </c>
      <c r="B4348" t="s">
        <v>28</v>
      </c>
      <c r="C4348" t="s">
        <v>29</v>
      </c>
      <c r="D4348" t="s">
        <v>30</v>
      </c>
      <c r="E4348" t="s">
        <v>45</v>
      </c>
      <c r="F4348" t="s">
        <v>21</v>
      </c>
      <c r="G4348" s="5">
        <v>5014.0600000000004</v>
      </c>
      <c r="H4348" s="5">
        <f t="shared" si="469"/>
        <v>90.253079999999997</v>
      </c>
      <c r="I4348" s="6">
        <v>1</v>
      </c>
      <c r="J4348" s="6">
        <v>5014.0600000000004</v>
      </c>
      <c r="K4348" s="5">
        <f t="shared" si="470"/>
        <v>90.253079999999997</v>
      </c>
      <c r="L4348" s="7">
        <v>3.13</v>
      </c>
      <c r="M4348" s="7">
        <v>4484</v>
      </c>
      <c r="N4348" s="3">
        <v>45480</v>
      </c>
      <c r="O4348" s="4" t="str">
        <f t="shared" si="471"/>
        <v>2024-07</v>
      </c>
      <c r="P4348" s="4" t="str">
        <f t="shared" si="472"/>
        <v>07</v>
      </c>
      <c r="Q4348" s="4" t="str">
        <f t="shared" si="473"/>
        <v>July</v>
      </c>
      <c r="R4348" s="30" t="str">
        <f t="shared" si="474"/>
        <v>07</v>
      </c>
      <c r="W4348" t="str">
        <f t="shared" si="475"/>
        <v>ok</v>
      </c>
    </row>
    <row r="4349" spans="1:23" x14ac:dyDescent="0.3">
      <c r="A4349" t="s">
        <v>4391</v>
      </c>
      <c r="B4349" t="s">
        <v>63</v>
      </c>
      <c r="C4349" t="s">
        <v>18</v>
      </c>
      <c r="D4349" t="s">
        <v>64</v>
      </c>
      <c r="E4349" t="s">
        <v>45</v>
      </c>
      <c r="F4349" t="s">
        <v>26</v>
      </c>
      <c r="G4349" s="5">
        <v>19073.21</v>
      </c>
      <c r="H4349" s="5">
        <f t="shared" si="469"/>
        <v>343.31777999999997</v>
      </c>
      <c r="I4349" s="6">
        <v>3</v>
      </c>
      <c r="J4349" s="6">
        <v>57219.63</v>
      </c>
      <c r="K4349" s="5">
        <f t="shared" si="470"/>
        <v>1029.95334</v>
      </c>
      <c r="L4349" s="7">
        <v>1.41</v>
      </c>
      <c r="M4349" s="7">
        <v>4923</v>
      </c>
      <c r="N4349" s="3">
        <v>45338</v>
      </c>
      <c r="O4349" s="4" t="str">
        <f t="shared" si="471"/>
        <v>2024-02</v>
      </c>
      <c r="P4349" s="4" t="str">
        <f t="shared" si="472"/>
        <v>02</v>
      </c>
      <c r="Q4349" s="4" t="str">
        <f t="shared" si="473"/>
        <v>February</v>
      </c>
      <c r="R4349" s="30" t="str">
        <f t="shared" si="474"/>
        <v>16</v>
      </c>
      <c r="W4349" t="str">
        <f t="shared" si="475"/>
        <v>ok</v>
      </c>
    </row>
    <row r="4350" spans="1:23" x14ac:dyDescent="0.3">
      <c r="A4350" t="s">
        <v>4392</v>
      </c>
      <c r="B4350" t="s">
        <v>47</v>
      </c>
      <c r="C4350" t="s">
        <v>12</v>
      </c>
      <c r="D4350" t="s">
        <v>48</v>
      </c>
      <c r="E4350" t="s">
        <v>14</v>
      </c>
      <c r="F4350" t="s">
        <v>31</v>
      </c>
      <c r="G4350" s="5">
        <v>3858.51</v>
      </c>
      <c r="H4350" s="5">
        <f t="shared" si="469"/>
        <v>69.453180000000003</v>
      </c>
      <c r="I4350" s="6">
        <v>4</v>
      </c>
      <c r="J4350" s="6">
        <v>15434.04</v>
      </c>
      <c r="K4350" s="5">
        <f t="shared" si="470"/>
        <v>277.81272000000001</v>
      </c>
      <c r="L4350" s="7">
        <v>4.87</v>
      </c>
      <c r="M4350" s="7">
        <v>823</v>
      </c>
      <c r="N4350" s="3">
        <v>45470</v>
      </c>
      <c r="O4350" s="4" t="str">
        <f t="shared" si="471"/>
        <v>2024-06</v>
      </c>
      <c r="P4350" s="4" t="str">
        <f t="shared" si="472"/>
        <v>06</v>
      </c>
      <c r="Q4350" s="4" t="str">
        <f t="shared" si="473"/>
        <v>June</v>
      </c>
      <c r="R4350" s="30" t="str">
        <f t="shared" si="474"/>
        <v>27</v>
      </c>
      <c r="W4350" t="str">
        <f t="shared" si="475"/>
        <v>ok</v>
      </c>
    </row>
    <row r="4351" spans="1:23" x14ac:dyDescent="0.3">
      <c r="A4351" t="s">
        <v>4393</v>
      </c>
      <c r="B4351" t="s">
        <v>17</v>
      </c>
      <c r="C4351" t="s">
        <v>18</v>
      </c>
      <c r="D4351" t="s">
        <v>19</v>
      </c>
      <c r="E4351" t="s">
        <v>20</v>
      </c>
      <c r="F4351" t="s">
        <v>60</v>
      </c>
      <c r="G4351" s="5">
        <v>708.08</v>
      </c>
      <c r="H4351" s="5">
        <f t="shared" si="469"/>
        <v>12.74544</v>
      </c>
      <c r="I4351" s="6">
        <v>3</v>
      </c>
      <c r="J4351" s="6">
        <v>2124.2399999999998</v>
      </c>
      <c r="K4351" s="5">
        <f t="shared" si="470"/>
        <v>38.236319999999999</v>
      </c>
      <c r="L4351" s="7">
        <v>2.4300000000000002</v>
      </c>
      <c r="M4351" s="7">
        <v>3689</v>
      </c>
      <c r="N4351" s="3">
        <v>45454</v>
      </c>
      <c r="O4351" s="4" t="str">
        <f t="shared" si="471"/>
        <v>2024-06</v>
      </c>
      <c r="P4351" s="4" t="str">
        <f t="shared" si="472"/>
        <v>06</v>
      </c>
      <c r="Q4351" s="4" t="str">
        <f t="shared" si="473"/>
        <v>June</v>
      </c>
      <c r="R4351" s="30" t="str">
        <f t="shared" si="474"/>
        <v>11</v>
      </c>
      <c r="W4351" t="str">
        <f t="shared" si="475"/>
        <v>ok</v>
      </c>
    </row>
    <row r="4352" spans="1:23" x14ac:dyDescent="0.3">
      <c r="A4352" t="s">
        <v>4394</v>
      </c>
      <c r="B4352" t="s">
        <v>51</v>
      </c>
      <c r="C4352" t="s">
        <v>29</v>
      </c>
      <c r="D4352" t="s">
        <v>52</v>
      </c>
      <c r="E4352" t="s">
        <v>20</v>
      </c>
      <c r="F4352" t="s">
        <v>21</v>
      </c>
      <c r="G4352" s="5">
        <v>18848.509999999998</v>
      </c>
      <c r="H4352" s="5">
        <f t="shared" si="469"/>
        <v>339.27317999999997</v>
      </c>
      <c r="I4352" s="6">
        <v>3</v>
      </c>
      <c r="J4352" s="6">
        <v>56545.53</v>
      </c>
      <c r="K4352" s="5">
        <f t="shared" si="470"/>
        <v>1017.81954</v>
      </c>
      <c r="L4352" s="7">
        <v>3.02</v>
      </c>
      <c r="M4352" s="7">
        <v>938</v>
      </c>
      <c r="N4352" s="3">
        <v>45447</v>
      </c>
      <c r="O4352" s="4" t="str">
        <f t="shared" si="471"/>
        <v>2024-06</v>
      </c>
      <c r="P4352" s="4" t="str">
        <f t="shared" si="472"/>
        <v>06</v>
      </c>
      <c r="Q4352" s="4" t="str">
        <f t="shared" si="473"/>
        <v>June</v>
      </c>
      <c r="R4352" s="30" t="str">
        <f t="shared" si="474"/>
        <v>04</v>
      </c>
      <c r="W4352" t="str">
        <f t="shared" si="475"/>
        <v>ok</v>
      </c>
    </row>
    <row r="4353" spans="1:23" x14ac:dyDescent="0.3">
      <c r="A4353" t="s">
        <v>4395</v>
      </c>
      <c r="B4353" t="s">
        <v>63</v>
      </c>
      <c r="C4353" t="s">
        <v>18</v>
      </c>
      <c r="D4353" t="s">
        <v>64</v>
      </c>
      <c r="E4353" t="s">
        <v>20</v>
      </c>
      <c r="F4353" t="s">
        <v>26</v>
      </c>
      <c r="G4353" s="5">
        <v>4235.58</v>
      </c>
      <c r="H4353" s="5">
        <f t="shared" si="469"/>
        <v>76.240439999999992</v>
      </c>
      <c r="I4353" s="6">
        <v>1</v>
      </c>
      <c r="J4353" s="6">
        <v>4235.58</v>
      </c>
      <c r="K4353" s="5">
        <f t="shared" si="470"/>
        <v>76.240439999999992</v>
      </c>
      <c r="L4353" s="7">
        <v>1.7</v>
      </c>
      <c r="M4353" s="7">
        <v>4534</v>
      </c>
      <c r="N4353" s="3">
        <v>45563</v>
      </c>
      <c r="O4353" s="4" t="str">
        <f t="shared" si="471"/>
        <v>2024-09</v>
      </c>
      <c r="P4353" s="4" t="str">
        <f t="shared" si="472"/>
        <v>09</v>
      </c>
      <c r="Q4353" s="4" t="str">
        <f t="shared" si="473"/>
        <v>September</v>
      </c>
      <c r="R4353" s="30" t="str">
        <f t="shared" si="474"/>
        <v>28</v>
      </c>
      <c r="W4353" t="str">
        <f t="shared" si="475"/>
        <v>ok</v>
      </c>
    </row>
    <row r="4354" spans="1:23" x14ac:dyDescent="0.3">
      <c r="A4354" t="s">
        <v>4396</v>
      </c>
      <c r="B4354" t="s">
        <v>51</v>
      </c>
      <c r="C4354" t="s">
        <v>29</v>
      </c>
      <c r="D4354" t="s">
        <v>52</v>
      </c>
      <c r="E4354" t="s">
        <v>14</v>
      </c>
      <c r="F4354" t="s">
        <v>26</v>
      </c>
      <c r="G4354" s="5">
        <v>1919.17</v>
      </c>
      <c r="H4354" s="5">
        <f t="shared" si="469"/>
        <v>34.545059999999999</v>
      </c>
      <c r="I4354" s="6">
        <v>3</v>
      </c>
      <c r="J4354" s="6">
        <v>5757.51</v>
      </c>
      <c r="K4354" s="5">
        <f t="shared" si="470"/>
        <v>103.63517999999999</v>
      </c>
      <c r="L4354" s="7">
        <v>1.38</v>
      </c>
      <c r="M4354" s="7">
        <v>3170</v>
      </c>
      <c r="N4354" s="3">
        <v>45387</v>
      </c>
      <c r="O4354" s="4" t="str">
        <f t="shared" si="471"/>
        <v>2024-04</v>
      </c>
      <c r="P4354" s="4" t="str">
        <f t="shared" si="472"/>
        <v>04</v>
      </c>
      <c r="Q4354" s="4" t="str">
        <f t="shared" si="473"/>
        <v>April</v>
      </c>
      <c r="R4354" s="30" t="str">
        <f t="shared" si="474"/>
        <v>05</v>
      </c>
      <c r="W4354" t="str">
        <f t="shared" si="475"/>
        <v>ok</v>
      </c>
    </row>
    <row r="4355" spans="1:23" x14ac:dyDescent="0.3">
      <c r="A4355" t="s">
        <v>4397</v>
      </c>
      <c r="B4355" t="s">
        <v>47</v>
      </c>
      <c r="C4355" t="s">
        <v>12</v>
      </c>
      <c r="D4355" t="s">
        <v>48</v>
      </c>
      <c r="E4355" t="s">
        <v>14</v>
      </c>
      <c r="F4355" t="s">
        <v>15</v>
      </c>
      <c r="G4355" s="5">
        <v>5434</v>
      </c>
      <c r="H4355" s="5">
        <f t="shared" ref="H4355:H4418" si="476">G4355*0.018</f>
        <v>97.811999999999998</v>
      </c>
      <c r="I4355" s="6">
        <v>4</v>
      </c>
      <c r="J4355" s="6">
        <v>21736</v>
      </c>
      <c r="K4355" s="5">
        <f t="shared" ref="K4355:K4418" si="477">H4355*I4355</f>
        <v>391.24799999999999</v>
      </c>
      <c r="L4355" s="7">
        <v>4.13</v>
      </c>
      <c r="M4355" s="7">
        <v>2561</v>
      </c>
      <c r="N4355" s="3">
        <v>45572</v>
      </c>
      <c r="O4355" s="4" t="str">
        <f t="shared" ref="O4355:O4418" si="478">TEXT(N4355,"yyyy-mm")</f>
        <v>2024-10</v>
      </c>
      <c r="P4355" s="4" t="str">
        <f t="shared" ref="P4355:P4418" si="479">TEXT(N4355,"mm")</f>
        <v>10</v>
      </c>
      <c r="Q4355" s="4" t="str">
        <f t="shared" ref="Q4355:Q4418" si="480">TEXT(DATE(2024,P4355,1),"mmmm")</f>
        <v>October</v>
      </c>
      <c r="R4355" s="30" t="str">
        <f t="shared" ref="R4355:R4418" si="481">TEXT(N4355,"dd")</f>
        <v>07</v>
      </c>
      <c r="W4355" t="str">
        <f t="shared" ref="W4355:W4418" si="482">IF(G4355*I4355=J4355,"ok","False")</f>
        <v>ok</v>
      </c>
    </row>
    <row r="4356" spans="1:23" x14ac:dyDescent="0.3">
      <c r="A4356" t="s">
        <v>4398</v>
      </c>
      <c r="B4356" t="s">
        <v>28</v>
      </c>
      <c r="C4356" t="s">
        <v>29</v>
      </c>
      <c r="D4356" t="s">
        <v>30</v>
      </c>
      <c r="E4356" t="s">
        <v>20</v>
      </c>
      <c r="F4356" t="s">
        <v>21</v>
      </c>
      <c r="G4356" s="5">
        <v>13073.68</v>
      </c>
      <c r="H4356" s="5">
        <f t="shared" si="476"/>
        <v>235.32623999999998</v>
      </c>
      <c r="I4356" s="6">
        <v>1</v>
      </c>
      <c r="J4356" s="6">
        <v>13073.68</v>
      </c>
      <c r="K4356" s="5">
        <f t="shared" si="477"/>
        <v>235.32623999999998</v>
      </c>
      <c r="L4356" s="7">
        <v>2.71</v>
      </c>
      <c r="M4356" s="7">
        <v>560</v>
      </c>
      <c r="N4356" s="3">
        <v>45633</v>
      </c>
      <c r="O4356" s="4" t="str">
        <f t="shared" si="478"/>
        <v>2024-12</v>
      </c>
      <c r="P4356" s="4" t="str">
        <f t="shared" si="479"/>
        <v>12</v>
      </c>
      <c r="Q4356" s="4" t="str">
        <f t="shared" si="480"/>
        <v>December</v>
      </c>
      <c r="R4356" s="30" t="str">
        <f t="shared" si="481"/>
        <v>07</v>
      </c>
      <c r="W4356" t="str">
        <f t="shared" si="482"/>
        <v>ok</v>
      </c>
    </row>
    <row r="4357" spans="1:23" x14ac:dyDescent="0.3">
      <c r="A4357" t="s">
        <v>4399</v>
      </c>
      <c r="B4357" t="s">
        <v>23</v>
      </c>
      <c r="C4357" t="s">
        <v>24</v>
      </c>
      <c r="D4357" t="s">
        <v>25</v>
      </c>
      <c r="E4357" t="s">
        <v>45</v>
      </c>
      <c r="F4357" t="s">
        <v>38</v>
      </c>
      <c r="G4357" s="5">
        <v>275.63</v>
      </c>
      <c r="H4357" s="5">
        <f t="shared" si="476"/>
        <v>4.9613399999999999</v>
      </c>
      <c r="I4357" s="6">
        <v>4</v>
      </c>
      <c r="J4357" s="6">
        <v>1102.52</v>
      </c>
      <c r="K4357" s="5">
        <f t="shared" si="477"/>
        <v>19.845359999999999</v>
      </c>
      <c r="L4357" s="7">
        <v>2.93</v>
      </c>
      <c r="M4357" s="7">
        <v>2534</v>
      </c>
      <c r="N4357" s="3">
        <v>45478</v>
      </c>
      <c r="O4357" s="4" t="str">
        <f t="shared" si="478"/>
        <v>2024-07</v>
      </c>
      <c r="P4357" s="4" t="str">
        <f t="shared" si="479"/>
        <v>07</v>
      </c>
      <c r="Q4357" s="4" t="str">
        <f t="shared" si="480"/>
        <v>July</v>
      </c>
      <c r="R4357" s="30" t="str">
        <f t="shared" si="481"/>
        <v>05</v>
      </c>
      <c r="W4357" t="str">
        <f t="shared" si="482"/>
        <v>ok</v>
      </c>
    </row>
    <row r="4358" spans="1:23" x14ac:dyDescent="0.3">
      <c r="A4358" t="s">
        <v>4400</v>
      </c>
      <c r="B4358" t="s">
        <v>11</v>
      </c>
      <c r="C4358" t="s">
        <v>12</v>
      </c>
      <c r="D4358" t="s">
        <v>13</v>
      </c>
      <c r="E4358" t="s">
        <v>45</v>
      </c>
      <c r="F4358" t="s">
        <v>26</v>
      </c>
      <c r="G4358" s="5">
        <v>10051.950000000001</v>
      </c>
      <c r="H4358" s="5">
        <f t="shared" si="476"/>
        <v>180.93510000000001</v>
      </c>
      <c r="I4358" s="6">
        <v>5</v>
      </c>
      <c r="J4358" s="6">
        <v>50259.75</v>
      </c>
      <c r="K4358" s="5">
        <f t="shared" si="477"/>
        <v>904.67550000000006</v>
      </c>
      <c r="L4358" s="7">
        <v>5</v>
      </c>
      <c r="M4358" s="7">
        <v>1955</v>
      </c>
      <c r="N4358" s="3">
        <v>45514</v>
      </c>
      <c r="O4358" s="4" t="str">
        <f t="shared" si="478"/>
        <v>2024-08</v>
      </c>
      <c r="P4358" s="4" t="str">
        <f t="shared" si="479"/>
        <v>08</v>
      </c>
      <c r="Q4358" s="4" t="str">
        <f t="shared" si="480"/>
        <v>August</v>
      </c>
      <c r="R4358" s="30" t="str">
        <f t="shared" si="481"/>
        <v>10</v>
      </c>
      <c r="W4358" t="str">
        <f t="shared" si="482"/>
        <v>ok</v>
      </c>
    </row>
    <row r="4359" spans="1:23" x14ac:dyDescent="0.3">
      <c r="A4359" t="s">
        <v>4401</v>
      </c>
      <c r="B4359" t="s">
        <v>33</v>
      </c>
      <c r="C4359" t="s">
        <v>12</v>
      </c>
      <c r="D4359" t="s">
        <v>34</v>
      </c>
      <c r="E4359" t="s">
        <v>14</v>
      </c>
      <c r="F4359" t="s">
        <v>38</v>
      </c>
      <c r="G4359" s="5">
        <v>8616.59</v>
      </c>
      <c r="H4359" s="5">
        <f t="shared" si="476"/>
        <v>155.09861999999998</v>
      </c>
      <c r="I4359" s="6">
        <v>4</v>
      </c>
      <c r="J4359" s="6">
        <v>34466.36</v>
      </c>
      <c r="K4359" s="5">
        <f t="shared" si="477"/>
        <v>620.39447999999993</v>
      </c>
      <c r="L4359" s="7">
        <v>2.64</v>
      </c>
      <c r="M4359" s="7">
        <v>4387</v>
      </c>
      <c r="N4359" s="3">
        <v>45350</v>
      </c>
      <c r="O4359" s="4" t="str">
        <f t="shared" si="478"/>
        <v>2024-02</v>
      </c>
      <c r="P4359" s="4" t="str">
        <f t="shared" si="479"/>
        <v>02</v>
      </c>
      <c r="Q4359" s="4" t="str">
        <f t="shared" si="480"/>
        <v>February</v>
      </c>
      <c r="R4359" s="30" t="str">
        <f t="shared" si="481"/>
        <v>28</v>
      </c>
      <c r="W4359" t="str">
        <f t="shared" si="482"/>
        <v>ok</v>
      </c>
    </row>
    <row r="4360" spans="1:23" x14ac:dyDescent="0.3">
      <c r="A4360" t="s">
        <v>4402</v>
      </c>
      <c r="B4360" t="s">
        <v>28</v>
      </c>
      <c r="C4360" t="s">
        <v>29</v>
      </c>
      <c r="D4360" t="s">
        <v>30</v>
      </c>
      <c r="E4360" t="s">
        <v>45</v>
      </c>
      <c r="F4360" t="s">
        <v>31</v>
      </c>
      <c r="G4360" s="5">
        <v>18944.75</v>
      </c>
      <c r="H4360" s="5">
        <f t="shared" si="476"/>
        <v>341.00549999999998</v>
      </c>
      <c r="I4360" s="6">
        <v>4</v>
      </c>
      <c r="J4360" s="6">
        <v>75779</v>
      </c>
      <c r="K4360" s="5">
        <f t="shared" si="477"/>
        <v>1364.0219999999999</v>
      </c>
      <c r="L4360" s="7">
        <v>4.78</v>
      </c>
      <c r="M4360" s="7">
        <v>1404</v>
      </c>
      <c r="N4360" s="3">
        <v>45625</v>
      </c>
      <c r="O4360" s="4" t="str">
        <f t="shared" si="478"/>
        <v>2024-11</v>
      </c>
      <c r="P4360" s="4" t="str">
        <f t="shared" si="479"/>
        <v>11</v>
      </c>
      <c r="Q4360" s="4" t="str">
        <f t="shared" si="480"/>
        <v>November</v>
      </c>
      <c r="R4360" s="30" t="str">
        <f t="shared" si="481"/>
        <v>29</v>
      </c>
      <c r="W4360" t="str">
        <f t="shared" si="482"/>
        <v>ok</v>
      </c>
    </row>
    <row r="4361" spans="1:23" x14ac:dyDescent="0.3">
      <c r="A4361" t="s">
        <v>4403</v>
      </c>
      <c r="B4361" t="s">
        <v>28</v>
      </c>
      <c r="C4361" t="s">
        <v>29</v>
      </c>
      <c r="D4361" t="s">
        <v>30</v>
      </c>
      <c r="E4361" t="s">
        <v>45</v>
      </c>
      <c r="F4361" t="s">
        <v>60</v>
      </c>
      <c r="G4361" s="5">
        <v>9473.0300000000007</v>
      </c>
      <c r="H4361" s="5">
        <f t="shared" si="476"/>
        <v>170.51454000000001</v>
      </c>
      <c r="I4361" s="6">
        <v>4</v>
      </c>
      <c r="J4361" s="6">
        <v>37892.120000000003</v>
      </c>
      <c r="K4361" s="5">
        <f t="shared" si="477"/>
        <v>682.05816000000004</v>
      </c>
      <c r="L4361" s="7">
        <v>1.21</v>
      </c>
      <c r="M4361" s="7">
        <v>2874</v>
      </c>
      <c r="N4361" s="3">
        <v>45341</v>
      </c>
      <c r="O4361" s="4" t="str">
        <f t="shared" si="478"/>
        <v>2024-02</v>
      </c>
      <c r="P4361" s="4" t="str">
        <f t="shared" si="479"/>
        <v>02</v>
      </c>
      <c r="Q4361" s="4" t="str">
        <f t="shared" si="480"/>
        <v>February</v>
      </c>
      <c r="R4361" s="30" t="str">
        <f t="shared" si="481"/>
        <v>19</v>
      </c>
      <c r="W4361" t="str">
        <f t="shared" si="482"/>
        <v>ok</v>
      </c>
    </row>
    <row r="4362" spans="1:23" x14ac:dyDescent="0.3">
      <c r="A4362" t="s">
        <v>4404</v>
      </c>
      <c r="B4362" t="s">
        <v>17</v>
      </c>
      <c r="C4362" t="s">
        <v>18</v>
      </c>
      <c r="D4362" t="s">
        <v>19</v>
      </c>
      <c r="E4362" t="s">
        <v>14</v>
      </c>
      <c r="F4362" t="s">
        <v>60</v>
      </c>
      <c r="G4362" s="5">
        <v>9104.2999999999993</v>
      </c>
      <c r="H4362" s="5">
        <f t="shared" si="476"/>
        <v>163.87739999999997</v>
      </c>
      <c r="I4362" s="6">
        <v>5</v>
      </c>
      <c r="J4362" s="6">
        <v>45521.5</v>
      </c>
      <c r="K4362" s="5">
        <f t="shared" si="477"/>
        <v>819.38699999999983</v>
      </c>
      <c r="L4362" s="7">
        <v>2.75</v>
      </c>
      <c r="M4362" s="7">
        <v>1347</v>
      </c>
      <c r="N4362" s="3">
        <v>45479</v>
      </c>
      <c r="O4362" s="4" t="str">
        <f t="shared" si="478"/>
        <v>2024-07</v>
      </c>
      <c r="P4362" s="4" t="str">
        <f t="shared" si="479"/>
        <v>07</v>
      </c>
      <c r="Q4362" s="4" t="str">
        <f t="shared" si="480"/>
        <v>July</v>
      </c>
      <c r="R4362" s="30" t="str">
        <f t="shared" si="481"/>
        <v>06</v>
      </c>
      <c r="W4362" t="str">
        <f t="shared" si="482"/>
        <v>ok</v>
      </c>
    </row>
    <row r="4363" spans="1:23" x14ac:dyDescent="0.3">
      <c r="A4363" t="s">
        <v>4405</v>
      </c>
      <c r="B4363" t="s">
        <v>23</v>
      </c>
      <c r="C4363" t="s">
        <v>24</v>
      </c>
      <c r="D4363" t="s">
        <v>25</v>
      </c>
      <c r="E4363" t="s">
        <v>45</v>
      </c>
      <c r="F4363" t="s">
        <v>31</v>
      </c>
      <c r="G4363" s="5">
        <v>16213.68</v>
      </c>
      <c r="H4363" s="5">
        <f t="shared" si="476"/>
        <v>291.84623999999997</v>
      </c>
      <c r="I4363" s="6">
        <v>3</v>
      </c>
      <c r="J4363" s="6">
        <v>48641.04</v>
      </c>
      <c r="K4363" s="5">
        <f t="shared" si="477"/>
        <v>875.5387199999999</v>
      </c>
      <c r="L4363" s="7">
        <v>2.6</v>
      </c>
      <c r="M4363" s="7">
        <v>2805</v>
      </c>
      <c r="N4363" s="3">
        <v>45591</v>
      </c>
      <c r="O4363" s="4" t="str">
        <f t="shared" si="478"/>
        <v>2024-10</v>
      </c>
      <c r="P4363" s="4" t="str">
        <f t="shared" si="479"/>
        <v>10</v>
      </c>
      <c r="Q4363" s="4" t="str">
        <f t="shared" si="480"/>
        <v>October</v>
      </c>
      <c r="R4363" s="30" t="str">
        <f t="shared" si="481"/>
        <v>26</v>
      </c>
      <c r="W4363" t="str">
        <f t="shared" si="482"/>
        <v>ok</v>
      </c>
    </row>
    <row r="4364" spans="1:23" x14ac:dyDescent="0.3">
      <c r="A4364" t="s">
        <v>4406</v>
      </c>
      <c r="B4364" t="s">
        <v>47</v>
      </c>
      <c r="C4364" t="s">
        <v>12</v>
      </c>
      <c r="D4364" t="s">
        <v>48</v>
      </c>
      <c r="E4364" t="s">
        <v>14</v>
      </c>
      <c r="F4364" t="s">
        <v>38</v>
      </c>
      <c r="G4364" s="5">
        <v>15077.95</v>
      </c>
      <c r="H4364" s="5">
        <f t="shared" si="476"/>
        <v>271.40309999999999</v>
      </c>
      <c r="I4364" s="6">
        <v>5</v>
      </c>
      <c r="J4364" s="6">
        <v>75389.75</v>
      </c>
      <c r="K4364" s="5">
        <f t="shared" si="477"/>
        <v>1357.0155</v>
      </c>
      <c r="L4364" s="7">
        <v>2.23</v>
      </c>
      <c r="M4364" s="7">
        <v>2852</v>
      </c>
      <c r="N4364" s="3">
        <v>45369</v>
      </c>
      <c r="O4364" s="4" t="str">
        <f t="shared" si="478"/>
        <v>2024-03</v>
      </c>
      <c r="P4364" s="4" t="str">
        <f t="shared" si="479"/>
        <v>03</v>
      </c>
      <c r="Q4364" s="4" t="str">
        <f t="shared" si="480"/>
        <v>March</v>
      </c>
      <c r="R4364" s="30" t="str">
        <f t="shared" si="481"/>
        <v>18</v>
      </c>
      <c r="W4364" t="str">
        <f t="shared" si="482"/>
        <v>ok</v>
      </c>
    </row>
    <row r="4365" spans="1:23" x14ac:dyDescent="0.3">
      <c r="A4365" t="s">
        <v>4407</v>
      </c>
      <c r="B4365" t="s">
        <v>17</v>
      </c>
      <c r="C4365" t="s">
        <v>18</v>
      </c>
      <c r="D4365" t="s">
        <v>19</v>
      </c>
      <c r="E4365" t="s">
        <v>45</v>
      </c>
      <c r="F4365" t="s">
        <v>21</v>
      </c>
      <c r="G4365" s="5">
        <v>19064.23</v>
      </c>
      <c r="H4365" s="5">
        <f t="shared" si="476"/>
        <v>343.15613999999999</v>
      </c>
      <c r="I4365" s="6">
        <v>2</v>
      </c>
      <c r="J4365" s="6">
        <v>38128.46</v>
      </c>
      <c r="K4365" s="5">
        <f t="shared" si="477"/>
        <v>686.31227999999999</v>
      </c>
      <c r="L4365" s="7">
        <v>4.7300000000000004</v>
      </c>
      <c r="M4365" s="7">
        <v>1448</v>
      </c>
      <c r="N4365" s="3">
        <v>45541</v>
      </c>
      <c r="O4365" s="4" t="str">
        <f t="shared" si="478"/>
        <v>2024-09</v>
      </c>
      <c r="P4365" s="4" t="str">
        <f t="shared" si="479"/>
        <v>09</v>
      </c>
      <c r="Q4365" s="4" t="str">
        <f t="shared" si="480"/>
        <v>September</v>
      </c>
      <c r="R4365" s="30" t="str">
        <f t="shared" si="481"/>
        <v>06</v>
      </c>
      <c r="W4365" t="str">
        <f t="shared" si="482"/>
        <v>ok</v>
      </c>
    </row>
    <row r="4366" spans="1:23" x14ac:dyDescent="0.3">
      <c r="A4366" t="s">
        <v>4408</v>
      </c>
      <c r="B4366" t="s">
        <v>33</v>
      </c>
      <c r="C4366" t="s">
        <v>12</v>
      </c>
      <c r="D4366" t="s">
        <v>34</v>
      </c>
      <c r="E4366" t="s">
        <v>20</v>
      </c>
      <c r="F4366" t="s">
        <v>38</v>
      </c>
      <c r="G4366" s="5">
        <v>13200.53</v>
      </c>
      <c r="H4366" s="5">
        <f t="shared" si="476"/>
        <v>237.60953999999998</v>
      </c>
      <c r="I4366" s="6">
        <v>3</v>
      </c>
      <c r="J4366" s="6">
        <v>39601.589999999997</v>
      </c>
      <c r="K4366" s="5">
        <f t="shared" si="477"/>
        <v>712.82862</v>
      </c>
      <c r="L4366" s="7">
        <v>3.6</v>
      </c>
      <c r="M4366" s="7">
        <v>1312</v>
      </c>
      <c r="N4366" s="3">
        <v>45374</v>
      </c>
      <c r="O4366" s="4" t="str">
        <f t="shared" si="478"/>
        <v>2024-03</v>
      </c>
      <c r="P4366" s="4" t="str">
        <f t="shared" si="479"/>
        <v>03</v>
      </c>
      <c r="Q4366" s="4" t="str">
        <f t="shared" si="480"/>
        <v>March</v>
      </c>
      <c r="R4366" s="30" t="str">
        <f t="shared" si="481"/>
        <v>23</v>
      </c>
      <c r="W4366" t="str">
        <f t="shared" si="482"/>
        <v>ok</v>
      </c>
    </row>
    <row r="4367" spans="1:23" x14ac:dyDescent="0.3">
      <c r="A4367" t="s">
        <v>4409</v>
      </c>
      <c r="B4367" t="s">
        <v>17</v>
      </c>
      <c r="C4367" t="s">
        <v>18</v>
      </c>
      <c r="D4367" t="s">
        <v>19</v>
      </c>
      <c r="E4367" t="s">
        <v>20</v>
      </c>
      <c r="F4367" t="s">
        <v>26</v>
      </c>
      <c r="G4367" s="5">
        <v>6179.17</v>
      </c>
      <c r="H4367" s="5">
        <f t="shared" si="476"/>
        <v>111.22506</v>
      </c>
      <c r="I4367" s="6">
        <v>5</v>
      </c>
      <c r="J4367" s="6">
        <v>30895.85</v>
      </c>
      <c r="K4367" s="5">
        <f t="shared" si="477"/>
        <v>556.12530000000004</v>
      </c>
      <c r="L4367" s="7">
        <v>4.1100000000000003</v>
      </c>
      <c r="M4367" s="7">
        <v>541</v>
      </c>
      <c r="N4367" s="3">
        <v>45332</v>
      </c>
      <c r="O4367" s="4" t="str">
        <f t="shared" si="478"/>
        <v>2024-02</v>
      </c>
      <c r="P4367" s="4" t="str">
        <f t="shared" si="479"/>
        <v>02</v>
      </c>
      <c r="Q4367" s="4" t="str">
        <f t="shared" si="480"/>
        <v>February</v>
      </c>
      <c r="R4367" s="30" t="str">
        <f t="shared" si="481"/>
        <v>10</v>
      </c>
      <c r="W4367" t="str">
        <f t="shared" si="482"/>
        <v>ok</v>
      </c>
    </row>
    <row r="4368" spans="1:23" x14ac:dyDescent="0.3">
      <c r="A4368" t="s">
        <v>4410</v>
      </c>
      <c r="B4368" t="s">
        <v>63</v>
      </c>
      <c r="C4368" t="s">
        <v>18</v>
      </c>
      <c r="D4368" t="s">
        <v>64</v>
      </c>
      <c r="E4368" t="s">
        <v>20</v>
      </c>
      <c r="F4368" t="s">
        <v>26</v>
      </c>
      <c r="G4368" s="5">
        <v>6694.74</v>
      </c>
      <c r="H4368" s="5">
        <f t="shared" si="476"/>
        <v>120.50531999999998</v>
      </c>
      <c r="I4368" s="6">
        <v>4</v>
      </c>
      <c r="J4368" s="6">
        <v>26778.959999999999</v>
      </c>
      <c r="K4368" s="5">
        <f t="shared" si="477"/>
        <v>482.02127999999993</v>
      </c>
      <c r="L4368" s="7">
        <v>2.27</v>
      </c>
      <c r="M4368" s="7">
        <v>1708</v>
      </c>
      <c r="N4368" s="3">
        <v>45337</v>
      </c>
      <c r="O4368" s="4" t="str">
        <f t="shared" si="478"/>
        <v>2024-02</v>
      </c>
      <c r="P4368" s="4" t="str">
        <f t="shared" si="479"/>
        <v>02</v>
      </c>
      <c r="Q4368" s="4" t="str">
        <f t="shared" si="480"/>
        <v>February</v>
      </c>
      <c r="R4368" s="30" t="str">
        <f t="shared" si="481"/>
        <v>15</v>
      </c>
      <c r="W4368" t="str">
        <f t="shared" si="482"/>
        <v>ok</v>
      </c>
    </row>
    <row r="4369" spans="1:23" x14ac:dyDescent="0.3">
      <c r="A4369" t="s">
        <v>4411</v>
      </c>
      <c r="B4369" t="s">
        <v>51</v>
      </c>
      <c r="C4369" t="s">
        <v>29</v>
      </c>
      <c r="D4369" t="s">
        <v>52</v>
      </c>
      <c r="E4369" t="s">
        <v>45</v>
      </c>
      <c r="F4369" t="s">
        <v>60</v>
      </c>
      <c r="G4369" s="5">
        <v>12192.7</v>
      </c>
      <c r="H4369" s="5">
        <f t="shared" si="476"/>
        <v>219.46860000000001</v>
      </c>
      <c r="I4369" s="6">
        <v>2</v>
      </c>
      <c r="J4369" s="6">
        <v>24385.4</v>
      </c>
      <c r="K4369" s="5">
        <f t="shared" si="477"/>
        <v>438.93720000000002</v>
      </c>
      <c r="L4369" s="7">
        <v>4.1500000000000004</v>
      </c>
      <c r="M4369" s="7">
        <v>4793</v>
      </c>
      <c r="N4369" s="3">
        <v>45610</v>
      </c>
      <c r="O4369" s="4" t="str">
        <f t="shared" si="478"/>
        <v>2024-11</v>
      </c>
      <c r="P4369" s="4" t="str">
        <f t="shared" si="479"/>
        <v>11</v>
      </c>
      <c r="Q4369" s="4" t="str">
        <f t="shared" si="480"/>
        <v>November</v>
      </c>
      <c r="R4369" s="30" t="str">
        <f t="shared" si="481"/>
        <v>14</v>
      </c>
      <c r="W4369" t="str">
        <f t="shared" si="482"/>
        <v>ok</v>
      </c>
    </row>
    <row r="4370" spans="1:23" x14ac:dyDescent="0.3">
      <c r="A4370" t="s">
        <v>4412</v>
      </c>
      <c r="B4370" t="s">
        <v>11</v>
      </c>
      <c r="C4370" t="s">
        <v>12</v>
      </c>
      <c r="D4370" t="s">
        <v>13</v>
      </c>
      <c r="E4370" t="s">
        <v>45</v>
      </c>
      <c r="F4370" t="s">
        <v>15</v>
      </c>
      <c r="G4370" s="5">
        <v>3547.73</v>
      </c>
      <c r="H4370" s="5">
        <f t="shared" si="476"/>
        <v>63.859139999999996</v>
      </c>
      <c r="I4370" s="6">
        <v>3</v>
      </c>
      <c r="J4370" s="6">
        <v>10643.19</v>
      </c>
      <c r="K4370" s="5">
        <f t="shared" si="477"/>
        <v>191.57741999999999</v>
      </c>
      <c r="L4370" s="7">
        <v>2.81</v>
      </c>
      <c r="M4370" s="7">
        <v>2393</v>
      </c>
      <c r="N4370" s="3">
        <v>45364</v>
      </c>
      <c r="O4370" s="4" t="str">
        <f t="shared" si="478"/>
        <v>2024-03</v>
      </c>
      <c r="P4370" s="4" t="str">
        <f t="shared" si="479"/>
        <v>03</v>
      </c>
      <c r="Q4370" s="4" t="str">
        <f t="shared" si="480"/>
        <v>March</v>
      </c>
      <c r="R4370" s="30" t="str">
        <f t="shared" si="481"/>
        <v>13</v>
      </c>
      <c r="W4370" t="str">
        <f t="shared" si="482"/>
        <v>ok</v>
      </c>
    </row>
    <row r="4371" spans="1:23" x14ac:dyDescent="0.3">
      <c r="A4371" t="s">
        <v>4413</v>
      </c>
      <c r="B4371" t="s">
        <v>47</v>
      </c>
      <c r="C4371" t="s">
        <v>12</v>
      </c>
      <c r="D4371" t="s">
        <v>48</v>
      </c>
      <c r="E4371" t="s">
        <v>45</v>
      </c>
      <c r="F4371" t="s">
        <v>26</v>
      </c>
      <c r="G4371" s="5">
        <v>3957.86</v>
      </c>
      <c r="H4371" s="5">
        <f t="shared" si="476"/>
        <v>71.241479999999996</v>
      </c>
      <c r="I4371" s="6">
        <v>2</v>
      </c>
      <c r="J4371" s="6">
        <v>7915.72</v>
      </c>
      <c r="K4371" s="5">
        <f t="shared" si="477"/>
        <v>142.48295999999999</v>
      </c>
      <c r="L4371" s="7">
        <v>4.05</v>
      </c>
      <c r="M4371" s="7">
        <v>894</v>
      </c>
      <c r="N4371" s="3">
        <v>45364</v>
      </c>
      <c r="O4371" s="4" t="str">
        <f t="shared" si="478"/>
        <v>2024-03</v>
      </c>
      <c r="P4371" s="4" t="str">
        <f t="shared" si="479"/>
        <v>03</v>
      </c>
      <c r="Q4371" s="4" t="str">
        <f t="shared" si="480"/>
        <v>March</v>
      </c>
      <c r="R4371" s="30" t="str">
        <f t="shared" si="481"/>
        <v>13</v>
      </c>
      <c r="W4371" t="str">
        <f t="shared" si="482"/>
        <v>ok</v>
      </c>
    </row>
    <row r="4372" spans="1:23" x14ac:dyDescent="0.3">
      <c r="A4372" t="s">
        <v>4414</v>
      </c>
      <c r="B4372" t="s">
        <v>23</v>
      </c>
      <c r="C4372" t="s">
        <v>24</v>
      </c>
      <c r="D4372" t="s">
        <v>25</v>
      </c>
      <c r="E4372" t="s">
        <v>20</v>
      </c>
      <c r="F4372" t="s">
        <v>15</v>
      </c>
      <c r="G4372" s="5">
        <v>18496.900000000001</v>
      </c>
      <c r="H4372" s="5">
        <f t="shared" si="476"/>
        <v>332.94420000000002</v>
      </c>
      <c r="I4372" s="6">
        <v>3</v>
      </c>
      <c r="J4372" s="6">
        <v>55490.7</v>
      </c>
      <c r="K4372" s="5">
        <f t="shared" si="477"/>
        <v>998.83260000000007</v>
      </c>
      <c r="L4372" s="7">
        <v>3.36</v>
      </c>
      <c r="M4372" s="7">
        <v>1203</v>
      </c>
      <c r="N4372" s="3">
        <v>45420</v>
      </c>
      <c r="O4372" s="4" t="str">
        <f t="shared" si="478"/>
        <v>2024-05</v>
      </c>
      <c r="P4372" s="4" t="str">
        <f t="shared" si="479"/>
        <v>05</v>
      </c>
      <c r="Q4372" s="4" t="str">
        <f t="shared" si="480"/>
        <v>May</v>
      </c>
      <c r="R4372" s="30" t="str">
        <f t="shared" si="481"/>
        <v>08</v>
      </c>
      <c r="W4372" t="str">
        <f t="shared" si="482"/>
        <v>ok</v>
      </c>
    </row>
    <row r="4373" spans="1:23" x14ac:dyDescent="0.3">
      <c r="A4373" t="s">
        <v>4415</v>
      </c>
      <c r="B4373" t="s">
        <v>33</v>
      </c>
      <c r="C4373" t="s">
        <v>12</v>
      </c>
      <c r="D4373" t="s">
        <v>34</v>
      </c>
      <c r="E4373" t="s">
        <v>14</v>
      </c>
      <c r="F4373" t="s">
        <v>31</v>
      </c>
      <c r="G4373" s="5">
        <v>13248.23</v>
      </c>
      <c r="H4373" s="5">
        <f t="shared" si="476"/>
        <v>238.46813999999998</v>
      </c>
      <c r="I4373" s="6">
        <v>1</v>
      </c>
      <c r="J4373" s="6">
        <v>13248.23</v>
      </c>
      <c r="K4373" s="5">
        <f t="shared" si="477"/>
        <v>238.46813999999998</v>
      </c>
      <c r="L4373" s="7">
        <v>4.46</v>
      </c>
      <c r="M4373" s="7">
        <v>1509</v>
      </c>
      <c r="N4373" s="3">
        <v>45392</v>
      </c>
      <c r="O4373" s="4" t="str">
        <f t="shared" si="478"/>
        <v>2024-04</v>
      </c>
      <c r="P4373" s="4" t="str">
        <f t="shared" si="479"/>
        <v>04</v>
      </c>
      <c r="Q4373" s="4" t="str">
        <f t="shared" si="480"/>
        <v>April</v>
      </c>
      <c r="R4373" s="30" t="str">
        <f t="shared" si="481"/>
        <v>10</v>
      </c>
      <c r="W4373" t="str">
        <f t="shared" si="482"/>
        <v>ok</v>
      </c>
    </row>
    <row r="4374" spans="1:23" x14ac:dyDescent="0.3">
      <c r="A4374" t="s">
        <v>4416</v>
      </c>
      <c r="B4374" t="s">
        <v>11</v>
      </c>
      <c r="C4374" t="s">
        <v>12</v>
      </c>
      <c r="D4374" t="s">
        <v>13</v>
      </c>
      <c r="E4374" t="s">
        <v>20</v>
      </c>
      <c r="F4374" t="s">
        <v>31</v>
      </c>
      <c r="G4374" s="5">
        <v>3518.76</v>
      </c>
      <c r="H4374" s="5">
        <f t="shared" si="476"/>
        <v>63.337679999999999</v>
      </c>
      <c r="I4374" s="6">
        <v>3</v>
      </c>
      <c r="J4374" s="6">
        <v>10556.28</v>
      </c>
      <c r="K4374" s="5">
        <f t="shared" si="477"/>
        <v>190.01303999999999</v>
      </c>
      <c r="L4374" s="7">
        <v>4.8600000000000003</v>
      </c>
      <c r="M4374" s="7">
        <v>2047</v>
      </c>
      <c r="N4374" s="3">
        <v>45363</v>
      </c>
      <c r="O4374" s="4" t="str">
        <f t="shared" si="478"/>
        <v>2024-03</v>
      </c>
      <c r="P4374" s="4" t="str">
        <f t="shared" si="479"/>
        <v>03</v>
      </c>
      <c r="Q4374" s="4" t="str">
        <f t="shared" si="480"/>
        <v>March</v>
      </c>
      <c r="R4374" s="30" t="str">
        <f t="shared" si="481"/>
        <v>12</v>
      </c>
      <c r="W4374" t="str">
        <f t="shared" si="482"/>
        <v>ok</v>
      </c>
    </row>
    <row r="4375" spans="1:23" x14ac:dyDescent="0.3">
      <c r="A4375" t="s">
        <v>4417</v>
      </c>
      <c r="B4375" t="s">
        <v>41</v>
      </c>
      <c r="C4375" t="s">
        <v>42</v>
      </c>
      <c r="D4375" t="s">
        <v>43</v>
      </c>
      <c r="E4375" t="s">
        <v>45</v>
      </c>
      <c r="F4375" t="s">
        <v>26</v>
      </c>
      <c r="G4375" s="5">
        <v>4465.8</v>
      </c>
      <c r="H4375" s="5">
        <f t="shared" si="476"/>
        <v>80.384399999999999</v>
      </c>
      <c r="I4375" s="6">
        <v>2</v>
      </c>
      <c r="J4375" s="6">
        <v>8931.6</v>
      </c>
      <c r="K4375" s="5">
        <f t="shared" si="477"/>
        <v>160.7688</v>
      </c>
      <c r="L4375" s="7">
        <v>3.49</v>
      </c>
      <c r="M4375" s="7">
        <v>3770</v>
      </c>
      <c r="N4375" s="3">
        <v>45605</v>
      </c>
      <c r="O4375" s="4" t="str">
        <f t="shared" si="478"/>
        <v>2024-11</v>
      </c>
      <c r="P4375" s="4" t="str">
        <f t="shared" si="479"/>
        <v>11</v>
      </c>
      <c r="Q4375" s="4" t="str">
        <f t="shared" si="480"/>
        <v>November</v>
      </c>
      <c r="R4375" s="30" t="str">
        <f t="shared" si="481"/>
        <v>09</v>
      </c>
      <c r="W4375" t="str">
        <f t="shared" si="482"/>
        <v>ok</v>
      </c>
    </row>
    <row r="4376" spans="1:23" x14ac:dyDescent="0.3">
      <c r="A4376" t="s">
        <v>4418</v>
      </c>
      <c r="B4376" t="s">
        <v>33</v>
      </c>
      <c r="C4376" t="s">
        <v>12</v>
      </c>
      <c r="D4376" t="s">
        <v>34</v>
      </c>
      <c r="E4376" t="s">
        <v>14</v>
      </c>
      <c r="F4376" t="s">
        <v>21</v>
      </c>
      <c r="G4376" s="5">
        <v>4424.87</v>
      </c>
      <c r="H4376" s="5">
        <f t="shared" si="476"/>
        <v>79.647659999999988</v>
      </c>
      <c r="I4376" s="6">
        <v>2</v>
      </c>
      <c r="J4376" s="6">
        <v>8849.74</v>
      </c>
      <c r="K4376" s="5">
        <f t="shared" si="477"/>
        <v>159.29531999999998</v>
      </c>
      <c r="L4376" s="7">
        <v>3.96</v>
      </c>
      <c r="M4376" s="7">
        <v>1898</v>
      </c>
      <c r="N4376" s="3">
        <v>45467</v>
      </c>
      <c r="O4376" s="4" t="str">
        <f t="shared" si="478"/>
        <v>2024-06</v>
      </c>
      <c r="P4376" s="4" t="str">
        <f t="shared" si="479"/>
        <v>06</v>
      </c>
      <c r="Q4376" s="4" t="str">
        <f t="shared" si="480"/>
        <v>June</v>
      </c>
      <c r="R4376" s="30" t="str">
        <f t="shared" si="481"/>
        <v>24</v>
      </c>
      <c r="W4376" t="str">
        <f t="shared" si="482"/>
        <v>ok</v>
      </c>
    </row>
    <row r="4377" spans="1:23" x14ac:dyDescent="0.3">
      <c r="A4377" t="s">
        <v>4419</v>
      </c>
      <c r="B4377" t="s">
        <v>28</v>
      </c>
      <c r="C4377" t="s">
        <v>29</v>
      </c>
      <c r="D4377" t="s">
        <v>30</v>
      </c>
      <c r="E4377" t="s">
        <v>14</v>
      </c>
      <c r="F4377" t="s">
        <v>60</v>
      </c>
      <c r="G4377" s="5">
        <v>8034.75</v>
      </c>
      <c r="H4377" s="5">
        <f t="shared" si="476"/>
        <v>144.62549999999999</v>
      </c>
      <c r="I4377" s="6">
        <v>2</v>
      </c>
      <c r="J4377" s="6">
        <v>16069.5</v>
      </c>
      <c r="K4377" s="5">
        <f t="shared" si="477"/>
        <v>289.25099999999998</v>
      </c>
      <c r="L4377" s="7">
        <v>1.61</v>
      </c>
      <c r="M4377" s="7">
        <v>3038</v>
      </c>
      <c r="N4377" s="3">
        <v>45466</v>
      </c>
      <c r="O4377" s="4" t="str">
        <f t="shared" si="478"/>
        <v>2024-06</v>
      </c>
      <c r="P4377" s="4" t="str">
        <f t="shared" si="479"/>
        <v>06</v>
      </c>
      <c r="Q4377" s="4" t="str">
        <f t="shared" si="480"/>
        <v>June</v>
      </c>
      <c r="R4377" s="30" t="str">
        <f t="shared" si="481"/>
        <v>23</v>
      </c>
      <c r="W4377" t="str">
        <f t="shared" si="482"/>
        <v>ok</v>
      </c>
    </row>
    <row r="4378" spans="1:23" x14ac:dyDescent="0.3">
      <c r="A4378" t="s">
        <v>4420</v>
      </c>
      <c r="B4378" t="s">
        <v>47</v>
      </c>
      <c r="C4378" t="s">
        <v>12</v>
      </c>
      <c r="D4378" t="s">
        <v>48</v>
      </c>
      <c r="E4378" t="s">
        <v>20</v>
      </c>
      <c r="F4378" t="s">
        <v>38</v>
      </c>
      <c r="G4378" s="5">
        <v>5271.76</v>
      </c>
      <c r="H4378" s="5">
        <f t="shared" si="476"/>
        <v>94.891679999999994</v>
      </c>
      <c r="I4378" s="6">
        <v>3</v>
      </c>
      <c r="J4378" s="6">
        <v>15815.28</v>
      </c>
      <c r="K4378" s="5">
        <f t="shared" si="477"/>
        <v>284.67503999999997</v>
      </c>
      <c r="L4378" s="7">
        <v>1.95</v>
      </c>
      <c r="M4378" s="7">
        <v>4824</v>
      </c>
      <c r="N4378" s="3">
        <v>45527</v>
      </c>
      <c r="O4378" s="4" t="str">
        <f t="shared" si="478"/>
        <v>2024-08</v>
      </c>
      <c r="P4378" s="4" t="str">
        <f t="shared" si="479"/>
        <v>08</v>
      </c>
      <c r="Q4378" s="4" t="str">
        <f t="shared" si="480"/>
        <v>August</v>
      </c>
      <c r="R4378" s="30" t="str">
        <f t="shared" si="481"/>
        <v>23</v>
      </c>
      <c r="W4378" t="str">
        <f t="shared" si="482"/>
        <v>ok</v>
      </c>
    </row>
    <row r="4379" spans="1:23" x14ac:dyDescent="0.3">
      <c r="A4379" t="s">
        <v>4421</v>
      </c>
      <c r="B4379" t="s">
        <v>63</v>
      </c>
      <c r="C4379" t="s">
        <v>18</v>
      </c>
      <c r="D4379" t="s">
        <v>64</v>
      </c>
      <c r="E4379" t="s">
        <v>14</v>
      </c>
      <c r="F4379" t="s">
        <v>21</v>
      </c>
      <c r="G4379" s="5">
        <v>14827.61</v>
      </c>
      <c r="H4379" s="5">
        <f t="shared" si="476"/>
        <v>266.89697999999999</v>
      </c>
      <c r="I4379" s="6">
        <v>4</v>
      </c>
      <c r="J4379" s="6">
        <v>59310.44</v>
      </c>
      <c r="K4379" s="5">
        <f t="shared" si="477"/>
        <v>1067.5879199999999</v>
      </c>
      <c r="L4379" s="7">
        <v>3.28</v>
      </c>
      <c r="M4379" s="7">
        <v>1538</v>
      </c>
      <c r="N4379" s="3">
        <v>45469</v>
      </c>
      <c r="O4379" s="4" t="str">
        <f t="shared" si="478"/>
        <v>2024-06</v>
      </c>
      <c r="P4379" s="4" t="str">
        <f t="shared" si="479"/>
        <v>06</v>
      </c>
      <c r="Q4379" s="4" t="str">
        <f t="shared" si="480"/>
        <v>June</v>
      </c>
      <c r="R4379" s="30" t="str">
        <f t="shared" si="481"/>
        <v>26</v>
      </c>
      <c r="W4379" t="str">
        <f t="shared" si="482"/>
        <v>ok</v>
      </c>
    </row>
    <row r="4380" spans="1:23" x14ac:dyDescent="0.3">
      <c r="A4380" t="s">
        <v>4422</v>
      </c>
      <c r="B4380" t="s">
        <v>17</v>
      </c>
      <c r="C4380" t="s">
        <v>18</v>
      </c>
      <c r="D4380" t="s">
        <v>19</v>
      </c>
      <c r="E4380" t="s">
        <v>20</v>
      </c>
      <c r="F4380" t="s">
        <v>38</v>
      </c>
      <c r="G4380" s="5">
        <v>11556.67</v>
      </c>
      <c r="H4380" s="5">
        <f t="shared" si="476"/>
        <v>208.02005999999997</v>
      </c>
      <c r="I4380" s="6">
        <v>4</v>
      </c>
      <c r="J4380" s="6">
        <v>46226.68</v>
      </c>
      <c r="K4380" s="5">
        <f t="shared" si="477"/>
        <v>832.08023999999989</v>
      </c>
      <c r="L4380" s="7">
        <v>2.42</v>
      </c>
      <c r="M4380" s="7">
        <v>4846</v>
      </c>
      <c r="N4380" s="3">
        <v>45486</v>
      </c>
      <c r="O4380" s="4" t="str">
        <f t="shared" si="478"/>
        <v>2024-07</v>
      </c>
      <c r="P4380" s="4" t="str">
        <f t="shared" si="479"/>
        <v>07</v>
      </c>
      <c r="Q4380" s="4" t="str">
        <f t="shared" si="480"/>
        <v>July</v>
      </c>
      <c r="R4380" s="30" t="str">
        <f t="shared" si="481"/>
        <v>13</v>
      </c>
      <c r="W4380" t="str">
        <f t="shared" si="482"/>
        <v>ok</v>
      </c>
    </row>
    <row r="4381" spans="1:23" x14ac:dyDescent="0.3">
      <c r="A4381" t="s">
        <v>4423</v>
      </c>
      <c r="B4381" t="s">
        <v>23</v>
      </c>
      <c r="C4381" t="s">
        <v>24</v>
      </c>
      <c r="D4381" t="s">
        <v>25</v>
      </c>
      <c r="E4381" t="s">
        <v>14</v>
      </c>
      <c r="F4381" t="s">
        <v>38</v>
      </c>
      <c r="G4381" s="5">
        <v>8728.69</v>
      </c>
      <c r="H4381" s="5">
        <f t="shared" si="476"/>
        <v>157.11642000000001</v>
      </c>
      <c r="I4381" s="6">
        <v>2</v>
      </c>
      <c r="J4381" s="6">
        <v>17457.38</v>
      </c>
      <c r="K4381" s="5">
        <f t="shared" si="477"/>
        <v>314.23284000000001</v>
      </c>
      <c r="L4381" s="7">
        <v>1.87</v>
      </c>
      <c r="M4381" s="7">
        <v>900</v>
      </c>
      <c r="N4381" s="3">
        <v>45507</v>
      </c>
      <c r="O4381" s="4" t="str">
        <f t="shared" si="478"/>
        <v>2024-08</v>
      </c>
      <c r="P4381" s="4" t="str">
        <f t="shared" si="479"/>
        <v>08</v>
      </c>
      <c r="Q4381" s="4" t="str">
        <f t="shared" si="480"/>
        <v>August</v>
      </c>
      <c r="R4381" s="30" t="str">
        <f t="shared" si="481"/>
        <v>03</v>
      </c>
      <c r="W4381" t="str">
        <f t="shared" si="482"/>
        <v>ok</v>
      </c>
    </row>
    <row r="4382" spans="1:23" x14ac:dyDescent="0.3">
      <c r="A4382" t="s">
        <v>4424</v>
      </c>
      <c r="B4382" t="s">
        <v>23</v>
      </c>
      <c r="C4382" t="s">
        <v>24</v>
      </c>
      <c r="D4382" t="s">
        <v>25</v>
      </c>
      <c r="E4382" t="s">
        <v>14</v>
      </c>
      <c r="F4382" t="s">
        <v>21</v>
      </c>
      <c r="G4382" s="5">
        <v>14353.69</v>
      </c>
      <c r="H4382" s="5">
        <f t="shared" si="476"/>
        <v>258.36642000000001</v>
      </c>
      <c r="I4382" s="6">
        <v>2</v>
      </c>
      <c r="J4382" s="6">
        <v>28707.38</v>
      </c>
      <c r="K4382" s="5">
        <f t="shared" si="477"/>
        <v>516.73284000000001</v>
      </c>
      <c r="L4382" s="7">
        <v>3.5</v>
      </c>
      <c r="M4382" s="7">
        <v>4156</v>
      </c>
      <c r="N4382" s="3">
        <v>45339</v>
      </c>
      <c r="O4382" s="4" t="str">
        <f t="shared" si="478"/>
        <v>2024-02</v>
      </c>
      <c r="P4382" s="4" t="str">
        <f t="shared" si="479"/>
        <v>02</v>
      </c>
      <c r="Q4382" s="4" t="str">
        <f t="shared" si="480"/>
        <v>February</v>
      </c>
      <c r="R4382" s="30" t="str">
        <f t="shared" si="481"/>
        <v>17</v>
      </c>
      <c r="W4382" t="str">
        <f t="shared" si="482"/>
        <v>ok</v>
      </c>
    </row>
    <row r="4383" spans="1:23" x14ac:dyDescent="0.3">
      <c r="A4383" t="s">
        <v>4425</v>
      </c>
      <c r="B4383" t="s">
        <v>23</v>
      </c>
      <c r="C4383" t="s">
        <v>24</v>
      </c>
      <c r="D4383" t="s">
        <v>25</v>
      </c>
      <c r="E4383" t="s">
        <v>45</v>
      </c>
      <c r="F4383" t="s">
        <v>31</v>
      </c>
      <c r="G4383" s="5">
        <v>1745.66</v>
      </c>
      <c r="H4383" s="5">
        <f t="shared" si="476"/>
        <v>31.421879999999998</v>
      </c>
      <c r="I4383" s="6">
        <v>4</v>
      </c>
      <c r="J4383" s="6">
        <v>6982.64</v>
      </c>
      <c r="K4383" s="5">
        <f t="shared" si="477"/>
        <v>125.68751999999999</v>
      </c>
      <c r="L4383" s="7">
        <v>1.77</v>
      </c>
      <c r="M4383" s="7">
        <v>1544</v>
      </c>
      <c r="N4383" s="3">
        <v>45451</v>
      </c>
      <c r="O4383" s="4" t="str">
        <f t="shared" si="478"/>
        <v>2024-06</v>
      </c>
      <c r="P4383" s="4" t="str">
        <f t="shared" si="479"/>
        <v>06</v>
      </c>
      <c r="Q4383" s="4" t="str">
        <f t="shared" si="480"/>
        <v>June</v>
      </c>
      <c r="R4383" s="30" t="str">
        <f t="shared" si="481"/>
        <v>08</v>
      </c>
      <c r="W4383" t="str">
        <f t="shared" si="482"/>
        <v>ok</v>
      </c>
    </row>
    <row r="4384" spans="1:23" x14ac:dyDescent="0.3">
      <c r="A4384" t="s">
        <v>4426</v>
      </c>
      <c r="B4384" t="s">
        <v>33</v>
      </c>
      <c r="C4384" t="s">
        <v>12</v>
      </c>
      <c r="D4384" t="s">
        <v>34</v>
      </c>
      <c r="E4384" t="s">
        <v>20</v>
      </c>
      <c r="F4384" t="s">
        <v>26</v>
      </c>
      <c r="G4384" s="5">
        <v>3514.98</v>
      </c>
      <c r="H4384" s="5">
        <f t="shared" si="476"/>
        <v>63.269639999999995</v>
      </c>
      <c r="I4384" s="6">
        <v>4</v>
      </c>
      <c r="J4384" s="6">
        <v>14059.92</v>
      </c>
      <c r="K4384" s="5">
        <f t="shared" si="477"/>
        <v>253.07855999999998</v>
      </c>
      <c r="L4384" s="7">
        <v>4.4000000000000004</v>
      </c>
      <c r="M4384" s="7">
        <v>3590</v>
      </c>
      <c r="N4384" s="3">
        <v>45441</v>
      </c>
      <c r="O4384" s="4" t="str">
        <f t="shared" si="478"/>
        <v>2024-05</v>
      </c>
      <c r="P4384" s="4" t="str">
        <f t="shared" si="479"/>
        <v>05</v>
      </c>
      <c r="Q4384" s="4" t="str">
        <f t="shared" si="480"/>
        <v>May</v>
      </c>
      <c r="R4384" s="30" t="str">
        <f t="shared" si="481"/>
        <v>29</v>
      </c>
      <c r="W4384" t="str">
        <f t="shared" si="482"/>
        <v>ok</v>
      </c>
    </row>
    <row r="4385" spans="1:23" x14ac:dyDescent="0.3">
      <c r="A4385" t="s">
        <v>4427</v>
      </c>
      <c r="B4385" t="s">
        <v>36</v>
      </c>
      <c r="C4385" t="s">
        <v>18</v>
      </c>
      <c r="D4385" t="s">
        <v>37</v>
      </c>
      <c r="E4385" t="s">
        <v>45</v>
      </c>
      <c r="F4385" t="s">
        <v>60</v>
      </c>
      <c r="G4385" s="5">
        <v>1229.05</v>
      </c>
      <c r="H4385" s="5">
        <f t="shared" si="476"/>
        <v>22.122899999999998</v>
      </c>
      <c r="I4385" s="6">
        <v>3</v>
      </c>
      <c r="J4385" s="6">
        <v>3687.15</v>
      </c>
      <c r="K4385" s="5">
        <f t="shared" si="477"/>
        <v>66.36869999999999</v>
      </c>
      <c r="L4385" s="7">
        <v>3.56</v>
      </c>
      <c r="M4385" s="7">
        <v>2214</v>
      </c>
      <c r="N4385" s="3">
        <v>45518</v>
      </c>
      <c r="O4385" s="4" t="str">
        <f t="shared" si="478"/>
        <v>2024-08</v>
      </c>
      <c r="P4385" s="4" t="str">
        <f t="shared" si="479"/>
        <v>08</v>
      </c>
      <c r="Q4385" s="4" t="str">
        <f t="shared" si="480"/>
        <v>August</v>
      </c>
      <c r="R4385" s="30" t="str">
        <f t="shared" si="481"/>
        <v>14</v>
      </c>
      <c r="W4385" t="str">
        <f t="shared" si="482"/>
        <v>ok</v>
      </c>
    </row>
    <row r="4386" spans="1:23" x14ac:dyDescent="0.3">
      <c r="A4386" t="s">
        <v>4428</v>
      </c>
      <c r="B4386" t="s">
        <v>47</v>
      </c>
      <c r="C4386" t="s">
        <v>12</v>
      </c>
      <c r="D4386" t="s">
        <v>48</v>
      </c>
      <c r="E4386" t="s">
        <v>45</v>
      </c>
      <c r="F4386" t="s">
        <v>21</v>
      </c>
      <c r="G4386" s="5">
        <v>17406.86</v>
      </c>
      <c r="H4386" s="5">
        <f t="shared" si="476"/>
        <v>313.32347999999996</v>
      </c>
      <c r="I4386" s="6">
        <v>2</v>
      </c>
      <c r="J4386" s="6">
        <v>34813.72</v>
      </c>
      <c r="K4386" s="5">
        <f t="shared" si="477"/>
        <v>626.64695999999992</v>
      </c>
      <c r="L4386" s="7">
        <v>3.24</v>
      </c>
      <c r="M4386" s="7">
        <v>921</v>
      </c>
      <c r="N4386" s="3">
        <v>45385</v>
      </c>
      <c r="O4386" s="4" t="str">
        <f t="shared" si="478"/>
        <v>2024-04</v>
      </c>
      <c r="P4386" s="4" t="str">
        <f t="shared" si="479"/>
        <v>04</v>
      </c>
      <c r="Q4386" s="4" t="str">
        <f t="shared" si="480"/>
        <v>April</v>
      </c>
      <c r="R4386" s="30" t="str">
        <f t="shared" si="481"/>
        <v>03</v>
      </c>
      <c r="W4386" t="str">
        <f t="shared" si="482"/>
        <v>ok</v>
      </c>
    </row>
    <row r="4387" spans="1:23" x14ac:dyDescent="0.3">
      <c r="A4387" t="s">
        <v>4429</v>
      </c>
      <c r="B4387" t="s">
        <v>28</v>
      </c>
      <c r="C4387" t="s">
        <v>29</v>
      </c>
      <c r="D4387" t="s">
        <v>30</v>
      </c>
      <c r="E4387" t="s">
        <v>14</v>
      </c>
      <c r="F4387" t="s">
        <v>26</v>
      </c>
      <c r="G4387" s="5">
        <v>1373.88</v>
      </c>
      <c r="H4387" s="5">
        <f t="shared" si="476"/>
        <v>24.729839999999999</v>
      </c>
      <c r="I4387" s="6">
        <v>5</v>
      </c>
      <c r="J4387" s="6">
        <v>6869.4</v>
      </c>
      <c r="K4387" s="5">
        <f t="shared" si="477"/>
        <v>123.64919999999999</v>
      </c>
      <c r="L4387" s="7">
        <v>4.8099999999999996</v>
      </c>
      <c r="M4387" s="7">
        <v>2788</v>
      </c>
      <c r="N4387" s="3">
        <v>45640</v>
      </c>
      <c r="O4387" s="4" t="str">
        <f t="shared" si="478"/>
        <v>2024-12</v>
      </c>
      <c r="P4387" s="4" t="str">
        <f t="shared" si="479"/>
        <v>12</v>
      </c>
      <c r="Q4387" s="4" t="str">
        <f t="shared" si="480"/>
        <v>December</v>
      </c>
      <c r="R4387" s="30" t="str">
        <f t="shared" si="481"/>
        <v>14</v>
      </c>
      <c r="W4387" t="str">
        <f t="shared" si="482"/>
        <v>ok</v>
      </c>
    </row>
    <row r="4388" spans="1:23" x14ac:dyDescent="0.3">
      <c r="A4388" t="s">
        <v>4430</v>
      </c>
      <c r="B4388" t="s">
        <v>36</v>
      </c>
      <c r="C4388" t="s">
        <v>18</v>
      </c>
      <c r="D4388" t="s">
        <v>37</v>
      </c>
      <c r="E4388" t="s">
        <v>14</v>
      </c>
      <c r="F4388" t="s">
        <v>21</v>
      </c>
      <c r="G4388" s="5">
        <v>15699.12</v>
      </c>
      <c r="H4388" s="5">
        <f t="shared" si="476"/>
        <v>282.58416</v>
      </c>
      <c r="I4388" s="6">
        <v>4</v>
      </c>
      <c r="J4388" s="6">
        <v>62796.480000000003</v>
      </c>
      <c r="K4388" s="5">
        <f t="shared" si="477"/>
        <v>1130.33664</v>
      </c>
      <c r="L4388" s="7">
        <v>1.02</v>
      </c>
      <c r="M4388" s="7">
        <v>1881</v>
      </c>
      <c r="N4388" s="3">
        <v>45380</v>
      </c>
      <c r="O4388" s="4" t="str">
        <f t="shared" si="478"/>
        <v>2024-03</v>
      </c>
      <c r="P4388" s="4" t="str">
        <f t="shared" si="479"/>
        <v>03</v>
      </c>
      <c r="Q4388" s="4" t="str">
        <f t="shared" si="480"/>
        <v>March</v>
      </c>
      <c r="R4388" s="30" t="str">
        <f t="shared" si="481"/>
        <v>29</v>
      </c>
      <c r="W4388" t="str">
        <f t="shared" si="482"/>
        <v>ok</v>
      </c>
    </row>
    <row r="4389" spans="1:23" x14ac:dyDescent="0.3">
      <c r="A4389" t="s">
        <v>4431</v>
      </c>
      <c r="B4389" t="s">
        <v>63</v>
      </c>
      <c r="C4389" t="s">
        <v>18</v>
      </c>
      <c r="D4389" t="s">
        <v>64</v>
      </c>
      <c r="E4389" t="s">
        <v>14</v>
      </c>
      <c r="F4389" t="s">
        <v>31</v>
      </c>
      <c r="G4389" s="5">
        <v>13232.24</v>
      </c>
      <c r="H4389" s="5">
        <f t="shared" si="476"/>
        <v>238.18031999999997</v>
      </c>
      <c r="I4389" s="6">
        <v>2</v>
      </c>
      <c r="J4389" s="6">
        <v>26464.48</v>
      </c>
      <c r="K4389" s="5">
        <f t="shared" si="477"/>
        <v>476.36063999999993</v>
      </c>
      <c r="L4389" s="7">
        <v>1.77</v>
      </c>
      <c r="M4389" s="7">
        <v>793</v>
      </c>
      <c r="N4389" s="3">
        <v>45493</v>
      </c>
      <c r="O4389" s="4" t="str">
        <f t="shared" si="478"/>
        <v>2024-07</v>
      </c>
      <c r="P4389" s="4" t="str">
        <f t="shared" si="479"/>
        <v>07</v>
      </c>
      <c r="Q4389" s="4" t="str">
        <f t="shared" si="480"/>
        <v>July</v>
      </c>
      <c r="R4389" s="30" t="str">
        <f t="shared" si="481"/>
        <v>20</v>
      </c>
      <c r="W4389" t="str">
        <f t="shared" si="482"/>
        <v>ok</v>
      </c>
    </row>
    <row r="4390" spans="1:23" x14ac:dyDescent="0.3">
      <c r="A4390" t="s">
        <v>4432</v>
      </c>
      <c r="B4390" t="s">
        <v>28</v>
      </c>
      <c r="C4390" t="s">
        <v>29</v>
      </c>
      <c r="D4390" t="s">
        <v>30</v>
      </c>
      <c r="E4390" t="s">
        <v>45</v>
      </c>
      <c r="F4390" t="s">
        <v>15</v>
      </c>
      <c r="G4390" s="5">
        <v>14416.01</v>
      </c>
      <c r="H4390" s="5">
        <f t="shared" si="476"/>
        <v>259.48818</v>
      </c>
      <c r="I4390" s="6">
        <v>2</v>
      </c>
      <c r="J4390" s="6">
        <v>28832.02</v>
      </c>
      <c r="K4390" s="5">
        <f t="shared" si="477"/>
        <v>518.97636</v>
      </c>
      <c r="L4390" s="7">
        <v>1.06</v>
      </c>
      <c r="M4390" s="7">
        <v>3406</v>
      </c>
      <c r="N4390" s="3">
        <v>45424</v>
      </c>
      <c r="O4390" s="4" t="str">
        <f t="shared" si="478"/>
        <v>2024-05</v>
      </c>
      <c r="P4390" s="4" t="str">
        <f t="shared" si="479"/>
        <v>05</v>
      </c>
      <c r="Q4390" s="4" t="str">
        <f t="shared" si="480"/>
        <v>May</v>
      </c>
      <c r="R4390" s="30" t="str">
        <f t="shared" si="481"/>
        <v>12</v>
      </c>
      <c r="W4390" t="str">
        <f t="shared" si="482"/>
        <v>ok</v>
      </c>
    </row>
    <row r="4391" spans="1:23" x14ac:dyDescent="0.3">
      <c r="A4391" t="s">
        <v>4433</v>
      </c>
      <c r="B4391" t="s">
        <v>23</v>
      </c>
      <c r="C4391" t="s">
        <v>24</v>
      </c>
      <c r="D4391" t="s">
        <v>25</v>
      </c>
      <c r="E4391" t="s">
        <v>14</v>
      </c>
      <c r="F4391" t="s">
        <v>21</v>
      </c>
      <c r="G4391" s="5">
        <v>7451.12</v>
      </c>
      <c r="H4391" s="5">
        <f t="shared" si="476"/>
        <v>134.12016</v>
      </c>
      <c r="I4391" s="6">
        <v>4</v>
      </c>
      <c r="J4391" s="6">
        <v>29804.48</v>
      </c>
      <c r="K4391" s="5">
        <f t="shared" si="477"/>
        <v>536.48063999999999</v>
      </c>
      <c r="L4391" s="7">
        <v>1.89</v>
      </c>
      <c r="M4391" s="7">
        <v>2664</v>
      </c>
      <c r="N4391" s="3">
        <v>45561</v>
      </c>
      <c r="O4391" s="4" t="str">
        <f t="shared" si="478"/>
        <v>2024-09</v>
      </c>
      <c r="P4391" s="4" t="str">
        <f t="shared" si="479"/>
        <v>09</v>
      </c>
      <c r="Q4391" s="4" t="str">
        <f t="shared" si="480"/>
        <v>September</v>
      </c>
      <c r="R4391" s="30" t="str">
        <f t="shared" si="481"/>
        <v>26</v>
      </c>
      <c r="W4391" t="str">
        <f t="shared" si="482"/>
        <v>ok</v>
      </c>
    </row>
    <row r="4392" spans="1:23" x14ac:dyDescent="0.3">
      <c r="A4392" t="s">
        <v>4434</v>
      </c>
      <c r="B4392" t="s">
        <v>11</v>
      </c>
      <c r="C4392" t="s">
        <v>12</v>
      </c>
      <c r="D4392" t="s">
        <v>13</v>
      </c>
      <c r="E4392" t="s">
        <v>20</v>
      </c>
      <c r="F4392" t="s">
        <v>31</v>
      </c>
      <c r="G4392" s="5">
        <v>13366.29</v>
      </c>
      <c r="H4392" s="5">
        <f t="shared" si="476"/>
        <v>240.59322</v>
      </c>
      <c r="I4392" s="6">
        <v>2</v>
      </c>
      <c r="J4392" s="6">
        <v>26732.58</v>
      </c>
      <c r="K4392" s="5">
        <f t="shared" si="477"/>
        <v>481.18644</v>
      </c>
      <c r="L4392" s="7">
        <v>3.39</v>
      </c>
      <c r="M4392" s="7">
        <v>1756</v>
      </c>
      <c r="N4392" s="3">
        <v>45642</v>
      </c>
      <c r="O4392" s="4" t="str">
        <f t="shared" si="478"/>
        <v>2024-12</v>
      </c>
      <c r="P4392" s="4" t="str">
        <f t="shared" si="479"/>
        <v>12</v>
      </c>
      <c r="Q4392" s="4" t="str">
        <f t="shared" si="480"/>
        <v>December</v>
      </c>
      <c r="R4392" s="30" t="str">
        <f t="shared" si="481"/>
        <v>16</v>
      </c>
      <c r="W4392" t="str">
        <f t="shared" si="482"/>
        <v>ok</v>
      </c>
    </row>
    <row r="4393" spans="1:23" x14ac:dyDescent="0.3">
      <c r="A4393" t="s">
        <v>4435</v>
      </c>
      <c r="B4393" t="s">
        <v>41</v>
      </c>
      <c r="C4393" t="s">
        <v>42</v>
      </c>
      <c r="D4393" t="s">
        <v>43</v>
      </c>
      <c r="E4393" t="s">
        <v>45</v>
      </c>
      <c r="F4393" t="s">
        <v>60</v>
      </c>
      <c r="G4393" s="5">
        <v>14660.41</v>
      </c>
      <c r="H4393" s="5">
        <f t="shared" si="476"/>
        <v>263.88737999999995</v>
      </c>
      <c r="I4393" s="6">
        <v>3</v>
      </c>
      <c r="J4393" s="6">
        <v>43981.23</v>
      </c>
      <c r="K4393" s="5">
        <f t="shared" si="477"/>
        <v>791.66213999999991</v>
      </c>
      <c r="L4393" s="7">
        <v>1.22</v>
      </c>
      <c r="M4393" s="7">
        <v>4301</v>
      </c>
      <c r="N4393" s="3">
        <v>45355</v>
      </c>
      <c r="O4393" s="4" t="str">
        <f t="shared" si="478"/>
        <v>2024-03</v>
      </c>
      <c r="P4393" s="4" t="str">
        <f t="shared" si="479"/>
        <v>03</v>
      </c>
      <c r="Q4393" s="4" t="str">
        <f t="shared" si="480"/>
        <v>March</v>
      </c>
      <c r="R4393" s="30" t="str">
        <f t="shared" si="481"/>
        <v>04</v>
      </c>
      <c r="W4393" t="str">
        <f t="shared" si="482"/>
        <v>ok</v>
      </c>
    </row>
    <row r="4394" spans="1:23" x14ac:dyDescent="0.3">
      <c r="A4394" t="s">
        <v>4436</v>
      </c>
      <c r="B4394" t="s">
        <v>33</v>
      </c>
      <c r="C4394" t="s">
        <v>12</v>
      </c>
      <c r="D4394" t="s">
        <v>34</v>
      </c>
      <c r="E4394" t="s">
        <v>14</v>
      </c>
      <c r="F4394" t="s">
        <v>15</v>
      </c>
      <c r="G4394" s="5">
        <v>13088.05</v>
      </c>
      <c r="H4394" s="5">
        <f t="shared" si="476"/>
        <v>235.58489999999998</v>
      </c>
      <c r="I4394" s="6">
        <v>5</v>
      </c>
      <c r="J4394" s="6">
        <v>65440.25</v>
      </c>
      <c r="K4394" s="5">
        <f t="shared" si="477"/>
        <v>1177.9244999999999</v>
      </c>
      <c r="L4394" s="7">
        <v>4.13</v>
      </c>
      <c r="M4394" s="7">
        <v>1148</v>
      </c>
      <c r="N4394" s="3">
        <v>45348</v>
      </c>
      <c r="O4394" s="4" t="str">
        <f t="shared" si="478"/>
        <v>2024-02</v>
      </c>
      <c r="P4394" s="4" t="str">
        <f t="shared" si="479"/>
        <v>02</v>
      </c>
      <c r="Q4394" s="4" t="str">
        <f t="shared" si="480"/>
        <v>February</v>
      </c>
      <c r="R4394" s="30" t="str">
        <f t="shared" si="481"/>
        <v>26</v>
      </c>
      <c r="W4394" t="str">
        <f t="shared" si="482"/>
        <v>ok</v>
      </c>
    </row>
    <row r="4395" spans="1:23" x14ac:dyDescent="0.3">
      <c r="A4395" t="s">
        <v>4437</v>
      </c>
      <c r="B4395" t="s">
        <v>63</v>
      </c>
      <c r="C4395" t="s">
        <v>18</v>
      </c>
      <c r="D4395" t="s">
        <v>64</v>
      </c>
      <c r="E4395" t="s">
        <v>45</v>
      </c>
      <c r="F4395" t="s">
        <v>60</v>
      </c>
      <c r="G4395" s="5">
        <v>2596.0100000000002</v>
      </c>
      <c r="H4395" s="5">
        <f t="shared" si="476"/>
        <v>46.728180000000002</v>
      </c>
      <c r="I4395" s="6">
        <v>3</v>
      </c>
      <c r="J4395" s="6">
        <v>7788.03</v>
      </c>
      <c r="K4395" s="5">
        <f t="shared" si="477"/>
        <v>140.18454</v>
      </c>
      <c r="L4395" s="7">
        <v>2.44</v>
      </c>
      <c r="M4395" s="7">
        <v>2009</v>
      </c>
      <c r="N4395" s="3">
        <v>45422</v>
      </c>
      <c r="O4395" s="4" t="str">
        <f t="shared" si="478"/>
        <v>2024-05</v>
      </c>
      <c r="P4395" s="4" t="str">
        <f t="shared" si="479"/>
        <v>05</v>
      </c>
      <c r="Q4395" s="4" t="str">
        <f t="shared" si="480"/>
        <v>May</v>
      </c>
      <c r="R4395" s="30" t="str">
        <f t="shared" si="481"/>
        <v>10</v>
      </c>
      <c r="W4395" t="str">
        <f t="shared" si="482"/>
        <v>ok</v>
      </c>
    </row>
    <row r="4396" spans="1:23" x14ac:dyDescent="0.3">
      <c r="A4396" t="s">
        <v>4438</v>
      </c>
      <c r="B4396" t="s">
        <v>11</v>
      </c>
      <c r="C4396" t="s">
        <v>12</v>
      </c>
      <c r="D4396" t="s">
        <v>13</v>
      </c>
      <c r="E4396" t="s">
        <v>20</v>
      </c>
      <c r="F4396" t="s">
        <v>21</v>
      </c>
      <c r="G4396" s="5">
        <v>3750.71</v>
      </c>
      <c r="H4396" s="5">
        <f t="shared" si="476"/>
        <v>67.512779999999992</v>
      </c>
      <c r="I4396" s="6">
        <v>3</v>
      </c>
      <c r="J4396" s="6">
        <v>11252.13</v>
      </c>
      <c r="K4396" s="5">
        <f t="shared" si="477"/>
        <v>202.53833999999998</v>
      </c>
      <c r="L4396" s="7">
        <v>4.74</v>
      </c>
      <c r="M4396" s="7">
        <v>2544</v>
      </c>
      <c r="N4396" s="3">
        <v>45372</v>
      </c>
      <c r="O4396" s="4" t="str">
        <f t="shared" si="478"/>
        <v>2024-03</v>
      </c>
      <c r="P4396" s="4" t="str">
        <f t="shared" si="479"/>
        <v>03</v>
      </c>
      <c r="Q4396" s="4" t="str">
        <f t="shared" si="480"/>
        <v>March</v>
      </c>
      <c r="R4396" s="30" t="str">
        <f t="shared" si="481"/>
        <v>21</v>
      </c>
      <c r="W4396" t="str">
        <f t="shared" si="482"/>
        <v>ok</v>
      </c>
    </row>
    <row r="4397" spans="1:23" x14ac:dyDescent="0.3">
      <c r="A4397" t="s">
        <v>4439</v>
      </c>
      <c r="B4397" t="s">
        <v>41</v>
      </c>
      <c r="C4397" t="s">
        <v>42</v>
      </c>
      <c r="D4397" t="s">
        <v>43</v>
      </c>
      <c r="E4397" t="s">
        <v>20</v>
      </c>
      <c r="F4397" t="s">
        <v>60</v>
      </c>
      <c r="G4397" s="5">
        <v>2506.39</v>
      </c>
      <c r="H4397" s="5">
        <f t="shared" si="476"/>
        <v>45.115019999999994</v>
      </c>
      <c r="I4397" s="6">
        <v>3</v>
      </c>
      <c r="J4397" s="6">
        <v>7519.17</v>
      </c>
      <c r="K4397" s="5">
        <f t="shared" si="477"/>
        <v>135.34505999999999</v>
      </c>
      <c r="L4397" s="7">
        <v>1.37</v>
      </c>
      <c r="M4397" s="7">
        <v>495</v>
      </c>
      <c r="N4397" s="3">
        <v>45392</v>
      </c>
      <c r="O4397" s="4" t="str">
        <f t="shared" si="478"/>
        <v>2024-04</v>
      </c>
      <c r="P4397" s="4" t="str">
        <f t="shared" si="479"/>
        <v>04</v>
      </c>
      <c r="Q4397" s="4" t="str">
        <f t="shared" si="480"/>
        <v>April</v>
      </c>
      <c r="R4397" s="30" t="str">
        <f t="shared" si="481"/>
        <v>10</v>
      </c>
      <c r="W4397" t="str">
        <f t="shared" si="482"/>
        <v>ok</v>
      </c>
    </row>
    <row r="4398" spans="1:23" x14ac:dyDescent="0.3">
      <c r="A4398" t="s">
        <v>4440</v>
      </c>
      <c r="B4398" t="s">
        <v>33</v>
      </c>
      <c r="C4398" t="s">
        <v>12</v>
      </c>
      <c r="D4398" t="s">
        <v>34</v>
      </c>
      <c r="E4398" t="s">
        <v>14</v>
      </c>
      <c r="F4398" t="s">
        <v>60</v>
      </c>
      <c r="G4398" s="5">
        <v>5131.3999999999996</v>
      </c>
      <c r="H4398" s="5">
        <f t="shared" si="476"/>
        <v>92.365199999999987</v>
      </c>
      <c r="I4398" s="6">
        <v>1</v>
      </c>
      <c r="J4398" s="6">
        <v>5131.3999999999996</v>
      </c>
      <c r="K4398" s="5">
        <f t="shared" si="477"/>
        <v>92.365199999999987</v>
      </c>
      <c r="L4398" s="7">
        <v>3.74</v>
      </c>
      <c r="M4398" s="7">
        <v>1640</v>
      </c>
      <c r="N4398" s="3">
        <v>45485</v>
      </c>
      <c r="O4398" s="4" t="str">
        <f t="shared" si="478"/>
        <v>2024-07</v>
      </c>
      <c r="P4398" s="4" t="str">
        <f t="shared" si="479"/>
        <v>07</v>
      </c>
      <c r="Q4398" s="4" t="str">
        <f t="shared" si="480"/>
        <v>July</v>
      </c>
      <c r="R4398" s="30" t="str">
        <f t="shared" si="481"/>
        <v>12</v>
      </c>
      <c r="W4398" t="str">
        <f t="shared" si="482"/>
        <v>ok</v>
      </c>
    </row>
    <row r="4399" spans="1:23" x14ac:dyDescent="0.3">
      <c r="A4399" t="s">
        <v>4441</v>
      </c>
      <c r="B4399" t="s">
        <v>17</v>
      </c>
      <c r="C4399" t="s">
        <v>18</v>
      </c>
      <c r="D4399" t="s">
        <v>19</v>
      </c>
      <c r="E4399" t="s">
        <v>14</v>
      </c>
      <c r="F4399" t="s">
        <v>38</v>
      </c>
      <c r="G4399" s="5">
        <v>6954.11</v>
      </c>
      <c r="H4399" s="5">
        <f t="shared" si="476"/>
        <v>125.17397999999999</v>
      </c>
      <c r="I4399" s="6">
        <v>4</v>
      </c>
      <c r="J4399" s="6">
        <v>27816.44</v>
      </c>
      <c r="K4399" s="5">
        <f t="shared" si="477"/>
        <v>500.69591999999994</v>
      </c>
      <c r="L4399" s="7">
        <v>4.83</v>
      </c>
      <c r="M4399" s="7">
        <v>3295</v>
      </c>
      <c r="N4399" s="3">
        <v>45319</v>
      </c>
      <c r="O4399" s="4" t="str">
        <f t="shared" si="478"/>
        <v>2024-01</v>
      </c>
      <c r="P4399" s="4" t="str">
        <f t="shared" si="479"/>
        <v>01</v>
      </c>
      <c r="Q4399" s="4" t="str">
        <f t="shared" si="480"/>
        <v>January</v>
      </c>
      <c r="R4399" s="30" t="str">
        <f t="shared" si="481"/>
        <v>28</v>
      </c>
      <c r="W4399" t="str">
        <f t="shared" si="482"/>
        <v>ok</v>
      </c>
    </row>
    <row r="4400" spans="1:23" x14ac:dyDescent="0.3">
      <c r="A4400" t="s">
        <v>4442</v>
      </c>
      <c r="B4400" t="s">
        <v>11</v>
      </c>
      <c r="C4400" t="s">
        <v>12</v>
      </c>
      <c r="D4400" t="s">
        <v>13</v>
      </c>
      <c r="E4400" t="s">
        <v>20</v>
      </c>
      <c r="F4400" t="s">
        <v>15</v>
      </c>
      <c r="G4400" s="5">
        <v>13219.08</v>
      </c>
      <c r="H4400" s="5">
        <f t="shared" si="476"/>
        <v>237.94343999999998</v>
      </c>
      <c r="I4400" s="6">
        <v>1</v>
      </c>
      <c r="J4400" s="6">
        <v>13219.08</v>
      </c>
      <c r="K4400" s="5">
        <f t="shared" si="477"/>
        <v>237.94343999999998</v>
      </c>
      <c r="L4400" s="7">
        <v>3.91</v>
      </c>
      <c r="M4400" s="7">
        <v>1396</v>
      </c>
      <c r="N4400" s="3">
        <v>45487</v>
      </c>
      <c r="O4400" s="4" t="str">
        <f t="shared" si="478"/>
        <v>2024-07</v>
      </c>
      <c r="P4400" s="4" t="str">
        <f t="shared" si="479"/>
        <v>07</v>
      </c>
      <c r="Q4400" s="4" t="str">
        <f t="shared" si="480"/>
        <v>July</v>
      </c>
      <c r="R4400" s="30" t="str">
        <f t="shared" si="481"/>
        <v>14</v>
      </c>
      <c r="W4400" t="str">
        <f t="shared" si="482"/>
        <v>ok</v>
      </c>
    </row>
    <row r="4401" spans="1:23" x14ac:dyDescent="0.3">
      <c r="A4401" t="s">
        <v>4443</v>
      </c>
      <c r="B4401" t="s">
        <v>33</v>
      </c>
      <c r="C4401" t="s">
        <v>12</v>
      </c>
      <c r="D4401" t="s">
        <v>34</v>
      </c>
      <c r="E4401" t="s">
        <v>45</v>
      </c>
      <c r="F4401" t="s">
        <v>21</v>
      </c>
      <c r="G4401" s="5">
        <v>12100.51</v>
      </c>
      <c r="H4401" s="5">
        <f t="shared" si="476"/>
        <v>217.80918</v>
      </c>
      <c r="I4401" s="6">
        <v>2</v>
      </c>
      <c r="J4401" s="6">
        <v>24201.02</v>
      </c>
      <c r="K4401" s="5">
        <f t="shared" si="477"/>
        <v>435.61836</v>
      </c>
      <c r="L4401" s="7">
        <v>4.63</v>
      </c>
      <c r="M4401" s="7">
        <v>3448</v>
      </c>
      <c r="N4401" s="3">
        <v>45297</v>
      </c>
      <c r="O4401" s="4" t="str">
        <f t="shared" si="478"/>
        <v>2024-01</v>
      </c>
      <c r="P4401" s="4" t="str">
        <f t="shared" si="479"/>
        <v>01</v>
      </c>
      <c r="Q4401" s="4" t="str">
        <f t="shared" si="480"/>
        <v>January</v>
      </c>
      <c r="R4401" s="30" t="str">
        <f t="shared" si="481"/>
        <v>06</v>
      </c>
      <c r="W4401" t="str">
        <f t="shared" si="482"/>
        <v>ok</v>
      </c>
    </row>
    <row r="4402" spans="1:23" x14ac:dyDescent="0.3">
      <c r="A4402" t="s">
        <v>4444</v>
      </c>
      <c r="B4402" t="s">
        <v>28</v>
      </c>
      <c r="C4402" t="s">
        <v>29</v>
      </c>
      <c r="D4402" t="s">
        <v>30</v>
      </c>
      <c r="E4402" t="s">
        <v>14</v>
      </c>
      <c r="F4402" t="s">
        <v>38</v>
      </c>
      <c r="G4402" s="5">
        <v>9727.65</v>
      </c>
      <c r="H4402" s="5">
        <f t="shared" si="476"/>
        <v>175.09769999999997</v>
      </c>
      <c r="I4402" s="6">
        <v>5</v>
      </c>
      <c r="J4402" s="6">
        <v>48638.25</v>
      </c>
      <c r="K4402" s="5">
        <f t="shared" si="477"/>
        <v>875.48849999999993</v>
      </c>
      <c r="L4402" s="7">
        <v>4.7</v>
      </c>
      <c r="M4402" s="7">
        <v>3846</v>
      </c>
      <c r="N4402" s="3">
        <v>45337</v>
      </c>
      <c r="O4402" s="4" t="str">
        <f t="shared" si="478"/>
        <v>2024-02</v>
      </c>
      <c r="P4402" s="4" t="str">
        <f t="shared" si="479"/>
        <v>02</v>
      </c>
      <c r="Q4402" s="4" t="str">
        <f t="shared" si="480"/>
        <v>February</v>
      </c>
      <c r="R4402" s="30" t="str">
        <f t="shared" si="481"/>
        <v>15</v>
      </c>
      <c r="W4402" t="str">
        <f t="shared" si="482"/>
        <v>ok</v>
      </c>
    </row>
    <row r="4403" spans="1:23" x14ac:dyDescent="0.3">
      <c r="A4403" t="s">
        <v>4445</v>
      </c>
      <c r="B4403" t="s">
        <v>33</v>
      </c>
      <c r="C4403" t="s">
        <v>12</v>
      </c>
      <c r="D4403" t="s">
        <v>34</v>
      </c>
      <c r="E4403" t="s">
        <v>45</v>
      </c>
      <c r="F4403" t="s">
        <v>21</v>
      </c>
      <c r="G4403" s="5">
        <v>10457.86</v>
      </c>
      <c r="H4403" s="5">
        <f t="shared" si="476"/>
        <v>188.24148</v>
      </c>
      <c r="I4403" s="6">
        <v>3</v>
      </c>
      <c r="J4403" s="6">
        <v>31373.58</v>
      </c>
      <c r="K4403" s="5">
        <f t="shared" si="477"/>
        <v>564.72443999999996</v>
      </c>
      <c r="L4403" s="7">
        <v>1.07</v>
      </c>
      <c r="M4403" s="7">
        <v>2962</v>
      </c>
      <c r="N4403" s="3">
        <v>45343</v>
      </c>
      <c r="O4403" s="4" t="str">
        <f t="shared" si="478"/>
        <v>2024-02</v>
      </c>
      <c r="P4403" s="4" t="str">
        <f t="shared" si="479"/>
        <v>02</v>
      </c>
      <c r="Q4403" s="4" t="str">
        <f t="shared" si="480"/>
        <v>February</v>
      </c>
      <c r="R4403" s="30" t="str">
        <f t="shared" si="481"/>
        <v>21</v>
      </c>
      <c r="W4403" t="str">
        <f t="shared" si="482"/>
        <v>ok</v>
      </c>
    </row>
    <row r="4404" spans="1:23" x14ac:dyDescent="0.3">
      <c r="A4404" t="s">
        <v>4446</v>
      </c>
      <c r="B4404" t="s">
        <v>41</v>
      </c>
      <c r="C4404" t="s">
        <v>42</v>
      </c>
      <c r="D4404" t="s">
        <v>43</v>
      </c>
      <c r="E4404" t="s">
        <v>14</v>
      </c>
      <c r="F4404" t="s">
        <v>60</v>
      </c>
      <c r="G4404" s="5">
        <v>9591.86</v>
      </c>
      <c r="H4404" s="5">
        <f t="shared" si="476"/>
        <v>172.65348</v>
      </c>
      <c r="I4404" s="6">
        <v>3</v>
      </c>
      <c r="J4404" s="6">
        <v>28775.58</v>
      </c>
      <c r="K4404" s="5">
        <f t="shared" si="477"/>
        <v>517.96044000000006</v>
      </c>
      <c r="L4404" s="7">
        <v>4.22</v>
      </c>
      <c r="M4404" s="7">
        <v>500</v>
      </c>
      <c r="N4404" s="3">
        <v>45373</v>
      </c>
      <c r="O4404" s="4" t="str">
        <f t="shared" si="478"/>
        <v>2024-03</v>
      </c>
      <c r="P4404" s="4" t="str">
        <f t="shared" si="479"/>
        <v>03</v>
      </c>
      <c r="Q4404" s="4" t="str">
        <f t="shared" si="480"/>
        <v>March</v>
      </c>
      <c r="R4404" s="30" t="str">
        <f t="shared" si="481"/>
        <v>22</v>
      </c>
      <c r="W4404" t="str">
        <f t="shared" si="482"/>
        <v>ok</v>
      </c>
    </row>
    <row r="4405" spans="1:23" x14ac:dyDescent="0.3">
      <c r="A4405" t="s">
        <v>4447</v>
      </c>
      <c r="B4405" t="s">
        <v>33</v>
      </c>
      <c r="C4405" t="s">
        <v>12</v>
      </c>
      <c r="D4405" t="s">
        <v>34</v>
      </c>
      <c r="E4405" t="s">
        <v>45</v>
      </c>
      <c r="F4405" t="s">
        <v>26</v>
      </c>
      <c r="G4405" s="5">
        <v>11049.64</v>
      </c>
      <c r="H4405" s="5">
        <f t="shared" si="476"/>
        <v>198.89351999999997</v>
      </c>
      <c r="I4405" s="6">
        <v>3</v>
      </c>
      <c r="J4405" s="6">
        <v>33148.92</v>
      </c>
      <c r="K4405" s="5">
        <f t="shared" si="477"/>
        <v>596.6805599999999</v>
      </c>
      <c r="L4405" s="7">
        <v>2.48</v>
      </c>
      <c r="M4405" s="7">
        <v>3954</v>
      </c>
      <c r="N4405" s="3">
        <v>45398</v>
      </c>
      <c r="O4405" s="4" t="str">
        <f t="shared" si="478"/>
        <v>2024-04</v>
      </c>
      <c r="P4405" s="4" t="str">
        <f t="shared" si="479"/>
        <v>04</v>
      </c>
      <c r="Q4405" s="4" t="str">
        <f t="shared" si="480"/>
        <v>April</v>
      </c>
      <c r="R4405" s="30" t="str">
        <f t="shared" si="481"/>
        <v>16</v>
      </c>
      <c r="W4405" t="str">
        <f t="shared" si="482"/>
        <v>ok</v>
      </c>
    </row>
    <row r="4406" spans="1:23" x14ac:dyDescent="0.3">
      <c r="A4406" t="s">
        <v>4448</v>
      </c>
      <c r="B4406" t="s">
        <v>51</v>
      </c>
      <c r="C4406" t="s">
        <v>29</v>
      </c>
      <c r="D4406" t="s">
        <v>52</v>
      </c>
      <c r="E4406" t="s">
        <v>45</v>
      </c>
      <c r="F4406" t="s">
        <v>31</v>
      </c>
      <c r="G4406" s="5">
        <v>18191.97</v>
      </c>
      <c r="H4406" s="5">
        <f t="shared" si="476"/>
        <v>327.45546000000002</v>
      </c>
      <c r="I4406" s="6">
        <v>1</v>
      </c>
      <c r="J4406" s="6">
        <v>18191.97</v>
      </c>
      <c r="K4406" s="5">
        <f t="shared" si="477"/>
        <v>327.45546000000002</v>
      </c>
      <c r="L4406" s="7">
        <v>1.47</v>
      </c>
      <c r="M4406" s="7">
        <v>542</v>
      </c>
      <c r="N4406" s="3">
        <v>45478</v>
      </c>
      <c r="O4406" s="4" t="str">
        <f t="shared" si="478"/>
        <v>2024-07</v>
      </c>
      <c r="P4406" s="4" t="str">
        <f t="shared" si="479"/>
        <v>07</v>
      </c>
      <c r="Q4406" s="4" t="str">
        <f t="shared" si="480"/>
        <v>July</v>
      </c>
      <c r="R4406" s="30" t="str">
        <f t="shared" si="481"/>
        <v>05</v>
      </c>
      <c r="W4406" t="str">
        <f t="shared" si="482"/>
        <v>ok</v>
      </c>
    </row>
    <row r="4407" spans="1:23" x14ac:dyDescent="0.3">
      <c r="A4407" t="s">
        <v>4449</v>
      </c>
      <c r="B4407" t="s">
        <v>47</v>
      </c>
      <c r="C4407" t="s">
        <v>12</v>
      </c>
      <c r="D4407" t="s">
        <v>48</v>
      </c>
      <c r="E4407" t="s">
        <v>14</v>
      </c>
      <c r="F4407" t="s">
        <v>60</v>
      </c>
      <c r="G4407" s="5">
        <v>5879.14</v>
      </c>
      <c r="H4407" s="5">
        <f t="shared" si="476"/>
        <v>105.82451999999999</v>
      </c>
      <c r="I4407" s="6">
        <v>5</v>
      </c>
      <c r="J4407" s="6">
        <v>29395.7</v>
      </c>
      <c r="K4407" s="5">
        <f t="shared" si="477"/>
        <v>529.12259999999992</v>
      </c>
      <c r="L4407" s="7">
        <v>4.04</v>
      </c>
      <c r="M4407" s="7">
        <v>1926</v>
      </c>
      <c r="N4407" s="3">
        <v>45592</v>
      </c>
      <c r="O4407" s="4" t="str">
        <f t="shared" si="478"/>
        <v>2024-10</v>
      </c>
      <c r="P4407" s="4" t="str">
        <f t="shared" si="479"/>
        <v>10</v>
      </c>
      <c r="Q4407" s="4" t="str">
        <f t="shared" si="480"/>
        <v>October</v>
      </c>
      <c r="R4407" s="30" t="str">
        <f t="shared" si="481"/>
        <v>27</v>
      </c>
      <c r="W4407" t="str">
        <f t="shared" si="482"/>
        <v>ok</v>
      </c>
    </row>
    <row r="4408" spans="1:23" x14ac:dyDescent="0.3">
      <c r="A4408" t="s">
        <v>4450</v>
      </c>
      <c r="B4408" t="s">
        <v>47</v>
      </c>
      <c r="C4408" t="s">
        <v>12</v>
      </c>
      <c r="D4408" t="s">
        <v>48</v>
      </c>
      <c r="E4408" t="s">
        <v>45</v>
      </c>
      <c r="F4408" t="s">
        <v>31</v>
      </c>
      <c r="G4408" s="5">
        <v>19238.740000000002</v>
      </c>
      <c r="H4408" s="5">
        <f t="shared" si="476"/>
        <v>346.29732000000001</v>
      </c>
      <c r="I4408" s="6">
        <v>1</v>
      </c>
      <c r="J4408" s="6">
        <v>19238.740000000002</v>
      </c>
      <c r="K4408" s="5">
        <f t="shared" si="477"/>
        <v>346.29732000000001</v>
      </c>
      <c r="L4408" s="7">
        <v>2.17</v>
      </c>
      <c r="M4408" s="7">
        <v>3120</v>
      </c>
      <c r="N4408" s="3">
        <v>45457</v>
      </c>
      <c r="O4408" s="4" t="str">
        <f t="shared" si="478"/>
        <v>2024-06</v>
      </c>
      <c r="P4408" s="4" t="str">
        <f t="shared" si="479"/>
        <v>06</v>
      </c>
      <c r="Q4408" s="4" t="str">
        <f t="shared" si="480"/>
        <v>June</v>
      </c>
      <c r="R4408" s="30" t="str">
        <f t="shared" si="481"/>
        <v>14</v>
      </c>
      <c r="W4408" t="str">
        <f t="shared" si="482"/>
        <v>ok</v>
      </c>
    </row>
    <row r="4409" spans="1:23" x14ac:dyDescent="0.3">
      <c r="A4409" t="s">
        <v>4451</v>
      </c>
      <c r="B4409" t="s">
        <v>41</v>
      </c>
      <c r="C4409" t="s">
        <v>42</v>
      </c>
      <c r="D4409" t="s">
        <v>43</v>
      </c>
      <c r="E4409" t="s">
        <v>14</v>
      </c>
      <c r="F4409" t="s">
        <v>60</v>
      </c>
      <c r="G4409" s="5">
        <v>17438.27</v>
      </c>
      <c r="H4409" s="5">
        <f t="shared" si="476"/>
        <v>313.88885999999997</v>
      </c>
      <c r="I4409" s="6">
        <v>5</v>
      </c>
      <c r="J4409" s="6">
        <v>87191.35</v>
      </c>
      <c r="K4409" s="5">
        <f t="shared" si="477"/>
        <v>1569.4442999999999</v>
      </c>
      <c r="L4409" s="7">
        <v>4.29</v>
      </c>
      <c r="M4409" s="7">
        <v>3863</v>
      </c>
      <c r="N4409" s="3">
        <v>45504</v>
      </c>
      <c r="O4409" s="4" t="str">
        <f t="shared" si="478"/>
        <v>2024-07</v>
      </c>
      <c r="P4409" s="4" t="str">
        <f t="shared" si="479"/>
        <v>07</v>
      </c>
      <c r="Q4409" s="4" t="str">
        <f t="shared" si="480"/>
        <v>July</v>
      </c>
      <c r="R4409" s="30" t="str">
        <f t="shared" si="481"/>
        <v>31</v>
      </c>
      <c r="W4409" t="str">
        <f t="shared" si="482"/>
        <v>ok</v>
      </c>
    </row>
    <row r="4410" spans="1:23" x14ac:dyDescent="0.3">
      <c r="A4410" t="s">
        <v>4452</v>
      </c>
      <c r="B4410" t="s">
        <v>33</v>
      </c>
      <c r="C4410" t="s">
        <v>12</v>
      </c>
      <c r="D4410" t="s">
        <v>34</v>
      </c>
      <c r="E4410" t="s">
        <v>20</v>
      </c>
      <c r="F4410" t="s">
        <v>15</v>
      </c>
      <c r="G4410" s="5">
        <v>7165.44</v>
      </c>
      <c r="H4410" s="5">
        <f t="shared" si="476"/>
        <v>128.97791999999998</v>
      </c>
      <c r="I4410" s="6">
        <v>2</v>
      </c>
      <c r="J4410" s="6">
        <v>14330.88</v>
      </c>
      <c r="K4410" s="5">
        <f t="shared" si="477"/>
        <v>257.95583999999997</v>
      </c>
      <c r="L4410" s="7">
        <v>4.72</v>
      </c>
      <c r="M4410" s="7">
        <v>904</v>
      </c>
      <c r="N4410" s="3">
        <v>45373</v>
      </c>
      <c r="O4410" s="4" t="str">
        <f t="shared" si="478"/>
        <v>2024-03</v>
      </c>
      <c r="P4410" s="4" t="str">
        <f t="shared" si="479"/>
        <v>03</v>
      </c>
      <c r="Q4410" s="4" t="str">
        <f t="shared" si="480"/>
        <v>March</v>
      </c>
      <c r="R4410" s="30" t="str">
        <f t="shared" si="481"/>
        <v>22</v>
      </c>
      <c r="W4410" t="str">
        <f t="shared" si="482"/>
        <v>ok</v>
      </c>
    </row>
    <row r="4411" spans="1:23" x14ac:dyDescent="0.3">
      <c r="A4411" t="s">
        <v>4453</v>
      </c>
      <c r="B4411" t="s">
        <v>36</v>
      </c>
      <c r="C4411" t="s">
        <v>18</v>
      </c>
      <c r="D4411" t="s">
        <v>37</v>
      </c>
      <c r="E4411" t="s">
        <v>20</v>
      </c>
      <c r="F4411" t="s">
        <v>26</v>
      </c>
      <c r="G4411" s="5">
        <v>4905.2299999999996</v>
      </c>
      <c r="H4411" s="5">
        <f t="shared" si="476"/>
        <v>88.294139999999985</v>
      </c>
      <c r="I4411" s="6">
        <v>3</v>
      </c>
      <c r="J4411" s="6">
        <v>14715.69</v>
      </c>
      <c r="K4411" s="5">
        <f t="shared" si="477"/>
        <v>264.88241999999997</v>
      </c>
      <c r="L4411" s="7">
        <v>3.64</v>
      </c>
      <c r="M4411" s="7">
        <v>2622</v>
      </c>
      <c r="N4411" s="3">
        <v>45547</v>
      </c>
      <c r="O4411" s="4" t="str">
        <f t="shared" si="478"/>
        <v>2024-09</v>
      </c>
      <c r="P4411" s="4" t="str">
        <f t="shared" si="479"/>
        <v>09</v>
      </c>
      <c r="Q4411" s="4" t="str">
        <f t="shared" si="480"/>
        <v>September</v>
      </c>
      <c r="R4411" s="30" t="str">
        <f t="shared" si="481"/>
        <v>12</v>
      </c>
      <c r="W4411" t="str">
        <f t="shared" si="482"/>
        <v>ok</v>
      </c>
    </row>
    <row r="4412" spans="1:23" x14ac:dyDescent="0.3">
      <c r="A4412" t="s">
        <v>4454</v>
      </c>
      <c r="B4412" t="s">
        <v>36</v>
      </c>
      <c r="C4412" t="s">
        <v>18</v>
      </c>
      <c r="D4412" t="s">
        <v>37</v>
      </c>
      <c r="E4412" t="s">
        <v>14</v>
      </c>
      <c r="F4412" t="s">
        <v>21</v>
      </c>
      <c r="G4412" s="5">
        <v>14476.69</v>
      </c>
      <c r="H4412" s="5">
        <f t="shared" si="476"/>
        <v>260.58042</v>
      </c>
      <c r="I4412" s="6">
        <v>3</v>
      </c>
      <c r="J4412" s="6">
        <v>43430.07</v>
      </c>
      <c r="K4412" s="5">
        <f t="shared" si="477"/>
        <v>781.74126000000001</v>
      </c>
      <c r="L4412" s="7">
        <v>2.74</v>
      </c>
      <c r="M4412" s="7">
        <v>752</v>
      </c>
      <c r="N4412" s="3">
        <v>45356</v>
      </c>
      <c r="O4412" s="4" t="str">
        <f t="shared" si="478"/>
        <v>2024-03</v>
      </c>
      <c r="P4412" s="4" t="str">
        <f t="shared" si="479"/>
        <v>03</v>
      </c>
      <c r="Q4412" s="4" t="str">
        <f t="shared" si="480"/>
        <v>March</v>
      </c>
      <c r="R4412" s="30" t="str">
        <f t="shared" si="481"/>
        <v>05</v>
      </c>
      <c r="W4412" t="str">
        <f t="shared" si="482"/>
        <v>ok</v>
      </c>
    </row>
    <row r="4413" spans="1:23" x14ac:dyDescent="0.3">
      <c r="A4413" t="s">
        <v>4455</v>
      </c>
      <c r="B4413" t="s">
        <v>36</v>
      </c>
      <c r="C4413" t="s">
        <v>18</v>
      </c>
      <c r="D4413" t="s">
        <v>37</v>
      </c>
      <c r="E4413" t="s">
        <v>45</v>
      </c>
      <c r="F4413" t="s">
        <v>38</v>
      </c>
      <c r="G4413" s="5">
        <v>14132.14</v>
      </c>
      <c r="H4413" s="5">
        <f t="shared" si="476"/>
        <v>254.37851999999998</v>
      </c>
      <c r="I4413" s="6">
        <v>2</v>
      </c>
      <c r="J4413" s="6">
        <v>28264.28</v>
      </c>
      <c r="K4413" s="5">
        <f t="shared" si="477"/>
        <v>508.75703999999996</v>
      </c>
      <c r="L4413" s="7">
        <v>3.89</v>
      </c>
      <c r="M4413" s="7">
        <v>145</v>
      </c>
      <c r="N4413" s="3">
        <v>45339</v>
      </c>
      <c r="O4413" s="4" t="str">
        <f t="shared" si="478"/>
        <v>2024-02</v>
      </c>
      <c r="P4413" s="4" t="str">
        <f t="shared" si="479"/>
        <v>02</v>
      </c>
      <c r="Q4413" s="4" t="str">
        <f t="shared" si="480"/>
        <v>February</v>
      </c>
      <c r="R4413" s="30" t="str">
        <f t="shared" si="481"/>
        <v>17</v>
      </c>
      <c r="W4413" t="str">
        <f t="shared" si="482"/>
        <v>ok</v>
      </c>
    </row>
    <row r="4414" spans="1:23" x14ac:dyDescent="0.3">
      <c r="A4414" t="s">
        <v>4456</v>
      </c>
      <c r="B4414" t="s">
        <v>36</v>
      </c>
      <c r="C4414" t="s">
        <v>18</v>
      </c>
      <c r="D4414" t="s">
        <v>37</v>
      </c>
      <c r="E4414" t="s">
        <v>45</v>
      </c>
      <c r="F4414" t="s">
        <v>60</v>
      </c>
      <c r="G4414" s="5">
        <v>1613.34</v>
      </c>
      <c r="H4414" s="5">
        <f t="shared" si="476"/>
        <v>29.040119999999995</v>
      </c>
      <c r="I4414" s="6">
        <v>1</v>
      </c>
      <c r="J4414" s="6">
        <v>1613.34</v>
      </c>
      <c r="K4414" s="5">
        <f t="shared" si="477"/>
        <v>29.040119999999995</v>
      </c>
      <c r="L4414" s="7">
        <v>3.49</v>
      </c>
      <c r="M4414" s="7">
        <v>1006</v>
      </c>
      <c r="N4414" s="3">
        <v>45533</v>
      </c>
      <c r="O4414" s="4" t="str">
        <f t="shared" si="478"/>
        <v>2024-08</v>
      </c>
      <c r="P4414" s="4" t="str">
        <f t="shared" si="479"/>
        <v>08</v>
      </c>
      <c r="Q4414" s="4" t="str">
        <f t="shared" si="480"/>
        <v>August</v>
      </c>
      <c r="R4414" s="30" t="str">
        <f t="shared" si="481"/>
        <v>29</v>
      </c>
      <c r="W4414" t="str">
        <f t="shared" si="482"/>
        <v>ok</v>
      </c>
    </row>
    <row r="4415" spans="1:23" x14ac:dyDescent="0.3">
      <c r="A4415" t="s">
        <v>4457</v>
      </c>
      <c r="B4415" t="s">
        <v>41</v>
      </c>
      <c r="C4415" t="s">
        <v>42</v>
      </c>
      <c r="D4415" t="s">
        <v>43</v>
      </c>
      <c r="E4415" t="s">
        <v>20</v>
      </c>
      <c r="F4415" t="s">
        <v>26</v>
      </c>
      <c r="G4415" s="5">
        <v>19650.61</v>
      </c>
      <c r="H4415" s="5">
        <f t="shared" si="476"/>
        <v>353.71098000000001</v>
      </c>
      <c r="I4415" s="6">
        <v>2</v>
      </c>
      <c r="J4415" s="6">
        <v>39301.22</v>
      </c>
      <c r="K4415" s="5">
        <f t="shared" si="477"/>
        <v>707.42196000000001</v>
      </c>
      <c r="L4415" s="7">
        <v>1.73</v>
      </c>
      <c r="M4415" s="7">
        <v>4814</v>
      </c>
      <c r="N4415" s="3">
        <v>45385</v>
      </c>
      <c r="O4415" s="4" t="str">
        <f t="shared" si="478"/>
        <v>2024-04</v>
      </c>
      <c r="P4415" s="4" t="str">
        <f t="shared" si="479"/>
        <v>04</v>
      </c>
      <c r="Q4415" s="4" t="str">
        <f t="shared" si="480"/>
        <v>April</v>
      </c>
      <c r="R4415" s="30" t="str">
        <f t="shared" si="481"/>
        <v>03</v>
      </c>
      <c r="W4415" t="str">
        <f t="shared" si="482"/>
        <v>ok</v>
      </c>
    </row>
    <row r="4416" spans="1:23" x14ac:dyDescent="0.3">
      <c r="A4416" t="s">
        <v>4458</v>
      </c>
      <c r="B4416" t="s">
        <v>28</v>
      </c>
      <c r="C4416" t="s">
        <v>29</v>
      </c>
      <c r="D4416" t="s">
        <v>30</v>
      </c>
      <c r="E4416" t="s">
        <v>14</v>
      </c>
      <c r="F4416" t="s">
        <v>15</v>
      </c>
      <c r="G4416" s="5">
        <v>10802.71</v>
      </c>
      <c r="H4416" s="5">
        <f t="shared" si="476"/>
        <v>194.44877999999997</v>
      </c>
      <c r="I4416" s="6">
        <v>1</v>
      </c>
      <c r="J4416" s="6">
        <v>10802.71</v>
      </c>
      <c r="K4416" s="5">
        <f t="shared" si="477"/>
        <v>194.44877999999997</v>
      </c>
      <c r="L4416" s="7">
        <v>4.4800000000000004</v>
      </c>
      <c r="M4416" s="7">
        <v>183</v>
      </c>
      <c r="N4416" s="3">
        <v>45417</v>
      </c>
      <c r="O4416" s="4" t="str">
        <f t="shared" si="478"/>
        <v>2024-05</v>
      </c>
      <c r="P4416" s="4" t="str">
        <f t="shared" si="479"/>
        <v>05</v>
      </c>
      <c r="Q4416" s="4" t="str">
        <f t="shared" si="480"/>
        <v>May</v>
      </c>
      <c r="R4416" s="30" t="str">
        <f t="shared" si="481"/>
        <v>05</v>
      </c>
      <c r="W4416" t="str">
        <f t="shared" si="482"/>
        <v>ok</v>
      </c>
    </row>
    <row r="4417" spans="1:23" x14ac:dyDescent="0.3">
      <c r="A4417" t="s">
        <v>4459</v>
      </c>
      <c r="B4417" t="s">
        <v>33</v>
      </c>
      <c r="C4417" t="s">
        <v>12</v>
      </c>
      <c r="D4417" t="s">
        <v>34</v>
      </c>
      <c r="E4417" t="s">
        <v>14</v>
      </c>
      <c r="F4417" t="s">
        <v>15</v>
      </c>
      <c r="G4417" s="5">
        <v>3581.11</v>
      </c>
      <c r="H4417" s="5">
        <f t="shared" si="476"/>
        <v>64.459980000000002</v>
      </c>
      <c r="I4417" s="6">
        <v>2</v>
      </c>
      <c r="J4417" s="6">
        <v>7162.22</v>
      </c>
      <c r="K4417" s="5">
        <f t="shared" si="477"/>
        <v>128.91996</v>
      </c>
      <c r="L4417" s="7">
        <v>1.52</v>
      </c>
      <c r="M4417" s="7">
        <v>1826</v>
      </c>
      <c r="N4417" s="3">
        <v>45424</v>
      </c>
      <c r="O4417" s="4" t="str">
        <f t="shared" si="478"/>
        <v>2024-05</v>
      </c>
      <c r="P4417" s="4" t="str">
        <f t="shared" si="479"/>
        <v>05</v>
      </c>
      <c r="Q4417" s="4" t="str">
        <f t="shared" si="480"/>
        <v>May</v>
      </c>
      <c r="R4417" s="30" t="str">
        <f t="shared" si="481"/>
        <v>12</v>
      </c>
      <c r="W4417" t="str">
        <f t="shared" si="482"/>
        <v>ok</v>
      </c>
    </row>
    <row r="4418" spans="1:23" x14ac:dyDescent="0.3">
      <c r="A4418" t="s">
        <v>4460</v>
      </c>
      <c r="B4418" t="s">
        <v>63</v>
      </c>
      <c r="C4418" t="s">
        <v>18</v>
      </c>
      <c r="D4418" t="s">
        <v>64</v>
      </c>
      <c r="E4418" t="s">
        <v>45</v>
      </c>
      <c r="F4418" t="s">
        <v>38</v>
      </c>
      <c r="G4418" s="5">
        <v>12711.67</v>
      </c>
      <c r="H4418" s="5">
        <f t="shared" si="476"/>
        <v>228.81005999999999</v>
      </c>
      <c r="I4418" s="6">
        <v>4</v>
      </c>
      <c r="J4418" s="6">
        <v>50846.68</v>
      </c>
      <c r="K4418" s="5">
        <f t="shared" si="477"/>
        <v>915.24023999999997</v>
      </c>
      <c r="L4418" s="7">
        <v>3.3</v>
      </c>
      <c r="M4418" s="7">
        <v>2434</v>
      </c>
      <c r="N4418" s="3">
        <v>45561</v>
      </c>
      <c r="O4418" s="4" t="str">
        <f t="shared" si="478"/>
        <v>2024-09</v>
      </c>
      <c r="P4418" s="4" t="str">
        <f t="shared" si="479"/>
        <v>09</v>
      </c>
      <c r="Q4418" s="4" t="str">
        <f t="shared" si="480"/>
        <v>September</v>
      </c>
      <c r="R4418" s="30" t="str">
        <f t="shared" si="481"/>
        <v>26</v>
      </c>
      <c r="W4418" t="str">
        <f t="shared" si="482"/>
        <v>ok</v>
      </c>
    </row>
    <row r="4419" spans="1:23" x14ac:dyDescent="0.3">
      <c r="A4419" t="s">
        <v>4461</v>
      </c>
      <c r="B4419" t="s">
        <v>47</v>
      </c>
      <c r="C4419" t="s">
        <v>12</v>
      </c>
      <c r="D4419" t="s">
        <v>48</v>
      </c>
      <c r="E4419" t="s">
        <v>14</v>
      </c>
      <c r="F4419" t="s">
        <v>60</v>
      </c>
      <c r="G4419" s="5">
        <v>5480.89</v>
      </c>
      <c r="H4419" s="5">
        <f t="shared" ref="H4419:H4482" si="483">G4419*0.018</f>
        <v>98.656019999999998</v>
      </c>
      <c r="I4419" s="6">
        <v>4</v>
      </c>
      <c r="J4419" s="6">
        <v>21923.56</v>
      </c>
      <c r="K4419" s="5">
        <f t="shared" ref="K4419:K4482" si="484">H4419*I4419</f>
        <v>394.62407999999999</v>
      </c>
      <c r="L4419" s="7">
        <v>1.1200000000000001</v>
      </c>
      <c r="M4419" s="7">
        <v>1668</v>
      </c>
      <c r="N4419" s="3">
        <v>45632</v>
      </c>
      <c r="O4419" s="4" t="str">
        <f t="shared" ref="O4419:O4482" si="485">TEXT(N4419,"yyyy-mm")</f>
        <v>2024-12</v>
      </c>
      <c r="P4419" s="4" t="str">
        <f t="shared" ref="P4419:P4482" si="486">TEXT(N4419,"mm")</f>
        <v>12</v>
      </c>
      <c r="Q4419" s="4" t="str">
        <f t="shared" ref="Q4419:Q4482" si="487">TEXT(DATE(2024,P4419,1),"mmmm")</f>
        <v>December</v>
      </c>
      <c r="R4419" s="30" t="str">
        <f t="shared" ref="R4419:R4482" si="488">TEXT(N4419,"dd")</f>
        <v>06</v>
      </c>
      <c r="W4419" t="str">
        <f t="shared" ref="W4419:W4482" si="489">IF(G4419*I4419=J4419,"ok","False")</f>
        <v>ok</v>
      </c>
    </row>
    <row r="4420" spans="1:23" x14ac:dyDescent="0.3">
      <c r="A4420" t="s">
        <v>4462</v>
      </c>
      <c r="B4420" t="s">
        <v>63</v>
      </c>
      <c r="C4420" t="s">
        <v>18</v>
      </c>
      <c r="D4420" t="s">
        <v>64</v>
      </c>
      <c r="E4420" t="s">
        <v>45</v>
      </c>
      <c r="F4420" t="s">
        <v>31</v>
      </c>
      <c r="G4420" s="5">
        <v>7290.62</v>
      </c>
      <c r="H4420" s="5">
        <f t="shared" si="483"/>
        <v>131.23115999999999</v>
      </c>
      <c r="I4420" s="6">
        <v>5</v>
      </c>
      <c r="J4420" s="6">
        <v>36453.1</v>
      </c>
      <c r="K4420" s="5">
        <f t="shared" si="484"/>
        <v>656.1558</v>
      </c>
      <c r="L4420" s="7">
        <v>4.03</v>
      </c>
      <c r="M4420" s="7">
        <v>1577</v>
      </c>
      <c r="N4420" s="3">
        <v>45459</v>
      </c>
      <c r="O4420" s="4" t="str">
        <f t="shared" si="485"/>
        <v>2024-06</v>
      </c>
      <c r="P4420" s="4" t="str">
        <f t="shared" si="486"/>
        <v>06</v>
      </c>
      <c r="Q4420" s="4" t="str">
        <f t="shared" si="487"/>
        <v>June</v>
      </c>
      <c r="R4420" s="30" t="str">
        <f t="shared" si="488"/>
        <v>16</v>
      </c>
      <c r="W4420" t="str">
        <f t="shared" si="489"/>
        <v>ok</v>
      </c>
    </row>
    <row r="4421" spans="1:23" x14ac:dyDescent="0.3">
      <c r="A4421" t="s">
        <v>4463</v>
      </c>
      <c r="B4421" t="s">
        <v>17</v>
      </c>
      <c r="C4421" t="s">
        <v>18</v>
      </c>
      <c r="D4421" t="s">
        <v>19</v>
      </c>
      <c r="E4421" t="s">
        <v>45</v>
      </c>
      <c r="F4421" t="s">
        <v>26</v>
      </c>
      <c r="G4421" s="5">
        <v>3293.73</v>
      </c>
      <c r="H4421" s="5">
        <f t="shared" si="483"/>
        <v>59.287139999999994</v>
      </c>
      <c r="I4421" s="6">
        <v>3</v>
      </c>
      <c r="J4421" s="6">
        <v>9881.19</v>
      </c>
      <c r="K4421" s="5">
        <f t="shared" si="484"/>
        <v>177.86141999999998</v>
      </c>
      <c r="L4421" s="7">
        <v>3.26</v>
      </c>
      <c r="M4421" s="7">
        <v>2888</v>
      </c>
      <c r="N4421" s="3">
        <v>45378</v>
      </c>
      <c r="O4421" s="4" t="str">
        <f t="shared" si="485"/>
        <v>2024-03</v>
      </c>
      <c r="P4421" s="4" t="str">
        <f t="shared" si="486"/>
        <v>03</v>
      </c>
      <c r="Q4421" s="4" t="str">
        <f t="shared" si="487"/>
        <v>March</v>
      </c>
      <c r="R4421" s="30" t="str">
        <f t="shared" si="488"/>
        <v>27</v>
      </c>
      <c r="W4421" t="str">
        <f t="shared" si="489"/>
        <v>ok</v>
      </c>
    </row>
    <row r="4422" spans="1:23" x14ac:dyDescent="0.3">
      <c r="A4422" t="s">
        <v>4464</v>
      </c>
      <c r="B4422" t="s">
        <v>63</v>
      </c>
      <c r="C4422" t="s">
        <v>18</v>
      </c>
      <c r="D4422" t="s">
        <v>64</v>
      </c>
      <c r="E4422" t="s">
        <v>20</v>
      </c>
      <c r="F4422" t="s">
        <v>38</v>
      </c>
      <c r="G4422" s="5">
        <v>7083.18</v>
      </c>
      <c r="H4422" s="5">
        <f t="shared" si="483"/>
        <v>127.49723999999999</v>
      </c>
      <c r="I4422" s="6">
        <v>4</v>
      </c>
      <c r="J4422" s="6">
        <v>28332.720000000001</v>
      </c>
      <c r="K4422" s="5">
        <f t="shared" si="484"/>
        <v>509.98895999999996</v>
      </c>
      <c r="L4422" s="7">
        <v>3.24</v>
      </c>
      <c r="M4422" s="7">
        <v>3866</v>
      </c>
      <c r="N4422" s="3">
        <v>45572</v>
      </c>
      <c r="O4422" s="4" t="str">
        <f t="shared" si="485"/>
        <v>2024-10</v>
      </c>
      <c r="P4422" s="4" t="str">
        <f t="shared" si="486"/>
        <v>10</v>
      </c>
      <c r="Q4422" s="4" t="str">
        <f t="shared" si="487"/>
        <v>October</v>
      </c>
      <c r="R4422" s="30" t="str">
        <f t="shared" si="488"/>
        <v>07</v>
      </c>
      <c r="W4422" t="str">
        <f t="shared" si="489"/>
        <v>ok</v>
      </c>
    </row>
    <row r="4423" spans="1:23" x14ac:dyDescent="0.3">
      <c r="A4423" t="s">
        <v>4465</v>
      </c>
      <c r="B4423" t="s">
        <v>51</v>
      </c>
      <c r="C4423" t="s">
        <v>29</v>
      </c>
      <c r="D4423" t="s">
        <v>52</v>
      </c>
      <c r="E4423" t="s">
        <v>20</v>
      </c>
      <c r="F4423" t="s">
        <v>26</v>
      </c>
      <c r="G4423" s="5">
        <v>11914.72</v>
      </c>
      <c r="H4423" s="5">
        <f t="shared" si="483"/>
        <v>214.46495999999996</v>
      </c>
      <c r="I4423" s="6">
        <v>1</v>
      </c>
      <c r="J4423" s="6">
        <v>11914.72</v>
      </c>
      <c r="K4423" s="5">
        <f t="shared" si="484"/>
        <v>214.46495999999996</v>
      </c>
      <c r="L4423" s="7">
        <v>4.97</v>
      </c>
      <c r="M4423" s="7">
        <v>3771</v>
      </c>
      <c r="N4423" s="3">
        <v>45512</v>
      </c>
      <c r="O4423" s="4" t="str">
        <f t="shared" si="485"/>
        <v>2024-08</v>
      </c>
      <c r="P4423" s="4" t="str">
        <f t="shared" si="486"/>
        <v>08</v>
      </c>
      <c r="Q4423" s="4" t="str">
        <f t="shared" si="487"/>
        <v>August</v>
      </c>
      <c r="R4423" s="30" t="str">
        <f t="shared" si="488"/>
        <v>08</v>
      </c>
      <c r="W4423" t="str">
        <f t="shared" si="489"/>
        <v>ok</v>
      </c>
    </row>
    <row r="4424" spans="1:23" x14ac:dyDescent="0.3">
      <c r="A4424" t="s">
        <v>4466</v>
      </c>
      <c r="B4424" t="s">
        <v>36</v>
      </c>
      <c r="C4424" t="s">
        <v>18</v>
      </c>
      <c r="D4424" t="s">
        <v>37</v>
      </c>
      <c r="E4424" t="s">
        <v>45</v>
      </c>
      <c r="F4424" t="s">
        <v>31</v>
      </c>
      <c r="G4424" s="5">
        <v>1070.32</v>
      </c>
      <c r="H4424" s="5">
        <f t="shared" si="483"/>
        <v>19.265759999999997</v>
      </c>
      <c r="I4424" s="6">
        <v>4</v>
      </c>
      <c r="J4424" s="6">
        <v>4281.28</v>
      </c>
      <c r="K4424" s="5">
        <f t="shared" si="484"/>
        <v>77.063039999999987</v>
      </c>
      <c r="L4424" s="7">
        <v>1.49</v>
      </c>
      <c r="M4424" s="7">
        <v>2452</v>
      </c>
      <c r="N4424" s="3">
        <v>45378</v>
      </c>
      <c r="O4424" s="4" t="str">
        <f t="shared" si="485"/>
        <v>2024-03</v>
      </c>
      <c r="P4424" s="4" t="str">
        <f t="shared" si="486"/>
        <v>03</v>
      </c>
      <c r="Q4424" s="4" t="str">
        <f t="shared" si="487"/>
        <v>March</v>
      </c>
      <c r="R4424" s="30" t="str">
        <f t="shared" si="488"/>
        <v>27</v>
      </c>
      <c r="W4424" t="str">
        <f t="shared" si="489"/>
        <v>ok</v>
      </c>
    </row>
    <row r="4425" spans="1:23" x14ac:dyDescent="0.3">
      <c r="A4425" t="s">
        <v>4467</v>
      </c>
      <c r="B4425" t="s">
        <v>17</v>
      </c>
      <c r="C4425" t="s">
        <v>18</v>
      </c>
      <c r="D4425" t="s">
        <v>19</v>
      </c>
      <c r="E4425" t="s">
        <v>20</v>
      </c>
      <c r="F4425" t="s">
        <v>26</v>
      </c>
      <c r="G4425" s="5">
        <v>1745.83</v>
      </c>
      <c r="H4425" s="5">
        <f t="shared" si="483"/>
        <v>31.424939999999996</v>
      </c>
      <c r="I4425" s="6">
        <v>4</v>
      </c>
      <c r="J4425" s="6">
        <v>6983.32</v>
      </c>
      <c r="K4425" s="5">
        <f t="shared" si="484"/>
        <v>125.69975999999998</v>
      </c>
      <c r="L4425" s="7">
        <v>1.21</v>
      </c>
      <c r="M4425" s="7">
        <v>3007</v>
      </c>
      <c r="N4425" s="3">
        <v>45487</v>
      </c>
      <c r="O4425" s="4" t="str">
        <f t="shared" si="485"/>
        <v>2024-07</v>
      </c>
      <c r="P4425" s="4" t="str">
        <f t="shared" si="486"/>
        <v>07</v>
      </c>
      <c r="Q4425" s="4" t="str">
        <f t="shared" si="487"/>
        <v>July</v>
      </c>
      <c r="R4425" s="30" t="str">
        <f t="shared" si="488"/>
        <v>14</v>
      </c>
      <c r="W4425" t="str">
        <f t="shared" si="489"/>
        <v>ok</v>
      </c>
    </row>
    <row r="4426" spans="1:23" x14ac:dyDescent="0.3">
      <c r="A4426" t="s">
        <v>4468</v>
      </c>
      <c r="B4426" t="s">
        <v>51</v>
      </c>
      <c r="C4426" t="s">
        <v>29</v>
      </c>
      <c r="D4426" t="s">
        <v>52</v>
      </c>
      <c r="E4426" t="s">
        <v>45</v>
      </c>
      <c r="F4426" t="s">
        <v>31</v>
      </c>
      <c r="G4426" s="5">
        <v>2244.8200000000002</v>
      </c>
      <c r="H4426" s="5">
        <f t="shared" si="483"/>
        <v>40.406759999999998</v>
      </c>
      <c r="I4426" s="6">
        <v>4</v>
      </c>
      <c r="J4426" s="6">
        <v>8979.2800000000007</v>
      </c>
      <c r="K4426" s="5">
        <f t="shared" si="484"/>
        <v>161.62703999999999</v>
      </c>
      <c r="L4426" s="7">
        <v>1.45</v>
      </c>
      <c r="M4426" s="7">
        <v>3183</v>
      </c>
      <c r="N4426" s="3">
        <v>45601</v>
      </c>
      <c r="O4426" s="4" t="str">
        <f t="shared" si="485"/>
        <v>2024-11</v>
      </c>
      <c r="P4426" s="4" t="str">
        <f t="shared" si="486"/>
        <v>11</v>
      </c>
      <c r="Q4426" s="4" t="str">
        <f t="shared" si="487"/>
        <v>November</v>
      </c>
      <c r="R4426" s="30" t="str">
        <f t="shared" si="488"/>
        <v>05</v>
      </c>
      <c r="W4426" t="str">
        <f t="shared" si="489"/>
        <v>ok</v>
      </c>
    </row>
    <row r="4427" spans="1:23" x14ac:dyDescent="0.3">
      <c r="A4427" t="s">
        <v>4469</v>
      </c>
      <c r="B4427" t="s">
        <v>63</v>
      </c>
      <c r="C4427" t="s">
        <v>18</v>
      </c>
      <c r="D4427" t="s">
        <v>64</v>
      </c>
      <c r="E4427" t="s">
        <v>20</v>
      </c>
      <c r="F4427" t="s">
        <v>15</v>
      </c>
      <c r="G4427" s="5">
        <v>19655.330000000002</v>
      </c>
      <c r="H4427" s="5">
        <f t="shared" si="483"/>
        <v>353.79594000000003</v>
      </c>
      <c r="I4427" s="6">
        <v>5</v>
      </c>
      <c r="J4427" s="6">
        <v>98276.65</v>
      </c>
      <c r="K4427" s="5">
        <f t="shared" si="484"/>
        <v>1768.9797000000001</v>
      </c>
      <c r="L4427" s="7">
        <v>1.4</v>
      </c>
      <c r="M4427" s="7">
        <v>3708</v>
      </c>
      <c r="N4427" s="3">
        <v>45460</v>
      </c>
      <c r="O4427" s="4" t="str">
        <f t="shared" si="485"/>
        <v>2024-06</v>
      </c>
      <c r="P4427" s="4" t="str">
        <f t="shared" si="486"/>
        <v>06</v>
      </c>
      <c r="Q4427" s="4" t="str">
        <f t="shared" si="487"/>
        <v>June</v>
      </c>
      <c r="R4427" s="30" t="str">
        <f t="shared" si="488"/>
        <v>17</v>
      </c>
      <c r="W4427" t="str">
        <f t="shared" si="489"/>
        <v>ok</v>
      </c>
    </row>
    <row r="4428" spans="1:23" x14ac:dyDescent="0.3">
      <c r="A4428" t="s">
        <v>4470</v>
      </c>
      <c r="B4428" t="s">
        <v>28</v>
      </c>
      <c r="C4428" t="s">
        <v>29</v>
      </c>
      <c r="D4428" t="s">
        <v>30</v>
      </c>
      <c r="E4428" t="s">
        <v>45</v>
      </c>
      <c r="F4428" t="s">
        <v>60</v>
      </c>
      <c r="G4428" s="5">
        <v>14938.06</v>
      </c>
      <c r="H4428" s="5">
        <f t="shared" si="483"/>
        <v>268.88507999999996</v>
      </c>
      <c r="I4428" s="6">
        <v>1</v>
      </c>
      <c r="J4428" s="6">
        <v>14938.06</v>
      </c>
      <c r="K4428" s="5">
        <f t="shared" si="484"/>
        <v>268.88507999999996</v>
      </c>
      <c r="L4428" s="7">
        <v>3.63</v>
      </c>
      <c r="M4428" s="7">
        <v>3922</v>
      </c>
      <c r="N4428" s="3">
        <v>45420</v>
      </c>
      <c r="O4428" s="4" t="str">
        <f t="shared" si="485"/>
        <v>2024-05</v>
      </c>
      <c r="P4428" s="4" t="str">
        <f t="shared" si="486"/>
        <v>05</v>
      </c>
      <c r="Q4428" s="4" t="str">
        <f t="shared" si="487"/>
        <v>May</v>
      </c>
      <c r="R4428" s="30" t="str">
        <f t="shared" si="488"/>
        <v>08</v>
      </c>
      <c r="W4428" t="str">
        <f t="shared" si="489"/>
        <v>ok</v>
      </c>
    </row>
    <row r="4429" spans="1:23" x14ac:dyDescent="0.3">
      <c r="A4429" t="s">
        <v>4471</v>
      </c>
      <c r="B4429" t="s">
        <v>23</v>
      </c>
      <c r="C4429" t="s">
        <v>24</v>
      </c>
      <c r="D4429" t="s">
        <v>25</v>
      </c>
      <c r="E4429" t="s">
        <v>45</v>
      </c>
      <c r="F4429" t="s">
        <v>31</v>
      </c>
      <c r="G4429" s="5">
        <v>12885.01</v>
      </c>
      <c r="H4429" s="5">
        <f t="shared" si="483"/>
        <v>231.93017999999998</v>
      </c>
      <c r="I4429" s="6">
        <v>5</v>
      </c>
      <c r="J4429" s="6">
        <v>64425.05</v>
      </c>
      <c r="K4429" s="5">
        <f t="shared" si="484"/>
        <v>1159.6508999999999</v>
      </c>
      <c r="L4429" s="7">
        <v>1.51</v>
      </c>
      <c r="M4429" s="7">
        <v>1218</v>
      </c>
      <c r="N4429" s="3">
        <v>45449</v>
      </c>
      <c r="O4429" s="4" t="str">
        <f t="shared" si="485"/>
        <v>2024-06</v>
      </c>
      <c r="P4429" s="4" t="str">
        <f t="shared" si="486"/>
        <v>06</v>
      </c>
      <c r="Q4429" s="4" t="str">
        <f t="shared" si="487"/>
        <v>June</v>
      </c>
      <c r="R4429" s="30" t="str">
        <f t="shared" si="488"/>
        <v>06</v>
      </c>
      <c r="W4429" t="str">
        <f t="shared" si="489"/>
        <v>ok</v>
      </c>
    </row>
    <row r="4430" spans="1:23" x14ac:dyDescent="0.3">
      <c r="A4430" t="s">
        <v>4472</v>
      </c>
      <c r="B4430" t="s">
        <v>17</v>
      </c>
      <c r="C4430" t="s">
        <v>18</v>
      </c>
      <c r="D4430" t="s">
        <v>19</v>
      </c>
      <c r="E4430" t="s">
        <v>14</v>
      </c>
      <c r="F4430" t="s">
        <v>26</v>
      </c>
      <c r="G4430" s="5">
        <v>18916.12</v>
      </c>
      <c r="H4430" s="5">
        <f t="shared" si="483"/>
        <v>340.49015999999995</v>
      </c>
      <c r="I4430" s="6">
        <v>1</v>
      </c>
      <c r="J4430" s="6">
        <v>18916.12</v>
      </c>
      <c r="K4430" s="5">
        <f t="shared" si="484"/>
        <v>340.49015999999995</v>
      </c>
      <c r="L4430" s="7">
        <v>1.36</v>
      </c>
      <c r="M4430" s="7">
        <v>891</v>
      </c>
      <c r="N4430" s="3">
        <v>45403</v>
      </c>
      <c r="O4430" s="4" t="str">
        <f t="shared" si="485"/>
        <v>2024-04</v>
      </c>
      <c r="P4430" s="4" t="str">
        <f t="shared" si="486"/>
        <v>04</v>
      </c>
      <c r="Q4430" s="4" t="str">
        <f t="shared" si="487"/>
        <v>April</v>
      </c>
      <c r="R4430" s="30" t="str">
        <f t="shared" si="488"/>
        <v>21</v>
      </c>
      <c r="W4430" t="str">
        <f t="shared" si="489"/>
        <v>ok</v>
      </c>
    </row>
    <row r="4431" spans="1:23" x14ac:dyDescent="0.3">
      <c r="A4431" t="s">
        <v>4473</v>
      </c>
      <c r="B4431" t="s">
        <v>36</v>
      </c>
      <c r="C4431" t="s">
        <v>18</v>
      </c>
      <c r="D4431" t="s">
        <v>37</v>
      </c>
      <c r="E4431" t="s">
        <v>20</v>
      </c>
      <c r="F4431" t="s">
        <v>38</v>
      </c>
      <c r="G4431" s="5">
        <v>10791.91</v>
      </c>
      <c r="H4431" s="5">
        <f t="shared" si="483"/>
        <v>194.25437999999997</v>
      </c>
      <c r="I4431" s="6">
        <v>2</v>
      </c>
      <c r="J4431" s="6">
        <v>21583.82</v>
      </c>
      <c r="K4431" s="5">
        <f t="shared" si="484"/>
        <v>388.50875999999994</v>
      </c>
      <c r="L4431" s="7">
        <v>4.88</v>
      </c>
      <c r="M4431" s="7">
        <v>2593</v>
      </c>
      <c r="N4431" s="3">
        <v>45337</v>
      </c>
      <c r="O4431" s="4" t="str">
        <f t="shared" si="485"/>
        <v>2024-02</v>
      </c>
      <c r="P4431" s="4" t="str">
        <f t="shared" si="486"/>
        <v>02</v>
      </c>
      <c r="Q4431" s="4" t="str">
        <f t="shared" si="487"/>
        <v>February</v>
      </c>
      <c r="R4431" s="30" t="str">
        <f t="shared" si="488"/>
        <v>15</v>
      </c>
      <c r="W4431" t="str">
        <f t="shared" si="489"/>
        <v>ok</v>
      </c>
    </row>
    <row r="4432" spans="1:23" x14ac:dyDescent="0.3">
      <c r="A4432" t="s">
        <v>4474</v>
      </c>
      <c r="B4432" t="s">
        <v>11</v>
      </c>
      <c r="C4432" t="s">
        <v>12</v>
      </c>
      <c r="D4432" t="s">
        <v>13</v>
      </c>
      <c r="E4432" t="s">
        <v>20</v>
      </c>
      <c r="F4432" t="s">
        <v>38</v>
      </c>
      <c r="G4432" s="5">
        <v>4552.18</v>
      </c>
      <c r="H4432" s="5">
        <f t="shared" si="483"/>
        <v>81.939239999999998</v>
      </c>
      <c r="I4432" s="6">
        <v>5</v>
      </c>
      <c r="J4432" s="6">
        <v>22760.9</v>
      </c>
      <c r="K4432" s="5">
        <f t="shared" si="484"/>
        <v>409.69619999999998</v>
      </c>
      <c r="L4432" s="7">
        <v>4.6900000000000004</v>
      </c>
      <c r="M4432" s="7">
        <v>2416</v>
      </c>
      <c r="N4432" s="3">
        <v>45454</v>
      </c>
      <c r="O4432" s="4" t="str">
        <f t="shared" si="485"/>
        <v>2024-06</v>
      </c>
      <c r="P4432" s="4" t="str">
        <f t="shared" si="486"/>
        <v>06</v>
      </c>
      <c r="Q4432" s="4" t="str">
        <f t="shared" si="487"/>
        <v>June</v>
      </c>
      <c r="R4432" s="30" t="str">
        <f t="shared" si="488"/>
        <v>11</v>
      </c>
      <c r="W4432" t="str">
        <f t="shared" si="489"/>
        <v>ok</v>
      </c>
    </row>
    <row r="4433" spans="1:23" x14ac:dyDescent="0.3">
      <c r="A4433" t="s">
        <v>4475</v>
      </c>
      <c r="B4433" t="s">
        <v>41</v>
      </c>
      <c r="C4433" t="s">
        <v>42</v>
      </c>
      <c r="D4433" t="s">
        <v>43</v>
      </c>
      <c r="E4433" t="s">
        <v>45</v>
      </c>
      <c r="F4433" t="s">
        <v>21</v>
      </c>
      <c r="G4433" s="5">
        <v>17951.13</v>
      </c>
      <c r="H4433" s="5">
        <f t="shared" si="483"/>
        <v>323.12034</v>
      </c>
      <c r="I4433" s="6">
        <v>1</v>
      </c>
      <c r="J4433" s="6">
        <v>17951.13</v>
      </c>
      <c r="K4433" s="5">
        <f t="shared" si="484"/>
        <v>323.12034</v>
      </c>
      <c r="L4433" s="7">
        <v>1.23</v>
      </c>
      <c r="M4433" s="7">
        <v>1737</v>
      </c>
      <c r="N4433" s="3">
        <v>45501</v>
      </c>
      <c r="O4433" s="4" t="str">
        <f t="shared" si="485"/>
        <v>2024-07</v>
      </c>
      <c r="P4433" s="4" t="str">
        <f t="shared" si="486"/>
        <v>07</v>
      </c>
      <c r="Q4433" s="4" t="str">
        <f t="shared" si="487"/>
        <v>July</v>
      </c>
      <c r="R4433" s="30" t="str">
        <f t="shared" si="488"/>
        <v>28</v>
      </c>
      <c r="W4433" t="str">
        <f t="shared" si="489"/>
        <v>ok</v>
      </c>
    </row>
    <row r="4434" spans="1:23" x14ac:dyDescent="0.3">
      <c r="A4434" t="s">
        <v>4476</v>
      </c>
      <c r="B4434" t="s">
        <v>23</v>
      </c>
      <c r="C4434" t="s">
        <v>24</v>
      </c>
      <c r="D4434" t="s">
        <v>25</v>
      </c>
      <c r="E4434" t="s">
        <v>14</v>
      </c>
      <c r="F4434" t="s">
        <v>38</v>
      </c>
      <c r="G4434" s="5">
        <v>15459.7</v>
      </c>
      <c r="H4434" s="5">
        <f t="shared" si="483"/>
        <v>278.27459999999996</v>
      </c>
      <c r="I4434" s="6">
        <v>3</v>
      </c>
      <c r="J4434" s="6">
        <v>46379.1</v>
      </c>
      <c r="K4434" s="5">
        <f t="shared" si="484"/>
        <v>834.82379999999989</v>
      </c>
      <c r="L4434" s="7">
        <v>2.72</v>
      </c>
      <c r="M4434" s="7">
        <v>887</v>
      </c>
      <c r="N4434" s="3">
        <v>45307</v>
      </c>
      <c r="O4434" s="4" t="str">
        <f t="shared" si="485"/>
        <v>2024-01</v>
      </c>
      <c r="P4434" s="4" t="str">
        <f t="shared" si="486"/>
        <v>01</v>
      </c>
      <c r="Q4434" s="4" t="str">
        <f t="shared" si="487"/>
        <v>January</v>
      </c>
      <c r="R4434" s="30" t="str">
        <f t="shared" si="488"/>
        <v>16</v>
      </c>
      <c r="W4434" t="str">
        <f t="shared" si="489"/>
        <v>ok</v>
      </c>
    </row>
    <row r="4435" spans="1:23" x14ac:dyDescent="0.3">
      <c r="A4435" t="s">
        <v>4477</v>
      </c>
      <c r="B4435" t="s">
        <v>63</v>
      </c>
      <c r="C4435" t="s">
        <v>18</v>
      </c>
      <c r="D4435" t="s">
        <v>64</v>
      </c>
      <c r="E4435" t="s">
        <v>20</v>
      </c>
      <c r="F4435" t="s">
        <v>31</v>
      </c>
      <c r="G4435" s="5">
        <v>5575.35</v>
      </c>
      <c r="H4435" s="5">
        <f t="shared" si="483"/>
        <v>100.3563</v>
      </c>
      <c r="I4435" s="6">
        <v>4</v>
      </c>
      <c r="J4435" s="6">
        <v>22301.4</v>
      </c>
      <c r="K4435" s="5">
        <f t="shared" si="484"/>
        <v>401.42520000000002</v>
      </c>
      <c r="L4435" s="7">
        <v>2.33</v>
      </c>
      <c r="M4435" s="7">
        <v>4256</v>
      </c>
      <c r="N4435" s="3">
        <v>45396</v>
      </c>
      <c r="O4435" s="4" t="str">
        <f t="shared" si="485"/>
        <v>2024-04</v>
      </c>
      <c r="P4435" s="4" t="str">
        <f t="shared" si="486"/>
        <v>04</v>
      </c>
      <c r="Q4435" s="4" t="str">
        <f t="shared" si="487"/>
        <v>April</v>
      </c>
      <c r="R4435" s="30" t="str">
        <f t="shared" si="488"/>
        <v>14</v>
      </c>
      <c r="W4435" t="str">
        <f t="shared" si="489"/>
        <v>ok</v>
      </c>
    </row>
    <row r="4436" spans="1:23" x14ac:dyDescent="0.3">
      <c r="A4436" t="s">
        <v>4478</v>
      </c>
      <c r="B4436" t="s">
        <v>36</v>
      </c>
      <c r="C4436" t="s">
        <v>18</v>
      </c>
      <c r="D4436" t="s">
        <v>37</v>
      </c>
      <c r="E4436" t="s">
        <v>20</v>
      </c>
      <c r="F4436" t="s">
        <v>21</v>
      </c>
      <c r="G4436" s="5">
        <v>1311.47</v>
      </c>
      <c r="H4436" s="5">
        <f t="shared" si="483"/>
        <v>23.606459999999998</v>
      </c>
      <c r="I4436" s="6">
        <v>5</v>
      </c>
      <c r="J4436" s="6">
        <v>6557.35</v>
      </c>
      <c r="K4436" s="5">
        <f t="shared" si="484"/>
        <v>118.03229999999999</v>
      </c>
      <c r="L4436" s="7">
        <v>1.36</v>
      </c>
      <c r="M4436" s="7">
        <v>2158</v>
      </c>
      <c r="N4436" s="3">
        <v>45362</v>
      </c>
      <c r="O4436" s="4" t="str">
        <f t="shared" si="485"/>
        <v>2024-03</v>
      </c>
      <c r="P4436" s="4" t="str">
        <f t="shared" si="486"/>
        <v>03</v>
      </c>
      <c r="Q4436" s="4" t="str">
        <f t="shared" si="487"/>
        <v>March</v>
      </c>
      <c r="R4436" s="30" t="str">
        <f t="shared" si="488"/>
        <v>11</v>
      </c>
      <c r="W4436" t="str">
        <f t="shared" si="489"/>
        <v>ok</v>
      </c>
    </row>
    <row r="4437" spans="1:23" x14ac:dyDescent="0.3">
      <c r="A4437" t="s">
        <v>4479</v>
      </c>
      <c r="B4437" t="s">
        <v>41</v>
      </c>
      <c r="C4437" t="s">
        <v>42</v>
      </c>
      <c r="D4437" t="s">
        <v>43</v>
      </c>
      <c r="E4437" t="s">
        <v>20</v>
      </c>
      <c r="F4437" t="s">
        <v>38</v>
      </c>
      <c r="G4437" s="5">
        <v>12855.93</v>
      </c>
      <c r="H4437" s="5">
        <f t="shared" si="483"/>
        <v>231.40673999999999</v>
      </c>
      <c r="I4437" s="6">
        <v>3</v>
      </c>
      <c r="J4437" s="6">
        <v>38567.79</v>
      </c>
      <c r="K4437" s="5">
        <f t="shared" si="484"/>
        <v>694.22021999999993</v>
      </c>
      <c r="L4437" s="7">
        <v>3.44</v>
      </c>
      <c r="M4437" s="7">
        <v>4941</v>
      </c>
      <c r="N4437" s="3">
        <v>45603</v>
      </c>
      <c r="O4437" s="4" t="str">
        <f t="shared" si="485"/>
        <v>2024-11</v>
      </c>
      <c r="P4437" s="4" t="str">
        <f t="shared" si="486"/>
        <v>11</v>
      </c>
      <c r="Q4437" s="4" t="str">
        <f t="shared" si="487"/>
        <v>November</v>
      </c>
      <c r="R4437" s="30" t="str">
        <f t="shared" si="488"/>
        <v>07</v>
      </c>
      <c r="W4437" t="str">
        <f t="shared" si="489"/>
        <v>ok</v>
      </c>
    </row>
    <row r="4438" spans="1:23" x14ac:dyDescent="0.3">
      <c r="A4438" t="s">
        <v>4480</v>
      </c>
      <c r="B4438" t="s">
        <v>36</v>
      </c>
      <c r="C4438" t="s">
        <v>18</v>
      </c>
      <c r="D4438" t="s">
        <v>37</v>
      </c>
      <c r="E4438" t="s">
        <v>14</v>
      </c>
      <c r="F4438" t="s">
        <v>60</v>
      </c>
      <c r="G4438" s="5">
        <v>3010.22</v>
      </c>
      <c r="H4438" s="5">
        <f t="shared" si="483"/>
        <v>54.183959999999992</v>
      </c>
      <c r="I4438" s="6">
        <v>3</v>
      </c>
      <c r="J4438" s="6">
        <v>9030.66</v>
      </c>
      <c r="K4438" s="5">
        <f t="shared" si="484"/>
        <v>162.55187999999998</v>
      </c>
      <c r="L4438" s="7">
        <v>1.0900000000000001</v>
      </c>
      <c r="M4438" s="7">
        <v>4304</v>
      </c>
      <c r="N4438" s="3">
        <v>45359</v>
      </c>
      <c r="O4438" s="4" t="str">
        <f t="shared" si="485"/>
        <v>2024-03</v>
      </c>
      <c r="P4438" s="4" t="str">
        <f t="shared" si="486"/>
        <v>03</v>
      </c>
      <c r="Q4438" s="4" t="str">
        <f t="shared" si="487"/>
        <v>March</v>
      </c>
      <c r="R4438" s="30" t="str">
        <f t="shared" si="488"/>
        <v>08</v>
      </c>
      <c r="W4438" t="str">
        <f t="shared" si="489"/>
        <v>ok</v>
      </c>
    </row>
    <row r="4439" spans="1:23" x14ac:dyDescent="0.3">
      <c r="A4439" t="s">
        <v>4481</v>
      </c>
      <c r="B4439" t="s">
        <v>63</v>
      </c>
      <c r="C4439" t="s">
        <v>18</v>
      </c>
      <c r="D4439" t="s">
        <v>64</v>
      </c>
      <c r="E4439" t="s">
        <v>14</v>
      </c>
      <c r="F4439" t="s">
        <v>38</v>
      </c>
      <c r="G4439" s="5">
        <v>12325.01</v>
      </c>
      <c r="H4439" s="5">
        <f t="shared" si="483"/>
        <v>221.85017999999999</v>
      </c>
      <c r="I4439" s="6">
        <v>2</v>
      </c>
      <c r="J4439" s="6">
        <v>24650.02</v>
      </c>
      <c r="K4439" s="5">
        <f t="shared" si="484"/>
        <v>443.70035999999999</v>
      </c>
      <c r="L4439" s="7">
        <v>2.04</v>
      </c>
      <c r="M4439" s="7">
        <v>4597</v>
      </c>
      <c r="N4439" s="3">
        <v>45566</v>
      </c>
      <c r="O4439" s="4" t="str">
        <f t="shared" si="485"/>
        <v>2024-10</v>
      </c>
      <c r="P4439" s="4" t="str">
        <f t="shared" si="486"/>
        <v>10</v>
      </c>
      <c r="Q4439" s="4" t="str">
        <f t="shared" si="487"/>
        <v>October</v>
      </c>
      <c r="R4439" s="30" t="str">
        <f t="shared" si="488"/>
        <v>01</v>
      </c>
      <c r="W4439" t="str">
        <f t="shared" si="489"/>
        <v>ok</v>
      </c>
    </row>
    <row r="4440" spans="1:23" x14ac:dyDescent="0.3">
      <c r="A4440" t="s">
        <v>4482</v>
      </c>
      <c r="B4440" t="s">
        <v>51</v>
      </c>
      <c r="C4440" t="s">
        <v>29</v>
      </c>
      <c r="D4440" t="s">
        <v>52</v>
      </c>
      <c r="E4440" t="s">
        <v>45</v>
      </c>
      <c r="F4440" t="s">
        <v>26</v>
      </c>
      <c r="G4440" s="5">
        <v>16486.330000000002</v>
      </c>
      <c r="H4440" s="5">
        <f t="shared" si="483"/>
        <v>296.75394</v>
      </c>
      <c r="I4440" s="6">
        <v>4</v>
      </c>
      <c r="J4440" s="6">
        <v>65945.320000000007</v>
      </c>
      <c r="K4440" s="5">
        <f t="shared" si="484"/>
        <v>1187.01576</v>
      </c>
      <c r="L4440" s="7">
        <v>1.46</v>
      </c>
      <c r="M4440" s="7">
        <v>968</v>
      </c>
      <c r="N4440" s="3">
        <v>45395</v>
      </c>
      <c r="O4440" s="4" t="str">
        <f t="shared" si="485"/>
        <v>2024-04</v>
      </c>
      <c r="P4440" s="4" t="str">
        <f t="shared" si="486"/>
        <v>04</v>
      </c>
      <c r="Q4440" s="4" t="str">
        <f t="shared" si="487"/>
        <v>April</v>
      </c>
      <c r="R4440" s="30" t="str">
        <f t="shared" si="488"/>
        <v>13</v>
      </c>
      <c r="W4440" t="str">
        <f t="shared" si="489"/>
        <v>ok</v>
      </c>
    </row>
    <row r="4441" spans="1:23" x14ac:dyDescent="0.3">
      <c r="A4441" t="s">
        <v>4483</v>
      </c>
      <c r="B4441" t="s">
        <v>11</v>
      </c>
      <c r="C4441" t="s">
        <v>12</v>
      </c>
      <c r="D4441" t="s">
        <v>13</v>
      </c>
      <c r="E4441" t="s">
        <v>45</v>
      </c>
      <c r="F4441" t="s">
        <v>31</v>
      </c>
      <c r="G4441" s="5">
        <v>3791.84</v>
      </c>
      <c r="H4441" s="5">
        <f t="shared" si="483"/>
        <v>68.253119999999996</v>
      </c>
      <c r="I4441" s="6">
        <v>2</v>
      </c>
      <c r="J4441" s="6">
        <v>7583.68</v>
      </c>
      <c r="K4441" s="5">
        <f t="shared" si="484"/>
        <v>136.50623999999999</v>
      </c>
      <c r="L4441" s="7">
        <v>3.22</v>
      </c>
      <c r="M4441" s="7">
        <v>671</v>
      </c>
      <c r="N4441" s="3">
        <v>45389</v>
      </c>
      <c r="O4441" s="4" t="str">
        <f t="shared" si="485"/>
        <v>2024-04</v>
      </c>
      <c r="P4441" s="4" t="str">
        <f t="shared" si="486"/>
        <v>04</v>
      </c>
      <c r="Q4441" s="4" t="str">
        <f t="shared" si="487"/>
        <v>April</v>
      </c>
      <c r="R4441" s="30" t="str">
        <f t="shared" si="488"/>
        <v>07</v>
      </c>
      <c r="W4441" t="str">
        <f t="shared" si="489"/>
        <v>ok</v>
      </c>
    </row>
    <row r="4442" spans="1:23" x14ac:dyDescent="0.3">
      <c r="A4442" t="s">
        <v>4484</v>
      </c>
      <c r="B4442" t="s">
        <v>28</v>
      </c>
      <c r="C4442" t="s">
        <v>29</v>
      </c>
      <c r="D4442" t="s">
        <v>30</v>
      </c>
      <c r="E4442" t="s">
        <v>45</v>
      </c>
      <c r="F4442" t="s">
        <v>38</v>
      </c>
      <c r="G4442" s="5">
        <v>16029.96</v>
      </c>
      <c r="H4442" s="5">
        <f t="shared" si="483"/>
        <v>288.53927999999996</v>
      </c>
      <c r="I4442" s="6">
        <v>2</v>
      </c>
      <c r="J4442" s="6">
        <v>32059.919999999998</v>
      </c>
      <c r="K4442" s="5">
        <f t="shared" si="484"/>
        <v>577.07855999999992</v>
      </c>
      <c r="L4442" s="7">
        <v>1.1399999999999999</v>
      </c>
      <c r="M4442" s="7">
        <v>2674</v>
      </c>
      <c r="N4442" s="3">
        <v>45538</v>
      </c>
      <c r="O4442" s="4" t="str">
        <f t="shared" si="485"/>
        <v>2024-09</v>
      </c>
      <c r="P4442" s="4" t="str">
        <f t="shared" si="486"/>
        <v>09</v>
      </c>
      <c r="Q4442" s="4" t="str">
        <f t="shared" si="487"/>
        <v>September</v>
      </c>
      <c r="R4442" s="30" t="str">
        <f t="shared" si="488"/>
        <v>03</v>
      </c>
      <c r="W4442" t="str">
        <f t="shared" si="489"/>
        <v>ok</v>
      </c>
    </row>
    <row r="4443" spans="1:23" x14ac:dyDescent="0.3">
      <c r="A4443" t="s">
        <v>4485</v>
      </c>
      <c r="B4443" t="s">
        <v>17</v>
      </c>
      <c r="C4443" t="s">
        <v>18</v>
      </c>
      <c r="D4443" t="s">
        <v>19</v>
      </c>
      <c r="E4443" t="s">
        <v>45</v>
      </c>
      <c r="F4443" t="s">
        <v>15</v>
      </c>
      <c r="G4443" s="5">
        <v>5142.8</v>
      </c>
      <c r="H4443" s="5">
        <f t="shared" si="483"/>
        <v>92.570399999999992</v>
      </c>
      <c r="I4443" s="6">
        <v>4</v>
      </c>
      <c r="J4443" s="6">
        <v>20571.2</v>
      </c>
      <c r="K4443" s="5">
        <f t="shared" si="484"/>
        <v>370.28159999999997</v>
      </c>
      <c r="L4443" s="7">
        <v>1.94</v>
      </c>
      <c r="M4443" s="7">
        <v>468</v>
      </c>
      <c r="N4443" s="3">
        <v>45468</v>
      </c>
      <c r="O4443" s="4" t="str">
        <f t="shared" si="485"/>
        <v>2024-06</v>
      </c>
      <c r="P4443" s="4" t="str">
        <f t="shared" si="486"/>
        <v>06</v>
      </c>
      <c r="Q4443" s="4" t="str">
        <f t="shared" si="487"/>
        <v>June</v>
      </c>
      <c r="R4443" s="30" t="str">
        <f t="shared" si="488"/>
        <v>25</v>
      </c>
      <c r="W4443" t="str">
        <f t="shared" si="489"/>
        <v>ok</v>
      </c>
    </row>
    <row r="4444" spans="1:23" x14ac:dyDescent="0.3">
      <c r="A4444" t="s">
        <v>4486</v>
      </c>
      <c r="B4444" t="s">
        <v>51</v>
      </c>
      <c r="C4444" t="s">
        <v>29</v>
      </c>
      <c r="D4444" t="s">
        <v>52</v>
      </c>
      <c r="E4444" t="s">
        <v>20</v>
      </c>
      <c r="F4444" t="s">
        <v>15</v>
      </c>
      <c r="G4444" s="5">
        <v>13843.28</v>
      </c>
      <c r="H4444" s="5">
        <f t="shared" si="483"/>
        <v>249.17903999999999</v>
      </c>
      <c r="I4444" s="6">
        <v>1</v>
      </c>
      <c r="J4444" s="6">
        <v>13843.28</v>
      </c>
      <c r="K4444" s="5">
        <f t="shared" si="484"/>
        <v>249.17903999999999</v>
      </c>
      <c r="L4444" s="7">
        <v>4.42</v>
      </c>
      <c r="M4444" s="7">
        <v>2930</v>
      </c>
      <c r="N4444" s="3">
        <v>45546</v>
      </c>
      <c r="O4444" s="4" t="str">
        <f t="shared" si="485"/>
        <v>2024-09</v>
      </c>
      <c r="P4444" s="4" t="str">
        <f t="shared" si="486"/>
        <v>09</v>
      </c>
      <c r="Q4444" s="4" t="str">
        <f t="shared" si="487"/>
        <v>September</v>
      </c>
      <c r="R4444" s="30" t="str">
        <f t="shared" si="488"/>
        <v>11</v>
      </c>
      <c r="W4444" t="str">
        <f t="shared" si="489"/>
        <v>ok</v>
      </c>
    </row>
    <row r="4445" spans="1:23" x14ac:dyDescent="0.3">
      <c r="A4445" t="s">
        <v>4487</v>
      </c>
      <c r="B4445" t="s">
        <v>63</v>
      </c>
      <c r="C4445" t="s">
        <v>18</v>
      </c>
      <c r="D4445" t="s">
        <v>64</v>
      </c>
      <c r="E4445" t="s">
        <v>45</v>
      </c>
      <c r="F4445" t="s">
        <v>21</v>
      </c>
      <c r="G4445" s="5">
        <v>5894.93</v>
      </c>
      <c r="H4445" s="5">
        <f t="shared" si="483"/>
        <v>106.10874</v>
      </c>
      <c r="I4445" s="6">
        <v>3</v>
      </c>
      <c r="J4445" s="6">
        <v>17684.79</v>
      </c>
      <c r="K4445" s="5">
        <f t="shared" si="484"/>
        <v>318.32621999999998</v>
      </c>
      <c r="L4445" s="7">
        <v>2.0299999999999998</v>
      </c>
      <c r="M4445" s="7">
        <v>4238</v>
      </c>
      <c r="N4445" s="3">
        <v>45431</v>
      </c>
      <c r="O4445" s="4" t="str">
        <f t="shared" si="485"/>
        <v>2024-05</v>
      </c>
      <c r="P4445" s="4" t="str">
        <f t="shared" si="486"/>
        <v>05</v>
      </c>
      <c r="Q4445" s="4" t="str">
        <f t="shared" si="487"/>
        <v>May</v>
      </c>
      <c r="R4445" s="30" t="str">
        <f t="shared" si="488"/>
        <v>19</v>
      </c>
      <c r="W4445" t="str">
        <f t="shared" si="489"/>
        <v>ok</v>
      </c>
    </row>
    <row r="4446" spans="1:23" x14ac:dyDescent="0.3">
      <c r="A4446" t="s">
        <v>4488</v>
      </c>
      <c r="B4446" t="s">
        <v>41</v>
      </c>
      <c r="C4446" t="s">
        <v>42</v>
      </c>
      <c r="D4446" t="s">
        <v>43</v>
      </c>
      <c r="E4446" t="s">
        <v>20</v>
      </c>
      <c r="F4446" t="s">
        <v>60</v>
      </c>
      <c r="G4446" s="5">
        <v>13326.95</v>
      </c>
      <c r="H4446" s="5">
        <f t="shared" si="483"/>
        <v>239.88509999999999</v>
      </c>
      <c r="I4446" s="6">
        <v>4</v>
      </c>
      <c r="J4446" s="6">
        <v>53307.8</v>
      </c>
      <c r="K4446" s="5">
        <f t="shared" si="484"/>
        <v>959.54039999999998</v>
      </c>
      <c r="L4446" s="7">
        <v>2.4700000000000002</v>
      </c>
      <c r="M4446" s="7">
        <v>4628</v>
      </c>
      <c r="N4446" s="3">
        <v>45495</v>
      </c>
      <c r="O4446" s="4" t="str">
        <f t="shared" si="485"/>
        <v>2024-07</v>
      </c>
      <c r="P4446" s="4" t="str">
        <f t="shared" si="486"/>
        <v>07</v>
      </c>
      <c r="Q4446" s="4" t="str">
        <f t="shared" si="487"/>
        <v>July</v>
      </c>
      <c r="R4446" s="30" t="str">
        <f t="shared" si="488"/>
        <v>22</v>
      </c>
      <c r="W4446" t="str">
        <f t="shared" si="489"/>
        <v>ok</v>
      </c>
    </row>
    <row r="4447" spans="1:23" x14ac:dyDescent="0.3">
      <c r="A4447" t="s">
        <v>4489</v>
      </c>
      <c r="B4447" t="s">
        <v>33</v>
      </c>
      <c r="C4447" t="s">
        <v>12</v>
      </c>
      <c r="D4447" t="s">
        <v>34</v>
      </c>
      <c r="E4447" t="s">
        <v>45</v>
      </c>
      <c r="F4447" t="s">
        <v>31</v>
      </c>
      <c r="G4447" s="5">
        <v>3844.91</v>
      </c>
      <c r="H4447" s="5">
        <f t="shared" si="483"/>
        <v>69.208379999999991</v>
      </c>
      <c r="I4447" s="6">
        <v>4</v>
      </c>
      <c r="J4447" s="6">
        <v>15379.64</v>
      </c>
      <c r="K4447" s="5">
        <f t="shared" si="484"/>
        <v>276.83351999999996</v>
      </c>
      <c r="L4447" s="7">
        <v>3.77</v>
      </c>
      <c r="M4447" s="7">
        <v>2698</v>
      </c>
      <c r="N4447" s="3">
        <v>45515</v>
      </c>
      <c r="O4447" s="4" t="str">
        <f t="shared" si="485"/>
        <v>2024-08</v>
      </c>
      <c r="P4447" s="4" t="str">
        <f t="shared" si="486"/>
        <v>08</v>
      </c>
      <c r="Q4447" s="4" t="str">
        <f t="shared" si="487"/>
        <v>August</v>
      </c>
      <c r="R4447" s="30" t="str">
        <f t="shared" si="488"/>
        <v>11</v>
      </c>
      <c r="W4447" t="str">
        <f t="shared" si="489"/>
        <v>ok</v>
      </c>
    </row>
    <row r="4448" spans="1:23" x14ac:dyDescent="0.3">
      <c r="A4448" t="s">
        <v>4490</v>
      </c>
      <c r="B4448" t="s">
        <v>47</v>
      </c>
      <c r="C4448" t="s">
        <v>12</v>
      </c>
      <c r="D4448" t="s">
        <v>48</v>
      </c>
      <c r="E4448" t="s">
        <v>14</v>
      </c>
      <c r="F4448" t="s">
        <v>26</v>
      </c>
      <c r="G4448" s="5">
        <v>12337.49</v>
      </c>
      <c r="H4448" s="5">
        <f t="shared" si="483"/>
        <v>222.07481999999999</v>
      </c>
      <c r="I4448" s="6">
        <v>4</v>
      </c>
      <c r="J4448" s="6">
        <v>49349.96</v>
      </c>
      <c r="K4448" s="5">
        <f t="shared" si="484"/>
        <v>888.29927999999995</v>
      </c>
      <c r="L4448" s="7">
        <v>1.5</v>
      </c>
      <c r="M4448" s="7">
        <v>3965</v>
      </c>
      <c r="N4448" s="3">
        <v>45498</v>
      </c>
      <c r="O4448" s="4" t="str">
        <f t="shared" si="485"/>
        <v>2024-07</v>
      </c>
      <c r="P4448" s="4" t="str">
        <f t="shared" si="486"/>
        <v>07</v>
      </c>
      <c r="Q4448" s="4" t="str">
        <f t="shared" si="487"/>
        <v>July</v>
      </c>
      <c r="R4448" s="30" t="str">
        <f t="shared" si="488"/>
        <v>25</v>
      </c>
      <c r="W4448" t="str">
        <f t="shared" si="489"/>
        <v>ok</v>
      </c>
    </row>
    <row r="4449" spans="1:23" x14ac:dyDescent="0.3">
      <c r="A4449" t="s">
        <v>4491</v>
      </c>
      <c r="B4449" t="s">
        <v>23</v>
      </c>
      <c r="C4449" t="s">
        <v>24</v>
      </c>
      <c r="D4449" t="s">
        <v>25</v>
      </c>
      <c r="E4449" t="s">
        <v>45</v>
      </c>
      <c r="F4449" t="s">
        <v>21</v>
      </c>
      <c r="G4449" s="5">
        <v>17847.599999999999</v>
      </c>
      <c r="H4449" s="5">
        <f t="shared" si="483"/>
        <v>321.25679999999994</v>
      </c>
      <c r="I4449" s="6">
        <v>5</v>
      </c>
      <c r="J4449" s="6">
        <v>89238</v>
      </c>
      <c r="K4449" s="5">
        <f t="shared" si="484"/>
        <v>1606.2839999999997</v>
      </c>
      <c r="L4449" s="7">
        <v>1.26</v>
      </c>
      <c r="M4449" s="7">
        <v>3712</v>
      </c>
      <c r="N4449" s="3">
        <v>45453</v>
      </c>
      <c r="O4449" s="4" t="str">
        <f t="shared" si="485"/>
        <v>2024-06</v>
      </c>
      <c r="P4449" s="4" t="str">
        <f t="shared" si="486"/>
        <v>06</v>
      </c>
      <c r="Q4449" s="4" t="str">
        <f t="shared" si="487"/>
        <v>June</v>
      </c>
      <c r="R4449" s="30" t="str">
        <f t="shared" si="488"/>
        <v>10</v>
      </c>
      <c r="W4449" t="str">
        <f t="shared" si="489"/>
        <v>ok</v>
      </c>
    </row>
    <row r="4450" spans="1:23" x14ac:dyDescent="0.3">
      <c r="A4450" t="s">
        <v>4492</v>
      </c>
      <c r="B4450" t="s">
        <v>11</v>
      </c>
      <c r="C4450" t="s">
        <v>12</v>
      </c>
      <c r="D4450" t="s">
        <v>13</v>
      </c>
      <c r="E4450" t="s">
        <v>45</v>
      </c>
      <c r="F4450" t="s">
        <v>60</v>
      </c>
      <c r="G4450" s="5">
        <v>15348.02</v>
      </c>
      <c r="H4450" s="5">
        <f t="shared" si="483"/>
        <v>276.26436000000001</v>
      </c>
      <c r="I4450" s="6">
        <v>2</v>
      </c>
      <c r="J4450" s="6">
        <v>30696.04</v>
      </c>
      <c r="K4450" s="5">
        <f t="shared" si="484"/>
        <v>552.52872000000002</v>
      </c>
      <c r="L4450" s="7">
        <v>1.45</v>
      </c>
      <c r="M4450" s="7">
        <v>2613</v>
      </c>
      <c r="N4450" s="3">
        <v>45393</v>
      </c>
      <c r="O4450" s="4" t="str">
        <f t="shared" si="485"/>
        <v>2024-04</v>
      </c>
      <c r="P4450" s="4" t="str">
        <f t="shared" si="486"/>
        <v>04</v>
      </c>
      <c r="Q4450" s="4" t="str">
        <f t="shared" si="487"/>
        <v>April</v>
      </c>
      <c r="R4450" s="30" t="str">
        <f t="shared" si="488"/>
        <v>11</v>
      </c>
      <c r="W4450" t="str">
        <f t="shared" si="489"/>
        <v>ok</v>
      </c>
    </row>
    <row r="4451" spans="1:23" x14ac:dyDescent="0.3">
      <c r="A4451" t="s">
        <v>4493</v>
      </c>
      <c r="B4451" t="s">
        <v>11</v>
      </c>
      <c r="C4451" t="s">
        <v>12</v>
      </c>
      <c r="D4451" t="s">
        <v>13</v>
      </c>
      <c r="E4451" t="s">
        <v>45</v>
      </c>
      <c r="F4451" t="s">
        <v>26</v>
      </c>
      <c r="G4451" s="5">
        <v>7168.05</v>
      </c>
      <c r="H4451" s="5">
        <f t="shared" si="483"/>
        <v>129.0249</v>
      </c>
      <c r="I4451" s="6">
        <v>1</v>
      </c>
      <c r="J4451" s="6">
        <v>7168.05</v>
      </c>
      <c r="K4451" s="5">
        <f t="shared" si="484"/>
        <v>129.0249</v>
      </c>
      <c r="L4451" s="7">
        <v>1.49</v>
      </c>
      <c r="M4451" s="7">
        <v>4234</v>
      </c>
      <c r="N4451" s="3">
        <v>45377</v>
      </c>
      <c r="O4451" s="4" t="str">
        <f t="shared" si="485"/>
        <v>2024-03</v>
      </c>
      <c r="P4451" s="4" t="str">
        <f t="shared" si="486"/>
        <v>03</v>
      </c>
      <c r="Q4451" s="4" t="str">
        <f t="shared" si="487"/>
        <v>March</v>
      </c>
      <c r="R4451" s="30" t="str">
        <f t="shared" si="488"/>
        <v>26</v>
      </c>
      <c r="W4451" t="str">
        <f t="shared" si="489"/>
        <v>ok</v>
      </c>
    </row>
    <row r="4452" spans="1:23" x14ac:dyDescent="0.3">
      <c r="A4452" t="s">
        <v>4494</v>
      </c>
      <c r="B4452" t="s">
        <v>51</v>
      </c>
      <c r="C4452" t="s">
        <v>29</v>
      </c>
      <c r="D4452" t="s">
        <v>52</v>
      </c>
      <c r="E4452" t="s">
        <v>14</v>
      </c>
      <c r="F4452" t="s">
        <v>21</v>
      </c>
      <c r="G4452" s="5">
        <v>7849.2</v>
      </c>
      <c r="H4452" s="5">
        <f t="shared" si="483"/>
        <v>141.28559999999999</v>
      </c>
      <c r="I4452" s="6">
        <v>1</v>
      </c>
      <c r="J4452" s="6">
        <v>7849.2</v>
      </c>
      <c r="K4452" s="5">
        <f t="shared" si="484"/>
        <v>141.28559999999999</v>
      </c>
      <c r="L4452" s="7">
        <v>3.3</v>
      </c>
      <c r="M4452" s="7">
        <v>590</v>
      </c>
      <c r="N4452" s="3">
        <v>45539</v>
      </c>
      <c r="O4452" s="4" t="str">
        <f t="shared" si="485"/>
        <v>2024-09</v>
      </c>
      <c r="P4452" s="4" t="str">
        <f t="shared" si="486"/>
        <v>09</v>
      </c>
      <c r="Q4452" s="4" t="str">
        <f t="shared" si="487"/>
        <v>September</v>
      </c>
      <c r="R4452" s="30" t="str">
        <f t="shared" si="488"/>
        <v>04</v>
      </c>
      <c r="W4452" t="str">
        <f t="shared" si="489"/>
        <v>ok</v>
      </c>
    </row>
    <row r="4453" spans="1:23" x14ac:dyDescent="0.3">
      <c r="A4453" t="s">
        <v>4495</v>
      </c>
      <c r="B4453" t="s">
        <v>33</v>
      </c>
      <c r="C4453" t="s">
        <v>12</v>
      </c>
      <c r="D4453" t="s">
        <v>34</v>
      </c>
      <c r="E4453" t="s">
        <v>14</v>
      </c>
      <c r="F4453" t="s">
        <v>38</v>
      </c>
      <c r="G4453" s="5">
        <v>5430.64</v>
      </c>
      <c r="H4453" s="5">
        <f t="shared" si="483"/>
        <v>97.751519999999999</v>
      </c>
      <c r="I4453" s="6">
        <v>5</v>
      </c>
      <c r="J4453" s="6">
        <v>27153.200000000001</v>
      </c>
      <c r="K4453" s="5">
        <f t="shared" si="484"/>
        <v>488.75760000000002</v>
      </c>
      <c r="L4453" s="7">
        <v>3.46</v>
      </c>
      <c r="M4453" s="7">
        <v>4701</v>
      </c>
      <c r="N4453" s="3">
        <v>45369</v>
      </c>
      <c r="O4453" s="4" t="str">
        <f t="shared" si="485"/>
        <v>2024-03</v>
      </c>
      <c r="P4453" s="4" t="str">
        <f t="shared" si="486"/>
        <v>03</v>
      </c>
      <c r="Q4453" s="4" t="str">
        <f t="shared" si="487"/>
        <v>March</v>
      </c>
      <c r="R4453" s="30" t="str">
        <f t="shared" si="488"/>
        <v>18</v>
      </c>
      <c r="W4453" t="str">
        <f t="shared" si="489"/>
        <v>ok</v>
      </c>
    </row>
    <row r="4454" spans="1:23" x14ac:dyDescent="0.3">
      <c r="A4454" t="s">
        <v>4496</v>
      </c>
      <c r="B4454" t="s">
        <v>47</v>
      </c>
      <c r="C4454" t="s">
        <v>12</v>
      </c>
      <c r="D4454" t="s">
        <v>48</v>
      </c>
      <c r="E4454" t="s">
        <v>14</v>
      </c>
      <c r="F4454" t="s">
        <v>15</v>
      </c>
      <c r="G4454" s="5">
        <v>9365.43</v>
      </c>
      <c r="H4454" s="5">
        <f t="shared" si="483"/>
        <v>168.57774000000001</v>
      </c>
      <c r="I4454" s="6">
        <v>5</v>
      </c>
      <c r="J4454" s="6">
        <v>46827.15</v>
      </c>
      <c r="K4454" s="5">
        <f t="shared" si="484"/>
        <v>842.88869999999997</v>
      </c>
      <c r="L4454" s="7">
        <v>2.4</v>
      </c>
      <c r="M4454" s="7">
        <v>1623</v>
      </c>
      <c r="N4454" s="3">
        <v>45500</v>
      </c>
      <c r="O4454" s="4" t="str">
        <f t="shared" si="485"/>
        <v>2024-07</v>
      </c>
      <c r="P4454" s="4" t="str">
        <f t="shared" si="486"/>
        <v>07</v>
      </c>
      <c r="Q4454" s="4" t="str">
        <f t="shared" si="487"/>
        <v>July</v>
      </c>
      <c r="R4454" s="30" t="str">
        <f t="shared" si="488"/>
        <v>27</v>
      </c>
      <c r="W4454" t="str">
        <f t="shared" si="489"/>
        <v>ok</v>
      </c>
    </row>
    <row r="4455" spans="1:23" x14ac:dyDescent="0.3">
      <c r="A4455" t="s">
        <v>4497</v>
      </c>
      <c r="B4455" t="s">
        <v>63</v>
      </c>
      <c r="C4455" t="s">
        <v>18</v>
      </c>
      <c r="D4455" t="s">
        <v>64</v>
      </c>
      <c r="E4455" t="s">
        <v>20</v>
      </c>
      <c r="F4455" t="s">
        <v>38</v>
      </c>
      <c r="G4455" s="5">
        <v>14365.85</v>
      </c>
      <c r="H4455" s="5">
        <f t="shared" si="483"/>
        <v>258.58529999999996</v>
      </c>
      <c r="I4455" s="6">
        <v>3</v>
      </c>
      <c r="J4455" s="6">
        <v>43097.55</v>
      </c>
      <c r="K4455" s="5">
        <f t="shared" si="484"/>
        <v>775.75589999999988</v>
      </c>
      <c r="L4455" s="7">
        <v>2.48</v>
      </c>
      <c r="M4455" s="7">
        <v>1800</v>
      </c>
      <c r="N4455" s="3">
        <v>45604</v>
      </c>
      <c r="O4455" s="4" t="str">
        <f t="shared" si="485"/>
        <v>2024-11</v>
      </c>
      <c r="P4455" s="4" t="str">
        <f t="shared" si="486"/>
        <v>11</v>
      </c>
      <c r="Q4455" s="4" t="str">
        <f t="shared" si="487"/>
        <v>November</v>
      </c>
      <c r="R4455" s="30" t="str">
        <f t="shared" si="488"/>
        <v>08</v>
      </c>
      <c r="W4455" t="str">
        <f t="shared" si="489"/>
        <v>ok</v>
      </c>
    </row>
    <row r="4456" spans="1:23" x14ac:dyDescent="0.3">
      <c r="A4456" t="s">
        <v>4498</v>
      </c>
      <c r="B4456" t="s">
        <v>47</v>
      </c>
      <c r="C4456" t="s">
        <v>12</v>
      </c>
      <c r="D4456" t="s">
        <v>48</v>
      </c>
      <c r="E4456" t="s">
        <v>14</v>
      </c>
      <c r="F4456" t="s">
        <v>26</v>
      </c>
      <c r="G4456" s="5">
        <v>905.08</v>
      </c>
      <c r="H4456" s="5">
        <f t="shared" si="483"/>
        <v>16.291439999999998</v>
      </c>
      <c r="I4456" s="6">
        <v>5</v>
      </c>
      <c r="J4456" s="6">
        <v>4525.3999999999996</v>
      </c>
      <c r="K4456" s="5">
        <f t="shared" si="484"/>
        <v>81.457199999999986</v>
      </c>
      <c r="L4456" s="7">
        <v>1.63</v>
      </c>
      <c r="M4456" s="7">
        <v>1552</v>
      </c>
      <c r="N4456" s="3">
        <v>45499</v>
      </c>
      <c r="O4456" s="4" t="str">
        <f t="shared" si="485"/>
        <v>2024-07</v>
      </c>
      <c r="P4456" s="4" t="str">
        <f t="shared" si="486"/>
        <v>07</v>
      </c>
      <c r="Q4456" s="4" t="str">
        <f t="shared" si="487"/>
        <v>July</v>
      </c>
      <c r="R4456" s="30" t="str">
        <f t="shared" si="488"/>
        <v>26</v>
      </c>
      <c r="W4456" t="str">
        <f t="shared" si="489"/>
        <v>ok</v>
      </c>
    </row>
    <row r="4457" spans="1:23" x14ac:dyDescent="0.3">
      <c r="A4457" t="s">
        <v>4499</v>
      </c>
      <c r="B4457" t="s">
        <v>47</v>
      </c>
      <c r="C4457" t="s">
        <v>12</v>
      </c>
      <c r="D4457" t="s">
        <v>48</v>
      </c>
      <c r="E4457" t="s">
        <v>45</v>
      </c>
      <c r="F4457" t="s">
        <v>21</v>
      </c>
      <c r="G4457" s="5">
        <v>575.96</v>
      </c>
      <c r="H4457" s="5">
        <f t="shared" si="483"/>
        <v>10.367279999999999</v>
      </c>
      <c r="I4457" s="6">
        <v>3</v>
      </c>
      <c r="J4457" s="6">
        <v>1727.88</v>
      </c>
      <c r="K4457" s="5">
        <f t="shared" si="484"/>
        <v>31.101839999999996</v>
      </c>
      <c r="L4457" s="7">
        <v>3.52</v>
      </c>
      <c r="M4457" s="7">
        <v>3241</v>
      </c>
      <c r="N4457" s="3">
        <v>45526</v>
      </c>
      <c r="O4457" s="4" t="str">
        <f t="shared" si="485"/>
        <v>2024-08</v>
      </c>
      <c r="P4457" s="4" t="str">
        <f t="shared" si="486"/>
        <v>08</v>
      </c>
      <c r="Q4457" s="4" t="str">
        <f t="shared" si="487"/>
        <v>August</v>
      </c>
      <c r="R4457" s="30" t="str">
        <f t="shared" si="488"/>
        <v>22</v>
      </c>
      <c r="W4457" t="str">
        <f t="shared" si="489"/>
        <v>ok</v>
      </c>
    </row>
    <row r="4458" spans="1:23" x14ac:dyDescent="0.3">
      <c r="A4458" t="s">
        <v>4500</v>
      </c>
      <c r="B4458" t="s">
        <v>23</v>
      </c>
      <c r="C4458" t="s">
        <v>24</v>
      </c>
      <c r="D4458" t="s">
        <v>25</v>
      </c>
      <c r="E4458" t="s">
        <v>20</v>
      </c>
      <c r="F4458" t="s">
        <v>60</v>
      </c>
      <c r="G4458" s="5">
        <v>626.26</v>
      </c>
      <c r="H4458" s="5">
        <f t="shared" si="483"/>
        <v>11.272679999999999</v>
      </c>
      <c r="I4458" s="6">
        <v>3</v>
      </c>
      <c r="J4458" s="6">
        <v>1878.78</v>
      </c>
      <c r="K4458" s="5">
        <f t="shared" si="484"/>
        <v>33.818039999999996</v>
      </c>
      <c r="L4458" s="7">
        <v>4.8099999999999996</v>
      </c>
      <c r="M4458" s="7">
        <v>2014</v>
      </c>
      <c r="N4458" s="3">
        <v>45444</v>
      </c>
      <c r="O4458" s="4" t="str">
        <f t="shared" si="485"/>
        <v>2024-06</v>
      </c>
      <c r="P4458" s="4" t="str">
        <f t="shared" si="486"/>
        <v>06</v>
      </c>
      <c r="Q4458" s="4" t="str">
        <f t="shared" si="487"/>
        <v>June</v>
      </c>
      <c r="R4458" s="30" t="str">
        <f t="shared" si="488"/>
        <v>01</v>
      </c>
      <c r="W4458" t="str">
        <f t="shared" si="489"/>
        <v>ok</v>
      </c>
    </row>
    <row r="4459" spans="1:23" x14ac:dyDescent="0.3">
      <c r="A4459" t="s">
        <v>4501</v>
      </c>
      <c r="B4459" t="s">
        <v>36</v>
      </c>
      <c r="C4459" t="s">
        <v>18</v>
      </c>
      <c r="D4459" t="s">
        <v>37</v>
      </c>
      <c r="E4459" t="s">
        <v>45</v>
      </c>
      <c r="F4459" t="s">
        <v>21</v>
      </c>
      <c r="G4459" s="5">
        <v>2728.31</v>
      </c>
      <c r="H4459" s="5">
        <f t="shared" si="483"/>
        <v>49.109579999999994</v>
      </c>
      <c r="I4459" s="6">
        <v>2</v>
      </c>
      <c r="J4459" s="6">
        <v>5456.62</v>
      </c>
      <c r="K4459" s="5">
        <f t="shared" si="484"/>
        <v>98.219159999999988</v>
      </c>
      <c r="L4459" s="7">
        <v>2.13</v>
      </c>
      <c r="M4459" s="7">
        <v>2606</v>
      </c>
      <c r="N4459" s="3">
        <v>45357</v>
      </c>
      <c r="O4459" s="4" t="str">
        <f t="shared" si="485"/>
        <v>2024-03</v>
      </c>
      <c r="P4459" s="4" t="str">
        <f t="shared" si="486"/>
        <v>03</v>
      </c>
      <c r="Q4459" s="4" t="str">
        <f t="shared" si="487"/>
        <v>March</v>
      </c>
      <c r="R4459" s="30" t="str">
        <f t="shared" si="488"/>
        <v>06</v>
      </c>
      <c r="W4459" t="str">
        <f t="shared" si="489"/>
        <v>ok</v>
      </c>
    </row>
    <row r="4460" spans="1:23" x14ac:dyDescent="0.3">
      <c r="A4460" t="s">
        <v>4502</v>
      </c>
      <c r="B4460" t="s">
        <v>41</v>
      </c>
      <c r="C4460" t="s">
        <v>42</v>
      </c>
      <c r="D4460" t="s">
        <v>43</v>
      </c>
      <c r="E4460" t="s">
        <v>45</v>
      </c>
      <c r="F4460" t="s">
        <v>15</v>
      </c>
      <c r="G4460" s="5">
        <v>1389.21</v>
      </c>
      <c r="H4460" s="5">
        <f t="shared" si="483"/>
        <v>25.005779999999998</v>
      </c>
      <c r="I4460" s="6">
        <v>1</v>
      </c>
      <c r="J4460" s="6">
        <v>1389.21</v>
      </c>
      <c r="K4460" s="5">
        <f t="shared" si="484"/>
        <v>25.005779999999998</v>
      </c>
      <c r="L4460" s="7">
        <v>2.11</v>
      </c>
      <c r="M4460" s="7">
        <v>4372</v>
      </c>
      <c r="N4460" s="3">
        <v>45297</v>
      </c>
      <c r="O4460" s="4" t="str">
        <f t="shared" si="485"/>
        <v>2024-01</v>
      </c>
      <c r="P4460" s="4" t="str">
        <f t="shared" si="486"/>
        <v>01</v>
      </c>
      <c r="Q4460" s="4" t="str">
        <f t="shared" si="487"/>
        <v>January</v>
      </c>
      <c r="R4460" s="30" t="str">
        <f t="shared" si="488"/>
        <v>06</v>
      </c>
      <c r="W4460" t="str">
        <f t="shared" si="489"/>
        <v>ok</v>
      </c>
    </row>
    <row r="4461" spans="1:23" x14ac:dyDescent="0.3">
      <c r="A4461" t="s">
        <v>4503</v>
      </c>
      <c r="B4461" t="s">
        <v>33</v>
      </c>
      <c r="C4461" t="s">
        <v>12</v>
      </c>
      <c r="D4461" t="s">
        <v>34</v>
      </c>
      <c r="E4461" t="s">
        <v>45</v>
      </c>
      <c r="F4461" t="s">
        <v>60</v>
      </c>
      <c r="G4461" s="5">
        <v>12100.08</v>
      </c>
      <c r="H4461" s="5">
        <f t="shared" si="483"/>
        <v>217.80143999999999</v>
      </c>
      <c r="I4461" s="6">
        <v>2</v>
      </c>
      <c r="J4461" s="6">
        <v>24200.16</v>
      </c>
      <c r="K4461" s="5">
        <f t="shared" si="484"/>
        <v>435.60287999999997</v>
      </c>
      <c r="L4461" s="7">
        <v>2.8</v>
      </c>
      <c r="M4461" s="7">
        <v>3734</v>
      </c>
      <c r="N4461" s="3">
        <v>45298</v>
      </c>
      <c r="O4461" s="4" t="str">
        <f t="shared" si="485"/>
        <v>2024-01</v>
      </c>
      <c r="P4461" s="4" t="str">
        <f t="shared" si="486"/>
        <v>01</v>
      </c>
      <c r="Q4461" s="4" t="str">
        <f t="shared" si="487"/>
        <v>January</v>
      </c>
      <c r="R4461" s="30" t="str">
        <f t="shared" si="488"/>
        <v>07</v>
      </c>
      <c r="W4461" t="str">
        <f t="shared" si="489"/>
        <v>ok</v>
      </c>
    </row>
    <row r="4462" spans="1:23" x14ac:dyDescent="0.3">
      <c r="A4462" t="s">
        <v>4504</v>
      </c>
      <c r="B4462" t="s">
        <v>11</v>
      </c>
      <c r="C4462" t="s">
        <v>12</v>
      </c>
      <c r="D4462" t="s">
        <v>13</v>
      </c>
      <c r="E4462" t="s">
        <v>20</v>
      </c>
      <c r="F4462" t="s">
        <v>26</v>
      </c>
      <c r="G4462" s="5">
        <v>9031.4</v>
      </c>
      <c r="H4462" s="5">
        <f t="shared" si="483"/>
        <v>162.56519999999998</v>
      </c>
      <c r="I4462" s="6">
        <v>5</v>
      </c>
      <c r="J4462" s="6">
        <v>45157</v>
      </c>
      <c r="K4462" s="5">
        <f t="shared" si="484"/>
        <v>812.82599999999991</v>
      </c>
      <c r="L4462" s="7">
        <v>2.06</v>
      </c>
      <c r="M4462" s="7">
        <v>2120</v>
      </c>
      <c r="N4462" s="3">
        <v>45444</v>
      </c>
      <c r="O4462" s="4" t="str">
        <f t="shared" si="485"/>
        <v>2024-06</v>
      </c>
      <c r="P4462" s="4" t="str">
        <f t="shared" si="486"/>
        <v>06</v>
      </c>
      <c r="Q4462" s="4" t="str">
        <f t="shared" si="487"/>
        <v>June</v>
      </c>
      <c r="R4462" s="30" t="str">
        <f t="shared" si="488"/>
        <v>01</v>
      </c>
      <c r="W4462" t="str">
        <f t="shared" si="489"/>
        <v>ok</v>
      </c>
    </row>
    <row r="4463" spans="1:23" x14ac:dyDescent="0.3">
      <c r="A4463" t="s">
        <v>4505</v>
      </c>
      <c r="B4463" t="s">
        <v>36</v>
      </c>
      <c r="C4463" t="s">
        <v>18</v>
      </c>
      <c r="D4463" t="s">
        <v>37</v>
      </c>
      <c r="E4463" t="s">
        <v>14</v>
      </c>
      <c r="F4463" t="s">
        <v>38</v>
      </c>
      <c r="G4463" s="5">
        <v>17756.5</v>
      </c>
      <c r="H4463" s="5">
        <f t="shared" si="483"/>
        <v>319.61699999999996</v>
      </c>
      <c r="I4463" s="6">
        <v>5</v>
      </c>
      <c r="J4463" s="6">
        <v>88782.5</v>
      </c>
      <c r="K4463" s="5">
        <f t="shared" si="484"/>
        <v>1598.0849999999998</v>
      </c>
      <c r="L4463" s="7">
        <v>4.1100000000000003</v>
      </c>
      <c r="M4463" s="7">
        <v>1772</v>
      </c>
      <c r="N4463" s="3">
        <v>45299</v>
      </c>
      <c r="O4463" s="4" t="str">
        <f t="shared" si="485"/>
        <v>2024-01</v>
      </c>
      <c r="P4463" s="4" t="str">
        <f t="shared" si="486"/>
        <v>01</v>
      </c>
      <c r="Q4463" s="4" t="str">
        <f t="shared" si="487"/>
        <v>January</v>
      </c>
      <c r="R4463" s="30" t="str">
        <f t="shared" si="488"/>
        <v>08</v>
      </c>
      <c r="W4463" t="str">
        <f t="shared" si="489"/>
        <v>ok</v>
      </c>
    </row>
    <row r="4464" spans="1:23" x14ac:dyDescent="0.3">
      <c r="A4464" t="s">
        <v>4506</v>
      </c>
      <c r="B4464" t="s">
        <v>51</v>
      </c>
      <c r="C4464" t="s">
        <v>29</v>
      </c>
      <c r="D4464" t="s">
        <v>52</v>
      </c>
      <c r="E4464" t="s">
        <v>45</v>
      </c>
      <c r="F4464" t="s">
        <v>15</v>
      </c>
      <c r="G4464" s="5">
        <v>3719.15</v>
      </c>
      <c r="H4464" s="5">
        <f t="shared" si="483"/>
        <v>66.944699999999997</v>
      </c>
      <c r="I4464" s="6">
        <v>1</v>
      </c>
      <c r="J4464" s="6">
        <v>3719.15</v>
      </c>
      <c r="K4464" s="5">
        <f t="shared" si="484"/>
        <v>66.944699999999997</v>
      </c>
      <c r="L4464" s="7">
        <v>2.13</v>
      </c>
      <c r="M4464" s="7">
        <v>3865</v>
      </c>
      <c r="N4464" s="3">
        <v>45597</v>
      </c>
      <c r="O4464" s="4" t="str">
        <f t="shared" si="485"/>
        <v>2024-11</v>
      </c>
      <c r="P4464" s="4" t="str">
        <f t="shared" si="486"/>
        <v>11</v>
      </c>
      <c r="Q4464" s="4" t="str">
        <f t="shared" si="487"/>
        <v>November</v>
      </c>
      <c r="R4464" s="30" t="str">
        <f t="shared" si="488"/>
        <v>01</v>
      </c>
      <c r="W4464" t="str">
        <f t="shared" si="489"/>
        <v>ok</v>
      </c>
    </row>
    <row r="4465" spans="1:23" x14ac:dyDescent="0.3">
      <c r="A4465" t="s">
        <v>4507</v>
      </c>
      <c r="B4465" t="s">
        <v>36</v>
      </c>
      <c r="C4465" t="s">
        <v>18</v>
      </c>
      <c r="D4465" t="s">
        <v>37</v>
      </c>
      <c r="E4465" t="s">
        <v>14</v>
      </c>
      <c r="F4465" t="s">
        <v>31</v>
      </c>
      <c r="G4465" s="5">
        <v>18942.34</v>
      </c>
      <c r="H4465" s="5">
        <f t="shared" si="483"/>
        <v>340.96211999999997</v>
      </c>
      <c r="I4465" s="6">
        <v>3</v>
      </c>
      <c r="J4465" s="6">
        <v>56827.02</v>
      </c>
      <c r="K4465" s="5">
        <f t="shared" si="484"/>
        <v>1022.88636</v>
      </c>
      <c r="L4465" s="7">
        <v>4.7</v>
      </c>
      <c r="M4465" s="7">
        <v>3973</v>
      </c>
      <c r="N4465" s="3">
        <v>45479</v>
      </c>
      <c r="O4465" s="4" t="str">
        <f t="shared" si="485"/>
        <v>2024-07</v>
      </c>
      <c r="P4465" s="4" t="str">
        <f t="shared" si="486"/>
        <v>07</v>
      </c>
      <c r="Q4465" s="4" t="str">
        <f t="shared" si="487"/>
        <v>July</v>
      </c>
      <c r="R4465" s="30" t="str">
        <f t="shared" si="488"/>
        <v>06</v>
      </c>
      <c r="W4465" t="str">
        <f t="shared" si="489"/>
        <v>ok</v>
      </c>
    </row>
    <row r="4466" spans="1:23" x14ac:dyDescent="0.3">
      <c r="A4466" t="s">
        <v>4508</v>
      </c>
      <c r="B4466" t="s">
        <v>23</v>
      </c>
      <c r="C4466" t="s">
        <v>24</v>
      </c>
      <c r="D4466" t="s">
        <v>25</v>
      </c>
      <c r="E4466" t="s">
        <v>45</v>
      </c>
      <c r="F4466" t="s">
        <v>38</v>
      </c>
      <c r="G4466" s="5">
        <v>7541.39</v>
      </c>
      <c r="H4466" s="5">
        <f t="shared" si="483"/>
        <v>135.74501999999998</v>
      </c>
      <c r="I4466" s="6">
        <v>1</v>
      </c>
      <c r="J4466" s="6">
        <v>7541.39</v>
      </c>
      <c r="K4466" s="5">
        <f t="shared" si="484"/>
        <v>135.74501999999998</v>
      </c>
      <c r="L4466" s="7">
        <v>2.17</v>
      </c>
      <c r="M4466" s="7">
        <v>1104</v>
      </c>
      <c r="N4466" s="3">
        <v>45645</v>
      </c>
      <c r="O4466" s="4" t="str">
        <f t="shared" si="485"/>
        <v>2024-12</v>
      </c>
      <c r="P4466" s="4" t="str">
        <f t="shared" si="486"/>
        <v>12</v>
      </c>
      <c r="Q4466" s="4" t="str">
        <f t="shared" si="487"/>
        <v>December</v>
      </c>
      <c r="R4466" s="30" t="str">
        <f t="shared" si="488"/>
        <v>19</v>
      </c>
      <c r="W4466" t="str">
        <f t="shared" si="489"/>
        <v>ok</v>
      </c>
    </row>
    <row r="4467" spans="1:23" x14ac:dyDescent="0.3">
      <c r="A4467" t="s">
        <v>4509</v>
      </c>
      <c r="B4467" t="s">
        <v>51</v>
      </c>
      <c r="C4467" t="s">
        <v>29</v>
      </c>
      <c r="D4467" t="s">
        <v>52</v>
      </c>
      <c r="E4467" t="s">
        <v>45</v>
      </c>
      <c r="F4467" t="s">
        <v>21</v>
      </c>
      <c r="G4467" s="5">
        <v>5933.31</v>
      </c>
      <c r="H4467" s="5">
        <f t="shared" si="483"/>
        <v>106.79958000000001</v>
      </c>
      <c r="I4467" s="6">
        <v>3</v>
      </c>
      <c r="J4467" s="6">
        <v>17799.93</v>
      </c>
      <c r="K4467" s="5">
        <f t="shared" si="484"/>
        <v>320.39874000000003</v>
      </c>
      <c r="L4467" s="7">
        <v>3.36</v>
      </c>
      <c r="M4467" s="7">
        <v>2795</v>
      </c>
      <c r="N4467" s="3">
        <v>45518</v>
      </c>
      <c r="O4467" s="4" t="str">
        <f t="shared" si="485"/>
        <v>2024-08</v>
      </c>
      <c r="P4467" s="4" t="str">
        <f t="shared" si="486"/>
        <v>08</v>
      </c>
      <c r="Q4467" s="4" t="str">
        <f t="shared" si="487"/>
        <v>August</v>
      </c>
      <c r="R4467" s="30" t="str">
        <f t="shared" si="488"/>
        <v>14</v>
      </c>
      <c r="W4467" t="str">
        <f t="shared" si="489"/>
        <v>ok</v>
      </c>
    </row>
    <row r="4468" spans="1:23" x14ac:dyDescent="0.3">
      <c r="A4468" t="s">
        <v>4510</v>
      </c>
      <c r="B4468" t="s">
        <v>36</v>
      </c>
      <c r="C4468" t="s">
        <v>18</v>
      </c>
      <c r="D4468" t="s">
        <v>37</v>
      </c>
      <c r="E4468" t="s">
        <v>45</v>
      </c>
      <c r="F4468" t="s">
        <v>38</v>
      </c>
      <c r="G4468" s="5">
        <v>7149.58</v>
      </c>
      <c r="H4468" s="5">
        <f t="shared" si="483"/>
        <v>128.69243999999998</v>
      </c>
      <c r="I4468" s="6">
        <v>4</v>
      </c>
      <c r="J4468" s="6">
        <v>28598.32</v>
      </c>
      <c r="K4468" s="5">
        <f t="shared" si="484"/>
        <v>514.76975999999991</v>
      </c>
      <c r="L4468" s="7">
        <v>2.36</v>
      </c>
      <c r="M4468" s="7">
        <v>1374</v>
      </c>
      <c r="N4468" s="3">
        <v>45326</v>
      </c>
      <c r="O4468" s="4" t="str">
        <f t="shared" si="485"/>
        <v>2024-02</v>
      </c>
      <c r="P4468" s="4" t="str">
        <f t="shared" si="486"/>
        <v>02</v>
      </c>
      <c r="Q4468" s="4" t="str">
        <f t="shared" si="487"/>
        <v>February</v>
      </c>
      <c r="R4468" s="30" t="str">
        <f t="shared" si="488"/>
        <v>04</v>
      </c>
      <c r="W4468" t="str">
        <f t="shared" si="489"/>
        <v>ok</v>
      </c>
    </row>
    <row r="4469" spans="1:23" x14ac:dyDescent="0.3">
      <c r="A4469" t="s">
        <v>4511</v>
      </c>
      <c r="B4469" t="s">
        <v>11</v>
      </c>
      <c r="C4469" t="s">
        <v>12</v>
      </c>
      <c r="D4469" t="s">
        <v>13</v>
      </c>
      <c r="E4469" t="s">
        <v>45</v>
      </c>
      <c r="F4469" t="s">
        <v>21</v>
      </c>
      <c r="G4469" s="5">
        <v>5647.18</v>
      </c>
      <c r="H4469" s="5">
        <f t="shared" si="483"/>
        <v>101.64923999999999</v>
      </c>
      <c r="I4469" s="6">
        <v>5</v>
      </c>
      <c r="J4469" s="6">
        <v>28235.9</v>
      </c>
      <c r="K4469" s="5">
        <f t="shared" si="484"/>
        <v>508.24619999999993</v>
      </c>
      <c r="L4469" s="7">
        <v>4.58</v>
      </c>
      <c r="M4469" s="7">
        <v>4044</v>
      </c>
      <c r="N4469" s="3">
        <v>45424</v>
      </c>
      <c r="O4469" s="4" t="str">
        <f t="shared" si="485"/>
        <v>2024-05</v>
      </c>
      <c r="P4469" s="4" t="str">
        <f t="shared" si="486"/>
        <v>05</v>
      </c>
      <c r="Q4469" s="4" t="str">
        <f t="shared" si="487"/>
        <v>May</v>
      </c>
      <c r="R4469" s="30" t="str">
        <f t="shared" si="488"/>
        <v>12</v>
      </c>
      <c r="W4469" t="str">
        <f t="shared" si="489"/>
        <v>ok</v>
      </c>
    </row>
    <row r="4470" spans="1:23" x14ac:dyDescent="0.3">
      <c r="A4470" t="s">
        <v>4512</v>
      </c>
      <c r="B4470" t="s">
        <v>17</v>
      </c>
      <c r="C4470" t="s">
        <v>18</v>
      </c>
      <c r="D4470" t="s">
        <v>19</v>
      </c>
      <c r="E4470" t="s">
        <v>20</v>
      </c>
      <c r="F4470" t="s">
        <v>21</v>
      </c>
      <c r="G4470" s="5">
        <v>1236.5899999999999</v>
      </c>
      <c r="H4470" s="5">
        <f t="shared" si="483"/>
        <v>22.258619999999997</v>
      </c>
      <c r="I4470" s="6">
        <v>5</v>
      </c>
      <c r="J4470" s="6">
        <v>6182.95</v>
      </c>
      <c r="K4470" s="5">
        <f t="shared" si="484"/>
        <v>111.29309999999998</v>
      </c>
      <c r="L4470" s="7">
        <v>2.1800000000000002</v>
      </c>
      <c r="M4470" s="7">
        <v>2316</v>
      </c>
      <c r="N4470" s="3">
        <v>45563</v>
      </c>
      <c r="O4470" s="4" t="str">
        <f t="shared" si="485"/>
        <v>2024-09</v>
      </c>
      <c r="P4470" s="4" t="str">
        <f t="shared" si="486"/>
        <v>09</v>
      </c>
      <c r="Q4470" s="4" t="str">
        <f t="shared" si="487"/>
        <v>September</v>
      </c>
      <c r="R4470" s="30" t="str">
        <f t="shared" si="488"/>
        <v>28</v>
      </c>
      <c r="W4470" t="str">
        <f t="shared" si="489"/>
        <v>ok</v>
      </c>
    </row>
    <row r="4471" spans="1:23" x14ac:dyDescent="0.3">
      <c r="A4471" t="s">
        <v>4513</v>
      </c>
      <c r="B4471" t="s">
        <v>17</v>
      </c>
      <c r="C4471" t="s">
        <v>18</v>
      </c>
      <c r="D4471" t="s">
        <v>19</v>
      </c>
      <c r="E4471" t="s">
        <v>20</v>
      </c>
      <c r="F4471" t="s">
        <v>15</v>
      </c>
      <c r="G4471" s="5">
        <v>933.49</v>
      </c>
      <c r="H4471" s="5">
        <f t="shared" si="483"/>
        <v>16.802820000000001</v>
      </c>
      <c r="I4471" s="6">
        <v>2</v>
      </c>
      <c r="J4471" s="6">
        <v>1866.98</v>
      </c>
      <c r="K4471" s="5">
        <f t="shared" si="484"/>
        <v>33.605640000000001</v>
      </c>
      <c r="L4471" s="7">
        <v>4.2300000000000004</v>
      </c>
      <c r="M4471" s="7">
        <v>3723</v>
      </c>
      <c r="N4471" s="3">
        <v>45299</v>
      </c>
      <c r="O4471" s="4" t="str">
        <f t="shared" si="485"/>
        <v>2024-01</v>
      </c>
      <c r="P4471" s="4" t="str">
        <f t="shared" si="486"/>
        <v>01</v>
      </c>
      <c r="Q4471" s="4" t="str">
        <f t="shared" si="487"/>
        <v>January</v>
      </c>
      <c r="R4471" s="30" t="str">
        <f t="shared" si="488"/>
        <v>08</v>
      </c>
      <c r="W4471" t="str">
        <f t="shared" si="489"/>
        <v>ok</v>
      </c>
    </row>
    <row r="4472" spans="1:23" x14ac:dyDescent="0.3">
      <c r="A4472" t="s">
        <v>4514</v>
      </c>
      <c r="B4472" t="s">
        <v>36</v>
      </c>
      <c r="C4472" t="s">
        <v>18</v>
      </c>
      <c r="D4472" t="s">
        <v>37</v>
      </c>
      <c r="E4472" t="s">
        <v>45</v>
      </c>
      <c r="F4472" t="s">
        <v>21</v>
      </c>
      <c r="G4472" s="5">
        <v>15000.76</v>
      </c>
      <c r="H4472" s="5">
        <f t="shared" si="483"/>
        <v>270.01367999999997</v>
      </c>
      <c r="I4472" s="6">
        <v>1</v>
      </c>
      <c r="J4472" s="6">
        <v>15000.76</v>
      </c>
      <c r="K4472" s="5">
        <f t="shared" si="484"/>
        <v>270.01367999999997</v>
      </c>
      <c r="L4472" s="7">
        <v>2.91</v>
      </c>
      <c r="M4472" s="7">
        <v>3856</v>
      </c>
      <c r="N4472" s="3">
        <v>45463</v>
      </c>
      <c r="O4472" s="4" t="str">
        <f t="shared" si="485"/>
        <v>2024-06</v>
      </c>
      <c r="P4472" s="4" t="str">
        <f t="shared" si="486"/>
        <v>06</v>
      </c>
      <c r="Q4472" s="4" t="str">
        <f t="shared" si="487"/>
        <v>June</v>
      </c>
      <c r="R4472" s="30" t="str">
        <f t="shared" si="488"/>
        <v>20</v>
      </c>
      <c r="W4472" t="str">
        <f t="shared" si="489"/>
        <v>ok</v>
      </c>
    </row>
    <row r="4473" spans="1:23" x14ac:dyDescent="0.3">
      <c r="A4473" t="s">
        <v>4515</v>
      </c>
      <c r="B4473" t="s">
        <v>11</v>
      </c>
      <c r="C4473" t="s">
        <v>12</v>
      </c>
      <c r="D4473" t="s">
        <v>13</v>
      </c>
      <c r="E4473" t="s">
        <v>14</v>
      </c>
      <c r="F4473" t="s">
        <v>38</v>
      </c>
      <c r="G4473" s="5">
        <v>4777.4399999999996</v>
      </c>
      <c r="H4473" s="5">
        <f t="shared" si="483"/>
        <v>85.993919999999989</v>
      </c>
      <c r="I4473" s="6">
        <v>4</v>
      </c>
      <c r="J4473" s="6">
        <v>19109.759999999998</v>
      </c>
      <c r="K4473" s="5">
        <f t="shared" si="484"/>
        <v>343.97567999999995</v>
      </c>
      <c r="L4473" s="7">
        <v>3.31</v>
      </c>
      <c r="M4473" s="7">
        <v>3490</v>
      </c>
      <c r="N4473" s="3">
        <v>45333</v>
      </c>
      <c r="O4473" s="4" t="str">
        <f t="shared" si="485"/>
        <v>2024-02</v>
      </c>
      <c r="P4473" s="4" t="str">
        <f t="shared" si="486"/>
        <v>02</v>
      </c>
      <c r="Q4473" s="4" t="str">
        <f t="shared" si="487"/>
        <v>February</v>
      </c>
      <c r="R4473" s="30" t="str">
        <f t="shared" si="488"/>
        <v>11</v>
      </c>
      <c r="W4473" t="str">
        <f t="shared" si="489"/>
        <v>ok</v>
      </c>
    </row>
    <row r="4474" spans="1:23" x14ac:dyDescent="0.3">
      <c r="A4474" t="s">
        <v>4516</v>
      </c>
      <c r="B4474" t="s">
        <v>28</v>
      </c>
      <c r="C4474" t="s">
        <v>29</v>
      </c>
      <c r="D4474" t="s">
        <v>30</v>
      </c>
      <c r="E4474" t="s">
        <v>20</v>
      </c>
      <c r="F4474" t="s">
        <v>26</v>
      </c>
      <c r="G4474" s="5">
        <v>14545.8</v>
      </c>
      <c r="H4474" s="5">
        <f t="shared" si="483"/>
        <v>261.82439999999997</v>
      </c>
      <c r="I4474" s="6">
        <v>3</v>
      </c>
      <c r="J4474" s="6">
        <v>43637.4</v>
      </c>
      <c r="K4474" s="5">
        <f t="shared" si="484"/>
        <v>785.47319999999991</v>
      </c>
      <c r="L4474" s="7">
        <v>4.92</v>
      </c>
      <c r="M4474" s="7">
        <v>4368</v>
      </c>
      <c r="N4474" s="3">
        <v>45532</v>
      </c>
      <c r="O4474" s="4" t="str">
        <f t="shared" si="485"/>
        <v>2024-08</v>
      </c>
      <c r="P4474" s="4" t="str">
        <f t="shared" si="486"/>
        <v>08</v>
      </c>
      <c r="Q4474" s="4" t="str">
        <f t="shared" si="487"/>
        <v>August</v>
      </c>
      <c r="R4474" s="30" t="str">
        <f t="shared" si="488"/>
        <v>28</v>
      </c>
      <c r="W4474" t="str">
        <f t="shared" si="489"/>
        <v>ok</v>
      </c>
    </row>
    <row r="4475" spans="1:23" x14ac:dyDescent="0.3">
      <c r="A4475" t="s">
        <v>4517</v>
      </c>
      <c r="B4475" t="s">
        <v>47</v>
      </c>
      <c r="C4475" t="s">
        <v>12</v>
      </c>
      <c r="D4475" t="s">
        <v>48</v>
      </c>
      <c r="E4475" t="s">
        <v>14</v>
      </c>
      <c r="F4475" t="s">
        <v>15</v>
      </c>
      <c r="G4475" s="5">
        <v>14439.04</v>
      </c>
      <c r="H4475" s="5">
        <f t="shared" si="483"/>
        <v>259.90271999999999</v>
      </c>
      <c r="I4475" s="6">
        <v>4</v>
      </c>
      <c r="J4475" s="6">
        <v>57756.160000000003</v>
      </c>
      <c r="K4475" s="5">
        <f t="shared" si="484"/>
        <v>1039.61088</v>
      </c>
      <c r="L4475" s="7">
        <v>4.6100000000000003</v>
      </c>
      <c r="M4475" s="7">
        <v>3119</v>
      </c>
      <c r="N4475" s="3">
        <v>45357</v>
      </c>
      <c r="O4475" s="4" t="str">
        <f t="shared" si="485"/>
        <v>2024-03</v>
      </c>
      <c r="P4475" s="4" t="str">
        <f t="shared" si="486"/>
        <v>03</v>
      </c>
      <c r="Q4475" s="4" t="str">
        <f t="shared" si="487"/>
        <v>March</v>
      </c>
      <c r="R4475" s="30" t="str">
        <f t="shared" si="488"/>
        <v>06</v>
      </c>
      <c r="W4475" t="str">
        <f t="shared" si="489"/>
        <v>ok</v>
      </c>
    </row>
    <row r="4476" spans="1:23" x14ac:dyDescent="0.3">
      <c r="A4476" t="s">
        <v>4518</v>
      </c>
      <c r="B4476" t="s">
        <v>23</v>
      </c>
      <c r="C4476" t="s">
        <v>24</v>
      </c>
      <c r="D4476" t="s">
        <v>25</v>
      </c>
      <c r="E4476" t="s">
        <v>20</v>
      </c>
      <c r="F4476" t="s">
        <v>15</v>
      </c>
      <c r="G4476" s="5">
        <v>10506.17</v>
      </c>
      <c r="H4476" s="5">
        <f t="shared" si="483"/>
        <v>189.11105999999998</v>
      </c>
      <c r="I4476" s="6">
        <v>5</v>
      </c>
      <c r="J4476" s="6">
        <v>52530.85</v>
      </c>
      <c r="K4476" s="5">
        <f t="shared" si="484"/>
        <v>945.55529999999987</v>
      </c>
      <c r="L4476" s="7">
        <v>3.72</v>
      </c>
      <c r="M4476" s="7">
        <v>2228</v>
      </c>
      <c r="N4476" s="3">
        <v>45636</v>
      </c>
      <c r="O4476" s="4" t="str">
        <f t="shared" si="485"/>
        <v>2024-12</v>
      </c>
      <c r="P4476" s="4" t="str">
        <f t="shared" si="486"/>
        <v>12</v>
      </c>
      <c r="Q4476" s="4" t="str">
        <f t="shared" si="487"/>
        <v>December</v>
      </c>
      <c r="R4476" s="30" t="str">
        <f t="shared" si="488"/>
        <v>10</v>
      </c>
      <c r="W4476" t="str">
        <f t="shared" si="489"/>
        <v>ok</v>
      </c>
    </row>
    <row r="4477" spans="1:23" x14ac:dyDescent="0.3">
      <c r="A4477" t="s">
        <v>4519</v>
      </c>
      <c r="B4477" t="s">
        <v>51</v>
      </c>
      <c r="C4477" t="s">
        <v>29</v>
      </c>
      <c r="D4477" t="s">
        <v>52</v>
      </c>
      <c r="E4477" t="s">
        <v>45</v>
      </c>
      <c r="F4477" t="s">
        <v>21</v>
      </c>
      <c r="G4477" s="5">
        <v>12419.19</v>
      </c>
      <c r="H4477" s="5">
        <f t="shared" si="483"/>
        <v>223.54541999999998</v>
      </c>
      <c r="I4477" s="6">
        <v>1</v>
      </c>
      <c r="J4477" s="6">
        <v>12419.19</v>
      </c>
      <c r="K4477" s="5">
        <f t="shared" si="484"/>
        <v>223.54541999999998</v>
      </c>
      <c r="L4477" s="7">
        <v>2.97</v>
      </c>
      <c r="M4477" s="7">
        <v>3888</v>
      </c>
      <c r="N4477" s="3">
        <v>45473</v>
      </c>
      <c r="O4477" s="4" t="str">
        <f t="shared" si="485"/>
        <v>2024-06</v>
      </c>
      <c r="P4477" s="4" t="str">
        <f t="shared" si="486"/>
        <v>06</v>
      </c>
      <c r="Q4477" s="4" t="str">
        <f t="shared" si="487"/>
        <v>June</v>
      </c>
      <c r="R4477" s="30" t="str">
        <f t="shared" si="488"/>
        <v>30</v>
      </c>
      <c r="W4477" t="str">
        <f t="shared" si="489"/>
        <v>ok</v>
      </c>
    </row>
    <row r="4478" spans="1:23" x14ac:dyDescent="0.3">
      <c r="A4478" t="s">
        <v>4520</v>
      </c>
      <c r="B4478" t="s">
        <v>51</v>
      </c>
      <c r="C4478" t="s">
        <v>29</v>
      </c>
      <c r="D4478" t="s">
        <v>52</v>
      </c>
      <c r="E4478" t="s">
        <v>20</v>
      </c>
      <c r="F4478" t="s">
        <v>15</v>
      </c>
      <c r="G4478" s="5">
        <v>9920.73</v>
      </c>
      <c r="H4478" s="5">
        <f t="shared" si="483"/>
        <v>178.57313999999997</v>
      </c>
      <c r="I4478" s="6">
        <v>1</v>
      </c>
      <c r="J4478" s="6">
        <v>9920.73</v>
      </c>
      <c r="K4478" s="5">
        <f t="shared" si="484"/>
        <v>178.57313999999997</v>
      </c>
      <c r="L4478" s="7">
        <v>2.2200000000000002</v>
      </c>
      <c r="M4478" s="7">
        <v>4577</v>
      </c>
      <c r="N4478" s="3">
        <v>45416</v>
      </c>
      <c r="O4478" s="4" t="str">
        <f t="shared" si="485"/>
        <v>2024-05</v>
      </c>
      <c r="P4478" s="4" t="str">
        <f t="shared" si="486"/>
        <v>05</v>
      </c>
      <c r="Q4478" s="4" t="str">
        <f t="shared" si="487"/>
        <v>May</v>
      </c>
      <c r="R4478" s="30" t="str">
        <f t="shared" si="488"/>
        <v>04</v>
      </c>
      <c r="W4478" t="str">
        <f t="shared" si="489"/>
        <v>ok</v>
      </c>
    </row>
    <row r="4479" spans="1:23" x14ac:dyDescent="0.3">
      <c r="A4479" t="s">
        <v>4521</v>
      </c>
      <c r="B4479" t="s">
        <v>51</v>
      </c>
      <c r="C4479" t="s">
        <v>29</v>
      </c>
      <c r="D4479" t="s">
        <v>52</v>
      </c>
      <c r="E4479" t="s">
        <v>20</v>
      </c>
      <c r="F4479" t="s">
        <v>38</v>
      </c>
      <c r="G4479" s="5">
        <v>9000.43</v>
      </c>
      <c r="H4479" s="5">
        <f t="shared" si="483"/>
        <v>162.00773999999998</v>
      </c>
      <c r="I4479" s="6">
        <v>2</v>
      </c>
      <c r="J4479" s="6">
        <v>18000.86</v>
      </c>
      <c r="K4479" s="5">
        <f t="shared" si="484"/>
        <v>324.01547999999997</v>
      </c>
      <c r="L4479" s="7">
        <v>2.27</v>
      </c>
      <c r="M4479" s="7">
        <v>3017</v>
      </c>
      <c r="N4479" s="3">
        <v>45382</v>
      </c>
      <c r="O4479" s="4" t="str">
        <f t="shared" si="485"/>
        <v>2024-03</v>
      </c>
      <c r="P4479" s="4" t="str">
        <f t="shared" si="486"/>
        <v>03</v>
      </c>
      <c r="Q4479" s="4" t="str">
        <f t="shared" si="487"/>
        <v>March</v>
      </c>
      <c r="R4479" s="30" t="str">
        <f t="shared" si="488"/>
        <v>31</v>
      </c>
      <c r="W4479" t="str">
        <f t="shared" si="489"/>
        <v>ok</v>
      </c>
    </row>
    <row r="4480" spans="1:23" x14ac:dyDescent="0.3">
      <c r="A4480" t="s">
        <v>4522</v>
      </c>
      <c r="B4480" t="s">
        <v>28</v>
      </c>
      <c r="C4480" t="s">
        <v>29</v>
      </c>
      <c r="D4480" t="s">
        <v>30</v>
      </c>
      <c r="E4480" t="s">
        <v>45</v>
      </c>
      <c r="F4480" t="s">
        <v>60</v>
      </c>
      <c r="G4480" s="5">
        <v>4703.72</v>
      </c>
      <c r="H4480" s="5">
        <f t="shared" si="483"/>
        <v>84.666960000000003</v>
      </c>
      <c r="I4480" s="6">
        <v>3</v>
      </c>
      <c r="J4480" s="6">
        <v>14111.16</v>
      </c>
      <c r="K4480" s="5">
        <f t="shared" si="484"/>
        <v>254.00088</v>
      </c>
      <c r="L4480" s="7">
        <v>4.32</v>
      </c>
      <c r="M4480" s="7">
        <v>3327</v>
      </c>
      <c r="N4480" s="3">
        <v>45592</v>
      </c>
      <c r="O4480" s="4" t="str">
        <f t="shared" si="485"/>
        <v>2024-10</v>
      </c>
      <c r="P4480" s="4" t="str">
        <f t="shared" si="486"/>
        <v>10</v>
      </c>
      <c r="Q4480" s="4" t="str">
        <f t="shared" si="487"/>
        <v>October</v>
      </c>
      <c r="R4480" s="30" t="str">
        <f t="shared" si="488"/>
        <v>27</v>
      </c>
      <c r="W4480" t="str">
        <f t="shared" si="489"/>
        <v>ok</v>
      </c>
    </row>
    <row r="4481" spans="1:23" x14ac:dyDescent="0.3">
      <c r="A4481" t="s">
        <v>4523</v>
      </c>
      <c r="B4481" t="s">
        <v>11</v>
      </c>
      <c r="C4481" t="s">
        <v>12</v>
      </c>
      <c r="D4481" t="s">
        <v>13</v>
      </c>
      <c r="E4481" t="s">
        <v>14</v>
      </c>
      <c r="F4481" t="s">
        <v>15</v>
      </c>
      <c r="G4481" s="5">
        <v>8418.51</v>
      </c>
      <c r="H4481" s="5">
        <f t="shared" si="483"/>
        <v>151.53317999999999</v>
      </c>
      <c r="I4481" s="6">
        <v>4</v>
      </c>
      <c r="J4481" s="6">
        <v>33674.04</v>
      </c>
      <c r="K4481" s="5">
        <f t="shared" si="484"/>
        <v>606.13271999999995</v>
      </c>
      <c r="L4481" s="7">
        <v>1.96</v>
      </c>
      <c r="M4481" s="7">
        <v>83</v>
      </c>
      <c r="N4481" s="3">
        <v>45637</v>
      </c>
      <c r="O4481" s="4" t="str">
        <f t="shared" si="485"/>
        <v>2024-12</v>
      </c>
      <c r="P4481" s="4" t="str">
        <f t="shared" si="486"/>
        <v>12</v>
      </c>
      <c r="Q4481" s="4" t="str">
        <f t="shared" si="487"/>
        <v>December</v>
      </c>
      <c r="R4481" s="30" t="str">
        <f t="shared" si="488"/>
        <v>11</v>
      </c>
      <c r="W4481" t="str">
        <f t="shared" si="489"/>
        <v>ok</v>
      </c>
    </row>
    <row r="4482" spans="1:23" x14ac:dyDescent="0.3">
      <c r="A4482" t="s">
        <v>4524</v>
      </c>
      <c r="B4482" t="s">
        <v>51</v>
      </c>
      <c r="C4482" t="s">
        <v>29</v>
      </c>
      <c r="D4482" t="s">
        <v>52</v>
      </c>
      <c r="E4482" t="s">
        <v>45</v>
      </c>
      <c r="F4482" t="s">
        <v>21</v>
      </c>
      <c r="G4482" s="5">
        <v>19499.79</v>
      </c>
      <c r="H4482" s="5">
        <f t="shared" si="483"/>
        <v>350.99621999999999</v>
      </c>
      <c r="I4482" s="6">
        <v>1</v>
      </c>
      <c r="J4482" s="6">
        <v>19499.79</v>
      </c>
      <c r="K4482" s="5">
        <f t="shared" si="484"/>
        <v>350.99621999999999</v>
      </c>
      <c r="L4482" s="7">
        <v>2.14</v>
      </c>
      <c r="M4482" s="7">
        <v>3547</v>
      </c>
      <c r="N4482" s="3">
        <v>45487</v>
      </c>
      <c r="O4482" s="4" t="str">
        <f t="shared" si="485"/>
        <v>2024-07</v>
      </c>
      <c r="P4482" s="4" t="str">
        <f t="shared" si="486"/>
        <v>07</v>
      </c>
      <c r="Q4482" s="4" t="str">
        <f t="shared" si="487"/>
        <v>July</v>
      </c>
      <c r="R4482" s="30" t="str">
        <f t="shared" si="488"/>
        <v>14</v>
      </c>
      <c r="W4482" t="str">
        <f t="shared" si="489"/>
        <v>ok</v>
      </c>
    </row>
    <row r="4483" spans="1:23" x14ac:dyDescent="0.3">
      <c r="A4483" t="s">
        <v>4525</v>
      </c>
      <c r="B4483" t="s">
        <v>41</v>
      </c>
      <c r="C4483" t="s">
        <v>42</v>
      </c>
      <c r="D4483" t="s">
        <v>43</v>
      </c>
      <c r="E4483" t="s">
        <v>14</v>
      </c>
      <c r="F4483" t="s">
        <v>21</v>
      </c>
      <c r="G4483" s="5">
        <v>5295.86</v>
      </c>
      <c r="H4483" s="5">
        <f t="shared" ref="H4483:H4546" si="490">G4483*0.018</f>
        <v>95.325479999999985</v>
      </c>
      <c r="I4483" s="6">
        <v>3</v>
      </c>
      <c r="J4483" s="6">
        <v>15887.58</v>
      </c>
      <c r="K4483" s="5">
        <f t="shared" ref="K4483:K4546" si="491">H4483*I4483</f>
        <v>285.97643999999997</v>
      </c>
      <c r="L4483" s="7">
        <v>2.62</v>
      </c>
      <c r="M4483" s="7">
        <v>1682</v>
      </c>
      <c r="N4483" s="3">
        <v>45486</v>
      </c>
      <c r="O4483" s="4" t="str">
        <f t="shared" ref="O4483:O4546" si="492">TEXT(N4483,"yyyy-mm")</f>
        <v>2024-07</v>
      </c>
      <c r="P4483" s="4" t="str">
        <f t="shared" ref="P4483:P4546" si="493">TEXT(N4483,"mm")</f>
        <v>07</v>
      </c>
      <c r="Q4483" s="4" t="str">
        <f t="shared" ref="Q4483:Q4546" si="494">TEXT(DATE(2024,P4483,1),"mmmm")</f>
        <v>July</v>
      </c>
      <c r="R4483" s="30" t="str">
        <f t="shared" ref="R4483:R4546" si="495">TEXT(N4483,"dd")</f>
        <v>13</v>
      </c>
      <c r="W4483" t="str">
        <f t="shared" ref="W4483:W4546" si="496">IF(G4483*I4483=J4483,"ok","False")</f>
        <v>ok</v>
      </c>
    </row>
    <row r="4484" spans="1:23" x14ac:dyDescent="0.3">
      <c r="A4484" t="s">
        <v>4526</v>
      </c>
      <c r="B4484" t="s">
        <v>17</v>
      </c>
      <c r="C4484" t="s">
        <v>18</v>
      </c>
      <c r="D4484" t="s">
        <v>19</v>
      </c>
      <c r="E4484" t="s">
        <v>14</v>
      </c>
      <c r="F4484" t="s">
        <v>15</v>
      </c>
      <c r="G4484" s="5">
        <v>19784</v>
      </c>
      <c r="H4484" s="5">
        <f t="shared" si="490"/>
        <v>356.11199999999997</v>
      </c>
      <c r="I4484" s="6">
        <v>5</v>
      </c>
      <c r="J4484" s="6">
        <v>98920</v>
      </c>
      <c r="K4484" s="5">
        <f t="shared" si="491"/>
        <v>1780.56</v>
      </c>
      <c r="L4484" s="7">
        <v>1.44</v>
      </c>
      <c r="M4484" s="7">
        <v>1489</v>
      </c>
      <c r="N4484" s="3">
        <v>45556</v>
      </c>
      <c r="O4484" s="4" t="str">
        <f t="shared" si="492"/>
        <v>2024-09</v>
      </c>
      <c r="P4484" s="4" t="str">
        <f t="shared" si="493"/>
        <v>09</v>
      </c>
      <c r="Q4484" s="4" t="str">
        <f t="shared" si="494"/>
        <v>September</v>
      </c>
      <c r="R4484" s="30" t="str">
        <f t="shared" si="495"/>
        <v>21</v>
      </c>
      <c r="W4484" t="str">
        <f t="shared" si="496"/>
        <v>ok</v>
      </c>
    </row>
    <row r="4485" spans="1:23" x14ac:dyDescent="0.3">
      <c r="A4485" t="s">
        <v>4527</v>
      </c>
      <c r="B4485" t="s">
        <v>23</v>
      </c>
      <c r="C4485" t="s">
        <v>24</v>
      </c>
      <c r="D4485" t="s">
        <v>25</v>
      </c>
      <c r="E4485" t="s">
        <v>45</v>
      </c>
      <c r="F4485" t="s">
        <v>21</v>
      </c>
      <c r="G4485" s="5">
        <v>3813.23</v>
      </c>
      <c r="H4485" s="5">
        <f t="shared" si="490"/>
        <v>68.638139999999993</v>
      </c>
      <c r="I4485" s="6">
        <v>2</v>
      </c>
      <c r="J4485" s="6">
        <v>7626.46</v>
      </c>
      <c r="K4485" s="5">
        <f t="shared" si="491"/>
        <v>137.27627999999999</v>
      </c>
      <c r="L4485" s="7">
        <v>1.84</v>
      </c>
      <c r="M4485" s="7">
        <v>1148</v>
      </c>
      <c r="N4485" s="3">
        <v>45609</v>
      </c>
      <c r="O4485" s="4" t="str">
        <f t="shared" si="492"/>
        <v>2024-11</v>
      </c>
      <c r="P4485" s="4" t="str">
        <f t="shared" si="493"/>
        <v>11</v>
      </c>
      <c r="Q4485" s="4" t="str">
        <f t="shared" si="494"/>
        <v>November</v>
      </c>
      <c r="R4485" s="30" t="str">
        <f t="shared" si="495"/>
        <v>13</v>
      </c>
      <c r="W4485" t="str">
        <f t="shared" si="496"/>
        <v>ok</v>
      </c>
    </row>
    <row r="4486" spans="1:23" x14ac:dyDescent="0.3">
      <c r="A4486" t="s">
        <v>4528</v>
      </c>
      <c r="B4486" t="s">
        <v>11</v>
      </c>
      <c r="C4486" t="s">
        <v>12</v>
      </c>
      <c r="D4486" t="s">
        <v>13</v>
      </c>
      <c r="E4486" t="s">
        <v>14</v>
      </c>
      <c r="F4486" t="s">
        <v>38</v>
      </c>
      <c r="G4486" s="5">
        <v>14457.48</v>
      </c>
      <c r="H4486" s="5">
        <f t="shared" si="490"/>
        <v>260.23463999999996</v>
      </c>
      <c r="I4486" s="6">
        <v>1</v>
      </c>
      <c r="J4486" s="6">
        <v>14457.48</v>
      </c>
      <c r="K4486" s="5">
        <f t="shared" si="491"/>
        <v>260.23463999999996</v>
      </c>
      <c r="L4486" s="7">
        <v>2.58</v>
      </c>
      <c r="M4486" s="7">
        <v>3572</v>
      </c>
      <c r="N4486" s="3">
        <v>45439</v>
      </c>
      <c r="O4486" s="4" t="str">
        <f t="shared" si="492"/>
        <v>2024-05</v>
      </c>
      <c r="P4486" s="4" t="str">
        <f t="shared" si="493"/>
        <v>05</v>
      </c>
      <c r="Q4486" s="4" t="str">
        <f t="shared" si="494"/>
        <v>May</v>
      </c>
      <c r="R4486" s="30" t="str">
        <f t="shared" si="495"/>
        <v>27</v>
      </c>
      <c r="W4486" t="str">
        <f t="shared" si="496"/>
        <v>ok</v>
      </c>
    </row>
    <row r="4487" spans="1:23" x14ac:dyDescent="0.3">
      <c r="A4487" t="s">
        <v>4529</v>
      </c>
      <c r="B4487" t="s">
        <v>17</v>
      </c>
      <c r="C4487" t="s">
        <v>18</v>
      </c>
      <c r="D4487" t="s">
        <v>19</v>
      </c>
      <c r="E4487" t="s">
        <v>20</v>
      </c>
      <c r="F4487" t="s">
        <v>31</v>
      </c>
      <c r="G4487" s="5">
        <v>16041.12</v>
      </c>
      <c r="H4487" s="5">
        <f t="shared" si="490"/>
        <v>288.74016</v>
      </c>
      <c r="I4487" s="6">
        <v>2</v>
      </c>
      <c r="J4487" s="6">
        <v>32082.240000000002</v>
      </c>
      <c r="K4487" s="5">
        <f t="shared" si="491"/>
        <v>577.48032000000001</v>
      </c>
      <c r="L4487" s="7">
        <v>1.1000000000000001</v>
      </c>
      <c r="M4487" s="7">
        <v>2438</v>
      </c>
      <c r="N4487" s="3">
        <v>45304</v>
      </c>
      <c r="O4487" s="4" t="str">
        <f t="shared" si="492"/>
        <v>2024-01</v>
      </c>
      <c r="P4487" s="4" t="str">
        <f t="shared" si="493"/>
        <v>01</v>
      </c>
      <c r="Q4487" s="4" t="str">
        <f t="shared" si="494"/>
        <v>January</v>
      </c>
      <c r="R4487" s="30" t="str">
        <f t="shared" si="495"/>
        <v>13</v>
      </c>
      <c r="W4487" t="str">
        <f t="shared" si="496"/>
        <v>ok</v>
      </c>
    </row>
    <row r="4488" spans="1:23" x14ac:dyDescent="0.3">
      <c r="A4488" t="s">
        <v>4530</v>
      </c>
      <c r="B4488" t="s">
        <v>51</v>
      </c>
      <c r="C4488" t="s">
        <v>29</v>
      </c>
      <c r="D4488" t="s">
        <v>52</v>
      </c>
      <c r="E4488" t="s">
        <v>20</v>
      </c>
      <c r="F4488" t="s">
        <v>26</v>
      </c>
      <c r="G4488" s="5">
        <v>8846.8700000000008</v>
      </c>
      <c r="H4488" s="5">
        <f t="shared" si="490"/>
        <v>159.24366000000001</v>
      </c>
      <c r="I4488" s="6">
        <v>3</v>
      </c>
      <c r="J4488" s="6">
        <v>26540.61</v>
      </c>
      <c r="K4488" s="5">
        <f t="shared" si="491"/>
        <v>477.73098000000005</v>
      </c>
      <c r="L4488" s="7">
        <v>2.65</v>
      </c>
      <c r="M4488" s="7">
        <v>3985</v>
      </c>
      <c r="N4488" s="3">
        <v>45500</v>
      </c>
      <c r="O4488" s="4" t="str">
        <f t="shared" si="492"/>
        <v>2024-07</v>
      </c>
      <c r="P4488" s="4" t="str">
        <f t="shared" si="493"/>
        <v>07</v>
      </c>
      <c r="Q4488" s="4" t="str">
        <f t="shared" si="494"/>
        <v>July</v>
      </c>
      <c r="R4488" s="30" t="str">
        <f t="shared" si="495"/>
        <v>27</v>
      </c>
      <c r="W4488" t="str">
        <f t="shared" si="496"/>
        <v>ok</v>
      </c>
    </row>
    <row r="4489" spans="1:23" x14ac:dyDescent="0.3">
      <c r="A4489" t="s">
        <v>4531</v>
      </c>
      <c r="B4489" t="s">
        <v>11</v>
      </c>
      <c r="C4489" t="s">
        <v>12</v>
      </c>
      <c r="D4489" t="s">
        <v>13</v>
      </c>
      <c r="E4489" t="s">
        <v>45</v>
      </c>
      <c r="F4489" t="s">
        <v>31</v>
      </c>
      <c r="G4489" s="5">
        <v>17863.46</v>
      </c>
      <c r="H4489" s="5">
        <f t="shared" si="490"/>
        <v>321.54227999999995</v>
      </c>
      <c r="I4489" s="6">
        <v>3</v>
      </c>
      <c r="J4489" s="6">
        <v>53590.38</v>
      </c>
      <c r="K4489" s="5">
        <f t="shared" si="491"/>
        <v>964.6268399999999</v>
      </c>
      <c r="L4489" s="7">
        <v>3.46</v>
      </c>
      <c r="M4489" s="7">
        <v>2657</v>
      </c>
      <c r="N4489" s="3">
        <v>45421</v>
      </c>
      <c r="O4489" s="4" t="str">
        <f t="shared" si="492"/>
        <v>2024-05</v>
      </c>
      <c r="P4489" s="4" t="str">
        <f t="shared" si="493"/>
        <v>05</v>
      </c>
      <c r="Q4489" s="4" t="str">
        <f t="shared" si="494"/>
        <v>May</v>
      </c>
      <c r="R4489" s="30" t="str">
        <f t="shared" si="495"/>
        <v>09</v>
      </c>
      <c r="W4489" t="str">
        <f t="shared" si="496"/>
        <v>ok</v>
      </c>
    </row>
    <row r="4490" spans="1:23" x14ac:dyDescent="0.3">
      <c r="A4490" t="s">
        <v>4532</v>
      </c>
      <c r="B4490" t="s">
        <v>33</v>
      </c>
      <c r="C4490" t="s">
        <v>12</v>
      </c>
      <c r="D4490" t="s">
        <v>34</v>
      </c>
      <c r="E4490" t="s">
        <v>20</v>
      </c>
      <c r="F4490" t="s">
        <v>26</v>
      </c>
      <c r="G4490" s="5">
        <v>11300.09</v>
      </c>
      <c r="H4490" s="5">
        <f t="shared" si="490"/>
        <v>203.40161999999998</v>
      </c>
      <c r="I4490" s="6">
        <v>4</v>
      </c>
      <c r="J4490" s="6">
        <v>45200.36</v>
      </c>
      <c r="K4490" s="5">
        <f t="shared" si="491"/>
        <v>813.60647999999992</v>
      </c>
      <c r="L4490" s="7">
        <v>2.82</v>
      </c>
      <c r="M4490" s="7">
        <v>1796</v>
      </c>
      <c r="N4490" s="3">
        <v>45491</v>
      </c>
      <c r="O4490" s="4" t="str">
        <f t="shared" si="492"/>
        <v>2024-07</v>
      </c>
      <c r="P4490" s="4" t="str">
        <f t="shared" si="493"/>
        <v>07</v>
      </c>
      <c r="Q4490" s="4" t="str">
        <f t="shared" si="494"/>
        <v>July</v>
      </c>
      <c r="R4490" s="30" t="str">
        <f t="shared" si="495"/>
        <v>18</v>
      </c>
      <c r="W4490" t="str">
        <f t="shared" si="496"/>
        <v>ok</v>
      </c>
    </row>
    <row r="4491" spans="1:23" x14ac:dyDescent="0.3">
      <c r="A4491" t="s">
        <v>4533</v>
      </c>
      <c r="B4491" t="s">
        <v>47</v>
      </c>
      <c r="C4491" t="s">
        <v>12</v>
      </c>
      <c r="D4491" t="s">
        <v>48</v>
      </c>
      <c r="E4491" t="s">
        <v>14</v>
      </c>
      <c r="F4491" t="s">
        <v>15</v>
      </c>
      <c r="G4491" s="5">
        <v>884.9</v>
      </c>
      <c r="H4491" s="5">
        <f t="shared" si="490"/>
        <v>15.928199999999999</v>
      </c>
      <c r="I4491" s="6">
        <v>2</v>
      </c>
      <c r="J4491" s="6">
        <v>1769.8</v>
      </c>
      <c r="K4491" s="5">
        <f t="shared" si="491"/>
        <v>31.856399999999997</v>
      </c>
      <c r="L4491" s="7">
        <v>1.2</v>
      </c>
      <c r="M4491" s="7">
        <v>4870</v>
      </c>
      <c r="N4491" s="3">
        <v>45308</v>
      </c>
      <c r="O4491" s="4" t="str">
        <f t="shared" si="492"/>
        <v>2024-01</v>
      </c>
      <c r="P4491" s="4" t="str">
        <f t="shared" si="493"/>
        <v>01</v>
      </c>
      <c r="Q4491" s="4" t="str">
        <f t="shared" si="494"/>
        <v>January</v>
      </c>
      <c r="R4491" s="30" t="str">
        <f t="shared" si="495"/>
        <v>17</v>
      </c>
      <c r="W4491" t="str">
        <f t="shared" si="496"/>
        <v>ok</v>
      </c>
    </row>
    <row r="4492" spans="1:23" x14ac:dyDescent="0.3">
      <c r="A4492" t="s">
        <v>4534</v>
      </c>
      <c r="B4492" t="s">
        <v>36</v>
      </c>
      <c r="C4492" t="s">
        <v>18</v>
      </c>
      <c r="D4492" t="s">
        <v>37</v>
      </c>
      <c r="E4492" t="s">
        <v>20</v>
      </c>
      <c r="F4492" t="s">
        <v>38</v>
      </c>
      <c r="G4492" s="5">
        <v>14284.91</v>
      </c>
      <c r="H4492" s="5">
        <f t="shared" si="490"/>
        <v>257.12837999999999</v>
      </c>
      <c r="I4492" s="6">
        <v>2</v>
      </c>
      <c r="J4492" s="6">
        <v>28569.82</v>
      </c>
      <c r="K4492" s="5">
        <f t="shared" si="491"/>
        <v>514.25675999999999</v>
      </c>
      <c r="L4492" s="7">
        <v>2.75</v>
      </c>
      <c r="M4492" s="7">
        <v>1610</v>
      </c>
      <c r="N4492" s="3">
        <v>45355</v>
      </c>
      <c r="O4492" s="4" t="str">
        <f t="shared" si="492"/>
        <v>2024-03</v>
      </c>
      <c r="P4492" s="4" t="str">
        <f t="shared" si="493"/>
        <v>03</v>
      </c>
      <c r="Q4492" s="4" t="str">
        <f t="shared" si="494"/>
        <v>March</v>
      </c>
      <c r="R4492" s="30" t="str">
        <f t="shared" si="495"/>
        <v>04</v>
      </c>
      <c r="W4492" t="str">
        <f t="shared" si="496"/>
        <v>ok</v>
      </c>
    </row>
    <row r="4493" spans="1:23" x14ac:dyDescent="0.3">
      <c r="A4493" t="s">
        <v>4535</v>
      </c>
      <c r="B4493" t="s">
        <v>17</v>
      </c>
      <c r="C4493" t="s">
        <v>18</v>
      </c>
      <c r="D4493" t="s">
        <v>19</v>
      </c>
      <c r="E4493" t="s">
        <v>20</v>
      </c>
      <c r="F4493" t="s">
        <v>26</v>
      </c>
      <c r="G4493" s="5">
        <v>11307.54</v>
      </c>
      <c r="H4493" s="5">
        <f t="shared" si="490"/>
        <v>203.53572</v>
      </c>
      <c r="I4493" s="6">
        <v>3</v>
      </c>
      <c r="J4493" s="6">
        <v>33922.620000000003</v>
      </c>
      <c r="K4493" s="5">
        <f t="shared" si="491"/>
        <v>610.60716000000002</v>
      </c>
      <c r="L4493" s="7">
        <v>4.9000000000000004</v>
      </c>
      <c r="M4493" s="7">
        <v>3938</v>
      </c>
      <c r="N4493" s="3">
        <v>45321</v>
      </c>
      <c r="O4493" s="4" t="str">
        <f t="shared" si="492"/>
        <v>2024-01</v>
      </c>
      <c r="P4493" s="4" t="str">
        <f t="shared" si="493"/>
        <v>01</v>
      </c>
      <c r="Q4493" s="4" t="str">
        <f t="shared" si="494"/>
        <v>January</v>
      </c>
      <c r="R4493" s="30" t="str">
        <f t="shared" si="495"/>
        <v>30</v>
      </c>
      <c r="W4493" t="str">
        <f t="shared" si="496"/>
        <v>ok</v>
      </c>
    </row>
    <row r="4494" spans="1:23" x14ac:dyDescent="0.3">
      <c r="A4494" t="s">
        <v>4536</v>
      </c>
      <c r="B4494" t="s">
        <v>11</v>
      </c>
      <c r="C4494" t="s">
        <v>12</v>
      </c>
      <c r="D4494" t="s">
        <v>13</v>
      </c>
      <c r="E4494" t="s">
        <v>20</v>
      </c>
      <c r="F4494" t="s">
        <v>38</v>
      </c>
      <c r="G4494" s="5">
        <v>12282.94</v>
      </c>
      <c r="H4494" s="5">
        <f t="shared" si="490"/>
        <v>221.09291999999999</v>
      </c>
      <c r="I4494" s="6">
        <v>5</v>
      </c>
      <c r="J4494" s="6">
        <v>61414.7</v>
      </c>
      <c r="K4494" s="5">
        <f t="shared" si="491"/>
        <v>1105.4646</v>
      </c>
      <c r="L4494" s="7">
        <v>3.43</v>
      </c>
      <c r="M4494" s="7">
        <v>989</v>
      </c>
      <c r="N4494" s="3">
        <v>45498</v>
      </c>
      <c r="O4494" s="4" t="str">
        <f t="shared" si="492"/>
        <v>2024-07</v>
      </c>
      <c r="P4494" s="4" t="str">
        <f t="shared" si="493"/>
        <v>07</v>
      </c>
      <c r="Q4494" s="4" t="str">
        <f t="shared" si="494"/>
        <v>July</v>
      </c>
      <c r="R4494" s="30" t="str">
        <f t="shared" si="495"/>
        <v>25</v>
      </c>
      <c r="W4494" t="str">
        <f t="shared" si="496"/>
        <v>ok</v>
      </c>
    </row>
    <row r="4495" spans="1:23" x14ac:dyDescent="0.3">
      <c r="A4495" t="s">
        <v>4537</v>
      </c>
      <c r="B4495" t="s">
        <v>41</v>
      </c>
      <c r="C4495" t="s">
        <v>42</v>
      </c>
      <c r="D4495" t="s">
        <v>43</v>
      </c>
      <c r="E4495" t="s">
        <v>20</v>
      </c>
      <c r="F4495" t="s">
        <v>26</v>
      </c>
      <c r="G4495" s="5">
        <v>574.79999999999995</v>
      </c>
      <c r="H4495" s="5">
        <f t="shared" si="490"/>
        <v>10.346399999999999</v>
      </c>
      <c r="I4495" s="6">
        <v>1</v>
      </c>
      <c r="J4495" s="6">
        <v>574.79999999999995</v>
      </c>
      <c r="K4495" s="5">
        <f t="shared" si="491"/>
        <v>10.346399999999999</v>
      </c>
      <c r="L4495" s="7">
        <v>3.32</v>
      </c>
      <c r="M4495" s="7">
        <v>1626</v>
      </c>
      <c r="N4495" s="3">
        <v>45443</v>
      </c>
      <c r="O4495" s="4" t="str">
        <f t="shared" si="492"/>
        <v>2024-05</v>
      </c>
      <c r="P4495" s="4" t="str">
        <f t="shared" si="493"/>
        <v>05</v>
      </c>
      <c r="Q4495" s="4" t="str">
        <f t="shared" si="494"/>
        <v>May</v>
      </c>
      <c r="R4495" s="30" t="str">
        <f t="shared" si="495"/>
        <v>31</v>
      </c>
      <c r="W4495" t="str">
        <f t="shared" si="496"/>
        <v>ok</v>
      </c>
    </row>
    <row r="4496" spans="1:23" x14ac:dyDescent="0.3">
      <c r="A4496" t="s">
        <v>4538</v>
      </c>
      <c r="B4496" t="s">
        <v>11</v>
      </c>
      <c r="C4496" t="s">
        <v>12</v>
      </c>
      <c r="D4496" t="s">
        <v>13</v>
      </c>
      <c r="E4496" t="s">
        <v>45</v>
      </c>
      <c r="F4496" t="s">
        <v>38</v>
      </c>
      <c r="G4496" s="5">
        <v>9032.81</v>
      </c>
      <c r="H4496" s="5">
        <f t="shared" si="490"/>
        <v>162.59057999999999</v>
      </c>
      <c r="I4496" s="6">
        <v>2</v>
      </c>
      <c r="J4496" s="6">
        <v>18065.62</v>
      </c>
      <c r="K4496" s="5">
        <f t="shared" si="491"/>
        <v>325.18115999999998</v>
      </c>
      <c r="L4496" s="7">
        <v>2.12</v>
      </c>
      <c r="M4496" s="7">
        <v>25</v>
      </c>
      <c r="N4496" s="3">
        <v>45633</v>
      </c>
      <c r="O4496" s="4" t="str">
        <f t="shared" si="492"/>
        <v>2024-12</v>
      </c>
      <c r="P4496" s="4" t="str">
        <f t="shared" si="493"/>
        <v>12</v>
      </c>
      <c r="Q4496" s="4" t="str">
        <f t="shared" si="494"/>
        <v>December</v>
      </c>
      <c r="R4496" s="30" t="str">
        <f t="shared" si="495"/>
        <v>07</v>
      </c>
      <c r="W4496" t="str">
        <f t="shared" si="496"/>
        <v>ok</v>
      </c>
    </row>
    <row r="4497" spans="1:23" x14ac:dyDescent="0.3">
      <c r="A4497" t="s">
        <v>4539</v>
      </c>
      <c r="B4497" t="s">
        <v>51</v>
      </c>
      <c r="C4497" t="s">
        <v>29</v>
      </c>
      <c r="D4497" t="s">
        <v>52</v>
      </c>
      <c r="E4497" t="s">
        <v>14</v>
      </c>
      <c r="F4497" t="s">
        <v>38</v>
      </c>
      <c r="G4497" s="5">
        <v>1959.95</v>
      </c>
      <c r="H4497" s="5">
        <f t="shared" si="490"/>
        <v>35.2791</v>
      </c>
      <c r="I4497" s="6">
        <v>3</v>
      </c>
      <c r="J4497" s="6">
        <v>5879.85</v>
      </c>
      <c r="K4497" s="5">
        <f t="shared" si="491"/>
        <v>105.8373</v>
      </c>
      <c r="L4497" s="7">
        <v>3.59</v>
      </c>
      <c r="M4497" s="7">
        <v>1462</v>
      </c>
      <c r="N4497" s="3">
        <v>45628</v>
      </c>
      <c r="O4497" s="4" t="str">
        <f t="shared" si="492"/>
        <v>2024-12</v>
      </c>
      <c r="P4497" s="4" t="str">
        <f t="shared" si="493"/>
        <v>12</v>
      </c>
      <c r="Q4497" s="4" t="str">
        <f t="shared" si="494"/>
        <v>December</v>
      </c>
      <c r="R4497" s="30" t="str">
        <f t="shared" si="495"/>
        <v>02</v>
      </c>
      <c r="W4497" t="str">
        <f t="shared" si="496"/>
        <v>ok</v>
      </c>
    </row>
    <row r="4498" spans="1:23" x14ac:dyDescent="0.3">
      <c r="A4498" t="s">
        <v>4540</v>
      </c>
      <c r="B4498" t="s">
        <v>11</v>
      </c>
      <c r="C4498" t="s">
        <v>12</v>
      </c>
      <c r="D4498" t="s">
        <v>13</v>
      </c>
      <c r="E4498" t="s">
        <v>20</v>
      </c>
      <c r="F4498" t="s">
        <v>15</v>
      </c>
      <c r="G4498" s="5">
        <v>118.9</v>
      </c>
      <c r="H4498" s="5">
        <f t="shared" si="490"/>
        <v>2.1402000000000001</v>
      </c>
      <c r="I4498" s="6">
        <v>1</v>
      </c>
      <c r="J4498" s="6">
        <v>118.9</v>
      </c>
      <c r="K4498" s="5">
        <f t="shared" si="491"/>
        <v>2.1402000000000001</v>
      </c>
      <c r="L4498" s="7">
        <v>3.09</v>
      </c>
      <c r="M4498" s="7">
        <v>3186</v>
      </c>
      <c r="N4498" s="3">
        <v>45582</v>
      </c>
      <c r="O4498" s="4" t="str">
        <f t="shared" si="492"/>
        <v>2024-10</v>
      </c>
      <c r="P4498" s="4" t="str">
        <f t="shared" si="493"/>
        <v>10</v>
      </c>
      <c r="Q4498" s="4" t="str">
        <f t="shared" si="494"/>
        <v>October</v>
      </c>
      <c r="R4498" s="30" t="str">
        <f t="shared" si="495"/>
        <v>17</v>
      </c>
      <c r="W4498" t="str">
        <f t="shared" si="496"/>
        <v>ok</v>
      </c>
    </row>
    <row r="4499" spans="1:23" x14ac:dyDescent="0.3">
      <c r="A4499" t="s">
        <v>4541</v>
      </c>
      <c r="B4499" t="s">
        <v>41</v>
      </c>
      <c r="C4499" t="s">
        <v>42</v>
      </c>
      <c r="D4499" t="s">
        <v>43</v>
      </c>
      <c r="E4499" t="s">
        <v>14</v>
      </c>
      <c r="F4499" t="s">
        <v>26</v>
      </c>
      <c r="G4499" s="5">
        <v>359.05</v>
      </c>
      <c r="H4499" s="5">
        <f t="shared" si="490"/>
        <v>6.4628999999999994</v>
      </c>
      <c r="I4499" s="6">
        <v>2</v>
      </c>
      <c r="J4499" s="6">
        <v>718.1</v>
      </c>
      <c r="K4499" s="5">
        <f t="shared" si="491"/>
        <v>12.925799999999999</v>
      </c>
      <c r="L4499" s="7">
        <v>2.92</v>
      </c>
      <c r="M4499" s="7">
        <v>616</v>
      </c>
      <c r="N4499" s="3">
        <v>45646</v>
      </c>
      <c r="O4499" s="4" t="str">
        <f t="shared" si="492"/>
        <v>2024-12</v>
      </c>
      <c r="P4499" s="4" t="str">
        <f t="shared" si="493"/>
        <v>12</v>
      </c>
      <c r="Q4499" s="4" t="str">
        <f t="shared" si="494"/>
        <v>December</v>
      </c>
      <c r="R4499" s="30" t="str">
        <f t="shared" si="495"/>
        <v>20</v>
      </c>
      <c r="W4499" t="str">
        <f t="shared" si="496"/>
        <v>ok</v>
      </c>
    </row>
    <row r="4500" spans="1:23" x14ac:dyDescent="0.3">
      <c r="A4500" t="s">
        <v>4542</v>
      </c>
      <c r="B4500" t="s">
        <v>11</v>
      </c>
      <c r="C4500" t="s">
        <v>12</v>
      </c>
      <c r="D4500" t="s">
        <v>13</v>
      </c>
      <c r="E4500" t="s">
        <v>20</v>
      </c>
      <c r="F4500" t="s">
        <v>26</v>
      </c>
      <c r="G4500" s="5">
        <v>3245.64</v>
      </c>
      <c r="H4500" s="5">
        <f t="shared" si="490"/>
        <v>58.421519999999994</v>
      </c>
      <c r="I4500" s="6">
        <v>4</v>
      </c>
      <c r="J4500" s="6">
        <v>12982.56</v>
      </c>
      <c r="K4500" s="5">
        <f t="shared" si="491"/>
        <v>233.68607999999998</v>
      </c>
      <c r="L4500" s="7">
        <v>1.0900000000000001</v>
      </c>
      <c r="M4500" s="7">
        <v>411</v>
      </c>
      <c r="N4500" s="3">
        <v>45349</v>
      </c>
      <c r="O4500" s="4" t="str">
        <f t="shared" si="492"/>
        <v>2024-02</v>
      </c>
      <c r="P4500" s="4" t="str">
        <f t="shared" si="493"/>
        <v>02</v>
      </c>
      <c r="Q4500" s="4" t="str">
        <f t="shared" si="494"/>
        <v>February</v>
      </c>
      <c r="R4500" s="30" t="str">
        <f t="shared" si="495"/>
        <v>27</v>
      </c>
      <c r="W4500" t="str">
        <f t="shared" si="496"/>
        <v>ok</v>
      </c>
    </row>
    <row r="4501" spans="1:23" x14ac:dyDescent="0.3">
      <c r="A4501" t="s">
        <v>4543</v>
      </c>
      <c r="B4501" t="s">
        <v>28</v>
      </c>
      <c r="C4501" t="s">
        <v>29</v>
      </c>
      <c r="D4501" t="s">
        <v>30</v>
      </c>
      <c r="E4501" t="s">
        <v>45</v>
      </c>
      <c r="F4501" t="s">
        <v>21</v>
      </c>
      <c r="G4501" s="5">
        <v>12093.85</v>
      </c>
      <c r="H4501" s="5">
        <f t="shared" si="490"/>
        <v>217.6893</v>
      </c>
      <c r="I4501" s="6">
        <v>3</v>
      </c>
      <c r="J4501" s="6">
        <v>36281.550000000003</v>
      </c>
      <c r="K4501" s="5">
        <f t="shared" si="491"/>
        <v>653.06790000000001</v>
      </c>
      <c r="L4501" s="7">
        <v>1.2</v>
      </c>
      <c r="M4501" s="7">
        <v>786</v>
      </c>
      <c r="N4501" s="3">
        <v>45379</v>
      </c>
      <c r="O4501" s="4" t="str">
        <f t="shared" si="492"/>
        <v>2024-03</v>
      </c>
      <c r="P4501" s="4" t="str">
        <f t="shared" si="493"/>
        <v>03</v>
      </c>
      <c r="Q4501" s="4" t="str">
        <f t="shared" si="494"/>
        <v>March</v>
      </c>
      <c r="R4501" s="30" t="str">
        <f t="shared" si="495"/>
        <v>28</v>
      </c>
      <c r="W4501" t="str">
        <f t="shared" si="496"/>
        <v>ok</v>
      </c>
    </row>
    <row r="4502" spans="1:23" x14ac:dyDescent="0.3">
      <c r="A4502" t="s">
        <v>4544</v>
      </c>
      <c r="B4502" t="s">
        <v>63</v>
      </c>
      <c r="C4502" t="s">
        <v>18</v>
      </c>
      <c r="D4502" t="s">
        <v>64</v>
      </c>
      <c r="E4502" t="s">
        <v>20</v>
      </c>
      <c r="F4502" t="s">
        <v>21</v>
      </c>
      <c r="G4502" s="5">
        <v>15641.79</v>
      </c>
      <c r="H4502" s="5">
        <f t="shared" si="490"/>
        <v>281.55221999999998</v>
      </c>
      <c r="I4502" s="6">
        <v>4</v>
      </c>
      <c r="J4502" s="6">
        <v>62567.16</v>
      </c>
      <c r="K4502" s="5">
        <f t="shared" si="491"/>
        <v>1126.2088799999999</v>
      </c>
      <c r="L4502" s="7">
        <v>1.56</v>
      </c>
      <c r="M4502" s="7">
        <v>2601</v>
      </c>
      <c r="N4502" s="3">
        <v>45388</v>
      </c>
      <c r="O4502" s="4" t="str">
        <f t="shared" si="492"/>
        <v>2024-04</v>
      </c>
      <c r="P4502" s="4" t="str">
        <f t="shared" si="493"/>
        <v>04</v>
      </c>
      <c r="Q4502" s="4" t="str">
        <f t="shared" si="494"/>
        <v>April</v>
      </c>
      <c r="R4502" s="30" t="str">
        <f t="shared" si="495"/>
        <v>06</v>
      </c>
      <c r="W4502" t="str">
        <f t="shared" si="496"/>
        <v>ok</v>
      </c>
    </row>
    <row r="4503" spans="1:23" x14ac:dyDescent="0.3">
      <c r="A4503" t="s">
        <v>4545</v>
      </c>
      <c r="B4503" t="s">
        <v>36</v>
      </c>
      <c r="C4503" t="s">
        <v>18</v>
      </c>
      <c r="D4503" t="s">
        <v>37</v>
      </c>
      <c r="E4503" t="s">
        <v>20</v>
      </c>
      <c r="F4503" t="s">
        <v>60</v>
      </c>
      <c r="G4503" s="5">
        <v>14753.32</v>
      </c>
      <c r="H4503" s="5">
        <f t="shared" si="490"/>
        <v>265.55975999999998</v>
      </c>
      <c r="I4503" s="6">
        <v>3</v>
      </c>
      <c r="J4503" s="6">
        <v>44259.96</v>
      </c>
      <c r="K4503" s="5">
        <f t="shared" si="491"/>
        <v>796.67927999999995</v>
      </c>
      <c r="L4503" s="7">
        <v>4.3600000000000003</v>
      </c>
      <c r="M4503" s="7">
        <v>1660</v>
      </c>
      <c r="N4503" s="3">
        <v>45460</v>
      </c>
      <c r="O4503" s="4" t="str">
        <f t="shared" si="492"/>
        <v>2024-06</v>
      </c>
      <c r="P4503" s="4" t="str">
        <f t="shared" si="493"/>
        <v>06</v>
      </c>
      <c r="Q4503" s="4" t="str">
        <f t="shared" si="494"/>
        <v>June</v>
      </c>
      <c r="R4503" s="30" t="str">
        <f t="shared" si="495"/>
        <v>17</v>
      </c>
      <c r="W4503" t="str">
        <f t="shared" si="496"/>
        <v>ok</v>
      </c>
    </row>
    <row r="4504" spans="1:23" x14ac:dyDescent="0.3">
      <c r="A4504" t="s">
        <v>4546</v>
      </c>
      <c r="B4504" t="s">
        <v>23</v>
      </c>
      <c r="C4504" t="s">
        <v>24</v>
      </c>
      <c r="D4504" t="s">
        <v>25</v>
      </c>
      <c r="E4504" t="s">
        <v>20</v>
      </c>
      <c r="F4504" t="s">
        <v>38</v>
      </c>
      <c r="G4504" s="5">
        <v>17141.86</v>
      </c>
      <c r="H4504" s="5">
        <f t="shared" si="490"/>
        <v>308.55347999999998</v>
      </c>
      <c r="I4504" s="6">
        <v>1</v>
      </c>
      <c r="J4504" s="6">
        <v>17141.86</v>
      </c>
      <c r="K4504" s="5">
        <f t="shared" si="491"/>
        <v>308.55347999999998</v>
      </c>
      <c r="L4504" s="7">
        <v>4.79</v>
      </c>
      <c r="M4504" s="7">
        <v>4321</v>
      </c>
      <c r="N4504" s="3">
        <v>45499</v>
      </c>
      <c r="O4504" s="4" t="str">
        <f t="shared" si="492"/>
        <v>2024-07</v>
      </c>
      <c r="P4504" s="4" t="str">
        <f t="shared" si="493"/>
        <v>07</v>
      </c>
      <c r="Q4504" s="4" t="str">
        <f t="shared" si="494"/>
        <v>July</v>
      </c>
      <c r="R4504" s="30" t="str">
        <f t="shared" si="495"/>
        <v>26</v>
      </c>
      <c r="W4504" t="str">
        <f t="shared" si="496"/>
        <v>ok</v>
      </c>
    </row>
    <row r="4505" spans="1:23" x14ac:dyDescent="0.3">
      <c r="A4505" t="s">
        <v>4547</v>
      </c>
      <c r="B4505" t="s">
        <v>28</v>
      </c>
      <c r="C4505" t="s">
        <v>29</v>
      </c>
      <c r="D4505" t="s">
        <v>30</v>
      </c>
      <c r="E4505" t="s">
        <v>20</v>
      </c>
      <c r="F4505" t="s">
        <v>21</v>
      </c>
      <c r="G4505" s="5">
        <v>1317.13</v>
      </c>
      <c r="H4505" s="5">
        <f t="shared" si="490"/>
        <v>23.70834</v>
      </c>
      <c r="I4505" s="6">
        <v>3</v>
      </c>
      <c r="J4505" s="6">
        <v>3951.39</v>
      </c>
      <c r="K4505" s="5">
        <f t="shared" si="491"/>
        <v>71.125020000000006</v>
      </c>
      <c r="L4505" s="7">
        <v>4.4000000000000004</v>
      </c>
      <c r="M4505" s="7">
        <v>3925</v>
      </c>
      <c r="N4505" s="3">
        <v>45645</v>
      </c>
      <c r="O4505" s="4" t="str">
        <f t="shared" si="492"/>
        <v>2024-12</v>
      </c>
      <c r="P4505" s="4" t="str">
        <f t="shared" si="493"/>
        <v>12</v>
      </c>
      <c r="Q4505" s="4" t="str">
        <f t="shared" si="494"/>
        <v>December</v>
      </c>
      <c r="R4505" s="30" t="str">
        <f t="shared" si="495"/>
        <v>19</v>
      </c>
      <c r="W4505" t="str">
        <f t="shared" si="496"/>
        <v>ok</v>
      </c>
    </row>
    <row r="4506" spans="1:23" x14ac:dyDescent="0.3">
      <c r="A4506" t="s">
        <v>4548</v>
      </c>
      <c r="B4506" t="s">
        <v>47</v>
      </c>
      <c r="C4506" t="s">
        <v>12</v>
      </c>
      <c r="D4506" t="s">
        <v>48</v>
      </c>
      <c r="E4506" t="s">
        <v>14</v>
      </c>
      <c r="F4506" t="s">
        <v>38</v>
      </c>
      <c r="G4506" s="5">
        <v>11423.02</v>
      </c>
      <c r="H4506" s="5">
        <f t="shared" si="490"/>
        <v>205.61436</v>
      </c>
      <c r="I4506" s="6">
        <v>1</v>
      </c>
      <c r="J4506" s="6">
        <v>11423.02</v>
      </c>
      <c r="K4506" s="5">
        <f t="shared" si="491"/>
        <v>205.61436</v>
      </c>
      <c r="L4506" s="7">
        <v>4.87</v>
      </c>
      <c r="M4506" s="7">
        <v>2737</v>
      </c>
      <c r="N4506" s="3">
        <v>45364</v>
      </c>
      <c r="O4506" s="4" t="str">
        <f t="shared" si="492"/>
        <v>2024-03</v>
      </c>
      <c r="P4506" s="4" t="str">
        <f t="shared" si="493"/>
        <v>03</v>
      </c>
      <c r="Q4506" s="4" t="str">
        <f t="shared" si="494"/>
        <v>March</v>
      </c>
      <c r="R4506" s="30" t="str">
        <f t="shared" si="495"/>
        <v>13</v>
      </c>
      <c r="W4506" t="str">
        <f t="shared" si="496"/>
        <v>ok</v>
      </c>
    </row>
    <row r="4507" spans="1:23" x14ac:dyDescent="0.3">
      <c r="A4507" t="s">
        <v>4549</v>
      </c>
      <c r="B4507" t="s">
        <v>17</v>
      </c>
      <c r="C4507" t="s">
        <v>18</v>
      </c>
      <c r="D4507" t="s">
        <v>19</v>
      </c>
      <c r="E4507" t="s">
        <v>14</v>
      </c>
      <c r="F4507" t="s">
        <v>60</v>
      </c>
      <c r="G4507" s="5">
        <v>6090.31</v>
      </c>
      <c r="H4507" s="5">
        <f t="shared" si="490"/>
        <v>109.62558</v>
      </c>
      <c r="I4507" s="6">
        <v>3</v>
      </c>
      <c r="J4507" s="6">
        <v>18270.93</v>
      </c>
      <c r="K4507" s="5">
        <f t="shared" si="491"/>
        <v>328.87673999999998</v>
      </c>
      <c r="L4507" s="7">
        <v>2.94</v>
      </c>
      <c r="M4507" s="7">
        <v>4040</v>
      </c>
      <c r="N4507" s="3">
        <v>45604</v>
      </c>
      <c r="O4507" s="4" t="str">
        <f t="shared" si="492"/>
        <v>2024-11</v>
      </c>
      <c r="P4507" s="4" t="str">
        <f t="shared" si="493"/>
        <v>11</v>
      </c>
      <c r="Q4507" s="4" t="str">
        <f t="shared" si="494"/>
        <v>November</v>
      </c>
      <c r="R4507" s="30" t="str">
        <f t="shared" si="495"/>
        <v>08</v>
      </c>
      <c r="W4507" t="str">
        <f t="shared" si="496"/>
        <v>ok</v>
      </c>
    </row>
    <row r="4508" spans="1:23" x14ac:dyDescent="0.3">
      <c r="A4508" t="s">
        <v>4550</v>
      </c>
      <c r="B4508" t="s">
        <v>47</v>
      </c>
      <c r="C4508" t="s">
        <v>12</v>
      </c>
      <c r="D4508" t="s">
        <v>48</v>
      </c>
      <c r="E4508" t="s">
        <v>45</v>
      </c>
      <c r="F4508" t="s">
        <v>26</v>
      </c>
      <c r="G4508" s="5">
        <v>19762.689999999999</v>
      </c>
      <c r="H4508" s="5">
        <f t="shared" si="490"/>
        <v>355.72841999999997</v>
      </c>
      <c r="I4508" s="6">
        <v>3</v>
      </c>
      <c r="J4508" s="6">
        <v>59288.07</v>
      </c>
      <c r="K4508" s="5">
        <f t="shared" si="491"/>
        <v>1067.18526</v>
      </c>
      <c r="L4508" s="7">
        <v>3.63</v>
      </c>
      <c r="M4508" s="7">
        <v>2055</v>
      </c>
      <c r="N4508" s="3">
        <v>45620</v>
      </c>
      <c r="O4508" s="4" t="str">
        <f t="shared" si="492"/>
        <v>2024-11</v>
      </c>
      <c r="P4508" s="4" t="str">
        <f t="shared" si="493"/>
        <v>11</v>
      </c>
      <c r="Q4508" s="4" t="str">
        <f t="shared" si="494"/>
        <v>November</v>
      </c>
      <c r="R4508" s="30" t="str">
        <f t="shared" si="495"/>
        <v>24</v>
      </c>
      <c r="W4508" t="str">
        <f t="shared" si="496"/>
        <v>ok</v>
      </c>
    </row>
    <row r="4509" spans="1:23" x14ac:dyDescent="0.3">
      <c r="A4509" t="s">
        <v>4551</v>
      </c>
      <c r="B4509" t="s">
        <v>47</v>
      </c>
      <c r="C4509" t="s">
        <v>12</v>
      </c>
      <c r="D4509" t="s">
        <v>48</v>
      </c>
      <c r="E4509" t="s">
        <v>45</v>
      </c>
      <c r="F4509" t="s">
        <v>60</v>
      </c>
      <c r="G4509" s="5">
        <v>4812.8599999999997</v>
      </c>
      <c r="H4509" s="5">
        <f t="shared" si="490"/>
        <v>86.631479999999982</v>
      </c>
      <c r="I4509" s="6">
        <v>4</v>
      </c>
      <c r="J4509" s="6">
        <v>19251.439999999999</v>
      </c>
      <c r="K4509" s="5">
        <f t="shared" si="491"/>
        <v>346.52591999999993</v>
      </c>
      <c r="L4509" s="7">
        <v>3.63</v>
      </c>
      <c r="M4509" s="7">
        <v>182</v>
      </c>
      <c r="N4509" s="3">
        <v>45392</v>
      </c>
      <c r="O4509" s="4" t="str">
        <f t="shared" si="492"/>
        <v>2024-04</v>
      </c>
      <c r="P4509" s="4" t="str">
        <f t="shared" si="493"/>
        <v>04</v>
      </c>
      <c r="Q4509" s="4" t="str">
        <f t="shared" si="494"/>
        <v>April</v>
      </c>
      <c r="R4509" s="30" t="str">
        <f t="shared" si="495"/>
        <v>10</v>
      </c>
      <c r="W4509" t="str">
        <f t="shared" si="496"/>
        <v>ok</v>
      </c>
    </row>
    <row r="4510" spans="1:23" x14ac:dyDescent="0.3">
      <c r="A4510" t="s">
        <v>4552</v>
      </c>
      <c r="B4510" t="s">
        <v>28</v>
      </c>
      <c r="C4510" t="s">
        <v>29</v>
      </c>
      <c r="D4510" t="s">
        <v>30</v>
      </c>
      <c r="E4510" t="s">
        <v>45</v>
      </c>
      <c r="F4510" t="s">
        <v>15</v>
      </c>
      <c r="G4510" s="5">
        <v>5995.9</v>
      </c>
      <c r="H4510" s="5">
        <f t="shared" si="490"/>
        <v>107.92619999999998</v>
      </c>
      <c r="I4510" s="6">
        <v>4</v>
      </c>
      <c r="J4510" s="6">
        <v>23983.599999999999</v>
      </c>
      <c r="K4510" s="5">
        <f t="shared" si="491"/>
        <v>431.70479999999992</v>
      </c>
      <c r="L4510" s="7">
        <v>1.55</v>
      </c>
      <c r="M4510" s="7">
        <v>277</v>
      </c>
      <c r="N4510" s="3">
        <v>45608</v>
      </c>
      <c r="O4510" s="4" t="str">
        <f t="shared" si="492"/>
        <v>2024-11</v>
      </c>
      <c r="P4510" s="4" t="str">
        <f t="shared" si="493"/>
        <v>11</v>
      </c>
      <c r="Q4510" s="4" t="str">
        <f t="shared" si="494"/>
        <v>November</v>
      </c>
      <c r="R4510" s="30" t="str">
        <f t="shared" si="495"/>
        <v>12</v>
      </c>
      <c r="W4510" t="str">
        <f t="shared" si="496"/>
        <v>ok</v>
      </c>
    </row>
    <row r="4511" spans="1:23" x14ac:dyDescent="0.3">
      <c r="A4511" t="s">
        <v>4553</v>
      </c>
      <c r="B4511" t="s">
        <v>51</v>
      </c>
      <c r="C4511" t="s">
        <v>29</v>
      </c>
      <c r="D4511" t="s">
        <v>52</v>
      </c>
      <c r="E4511" t="s">
        <v>45</v>
      </c>
      <c r="F4511" t="s">
        <v>26</v>
      </c>
      <c r="G4511" s="5">
        <v>19759.36</v>
      </c>
      <c r="H4511" s="5">
        <f t="shared" si="490"/>
        <v>355.66847999999999</v>
      </c>
      <c r="I4511" s="6">
        <v>2</v>
      </c>
      <c r="J4511" s="6">
        <v>39518.720000000001</v>
      </c>
      <c r="K4511" s="5">
        <f t="shared" si="491"/>
        <v>711.33695999999998</v>
      </c>
      <c r="L4511" s="7">
        <v>2.71</v>
      </c>
      <c r="M4511" s="7">
        <v>1271</v>
      </c>
      <c r="N4511" s="3">
        <v>45596</v>
      </c>
      <c r="O4511" s="4" t="str">
        <f t="shared" si="492"/>
        <v>2024-10</v>
      </c>
      <c r="P4511" s="4" t="str">
        <f t="shared" si="493"/>
        <v>10</v>
      </c>
      <c r="Q4511" s="4" t="str">
        <f t="shared" si="494"/>
        <v>October</v>
      </c>
      <c r="R4511" s="30" t="str">
        <f t="shared" si="495"/>
        <v>31</v>
      </c>
      <c r="W4511" t="str">
        <f t="shared" si="496"/>
        <v>ok</v>
      </c>
    </row>
    <row r="4512" spans="1:23" x14ac:dyDescent="0.3">
      <c r="A4512" t="s">
        <v>4554</v>
      </c>
      <c r="B4512" t="s">
        <v>17</v>
      </c>
      <c r="C4512" t="s">
        <v>18</v>
      </c>
      <c r="D4512" t="s">
        <v>19</v>
      </c>
      <c r="E4512" t="s">
        <v>14</v>
      </c>
      <c r="F4512" t="s">
        <v>26</v>
      </c>
      <c r="G4512" s="5">
        <v>4500.42</v>
      </c>
      <c r="H4512" s="5">
        <f t="shared" si="490"/>
        <v>81.007559999999998</v>
      </c>
      <c r="I4512" s="6">
        <v>2</v>
      </c>
      <c r="J4512" s="6">
        <v>9000.84</v>
      </c>
      <c r="K4512" s="5">
        <f t="shared" si="491"/>
        <v>162.01512</v>
      </c>
      <c r="L4512" s="7">
        <v>4.07</v>
      </c>
      <c r="M4512" s="7">
        <v>4329</v>
      </c>
      <c r="N4512" s="3">
        <v>45363</v>
      </c>
      <c r="O4512" s="4" t="str">
        <f t="shared" si="492"/>
        <v>2024-03</v>
      </c>
      <c r="P4512" s="4" t="str">
        <f t="shared" si="493"/>
        <v>03</v>
      </c>
      <c r="Q4512" s="4" t="str">
        <f t="shared" si="494"/>
        <v>March</v>
      </c>
      <c r="R4512" s="30" t="str">
        <f t="shared" si="495"/>
        <v>12</v>
      </c>
      <c r="W4512" t="str">
        <f t="shared" si="496"/>
        <v>ok</v>
      </c>
    </row>
    <row r="4513" spans="1:23" x14ac:dyDescent="0.3">
      <c r="A4513" t="s">
        <v>4555</v>
      </c>
      <c r="B4513" t="s">
        <v>23</v>
      </c>
      <c r="C4513" t="s">
        <v>24</v>
      </c>
      <c r="D4513" t="s">
        <v>25</v>
      </c>
      <c r="E4513" t="s">
        <v>45</v>
      </c>
      <c r="F4513" t="s">
        <v>15</v>
      </c>
      <c r="G4513" s="5">
        <v>3938.04</v>
      </c>
      <c r="H4513" s="5">
        <f t="shared" si="490"/>
        <v>70.884719999999987</v>
      </c>
      <c r="I4513" s="6">
        <v>5</v>
      </c>
      <c r="J4513" s="6">
        <v>19690.2</v>
      </c>
      <c r="K4513" s="5">
        <f t="shared" si="491"/>
        <v>354.42359999999996</v>
      </c>
      <c r="L4513" s="7">
        <v>2.23</v>
      </c>
      <c r="M4513" s="7">
        <v>640</v>
      </c>
      <c r="N4513" s="3">
        <v>45588</v>
      </c>
      <c r="O4513" s="4" t="str">
        <f t="shared" si="492"/>
        <v>2024-10</v>
      </c>
      <c r="P4513" s="4" t="str">
        <f t="shared" si="493"/>
        <v>10</v>
      </c>
      <c r="Q4513" s="4" t="str">
        <f t="shared" si="494"/>
        <v>October</v>
      </c>
      <c r="R4513" s="30" t="str">
        <f t="shared" si="495"/>
        <v>23</v>
      </c>
      <c r="W4513" t="str">
        <f t="shared" si="496"/>
        <v>ok</v>
      </c>
    </row>
    <row r="4514" spans="1:23" x14ac:dyDescent="0.3">
      <c r="A4514" t="s">
        <v>4556</v>
      </c>
      <c r="B4514" t="s">
        <v>33</v>
      </c>
      <c r="C4514" t="s">
        <v>12</v>
      </c>
      <c r="D4514" t="s">
        <v>34</v>
      </c>
      <c r="E4514" t="s">
        <v>45</v>
      </c>
      <c r="F4514" t="s">
        <v>21</v>
      </c>
      <c r="G4514" s="5">
        <v>11602.1</v>
      </c>
      <c r="H4514" s="5">
        <f t="shared" si="490"/>
        <v>208.83779999999999</v>
      </c>
      <c r="I4514" s="6">
        <v>5</v>
      </c>
      <c r="J4514" s="6">
        <v>58010.5</v>
      </c>
      <c r="K4514" s="5">
        <f t="shared" si="491"/>
        <v>1044.1889999999999</v>
      </c>
      <c r="L4514" s="7">
        <v>2.12</v>
      </c>
      <c r="M4514" s="7">
        <v>4974</v>
      </c>
      <c r="N4514" s="3">
        <v>45526</v>
      </c>
      <c r="O4514" s="4" t="str">
        <f t="shared" si="492"/>
        <v>2024-08</v>
      </c>
      <c r="P4514" s="4" t="str">
        <f t="shared" si="493"/>
        <v>08</v>
      </c>
      <c r="Q4514" s="4" t="str">
        <f t="shared" si="494"/>
        <v>August</v>
      </c>
      <c r="R4514" s="30" t="str">
        <f t="shared" si="495"/>
        <v>22</v>
      </c>
      <c r="W4514" t="str">
        <f t="shared" si="496"/>
        <v>ok</v>
      </c>
    </row>
    <row r="4515" spans="1:23" x14ac:dyDescent="0.3">
      <c r="A4515" t="s">
        <v>4557</v>
      </c>
      <c r="B4515" t="s">
        <v>28</v>
      </c>
      <c r="C4515" t="s">
        <v>29</v>
      </c>
      <c r="D4515" t="s">
        <v>30</v>
      </c>
      <c r="E4515" t="s">
        <v>45</v>
      </c>
      <c r="F4515" t="s">
        <v>15</v>
      </c>
      <c r="G4515" s="5">
        <v>10987.87</v>
      </c>
      <c r="H4515" s="5">
        <f t="shared" si="490"/>
        <v>197.78165999999999</v>
      </c>
      <c r="I4515" s="6">
        <v>2</v>
      </c>
      <c r="J4515" s="6">
        <v>21975.74</v>
      </c>
      <c r="K4515" s="5">
        <f t="shared" si="491"/>
        <v>395.56331999999998</v>
      </c>
      <c r="L4515" s="7">
        <v>3.9</v>
      </c>
      <c r="M4515" s="7">
        <v>4876</v>
      </c>
      <c r="N4515" s="3">
        <v>45465</v>
      </c>
      <c r="O4515" s="4" t="str">
        <f t="shared" si="492"/>
        <v>2024-06</v>
      </c>
      <c r="P4515" s="4" t="str">
        <f t="shared" si="493"/>
        <v>06</v>
      </c>
      <c r="Q4515" s="4" t="str">
        <f t="shared" si="494"/>
        <v>June</v>
      </c>
      <c r="R4515" s="30" t="str">
        <f t="shared" si="495"/>
        <v>22</v>
      </c>
      <c r="W4515" t="str">
        <f t="shared" si="496"/>
        <v>ok</v>
      </c>
    </row>
    <row r="4516" spans="1:23" x14ac:dyDescent="0.3">
      <c r="A4516" t="s">
        <v>4558</v>
      </c>
      <c r="B4516" t="s">
        <v>36</v>
      </c>
      <c r="C4516" t="s">
        <v>18</v>
      </c>
      <c r="D4516" t="s">
        <v>37</v>
      </c>
      <c r="E4516" t="s">
        <v>45</v>
      </c>
      <c r="F4516" t="s">
        <v>38</v>
      </c>
      <c r="G4516" s="5">
        <v>16194.91</v>
      </c>
      <c r="H4516" s="5">
        <f t="shared" si="490"/>
        <v>291.50837999999999</v>
      </c>
      <c r="I4516" s="6">
        <v>2</v>
      </c>
      <c r="J4516" s="6">
        <v>32389.82</v>
      </c>
      <c r="K4516" s="5">
        <f t="shared" si="491"/>
        <v>583.01675999999998</v>
      </c>
      <c r="L4516" s="7">
        <v>3.86</v>
      </c>
      <c r="M4516" s="7">
        <v>1512</v>
      </c>
      <c r="N4516" s="3">
        <v>45426</v>
      </c>
      <c r="O4516" s="4" t="str">
        <f t="shared" si="492"/>
        <v>2024-05</v>
      </c>
      <c r="P4516" s="4" t="str">
        <f t="shared" si="493"/>
        <v>05</v>
      </c>
      <c r="Q4516" s="4" t="str">
        <f t="shared" si="494"/>
        <v>May</v>
      </c>
      <c r="R4516" s="30" t="str">
        <f t="shared" si="495"/>
        <v>14</v>
      </c>
      <c r="W4516" t="str">
        <f t="shared" si="496"/>
        <v>ok</v>
      </c>
    </row>
    <row r="4517" spans="1:23" x14ac:dyDescent="0.3">
      <c r="A4517" t="s">
        <v>4559</v>
      </c>
      <c r="B4517" t="s">
        <v>51</v>
      </c>
      <c r="C4517" t="s">
        <v>29</v>
      </c>
      <c r="D4517" t="s">
        <v>52</v>
      </c>
      <c r="E4517" t="s">
        <v>45</v>
      </c>
      <c r="F4517" t="s">
        <v>60</v>
      </c>
      <c r="G4517" s="5">
        <v>19034.82</v>
      </c>
      <c r="H4517" s="5">
        <f t="shared" si="490"/>
        <v>342.62675999999999</v>
      </c>
      <c r="I4517" s="6">
        <v>4</v>
      </c>
      <c r="J4517" s="6">
        <v>76139.28</v>
      </c>
      <c r="K4517" s="5">
        <f t="shared" si="491"/>
        <v>1370.50704</v>
      </c>
      <c r="L4517" s="7">
        <v>1.46</v>
      </c>
      <c r="M4517" s="7">
        <v>263</v>
      </c>
      <c r="N4517" s="3">
        <v>45459</v>
      </c>
      <c r="O4517" s="4" t="str">
        <f t="shared" si="492"/>
        <v>2024-06</v>
      </c>
      <c r="P4517" s="4" t="str">
        <f t="shared" si="493"/>
        <v>06</v>
      </c>
      <c r="Q4517" s="4" t="str">
        <f t="shared" si="494"/>
        <v>June</v>
      </c>
      <c r="R4517" s="30" t="str">
        <f t="shared" si="495"/>
        <v>16</v>
      </c>
      <c r="W4517" t="str">
        <f t="shared" si="496"/>
        <v>ok</v>
      </c>
    </row>
    <row r="4518" spans="1:23" x14ac:dyDescent="0.3">
      <c r="A4518" t="s">
        <v>4560</v>
      </c>
      <c r="B4518" t="s">
        <v>11</v>
      </c>
      <c r="C4518" t="s">
        <v>12</v>
      </c>
      <c r="D4518" t="s">
        <v>13</v>
      </c>
      <c r="E4518" t="s">
        <v>14</v>
      </c>
      <c r="F4518" t="s">
        <v>38</v>
      </c>
      <c r="G4518" s="5">
        <v>5263.91</v>
      </c>
      <c r="H4518" s="5">
        <f t="shared" si="490"/>
        <v>94.750379999999993</v>
      </c>
      <c r="I4518" s="6">
        <v>3</v>
      </c>
      <c r="J4518" s="6">
        <v>15791.73</v>
      </c>
      <c r="K4518" s="5">
        <f t="shared" si="491"/>
        <v>284.25113999999996</v>
      </c>
      <c r="L4518" s="7">
        <v>4.37</v>
      </c>
      <c r="M4518" s="7">
        <v>1950</v>
      </c>
      <c r="N4518" s="3">
        <v>45380</v>
      </c>
      <c r="O4518" s="4" t="str">
        <f t="shared" si="492"/>
        <v>2024-03</v>
      </c>
      <c r="P4518" s="4" t="str">
        <f t="shared" si="493"/>
        <v>03</v>
      </c>
      <c r="Q4518" s="4" t="str">
        <f t="shared" si="494"/>
        <v>March</v>
      </c>
      <c r="R4518" s="30" t="str">
        <f t="shared" si="495"/>
        <v>29</v>
      </c>
      <c r="W4518" t="str">
        <f t="shared" si="496"/>
        <v>ok</v>
      </c>
    </row>
    <row r="4519" spans="1:23" x14ac:dyDescent="0.3">
      <c r="A4519" t="s">
        <v>4561</v>
      </c>
      <c r="B4519" t="s">
        <v>23</v>
      </c>
      <c r="C4519" t="s">
        <v>24</v>
      </c>
      <c r="D4519" t="s">
        <v>25</v>
      </c>
      <c r="E4519" t="s">
        <v>20</v>
      </c>
      <c r="F4519" t="s">
        <v>15</v>
      </c>
      <c r="G4519" s="5">
        <v>9975.7199999999993</v>
      </c>
      <c r="H4519" s="5">
        <f t="shared" si="490"/>
        <v>179.56295999999998</v>
      </c>
      <c r="I4519" s="6">
        <v>4</v>
      </c>
      <c r="J4519" s="6">
        <v>39902.879999999997</v>
      </c>
      <c r="K4519" s="5">
        <f t="shared" si="491"/>
        <v>718.2518399999999</v>
      </c>
      <c r="L4519" s="7">
        <v>3.76</v>
      </c>
      <c r="M4519" s="7">
        <v>1153</v>
      </c>
      <c r="N4519" s="3">
        <v>45425</v>
      </c>
      <c r="O4519" s="4" t="str">
        <f t="shared" si="492"/>
        <v>2024-05</v>
      </c>
      <c r="P4519" s="4" t="str">
        <f t="shared" si="493"/>
        <v>05</v>
      </c>
      <c r="Q4519" s="4" t="str">
        <f t="shared" si="494"/>
        <v>May</v>
      </c>
      <c r="R4519" s="30" t="str">
        <f t="shared" si="495"/>
        <v>13</v>
      </c>
      <c r="W4519" t="str">
        <f t="shared" si="496"/>
        <v>ok</v>
      </c>
    </row>
    <row r="4520" spans="1:23" x14ac:dyDescent="0.3">
      <c r="A4520" t="s">
        <v>4562</v>
      </c>
      <c r="B4520" t="s">
        <v>17</v>
      </c>
      <c r="C4520" t="s">
        <v>18</v>
      </c>
      <c r="D4520" t="s">
        <v>19</v>
      </c>
      <c r="E4520" t="s">
        <v>14</v>
      </c>
      <c r="F4520" t="s">
        <v>60</v>
      </c>
      <c r="G4520" s="5">
        <v>3930.21</v>
      </c>
      <c r="H4520" s="5">
        <f t="shared" si="490"/>
        <v>70.743780000000001</v>
      </c>
      <c r="I4520" s="6">
        <v>4</v>
      </c>
      <c r="J4520" s="6">
        <v>15720.84</v>
      </c>
      <c r="K4520" s="5">
        <f t="shared" si="491"/>
        <v>282.97512</v>
      </c>
      <c r="L4520" s="7">
        <v>1.99</v>
      </c>
      <c r="M4520" s="7">
        <v>3107</v>
      </c>
      <c r="N4520" s="3">
        <v>45557</v>
      </c>
      <c r="O4520" s="4" t="str">
        <f t="shared" si="492"/>
        <v>2024-09</v>
      </c>
      <c r="P4520" s="4" t="str">
        <f t="shared" si="493"/>
        <v>09</v>
      </c>
      <c r="Q4520" s="4" t="str">
        <f t="shared" si="494"/>
        <v>September</v>
      </c>
      <c r="R4520" s="30" t="str">
        <f t="shared" si="495"/>
        <v>22</v>
      </c>
      <c r="W4520" t="str">
        <f t="shared" si="496"/>
        <v>ok</v>
      </c>
    </row>
    <row r="4521" spans="1:23" x14ac:dyDescent="0.3">
      <c r="A4521" t="s">
        <v>4563</v>
      </c>
      <c r="B4521" t="s">
        <v>17</v>
      </c>
      <c r="C4521" t="s">
        <v>18</v>
      </c>
      <c r="D4521" t="s">
        <v>19</v>
      </c>
      <c r="E4521" t="s">
        <v>45</v>
      </c>
      <c r="F4521" t="s">
        <v>26</v>
      </c>
      <c r="G4521" s="5">
        <v>18426.93</v>
      </c>
      <c r="H4521" s="5">
        <f t="shared" si="490"/>
        <v>331.68473999999998</v>
      </c>
      <c r="I4521" s="6">
        <v>2</v>
      </c>
      <c r="J4521" s="6">
        <v>36853.86</v>
      </c>
      <c r="K4521" s="5">
        <f t="shared" si="491"/>
        <v>663.36947999999995</v>
      </c>
      <c r="L4521" s="7">
        <v>4.26</v>
      </c>
      <c r="M4521" s="7">
        <v>1871</v>
      </c>
      <c r="N4521" s="3">
        <v>45454</v>
      </c>
      <c r="O4521" s="4" t="str">
        <f t="shared" si="492"/>
        <v>2024-06</v>
      </c>
      <c r="P4521" s="4" t="str">
        <f t="shared" si="493"/>
        <v>06</v>
      </c>
      <c r="Q4521" s="4" t="str">
        <f t="shared" si="494"/>
        <v>June</v>
      </c>
      <c r="R4521" s="30" t="str">
        <f t="shared" si="495"/>
        <v>11</v>
      </c>
      <c r="W4521" t="str">
        <f t="shared" si="496"/>
        <v>ok</v>
      </c>
    </row>
    <row r="4522" spans="1:23" x14ac:dyDescent="0.3">
      <c r="A4522" t="s">
        <v>4564</v>
      </c>
      <c r="B4522" t="s">
        <v>51</v>
      </c>
      <c r="C4522" t="s">
        <v>29</v>
      </c>
      <c r="D4522" t="s">
        <v>52</v>
      </c>
      <c r="E4522" t="s">
        <v>45</v>
      </c>
      <c r="F4522" t="s">
        <v>15</v>
      </c>
      <c r="G4522" s="5">
        <v>12642.07</v>
      </c>
      <c r="H4522" s="5">
        <f t="shared" si="490"/>
        <v>227.55725999999999</v>
      </c>
      <c r="I4522" s="6">
        <v>3</v>
      </c>
      <c r="J4522" s="6">
        <v>37926.21</v>
      </c>
      <c r="K4522" s="5">
        <f t="shared" si="491"/>
        <v>682.6717799999999</v>
      </c>
      <c r="L4522" s="7">
        <v>4.72</v>
      </c>
      <c r="M4522" s="7">
        <v>1224</v>
      </c>
      <c r="N4522" s="3">
        <v>45320</v>
      </c>
      <c r="O4522" s="4" t="str">
        <f t="shared" si="492"/>
        <v>2024-01</v>
      </c>
      <c r="P4522" s="4" t="str">
        <f t="shared" si="493"/>
        <v>01</v>
      </c>
      <c r="Q4522" s="4" t="str">
        <f t="shared" si="494"/>
        <v>January</v>
      </c>
      <c r="R4522" s="30" t="str">
        <f t="shared" si="495"/>
        <v>29</v>
      </c>
      <c r="W4522" t="str">
        <f t="shared" si="496"/>
        <v>ok</v>
      </c>
    </row>
    <row r="4523" spans="1:23" x14ac:dyDescent="0.3">
      <c r="A4523" t="s">
        <v>4565</v>
      </c>
      <c r="B4523" t="s">
        <v>51</v>
      </c>
      <c r="C4523" t="s">
        <v>29</v>
      </c>
      <c r="D4523" t="s">
        <v>52</v>
      </c>
      <c r="E4523" t="s">
        <v>45</v>
      </c>
      <c r="F4523" t="s">
        <v>31</v>
      </c>
      <c r="G4523" s="5">
        <v>18935.37</v>
      </c>
      <c r="H4523" s="5">
        <f t="shared" si="490"/>
        <v>340.83665999999994</v>
      </c>
      <c r="I4523" s="6">
        <v>4</v>
      </c>
      <c r="J4523" s="6">
        <v>75741.48</v>
      </c>
      <c r="K4523" s="5">
        <f t="shared" si="491"/>
        <v>1363.3466399999998</v>
      </c>
      <c r="L4523" s="7">
        <v>3.93</v>
      </c>
      <c r="M4523" s="7">
        <v>1230</v>
      </c>
      <c r="N4523" s="3">
        <v>45590</v>
      </c>
      <c r="O4523" s="4" t="str">
        <f t="shared" si="492"/>
        <v>2024-10</v>
      </c>
      <c r="P4523" s="4" t="str">
        <f t="shared" si="493"/>
        <v>10</v>
      </c>
      <c r="Q4523" s="4" t="str">
        <f t="shared" si="494"/>
        <v>October</v>
      </c>
      <c r="R4523" s="30" t="str">
        <f t="shared" si="495"/>
        <v>25</v>
      </c>
      <c r="W4523" t="str">
        <f t="shared" si="496"/>
        <v>ok</v>
      </c>
    </row>
    <row r="4524" spans="1:23" x14ac:dyDescent="0.3">
      <c r="A4524" t="s">
        <v>4566</v>
      </c>
      <c r="B4524" t="s">
        <v>23</v>
      </c>
      <c r="C4524" t="s">
        <v>24</v>
      </c>
      <c r="D4524" t="s">
        <v>25</v>
      </c>
      <c r="E4524" t="s">
        <v>14</v>
      </c>
      <c r="F4524" t="s">
        <v>15</v>
      </c>
      <c r="G4524" s="5">
        <v>19190.740000000002</v>
      </c>
      <c r="H4524" s="5">
        <f t="shared" si="490"/>
        <v>345.43331999999998</v>
      </c>
      <c r="I4524" s="6">
        <v>5</v>
      </c>
      <c r="J4524" s="6">
        <v>95953.7</v>
      </c>
      <c r="K4524" s="5">
        <f t="shared" si="491"/>
        <v>1727.1666</v>
      </c>
      <c r="L4524" s="7">
        <v>2.0099999999999998</v>
      </c>
      <c r="M4524" s="7">
        <v>1379</v>
      </c>
      <c r="N4524" s="3">
        <v>45321</v>
      </c>
      <c r="O4524" s="4" t="str">
        <f t="shared" si="492"/>
        <v>2024-01</v>
      </c>
      <c r="P4524" s="4" t="str">
        <f t="shared" si="493"/>
        <v>01</v>
      </c>
      <c r="Q4524" s="4" t="str">
        <f t="shared" si="494"/>
        <v>January</v>
      </c>
      <c r="R4524" s="30" t="str">
        <f t="shared" si="495"/>
        <v>30</v>
      </c>
      <c r="W4524" t="str">
        <f t="shared" si="496"/>
        <v>ok</v>
      </c>
    </row>
    <row r="4525" spans="1:23" x14ac:dyDescent="0.3">
      <c r="A4525" t="s">
        <v>4567</v>
      </c>
      <c r="B4525" t="s">
        <v>63</v>
      </c>
      <c r="C4525" t="s">
        <v>18</v>
      </c>
      <c r="D4525" t="s">
        <v>64</v>
      </c>
      <c r="E4525" t="s">
        <v>20</v>
      </c>
      <c r="F4525" t="s">
        <v>38</v>
      </c>
      <c r="G4525" s="5">
        <v>5867.71</v>
      </c>
      <c r="H4525" s="5">
        <f t="shared" si="490"/>
        <v>105.61877999999999</v>
      </c>
      <c r="I4525" s="6">
        <v>2</v>
      </c>
      <c r="J4525" s="6">
        <v>11735.42</v>
      </c>
      <c r="K4525" s="5">
        <f t="shared" si="491"/>
        <v>211.23755999999997</v>
      </c>
      <c r="L4525" s="7">
        <v>4.01</v>
      </c>
      <c r="M4525" s="7">
        <v>3366</v>
      </c>
      <c r="N4525" s="3">
        <v>45571</v>
      </c>
      <c r="O4525" s="4" t="str">
        <f t="shared" si="492"/>
        <v>2024-10</v>
      </c>
      <c r="P4525" s="4" t="str">
        <f t="shared" si="493"/>
        <v>10</v>
      </c>
      <c r="Q4525" s="4" t="str">
        <f t="shared" si="494"/>
        <v>October</v>
      </c>
      <c r="R4525" s="30" t="str">
        <f t="shared" si="495"/>
        <v>06</v>
      </c>
      <c r="W4525" t="str">
        <f t="shared" si="496"/>
        <v>ok</v>
      </c>
    </row>
    <row r="4526" spans="1:23" x14ac:dyDescent="0.3">
      <c r="A4526" t="s">
        <v>4568</v>
      </c>
      <c r="B4526" t="s">
        <v>41</v>
      </c>
      <c r="C4526" t="s">
        <v>42</v>
      </c>
      <c r="D4526" t="s">
        <v>43</v>
      </c>
      <c r="E4526" t="s">
        <v>14</v>
      </c>
      <c r="F4526" t="s">
        <v>15</v>
      </c>
      <c r="G4526" s="5">
        <v>223.14</v>
      </c>
      <c r="H4526" s="5">
        <f t="shared" si="490"/>
        <v>4.0165199999999999</v>
      </c>
      <c r="I4526" s="6">
        <v>2</v>
      </c>
      <c r="J4526" s="6">
        <v>446.28</v>
      </c>
      <c r="K4526" s="5">
        <f t="shared" si="491"/>
        <v>8.0330399999999997</v>
      </c>
      <c r="L4526" s="7">
        <v>3.17</v>
      </c>
      <c r="M4526" s="7">
        <v>4843</v>
      </c>
      <c r="N4526" s="3">
        <v>45451</v>
      </c>
      <c r="O4526" s="4" t="str">
        <f t="shared" si="492"/>
        <v>2024-06</v>
      </c>
      <c r="P4526" s="4" t="str">
        <f t="shared" si="493"/>
        <v>06</v>
      </c>
      <c r="Q4526" s="4" t="str">
        <f t="shared" si="494"/>
        <v>June</v>
      </c>
      <c r="R4526" s="30" t="str">
        <f t="shared" si="495"/>
        <v>08</v>
      </c>
      <c r="W4526" t="str">
        <f t="shared" si="496"/>
        <v>ok</v>
      </c>
    </row>
    <row r="4527" spans="1:23" x14ac:dyDescent="0.3">
      <c r="A4527" t="s">
        <v>4569</v>
      </c>
      <c r="B4527" t="s">
        <v>41</v>
      </c>
      <c r="C4527" t="s">
        <v>42</v>
      </c>
      <c r="D4527" t="s">
        <v>43</v>
      </c>
      <c r="E4527" t="s">
        <v>45</v>
      </c>
      <c r="F4527" t="s">
        <v>31</v>
      </c>
      <c r="G4527" s="5">
        <v>4672.05</v>
      </c>
      <c r="H4527" s="5">
        <f t="shared" si="490"/>
        <v>84.096899999999991</v>
      </c>
      <c r="I4527" s="6">
        <v>1</v>
      </c>
      <c r="J4527" s="6">
        <v>4672.05</v>
      </c>
      <c r="K4527" s="5">
        <f t="shared" si="491"/>
        <v>84.096899999999991</v>
      </c>
      <c r="L4527" s="7">
        <v>2.17</v>
      </c>
      <c r="M4527" s="7">
        <v>4157</v>
      </c>
      <c r="N4527" s="3">
        <v>45316</v>
      </c>
      <c r="O4527" s="4" t="str">
        <f t="shared" si="492"/>
        <v>2024-01</v>
      </c>
      <c r="P4527" s="4" t="str">
        <f t="shared" si="493"/>
        <v>01</v>
      </c>
      <c r="Q4527" s="4" t="str">
        <f t="shared" si="494"/>
        <v>January</v>
      </c>
      <c r="R4527" s="30" t="str">
        <f t="shared" si="495"/>
        <v>25</v>
      </c>
      <c r="W4527" t="str">
        <f t="shared" si="496"/>
        <v>ok</v>
      </c>
    </row>
    <row r="4528" spans="1:23" x14ac:dyDescent="0.3">
      <c r="A4528" t="s">
        <v>4570</v>
      </c>
      <c r="B4528" t="s">
        <v>47</v>
      </c>
      <c r="C4528" t="s">
        <v>12</v>
      </c>
      <c r="D4528" t="s">
        <v>48</v>
      </c>
      <c r="E4528" t="s">
        <v>14</v>
      </c>
      <c r="F4528" t="s">
        <v>38</v>
      </c>
      <c r="G4528" s="5">
        <v>5234.47</v>
      </c>
      <c r="H4528" s="5">
        <f t="shared" si="490"/>
        <v>94.220460000000003</v>
      </c>
      <c r="I4528" s="6">
        <v>5</v>
      </c>
      <c r="J4528" s="6">
        <v>26172.35</v>
      </c>
      <c r="K4528" s="5">
        <f t="shared" si="491"/>
        <v>471.10230000000001</v>
      </c>
      <c r="L4528" s="7">
        <v>2.88</v>
      </c>
      <c r="M4528" s="7">
        <v>3569</v>
      </c>
      <c r="N4528" s="3">
        <v>45504</v>
      </c>
      <c r="O4528" s="4" t="str">
        <f t="shared" si="492"/>
        <v>2024-07</v>
      </c>
      <c r="P4528" s="4" t="str">
        <f t="shared" si="493"/>
        <v>07</v>
      </c>
      <c r="Q4528" s="4" t="str">
        <f t="shared" si="494"/>
        <v>July</v>
      </c>
      <c r="R4528" s="30" t="str">
        <f t="shared" si="495"/>
        <v>31</v>
      </c>
      <c r="W4528" t="str">
        <f t="shared" si="496"/>
        <v>ok</v>
      </c>
    </row>
    <row r="4529" spans="1:23" x14ac:dyDescent="0.3">
      <c r="A4529" t="s">
        <v>4571</v>
      </c>
      <c r="B4529" t="s">
        <v>47</v>
      </c>
      <c r="C4529" t="s">
        <v>12</v>
      </c>
      <c r="D4529" t="s">
        <v>48</v>
      </c>
      <c r="E4529" t="s">
        <v>20</v>
      </c>
      <c r="F4529" t="s">
        <v>26</v>
      </c>
      <c r="G4529" s="5">
        <v>13565.69</v>
      </c>
      <c r="H4529" s="5">
        <f t="shared" si="490"/>
        <v>244.18241999999998</v>
      </c>
      <c r="I4529" s="6">
        <v>4</v>
      </c>
      <c r="J4529" s="6">
        <v>54262.76</v>
      </c>
      <c r="K4529" s="5">
        <f t="shared" si="491"/>
        <v>976.72967999999992</v>
      </c>
      <c r="L4529" s="7">
        <v>1.04</v>
      </c>
      <c r="M4529" s="7">
        <v>4281</v>
      </c>
      <c r="N4529" s="3">
        <v>45480</v>
      </c>
      <c r="O4529" s="4" t="str">
        <f t="shared" si="492"/>
        <v>2024-07</v>
      </c>
      <c r="P4529" s="4" t="str">
        <f t="shared" si="493"/>
        <v>07</v>
      </c>
      <c r="Q4529" s="4" t="str">
        <f t="shared" si="494"/>
        <v>July</v>
      </c>
      <c r="R4529" s="30" t="str">
        <f t="shared" si="495"/>
        <v>07</v>
      </c>
      <c r="W4529" t="str">
        <f t="shared" si="496"/>
        <v>ok</v>
      </c>
    </row>
    <row r="4530" spans="1:23" x14ac:dyDescent="0.3">
      <c r="A4530" t="s">
        <v>4572</v>
      </c>
      <c r="B4530" t="s">
        <v>33</v>
      </c>
      <c r="C4530" t="s">
        <v>12</v>
      </c>
      <c r="D4530" t="s">
        <v>34</v>
      </c>
      <c r="E4530" t="s">
        <v>14</v>
      </c>
      <c r="F4530" t="s">
        <v>60</v>
      </c>
      <c r="G4530" s="5">
        <v>12548.11</v>
      </c>
      <c r="H4530" s="5">
        <f t="shared" si="490"/>
        <v>225.86598000000001</v>
      </c>
      <c r="I4530" s="6">
        <v>3</v>
      </c>
      <c r="J4530" s="6">
        <v>37644.33</v>
      </c>
      <c r="K4530" s="5">
        <f t="shared" si="491"/>
        <v>677.59793999999999</v>
      </c>
      <c r="L4530" s="7">
        <v>1.96</v>
      </c>
      <c r="M4530" s="7">
        <v>107</v>
      </c>
      <c r="N4530" s="3">
        <v>45621</v>
      </c>
      <c r="O4530" s="4" t="str">
        <f t="shared" si="492"/>
        <v>2024-11</v>
      </c>
      <c r="P4530" s="4" t="str">
        <f t="shared" si="493"/>
        <v>11</v>
      </c>
      <c r="Q4530" s="4" t="str">
        <f t="shared" si="494"/>
        <v>November</v>
      </c>
      <c r="R4530" s="30" t="str">
        <f t="shared" si="495"/>
        <v>25</v>
      </c>
      <c r="W4530" t="str">
        <f t="shared" si="496"/>
        <v>ok</v>
      </c>
    </row>
    <row r="4531" spans="1:23" x14ac:dyDescent="0.3">
      <c r="A4531" t="s">
        <v>4573</v>
      </c>
      <c r="B4531" t="s">
        <v>51</v>
      </c>
      <c r="C4531" t="s">
        <v>29</v>
      </c>
      <c r="D4531" t="s">
        <v>52</v>
      </c>
      <c r="E4531" t="s">
        <v>14</v>
      </c>
      <c r="F4531" t="s">
        <v>31</v>
      </c>
      <c r="G4531" s="5">
        <v>17961.48</v>
      </c>
      <c r="H4531" s="5">
        <f t="shared" si="490"/>
        <v>323.30663999999996</v>
      </c>
      <c r="I4531" s="6">
        <v>2</v>
      </c>
      <c r="J4531" s="6">
        <v>35922.959999999999</v>
      </c>
      <c r="K4531" s="5">
        <f t="shared" si="491"/>
        <v>646.61327999999992</v>
      </c>
      <c r="L4531" s="7">
        <v>1.85</v>
      </c>
      <c r="M4531" s="7">
        <v>3077</v>
      </c>
      <c r="N4531" s="3">
        <v>45438</v>
      </c>
      <c r="O4531" s="4" t="str">
        <f t="shared" si="492"/>
        <v>2024-05</v>
      </c>
      <c r="P4531" s="4" t="str">
        <f t="shared" si="493"/>
        <v>05</v>
      </c>
      <c r="Q4531" s="4" t="str">
        <f t="shared" si="494"/>
        <v>May</v>
      </c>
      <c r="R4531" s="30" t="str">
        <f t="shared" si="495"/>
        <v>26</v>
      </c>
      <c r="W4531" t="str">
        <f t="shared" si="496"/>
        <v>ok</v>
      </c>
    </row>
    <row r="4532" spans="1:23" x14ac:dyDescent="0.3">
      <c r="A4532" t="s">
        <v>4574</v>
      </c>
      <c r="B4532" t="s">
        <v>41</v>
      </c>
      <c r="C4532" t="s">
        <v>42</v>
      </c>
      <c r="D4532" t="s">
        <v>43</v>
      </c>
      <c r="E4532" t="s">
        <v>20</v>
      </c>
      <c r="F4532" t="s">
        <v>31</v>
      </c>
      <c r="G4532" s="5">
        <v>1891.31</v>
      </c>
      <c r="H4532" s="5">
        <f t="shared" si="490"/>
        <v>34.043579999999999</v>
      </c>
      <c r="I4532" s="6">
        <v>3</v>
      </c>
      <c r="J4532" s="6">
        <v>5673.93</v>
      </c>
      <c r="K4532" s="5">
        <f t="shared" si="491"/>
        <v>102.13074</v>
      </c>
      <c r="L4532" s="7">
        <v>3.32</v>
      </c>
      <c r="M4532" s="7">
        <v>3392</v>
      </c>
      <c r="N4532" s="3">
        <v>45556</v>
      </c>
      <c r="O4532" s="4" t="str">
        <f t="shared" si="492"/>
        <v>2024-09</v>
      </c>
      <c r="P4532" s="4" t="str">
        <f t="shared" si="493"/>
        <v>09</v>
      </c>
      <c r="Q4532" s="4" t="str">
        <f t="shared" si="494"/>
        <v>September</v>
      </c>
      <c r="R4532" s="30" t="str">
        <f t="shared" si="495"/>
        <v>21</v>
      </c>
      <c r="W4532" t="str">
        <f t="shared" si="496"/>
        <v>ok</v>
      </c>
    </row>
    <row r="4533" spans="1:23" x14ac:dyDescent="0.3">
      <c r="A4533" t="s">
        <v>4575</v>
      </c>
      <c r="B4533" t="s">
        <v>11</v>
      </c>
      <c r="C4533" t="s">
        <v>12</v>
      </c>
      <c r="D4533" t="s">
        <v>13</v>
      </c>
      <c r="E4533" t="s">
        <v>20</v>
      </c>
      <c r="F4533" t="s">
        <v>21</v>
      </c>
      <c r="G4533" s="5">
        <v>914.51</v>
      </c>
      <c r="H4533" s="5">
        <f t="shared" si="490"/>
        <v>16.461179999999999</v>
      </c>
      <c r="I4533" s="6">
        <v>5</v>
      </c>
      <c r="J4533" s="6">
        <v>4572.55</v>
      </c>
      <c r="K4533" s="5">
        <f t="shared" si="491"/>
        <v>82.305899999999994</v>
      </c>
      <c r="L4533" s="7">
        <v>3.09</v>
      </c>
      <c r="M4533" s="7">
        <v>1345</v>
      </c>
      <c r="N4533" s="3">
        <v>45293</v>
      </c>
      <c r="O4533" s="4" t="str">
        <f t="shared" si="492"/>
        <v>2024-01</v>
      </c>
      <c r="P4533" s="4" t="str">
        <f t="shared" si="493"/>
        <v>01</v>
      </c>
      <c r="Q4533" s="4" t="str">
        <f t="shared" si="494"/>
        <v>January</v>
      </c>
      <c r="R4533" s="30" t="str">
        <f t="shared" si="495"/>
        <v>02</v>
      </c>
      <c r="W4533" t="str">
        <f t="shared" si="496"/>
        <v>ok</v>
      </c>
    </row>
    <row r="4534" spans="1:23" x14ac:dyDescent="0.3">
      <c r="A4534" t="s">
        <v>4576</v>
      </c>
      <c r="B4534" t="s">
        <v>28</v>
      </c>
      <c r="C4534" t="s">
        <v>29</v>
      </c>
      <c r="D4534" t="s">
        <v>30</v>
      </c>
      <c r="E4534" t="s">
        <v>14</v>
      </c>
      <c r="F4534" t="s">
        <v>31</v>
      </c>
      <c r="G4534" s="5">
        <v>19774.650000000001</v>
      </c>
      <c r="H4534" s="5">
        <f t="shared" si="490"/>
        <v>355.94369999999998</v>
      </c>
      <c r="I4534" s="6">
        <v>1</v>
      </c>
      <c r="J4534" s="6">
        <v>19774.650000000001</v>
      </c>
      <c r="K4534" s="5">
        <f t="shared" si="491"/>
        <v>355.94369999999998</v>
      </c>
      <c r="L4534" s="7">
        <v>2.3199999999999998</v>
      </c>
      <c r="M4534" s="7">
        <v>1793</v>
      </c>
      <c r="N4534" s="3">
        <v>45425</v>
      </c>
      <c r="O4534" s="4" t="str">
        <f t="shared" si="492"/>
        <v>2024-05</v>
      </c>
      <c r="P4534" s="4" t="str">
        <f t="shared" si="493"/>
        <v>05</v>
      </c>
      <c r="Q4534" s="4" t="str">
        <f t="shared" si="494"/>
        <v>May</v>
      </c>
      <c r="R4534" s="30" t="str">
        <f t="shared" si="495"/>
        <v>13</v>
      </c>
      <c r="W4534" t="str">
        <f t="shared" si="496"/>
        <v>ok</v>
      </c>
    </row>
    <row r="4535" spans="1:23" x14ac:dyDescent="0.3">
      <c r="A4535" t="s">
        <v>4577</v>
      </c>
      <c r="B4535" t="s">
        <v>51</v>
      </c>
      <c r="C4535" t="s">
        <v>29</v>
      </c>
      <c r="D4535" t="s">
        <v>52</v>
      </c>
      <c r="E4535" t="s">
        <v>14</v>
      </c>
      <c r="F4535" t="s">
        <v>31</v>
      </c>
      <c r="G4535" s="5">
        <v>7000.6</v>
      </c>
      <c r="H4535" s="5">
        <f t="shared" si="490"/>
        <v>126.0108</v>
      </c>
      <c r="I4535" s="6">
        <v>4</v>
      </c>
      <c r="J4535" s="6">
        <v>28002.400000000001</v>
      </c>
      <c r="K4535" s="5">
        <f t="shared" si="491"/>
        <v>504.04320000000001</v>
      </c>
      <c r="L4535" s="7">
        <v>4.78</v>
      </c>
      <c r="M4535" s="7">
        <v>1800</v>
      </c>
      <c r="N4535" s="3">
        <v>45435</v>
      </c>
      <c r="O4535" s="4" t="str">
        <f t="shared" si="492"/>
        <v>2024-05</v>
      </c>
      <c r="P4535" s="4" t="str">
        <f t="shared" si="493"/>
        <v>05</v>
      </c>
      <c r="Q4535" s="4" t="str">
        <f t="shared" si="494"/>
        <v>May</v>
      </c>
      <c r="R4535" s="30" t="str">
        <f t="shared" si="495"/>
        <v>23</v>
      </c>
      <c r="W4535" t="str">
        <f t="shared" si="496"/>
        <v>ok</v>
      </c>
    </row>
    <row r="4536" spans="1:23" x14ac:dyDescent="0.3">
      <c r="A4536" t="s">
        <v>4578</v>
      </c>
      <c r="B4536" t="s">
        <v>11</v>
      </c>
      <c r="C4536" t="s">
        <v>12</v>
      </c>
      <c r="D4536" t="s">
        <v>13</v>
      </c>
      <c r="E4536" t="s">
        <v>20</v>
      </c>
      <c r="F4536" t="s">
        <v>15</v>
      </c>
      <c r="G4536" s="5">
        <v>2738.45</v>
      </c>
      <c r="H4536" s="5">
        <f t="shared" si="490"/>
        <v>49.292099999999991</v>
      </c>
      <c r="I4536" s="6">
        <v>1</v>
      </c>
      <c r="J4536" s="6">
        <v>2738.45</v>
      </c>
      <c r="K4536" s="5">
        <f t="shared" si="491"/>
        <v>49.292099999999991</v>
      </c>
      <c r="L4536" s="7">
        <v>2.63</v>
      </c>
      <c r="M4536" s="7">
        <v>183</v>
      </c>
      <c r="N4536" s="3">
        <v>45414</v>
      </c>
      <c r="O4536" s="4" t="str">
        <f t="shared" si="492"/>
        <v>2024-05</v>
      </c>
      <c r="P4536" s="4" t="str">
        <f t="shared" si="493"/>
        <v>05</v>
      </c>
      <c r="Q4536" s="4" t="str">
        <f t="shared" si="494"/>
        <v>May</v>
      </c>
      <c r="R4536" s="30" t="str">
        <f t="shared" si="495"/>
        <v>02</v>
      </c>
      <c r="W4536" t="str">
        <f t="shared" si="496"/>
        <v>ok</v>
      </c>
    </row>
    <row r="4537" spans="1:23" x14ac:dyDescent="0.3">
      <c r="A4537" t="s">
        <v>4579</v>
      </c>
      <c r="B4537" t="s">
        <v>47</v>
      </c>
      <c r="C4537" t="s">
        <v>12</v>
      </c>
      <c r="D4537" t="s">
        <v>48</v>
      </c>
      <c r="E4537" t="s">
        <v>14</v>
      </c>
      <c r="F4537" t="s">
        <v>15</v>
      </c>
      <c r="G4537" s="5">
        <v>1813.38</v>
      </c>
      <c r="H4537" s="5">
        <f t="shared" si="490"/>
        <v>32.640839999999997</v>
      </c>
      <c r="I4537" s="6">
        <v>4</v>
      </c>
      <c r="J4537" s="6">
        <v>7253.52</v>
      </c>
      <c r="K4537" s="5">
        <f t="shared" si="491"/>
        <v>130.56335999999999</v>
      </c>
      <c r="L4537" s="7">
        <v>4.21</v>
      </c>
      <c r="M4537" s="7">
        <v>1999</v>
      </c>
      <c r="N4537" s="3">
        <v>45628</v>
      </c>
      <c r="O4537" s="4" t="str">
        <f t="shared" si="492"/>
        <v>2024-12</v>
      </c>
      <c r="P4537" s="4" t="str">
        <f t="shared" si="493"/>
        <v>12</v>
      </c>
      <c r="Q4537" s="4" t="str">
        <f t="shared" si="494"/>
        <v>December</v>
      </c>
      <c r="R4537" s="30" t="str">
        <f t="shared" si="495"/>
        <v>02</v>
      </c>
      <c r="W4537" t="str">
        <f t="shared" si="496"/>
        <v>ok</v>
      </c>
    </row>
    <row r="4538" spans="1:23" x14ac:dyDescent="0.3">
      <c r="A4538" t="s">
        <v>4580</v>
      </c>
      <c r="B4538" t="s">
        <v>28</v>
      </c>
      <c r="C4538" t="s">
        <v>29</v>
      </c>
      <c r="D4538" t="s">
        <v>30</v>
      </c>
      <c r="E4538" t="s">
        <v>14</v>
      </c>
      <c r="F4538" t="s">
        <v>38</v>
      </c>
      <c r="G4538" s="5">
        <v>8671.18</v>
      </c>
      <c r="H4538" s="5">
        <f t="shared" si="490"/>
        <v>156.08123999999998</v>
      </c>
      <c r="I4538" s="6">
        <v>2</v>
      </c>
      <c r="J4538" s="6">
        <v>17342.36</v>
      </c>
      <c r="K4538" s="5">
        <f t="shared" si="491"/>
        <v>312.16247999999996</v>
      </c>
      <c r="L4538" s="7">
        <v>4.6900000000000004</v>
      </c>
      <c r="M4538" s="7">
        <v>1910</v>
      </c>
      <c r="N4538" s="3">
        <v>45344</v>
      </c>
      <c r="O4538" s="4" t="str">
        <f t="shared" si="492"/>
        <v>2024-02</v>
      </c>
      <c r="P4538" s="4" t="str">
        <f t="shared" si="493"/>
        <v>02</v>
      </c>
      <c r="Q4538" s="4" t="str">
        <f t="shared" si="494"/>
        <v>February</v>
      </c>
      <c r="R4538" s="30" t="str">
        <f t="shared" si="495"/>
        <v>22</v>
      </c>
      <c r="W4538" t="str">
        <f t="shared" si="496"/>
        <v>ok</v>
      </c>
    </row>
    <row r="4539" spans="1:23" x14ac:dyDescent="0.3">
      <c r="A4539" t="s">
        <v>4581</v>
      </c>
      <c r="B4539" t="s">
        <v>17</v>
      </c>
      <c r="C4539" t="s">
        <v>18</v>
      </c>
      <c r="D4539" t="s">
        <v>19</v>
      </c>
      <c r="E4539" t="s">
        <v>45</v>
      </c>
      <c r="F4539" t="s">
        <v>21</v>
      </c>
      <c r="G4539" s="5">
        <v>10973.98</v>
      </c>
      <c r="H4539" s="5">
        <f t="shared" si="490"/>
        <v>197.53163999999998</v>
      </c>
      <c r="I4539" s="6">
        <v>1</v>
      </c>
      <c r="J4539" s="6">
        <v>10973.98</v>
      </c>
      <c r="K4539" s="5">
        <f t="shared" si="491"/>
        <v>197.53163999999998</v>
      </c>
      <c r="L4539" s="7">
        <v>3.95</v>
      </c>
      <c r="M4539" s="7">
        <v>1916</v>
      </c>
      <c r="N4539" s="3">
        <v>45624</v>
      </c>
      <c r="O4539" s="4" t="str">
        <f t="shared" si="492"/>
        <v>2024-11</v>
      </c>
      <c r="P4539" s="4" t="str">
        <f t="shared" si="493"/>
        <v>11</v>
      </c>
      <c r="Q4539" s="4" t="str">
        <f t="shared" si="494"/>
        <v>November</v>
      </c>
      <c r="R4539" s="30" t="str">
        <f t="shared" si="495"/>
        <v>28</v>
      </c>
      <c r="W4539" t="str">
        <f t="shared" si="496"/>
        <v>ok</v>
      </c>
    </row>
    <row r="4540" spans="1:23" x14ac:dyDescent="0.3">
      <c r="A4540" t="s">
        <v>4582</v>
      </c>
      <c r="B4540" t="s">
        <v>51</v>
      </c>
      <c r="C4540" t="s">
        <v>29</v>
      </c>
      <c r="D4540" t="s">
        <v>52</v>
      </c>
      <c r="E4540" t="s">
        <v>45</v>
      </c>
      <c r="F4540" t="s">
        <v>26</v>
      </c>
      <c r="G4540" s="5">
        <v>2622.26</v>
      </c>
      <c r="H4540" s="5">
        <f t="shared" si="490"/>
        <v>47.200679999999998</v>
      </c>
      <c r="I4540" s="6">
        <v>2</v>
      </c>
      <c r="J4540" s="6">
        <v>5244.52</v>
      </c>
      <c r="K4540" s="5">
        <f t="shared" si="491"/>
        <v>94.401359999999997</v>
      </c>
      <c r="L4540" s="7">
        <v>1.2</v>
      </c>
      <c r="M4540" s="7">
        <v>1687</v>
      </c>
      <c r="N4540" s="3">
        <v>45480</v>
      </c>
      <c r="O4540" s="4" t="str">
        <f t="shared" si="492"/>
        <v>2024-07</v>
      </c>
      <c r="P4540" s="4" t="str">
        <f t="shared" si="493"/>
        <v>07</v>
      </c>
      <c r="Q4540" s="4" t="str">
        <f t="shared" si="494"/>
        <v>July</v>
      </c>
      <c r="R4540" s="30" t="str">
        <f t="shared" si="495"/>
        <v>07</v>
      </c>
      <c r="W4540" t="str">
        <f t="shared" si="496"/>
        <v>ok</v>
      </c>
    </row>
    <row r="4541" spans="1:23" x14ac:dyDescent="0.3">
      <c r="A4541" t="s">
        <v>4583</v>
      </c>
      <c r="B4541" t="s">
        <v>51</v>
      </c>
      <c r="C4541" t="s">
        <v>29</v>
      </c>
      <c r="D4541" t="s">
        <v>52</v>
      </c>
      <c r="E4541" t="s">
        <v>14</v>
      </c>
      <c r="F4541" t="s">
        <v>26</v>
      </c>
      <c r="G4541" s="5">
        <v>264.64999999999998</v>
      </c>
      <c r="H4541" s="5">
        <f t="shared" si="490"/>
        <v>4.7636999999999992</v>
      </c>
      <c r="I4541" s="6">
        <v>5</v>
      </c>
      <c r="J4541" s="6">
        <v>1323.25</v>
      </c>
      <c r="K4541" s="5">
        <f t="shared" si="491"/>
        <v>23.818499999999997</v>
      </c>
      <c r="L4541" s="7">
        <v>1.88</v>
      </c>
      <c r="M4541" s="7">
        <v>2574</v>
      </c>
      <c r="N4541" s="3">
        <v>45641</v>
      </c>
      <c r="O4541" s="4" t="str">
        <f t="shared" si="492"/>
        <v>2024-12</v>
      </c>
      <c r="P4541" s="4" t="str">
        <f t="shared" si="493"/>
        <v>12</v>
      </c>
      <c r="Q4541" s="4" t="str">
        <f t="shared" si="494"/>
        <v>December</v>
      </c>
      <c r="R4541" s="30" t="str">
        <f t="shared" si="495"/>
        <v>15</v>
      </c>
      <c r="W4541" t="str">
        <f t="shared" si="496"/>
        <v>ok</v>
      </c>
    </row>
    <row r="4542" spans="1:23" x14ac:dyDescent="0.3">
      <c r="A4542" t="s">
        <v>4584</v>
      </c>
      <c r="B4542" t="s">
        <v>36</v>
      </c>
      <c r="C4542" t="s">
        <v>18</v>
      </c>
      <c r="D4542" t="s">
        <v>37</v>
      </c>
      <c r="E4542" t="s">
        <v>14</v>
      </c>
      <c r="F4542" t="s">
        <v>60</v>
      </c>
      <c r="G4542" s="5">
        <v>17327.349999999999</v>
      </c>
      <c r="H4542" s="5">
        <f t="shared" si="490"/>
        <v>311.89229999999998</v>
      </c>
      <c r="I4542" s="6">
        <v>5</v>
      </c>
      <c r="J4542" s="6">
        <v>86636.75</v>
      </c>
      <c r="K4542" s="5">
        <f t="shared" si="491"/>
        <v>1559.4614999999999</v>
      </c>
      <c r="L4542" s="7">
        <v>4.41</v>
      </c>
      <c r="M4542" s="7">
        <v>2074</v>
      </c>
      <c r="N4542" s="3">
        <v>45618</v>
      </c>
      <c r="O4542" s="4" t="str">
        <f t="shared" si="492"/>
        <v>2024-11</v>
      </c>
      <c r="P4542" s="4" t="str">
        <f t="shared" si="493"/>
        <v>11</v>
      </c>
      <c r="Q4542" s="4" t="str">
        <f t="shared" si="494"/>
        <v>November</v>
      </c>
      <c r="R4542" s="30" t="str">
        <f t="shared" si="495"/>
        <v>22</v>
      </c>
      <c r="W4542" t="str">
        <f t="shared" si="496"/>
        <v>ok</v>
      </c>
    </row>
    <row r="4543" spans="1:23" x14ac:dyDescent="0.3">
      <c r="A4543" t="s">
        <v>4585</v>
      </c>
      <c r="B4543" t="s">
        <v>11</v>
      </c>
      <c r="C4543" t="s">
        <v>12</v>
      </c>
      <c r="D4543" t="s">
        <v>13</v>
      </c>
      <c r="E4543" t="s">
        <v>14</v>
      </c>
      <c r="F4543" t="s">
        <v>38</v>
      </c>
      <c r="G4543" s="5">
        <v>6423.27</v>
      </c>
      <c r="H4543" s="5">
        <f t="shared" si="490"/>
        <v>115.61886</v>
      </c>
      <c r="I4543" s="6">
        <v>3</v>
      </c>
      <c r="J4543" s="6">
        <v>19269.810000000001</v>
      </c>
      <c r="K4543" s="5">
        <f t="shared" si="491"/>
        <v>346.85658000000001</v>
      </c>
      <c r="L4543" s="7">
        <v>2.7</v>
      </c>
      <c r="M4543" s="7">
        <v>2959</v>
      </c>
      <c r="N4543" s="3">
        <v>45402</v>
      </c>
      <c r="O4543" s="4" t="str">
        <f t="shared" si="492"/>
        <v>2024-04</v>
      </c>
      <c r="P4543" s="4" t="str">
        <f t="shared" si="493"/>
        <v>04</v>
      </c>
      <c r="Q4543" s="4" t="str">
        <f t="shared" si="494"/>
        <v>April</v>
      </c>
      <c r="R4543" s="30" t="str">
        <f t="shared" si="495"/>
        <v>20</v>
      </c>
      <c r="W4543" t="str">
        <f t="shared" si="496"/>
        <v>ok</v>
      </c>
    </row>
    <row r="4544" spans="1:23" x14ac:dyDescent="0.3">
      <c r="A4544" t="s">
        <v>4586</v>
      </c>
      <c r="B4544" t="s">
        <v>41</v>
      </c>
      <c r="C4544" t="s">
        <v>42</v>
      </c>
      <c r="D4544" t="s">
        <v>43</v>
      </c>
      <c r="E4544" t="s">
        <v>45</v>
      </c>
      <c r="F4544" t="s">
        <v>15</v>
      </c>
      <c r="G4544" s="5">
        <v>13875.17</v>
      </c>
      <c r="H4544" s="5">
        <f t="shared" si="490"/>
        <v>249.75305999999998</v>
      </c>
      <c r="I4544" s="6">
        <v>5</v>
      </c>
      <c r="J4544" s="6">
        <v>69375.850000000006</v>
      </c>
      <c r="K4544" s="5">
        <f t="shared" si="491"/>
        <v>1248.7652999999998</v>
      </c>
      <c r="L4544" s="7">
        <v>4.97</v>
      </c>
      <c r="M4544" s="7">
        <v>1972</v>
      </c>
      <c r="N4544" s="3">
        <v>45638</v>
      </c>
      <c r="O4544" s="4" t="str">
        <f t="shared" si="492"/>
        <v>2024-12</v>
      </c>
      <c r="P4544" s="4" t="str">
        <f t="shared" si="493"/>
        <v>12</v>
      </c>
      <c r="Q4544" s="4" t="str">
        <f t="shared" si="494"/>
        <v>December</v>
      </c>
      <c r="R4544" s="30" t="str">
        <f t="shared" si="495"/>
        <v>12</v>
      </c>
      <c r="W4544" t="str">
        <f t="shared" si="496"/>
        <v>ok</v>
      </c>
    </row>
    <row r="4545" spans="1:23" x14ac:dyDescent="0.3">
      <c r="A4545" t="s">
        <v>4587</v>
      </c>
      <c r="B4545" t="s">
        <v>41</v>
      </c>
      <c r="C4545" t="s">
        <v>42</v>
      </c>
      <c r="D4545" t="s">
        <v>43</v>
      </c>
      <c r="E4545" t="s">
        <v>45</v>
      </c>
      <c r="F4545" t="s">
        <v>26</v>
      </c>
      <c r="G4545" s="5">
        <v>10795.21</v>
      </c>
      <c r="H4545" s="5">
        <f t="shared" si="490"/>
        <v>194.31377999999998</v>
      </c>
      <c r="I4545" s="6">
        <v>2</v>
      </c>
      <c r="J4545" s="6">
        <v>21590.42</v>
      </c>
      <c r="K4545" s="5">
        <f t="shared" si="491"/>
        <v>388.62755999999996</v>
      </c>
      <c r="L4545" s="7">
        <v>3.52</v>
      </c>
      <c r="M4545" s="7">
        <v>3760</v>
      </c>
      <c r="N4545" s="3">
        <v>45568</v>
      </c>
      <c r="O4545" s="4" t="str">
        <f t="shared" si="492"/>
        <v>2024-10</v>
      </c>
      <c r="P4545" s="4" t="str">
        <f t="shared" si="493"/>
        <v>10</v>
      </c>
      <c r="Q4545" s="4" t="str">
        <f t="shared" si="494"/>
        <v>October</v>
      </c>
      <c r="R4545" s="30" t="str">
        <f t="shared" si="495"/>
        <v>03</v>
      </c>
      <c r="W4545" t="str">
        <f t="shared" si="496"/>
        <v>ok</v>
      </c>
    </row>
    <row r="4546" spans="1:23" x14ac:dyDescent="0.3">
      <c r="A4546" t="s">
        <v>4588</v>
      </c>
      <c r="B4546" t="s">
        <v>63</v>
      </c>
      <c r="C4546" t="s">
        <v>18</v>
      </c>
      <c r="D4546" t="s">
        <v>64</v>
      </c>
      <c r="E4546" t="s">
        <v>45</v>
      </c>
      <c r="F4546" t="s">
        <v>15</v>
      </c>
      <c r="G4546" s="5">
        <v>6317.12</v>
      </c>
      <c r="H4546" s="5">
        <f t="shared" si="490"/>
        <v>113.70815999999999</v>
      </c>
      <c r="I4546" s="6">
        <v>3</v>
      </c>
      <c r="J4546" s="6">
        <v>18951.36</v>
      </c>
      <c r="K4546" s="5">
        <f t="shared" si="491"/>
        <v>341.12447999999995</v>
      </c>
      <c r="L4546" s="7">
        <v>4.16</v>
      </c>
      <c r="M4546" s="7">
        <v>2578</v>
      </c>
      <c r="N4546" s="3">
        <v>45576</v>
      </c>
      <c r="O4546" s="4" t="str">
        <f t="shared" si="492"/>
        <v>2024-10</v>
      </c>
      <c r="P4546" s="4" t="str">
        <f t="shared" si="493"/>
        <v>10</v>
      </c>
      <c r="Q4546" s="4" t="str">
        <f t="shared" si="494"/>
        <v>October</v>
      </c>
      <c r="R4546" s="30" t="str">
        <f t="shared" si="495"/>
        <v>11</v>
      </c>
      <c r="W4546" t="str">
        <f t="shared" si="496"/>
        <v>ok</v>
      </c>
    </row>
    <row r="4547" spans="1:23" x14ac:dyDescent="0.3">
      <c r="A4547" t="s">
        <v>4589</v>
      </c>
      <c r="B4547" t="s">
        <v>23</v>
      </c>
      <c r="C4547" t="s">
        <v>24</v>
      </c>
      <c r="D4547" t="s">
        <v>25</v>
      </c>
      <c r="E4547" t="s">
        <v>14</v>
      </c>
      <c r="F4547" t="s">
        <v>21</v>
      </c>
      <c r="G4547" s="5">
        <v>4852.3999999999996</v>
      </c>
      <c r="H4547" s="5">
        <f t="shared" ref="H4547:H4610" si="497">G4547*0.018</f>
        <v>87.343199999999982</v>
      </c>
      <c r="I4547" s="6">
        <v>3</v>
      </c>
      <c r="J4547" s="6">
        <v>14557.2</v>
      </c>
      <c r="K4547" s="5">
        <f t="shared" ref="K4547:K4610" si="498">H4547*I4547</f>
        <v>262.02959999999996</v>
      </c>
      <c r="L4547" s="7">
        <v>2.12</v>
      </c>
      <c r="M4547" s="7">
        <v>2456</v>
      </c>
      <c r="N4547" s="3">
        <v>45309</v>
      </c>
      <c r="O4547" s="4" t="str">
        <f t="shared" ref="O4547:O4610" si="499">TEXT(N4547,"yyyy-mm")</f>
        <v>2024-01</v>
      </c>
      <c r="P4547" s="4" t="str">
        <f t="shared" ref="P4547:P4610" si="500">TEXT(N4547,"mm")</f>
        <v>01</v>
      </c>
      <c r="Q4547" s="4" t="str">
        <f t="shared" ref="Q4547:Q4610" si="501">TEXT(DATE(2024,P4547,1),"mmmm")</f>
        <v>January</v>
      </c>
      <c r="R4547" s="30" t="str">
        <f t="shared" ref="R4547:R4610" si="502">TEXT(N4547,"dd")</f>
        <v>18</v>
      </c>
      <c r="W4547" t="str">
        <f t="shared" ref="W4547:W4610" si="503">IF(G4547*I4547=J4547,"ok","False")</f>
        <v>ok</v>
      </c>
    </row>
    <row r="4548" spans="1:23" x14ac:dyDescent="0.3">
      <c r="A4548" t="s">
        <v>4590</v>
      </c>
      <c r="B4548" t="s">
        <v>17</v>
      </c>
      <c r="C4548" t="s">
        <v>18</v>
      </c>
      <c r="D4548" t="s">
        <v>19</v>
      </c>
      <c r="E4548" t="s">
        <v>20</v>
      </c>
      <c r="F4548" t="s">
        <v>15</v>
      </c>
      <c r="G4548" s="5">
        <v>15149.1</v>
      </c>
      <c r="H4548" s="5">
        <f t="shared" si="497"/>
        <v>272.68379999999996</v>
      </c>
      <c r="I4548" s="6">
        <v>3</v>
      </c>
      <c r="J4548" s="6">
        <v>45447.3</v>
      </c>
      <c r="K4548" s="5">
        <f t="shared" si="498"/>
        <v>818.05139999999983</v>
      </c>
      <c r="L4548" s="7">
        <v>2.89</v>
      </c>
      <c r="M4548" s="7">
        <v>2265</v>
      </c>
      <c r="N4548" s="3">
        <v>45488</v>
      </c>
      <c r="O4548" s="4" t="str">
        <f t="shared" si="499"/>
        <v>2024-07</v>
      </c>
      <c r="P4548" s="4" t="str">
        <f t="shared" si="500"/>
        <v>07</v>
      </c>
      <c r="Q4548" s="4" t="str">
        <f t="shared" si="501"/>
        <v>July</v>
      </c>
      <c r="R4548" s="30" t="str">
        <f t="shared" si="502"/>
        <v>15</v>
      </c>
      <c r="W4548" t="str">
        <f t="shared" si="503"/>
        <v>ok</v>
      </c>
    </row>
    <row r="4549" spans="1:23" x14ac:dyDescent="0.3">
      <c r="A4549" t="s">
        <v>4591</v>
      </c>
      <c r="B4549" t="s">
        <v>23</v>
      </c>
      <c r="C4549" t="s">
        <v>24</v>
      </c>
      <c r="D4549" t="s">
        <v>25</v>
      </c>
      <c r="E4549" t="s">
        <v>45</v>
      </c>
      <c r="F4549" t="s">
        <v>15</v>
      </c>
      <c r="G4549" s="5">
        <v>3664.96</v>
      </c>
      <c r="H4549" s="5">
        <f t="shared" si="497"/>
        <v>65.969279999999998</v>
      </c>
      <c r="I4549" s="6">
        <v>5</v>
      </c>
      <c r="J4549" s="6">
        <v>18324.8</v>
      </c>
      <c r="K4549" s="5">
        <f t="shared" si="498"/>
        <v>329.84640000000002</v>
      </c>
      <c r="L4549" s="7">
        <v>2.65</v>
      </c>
      <c r="M4549" s="7">
        <v>828</v>
      </c>
      <c r="N4549" s="3">
        <v>45613</v>
      </c>
      <c r="O4549" s="4" t="str">
        <f t="shared" si="499"/>
        <v>2024-11</v>
      </c>
      <c r="P4549" s="4" t="str">
        <f t="shared" si="500"/>
        <v>11</v>
      </c>
      <c r="Q4549" s="4" t="str">
        <f t="shared" si="501"/>
        <v>November</v>
      </c>
      <c r="R4549" s="30" t="str">
        <f t="shared" si="502"/>
        <v>17</v>
      </c>
      <c r="W4549" t="str">
        <f t="shared" si="503"/>
        <v>ok</v>
      </c>
    </row>
    <row r="4550" spans="1:23" x14ac:dyDescent="0.3">
      <c r="A4550" t="s">
        <v>4592</v>
      </c>
      <c r="B4550" t="s">
        <v>47</v>
      </c>
      <c r="C4550" t="s">
        <v>12</v>
      </c>
      <c r="D4550" t="s">
        <v>48</v>
      </c>
      <c r="E4550" t="s">
        <v>14</v>
      </c>
      <c r="F4550" t="s">
        <v>26</v>
      </c>
      <c r="G4550" s="5">
        <v>15455.73</v>
      </c>
      <c r="H4550" s="5">
        <f t="shared" si="497"/>
        <v>278.20313999999996</v>
      </c>
      <c r="I4550" s="6">
        <v>5</v>
      </c>
      <c r="J4550" s="6">
        <v>77278.649999999994</v>
      </c>
      <c r="K4550" s="5">
        <f t="shared" si="498"/>
        <v>1391.0156999999999</v>
      </c>
      <c r="L4550" s="7">
        <v>3.31</v>
      </c>
      <c r="M4550" s="7">
        <v>4152</v>
      </c>
      <c r="N4550" s="3">
        <v>45512</v>
      </c>
      <c r="O4550" s="4" t="str">
        <f t="shared" si="499"/>
        <v>2024-08</v>
      </c>
      <c r="P4550" s="4" t="str">
        <f t="shared" si="500"/>
        <v>08</v>
      </c>
      <c r="Q4550" s="4" t="str">
        <f t="shared" si="501"/>
        <v>August</v>
      </c>
      <c r="R4550" s="30" t="str">
        <f t="shared" si="502"/>
        <v>08</v>
      </c>
      <c r="W4550" t="str">
        <f t="shared" si="503"/>
        <v>ok</v>
      </c>
    </row>
    <row r="4551" spans="1:23" x14ac:dyDescent="0.3">
      <c r="A4551" t="s">
        <v>4593</v>
      </c>
      <c r="B4551" t="s">
        <v>33</v>
      </c>
      <c r="C4551" t="s">
        <v>12</v>
      </c>
      <c r="D4551" t="s">
        <v>34</v>
      </c>
      <c r="E4551" t="s">
        <v>20</v>
      </c>
      <c r="F4551" t="s">
        <v>38</v>
      </c>
      <c r="G4551" s="5">
        <v>12630.5</v>
      </c>
      <c r="H4551" s="5">
        <f t="shared" si="497"/>
        <v>227.34899999999999</v>
      </c>
      <c r="I4551" s="6">
        <v>4</v>
      </c>
      <c r="J4551" s="6">
        <v>50522</v>
      </c>
      <c r="K4551" s="5">
        <f t="shared" si="498"/>
        <v>909.39599999999996</v>
      </c>
      <c r="L4551" s="7">
        <v>4.5</v>
      </c>
      <c r="M4551" s="7">
        <v>3307</v>
      </c>
      <c r="N4551" s="3">
        <v>45526</v>
      </c>
      <c r="O4551" s="4" t="str">
        <f t="shared" si="499"/>
        <v>2024-08</v>
      </c>
      <c r="P4551" s="4" t="str">
        <f t="shared" si="500"/>
        <v>08</v>
      </c>
      <c r="Q4551" s="4" t="str">
        <f t="shared" si="501"/>
        <v>August</v>
      </c>
      <c r="R4551" s="30" t="str">
        <f t="shared" si="502"/>
        <v>22</v>
      </c>
      <c r="W4551" t="str">
        <f t="shared" si="503"/>
        <v>ok</v>
      </c>
    </row>
    <row r="4552" spans="1:23" x14ac:dyDescent="0.3">
      <c r="A4552" t="s">
        <v>4594</v>
      </c>
      <c r="B4552" t="s">
        <v>63</v>
      </c>
      <c r="C4552" t="s">
        <v>18</v>
      </c>
      <c r="D4552" t="s">
        <v>64</v>
      </c>
      <c r="E4552" t="s">
        <v>20</v>
      </c>
      <c r="F4552" t="s">
        <v>26</v>
      </c>
      <c r="G4552" s="5">
        <v>11281.57</v>
      </c>
      <c r="H4552" s="5">
        <f t="shared" si="497"/>
        <v>203.06825999999998</v>
      </c>
      <c r="I4552" s="6">
        <v>5</v>
      </c>
      <c r="J4552" s="6">
        <v>56407.85</v>
      </c>
      <c r="K4552" s="5">
        <f t="shared" si="498"/>
        <v>1015.3412999999999</v>
      </c>
      <c r="L4552" s="7">
        <v>4.1500000000000004</v>
      </c>
      <c r="M4552" s="7">
        <v>1721</v>
      </c>
      <c r="N4552" s="3">
        <v>45378</v>
      </c>
      <c r="O4552" s="4" t="str">
        <f t="shared" si="499"/>
        <v>2024-03</v>
      </c>
      <c r="P4552" s="4" t="str">
        <f t="shared" si="500"/>
        <v>03</v>
      </c>
      <c r="Q4552" s="4" t="str">
        <f t="shared" si="501"/>
        <v>March</v>
      </c>
      <c r="R4552" s="30" t="str">
        <f t="shared" si="502"/>
        <v>27</v>
      </c>
      <c r="W4552" t="str">
        <f t="shared" si="503"/>
        <v>ok</v>
      </c>
    </row>
    <row r="4553" spans="1:23" x14ac:dyDescent="0.3">
      <c r="A4553" t="s">
        <v>4595</v>
      </c>
      <c r="B4553" t="s">
        <v>17</v>
      </c>
      <c r="C4553" t="s">
        <v>18</v>
      </c>
      <c r="D4553" t="s">
        <v>19</v>
      </c>
      <c r="E4553" t="s">
        <v>20</v>
      </c>
      <c r="F4553" t="s">
        <v>38</v>
      </c>
      <c r="G4553" s="5">
        <v>19780.14</v>
      </c>
      <c r="H4553" s="5">
        <f t="shared" si="497"/>
        <v>356.04251999999997</v>
      </c>
      <c r="I4553" s="6">
        <v>5</v>
      </c>
      <c r="J4553" s="6">
        <v>98900.7</v>
      </c>
      <c r="K4553" s="5">
        <f t="shared" si="498"/>
        <v>1780.2125999999998</v>
      </c>
      <c r="L4553" s="7">
        <v>4.08</v>
      </c>
      <c r="M4553" s="7">
        <v>3512</v>
      </c>
      <c r="N4553" s="3">
        <v>45413</v>
      </c>
      <c r="O4553" s="4" t="str">
        <f t="shared" si="499"/>
        <v>2024-05</v>
      </c>
      <c r="P4553" s="4" t="str">
        <f t="shared" si="500"/>
        <v>05</v>
      </c>
      <c r="Q4553" s="4" t="str">
        <f t="shared" si="501"/>
        <v>May</v>
      </c>
      <c r="R4553" s="30" t="str">
        <f t="shared" si="502"/>
        <v>01</v>
      </c>
      <c r="W4553" t="str">
        <f t="shared" si="503"/>
        <v>ok</v>
      </c>
    </row>
    <row r="4554" spans="1:23" x14ac:dyDescent="0.3">
      <c r="A4554" t="s">
        <v>4596</v>
      </c>
      <c r="B4554" t="s">
        <v>51</v>
      </c>
      <c r="C4554" t="s">
        <v>29</v>
      </c>
      <c r="D4554" t="s">
        <v>52</v>
      </c>
      <c r="E4554" t="s">
        <v>20</v>
      </c>
      <c r="F4554" t="s">
        <v>21</v>
      </c>
      <c r="G4554" s="5">
        <v>17140.38</v>
      </c>
      <c r="H4554" s="5">
        <f t="shared" si="497"/>
        <v>308.52683999999999</v>
      </c>
      <c r="I4554" s="6">
        <v>1</v>
      </c>
      <c r="J4554" s="6">
        <v>17140.38</v>
      </c>
      <c r="K4554" s="5">
        <f t="shared" si="498"/>
        <v>308.52683999999999</v>
      </c>
      <c r="L4554" s="7">
        <v>3.78</v>
      </c>
      <c r="M4554" s="7">
        <v>2235</v>
      </c>
      <c r="N4554" s="3">
        <v>45540</v>
      </c>
      <c r="O4554" s="4" t="str">
        <f t="shared" si="499"/>
        <v>2024-09</v>
      </c>
      <c r="P4554" s="4" t="str">
        <f t="shared" si="500"/>
        <v>09</v>
      </c>
      <c r="Q4554" s="4" t="str">
        <f t="shared" si="501"/>
        <v>September</v>
      </c>
      <c r="R4554" s="30" t="str">
        <f t="shared" si="502"/>
        <v>05</v>
      </c>
      <c r="W4554" t="str">
        <f t="shared" si="503"/>
        <v>ok</v>
      </c>
    </row>
    <row r="4555" spans="1:23" x14ac:dyDescent="0.3">
      <c r="A4555" t="s">
        <v>4597</v>
      </c>
      <c r="B4555" t="s">
        <v>28</v>
      </c>
      <c r="C4555" t="s">
        <v>29</v>
      </c>
      <c r="D4555" t="s">
        <v>30</v>
      </c>
      <c r="E4555" t="s">
        <v>45</v>
      </c>
      <c r="F4555" t="s">
        <v>31</v>
      </c>
      <c r="G4555" s="5">
        <v>9431.43</v>
      </c>
      <c r="H4555" s="5">
        <f t="shared" si="497"/>
        <v>169.76573999999999</v>
      </c>
      <c r="I4555" s="6">
        <v>1</v>
      </c>
      <c r="J4555" s="6">
        <v>9431.43</v>
      </c>
      <c r="K4555" s="5">
        <f t="shared" si="498"/>
        <v>169.76573999999999</v>
      </c>
      <c r="L4555" s="7">
        <v>4.38</v>
      </c>
      <c r="M4555" s="7">
        <v>112</v>
      </c>
      <c r="N4555" s="3">
        <v>45415</v>
      </c>
      <c r="O4555" s="4" t="str">
        <f t="shared" si="499"/>
        <v>2024-05</v>
      </c>
      <c r="P4555" s="4" t="str">
        <f t="shared" si="500"/>
        <v>05</v>
      </c>
      <c r="Q4555" s="4" t="str">
        <f t="shared" si="501"/>
        <v>May</v>
      </c>
      <c r="R4555" s="30" t="str">
        <f t="shared" si="502"/>
        <v>03</v>
      </c>
      <c r="W4555" t="str">
        <f t="shared" si="503"/>
        <v>ok</v>
      </c>
    </row>
    <row r="4556" spans="1:23" x14ac:dyDescent="0.3">
      <c r="A4556" t="s">
        <v>4598</v>
      </c>
      <c r="B4556" t="s">
        <v>23</v>
      </c>
      <c r="C4556" t="s">
        <v>24</v>
      </c>
      <c r="D4556" t="s">
        <v>25</v>
      </c>
      <c r="E4556" t="s">
        <v>14</v>
      </c>
      <c r="F4556" t="s">
        <v>15</v>
      </c>
      <c r="G4556" s="5">
        <v>652.44000000000005</v>
      </c>
      <c r="H4556" s="5">
        <f t="shared" si="497"/>
        <v>11.743919999999999</v>
      </c>
      <c r="I4556" s="6">
        <v>1</v>
      </c>
      <c r="J4556" s="6">
        <v>652.44000000000005</v>
      </c>
      <c r="K4556" s="5">
        <f t="shared" si="498"/>
        <v>11.743919999999999</v>
      </c>
      <c r="L4556" s="7">
        <v>3.62</v>
      </c>
      <c r="M4556" s="7">
        <v>1088</v>
      </c>
      <c r="N4556" s="3">
        <v>45525</v>
      </c>
      <c r="O4556" s="4" t="str">
        <f t="shared" si="499"/>
        <v>2024-08</v>
      </c>
      <c r="P4556" s="4" t="str">
        <f t="shared" si="500"/>
        <v>08</v>
      </c>
      <c r="Q4556" s="4" t="str">
        <f t="shared" si="501"/>
        <v>August</v>
      </c>
      <c r="R4556" s="30" t="str">
        <f t="shared" si="502"/>
        <v>21</v>
      </c>
      <c r="W4556" t="str">
        <f t="shared" si="503"/>
        <v>ok</v>
      </c>
    </row>
    <row r="4557" spans="1:23" x14ac:dyDescent="0.3">
      <c r="A4557" t="s">
        <v>4599</v>
      </c>
      <c r="B4557" t="s">
        <v>23</v>
      </c>
      <c r="C4557" t="s">
        <v>24</v>
      </c>
      <c r="D4557" t="s">
        <v>25</v>
      </c>
      <c r="E4557" t="s">
        <v>20</v>
      </c>
      <c r="F4557" t="s">
        <v>15</v>
      </c>
      <c r="G4557" s="5">
        <v>8832.3799999999992</v>
      </c>
      <c r="H4557" s="5">
        <f t="shared" si="497"/>
        <v>158.98283999999998</v>
      </c>
      <c r="I4557" s="6">
        <v>3</v>
      </c>
      <c r="J4557" s="6">
        <v>26497.14</v>
      </c>
      <c r="K4557" s="5">
        <f t="shared" si="498"/>
        <v>476.94851999999992</v>
      </c>
      <c r="L4557" s="7">
        <v>4.3099999999999996</v>
      </c>
      <c r="M4557" s="7">
        <v>966</v>
      </c>
      <c r="N4557" s="3">
        <v>45428</v>
      </c>
      <c r="O4557" s="4" t="str">
        <f t="shared" si="499"/>
        <v>2024-05</v>
      </c>
      <c r="P4557" s="4" t="str">
        <f t="shared" si="500"/>
        <v>05</v>
      </c>
      <c r="Q4557" s="4" t="str">
        <f t="shared" si="501"/>
        <v>May</v>
      </c>
      <c r="R4557" s="30" t="str">
        <f t="shared" si="502"/>
        <v>16</v>
      </c>
      <c r="W4557" t="str">
        <f t="shared" si="503"/>
        <v>ok</v>
      </c>
    </row>
    <row r="4558" spans="1:23" x14ac:dyDescent="0.3">
      <c r="A4558" t="s">
        <v>4600</v>
      </c>
      <c r="B4558" t="s">
        <v>63</v>
      </c>
      <c r="C4558" t="s">
        <v>18</v>
      </c>
      <c r="D4558" t="s">
        <v>64</v>
      </c>
      <c r="E4558" t="s">
        <v>45</v>
      </c>
      <c r="F4558" t="s">
        <v>31</v>
      </c>
      <c r="G4558" s="5">
        <v>19553.419999999998</v>
      </c>
      <c r="H4558" s="5">
        <f t="shared" si="497"/>
        <v>351.96155999999996</v>
      </c>
      <c r="I4558" s="6">
        <v>1</v>
      </c>
      <c r="J4558" s="6">
        <v>19553.419999999998</v>
      </c>
      <c r="K4558" s="5">
        <f t="shared" si="498"/>
        <v>351.96155999999996</v>
      </c>
      <c r="L4558" s="7">
        <v>3.11</v>
      </c>
      <c r="M4558" s="7">
        <v>4919</v>
      </c>
      <c r="N4558" s="3">
        <v>45512</v>
      </c>
      <c r="O4558" s="4" t="str">
        <f t="shared" si="499"/>
        <v>2024-08</v>
      </c>
      <c r="P4558" s="4" t="str">
        <f t="shared" si="500"/>
        <v>08</v>
      </c>
      <c r="Q4558" s="4" t="str">
        <f t="shared" si="501"/>
        <v>August</v>
      </c>
      <c r="R4558" s="30" t="str">
        <f t="shared" si="502"/>
        <v>08</v>
      </c>
      <c r="W4558" t="str">
        <f t="shared" si="503"/>
        <v>ok</v>
      </c>
    </row>
    <row r="4559" spans="1:23" x14ac:dyDescent="0.3">
      <c r="A4559" t="s">
        <v>4601</v>
      </c>
      <c r="B4559" t="s">
        <v>17</v>
      </c>
      <c r="C4559" t="s">
        <v>18</v>
      </c>
      <c r="D4559" t="s">
        <v>19</v>
      </c>
      <c r="E4559" t="s">
        <v>20</v>
      </c>
      <c r="F4559" t="s">
        <v>15</v>
      </c>
      <c r="G4559" s="5">
        <v>6233.59</v>
      </c>
      <c r="H4559" s="5">
        <f t="shared" si="497"/>
        <v>112.20461999999999</v>
      </c>
      <c r="I4559" s="6">
        <v>5</v>
      </c>
      <c r="J4559" s="6">
        <v>31167.95</v>
      </c>
      <c r="K4559" s="5">
        <f t="shared" si="498"/>
        <v>561.0231</v>
      </c>
      <c r="L4559" s="7">
        <v>1.44</v>
      </c>
      <c r="M4559" s="7">
        <v>1872</v>
      </c>
      <c r="N4559" s="3">
        <v>45499</v>
      </c>
      <c r="O4559" s="4" t="str">
        <f t="shared" si="499"/>
        <v>2024-07</v>
      </c>
      <c r="P4559" s="4" t="str">
        <f t="shared" si="500"/>
        <v>07</v>
      </c>
      <c r="Q4559" s="4" t="str">
        <f t="shared" si="501"/>
        <v>July</v>
      </c>
      <c r="R4559" s="30" t="str">
        <f t="shared" si="502"/>
        <v>26</v>
      </c>
      <c r="W4559" t="str">
        <f t="shared" si="503"/>
        <v>ok</v>
      </c>
    </row>
    <row r="4560" spans="1:23" x14ac:dyDescent="0.3">
      <c r="A4560" t="s">
        <v>4602</v>
      </c>
      <c r="B4560" t="s">
        <v>28</v>
      </c>
      <c r="C4560" t="s">
        <v>29</v>
      </c>
      <c r="D4560" t="s">
        <v>30</v>
      </c>
      <c r="E4560" t="s">
        <v>14</v>
      </c>
      <c r="F4560" t="s">
        <v>15</v>
      </c>
      <c r="G4560" s="5">
        <v>14302.62</v>
      </c>
      <c r="H4560" s="5">
        <f t="shared" si="497"/>
        <v>257.44716</v>
      </c>
      <c r="I4560" s="6">
        <v>3</v>
      </c>
      <c r="J4560" s="6">
        <v>42907.86</v>
      </c>
      <c r="K4560" s="5">
        <f t="shared" si="498"/>
        <v>772.34148000000005</v>
      </c>
      <c r="L4560" s="7">
        <v>3</v>
      </c>
      <c r="M4560" s="7">
        <v>3779</v>
      </c>
      <c r="N4560" s="3">
        <v>45375</v>
      </c>
      <c r="O4560" s="4" t="str">
        <f t="shared" si="499"/>
        <v>2024-03</v>
      </c>
      <c r="P4560" s="4" t="str">
        <f t="shared" si="500"/>
        <v>03</v>
      </c>
      <c r="Q4560" s="4" t="str">
        <f t="shared" si="501"/>
        <v>March</v>
      </c>
      <c r="R4560" s="30" t="str">
        <f t="shared" si="502"/>
        <v>24</v>
      </c>
      <c r="W4560" t="str">
        <f t="shared" si="503"/>
        <v>ok</v>
      </c>
    </row>
    <row r="4561" spans="1:23" x14ac:dyDescent="0.3">
      <c r="A4561" t="s">
        <v>4603</v>
      </c>
      <c r="B4561" t="s">
        <v>33</v>
      </c>
      <c r="C4561" t="s">
        <v>12</v>
      </c>
      <c r="D4561" t="s">
        <v>34</v>
      </c>
      <c r="E4561" t="s">
        <v>20</v>
      </c>
      <c r="F4561" t="s">
        <v>21</v>
      </c>
      <c r="G4561" s="5">
        <v>10308.15</v>
      </c>
      <c r="H4561" s="5">
        <f t="shared" si="497"/>
        <v>185.54669999999999</v>
      </c>
      <c r="I4561" s="6">
        <v>1</v>
      </c>
      <c r="J4561" s="6">
        <v>10308.15</v>
      </c>
      <c r="K4561" s="5">
        <f t="shared" si="498"/>
        <v>185.54669999999999</v>
      </c>
      <c r="L4561" s="7">
        <v>1.72</v>
      </c>
      <c r="M4561" s="7">
        <v>4501</v>
      </c>
      <c r="N4561" s="3">
        <v>45391</v>
      </c>
      <c r="O4561" s="4" t="str">
        <f t="shared" si="499"/>
        <v>2024-04</v>
      </c>
      <c r="P4561" s="4" t="str">
        <f t="shared" si="500"/>
        <v>04</v>
      </c>
      <c r="Q4561" s="4" t="str">
        <f t="shared" si="501"/>
        <v>April</v>
      </c>
      <c r="R4561" s="30" t="str">
        <f t="shared" si="502"/>
        <v>09</v>
      </c>
      <c r="W4561" t="str">
        <f t="shared" si="503"/>
        <v>ok</v>
      </c>
    </row>
    <row r="4562" spans="1:23" x14ac:dyDescent="0.3">
      <c r="A4562" t="s">
        <v>4604</v>
      </c>
      <c r="B4562" t="s">
        <v>23</v>
      </c>
      <c r="C4562" t="s">
        <v>24</v>
      </c>
      <c r="D4562" t="s">
        <v>25</v>
      </c>
      <c r="E4562" t="s">
        <v>14</v>
      </c>
      <c r="F4562" t="s">
        <v>31</v>
      </c>
      <c r="G4562" s="5">
        <v>4781.67</v>
      </c>
      <c r="H4562" s="5">
        <f t="shared" si="497"/>
        <v>86.070059999999998</v>
      </c>
      <c r="I4562" s="6">
        <v>1</v>
      </c>
      <c r="J4562" s="6">
        <v>4781.67</v>
      </c>
      <c r="K4562" s="5">
        <f t="shared" si="498"/>
        <v>86.070059999999998</v>
      </c>
      <c r="L4562" s="7">
        <v>1.7</v>
      </c>
      <c r="M4562" s="7">
        <v>3563</v>
      </c>
      <c r="N4562" s="3">
        <v>45577</v>
      </c>
      <c r="O4562" s="4" t="str">
        <f t="shared" si="499"/>
        <v>2024-10</v>
      </c>
      <c r="P4562" s="4" t="str">
        <f t="shared" si="500"/>
        <v>10</v>
      </c>
      <c r="Q4562" s="4" t="str">
        <f t="shared" si="501"/>
        <v>October</v>
      </c>
      <c r="R4562" s="30" t="str">
        <f t="shared" si="502"/>
        <v>12</v>
      </c>
      <c r="W4562" t="str">
        <f t="shared" si="503"/>
        <v>ok</v>
      </c>
    </row>
    <row r="4563" spans="1:23" x14ac:dyDescent="0.3">
      <c r="A4563" t="s">
        <v>4605</v>
      </c>
      <c r="B4563" t="s">
        <v>47</v>
      </c>
      <c r="C4563" t="s">
        <v>12</v>
      </c>
      <c r="D4563" t="s">
        <v>48</v>
      </c>
      <c r="E4563" t="s">
        <v>45</v>
      </c>
      <c r="F4563" t="s">
        <v>21</v>
      </c>
      <c r="G4563" s="5">
        <v>2147.71</v>
      </c>
      <c r="H4563" s="5">
        <f t="shared" si="497"/>
        <v>38.65878</v>
      </c>
      <c r="I4563" s="6">
        <v>3</v>
      </c>
      <c r="J4563" s="6">
        <v>6443.13</v>
      </c>
      <c r="K4563" s="5">
        <f t="shared" si="498"/>
        <v>115.97633999999999</v>
      </c>
      <c r="L4563" s="7">
        <v>1.88</v>
      </c>
      <c r="M4563" s="7">
        <v>4235</v>
      </c>
      <c r="N4563" s="3">
        <v>45465</v>
      </c>
      <c r="O4563" s="4" t="str">
        <f t="shared" si="499"/>
        <v>2024-06</v>
      </c>
      <c r="P4563" s="4" t="str">
        <f t="shared" si="500"/>
        <v>06</v>
      </c>
      <c r="Q4563" s="4" t="str">
        <f t="shared" si="501"/>
        <v>June</v>
      </c>
      <c r="R4563" s="30" t="str">
        <f t="shared" si="502"/>
        <v>22</v>
      </c>
      <c r="W4563" t="str">
        <f t="shared" si="503"/>
        <v>ok</v>
      </c>
    </row>
    <row r="4564" spans="1:23" x14ac:dyDescent="0.3">
      <c r="A4564" t="s">
        <v>4606</v>
      </c>
      <c r="B4564" t="s">
        <v>11</v>
      </c>
      <c r="C4564" t="s">
        <v>12</v>
      </c>
      <c r="D4564" t="s">
        <v>13</v>
      </c>
      <c r="E4564" t="s">
        <v>45</v>
      </c>
      <c r="F4564" t="s">
        <v>21</v>
      </c>
      <c r="G4564" s="5">
        <v>9912.3799999999992</v>
      </c>
      <c r="H4564" s="5">
        <f t="shared" si="497"/>
        <v>178.42283999999998</v>
      </c>
      <c r="I4564" s="6">
        <v>2</v>
      </c>
      <c r="J4564" s="6">
        <v>19824.759999999998</v>
      </c>
      <c r="K4564" s="5">
        <f t="shared" si="498"/>
        <v>356.84567999999996</v>
      </c>
      <c r="L4564" s="7">
        <v>4.83</v>
      </c>
      <c r="M4564" s="7">
        <v>3822</v>
      </c>
      <c r="N4564" s="3">
        <v>45499</v>
      </c>
      <c r="O4564" s="4" t="str">
        <f t="shared" si="499"/>
        <v>2024-07</v>
      </c>
      <c r="P4564" s="4" t="str">
        <f t="shared" si="500"/>
        <v>07</v>
      </c>
      <c r="Q4564" s="4" t="str">
        <f t="shared" si="501"/>
        <v>July</v>
      </c>
      <c r="R4564" s="30" t="str">
        <f t="shared" si="502"/>
        <v>26</v>
      </c>
      <c r="W4564" t="str">
        <f t="shared" si="503"/>
        <v>ok</v>
      </c>
    </row>
    <row r="4565" spans="1:23" x14ac:dyDescent="0.3">
      <c r="A4565" t="s">
        <v>4607</v>
      </c>
      <c r="B4565" t="s">
        <v>33</v>
      </c>
      <c r="C4565" t="s">
        <v>12</v>
      </c>
      <c r="D4565" t="s">
        <v>34</v>
      </c>
      <c r="E4565" t="s">
        <v>45</v>
      </c>
      <c r="F4565" t="s">
        <v>26</v>
      </c>
      <c r="G4565" s="5">
        <v>11022.1</v>
      </c>
      <c r="H4565" s="5">
        <f t="shared" si="497"/>
        <v>198.39779999999999</v>
      </c>
      <c r="I4565" s="6">
        <v>1</v>
      </c>
      <c r="J4565" s="6">
        <v>11022.1</v>
      </c>
      <c r="K4565" s="5">
        <f t="shared" si="498"/>
        <v>198.39779999999999</v>
      </c>
      <c r="L4565" s="7">
        <v>3.33</v>
      </c>
      <c r="M4565" s="7">
        <v>4190</v>
      </c>
      <c r="N4565" s="3">
        <v>45408</v>
      </c>
      <c r="O4565" s="4" t="str">
        <f t="shared" si="499"/>
        <v>2024-04</v>
      </c>
      <c r="P4565" s="4" t="str">
        <f t="shared" si="500"/>
        <v>04</v>
      </c>
      <c r="Q4565" s="4" t="str">
        <f t="shared" si="501"/>
        <v>April</v>
      </c>
      <c r="R4565" s="30" t="str">
        <f t="shared" si="502"/>
        <v>26</v>
      </c>
      <c r="W4565" t="str">
        <f t="shared" si="503"/>
        <v>ok</v>
      </c>
    </row>
    <row r="4566" spans="1:23" x14ac:dyDescent="0.3">
      <c r="A4566" t="s">
        <v>4608</v>
      </c>
      <c r="B4566" t="s">
        <v>17</v>
      </c>
      <c r="C4566" t="s">
        <v>18</v>
      </c>
      <c r="D4566" t="s">
        <v>19</v>
      </c>
      <c r="E4566" t="s">
        <v>14</v>
      </c>
      <c r="F4566" t="s">
        <v>60</v>
      </c>
      <c r="G4566" s="5">
        <v>6548.89</v>
      </c>
      <c r="H4566" s="5">
        <f t="shared" si="497"/>
        <v>117.88002</v>
      </c>
      <c r="I4566" s="6">
        <v>5</v>
      </c>
      <c r="J4566" s="6">
        <v>32744.45</v>
      </c>
      <c r="K4566" s="5">
        <f t="shared" si="498"/>
        <v>589.40010000000007</v>
      </c>
      <c r="L4566" s="7">
        <v>2.44</v>
      </c>
      <c r="M4566" s="7">
        <v>1290</v>
      </c>
      <c r="N4566" s="3">
        <v>45384</v>
      </c>
      <c r="O4566" s="4" t="str">
        <f t="shared" si="499"/>
        <v>2024-04</v>
      </c>
      <c r="P4566" s="4" t="str">
        <f t="shared" si="500"/>
        <v>04</v>
      </c>
      <c r="Q4566" s="4" t="str">
        <f t="shared" si="501"/>
        <v>April</v>
      </c>
      <c r="R4566" s="30" t="str">
        <f t="shared" si="502"/>
        <v>02</v>
      </c>
      <c r="W4566" t="str">
        <f t="shared" si="503"/>
        <v>ok</v>
      </c>
    </row>
    <row r="4567" spans="1:23" x14ac:dyDescent="0.3">
      <c r="A4567" t="s">
        <v>4609</v>
      </c>
      <c r="B4567" t="s">
        <v>36</v>
      </c>
      <c r="C4567" t="s">
        <v>18</v>
      </c>
      <c r="D4567" t="s">
        <v>37</v>
      </c>
      <c r="E4567" t="s">
        <v>45</v>
      </c>
      <c r="F4567" t="s">
        <v>21</v>
      </c>
      <c r="G4567" s="5">
        <v>8121.67</v>
      </c>
      <c r="H4567" s="5">
        <f t="shared" si="497"/>
        <v>146.19005999999999</v>
      </c>
      <c r="I4567" s="6">
        <v>1</v>
      </c>
      <c r="J4567" s="6">
        <v>8121.67</v>
      </c>
      <c r="K4567" s="5">
        <f t="shared" si="498"/>
        <v>146.19005999999999</v>
      </c>
      <c r="L4567" s="7">
        <v>2.14</v>
      </c>
      <c r="M4567" s="7">
        <v>3422</v>
      </c>
      <c r="N4567" s="3">
        <v>45485</v>
      </c>
      <c r="O4567" s="4" t="str">
        <f t="shared" si="499"/>
        <v>2024-07</v>
      </c>
      <c r="P4567" s="4" t="str">
        <f t="shared" si="500"/>
        <v>07</v>
      </c>
      <c r="Q4567" s="4" t="str">
        <f t="shared" si="501"/>
        <v>July</v>
      </c>
      <c r="R4567" s="30" t="str">
        <f t="shared" si="502"/>
        <v>12</v>
      </c>
      <c r="W4567" t="str">
        <f t="shared" si="503"/>
        <v>ok</v>
      </c>
    </row>
    <row r="4568" spans="1:23" x14ac:dyDescent="0.3">
      <c r="A4568" t="s">
        <v>4610</v>
      </c>
      <c r="B4568" t="s">
        <v>36</v>
      </c>
      <c r="C4568" t="s">
        <v>18</v>
      </c>
      <c r="D4568" t="s">
        <v>37</v>
      </c>
      <c r="E4568" t="s">
        <v>20</v>
      </c>
      <c r="F4568" t="s">
        <v>60</v>
      </c>
      <c r="G4568" s="5">
        <v>2808.22</v>
      </c>
      <c r="H4568" s="5">
        <f t="shared" si="497"/>
        <v>50.547959999999989</v>
      </c>
      <c r="I4568" s="6">
        <v>5</v>
      </c>
      <c r="J4568" s="6">
        <v>14041.1</v>
      </c>
      <c r="K4568" s="5">
        <f t="shared" si="498"/>
        <v>252.73979999999995</v>
      </c>
      <c r="L4568" s="7">
        <v>3.41</v>
      </c>
      <c r="M4568" s="7">
        <v>2533</v>
      </c>
      <c r="N4568" s="3">
        <v>45586</v>
      </c>
      <c r="O4568" s="4" t="str">
        <f t="shared" si="499"/>
        <v>2024-10</v>
      </c>
      <c r="P4568" s="4" t="str">
        <f t="shared" si="500"/>
        <v>10</v>
      </c>
      <c r="Q4568" s="4" t="str">
        <f t="shared" si="501"/>
        <v>October</v>
      </c>
      <c r="R4568" s="30" t="str">
        <f t="shared" si="502"/>
        <v>21</v>
      </c>
      <c r="W4568" t="str">
        <f t="shared" si="503"/>
        <v>ok</v>
      </c>
    </row>
    <row r="4569" spans="1:23" x14ac:dyDescent="0.3">
      <c r="A4569" t="s">
        <v>4611</v>
      </c>
      <c r="B4569" t="s">
        <v>41</v>
      </c>
      <c r="C4569" t="s">
        <v>42</v>
      </c>
      <c r="D4569" t="s">
        <v>43</v>
      </c>
      <c r="E4569" t="s">
        <v>20</v>
      </c>
      <c r="F4569" t="s">
        <v>21</v>
      </c>
      <c r="G4569" s="5">
        <v>2792.07</v>
      </c>
      <c r="H4569" s="5">
        <f t="shared" si="497"/>
        <v>50.257260000000002</v>
      </c>
      <c r="I4569" s="6">
        <v>2</v>
      </c>
      <c r="J4569" s="6">
        <v>5584.14</v>
      </c>
      <c r="K4569" s="5">
        <f t="shared" si="498"/>
        <v>100.51452</v>
      </c>
      <c r="L4569" s="7">
        <v>2.99</v>
      </c>
      <c r="M4569" s="7">
        <v>4121</v>
      </c>
      <c r="N4569" s="3">
        <v>45605</v>
      </c>
      <c r="O4569" s="4" t="str">
        <f t="shared" si="499"/>
        <v>2024-11</v>
      </c>
      <c r="P4569" s="4" t="str">
        <f t="shared" si="500"/>
        <v>11</v>
      </c>
      <c r="Q4569" s="4" t="str">
        <f t="shared" si="501"/>
        <v>November</v>
      </c>
      <c r="R4569" s="30" t="str">
        <f t="shared" si="502"/>
        <v>09</v>
      </c>
      <c r="W4569" t="str">
        <f t="shared" si="503"/>
        <v>ok</v>
      </c>
    </row>
    <row r="4570" spans="1:23" x14ac:dyDescent="0.3">
      <c r="A4570" t="s">
        <v>4612</v>
      </c>
      <c r="B4570" t="s">
        <v>33</v>
      </c>
      <c r="C4570" t="s">
        <v>12</v>
      </c>
      <c r="D4570" t="s">
        <v>34</v>
      </c>
      <c r="E4570" t="s">
        <v>45</v>
      </c>
      <c r="F4570" t="s">
        <v>38</v>
      </c>
      <c r="G4570" s="5">
        <v>6880.64</v>
      </c>
      <c r="H4570" s="5">
        <f t="shared" si="497"/>
        <v>123.85151999999999</v>
      </c>
      <c r="I4570" s="6">
        <v>5</v>
      </c>
      <c r="J4570" s="6">
        <v>34403.199999999997</v>
      </c>
      <c r="K4570" s="5">
        <f t="shared" si="498"/>
        <v>619.25759999999991</v>
      </c>
      <c r="L4570" s="7">
        <v>4.22</v>
      </c>
      <c r="M4570" s="7">
        <v>2742</v>
      </c>
      <c r="N4570" s="3">
        <v>45580</v>
      </c>
      <c r="O4570" s="4" t="str">
        <f t="shared" si="499"/>
        <v>2024-10</v>
      </c>
      <c r="P4570" s="4" t="str">
        <f t="shared" si="500"/>
        <v>10</v>
      </c>
      <c r="Q4570" s="4" t="str">
        <f t="shared" si="501"/>
        <v>October</v>
      </c>
      <c r="R4570" s="30" t="str">
        <f t="shared" si="502"/>
        <v>15</v>
      </c>
      <c r="W4570" t="str">
        <f t="shared" si="503"/>
        <v>ok</v>
      </c>
    </row>
    <row r="4571" spans="1:23" x14ac:dyDescent="0.3">
      <c r="A4571" t="s">
        <v>4613</v>
      </c>
      <c r="B4571" t="s">
        <v>51</v>
      </c>
      <c r="C4571" t="s">
        <v>29</v>
      </c>
      <c r="D4571" t="s">
        <v>52</v>
      </c>
      <c r="E4571" t="s">
        <v>14</v>
      </c>
      <c r="F4571" t="s">
        <v>21</v>
      </c>
      <c r="G4571" s="5">
        <v>13244.68</v>
      </c>
      <c r="H4571" s="5">
        <f t="shared" si="497"/>
        <v>238.40423999999999</v>
      </c>
      <c r="I4571" s="6">
        <v>1</v>
      </c>
      <c r="J4571" s="6">
        <v>13244.68</v>
      </c>
      <c r="K4571" s="5">
        <f t="shared" si="498"/>
        <v>238.40423999999999</v>
      </c>
      <c r="L4571" s="7">
        <v>2.2400000000000002</v>
      </c>
      <c r="M4571" s="7">
        <v>3773</v>
      </c>
      <c r="N4571" s="3">
        <v>45512</v>
      </c>
      <c r="O4571" s="4" t="str">
        <f t="shared" si="499"/>
        <v>2024-08</v>
      </c>
      <c r="P4571" s="4" t="str">
        <f t="shared" si="500"/>
        <v>08</v>
      </c>
      <c r="Q4571" s="4" t="str">
        <f t="shared" si="501"/>
        <v>August</v>
      </c>
      <c r="R4571" s="30" t="str">
        <f t="shared" si="502"/>
        <v>08</v>
      </c>
      <c r="W4571" t="str">
        <f t="shared" si="503"/>
        <v>ok</v>
      </c>
    </row>
    <row r="4572" spans="1:23" x14ac:dyDescent="0.3">
      <c r="A4572" t="s">
        <v>4614</v>
      </c>
      <c r="B4572" t="s">
        <v>47</v>
      </c>
      <c r="C4572" t="s">
        <v>12</v>
      </c>
      <c r="D4572" t="s">
        <v>48</v>
      </c>
      <c r="E4572" t="s">
        <v>45</v>
      </c>
      <c r="F4572" t="s">
        <v>60</v>
      </c>
      <c r="G4572" s="5">
        <v>11448.27</v>
      </c>
      <c r="H4572" s="5">
        <f t="shared" si="497"/>
        <v>206.06886</v>
      </c>
      <c r="I4572" s="6">
        <v>1</v>
      </c>
      <c r="J4572" s="6">
        <v>11448.27</v>
      </c>
      <c r="K4572" s="5">
        <f t="shared" si="498"/>
        <v>206.06886</v>
      </c>
      <c r="L4572" s="7">
        <v>2.19</v>
      </c>
      <c r="M4572" s="7">
        <v>2913</v>
      </c>
      <c r="N4572" s="3">
        <v>45301</v>
      </c>
      <c r="O4572" s="4" t="str">
        <f t="shared" si="499"/>
        <v>2024-01</v>
      </c>
      <c r="P4572" s="4" t="str">
        <f t="shared" si="500"/>
        <v>01</v>
      </c>
      <c r="Q4572" s="4" t="str">
        <f t="shared" si="501"/>
        <v>January</v>
      </c>
      <c r="R4572" s="30" t="str">
        <f t="shared" si="502"/>
        <v>10</v>
      </c>
      <c r="W4572" t="str">
        <f t="shared" si="503"/>
        <v>ok</v>
      </c>
    </row>
    <row r="4573" spans="1:23" x14ac:dyDescent="0.3">
      <c r="A4573" t="s">
        <v>4615</v>
      </c>
      <c r="B4573" t="s">
        <v>28</v>
      </c>
      <c r="C4573" t="s">
        <v>29</v>
      </c>
      <c r="D4573" t="s">
        <v>30</v>
      </c>
      <c r="E4573" t="s">
        <v>45</v>
      </c>
      <c r="F4573" t="s">
        <v>60</v>
      </c>
      <c r="G4573" s="5">
        <v>1930.72</v>
      </c>
      <c r="H4573" s="5">
        <f t="shared" si="497"/>
        <v>34.752959999999995</v>
      </c>
      <c r="I4573" s="6">
        <v>2</v>
      </c>
      <c r="J4573" s="6">
        <v>3861.44</v>
      </c>
      <c r="K4573" s="5">
        <f t="shared" si="498"/>
        <v>69.505919999999989</v>
      </c>
      <c r="L4573" s="7">
        <v>3.96</v>
      </c>
      <c r="M4573" s="7">
        <v>2603</v>
      </c>
      <c r="N4573" s="3">
        <v>45563</v>
      </c>
      <c r="O4573" s="4" t="str">
        <f t="shared" si="499"/>
        <v>2024-09</v>
      </c>
      <c r="P4573" s="4" t="str">
        <f t="shared" si="500"/>
        <v>09</v>
      </c>
      <c r="Q4573" s="4" t="str">
        <f t="shared" si="501"/>
        <v>September</v>
      </c>
      <c r="R4573" s="30" t="str">
        <f t="shared" si="502"/>
        <v>28</v>
      </c>
      <c r="W4573" t="str">
        <f t="shared" si="503"/>
        <v>ok</v>
      </c>
    </row>
    <row r="4574" spans="1:23" x14ac:dyDescent="0.3">
      <c r="A4574" t="s">
        <v>4616</v>
      </c>
      <c r="B4574" t="s">
        <v>28</v>
      </c>
      <c r="C4574" t="s">
        <v>29</v>
      </c>
      <c r="D4574" t="s">
        <v>30</v>
      </c>
      <c r="E4574" t="s">
        <v>20</v>
      </c>
      <c r="F4574" t="s">
        <v>21</v>
      </c>
      <c r="G4574" s="5">
        <v>9392.06</v>
      </c>
      <c r="H4574" s="5">
        <f t="shared" si="497"/>
        <v>169.05707999999998</v>
      </c>
      <c r="I4574" s="6">
        <v>2</v>
      </c>
      <c r="J4574" s="6">
        <v>18784.12</v>
      </c>
      <c r="K4574" s="5">
        <f t="shared" si="498"/>
        <v>338.11415999999997</v>
      </c>
      <c r="L4574" s="7">
        <v>4.84</v>
      </c>
      <c r="M4574" s="7">
        <v>2458</v>
      </c>
      <c r="N4574" s="3">
        <v>45295</v>
      </c>
      <c r="O4574" s="4" t="str">
        <f t="shared" si="499"/>
        <v>2024-01</v>
      </c>
      <c r="P4574" s="4" t="str">
        <f t="shared" si="500"/>
        <v>01</v>
      </c>
      <c r="Q4574" s="4" t="str">
        <f t="shared" si="501"/>
        <v>January</v>
      </c>
      <c r="R4574" s="30" t="str">
        <f t="shared" si="502"/>
        <v>04</v>
      </c>
      <c r="W4574" t="str">
        <f t="shared" si="503"/>
        <v>ok</v>
      </c>
    </row>
    <row r="4575" spans="1:23" x14ac:dyDescent="0.3">
      <c r="A4575" t="s">
        <v>4617</v>
      </c>
      <c r="B4575" t="s">
        <v>11</v>
      </c>
      <c r="C4575" t="s">
        <v>12</v>
      </c>
      <c r="D4575" t="s">
        <v>13</v>
      </c>
      <c r="E4575" t="s">
        <v>20</v>
      </c>
      <c r="F4575" t="s">
        <v>21</v>
      </c>
      <c r="G4575" s="5">
        <v>2496.63</v>
      </c>
      <c r="H4575" s="5">
        <f t="shared" si="497"/>
        <v>44.939340000000001</v>
      </c>
      <c r="I4575" s="6">
        <v>3</v>
      </c>
      <c r="J4575" s="6">
        <v>7489.89</v>
      </c>
      <c r="K4575" s="5">
        <f t="shared" si="498"/>
        <v>134.81801999999999</v>
      </c>
      <c r="L4575" s="7">
        <v>3.85</v>
      </c>
      <c r="M4575" s="7">
        <v>3852</v>
      </c>
      <c r="N4575" s="3">
        <v>45313</v>
      </c>
      <c r="O4575" s="4" t="str">
        <f t="shared" si="499"/>
        <v>2024-01</v>
      </c>
      <c r="P4575" s="4" t="str">
        <f t="shared" si="500"/>
        <v>01</v>
      </c>
      <c r="Q4575" s="4" t="str">
        <f t="shared" si="501"/>
        <v>January</v>
      </c>
      <c r="R4575" s="30" t="str">
        <f t="shared" si="502"/>
        <v>22</v>
      </c>
      <c r="W4575" t="str">
        <f t="shared" si="503"/>
        <v>ok</v>
      </c>
    </row>
    <row r="4576" spans="1:23" x14ac:dyDescent="0.3">
      <c r="A4576" t="s">
        <v>4618</v>
      </c>
      <c r="B4576" t="s">
        <v>47</v>
      </c>
      <c r="C4576" t="s">
        <v>12</v>
      </c>
      <c r="D4576" t="s">
        <v>48</v>
      </c>
      <c r="E4576" t="s">
        <v>14</v>
      </c>
      <c r="F4576" t="s">
        <v>21</v>
      </c>
      <c r="G4576" s="5">
        <v>14701.6</v>
      </c>
      <c r="H4576" s="5">
        <f t="shared" si="497"/>
        <v>264.62880000000001</v>
      </c>
      <c r="I4576" s="6">
        <v>4</v>
      </c>
      <c r="J4576" s="6">
        <v>58806.400000000001</v>
      </c>
      <c r="K4576" s="5">
        <f t="shared" si="498"/>
        <v>1058.5152</v>
      </c>
      <c r="L4576" s="7">
        <v>2.4</v>
      </c>
      <c r="M4576" s="7">
        <v>2329</v>
      </c>
      <c r="N4576" s="3">
        <v>45515</v>
      </c>
      <c r="O4576" s="4" t="str">
        <f t="shared" si="499"/>
        <v>2024-08</v>
      </c>
      <c r="P4576" s="4" t="str">
        <f t="shared" si="500"/>
        <v>08</v>
      </c>
      <c r="Q4576" s="4" t="str">
        <f t="shared" si="501"/>
        <v>August</v>
      </c>
      <c r="R4576" s="30" t="str">
        <f t="shared" si="502"/>
        <v>11</v>
      </c>
      <c r="W4576" t="str">
        <f t="shared" si="503"/>
        <v>ok</v>
      </c>
    </row>
    <row r="4577" spans="1:23" x14ac:dyDescent="0.3">
      <c r="A4577" t="s">
        <v>4619</v>
      </c>
      <c r="B4577" t="s">
        <v>47</v>
      </c>
      <c r="C4577" t="s">
        <v>12</v>
      </c>
      <c r="D4577" t="s">
        <v>48</v>
      </c>
      <c r="E4577" t="s">
        <v>14</v>
      </c>
      <c r="F4577" t="s">
        <v>15</v>
      </c>
      <c r="G4577" s="5">
        <v>3371.69</v>
      </c>
      <c r="H4577" s="5">
        <f t="shared" si="497"/>
        <v>60.690419999999996</v>
      </c>
      <c r="I4577" s="6">
        <v>3</v>
      </c>
      <c r="J4577" s="6">
        <v>10115.07</v>
      </c>
      <c r="K4577" s="5">
        <f t="shared" si="498"/>
        <v>182.07126</v>
      </c>
      <c r="L4577" s="7">
        <v>2.25</v>
      </c>
      <c r="M4577" s="7">
        <v>1845</v>
      </c>
      <c r="N4577" s="3">
        <v>45391</v>
      </c>
      <c r="O4577" s="4" t="str">
        <f t="shared" si="499"/>
        <v>2024-04</v>
      </c>
      <c r="P4577" s="4" t="str">
        <f t="shared" si="500"/>
        <v>04</v>
      </c>
      <c r="Q4577" s="4" t="str">
        <f t="shared" si="501"/>
        <v>April</v>
      </c>
      <c r="R4577" s="30" t="str">
        <f t="shared" si="502"/>
        <v>09</v>
      </c>
      <c r="W4577" t="str">
        <f t="shared" si="503"/>
        <v>ok</v>
      </c>
    </row>
    <row r="4578" spans="1:23" x14ac:dyDescent="0.3">
      <c r="A4578" t="s">
        <v>4620</v>
      </c>
      <c r="B4578" t="s">
        <v>51</v>
      </c>
      <c r="C4578" t="s">
        <v>29</v>
      </c>
      <c r="D4578" t="s">
        <v>52</v>
      </c>
      <c r="E4578" t="s">
        <v>20</v>
      </c>
      <c r="F4578" t="s">
        <v>26</v>
      </c>
      <c r="G4578" s="5">
        <v>6020.47</v>
      </c>
      <c r="H4578" s="5">
        <f t="shared" si="497"/>
        <v>108.36846</v>
      </c>
      <c r="I4578" s="6">
        <v>5</v>
      </c>
      <c r="J4578" s="6">
        <v>30102.35</v>
      </c>
      <c r="K4578" s="5">
        <f t="shared" si="498"/>
        <v>541.84230000000002</v>
      </c>
      <c r="L4578" s="7">
        <v>2.4900000000000002</v>
      </c>
      <c r="M4578" s="7">
        <v>3911</v>
      </c>
      <c r="N4578" s="3">
        <v>45447</v>
      </c>
      <c r="O4578" s="4" t="str">
        <f t="shared" si="499"/>
        <v>2024-06</v>
      </c>
      <c r="P4578" s="4" t="str">
        <f t="shared" si="500"/>
        <v>06</v>
      </c>
      <c r="Q4578" s="4" t="str">
        <f t="shared" si="501"/>
        <v>June</v>
      </c>
      <c r="R4578" s="30" t="str">
        <f t="shared" si="502"/>
        <v>04</v>
      </c>
      <c r="W4578" t="str">
        <f t="shared" si="503"/>
        <v>ok</v>
      </c>
    </row>
    <row r="4579" spans="1:23" x14ac:dyDescent="0.3">
      <c r="A4579" t="s">
        <v>4621</v>
      </c>
      <c r="B4579" t="s">
        <v>51</v>
      </c>
      <c r="C4579" t="s">
        <v>29</v>
      </c>
      <c r="D4579" t="s">
        <v>52</v>
      </c>
      <c r="E4579" t="s">
        <v>45</v>
      </c>
      <c r="F4579" t="s">
        <v>15</v>
      </c>
      <c r="G4579" s="5">
        <v>7864.85</v>
      </c>
      <c r="H4579" s="5">
        <f t="shared" si="497"/>
        <v>141.56729999999999</v>
      </c>
      <c r="I4579" s="6">
        <v>5</v>
      </c>
      <c r="J4579" s="6">
        <v>39324.25</v>
      </c>
      <c r="K4579" s="5">
        <f t="shared" si="498"/>
        <v>707.83649999999989</v>
      </c>
      <c r="L4579" s="7">
        <v>2.15</v>
      </c>
      <c r="M4579" s="7">
        <v>1227</v>
      </c>
      <c r="N4579" s="3">
        <v>45370</v>
      </c>
      <c r="O4579" s="4" t="str">
        <f t="shared" si="499"/>
        <v>2024-03</v>
      </c>
      <c r="P4579" s="4" t="str">
        <f t="shared" si="500"/>
        <v>03</v>
      </c>
      <c r="Q4579" s="4" t="str">
        <f t="shared" si="501"/>
        <v>March</v>
      </c>
      <c r="R4579" s="30" t="str">
        <f t="shared" si="502"/>
        <v>19</v>
      </c>
      <c r="W4579" t="str">
        <f t="shared" si="503"/>
        <v>ok</v>
      </c>
    </row>
    <row r="4580" spans="1:23" x14ac:dyDescent="0.3">
      <c r="A4580" t="s">
        <v>4622</v>
      </c>
      <c r="B4580" t="s">
        <v>23</v>
      </c>
      <c r="C4580" t="s">
        <v>24</v>
      </c>
      <c r="D4580" t="s">
        <v>25</v>
      </c>
      <c r="E4580" t="s">
        <v>45</v>
      </c>
      <c r="F4580" t="s">
        <v>38</v>
      </c>
      <c r="G4580" s="5">
        <v>11715.05</v>
      </c>
      <c r="H4580" s="5">
        <f t="shared" si="497"/>
        <v>210.87089999999998</v>
      </c>
      <c r="I4580" s="6">
        <v>4</v>
      </c>
      <c r="J4580" s="6">
        <v>46860.2</v>
      </c>
      <c r="K4580" s="5">
        <f t="shared" si="498"/>
        <v>843.48359999999991</v>
      </c>
      <c r="L4580" s="7">
        <v>2.62</v>
      </c>
      <c r="M4580" s="7">
        <v>108</v>
      </c>
      <c r="N4580" s="3">
        <v>45322</v>
      </c>
      <c r="O4580" s="4" t="str">
        <f t="shared" si="499"/>
        <v>2024-01</v>
      </c>
      <c r="P4580" s="4" t="str">
        <f t="shared" si="500"/>
        <v>01</v>
      </c>
      <c r="Q4580" s="4" t="str">
        <f t="shared" si="501"/>
        <v>January</v>
      </c>
      <c r="R4580" s="30" t="str">
        <f t="shared" si="502"/>
        <v>31</v>
      </c>
      <c r="W4580" t="str">
        <f t="shared" si="503"/>
        <v>ok</v>
      </c>
    </row>
    <row r="4581" spans="1:23" x14ac:dyDescent="0.3">
      <c r="A4581" t="s">
        <v>4623</v>
      </c>
      <c r="B4581" t="s">
        <v>33</v>
      </c>
      <c r="C4581" t="s">
        <v>12</v>
      </c>
      <c r="D4581" t="s">
        <v>34</v>
      </c>
      <c r="E4581" t="s">
        <v>14</v>
      </c>
      <c r="F4581" t="s">
        <v>15</v>
      </c>
      <c r="G4581" s="5">
        <v>4571.17</v>
      </c>
      <c r="H4581" s="5">
        <f t="shared" si="497"/>
        <v>82.281059999999997</v>
      </c>
      <c r="I4581" s="6">
        <v>5</v>
      </c>
      <c r="J4581" s="6">
        <v>22855.85</v>
      </c>
      <c r="K4581" s="5">
        <f t="shared" si="498"/>
        <v>411.40530000000001</v>
      </c>
      <c r="L4581" s="7">
        <v>4.7300000000000004</v>
      </c>
      <c r="M4581" s="7">
        <v>1371</v>
      </c>
      <c r="N4581" s="3">
        <v>45422</v>
      </c>
      <c r="O4581" s="4" t="str">
        <f t="shared" si="499"/>
        <v>2024-05</v>
      </c>
      <c r="P4581" s="4" t="str">
        <f t="shared" si="500"/>
        <v>05</v>
      </c>
      <c r="Q4581" s="4" t="str">
        <f t="shared" si="501"/>
        <v>May</v>
      </c>
      <c r="R4581" s="30" t="str">
        <f t="shared" si="502"/>
        <v>10</v>
      </c>
      <c r="W4581" t="str">
        <f t="shared" si="503"/>
        <v>ok</v>
      </c>
    </row>
    <row r="4582" spans="1:23" x14ac:dyDescent="0.3">
      <c r="A4582" t="s">
        <v>4624</v>
      </c>
      <c r="B4582" t="s">
        <v>28</v>
      </c>
      <c r="C4582" t="s">
        <v>29</v>
      </c>
      <c r="D4582" t="s">
        <v>30</v>
      </c>
      <c r="E4582" t="s">
        <v>14</v>
      </c>
      <c r="F4582" t="s">
        <v>31</v>
      </c>
      <c r="G4582" s="5">
        <v>5949.11</v>
      </c>
      <c r="H4582" s="5">
        <f t="shared" si="497"/>
        <v>107.08397999999998</v>
      </c>
      <c r="I4582" s="6">
        <v>5</v>
      </c>
      <c r="J4582" s="6">
        <v>29745.55</v>
      </c>
      <c r="K4582" s="5">
        <f t="shared" si="498"/>
        <v>535.41989999999987</v>
      </c>
      <c r="L4582" s="7">
        <v>3.12</v>
      </c>
      <c r="M4582" s="7">
        <v>410</v>
      </c>
      <c r="N4582" s="3">
        <v>45647</v>
      </c>
      <c r="O4582" s="4" t="str">
        <f t="shared" si="499"/>
        <v>2024-12</v>
      </c>
      <c r="P4582" s="4" t="str">
        <f t="shared" si="500"/>
        <v>12</v>
      </c>
      <c r="Q4582" s="4" t="str">
        <f t="shared" si="501"/>
        <v>December</v>
      </c>
      <c r="R4582" s="30" t="str">
        <f t="shared" si="502"/>
        <v>21</v>
      </c>
      <c r="W4582" t="str">
        <f t="shared" si="503"/>
        <v>ok</v>
      </c>
    </row>
    <row r="4583" spans="1:23" x14ac:dyDescent="0.3">
      <c r="A4583" t="s">
        <v>4625</v>
      </c>
      <c r="B4583" t="s">
        <v>51</v>
      </c>
      <c r="C4583" t="s">
        <v>29</v>
      </c>
      <c r="D4583" t="s">
        <v>52</v>
      </c>
      <c r="E4583" t="s">
        <v>14</v>
      </c>
      <c r="F4583" t="s">
        <v>26</v>
      </c>
      <c r="G4583" s="5">
        <v>5144.16</v>
      </c>
      <c r="H4583" s="5">
        <f t="shared" si="497"/>
        <v>92.594879999999989</v>
      </c>
      <c r="I4583" s="6">
        <v>2</v>
      </c>
      <c r="J4583" s="6">
        <v>10288.32</v>
      </c>
      <c r="K4583" s="5">
        <f t="shared" si="498"/>
        <v>185.18975999999998</v>
      </c>
      <c r="L4583" s="7">
        <v>3.02</v>
      </c>
      <c r="M4583" s="7">
        <v>1269</v>
      </c>
      <c r="N4583" s="3">
        <v>45312</v>
      </c>
      <c r="O4583" s="4" t="str">
        <f t="shared" si="499"/>
        <v>2024-01</v>
      </c>
      <c r="P4583" s="4" t="str">
        <f t="shared" si="500"/>
        <v>01</v>
      </c>
      <c r="Q4583" s="4" t="str">
        <f t="shared" si="501"/>
        <v>January</v>
      </c>
      <c r="R4583" s="30" t="str">
        <f t="shared" si="502"/>
        <v>21</v>
      </c>
      <c r="W4583" t="str">
        <f t="shared" si="503"/>
        <v>ok</v>
      </c>
    </row>
    <row r="4584" spans="1:23" x14ac:dyDescent="0.3">
      <c r="A4584" t="s">
        <v>4626</v>
      </c>
      <c r="B4584" t="s">
        <v>41</v>
      </c>
      <c r="C4584" t="s">
        <v>42</v>
      </c>
      <c r="D4584" t="s">
        <v>43</v>
      </c>
      <c r="E4584" t="s">
        <v>20</v>
      </c>
      <c r="F4584" t="s">
        <v>26</v>
      </c>
      <c r="G4584" s="5">
        <v>3258.3</v>
      </c>
      <c r="H4584" s="5">
        <f t="shared" si="497"/>
        <v>58.6494</v>
      </c>
      <c r="I4584" s="6">
        <v>5</v>
      </c>
      <c r="J4584" s="6">
        <v>16291.5</v>
      </c>
      <c r="K4584" s="5">
        <f t="shared" si="498"/>
        <v>293.24700000000001</v>
      </c>
      <c r="L4584" s="7">
        <v>2.33</v>
      </c>
      <c r="M4584" s="7">
        <v>1234</v>
      </c>
      <c r="N4584" s="3">
        <v>45304</v>
      </c>
      <c r="O4584" s="4" t="str">
        <f t="shared" si="499"/>
        <v>2024-01</v>
      </c>
      <c r="P4584" s="4" t="str">
        <f t="shared" si="500"/>
        <v>01</v>
      </c>
      <c r="Q4584" s="4" t="str">
        <f t="shared" si="501"/>
        <v>January</v>
      </c>
      <c r="R4584" s="30" t="str">
        <f t="shared" si="502"/>
        <v>13</v>
      </c>
      <c r="W4584" t="str">
        <f t="shared" si="503"/>
        <v>ok</v>
      </c>
    </row>
    <row r="4585" spans="1:23" x14ac:dyDescent="0.3">
      <c r="A4585" t="s">
        <v>4627</v>
      </c>
      <c r="B4585" t="s">
        <v>23</v>
      </c>
      <c r="C4585" t="s">
        <v>24</v>
      </c>
      <c r="D4585" t="s">
        <v>25</v>
      </c>
      <c r="E4585" t="s">
        <v>14</v>
      </c>
      <c r="F4585" t="s">
        <v>31</v>
      </c>
      <c r="G4585" s="5">
        <v>14908.23</v>
      </c>
      <c r="H4585" s="5">
        <f t="shared" si="497"/>
        <v>268.34813999999994</v>
      </c>
      <c r="I4585" s="6">
        <v>3</v>
      </c>
      <c r="J4585" s="6">
        <v>44724.69</v>
      </c>
      <c r="K4585" s="5">
        <f t="shared" si="498"/>
        <v>805.04441999999983</v>
      </c>
      <c r="L4585" s="7">
        <v>4.22</v>
      </c>
      <c r="M4585" s="7">
        <v>138</v>
      </c>
      <c r="N4585" s="3">
        <v>45351</v>
      </c>
      <c r="O4585" s="4" t="str">
        <f t="shared" si="499"/>
        <v>2024-02</v>
      </c>
      <c r="P4585" s="4" t="str">
        <f t="shared" si="500"/>
        <v>02</v>
      </c>
      <c r="Q4585" s="4" t="str">
        <f t="shared" si="501"/>
        <v>February</v>
      </c>
      <c r="R4585" s="30" t="str">
        <f t="shared" si="502"/>
        <v>29</v>
      </c>
      <c r="W4585" t="str">
        <f t="shared" si="503"/>
        <v>ok</v>
      </c>
    </row>
    <row r="4586" spans="1:23" x14ac:dyDescent="0.3">
      <c r="A4586" t="s">
        <v>4628</v>
      </c>
      <c r="B4586" t="s">
        <v>23</v>
      </c>
      <c r="C4586" t="s">
        <v>24</v>
      </c>
      <c r="D4586" t="s">
        <v>25</v>
      </c>
      <c r="E4586" t="s">
        <v>45</v>
      </c>
      <c r="F4586" t="s">
        <v>31</v>
      </c>
      <c r="G4586" s="5">
        <v>5383.24</v>
      </c>
      <c r="H4586" s="5">
        <f t="shared" si="497"/>
        <v>96.898319999999984</v>
      </c>
      <c r="I4586" s="6">
        <v>3</v>
      </c>
      <c r="J4586" s="6">
        <v>16149.72</v>
      </c>
      <c r="K4586" s="5">
        <f t="shared" si="498"/>
        <v>290.69495999999992</v>
      </c>
      <c r="L4586" s="7">
        <v>3.62</v>
      </c>
      <c r="M4586" s="7">
        <v>4464</v>
      </c>
      <c r="N4586" s="3">
        <v>45430</v>
      </c>
      <c r="O4586" s="4" t="str">
        <f t="shared" si="499"/>
        <v>2024-05</v>
      </c>
      <c r="P4586" s="4" t="str">
        <f t="shared" si="500"/>
        <v>05</v>
      </c>
      <c r="Q4586" s="4" t="str">
        <f t="shared" si="501"/>
        <v>May</v>
      </c>
      <c r="R4586" s="30" t="str">
        <f t="shared" si="502"/>
        <v>18</v>
      </c>
      <c r="W4586" t="str">
        <f t="shared" si="503"/>
        <v>ok</v>
      </c>
    </row>
    <row r="4587" spans="1:23" x14ac:dyDescent="0.3">
      <c r="A4587" t="s">
        <v>4629</v>
      </c>
      <c r="B4587" t="s">
        <v>36</v>
      </c>
      <c r="C4587" t="s">
        <v>18</v>
      </c>
      <c r="D4587" t="s">
        <v>37</v>
      </c>
      <c r="E4587" t="s">
        <v>45</v>
      </c>
      <c r="F4587" t="s">
        <v>15</v>
      </c>
      <c r="G4587" s="5">
        <v>18518.54</v>
      </c>
      <c r="H4587" s="5">
        <f t="shared" si="497"/>
        <v>333.33371999999997</v>
      </c>
      <c r="I4587" s="6">
        <v>1</v>
      </c>
      <c r="J4587" s="6">
        <v>18518.54</v>
      </c>
      <c r="K4587" s="5">
        <f t="shared" si="498"/>
        <v>333.33371999999997</v>
      </c>
      <c r="L4587" s="7">
        <v>1.34</v>
      </c>
      <c r="M4587" s="7">
        <v>4166</v>
      </c>
      <c r="N4587" s="3">
        <v>45487</v>
      </c>
      <c r="O4587" s="4" t="str">
        <f t="shared" si="499"/>
        <v>2024-07</v>
      </c>
      <c r="P4587" s="4" t="str">
        <f t="shared" si="500"/>
        <v>07</v>
      </c>
      <c r="Q4587" s="4" t="str">
        <f t="shared" si="501"/>
        <v>July</v>
      </c>
      <c r="R4587" s="30" t="str">
        <f t="shared" si="502"/>
        <v>14</v>
      </c>
      <c r="W4587" t="str">
        <f t="shared" si="503"/>
        <v>ok</v>
      </c>
    </row>
    <row r="4588" spans="1:23" x14ac:dyDescent="0.3">
      <c r="A4588" t="s">
        <v>4630</v>
      </c>
      <c r="B4588" t="s">
        <v>23</v>
      </c>
      <c r="C4588" t="s">
        <v>24</v>
      </c>
      <c r="D4588" t="s">
        <v>25</v>
      </c>
      <c r="E4588" t="s">
        <v>20</v>
      </c>
      <c r="F4588" t="s">
        <v>21</v>
      </c>
      <c r="G4588" s="5">
        <v>17149</v>
      </c>
      <c r="H4588" s="5">
        <f t="shared" si="497"/>
        <v>308.68199999999996</v>
      </c>
      <c r="I4588" s="6">
        <v>3</v>
      </c>
      <c r="J4588" s="6">
        <v>51447</v>
      </c>
      <c r="K4588" s="5">
        <f t="shared" si="498"/>
        <v>926.04599999999982</v>
      </c>
      <c r="L4588" s="7">
        <v>4.4800000000000004</v>
      </c>
      <c r="M4588" s="7">
        <v>2533</v>
      </c>
      <c r="N4588" s="3">
        <v>45622</v>
      </c>
      <c r="O4588" s="4" t="str">
        <f t="shared" si="499"/>
        <v>2024-11</v>
      </c>
      <c r="P4588" s="4" t="str">
        <f t="shared" si="500"/>
        <v>11</v>
      </c>
      <c r="Q4588" s="4" t="str">
        <f t="shared" si="501"/>
        <v>November</v>
      </c>
      <c r="R4588" s="30" t="str">
        <f t="shared" si="502"/>
        <v>26</v>
      </c>
      <c r="W4588" t="str">
        <f t="shared" si="503"/>
        <v>ok</v>
      </c>
    </row>
    <row r="4589" spans="1:23" x14ac:dyDescent="0.3">
      <c r="A4589" t="s">
        <v>4631</v>
      </c>
      <c r="B4589" t="s">
        <v>23</v>
      </c>
      <c r="C4589" t="s">
        <v>24</v>
      </c>
      <c r="D4589" t="s">
        <v>25</v>
      </c>
      <c r="E4589" t="s">
        <v>20</v>
      </c>
      <c r="F4589" t="s">
        <v>38</v>
      </c>
      <c r="G4589" s="5">
        <v>12664.79</v>
      </c>
      <c r="H4589" s="5">
        <f t="shared" si="497"/>
        <v>227.96621999999999</v>
      </c>
      <c r="I4589" s="6">
        <v>2</v>
      </c>
      <c r="J4589" s="6">
        <v>25329.58</v>
      </c>
      <c r="K4589" s="5">
        <f t="shared" si="498"/>
        <v>455.93243999999999</v>
      </c>
      <c r="L4589" s="7">
        <v>4.99</v>
      </c>
      <c r="M4589" s="7">
        <v>2033</v>
      </c>
      <c r="N4589" s="3">
        <v>45590</v>
      </c>
      <c r="O4589" s="4" t="str">
        <f t="shared" si="499"/>
        <v>2024-10</v>
      </c>
      <c r="P4589" s="4" t="str">
        <f t="shared" si="500"/>
        <v>10</v>
      </c>
      <c r="Q4589" s="4" t="str">
        <f t="shared" si="501"/>
        <v>October</v>
      </c>
      <c r="R4589" s="30" t="str">
        <f t="shared" si="502"/>
        <v>25</v>
      </c>
      <c r="W4589" t="str">
        <f t="shared" si="503"/>
        <v>ok</v>
      </c>
    </row>
    <row r="4590" spans="1:23" x14ac:dyDescent="0.3">
      <c r="A4590" t="s">
        <v>4632</v>
      </c>
      <c r="B4590" t="s">
        <v>23</v>
      </c>
      <c r="C4590" t="s">
        <v>24</v>
      </c>
      <c r="D4590" t="s">
        <v>25</v>
      </c>
      <c r="E4590" t="s">
        <v>14</v>
      </c>
      <c r="F4590" t="s">
        <v>31</v>
      </c>
      <c r="G4590" s="5">
        <v>3497.58</v>
      </c>
      <c r="H4590" s="5">
        <f t="shared" si="497"/>
        <v>62.956439999999994</v>
      </c>
      <c r="I4590" s="6">
        <v>1</v>
      </c>
      <c r="J4590" s="6">
        <v>3497.58</v>
      </c>
      <c r="K4590" s="5">
        <f t="shared" si="498"/>
        <v>62.956439999999994</v>
      </c>
      <c r="L4590" s="7">
        <v>3.27</v>
      </c>
      <c r="M4590" s="7">
        <v>2818</v>
      </c>
      <c r="N4590" s="3">
        <v>45445</v>
      </c>
      <c r="O4590" s="4" t="str">
        <f t="shared" si="499"/>
        <v>2024-06</v>
      </c>
      <c r="P4590" s="4" t="str">
        <f t="shared" si="500"/>
        <v>06</v>
      </c>
      <c r="Q4590" s="4" t="str">
        <f t="shared" si="501"/>
        <v>June</v>
      </c>
      <c r="R4590" s="30" t="str">
        <f t="shared" si="502"/>
        <v>02</v>
      </c>
      <c r="W4590" t="str">
        <f t="shared" si="503"/>
        <v>ok</v>
      </c>
    </row>
    <row r="4591" spans="1:23" x14ac:dyDescent="0.3">
      <c r="A4591" t="s">
        <v>4633</v>
      </c>
      <c r="B4591" t="s">
        <v>11</v>
      </c>
      <c r="C4591" t="s">
        <v>12</v>
      </c>
      <c r="D4591" t="s">
        <v>13</v>
      </c>
      <c r="E4591" t="s">
        <v>45</v>
      </c>
      <c r="F4591" t="s">
        <v>38</v>
      </c>
      <c r="G4591" s="5">
        <v>1755.83</v>
      </c>
      <c r="H4591" s="5">
        <f t="shared" si="497"/>
        <v>31.604939999999996</v>
      </c>
      <c r="I4591" s="6">
        <v>1</v>
      </c>
      <c r="J4591" s="6">
        <v>1755.83</v>
      </c>
      <c r="K4591" s="5">
        <f t="shared" si="498"/>
        <v>31.604939999999996</v>
      </c>
      <c r="L4591" s="7">
        <v>3.28</v>
      </c>
      <c r="M4591" s="7">
        <v>3088</v>
      </c>
      <c r="N4591" s="3">
        <v>45585</v>
      </c>
      <c r="O4591" s="4" t="str">
        <f t="shared" si="499"/>
        <v>2024-10</v>
      </c>
      <c r="P4591" s="4" t="str">
        <f t="shared" si="500"/>
        <v>10</v>
      </c>
      <c r="Q4591" s="4" t="str">
        <f t="shared" si="501"/>
        <v>October</v>
      </c>
      <c r="R4591" s="30" t="str">
        <f t="shared" si="502"/>
        <v>20</v>
      </c>
      <c r="W4591" t="str">
        <f t="shared" si="503"/>
        <v>ok</v>
      </c>
    </row>
    <row r="4592" spans="1:23" x14ac:dyDescent="0.3">
      <c r="A4592" t="s">
        <v>4634</v>
      </c>
      <c r="B4592" t="s">
        <v>33</v>
      </c>
      <c r="C4592" t="s">
        <v>12</v>
      </c>
      <c r="D4592" t="s">
        <v>34</v>
      </c>
      <c r="E4592" t="s">
        <v>45</v>
      </c>
      <c r="F4592" t="s">
        <v>15</v>
      </c>
      <c r="G4592" s="5">
        <v>15141.13</v>
      </c>
      <c r="H4592" s="5">
        <f t="shared" si="497"/>
        <v>272.54033999999996</v>
      </c>
      <c r="I4592" s="6">
        <v>4</v>
      </c>
      <c r="J4592" s="6">
        <v>60564.52</v>
      </c>
      <c r="K4592" s="5">
        <f t="shared" si="498"/>
        <v>1090.1613599999998</v>
      </c>
      <c r="L4592" s="7">
        <v>2.64</v>
      </c>
      <c r="M4592" s="7">
        <v>1144</v>
      </c>
      <c r="N4592" s="3">
        <v>45452</v>
      </c>
      <c r="O4592" s="4" t="str">
        <f t="shared" si="499"/>
        <v>2024-06</v>
      </c>
      <c r="P4592" s="4" t="str">
        <f t="shared" si="500"/>
        <v>06</v>
      </c>
      <c r="Q4592" s="4" t="str">
        <f t="shared" si="501"/>
        <v>June</v>
      </c>
      <c r="R4592" s="30" t="str">
        <f t="shared" si="502"/>
        <v>09</v>
      </c>
      <c r="W4592" t="str">
        <f t="shared" si="503"/>
        <v>ok</v>
      </c>
    </row>
    <row r="4593" spans="1:23" x14ac:dyDescent="0.3">
      <c r="A4593" t="s">
        <v>4635</v>
      </c>
      <c r="B4593" t="s">
        <v>36</v>
      </c>
      <c r="C4593" t="s">
        <v>18</v>
      </c>
      <c r="D4593" t="s">
        <v>37</v>
      </c>
      <c r="E4593" t="s">
        <v>14</v>
      </c>
      <c r="F4593" t="s">
        <v>31</v>
      </c>
      <c r="G4593" s="5">
        <v>19830.77</v>
      </c>
      <c r="H4593" s="5">
        <f t="shared" si="497"/>
        <v>356.95385999999996</v>
      </c>
      <c r="I4593" s="6">
        <v>3</v>
      </c>
      <c r="J4593" s="6">
        <v>59492.31</v>
      </c>
      <c r="K4593" s="5">
        <f t="shared" si="498"/>
        <v>1070.8615799999998</v>
      </c>
      <c r="L4593" s="7">
        <v>2.96</v>
      </c>
      <c r="M4593" s="7">
        <v>1307</v>
      </c>
      <c r="N4593" s="3">
        <v>45590</v>
      </c>
      <c r="O4593" s="4" t="str">
        <f t="shared" si="499"/>
        <v>2024-10</v>
      </c>
      <c r="P4593" s="4" t="str">
        <f t="shared" si="500"/>
        <v>10</v>
      </c>
      <c r="Q4593" s="4" t="str">
        <f t="shared" si="501"/>
        <v>October</v>
      </c>
      <c r="R4593" s="30" t="str">
        <f t="shared" si="502"/>
        <v>25</v>
      </c>
      <c r="W4593" t="str">
        <f t="shared" si="503"/>
        <v>ok</v>
      </c>
    </row>
    <row r="4594" spans="1:23" x14ac:dyDescent="0.3">
      <c r="A4594" t="s">
        <v>4636</v>
      </c>
      <c r="B4594" t="s">
        <v>17</v>
      </c>
      <c r="C4594" t="s">
        <v>18</v>
      </c>
      <c r="D4594" t="s">
        <v>19</v>
      </c>
      <c r="E4594" t="s">
        <v>14</v>
      </c>
      <c r="F4594" t="s">
        <v>15</v>
      </c>
      <c r="G4594" s="5">
        <v>17798.41</v>
      </c>
      <c r="H4594" s="5">
        <f t="shared" si="497"/>
        <v>320.37137999999999</v>
      </c>
      <c r="I4594" s="6">
        <v>5</v>
      </c>
      <c r="J4594" s="6">
        <v>88992.05</v>
      </c>
      <c r="K4594" s="5">
        <f t="shared" si="498"/>
        <v>1601.8569</v>
      </c>
      <c r="L4594" s="7">
        <v>3.29</v>
      </c>
      <c r="M4594" s="7">
        <v>4713</v>
      </c>
      <c r="N4594" s="3">
        <v>45475</v>
      </c>
      <c r="O4594" s="4" t="str">
        <f t="shared" si="499"/>
        <v>2024-07</v>
      </c>
      <c r="P4594" s="4" t="str">
        <f t="shared" si="500"/>
        <v>07</v>
      </c>
      <c r="Q4594" s="4" t="str">
        <f t="shared" si="501"/>
        <v>July</v>
      </c>
      <c r="R4594" s="30" t="str">
        <f t="shared" si="502"/>
        <v>02</v>
      </c>
      <c r="W4594" t="str">
        <f t="shared" si="503"/>
        <v>ok</v>
      </c>
    </row>
    <row r="4595" spans="1:23" x14ac:dyDescent="0.3">
      <c r="A4595" t="s">
        <v>4637</v>
      </c>
      <c r="B4595" t="s">
        <v>17</v>
      </c>
      <c r="C4595" t="s">
        <v>18</v>
      </c>
      <c r="D4595" t="s">
        <v>19</v>
      </c>
      <c r="E4595" t="s">
        <v>45</v>
      </c>
      <c r="F4595" t="s">
        <v>31</v>
      </c>
      <c r="G4595" s="5">
        <v>1609.89</v>
      </c>
      <c r="H4595" s="5">
        <f t="shared" si="497"/>
        <v>28.978020000000001</v>
      </c>
      <c r="I4595" s="6">
        <v>4</v>
      </c>
      <c r="J4595" s="6">
        <v>6439.56</v>
      </c>
      <c r="K4595" s="5">
        <f t="shared" si="498"/>
        <v>115.91208</v>
      </c>
      <c r="L4595" s="7">
        <v>3.14</v>
      </c>
      <c r="M4595" s="7">
        <v>1524</v>
      </c>
      <c r="N4595" s="3">
        <v>45572</v>
      </c>
      <c r="O4595" s="4" t="str">
        <f t="shared" si="499"/>
        <v>2024-10</v>
      </c>
      <c r="P4595" s="4" t="str">
        <f t="shared" si="500"/>
        <v>10</v>
      </c>
      <c r="Q4595" s="4" t="str">
        <f t="shared" si="501"/>
        <v>October</v>
      </c>
      <c r="R4595" s="30" t="str">
        <f t="shared" si="502"/>
        <v>07</v>
      </c>
      <c r="W4595" t="str">
        <f t="shared" si="503"/>
        <v>ok</v>
      </c>
    </row>
    <row r="4596" spans="1:23" x14ac:dyDescent="0.3">
      <c r="A4596" t="s">
        <v>4638</v>
      </c>
      <c r="B4596" t="s">
        <v>23</v>
      </c>
      <c r="C4596" t="s">
        <v>24</v>
      </c>
      <c r="D4596" t="s">
        <v>25</v>
      </c>
      <c r="E4596" t="s">
        <v>14</v>
      </c>
      <c r="F4596" t="s">
        <v>31</v>
      </c>
      <c r="G4596" s="5">
        <v>16111.35</v>
      </c>
      <c r="H4596" s="5">
        <f t="shared" si="497"/>
        <v>290.0043</v>
      </c>
      <c r="I4596" s="6">
        <v>1</v>
      </c>
      <c r="J4596" s="6">
        <v>16111.35</v>
      </c>
      <c r="K4596" s="5">
        <f t="shared" si="498"/>
        <v>290.0043</v>
      </c>
      <c r="L4596" s="7">
        <v>4.17</v>
      </c>
      <c r="M4596" s="7">
        <v>3103</v>
      </c>
      <c r="N4596" s="3">
        <v>45406</v>
      </c>
      <c r="O4596" s="4" t="str">
        <f t="shared" si="499"/>
        <v>2024-04</v>
      </c>
      <c r="P4596" s="4" t="str">
        <f t="shared" si="500"/>
        <v>04</v>
      </c>
      <c r="Q4596" s="4" t="str">
        <f t="shared" si="501"/>
        <v>April</v>
      </c>
      <c r="R4596" s="30" t="str">
        <f t="shared" si="502"/>
        <v>24</v>
      </c>
      <c r="W4596" t="str">
        <f t="shared" si="503"/>
        <v>ok</v>
      </c>
    </row>
    <row r="4597" spans="1:23" x14ac:dyDescent="0.3">
      <c r="A4597" t="s">
        <v>4639</v>
      </c>
      <c r="B4597" t="s">
        <v>28</v>
      </c>
      <c r="C4597" t="s">
        <v>29</v>
      </c>
      <c r="D4597" t="s">
        <v>30</v>
      </c>
      <c r="E4597" t="s">
        <v>45</v>
      </c>
      <c r="F4597" t="s">
        <v>60</v>
      </c>
      <c r="G4597" s="5">
        <v>10486.53</v>
      </c>
      <c r="H4597" s="5">
        <f t="shared" si="497"/>
        <v>188.75754000000001</v>
      </c>
      <c r="I4597" s="6">
        <v>1</v>
      </c>
      <c r="J4597" s="6">
        <v>10486.53</v>
      </c>
      <c r="K4597" s="5">
        <f t="shared" si="498"/>
        <v>188.75754000000001</v>
      </c>
      <c r="L4597" s="7">
        <v>1.92</v>
      </c>
      <c r="M4597" s="7">
        <v>701</v>
      </c>
      <c r="N4597" s="3">
        <v>45357</v>
      </c>
      <c r="O4597" s="4" t="str">
        <f t="shared" si="499"/>
        <v>2024-03</v>
      </c>
      <c r="P4597" s="4" t="str">
        <f t="shared" si="500"/>
        <v>03</v>
      </c>
      <c r="Q4597" s="4" t="str">
        <f t="shared" si="501"/>
        <v>March</v>
      </c>
      <c r="R4597" s="30" t="str">
        <f t="shared" si="502"/>
        <v>06</v>
      </c>
      <c r="W4597" t="str">
        <f t="shared" si="503"/>
        <v>ok</v>
      </c>
    </row>
    <row r="4598" spans="1:23" x14ac:dyDescent="0.3">
      <c r="A4598" t="s">
        <v>4640</v>
      </c>
      <c r="B4598" t="s">
        <v>28</v>
      </c>
      <c r="C4598" t="s">
        <v>29</v>
      </c>
      <c r="D4598" t="s">
        <v>30</v>
      </c>
      <c r="E4598" t="s">
        <v>45</v>
      </c>
      <c r="F4598" t="s">
        <v>60</v>
      </c>
      <c r="G4598" s="5">
        <v>2955.99</v>
      </c>
      <c r="H4598" s="5">
        <f t="shared" si="497"/>
        <v>53.207819999999991</v>
      </c>
      <c r="I4598" s="6">
        <v>3</v>
      </c>
      <c r="J4598" s="6">
        <v>8867.9699999999993</v>
      </c>
      <c r="K4598" s="5">
        <f t="shared" si="498"/>
        <v>159.62345999999997</v>
      </c>
      <c r="L4598" s="7">
        <v>3.79</v>
      </c>
      <c r="M4598" s="7">
        <v>110</v>
      </c>
      <c r="N4598" s="3">
        <v>45302</v>
      </c>
      <c r="O4598" s="4" t="str">
        <f t="shared" si="499"/>
        <v>2024-01</v>
      </c>
      <c r="P4598" s="4" t="str">
        <f t="shared" si="500"/>
        <v>01</v>
      </c>
      <c r="Q4598" s="4" t="str">
        <f t="shared" si="501"/>
        <v>January</v>
      </c>
      <c r="R4598" s="30" t="str">
        <f t="shared" si="502"/>
        <v>11</v>
      </c>
      <c r="W4598" t="str">
        <f t="shared" si="503"/>
        <v>ok</v>
      </c>
    </row>
    <row r="4599" spans="1:23" x14ac:dyDescent="0.3">
      <c r="A4599" t="s">
        <v>4641</v>
      </c>
      <c r="B4599" t="s">
        <v>63</v>
      </c>
      <c r="C4599" t="s">
        <v>18</v>
      </c>
      <c r="D4599" t="s">
        <v>64</v>
      </c>
      <c r="E4599" t="s">
        <v>14</v>
      </c>
      <c r="F4599" t="s">
        <v>60</v>
      </c>
      <c r="G4599" s="5">
        <v>12988.32</v>
      </c>
      <c r="H4599" s="5">
        <f t="shared" si="497"/>
        <v>233.78975999999997</v>
      </c>
      <c r="I4599" s="6">
        <v>2</v>
      </c>
      <c r="J4599" s="6">
        <v>25976.639999999999</v>
      </c>
      <c r="K4599" s="5">
        <f t="shared" si="498"/>
        <v>467.57951999999995</v>
      </c>
      <c r="L4599" s="7">
        <v>2.19</v>
      </c>
      <c r="M4599" s="7">
        <v>4839</v>
      </c>
      <c r="N4599" s="3">
        <v>45425</v>
      </c>
      <c r="O4599" s="4" t="str">
        <f t="shared" si="499"/>
        <v>2024-05</v>
      </c>
      <c r="P4599" s="4" t="str">
        <f t="shared" si="500"/>
        <v>05</v>
      </c>
      <c r="Q4599" s="4" t="str">
        <f t="shared" si="501"/>
        <v>May</v>
      </c>
      <c r="R4599" s="30" t="str">
        <f t="shared" si="502"/>
        <v>13</v>
      </c>
      <c r="W4599" t="str">
        <f t="shared" si="503"/>
        <v>ok</v>
      </c>
    </row>
    <row r="4600" spans="1:23" x14ac:dyDescent="0.3">
      <c r="A4600" t="s">
        <v>4642</v>
      </c>
      <c r="B4600" t="s">
        <v>51</v>
      </c>
      <c r="C4600" t="s">
        <v>29</v>
      </c>
      <c r="D4600" t="s">
        <v>52</v>
      </c>
      <c r="E4600" t="s">
        <v>14</v>
      </c>
      <c r="F4600" t="s">
        <v>26</v>
      </c>
      <c r="G4600" s="5">
        <v>2311.89</v>
      </c>
      <c r="H4600" s="5">
        <f t="shared" si="497"/>
        <v>41.614019999999996</v>
      </c>
      <c r="I4600" s="6">
        <v>2</v>
      </c>
      <c r="J4600" s="6">
        <v>4623.78</v>
      </c>
      <c r="K4600" s="5">
        <f t="shared" si="498"/>
        <v>83.228039999999993</v>
      </c>
      <c r="L4600" s="7">
        <v>1.9</v>
      </c>
      <c r="M4600" s="7">
        <v>1862</v>
      </c>
      <c r="N4600" s="3">
        <v>45300</v>
      </c>
      <c r="O4600" s="4" t="str">
        <f t="shared" si="499"/>
        <v>2024-01</v>
      </c>
      <c r="P4600" s="4" t="str">
        <f t="shared" si="500"/>
        <v>01</v>
      </c>
      <c r="Q4600" s="4" t="str">
        <f t="shared" si="501"/>
        <v>January</v>
      </c>
      <c r="R4600" s="30" t="str">
        <f t="shared" si="502"/>
        <v>09</v>
      </c>
      <c r="W4600" t="str">
        <f t="shared" si="503"/>
        <v>ok</v>
      </c>
    </row>
    <row r="4601" spans="1:23" x14ac:dyDescent="0.3">
      <c r="A4601" t="s">
        <v>4643</v>
      </c>
      <c r="B4601" t="s">
        <v>41</v>
      </c>
      <c r="C4601" t="s">
        <v>42</v>
      </c>
      <c r="D4601" t="s">
        <v>43</v>
      </c>
      <c r="E4601" t="s">
        <v>45</v>
      </c>
      <c r="F4601" t="s">
        <v>31</v>
      </c>
      <c r="G4601" s="5">
        <v>12136.97</v>
      </c>
      <c r="H4601" s="5">
        <f t="shared" si="497"/>
        <v>218.46545999999998</v>
      </c>
      <c r="I4601" s="6">
        <v>5</v>
      </c>
      <c r="J4601" s="6">
        <v>60684.85</v>
      </c>
      <c r="K4601" s="5">
        <f t="shared" si="498"/>
        <v>1092.3272999999999</v>
      </c>
      <c r="L4601" s="7">
        <v>1.61</v>
      </c>
      <c r="M4601" s="7">
        <v>2101</v>
      </c>
      <c r="N4601" s="3">
        <v>45519</v>
      </c>
      <c r="O4601" s="4" t="str">
        <f t="shared" si="499"/>
        <v>2024-08</v>
      </c>
      <c r="P4601" s="4" t="str">
        <f t="shared" si="500"/>
        <v>08</v>
      </c>
      <c r="Q4601" s="4" t="str">
        <f t="shared" si="501"/>
        <v>August</v>
      </c>
      <c r="R4601" s="30" t="str">
        <f t="shared" si="502"/>
        <v>15</v>
      </c>
      <c r="W4601" t="str">
        <f t="shared" si="503"/>
        <v>ok</v>
      </c>
    </row>
    <row r="4602" spans="1:23" x14ac:dyDescent="0.3">
      <c r="A4602" t="s">
        <v>4644</v>
      </c>
      <c r="B4602" t="s">
        <v>41</v>
      </c>
      <c r="C4602" t="s">
        <v>42</v>
      </c>
      <c r="D4602" t="s">
        <v>43</v>
      </c>
      <c r="E4602" t="s">
        <v>20</v>
      </c>
      <c r="F4602" t="s">
        <v>38</v>
      </c>
      <c r="G4602" s="5">
        <v>14263.71</v>
      </c>
      <c r="H4602" s="5">
        <f t="shared" si="497"/>
        <v>256.74677999999994</v>
      </c>
      <c r="I4602" s="6">
        <v>3</v>
      </c>
      <c r="J4602" s="6">
        <v>42791.13</v>
      </c>
      <c r="K4602" s="5">
        <f t="shared" si="498"/>
        <v>770.24033999999983</v>
      </c>
      <c r="L4602" s="7">
        <v>3.49</v>
      </c>
      <c r="M4602" s="7">
        <v>3196</v>
      </c>
      <c r="N4602" s="3">
        <v>45471</v>
      </c>
      <c r="O4602" s="4" t="str">
        <f t="shared" si="499"/>
        <v>2024-06</v>
      </c>
      <c r="P4602" s="4" t="str">
        <f t="shared" si="500"/>
        <v>06</v>
      </c>
      <c r="Q4602" s="4" t="str">
        <f t="shared" si="501"/>
        <v>June</v>
      </c>
      <c r="R4602" s="30" t="str">
        <f t="shared" si="502"/>
        <v>28</v>
      </c>
      <c r="W4602" t="str">
        <f t="shared" si="503"/>
        <v>ok</v>
      </c>
    </row>
    <row r="4603" spans="1:23" x14ac:dyDescent="0.3">
      <c r="A4603" t="s">
        <v>4645</v>
      </c>
      <c r="B4603" t="s">
        <v>63</v>
      </c>
      <c r="C4603" t="s">
        <v>18</v>
      </c>
      <c r="D4603" t="s">
        <v>64</v>
      </c>
      <c r="E4603" t="s">
        <v>20</v>
      </c>
      <c r="F4603" t="s">
        <v>60</v>
      </c>
      <c r="G4603" s="5">
        <v>1685.01</v>
      </c>
      <c r="H4603" s="5">
        <f t="shared" si="497"/>
        <v>30.330179999999999</v>
      </c>
      <c r="I4603" s="6">
        <v>5</v>
      </c>
      <c r="J4603" s="6">
        <v>8425.0499999999993</v>
      </c>
      <c r="K4603" s="5">
        <f t="shared" si="498"/>
        <v>151.65089999999998</v>
      </c>
      <c r="L4603" s="7">
        <v>2.89</v>
      </c>
      <c r="M4603" s="7">
        <v>4287</v>
      </c>
      <c r="N4603" s="3">
        <v>45598</v>
      </c>
      <c r="O4603" s="4" t="str">
        <f t="shared" si="499"/>
        <v>2024-11</v>
      </c>
      <c r="P4603" s="4" t="str">
        <f t="shared" si="500"/>
        <v>11</v>
      </c>
      <c r="Q4603" s="4" t="str">
        <f t="shared" si="501"/>
        <v>November</v>
      </c>
      <c r="R4603" s="30" t="str">
        <f t="shared" si="502"/>
        <v>02</v>
      </c>
      <c r="W4603" t="str">
        <f t="shared" si="503"/>
        <v>ok</v>
      </c>
    </row>
    <row r="4604" spans="1:23" x14ac:dyDescent="0.3">
      <c r="A4604" t="s">
        <v>4646</v>
      </c>
      <c r="B4604" t="s">
        <v>17</v>
      </c>
      <c r="C4604" t="s">
        <v>18</v>
      </c>
      <c r="D4604" t="s">
        <v>19</v>
      </c>
      <c r="E4604" t="s">
        <v>45</v>
      </c>
      <c r="F4604" t="s">
        <v>31</v>
      </c>
      <c r="G4604" s="5">
        <v>19116.68</v>
      </c>
      <c r="H4604" s="5">
        <f t="shared" si="497"/>
        <v>344.10023999999999</v>
      </c>
      <c r="I4604" s="6">
        <v>1</v>
      </c>
      <c r="J4604" s="6">
        <v>19116.68</v>
      </c>
      <c r="K4604" s="5">
        <f t="shared" si="498"/>
        <v>344.10023999999999</v>
      </c>
      <c r="L4604" s="7">
        <v>1.3</v>
      </c>
      <c r="M4604" s="7">
        <v>2112</v>
      </c>
      <c r="N4604" s="3">
        <v>45428</v>
      </c>
      <c r="O4604" s="4" t="str">
        <f t="shared" si="499"/>
        <v>2024-05</v>
      </c>
      <c r="P4604" s="4" t="str">
        <f t="shared" si="500"/>
        <v>05</v>
      </c>
      <c r="Q4604" s="4" t="str">
        <f t="shared" si="501"/>
        <v>May</v>
      </c>
      <c r="R4604" s="30" t="str">
        <f t="shared" si="502"/>
        <v>16</v>
      </c>
      <c r="W4604" t="str">
        <f t="shared" si="503"/>
        <v>ok</v>
      </c>
    </row>
    <row r="4605" spans="1:23" x14ac:dyDescent="0.3">
      <c r="A4605" t="s">
        <v>4647</v>
      </c>
      <c r="B4605" t="s">
        <v>11</v>
      </c>
      <c r="C4605" t="s">
        <v>12</v>
      </c>
      <c r="D4605" t="s">
        <v>13</v>
      </c>
      <c r="E4605" t="s">
        <v>14</v>
      </c>
      <c r="F4605" t="s">
        <v>26</v>
      </c>
      <c r="G4605" s="5">
        <v>13459.39</v>
      </c>
      <c r="H4605" s="5">
        <f t="shared" si="497"/>
        <v>242.26901999999998</v>
      </c>
      <c r="I4605" s="6">
        <v>2</v>
      </c>
      <c r="J4605" s="6">
        <v>26918.78</v>
      </c>
      <c r="K4605" s="5">
        <f t="shared" si="498"/>
        <v>484.53803999999997</v>
      </c>
      <c r="L4605" s="7">
        <v>2.17</v>
      </c>
      <c r="M4605" s="7">
        <v>381</v>
      </c>
      <c r="N4605" s="3">
        <v>45535</v>
      </c>
      <c r="O4605" s="4" t="str">
        <f t="shared" si="499"/>
        <v>2024-08</v>
      </c>
      <c r="P4605" s="4" t="str">
        <f t="shared" si="500"/>
        <v>08</v>
      </c>
      <c r="Q4605" s="4" t="str">
        <f t="shared" si="501"/>
        <v>August</v>
      </c>
      <c r="R4605" s="30" t="str">
        <f t="shared" si="502"/>
        <v>31</v>
      </c>
      <c r="W4605" t="str">
        <f t="shared" si="503"/>
        <v>ok</v>
      </c>
    </row>
    <row r="4606" spans="1:23" x14ac:dyDescent="0.3">
      <c r="A4606" t="s">
        <v>4648</v>
      </c>
      <c r="B4606" t="s">
        <v>63</v>
      </c>
      <c r="C4606" t="s">
        <v>18</v>
      </c>
      <c r="D4606" t="s">
        <v>64</v>
      </c>
      <c r="E4606" t="s">
        <v>45</v>
      </c>
      <c r="F4606" t="s">
        <v>26</v>
      </c>
      <c r="G4606" s="5">
        <v>16252.58</v>
      </c>
      <c r="H4606" s="5">
        <f t="shared" si="497"/>
        <v>292.54643999999996</v>
      </c>
      <c r="I4606" s="6">
        <v>4</v>
      </c>
      <c r="J4606" s="6">
        <v>65010.32</v>
      </c>
      <c r="K4606" s="5">
        <f t="shared" si="498"/>
        <v>1170.1857599999998</v>
      </c>
      <c r="L4606" s="7">
        <v>2.83</v>
      </c>
      <c r="M4606" s="7">
        <v>2703</v>
      </c>
      <c r="N4606" s="3">
        <v>45598</v>
      </c>
      <c r="O4606" s="4" t="str">
        <f t="shared" si="499"/>
        <v>2024-11</v>
      </c>
      <c r="P4606" s="4" t="str">
        <f t="shared" si="500"/>
        <v>11</v>
      </c>
      <c r="Q4606" s="4" t="str">
        <f t="shared" si="501"/>
        <v>November</v>
      </c>
      <c r="R4606" s="30" t="str">
        <f t="shared" si="502"/>
        <v>02</v>
      </c>
      <c r="W4606" t="str">
        <f t="shared" si="503"/>
        <v>ok</v>
      </c>
    </row>
    <row r="4607" spans="1:23" x14ac:dyDescent="0.3">
      <c r="A4607" t="s">
        <v>4649</v>
      </c>
      <c r="B4607" t="s">
        <v>41</v>
      </c>
      <c r="C4607" t="s">
        <v>42</v>
      </c>
      <c r="D4607" t="s">
        <v>43</v>
      </c>
      <c r="E4607" t="s">
        <v>14</v>
      </c>
      <c r="F4607" t="s">
        <v>26</v>
      </c>
      <c r="G4607" s="5">
        <v>12856.36</v>
      </c>
      <c r="H4607" s="5">
        <f t="shared" si="497"/>
        <v>231.41448</v>
      </c>
      <c r="I4607" s="6">
        <v>4</v>
      </c>
      <c r="J4607" s="6">
        <v>51425.440000000002</v>
      </c>
      <c r="K4607" s="5">
        <f t="shared" si="498"/>
        <v>925.65791999999999</v>
      </c>
      <c r="L4607" s="7">
        <v>3.08</v>
      </c>
      <c r="M4607" s="7">
        <v>3950</v>
      </c>
      <c r="N4607" s="3">
        <v>45558</v>
      </c>
      <c r="O4607" s="4" t="str">
        <f t="shared" si="499"/>
        <v>2024-09</v>
      </c>
      <c r="P4607" s="4" t="str">
        <f t="shared" si="500"/>
        <v>09</v>
      </c>
      <c r="Q4607" s="4" t="str">
        <f t="shared" si="501"/>
        <v>September</v>
      </c>
      <c r="R4607" s="30" t="str">
        <f t="shared" si="502"/>
        <v>23</v>
      </c>
      <c r="W4607" t="str">
        <f t="shared" si="503"/>
        <v>ok</v>
      </c>
    </row>
    <row r="4608" spans="1:23" x14ac:dyDescent="0.3">
      <c r="A4608" t="s">
        <v>4650</v>
      </c>
      <c r="B4608" t="s">
        <v>63</v>
      </c>
      <c r="C4608" t="s">
        <v>18</v>
      </c>
      <c r="D4608" t="s">
        <v>64</v>
      </c>
      <c r="E4608" t="s">
        <v>14</v>
      </c>
      <c r="F4608" t="s">
        <v>15</v>
      </c>
      <c r="G4608" s="5">
        <v>13725.53</v>
      </c>
      <c r="H4608" s="5">
        <f t="shared" si="497"/>
        <v>247.05954</v>
      </c>
      <c r="I4608" s="6">
        <v>5</v>
      </c>
      <c r="J4608" s="6">
        <v>68627.649999999994</v>
      </c>
      <c r="K4608" s="5">
        <f t="shared" si="498"/>
        <v>1235.2977000000001</v>
      </c>
      <c r="L4608" s="7">
        <v>4.1900000000000004</v>
      </c>
      <c r="M4608" s="7">
        <v>420</v>
      </c>
      <c r="N4608" s="3">
        <v>45598</v>
      </c>
      <c r="O4608" s="4" t="str">
        <f t="shared" si="499"/>
        <v>2024-11</v>
      </c>
      <c r="P4608" s="4" t="str">
        <f t="shared" si="500"/>
        <v>11</v>
      </c>
      <c r="Q4608" s="4" t="str">
        <f t="shared" si="501"/>
        <v>November</v>
      </c>
      <c r="R4608" s="30" t="str">
        <f t="shared" si="502"/>
        <v>02</v>
      </c>
      <c r="W4608" t="str">
        <f t="shared" si="503"/>
        <v>ok</v>
      </c>
    </row>
    <row r="4609" spans="1:23" x14ac:dyDescent="0.3">
      <c r="A4609" t="s">
        <v>4651</v>
      </c>
      <c r="B4609" t="s">
        <v>33</v>
      </c>
      <c r="C4609" t="s">
        <v>12</v>
      </c>
      <c r="D4609" t="s">
        <v>34</v>
      </c>
      <c r="E4609" t="s">
        <v>14</v>
      </c>
      <c r="F4609" t="s">
        <v>21</v>
      </c>
      <c r="G4609" s="5">
        <v>9034.5300000000007</v>
      </c>
      <c r="H4609" s="5">
        <f t="shared" si="497"/>
        <v>162.62154000000001</v>
      </c>
      <c r="I4609" s="6">
        <v>1</v>
      </c>
      <c r="J4609" s="6">
        <v>9034.5300000000007</v>
      </c>
      <c r="K4609" s="5">
        <f t="shared" si="498"/>
        <v>162.62154000000001</v>
      </c>
      <c r="L4609" s="7">
        <v>1.83</v>
      </c>
      <c r="M4609" s="7">
        <v>178</v>
      </c>
      <c r="N4609" s="3">
        <v>45578</v>
      </c>
      <c r="O4609" s="4" t="str">
        <f t="shared" si="499"/>
        <v>2024-10</v>
      </c>
      <c r="P4609" s="4" t="str">
        <f t="shared" si="500"/>
        <v>10</v>
      </c>
      <c r="Q4609" s="4" t="str">
        <f t="shared" si="501"/>
        <v>October</v>
      </c>
      <c r="R4609" s="30" t="str">
        <f t="shared" si="502"/>
        <v>13</v>
      </c>
      <c r="W4609" t="str">
        <f t="shared" si="503"/>
        <v>ok</v>
      </c>
    </row>
    <row r="4610" spans="1:23" x14ac:dyDescent="0.3">
      <c r="A4610" t="s">
        <v>4652</v>
      </c>
      <c r="B4610" t="s">
        <v>11</v>
      </c>
      <c r="C4610" t="s">
        <v>12</v>
      </c>
      <c r="D4610" t="s">
        <v>13</v>
      </c>
      <c r="E4610" t="s">
        <v>20</v>
      </c>
      <c r="F4610" t="s">
        <v>21</v>
      </c>
      <c r="G4610" s="5">
        <v>1031.52</v>
      </c>
      <c r="H4610" s="5">
        <f t="shared" si="497"/>
        <v>18.567359999999997</v>
      </c>
      <c r="I4610" s="6">
        <v>4</v>
      </c>
      <c r="J4610" s="6">
        <v>4126.08</v>
      </c>
      <c r="K4610" s="5">
        <f t="shared" si="498"/>
        <v>74.269439999999989</v>
      </c>
      <c r="L4610" s="7">
        <v>3.26</v>
      </c>
      <c r="M4610" s="7">
        <v>3512</v>
      </c>
      <c r="N4610" s="3">
        <v>45394</v>
      </c>
      <c r="O4610" s="4" t="str">
        <f t="shared" si="499"/>
        <v>2024-04</v>
      </c>
      <c r="P4610" s="4" t="str">
        <f t="shared" si="500"/>
        <v>04</v>
      </c>
      <c r="Q4610" s="4" t="str">
        <f t="shared" si="501"/>
        <v>April</v>
      </c>
      <c r="R4610" s="30" t="str">
        <f t="shared" si="502"/>
        <v>12</v>
      </c>
      <c r="W4610" t="str">
        <f t="shared" si="503"/>
        <v>ok</v>
      </c>
    </row>
    <row r="4611" spans="1:23" x14ac:dyDescent="0.3">
      <c r="A4611" t="s">
        <v>4653</v>
      </c>
      <c r="B4611" t="s">
        <v>23</v>
      </c>
      <c r="C4611" t="s">
        <v>24</v>
      </c>
      <c r="D4611" t="s">
        <v>25</v>
      </c>
      <c r="E4611" t="s">
        <v>45</v>
      </c>
      <c r="F4611" t="s">
        <v>31</v>
      </c>
      <c r="G4611" s="5">
        <v>11227.92</v>
      </c>
      <c r="H4611" s="5">
        <f t="shared" ref="H4611:H4674" si="504">G4611*0.018</f>
        <v>202.10255999999998</v>
      </c>
      <c r="I4611" s="6">
        <v>2</v>
      </c>
      <c r="J4611" s="6">
        <v>22455.84</v>
      </c>
      <c r="K4611" s="5">
        <f t="shared" ref="K4611:K4674" si="505">H4611*I4611</f>
        <v>404.20511999999997</v>
      </c>
      <c r="L4611" s="7">
        <v>1.78</v>
      </c>
      <c r="M4611" s="7">
        <v>3090</v>
      </c>
      <c r="N4611" s="3">
        <v>45557</v>
      </c>
      <c r="O4611" s="4" t="str">
        <f t="shared" ref="O4611:O4674" si="506">TEXT(N4611,"yyyy-mm")</f>
        <v>2024-09</v>
      </c>
      <c r="P4611" s="4" t="str">
        <f t="shared" ref="P4611:P4674" si="507">TEXT(N4611,"mm")</f>
        <v>09</v>
      </c>
      <c r="Q4611" s="4" t="str">
        <f t="shared" ref="Q4611:Q4674" si="508">TEXT(DATE(2024,P4611,1),"mmmm")</f>
        <v>September</v>
      </c>
      <c r="R4611" s="30" t="str">
        <f t="shared" ref="R4611:R4674" si="509">TEXT(N4611,"dd")</f>
        <v>22</v>
      </c>
      <c r="W4611" t="str">
        <f t="shared" ref="W4611:W4674" si="510">IF(G4611*I4611=J4611,"ok","False")</f>
        <v>ok</v>
      </c>
    </row>
    <row r="4612" spans="1:23" x14ac:dyDescent="0.3">
      <c r="A4612" t="s">
        <v>4654</v>
      </c>
      <c r="B4612" t="s">
        <v>23</v>
      </c>
      <c r="C4612" t="s">
        <v>24</v>
      </c>
      <c r="D4612" t="s">
        <v>25</v>
      </c>
      <c r="E4612" t="s">
        <v>45</v>
      </c>
      <c r="F4612" t="s">
        <v>31</v>
      </c>
      <c r="G4612" s="5">
        <v>8294.4500000000007</v>
      </c>
      <c r="H4612" s="5">
        <f t="shared" si="504"/>
        <v>149.30010000000001</v>
      </c>
      <c r="I4612" s="6">
        <v>1</v>
      </c>
      <c r="J4612" s="6">
        <v>8294.4500000000007</v>
      </c>
      <c r="K4612" s="5">
        <f t="shared" si="505"/>
        <v>149.30010000000001</v>
      </c>
      <c r="L4612" s="7">
        <v>4.58</v>
      </c>
      <c r="M4612" s="7">
        <v>4143</v>
      </c>
      <c r="N4612" s="3">
        <v>45537</v>
      </c>
      <c r="O4612" s="4" t="str">
        <f t="shared" si="506"/>
        <v>2024-09</v>
      </c>
      <c r="P4612" s="4" t="str">
        <f t="shared" si="507"/>
        <v>09</v>
      </c>
      <c r="Q4612" s="4" t="str">
        <f t="shared" si="508"/>
        <v>September</v>
      </c>
      <c r="R4612" s="30" t="str">
        <f t="shared" si="509"/>
        <v>02</v>
      </c>
      <c r="W4612" t="str">
        <f t="shared" si="510"/>
        <v>ok</v>
      </c>
    </row>
    <row r="4613" spans="1:23" x14ac:dyDescent="0.3">
      <c r="A4613" t="s">
        <v>4655</v>
      </c>
      <c r="B4613" t="s">
        <v>33</v>
      </c>
      <c r="C4613" t="s">
        <v>12</v>
      </c>
      <c r="D4613" t="s">
        <v>34</v>
      </c>
      <c r="E4613" t="s">
        <v>14</v>
      </c>
      <c r="F4613" t="s">
        <v>15</v>
      </c>
      <c r="G4613" s="5">
        <v>7126.2</v>
      </c>
      <c r="H4613" s="5">
        <f t="shared" si="504"/>
        <v>128.27159999999998</v>
      </c>
      <c r="I4613" s="6">
        <v>2</v>
      </c>
      <c r="J4613" s="6">
        <v>14252.4</v>
      </c>
      <c r="K4613" s="5">
        <f t="shared" si="505"/>
        <v>256.54319999999996</v>
      </c>
      <c r="L4613" s="7">
        <v>1.1200000000000001</v>
      </c>
      <c r="M4613" s="7">
        <v>3913</v>
      </c>
      <c r="N4613" s="3">
        <v>45293</v>
      </c>
      <c r="O4613" s="4" t="str">
        <f t="shared" si="506"/>
        <v>2024-01</v>
      </c>
      <c r="P4613" s="4" t="str">
        <f t="shared" si="507"/>
        <v>01</v>
      </c>
      <c r="Q4613" s="4" t="str">
        <f t="shared" si="508"/>
        <v>January</v>
      </c>
      <c r="R4613" s="30" t="str">
        <f t="shared" si="509"/>
        <v>02</v>
      </c>
      <c r="W4613" t="str">
        <f t="shared" si="510"/>
        <v>ok</v>
      </c>
    </row>
    <row r="4614" spans="1:23" x14ac:dyDescent="0.3">
      <c r="A4614" t="s">
        <v>4656</v>
      </c>
      <c r="B4614" t="s">
        <v>41</v>
      </c>
      <c r="C4614" t="s">
        <v>42</v>
      </c>
      <c r="D4614" t="s">
        <v>43</v>
      </c>
      <c r="E4614" t="s">
        <v>20</v>
      </c>
      <c r="F4614" t="s">
        <v>60</v>
      </c>
      <c r="G4614" s="5">
        <v>10619.93</v>
      </c>
      <c r="H4614" s="5">
        <f t="shared" si="504"/>
        <v>191.15873999999999</v>
      </c>
      <c r="I4614" s="6">
        <v>2</v>
      </c>
      <c r="J4614" s="6">
        <v>21239.86</v>
      </c>
      <c r="K4614" s="5">
        <f t="shared" si="505"/>
        <v>382.31747999999999</v>
      </c>
      <c r="L4614" s="7">
        <v>4.79</v>
      </c>
      <c r="M4614" s="7">
        <v>1299</v>
      </c>
      <c r="N4614" s="3">
        <v>45528</v>
      </c>
      <c r="O4614" s="4" t="str">
        <f t="shared" si="506"/>
        <v>2024-08</v>
      </c>
      <c r="P4614" s="4" t="str">
        <f t="shared" si="507"/>
        <v>08</v>
      </c>
      <c r="Q4614" s="4" t="str">
        <f t="shared" si="508"/>
        <v>August</v>
      </c>
      <c r="R4614" s="30" t="str">
        <f t="shared" si="509"/>
        <v>24</v>
      </c>
      <c r="W4614" t="str">
        <f t="shared" si="510"/>
        <v>ok</v>
      </c>
    </row>
    <row r="4615" spans="1:23" x14ac:dyDescent="0.3">
      <c r="A4615" t="s">
        <v>4657</v>
      </c>
      <c r="B4615" t="s">
        <v>51</v>
      </c>
      <c r="C4615" t="s">
        <v>29</v>
      </c>
      <c r="D4615" t="s">
        <v>52</v>
      </c>
      <c r="E4615" t="s">
        <v>14</v>
      </c>
      <c r="F4615" t="s">
        <v>60</v>
      </c>
      <c r="G4615" s="5">
        <v>18058.240000000002</v>
      </c>
      <c r="H4615" s="5">
        <f t="shared" si="504"/>
        <v>325.04831999999999</v>
      </c>
      <c r="I4615" s="6">
        <v>1</v>
      </c>
      <c r="J4615" s="6">
        <v>18058.240000000002</v>
      </c>
      <c r="K4615" s="5">
        <f t="shared" si="505"/>
        <v>325.04831999999999</v>
      </c>
      <c r="L4615" s="7">
        <v>1.55</v>
      </c>
      <c r="M4615" s="7">
        <v>3962</v>
      </c>
      <c r="N4615" s="3">
        <v>45553</v>
      </c>
      <c r="O4615" s="4" t="str">
        <f t="shared" si="506"/>
        <v>2024-09</v>
      </c>
      <c r="P4615" s="4" t="str">
        <f t="shared" si="507"/>
        <v>09</v>
      </c>
      <c r="Q4615" s="4" t="str">
        <f t="shared" si="508"/>
        <v>September</v>
      </c>
      <c r="R4615" s="30" t="str">
        <f t="shared" si="509"/>
        <v>18</v>
      </c>
      <c r="W4615" t="str">
        <f t="shared" si="510"/>
        <v>ok</v>
      </c>
    </row>
    <row r="4616" spans="1:23" x14ac:dyDescent="0.3">
      <c r="A4616" t="s">
        <v>4658</v>
      </c>
      <c r="B4616" t="s">
        <v>51</v>
      </c>
      <c r="C4616" t="s">
        <v>29</v>
      </c>
      <c r="D4616" t="s">
        <v>52</v>
      </c>
      <c r="E4616" t="s">
        <v>20</v>
      </c>
      <c r="F4616" t="s">
        <v>31</v>
      </c>
      <c r="G4616" s="5">
        <v>12321.44</v>
      </c>
      <c r="H4616" s="5">
        <f t="shared" si="504"/>
        <v>221.78592</v>
      </c>
      <c r="I4616" s="6">
        <v>5</v>
      </c>
      <c r="J4616" s="6">
        <v>61607.199999999997</v>
      </c>
      <c r="K4616" s="5">
        <f t="shared" si="505"/>
        <v>1108.9295999999999</v>
      </c>
      <c r="L4616" s="7">
        <v>1.37</v>
      </c>
      <c r="M4616" s="7">
        <v>3773</v>
      </c>
      <c r="N4616" s="3">
        <v>45433</v>
      </c>
      <c r="O4616" s="4" t="str">
        <f t="shared" si="506"/>
        <v>2024-05</v>
      </c>
      <c r="P4616" s="4" t="str">
        <f t="shared" si="507"/>
        <v>05</v>
      </c>
      <c r="Q4616" s="4" t="str">
        <f t="shared" si="508"/>
        <v>May</v>
      </c>
      <c r="R4616" s="30" t="str">
        <f t="shared" si="509"/>
        <v>21</v>
      </c>
      <c r="W4616" t="str">
        <f t="shared" si="510"/>
        <v>ok</v>
      </c>
    </row>
    <row r="4617" spans="1:23" x14ac:dyDescent="0.3">
      <c r="A4617" t="s">
        <v>4659</v>
      </c>
      <c r="B4617" t="s">
        <v>36</v>
      </c>
      <c r="C4617" t="s">
        <v>18</v>
      </c>
      <c r="D4617" t="s">
        <v>37</v>
      </c>
      <c r="E4617" t="s">
        <v>20</v>
      </c>
      <c r="F4617" t="s">
        <v>21</v>
      </c>
      <c r="G4617" s="5">
        <v>15916.65</v>
      </c>
      <c r="H4617" s="5">
        <f t="shared" si="504"/>
        <v>286.49969999999996</v>
      </c>
      <c r="I4617" s="6">
        <v>5</v>
      </c>
      <c r="J4617" s="6">
        <v>79583.25</v>
      </c>
      <c r="K4617" s="5">
        <f t="shared" si="505"/>
        <v>1432.4984999999997</v>
      </c>
      <c r="L4617" s="7">
        <v>3.45</v>
      </c>
      <c r="M4617" s="7">
        <v>2923</v>
      </c>
      <c r="N4617" s="3">
        <v>45646</v>
      </c>
      <c r="O4617" s="4" t="str">
        <f t="shared" si="506"/>
        <v>2024-12</v>
      </c>
      <c r="P4617" s="4" t="str">
        <f t="shared" si="507"/>
        <v>12</v>
      </c>
      <c r="Q4617" s="4" t="str">
        <f t="shared" si="508"/>
        <v>December</v>
      </c>
      <c r="R4617" s="30" t="str">
        <f t="shared" si="509"/>
        <v>20</v>
      </c>
      <c r="W4617" t="str">
        <f t="shared" si="510"/>
        <v>ok</v>
      </c>
    </row>
    <row r="4618" spans="1:23" x14ac:dyDescent="0.3">
      <c r="A4618" t="s">
        <v>4660</v>
      </c>
      <c r="B4618" t="s">
        <v>17</v>
      </c>
      <c r="C4618" t="s">
        <v>18</v>
      </c>
      <c r="D4618" t="s">
        <v>19</v>
      </c>
      <c r="E4618" t="s">
        <v>45</v>
      </c>
      <c r="F4618" t="s">
        <v>26</v>
      </c>
      <c r="G4618" s="5">
        <v>8100.92</v>
      </c>
      <c r="H4618" s="5">
        <f t="shared" si="504"/>
        <v>145.81655999999998</v>
      </c>
      <c r="I4618" s="6">
        <v>5</v>
      </c>
      <c r="J4618" s="6">
        <v>40504.6</v>
      </c>
      <c r="K4618" s="5">
        <f t="shared" si="505"/>
        <v>729.08279999999991</v>
      </c>
      <c r="L4618" s="7">
        <v>4.87</v>
      </c>
      <c r="M4618" s="7">
        <v>4292</v>
      </c>
      <c r="N4618" s="3">
        <v>45361</v>
      </c>
      <c r="O4618" s="4" t="str">
        <f t="shared" si="506"/>
        <v>2024-03</v>
      </c>
      <c r="P4618" s="4" t="str">
        <f t="shared" si="507"/>
        <v>03</v>
      </c>
      <c r="Q4618" s="4" t="str">
        <f t="shared" si="508"/>
        <v>March</v>
      </c>
      <c r="R4618" s="30" t="str">
        <f t="shared" si="509"/>
        <v>10</v>
      </c>
      <c r="W4618" t="str">
        <f t="shared" si="510"/>
        <v>ok</v>
      </c>
    </row>
    <row r="4619" spans="1:23" x14ac:dyDescent="0.3">
      <c r="A4619" t="s">
        <v>4661</v>
      </c>
      <c r="B4619" t="s">
        <v>51</v>
      </c>
      <c r="C4619" t="s">
        <v>29</v>
      </c>
      <c r="D4619" t="s">
        <v>52</v>
      </c>
      <c r="E4619" t="s">
        <v>45</v>
      </c>
      <c r="F4619" t="s">
        <v>21</v>
      </c>
      <c r="G4619" s="5">
        <v>5427.9</v>
      </c>
      <c r="H4619" s="5">
        <f t="shared" si="504"/>
        <v>97.702199999999991</v>
      </c>
      <c r="I4619" s="6">
        <v>4</v>
      </c>
      <c r="J4619" s="6">
        <v>21711.599999999999</v>
      </c>
      <c r="K4619" s="5">
        <f t="shared" si="505"/>
        <v>390.80879999999996</v>
      </c>
      <c r="L4619" s="7">
        <v>1.96</v>
      </c>
      <c r="M4619" s="7">
        <v>3104</v>
      </c>
      <c r="N4619" s="3">
        <v>45611</v>
      </c>
      <c r="O4619" s="4" t="str">
        <f t="shared" si="506"/>
        <v>2024-11</v>
      </c>
      <c r="P4619" s="4" t="str">
        <f t="shared" si="507"/>
        <v>11</v>
      </c>
      <c r="Q4619" s="4" t="str">
        <f t="shared" si="508"/>
        <v>November</v>
      </c>
      <c r="R4619" s="30" t="str">
        <f t="shared" si="509"/>
        <v>15</v>
      </c>
      <c r="W4619" t="str">
        <f t="shared" si="510"/>
        <v>ok</v>
      </c>
    </row>
    <row r="4620" spans="1:23" x14ac:dyDescent="0.3">
      <c r="A4620" t="s">
        <v>4662</v>
      </c>
      <c r="B4620" t="s">
        <v>41</v>
      </c>
      <c r="C4620" t="s">
        <v>42</v>
      </c>
      <c r="D4620" t="s">
        <v>43</v>
      </c>
      <c r="E4620" t="s">
        <v>20</v>
      </c>
      <c r="F4620" t="s">
        <v>31</v>
      </c>
      <c r="G4620" s="5">
        <v>15666.91</v>
      </c>
      <c r="H4620" s="5">
        <f t="shared" si="504"/>
        <v>282.00437999999997</v>
      </c>
      <c r="I4620" s="6">
        <v>4</v>
      </c>
      <c r="J4620" s="6">
        <v>62667.64</v>
      </c>
      <c r="K4620" s="5">
        <f t="shared" si="505"/>
        <v>1128.0175199999999</v>
      </c>
      <c r="L4620" s="7">
        <v>1.1200000000000001</v>
      </c>
      <c r="M4620" s="7">
        <v>3265</v>
      </c>
      <c r="N4620" s="3">
        <v>45628</v>
      </c>
      <c r="O4620" s="4" t="str">
        <f t="shared" si="506"/>
        <v>2024-12</v>
      </c>
      <c r="P4620" s="4" t="str">
        <f t="shared" si="507"/>
        <v>12</v>
      </c>
      <c r="Q4620" s="4" t="str">
        <f t="shared" si="508"/>
        <v>December</v>
      </c>
      <c r="R4620" s="30" t="str">
        <f t="shared" si="509"/>
        <v>02</v>
      </c>
      <c r="W4620" t="str">
        <f t="shared" si="510"/>
        <v>ok</v>
      </c>
    </row>
    <row r="4621" spans="1:23" x14ac:dyDescent="0.3">
      <c r="A4621" t="s">
        <v>4663</v>
      </c>
      <c r="B4621" t="s">
        <v>41</v>
      </c>
      <c r="C4621" t="s">
        <v>42</v>
      </c>
      <c r="D4621" t="s">
        <v>43</v>
      </c>
      <c r="E4621" t="s">
        <v>20</v>
      </c>
      <c r="F4621" t="s">
        <v>15</v>
      </c>
      <c r="G4621" s="5">
        <v>4517.53</v>
      </c>
      <c r="H4621" s="5">
        <f t="shared" si="504"/>
        <v>81.315539999999984</v>
      </c>
      <c r="I4621" s="6">
        <v>5</v>
      </c>
      <c r="J4621" s="6">
        <v>22587.65</v>
      </c>
      <c r="K4621" s="5">
        <f t="shared" si="505"/>
        <v>406.57769999999994</v>
      </c>
      <c r="L4621" s="7">
        <v>4.12</v>
      </c>
      <c r="M4621" s="7">
        <v>2442</v>
      </c>
      <c r="N4621" s="3">
        <v>45637</v>
      </c>
      <c r="O4621" s="4" t="str">
        <f t="shared" si="506"/>
        <v>2024-12</v>
      </c>
      <c r="P4621" s="4" t="str">
        <f t="shared" si="507"/>
        <v>12</v>
      </c>
      <c r="Q4621" s="4" t="str">
        <f t="shared" si="508"/>
        <v>December</v>
      </c>
      <c r="R4621" s="30" t="str">
        <f t="shared" si="509"/>
        <v>11</v>
      </c>
      <c r="W4621" t="str">
        <f t="shared" si="510"/>
        <v>ok</v>
      </c>
    </row>
    <row r="4622" spans="1:23" x14ac:dyDescent="0.3">
      <c r="A4622" t="s">
        <v>4664</v>
      </c>
      <c r="B4622" t="s">
        <v>28</v>
      </c>
      <c r="C4622" t="s">
        <v>29</v>
      </c>
      <c r="D4622" t="s">
        <v>30</v>
      </c>
      <c r="E4622" t="s">
        <v>45</v>
      </c>
      <c r="F4622" t="s">
        <v>15</v>
      </c>
      <c r="G4622" s="5">
        <v>4563.76</v>
      </c>
      <c r="H4622" s="5">
        <f t="shared" si="504"/>
        <v>82.147679999999994</v>
      </c>
      <c r="I4622" s="6">
        <v>5</v>
      </c>
      <c r="J4622" s="6">
        <v>22818.799999999999</v>
      </c>
      <c r="K4622" s="5">
        <f t="shared" si="505"/>
        <v>410.73839999999996</v>
      </c>
      <c r="L4622" s="7">
        <v>4.26</v>
      </c>
      <c r="M4622" s="7">
        <v>3074</v>
      </c>
      <c r="N4622" s="3">
        <v>45491</v>
      </c>
      <c r="O4622" s="4" t="str">
        <f t="shared" si="506"/>
        <v>2024-07</v>
      </c>
      <c r="P4622" s="4" t="str">
        <f t="shared" si="507"/>
        <v>07</v>
      </c>
      <c r="Q4622" s="4" t="str">
        <f t="shared" si="508"/>
        <v>July</v>
      </c>
      <c r="R4622" s="30" t="str">
        <f t="shared" si="509"/>
        <v>18</v>
      </c>
      <c r="W4622" t="str">
        <f t="shared" si="510"/>
        <v>ok</v>
      </c>
    </row>
    <row r="4623" spans="1:23" x14ac:dyDescent="0.3">
      <c r="A4623" t="s">
        <v>4665</v>
      </c>
      <c r="B4623" t="s">
        <v>47</v>
      </c>
      <c r="C4623" t="s">
        <v>12</v>
      </c>
      <c r="D4623" t="s">
        <v>48</v>
      </c>
      <c r="E4623" t="s">
        <v>45</v>
      </c>
      <c r="F4623" t="s">
        <v>31</v>
      </c>
      <c r="G4623" s="5">
        <v>18754.23</v>
      </c>
      <c r="H4623" s="5">
        <f t="shared" si="504"/>
        <v>337.57613999999995</v>
      </c>
      <c r="I4623" s="6">
        <v>4</v>
      </c>
      <c r="J4623" s="6">
        <v>75016.92</v>
      </c>
      <c r="K4623" s="5">
        <f t="shared" si="505"/>
        <v>1350.3045599999998</v>
      </c>
      <c r="L4623" s="7">
        <v>4.3099999999999996</v>
      </c>
      <c r="M4623" s="7">
        <v>4944</v>
      </c>
      <c r="N4623" s="3">
        <v>45514</v>
      </c>
      <c r="O4623" s="4" t="str">
        <f t="shared" si="506"/>
        <v>2024-08</v>
      </c>
      <c r="P4623" s="4" t="str">
        <f t="shared" si="507"/>
        <v>08</v>
      </c>
      <c r="Q4623" s="4" t="str">
        <f t="shared" si="508"/>
        <v>August</v>
      </c>
      <c r="R4623" s="30" t="str">
        <f t="shared" si="509"/>
        <v>10</v>
      </c>
      <c r="W4623" t="str">
        <f t="shared" si="510"/>
        <v>ok</v>
      </c>
    </row>
    <row r="4624" spans="1:23" x14ac:dyDescent="0.3">
      <c r="A4624" t="s">
        <v>4666</v>
      </c>
      <c r="B4624" t="s">
        <v>47</v>
      </c>
      <c r="C4624" t="s">
        <v>12</v>
      </c>
      <c r="D4624" t="s">
        <v>48</v>
      </c>
      <c r="E4624" t="s">
        <v>14</v>
      </c>
      <c r="F4624" t="s">
        <v>60</v>
      </c>
      <c r="G4624" s="5">
        <v>19486.52</v>
      </c>
      <c r="H4624" s="5">
        <f t="shared" si="504"/>
        <v>350.75736000000001</v>
      </c>
      <c r="I4624" s="6">
        <v>3</v>
      </c>
      <c r="J4624" s="6">
        <v>58459.56</v>
      </c>
      <c r="K4624" s="5">
        <f t="shared" si="505"/>
        <v>1052.27208</v>
      </c>
      <c r="L4624" s="7">
        <v>2.39</v>
      </c>
      <c r="M4624" s="7">
        <v>3508</v>
      </c>
      <c r="N4624" s="3">
        <v>45612</v>
      </c>
      <c r="O4624" s="4" t="str">
        <f t="shared" si="506"/>
        <v>2024-11</v>
      </c>
      <c r="P4624" s="4" t="str">
        <f t="shared" si="507"/>
        <v>11</v>
      </c>
      <c r="Q4624" s="4" t="str">
        <f t="shared" si="508"/>
        <v>November</v>
      </c>
      <c r="R4624" s="30" t="str">
        <f t="shared" si="509"/>
        <v>16</v>
      </c>
      <c r="W4624" t="str">
        <f t="shared" si="510"/>
        <v>ok</v>
      </c>
    </row>
    <row r="4625" spans="1:23" x14ac:dyDescent="0.3">
      <c r="A4625" t="s">
        <v>4667</v>
      </c>
      <c r="B4625" t="s">
        <v>17</v>
      </c>
      <c r="C4625" t="s">
        <v>18</v>
      </c>
      <c r="D4625" t="s">
        <v>19</v>
      </c>
      <c r="E4625" t="s">
        <v>14</v>
      </c>
      <c r="F4625" t="s">
        <v>38</v>
      </c>
      <c r="G4625" s="5">
        <v>10847.07</v>
      </c>
      <c r="H4625" s="5">
        <f t="shared" si="504"/>
        <v>195.24725999999998</v>
      </c>
      <c r="I4625" s="6">
        <v>1</v>
      </c>
      <c r="J4625" s="6">
        <v>10847.07</v>
      </c>
      <c r="K4625" s="5">
        <f t="shared" si="505"/>
        <v>195.24725999999998</v>
      </c>
      <c r="L4625" s="7">
        <v>1.7</v>
      </c>
      <c r="M4625" s="7">
        <v>2189</v>
      </c>
      <c r="N4625" s="3">
        <v>45632</v>
      </c>
      <c r="O4625" s="4" t="str">
        <f t="shared" si="506"/>
        <v>2024-12</v>
      </c>
      <c r="P4625" s="4" t="str">
        <f t="shared" si="507"/>
        <v>12</v>
      </c>
      <c r="Q4625" s="4" t="str">
        <f t="shared" si="508"/>
        <v>December</v>
      </c>
      <c r="R4625" s="30" t="str">
        <f t="shared" si="509"/>
        <v>06</v>
      </c>
      <c r="W4625" t="str">
        <f t="shared" si="510"/>
        <v>ok</v>
      </c>
    </row>
    <row r="4626" spans="1:23" x14ac:dyDescent="0.3">
      <c r="A4626" t="s">
        <v>4668</v>
      </c>
      <c r="B4626" t="s">
        <v>41</v>
      </c>
      <c r="C4626" t="s">
        <v>42</v>
      </c>
      <c r="D4626" t="s">
        <v>43</v>
      </c>
      <c r="E4626" t="s">
        <v>45</v>
      </c>
      <c r="F4626" t="s">
        <v>60</v>
      </c>
      <c r="G4626" s="5">
        <v>8482.0400000000009</v>
      </c>
      <c r="H4626" s="5">
        <f t="shared" si="504"/>
        <v>152.67672000000002</v>
      </c>
      <c r="I4626" s="6">
        <v>4</v>
      </c>
      <c r="J4626" s="6">
        <v>33928.160000000003</v>
      </c>
      <c r="K4626" s="5">
        <f t="shared" si="505"/>
        <v>610.70688000000007</v>
      </c>
      <c r="L4626" s="7">
        <v>4.59</v>
      </c>
      <c r="M4626" s="7">
        <v>552</v>
      </c>
      <c r="N4626" s="3">
        <v>45613</v>
      </c>
      <c r="O4626" s="4" t="str">
        <f t="shared" si="506"/>
        <v>2024-11</v>
      </c>
      <c r="P4626" s="4" t="str">
        <f t="shared" si="507"/>
        <v>11</v>
      </c>
      <c r="Q4626" s="4" t="str">
        <f t="shared" si="508"/>
        <v>November</v>
      </c>
      <c r="R4626" s="30" t="str">
        <f t="shared" si="509"/>
        <v>17</v>
      </c>
      <c r="W4626" t="str">
        <f t="shared" si="510"/>
        <v>ok</v>
      </c>
    </row>
    <row r="4627" spans="1:23" x14ac:dyDescent="0.3">
      <c r="A4627" t="s">
        <v>4669</v>
      </c>
      <c r="B4627" t="s">
        <v>41</v>
      </c>
      <c r="C4627" t="s">
        <v>42</v>
      </c>
      <c r="D4627" t="s">
        <v>43</v>
      </c>
      <c r="E4627" t="s">
        <v>45</v>
      </c>
      <c r="F4627" t="s">
        <v>60</v>
      </c>
      <c r="G4627" s="5">
        <v>2045.1</v>
      </c>
      <c r="H4627" s="5">
        <f t="shared" si="504"/>
        <v>36.811799999999998</v>
      </c>
      <c r="I4627" s="6">
        <v>3</v>
      </c>
      <c r="J4627" s="6">
        <v>6135.3</v>
      </c>
      <c r="K4627" s="5">
        <f t="shared" si="505"/>
        <v>110.43539999999999</v>
      </c>
      <c r="L4627" s="7">
        <v>4.08</v>
      </c>
      <c r="M4627" s="7">
        <v>4611</v>
      </c>
      <c r="N4627" s="3">
        <v>45452</v>
      </c>
      <c r="O4627" s="4" t="str">
        <f t="shared" si="506"/>
        <v>2024-06</v>
      </c>
      <c r="P4627" s="4" t="str">
        <f t="shared" si="507"/>
        <v>06</v>
      </c>
      <c r="Q4627" s="4" t="str">
        <f t="shared" si="508"/>
        <v>June</v>
      </c>
      <c r="R4627" s="30" t="str">
        <f t="shared" si="509"/>
        <v>09</v>
      </c>
      <c r="W4627" t="str">
        <f t="shared" si="510"/>
        <v>ok</v>
      </c>
    </row>
    <row r="4628" spans="1:23" x14ac:dyDescent="0.3">
      <c r="A4628" t="s">
        <v>4670</v>
      </c>
      <c r="B4628" t="s">
        <v>17</v>
      </c>
      <c r="C4628" t="s">
        <v>18</v>
      </c>
      <c r="D4628" t="s">
        <v>19</v>
      </c>
      <c r="E4628" t="s">
        <v>45</v>
      </c>
      <c r="F4628" t="s">
        <v>26</v>
      </c>
      <c r="G4628" s="5">
        <v>18621.98</v>
      </c>
      <c r="H4628" s="5">
        <f t="shared" si="504"/>
        <v>335.19563999999997</v>
      </c>
      <c r="I4628" s="6">
        <v>3</v>
      </c>
      <c r="J4628" s="6">
        <v>55865.94</v>
      </c>
      <c r="K4628" s="5">
        <f t="shared" si="505"/>
        <v>1005.58692</v>
      </c>
      <c r="L4628" s="7">
        <v>4.5599999999999996</v>
      </c>
      <c r="M4628" s="7">
        <v>2424</v>
      </c>
      <c r="N4628" s="3">
        <v>45648</v>
      </c>
      <c r="O4628" s="4" t="str">
        <f t="shared" si="506"/>
        <v>2024-12</v>
      </c>
      <c r="P4628" s="4" t="str">
        <f t="shared" si="507"/>
        <v>12</v>
      </c>
      <c r="Q4628" s="4" t="str">
        <f t="shared" si="508"/>
        <v>December</v>
      </c>
      <c r="R4628" s="30" t="str">
        <f t="shared" si="509"/>
        <v>22</v>
      </c>
      <c r="W4628" t="str">
        <f t="shared" si="510"/>
        <v>ok</v>
      </c>
    </row>
    <row r="4629" spans="1:23" x14ac:dyDescent="0.3">
      <c r="A4629" t="s">
        <v>4671</v>
      </c>
      <c r="B4629" t="s">
        <v>33</v>
      </c>
      <c r="C4629" t="s">
        <v>12</v>
      </c>
      <c r="D4629" t="s">
        <v>34</v>
      </c>
      <c r="E4629" t="s">
        <v>45</v>
      </c>
      <c r="F4629" t="s">
        <v>15</v>
      </c>
      <c r="G4629" s="5">
        <v>6076.3</v>
      </c>
      <c r="H4629" s="5">
        <f t="shared" si="504"/>
        <v>109.37339999999999</v>
      </c>
      <c r="I4629" s="6">
        <v>5</v>
      </c>
      <c r="J4629" s="6">
        <v>30381.5</v>
      </c>
      <c r="K4629" s="5">
        <f t="shared" si="505"/>
        <v>546.86699999999996</v>
      </c>
      <c r="L4629" s="7">
        <v>1.91</v>
      </c>
      <c r="M4629" s="7">
        <v>2433</v>
      </c>
      <c r="N4629" s="3">
        <v>45364</v>
      </c>
      <c r="O4629" s="4" t="str">
        <f t="shared" si="506"/>
        <v>2024-03</v>
      </c>
      <c r="P4629" s="4" t="str">
        <f t="shared" si="507"/>
        <v>03</v>
      </c>
      <c r="Q4629" s="4" t="str">
        <f t="shared" si="508"/>
        <v>March</v>
      </c>
      <c r="R4629" s="30" t="str">
        <f t="shared" si="509"/>
        <v>13</v>
      </c>
      <c r="W4629" t="str">
        <f t="shared" si="510"/>
        <v>ok</v>
      </c>
    </row>
    <row r="4630" spans="1:23" x14ac:dyDescent="0.3">
      <c r="A4630" t="s">
        <v>4672</v>
      </c>
      <c r="B4630" t="s">
        <v>63</v>
      </c>
      <c r="C4630" t="s">
        <v>18</v>
      </c>
      <c r="D4630" t="s">
        <v>64</v>
      </c>
      <c r="E4630" t="s">
        <v>20</v>
      </c>
      <c r="F4630" t="s">
        <v>26</v>
      </c>
      <c r="G4630" s="5">
        <v>18172.52</v>
      </c>
      <c r="H4630" s="5">
        <f t="shared" si="504"/>
        <v>327.10535999999996</v>
      </c>
      <c r="I4630" s="6">
        <v>4</v>
      </c>
      <c r="J4630" s="6">
        <v>72690.080000000002</v>
      </c>
      <c r="K4630" s="5">
        <f t="shared" si="505"/>
        <v>1308.4214399999998</v>
      </c>
      <c r="L4630" s="7">
        <v>2.89</v>
      </c>
      <c r="M4630" s="7">
        <v>2921</v>
      </c>
      <c r="N4630" s="3">
        <v>45370</v>
      </c>
      <c r="O4630" s="4" t="str">
        <f t="shared" si="506"/>
        <v>2024-03</v>
      </c>
      <c r="P4630" s="4" t="str">
        <f t="shared" si="507"/>
        <v>03</v>
      </c>
      <c r="Q4630" s="4" t="str">
        <f t="shared" si="508"/>
        <v>March</v>
      </c>
      <c r="R4630" s="30" t="str">
        <f t="shared" si="509"/>
        <v>19</v>
      </c>
      <c r="W4630" t="str">
        <f t="shared" si="510"/>
        <v>ok</v>
      </c>
    </row>
    <row r="4631" spans="1:23" x14ac:dyDescent="0.3">
      <c r="A4631" t="s">
        <v>4673</v>
      </c>
      <c r="B4631" t="s">
        <v>28</v>
      </c>
      <c r="C4631" t="s">
        <v>29</v>
      </c>
      <c r="D4631" t="s">
        <v>30</v>
      </c>
      <c r="E4631" t="s">
        <v>14</v>
      </c>
      <c r="F4631" t="s">
        <v>60</v>
      </c>
      <c r="G4631" s="5">
        <v>19265.82</v>
      </c>
      <c r="H4631" s="5">
        <f t="shared" si="504"/>
        <v>346.78475999999995</v>
      </c>
      <c r="I4631" s="6">
        <v>5</v>
      </c>
      <c r="J4631" s="6">
        <v>96329.1</v>
      </c>
      <c r="K4631" s="5">
        <f t="shared" si="505"/>
        <v>1733.9237999999998</v>
      </c>
      <c r="L4631" s="7">
        <v>2.6</v>
      </c>
      <c r="M4631" s="7">
        <v>4739</v>
      </c>
      <c r="N4631" s="3">
        <v>45475</v>
      </c>
      <c r="O4631" s="4" t="str">
        <f t="shared" si="506"/>
        <v>2024-07</v>
      </c>
      <c r="P4631" s="4" t="str">
        <f t="shared" si="507"/>
        <v>07</v>
      </c>
      <c r="Q4631" s="4" t="str">
        <f t="shared" si="508"/>
        <v>July</v>
      </c>
      <c r="R4631" s="30" t="str">
        <f t="shared" si="509"/>
        <v>02</v>
      </c>
      <c r="W4631" t="str">
        <f t="shared" si="510"/>
        <v>ok</v>
      </c>
    </row>
    <row r="4632" spans="1:23" x14ac:dyDescent="0.3">
      <c r="A4632" t="s">
        <v>4674</v>
      </c>
      <c r="B4632" t="s">
        <v>41</v>
      </c>
      <c r="C4632" t="s">
        <v>42</v>
      </c>
      <c r="D4632" t="s">
        <v>43</v>
      </c>
      <c r="E4632" t="s">
        <v>20</v>
      </c>
      <c r="F4632" t="s">
        <v>38</v>
      </c>
      <c r="G4632" s="5">
        <v>5898.32</v>
      </c>
      <c r="H4632" s="5">
        <f t="shared" si="504"/>
        <v>106.16975999999998</v>
      </c>
      <c r="I4632" s="6">
        <v>5</v>
      </c>
      <c r="J4632" s="6">
        <v>29491.599999999999</v>
      </c>
      <c r="K4632" s="5">
        <f t="shared" si="505"/>
        <v>530.84879999999987</v>
      </c>
      <c r="L4632" s="7">
        <v>1.78</v>
      </c>
      <c r="M4632" s="7">
        <v>2875</v>
      </c>
      <c r="N4632" s="3">
        <v>45418</v>
      </c>
      <c r="O4632" s="4" t="str">
        <f t="shared" si="506"/>
        <v>2024-05</v>
      </c>
      <c r="P4632" s="4" t="str">
        <f t="shared" si="507"/>
        <v>05</v>
      </c>
      <c r="Q4632" s="4" t="str">
        <f t="shared" si="508"/>
        <v>May</v>
      </c>
      <c r="R4632" s="30" t="str">
        <f t="shared" si="509"/>
        <v>06</v>
      </c>
      <c r="W4632" t="str">
        <f t="shared" si="510"/>
        <v>ok</v>
      </c>
    </row>
    <row r="4633" spans="1:23" x14ac:dyDescent="0.3">
      <c r="A4633" t="s">
        <v>4675</v>
      </c>
      <c r="B4633" t="s">
        <v>17</v>
      </c>
      <c r="C4633" t="s">
        <v>18</v>
      </c>
      <c r="D4633" t="s">
        <v>19</v>
      </c>
      <c r="E4633" t="s">
        <v>20</v>
      </c>
      <c r="F4633" t="s">
        <v>26</v>
      </c>
      <c r="G4633" s="5">
        <v>12808.98</v>
      </c>
      <c r="H4633" s="5">
        <f t="shared" si="504"/>
        <v>230.56163999999998</v>
      </c>
      <c r="I4633" s="6">
        <v>2</v>
      </c>
      <c r="J4633" s="6">
        <v>25617.96</v>
      </c>
      <c r="K4633" s="5">
        <f t="shared" si="505"/>
        <v>461.12327999999997</v>
      </c>
      <c r="L4633" s="7">
        <v>1.92</v>
      </c>
      <c r="M4633" s="7">
        <v>1104</v>
      </c>
      <c r="N4633" s="3">
        <v>45639</v>
      </c>
      <c r="O4633" s="4" t="str">
        <f t="shared" si="506"/>
        <v>2024-12</v>
      </c>
      <c r="P4633" s="4" t="str">
        <f t="shared" si="507"/>
        <v>12</v>
      </c>
      <c r="Q4633" s="4" t="str">
        <f t="shared" si="508"/>
        <v>December</v>
      </c>
      <c r="R4633" s="30" t="str">
        <f t="shared" si="509"/>
        <v>13</v>
      </c>
      <c r="W4633" t="str">
        <f t="shared" si="510"/>
        <v>ok</v>
      </c>
    </row>
    <row r="4634" spans="1:23" x14ac:dyDescent="0.3">
      <c r="A4634" t="s">
        <v>4676</v>
      </c>
      <c r="B4634" t="s">
        <v>41</v>
      </c>
      <c r="C4634" t="s">
        <v>42</v>
      </c>
      <c r="D4634" t="s">
        <v>43</v>
      </c>
      <c r="E4634" t="s">
        <v>20</v>
      </c>
      <c r="F4634" t="s">
        <v>15</v>
      </c>
      <c r="G4634" s="5">
        <v>14020.27</v>
      </c>
      <c r="H4634" s="5">
        <f t="shared" si="504"/>
        <v>252.36485999999999</v>
      </c>
      <c r="I4634" s="6">
        <v>3</v>
      </c>
      <c r="J4634" s="6">
        <v>42060.81</v>
      </c>
      <c r="K4634" s="5">
        <f t="shared" si="505"/>
        <v>757.09457999999995</v>
      </c>
      <c r="L4634" s="7">
        <v>4.45</v>
      </c>
      <c r="M4634" s="7">
        <v>4388</v>
      </c>
      <c r="N4634" s="3">
        <v>45559</v>
      </c>
      <c r="O4634" s="4" t="str">
        <f t="shared" si="506"/>
        <v>2024-09</v>
      </c>
      <c r="P4634" s="4" t="str">
        <f t="shared" si="507"/>
        <v>09</v>
      </c>
      <c r="Q4634" s="4" t="str">
        <f t="shared" si="508"/>
        <v>September</v>
      </c>
      <c r="R4634" s="30" t="str">
        <f t="shared" si="509"/>
        <v>24</v>
      </c>
      <c r="W4634" t="str">
        <f t="shared" si="510"/>
        <v>ok</v>
      </c>
    </row>
    <row r="4635" spans="1:23" x14ac:dyDescent="0.3">
      <c r="A4635" t="s">
        <v>4677</v>
      </c>
      <c r="B4635" t="s">
        <v>63</v>
      </c>
      <c r="C4635" t="s">
        <v>18</v>
      </c>
      <c r="D4635" t="s">
        <v>64</v>
      </c>
      <c r="E4635" t="s">
        <v>14</v>
      </c>
      <c r="F4635" t="s">
        <v>31</v>
      </c>
      <c r="G4635" s="5">
        <v>9626.07</v>
      </c>
      <c r="H4635" s="5">
        <f t="shared" si="504"/>
        <v>173.26925999999997</v>
      </c>
      <c r="I4635" s="6">
        <v>5</v>
      </c>
      <c r="J4635" s="6">
        <v>48130.35</v>
      </c>
      <c r="K4635" s="5">
        <f t="shared" si="505"/>
        <v>866.34629999999993</v>
      </c>
      <c r="L4635" s="7">
        <v>1.36</v>
      </c>
      <c r="M4635" s="7">
        <v>2640</v>
      </c>
      <c r="N4635" s="3">
        <v>45427</v>
      </c>
      <c r="O4635" s="4" t="str">
        <f t="shared" si="506"/>
        <v>2024-05</v>
      </c>
      <c r="P4635" s="4" t="str">
        <f t="shared" si="507"/>
        <v>05</v>
      </c>
      <c r="Q4635" s="4" t="str">
        <f t="shared" si="508"/>
        <v>May</v>
      </c>
      <c r="R4635" s="30" t="str">
        <f t="shared" si="509"/>
        <v>15</v>
      </c>
      <c r="W4635" t="str">
        <f t="shared" si="510"/>
        <v>ok</v>
      </c>
    </row>
    <row r="4636" spans="1:23" x14ac:dyDescent="0.3">
      <c r="A4636" t="s">
        <v>4678</v>
      </c>
      <c r="B4636" t="s">
        <v>51</v>
      </c>
      <c r="C4636" t="s">
        <v>29</v>
      </c>
      <c r="D4636" t="s">
        <v>52</v>
      </c>
      <c r="E4636" t="s">
        <v>20</v>
      </c>
      <c r="F4636" t="s">
        <v>26</v>
      </c>
      <c r="G4636" s="5">
        <v>17192.22</v>
      </c>
      <c r="H4636" s="5">
        <f t="shared" si="504"/>
        <v>309.45996000000002</v>
      </c>
      <c r="I4636" s="6">
        <v>3</v>
      </c>
      <c r="J4636" s="6">
        <v>51576.66</v>
      </c>
      <c r="K4636" s="5">
        <f t="shared" si="505"/>
        <v>928.37988000000007</v>
      </c>
      <c r="L4636" s="7">
        <v>3.3</v>
      </c>
      <c r="M4636" s="7">
        <v>4817</v>
      </c>
      <c r="N4636" s="3">
        <v>45628</v>
      </c>
      <c r="O4636" s="4" t="str">
        <f t="shared" si="506"/>
        <v>2024-12</v>
      </c>
      <c r="P4636" s="4" t="str">
        <f t="shared" si="507"/>
        <v>12</v>
      </c>
      <c r="Q4636" s="4" t="str">
        <f t="shared" si="508"/>
        <v>December</v>
      </c>
      <c r="R4636" s="30" t="str">
        <f t="shared" si="509"/>
        <v>02</v>
      </c>
      <c r="W4636" t="str">
        <f t="shared" si="510"/>
        <v>ok</v>
      </c>
    </row>
    <row r="4637" spans="1:23" x14ac:dyDescent="0.3">
      <c r="A4637" t="s">
        <v>4679</v>
      </c>
      <c r="B4637" t="s">
        <v>23</v>
      </c>
      <c r="C4637" t="s">
        <v>24</v>
      </c>
      <c r="D4637" t="s">
        <v>25</v>
      </c>
      <c r="E4637" t="s">
        <v>20</v>
      </c>
      <c r="F4637" t="s">
        <v>15</v>
      </c>
      <c r="G4637" s="5">
        <v>19109.05</v>
      </c>
      <c r="H4637" s="5">
        <f t="shared" si="504"/>
        <v>343.96289999999993</v>
      </c>
      <c r="I4637" s="6">
        <v>2</v>
      </c>
      <c r="J4637" s="6">
        <v>38218.1</v>
      </c>
      <c r="K4637" s="5">
        <f t="shared" si="505"/>
        <v>687.92579999999987</v>
      </c>
      <c r="L4637" s="7">
        <v>1.94</v>
      </c>
      <c r="M4637" s="7">
        <v>974</v>
      </c>
      <c r="N4637" s="3">
        <v>45600</v>
      </c>
      <c r="O4637" s="4" t="str">
        <f t="shared" si="506"/>
        <v>2024-11</v>
      </c>
      <c r="P4637" s="4" t="str">
        <f t="shared" si="507"/>
        <v>11</v>
      </c>
      <c r="Q4637" s="4" t="str">
        <f t="shared" si="508"/>
        <v>November</v>
      </c>
      <c r="R4637" s="30" t="str">
        <f t="shared" si="509"/>
        <v>04</v>
      </c>
      <c r="W4637" t="str">
        <f t="shared" si="510"/>
        <v>ok</v>
      </c>
    </row>
    <row r="4638" spans="1:23" x14ac:dyDescent="0.3">
      <c r="A4638" t="s">
        <v>4680</v>
      </c>
      <c r="B4638" t="s">
        <v>36</v>
      </c>
      <c r="C4638" t="s">
        <v>18</v>
      </c>
      <c r="D4638" t="s">
        <v>37</v>
      </c>
      <c r="E4638" t="s">
        <v>20</v>
      </c>
      <c r="F4638" t="s">
        <v>38</v>
      </c>
      <c r="G4638" s="5">
        <v>16832.73</v>
      </c>
      <c r="H4638" s="5">
        <f t="shared" si="504"/>
        <v>302.98913999999996</v>
      </c>
      <c r="I4638" s="6">
        <v>5</v>
      </c>
      <c r="J4638" s="6">
        <v>84163.65</v>
      </c>
      <c r="K4638" s="5">
        <f t="shared" si="505"/>
        <v>1514.9456999999998</v>
      </c>
      <c r="L4638" s="7">
        <v>1.86</v>
      </c>
      <c r="M4638" s="7">
        <v>1948</v>
      </c>
      <c r="N4638" s="3">
        <v>45497</v>
      </c>
      <c r="O4638" s="4" t="str">
        <f t="shared" si="506"/>
        <v>2024-07</v>
      </c>
      <c r="P4638" s="4" t="str">
        <f t="shared" si="507"/>
        <v>07</v>
      </c>
      <c r="Q4638" s="4" t="str">
        <f t="shared" si="508"/>
        <v>July</v>
      </c>
      <c r="R4638" s="30" t="str">
        <f t="shared" si="509"/>
        <v>24</v>
      </c>
      <c r="W4638" t="str">
        <f t="shared" si="510"/>
        <v>ok</v>
      </c>
    </row>
    <row r="4639" spans="1:23" x14ac:dyDescent="0.3">
      <c r="A4639" t="s">
        <v>4681</v>
      </c>
      <c r="B4639" t="s">
        <v>33</v>
      </c>
      <c r="C4639" t="s">
        <v>12</v>
      </c>
      <c r="D4639" t="s">
        <v>34</v>
      </c>
      <c r="E4639" t="s">
        <v>45</v>
      </c>
      <c r="F4639" t="s">
        <v>26</v>
      </c>
      <c r="G4639" s="5">
        <v>16120.45</v>
      </c>
      <c r="H4639" s="5">
        <f t="shared" si="504"/>
        <v>290.16809999999998</v>
      </c>
      <c r="I4639" s="6">
        <v>2</v>
      </c>
      <c r="J4639" s="6">
        <v>32240.9</v>
      </c>
      <c r="K4639" s="5">
        <f t="shared" si="505"/>
        <v>580.33619999999996</v>
      </c>
      <c r="L4639" s="7">
        <v>2.35</v>
      </c>
      <c r="M4639" s="7">
        <v>243</v>
      </c>
      <c r="N4639" s="3">
        <v>45465</v>
      </c>
      <c r="O4639" s="4" t="str">
        <f t="shared" si="506"/>
        <v>2024-06</v>
      </c>
      <c r="P4639" s="4" t="str">
        <f t="shared" si="507"/>
        <v>06</v>
      </c>
      <c r="Q4639" s="4" t="str">
        <f t="shared" si="508"/>
        <v>June</v>
      </c>
      <c r="R4639" s="30" t="str">
        <f t="shared" si="509"/>
        <v>22</v>
      </c>
      <c r="W4639" t="str">
        <f t="shared" si="510"/>
        <v>ok</v>
      </c>
    </row>
    <row r="4640" spans="1:23" x14ac:dyDescent="0.3">
      <c r="A4640" t="s">
        <v>4682</v>
      </c>
      <c r="B4640" t="s">
        <v>41</v>
      </c>
      <c r="C4640" t="s">
        <v>42</v>
      </c>
      <c r="D4640" t="s">
        <v>43</v>
      </c>
      <c r="E4640" t="s">
        <v>20</v>
      </c>
      <c r="F4640" t="s">
        <v>15</v>
      </c>
      <c r="G4640" s="5">
        <v>8031.03</v>
      </c>
      <c r="H4640" s="5">
        <f t="shared" si="504"/>
        <v>144.55853999999999</v>
      </c>
      <c r="I4640" s="6">
        <v>4</v>
      </c>
      <c r="J4640" s="6">
        <v>32124.12</v>
      </c>
      <c r="K4640" s="5">
        <f t="shared" si="505"/>
        <v>578.23415999999997</v>
      </c>
      <c r="L4640" s="7">
        <v>3.09</v>
      </c>
      <c r="M4640" s="7">
        <v>4128</v>
      </c>
      <c r="N4640" s="3">
        <v>45571</v>
      </c>
      <c r="O4640" s="4" t="str">
        <f t="shared" si="506"/>
        <v>2024-10</v>
      </c>
      <c r="P4640" s="4" t="str">
        <f t="shared" si="507"/>
        <v>10</v>
      </c>
      <c r="Q4640" s="4" t="str">
        <f t="shared" si="508"/>
        <v>October</v>
      </c>
      <c r="R4640" s="30" t="str">
        <f t="shared" si="509"/>
        <v>06</v>
      </c>
      <c r="W4640" t="str">
        <f t="shared" si="510"/>
        <v>ok</v>
      </c>
    </row>
    <row r="4641" spans="1:23" x14ac:dyDescent="0.3">
      <c r="A4641" t="s">
        <v>4683</v>
      </c>
      <c r="B4641" t="s">
        <v>41</v>
      </c>
      <c r="C4641" t="s">
        <v>42</v>
      </c>
      <c r="D4641" t="s">
        <v>43</v>
      </c>
      <c r="E4641" t="s">
        <v>45</v>
      </c>
      <c r="F4641" t="s">
        <v>26</v>
      </c>
      <c r="G4641" s="5">
        <v>3374.81</v>
      </c>
      <c r="H4641" s="5">
        <f t="shared" si="504"/>
        <v>60.746579999999994</v>
      </c>
      <c r="I4641" s="6">
        <v>1</v>
      </c>
      <c r="J4641" s="6">
        <v>3374.81</v>
      </c>
      <c r="K4641" s="5">
        <f t="shared" si="505"/>
        <v>60.746579999999994</v>
      </c>
      <c r="L4641" s="7">
        <v>3.25</v>
      </c>
      <c r="M4641" s="7">
        <v>2016</v>
      </c>
      <c r="N4641" s="3">
        <v>45581</v>
      </c>
      <c r="O4641" s="4" t="str">
        <f t="shared" si="506"/>
        <v>2024-10</v>
      </c>
      <c r="P4641" s="4" t="str">
        <f t="shared" si="507"/>
        <v>10</v>
      </c>
      <c r="Q4641" s="4" t="str">
        <f t="shared" si="508"/>
        <v>October</v>
      </c>
      <c r="R4641" s="30" t="str">
        <f t="shared" si="509"/>
        <v>16</v>
      </c>
      <c r="W4641" t="str">
        <f t="shared" si="510"/>
        <v>ok</v>
      </c>
    </row>
    <row r="4642" spans="1:23" x14ac:dyDescent="0.3">
      <c r="A4642" t="s">
        <v>4684</v>
      </c>
      <c r="B4642" t="s">
        <v>11</v>
      </c>
      <c r="C4642" t="s">
        <v>12</v>
      </c>
      <c r="D4642" t="s">
        <v>13</v>
      </c>
      <c r="E4642" t="s">
        <v>14</v>
      </c>
      <c r="F4642" t="s">
        <v>21</v>
      </c>
      <c r="G4642" s="5">
        <v>6330.61</v>
      </c>
      <c r="H4642" s="5">
        <f t="shared" si="504"/>
        <v>113.95097999999999</v>
      </c>
      <c r="I4642" s="6">
        <v>2</v>
      </c>
      <c r="J4642" s="6">
        <v>12661.22</v>
      </c>
      <c r="K4642" s="5">
        <f t="shared" si="505"/>
        <v>227.90195999999997</v>
      </c>
      <c r="L4642" s="7">
        <v>1.76</v>
      </c>
      <c r="M4642" s="7">
        <v>2991</v>
      </c>
      <c r="N4642" s="3">
        <v>45498</v>
      </c>
      <c r="O4642" s="4" t="str">
        <f t="shared" si="506"/>
        <v>2024-07</v>
      </c>
      <c r="P4642" s="4" t="str">
        <f t="shared" si="507"/>
        <v>07</v>
      </c>
      <c r="Q4642" s="4" t="str">
        <f t="shared" si="508"/>
        <v>July</v>
      </c>
      <c r="R4642" s="30" t="str">
        <f t="shared" si="509"/>
        <v>25</v>
      </c>
      <c r="W4642" t="str">
        <f t="shared" si="510"/>
        <v>ok</v>
      </c>
    </row>
    <row r="4643" spans="1:23" x14ac:dyDescent="0.3">
      <c r="A4643" t="s">
        <v>4685</v>
      </c>
      <c r="B4643" t="s">
        <v>36</v>
      </c>
      <c r="C4643" t="s">
        <v>18</v>
      </c>
      <c r="D4643" t="s">
        <v>37</v>
      </c>
      <c r="E4643" t="s">
        <v>20</v>
      </c>
      <c r="F4643" t="s">
        <v>26</v>
      </c>
      <c r="G4643" s="5">
        <v>9012.1</v>
      </c>
      <c r="H4643" s="5">
        <f t="shared" si="504"/>
        <v>162.21779999999998</v>
      </c>
      <c r="I4643" s="6">
        <v>4</v>
      </c>
      <c r="J4643" s="6">
        <v>36048.400000000001</v>
      </c>
      <c r="K4643" s="5">
        <f t="shared" si="505"/>
        <v>648.87119999999993</v>
      </c>
      <c r="L4643" s="7">
        <v>3.1</v>
      </c>
      <c r="M4643" s="7">
        <v>891</v>
      </c>
      <c r="N4643" s="3">
        <v>45374</v>
      </c>
      <c r="O4643" s="4" t="str">
        <f t="shared" si="506"/>
        <v>2024-03</v>
      </c>
      <c r="P4643" s="4" t="str">
        <f t="shared" si="507"/>
        <v>03</v>
      </c>
      <c r="Q4643" s="4" t="str">
        <f t="shared" si="508"/>
        <v>March</v>
      </c>
      <c r="R4643" s="30" t="str">
        <f t="shared" si="509"/>
        <v>23</v>
      </c>
      <c r="W4643" t="str">
        <f t="shared" si="510"/>
        <v>ok</v>
      </c>
    </row>
    <row r="4644" spans="1:23" x14ac:dyDescent="0.3">
      <c r="A4644" t="s">
        <v>4686</v>
      </c>
      <c r="B4644" t="s">
        <v>28</v>
      </c>
      <c r="C4644" t="s">
        <v>29</v>
      </c>
      <c r="D4644" t="s">
        <v>30</v>
      </c>
      <c r="E4644" t="s">
        <v>14</v>
      </c>
      <c r="F4644" t="s">
        <v>38</v>
      </c>
      <c r="G4644" s="5">
        <v>15696.68</v>
      </c>
      <c r="H4644" s="5">
        <f t="shared" si="504"/>
        <v>282.54023999999998</v>
      </c>
      <c r="I4644" s="6">
        <v>1</v>
      </c>
      <c r="J4644" s="6">
        <v>15696.68</v>
      </c>
      <c r="K4644" s="5">
        <f t="shared" si="505"/>
        <v>282.54023999999998</v>
      </c>
      <c r="L4644" s="7">
        <v>1.19</v>
      </c>
      <c r="M4644" s="7">
        <v>2663</v>
      </c>
      <c r="N4644" s="3">
        <v>45410</v>
      </c>
      <c r="O4644" s="4" t="str">
        <f t="shared" si="506"/>
        <v>2024-04</v>
      </c>
      <c r="P4644" s="4" t="str">
        <f t="shared" si="507"/>
        <v>04</v>
      </c>
      <c r="Q4644" s="4" t="str">
        <f t="shared" si="508"/>
        <v>April</v>
      </c>
      <c r="R4644" s="30" t="str">
        <f t="shared" si="509"/>
        <v>28</v>
      </c>
      <c r="W4644" t="str">
        <f t="shared" si="510"/>
        <v>ok</v>
      </c>
    </row>
    <row r="4645" spans="1:23" x14ac:dyDescent="0.3">
      <c r="A4645" t="s">
        <v>4687</v>
      </c>
      <c r="B4645" t="s">
        <v>11</v>
      </c>
      <c r="C4645" t="s">
        <v>12</v>
      </c>
      <c r="D4645" t="s">
        <v>13</v>
      </c>
      <c r="E4645" t="s">
        <v>14</v>
      </c>
      <c r="F4645" t="s">
        <v>21</v>
      </c>
      <c r="G4645" s="5">
        <v>16398.02</v>
      </c>
      <c r="H4645" s="5">
        <f t="shared" si="504"/>
        <v>295.16435999999999</v>
      </c>
      <c r="I4645" s="6">
        <v>4</v>
      </c>
      <c r="J4645" s="6">
        <v>65592.08</v>
      </c>
      <c r="K4645" s="5">
        <f t="shared" si="505"/>
        <v>1180.65744</v>
      </c>
      <c r="L4645" s="7">
        <v>3.08</v>
      </c>
      <c r="M4645" s="7">
        <v>299</v>
      </c>
      <c r="N4645" s="3">
        <v>45538</v>
      </c>
      <c r="O4645" s="4" t="str">
        <f t="shared" si="506"/>
        <v>2024-09</v>
      </c>
      <c r="P4645" s="4" t="str">
        <f t="shared" si="507"/>
        <v>09</v>
      </c>
      <c r="Q4645" s="4" t="str">
        <f t="shared" si="508"/>
        <v>September</v>
      </c>
      <c r="R4645" s="30" t="str">
        <f t="shared" si="509"/>
        <v>03</v>
      </c>
      <c r="W4645" t="str">
        <f t="shared" si="510"/>
        <v>ok</v>
      </c>
    </row>
    <row r="4646" spans="1:23" x14ac:dyDescent="0.3">
      <c r="A4646" t="s">
        <v>4688</v>
      </c>
      <c r="B4646" t="s">
        <v>28</v>
      </c>
      <c r="C4646" t="s">
        <v>29</v>
      </c>
      <c r="D4646" t="s">
        <v>30</v>
      </c>
      <c r="E4646" t="s">
        <v>45</v>
      </c>
      <c r="F4646" t="s">
        <v>60</v>
      </c>
      <c r="G4646" s="5">
        <v>18506.04</v>
      </c>
      <c r="H4646" s="5">
        <f t="shared" si="504"/>
        <v>333.10872000000001</v>
      </c>
      <c r="I4646" s="6">
        <v>2</v>
      </c>
      <c r="J4646" s="6">
        <v>37012.080000000002</v>
      </c>
      <c r="K4646" s="5">
        <f t="shared" si="505"/>
        <v>666.21744000000001</v>
      </c>
      <c r="L4646" s="7">
        <v>2.31</v>
      </c>
      <c r="M4646" s="7">
        <v>4899</v>
      </c>
      <c r="N4646" s="3">
        <v>45532</v>
      </c>
      <c r="O4646" s="4" t="str">
        <f t="shared" si="506"/>
        <v>2024-08</v>
      </c>
      <c r="P4646" s="4" t="str">
        <f t="shared" si="507"/>
        <v>08</v>
      </c>
      <c r="Q4646" s="4" t="str">
        <f t="shared" si="508"/>
        <v>August</v>
      </c>
      <c r="R4646" s="30" t="str">
        <f t="shared" si="509"/>
        <v>28</v>
      </c>
      <c r="W4646" t="str">
        <f t="shared" si="510"/>
        <v>ok</v>
      </c>
    </row>
    <row r="4647" spans="1:23" x14ac:dyDescent="0.3">
      <c r="A4647" t="s">
        <v>4689</v>
      </c>
      <c r="B4647" t="s">
        <v>51</v>
      </c>
      <c r="C4647" t="s">
        <v>29</v>
      </c>
      <c r="D4647" t="s">
        <v>52</v>
      </c>
      <c r="E4647" t="s">
        <v>45</v>
      </c>
      <c r="F4647" t="s">
        <v>60</v>
      </c>
      <c r="G4647" s="5">
        <v>14682.21</v>
      </c>
      <c r="H4647" s="5">
        <f t="shared" si="504"/>
        <v>264.27977999999996</v>
      </c>
      <c r="I4647" s="6">
        <v>1</v>
      </c>
      <c r="J4647" s="6">
        <v>14682.21</v>
      </c>
      <c r="K4647" s="5">
        <f t="shared" si="505"/>
        <v>264.27977999999996</v>
      </c>
      <c r="L4647" s="7">
        <v>1.35</v>
      </c>
      <c r="M4647" s="7">
        <v>107</v>
      </c>
      <c r="N4647" s="3">
        <v>45454</v>
      </c>
      <c r="O4647" s="4" t="str">
        <f t="shared" si="506"/>
        <v>2024-06</v>
      </c>
      <c r="P4647" s="4" t="str">
        <f t="shared" si="507"/>
        <v>06</v>
      </c>
      <c r="Q4647" s="4" t="str">
        <f t="shared" si="508"/>
        <v>June</v>
      </c>
      <c r="R4647" s="30" t="str">
        <f t="shared" si="509"/>
        <v>11</v>
      </c>
      <c r="W4647" t="str">
        <f t="shared" si="510"/>
        <v>ok</v>
      </c>
    </row>
    <row r="4648" spans="1:23" x14ac:dyDescent="0.3">
      <c r="A4648" t="s">
        <v>4690</v>
      </c>
      <c r="B4648" t="s">
        <v>41</v>
      </c>
      <c r="C4648" t="s">
        <v>42</v>
      </c>
      <c r="D4648" t="s">
        <v>43</v>
      </c>
      <c r="E4648" t="s">
        <v>45</v>
      </c>
      <c r="F4648" t="s">
        <v>21</v>
      </c>
      <c r="G4648" s="5">
        <v>15236.4</v>
      </c>
      <c r="H4648" s="5">
        <f t="shared" si="504"/>
        <v>274.25519999999995</v>
      </c>
      <c r="I4648" s="6">
        <v>3</v>
      </c>
      <c r="J4648" s="6">
        <v>45709.2</v>
      </c>
      <c r="K4648" s="5">
        <f t="shared" si="505"/>
        <v>822.76559999999984</v>
      </c>
      <c r="L4648" s="7">
        <v>3.66</v>
      </c>
      <c r="M4648" s="7">
        <v>609</v>
      </c>
      <c r="N4648" s="3">
        <v>45608</v>
      </c>
      <c r="O4648" s="4" t="str">
        <f t="shared" si="506"/>
        <v>2024-11</v>
      </c>
      <c r="P4648" s="4" t="str">
        <f t="shared" si="507"/>
        <v>11</v>
      </c>
      <c r="Q4648" s="4" t="str">
        <f t="shared" si="508"/>
        <v>November</v>
      </c>
      <c r="R4648" s="30" t="str">
        <f t="shared" si="509"/>
        <v>12</v>
      </c>
      <c r="W4648" t="str">
        <f t="shared" si="510"/>
        <v>ok</v>
      </c>
    </row>
    <row r="4649" spans="1:23" x14ac:dyDescent="0.3">
      <c r="A4649" t="s">
        <v>4691</v>
      </c>
      <c r="B4649" t="s">
        <v>47</v>
      </c>
      <c r="C4649" t="s">
        <v>12</v>
      </c>
      <c r="D4649" t="s">
        <v>48</v>
      </c>
      <c r="E4649" t="s">
        <v>45</v>
      </c>
      <c r="F4649" t="s">
        <v>26</v>
      </c>
      <c r="G4649" s="5">
        <v>978.44</v>
      </c>
      <c r="H4649" s="5">
        <f t="shared" si="504"/>
        <v>17.611920000000001</v>
      </c>
      <c r="I4649" s="6">
        <v>2</v>
      </c>
      <c r="J4649" s="6">
        <v>1956.88</v>
      </c>
      <c r="K4649" s="5">
        <f t="shared" si="505"/>
        <v>35.223840000000003</v>
      </c>
      <c r="L4649" s="7">
        <v>2.42</v>
      </c>
      <c r="M4649" s="7">
        <v>123</v>
      </c>
      <c r="N4649" s="3">
        <v>45328</v>
      </c>
      <c r="O4649" s="4" t="str">
        <f t="shared" si="506"/>
        <v>2024-02</v>
      </c>
      <c r="P4649" s="4" t="str">
        <f t="shared" si="507"/>
        <v>02</v>
      </c>
      <c r="Q4649" s="4" t="str">
        <f t="shared" si="508"/>
        <v>February</v>
      </c>
      <c r="R4649" s="30" t="str">
        <f t="shared" si="509"/>
        <v>06</v>
      </c>
      <c r="W4649" t="str">
        <f t="shared" si="510"/>
        <v>ok</v>
      </c>
    </row>
    <row r="4650" spans="1:23" x14ac:dyDescent="0.3">
      <c r="A4650" t="s">
        <v>4692</v>
      </c>
      <c r="B4650" t="s">
        <v>47</v>
      </c>
      <c r="C4650" t="s">
        <v>12</v>
      </c>
      <c r="D4650" t="s">
        <v>48</v>
      </c>
      <c r="E4650" t="s">
        <v>14</v>
      </c>
      <c r="F4650" t="s">
        <v>38</v>
      </c>
      <c r="G4650" s="5">
        <v>5356.62</v>
      </c>
      <c r="H4650" s="5">
        <f t="shared" si="504"/>
        <v>96.419159999999991</v>
      </c>
      <c r="I4650" s="6">
        <v>1</v>
      </c>
      <c r="J4650" s="6">
        <v>5356.62</v>
      </c>
      <c r="K4650" s="5">
        <f t="shared" si="505"/>
        <v>96.419159999999991</v>
      </c>
      <c r="L4650" s="7">
        <v>1.99</v>
      </c>
      <c r="M4650" s="7">
        <v>2909</v>
      </c>
      <c r="N4650" s="3">
        <v>45511</v>
      </c>
      <c r="O4650" s="4" t="str">
        <f t="shared" si="506"/>
        <v>2024-08</v>
      </c>
      <c r="P4650" s="4" t="str">
        <f t="shared" si="507"/>
        <v>08</v>
      </c>
      <c r="Q4650" s="4" t="str">
        <f t="shared" si="508"/>
        <v>August</v>
      </c>
      <c r="R4650" s="30" t="str">
        <f t="shared" si="509"/>
        <v>07</v>
      </c>
      <c r="W4650" t="str">
        <f t="shared" si="510"/>
        <v>ok</v>
      </c>
    </row>
    <row r="4651" spans="1:23" x14ac:dyDescent="0.3">
      <c r="A4651" t="s">
        <v>4693</v>
      </c>
      <c r="B4651" t="s">
        <v>36</v>
      </c>
      <c r="C4651" t="s">
        <v>18</v>
      </c>
      <c r="D4651" t="s">
        <v>37</v>
      </c>
      <c r="E4651" t="s">
        <v>14</v>
      </c>
      <c r="F4651" t="s">
        <v>15</v>
      </c>
      <c r="G4651" s="5">
        <v>4732.16</v>
      </c>
      <c r="H4651" s="5">
        <f t="shared" si="504"/>
        <v>85.178879999999992</v>
      </c>
      <c r="I4651" s="6">
        <v>2</v>
      </c>
      <c r="J4651" s="6">
        <v>9464.32</v>
      </c>
      <c r="K4651" s="5">
        <f t="shared" si="505"/>
        <v>170.35775999999998</v>
      </c>
      <c r="L4651" s="7">
        <v>1.55</v>
      </c>
      <c r="M4651" s="7">
        <v>1054</v>
      </c>
      <c r="N4651" s="3">
        <v>45381</v>
      </c>
      <c r="O4651" s="4" t="str">
        <f t="shared" si="506"/>
        <v>2024-03</v>
      </c>
      <c r="P4651" s="4" t="str">
        <f t="shared" si="507"/>
        <v>03</v>
      </c>
      <c r="Q4651" s="4" t="str">
        <f t="shared" si="508"/>
        <v>March</v>
      </c>
      <c r="R4651" s="30" t="str">
        <f t="shared" si="509"/>
        <v>30</v>
      </c>
      <c r="W4651" t="str">
        <f t="shared" si="510"/>
        <v>ok</v>
      </c>
    </row>
    <row r="4652" spans="1:23" x14ac:dyDescent="0.3">
      <c r="A4652" t="s">
        <v>4694</v>
      </c>
      <c r="B4652" t="s">
        <v>17</v>
      </c>
      <c r="C4652" t="s">
        <v>18</v>
      </c>
      <c r="D4652" t="s">
        <v>19</v>
      </c>
      <c r="E4652" t="s">
        <v>14</v>
      </c>
      <c r="F4652" t="s">
        <v>60</v>
      </c>
      <c r="G4652" s="5">
        <v>17928.88</v>
      </c>
      <c r="H4652" s="5">
        <f t="shared" si="504"/>
        <v>322.71983999999998</v>
      </c>
      <c r="I4652" s="6">
        <v>2</v>
      </c>
      <c r="J4652" s="6">
        <v>35857.760000000002</v>
      </c>
      <c r="K4652" s="5">
        <f t="shared" si="505"/>
        <v>645.43967999999995</v>
      </c>
      <c r="L4652" s="7">
        <v>2.27</v>
      </c>
      <c r="M4652" s="7">
        <v>613</v>
      </c>
      <c r="N4652" s="3">
        <v>45456</v>
      </c>
      <c r="O4652" s="4" t="str">
        <f t="shared" si="506"/>
        <v>2024-06</v>
      </c>
      <c r="P4652" s="4" t="str">
        <f t="shared" si="507"/>
        <v>06</v>
      </c>
      <c r="Q4652" s="4" t="str">
        <f t="shared" si="508"/>
        <v>June</v>
      </c>
      <c r="R4652" s="30" t="str">
        <f t="shared" si="509"/>
        <v>13</v>
      </c>
      <c r="W4652" t="str">
        <f t="shared" si="510"/>
        <v>ok</v>
      </c>
    </row>
    <row r="4653" spans="1:23" x14ac:dyDescent="0.3">
      <c r="A4653" t="s">
        <v>4695</v>
      </c>
      <c r="B4653" t="s">
        <v>47</v>
      </c>
      <c r="C4653" t="s">
        <v>12</v>
      </c>
      <c r="D4653" t="s">
        <v>48</v>
      </c>
      <c r="E4653" t="s">
        <v>20</v>
      </c>
      <c r="F4653" t="s">
        <v>15</v>
      </c>
      <c r="G4653" s="5">
        <v>10976.73</v>
      </c>
      <c r="H4653" s="5">
        <f t="shared" si="504"/>
        <v>197.58113999999998</v>
      </c>
      <c r="I4653" s="6">
        <v>1</v>
      </c>
      <c r="J4653" s="6">
        <v>10976.73</v>
      </c>
      <c r="K4653" s="5">
        <f t="shared" si="505"/>
        <v>197.58113999999998</v>
      </c>
      <c r="L4653" s="7">
        <v>4.7</v>
      </c>
      <c r="M4653" s="7">
        <v>3808</v>
      </c>
      <c r="N4653" s="3">
        <v>45345</v>
      </c>
      <c r="O4653" s="4" t="str">
        <f t="shared" si="506"/>
        <v>2024-02</v>
      </c>
      <c r="P4653" s="4" t="str">
        <f t="shared" si="507"/>
        <v>02</v>
      </c>
      <c r="Q4653" s="4" t="str">
        <f t="shared" si="508"/>
        <v>February</v>
      </c>
      <c r="R4653" s="30" t="str">
        <f t="shared" si="509"/>
        <v>23</v>
      </c>
      <c r="W4653" t="str">
        <f t="shared" si="510"/>
        <v>ok</v>
      </c>
    </row>
    <row r="4654" spans="1:23" x14ac:dyDescent="0.3">
      <c r="A4654" t="s">
        <v>4696</v>
      </c>
      <c r="B4654" t="s">
        <v>33</v>
      </c>
      <c r="C4654" t="s">
        <v>12</v>
      </c>
      <c r="D4654" t="s">
        <v>34</v>
      </c>
      <c r="E4654" t="s">
        <v>14</v>
      </c>
      <c r="F4654" t="s">
        <v>60</v>
      </c>
      <c r="G4654" s="5">
        <v>1694</v>
      </c>
      <c r="H4654" s="5">
        <f t="shared" si="504"/>
        <v>30.491999999999997</v>
      </c>
      <c r="I4654" s="6">
        <v>2</v>
      </c>
      <c r="J4654" s="6">
        <v>3388</v>
      </c>
      <c r="K4654" s="5">
        <f t="shared" si="505"/>
        <v>60.983999999999995</v>
      </c>
      <c r="L4654" s="7">
        <v>4.9000000000000004</v>
      </c>
      <c r="M4654" s="7">
        <v>4192</v>
      </c>
      <c r="N4654" s="3">
        <v>45598</v>
      </c>
      <c r="O4654" s="4" t="str">
        <f t="shared" si="506"/>
        <v>2024-11</v>
      </c>
      <c r="P4654" s="4" t="str">
        <f t="shared" si="507"/>
        <v>11</v>
      </c>
      <c r="Q4654" s="4" t="str">
        <f t="shared" si="508"/>
        <v>November</v>
      </c>
      <c r="R4654" s="30" t="str">
        <f t="shared" si="509"/>
        <v>02</v>
      </c>
      <c r="W4654" t="str">
        <f t="shared" si="510"/>
        <v>ok</v>
      </c>
    </row>
    <row r="4655" spans="1:23" x14ac:dyDescent="0.3">
      <c r="A4655" t="s">
        <v>4697</v>
      </c>
      <c r="B4655" t="s">
        <v>33</v>
      </c>
      <c r="C4655" t="s">
        <v>12</v>
      </c>
      <c r="D4655" t="s">
        <v>34</v>
      </c>
      <c r="E4655" t="s">
        <v>20</v>
      </c>
      <c r="F4655" t="s">
        <v>38</v>
      </c>
      <c r="G4655" s="5">
        <v>12155.84</v>
      </c>
      <c r="H4655" s="5">
        <f t="shared" si="504"/>
        <v>218.80511999999999</v>
      </c>
      <c r="I4655" s="6">
        <v>5</v>
      </c>
      <c r="J4655" s="6">
        <v>60779.199999999997</v>
      </c>
      <c r="K4655" s="5">
        <f t="shared" si="505"/>
        <v>1094.0255999999999</v>
      </c>
      <c r="L4655" s="7">
        <v>4.01</v>
      </c>
      <c r="M4655" s="7">
        <v>145</v>
      </c>
      <c r="N4655" s="3">
        <v>45606</v>
      </c>
      <c r="O4655" s="4" t="str">
        <f t="shared" si="506"/>
        <v>2024-11</v>
      </c>
      <c r="P4655" s="4" t="str">
        <f t="shared" si="507"/>
        <v>11</v>
      </c>
      <c r="Q4655" s="4" t="str">
        <f t="shared" si="508"/>
        <v>November</v>
      </c>
      <c r="R4655" s="30" t="str">
        <f t="shared" si="509"/>
        <v>10</v>
      </c>
      <c r="W4655" t="str">
        <f t="shared" si="510"/>
        <v>ok</v>
      </c>
    </row>
    <row r="4656" spans="1:23" x14ac:dyDescent="0.3">
      <c r="A4656" t="s">
        <v>4698</v>
      </c>
      <c r="B4656" t="s">
        <v>63</v>
      </c>
      <c r="C4656" t="s">
        <v>18</v>
      </c>
      <c r="D4656" t="s">
        <v>64</v>
      </c>
      <c r="E4656" t="s">
        <v>14</v>
      </c>
      <c r="F4656" t="s">
        <v>26</v>
      </c>
      <c r="G4656" s="5">
        <v>9273.8799999999992</v>
      </c>
      <c r="H4656" s="5">
        <f t="shared" si="504"/>
        <v>166.92983999999998</v>
      </c>
      <c r="I4656" s="6">
        <v>4</v>
      </c>
      <c r="J4656" s="6">
        <v>37095.519999999997</v>
      </c>
      <c r="K4656" s="5">
        <f t="shared" si="505"/>
        <v>667.71935999999994</v>
      </c>
      <c r="L4656" s="7">
        <v>2.79</v>
      </c>
      <c r="M4656" s="7">
        <v>57</v>
      </c>
      <c r="N4656" s="3">
        <v>45435</v>
      </c>
      <c r="O4656" s="4" t="str">
        <f t="shared" si="506"/>
        <v>2024-05</v>
      </c>
      <c r="P4656" s="4" t="str">
        <f t="shared" si="507"/>
        <v>05</v>
      </c>
      <c r="Q4656" s="4" t="str">
        <f t="shared" si="508"/>
        <v>May</v>
      </c>
      <c r="R4656" s="30" t="str">
        <f t="shared" si="509"/>
        <v>23</v>
      </c>
      <c r="W4656" t="str">
        <f t="shared" si="510"/>
        <v>ok</v>
      </c>
    </row>
    <row r="4657" spans="1:23" x14ac:dyDescent="0.3">
      <c r="A4657" t="s">
        <v>4699</v>
      </c>
      <c r="B4657" t="s">
        <v>41</v>
      </c>
      <c r="C4657" t="s">
        <v>42</v>
      </c>
      <c r="D4657" t="s">
        <v>43</v>
      </c>
      <c r="E4657" t="s">
        <v>20</v>
      </c>
      <c r="F4657" t="s">
        <v>26</v>
      </c>
      <c r="G4657" s="5">
        <v>12764.43</v>
      </c>
      <c r="H4657" s="5">
        <f t="shared" si="504"/>
        <v>229.75973999999999</v>
      </c>
      <c r="I4657" s="6">
        <v>1</v>
      </c>
      <c r="J4657" s="6">
        <v>12764.43</v>
      </c>
      <c r="K4657" s="5">
        <f t="shared" si="505"/>
        <v>229.75973999999999</v>
      </c>
      <c r="L4657" s="7">
        <v>3.29</v>
      </c>
      <c r="M4657" s="7">
        <v>1629</v>
      </c>
      <c r="N4657" s="3">
        <v>45487</v>
      </c>
      <c r="O4657" s="4" t="str">
        <f t="shared" si="506"/>
        <v>2024-07</v>
      </c>
      <c r="P4657" s="4" t="str">
        <f t="shared" si="507"/>
        <v>07</v>
      </c>
      <c r="Q4657" s="4" t="str">
        <f t="shared" si="508"/>
        <v>July</v>
      </c>
      <c r="R4657" s="30" t="str">
        <f t="shared" si="509"/>
        <v>14</v>
      </c>
      <c r="W4657" t="str">
        <f t="shared" si="510"/>
        <v>ok</v>
      </c>
    </row>
    <row r="4658" spans="1:23" x14ac:dyDescent="0.3">
      <c r="A4658" t="s">
        <v>4700</v>
      </c>
      <c r="B4658" t="s">
        <v>28</v>
      </c>
      <c r="C4658" t="s">
        <v>29</v>
      </c>
      <c r="D4658" t="s">
        <v>30</v>
      </c>
      <c r="E4658" t="s">
        <v>14</v>
      </c>
      <c r="F4658" t="s">
        <v>31</v>
      </c>
      <c r="G4658" s="5">
        <v>16928.02</v>
      </c>
      <c r="H4658" s="5">
        <f t="shared" si="504"/>
        <v>304.70436000000001</v>
      </c>
      <c r="I4658" s="6">
        <v>5</v>
      </c>
      <c r="J4658" s="6">
        <v>84640.1</v>
      </c>
      <c r="K4658" s="5">
        <f t="shared" si="505"/>
        <v>1523.5218</v>
      </c>
      <c r="L4658" s="7">
        <v>3.38</v>
      </c>
      <c r="M4658" s="7">
        <v>2</v>
      </c>
      <c r="N4658" s="3">
        <v>45560</v>
      </c>
      <c r="O4658" s="4" t="str">
        <f t="shared" si="506"/>
        <v>2024-09</v>
      </c>
      <c r="P4658" s="4" t="str">
        <f t="shared" si="507"/>
        <v>09</v>
      </c>
      <c r="Q4658" s="4" t="str">
        <f t="shared" si="508"/>
        <v>September</v>
      </c>
      <c r="R4658" s="30" t="str">
        <f t="shared" si="509"/>
        <v>25</v>
      </c>
      <c r="W4658" t="str">
        <f t="shared" si="510"/>
        <v>ok</v>
      </c>
    </row>
    <row r="4659" spans="1:23" x14ac:dyDescent="0.3">
      <c r="A4659" t="s">
        <v>4701</v>
      </c>
      <c r="B4659" t="s">
        <v>63</v>
      </c>
      <c r="C4659" t="s">
        <v>18</v>
      </c>
      <c r="D4659" t="s">
        <v>64</v>
      </c>
      <c r="E4659" t="s">
        <v>20</v>
      </c>
      <c r="F4659" t="s">
        <v>38</v>
      </c>
      <c r="G4659" s="5">
        <v>11807.17</v>
      </c>
      <c r="H4659" s="5">
        <f t="shared" si="504"/>
        <v>212.52905999999999</v>
      </c>
      <c r="I4659" s="6">
        <v>1</v>
      </c>
      <c r="J4659" s="6">
        <v>11807.17</v>
      </c>
      <c r="K4659" s="5">
        <f t="shared" si="505"/>
        <v>212.52905999999999</v>
      </c>
      <c r="L4659" s="7">
        <v>2.4300000000000002</v>
      </c>
      <c r="M4659" s="7">
        <v>4609</v>
      </c>
      <c r="N4659" s="3">
        <v>45412</v>
      </c>
      <c r="O4659" s="4" t="str">
        <f t="shared" si="506"/>
        <v>2024-04</v>
      </c>
      <c r="P4659" s="4" t="str">
        <f t="shared" si="507"/>
        <v>04</v>
      </c>
      <c r="Q4659" s="4" t="str">
        <f t="shared" si="508"/>
        <v>April</v>
      </c>
      <c r="R4659" s="30" t="str">
        <f t="shared" si="509"/>
        <v>30</v>
      </c>
      <c r="W4659" t="str">
        <f t="shared" si="510"/>
        <v>ok</v>
      </c>
    </row>
    <row r="4660" spans="1:23" x14ac:dyDescent="0.3">
      <c r="A4660" t="s">
        <v>4702</v>
      </c>
      <c r="B4660" t="s">
        <v>63</v>
      </c>
      <c r="C4660" t="s">
        <v>18</v>
      </c>
      <c r="D4660" t="s">
        <v>64</v>
      </c>
      <c r="E4660" t="s">
        <v>45</v>
      </c>
      <c r="F4660" t="s">
        <v>31</v>
      </c>
      <c r="G4660" s="5">
        <v>465.32</v>
      </c>
      <c r="H4660" s="5">
        <f t="shared" si="504"/>
        <v>8.3757599999999996</v>
      </c>
      <c r="I4660" s="6">
        <v>1</v>
      </c>
      <c r="J4660" s="6">
        <v>465.32</v>
      </c>
      <c r="K4660" s="5">
        <f t="shared" si="505"/>
        <v>8.3757599999999996</v>
      </c>
      <c r="L4660" s="7">
        <v>3.21</v>
      </c>
      <c r="M4660" s="7">
        <v>2240</v>
      </c>
      <c r="N4660" s="3">
        <v>45524</v>
      </c>
      <c r="O4660" s="4" t="str">
        <f t="shared" si="506"/>
        <v>2024-08</v>
      </c>
      <c r="P4660" s="4" t="str">
        <f t="shared" si="507"/>
        <v>08</v>
      </c>
      <c r="Q4660" s="4" t="str">
        <f t="shared" si="508"/>
        <v>August</v>
      </c>
      <c r="R4660" s="30" t="str">
        <f t="shared" si="509"/>
        <v>20</v>
      </c>
      <c r="W4660" t="str">
        <f t="shared" si="510"/>
        <v>ok</v>
      </c>
    </row>
    <row r="4661" spans="1:23" x14ac:dyDescent="0.3">
      <c r="A4661" t="s">
        <v>4703</v>
      </c>
      <c r="B4661" t="s">
        <v>11</v>
      </c>
      <c r="C4661" t="s">
        <v>12</v>
      </c>
      <c r="D4661" t="s">
        <v>13</v>
      </c>
      <c r="E4661" t="s">
        <v>20</v>
      </c>
      <c r="F4661" t="s">
        <v>26</v>
      </c>
      <c r="G4661" s="5">
        <v>11954.51</v>
      </c>
      <c r="H4661" s="5">
        <f t="shared" si="504"/>
        <v>215.18117999999998</v>
      </c>
      <c r="I4661" s="6">
        <v>5</v>
      </c>
      <c r="J4661" s="6">
        <v>59772.55</v>
      </c>
      <c r="K4661" s="5">
        <f t="shared" si="505"/>
        <v>1075.9059</v>
      </c>
      <c r="L4661" s="7">
        <v>2.95</v>
      </c>
      <c r="M4661" s="7">
        <v>1139</v>
      </c>
      <c r="N4661" s="3">
        <v>45448</v>
      </c>
      <c r="O4661" s="4" t="str">
        <f t="shared" si="506"/>
        <v>2024-06</v>
      </c>
      <c r="P4661" s="4" t="str">
        <f t="shared" si="507"/>
        <v>06</v>
      </c>
      <c r="Q4661" s="4" t="str">
        <f t="shared" si="508"/>
        <v>June</v>
      </c>
      <c r="R4661" s="30" t="str">
        <f t="shared" si="509"/>
        <v>05</v>
      </c>
      <c r="W4661" t="str">
        <f t="shared" si="510"/>
        <v>ok</v>
      </c>
    </row>
    <row r="4662" spans="1:23" x14ac:dyDescent="0.3">
      <c r="A4662" t="s">
        <v>4704</v>
      </c>
      <c r="B4662" t="s">
        <v>36</v>
      </c>
      <c r="C4662" t="s">
        <v>18</v>
      </c>
      <c r="D4662" t="s">
        <v>37</v>
      </c>
      <c r="E4662" t="s">
        <v>45</v>
      </c>
      <c r="F4662" t="s">
        <v>31</v>
      </c>
      <c r="G4662" s="5">
        <v>8831.4599999999991</v>
      </c>
      <c r="H4662" s="5">
        <f t="shared" si="504"/>
        <v>158.96627999999998</v>
      </c>
      <c r="I4662" s="6">
        <v>2</v>
      </c>
      <c r="J4662" s="6">
        <v>17662.919999999998</v>
      </c>
      <c r="K4662" s="5">
        <f t="shared" si="505"/>
        <v>317.93255999999997</v>
      </c>
      <c r="L4662" s="7">
        <v>2.2799999999999998</v>
      </c>
      <c r="M4662" s="7">
        <v>2055</v>
      </c>
      <c r="N4662" s="3">
        <v>45561</v>
      </c>
      <c r="O4662" s="4" t="str">
        <f t="shared" si="506"/>
        <v>2024-09</v>
      </c>
      <c r="P4662" s="4" t="str">
        <f t="shared" si="507"/>
        <v>09</v>
      </c>
      <c r="Q4662" s="4" t="str">
        <f t="shared" si="508"/>
        <v>September</v>
      </c>
      <c r="R4662" s="30" t="str">
        <f t="shared" si="509"/>
        <v>26</v>
      </c>
      <c r="W4662" t="str">
        <f t="shared" si="510"/>
        <v>ok</v>
      </c>
    </row>
    <row r="4663" spans="1:23" x14ac:dyDescent="0.3">
      <c r="A4663" t="s">
        <v>4705</v>
      </c>
      <c r="B4663" t="s">
        <v>36</v>
      </c>
      <c r="C4663" t="s">
        <v>18</v>
      </c>
      <c r="D4663" t="s">
        <v>37</v>
      </c>
      <c r="E4663" t="s">
        <v>20</v>
      </c>
      <c r="F4663" t="s">
        <v>38</v>
      </c>
      <c r="G4663" s="5">
        <v>14241.88</v>
      </c>
      <c r="H4663" s="5">
        <f t="shared" si="504"/>
        <v>256.35383999999999</v>
      </c>
      <c r="I4663" s="6">
        <v>2</v>
      </c>
      <c r="J4663" s="6">
        <v>28483.759999999998</v>
      </c>
      <c r="K4663" s="5">
        <f t="shared" si="505"/>
        <v>512.70767999999998</v>
      </c>
      <c r="L4663" s="7">
        <v>2.56</v>
      </c>
      <c r="M4663" s="7">
        <v>3358</v>
      </c>
      <c r="N4663" s="3">
        <v>45513</v>
      </c>
      <c r="O4663" s="4" t="str">
        <f t="shared" si="506"/>
        <v>2024-08</v>
      </c>
      <c r="P4663" s="4" t="str">
        <f t="shared" si="507"/>
        <v>08</v>
      </c>
      <c r="Q4663" s="4" t="str">
        <f t="shared" si="508"/>
        <v>August</v>
      </c>
      <c r="R4663" s="30" t="str">
        <f t="shared" si="509"/>
        <v>09</v>
      </c>
      <c r="W4663" t="str">
        <f t="shared" si="510"/>
        <v>ok</v>
      </c>
    </row>
    <row r="4664" spans="1:23" x14ac:dyDescent="0.3">
      <c r="A4664" t="s">
        <v>4706</v>
      </c>
      <c r="B4664" t="s">
        <v>36</v>
      </c>
      <c r="C4664" t="s">
        <v>18</v>
      </c>
      <c r="D4664" t="s">
        <v>37</v>
      </c>
      <c r="E4664" t="s">
        <v>14</v>
      </c>
      <c r="F4664" t="s">
        <v>31</v>
      </c>
      <c r="G4664" s="5">
        <v>14156.54</v>
      </c>
      <c r="H4664" s="5">
        <f t="shared" si="504"/>
        <v>254.81772000000001</v>
      </c>
      <c r="I4664" s="6">
        <v>2</v>
      </c>
      <c r="J4664" s="6">
        <v>28313.08</v>
      </c>
      <c r="K4664" s="5">
        <f t="shared" si="505"/>
        <v>509.63544000000002</v>
      </c>
      <c r="L4664" s="7">
        <v>3.68</v>
      </c>
      <c r="M4664" s="7">
        <v>4929</v>
      </c>
      <c r="N4664" s="3">
        <v>45577</v>
      </c>
      <c r="O4664" s="4" t="str">
        <f t="shared" si="506"/>
        <v>2024-10</v>
      </c>
      <c r="P4664" s="4" t="str">
        <f t="shared" si="507"/>
        <v>10</v>
      </c>
      <c r="Q4664" s="4" t="str">
        <f t="shared" si="508"/>
        <v>October</v>
      </c>
      <c r="R4664" s="30" t="str">
        <f t="shared" si="509"/>
        <v>12</v>
      </c>
      <c r="W4664" t="str">
        <f t="shared" si="510"/>
        <v>ok</v>
      </c>
    </row>
    <row r="4665" spans="1:23" x14ac:dyDescent="0.3">
      <c r="A4665" t="s">
        <v>4707</v>
      </c>
      <c r="B4665" t="s">
        <v>28</v>
      </c>
      <c r="C4665" t="s">
        <v>29</v>
      </c>
      <c r="D4665" t="s">
        <v>30</v>
      </c>
      <c r="E4665" t="s">
        <v>45</v>
      </c>
      <c r="F4665" t="s">
        <v>38</v>
      </c>
      <c r="G4665" s="5">
        <v>3037.63</v>
      </c>
      <c r="H4665" s="5">
        <f t="shared" si="504"/>
        <v>54.677340000000001</v>
      </c>
      <c r="I4665" s="6">
        <v>3</v>
      </c>
      <c r="J4665" s="6">
        <v>9112.89</v>
      </c>
      <c r="K4665" s="5">
        <f t="shared" si="505"/>
        <v>164.03201999999999</v>
      </c>
      <c r="L4665" s="7">
        <v>1.7</v>
      </c>
      <c r="M4665" s="7">
        <v>1155</v>
      </c>
      <c r="N4665" s="3">
        <v>45307</v>
      </c>
      <c r="O4665" s="4" t="str">
        <f t="shared" si="506"/>
        <v>2024-01</v>
      </c>
      <c r="P4665" s="4" t="str">
        <f t="shared" si="507"/>
        <v>01</v>
      </c>
      <c r="Q4665" s="4" t="str">
        <f t="shared" si="508"/>
        <v>January</v>
      </c>
      <c r="R4665" s="30" t="str">
        <f t="shared" si="509"/>
        <v>16</v>
      </c>
      <c r="W4665" t="str">
        <f t="shared" si="510"/>
        <v>ok</v>
      </c>
    </row>
    <row r="4666" spans="1:23" x14ac:dyDescent="0.3">
      <c r="A4666" t="s">
        <v>4708</v>
      </c>
      <c r="B4666" t="s">
        <v>28</v>
      </c>
      <c r="C4666" t="s">
        <v>29</v>
      </c>
      <c r="D4666" t="s">
        <v>30</v>
      </c>
      <c r="E4666" t="s">
        <v>14</v>
      </c>
      <c r="F4666" t="s">
        <v>15</v>
      </c>
      <c r="G4666" s="5">
        <v>16418.59</v>
      </c>
      <c r="H4666" s="5">
        <f t="shared" si="504"/>
        <v>295.53461999999996</v>
      </c>
      <c r="I4666" s="6">
        <v>5</v>
      </c>
      <c r="J4666" s="6">
        <v>82092.95</v>
      </c>
      <c r="K4666" s="5">
        <f t="shared" si="505"/>
        <v>1477.6730999999997</v>
      </c>
      <c r="L4666" s="7">
        <v>1.54</v>
      </c>
      <c r="M4666" s="7">
        <v>4151</v>
      </c>
      <c r="N4666" s="3">
        <v>45626</v>
      </c>
      <c r="O4666" s="4" t="str">
        <f t="shared" si="506"/>
        <v>2024-11</v>
      </c>
      <c r="P4666" s="4" t="str">
        <f t="shared" si="507"/>
        <v>11</v>
      </c>
      <c r="Q4666" s="4" t="str">
        <f t="shared" si="508"/>
        <v>November</v>
      </c>
      <c r="R4666" s="30" t="str">
        <f t="shared" si="509"/>
        <v>30</v>
      </c>
      <c r="W4666" t="str">
        <f t="shared" si="510"/>
        <v>ok</v>
      </c>
    </row>
    <row r="4667" spans="1:23" x14ac:dyDescent="0.3">
      <c r="A4667" t="s">
        <v>4709</v>
      </c>
      <c r="B4667" t="s">
        <v>23</v>
      </c>
      <c r="C4667" t="s">
        <v>24</v>
      </c>
      <c r="D4667" t="s">
        <v>25</v>
      </c>
      <c r="E4667" t="s">
        <v>20</v>
      </c>
      <c r="F4667" t="s">
        <v>60</v>
      </c>
      <c r="G4667" s="5">
        <v>18848.45</v>
      </c>
      <c r="H4667" s="5">
        <f t="shared" si="504"/>
        <v>339.27209999999997</v>
      </c>
      <c r="I4667" s="6">
        <v>2</v>
      </c>
      <c r="J4667" s="6">
        <v>37696.9</v>
      </c>
      <c r="K4667" s="5">
        <f t="shared" si="505"/>
        <v>678.54419999999993</v>
      </c>
      <c r="L4667" s="7">
        <v>3.44</v>
      </c>
      <c r="M4667" s="7">
        <v>1921</v>
      </c>
      <c r="N4667" s="3">
        <v>45560</v>
      </c>
      <c r="O4667" s="4" t="str">
        <f t="shared" si="506"/>
        <v>2024-09</v>
      </c>
      <c r="P4667" s="4" t="str">
        <f t="shared" si="507"/>
        <v>09</v>
      </c>
      <c r="Q4667" s="4" t="str">
        <f t="shared" si="508"/>
        <v>September</v>
      </c>
      <c r="R4667" s="30" t="str">
        <f t="shared" si="509"/>
        <v>25</v>
      </c>
      <c r="W4667" t="str">
        <f t="shared" si="510"/>
        <v>ok</v>
      </c>
    </row>
    <row r="4668" spans="1:23" x14ac:dyDescent="0.3">
      <c r="A4668" t="s">
        <v>4710</v>
      </c>
      <c r="B4668" t="s">
        <v>33</v>
      </c>
      <c r="C4668" t="s">
        <v>12</v>
      </c>
      <c r="D4668" t="s">
        <v>34</v>
      </c>
      <c r="E4668" t="s">
        <v>14</v>
      </c>
      <c r="F4668" t="s">
        <v>26</v>
      </c>
      <c r="G4668" s="5">
        <v>8550.85</v>
      </c>
      <c r="H4668" s="5">
        <f t="shared" si="504"/>
        <v>153.9153</v>
      </c>
      <c r="I4668" s="6">
        <v>4</v>
      </c>
      <c r="J4668" s="6">
        <v>34203.4</v>
      </c>
      <c r="K4668" s="5">
        <f t="shared" si="505"/>
        <v>615.66120000000001</v>
      </c>
      <c r="L4668" s="7">
        <v>3.11</v>
      </c>
      <c r="M4668" s="7">
        <v>4373</v>
      </c>
      <c r="N4668" s="3">
        <v>45329</v>
      </c>
      <c r="O4668" s="4" t="str">
        <f t="shared" si="506"/>
        <v>2024-02</v>
      </c>
      <c r="P4668" s="4" t="str">
        <f t="shared" si="507"/>
        <v>02</v>
      </c>
      <c r="Q4668" s="4" t="str">
        <f t="shared" si="508"/>
        <v>February</v>
      </c>
      <c r="R4668" s="30" t="str">
        <f t="shared" si="509"/>
        <v>07</v>
      </c>
      <c r="W4668" t="str">
        <f t="shared" si="510"/>
        <v>ok</v>
      </c>
    </row>
    <row r="4669" spans="1:23" x14ac:dyDescent="0.3">
      <c r="A4669" t="s">
        <v>4711</v>
      </c>
      <c r="B4669" t="s">
        <v>11</v>
      </c>
      <c r="C4669" t="s">
        <v>12</v>
      </c>
      <c r="D4669" t="s">
        <v>13</v>
      </c>
      <c r="E4669" t="s">
        <v>20</v>
      </c>
      <c r="F4669" t="s">
        <v>38</v>
      </c>
      <c r="G4669" s="5">
        <v>8725.9</v>
      </c>
      <c r="H4669" s="5">
        <f t="shared" si="504"/>
        <v>157.06619999999998</v>
      </c>
      <c r="I4669" s="6">
        <v>3</v>
      </c>
      <c r="J4669" s="6">
        <v>26177.7</v>
      </c>
      <c r="K4669" s="5">
        <f t="shared" si="505"/>
        <v>471.19859999999994</v>
      </c>
      <c r="L4669" s="7">
        <v>3</v>
      </c>
      <c r="M4669" s="7">
        <v>4906</v>
      </c>
      <c r="N4669" s="3">
        <v>45322</v>
      </c>
      <c r="O4669" s="4" t="str">
        <f t="shared" si="506"/>
        <v>2024-01</v>
      </c>
      <c r="P4669" s="4" t="str">
        <f t="shared" si="507"/>
        <v>01</v>
      </c>
      <c r="Q4669" s="4" t="str">
        <f t="shared" si="508"/>
        <v>January</v>
      </c>
      <c r="R4669" s="30" t="str">
        <f t="shared" si="509"/>
        <v>31</v>
      </c>
      <c r="W4669" t="str">
        <f t="shared" si="510"/>
        <v>ok</v>
      </c>
    </row>
    <row r="4670" spans="1:23" x14ac:dyDescent="0.3">
      <c r="A4670" t="s">
        <v>4712</v>
      </c>
      <c r="B4670" t="s">
        <v>33</v>
      </c>
      <c r="C4670" t="s">
        <v>12</v>
      </c>
      <c r="D4670" t="s">
        <v>34</v>
      </c>
      <c r="E4670" t="s">
        <v>45</v>
      </c>
      <c r="F4670" t="s">
        <v>60</v>
      </c>
      <c r="G4670" s="5">
        <v>545.37</v>
      </c>
      <c r="H4670" s="5">
        <f t="shared" si="504"/>
        <v>9.8166599999999988</v>
      </c>
      <c r="I4670" s="6">
        <v>4</v>
      </c>
      <c r="J4670" s="6">
        <v>2181.48</v>
      </c>
      <c r="K4670" s="5">
        <f t="shared" si="505"/>
        <v>39.266639999999995</v>
      </c>
      <c r="L4670" s="7">
        <v>2.2000000000000002</v>
      </c>
      <c r="M4670" s="7">
        <v>3479</v>
      </c>
      <c r="N4670" s="3">
        <v>45493</v>
      </c>
      <c r="O4670" s="4" t="str">
        <f t="shared" si="506"/>
        <v>2024-07</v>
      </c>
      <c r="P4670" s="4" t="str">
        <f t="shared" si="507"/>
        <v>07</v>
      </c>
      <c r="Q4670" s="4" t="str">
        <f t="shared" si="508"/>
        <v>July</v>
      </c>
      <c r="R4670" s="30" t="str">
        <f t="shared" si="509"/>
        <v>20</v>
      </c>
      <c r="W4670" t="str">
        <f t="shared" si="510"/>
        <v>ok</v>
      </c>
    </row>
    <row r="4671" spans="1:23" x14ac:dyDescent="0.3">
      <c r="A4671" t="s">
        <v>4713</v>
      </c>
      <c r="B4671" t="s">
        <v>51</v>
      </c>
      <c r="C4671" t="s">
        <v>29</v>
      </c>
      <c r="D4671" t="s">
        <v>52</v>
      </c>
      <c r="E4671" t="s">
        <v>14</v>
      </c>
      <c r="F4671" t="s">
        <v>38</v>
      </c>
      <c r="G4671" s="5">
        <v>10341.9</v>
      </c>
      <c r="H4671" s="5">
        <f t="shared" si="504"/>
        <v>186.15419999999997</v>
      </c>
      <c r="I4671" s="6">
        <v>3</v>
      </c>
      <c r="J4671" s="6">
        <v>31025.7</v>
      </c>
      <c r="K4671" s="5">
        <f t="shared" si="505"/>
        <v>558.46259999999995</v>
      </c>
      <c r="L4671" s="7">
        <v>3.64</v>
      </c>
      <c r="M4671" s="7">
        <v>199</v>
      </c>
      <c r="N4671" s="3">
        <v>45522</v>
      </c>
      <c r="O4671" s="4" t="str">
        <f t="shared" si="506"/>
        <v>2024-08</v>
      </c>
      <c r="P4671" s="4" t="str">
        <f t="shared" si="507"/>
        <v>08</v>
      </c>
      <c r="Q4671" s="4" t="str">
        <f t="shared" si="508"/>
        <v>August</v>
      </c>
      <c r="R4671" s="30" t="str">
        <f t="shared" si="509"/>
        <v>18</v>
      </c>
      <c r="W4671" t="str">
        <f t="shared" si="510"/>
        <v>ok</v>
      </c>
    </row>
    <row r="4672" spans="1:23" x14ac:dyDescent="0.3">
      <c r="A4672" t="s">
        <v>4714</v>
      </c>
      <c r="B4672" t="s">
        <v>63</v>
      </c>
      <c r="C4672" t="s">
        <v>18</v>
      </c>
      <c r="D4672" t="s">
        <v>64</v>
      </c>
      <c r="E4672" t="s">
        <v>14</v>
      </c>
      <c r="F4672" t="s">
        <v>15</v>
      </c>
      <c r="G4672" s="5">
        <v>1282.68</v>
      </c>
      <c r="H4672" s="5">
        <f t="shared" si="504"/>
        <v>23.088239999999999</v>
      </c>
      <c r="I4672" s="6">
        <v>2</v>
      </c>
      <c r="J4672" s="6">
        <v>2565.36</v>
      </c>
      <c r="K4672" s="5">
        <f t="shared" si="505"/>
        <v>46.176479999999998</v>
      </c>
      <c r="L4672" s="7">
        <v>1.26</v>
      </c>
      <c r="M4672" s="7">
        <v>4284</v>
      </c>
      <c r="N4672" s="3">
        <v>45521</v>
      </c>
      <c r="O4672" s="4" t="str">
        <f t="shared" si="506"/>
        <v>2024-08</v>
      </c>
      <c r="P4672" s="4" t="str">
        <f t="shared" si="507"/>
        <v>08</v>
      </c>
      <c r="Q4672" s="4" t="str">
        <f t="shared" si="508"/>
        <v>August</v>
      </c>
      <c r="R4672" s="30" t="str">
        <f t="shared" si="509"/>
        <v>17</v>
      </c>
      <c r="W4672" t="str">
        <f t="shared" si="510"/>
        <v>ok</v>
      </c>
    </row>
    <row r="4673" spans="1:23" x14ac:dyDescent="0.3">
      <c r="A4673" t="s">
        <v>4715</v>
      </c>
      <c r="B4673" t="s">
        <v>41</v>
      </c>
      <c r="C4673" t="s">
        <v>42</v>
      </c>
      <c r="D4673" t="s">
        <v>43</v>
      </c>
      <c r="E4673" t="s">
        <v>45</v>
      </c>
      <c r="F4673" t="s">
        <v>60</v>
      </c>
      <c r="G4673" s="5">
        <v>19723.93</v>
      </c>
      <c r="H4673" s="5">
        <f t="shared" si="504"/>
        <v>355.03073999999998</v>
      </c>
      <c r="I4673" s="6">
        <v>4</v>
      </c>
      <c r="J4673" s="6">
        <v>78895.72</v>
      </c>
      <c r="K4673" s="5">
        <f t="shared" si="505"/>
        <v>1420.1229599999999</v>
      </c>
      <c r="L4673" s="7">
        <v>2.81</v>
      </c>
      <c r="M4673" s="7">
        <v>2151</v>
      </c>
      <c r="N4673" s="3">
        <v>45406</v>
      </c>
      <c r="O4673" s="4" t="str">
        <f t="shared" si="506"/>
        <v>2024-04</v>
      </c>
      <c r="P4673" s="4" t="str">
        <f t="shared" si="507"/>
        <v>04</v>
      </c>
      <c r="Q4673" s="4" t="str">
        <f t="shared" si="508"/>
        <v>April</v>
      </c>
      <c r="R4673" s="30" t="str">
        <f t="shared" si="509"/>
        <v>24</v>
      </c>
      <c r="W4673" t="str">
        <f t="shared" si="510"/>
        <v>ok</v>
      </c>
    </row>
    <row r="4674" spans="1:23" x14ac:dyDescent="0.3">
      <c r="A4674" t="s">
        <v>4716</v>
      </c>
      <c r="B4674" t="s">
        <v>28</v>
      </c>
      <c r="C4674" t="s">
        <v>29</v>
      </c>
      <c r="D4674" t="s">
        <v>30</v>
      </c>
      <c r="E4674" t="s">
        <v>14</v>
      </c>
      <c r="F4674" t="s">
        <v>21</v>
      </c>
      <c r="G4674" s="5">
        <v>10837.64</v>
      </c>
      <c r="H4674" s="5">
        <f t="shared" si="504"/>
        <v>195.07751999999996</v>
      </c>
      <c r="I4674" s="6">
        <v>1</v>
      </c>
      <c r="J4674" s="6">
        <v>10837.64</v>
      </c>
      <c r="K4674" s="5">
        <f t="shared" si="505"/>
        <v>195.07751999999996</v>
      </c>
      <c r="L4674" s="7">
        <v>1.32</v>
      </c>
      <c r="M4674" s="7">
        <v>2014</v>
      </c>
      <c r="N4674" s="3">
        <v>45645</v>
      </c>
      <c r="O4674" s="4" t="str">
        <f t="shared" si="506"/>
        <v>2024-12</v>
      </c>
      <c r="P4674" s="4" t="str">
        <f t="shared" si="507"/>
        <v>12</v>
      </c>
      <c r="Q4674" s="4" t="str">
        <f t="shared" si="508"/>
        <v>December</v>
      </c>
      <c r="R4674" s="30" t="str">
        <f t="shared" si="509"/>
        <v>19</v>
      </c>
      <c r="W4674" t="str">
        <f t="shared" si="510"/>
        <v>ok</v>
      </c>
    </row>
    <row r="4675" spans="1:23" x14ac:dyDescent="0.3">
      <c r="A4675" t="s">
        <v>4717</v>
      </c>
      <c r="B4675" t="s">
        <v>41</v>
      </c>
      <c r="C4675" t="s">
        <v>42</v>
      </c>
      <c r="D4675" t="s">
        <v>43</v>
      </c>
      <c r="E4675" t="s">
        <v>45</v>
      </c>
      <c r="F4675" t="s">
        <v>21</v>
      </c>
      <c r="G4675" s="5">
        <v>11232.05</v>
      </c>
      <c r="H4675" s="5">
        <f t="shared" ref="H4675:H4738" si="511">G4675*0.018</f>
        <v>202.17689999999996</v>
      </c>
      <c r="I4675" s="6">
        <v>2</v>
      </c>
      <c r="J4675" s="6">
        <v>22464.1</v>
      </c>
      <c r="K4675" s="5">
        <f t="shared" ref="K4675:K4738" si="512">H4675*I4675</f>
        <v>404.35379999999992</v>
      </c>
      <c r="L4675" s="7">
        <v>1.99</v>
      </c>
      <c r="M4675" s="7">
        <v>3024</v>
      </c>
      <c r="N4675" s="3">
        <v>45464</v>
      </c>
      <c r="O4675" s="4" t="str">
        <f t="shared" ref="O4675:O4738" si="513">TEXT(N4675,"yyyy-mm")</f>
        <v>2024-06</v>
      </c>
      <c r="P4675" s="4" t="str">
        <f t="shared" ref="P4675:P4738" si="514">TEXT(N4675,"mm")</f>
        <v>06</v>
      </c>
      <c r="Q4675" s="4" t="str">
        <f t="shared" ref="Q4675:Q4738" si="515">TEXT(DATE(2024,P4675,1),"mmmm")</f>
        <v>June</v>
      </c>
      <c r="R4675" s="30" t="str">
        <f t="shared" ref="R4675:R4738" si="516">TEXT(N4675,"dd")</f>
        <v>21</v>
      </c>
      <c r="W4675" t="str">
        <f t="shared" ref="W4675:W4738" si="517">IF(G4675*I4675=J4675,"ok","False")</f>
        <v>ok</v>
      </c>
    </row>
    <row r="4676" spans="1:23" x14ac:dyDescent="0.3">
      <c r="A4676" t="s">
        <v>4718</v>
      </c>
      <c r="B4676" t="s">
        <v>23</v>
      </c>
      <c r="C4676" t="s">
        <v>24</v>
      </c>
      <c r="D4676" t="s">
        <v>25</v>
      </c>
      <c r="E4676" t="s">
        <v>14</v>
      </c>
      <c r="F4676" t="s">
        <v>15</v>
      </c>
      <c r="G4676" s="5">
        <v>5745.34</v>
      </c>
      <c r="H4676" s="5">
        <f t="shared" si="511"/>
        <v>103.41611999999999</v>
      </c>
      <c r="I4676" s="6">
        <v>2</v>
      </c>
      <c r="J4676" s="6">
        <v>11490.68</v>
      </c>
      <c r="K4676" s="5">
        <f t="shared" si="512"/>
        <v>206.83223999999998</v>
      </c>
      <c r="L4676" s="7">
        <v>1.98</v>
      </c>
      <c r="M4676" s="7">
        <v>766</v>
      </c>
      <c r="N4676" s="3">
        <v>45325</v>
      </c>
      <c r="O4676" s="4" t="str">
        <f t="shared" si="513"/>
        <v>2024-02</v>
      </c>
      <c r="P4676" s="4" t="str">
        <f t="shared" si="514"/>
        <v>02</v>
      </c>
      <c r="Q4676" s="4" t="str">
        <f t="shared" si="515"/>
        <v>February</v>
      </c>
      <c r="R4676" s="30" t="str">
        <f t="shared" si="516"/>
        <v>03</v>
      </c>
      <c r="W4676" t="str">
        <f t="shared" si="517"/>
        <v>ok</v>
      </c>
    </row>
    <row r="4677" spans="1:23" x14ac:dyDescent="0.3">
      <c r="A4677" t="s">
        <v>4719</v>
      </c>
      <c r="B4677" t="s">
        <v>51</v>
      </c>
      <c r="C4677" t="s">
        <v>29</v>
      </c>
      <c r="D4677" t="s">
        <v>52</v>
      </c>
      <c r="E4677" t="s">
        <v>45</v>
      </c>
      <c r="F4677" t="s">
        <v>15</v>
      </c>
      <c r="G4677" s="5">
        <v>11027.39</v>
      </c>
      <c r="H4677" s="5">
        <f t="shared" si="511"/>
        <v>198.49301999999997</v>
      </c>
      <c r="I4677" s="6">
        <v>5</v>
      </c>
      <c r="J4677" s="6">
        <v>55136.95</v>
      </c>
      <c r="K4677" s="5">
        <f t="shared" si="512"/>
        <v>992.46509999999989</v>
      </c>
      <c r="L4677" s="7">
        <v>3.38</v>
      </c>
      <c r="M4677" s="7">
        <v>2771</v>
      </c>
      <c r="N4677" s="3">
        <v>45621</v>
      </c>
      <c r="O4677" s="4" t="str">
        <f t="shared" si="513"/>
        <v>2024-11</v>
      </c>
      <c r="P4677" s="4" t="str">
        <f t="shared" si="514"/>
        <v>11</v>
      </c>
      <c r="Q4677" s="4" t="str">
        <f t="shared" si="515"/>
        <v>November</v>
      </c>
      <c r="R4677" s="30" t="str">
        <f t="shared" si="516"/>
        <v>25</v>
      </c>
      <c r="W4677" t="str">
        <f t="shared" si="517"/>
        <v>ok</v>
      </c>
    </row>
    <row r="4678" spans="1:23" x14ac:dyDescent="0.3">
      <c r="A4678" t="s">
        <v>4720</v>
      </c>
      <c r="B4678" t="s">
        <v>51</v>
      </c>
      <c r="C4678" t="s">
        <v>29</v>
      </c>
      <c r="D4678" t="s">
        <v>52</v>
      </c>
      <c r="E4678" t="s">
        <v>45</v>
      </c>
      <c r="F4678" t="s">
        <v>31</v>
      </c>
      <c r="G4678" s="5">
        <v>14768.27</v>
      </c>
      <c r="H4678" s="5">
        <f t="shared" si="511"/>
        <v>265.82885999999996</v>
      </c>
      <c r="I4678" s="6">
        <v>5</v>
      </c>
      <c r="J4678" s="6">
        <v>73841.350000000006</v>
      </c>
      <c r="K4678" s="5">
        <f t="shared" si="512"/>
        <v>1329.1442999999999</v>
      </c>
      <c r="L4678" s="7">
        <v>1.17</v>
      </c>
      <c r="M4678" s="7">
        <v>2751</v>
      </c>
      <c r="N4678" s="3">
        <v>45297</v>
      </c>
      <c r="O4678" s="4" t="str">
        <f t="shared" si="513"/>
        <v>2024-01</v>
      </c>
      <c r="P4678" s="4" t="str">
        <f t="shared" si="514"/>
        <v>01</v>
      </c>
      <c r="Q4678" s="4" t="str">
        <f t="shared" si="515"/>
        <v>January</v>
      </c>
      <c r="R4678" s="30" t="str">
        <f t="shared" si="516"/>
        <v>06</v>
      </c>
      <c r="W4678" t="str">
        <f t="shared" si="517"/>
        <v>ok</v>
      </c>
    </row>
    <row r="4679" spans="1:23" x14ac:dyDescent="0.3">
      <c r="A4679" t="s">
        <v>4721</v>
      </c>
      <c r="B4679" t="s">
        <v>33</v>
      </c>
      <c r="C4679" t="s">
        <v>12</v>
      </c>
      <c r="D4679" t="s">
        <v>34</v>
      </c>
      <c r="E4679" t="s">
        <v>45</v>
      </c>
      <c r="F4679" t="s">
        <v>21</v>
      </c>
      <c r="G4679" s="5">
        <v>17781.02</v>
      </c>
      <c r="H4679" s="5">
        <f t="shared" si="511"/>
        <v>320.05835999999999</v>
      </c>
      <c r="I4679" s="6">
        <v>1</v>
      </c>
      <c r="J4679" s="6">
        <v>17781.02</v>
      </c>
      <c r="K4679" s="5">
        <f t="shared" si="512"/>
        <v>320.05835999999999</v>
      </c>
      <c r="L4679" s="7">
        <v>4.2300000000000004</v>
      </c>
      <c r="M4679" s="7">
        <v>1402</v>
      </c>
      <c r="N4679" s="3">
        <v>45480</v>
      </c>
      <c r="O4679" s="4" t="str">
        <f t="shared" si="513"/>
        <v>2024-07</v>
      </c>
      <c r="P4679" s="4" t="str">
        <f t="shared" si="514"/>
        <v>07</v>
      </c>
      <c r="Q4679" s="4" t="str">
        <f t="shared" si="515"/>
        <v>July</v>
      </c>
      <c r="R4679" s="30" t="str">
        <f t="shared" si="516"/>
        <v>07</v>
      </c>
      <c r="W4679" t="str">
        <f t="shared" si="517"/>
        <v>ok</v>
      </c>
    </row>
    <row r="4680" spans="1:23" x14ac:dyDescent="0.3">
      <c r="A4680" t="s">
        <v>4722</v>
      </c>
      <c r="B4680" t="s">
        <v>41</v>
      </c>
      <c r="C4680" t="s">
        <v>42</v>
      </c>
      <c r="D4680" t="s">
        <v>43</v>
      </c>
      <c r="E4680" t="s">
        <v>45</v>
      </c>
      <c r="F4680" t="s">
        <v>26</v>
      </c>
      <c r="G4680" s="5">
        <v>15558.31</v>
      </c>
      <c r="H4680" s="5">
        <f t="shared" si="511"/>
        <v>280.04957999999999</v>
      </c>
      <c r="I4680" s="6">
        <v>2</v>
      </c>
      <c r="J4680" s="6">
        <v>31116.62</v>
      </c>
      <c r="K4680" s="5">
        <f t="shared" si="512"/>
        <v>560.09915999999998</v>
      </c>
      <c r="L4680" s="7">
        <v>1.42</v>
      </c>
      <c r="M4680" s="7">
        <v>905</v>
      </c>
      <c r="N4680" s="3">
        <v>45558</v>
      </c>
      <c r="O4680" s="4" t="str">
        <f t="shared" si="513"/>
        <v>2024-09</v>
      </c>
      <c r="P4680" s="4" t="str">
        <f t="shared" si="514"/>
        <v>09</v>
      </c>
      <c r="Q4680" s="4" t="str">
        <f t="shared" si="515"/>
        <v>September</v>
      </c>
      <c r="R4680" s="30" t="str">
        <f t="shared" si="516"/>
        <v>23</v>
      </c>
      <c r="W4680" t="str">
        <f t="shared" si="517"/>
        <v>ok</v>
      </c>
    </row>
    <row r="4681" spans="1:23" x14ac:dyDescent="0.3">
      <c r="A4681" t="s">
        <v>4723</v>
      </c>
      <c r="B4681" t="s">
        <v>63</v>
      </c>
      <c r="C4681" t="s">
        <v>18</v>
      </c>
      <c r="D4681" t="s">
        <v>64</v>
      </c>
      <c r="E4681" t="s">
        <v>14</v>
      </c>
      <c r="F4681" t="s">
        <v>15</v>
      </c>
      <c r="G4681" s="5">
        <v>8387.68</v>
      </c>
      <c r="H4681" s="5">
        <f t="shared" si="511"/>
        <v>150.97824</v>
      </c>
      <c r="I4681" s="6">
        <v>4</v>
      </c>
      <c r="J4681" s="6">
        <v>33550.720000000001</v>
      </c>
      <c r="K4681" s="5">
        <f t="shared" si="512"/>
        <v>603.91296</v>
      </c>
      <c r="L4681" s="7">
        <v>2.29</v>
      </c>
      <c r="M4681" s="7">
        <v>4056</v>
      </c>
      <c r="N4681" s="3">
        <v>45471</v>
      </c>
      <c r="O4681" s="4" t="str">
        <f t="shared" si="513"/>
        <v>2024-06</v>
      </c>
      <c r="P4681" s="4" t="str">
        <f t="shared" si="514"/>
        <v>06</v>
      </c>
      <c r="Q4681" s="4" t="str">
        <f t="shared" si="515"/>
        <v>June</v>
      </c>
      <c r="R4681" s="30" t="str">
        <f t="shared" si="516"/>
        <v>28</v>
      </c>
      <c r="W4681" t="str">
        <f t="shared" si="517"/>
        <v>ok</v>
      </c>
    </row>
    <row r="4682" spans="1:23" x14ac:dyDescent="0.3">
      <c r="A4682" t="s">
        <v>4724</v>
      </c>
      <c r="B4682" t="s">
        <v>47</v>
      </c>
      <c r="C4682" t="s">
        <v>12</v>
      </c>
      <c r="D4682" t="s">
        <v>48</v>
      </c>
      <c r="E4682" t="s">
        <v>14</v>
      </c>
      <c r="F4682" t="s">
        <v>38</v>
      </c>
      <c r="G4682" s="5">
        <v>14669.52</v>
      </c>
      <c r="H4682" s="5">
        <f t="shared" si="511"/>
        <v>264.05135999999999</v>
      </c>
      <c r="I4682" s="6">
        <v>4</v>
      </c>
      <c r="J4682" s="6">
        <v>58678.080000000002</v>
      </c>
      <c r="K4682" s="5">
        <f t="shared" si="512"/>
        <v>1056.20544</v>
      </c>
      <c r="L4682" s="7">
        <v>1.57</v>
      </c>
      <c r="M4682" s="7">
        <v>2021</v>
      </c>
      <c r="N4682" s="3">
        <v>45581</v>
      </c>
      <c r="O4682" s="4" t="str">
        <f t="shared" si="513"/>
        <v>2024-10</v>
      </c>
      <c r="P4682" s="4" t="str">
        <f t="shared" si="514"/>
        <v>10</v>
      </c>
      <c r="Q4682" s="4" t="str">
        <f t="shared" si="515"/>
        <v>October</v>
      </c>
      <c r="R4682" s="30" t="str">
        <f t="shared" si="516"/>
        <v>16</v>
      </c>
      <c r="W4682" t="str">
        <f t="shared" si="517"/>
        <v>ok</v>
      </c>
    </row>
    <row r="4683" spans="1:23" x14ac:dyDescent="0.3">
      <c r="A4683" t="s">
        <v>4725</v>
      </c>
      <c r="B4683" t="s">
        <v>47</v>
      </c>
      <c r="C4683" t="s">
        <v>12</v>
      </c>
      <c r="D4683" t="s">
        <v>48</v>
      </c>
      <c r="E4683" t="s">
        <v>14</v>
      </c>
      <c r="F4683" t="s">
        <v>31</v>
      </c>
      <c r="G4683" s="5">
        <v>828.54</v>
      </c>
      <c r="H4683" s="5">
        <f t="shared" si="511"/>
        <v>14.913719999999998</v>
      </c>
      <c r="I4683" s="6">
        <v>5</v>
      </c>
      <c r="J4683" s="6">
        <v>4142.7</v>
      </c>
      <c r="K4683" s="5">
        <f t="shared" si="512"/>
        <v>74.568599999999989</v>
      </c>
      <c r="L4683" s="7">
        <v>2.17</v>
      </c>
      <c r="M4683" s="7">
        <v>2926</v>
      </c>
      <c r="N4683" s="3">
        <v>45504</v>
      </c>
      <c r="O4683" s="4" t="str">
        <f t="shared" si="513"/>
        <v>2024-07</v>
      </c>
      <c r="P4683" s="4" t="str">
        <f t="shared" si="514"/>
        <v>07</v>
      </c>
      <c r="Q4683" s="4" t="str">
        <f t="shared" si="515"/>
        <v>July</v>
      </c>
      <c r="R4683" s="30" t="str">
        <f t="shared" si="516"/>
        <v>31</v>
      </c>
      <c r="W4683" t="str">
        <f t="shared" si="517"/>
        <v>ok</v>
      </c>
    </row>
    <row r="4684" spans="1:23" x14ac:dyDescent="0.3">
      <c r="A4684" t="s">
        <v>4726</v>
      </c>
      <c r="B4684" t="s">
        <v>47</v>
      </c>
      <c r="C4684" t="s">
        <v>12</v>
      </c>
      <c r="D4684" t="s">
        <v>48</v>
      </c>
      <c r="E4684" t="s">
        <v>20</v>
      </c>
      <c r="F4684" t="s">
        <v>26</v>
      </c>
      <c r="G4684" s="5">
        <v>3809.01</v>
      </c>
      <c r="H4684" s="5">
        <f t="shared" si="511"/>
        <v>68.562179999999998</v>
      </c>
      <c r="I4684" s="6">
        <v>4</v>
      </c>
      <c r="J4684" s="6">
        <v>15236.04</v>
      </c>
      <c r="K4684" s="5">
        <f t="shared" si="512"/>
        <v>274.24871999999999</v>
      </c>
      <c r="L4684" s="7">
        <v>4.91</v>
      </c>
      <c r="M4684" s="7">
        <v>4877</v>
      </c>
      <c r="N4684" s="3">
        <v>45392</v>
      </c>
      <c r="O4684" s="4" t="str">
        <f t="shared" si="513"/>
        <v>2024-04</v>
      </c>
      <c r="P4684" s="4" t="str">
        <f t="shared" si="514"/>
        <v>04</v>
      </c>
      <c r="Q4684" s="4" t="str">
        <f t="shared" si="515"/>
        <v>April</v>
      </c>
      <c r="R4684" s="30" t="str">
        <f t="shared" si="516"/>
        <v>10</v>
      </c>
      <c r="W4684" t="str">
        <f t="shared" si="517"/>
        <v>ok</v>
      </c>
    </row>
    <row r="4685" spans="1:23" x14ac:dyDescent="0.3">
      <c r="A4685" t="s">
        <v>4727</v>
      </c>
      <c r="B4685" t="s">
        <v>41</v>
      </c>
      <c r="C4685" t="s">
        <v>42</v>
      </c>
      <c r="D4685" t="s">
        <v>43</v>
      </c>
      <c r="E4685" t="s">
        <v>14</v>
      </c>
      <c r="F4685" t="s">
        <v>26</v>
      </c>
      <c r="G4685" s="5">
        <v>9643.81</v>
      </c>
      <c r="H4685" s="5">
        <f t="shared" si="511"/>
        <v>173.58857999999998</v>
      </c>
      <c r="I4685" s="6">
        <v>3</v>
      </c>
      <c r="J4685" s="6">
        <v>28931.43</v>
      </c>
      <c r="K4685" s="5">
        <f t="shared" si="512"/>
        <v>520.76573999999994</v>
      </c>
      <c r="L4685" s="7">
        <v>3.79</v>
      </c>
      <c r="M4685" s="7">
        <v>3248</v>
      </c>
      <c r="N4685" s="3">
        <v>45437</v>
      </c>
      <c r="O4685" s="4" t="str">
        <f t="shared" si="513"/>
        <v>2024-05</v>
      </c>
      <c r="P4685" s="4" t="str">
        <f t="shared" si="514"/>
        <v>05</v>
      </c>
      <c r="Q4685" s="4" t="str">
        <f t="shared" si="515"/>
        <v>May</v>
      </c>
      <c r="R4685" s="30" t="str">
        <f t="shared" si="516"/>
        <v>25</v>
      </c>
      <c r="W4685" t="str">
        <f t="shared" si="517"/>
        <v>ok</v>
      </c>
    </row>
    <row r="4686" spans="1:23" x14ac:dyDescent="0.3">
      <c r="A4686" t="s">
        <v>4728</v>
      </c>
      <c r="B4686" t="s">
        <v>36</v>
      </c>
      <c r="C4686" t="s">
        <v>18</v>
      </c>
      <c r="D4686" t="s">
        <v>37</v>
      </c>
      <c r="E4686" t="s">
        <v>45</v>
      </c>
      <c r="F4686" t="s">
        <v>15</v>
      </c>
      <c r="G4686" s="5">
        <v>14684.39</v>
      </c>
      <c r="H4686" s="5">
        <f t="shared" si="511"/>
        <v>264.31901999999997</v>
      </c>
      <c r="I4686" s="6">
        <v>5</v>
      </c>
      <c r="J4686" s="6">
        <v>73421.95</v>
      </c>
      <c r="K4686" s="5">
        <f t="shared" si="512"/>
        <v>1321.5950999999998</v>
      </c>
      <c r="L4686" s="7">
        <v>1.76</v>
      </c>
      <c r="M4686" s="7">
        <v>1738</v>
      </c>
      <c r="N4686" s="3">
        <v>45481</v>
      </c>
      <c r="O4686" s="4" t="str">
        <f t="shared" si="513"/>
        <v>2024-07</v>
      </c>
      <c r="P4686" s="4" t="str">
        <f t="shared" si="514"/>
        <v>07</v>
      </c>
      <c r="Q4686" s="4" t="str">
        <f t="shared" si="515"/>
        <v>July</v>
      </c>
      <c r="R4686" s="30" t="str">
        <f t="shared" si="516"/>
        <v>08</v>
      </c>
      <c r="W4686" t="str">
        <f t="shared" si="517"/>
        <v>ok</v>
      </c>
    </row>
    <row r="4687" spans="1:23" x14ac:dyDescent="0.3">
      <c r="A4687" t="s">
        <v>4729</v>
      </c>
      <c r="B4687" t="s">
        <v>63</v>
      </c>
      <c r="C4687" t="s">
        <v>18</v>
      </c>
      <c r="D4687" t="s">
        <v>64</v>
      </c>
      <c r="E4687" t="s">
        <v>14</v>
      </c>
      <c r="F4687" t="s">
        <v>26</v>
      </c>
      <c r="G4687" s="5">
        <v>2796.25</v>
      </c>
      <c r="H4687" s="5">
        <f t="shared" si="511"/>
        <v>50.332499999999996</v>
      </c>
      <c r="I4687" s="6">
        <v>5</v>
      </c>
      <c r="J4687" s="6">
        <v>13981.25</v>
      </c>
      <c r="K4687" s="5">
        <f t="shared" si="512"/>
        <v>251.66249999999997</v>
      </c>
      <c r="L4687" s="7">
        <v>3.4</v>
      </c>
      <c r="M4687" s="7">
        <v>298</v>
      </c>
      <c r="N4687" s="3">
        <v>45536</v>
      </c>
      <c r="O4687" s="4" t="str">
        <f t="shared" si="513"/>
        <v>2024-09</v>
      </c>
      <c r="P4687" s="4" t="str">
        <f t="shared" si="514"/>
        <v>09</v>
      </c>
      <c r="Q4687" s="4" t="str">
        <f t="shared" si="515"/>
        <v>September</v>
      </c>
      <c r="R4687" s="30" t="str">
        <f t="shared" si="516"/>
        <v>01</v>
      </c>
      <c r="W4687" t="str">
        <f t="shared" si="517"/>
        <v>ok</v>
      </c>
    </row>
    <row r="4688" spans="1:23" x14ac:dyDescent="0.3">
      <c r="A4688" t="s">
        <v>4730</v>
      </c>
      <c r="B4688" t="s">
        <v>28</v>
      </c>
      <c r="C4688" t="s">
        <v>29</v>
      </c>
      <c r="D4688" t="s">
        <v>30</v>
      </c>
      <c r="E4688" t="s">
        <v>14</v>
      </c>
      <c r="F4688" t="s">
        <v>60</v>
      </c>
      <c r="G4688" s="5">
        <v>2206.5300000000002</v>
      </c>
      <c r="H4688" s="5">
        <f t="shared" si="511"/>
        <v>39.71754</v>
      </c>
      <c r="I4688" s="6">
        <v>5</v>
      </c>
      <c r="J4688" s="6">
        <v>11032.65</v>
      </c>
      <c r="K4688" s="5">
        <f t="shared" si="512"/>
        <v>198.58769999999998</v>
      </c>
      <c r="L4688" s="7">
        <v>4.88</v>
      </c>
      <c r="M4688" s="7">
        <v>1383</v>
      </c>
      <c r="N4688" s="3">
        <v>45562</v>
      </c>
      <c r="O4688" s="4" t="str">
        <f t="shared" si="513"/>
        <v>2024-09</v>
      </c>
      <c r="P4688" s="4" t="str">
        <f t="shared" si="514"/>
        <v>09</v>
      </c>
      <c r="Q4688" s="4" t="str">
        <f t="shared" si="515"/>
        <v>September</v>
      </c>
      <c r="R4688" s="30" t="str">
        <f t="shared" si="516"/>
        <v>27</v>
      </c>
      <c r="W4688" t="str">
        <f t="shared" si="517"/>
        <v>ok</v>
      </c>
    </row>
    <row r="4689" spans="1:23" x14ac:dyDescent="0.3">
      <c r="A4689" t="s">
        <v>4731</v>
      </c>
      <c r="B4689" t="s">
        <v>51</v>
      </c>
      <c r="C4689" t="s">
        <v>29</v>
      </c>
      <c r="D4689" t="s">
        <v>52</v>
      </c>
      <c r="E4689" t="s">
        <v>45</v>
      </c>
      <c r="F4689" t="s">
        <v>26</v>
      </c>
      <c r="G4689" s="5">
        <v>5426.06</v>
      </c>
      <c r="H4689" s="5">
        <f t="shared" si="511"/>
        <v>97.669079999999994</v>
      </c>
      <c r="I4689" s="6">
        <v>4</v>
      </c>
      <c r="J4689" s="6">
        <v>21704.240000000002</v>
      </c>
      <c r="K4689" s="5">
        <f t="shared" si="512"/>
        <v>390.67631999999998</v>
      </c>
      <c r="L4689" s="7">
        <v>3.72</v>
      </c>
      <c r="M4689" s="7">
        <v>3769</v>
      </c>
      <c r="N4689" s="3">
        <v>45444</v>
      </c>
      <c r="O4689" s="4" t="str">
        <f t="shared" si="513"/>
        <v>2024-06</v>
      </c>
      <c r="P4689" s="4" t="str">
        <f t="shared" si="514"/>
        <v>06</v>
      </c>
      <c r="Q4689" s="4" t="str">
        <f t="shared" si="515"/>
        <v>June</v>
      </c>
      <c r="R4689" s="30" t="str">
        <f t="shared" si="516"/>
        <v>01</v>
      </c>
      <c r="W4689" t="str">
        <f t="shared" si="517"/>
        <v>ok</v>
      </c>
    </row>
    <row r="4690" spans="1:23" x14ac:dyDescent="0.3">
      <c r="A4690" t="s">
        <v>4732</v>
      </c>
      <c r="B4690" t="s">
        <v>41</v>
      </c>
      <c r="C4690" t="s">
        <v>42</v>
      </c>
      <c r="D4690" t="s">
        <v>43</v>
      </c>
      <c r="E4690" t="s">
        <v>14</v>
      </c>
      <c r="F4690" t="s">
        <v>60</v>
      </c>
      <c r="G4690" s="5">
        <v>716.4</v>
      </c>
      <c r="H4690" s="5">
        <f t="shared" si="511"/>
        <v>12.895199999999999</v>
      </c>
      <c r="I4690" s="6">
        <v>3</v>
      </c>
      <c r="J4690" s="6">
        <v>2149.1999999999998</v>
      </c>
      <c r="K4690" s="5">
        <f t="shared" si="512"/>
        <v>38.685599999999994</v>
      </c>
      <c r="L4690" s="7">
        <v>4.08</v>
      </c>
      <c r="M4690" s="7">
        <v>952</v>
      </c>
      <c r="N4690" s="3">
        <v>45315</v>
      </c>
      <c r="O4690" s="4" t="str">
        <f t="shared" si="513"/>
        <v>2024-01</v>
      </c>
      <c r="P4690" s="4" t="str">
        <f t="shared" si="514"/>
        <v>01</v>
      </c>
      <c r="Q4690" s="4" t="str">
        <f t="shared" si="515"/>
        <v>January</v>
      </c>
      <c r="R4690" s="30" t="str">
        <f t="shared" si="516"/>
        <v>24</v>
      </c>
      <c r="W4690" t="str">
        <f t="shared" si="517"/>
        <v>ok</v>
      </c>
    </row>
    <row r="4691" spans="1:23" x14ac:dyDescent="0.3">
      <c r="A4691" t="s">
        <v>4733</v>
      </c>
      <c r="B4691" t="s">
        <v>41</v>
      </c>
      <c r="C4691" t="s">
        <v>42</v>
      </c>
      <c r="D4691" t="s">
        <v>43</v>
      </c>
      <c r="E4691" t="s">
        <v>45</v>
      </c>
      <c r="F4691" t="s">
        <v>21</v>
      </c>
      <c r="G4691" s="5">
        <v>3978.59</v>
      </c>
      <c r="H4691" s="5">
        <f t="shared" si="511"/>
        <v>71.614620000000002</v>
      </c>
      <c r="I4691" s="6">
        <v>3</v>
      </c>
      <c r="J4691" s="6">
        <v>11935.77</v>
      </c>
      <c r="K4691" s="5">
        <f t="shared" si="512"/>
        <v>214.84386000000001</v>
      </c>
      <c r="L4691" s="7">
        <v>1.24</v>
      </c>
      <c r="M4691" s="7">
        <v>371</v>
      </c>
      <c r="N4691" s="3">
        <v>45460</v>
      </c>
      <c r="O4691" s="4" t="str">
        <f t="shared" si="513"/>
        <v>2024-06</v>
      </c>
      <c r="P4691" s="4" t="str">
        <f t="shared" si="514"/>
        <v>06</v>
      </c>
      <c r="Q4691" s="4" t="str">
        <f t="shared" si="515"/>
        <v>June</v>
      </c>
      <c r="R4691" s="30" t="str">
        <f t="shared" si="516"/>
        <v>17</v>
      </c>
      <c r="W4691" t="str">
        <f t="shared" si="517"/>
        <v>ok</v>
      </c>
    </row>
    <row r="4692" spans="1:23" x14ac:dyDescent="0.3">
      <c r="A4692" t="s">
        <v>4734</v>
      </c>
      <c r="B4692" t="s">
        <v>11</v>
      </c>
      <c r="C4692" t="s">
        <v>12</v>
      </c>
      <c r="D4692" t="s">
        <v>13</v>
      </c>
      <c r="E4692" t="s">
        <v>14</v>
      </c>
      <c r="F4692" t="s">
        <v>15</v>
      </c>
      <c r="G4692" s="5">
        <v>12365.84</v>
      </c>
      <c r="H4692" s="5">
        <f t="shared" si="511"/>
        <v>222.58511999999999</v>
      </c>
      <c r="I4692" s="6">
        <v>3</v>
      </c>
      <c r="J4692" s="6">
        <v>37097.519999999997</v>
      </c>
      <c r="K4692" s="5">
        <f t="shared" si="512"/>
        <v>667.75536</v>
      </c>
      <c r="L4692" s="7">
        <v>1.0900000000000001</v>
      </c>
      <c r="M4692" s="7">
        <v>4122</v>
      </c>
      <c r="N4692" s="3">
        <v>45354</v>
      </c>
      <c r="O4692" s="4" t="str">
        <f t="shared" si="513"/>
        <v>2024-03</v>
      </c>
      <c r="P4692" s="4" t="str">
        <f t="shared" si="514"/>
        <v>03</v>
      </c>
      <c r="Q4692" s="4" t="str">
        <f t="shared" si="515"/>
        <v>March</v>
      </c>
      <c r="R4692" s="30" t="str">
        <f t="shared" si="516"/>
        <v>03</v>
      </c>
      <c r="W4692" t="str">
        <f t="shared" si="517"/>
        <v>ok</v>
      </c>
    </row>
    <row r="4693" spans="1:23" x14ac:dyDescent="0.3">
      <c r="A4693" t="s">
        <v>4735</v>
      </c>
      <c r="B4693" t="s">
        <v>36</v>
      </c>
      <c r="C4693" t="s">
        <v>18</v>
      </c>
      <c r="D4693" t="s">
        <v>37</v>
      </c>
      <c r="E4693" t="s">
        <v>20</v>
      </c>
      <c r="F4693" t="s">
        <v>60</v>
      </c>
      <c r="G4693" s="5">
        <v>18315.41</v>
      </c>
      <c r="H4693" s="5">
        <f t="shared" si="511"/>
        <v>329.67737999999997</v>
      </c>
      <c r="I4693" s="6">
        <v>3</v>
      </c>
      <c r="J4693" s="6">
        <v>54946.23</v>
      </c>
      <c r="K4693" s="5">
        <f t="shared" si="512"/>
        <v>989.03213999999991</v>
      </c>
      <c r="L4693" s="7">
        <v>3.72</v>
      </c>
      <c r="M4693" s="7">
        <v>1705</v>
      </c>
      <c r="N4693" s="3">
        <v>45547</v>
      </c>
      <c r="O4693" s="4" t="str">
        <f t="shared" si="513"/>
        <v>2024-09</v>
      </c>
      <c r="P4693" s="4" t="str">
        <f t="shared" si="514"/>
        <v>09</v>
      </c>
      <c r="Q4693" s="4" t="str">
        <f t="shared" si="515"/>
        <v>September</v>
      </c>
      <c r="R4693" s="30" t="str">
        <f t="shared" si="516"/>
        <v>12</v>
      </c>
      <c r="W4693" t="str">
        <f t="shared" si="517"/>
        <v>ok</v>
      </c>
    </row>
    <row r="4694" spans="1:23" x14ac:dyDescent="0.3">
      <c r="A4694" t="s">
        <v>4736</v>
      </c>
      <c r="B4694" t="s">
        <v>41</v>
      </c>
      <c r="C4694" t="s">
        <v>42</v>
      </c>
      <c r="D4694" t="s">
        <v>43</v>
      </c>
      <c r="E4694" t="s">
        <v>20</v>
      </c>
      <c r="F4694" t="s">
        <v>15</v>
      </c>
      <c r="G4694" s="5">
        <v>19928.34</v>
      </c>
      <c r="H4694" s="5">
        <f t="shared" si="511"/>
        <v>358.71011999999996</v>
      </c>
      <c r="I4694" s="6">
        <v>1</v>
      </c>
      <c r="J4694" s="6">
        <v>19928.34</v>
      </c>
      <c r="K4694" s="5">
        <f t="shared" si="512"/>
        <v>358.71011999999996</v>
      </c>
      <c r="L4694" s="7">
        <v>3.31</v>
      </c>
      <c r="M4694" s="7">
        <v>2462</v>
      </c>
      <c r="N4694" s="3">
        <v>45371</v>
      </c>
      <c r="O4694" s="4" t="str">
        <f t="shared" si="513"/>
        <v>2024-03</v>
      </c>
      <c r="P4694" s="4" t="str">
        <f t="shared" si="514"/>
        <v>03</v>
      </c>
      <c r="Q4694" s="4" t="str">
        <f t="shared" si="515"/>
        <v>March</v>
      </c>
      <c r="R4694" s="30" t="str">
        <f t="shared" si="516"/>
        <v>20</v>
      </c>
      <c r="W4694" t="str">
        <f t="shared" si="517"/>
        <v>ok</v>
      </c>
    </row>
    <row r="4695" spans="1:23" x14ac:dyDescent="0.3">
      <c r="A4695" t="s">
        <v>4737</v>
      </c>
      <c r="B4695" t="s">
        <v>28</v>
      </c>
      <c r="C4695" t="s">
        <v>29</v>
      </c>
      <c r="D4695" t="s">
        <v>30</v>
      </c>
      <c r="E4695" t="s">
        <v>20</v>
      </c>
      <c r="F4695" t="s">
        <v>21</v>
      </c>
      <c r="G4695" s="5">
        <v>10632.8</v>
      </c>
      <c r="H4695" s="5">
        <f t="shared" si="511"/>
        <v>191.39039999999997</v>
      </c>
      <c r="I4695" s="6">
        <v>4</v>
      </c>
      <c r="J4695" s="6">
        <v>42531.199999999997</v>
      </c>
      <c r="K4695" s="5">
        <f t="shared" si="512"/>
        <v>765.56159999999988</v>
      </c>
      <c r="L4695" s="7">
        <v>2.74</v>
      </c>
      <c r="M4695" s="7">
        <v>4739</v>
      </c>
      <c r="N4695" s="3">
        <v>45574</v>
      </c>
      <c r="O4695" s="4" t="str">
        <f t="shared" si="513"/>
        <v>2024-10</v>
      </c>
      <c r="P4695" s="4" t="str">
        <f t="shared" si="514"/>
        <v>10</v>
      </c>
      <c r="Q4695" s="4" t="str">
        <f t="shared" si="515"/>
        <v>October</v>
      </c>
      <c r="R4695" s="30" t="str">
        <f t="shared" si="516"/>
        <v>09</v>
      </c>
      <c r="W4695" t="str">
        <f t="shared" si="517"/>
        <v>ok</v>
      </c>
    </row>
    <row r="4696" spans="1:23" x14ac:dyDescent="0.3">
      <c r="A4696" t="s">
        <v>4738</v>
      </c>
      <c r="B4696" t="s">
        <v>63</v>
      </c>
      <c r="C4696" t="s">
        <v>18</v>
      </c>
      <c r="D4696" t="s">
        <v>64</v>
      </c>
      <c r="E4696" t="s">
        <v>45</v>
      </c>
      <c r="F4696" t="s">
        <v>15</v>
      </c>
      <c r="G4696" s="5">
        <v>4432.21</v>
      </c>
      <c r="H4696" s="5">
        <f t="shared" si="511"/>
        <v>79.779779999999988</v>
      </c>
      <c r="I4696" s="6">
        <v>1</v>
      </c>
      <c r="J4696" s="6">
        <v>4432.21</v>
      </c>
      <c r="K4696" s="5">
        <f t="shared" si="512"/>
        <v>79.779779999999988</v>
      </c>
      <c r="L4696" s="7">
        <v>3.75</v>
      </c>
      <c r="M4696" s="7">
        <v>4289</v>
      </c>
      <c r="N4696" s="3">
        <v>45542</v>
      </c>
      <c r="O4696" s="4" t="str">
        <f t="shared" si="513"/>
        <v>2024-09</v>
      </c>
      <c r="P4696" s="4" t="str">
        <f t="shared" si="514"/>
        <v>09</v>
      </c>
      <c r="Q4696" s="4" t="str">
        <f t="shared" si="515"/>
        <v>September</v>
      </c>
      <c r="R4696" s="30" t="str">
        <f t="shared" si="516"/>
        <v>07</v>
      </c>
      <c r="W4696" t="str">
        <f t="shared" si="517"/>
        <v>ok</v>
      </c>
    </row>
    <row r="4697" spans="1:23" x14ac:dyDescent="0.3">
      <c r="A4697" t="s">
        <v>4739</v>
      </c>
      <c r="B4697" t="s">
        <v>36</v>
      </c>
      <c r="C4697" t="s">
        <v>18</v>
      </c>
      <c r="D4697" t="s">
        <v>37</v>
      </c>
      <c r="E4697" t="s">
        <v>20</v>
      </c>
      <c r="F4697" t="s">
        <v>31</v>
      </c>
      <c r="G4697" s="5">
        <v>8766.19</v>
      </c>
      <c r="H4697" s="5">
        <f t="shared" si="511"/>
        <v>157.79141999999999</v>
      </c>
      <c r="I4697" s="6">
        <v>2</v>
      </c>
      <c r="J4697" s="6">
        <v>17532.38</v>
      </c>
      <c r="K4697" s="5">
        <f t="shared" si="512"/>
        <v>315.58283999999998</v>
      </c>
      <c r="L4697" s="7">
        <v>2.77</v>
      </c>
      <c r="M4697" s="7">
        <v>4317</v>
      </c>
      <c r="N4697" s="3">
        <v>45562</v>
      </c>
      <c r="O4697" s="4" t="str">
        <f t="shared" si="513"/>
        <v>2024-09</v>
      </c>
      <c r="P4697" s="4" t="str">
        <f t="shared" si="514"/>
        <v>09</v>
      </c>
      <c r="Q4697" s="4" t="str">
        <f t="shared" si="515"/>
        <v>September</v>
      </c>
      <c r="R4697" s="30" t="str">
        <f t="shared" si="516"/>
        <v>27</v>
      </c>
      <c r="W4697" t="str">
        <f t="shared" si="517"/>
        <v>ok</v>
      </c>
    </row>
    <row r="4698" spans="1:23" x14ac:dyDescent="0.3">
      <c r="A4698" t="s">
        <v>4740</v>
      </c>
      <c r="B4698" t="s">
        <v>28</v>
      </c>
      <c r="C4698" t="s">
        <v>29</v>
      </c>
      <c r="D4698" t="s">
        <v>30</v>
      </c>
      <c r="E4698" t="s">
        <v>14</v>
      </c>
      <c r="F4698" t="s">
        <v>31</v>
      </c>
      <c r="G4698" s="5">
        <v>17812.009999999998</v>
      </c>
      <c r="H4698" s="5">
        <f t="shared" si="511"/>
        <v>320.61617999999993</v>
      </c>
      <c r="I4698" s="6">
        <v>1</v>
      </c>
      <c r="J4698" s="6">
        <v>17812.009999999998</v>
      </c>
      <c r="K4698" s="5">
        <f t="shared" si="512"/>
        <v>320.61617999999993</v>
      </c>
      <c r="L4698" s="7">
        <v>2.14</v>
      </c>
      <c r="M4698" s="7">
        <v>2387</v>
      </c>
      <c r="N4698" s="3">
        <v>45352</v>
      </c>
      <c r="O4698" s="4" t="str">
        <f t="shared" si="513"/>
        <v>2024-03</v>
      </c>
      <c r="P4698" s="4" t="str">
        <f t="shared" si="514"/>
        <v>03</v>
      </c>
      <c r="Q4698" s="4" t="str">
        <f t="shared" si="515"/>
        <v>March</v>
      </c>
      <c r="R4698" s="30" t="str">
        <f t="shared" si="516"/>
        <v>01</v>
      </c>
      <c r="W4698" t="str">
        <f t="shared" si="517"/>
        <v>ok</v>
      </c>
    </row>
    <row r="4699" spans="1:23" x14ac:dyDescent="0.3">
      <c r="A4699" t="s">
        <v>4741</v>
      </c>
      <c r="B4699" t="s">
        <v>33</v>
      </c>
      <c r="C4699" t="s">
        <v>12</v>
      </c>
      <c r="D4699" t="s">
        <v>34</v>
      </c>
      <c r="E4699" t="s">
        <v>20</v>
      </c>
      <c r="F4699" t="s">
        <v>38</v>
      </c>
      <c r="G4699" s="5">
        <v>4615.67</v>
      </c>
      <c r="H4699" s="5">
        <f t="shared" si="511"/>
        <v>83.082059999999998</v>
      </c>
      <c r="I4699" s="6">
        <v>1</v>
      </c>
      <c r="J4699" s="6">
        <v>4615.67</v>
      </c>
      <c r="K4699" s="5">
        <f t="shared" si="512"/>
        <v>83.082059999999998</v>
      </c>
      <c r="L4699" s="7">
        <v>2.67</v>
      </c>
      <c r="M4699" s="7">
        <v>488</v>
      </c>
      <c r="N4699" s="3">
        <v>45296</v>
      </c>
      <c r="O4699" s="4" t="str">
        <f t="shared" si="513"/>
        <v>2024-01</v>
      </c>
      <c r="P4699" s="4" t="str">
        <f t="shared" si="514"/>
        <v>01</v>
      </c>
      <c r="Q4699" s="4" t="str">
        <f t="shared" si="515"/>
        <v>January</v>
      </c>
      <c r="R4699" s="30" t="str">
        <f t="shared" si="516"/>
        <v>05</v>
      </c>
      <c r="W4699" t="str">
        <f t="shared" si="517"/>
        <v>ok</v>
      </c>
    </row>
    <row r="4700" spans="1:23" x14ac:dyDescent="0.3">
      <c r="A4700" t="s">
        <v>4742</v>
      </c>
      <c r="B4700" t="s">
        <v>17</v>
      </c>
      <c r="C4700" t="s">
        <v>18</v>
      </c>
      <c r="D4700" t="s">
        <v>19</v>
      </c>
      <c r="E4700" t="s">
        <v>45</v>
      </c>
      <c r="F4700" t="s">
        <v>31</v>
      </c>
      <c r="G4700" s="5">
        <v>5160.6400000000003</v>
      </c>
      <c r="H4700" s="5">
        <f t="shared" si="511"/>
        <v>92.89152</v>
      </c>
      <c r="I4700" s="6">
        <v>3</v>
      </c>
      <c r="J4700" s="6">
        <v>15481.92</v>
      </c>
      <c r="K4700" s="5">
        <f t="shared" si="512"/>
        <v>278.67455999999999</v>
      </c>
      <c r="L4700" s="7">
        <v>2.09</v>
      </c>
      <c r="M4700" s="7">
        <v>4749</v>
      </c>
      <c r="N4700" s="3">
        <v>45602</v>
      </c>
      <c r="O4700" s="4" t="str">
        <f t="shared" si="513"/>
        <v>2024-11</v>
      </c>
      <c r="P4700" s="4" t="str">
        <f t="shared" si="514"/>
        <v>11</v>
      </c>
      <c r="Q4700" s="4" t="str">
        <f t="shared" si="515"/>
        <v>November</v>
      </c>
      <c r="R4700" s="30" t="str">
        <f t="shared" si="516"/>
        <v>06</v>
      </c>
      <c r="W4700" t="str">
        <f t="shared" si="517"/>
        <v>ok</v>
      </c>
    </row>
    <row r="4701" spans="1:23" x14ac:dyDescent="0.3">
      <c r="A4701" t="s">
        <v>4743</v>
      </c>
      <c r="B4701" t="s">
        <v>11</v>
      </c>
      <c r="C4701" t="s">
        <v>12</v>
      </c>
      <c r="D4701" t="s">
        <v>13</v>
      </c>
      <c r="E4701" t="s">
        <v>14</v>
      </c>
      <c r="F4701" t="s">
        <v>38</v>
      </c>
      <c r="G4701" s="5">
        <v>9359.9699999999993</v>
      </c>
      <c r="H4701" s="5">
        <f t="shared" si="511"/>
        <v>168.47945999999999</v>
      </c>
      <c r="I4701" s="6">
        <v>1</v>
      </c>
      <c r="J4701" s="6">
        <v>9359.9699999999993</v>
      </c>
      <c r="K4701" s="5">
        <f t="shared" si="512"/>
        <v>168.47945999999999</v>
      </c>
      <c r="L4701" s="7">
        <v>4.6100000000000003</v>
      </c>
      <c r="M4701" s="7">
        <v>1031</v>
      </c>
      <c r="N4701" s="3">
        <v>45462</v>
      </c>
      <c r="O4701" s="4" t="str">
        <f t="shared" si="513"/>
        <v>2024-06</v>
      </c>
      <c r="P4701" s="4" t="str">
        <f t="shared" si="514"/>
        <v>06</v>
      </c>
      <c r="Q4701" s="4" t="str">
        <f t="shared" si="515"/>
        <v>June</v>
      </c>
      <c r="R4701" s="30" t="str">
        <f t="shared" si="516"/>
        <v>19</v>
      </c>
      <c r="W4701" t="str">
        <f t="shared" si="517"/>
        <v>ok</v>
      </c>
    </row>
    <row r="4702" spans="1:23" x14ac:dyDescent="0.3">
      <c r="A4702" t="s">
        <v>4744</v>
      </c>
      <c r="B4702" t="s">
        <v>23</v>
      </c>
      <c r="C4702" t="s">
        <v>24</v>
      </c>
      <c r="D4702" t="s">
        <v>25</v>
      </c>
      <c r="E4702" t="s">
        <v>14</v>
      </c>
      <c r="F4702" t="s">
        <v>15</v>
      </c>
      <c r="G4702" s="5">
        <v>7630.06</v>
      </c>
      <c r="H4702" s="5">
        <f t="shared" si="511"/>
        <v>137.34108000000001</v>
      </c>
      <c r="I4702" s="6">
        <v>5</v>
      </c>
      <c r="J4702" s="6">
        <v>38150.300000000003</v>
      </c>
      <c r="K4702" s="5">
        <f t="shared" si="512"/>
        <v>686.70540000000005</v>
      </c>
      <c r="L4702" s="7">
        <v>3.67</v>
      </c>
      <c r="M4702" s="7">
        <v>3849</v>
      </c>
      <c r="N4702" s="3">
        <v>45517</v>
      </c>
      <c r="O4702" s="4" t="str">
        <f t="shared" si="513"/>
        <v>2024-08</v>
      </c>
      <c r="P4702" s="4" t="str">
        <f t="shared" si="514"/>
        <v>08</v>
      </c>
      <c r="Q4702" s="4" t="str">
        <f t="shared" si="515"/>
        <v>August</v>
      </c>
      <c r="R4702" s="30" t="str">
        <f t="shared" si="516"/>
        <v>13</v>
      </c>
      <c r="W4702" t="str">
        <f t="shared" si="517"/>
        <v>ok</v>
      </c>
    </row>
    <row r="4703" spans="1:23" x14ac:dyDescent="0.3">
      <c r="A4703" t="s">
        <v>4745</v>
      </c>
      <c r="B4703" t="s">
        <v>33</v>
      </c>
      <c r="C4703" t="s">
        <v>12</v>
      </c>
      <c r="D4703" t="s">
        <v>34</v>
      </c>
      <c r="E4703" t="s">
        <v>14</v>
      </c>
      <c r="F4703" t="s">
        <v>31</v>
      </c>
      <c r="G4703" s="5">
        <v>18914.29</v>
      </c>
      <c r="H4703" s="5">
        <f t="shared" si="511"/>
        <v>340.45722000000001</v>
      </c>
      <c r="I4703" s="6">
        <v>4</v>
      </c>
      <c r="J4703" s="6">
        <v>75657.16</v>
      </c>
      <c r="K4703" s="5">
        <f t="shared" si="512"/>
        <v>1361.82888</v>
      </c>
      <c r="L4703" s="7">
        <v>2.12</v>
      </c>
      <c r="M4703" s="7">
        <v>3390</v>
      </c>
      <c r="N4703" s="3">
        <v>45501</v>
      </c>
      <c r="O4703" s="4" t="str">
        <f t="shared" si="513"/>
        <v>2024-07</v>
      </c>
      <c r="P4703" s="4" t="str">
        <f t="shared" si="514"/>
        <v>07</v>
      </c>
      <c r="Q4703" s="4" t="str">
        <f t="shared" si="515"/>
        <v>July</v>
      </c>
      <c r="R4703" s="30" t="str">
        <f t="shared" si="516"/>
        <v>28</v>
      </c>
      <c r="W4703" t="str">
        <f t="shared" si="517"/>
        <v>ok</v>
      </c>
    </row>
    <row r="4704" spans="1:23" x14ac:dyDescent="0.3">
      <c r="A4704" t="s">
        <v>4746</v>
      </c>
      <c r="B4704" t="s">
        <v>41</v>
      </c>
      <c r="C4704" t="s">
        <v>42</v>
      </c>
      <c r="D4704" t="s">
        <v>43</v>
      </c>
      <c r="E4704" t="s">
        <v>45</v>
      </c>
      <c r="F4704" t="s">
        <v>26</v>
      </c>
      <c r="G4704" s="5">
        <v>6416.29</v>
      </c>
      <c r="H4704" s="5">
        <f t="shared" si="511"/>
        <v>115.49321999999999</v>
      </c>
      <c r="I4704" s="6">
        <v>5</v>
      </c>
      <c r="J4704" s="6">
        <v>32081.45</v>
      </c>
      <c r="K4704" s="5">
        <f t="shared" si="512"/>
        <v>577.46609999999998</v>
      </c>
      <c r="L4704" s="7">
        <v>2.41</v>
      </c>
      <c r="M4704" s="7">
        <v>4944</v>
      </c>
      <c r="N4704" s="3">
        <v>45352</v>
      </c>
      <c r="O4704" s="4" t="str">
        <f t="shared" si="513"/>
        <v>2024-03</v>
      </c>
      <c r="P4704" s="4" t="str">
        <f t="shared" si="514"/>
        <v>03</v>
      </c>
      <c r="Q4704" s="4" t="str">
        <f t="shared" si="515"/>
        <v>March</v>
      </c>
      <c r="R4704" s="30" t="str">
        <f t="shared" si="516"/>
        <v>01</v>
      </c>
      <c r="W4704" t="str">
        <f t="shared" si="517"/>
        <v>ok</v>
      </c>
    </row>
    <row r="4705" spans="1:23" x14ac:dyDescent="0.3">
      <c r="A4705" t="s">
        <v>4747</v>
      </c>
      <c r="B4705" t="s">
        <v>41</v>
      </c>
      <c r="C4705" t="s">
        <v>42</v>
      </c>
      <c r="D4705" t="s">
        <v>43</v>
      </c>
      <c r="E4705" t="s">
        <v>20</v>
      </c>
      <c r="F4705" t="s">
        <v>26</v>
      </c>
      <c r="G4705" s="5">
        <v>8325.56</v>
      </c>
      <c r="H4705" s="5">
        <f t="shared" si="511"/>
        <v>149.86007999999998</v>
      </c>
      <c r="I4705" s="6">
        <v>5</v>
      </c>
      <c r="J4705" s="6">
        <v>41627.800000000003</v>
      </c>
      <c r="K4705" s="5">
        <f t="shared" si="512"/>
        <v>749.30039999999985</v>
      </c>
      <c r="L4705" s="7">
        <v>3.62</v>
      </c>
      <c r="M4705" s="7">
        <v>1236</v>
      </c>
      <c r="N4705" s="3">
        <v>45300</v>
      </c>
      <c r="O4705" s="4" t="str">
        <f t="shared" si="513"/>
        <v>2024-01</v>
      </c>
      <c r="P4705" s="4" t="str">
        <f t="shared" si="514"/>
        <v>01</v>
      </c>
      <c r="Q4705" s="4" t="str">
        <f t="shared" si="515"/>
        <v>January</v>
      </c>
      <c r="R4705" s="30" t="str">
        <f t="shared" si="516"/>
        <v>09</v>
      </c>
      <c r="W4705" t="str">
        <f t="shared" si="517"/>
        <v>ok</v>
      </c>
    </row>
    <row r="4706" spans="1:23" x14ac:dyDescent="0.3">
      <c r="A4706" t="s">
        <v>4748</v>
      </c>
      <c r="B4706" t="s">
        <v>28</v>
      </c>
      <c r="C4706" t="s">
        <v>29</v>
      </c>
      <c r="D4706" t="s">
        <v>30</v>
      </c>
      <c r="E4706" t="s">
        <v>20</v>
      </c>
      <c r="F4706" t="s">
        <v>15</v>
      </c>
      <c r="G4706" s="5">
        <v>10886.93</v>
      </c>
      <c r="H4706" s="5">
        <f t="shared" si="511"/>
        <v>195.96473999999998</v>
      </c>
      <c r="I4706" s="6">
        <v>1</v>
      </c>
      <c r="J4706" s="6">
        <v>10886.93</v>
      </c>
      <c r="K4706" s="5">
        <f t="shared" si="512"/>
        <v>195.96473999999998</v>
      </c>
      <c r="L4706" s="7">
        <v>3.23</v>
      </c>
      <c r="M4706" s="7">
        <v>3995</v>
      </c>
      <c r="N4706" s="3">
        <v>45360</v>
      </c>
      <c r="O4706" s="4" t="str">
        <f t="shared" si="513"/>
        <v>2024-03</v>
      </c>
      <c r="P4706" s="4" t="str">
        <f t="shared" si="514"/>
        <v>03</v>
      </c>
      <c r="Q4706" s="4" t="str">
        <f t="shared" si="515"/>
        <v>March</v>
      </c>
      <c r="R4706" s="30" t="str">
        <f t="shared" si="516"/>
        <v>09</v>
      </c>
      <c r="W4706" t="str">
        <f t="shared" si="517"/>
        <v>ok</v>
      </c>
    </row>
    <row r="4707" spans="1:23" x14ac:dyDescent="0.3">
      <c r="A4707" t="s">
        <v>4749</v>
      </c>
      <c r="B4707" t="s">
        <v>17</v>
      </c>
      <c r="C4707" t="s">
        <v>18</v>
      </c>
      <c r="D4707" t="s">
        <v>19</v>
      </c>
      <c r="E4707" t="s">
        <v>20</v>
      </c>
      <c r="F4707" t="s">
        <v>26</v>
      </c>
      <c r="G4707" s="5">
        <v>10105.4</v>
      </c>
      <c r="H4707" s="5">
        <f t="shared" si="511"/>
        <v>181.89719999999997</v>
      </c>
      <c r="I4707" s="6">
        <v>5</v>
      </c>
      <c r="J4707" s="6">
        <v>50527</v>
      </c>
      <c r="K4707" s="5">
        <f t="shared" si="512"/>
        <v>909.48599999999988</v>
      </c>
      <c r="L4707" s="7">
        <v>2.29</v>
      </c>
      <c r="M4707" s="7">
        <v>3704</v>
      </c>
      <c r="N4707" s="3">
        <v>45395</v>
      </c>
      <c r="O4707" s="4" t="str">
        <f t="shared" si="513"/>
        <v>2024-04</v>
      </c>
      <c r="P4707" s="4" t="str">
        <f t="shared" si="514"/>
        <v>04</v>
      </c>
      <c r="Q4707" s="4" t="str">
        <f t="shared" si="515"/>
        <v>April</v>
      </c>
      <c r="R4707" s="30" t="str">
        <f t="shared" si="516"/>
        <v>13</v>
      </c>
      <c r="W4707" t="str">
        <f t="shared" si="517"/>
        <v>ok</v>
      </c>
    </row>
    <row r="4708" spans="1:23" x14ac:dyDescent="0.3">
      <c r="A4708" t="s">
        <v>4750</v>
      </c>
      <c r="B4708" t="s">
        <v>11</v>
      </c>
      <c r="C4708" t="s">
        <v>12</v>
      </c>
      <c r="D4708" t="s">
        <v>13</v>
      </c>
      <c r="E4708" t="s">
        <v>45</v>
      </c>
      <c r="F4708" t="s">
        <v>31</v>
      </c>
      <c r="G4708" s="5">
        <v>10355.6</v>
      </c>
      <c r="H4708" s="5">
        <f t="shared" si="511"/>
        <v>186.4008</v>
      </c>
      <c r="I4708" s="6">
        <v>1</v>
      </c>
      <c r="J4708" s="6">
        <v>10355.6</v>
      </c>
      <c r="K4708" s="5">
        <f t="shared" si="512"/>
        <v>186.4008</v>
      </c>
      <c r="L4708" s="7">
        <v>4.29</v>
      </c>
      <c r="M4708" s="7">
        <v>499</v>
      </c>
      <c r="N4708" s="3">
        <v>45520</v>
      </c>
      <c r="O4708" s="4" t="str">
        <f t="shared" si="513"/>
        <v>2024-08</v>
      </c>
      <c r="P4708" s="4" t="str">
        <f t="shared" si="514"/>
        <v>08</v>
      </c>
      <c r="Q4708" s="4" t="str">
        <f t="shared" si="515"/>
        <v>August</v>
      </c>
      <c r="R4708" s="30" t="str">
        <f t="shared" si="516"/>
        <v>16</v>
      </c>
      <c r="W4708" t="str">
        <f t="shared" si="517"/>
        <v>ok</v>
      </c>
    </row>
    <row r="4709" spans="1:23" x14ac:dyDescent="0.3">
      <c r="A4709" t="s">
        <v>4751</v>
      </c>
      <c r="B4709" t="s">
        <v>28</v>
      </c>
      <c r="C4709" t="s">
        <v>29</v>
      </c>
      <c r="D4709" t="s">
        <v>30</v>
      </c>
      <c r="E4709" t="s">
        <v>20</v>
      </c>
      <c r="F4709" t="s">
        <v>60</v>
      </c>
      <c r="G4709" s="5">
        <v>10682.77</v>
      </c>
      <c r="H4709" s="5">
        <f t="shared" si="511"/>
        <v>192.28986</v>
      </c>
      <c r="I4709" s="6">
        <v>5</v>
      </c>
      <c r="J4709" s="6">
        <v>53413.85</v>
      </c>
      <c r="K4709" s="5">
        <f t="shared" si="512"/>
        <v>961.44929999999999</v>
      </c>
      <c r="L4709" s="7">
        <v>4.74</v>
      </c>
      <c r="M4709" s="7">
        <v>4575</v>
      </c>
      <c r="N4709" s="3">
        <v>45638</v>
      </c>
      <c r="O4709" s="4" t="str">
        <f t="shared" si="513"/>
        <v>2024-12</v>
      </c>
      <c r="P4709" s="4" t="str">
        <f t="shared" si="514"/>
        <v>12</v>
      </c>
      <c r="Q4709" s="4" t="str">
        <f t="shared" si="515"/>
        <v>December</v>
      </c>
      <c r="R4709" s="30" t="str">
        <f t="shared" si="516"/>
        <v>12</v>
      </c>
      <c r="W4709" t="str">
        <f t="shared" si="517"/>
        <v>ok</v>
      </c>
    </row>
    <row r="4710" spans="1:23" x14ac:dyDescent="0.3">
      <c r="A4710" t="s">
        <v>4752</v>
      </c>
      <c r="B4710" t="s">
        <v>36</v>
      </c>
      <c r="C4710" t="s">
        <v>18</v>
      </c>
      <c r="D4710" t="s">
        <v>37</v>
      </c>
      <c r="E4710" t="s">
        <v>45</v>
      </c>
      <c r="F4710" t="s">
        <v>31</v>
      </c>
      <c r="G4710" s="5">
        <v>5593.27</v>
      </c>
      <c r="H4710" s="5">
        <f t="shared" si="511"/>
        <v>100.67886</v>
      </c>
      <c r="I4710" s="6">
        <v>2</v>
      </c>
      <c r="J4710" s="6">
        <v>11186.54</v>
      </c>
      <c r="K4710" s="5">
        <f t="shared" si="512"/>
        <v>201.35772</v>
      </c>
      <c r="L4710" s="7">
        <v>2.86</v>
      </c>
      <c r="M4710" s="7">
        <v>2146</v>
      </c>
      <c r="N4710" s="3">
        <v>45382</v>
      </c>
      <c r="O4710" s="4" t="str">
        <f t="shared" si="513"/>
        <v>2024-03</v>
      </c>
      <c r="P4710" s="4" t="str">
        <f t="shared" si="514"/>
        <v>03</v>
      </c>
      <c r="Q4710" s="4" t="str">
        <f t="shared" si="515"/>
        <v>March</v>
      </c>
      <c r="R4710" s="30" t="str">
        <f t="shared" si="516"/>
        <v>31</v>
      </c>
      <c r="W4710" t="str">
        <f t="shared" si="517"/>
        <v>ok</v>
      </c>
    </row>
    <row r="4711" spans="1:23" x14ac:dyDescent="0.3">
      <c r="A4711" t="s">
        <v>4753</v>
      </c>
      <c r="B4711" t="s">
        <v>28</v>
      </c>
      <c r="C4711" t="s">
        <v>29</v>
      </c>
      <c r="D4711" t="s">
        <v>30</v>
      </c>
      <c r="E4711" t="s">
        <v>20</v>
      </c>
      <c r="F4711" t="s">
        <v>26</v>
      </c>
      <c r="G4711" s="5">
        <v>16309.22</v>
      </c>
      <c r="H4711" s="5">
        <f t="shared" si="511"/>
        <v>293.56595999999996</v>
      </c>
      <c r="I4711" s="6">
        <v>2</v>
      </c>
      <c r="J4711" s="6">
        <v>32618.44</v>
      </c>
      <c r="K4711" s="5">
        <f t="shared" si="512"/>
        <v>587.13191999999992</v>
      </c>
      <c r="L4711" s="7">
        <v>1.34</v>
      </c>
      <c r="M4711" s="7">
        <v>1282</v>
      </c>
      <c r="N4711" s="3">
        <v>45425</v>
      </c>
      <c r="O4711" s="4" t="str">
        <f t="shared" si="513"/>
        <v>2024-05</v>
      </c>
      <c r="P4711" s="4" t="str">
        <f t="shared" si="514"/>
        <v>05</v>
      </c>
      <c r="Q4711" s="4" t="str">
        <f t="shared" si="515"/>
        <v>May</v>
      </c>
      <c r="R4711" s="30" t="str">
        <f t="shared" si="516"/>
        <v>13</v>
      </c>
      <c r="W4711" t="str">
        <f t="shared" si="517"/>
        <v>ok</v>
      </c>
    </row>
    <row r="4712" spans="1:23" x14ac:dyDescent="0.3">
      <c r="A4712" t="s">
        <v>4754</v>
      </c>
      <c r="B4712" t="s">
        <v>23</v>
      </c>
      <c r="C4712" t="s">
        <v>24</v>
      </c>
      <c r="D4712" t="s">
        <v>25</v>
      </c>
      <c r="E4712" t="s">
        <v>20</v>
      </c>
      <c r="F4712" t="s">
        <v>60</v>
      </c>
      <c r="G4712" s="5">
        <v>19050.439999999999</v>
      </c>
      <c r="H4712" s="5">
        <f t="shared" si="511"/>
        <v>342.90791999999993</v>
      </c>
      <c r="I4712" s="6">
        <v>1</v>
      </c>
      <c r="J4712" s="6">
        <v>19050.439999999999</v>
      </c>
      <c r="K4712" s="5">
        <f t="shared" si="512"/>
        <v>342.90791999999993</v>
      </c>
      <c r="L4712" s="7">
        <v>1.69</v>
      </c>
      <c r="M4712" s="7">
        <v>4733</v>
      </c>
      <c r="N4712" s="3">
        <v>45494</v>
      </c>
      <c r="O4712" s="4" t="str">
        <f t="shared" si="513"/>
        <v>2024-07</v>
      </c>
      <c r="P4712" s="4" t="str">
        <f t="shared" si="514"/>
        <v>07</v>
      </c>
      <c r="Q4712" s="4" t="str">
        <f t="shared" si="515"/>
        <v>July</v>
      </c>
      <c r="R4712" s="30" t="str">
        <f t="shared" si="516"/>
        <v>21</v>
      </c>
      <c r="W4712" t="str">
        <f t="shared" si="517"/>
        <v>ok</v>
      </c>
    </row>
    <row r="4713" spans="1:23" x14ac:dyDescent="0.3">
      <c r="A4713" t="s">
        <v>4755</v>
      </c>
      <c r="B4713" t="s">
        <v>17</v>
      </c>
      <c r="C4713" t="s">
        <v>18</v>
      </c>
      <c r="D4713" t="s">
        <v>19</v>
      </c>
      <c r="E4713" t="s">
        <v>20</v>
      </c>
      <c r="F4713" t="s">
        <v>31</v>
      </c>
      <c r="G4713" s="5">
        <v>16427.07</v>
      </c>
      <c r="H4713" s="5">
        <f t="shared" si="511"/>
        <v>295.68725999999998</v>
      </c>
      <c r="I4713" s="6">
        <v>3</v>
      </c>
      <c r="J4713" s="6">
        <v>49281.21</v>
      </c>
      <c r="K4713" s="5">
        <f t="shared" si="512"/>
        <v>887.06178</v>
      </c>
      <c r="L4713" s="7">
        <v>1.37</v>
      </c>
      <c r="M4713" s="7">
        <v>1084</v>
      </c>
      <c r="N4713" s="3">
        <v>45339</v>
      </c>
      <c r="O4713" s="4" t="str">
        <f t="shared" si="513"/>
        <v>2024-02</v>
      </c>
      <c r="P4713" s="4" t="str">
        <f t="shared" si="514"/>
        <v>02</v>
      </c>
      <c r="Q4713" s="4" t="str">
        <f t="shared" si="515"/>
        <v>February</v>
      </c>
      <c r="R4713" s="30" t="str">
        <f t="shared" si="516"/>
        <v>17</v>
      </c>
      <c r="W4713" t="str">
        <f t="shared" si="517"/>
        <v>ok</v>
      </c>
    </row>
    <row r="4714" spans="1:23" x14ac:dyDescent="0.3">
      <c r="A4714" t="s">
        <v>4756</v>
      </c>
      <c r="B4714" t="s">
        <v>51</v>
      </c>
      <c r="C4714" t="s">
        <v>29</v>
      </c>
      <c r="D4714" t="s">
        <v>52</v>
      </c>
      <c r="E4714" t="s">
        <v>45</v>
      </c>
      <c r="F4714" t="s">
        <v>26</v>
      </c>
      <c r="G4714" s="5">
        <v>3417</v>
      </c>
      <c r="H4714" s="5">
        <f t="shared" si="511"/>
        <v>61.505999999999993</v>
      </c>
      <c r="I4714" s="6">
        <v>4</v>
      </c>
      <c r="J4714" s="6">
        <v>13668</v>
      </c>
      <c r="K4714" s="5">
        <f t="shared" si="512"/>
        <v>246.02399999999997</v>
      </c>
      <c r="L4714" s="7">
        <v>1.01</v>
      </c>
      <c r="M4714" s="7">
        <v>2696</v>
      </c>
      <c r="N4714" s="3">
        <v>45527</v>
      </c>
      <c r="O4714" s="4" t="str">
        <f t="shared" si="513"/>
        <v>2024-08</v>
      </c>
      <c r="P4714" s="4" t="str">
        <f t="shared" si="514"/>
        <v>08</v>
      </c>
      <c r="Q4714" s="4" t="str">
        <f t="shared" si="515"/>
        <v>August</v>
      </c>
      <c r="R4714" s="30" t="str">
        <f t="shared" si="516"/>
        <v>23</v>
      </c>
      <c r="W4714" t="str">
        <f t="shared" si="517"/>
        <v>ok</v>
      </c>
    </row>
    <row r="4715" spans="1:23" x14ac:dyDescent="0.3">
      <c r="A4715" t="s">
        <v>4757</v>
      </c>
      <c r="B4715" t="s">
        <v>41</v>
      </c>
      <c r="C4715" t="s">
        <v>42</v>
      </c>
      <c r="D4715" t="s">
        <v>43</v>
      </c>
      <c r="E4715" t="s">
        <v>14</v>
      </c>
      <c r="F4715" t="s">
        <v>38</v>
      </c>
      <c r="G4715" s="5">
        <v>14077.8</v>
      </c>
      <c r="H4715" s="5">
        <f t="shared" si="511"/>
        <v>253.40039999999996</v>
      </c>
      <c r="I4715" s="6">
        <v>5</v>
      </c>
      <c r="J4715" s="6">
        <v>70389</v>
      </c>
      <c r="K4715" s="5">
        <f t="shared" si="512"/>
        <v>1267.0019999999997</v>
      </c>
      <c r="L4715" s="7">
        <v>1.1000000000000001</v>
      </c>
      <c r="M4715" s="7">
        <v>2223</v>
      </c>
      <c r="N4715" s="3">
        <v>45459</v>
      </c>
      <c r="O4715" s="4" t="str">
        <f t="shared" si="513"/>
        <v>2024-06</v>
      </c>
      <c r="P4715" s="4" t="str">
        <f t="shared" si="514"/>
        <v>06</v>
      </c>
      <c r="Q4715" s="4" t="str">
        <f t="shared" si="515"/>
        <v>June</v>
      </c>
      <c r="R4715" s="30" t="str">
        <f t="shared" si="516"/>
        <v>16</v>
      </c>
      <c r="W4715" t="str">
        <f t="shared" si="517"/>
        <v>ok</v>
      </c>
    </row>
    <row r="4716" spans="1:23" x14ac:dyDescent="0.3">
      <c r="A4716" t="s">
        <v>4758</v>
      </c>
      <c r="B4716" t="s">
        <v>11</v>
      </c>
      <c r="C4716" t="s">
        <v>12</v>
      </c>
      <c r="D4716" t="s">
        <v>13</v>
      </c>
      <c r="E4716" t="s">
        <v>45</v>
      </c>
      <c r="F4716" t="s">
        <v>26</v>
      </c>
      <c r="G4716" s="5">
        <v>6749.33</v>
      </c>
      <c r="H4716" s="5">
        <f t="shared" si="511"/>
        <v>121.48793999999999</v>
      </c>
      <c r="I4716" s="6">
        <v>1</v>
      </c>
      <c r="J4716" s="6">
        <v>6749.33</v>
      </c>
      <c r="K4716" s="5">
        <f t="shared" si="512"/>
        <v>121.48793999999999</v>
      </c>
      <c r="L4716" s="7">
        <v>3.61</v>
      </c>
      <c r="M4716" s="7">
        <v>793</v>
      </c>
      <c r="N4716" s="3">
        <v>45345</v>
      </c>
      <c r="O4716" s="4" t="str">
        <f t="shared" si="513"/>
        <v>2024-02</v>
      </c>
      <c r="P4716" s="4" t="str">
        <f t="shared" si="514"/>
        <v>02</v>
      </c>
      <c r="Q4716" s="4" t="str">
        <f t="shared" si="515"/>
        <v>February</v>
      </c>
      <c r="R4716" s="30" t="str">
        <f t="shared" si="516"/>
        <v>23</v>
      </c>
      <c r="W4716" t="str">
        <f t="shared" si="517"/>
        <v>ok</v>
      </c>
    </row>
    <row r="4717" spans="1:23" x14ac:dyDescent="0.3">
      <c r="A4717" t="s">
        <v>4759</v>
      </c>
      <c r="B4717" t="s">
        <v>51</v>
      </c>
      <c r="C4717" t="s">
        <v>29</v>
      </c>
      <c r="D4717" t="s">
        <v>52</v>
      </c>
      <c r="E4717" t="s">
        <v>20</v>
      </c>
      <c r="F4717" t="s">
        <v>31</v>
      </c>
      <c r="G4717" s="5">
        <v>3463.27</v>
      </c>
      <c r="H4717" s="5">
        <f t="shared" si="511"/>
        <v>62.338859999999997</v>
      </c>
      <c r="I4717" s="6">
        <v>2</v>
      </c>
      <c r="J4717" s="6">
        <v>6926.54</v>
      </c>
      <c r="K4717" s="5">
        <f t="shared" si="512"/>
        <v>124.67771999999999</v>
      </c>
      <c r="L4717" s="7">
        <v>3.68</v>
      </c>
      <c r="M4717" s="7">
        <v>675</v>
      </c>
      <c r="N4717" s="3">
        <v>45549</v>
      </c>
      <c r="O4717" s="4" t="str">
        <f t="shared" si="513"/>
        <v>2024-09</v>
      </c>
      <c r="P4717" s="4" t="str">
        <f t="shared" si="514"/>
        <v>09</v>
      </c>
      <c r="Q4717" s="4" t="str">
        <f t="shared" si="515"/>
        <v>September</v>
      </c>
      <c r="R4717" s="30" t="str">
        <f t="shared" si="516"/>
        <v>14</v>
      </c>
      <c r="W4717" t="str">
        <f t="shared" si="517"/>
        <v>ok</v>
      </c>
    </row>
    <row r="4718" spans="1:23" x14ac:dyDescent="0.3">
      <c r="A4718" t="s">
        <v>4760</v>
      </c>
      <c r="B4718" t="s">
        <v>47</v>
      </c>
      <c r="C4718" t="s">
        <v>12</v>
      </c>
      <c r="D4718" t="s">
        <v>48</v>
      </c>
      <c r="E4718" t="s">
        <v>14</v>
      </c>
      <c r="F4718" t="s">
        <v>60</v>
      </c>
      <c r="G4718" s="5">
        <v>16838.939999999999</v>
      </c>
      <c r="H4718" s="5">
        <f t="shared" si="511"/>
        <v>303.10091999999997</v>
      </c>
      <c r="I4718" s="6">
        <v>1</v>
      </c>
      <c r="J4718" s="6">
        <v>16838.939999999999</v>
      </c>
      <c r="K4718" s="5">
        <f t="shared" si="512"/>
        <v>303.10091999999997</v>
      </c>
      <c r="L4718" s="7">
        <v>3.47</v>
      </c>
      <c r="M4718" s="7">
        <v>4594</v>
      </c>
      <c r="N4718" s="3">
        <v>45619</v>
      </c>
      <c r="O4718" s="4" t="str">
        <f t="shared" si="513"/>
        <v>2024-11</v>
      </c>
      <c r="P4718" s="4" t="str">
        <f t="shared" si="514"/>
        <v>11</v>
      </c>
      <c r="Q4718" s="4" t="str">
        <f t="shared" si="515"/>
        <v>November</v>
      </c>
      <c r="R4718" s="30" t="str">
        <f t="shared" si="516"/>
        <v>23</v>
      </c>
      <c r="W4718" t="str">
        <f t="shared" si="517"/>
        <v>ok</v>
      </c>
    </row>
    <row r="4719" spans="1:23" x14ac:dyDescent="0.3">
      <c r="A4719" t="s">
        <v>4761</v>
      </c>
      <c r="B4719" t="s">
        <v>28</v>
      </c>
      <c r="C4719" t="s">
        <v>29</v>
      </c>
      <c r="D4719" t="s">
        <v>30</v>
      </c>
      <c r="E4719" t="s">
        <v>20</v>
      </c>
      <c r="F4719" t="s">
        <v>26</v>
      </c>
      <c r="G4719" s="5">
        <v>4332.3999999999996</v>
      </c>
      <c r="H4719" s="5">
        <f t="shared" si="511"/>
        <v>77.983199999999982</v>
      </c>
      <c r="I4719" s="6">
        <v>5</v>
      </c>
      <c r="J4719" s="6">
        <v>21662</v>
      </c>
      <c r="K4719" s="5">
        <f t="shared" si="512"/>
        <v>389.91599999999994</v>
      </c>
      <c r="L4719" s="7">
        <v>3.01</v>
      </c>
      <c r="M4719" s="7">
        <v>2007</v>
      </c>
      <c r="N4719" s="3">
        <v>45530</v>
      </c>
      <c r="O4719" s="4" t="str">
        <f t="shared" si="513"/>
        <v>2024-08</v>
      </c>
      <c r="P4719" s="4" t="str">
        <f t="shared" si="514"/>
        <v>08</v>
      </c>
      <c r="Q4719" s="4" t="str">
        <f t="shared" si="515"/>
        <v>August</v>
      </c>
      <c r="R4719" s="30" t="str">
        <f t="shared" si="516"/>
        <v>26</v>
      </c>
      <c r="W4719" t="str">
        <f t="shared" si="517"/>
        <v>ok</v>
      </c>
    </row>
    <row r="4720" spans="1:23" x14ac:dyDescent="0.3">
      <c r="A4720" t="s">
        <v>4762</v>
      </c>
      <c r="B4720" t="s">
        <v>11</v>
      </c>
      <c r="C4720" t="s">
        <v>12</v>
      </c>
      <c r="D4720" t="s">
        <v>13</v>
      </c>
      <c r="E4720" t="s">
        <v>14</v>
      </c>
      <c r="F4720" t="s">
        <v>31</v>
      </c>
      <c r="G4720" s="5">
        <v>9762.74</v>
      </c>
      <c r="H4720" s="5">
        <f t="shared" si="511"/>
        <v>175.72931999999997</v>
      </c>
      <c r="I4720" s="6">
        <v>2</v>
      </c>
      <c r="J4720" s="6">
        <v>19525.48</v>
      </c>
      <c r="K4720" s="5">
        <f t="shared" si="512"/>
        <v>351.45863999999995</v>
      </c>
      <c r="L4720" s="7">
        <v>3.44</v>
      </c>
      <c r="M4720" s="7">
        <v>2408</v>
      </c>
      <c r="N4720" s="3">
        <v>45643</v>
      </c>
      <c r="O4720" s="4" t="str">
        <f t="shared" si="513"/>
        <v>2024-12</v>
      </c>
      <c r="P4720" s="4" t="str">
        <f t="shared" si="514"/>
        <v>12</v>
      </c>
      <c r="Q4720" s="4" t="str">
        <f t="shared" si="515"/>
        <v>December</v>
      </c>
      <c r="R4720" s="30" t="str">
        <f t="shared" si="516"/>
        <v>17</v>
      </c>
      <c r="W4720" t="str">
        <f t="shared" si="517"/>
        <v>ok</v>
      </c>
    </row>
    <row r="4721" spans="1:23" x14ac:dyDescent="0.3">
      <c r="A4721" t="s">
        <v>4763</v>
      </c>
      <c r="B4721" t="s">
        <v>47</v>
      </c>
      <c r="C4721" t="s">
        <v>12</v>
      </c>
      <c r="D4721" t="s">
        <v>48</v>
      </c>
      <c r="E4721" t="s">
        <v>14</v>
      </c>
      <c r="F4721" t="s">
        <v>15</v>
      </c>
      <c r="G4721" s="5">
        <v>15786.24</v>
      </c>
      <c r="H4721" s="5">
        <f t="shared" si="511"/>
        <v>284.15231999999997</v>
      </c>
      <c r="I4721" s="6">
        <v>4</v>
      </c>
      <c r="J4721" s="6">
        <v>63144.959999999999</v>
      </c>
      <c r="K4721" s="5">
        <f t="shared" si="512"/>
        <v>1136.6092799999999</v>
      </c>
      <c r="L4721" s="7">
        <v>1.78</v>
      </c>
      <c r="M4721" s="7">
        <v>1880</v>
      </c>
      <c r="N4721" s="3">
        <v>45535</v>
      </c>
      <c r="O4721" s="4" t="str">
        <f t="shared" si="513"/>
        <v>2024-08</v>
      </c>
      <c r="P4721" s="4" t="str">
        <f t="shared" si="514"/>
        <v>08</v>
      </c>
      <c r="Q4721" s="4" t="str">
        <f t="shared" si="515"/>
        <v>August</v>
      </c>
      <c r="R4721" s="30" t="str">
        <f t="shared" si="516"/>
        <v>31</v>
      </c>
      <c r="W4721" t="str">
        <f t="shared" si="517"/>
        <v>ok</v>
      </c>
    </row>
    <row r="4722" spans="1:23" x14ac:dyDescent="0.3">
      <c r="A4722" t="s">
        <v>4764</v>
      </c>
      <c r="B4722" t="s">
        <v>41</v>
      </c>
      <c r="C4722" t="s">
        <v>42</v>
      </c>
      <c r="D4722" t="s">
        <v>43</v>
      </c>
      <c r="E4722" t="s">
        <v>45</v>
      </c>
      <c r="F4722" t="s">
        <v>15</v>
      </c>
      <c r="G4722" s="5">
        <v>1515.61</v>
      </c>
      <c r="H4722" s="5">
        <f t="shared" si="511"/>
        <v>27.280979999999996</v>
      </c>
      <c r="I4722" s="6">
        <v>2</v>
      </c>
      <c r="J4722" s="6">
        <v>3031.22</v>
      </c>
      <c r="K4722" s="5">
        <f t="shared" si="512"/>
        <v>54.561959999999992</v>
      </c>
      <c r="L4722" s="7">
        <v>3.11</v>
      </c>
      <c r="M4722" s="7">
        <v>170</v>
      </c>
      <c r="N4722" s="3">
        <v>45369</v>
      </c>
      <c r="O4722" s="4" t="str">
        <f t="shared" si="513"/>
        <v>2024-03</v>
      </c>
      <c r="P4722" s="4" t="str">
        <f t="shared" si="514"/>
        <v>03</v>
      </c>
      <c r="Q4722" s="4" t="str">
        <f t="shared" si="515"/>
        <v>March</v>
      </c>
      <c r="R4722" s="30" t="str">
        <f t="shared" si="516"/>
        <v>18</v>
      </c>
      <c r="W4722" t="str">
        <f t="shared" si="517"/>
        <v>ok</v>
      </c>
    </row>
    <row r="4723" spans="1:23" x14ac:dyDescent="0.3">
      <c r="A4723" t="s">
        <v>4765</v>
      </c>
      <c r="B4723" t="s">
        <v>28</v>
      </c>
      <c r="C4723" t="s">
        <v>29</v>
      </c>
      <c r="D4723" t="s">
        <v>30</v>
      </c>
      <c r="E4723" t="s">
        <v>45</v>
      </c>
      <c r="F4723" t="s">
        <v>31</v>
      </c>
      <c r="G4723" s="5">
        <v>2161.27</v>
      </c>
      <c r="H4723" s="5">
        <f t="shared" si="511"/>
        <v>38.902859999999997</v>
      </c>
      <c r="I4723" s="6">
        <v>4</v>
      </c>
      <c r="J4723" s="6">
        <v>8645.08</v>
      </c>
      <c r="K4723" s="5">
        <f t="shared" si="512"/>
        <v>155.61143999999999</v>
      </c>
      <c r="L4723" s="7">
        <v>1.74</v>
      </c>
      <c r="M4723" s="7">
        <v>1385</v>
      </c>
      <c r="N4723" s="3">
        <v>45294</v>
      </c>
      <c r="O4723" s="4" t="str">
        <f t="shared" si="513"/>
        <v>2024-01</v>
      </c>
      <c r="P4723" s="4" t="str">
        <f t="shared" si="514"/>
        <v>01</v>
      </c>
      <c r="Q4723" s="4" t="str">
        <f t="shared" si="515"/>
        <v>January</v>
      </c>
      <c r="R4723" s="30" t="str">
        <f t="shared" si="516"/>
        <v>03</v>
      </c>
      <c r="W4723" t="str">
        <f t="shared" si="517"/>
        <v>ok</v>
      </c>
    </row>
    <row r="4724" spans="1:23" x14ac:dyDescent="0.3">
      <c r="A4724" t="s">
        <v>4766</v>
      </c>
      <c r="B4724" t="s">
        <v>17</v>
      </c>
      <c r="C4724" t="s">
        <v>18</v>
      </c>
      <c r="D4724" t="s">
        <v>19</v>
      </c>
      <c r="E4724" t="s">
        <v>14</v>
      </c>
      <c r="F4724" t="s">
        <v>15</v>
      </c>
      <c r="G4724" s="5">
        <v>11194.09</v>
      </c>
      <c r="H4724" s="5">
        <f t="shared" si="511"/>
        <v>201.49361999999999</v>
      </c>
      <c r="I4724" s="6">
        <v>1</v>
      </c>
      <c r="J4724" s="6">
        <v>11194.09</v>
      </c>
      <c r="K4724" s="5">
        <f t="shared" si="512"/>
        <v>201.49361999999999</v>
      </c>
      <c r="L4724" s="7">
        <v>3.12</v>
      </c>
      <c r="M4724" s="7">
        <v>144</v>
      </c>
      <c r="N4724" s="3">
        <v>45620</v>
      </c>
      <c r="O4724" s="4" t="str">
        <f t="shared" si="513"/>
        <v>2024-11</v>
      </c>
      <c r="P4724" s="4" t="str">
        <f t="shared" si="514"/>
        <v>11</v>
      </c>
      <c r="Q4724" s="4" t="str">
        <f t="shared" si="515"/>
        <v>November</v>
      </c>
      <c r="R4724" s="30" t="str">
        <f t="shared" si="516"/>
        <v>24</v>
      </c>
      <c r="W4724" t="str">
        <f t="shared" si="517"/>
        <v>ok</v>
      </c>
    </row>
    <row r="4725" spans="1:23" x14ac:dyDescent="0.3">
      <c r="A4725" t="s">
        <v>4767</v>
      </c>
      <c r="B4725" t="s">
        <v>23</v>
      </c>
      <c r="C4725" t="s">
        <v>24</v>
      </c>
      <c r="D4725" t="s">
        <v>25</v>
      </c>
      <c r="E4725" t="s">
        <v>14</v>
      </c>
      <c r="F4725" t="s">
        <v>26</v>
      </c>
      <c r="G4725" s="5">
        <v>11931.14</v>
      </c>
      <c r="H4725" s="5">
        <f t="shared" si="511"/>
        <v>214.76051999999999</v>
      </c>
      <c r="I4725" s="6">
        <v>2</v>
      </c>
      <c r="J4725" s="6">
        <v>23862.28</v>
      </c>
      <c r="K4725" s="5">
        <f t="shared" si="512"/>
        <v>429.52103999999997</v>
      </c>
      <c r="L4725" s="7">
        <v>4.2300000000000004</v>
      </c>
      <c r="M4725" s="7">
        <v>2062</v>
      </c>
      <c r="N4725" s="3">
        <v>45397</v>
      </c>
      <c r="O4725" s="4" t="str">
        <f t="shared" si="513"/>
        <v>2024-04</v>
      </c>
      <c r="P4725" s="4" t="str">
        <f t="shared" si="514"/>
        <v>04</v>
      </c>
      <c r="Q4725" s="4" t="str">
        <f t="shared" si="515"/>
        <v>April</v>
      </c>
      <c r="R4725" s="30" t="str">
        <f t="shared" si="516"/>
        <v>15</v>
      </c>
      <c r="W4725" t="str">
        <f t="shared" si="517"/>
        <v>ok</v>
      </c>
    </row>
    <row r="4726" spans="1:23" x14ac:dyDescent="0.3">
      <c r="A4726" t="s">
        <v>4768</v>
      </c>
      <c r="B4726" t="s">
        <v>47</v>
      </c>
      <c r="C4726" t="s">
        <v>12</v>
      </c>
      <c r="D4726" t="s">
        <v>48</v>
      </c>
      <c r="E4726" t="s">
        <v>20</v>
      </c>
      <c r="F4726" t="s">
        <v>60</v>
      </c>
      <c r="G4726" s="5">
        <v>16147.46</v>
      </c>
      <c r="H4726" s="5">
        <f t="shared" si="511"/>
        <v>290.65427999999997</v>
      </c>
      <c r="I4726" s="6">
        <v>5</v>
      </c>
      <c r="J4726" s="6">
        <v>80737.3</v>
      </c>
      <c r="K4726" s="5">
        <f t="shared" si="512"/>
        <v>1453.2713999999999</v>
      </c>
      <c r="L4726" s="7">
        <v>1.1499999999999999</v>
      </c>
      <c r="M4726" s="7">
        <v>1563</v>
      </c>
      <c r="N4726" s="3">
        <v>45502</v>
      </c>
      <c r="O4726" s="4" t="str">
        <f t="shared" si="513"/>
        <v>2024-07</v>
      </c>
      <c r="P4726" s="4" t="str">
        <f t="shared" si="514"/>
        <v>07</v>
      </c>
      <c r="Q4726" s="4" t="str">
        <f t="shared" si="515"/>
        <v>July</v>
      </c>
      <c r="R4726" s="30" t="str">
        <f t="shared" si="516"/>
        <v>29</v>
      </c>
      <c r="W4726" t="str">
        <f t="shared" si="517"/>
        <v>ok</v>
      </c>
    </row>
    <row r="4727" spans="1:23" x14ac:dyDescent="0.3">
      <c r="A4727" t="s">
        <v>4769</v>
      </c>
      <c r="B4727" t="s">
        <v>51</v>
      </c>
      <c r="C4727" t="s">
        <v>29</v>
      </c>
      <c r="D4727" t="s">
        <v>52</v>
      </c>
      <c r="E4727" t="s">
        <v>20</v>
      </c>
      <c r="F4727" t="s">
        <v>15</v>
      </c>
      <c r="G4727" s="5">
        <v>15085.44</v>
      </c>
      <c r="H4727" s="5">
        <f t="shared" si="511"/>
        <v>271.53791999999999</v>
      </c>
      <c r="I4727" s="6">
        <v>3</v>
      </c>
      <c r="J4727" s="6">
        <v>45256.32</v>
      </c>
      <c r="K4727" s="5">
        <f t="shared" si="512"/>
        <v>814.61375999999996</v>
      </c>
      <c r="L4727" s="7">
        <v>3.6</v>
      </c>
      <c r="M4727" s="7">
        <v>492</v>
      </c>
      <c r="N4727" s="3">
        <v>45525</v>
      </c>
      <c r="O4727" s="4" t="str">
        <f t="shared" si="513"/>
        <v>2024-08</v>
      </c>
      <c r="P4727" s="4" t="str">
        <f t="shared" si="514"/>
        <v>08</v>
      </c>
      <c r="Q4727" s="4" t="str">
        <f t="shared" si="515"/>
        <v>August</v>
      </c>
      <c r="R4727" s="30" t="str">
        <f t="shared" si="516"/>
        <v>21</v>
      </c>
      <c r="W4727" t="str">
        <f t="shared" si="517"/>
        <v>ok</v>
      </c>
    </row>
    <row r="4728" spans="1:23" x14ac:dyDescent="0.3">
      <c r="A4728" t="s">
        <v>4770</v>
      </c>
      <c r="B4728" t="s">
        <v>11</v>
      </c>
      <c r="C4728" t="s">
        <v>12</v>
      </c>
      <c r="D4728" t="s">
        <v>13</v>
      </c>
      <c r="E4728" t="s">
        <v>20</v>
      </c>
      <c r="F4728" t="s">
        <v>26</v>
      </c>
      <c r="G4728" s="5">
        <v>11575.03</v>
      </c>
      <c r="H4728" s="5">
        <f t="shared" si="511"/>
        <v>208.35054</v>
      </c>
      <c r="I4728" s="6">
        <v>4</v>
      </c>
      <c r="J4728" s="6">
        <v>46300.12</v>
      </c>
      <c r="K4728" s="5">
        <f t="shared" si="512"/>
        <v>833.40215999999998</v>
      </c>
      <c r="L4728" s="7">
        <v>1.84</v>
      </c>
      <c r="M4728" s="7">
        <v>1009</v>
      </c>
      <c r="N4728" s="3">
        <v>45503</v>
      </c>
      <c r="O4728" s="4" t="str">
        <f t="shared" si="513"/>
        <v>2024-07</v>
      </c>
      <c r="P4728" s="4" t="str">
        <f t="shared" si="514"/>
        <v>07</v>
      </c>
      <c r="Q4728" s="4" t="str">
        <f t="shared" si="515"/>
        <v>July</v>
      </c>
      <c r="R4728" s="30" t="str">
        <f t="shared" si="516"/>
        <v>30</v>
      </c>
      <c r="W4728" t="str">
        <f t="shared" si="517"/>
        <v>ok</v>
      </c>
    </row>
    <row r="4729" spans="1:23" x14ac:dyDescent="0.3">
      <c r="A4729" t="s">
        <v>4771</v>
      </c>
      <c r="B4729" t="s">
        <v>63</v>
      </c>
      <c r="C4729" t="s">
        <v>18</v>
      </c>
      <c r="D4729" t="s">
        <v>64</v>
      </c>
      <c r="E4729" t="s">
        <v>20</v>
      </c>
      <c r="F4729" t="s">
        <v>21</v>
      </c>
      <c r="G4729" s="5">
        <v>17889.63</v>
      </c>
      <c r="H4729" s="5">
        <f t="shared" si="511"/>
        <v>322.01333999999997</v>
      </c>
      <c r="I4729" s="6">
        <v>3</v>
      </c>
      <c r="J4729" s="6">
        <v>53668.89</v>
      </c>
      <c r="K4729" s="5">
        <f t="shared" si="512"/>
        <v>966.04001999999991</v>
      </c>
      <c r="L4729" s="7">
        <v>2.19</v>
      </c>
      <c r="M4729" s="7">
        <v>3369</v>
      </c>
      <c r="N4729" s="3">
        <v>45296</v>
      </c>
      <c r="O4729" s="4" t="str">
        <f t="shared" si="513"/>
        <v>2024-01</v>
      </c>
      <c r="P4729" s="4" t="str">
        <f t="shared" si="514"/>
        <v>01</v>
      </c>
      <c r="Q4729" s="4" t="str">
        <f t="shared" si="515"/>
        <v>January</v>
      </c>
      <c r="R4729" s="30" t="str">
        <f t="shared" si="516"/>
        <v>05</v>
      </c>
      <c r="W4729" t="str">
        <f t="shared" si="517"/>
        <v>ok</v>
      </c>
    </row>
    <row r="4730" spans="1:23" x14ac:dyDescent="0.3">
      <c r="A4730" t="s">
        <v>4772</v>
      </c>
      <c r="B4730" t="s">
        <v>47</v>
      </c>
      <c r="C4730" t="s">
        <v>12</v>
      </c>
      <c r="D4730" t="s">
        <v>48</v>
      </c>
      <c r="E4730" t="s">
        <v>14</v>
      </c>
      <c r="F4730" t="s">
        <v>26</v>
      </c>
      <c r="G4730" s="5">
        <v>15565.23</v>
      </c>
      <c r="H4730" s="5">
        <f t="shared" si="511"/>
        <v>280.17413999999997</v>
      </c>
      <c r="I4730" s="6">
        <v>1</v>
      </c>
      <c r="J4730" s="6">
        <v>15565.23</v>
      </c>
      <c r="K4730" s="5">
        <f t="shared" si="512"/>
        <v>280.17413999999997</v>
      </c>
      <c r="L4730" s="7">
        <v>4.5999999999999996</v>
      </c>
      <c r="M4730" s="7">
        <v>2673</v>
      </c>
      <c r="N4730" s="3">
        <v>45467</v>
      </c>
      <c r="O4730" s="4" t="str">
        <f t="shared" si="513"/>
        <v>2024-06</v>
      </c>
      <c r="P4730" s="4" t="str">
        <f t="shared" si="514"/>
        <v>06</v>
      </c>
      <c r="Q4730" s="4" t="str">
        <f t="shared" si="515"/>
        <v>June</v>
      </c>
      <c r="R4730" s="30" t="str">
        <f t="shared" si="516"/>
        <v>24</v>
      </c>
      <c r="W4730" t="str">
        <f t="shared" si="517"/>
        <v>ok</v>
      </c>
    </row>
    <row r="4731" spans="1:23" x14ac:dyDescent="0.3">
      <c r="A4731" t="s">
        <v>4773</v>
      </c>
      <c r="B4731" t="s">
        <v>63</v>
      </c>
      <c r="C4731" t="s">
        <v>18</v>
      </c>
      <c r="D4731" t="s">
        <v>64</v>
      </c>
      <c r="E4731" t="s">
        <v>20</v>
      </c>
      <c r="F4731" t="s">
        <v>21</v>
      </c>
      <c r="G4731" s="5">
        <v>1620.64</v>
      </c>
      <c r="H4731" s="5">
        <f t="shared" si="511"/>
        <v>29.171520000000001</v>
      </c>
      <c r="I4731" s="6">
        <v>1</v>
      </c>
      <c r="J4731" s="6">
        <v>1620.64</v>
      </c>
      <c r="K4731" s="5">
        <f t="shared" si="512"/>
        <v>29.171520000000001</v>
      </c>
      <c r="L4731" s="7">
        <v>2.2799999999999998</v>
      </c>
      <c r="M4731" s="7">
        <v>1824</v>
      </c>
      <c r="N4731" s="3">
        <v>45361</v>
      </c>
      <c r="O4731" s="4" t="str">
        <f t="shared" si="513"/>
        <v>2024-03</v>
      </c>
      <c r="P4731" s="4" t="str">
        <f t="shared" si="514"/>
        <v>03</v>
      </c>
      <c r="Q4731" s="4" t="str">
        <f t="shared" si="515"/>
        <v>March</v>
      </c>
      <c r="R4731" s="30" t="str">
        <f t="shared" si="516"/>
        <v>10</v>
      </c>
      <c r="W4731" t="str">
        <f t="shared" si="517"/>
        <v>ok</v>
      </c>
    </row>
    <row r="4732" spans="1:23" x14ac:dyDescent="0.3">
      <c r="A4732" t="s">
        <v>4774</v>
      </c>
      <c r="B4732" t="s">
        <v>17</v>
      </c>
      <c r="C4732" t="s">
        <v>18</v>
      </c>
      <c r="D4732" t="s">
        <v>19</v>
      </c>
      <c r="E4732" t="s">
        <v>45</v>
      </c>
      <c r="F4732" t="s">
        <v>15</v>
      </c>
      <c r="G4732" s="5">
        <v>4705.46</v>
      </c>
      <c r="H4732" s="5">
        <f t="shared" si="511"/>
        <v>84.698279999999997</v>
      </c>
      <c r="I4732" s="6">
        <v>1</v>
      </c>
      <c r="J4732" s="6">
        <v>4705.46</v>
      </c>
      <c r="K4732" s="5">
        <f t="shared" si="512"/>
        <v>84.698279999999997</v>
      </c>
      <c r="L4732" s="7">
        <v>4.47</v>
      </c>
      <c r="M4732" s="7">
        <v>3249</v>
      </c>
      <c r="N4732" s="3">
        <v>45319</v>
      </c>
      <c r="O4732" s="4" t="str">
        <f t="shared" si="513"/>
        <v>2024-01</v>
      </c>
      <c r="P4732" s="4" t="str">
        <f t="shared" si="514"/>
        <v>01</v>
      </c>
      <c r="Q4732" s="4" t="str">
        <f t="shared" si="515"/>
        <v>January</v>
      </c>
      <c r="R4732" s="30" t="str">
        <f t="shared" si="516"/>
        <v>28</v>
      </c>
      <c r="W4732" t="str">
        <f t="shared" si="517"/>
        <v>ok</v>
      </c>
    </row>
    <row r="4733" spans="1:23" x14ac:dyDescent="0.3">
      <c r="A4733" t="s">
        <v>4775</v>
      </c>
      <c r="B4733" t="s">
        <v>17</v>
      </c>
      <c r="C4733" t="s">
        <v>18</v>
      </c>
      <c r="D4733" t="s">
        <v>19</v>
      </c>
      <c r="E4733" t="s">
        <v>14</v>
      </c>
      <c r="F4733" t="s">
        <v>15</v>
      </c>
      <c r="G4733" s="5">
        <v>11079.48</v>
      </c>
      <c r="H4733" s="5">
        <f t="shared" si="511"/>
        <v>199.43063999999998</v>
      </c>
      <c r="I4733" s="6">
        <v>5</v>
      </c>
      <c r="J4733" s="6">
        <v>55397.4</v>
      </c>
      <c r="K4733" s="5">
        <f t="shared" si="512"/>
        <v>997.15319999999997</v>
      </c>
      <c r="L4733" s="7">
        <v>2.0699999999999998</v>
      </c>
      <c r="M4733" s="7">
        <v>2439</v>
      </c>
      <c r="N4733" s="3">
        <v>45594</v>
      </c>
      <c r="O4733" s="4" t="str">
        <f t="shared" si="513"/>
        <v>2024-10</v>
      </c>
      <c r="P4733" s="4" t="str">
        <f t="shared" si="514"/>
        <v>10</v>
      </c>
      <c r="Q4733" s="4" t="str">
        <f t="shared" si="515"/>
        <v>October</v>
      </c>
      <c r="R4733" s="30" t="str">
        <f t="shared" si="516"/>
        <v>29</v>
      </c>
      <c r="W4733" t="str">
        <f t="shared" si="517"/>
        <v>ok</v>
      </c>
    </row>
    <row r="4734" spans="1:23" x14ac:dyDescent="0.3">
      <c r="A4734" t="s">
        <v>4776</v>
      </c>
      <c r="B4734" t="s">
        <v>17</v>
      </c>
      <c r="C4734" t="s">
        <v>18</v>
      </c>
      <c r="D4734" t="s">
        <v>19</v>
      </c>
      <c r="E4734" t="s">
        <v>14</v>
      </c>
      <c r="F4734" t="s">
        <v>15</v>
      </c>
      <c r="G4734" s="5">
        <v>14984.15</v>
      </c>
      <c r="H4734" s="5">
        <f t="shared" si="511"/>
        <v>269.71469999999999</v>
      </c>
      <c r="I4734" s="6">
        <v>1</v>
      </c>
      <c r="J4734" s="6">
        <v>14984.15</v>
      </c>
      <c r="K4734" s="5">
        <f t="shared" si="512"/>
        <v>269.71469999999999</v>
      </c>
      <c r="L4734" s="7">
        <v>3.69</v>
      </c>
      <c r="M4734" s="7">
        <v>4138</v>
      </c>
      <c r="N4734" s="3">
        <v>45587</v>
      </c>
      <c r="O4734" s="4" t="str">
        <f t="shared" si="513"/>
        <v>2024-10</v>
      </c>
      <c r="P4734" s="4" t="str">
        <f t="shared" si="514"/>
        <v>10</v>
      </c>
      <c r="Q4734" s="4" t="str">
        <f t="shared" si="515"/>
        <v>October</v>
      </c>
      <c r="R4734" s="30" t="str">
        <f t="shared" si="516"/>
        <v>22</v>
      </c>
      <c r="W4734" t="str">
        <f t="shared" si="517"/>
        <v>ok</v>
      </c>
    </row>
    <row r="4735" spans="1:23" x14ac:dyDescent="0.3">
      <c r="A4735" t="s">
        <v>4777</v>
      </c>
      <c r="B4735" t="s">
        <v>36</v>
      </c>
      <c r="C4735" t="s">
        <v>18</v>
      </c>
      <c r="D4735" t="s">
        <v>37</v>
      </c>
      <c r="E4735" t="s">
        <v>20</v>
      </c>
      <c r="F4735" t="s">
        <v>31</v>
      </c>
      <c r="G4735" s="5">
        <v>5972.06</v>
      </c>
      <c r="H4735" s="5">
        <f t="shared" si="511"/>
        <v>107.49708</v>
      </c>
      <c r="I4735" s="6">
        <v>1</v>
      </c>
      <c r="J4735" s="6">
        <v>5972.06</v>
      </c>
      <c r="K4735" s="5">
        <f t="shared" si="512"/>
        <v>107.49708</v>
      </c>
      <c r="L4735" s="7">
        <v>3.31</v>
      </c>
      <c r="M4735" s="7">
        <v>1092</v>
      </c>
      <c r="N4735" s="3">
        <v>45593</v>
      </c>
      <c r="O4735" s="4" t="str">
        <f t="shared" si="513"/>
        <v>2024-10</v>
      </c>
      <c r="P4735" s="4" t="str">
        <f t="shared" si="514"/>
        <v>10</v>
      </c>
      <c r="Q4735" s="4" t="str">
        <f t="shared" si="515"/>
        <v>October</v>
      </c>
      <c r="R4735" s="30" t="str">
        <f t="shared" si="516"/>
        <v>28</v>
      </c>
      <c r="W4735" t="str">
        <f t="shared" si="517"/>
        <v>ok</v>
      </c>
    </row>
    <row r="4736" spans="1:23" x14ac:dyDescent="0.3">
      <c r="A4736" t="s">
        <v>4778</v>
      </c>
      <c r="B4736" t="s">
        <v>63</v>
      </c>
      <c r="C4736" t="s">
        <v>18</v>
      </c>
      <c r="D4736" t="s">
        <v>64</v>
      </c>
      <c r="E4736" t="s">
        <v>20</v>
      </c>
      <c r="F4736" t="s">
        <v>15</v>
      </c>
      <c r="G4736" s="5">
        <v>10011.59</v>
      </c>
      <c r="H4736" s="5">
        <f t="shared" si="511"/>
        <v>180.20862</v>
      </c>
      <c r="I4736" s="6">
        <v>4</v>
      </c>
      <c r="J4736" s="6">
        <v>40046.36</v>
      </c>
      <c r="K4736" s="5">
        <f t="shared" si="512"/>
        <v>720.83447999999999</v>
      </c>
      <c r="L4736" s="7">
        <v>1.63</v>
      </c>
      <c r="M4736" s="7">
        <v>2101</v>
      </c>
      <c r="N4736" s="3">
        <v>45645</v>
      </c>
      <c r="O4736" s="4" t="str">
        <f t="shared" si="513"/>
        <v>2024-12</v>
      </c>
      <c r="P4736" s="4" t="str">
        <f t="shared" si="514"/>
        <v>12</v>
      </c>
      <c r="Q4736" s="4" t="str">
        <f t="shared" si="515"/>
        <v>December</v>
      </c>
      <c r="R4736" s="30" t="str">
        <f t="shared" si="516"/>
        <v>19</v>
      </c>
      <c r="W4736" t="str">
        <f t="shared" si="517"/>
        <v>ok</v>
      </c>
    </row>
    <row r="4737" spans="1:23" x14ac:dyDescent="0.3">
      <c r="A4737" t="s">
        <v>4779</v>
      </c>
      <c r="B4737" t="s">
        <v>23</v>
      </c>
      <c r="C4737" t="s">
        <v>24</v>
      </c>
      <c r="D4737" t="s">
        <v>25</v>
      </c>
      <c r="E4737" t="s">
        <v>20</v>
      </c>
      <c r="F4737" t="s">
        <v>31</v>
      </c>
      <c r="G4737" s="5">
        <v>5980.72</v>
      </c>
      <c r="H4737" s="5">
        <f t="shared" si="511"/>
        <v>107.65295999999999</v>
      </c>
      <c r="I4737" s="6">
        <v>2</v>
      </c>
      <c r="J4737" s="6">
        <v>11961.44</v>
      </c>
      <c r="K4737" s="5">
        <f t="shared" si="512"/>
        <v>215.30591999999999</v>
      </c>
      <c r="L4737" s="7">
        <v>3.54</v>
      </c>
      <c r="M4737" s="7">
        <v>3121</v>
      </c>
      <c r="N4737" s="3">
        <v>45503</v>
      </c>
      <c r="O4737" s="4" t="str">
        <f t="shared" si="513"/>
        <v>2024-07</v>
      </c>
      <c r="P4737" s="4" t="str">
        <f t="shared" si="514"/>
        <v>07</v>
      </c>
      <c r="Q4737" s="4" t="str">
        <f t="shared" si="515"/>
        <v>July</v>
      </c>
      <c r="R4737" s="30" t="str">
        <f t="shared" si="516"/>
        <v>30</v>
      </c>
      <c r="W4737" t="str">
        <f t="shared" si="517"/>
        <v>ok</v>
      </c>
    </row>
    <row r="4738" spans="1:23" x14ac:dyDescent="0.3">
      <c r="A4738" t="s">
        <v>4780</v>
      </c>
      <c r="B4738" t="s">
        <v>23</v>
      </c>
      <c r="C4738" t="s">
        <v>24</v>
      </c>
      <c r="D4738" t="s">
        <v>25</v>
      </c>
      <c r="E4738" t="s">
        <v>14</v>
      </c>
      <c r="F4738" t="s">
        <v>31</v>
      </c>
      <c r="G4738" s="5">
        <v>1282.17</v>
      </c>
      <c r="H4738" s="5">
        <f t="shared" si="511"/>
        <v>23.079059999999998</v>
      </c>
      <c r="I4738" s="6">
        <v>5</v>
      </c>
      <c r="J4738" s="6">
        <v>6410.85</v>
      </c>
      <c r="K4738" s="5">
        <f t="shared" si="512"/>
        <v>115.39529999999999</v>
      </c>
      <c r="L4738" s="7">
        <v>1.74</v>
      </c>
      <c r="M4738" s="7">
        <v>3958</v>
      </c>
      <c r="N4738" s="3">
        <v>45321</v>
      </c>
      <c r="O4738" s="4" t="str">
        <f t="shared" si="513"/>
        <v>2024-01</v>
      </c>
      <c r="P4738" s="4" t="str">
        <f t="shared" si="514"/>
        <v>01</v>
      </c>
      <c r="Q4738" s="4" t="str">
        <f t="shared" si="515"/>
        <v>January</v>
      </c>
      <c r="R4738" s="30" t="str">
        <f t="shared" si="516"/>
        <v>30</v>
      </c>
      <c r="W4738" t="str">
        <f t="shared" si="517"/>
        <v>ok</v>
      </c>
    </row>
    <row r="4739" spans="1:23" x14ac:dyDescent="0.3">
      <c r="A4739" t="s">
        <v>4781</v>
      </c>
      <c r="B4739" t="s">
        <v>47</v>
      </c>
      <c r="C4739" t="s">
        <v>12</v>
      </c>
      <c r="D4739" t="s">
        <v>48</v>
      </c>
      <c r="E4739" t="s">
        <v>20</v>
      </c>
      <c r="F4739" t="s">
        <v>31</v>
      </c>
      <c r="G4739" s="5">
        <v>14520.05</v>
      </c>
      <c r="H4739" s="5">
        <f t="shared" ref="H4739:H4802" si="518">G4739*0.018</f>
        <v>261.36089999999996</v>
      </c>
      <c r="I4739" s="6">
        <v>2</v>
      </c>
      <c r="J4739" s="6">
        <v>29040.1</v>
      </c>
      <c r="K4739" s="5">
        <f t="shared" ref="K4739:K4802" si="519">H4739*I4739</f>
        <v>522.72179999999992</v>
      </c>
      <c r="L4739" s="7">
        <v>1.78</v>
      </c>
      <c r="M4739" s="7">
        <v>3916</v>
      </c>
      <c r="N4739" s="3">
        <v>45395</v>
      </c>
      <c r="O4739" s="4" t="str">
        <f t="shared" ref="O4739:O4802" si="520">TEXT(N4739,"yyyy-mm")</f>
        <v>2024-04</v>
      </c>
      <c r="P4739" s="4" t="str">
        <f t="shared" ref="P4739:P4802" si="521">TEXT(N4739,"mm")</f>
        <v>04</v>
      </c>
      <c r="Q4739" s="4" t="str">
        <f t="shared" ref="Q4739:Q4802" si="522">TEXT(DATE(2024,P4739,1),"mmmm")</f>
        <v>April</v>
      </c>
      <c r="R4739" s="30" t="str">
        <f t="shared" ref="R4739:R4802" si="523">TEXT(N4739,"dd")</f>
        <v>13</v>
      </c>
      <c r="W4739" t="str">
        <f t="shared" ref="W4739:W4802" si="524">IF(G4739*I4739=J4739,"ok","False")</f>
        <v>ok</v>
      </c>
    </row>
    <row r="4740" spans="1:23" x14ac:dyDescent="0.3">
      <c r="A4740" t="s">
        <v>4782</v>
      </c>
      <c r="B4740" t="s">
        <v>51</v>
      </c>
      <c r="C4740" t="s">
        <v>29</v>
      </c>
      <c r="D4740" t="s">
        <v>52</v>
      </c>
      <c r="E4740" t="s">
        <v>20</v>
      </c>
      <c r="F4740" t="s">
        <v>60</v>
      </c>
      <c r="G4740" s="5">
        <v>4812.6400000000003</v>
      </c>
      <c r="H4740" s="5">
        <f t="shared" si="518"/>
        <v>86.627520000000004</v>
      </c>
      <c r="I4740" s="6">
        <v>5</v>
      </c>
      <c r="J4740" s="6">
        <v>24063.200000000001</v>
      </c>
      <c r="K4740" s="5">
        <f t="shared" si="519"/>
        <v>433.13760000000002</v>
      </c>
      <c r="L4740" s="7">
        <v>1.45</v>
      </c>
      <c r="M4740" s="7">
        <v>3130</v>
      </c>
      <c r="N4740" s="3">
        <v>45586</v>
      </c>
      <c r="O4740" s="4" t="str">
        <f t="shared" si="520"/>
        <v>2024-10</v>
      </c>
      <c r="P4740" s="4" t="str">
        <f t="shared" si="521"/>
        <v>10</v>
      </c>
      <c r="Q4740" s="4" t="str">
        <f t="shared" si="522"/>
        <v>October</v>
      </c>
      <c r="R4740" s="30" t="str">
        <f t="shared" si="523"/>
        <v>21</v>
      </c>
      <c r="W4740" t="str">
        <f t="shared" si="524"/>
        <v>ok</v>
      </c>
    </row>
    <row r="4741" spans="1:23" x14ac:dyDescent="0.3">
      <c r="A4741" t="s">
        <v>4783</v>
      </c>
      <c r="B4741" t="s">
        <v>47</v>
      </c>
      <c r="C4741" t="s">
        <v>12</v>
      </c>
      <c r="D4741" t="s">
        <v>48</v>
      </c>
      <c r="E4741" t="s">
        <v>20</v>
      </c>
      <c r="F4741" t="s">
        <v>26</v>
      </c>
      <c r="G4741" s="5">
        <v>14301.66</v>
      </c>
      <c r="H4741" s="5">
        <f t="shared" si="518"/>
        <v>257.42987999999997</v>
      </c>
      <c r="I4741" s="6">
        <v>1</v>
      </c>
      <c r="J4741" s="6">
        <v>14301.66</v>
      </c>
      <c r="K4741" s="5">
        <f t="shared" si="519"/>
        <v>257.42987999999997</v>
      </c>
      <c r="L4741" s="7">
        <v>2.63</v>
      </c>
      <c r="M4741" s="7">
        <v>82</v>
      </c>
      <c r="N4741" s="3">
        <v>45523</v>
      </c>
      <c r="O4741" s="4" t="str">
        <f t="shared" si="520"/>
        <v>2024-08</v>
      </c>
      <c r="P4741" s="4" t="str">
        <f t="shared" si="521"/>
        <v>08</v>
      </c>
      <c r="Q4741" s="4" t="str">
        <f t="shared" si="522"/>
        <v>August</v>
      </c>
      <c r="R4741" s="30" t="str">
        <f t="shared" si="523"/>
        <v>19</v>
      </c>
      <c r="W4741" t="str">
        <f t="shared" si="524"/>
        <v>ok</v>
      </c>
    </row>
    <row r="4742" spans="1:23" x14ac:dyDescent="0.3">
      <c r="A4742" t="s">
        <v>4784</v>
      </c>
      <c r="B4742" t="s">
        <v>33</v>
      </c>
      <c r="C4742" t="s">
        <v>12</v>
      </c>
      <c r="D4742" t="s">
        <v>34</v>
      </c>
      <c r="E4742" t="s">
        <v>20</v>
      </c>
      <c r="F4742" t="s">
        <v>21</v>
      </c>
      <c r="G4742" s="5">
        <v>16787.150000000001</v>
      </c>
      <c r="H4742" s="5">
        <f t="shared" si="518"/>
        <v>302.1687</v>
      </c>
      <c r="I4742" s="6">
        <v>4</v>
      </c>
      <c r="J4742" s="6">
        <v>67148.600000000006</v>
      </c>
      <c r="K4742" s="5">
        <f t="shared" si="519"/>
        <v>1208.6748</v>
      </c>
      <c r="L4742" s="7">
        <v>4.88</v>
      </c>
      <c r="M4742" s="7">
        <v>3264</v>
      </c>
      <c r="N4742" s="3">
        <v>45359</v>
      </c>
      <c r="O4742" s="4" t="str">
        <f t="shared" si="520"/>
        <v>2024-03</v>
      </c>
      <c r="P4742" s="4" t="str">
        <f t="shared" si="521"/>
        <v>03</v>
      </c>
      <c r="Q4742" s="4" t="str">
        <f t="shared" si="522"/>
        <v>March</v>
      </c>
      <c r="R4742" s="30" t="str">
        <f t="shared" si="523"/>
        <v>08</v>
      </c>
      <c r="W4742" t="str">
        <f t="shared" si="524"/>
        <v>ok</v>
      </c>
    </row>
    <row r="4743" spans="1:23" x14ac:dyDescent="0.3">
      <c r="A4743" t="s">
        <v>4785</v>
      </c>
      <c r="B4743" t="s">
        <v>36</v>
      </c>
      <c r="C4743" t="s">
        <v>18</v>
      </c>
      <c r="D4743" t="s">
        <v>37</v>
      </c>
      <c r="E4743" t="s">
        <v>45</v>
      </c>
      <c r="F4743" t="s">
        <v>60</v>
      </c>
      <c r="G4743" s="5">
        <v>10072.209999999999</v>
      </c>
      <c r="H4743" s="5">
        <f t="shared" si="518"/>
        <v>181.29977999999997</v>
      </c>
      <c r="I4743" s="6">
        <v>4</v>
      </c>
      <c r="J4743" s="6">
        <v>40288.839999999997</v>
      </c>
      <c r="K4743" s="5">
        <f t="shared" si="519"/>
        <v>725.19911999999988</v>
      </c>
      <c r="L4743" s="7">
        <v>4.9400000000000004</v>
      </c>
      <c r="M4743" s="7">
        <v>3742</v>
      </c>
      <c r="N4743" s="3">
        <v>45628</v>
      </c>
      <c r="O4743" s="4" t="str">
        <f t="shared" si="520"/>
        <v>2024-12</v>
      </c>
      <c r="P4743" s="4" t="str">
        <f t="shared" si="521"/>
        <v>12</v>
      </c>
      <c r="Q4743" s="4" t="str">
        <f t="shared" si="522"/>
        <v>December</v>
      </c>
      <c r="R4743" s="30" t="str">
        <f t="shared" si="523"/>
        <v>02</v>
      </c>
      <c r="W4743" t="str">
        <f t="shared" si="524"/>
        <v>ok</v>
      </c>
    </row>
    <row r="4744" spans="1:23" x14ac:dyDescent="0.3">
      <c r="A4744" t="s">
        <v>4786</v>
      </c>
      <c r="B4744" t="s">
        <v>11</v>
      </c>
      <c r="C4744" t="s">
        <v>12</v>
      </c>
      <c r="D4744" t="s">
        <v>13</v>
      </c>
      <c r="E4744" t="s">
        <v>14</v>
      </c>
      <c r="F4744" t="s">
        <v>15</v>
      </c>
      <c r="G4744" s="5">
        <v>10738.57</v>
      </c>
      <c r="H4744" s="5">
        <f t="shared" si="518"/>
        <v>193.29425999999998</v>
      </c>
      <c r="I4744" s="6">
        <v>1</v>
      </c>
      <c r="J4744" s="6">
        <v>10738.57</v>
      </c>
      <c r="K4744" s="5">
        <f t="shared" si="519"/>
        <v>193.29425999999998</v>
      </c>
      <c r="L4744" s="7">
        <v>2.34</v>
      </c>
      <c r="M4744" s="7">
        <v>2766</v>
      </c>
      <c r="N4744" s="3">
        <v>45614</v>
      </c>
      <c r="O4744" s="4" t="str">
        <f t="shared" si="520"/>
        <v>2024-11</v>
      </c>
      <c r="P4744" s="4" t="str">
        <f t="shared" si="521"/>
        <v>11</v>
      </c>
      <c r="Q4744" s="4" t="str">
        <f t="shared" si="522"/>
        <v>November</v>
      </c>
      <c r="R4744" s="30" t="str">
        <f t="shared" si="523"/>
        <v>18</v>
      </c>
      <c r="W4744" t="str">
        <f t="shared" si="524"/>
        <v>ok</v>
      </c>
    </row>
    <row r="4745" spans="1:23" x14ac:dyDescent="0.3">
      <c r="A4745" t="s">
        <v>4787</v>
      </c>
      <c r="B4745" t="s">
        <v>17</v>
      </c>
      <c r="C4745" t="s">
        <v>18</v>
      </c>
      <c r="D4745" t="s">
        <v>19</v>
      </c>
      <c r="E4745" t="s">
        <v>14</v>
      </c>
      <c r="F4745" t="s">
        <v>26</v>
      </c>
      <c r="G4745" s="5">
        <v>14393.24</v>
      </c>
      <c r="H4745" s="5">
        <f t="shared" si="518"/>
        <v>259.07831999999996</v>
      </c>
      <c r="I4745" s="6">
        <v>3</v>
      </c>
      <c r="J4745" s="6">
        <v>43179.72</v>
      </c>
      <c r="K4745" s="5">
        <f t="shared" si="519"/>
        <v>777.23495999999989</v>
      </c>
      <c r="L4745" s="7">
        <v>3.75</v>
      </c>
      <c r="M4745" s="7">
        <v>4158</v>
      </c>
      <c r="N4745" s="3">
        <v>45356</v>
      </c>
      <c r="O4745" s="4" t="str">
        <f t="shared" si="520"/>
        <v>2024-03</v>
      </c>
      <c r="P4745" s="4" t="str">
        <f t="shared" si="521"/>
        <v>03</v>
      </c>
      <c r="Q4745" s="4" t="str">
        <f t="shared" si="522"/>
        <v>March</v>
      </c>
      <c r="R4745" s="30" t="str">
        <f t="shared" si="523"/>
        <v>05</v>
      </c>
      <c r="W4745" t="str">
        <f t="shared" si="524"/>
        <v>ok</v>
      </c>
    </row>
    <row r="4746" spans="1:23" x14ac:dyDescent="0.3">
      <c r="A4746" t="s">
        <v>4788</v>
      </c>
      <c r="B4746" t="s">
        <v>11</v>
      </c>
      <c r="C4746" t="s">
        <v>12</v>
      </c>
      <c r="D4746" t="s">
        <v>13</v>
      </c>
      <c r="E4746" t="s">
        <v>20</v>
      </c>
      <c r="F4746" t="s">
        <v>21</v>
      </c>
      <c r="G4746" s="5">
        <v>15519.1</v>
      </c>
      <c r="H4746" s="5">
        <f t="shared" si="518"/>
        <v>279.34379999999999</v>
      </c>
      <c r="I4746" s="6">
        <v>5</v>
      </c>
      <c r="J4746" s="6">
        <v>77595.5</v>
      </c>
      <c r="K4746" s="5">
        <f t="shared" si="519"/>
        <v>1396.7190000000001</v>
      </c>
      <c r="L4746" s="7">
        <v>3.05</v>
      </c>
      <c r="M4746" s="7">
        <v>2236</v>
      </c>
      <c r="N4746" s="3">
        <v>45627</v>
      </c>
      <c r="O4746" s="4" t="str">
        <f t="shared" si="520"/>
        <v>2024-12</v>
      </c>
      <c r="P4746" s="4" t="str">
        <f t="shared" si="521"/>
        <v>12</v>
      </c>
      <c r="Q4746" s="4" t="str">
        <f t="shared" si="522"/>
        <v>December</v>
      </c>
      <c r="R4746" s="30" t="str">
        <f t="shared" si="523"/>
        <v>01</v>
      </c>
      <c r="W4746" t="str">
        <f t="shared" si="524"/>
        <v>ok</v>
      </c>
    </row>
    <row r="4747" spans="1:23" x14ac:dyDescent="0.3">
      <c r="A4747" t="s">
        <v>4789</v>
      </c>
      <c r="B4747" t="s">
        <v>33</v>
      </c>
      <c r="C4747" t="s">
        <v>12</v>
      </c>
      <c r="D4747" t="s">
        <v>34</v>
      </c>
      <c r="E4747" t="s">
        <v>14</v>
      </c>
      <c r="F4747" t="s">
        <v>38</v>
      </c>
      <c r="G4747" s="5">
        <v>13797.05</v>
      </c>
      <c r="H4747" s="5">
        <f t="shared" si="518"/>
        <v>248.34689999999998</v>
      </c>
      <c r="I4747" s="6">
        <v>2</v>
      </c>
      <c r="J4747" s="6">
        <v>27594.1</v>
      </c>
      <c r="K4747" s="5">
        <f t="shared" si="519"/>
        <v>496.69379999999995</v>
      </c>
      <c r="L4747" s="7">
        <v>4.5999999999999996</v>
      </c>
      <c r="M4747" s="7">
        <v>423</v>
      </c>
      <c r="N4747" s="3">
        <v>45361</v>
      </c>
      <c r="O4747" s="4" t="str">
        <f t="shared" si="520"/>
        <v>2024-03</v>
      </c>
      <c r="P4747" s="4" t="str">
        <f t="shared" si="521"/>
        <v>03</v>
      </c>
      <c r="Q4747" s="4" t="str">
        <f t="shared" si="522"/>
        <v>March</v>
      </c>
      <c r="R4747" s="30" t="str">
        <f t="shared" si="523"/>
        <v>10</v>
      </c>
      <c r="W4747" t="str">
        <f t="shared" si="524"/>
        <v>ok</v>
      </c>
    </row>
    <row r="4748" spans="1:23" x14ac:dyDescent="0.3">
      <c r="A4748" t="s">
        <v>4790</v>
      </c>
      <c r="B4748" t="s">
        <v>63</v>
      </c>
      <c r="C4748" t="s">
        <v>18</v>
      </c>
      <c r="D4748" t="s">
        <v>64</v>
      </c>
      <c r="E4748" t="s">
        <v>45</v>
      </c>
      <c r="F4748" t="s">
        <v>15</v>
      </c>
      <c r="G4748" s="5">
        <v>11579.05</v>
      </c>
      <c r="H4748" s="5">
        <f t="shared" si="518"/>
        <v>208.42289999999997</v>
      </c>
      <c r="I4748" s="6">
        <v>3</v>
      </c>
      <c r="J4748" s="6">
        <v>34737.15</v>
      </c>
      <c r="K4748" s="5">
        <f t="shared" si="519"/>
        <v>625.26869999999985</v>
      </c>
      <c r="L4748" s="7">
        <v>1.08</v>
      </c>
      <c r="M4748" s="7">
        <v>3613</v>
      </c>
      <c r="N4748" s="3">
        <v>45364</v>
      </c>
      <c r="O4748" s="4" t="str">
        <f t="shared" si="520"/>
        <v>2024-03</v>
      </c>
      <c r="P4748" s="4" t="str">
        <f t="shared" si="521"/>
        <v>03</v>
      </c>
      <c r="Q4748" s="4" t="str">
        <f t="shared" si="522"/>
        <v>March</v>
      </c>
      <c r="R4748" s="30" t="str">
        <f t="shared" si="523"/>
        <v>13</v>
      </c>
      <c r="W4748" t="str">
        <f t="shared" si="524"/>
        <v>ok</v>
      </c>
    </row>
    <row r="4749" spans="1:23" x14ac:dyDescent="0.3">
      <c r="A4749" t="s">
        <v>4791</v>
      </c>
      <c r="B4749" t="s">
        <v>17</v>
      </c>
      <c r="C4749" t="s">
        <v>18</v>
      </c>
      <c r="D4749" t="s">
        <v>19</v>
      </c>
      <c r="E4749" t="s">
        <v>20</v>
      </c>
      <c r="F4749" t="s">
        <v>26</v>
      </c>
      <c r="G4749" s="5">
        <v>6490.64</v>
      </c>
      <c r="H4749" s="5">
        <f t="shared" si="518"/>
        <v>116.83152</v>
      </c>
      <c r="I4749" s="6">
        <v>5</v>
      </c>
      <c r="J4749" s="6">
        <v>32453.200000000001</v>
      </c>
      <c r="K4749" s="5">
        <f t="shared" si="519"/>
        <v>584.1576</v>
      </c>
      <c r="L4749" s="7">
        <v>1.82</v>
      </c>
      <c r="M4749" s="7">
        <v>3406</v>
      </c>
      <c r="N4749" s="3">
        <v>45635</v>
      </c>
      <c r="O4749" s="4" t="str">
        <f t="shared" si="520"/>
        <v>2024-12</v>
      </c>
      <c r="P4749" s="4" t="str">
        <f t="shared" si="521"/>
        <v>12</v>
      </c>
      <c r="Q4749" s="4" t="str">
        <f t="shared" si="522"/>
        <v>December</v>
      </c>
      <c r="R4749" s="30" t="str">
        <f t="shared" si="523"/>
        <v>09</v>
      </c>
      <c r="W4749" t="str">
        <f t="shared" si="524"/>
        <v>ok</v>
      </c>
    </row>
    <row r="4750" spans="1:23" x14ac:dyDescent="0.3">
      <c r="A4750" t="s">
        <v>4792</v>
      </c>
      <c r="B4750" t="s">
        <v>23</v>
      </c>
      <c r="C4750" t="s">
        <v>24</v>
      </c>
      <c r="D4750" t="s">
        <v>25</v>
      </c>
      <c r="E4750" t="s">
        <v>45</v>
      </c>
      <c r="F4750" t="s">
        <v>21</v>
      </c>
      <c r="G4750" s="5">
        <v>13912.53</v>
      </c>
      <c r="H4750" s="5">
        <f t="shared" si="518"/>
        <v>250.42553999999998</v>
      </c>
      <c r="I4750" s="6">
        <v>3</v>
      </c>
      <c r="J4750" s="6">
        <v>41737.589999999997</v>
      </c>
      <c r="K4750" s="5">
        <f t="shared" si="519"/>
        <v>751.27661999999998</v>
      </c>
      <c r="L4750" s="7">
        <v>1.03</v>
      </c>
      <c r="M4750" s="7">
        <v>656</v>
      </c>
      <c r="N4750" s="3">
        <v>45630</v>
      </c>
      <c r="O4750" s="4" t="str">
        <f t="shared" si="520"/>
        <v>2024-12</v>
      </c>
      <c r="P4750" s="4" t="str">
        <f t="shared" si="521"/>
        <v>12</v>
      </c>
      <c r="Q4750" s="4" t="str">
        <f t="shared" si="522"/>
        <v>December</v>
      </c>
      <c r="R4750" s="30" t="str">
        <f t="shared" si="523"/>
        <v>04</v>
      </c>
      <c r="W4750" t="str">
        <f t="shared" si="524"/>
        <v>ok</v>
      </c>
    </row>
    <row r="4751" spans="1:23" x14ac:dyDescent="0.3">
      <c r="A4751" t="s">
        <v>4793</v>
      </c>
      <c r="B4751" t="s">
        <v>28</v>
      </c>
      <c r="C4751" t="s">
        <v>29</v>
      </c>
      <c r="D4751" t="s">
        <v>30</v>
      </c>
      <c r="E4751" t="s">
        <v>45</v>
      </c>
      <c r="F4751" t="s">
        <v>15</v>
      </c>
      <c r="G4751" s="5">
        <v>4669.54</v>
      </c>
      <c r="H4751" s="5">
        <f t="shared" si="518"/>
        <v>84.051719999999989</v>
      </c>
      <c r="I4751" s="6">
        <v>1</v>
      </c>
      <c r="J4751" s="6">
        <v>4669.54</v>
      </c>
      <c r="K4751" s="5">
        <f t="shared" si="519"/>
        <v>84.051719999999989</v>
      </c>
      <c r="L4751" s="7">
        <v>3.18</v>
      </c>
      <c r="M4751" s="7">
        <v>2677</v>
      </c>
      <c r="N4751" s="3">
        <v>45609</v>
      </c>
      <c r="O4751" s="4" t="str">
        <f t="shared" si="520"/>
        <v>2024-11</v>
      </c>
      <c r="P4751" s="4" t="str">
        <f t="shared" si="521"/>
        <v>11</v>
      </c>
      <c r="Q4751" s="4" t="str">
        <f t="shared" si="522"/>
        <v>November</v>
      </c>
      <c r="R4751" s="30" t="str">
        <f t="shared" si="523"/>
        <v>13</v>
      </c>
      <c r="W4751" t="str">
        <f t="shared" si="524"/>
        <v>ok</v>
      </c>
    </row>
    <row r="4752" spans="1:23" x14ac:dyDescent="0.3">
      <c r="A4752" t="s">
        <v>4794</v>
      </c>
      <c r="B4752" t="s">
        <v>41</v>
      </c>
      <c r="C4752" t="s">
        <v>42</v>
      </c>
      <c r="D4752" t="s">
        <v>43</v>
      </c>
      <c r="E4752" t="s">
        <v>45</v>
      </c>
      <c r="F4752" t="s">
        <v>26</v>
      </c>
      <c r="G4752" s="5">
        <v>12408.78</v>
      </c>
      <c r="H4752" s="5">
        <f t="shared" si="518"/>
        <v>223.35803999999999</v>
      </c>
      <c r="I4752" s="6">
        <v>3</v>
      </c>
      <c r="J4752" s="6">
        <v>37226.339999999997</v>
      </c>
      <c r="K4752" s="5">
        <f t="shared" si="519"/>
        <v>670.07411999999999</v>
      </c>
      <c r="L4752" s="7">
        <v>1.33</v>
      </c>
      <c r="M4752" s="7">
        <v>3620</v>
      </c>
      <c r="N4752" s="3">
        <v>45430</v>
      </c>
      <c r="O4752" s="4" t="str">
        <f t="shared" si="520"/>
        <v>2024-05</v>
      </c>
      <c r="P4752" s="4" t="str">
        <f t="shared" si="521"/>
        <v>05</v>
      </c>
      <c r="Q4752" s="4" t="str">
        <f t="shared" si="522"/>
        <v>May</v>
      </c>
      <c r="R4752" s="30" t="str">
        <f t="shared" si="523"/>
        <v>18</v>
      </c>
      <c r="W4752" t="str">
        <f t="shared" si="524"/>
        <v>ok</v>
      </c>
    </row>
    <row r="4753" spans="1:23" x14ac:dyDescent="0.3">
      <c r="A4753" t="s">
        <v>4795</v>
      </c>
      <c r="B4753" t="s">
        <v>17</v>
      </c>
      <c r="C4753" t="s">
        <v>18</v>
      </c>
      <c r="D4753" t="s">
        <v>19</v>
      </c>
      <c r="E4753" t="s">
        <v>14</v>
      </c>
      <c r="F4753" t="s">
        <v>21</v>
      </c>
      <c r="G4753" s="5">
        <v>9165.75</v>
      </c>
      <c r="H4753" s="5">
        <f t="shared" si="518"/>
        <v>164.98349999999999</v>
      </c>
      <c r="I4753" s="6">
        <v>3</v>
      </c>
      <c r="J4753" s="6">
        <v>27497.25</v>
      </c>
      <c r="K4753" s="5">
        <f t="shared" si="519"/>
        <v>494.95049999999998</v>
      </c>
      <c r="L4753" s="7">
        <v>1.69</v>
      </c>
      <c r="M4753" s="7">
        <v>1383</v>
      </c>
      <c r="N4753" s="3">
        <v>45434</v>
      </c>
      <c r="O4753" s="4" t="str">
        <f t="shared" si="520"/>
        <v>2024-05</v>
      </c>
      <c r="P4753" s="4" t="str">
        <f t="shared" si="521"/>
        <v>05</v>
      </c>
      <c r="Q4753" s="4" t="str">
        <f t="shared" si="522"/>
        <v>May</v>
      </c>
      <c r="R4753" s="30" t="str">
        <f t="shared" si="523"/>
        <v>22</v>
      </c>
      <c r="W4753" t="str">
        <f t="shared" si="524"/>
        <v>ok</v>
      </c>
    </row>
    <row r="4754" spans="1:23" x14ac:dyDescent="0.3">
      <c r="A4754" t="s">
        <v>4796</v>
      </c>
      <c r="B4754" t="s">
        <v>11</v>
      </c>
      <c r="C4754" t="s">
        <v>12</v>
      </c>
      <c r="D4754" t="s">
        <v>13</v>
      </c>
      <c r="E4754" t="s">
        <v>14</v>
      </c>
      <c r="F4754" t="s">
        <v>26</v>
      </c>
      <c r="G4754" s="5">
        <v>8548.5</v>
      </c>
      <c r="H4754" s="5">
        <f t="shared" si="518"/>
        <v>153.87299999999999</v>
      </c>
      <c r="I4754" s="6">
        <v>2</v>
      </c>
      <c r="J4754" s="6">
        <v>17097</v>
      </c>
      <c r="K4754" s="5">
        <f t="shared" si="519"/>
        <v>307.74599999999998</v>
      </c>
      <c r="L4754" s="7">
        <v>2.14</v>
      </c>
      <c r="M4754" s="7">
        <v>4858</v>
      </c>
      <c r="N4754" s="3">
        <v>45520</v>
      </c>
      <c r="O4754" s="4" t="str">
        <f t="shared" si="520"/>
        <v>2024-08</v>
      </c>
      <c r="P4754" s="4" t="str">
        <f t="shared" si="521"/>
        <v>08</v>
      </c>
      <c r="Q4754" s="4" t="str">
        <f t="shared" si="522"/>
        <v>August</v>
      </c>
      <c r="R4754" s="30" t="str">
        <f t="shared" si="523"/>
        <v>16</v>
      </c>
      <c r="W4754" t="str">
        <f t="shared" si="524"/>
        <v>ok</v>
      </c>
    </row>
    <row r="4755" spans="1:23" x14ac:dyDescent="0.3">
      <c r="A4755" t="s">
        <v>4797</v>
      </c>
      <c r="B4755" t="s">
        <v>17</v>
      </c>
      <c r="C4755" t="s">
        <v>18</v>
      </c>
      <c r="D4755" t="s">
        <v>19</v>
      </c>
      <c r="E4755" t="s">
        <v>45</v>
      </c>
      <c r="F4755" t="s">
        <v>26</v>
      </c>
      <c r="G4755" s="5">
        <v>8668.64</v>
      </c>
      <c r="H4755" s="5">
        <f t="shared" si="518"/>
        <v>156.03551999999999</v>
      </c>
      <c r="I4755" s="6">
        <v>4</v>
      </c>
      <c r="J4755" s="6">
        <v>34674.559999999998</v>
      </c>
      <c r="K4755" s="5">
        <f t="shared" si="519"/>
        <v>624.14207999999996</v>
      </c>
      <c r="L4755" s="7">
        <v>3.89</v>
      </c>
      <c r="M4755" s="7">
        <v>2690</v>
      </c>
      <c r="N4755" s="3">
        <v>45613</v>
      </c>
      <c r="O4755" s="4" t="str">
        <f t="shared" si="520"/>
        <v>2024-11</v>
      </c>
      <c r="P4755" s="4" t="str">
        <f t="shared" si="521"/>
        <v>11</v>
      </c>
      <c r="Q4755" s="4" t="str">
        <f t="shared" si="522"/>
        <v>November</v>
      </c>
      <c r="R4755" s="30" t="str">
        <f t="shared" si="523"/>
        <v>17</v>
      </c>
      <c r="W4755" t="str">
        <f t="shared" si="524"/>
        <v>ok</v>
      </c>
    </row>
    <row r="4756" spans="1:23" x14ac:dyDescent="0.3">
      <c r="A4756" t="s">
        <v>4798</v>
      </c>
      <c r="B4756" t="s">
        <v>47</v>
      </c>
      <c r="C4756" t="s">
        <v>12</v>
      </c>
      <c r="D4756" t="s">
        <v>48</v>
      </c>
      <c r="E4756" t="s">
        <v>20</v>
      </c>
      <c r="F4756" t="s">
        <v>26</v>
      </c>
      <c r="G4756" s="5">
        <v>581.23</v>
      </c>
      <c r="H4756" s="5">
        <f t="shared" si="518"/>
        <v>10.46214</v>
      </c>
      <c r="I4756" s="6">
        <v>4</v>
      </c>
      <c r="J4756" s="6">
        <v>2324.92</v>
      </c>
      <c r="K4756" s="5">
        <f t="shared" si="519"/>
        <v>41.848559999999999</v>
      </c>
      <c r="L4756" s="7">
        <v>3.73</v>
      </c>
      <c r="M4756" s="7">
        <v>2552</v>
      </c>
      <c r="N4756" s="3">
        <v>45345</v>
      </c>
      <c r="O4756" s="4" t="str">
        <f t="shared" si="520"/>
        <v>2024-02</v>
      </c>
      <c r="P4756" s="4" t="str">
        <f t="shared" si="521"/>
        <v>02</v>
      </c>
      <c r="Q4756" s="4" t="str">
        <f t="shared" si="522"/>
        <v>February</v>
      </c>
      <c r="R4756" s="30" t="str">
        <f t="shared" si="523"/>
        <v>23</v>
      </c>
      <c r="W4756" t="str">
        <f t="shared" si="524"/>
        <v>ok</v>
      </c>
    </row>
    <row r="4757" spans="1:23" x14ac:dyDescent="0.3">
      <c r="A4757" t="s">
        <v>4799</v>
      </c>
      <c r="B4757" t="s">
        <v>41</v>
      </c>
      <c r="C4757" t="s">
        <v>42</v>
      </c>
      <c r="D4757" t="s">
        <v>43</v>
      </c>
      <c r="E4757" t="s">
        <v>45</v>
      </c>
      <c r="F4757" t="s">
        <v>60</v>
      </c>
      <c r="G4757" s="5">
        <v>6152.14</v>
      </c>
      <c r="H4757" s="5">
        <f t="shared" si="518"/>
        <v>110.73851999999999</v>
      </c>
      <c r="I4757" s="6">
        <v>2</v>
      </c>
      <c r="J4757" s="6">
        <v>12304.28</v>
      </c>
      <c r="K4757" s="5">
        <f t="shared" si="519"/>
        <v>221.47703999999999</v>
      </c>
      <c r="L4757" s="7">
        <v>2.68</v>
      </c>
      <c r="M4757" s="7">
        <v>1542</v>
      </c>
      <c r="N4757" s="3">
        <v>45381</v>
      </c>
      <c r="O4757" s="4" t="str">
        <f t="shared" si="520"/>
        <v>2024-03</v>
      </c>
      <c r="P4757" s="4" t="str">
        <f t="shared" si="521"/>
        <v>03</v>
      </c>
      <c r="Q4757" s="4" t="str">
        <f t="shared" si="522"/>
        <v>March</v>
      </c>
      <c r="R4757" s="30" t="str">
        <f t="shared" si="523"/>
        <v>30</v>
      </c>
      <c r="W4757" t="str">
        <f t="shared" si="524"/>
        <v>ok</v>
      </c>
    </row>
    <row r="4758" spans="1:23" x14ac:dyDescent="0.3">
      <c r="A4758" t="s">
        <v>4800</v>
      </c>
      <c r="B4758" t="s">
        <v>23</v>
      </c>
      <c r="C4758" t="s">
        <v>24</v>
      </c>
      <c r="D4758" t="s">
        <v>25</v>
      </c>
      <c r="E4758" t="s">
        <v>14</v>
      </c>
      <c r="F4758" t="s">
        <v>21</v>
      </c>
      <c r="G4758" s="5">
        <v>7411.75</v>
      </c>
      <c r="H4758" s="5">
        <f t="shared" si="518"/>
        <v>133.41149999999999</v>
      </c>
      <c r="I4758" s="6">
        <v>4</v>
      </c>
      <c r="J4758" s="6">
        <v>29647</v>
      </c>
      <c r="K4758" s="5">
        <f t="shared" si="519"/>
        <v>533.64599999999996</v>
      </c>
      <c r="L4758" s="7">
        <v>1.76</v>
      </c>
      <c r="M4758" s="7">
        <v>2071</v>
      </c>
      <c r="N4758" s="3">
        <v>45640</v>
      </c>
      <c r="O4758" s="4" t="str">
        <f t="shared" si="520"/>
        <v>2024-12</v>
      </c>
      <c r="P4758" s="4" t="str">
        <f t="shared" si="521"/>
        <v>12</v>
      </c>
      <c r="Q4758" s="4" t="str">
        <f t="shared" si="522"/>
        <v>December</v>
      </c>
      <c r="R4758" s="30" t="str">
        <f t="shared" si="523"/>
        <v>14</v>
      </c>
      <c r="W4758" t="str">
        <f t="shared" si="524"/>
        <v>ok</v>
      </c>
    </row>
    <row r="4759" spans="1:23" x14ac:dyDescent="0.3">
      <c r="A4759" t="s">
        <v>4801</v>
      </c>
      <c r="B4759" t="s">
        <v>47</v>
      </c>
      <c r="C4759" t="s">
        <v>12</v>
      </c>
      <c r="D4759" t="s">
        <v>48</v>
      </c>
      <c r="E4759" t="s">
        <v>14</v>
      </c>
      <c r="F4759" t="s">
        <v>15</v>
      </c>
      <c r="G4759" s="5">
        <v>6904.68</v>
      </c>
      <c r="H4759" s="5">
        <f t="shared" si="518"/>
        <v>124.28424</v>
      </c>
      <c r="I4759" s="6">
        <v>5</v>
      </c>
      <c r="J4759" s="6">
        <v>34523.4</v>
      </c>
      <c r="K4759" s="5">
        <f t="shared" si="519"/>
        <v>621.4212</v>
      </c>
      <c r="L4759" s="7">
        <v>4.46</v>
      </c>
      <c r="M4759" s="7">
        <v>4783</v>
      </c>
      <c r="N4759" s="3">
        <v>45619</v>
      </c>
      <c r="O4759" s="4" t="str">
        <f t="shared" si="520"/>
        <v>2024-11</v>
      </c>
      <c r="P4759" s="4" t="str">
        <f t="shared" si="521"/>
        <v>11</v>
      </c>
      <c r="Q4759" s="4" t="str">
        <f t="shared" si="522"/>
        <v>November</v>
      </c>
      <c r="R4759" s="30" t="str">
        <f t="shared" si="523"/>
        <v>23</v>
      </c>
      <c r="W4759" t="str">
        <f t="shared" si="524"/>
        <v>ok</v>
      </c>
    </row>
    <row r="4760" spans="1:23" x14ac:dyDescent="0.3">
      <c r="A4760" t="s">
        <v>4802</v>
      </c>
      <c r="B4760" t="s">
        <v>28</v>
      </c>
      <c r="C4760" t="s">
        <v>29</v>
      </c>
      <c r="D4760" t="s">
        <v>30</v>
      </c>
      <c r="E4760" t="s">
        <v>20</v>
      </c>
      <c r="F4760" t="s">
        <v>15</v>
      </c>
      <c r="G4760" s="5">
        <v>15462.81</v>
      </c>
      <c r="H4760" s="5">
        <f t="shared" si="518"/>
        <v>278.33058</v>
      </c>
      <c r="I4760" s="6">
        <v>2</v>
      </c>
      <c r="J4760" s="6">
        <v>30925.62</v>
      </c>
      <c r="K4760" s="5">
        <f t="shared" si="519"/>
        <v>556.66116</v>
      </c>
      <c r="L4760" s="7">
        <v>1.74</v>
      </c>
      <c r="M4760" s="7">
        <v>4167</v>
      </c>
      <c r="N4760" s="3">
        <v>45582</v>
      </c>
      <c r="O4760" s="4" t="str">
        <f t="shared" si="520"/>
        <v>2024-10</v>
      </c>
      <c r="P4760" s="4" t="str">
        <f t="shared" si="521"/>
        <v>10</v>
      </c>
      <c r="Q4760" s="4" t="str">
        <f t="shared" si="522"/>
        <v>October</v>
      </c>
      <c r="R4760" s="30" t="str">
        <f t="shared" si="523"/>
        <v>17</v>
      </c>
      <c r="W4760" t="str">
        <f t="shared" si="524"/>
        <v>ok</v>
      </c>
    </row>
    <row r="4761" spans="1:23" x14ac:dyDescent="0.3">
      <c r="A4761" t="s">
        <v>4803</v>
      </c>
      <c r="B4761" t="s">
        <v>33</v>
      </c>
      <c r="C4761" t="s">
        <v>12</v>
      </c>
      <c r="D4761" t="s">
        <v>34</v>
      </c>
      <c r="E4761" t="s">
        <v>20</v>
      </c>
      <c r="F4761" t="s">
        <v>31</v>
      </c>
      <c r="G4761" s="5">
        <v>4855.51</v>
      </c>
      <c r="H4761" s="5">
        <f t="shared" si="518"/>
        <v>87.399180000000001</v>
      </c>
      <c r="I4761" s="6">
        <v>3</v>
      </c>
      <c r="J4761" s="6">
        <v>14566.53</v>
      </c>
      <c r="K4761" s="5">
        <f t="shared" si="519"/>
        <v>262.19754</v>
      </c>
      <c r="L4761" s="7">
        <v>4.6900000000000004</v>
      </c>
      <c r="M4761" s="7">
        <v>157</v>
      </c>
      <c r="N4761" s="3">
        <v>45642</v>
      </c>
      <c r="O4761" s="4" t="str">
        <f t="shared" si="520"/>
        <v>2024-12</v>
      </c>
      <c r="P4761" s="4" t="str">
        <f t="shared" si="521"/>
        <v>12</v>
      </c>
      <c r="Q4761" s="4" t="str">
        <f t="shared" si="522"/>
        <v>December</v>
      </c>
      <c r="R4761" s="30" t="str">
        <f t="shared" si="523"/>
        <v>16</v>
      </c>
      <c r="W4761" t="str">
        <f t="shared" si="524"/>
        <v>ok</v>
      </c>
    </row>
    <row r="4762" spans="1:23" x14ac:dyDescent="0.3">
      <c r="A4762" t="s">
        <v>4804</v>
      </c>
      <c r="B4762" t="s">
        <v>17</v>
      </c>
      <c r="C4762" t="s">
        <v>18</v>
      </c>
      <c r="D4762" t="s">
        <v>19</v>
      </c>
      <c r="E4762" t="s">
        <v>14</v>
      </c>
      <c r="F4762" t="s">
        <v>38</v>
      </c>
      <c r="G4762" s="5">
        <v>7601.87</v>
      </c>
      <c r="H4762" s="5">
        <f t="shared" si="518"/>
        <v>136.83365999999998</v>
      </c>
      <c r="I4762" s="6">
        <v>1</v>
      </c>
      <c r="J4762" s="6">
        <v>7601.87</v>
      </c>
      <c r="K4762" s="5">
        <f t="shared" si="519"/>
        <v>136.83365999999998</v>
      </c>
      <c r="L4762" s="7">
        <v>1.44</v>
      </c>
      <c r="M4762" s="7">
        <v>491</v>
      </c>
      <c r="N4762" s="3">
        <v>45555</v>
      </c>
      <c r="O4762" s="4" t="str">
        <f t="shared" si="520"/>
        <v>2024-09</v>
      </c>
      <c r="P4762" s="4" t="str">
        <f t="shared" si="521"/>
        <v>09</v>
      </c>
      <c r="Q4762" s="4" t="str">
        <f t="shared" si="522"/>
        <v>September</v>
      </c>
      <c r="R4762" s="30" t="str">
        <f t="shared" si="523"/>
        <v>20</v>
      </c>
      <c r="W4762" t="str">
        <f t="shared" si="524"/>
        <v>ok</v>
      </c>
    </row>
    <row r="4763" spans="1:23" x14ac:dyDescent="0.3">
      <c r="A4763" t="s">
        <v>4805</v>
      </c>
      <c r="B4763" t="s">
        <v>17</v>
      </c>
      <c r="C4763" t="s">
        <v>18</v>
      </c>
      <c r="D4763" t="s">
        <v>19</v>
      </c>
      <c r="E4763" t="s">
        <v>14</v>
      </c>
      <c r="F4763" t="s">
        <v>38</v>
      </c>
      <c r="G4763" s="5">
        <v>15797.01</v>
      </c>
      <c r="H4763" s="5">
        <f t="shared" si="518"/>
        <v>284.34618</v>
      </c>
      <c r="I4763" s="6">
        <v>1</v>
      </c>
      <c r="J4763" s="6">
        <v>15797.01</v>
      </c>
      <c r="K4763" s="5">
        <f t="shared" si="519"/>
        <v>284.34618</v>
      </c>
      <c r="L4763" s="7">
        <v>2.33</v>
      </c>
      <c r="M4763" s="7">
        <v>3193</v>
      </c>
      <c r="N4763" s="3">
        <v>45303</v>
      </c>
      <c r="O4763" s="4" t="str">
        <f t="shared" si="520"/>
        <v>2024-01</v>
      </c>
      <c r="P4763" s="4" t="str">
        <f t="shared" si="521"/>
        <v>01</v>
      </c>
      <c r="Q4763" s="4" t="str">
        <f t="shared" si="522"/>
        <v>January</v>
      </c>
      <c r="R4763" s="30" t="str">
        <f t="shared" si="523"/>
        <v>12</v>
      </c>
      <c r="W4763" t="str">
        <f t="shared" si="524"/>
        <v>ok</v>
      </c>
    </row>
    <row r="4764" spans="1:23" x14ac:dyDescent="0.3">
      <c r="A4764" t="s">
        <v>4806</v>
      </c>
      <c r="B4764" t="s">
        <v>23</v>
      </c>
      <c r="C4764" t="s">
        <v>24</v>
      </c>
      <c r="D4764" t="s">
        <v>25</v>
      </c>
      <c r="E4764" t="s">
        <v>20</v>
      </c>
      <c r="F4764" t="s">
        <v>15</v>
      </c>
      <c r="G4764" s="5">
        <v>13542.71</v>
      </c>
      <c r="H4764" s="5">
        <f t="shared" si="518"/>
        <v>243.76877999999996</v>
      </c>
      <c r="I4764" s="6">
        <v>2</v>
      </c>
      <c r="J4764" s="6">
        <v>27085.42</v>
      </c>
      <c r="K4764" s="5">
        <f t="shared" si="519"/>
        <v>487.53755999999993</v>
      </c>
      <c r="L4764" s="7">
        <v>4.45</v>
      </c>
      <c r="M4764" s="7">
        <v>4550</v>
      </c>
      <c r="N4764" s="3">
        <v>45307</v>
      </c>
      <c r="O4764" s="4" t="str">
        <f t="shared" si="520"/>
        <v>2024-01</v>
      </c>
      <c r="P4764" s="4" t="str">
        <f t="shared" si="521"/>
        <v>01</v>
      </c>
      <c r="Q4764" s="4" t="str">
        <f t="shared" si="522"/>
        <v>January</v>
      </c>
      <c r="R4764" s="30" t="str">
        <f t="shared" si="523"/>
        <v>16</v>
      </c>
      <c r="W4764" t="str">
        <f t="shared" si="524"/>
        <v>ok</v>
      </c>
    </row>
    <row r="4765" spans="1:23" x14ac:dyDescent="0.3">
      <c r="A4765" t="s">
        <v>4807</v>
      </c>
      <c r="B4765" t="s">
        <v>33</v>
      </c>
      <c r="C4765" t="s">
        <v>12</v>
      </c>
      <c r="D4765" t="s">
        <v>34</v>
      </c>
      <c r="E4765" t="s">
        <v>45</v>
      </c>
      <c r="F4765" t="s">
        <v>26</v>
      </c>
      <c r="G4765" s="5">
        <v>5179.13</v>
      </c>
      <c r="H4765" s="5">
        <f t="shared" si="518"/>
        <v>93.224339999999998</v>
      </c>
      <c r="I4765" s="6">
        <v>2</v>
      </c>
      <c r="J4765" s="6">
        <v>10358.26</v>
      </c>
      <c r="K4765" s="5">
        <f t="shared" si="519"/>
        <v>186.44868</v>
      </c>
      <c r="L4765" s="7">
        <v>1.58</v>
      </c>
      <c r="M4765" s="7">
        <v>4897</v>
      </c>
      <c r="N4765" s="3">
        <v>45435</v>
      </c>
      <c r="O4765" s="4" t="str">
        <f t="shared" si="520"/>
        <v>2024-05</v>
      </c>
      <c r="P4765" s="4" t="str">
        <f t="shared" si="521"/>
        <v>05</v>
      </c>
      <c r="Q4765" s="4" t="str">
        <f t="shared" si="522"/>
        <v>May</v>
      </c>
      <c r="R4765" s="30" t="str">
        <f t="shared" si="523"/>
        <v>23</v>
      </c>
      <c r="W4765" t="str">
        <f t="shared" si="524"/>
        <v>ok</v>
      </c>
    </row>
    <row r="4766" spans="1:23" x14ac:dyDescent="0.3">
      <c r="A4766" t="s">
        <v>4808</v>
      </c>
      <c r="B4766" t="s">
        <v>11</v>
      </c>
      <c r="C4766" t="s">
        <v>12</v>
      </c>
      <c r="D4766" t="s">
        <v>13</v>
      </c>
      <c r="E4766" t="s">
        <v>20</v>
      </c>
      <c r="F4766" t="s">
        <v>31</v>
      </c>
      <c r="G4766" s="5">
        <v>3524.67</v>
      </c>
      <c r="H4766" s="5">
        <f t="shared" si="518"/>
        <v>63.444059999999993</v>
      </c>
      <c r="I4766" s="6">
        <v>4</v>
      </c>
      <c r="J4766" s="6">
        <v>14098.68</v>
      </c>
      <c r="K4766" s="5">
        <f t="shared" si="519"/>
        <v>253.77623999999997</v>
      </c>
      <c r="L4766" s="7">
        <v>2.33</v>
      </c>
      <c r="M4766" s="7">
        <v>3208</v>
      </c>
      <c r="N4766" s="3">
        <v>45332</v>
      </c>
      <c r="O4766" s="4" t="str">
        <f t="shared" si="520"/>
        <v>2024-02</v>
      </c>
      <c r="P4766" s="4" t="str">
        <f t="shared" si="521"/>
        <v>02</v>
      </c>
      <c r="Q4766" s="4" t="str">
        <f t="shared" si="522"/>
        <v>February</v>
      </c>
      <c r="R4766" s="30" t="str">
        <f t="shared" si="523"/>
        <v>10</v>
      </c>
      <c r="W4766" t="str">
        <f t="shared" si="524"/>
        <v>ok</v>
      </c>
    </row>
    <row r="4767" spans="1:23" x14ac:dyDescent="0.3">
      <c r="A4767" t="s">
        <v>4809</v>
      </c>
      <c r="B4767" t="s">
        <v>33</v>
      </c>
      <c r="C4767" t="s">
        <v>12</v>
      </c>
      <c r="D4767" t="s">
        <v>34</v>
      </c>
      <c r="E4767" t="s">
        <v>14</v>
      </c>
      <c r="F4767" t="s">
        <v>60</v>
      </c>
      <c r="G4767" s="5">
        <v>8802.74</v>
      </c>
      <c r="H4767" s="5">
        <f t="shared" si="518"/>
        <v>158.44931999999997</v>
      </c>
      <c r="I4767" s="6">
        <v>4</v>
      </c>
      <c r="J4767" s="6">
        <v>35210.959999999999</v>
      </c>
      <c r="K4767" s="5">
        <f t="shared" si="519"/>
        <v>633.79727999999989</v>
      </c>
      <c r="L4767" s="7">
        <v>3.06</v>
      </c>
      <c r="M4767" s="7">
        <v>1589</v>
      </c>
      <c r="N4767" s="3">
        <v>45308</v>
      </c>
      <c r="O4767" s="4" t="str">
        <f t="shared" si="520"/>
        <v>2024-01</v>
      </c>
      <c r="P4767" s="4" t="str">
        <f t="shared" si="521"/>
        <v>01</v>
      </c>
      <c r="Q4767" s="4" t="str">
        <f t="shared" si="522"/>
        <v>January</v>
      </c>
      <c r="R4767" s="30" t="str">
        <f t="shared" si="523"/>
        <v>17</v>
      </c>
      <c r="W4767" t="str">
        <f t="shared" si="524"/>
        <v>ok</v>
      </c>
    </row>
    <row r="4768" spans="1:23" x14ac:dyDescent="0.3">
      <c r="A4768" t="s">
        <v>4810</v>
      </c>
      <c r="B4768" t="s">
        <v>23</v>
      </c>
      <c r="C4768" t="s">
        <v>24</v>
      </c>
      <c r="D4768" t="s">
        <v>25</v>
      </c>
      <c r="E4768" t="s">
        <v>45</v>
      </c>
      <c r="F4768" t="s">
        <v>31</v>
      </c>
      <c r="G4768" s="5">
        <v>4143.51</v>
      </c>
      <c r="H4768" s="5">
        <f t="shared" si="518"/>
        <v>74.583179999999999</v>
      </c>
      <c r="I4768" s="6">
        <v>3</v>
      </c>
      <c r="J4768" s="6">
        <v>12430.53</v>
      </c>
      <c r="K4768" s="5">
        <f t="shared" si="519"/>
        <v>223.74954</v>
      </c>
      <c r="L4768" s="7">
        <v>4.78</v>
      </c>
      <c r="M4768" s="7">
        <v>119</v>
      </c>
      <c r="N4768" s="3">
        <v>45339</v>
      </c>
      <c r="O4768" s="4" t="str">
        <f t="shared" si="520"/>
        <v>2024-02</v>
      </c>
      <c r="P4768" s="4" t="str">
        <f t="shared" si="521"/>
        <v>02</v>
      </c>
      <c r="Q4768" s="4" t="str">
        <f t="shared" si="522"/>
        <v>February</v>
      </c>
      <c r="R4768" s="30" t="str">
        <f t="shared" si="523"/>
        <v>17</v>
      </c>
      <c r="W4768" t="str">
        <f t="shared" si="524"/>
        <v>ok</v>
      </c>
    </row>
    <row r="4769" spans="1:23" x14ac:dyDescent="0.3">
      <c r="A4769" t="s">
        <v>4811</v>
      </c>
      <c r="B4769" t="s">
        <v>28</v>
      </c>
      <c r="C4769" t="s">
        <v>29</v>
      </c>
      <c r="D4769" t="s">
        <v>30</v>
      </c>
      <c r="E4769" t="s">
        <v>45</v>
      </c>
      <c r="F4769" t="s">
        <v>38</v>
      </c>
      <c r="G4769" s="5">
        <v>3581.75</v>
      </c>
      <c r="H4769" s="5">
        <f t="shared" si="518"/>
        <v>64.471499999999992</v>
      </c>
      <c r="I4769" s="6">
        <v>5</v>
      </c>
      <c r="J4769" s="6">
        <v>17908.75</v>
      </c>
      <c r="K4769" s="5">
        <f t="shared" si="519"/>
        <v>322.35749999999996</v>
      </c>
      <c r="L4769" s="7">
        <v>4.3099999999999996</v>
      </c>
      <c r="M4769" s="7">
        <v>3782</v>
      </c>
      <c r="N4769" s="3">
        <v>45391</v>
      </c>
      <c r="O4769" s="4" t="str">
        <f t="shared" si="520"/>
        <v>2024-04</v>
      </c>
      <c r="P4769" s="4" t="str">
        <f t="shared" si="521"/>
        <v>04</v>
      </c>
      <c r="Q4769" s="4" t="str">
        <f t="shared" si="522"/>
        <v>April</v>
      </c>
      <c r="R4769" s="30" t="str">
        <f t="shared" si="523"/>
        <v>09</v>
      </c>
      <c r="W4769" t="str">
        <f t="shared" si="524"/>
        <v>ok</v>
      </c>
    </row>
    <row r="4770" spans="1:23" x14ac:dyDescent="0.3">
      <c r="A4770" t="s">
        <v>4812</v>
      </c>
      <c r="B4770" t="s">
        <v>47</v>
      </c>
      <c r="C4770" t="s">
        <v>12</v>
      </c>
      <c r="D4770" t="s">
        <v>48</v>
      </c>
      <c r="E4770" t="s">
        <v>45</v>
      </c>
      <c r="F4770" t="s">
        <v>38</v>
      </c>
      <c r="G4770" s="5">
        <v>15802.31</v>
      </c>
      <c r="H4770" s="5">
        <f t="shared" si="518"/>
        <v>284.44157999999999</v>
      </c>
      <c r="I4770" s="6">
        <v>1</v>
      </c>
      <c r="J4770" s="6">
        <v>15802.31</v>
      </c>
      <c r="K4770" s="5">
        <f t="shared" si="519"/>
        <v>284.44157999999999</v>
      </c>
      <c r="L4770" s="7">
        <v>2.85</v>
      </c>
      <c r="M4770" s="7">
        <v>63</v>
      </c>
      <c r="N4770" s="3">
        <v>45397</v>
      </c>
      <c r="O4770" s="4" t="str">
        <f t="shared" si="520"/>
        <v>2024-04</v>
      </c>
      <c r="P4770" s="4" t="str">
        <f t="shared" si="521"/>
        <v>04</v>
      </c>
      <c r="Q4770" s="4" t="str">
        <f t="shared" si="522"/>
        <v>April</v>
      </c>
      <c r="R4770" s="30" t="str">
        <f t="shared" si="523"/>
        <v>15</v>
      </c>
      <c r="W4770" t="str">
        <f t="shared" si="524"/>
        <v>ok</v>
      </c>
    </row>
    <row r="4771" spans="1:23" x14ac:dyDescent="0.3">
      <c r="A4771" t="s">
        <v>4813</v>
      </c>
      <c r="B4771" t="s">
        <v>17</v>
      </c>
      <c r="C4771" t="s">
        <v>18</v>
      </c>
      <c r="D4771" t="s">
        <v>19</v>
      </c>
      <c r="E4771" t="s">
        <v>14</v>
      </c>
      <c r="F4771" t="s">
        <v>38</v>
      </c>
      <c r="G4771" s="5">
        <v>10839.64</v>
      </c>
      <c r="H4771" s="5">
        <f t="shared" si="518"/>
        <v>195.11351999999997</v>
      </c>
      <c r="I4771" s="6">
        <v>4</v>
      </c>
      <c r="J4771" s="6">
        <v>43358.559999999998</v>
      </c>
      <c r="K4771" s="5">
        <f t="shared" si="519"/>
        <v>780.45407999999986</v>
      </c>
      <c r="L4771" s="7">
        <v>3.3</v>
      </c>
      <c r="M4771" s="7">
        <v>2134</v>
      </c>
      <c r="N4771" s="3">
        <v>45615</v>
      </c>
      <c r="O4771" s="4" t="str">
        <f t="shared" si="520"/>
        <v>2024-11</v>
      </c>
      <c r="P4771" s="4" t="str">
        <f t="shared" si="521"/>
        <v>11</v>
      </c>
      <c r="Q4771" s="4" t="str">
        <f t="shared" si="522"/>
        <v>November</v>
      </c>
      <c r="R4771" s="30" t="str">
        <f t="shared" si="523"/>
        <v>19</v>
      </c>
      <c r="W4771" t="str">
        <f t="shared" si="524"/>
        <v>ok</v>
      </c>
    </row>
    <row r="4772" spans="1:23" x14ac:dyDescent="0.3">
      <c r="A4772" t="s">
        <v>4814</v>
      </c>
      <c r="B4772" t="s">
        <v>28</v>
      </c>
      <c r="C4772" t="s">
        <v>29</v>
      </c>
      <c r="D4772" t="s">
        <v>30</v>
      </c>
      <c r="E4772" t="s">
        <v>45</v>
      </c>
      <c r="F4772" t="s">
        <v>15</v>
      </c>
      <c r="G4772" s="5">
        <v>2761.07</v>
      </c>
      <c r="H4772" s="5">
        <f t="shared" si="518"/>
        <v>49.699260000000002</v>
      </c>
      <c r="I4772" s="6">
        <v>3</v>
      </c>
      <c r="J4772" s="6">
        <v>8283.2099999999991</v>
      </c>
      <c r="K4772" s="5">
        <f t="shared" si="519"/>
        <v>149.09778</v>
      </c>
      <c r="L4772" s="7">
        <v>2.84</v>
      </c>
      <c r="M4772" s="7">
        <v>4567</v>
      </c>
      <c r="N4772" s="3">
        <v>45450</v>
      </c>
      <c r="O4772" s="4" t="str">
        <f t="shared" si="520"/>
        <v>2024-06</v>
      </c>
      <c r="P4772" s="4" t="str">
        <f t="shared" si="521"/>
        <v>06</v>
      </c>
      <c r="Q4772" s="4" t="str">
        <f t="shared" si="522"/>
        <v>June</v>
      </c>
      <c r="R4772" s="30" t="str">
        <f t="shared" si="523"/>
        <v>07</v>
      </c>
      <c r="W4772" t="str">
        <f t="shared" si="524"/>
        <v>ok</v>
      </c>
    </row>
    <row r="4773" spans="1:23" x14ac:dyDescent="0.3">
      <c r="A4773" t="s">
        <v>4815</v>
      </c>
      <c r="B4773" t="s">
        <v>33</v>
      </c>
      <c r="C4773" t="s">
        <v>12</v>
      </c>
      <c r="D4773" t="s">
        <v>34</v>
      </c>
      <c r="E4773" t="s">
        <v>20</v>
      </c>
      <c r="F4773" t="s">
        <v>60</v>
      </c>
      <c r="G4773" s="5">
        <v>14442.64</v>
      </c>
      <c r="H4773" s="5">
        <f t="shared" si="518"/>
        <v>259.96751999999998</v>
      </c>
      <c r="I4773" s="6">
        <v>4</v>
      </c>
      <c r="J4773" s="6">
        <v>57770.559999999998</v>
      </c>
      <c r="K4773" s="5">
        <f t="shared" si="519"/>
        <v>1039.8700799999999</v>
      </c>
      <c r="L4773" s="7">
        <v>2.56</v>
      </c>
      <c r="M4773" s="7">
        <v>3526</v>
      </c>
      <c r="N4773" s="3">
        <v>45496</v>
      </c>
      <c r="O4773" s="4" t="str">
        <f t="shared" si="520"/>
        <v>2024-07</v>
      </c>
      <c r="P4773" s="4" t="str">
        <f t="shared" si="521"/>
        <v>07</v>
      </c>
      <c r="Q4773" s="4" t="str">
        <f t="shared" si="522"/>
        <v>July</v>
      </c>
      <c r="R4773" s="30" t="str">
        <f t="shared" si="523"/>
        <v>23</v>
      </c>
      <c r="W4773" t="str">
        <f t="shared" si="524"/>
        <v>ok</v>
      </c>
    </row>
    <row r="4774" spans="1:23" x14ac:dyDescent="0.3">
      <c r="A4774" t="s">
        <v>4816</v>
      </c>
      <c r="B4774" t="s">
        <v>33</v>
      </c>
      <c r="C4774" t="s">
        <v>12</v>
      </c>
      <c r="D4774" t="s">
        <v>34</v>
      </c>
      <c r="E4774" t="s">
        <v>20</v>
      </c>
      <c r="F4774" t="s">
        <v>38</v>
      </c>
      <c r="G4774" s="5">
        <v>2786.82</v>
      </c>
      <c r="H4774" s="5">
        <f t="shared" si="518"/>
        <v>50.162759999999999</v>
      </c>
      <c r="I4774" s="6">
        <v>3</v>
      </c>
      <c r="J4774" s="6">
        <v>8360.4599999999991</v>
      </c>
      <c r="K4774" s="5">
        <f t="shared" si="519"/>
        <v>150.48828</v>
      </c>
      <c r="L4774" s="7">
        <v>3.49</v>
      </c>
      <c r="M4774" s="7">
        <v>2010</v>
      </c>
      <c r="N4774" s="3">
        <v>45324</v>
      </c>
      <c r="O4774" s="4" t="str">
        <f t="shared" si="520"/>
        <v>2024-02</v>
      </c>
      <c r="P4774" s="4" t="str">
        <f t="shared" si="521"/>
        <v>02</v>
      </c>
      <c r="Q4774" s="4" t="str">
        <f t="shared" si="522"/>
        <v>February</v>
      </c>
      <c r="R4774" s="30" t="str">
        <f t="shared" si="523"/>
        <v>02</v>
      </c>
      <c r="W4774" t="str">
        <f t="shared" si="524"/>
        <v>ok</v>
      </c>
    </row>
    <row r="4775" spans="1:23" x14ac:dyDescent="0.3">
      <c r="A4775" t="s">
        <v>4817</v>
      </c>
      <c r="B4775" t="s">
        <v>11</v>
      </c>
      <c r="C4775" t="s">
        <v>12</v>
      </c>
      <c r="D4775" t="s">
        <v>13</v>
      </c>
      <c r="E4775" t="s">
        <v>20</v>
      </c>
      <c r="F4775" t="s">
        <v>38</v>
      </c>
      <c r="G4775" s="5">
        <v>12343.41</v>
      </c>
      <c r="H4775" s="5">
        <f t="shared" si="518"/>
        <v>222.18137999999999</v>
      </c>
      <c r="I4775" s="6">
        <v>2</v>
      </c>
      <c r="J4775" s="6">
        <v>24686.82</v>
      </c>
      <c r="K4775" s="5">
        <f t="shared" si="519"/>
        <v>444.36275999999998</v>
      </c>
      <c r="L4775" s="7">
        <v>1.2</v>
      </c>
      <c r="M4775" s="7">
        <v>2754</v>
      </c>
      <c r="N4775" s="3">
        <v>45526</v>
      </c>
      <c r="O4775" s="4" t="str">
        <f t="shared" si="520"/>
        <v>2024-08</v>
      </c>
      <c r="P4775" s="4" t="str">
        <f t="shared" si="521"/>
        <v>08</v>
      </c>
      <c r="Q4775" s="4" t="str">
        <f t="shared" si="522"/>
        <v>August</v>
      </c>
      <c r="R4775" s="30" t="str">
        <f t="shared" si="523"/>
        <v>22</v>
      </c>
      <c r="W4775" t="str">
        <f t="shared" si="524"/>
        <v>ok</v>
      </c>
    </row>
    <row r="4776" spans="1:23" x14ac:dyDescent="0.3">
      <c r="A4776" t="s">
        <v>4818</v>
      </c>
      <c r="B4776" t="s">
        <v>17</v>
      </c>
      <c r="C4776" t="s">
        <v>18</v>
      </c>
      <c r="D4776" t="s">
        <v>19</v>
      </c>
      <c r="E4776" t="s">
        <v>14</v>
      </c>
      <c r="F4776" t="s">
        <v>26</v>
      </c>
      <c r="G4776" s="5">
        <v>10893.91</v>
      </c>
      <c r="H4776" s="5">
        <f t="shared" si="518"/>
        <v>196.09037999999998</v>
      </c>
      <c r="I4776" s="6">
        <v>3</v>
      </c>
      <c r="J4776" s="6">
        <v>32681.73</v>
      </c>
      <c r="K4776" s="5">
        <f t="shared" si="519"/>
        <v>588.27113999999995</v>
      </c>
      <c r="L4776" s="7">
        <v>4.8</v>
      </c>
      <c r="M4776" s="7">
        <v>4549</v>
      </c>
      <c r="N4776" s="3">
        <v>45626</v>
      </c>
      <c r="O4776" s="4" t="str">
        <f t="shared" si="520"/>
        <v>2024-11</v>
      </c>
      <c r="P4776" s="4" t="str">
        <f t="shared" si="521"/>
        <v>11</v>
      </c>
      <c r="Q4776" s="4" t="str">
        <f t="shared" si="522"/>
        <v>November</v>
      </c>
      <c r="R4776" s="30" t="str">
        <f t="shared" si="523"/>
        <v>30</v>
      </c>
      <c r="W4776" t="str">
        <f t="shared" si="524"/>
        <v>ok</v>
      </c>
    </row>
    <row r="4777" spans="1:23" x14ac:dyDescent="0.3">
      <c r="A4777" t="s">
        <v>4819</v>
      </c>
      <c r="B4777" t="s">
        <v>41</v>
      </c>
      <c r="C4777" t="s">
        <v>42</v>
      </c>
      <c r="D4777" t="s">
        <v>43</v>
      </c>
      <c r="E4777" t="s">
        <v>14</v>
      </c>
      <c r="F4777" t="s">
        <v>60</v>
      </c>
      <c r="G4777" s="5">
        <v>17102.39</v>
      </c>
      <c r="H4777" s="5">
        <f t="shared" si="518"/>
        <v>307.84301999999997</v>
      </c>
      <c r="I4777" s="6">
        <v>4</v>
      </c>
      <c r="J4777" s="6">
        <v>68409.56</v>
      </c>
      <c r="K4777" s="5">
        <f t="shared" si="519"/>
        <v>1231.3720799999999</v>
      </c>
      <c r="L4777" s="7">
        <v>2.93</v>
      </c>
      <c r="M4777" s="7">
        <v>265</v>
      </c>
      <c r="N4777" s="3">
        <v>45428</v>
      </c>
      <c r="O4777" s="4" t="str">
        <f t="shared" si="520"/>
        <v>2024-05</v>
      </c>
      <c r="P4777" s="4" t="str">
        <f t="shared" si="521"/>
        <v>05</v>
      </c>
      <c r="Q4777" s="4" t="str">
        <f t="shared" si="522"/>
        <v>May</v>
      </c>
      <c r="R4777" s="30" t="str">
        <f t="shared" si="523"/>
        <v>16</v>
      </c>
      <c r="W4777" t="str">
        <f t="shared" si="524"/>
        <v>ok</v>
      </c>
    </row>
    <row r="4778" spans="1:23" x14ac:dyDescent="0.3">
      <c r="A4778" t="s">
        <v>4820</v>
      </c>
      <c r="B4778" t="s">
        <v>17</v>
      </c>
      <c r="C4778" t="s">
        <v>18</v>
      </c>
      <c r="D4778" t="s">
        <v>19</v>
      </c>
      <c r="E4778" t="s">
        <v>20</v>
      </c>
      <c r="F4778" t="s">
        <v>60</v>
      </c>
      <c r="G4778" s="5">
        <v>5402.35</v>
      </c>
      <c r="H4778" s="5">
        <f t="shared" si="518"/>
        <v>97.2423</v>
      </c>
      <c r="I4778" s="6">
        <v>5</v>
      </c>
      <c r="J4778" s="6">
        <v>27011.75</v>
      </c>
      <c r="K4778" s="5">
        <f t="shared" si="519"/>
        <v>486.2115</v>
      </c>
      <c r="L4778" s="7">
        <v>3.33</v>
      </c>
      <c r="M4778" s="7">
        <v>3115</v>
      </c>
      <c r="N4778" s="3">
        <v>45387</v>
      </c>
      <c r="O4778" s="4" t="str">
        <f t="shared" si="520"/>
        <v>2024-04</v>
      </c>
      <c r="P4778" s="4" t="str">
        <f t="shared" si="521"/>
        <v>04</v>
      </c>
      <c r="Q4778" s="4" t="str">
        <f t="shared" si="522"/>
        <v>April</v>
      </c>
      <c r="R4778" s="30" t="str">
        <f t="shared" si="523"/>
        <v>05</v>
      </c>
      <c r="W4778" t="str">
        <f t="shared" si="524"/>
        <v>ok</v>
      </c>
    </row>
    <row r="4779" spans="1:23" x14ac:dyDescent="0.3">
      <c r="A4779" t="s">
        <v>4821</v>
      </c>
      <c r="B4779" t="s">
        <v>28</v>
      </c>
      <c r="C4779" t="s">
        <v>29</v>
      </c>
      <c r="D4779" t="s">
        <v>30</v>
      </c>
      <c r="E4779" t="s">
        <v>14</v>
      </c>
      <c r="F4779" t="s">
        <v>21</v>
      </c>
      <c r="G4779" s="5">
        <v>16538.02</v>
      </c>
      <c r="H4779" s="5">
        <f t="shared" si="518"/>
        <v>297.68435999999997</v>
      </c>
      <c r="I4779" s="6">
        <v>4</v>
      </c>
      <c r="J4779" s="6">
        <v>66152.08</v>
      </c>
      <c r="K4779" s="5">
        <f t="shared" si="519"/>
        <v>1190.7374399999999</v>
      </c>
      <c r="L4779" s="7">
        <v>2.8</v>
      </c>
      <c r="M4779" s="7">
        <v>362</v>
      </c>
      <c r="N4779" s="3">
        <v>45613</v>
      </c>
      <c r="O4779" s="4" t="str">
        <f t="shared" si="520"/>
        <v>2024-11</v>
      </c>
      <c r="P4779" s="4" t="str">
        <f t="shared" si="521"/>
        <v>11</v>
      </c>
      <c r="Q4779" s="4" t="str">
        <f t="shared" si="522"/>
        <v>November</v>
      </c>
      <c r="R4779" s="30" t="str">
        <f t="shared" si="523"/>
        <v>17</v>
      </c>
      <c r="W4779" t="str">
        <f t="shared" si="524"/>
        <v>ok</v>
      </c>
    </row>
    <row r="4780" spans="1:23" x14ac:dyDescent="0.3">
      <c r="A4780" t="s">
        <v>4822</v>
      </c>
      <c r="B4780" t="s">
        <v>36</v>
      </c>
      <c r="C4780" t="s">
        <v>18</v>
      </c>
      <c r="D4780" t="s">
        <v>37</v>
      </c>
      <c r="E4780" t="s">
        <v>20</v>
      </c>
      <c r="F4780" t="s">
        <v>31</v>
      </c>
      <c r="G4780" s="5">
        <v>6038.7</v>
      </c>
      <c r="H4780" s="5">
        <f t="shared" si="518"/>
        <v>108.69659999999999</v>
      </c>
      <c r="I4780" s="6">
        <v>3</v>
      </c>
      <c r="J4780" s="6">
        <v>18116.099999999999</v>
      </c>
      <c r="K4780" s="5">
        <f t="shared" si="519"/>
        <v>326.08979999999997</v>
      </c>
      <c r="L4780" s="7">
        <v>4.16</v>
      </c>
      <c r="M4780" s="7">
        <v>1202</v>
      </c>
      <c r="N4780" s="3">
        <v>45501</v>
      </c>
      <c r="O4780" s="4" t="str">
        <f t="shared" si="520"/>
        <v>2024-07</v>
      </c>
      <c r="P4780" s="4" t="str">
        <f t="shared" si="521"/>
        <v>07</v>
      </c>
      <c r="Q4780" s="4" t="str">
        <f t="shared" si="522"/>
        <v>July</v>
      </c>
      <c r="R4780" s="30" t="str">
        <f t="shared" si="523"/>
        <v>28</v>
      </c>
      <c r="W4780" t="str">
        <f t="shared" si="524"/>
        <v>ok</v>
      </c>
    </row>
    <row r="4781" spans="1:23" x14ac:dyDescent="0.3">
      <c r="A4781" t="s">
        <v>4823</v>
      </c>
      <c r="B4781" t="s">
        <v>28</v>
      </c>
      <c r="C4781" t="s">
        <v>29</v>
      </c>
      <c r="D4781" t="s">
        <v>30</v>
      </c>
      <c r="E4781" t="s">
        <v>20</v>
      </c>
      <c r="F4781" t="s">
        <v>15</v>
      </c>
      <c r="G4781" s="5">
        <v>5661.19</v>
      </c>
      <c r="H4781" s="5">
        <f t="shared" si="518"/>
        <v>101.90141999999999</v>
      </c>
      <c r="I4781" s="6">
        <v>5</v>
      </c>
      <c r="J4781" s="6">
        <v>28305.95</v>
      </c>
      <c r="K4781" s="5">
        <f t="shared" si="519"/>
        <v>509.50709999999992</v>
      </c>
      <c r="L4781" s="7">
        <v>3.93</v>
      </c>
      <c r="M4781" s="7">
        <v>2112</v>
      </c>
      <c r="N4781" s="3">
        <v>45643</v>
      </c>
      <c r="O4781" s="4" t="str">
        <f t="shared" si="520"/>
        <v>2024-12</v>
      </c>
      <c r="P4781" s="4" t="str">
        <f t="shared" si="521"/>
        <v>12</v>
      </c>
      <c r="Q4781" s="4" t="str">
        <f t="shared" si="522"/>
        <v>December</v>
      </c>
      <c r="R4781" s="30" t="str">
        <f t="shared" si="523"/>
        <v>17</v>
      </c>
      <c r="W4781" t="str">
        <f t="shared" si="524"/>
        <v>ok</v>
      </c>
    </row>
    <row r="4782" spans="1:23" x14ac:dyDescent="0.3">
      <c r="A4782" t="s">
        <v>4824</v>
      </c>
      <c r="B4782" t="s">
        <v>28</v>
      </c>
      <c r="C4782" t="s">
        <v>29</v>
      </c>
      <c r="D4782" t="s">
        <v>30</v>
      </c>
      <c r="E4782" t="s">
        <v>45</v>
      </c>
      <c r="F4782" t="s">
        <v>15</v>
      </c>
      <c r="G4782" s="5">
        <v>19319.740000000002</v>
      </c>
      <c r="H4782" s="5">
        <f t="shared" si="518"/>
        <v>347.75531999999998</v>
      </c>
      <c r="I4782" s="6">
        <v>4</v>
      </c>
      <c r="J4782" s="6">
        <v>77278.960000000006</v>
      </c>
      <c r="K4782" s="5">
        <f t="shared" si="519"/>
        <v>1391.0212799999999</v>
      </c>
      <c r="L4782" s="7">
        <v>2.33</v>
      </c>
      <c r="M4782" s="7">
        <v>3354</v>
      </c>
      <c r="N4782" s="3">
        <v>45310</v>
      </c>
      <c r="O4782" s="4" t="str">
        <f t="shared" si="520"/>
        <v>2024-01</v>
      </c>
      <c r="P4782" s="4" t="str">
        <f t="shared" si="521"/>
        <v>01</v>
      </c>
      <c r="Q4782" s="4" t="str">
        <f t="shared" si="522"/>
        <v>January</v>
      </c>
      <c r="R4782" s="30" t="str">
        <f t="shared" si="523"/>
        <v>19</v>
      </c>
      <c r="W4782" t="str">
        <f t="shared" si="524"/>
        <v>ok</v>
      </c>
    </row>
    <row r="4783" spans="1:23" x14ac:dyDescent="0.3">
      <c r="A4783" t="s">
        <v>4825</v>
      </c>
      <c r="B4783" t="s">
        <v>47</v>
      </c>
      <c r="C4783" t="s">
        <v>12</v>
      </c>
      <c r="D4783" t="s">
        <v>48</v>
      </c>
      <c r="E4783" t="s">
        <v>45</v>
      </c>
      <c r="F4783" t="s">
        <v>26</v>
      </c>
      <c r="G4783" s="5">
        <v>14162.1</v>
      </c>
      <c r="H4783" s="5">
        <f t="shared" si="518"/>
        <v>254.9178</v>
      </c>
      <c r="I4783" s="6">
        <v>1</v>
      </c>
      <c r="J4783" s="6">
        <v>14162.1</v>
      </c>
      <c r="K4783" s="5">
        <f t="shared" si="519"/>
        <v>254.9178</v>
      </c>
      <c r="L4783" s="7">
        <v>2.37</v>
      </c>
      <c r="M4783" s="7">
        <v>2572</v>
      </c>
      <c r="N4783" s="3">
        <v>45546</v>
      </c>
      <c r="O4783" s="4" t="str">
        <f t="shared" si="520"/>
        <v>2024-09</v>
      </c>
      <c r="P4783" s="4" t="str">
        <f t="shared" si="521"/>
        <v>09</v>
      </c>
      <c r="Q4783" s="4" t="str">
        <f t="shared" si="522"/>
        <v>September</v>
      </c>
      <c r="R4783" s="30" t="str">
        <f t="shared" si="523"/>
        <v>11</v>
      </c>
      <c r="W4783" t="str">
        <f t="shared" si="524"/>
        <v>ok</v>
      </c>
    </row>
    <row r="4784" spans="1:23" x14ac:dyDescent="0.3">
      <c r="A4784" t="s">
        <v>4826</v>
      </c>
      <c r="B4784" t="s">
        <v>36</v>
      </c>
      <c r="C4784" t="s">
        <v>18</v>
      </c>
      <c r="D4784" t="s">
        <v>37</v>
      </c>
      <c r="E4784" t="s">
        <v>20</v>
      </c>
      <c r="F4784" t="s">
        <v>15</v>
      </c>
      <c r="G4784" s="5">
        <v>9168.48</v>
      </c>
      <c r="H4784" s="5">
        <f t="shared" si="518"/>
        <v>165.03263999999999</v>
      </c>
      <c r="I4784" s="6">
        <v>3</v>
      </c>
      <c r="J4784" s="6">
        <v>27505.439999999999</v>
      </c>
      <c r="K4784" s="5">
        <f t="shared" si="519"/>
        <v>495.09791999999993</v>
      </c>
      <c r="L4784" s="7">
        <v>3.44</v>
      </c>
      <c r="M4784" s="7">
        <v>4466</v>
      </c>
      <c r="N4784" s="3">
        <v>45469</v>
      </c>
      <c r="O4784" s="4" t="str">
        <f t="shared" si="520"/>
        <v>2024-06</v>
      </c>
      <c r="P4784" s="4" t="str">
        <f t="shared" si="521"/>
        <v>06</v>
      </c>
      <c r="Q4784" s="4" t="str">
        <f t="shared" si="522"/>
        <v>June</v>
      </c>
      <c r="R4784" s="30" t="str">
        <f t="shared" si="523"/>
        <v>26</v>
      </c>
      <c r="W4784" t="str">
        <f t="shared" si="524"/>
        <v>ok</v>
      </c>
    </row>
    <row r="4785" spans="1:23" x14ac:dyDescent="0.3">
      <c r="A4785" t="s">
        <v>4827</v>
      </c>
      <c r="B4785" t="s">
        <v>36</v>
      </c>
      <c r="C4785" t="s">
        <v>18</v>
      </c>
      <c r="D4785" t="s">
        <v>37</v>
      </c>
      <c r="E4785" t="s">
        <v>20</v>
      </c>
      <c r="F4785" t="s">
        <v>38</v>
      </c>
      <c r="G4785" s="5">
        <v>10029.42</v>
      </c>
      <c r="H4785" s="5">
        <f t="shared" si="518"/>
        <v>180.52955999999998</v>
      </c>
      <c r="I4785" s="6">
        <v>2</v>
      </c>
      <c r="J4785" s="6">
        <v>20058.84</v>
      </c>
      <c r="K4785" s="5">
        <f t="shared" si="519"/>
        <v>361.05911999999995</v>
      </c>
      <c r="L4785" s="7">
        <v>3.79</v>
      </c>
      <c r="M4785" s="7">
        <v>68</v>
      </c>
      <c r="N4785" s="3">
        <v>45401</v>
      </c>
      <c r="O4785" s="4" t="str">
        <f t="shared" si="520"/>
        <v>2024-04</v>
      </c>
      <c r="P4785" s="4" t="str">
        <f t="shared" si="521"/>
        <v>04</v>
      </c>
      <c r="Q4785" s="4" t="str">
        <f t="shared" si="522"/>
        <v>April</v>
      </c>
      <c r="R4785" s="30" t="str">
        <f t="shared" si="523"/>
        <v>19</v>
      </c>
      <c r="W4785" t="str">
        <f t="shared" si="524"/>
        <v>ok</v>
      </c>
    </row>
    <row r="4786" spans="1:23" x14ac:dyDescent="0.3">
      <c r="A4786" t="s">
        <v>4828</v>
      </c>
      <c r="B4786" t="s">
        <v>41</v>
      </c>
      <c r="C4786" t="s">
        <v>42</v>
      </c>
      <c r="D4786" t="s">
        <v>43</v>
      </c>
      <c r="E4786" t="s">
        <v>20</v>
      </c>
      <c r="F4786" t="s">
        <v>60</v>
      </c>
      <c r="G4786" s="5">
        <v>11125.77</v>
      </c>
      <c r="H4786" s="5">
        <f t="shared" si="518"/>
        <v>200.26385999999999</v>
      </c>
      <c r="I4786" s="6">
        <v>2</v>
      </c>
      <c r="J4786" s="6">
        <v>22251.54</v>
      </c>
      <c r="K4786" s="5">
        <f t="shared" si="519"/>
        <v>400.52771999999999</v>
      </c>
      <c r="L4786" s="7">
        <v>2.5299999999999998</v>
      </c>
      <c r="M4786" s="7">
        <v>849</v>
      </c>
      <c r="N4786" s="3">
        <v>45421</v>
      </c>
      <c r="O4786" s="4" t="str">
        <f t="shared" si="520"/>
        <v>2024-05</v>
      </c>
      <c r="P4786" s="4" t="str">
        <f t="shared" si="521"/>
        <v>05</v>
      </c>
      <c r="Q4786" s="4" t="str">
        <f t="shared" si="522"/>
        <v>May</v>
      </c>
      <c r="R4786" s="30" t="str">
        <f t="shared" si="523"/>
        <v>09</v>
      </c>
      <c r="W4786" t="str">
        <f t="shared" si="524"/>
        <v>ok</v>
      </c>
    </row>
    <row r="4787" spans="1:23" x14ac:dyDescent="0.3">
      <c r="A4787" t="s">
        <v>4829</v>
      </c>
      <c r="B4787" t="s">
        <v>36</v>
      </c>
      <c r="C4787" t="s">
        <v>18</v>
      </c>
      <c r="D4787" t="s">
        <v>37</v>
      </c>
      <c r="E4787" t="s">
        <v>20</v>
      </c>
      <c r="F4787" t="s">
        <v>26</v>
      </c>
      <c r="G4787" s="5">
        <v>12690.26</v>
      </c>
      <c r="H4787" s="5">
        <f t="shared" si="518"/>
        <v>228.42468</v>
      </c>
      <c r="I4787" s="6">
        <v>1</v>
      </c>
      <c r="J4787" s="6">
        <v>12690.26</v>
      </c>
      <c r="K4787" s="5">
        <f t="shared" si="519"/>
        <v>228.42468</v>
      </c>
      <c r="L4787" s="7">
        <v>1.62</v>
      </c>
      <c r="M4787" s="7">
        <v>76</v>
      </c>
      <c r="N4787" s="3">
        <v>45366</v>
      </c>
      <c r="O4787" s="4" t="str">
        <f t="shared" si="520"/>
        <v>2024-03</v>
      </c>
      <c r="P4787" s="4" t="str">
        <f t="shared" si="521"/>
        <v>03</v>
      </c>
      <c r="Q4787" s="4" t="str">
        <f t="shared" si="522"/>
        <v>March</v>
      </c>
      <c r="R4787" s="30" t="str">
        <f t="shared" si="523"/>
        <v>15</v>
      </c>
      <c r="W4787" t="str">
        <f t="shared" si="524"/>
        <v>ok</v>
      </c>
    </row>
    <row r="4788" spans="1:23" x14ac:dyDescent="0.3">
      <c r="A4788" t="s">
        <v>4830</v>
      </c>
      <c r="B4788" t="s">
        <v>17</v>
      </c>
      <c r="C4788" t="s">
        <v>18</v>
      </c>
      <c r="D4788" t="s">
        <v>19</v>
      </c>
      <c r="E4788" t="s">
        <v>45</v>
      </c>
      <c r="F4788" t="s">
        <v>15</v>
      </c>
      <c r="G4788" s="5">
        <v>11328.01</v>
      </c>
      <c r="H4788" s="5">
        <f t="shared" si="518"/>
        <v>203.90418</v>
      </c>
      <c r="I4788" s="6">
        <v>4</v>
      </c>
      <c r="J4788" s="6">
        <v>45312.04</v>
      </c>
      <c r="K4788" s="5">
        <f t="shared" si="519"/>
        <v>815.61671999999999</v>
      </c>
      <c r="L4788" s="7">
        <v>1.31</v>
      </c>
      <c r="M4788" s="7">
        <v>2386</v>
      </c>
      <c r="N4788" s="3">
        <v>45454</v>
      </c>
      <c r="O4788" s="4" t="str">
        <f t="shared" si="520"/>
        <v>2024-06</v>
      </c>
      <c r="P4788" s="4" t="str">
        <f t="shared" si="521"/>
        <v>06</v>
      </c>
      <c r="Q4788" s="4" t="str">
        <f t="shared" si="522"/>
        <v>June</v>
      </c>
      <c r="R4788" s="30" t="str">
        <f t="shared" si="523"/>
        <v>11</v>
      </c>
      <c r="W4788" t="str">
        <f t="shared" si="524"/>
        <v>ok</v>
      </c>
    </row>
    <row r="4789" spans="1:23" x14ac:dyDescent="0.3">
      <c r="A4789" t="s">
        <v>4831</v>
      </c>
      <c r="B4789" t="s">
        <v>41</v>
      </c>
      <c r="C4789" t="s">
        <v>42</v>
      </c>
      <c r="D4789" t="s">
        <v>43</v>
      </c>
      <c r="E4789" t="s">
        <v>14</v>
      </c>
      <c r="F4789" t="s">
        <v>31</v>
      </c>
      <c r="G4789" s="5">
        <v>4370.1899999999996</v>
      </c>
      <c r="H4789" s="5">
        <f t="shared" si="518"/>
        <v>78.663419999999988</v>
      </c>
      <c r="I4789" s="6">
        <v>1</v>
      </c>
      <c r="J4789" s="6">
        <v>4370.1899999999996</v>
      </c>
      <c r="K4789" s="5">
        <f t="shared" si="519"/>
        <v>78.663419999999988</v>
      </c>
      <c r="L4789" s="7">
        <v>2.93</v>
      </c>
      <c r="M4789" s="7">
        <v>1665</v>
      </c>
      <c r="N4789" s="3">
        <v>45329</v>
      </c>
      <c r="O4789" s="4" t="str">
        <f t="shared" si="520"/>
        <v>2024-02</v>
      </c>
      <c r="P4789" s="4" t="str">
        <f t="shared" si="521"/>
        <v>02</v>
      </c>
      <c r="Q4789" s="4" t="str">
        <f t="shared" si="522"/>
        <v>February</v>
      </c>
      <c r="R4789" s="30" t="str">
        <f t="shared" si="523"/>
        <v>07</v>
      </c>
      <c r="W4789" t="str">
        <f t="shared" si="524"/>
        <v>ok</v>
      </c>
    </row>
    <row r="4790" spans="1:23" x14ac:dyDescent="0.3">
      <c r="A4790" t="s">
        <v>4832</v>
      </c>
      <c r="B4790" t="s">
        <v>51</v>
      </c>
      <c r="C4790" t="s">
        <v>29</v>
      </c>
      <c r="D4790" t="s">
        <v>52</v>
      </c>
      <c r="E4790" t="s">
        <v>45</v>
      </c>
      <c r="F4790" t="s">
        <v>21</v>
      </c>
      <c r="G4790" s="5">
        <v>309.77999999999997</v>
      </c>
      <c r="H4790" s="5">
        <f t="shared" si="518"/>
        <v>5.576039999999999</v>
      </c>
      <c r="I4790" s="6">
        <v>3</v>
      </c>
      <c r="J4790" s="6">
        <v>929.34</v>
      </c>
      <c r="K4790" s="5">
        <f t="shared" si="519"/>
        <v>16.728119999999997</v>
      </c>
      <c r="L4790" s="7">
        <v>2.73</v>
      </c>
      <c r="M4790" s="7">
        <v>250</v>
      </c>
      <c r="N4790" s="3">
        <v>45616</v>
      </c>
      <c r="O4790" s="4" t="str">
        <f t="shared" si="520"/>
        <v>2024-11</v>
      </c>
      <c r="P4790" s="4" t="str">
        <f t="shared" si="521"/>
        <v>11</v>
      </c>
      <c r="Q4790" s="4" t="str">
        <f t="shared" si="522"/>
        <v>November</v>
      </c>
      <c r="R4790" s="30" t="str">
        <f t="shared" si="523"/>
        <v>20</v>
      </c>
      <c r="W4790" t="str">
        <f t="shared" si="524"/>
        <v>ok</v>
      </c>
    </row>
    <row r="4791" spans="1:23" x14ac:dyDescent="0.3">
      <c r="A4791" t="s">
        <v>4833</v>
      </c>
      <c r="B4791" t="s">
        <v>23</v>
      </c>
      <c r="C4791" t="s">
        <v>24</v>
      </c>
      <c r="D4791" t="s">
        <v>25</v>
      </c>
      <c r="E4791" t="s">
        <v>20</v>
      </c>
      <c r="F4791" t="s">
        <v>15</v>
      </c>
      <c r="G4791" s="5">
        <v>9573.32</v>
      </c>
      <c r="H4791" s="5">
        <f t="shared" si="518"/>
        <v>172.31975999999997</v>
      </c>
      <c r="I4791" s="6">
        <v>3</v>
      </c>
      <c r="J4791" s="6">
        <v>28719.96</v>
      </c>
      <c r="K4791" s="5">
        <f t="shared" si="519"/>
        <v>516.95927999999992</v>
      </c>
      <c r="L4791" s="7">
        <v>1.71</v>
      </c>
      <c r="M4791" s="7">
        <v>3885</v>
      </c>
      <c r="N4791" s="3">
        <v>45337</v>
      </c>
      <c r="O4791" s="4" t="str">
        <f t="shared" si="520"/>
        <v>2024-02</v>
      </c>
      <c r="P4791" s="4" t="str">
        <f t="shared" si="521"/>
        <v>02</v>
      </c>
      <c r="Q4791" s="4" t="str">
        <f t="shared" si="522"/>
        <v>February</v>
      </c>
      <c r="R4791" s="30" t="str">
        <f t="shared" si="523"/>
        <v>15</v>
      </c>
      <c r="W4791" t="str">
        <f t="shared" si="524"/>
        <v>ok</v>
      </c>
    </row>
    <row r="4792" spans="1:23" x14ac:dyDescent="0.3">
      <c r="A4792" t="s">
        <v>4834</v>
      </c>
      <c r="B4792" t="s">
        <v>41</v>
      </c>
      <c r="C4792" t="s">
        <v>42</v>
      </c>
      <c r="D4792" t="s">
        <v>43</v>
      </c>
      <c r="E4792" t="s">
        <v>20</v>
      </c>
      <c r="F4792" t="s">
        <v>31</v>
      </c>
      <c r="G4792" s="5">
        <v>7162.99</v>
      </c>
      <c r="H4792" s="5">
        <f t="shared" si="518"/>
        <v>128.93382</v>
      </c>
      <c r="I4792" s="6">
        <v>3</v>
      </c>
      <c r="J4792" s="6">
        <v>21488.97</v>
      </c>
      <c r="K4792" s="5">
        <f t="shared" si="519"/>
        <v>386.80146000000002</v>
      </c>
      <c r="L4792" s="7">
        <v>4.25</v>
      </c>
      <c r="M4792" s="7">
        <v>3594</v>
      </c>
      <c r="N4792" s="3">
        <v>45387</v>
      </c>
      <c r="O4792" s="4" t="str">
        <f t="shared" si="520"/>
        <v>2024-04</v>
      </c>
      <c r="P4792" s="4" t="str">
        <f t="shared" si="521"/>
        <v>04</v>
      </c>
      <c r="Q4792" s="4" t="str">
        <f t="shared" si="522"/>
        <v>April</v>
      </c>
      <c r="R4792" s="30" t="str">
        <f t="shared" si="523"/>
        <v>05</v>
      </c>
      <c r="W4792" t="str">
        <f t="shared" si="524"/>
        <v>ok</v>
      </c>
    </row>
    <row r="4793" spans="1:23" x14ac:dyDescent="0.3">
      <c r="A4793" t="s">
        <v>4835</v>
      </c>
      <c r="B4793" t="s">
        <v>33</v>
      </c>
      <c r="C4793" t="s">
        <v>12</v>
      </c>
      <c r="D4793" t="s">
        <v>34</v>
      </c>
      <c r="E4793" t="s">
        <v>20</v>
      </c>
      <c r="F4793" t="s">
        <v>15</v>
      </c>
      <c r="G4793" s="5">
        <v>10398.39</v>
      </c>
      <c r="H4793" s="5">
        <f t="shared" si="518"/>
        <v>187.17101999999997</v>
      </c>
      <c r="I4793" s="6">
        <v>3</v>
      </c>
      <c r="J4793" s="6">
        <v>31195.17</v>
      </c>
      <c r="K4793" s="5">
        <f t="shared" si="519"/>
        <v>561.51305999999988</v>
      </c>
      <c r="L4793" s="7">
        <v>3.64</v>
      </c>
      <c r="M4793" s="7">
        <v>4695</v>
      </c>
      <c r="N4793" s="3">
        <v>45522</v>
      </c>
      <c r="O4793" s="4" t="str">
        <f t="shared" si="520"/>
        <v>2024-08</v>
      </c>
      <c r="P4793" s="4" t="str">
        <f t="shared" si="521"/>
        <v>08</v>
      </c>
      <c r="Q4793" s="4" t="str">
        <f t="shared" si="522"/>
        <v>August</v>
      </c>
      <c r="R4793" s="30" t="str">
        <f t="shared" si="523"/>
        <v>18</v>
      </c>
      <c r="W4793" t="str">
        <f t="shared" si="524"/>
        <v>ok</v>
      </c>
    </row>
    <row r="4794" spans="1:23" x14ac:dyDescent="0.3">
      <c r="A4794" t="s">
        <v>4836</v>
      </c>
      <c r="B4794" t="s">
        <v>33</v>
      </c>
      <c r="C4794" t="s">
        <v>12</v>
      </c>
      <c r="D4794" t="s">
        <v>34</v>
      </c>
      <c r="E4794" t="s">
        <v>14</v>
      </c>
      <c r="F4794" t="s">
        <v>15</v>
      </c>
      <c r="G4794" s="5">
        <v>9510.2900000000009</v>
      </c>
      <c r="H4794" s="5">
        <f t="shared" si="518"/>
        <v>171.18522000000002</v>
      </c>
      <c r="I4794" s="6">
        <v>5</v>
      </c>
      <c r="J4794" s="6">
        <v>47551.45</v>
      </c>
      <c r="K4794" s="5">
        <f t="shared" si="519"/>
        <v>855.92610000000013</v>
      </c>
      <c r="L4794" s="7">
        <v>2.54</v>
      </c>
      <c r="M4794" s="7">
        <v>4143</v>
      </c>
      <c r="N4794" s="3">
        <v>45517</v>
      </c>
      <c r="O4794" s="4" t="str">
        <f t="shared" si="520"/>
        <v>2024-08</v>
      </c>
      <c r="P4794" s="4" t="str">
        <f t="shared" si="521"/>
        <v>08</v>
      </c>
      <c r="Q4794" s="4" t="str">
        <f t="shared" si="522"/>
        <v>August</v>
      </c>
      <c r="R4794" s="30" t="str">
        <f t="shared" si="523"/>
        <v>13</v>
      </c>
      <c r="W4794" t="str">
        <f t="shared" si="524"/>
        <v>ok</v>
      </c>
    </row>
    <row r="4795" spans="1:23" x14ac:dyDescent="0.3">
      <c r="A4795" t="s">
        <v>4837</v>
      </c>
      <c r="B4795" t="s">
        <v>28</v>
      </c>
      <c r="C4795" t="s">
        <v>29</v>
      </c>
      <c r="D4795" t="s">
        <v>30</v>
      </c>
      <c r="E4795" t="s">
        <v>20</v>
      </c>
      <c r="F4795" t="s">
        <v>38</v>
      </c>
      <c r="G4795" s="5">
        <v>6046.29</v>
      </c>
      <c r="H4795" s="5">
        <f t="shared" si="518"/>
        <v>108.83322</v>
      </c>
      <c r="I4795" s="6">
        <v>1</v>
      </c>
      <c r="J4795" s="6">
        <v>6046.29</v>
      </c>
      <c r="K4795" s="5">
        <f t="shared" si="519"/>
        <v>108.83322</v>
      </c>
      <c r="L4795" s="7">
        <v>2.3199999999999998</v>
      </c>
      <c r="M4795" s="7">
        <v>3825</v>
      </c>
      <c r="N4795" s="3">
        <v>45377</v>
      </c>
      <c r="O4795" s="4" t="str">
        <f t="shared" si="520"/>
        <v>2024-03</v>
      </c>
      <c r="P4795" s="4" t="str">
        <f t="shared" si="521"/>
        <v>03</v>
      </c>
      <c r="Q4795" s="4" t="str">
        <f t="shared" si="522"/>
        <v>March</v>
      </c>
      <c r="R4795" s="30" t="str">
        <f t="shared" si="523"/>
        <v>26</v>
      </c>
      <c r="W4795" t="str">
        <f t="shared" si="524"/>
        <v>ok</v>
      </c>
    </row>
    <row r="4796" spans="1:23" x14ac:dyDescent="0.3">
      <c r="A4796" t="s">
        <v>4838</v>
      </c>
      <c r="B4796" t="s">
        <v>23</v>
      </c>
      <c r="C4796" t="s">
        <v>24</v>
      </c>
      <c r="D4796" t="s">
        <v>25</v>
      </c>
      <c r="E4796" t="s">
        <v>20</v>
      </c>
      <c r="F4796" t="s">
        <v>31</v>
      </c>
      <c r="G4796" s="5">
        <v>11969.64</v>
      </c>
      <c r="H4796" s="5">
        <f t="shared" si="518"/>
        <v>215.45351999999997</v>
      </c>
      <c r="I4796" s="6">
        <v>3</v>
      </c>
      <c r="J4796" s="6">
        <v>35908.92</v>
      </c>
      <c r="K4796" s="5">
        <f t="shared" si="519"/>
        <v>646.36055999999985</v>
      </c>
      <c r="L4796" s="7">
        <v>1.53</v>
      </c>
      <c r="M4796" s="7">
        <v>2995</v>
      </c>
      <c r="N4796" s="3">
        <v>45590</v>
      </c>
      <c r="O4796" s="4" t="str">
        <f t="shared" si="520"/>
        <v>2024-10</v>
      </c>
      <c r="P4796" s="4" t="str">
        <f t="shared" si="521"/>
        <v>10</v>
      </c>
      <c r="Q4796" s="4" t="str">
        <f t="shared" si="522"/>
        <v>October</v>
      </c>
      <c r="R4796" s="30" t="str">
        <f t="shared" si="523"/>
        <v>25</v>
      </c>
      <c r="W4796" t="str">
        <f t="shared" si="524"/>
        <v>ok</v>
      </c>
    </row>
    <row r="4797" spans="1:23" x14ac:dyDescent="0.3">
      <c r="A4797" t="s">
        <v>4839</v>
      </c>
      <c r="B4797" t="s">
        <v>17</v>
      </c>
      <c r="C4797" t="s">
        <v>18</v>
      </c>
      <c r="D4797" t="s">
        <v>19</v>
      </c>
      <c r="E4797" t="s">
        <v>14</v>
      </c>
      <c r="F4797" t="s">
        <v>15</v>
      </c>
      <c r="G4797" s="5">
        <v>18671.41</v>
      </c>
      <c r="H4797" s="5">
        <f t="shared" si="518"/>
        <v>336.08537999999999</v>
      </c>
      <c r="I4797" s="6">
        <v>1</v>
      </c>
      <c r="J4797" s="6">
        <v>18671.41</v>
      </c>
      <c r="K4797" s="5">
        <f t="shared" si="519"/>
        <v>336.08537999999999</v>
      </c>
      <c r="L4797" s="7">
        <v>2.9</v>
      </c>
      <c r="M4797" s="7">
        <v>1169</v>
      </c>
      <c r="N4797" s="3">
        <v>45315</v>
      </c>
      <c r="O4797" s="4" t="str">
        <f t="shared" si="520"/>
        <v>2024-01</v>
      </c>
      <c r="P4797" s="4" t="str">
        <f t="shared" si="521"/>
        <v>01</v>
      </c>
      <c r="Q4797" s="4" t="str">
        <f t="shared" si="522"/>
        <v>January</v>
      </c>
      <c r="R4797" s="30" t="str">
        <f t="shared" si="523"/>
        <v>24</v>
      </c>
      <c r="W4797" t="str">
        <f t="shared" si="524"/>
        <v>ok</v>
      </c>
    </row>
    <row r="4798" spans="1:23" x14ac:dyDescent="0.3">
      <c r="A4798" t="s">
        <v>4840</v>
      </c>
      <c r="B4798" t="s">
        <v>36</v>
      </c>
      <c r="C4798" t="s">
        <v>18</v>
      </c>
      <c r="D4798" t="s">
        <v>37</v>
      </c>
      <c r="E4798" t="s">
        <v>20</v>
      </c>
      <c r="F4798" t="s">
        <v>60</v>
      </c>
      <c r="G4798" s="5">
        <v>13250.44</v>
      </c>
      <c r="H4798" s="5">
        <f t="shared" si="518"/>
        <v>238.50791999999998</v>
      </c>
      <c r="I4798" s="6">
        <v>5</v>
      </c>
      <c r="J4798" s="6">
        <v>66252.2</v>
      </c>
      <c r="K4798" s="5">
        <f t="shared" si="519"/>
        <v>1192.5395999999998</v>
      </c>
      <c r="L4798" s="7">
        <v>3.86</v>
      </c>
      <c r="M4798" s="7">
        <v>1239</v>
      </c>
      <c r="N4798" s="3">
        <v>45323</v>
      </c>
      <c r="O4798" s="4" t="str">
        <f t="shared" si="520"/>
        <v>2024-02</v>
      </c>
      <c r="P4798" s="4" t="str">
        <f t="shared" si="521"/>
        <v>02</v>
      </c>
      <c r="Q4798" s="4" t="str">
        <f t="shared" si="522"/>
        <v>February</v>
      </c>
      <c r="R4798" s="30" t="str">
        <f t="shared" si="523"/>
        <v>01</v>
      </c>
      <c r="W4798" t="str">
        <f t="shared" si="524"/>
        <v>ok</v>
      </c>
    </row>
    <row r="4799" spans="1:23" x14ac:dyDescent="0.3">
      <c r="A4799" t="s">
        <v>4841</v>
      </c>
      <c r="B4799" t="s">
        <v>11</v>
      </c>
      <c r="C4799" t="s">
        <v>12</v>
      </c>
      <c r="D4799" t="s">
        <v>13</v>
      </c>
      <c r="E4799" t="s">
        <v>20</v>
      </c>
      <c r="F4799" t="s">
        <v>21</v>
      </c>
      <c r="G4799" s="5">
        <v>13076.94</v>
      </c>
      <c r="H4799" s="5">
        <f t="shared" si="518"/>
        <v>235.38491999999999</v>
      </c>
      <c r="I4799" s="6">
        <v>3</v>
      </c>
      <c r="J4799" s="6">
        <v>39230.82</v>
      </c>
      <c r="K4799" s="5">
        <f t="shared" si="519"/>
        <v>706.15476000000001</v>
      </c>
      <c r="L4799" s="7">
        <v>3.24</v>
      </c>
      <c r="M4799" s="7">
        <v>1037</v>
      </c>
      <c r="N4799" s="3">
        <v>45532</v>
      </c>
      <c r="O4799" s="4" t="str">
        <f t="shared" si="520"/>
        <v>2024-08</v>
      </c>
      <c r="P4799" s="4" t="str">
        <f t="shared" si="521"/>
        <v>08</v>
      </c>
      <c r="Q4799" s="4" t="str">
        <f t="shared" si="522"/>
        <v>August</v>
      </c>
      <c r="R4799" s="30" t="str">
        <f t="shared" si="523"/>
        <v>28</v>
      </c>
      <c r="W4799" t="str">
        <f t="shared" si="524"/>
        <v>ok</v>
      </c>
    </row>
    <row r="4800" spans="1:23" x14ac:dyDescent="0.3">
      <c r="A4800" t="s">
        <v>4842</v>
      </c>
      <c r="B4800" t="s">
        <v>51</v>
      </c>
      <c r="C4800" t="s">
        <v>29</v>
      </c>
      <c r="D4800" t="s">
        <v>52</v>
      </c>
      <c r="E4800" t="s">
        <v>14</v>
      </c>
      <c r="F4800" t="s">
        <v>15</v>
      </c>
      <c r="G4800" s="5">
        <v>1448.7</v>
      </c>
      <c r="H4800" s="5">
        <f t="shared" si="518"/>
        <v>26.076599999999999</v>
      </c>
      <c r="I4800" s="6">
        <v>1</v>
      </c>
      <c r="J4800" s="6">
        <v>1448.7</v>
      </c>
      <c r="K4800" s="5">
        <f t="shared" si="519"/>
        <v>26.076599999999999</v>
      </c>
      <c r="L4800" s="7">
        <v>1.03</v>
      </c>
      <c r="M4800" s="7">
        <v>4299</v>
      </c>
      <c r="N4800" s="3">
        <v>45607</v>
      </c>
      <c r="O4800" s="4" t="str">
        <f t="shared" si="520"/>
        <v>2024-11</v>
      </c>
      <c r="P4800" s="4" t="str">
        <f t="shared" si="521"/>
        <v>11</v>
      </c>
      <c r="Q4800" s="4" t="str">
        <f t="shared" si="522"/>
        <v>November</v>
      </c>
      <c r="R4800" s="30" t="str">
        <f t="shared" si="523"/>
        <v>11</v>
      </c>
      <c r="W4800" t="str">
        <f t="shared" si="524"/>
        <v>ok</v>
      </c>
    </row>
    <row r="4801" spans="1:23" x14ac:dyDescent="0.3">
      <c r="A4801" t="s">
        <v>4843</v>
      </c>
      <c r="B4801" t="s">
        <v>11</v>
      </c>
      <c r="C4801" t="s">
        <v>12</v>
      </c>
      <c r="D4801" t="s">
        <v>13</v>
      </c>
      <c r="E4801" t="s">
        <v>45</v>
      </c>
      <c r="F4801" t="s">
        <v>31</v>
      </c>
      <c r="G4801" s="5">
        <v>6376.56</v>
      </c>
      <c r="H4801" s="5">
        <f t="shared" si="518"/>
        <v>114.77808</v>
      </c>
      <c r="I4801" s="6">
        <v>1</v>
      </c>
      <c r="J4801" s="6">
        <v>6376.56</v>
      </c>
      <c r="K4801" s="5">
        <f t="shared" si="519"/>
        <v>114.77808</v>
      </c>
      <c r="L4801" s="7">
        <v>3.36</v>
      </c>
      <c r="M4801" s="7">
        <v>3970</v>
      </c>
      <c r="N4801" s="3">
        <v>45439</v>
      </c>
      <c r="O4801" s="4" t="str">
        <f t="shared" si="520"/>
        <v>2024-05</v>
      </c>
      <c r="P4801" s="4" t="str">
        <f t="shared" si="521"/>
        <v>05</v>
      </c>
      <c r="Q4801" s="4" t="str">
        <f t="shared" si="522"/>
        <v>May</v>
      </c>
      <c r="R4801" s="30" t="str">
        <f t="shared" si="523"/>
        <v>27</v>
      </c>
      <c r="W4801" t="str">
        <f t="shared" si="524"/>
        <v>ok</v>
      </c>
    </row>
    <row r="4802" spans="1:23" x14ac:dyDescent="0.3">
      <c r="A4802" t="s">
        <v>4844</v>
      </c>
      <c r="B4802" t="s">
        <v>51</v>
      </c>
      <c r="C4802" t="s">
        <v>29</v>
      </c>
      <c r="D4802" t="s">
        <v>52</v>
      </c>
      <c r="E4802" t="s">
        <v>14</v>
      </c>
      <c r="F4802" t="s">
        <v>26</v>
      </c>
      <c r="G4802" s="5">
        <v>1242</v>
      </c>
      <c r="H4802" s="5">
        <f t="shared" si="518"/>
        <v>22.355999999999998</v>
      </c>
      <c r="I4802" s="6">
        <v>1</v>
      </c>
      <c r="J4802" s="6">
        <v>1242</v>
      </c>
      <c r="K4802" s="5">
        <f t="shared" si="519"/>
        <v>22.355999999999998</v>
      </c>
      <c r="L4802" s="7">
        <v>4.3</v>
      </c>
      <c r="M4802" s="7">
        <v>1589</v>
      </c>
      <c r="N4802" s="3">
        <v>45405</v>
      </c>
      <c r="O4802" s="4" t="str">
        <f t="shared" si="520"/>
        <v>2024-04</v>
      </c>
      <c r="P4802" s="4" t="str">
        <f t="shared" si="521"/>
        <v>04</v>
      </c>
      <c r="Q4802" s="4" t="str">
        <f t="shared" si="522"/>
        <v>April</v>
      </c>
      <c r="R4802" s="30" t="str">
        <f t="shared" si="523"/>
        <v>23</v>
      </c>
      <c r="W4802" t="str">
        <f t="shared" si="524"/>
        <v>ok</v>
      </c>
    </row>
    <row r="4803" spans="1:23" x14ac:dyDescent="0.3">
      <c r="A4803" t="s">
        <v>4845</v>
      </c>
      <c r="B4803" t="s">
        <v>28</v>
      </c>
      <c r="C4803" t="s">
        <v>29</v>
      </c>
      <c r="D4803" t="s">
        <v>30</v>
      </c>
      <c r="E4803" t="s">
        <v>14</v>
      </c>
      <c r="F4803" t="s">
        <v>38</v>
      </c>
      <c r="G4803" s="5">
        <v>6591.63</v>
      </c>
      <c r="H4803" s="5">
        <f t="shared" ref="H4803:H4866" si="525">G4803*0.018</f>
        <v>118.64934</v>
      </c>
      <c r="I4803" s="6">
        <v>1</v>
      </c>
      <c r="J4803" s="6">
        <v>6591.63</v>
      </c>
      <c r="K4803" s="5">
        <f t="shared" ref="K4803:K4866" si="526">H4803*I4803</f>
        <v>118.64934</v>
      </c>
      <c r="L4803" s="7">
        <v>1.34</v>
      </c>
      <c r="M4803" s="7">
        <v>4986</v>
      </c>
      <c r="N4803" s="3">
        <v>45569</v>
      </c>
      <c r="O4803" s="4" t="str">
        <f t="shared" ref="O4803:O4866" si="527">TEXT(N4803,"yyyy-mm")</f>
        <v>2024-10</v>
      </c>
      <c r="P4803" s="4" t="str">
        <f t="shared" ref="P4803:P4866" si="528">TEXT(N4803,"mm")</f>
        <v>10</v>
      </c>
      <c r="Q4803" s="4" t="str">
        <f t="shared" ref="Q4803:Q4866" si="529">TEXT(DATE(2024,P4803,1),"mmmm")</f>
        <v>October</v>
      </c>
      <c r="R4803" s="30" t="str">
        <f t="shared" ref="R4803:R4866" si="530">TEXT(N4803,"dd")</f>
        <v>04</v>
      </c>
      <c r="W4803" t="str">
        <f t="shared" ref="W4803:W4866" si="531">IF(G4803*I4803=J4803,"ok","False")</f>
        <v>ok</v>
      </c>
    </row>
    <row r="4804" spans="1:23" x14ac:dyDescent="0.3">
      <c r="A4804" t="s">
        <v>4846</v>
      </c>
      <c r="B4804" t="s">
        <v>33</v>
      </c>
      <c r="C4804" t="s">
        <v>12</v>
      </c>
      <c r="D4804" t="s">
        <v>34</v>
      </c>
      <c r="E4804" t="s">
        <v>14</v>
      </c>
      <c r="F4804" t="s">
        <v>21</v>
      </c>
      <c r="G4804" s="5">
        <v>15504.2</v>
      </c>
      <c r="H4804" s="5">
        <f t="shared" si="525"/>
        <v>279.07560000000001</v>
      </c>
      <c r="I4804" s="6">
        <v>3</v>
      </c>
      <c r="J4804" s="6">
        <v>46512.6</v>
      </c>
      <c r="K4804" s="5">
        <f t="shared" si="526"/>
        <v>837.22680000000003</v>
      </c>
      <c r="L4804" s="7">
        <v>3.64</v>
      </c>
      <c r="M4804" s="7">
        <v>3915</v>
      </c>
      <c r="N4804" s="3">
        <v>45620</v>
      </c>
      <c r="O4804" s="4" t="str">
        <f t="shared" si="527"/>
        <v>2024-11</v>
      </c>
      <c r="P4804" s="4" t="str">
        <f t="shared" si="528"/>
        <v>11</v>
      </c>
      <c r="Q4804" s="4" t="str">
        <f t="shared" si="529"/>
        <v>November</v>
      </c>
      <c r="R4804" s="30" t="str">
        <f t="shared" si="530"/>
        <v>24</v>
      </c>
      <c r="W4804" t="str">
        <f t="shared" si="531"/>
        <v>ok</v>
      </c>
    </row>
    <row r="4805" spans="1:23" x14ac:dyDescent="0.3">
      <c r="A4805" t="s">
        <v>4847</v>
      </c>
      <c r="B4805" t="s">
        <v>23</v>
      </c>
      <c r="C4805" t="s">
        <v>24</v>
      </c>
      <c r="D4805" t="s">
        <v>25</v>
      </c>
      <c r="E4805" t="s">
        <v>45</v>
      </c>
      <c r="F4805" t="s">
        <v>38</v>
      </c>
      <c r="G4805" s="5">
        <v>808.97</v>
      </c>
      <c r="H4805" s="5">
        <f t="shared" si="525"/>
        <v>14.561459999999999</v>
      </c>
      <c r="I4805" s="6">
        <v>4</v>
      </c>
      <c r="J4805" s="6">
        <v>3235.88</v>
      </c>
      <c r="K4805" s="5">
        <f t="shared" si="526"/>
        <v>58.245839999999994</v>
      </c>
      <c r="L4805" s="7">
        <v>4.3899999999999997</v>
      </c>
      <c r="M4805" s="7">
        <v>1007</v>
      </c>
      <c r="N4805" s="3">
        <v>45638</v>
      </c>
      <c r="O4805" s="4" t="str">
        <f t="shared" si="527"/>
        <v>2024-12</v>
      </c>
      <c r="P4805" s="4" t="str">
        <f t="shared" si="528"/>
        <v>12</v>
      </c>
      <c r="Q4805" s="4" t="str">
        <f t="shared" si="529"/>
        <v>December</v>
      </c>
      <c r="R4805" s="30" t="str">
        <f t="shared" si="530"/>
        <v>12</v>
      </c>
      <c r="W4805" t="str">
        <f t="shared" si="531"/>
        <v>ok</v>
      </c>
    </row>
    <row r="4806" spans="1:23" x14ac:dyDescent="0.3">
      <c r="A4806" t="s">
        <v>4848</v>
      </c>
      <c r="B4806" t="s">
        <v>11</v>
      </c>
      <c r="C4806" t="s">
        <v>12</v>
      </c>
      <c r="D4806" t="s">
        <v>13</v>
      </c>
      <c r="E4806" t="s">
        <v>20</v>
      </c>
      <c r="F4806" t="s">
        <v>15</v>
      </c>
      <c r="G4806" s="5">
        <v>7663.86</v>
      </c>
      <c r="H4806" s="5">
        <f t="shared" si="525"/>
        <v>137.94947999999999</v>
      </c>
      <c r="I4806" s="6">
        <v>4</v>
      </c>
      <c r="J4806" s="6">
        <v>30655.439999999999</v>
      </c>
      <c r="K4806" s="5">
        <f t="shared" si="526"/>
        <v>551.79791999999998</v>
      </c>
      <c r="L4806" s="7">
        <v>2.4500000000000002</v>
      </c>
      <c r="M4806" s="7">
        <v>1950</v>
      </c>
      <c r="N4806" s="3">
        <v>45628</v>
      </c>
      <c r="O4806" s="4" t="str">
        <f t="shared" si="527"/>
        <v>2024-12</v>
      </c>
      <c r="P4806" s="4" t="str">
        <f t="shared" si="528"/>
        <v>12</v>
      </c>
      <c r="Q4806" s="4" t="str">
        <f t="shared" si="529"/>
        <v>December</v>
      </c>
      <c r="R4806" s="30" t="str">
        <f t="shared" si="530"/>
        <v>02</v>
      </c>
      <c r="W4806" t="str">
        <f t="shared" si="531"/>
        <v>ok</v>
      </c>
    </row>
    <row r="4807" spans="1:23" x14ac:dyDescent="0.3">
      <c r="A4807" t="s">
        <v>4849</v>
      </c>
      <c r="B4807" t="s">
        <v>63</v>
      </c>
      <c r="C4807" t="s">
        <v>18</v>
      </c>
      <c r="D4807" t="s">
        <v>64</v>
      </c>
      <c r="E4807" t="s">
        <v>45</v>
      </c>
      <c r="F4807" t="s">
        <v>60</v>
      </c>
      <c r="G4807" s="5">
        <v>10593.49</v>
      </c>
      <c r="H4807" s="5">
        <f t="shared" si="525"/>
        <v>190.68281999999999</v>
      </c>
      <c r="I4807" s="6">
        <v>1</v>
      </c>
      <c r="J4807" s="6">
        <v>10593.49</v>
      </c>
      <c r="K4807" s="5">
        <f t="shared" si="526"/>
        <v>190.68281999999999</v>
      </c>
      <c r="L4807" s="7">
        <v>1.79</v>
      </c>
      <c r="M4807" s="7">
        <v>596</v>
      </c>
      <c r="N4807" s="3">
        <v>45377</v>
      </c>
      <c r="O4807" s="4" t="str">
        <f t="shared" si="527"/>
        <v>2024-03</v>
      </c>
      <c r="P4807" s="4" t="str">
        <f t="shared" si="528"/>
        <v>03</v>
      </c>
      <c r="Q4807" s="4" t="str">
        <f t="shared" si="529"/>
        <v>March</v>
      </c>
      <c r="R4807" s="30" t="str">
        <f t="shared" si="530"/>
        <v>26</v>
      </c>
      <c r="W4807" t="str">
        <f t="shared" si="531"/>
        <v>ok</v>
      </c>
    </row>
    <row r="4808" spans="1:23" x14ac:dyDescent="0.3">
      <c r="A4808" t="s">
        <v>4850</v>
      </c>
      <c r="B4808" t="s">
        <v>47</v>
      </c>
      <c r="C4808" t="s">
        <v>12</v>
      </c>
      <c r="D4808" t="s">
        <v>48</v>
      </c>
      <c r="E4808" t="s">
        <v>14</v>
      </c>
      <c r="F4808" t="s">
        <v>21</v>
      </c>
      <c r="G4808" s="5">
        <v>13858.95</v>
      </c>
      <c r="H4808" s="5">
        <f t="shared" si="525"/>
        <v>249.46109999999999</v>
      </c>
      <c r="I4808" s="6">
        <v>4</v>
      </c>
      <c r="J4808" s="6">
        <v>55435.8</v>
      </c>
      <c r="K4808" s="5">
        <f t="shared" si="526"/>
        <v>997.84439999999995</v>
      </c>
      <c r="L4808" s="7">
        <v>4.63</v>
      </c>
      <c r="M4808" s="7">
        <v>2543</v>
      </c>
      <c r="N4808" s="3">
        <v>45300</v>
      </c>
      <c r="O4808" s="4" t="str">
        <f t="shared" si="527"/>
        <v>2024-01</v>
      </c>
      <c r="P4808" s="4" t="str">
        <f t="shared" si="528"/>
        <v>01</v>
      </c>
      <c r="Q4808" s="4" t="str">
        <f t="shared" si="529"/>
        <v>January</v>
      </c>
      <c r="R4808" s="30" t="str">
        <f t="shared" si="530"/>
        <v>09</v>
      </c>
      <c r="W4808" t="str">
        <f t="shared" si="531"/>
        <v>ok</v>
      </c>
    </row>
    <row r="4809" spans="1:23" x14ac:dyDescent="0.3">
      <c r="A4809" t="s">
        <v>4851</v>
      </c>
      <c r="B4809" t="s">
        <v>11</v>
      </c>
      <c r="C4809" t="s">
        <v>12</v>
      </c>
      <c r="D4809" t="s">
        <v>13</v>
      </c>
      <c r="E4809" t="s">
        <v>14</v>
      </c>
      <c r="F4809" t="s">
        <v>15</v>
      </c>
      <c r="G4809" s="5">
        <v>5663.84</v>
      </c>
      <c r="H4809" s="5">
        <f t="shared" si="525"/>
        <v>101.94911999999999</v>
      </c>
      <c r="I4809" s="6">
        <v>1</v>
      </c>
      <c r="J4809" s="6">
        <v>5663.84</v>
      </c>
      <c r="K4809" s="5">
        <f t="shared" si="526"/>
        <v>101.94911999999999</v>
      </c>
      <c r="L4809" s="7">
        <v>2.13</v>
      </c>
      <c r="M4809" s="7">
        <v>1901</v>
      </c>
      <c r="N4809" s="3">
        <v>45567</v>
      </c>
      <c r="O4809" s="4" t="str">
        <f t="shared" si="527"/>
        <v>2024-10</v>
      </c>
      <c r="P4809" s="4" t="str">
        <f t="shared" si="528"/>
        <v>10</v>
      </c>
      <c r="Q4809" s="4" t="str">
        <f t="shared" si="529"/>
        <v>October</v>
      </c>
      <c r="R4809" s="30" t="str">
        <f t="shared" si="530"/>
        <v>02</v>
      </c>
      <c r="W4809" t="str">
        <f t="shared" si="531"/>
        <v>ok</v>
      </c>
    </row>
    <row r="4810" spans="1:23" x14ac:dyDescent="0.3">
      <c r="A4810" t="s">
        <v>4852</v>
      </c>
      <c r="B4810" t="s">
        <v>47</v>
      </c>
      <c r="C4810" t="s">
        <v>12</v>
      </c>
      <c r="D4810" t="s">
        <v>48</v>
      </c>
      <c r="E4810" t="s">
        <v>45</v>
      </c>
      <c r="F4810" t="s">
        <v>26</v>
      </c>
      <c r="G4810" s="5">
        <v>7606.72</v>
      </c>
      <c r="H4810" s="5">
        <f t="shared" si="525"/>
        <v>136.92096000000001</v>
      </c>
      <c r="I4810" s="6">
        <v>4</v>
      </c>
      <c r="J4810" s="6">
        <v>30426.880000000001</v>
      </c>
      <c r="K4810" s="5">
        <f t="shared" si="526"/>
        <v>547.68384000000003</v>
      </c>
      <c r="L4810" s="7">
        <v>4.62</v>
      </c>
      <c r="M4810" s="7">
        <v>4058</v>
      </c>
      <c r="N4810" s="3">
        <v>45351</v>
      </c>
      <c r="O4810" s="4" t="str">
        <f t="shared" si="527"/>
        <v>2024-02</v>
      </c>
      <c r="P4810" s="4" t="str">
        <f t="shared" si="528"/>
        <v>02</v>
      </c>
      <c r="Q4810" s="4" t="str">
        <f t="shared" si="529"/>
        <v>February</v>
      </c>
      <c r="R4810" s="30" t="str">
        <f t="shared" si="530"/>
        <v>29</v>
      </c>
      <c r="W4810" t="str">
        <f t="shared" si="531"/>
        <v>ok</v>
      </c>
    </row>
    <row r="4811" spans="1:23" x14ac:dyDescent="0.3">
      <c r="A4811" t="s">
        <v>4853</v>
      </c>
      <c r="B4811" t="s">
        <v>11</v>
      </c>
      <c r="C4811" t="s">
        <v>12</v>
      </c>
      <c r="D4811" t="s">
        <v>13</v>
      </c>
      <c r="E4811" t="s">
        <v>20</v>
      </c>
      <c r="F4811" t="s">
        <v>15</v>
      </c>
      <c r="G4811" s="5">
        <v>18845.98</v>
      </c>
      <c r="H4811" s="5">
        <f t="shared" si="525"/>
        <v>339.22763999999995</v>
      </c>
      <c r="I4811" s="6">
        <v>2</v>
      </c>
      <c r="J4811" s="6">
        <v>37691.96</v>
      </c>
      <c r="K4811" s="5">
        <f t="shared" si="526"/>
        <v>678.4552799999999</v>
      </c>
      <c r="L4811" s="7">
        <v>2.19</v>
      </c>
      <c r="M4811" s="7">
        <v>2943</v>
      </c>
      <c r="N4811" s="3">
        <v>45335</v>
      </c>
      <c r="O4811" s="4" t="str">
        <f t="shared" si="527"/>
        <v>2024-02</v>
      </c>
      <c r="P4811" s="4" t="str">
        <f t="shared" si="528"/>
        <v>02</v>
      </c>
      <c r="Q4811" s="4" t="str">
        <f t="shared" si="529"/>
        <v>February</v>
      </c>
      <c r="R4811" s="30" t="str">
        <f t="shared" si="530"/>
        <v>13</v>
      </c>
      <c r="W4811" t="str">
        <f t="shared" si="531"/>
        <v>ok</v>
      </c>
    </row>
    <row r="4812" spans="1:23" x14ac:dyDescent="0.3">
      <c r="A4812" t="s">
        <v>4854</v>
      </c>
      <c r="B4812" t="s">
        <v>63</v>
      </c>
      <c r="C4812" t="s">
        <v>18</v>
      </c>
      <c r="D4812" t="s">
        <v>64</v>
      </c>
      <c r="E4812" t="s">
        <v>45</v>
      </c>
      <c r="F4812" t="s">
        <v>38</v>
      </c>
      <c r="G4812" s="5">
        <v>3203.71</v>
      </c>
      <c r="H4812" s="5">
        <f t="shared" si="525"/>
        <v>57.666779999999996</v>
      </c>
      <c r="I4812" s="6">
        <v>4</v>
      </c>
      <c r="J4812" s="6">
        <v>12814.84</v>
      </c>
      <c r="K4812" s="5">
        <f t="shared" si="526"/>
        <v>230.66711999999998</v>
      </c>
      <c r="L4812" s="7">
        <v>2.2999999999999998</v>
      </c>
      <c r="M4812" s="7">
        <v>3579</v>
      </c>
      <c r="N4812" s="3">
        <v>45514</v>
      </c>
      <c r="O4812" s="4" t="str">
        <f t="shared" si="527"/>
        <v>2024-08</v>
      </c>
      <c r="P4812" s="4" t="str">
        <f t="shared" si="528"/>
        <v>08</v>
      </c>
      <c r="Q4812" s="4" t="str">
        <f t="shared" si="529"/>
        <v>August</v>
      </c>
      <c r="R4812" s="30" t="str">
        <f t="shared" si="530"/>
        <v>10</v>
      </c>
      <c r="W4812" t="str">
        <f t="shared" si="531"/>
        <v>ok</v>
      </c>
    </row>
    <row r="4813" spans="1:23" x14ac:dyDescent="0.3">
      <c r="A4813" t="s">
        <v>4855</v>
      </c>
      <c r="B4813" t="s">
        <v>17</v>
      </c>
      <c r="C4813" t="s">
        <v>18</v>
      </c>
      <c r="D4813" t="s">
        <v>19</v>
      </c>
      <c r="E4813" t="s">
        <v>14</v>
      </c>
      <c r="F4813" t="s">
        <v>21</v>
      </c>
      <c r="G4813" s="5">
        <v>19837.87</v>
      </c>
      <c r="H4813" s="5">
        <f t="shared" si="525"/>
        <v>357.08165999999994</v>
      </c>
      <c r="I4813" s="6">
        <v>5</v>
      </c>
      <c r="J4813" s="6">
        <v>99189.35</v>
      </c>
      <c r="K4813" s="5">
        <f t="shared" si="526"/>
        <v>1785.4082999999996</v>
      </c>
      <c r="L4813" s="7">
        <v>1.53</v>
      </c>
      <c r="M4813" s="7">
        <v>1672</v>
      </c>
      <c r="N4813" s="3">
        <v>45311</v>
      </c>
      <c r="O4813" s="4" t="str">
        <f t="shared" si="527"/>
        <v>2024-01</v>
      </c>
      <c r="P4813" s="4" t="str">
        <f t="shared" si="528"/>
        <v>01</v>
      </c>
      <c r="Q4813" s="4" t="str">
        <f t="shared" si="529"/>
        <v>January</v>
      </c>
      <c r="R4813" s="30" t="str">
        <f t="shared" si="530"/>
        <v>20</v>
      </c>
      <c r="W4813" t="str">
        <f t="shared" si="531"/>
        <v>ok</v>
      </c>
    </row>
    <row r="4814" spans="1:23" x14ac:dyDescent="0.3">
      <c r="A4814" t="s">
        <v>4856</v>
      </c>
      <c r="B4814" t="s">
        <v>28</v>
      </c>
      <c r="C4814" t="s">
        <v>29</v>
      </c>
      <c r="D4814" t="s">
        <v>30</v>
      </c>
      <c r="E4814" t="s">
        <v>20</v>
      </c>
      <c r="F4814" t="s">
        <v>26</v>
      </c>
      <c r="G4814" s="5">
        <v>145.19</v>
      </c>
      <c r="H4814" s="5">
        <f t="shared" si="525"/>
        <v>2.6134199999999996</v>
      </c>
      <c r="I4814" s="6">
        <v>2</v>
      </c>
      <c r="J4814" s="6">
        <v>290.38</v>
      </c>
      <c r="K4814" s="5">
        <f t="shared" si="526"/>
        <v>5.2268399999999993</v>
      </c>
      <c r="L4814" s="7">
        <v>4.2699999999999996</v>
      </c>
      <c r="M4814" s="7">
        <v>3526</v>
      </c>
      <c r="N4814" s="3">
        <v>45319</v>
      </c>
      <c r="O4814" s="4" t="str">
        <f t="shared" si="527"/>
        <v>2024-01</v>
      </c>
      <c r="P4814" s="4" t="str">
        <f t="shared" si="528"/>
        <v>01</v>
      </c>
      <c r="Q4814" s="4" t="str">
        <f t="shared" si="529"/>
        <v>January</v>
      </c>
      <c r="R4814" s="30" t="str">
        <f t="shared" si="530"/>
        <v>28</v>
      </c>
      <c r="W4814" t="str">
        <f t="shared" si="531"/>
        <v>ok</v>
      </c>
    </row>
    <row r="4815" spans="1:23" x14ac:dyDescent="0.3">
      <c r="A4815" t="s">
        <v>4857</v>
      </c>
      <c r="B4815" t="s">
        <v>63</v>
      </c>
      <c r="C4815" t="s">
        <v>18</v>
      </c>
      <c r="D4815" t="s">
        <v>64</v>
      </c>
      <c r="E4815" t="s">
        <v>45</v>
      </c>
      <c r="F4815" t="s">
        <v>21</v>
      </c>
      <c r="G4815" s="5">
        <v>11054.4</v>
      </c>
      <c r="H4815" s="5">
        <f t="shared" si="525"/>
        <v>198.97919999999999</v>
      </c>
      <c r="I4815" s="6">
        <v>3</v>
      </c>
      <c r="J4815" s="6">
        <v>33163.199999999997</v>
      </c>
      <c r="K4815" s="5">
        <f t="shared" si="526"/>
        <v>596.93759999999997</v>
      </c>
      <c r="L4815" s="7">
        <v>3.27</v>
      </c>
      <c r="M4815" s="7">
        <v>4079</v>
      </c>
      <c r="N4815" s="3">
        <v>45531</v>
      </c>
      <c r="O4815" s="4" t="str">
        <f t="shared" si="527"/>
        <v>2024-08</v>
      </c>
      <c r="P4815" s="4" t="str">
        <f t="shared" si="528"/>
        <v>08</v>
      </c>
      <c r="Q4815" s="4" t="str">
        <f t="shared" si="529"/>
        <v>August</v>
      </c>
      <c r="R4815" s="30" t="str">
        <f t="shared" si="530"/>
        <v>27</v>
      </c>
      <c r="W4815" t="str">
        <f t="shared" si="531"/>
        <v>ok</v>
      </c>
    </row>
    <row r="4816" spans="1:23" x14ac:dyDescent="0.3">
      <c r="A4816" t="s">
        <v>4858</v>
      </c>
      <c r="B4816" t="s">
        <v>28</v>
      </c>
      <c r="C4816" t="s">
        <v>29</v>
      </c>
      <c r="D4816" t="s">
        <v>30</v>
      </c>
      <c r="E4816" t="s">
        <v>20</v>
      </c>
      <c r="F4816" t="s">
        <v>15</v>
      </c>
      <c r="G4816" s="5">
        <v>10526.22</v>
      </c>
      <c r="H4816" s="5">
        <f t="shared" si="525"/>
        <v>189.47195999999997</v>
      </c>
      <c r="I4816" s="6">
        <v>4</v>
      </c>
      <c r="J4816" s="6">
        <v>42104.88</v>
      </c>
      <c r="K4816" s="5">
        <f t="shared" si="526"/>
        <v>757.88783999999987</v>
      </c>
      <c r="L4816" s="7">
        <v>1.1399999999999999</v>
      </c>
      <c r="M4816" s="7">
        <v>4583</v>
      </c>
      <c r="N4816" s="3">
        <v>45393</v>
      </c>
      <c r="O4816" s="4" t="str">
        <f t="shared" si="527"/>
        <v>2024-04</v>
      </c>
      <c r="P4816" s="4" t="str">
        <f t="shared" si="528"/>
        <v>04</v>
      </c>
      <c r="Q4816" s="4" t="str">
        <f t="shared" si="529"/>
        <v>April</v>
      </c>
      <c r="R4816" s="30" t="str">
        <f t="shared" si="530"/>
        <v>11</v>
      </c>
      <c r="W4816" t="str">
        <f t="shared" si="531"/>
        <v>ok</v>
      </c>
    </row>
    <row r="4817" spans="1:23" x14ac:dyDescent="0.3">
      <c r="A4817" t="s">
        <v>4859</v>
      </c>
      <c r="B4817" t="s">
        <v>51</v>
      </c>
      <c r="C4817" t="s">
        <v>29</v>
      </c>
      <c r="D4817" t="s">
        <v>52</v>
      </c>
      <c r="E4817" t="s">
        <v>14</v>
      </c>
      <c r="F4817" t="s">
        <v>31</v>
      </c>
      <c r="G4817" s="5">
        <v>16938.16</v>
      </c>
      <c r="H4817" s="5">
        <f t="shared" si="525"/>
        <v>304.88687999999996</v>
      </c>
      <c r="I4817" s="6">
        <v>2</v>
      </c>
      <c r="J4817" s="6">
        <v>33876.32</v>
      </c>
      <c r="K4817" s="5">
        <f t="shared" si="526"/>
        <v>609.77375999999992</v>
      </c>
      <c r="L4817" s="7">
        <v>1.62</v>
      </c>
      <c r="M4817" s="7">
        <v>978</v>
      </c>
      <c r="N4817" s="3">
        <v>45403</v>
      </c>
      <c r="O4817" s="4" t="str">
        <f t="shared" si="527"/>
        <v>2024-04</v>
      </c>
      <c r="P4817" s="4" t="str">
        <f t="shared" si="528"/>
        <v>04</v>
      </c>
      <c r="Q4817" s="4" t="str">
        <f t="shared" si="529"/>
        <v>April</v>
      </c>
      <c r="R4817" s="30" t="str">
        <f t="shared" si="530"/>
        <v>21</v>
      </c>
      <c r="W4817" t="str">
        <f t="shared" si="531"/>
        <v>ok</v>
      </c>
    </row>
    <row r="4818" spans="1:23" x14ac:dyDescent="0.3">
      <c r="A4818" t="s">
        <v>4860</v>
      </c>
      <c r="B4818" t="s">
        <v>11</v>
      </c>
      <c r="C4818" t="s">
        <v>12</v>
      </c>
      <c r="D4818" t="s">
        <v>13</v>
      </c>
      <c r="E4818" t="s">
        <v>45</v>
      </c>
      <c r="F4818" t="s">
        <v>38</v>
      </c>
      <c r="G4818" s="5">
        <v>3081.02</v>
      </c>
      <c r="H4818" s="5">
        <f t="shared" si="525"/>
        <v>55.458359999999999</v>
      </c>
      <c r="I4818" s="6">
        <v>3</v>
      </c>
      <c r="J4818" s="6">
        <v>9243.06</v>
      </c>
      <c r="K4818" s="5">
        <f t="shared" si="526"/>
        <v>166.37508</v>
      </c>
      <c r="L4818" s="7">
        <v>3.95</v>
      </c>
      <c r="M4818" s="7">
        <v>2723</v>
      </c>
      <c r="N4818" s="3">
        <v>45498</v>
      </c>
      <c r="O4818" s="4" t="str">
        <f t="shared" si="527"/>
        <v>2024-07</v>
      </c>
      <c r="P4818" s="4" t="str">
        <f t="shared" si="528"/>
        <v>07</v>
      </c>
      <c r="Q4818" s="4" t="str">
        <f t="shared" si="529"/>
        <v>July</v>
      </c>
      <c r="R4818" s="30" t="str">
        <f t="shared" si="530"/>
        <v>25</v>
      </c>
      <c r="W4818" t="str">
        <f t="shared" si="531"/>
        <v>ok</v>
      </c>
    </row>
    <row r="4819" spans="1:23" x14ac:dyDescent="0.3">
      <c r="A4819" t="s">
        <v>4861</v>
      </c>
      <c r="B4819" t="s">
        <v>63</v>
      </c>
      <c r="C4819" t="s">
        <v>18</v>
      </c>
      <c r="D4819" t="s">
        <v>64</v>
      </c>
      <c r="E4819" t="s">
        <v>14</v>
      </c>
      <c r="F4819" t="s">
        <v>26</v>
      </c>
      <c r="G4819" s="5">
        <v>14694.57</v>
      </c>
      <c r="H4819" s="5">
        <f t="shared" si="525"/>
        <v>264.50225999999998</v>
      </c>
      <c r="I4819" s="6">
        <v>4</v>
      </c>
      <c r="J4819" s="6">
        <v>58778.28</v>
      </c>
      <c r="K4819" s="5">
        <f t="shared" si="526"/>
        <v>1058.0090399999999</v>
      </c>
      <c r="L4819" s="7">
        <v>2.37</v>
      </c>
      <c r="M4819" s="7">
        <v>4205</v>
      </c>
      <c r="N4819" s="3">
        <v>45466</v>
      </c>
      <c r="O4819" s="4" t="str">
        <f t="shared" si="527"/>
        <v>2024-06</v>
      </c>
      <c r="P4819" s="4" t="str">
        <f t="shared" si="528"/>
        <v>06</v>
      </c>
      <c r="Q4819" s="4" t="str">
        <f t="shared" si="529"/>
        <v>June</v>
      </c>
      <c r="R4819" s="30" t="str">
        <f t="shared" si="530"/>
        <v>23</v>
      </c>
      <c r="W4819" t="str">
        <f t="shared" si="531"/>
        <v>ok</v>
      </c>
    </row>
    <row r="4820" spans="1:23" x14ac:dyDescent="0.3">
      <c r="A4820" t="s">
        <v>4862</v>
      </c>
      <c r="B4820" t="s">
        <v>17</v>
      </c>
      <c r="C4820" t="s">
        <v>18</v>
      </c>
      <c r="D4820" t="s">
        <v>19</v>
      </c>
      <c r="E4820" t="s">
        <v>45</v>
      </c>
      <c r="F4820" t="s">
        <v>60</v>
      </c>
      <c r="G4820" s="5">
        <v>11393.79</v>
      </c>
      <c r="H4820" s="5">
        <f t="shared" si="525"/>
        <v>205.08822000000001</v>
      </c>
      <c r="I4820" s="6">
        <v>2</v>
      </c>
      <c r="J4820" s="6">
        <v>22787.58</v>
      </c>
      <c r="K4820" s="5">
        <f t="shared" si="526"/>
        <v>410.17644000000001</v>
      </c>
      <c r="L4820" s="7">
        <v>2.86</v>
      </c>
      <c r="M4820" s="7">
        <v>873</v>
      </c>
      <c r="N4820" s="3">
        <v>45361</v>
      </c>
      <c r="O4820" s="4" t="str">
        <f t="shared" si="527"/>
        <v>2024-03</v>
      </c>
      <c r="P4820" s="4" t="str">
        <f t="shared" si="528"/>
        <v>03</v>
      </c>
      <c r="Q4820" s="4" t="str">
        <f t="shared" si="529"/>
        <v>March</v>
      </c>
      <c r="R4820" s="30" t="str">
        <f t="shared" si="530"/>
        <v>10</v>
      </c>
      <c r="W4820" t="str">
        <f t="shared" si="531"/>
        <v>ok</v>
      </c>
    </row>
    <row r="4821" spans="1:23" x14ac:dyDescent="0.3">
      <c r="A4821" t="s">
        <v>4863</v>
      </c>
      <c r="B4821" t="s">
        <v>17</v>
      </c>
      <c r="C4821" t="s">
        <v>18</v>
      </c>
      <c r="D4821" t="s">
        <v>19</v>
      </c>
      <c r="E4821" t="s">
        <v>20</v>
      </c>
      <c r="F4821" t="s">
        <v>15</v>
      </c>
      <c r="G4821" s="5">
        <v>8498.31</v>
      </c>
      <c r="H4821" s="5">
        <f t="shared" si="525"/>
        <v>152.96957999999998</v>
      </c>
      <c r="I4821" s="6">
        <v>4</v>
      </c>
      <c r="J4821" s="6">
        <v>33993.24</v>
      </c>
      <c r="K4821" s="5">
        <f t="shared" si="526"/>
        <v>611.87831999999992</v>
      </c>
      <c r="L4821" s="7">
        <v>2.04</v>
      </c>
      <c r="M4821" s="7">
        <v>733</v>
      </c>
      <c r="N4821" s="3">
        <v>45292</v>
      </c>
      <c r="O4821" s="4" t="str">
        <f t="shared" si="527"/>
        <v>2024-01</v>
      </c>
      <c r="P4821" s="4" t="str">
        <f t="shared" si="528"/>
        <v>01</v>
      </c>
      <c r="Q4821" s="4" t="str">
        <f t="shared" si="529"/>
        <v>January</v>
      </c>
      <c r="R4821" s="30" t="str">
        <f t="shared" si="530"/>
        <v>01</v>
      </c>
      <c r="W4821" t="str">
        <f t="shared" si="531"/>
        <v>ok</v>
      </c>
    </row>
    <row r="4822" spans="1:23" x14ac:dyDescent="0.3">
      <c r="A4822" t="s">
        <v>4864</v>
      </c>
      <c r="B4822" t="s">
        <v>11</v>
      </c>
      <c r="C4822" t="s">
        <v>12</v>
      </c>
      <c r="D4822" t="s">
        <v>13</v>
      </c>
      <c r="E4822" t="s">
        <v>45</v>
      </c>
      <c r="F4822" t="s">
        <v>21</v>
      </c>
      <c r="G4822" s="5">
        <v>3647.23</v>
      </c>
      <c r="H4822" s="5">
        <f t="shared" si="525"/>
        <v>65.650139999999993</v>
      </c>
      <c r="I4822" s="6">
        <v>2</v>
      </c>
      <c r="J4822" s="6">
        <v>7294.46</v>
      </c>
      <c r="K4822" s="5">
        <f t="shared" si="526"/>
        <v>131.30027999999999</v>
      </c>
      <c r="L4822" s="7">
        <v>4.5199999999999996</v>
      </c>
      <c r="M4822" s="7">
        <v>4003</v>
      </c>
      <c r="N4822" s="3">
        <v>45552</v>
      </c>
      <c r="O4822" s="4" t="str">
        <f t="shared" si="527"/>
        <v>2024-09</v>
      </c>
      <c r="P4822" s="4" t="str">
        <f t="shared" si="528"/>
        <v>09</v>
      </c>
      <c r="Q4822" s="4" t="str">
        <f t="shared" si="529"/>
        <v>September</v>
      </c>
      <c r="R4822" s="30" t="str">
        <f t="shared" si="530"/>
        <v>17</v>
      </c>
      <c r="W4822" t="str">
        <f t="shared" si="531"/>
        <v>ok</v>
      </c>
    </row>
    <row r="4823" spans="1:23" x14ac:dyDescent="0.3">
      <c r="A4823" t="s">
        <v>4865</v>
      </c>
      <c r="B4823" t="s">
        <v>41</v>
      </c>
      <c r="C4823" t="s">
        <v>42</v>
      </c>
      <c r="D4823" t="s">
        <v>43</v>
      </c>
      <c r="E4823" t="s">
        <v>45</v>
      </c>
      <c r="F4823" t="s">
        <v>38</v>
      </c>
      <c r="G4823" s="5">
        <v>18965.11</v>
      </c>
      <c r="H4823" s="5">
        <f t="shared" si="525"/>
        <v>341.37198000000001</v>
      </c>
      <c r="I4823" s="6">
        <v>5</v>
      </c>
      <c r="J4823" s="6">
        <v>94825.55</v>
      </c>
      <c r="K4823" s="5">
        <f t="shared" si="526"/>
        <v>1706.8598999999999</v>
      </c>
      <c r="L4823" s="7">
        <v>3.85</v>
      </c>
      <c r="M4823" s="7">
        <v>2512</v>
      </c>
      <c r="N4823" s="3">
        <v>45518</v>
      </c>
      <c r="O4823" s="4" t="str">
        <f t="shared" si="527"/>
        <v>2024-08</v>
      </c>
      <c r="P4823" s="4" t="str">
        <f t="shared" si="528"/>
        <v>08</v>
      </c>
      <c r="Q4823" s="4" t="str">
        <f t="shared" si="529"/>
        <v>August</v>
      </c>
      <c r="R4823" s="30" t="str">
        <f t="shared" si="530"/>
        <v>14</v>
      </c>
      <c r="W4823" t="str">
        <f t="shared" si="531"/>
        <v>ok</v>
      </c>
    </row>
    <row r="4824" spans="1:23" x14ac:dyDescent="0.3">
      <c r="A4824" t="s">
        <v>4866</v>
      </c>
      <c r="B4824" t="s">
        <v>51</v>
      </c>
      <c r="C4824" t="s">
        <v>29</v>
      </c>
      <c r="D4824" t="s">
        <v>52</v>
      </c>
      <c r="E4824" t="s">
        <v>45</v>
      </c>
      <c r="F4824" t="s">
        <v>38</v>
      </c>
      <c r="G4824" s="5">
        <v>19648.16</v>
      </c>
      <c r="H4824" s="5">
        <f t="shared" si="525"/>
        <v>353.66687999999999</v>
      </c>
      <c r="I4824" s="6">
        <v>2</v>
      </c>
      <c r="J4824" s="6">
        <v>39296.32</v>
      </c>
      <c r="K4824" s="5">
        <f t="shared" si="526"/>
        <v>707.33375999999998</v>
      </c>
      <c r="L4824" s="7">
        <v>4.1500000000000004</v>
      </c>
      <c r="M4824" s="7">
        <v>4325</v>
      </c>
      <c r="N4824" s="3">
        <v>45633</v>
      </c>
      <c r="O4824" s="4" t="str">
        <f t="shared" si="527"/>
        <v>2024-12</v>
      </c>
      <c r="P4824" s="4" t="str">
        <f t="shared" si="528"/>
        <v>12</v>
      </c>
      <c r="Q4824" s="4" t="str">
        <f t="shared" si="529"/>
        <v>December</v>
      </c>
      <c r="R4824" s="30" t="str">
        <f t="shared" si="530"/>
        <v>07</v>
      </c>
      <c r="W4824" t="str">
        <f t="shared" si="531"/>
        <v>ok</v>
      </c>
    </row>
    <row r="4825" spans="1:23" x14ac:dyDescent="0.3">
      <c r="A4825" t="s">
        <v>4867</v>
      </c>
      <c r="B4825" t="s">
        <v>36</v>
      </c>
      <c r="C4825" t="s">
        <v>18</v>
      </c>
      <c r="D4825" t="s">
        <v>37</v>
      </c>
      <c r="E4825" t="s">
        <v>14</v>
      </c>
      <c r="F4825" t="s">
        <v>15</v>
      </c>
      <c r="G4825" s="5">
        <v>4864.5200000000004</v>
      </c>
      <c r="H4825" s="5">
        <f t="shared" si="525"/>
        <v>87.561360000000008</v>
      </c>
      <c r="I4825" s="6">
        <v>3</v>
      </c>
      <c r="J4825" s="6">
        <v>14593.56</v>
      </c>
      <c r="K4825" s="5">
        <f t="shared" si="526"/>
        <v>262.68407999999999</v>
      </c>
      <c r="L4825" s="7">
        <v>1.6</v>
      </c>
      <c r="M4825" s="7">
        <v>613</v>
      </c>
      <c r="N4825" s="3">
        <v>45341</v>
      </c>
      <c r="O4825" s="4" t="str">
        <f t="shared" si="527"/>
        <v>2024-02</v>
      </c>
      <c r="P4825" s="4" t="str">
        <f t="shared" si="528"/>
        <v>02</v>
      </c>
      <c r="Q4825" s="4" t="str">
        <f t="shared" si="529"/>
        <v>February</v>
      </c>
      <c r="R4825" s="30" t="str">
        <f t="shared" si="530"/>
        <v>19</v>
      </c>
      <c r="W4825" t="str">
        <f t="shared" si="531"/>
        <v>ok</v>
      </c>
    </row>
    <row r="4826" spans="1:23" x14ac:dyDescent="0.3">
      <c r="A4826" t="s">
        <v>4868</v>
      </c>
      <c r="B4826" t="s">
        <v>28</v>
      </c>
      <c r="C4826" t="s">
        <v>29</v>
      </c>
      <c r="D4826" t="s">
        <v>30</v>
      </c>
      <c r="E4826" t="s">
        <v>14</v>
      </c>
      <c r="F4826" t="s">
        <v>15</v>
      </c>
      <c r="G4826" s="5">
        <v>3383.86</v>
      </c>
      <c r="H4826" s="5">
        <f t="shared" si="525"/>
        <v>60.909479999999995</v>
      </c>
      <c r="I4826" s="6">
        <v>1</v>
      </c>
      <c r="J4826" s="6">
        <v>3383.86</v>
      </c>
      <c r="K4826" s="5">
        <f t="shared" si="526"/>
        <v>60.909479999999995</v>
      </c>
      <c r="L4826" s="7">
        <v>3.4</v>
      </c>
      <c r="M4826" s="7">
        <v>1505</v>
      </c>
      <c r="N4826" s="3">
        <v>45519</v>
      </c>
      <c r="O4826" s="4" t="str">
        <f t="shared" si="527"/>
        <v>2024-08</v>
      </c>
      <c r="P4826" s="4" t="str">
        <f t="shared" si="528"/>
        <v>08</v>
      </c>
      <c r="Q4826" s="4" t="str">
        <f t="shared" si="529"/>
        <v>August</v>
      </c>
      <c r="R4826" s="30" t="str">
        <f t="shared" si="530"/>
        <v>15</v>
      </c>
      <c r="W4826" t="str">
        <f t="shared" si="531"/>
        <v>ok</v>
      </c>
    </row>
    <row r="4827" spans="1:23" x14ac:dyDescent="0.3">
      <c r="A4827" t="s">
        <v>4869</v>
      </c>
      <c r="B4827" t="s">
        <v>51</v>
      </c>
      <c r="C4827" t="s">
        <v>29</v>
      </c>
      <c r="D4827" t="s">
        <v>52</v>
      </c>
      <c r="E4827" t="s">
        <v>20</v>
      </c>
      <c r="F4827" t="s">
        <v>60</v>
      </c>
      <c r="G4827" s="5">
        <v>179.33</v>
      </c>
      <c r="H4827" s="5">
        <f t="shared" si="525"/>
        <v>3.2279399999999998</v>
      </c>
      <c r="I4827" s="6">
        <v>1</v>
      </c>
      <c r="J4827" s="6">
        <v>179.33</v>
      </c>
      <c r="K4827" s="5">
        <f t="shared" si="526"/>
        <v>3.2279399999999998</v>
      </c>
      <c r="L4827" s="7">
        <v>1.21</v>
      </c>
      <c r="M4827" s="7">
        <v>4359</v>
      </c>
      <c r="N4827" s="3">
        <v>45365</v>
      </c>
      <c r="O4827" s="4" t="str">
        <f t="shared" si="527"/>
        <v>2024-03</v>
      </c>
      <c r="P4827" s="4" t="str">
        <f t="shared" si="528"/>
        <v>03</v>
      </c>
      <c r="Q4827" s="4" t="str">
        <f t="shared" si="529"/>
        <v>March</v>
      </c>
      <c r="R4827" s="30" t="str">
        <f t="shared" si="530"/>
        <v>14</v>
      </c>
      <c r="W4827" t="str">
        <f t="shared" si="531"/>
        <v>ok</v>
      </c>
    </row>
    <row r="4828" spans="1:23" x14ac:dyDescent="0.3">
      <c r="A4828" t="s">
        <v>4870</v>
      </c>
      <c r="B4828" t="s">
        <v>11</v>
      </c>
      <c r="C4828" t="s">
        <v>12</v>
      </c>
      <c r="D4828" t="s">
        <v>13</v>
      </c>
      <c r="E4828" t="s">
        <v>14</v>
      </c>
      <c r="F4828" t="s">
        <v>15</v>
      </c>
      <c r="G4828" s="5">
        <v>5868.87</v>
      </c>
      <c r="H4828" s="5">
        <f t="shared" si="525"/>
        <v>105.63965999999999</v>
      </c>
      <c r="I4828" s="6">
        <v>2</v>
      </c>
      <c r="J4828" s="6">
        <v>11737.74</v>
      </c>
      <c r="K4828" s="5">
        <f t="shared" si="526"/>
        <v>211.27931999999998</v>
      </c>
      <c r="L4828" s="7">
        <v>1.86</v>
      </c>
      <c r="M4828" s="7">
        <v>2653</v>
      </c>
      <c r="N4828" s="3">
        <v>45626</v>
      </c>
      <c r="O4828" s="4" t="str">
        <f t="shared" si="527"/>
        <v>2024-11</v>
      </c>
      <c r="P4828" s="4" t="str">
        <f t="shared" si="528"/>
        <v>11</v>
      </c>
      <c r="Q4828" s="4" t="str">
        <f t="shared" si="529"/>
        <v>November</v>
      </c>
      <c r="R4828" s="30" t="str">
        <f t="shared" si="530"/>
        <v>30</v>
      </c>
      <c r="W4828" t="str">
        <f t="shared" si="531"/>
        <v>ok</v>
      </c>
    </row>
    <row r="4829" spans="1:23" x14ac:dyDescent="0.3">
      <c r="A4829" t="s">
        <v>4871</v>
      </c>
      <c r="B4829" t="s">
        <v>47</v>
      </c>
      <c r="C4829" t="s">
        <v>12</v>
      </c>
      <c r="D4829" t="s">
        <v>48</v>
      </c>
      <c r="E4829" t="s">
        <v>20</v>
      </c>
      <c r="F4829" t="s">
        <v>38</v>
      </c>
      <c r="G4829" s="5">
        <v>8465.73</v>
      </c>
      <c r="H4829" s="5">
        <f t="shared" si="525"/>
        <v>152.38313999999997</v>
      </c>
      <c r="I4829" s="6">
        <v>5</v>
      </c>
      <c r="J4829" s="6">
        <v>42328.65</v>
      </c>
      <c r="K4829" s="5">
        <f t="shared" si="526"/>
        <v>761.91569999999979</v>
      </c>
      <c r="L4829" s="7">
        <v>2.89</v>
      </c>
      <c r="M4829" s="7">
        <v>4606</v>
      </c>
      <c r="N4829" s="3">
        <v>45643</v>
      </c>
      <c r="O4829" s="4" t="str">
        <f t="shared" si="527"/>
        <v>2024-12</v>
      </c>
      <c r="P4829" s="4" t="str">
        <f t="shared" si="528"/>
        <v>12</v>
      </c>
      <c r="Q4829" s="4" t="str">
        <f t="shared" si="529"/>
        <v>December</v>
      </c>
      <c r="R4829" s="30" t="str">
        <f t="shared" si="530"/>
        <v>17</v>
      </c>
      <c r="W4829" t="str">
        <f t="shared" si="531"/>
        <v>ok</v>
      </c>
    </row>
    <row r="4830" spans="1:23" x14ac:dyDescent="0.3">
      <c r="A4830" t="s">
        <v>4872</v>
      </c>
      <c r="B4830" t="s">
        <v>28</v>
      </c>
      <c r="C4830" t="s">
        <v>29</v>
      </c>
      <c r="D4830" t="s">
        <v>30</v>
      </c>
      <c r="E4830" t="s">
        <v>45</v>
      </c>
      <c r="F4830" t="s">
        <v>26</v>
      </c>
      <c r="G4830" s="5">
        <v>2707.15</v>
      </c>
      <c r="H4830" s="5">
        <f t="shared" si="525"/>
        <v>48.728699999999996</v>
      </c>
      <c r="I4830" s="6">
        <v>4</v>
      </c>
      <c r="J4830" s="6">
        <v>10828.6</v>
      </c>
      <c r="K4830" s="5">
        <f t="shared" si="526"/>
        <v>194.91479999999999</v>
      </c>
      <c r="L4830" s="7">
        <v>1.92</v>
      </c>
      <c r="M4830" s="7">
        <v>571</v>
      </c>
      <c r="N4830" s="3">
        <v>45617</v>
      </c>
      <c r="O4830" s="4" t="str">
        <f t="shared" si="527"/>
        <v>2024-11</v>
      </c>
      <c r="P4830" s="4" t="str">
        <f t="shared" si="528"/>
        <v>11</v>
      </c>
      <c r="Q4830" s="4" t="str">
        <f t="shared" si="529"/>
        <v>November</v>
      </c>
      <c r="R4830" s="30" t="str">
        <f t="shared" si="530"/>
        <v>21</v>
      </c>
      <c r="W4830" t="str">
        <f t="shared" si="531"/>
        <v>ok</v>
      </c>
    </row>
    <row r="4831" spans="1:23" x14ac:dyDescent="0.3">
      <c r="A4831" t="s">
        <v>4873</v>
      </c>
      <c r="B4831" t="s">
        <v>17</v>
      </c>
      <c r="C4831" t="s">
        <v>18</v>
      </c>
      <c r="D4831" t="s">
        <v>19</v>
      </c>
      <c r="E4831" t="s">
        <v>14</v>
      </c>
      <c r="F4831" t="s">
        <v>15</v>
      </c>
      <c r="G4831" s="5">
        <v>15120.37</v>
      </c>
      <c r="H4831" s="5">
        <f t="shared" si="525"/>
        <v>272.16665999999998</v>
      </c>
      <c r="I4831" s="6">
        <v>2</v>
      </c>
      <c r="J4831" s="6">
        <v>30240.74</v>
      </c>
      <c r="K4831" s="5">
        <f t="shared" si="526"/>
        <v>544.33331999999996</v>
      </c>
      <c r="L4831" s="7">
        <v>1.34</v>
      </c>
      <c r="M4831" s="7">
        <v>3751</v>
      </c>
      <c r="N4831" s="3">
        <v>45514</v>
      </c>
      <c r="O4831" s="4" t="str">
        <f t="shared" si="527"/>
        <v>2024-08</v>
      </c>
      <c r="P4831" s="4" t="str">
        <f t="shared" si="528"/>
        <v>08</v>
      </c>
      <c r="Q4831" s="4" t="str">
        <f t="shared" si="529"/>
        <v>August</v>
      </c>
      <c r="R4831" s="30" t="str">
        <f t="shared" si="530"/>
        <v>10</v>
      </c>
      <c r="W4831" t="str">
        <f t="shared" si="531"/>
        <v>ok</v>
      </c>
    </row>
    <row r="4832" spans="1:23" x14ac:dyDescent="0.3">
      <c r="A4832" t="s">
        <v>4874</v>
      </c>
      <c r="B4832" t="s">
        <v>28</v>
      </c>
      <c r="C4832" t="s">
        <v>29</v>
      </c>
      <c r="D4832" t="s">
        <v>30</v>
      </c>
      <c r="E4832" t="s">
        <v>45</v>
      </c>
      <c r="F4832" t="s">
        <v>31</v>
      </c>
      <c r="G4832" s="5">
        <v>17038.87</v>
      </c>
      <c r="H4832" s="5">
        <f t="shared" si="525"/>
        <v>306.69965999999994</v>
      </c>
      <c r="I4832" s="6">
        <v>3</v>
      </c>
      <c r="J4832" s="6">
        <v>51116.61</v>
      </c>
      <c r="K4832" s="5">
        <f t="shared" si="526"/>
        <v>920.09897999999976</v>
      </c>
      <c r="L4832" s="7">
        <v>3.97</v>
      </c>
      <c r="M4832" s="7">
        <v>144</v>
      </c>
      <c r="N4832" s="3">
        <v>45506</v>
      </c>
      <c r="O4832" s="4" t="str">
        <f t="shared" si="527"/>
        <v>2024-08</v>
      </c>
      <c r="P4832" s="4" t="str">
        <f t="shared" si="528"/>
        <v>08</v>
      </c>
      <c r="Q4832" s="4" t="str">
        <f t="shared" si="529"/>
        <v>August</v>
      </c>
      <c r="R4832" s="30" t="str">
        <f t="shared" si="530"/>
        <v>02</v>
      </c>
      <c r="W4832" t="str">
        <f t="shared" si="531"/>
        <v>ok</v>
      </c>
    </row>
    <row r="4833" spans="1:23" x14ac:dyDescent="0.3">
      <c r="A4833" t="s">
        <v>4875</v>
      </c>
      <c r="B4833" t="s">
        <v>47</v>
      </c>
      <c r="C4833" t="s">
        <v>12</v>
      </c>
      <c r="D4833" t="s">
        <v>48</v>
      </c>
      <c r="E4833" t="s">
        <v>14</v>
      </c>
      <c r="F4833" t="s">
        <v>38</v>
      </c>
      <c r="G4833" s="5">
        <v>7929.28</v>
      </c>
      <c r="H4833" s="5">
        <f t="shared" si="525"/>
        <v>142.72703999999999</v>
      </c>
      <c r="I4833" s="6">
        <v>2</v>
      </c>
      <c r="J4833" s="6">
        <v>15858.56</v>
      </c>
      <c r="K4833" s="5">
        <f t="shared" si="526"/>
        <v>285.45407999999998</v>
      </c>
      <c r="L4833" s="7">
        <v>1.64</v>
      </c>
      <c r="M4833" s="7">
        <v>4158</v>
      </c>
      <c r="N4833" s="3">
        <v>45328</v>
      </c>
      <c r="O4833" s="4" t="str">
        <f t="shared" si="527"/>
        <v>2024-02</v>
      </c>
      <c r="P4833" s="4" t="str">
        <f t="shared" si="528"/>
        <v>02</v>
      </c>
      <c r="Q4833" s="4" t="str">
        <f t="shared" si="529"/>
        <v>February</v>
      </c>
      <c r="R4833" s="30" t="str">
        <f t="shared" si="530"/>
        <v>06</v>
      </c>
      <c r="W4833" t="str">
        <f t="shared" si="531"/>
        <v>ok</v>
      </c>
    </row>
    <row r="4834" spans="1:23" x14ac:dyDescent="0.3">
      <c r="A4834" t="s">
        <v>4876</v>
      </c>
      <c r="B4834" t="s">
        <v>11</v>
      </c>
      <c r="C4834" t="s">
        <v>12</v>
      </c>
      <c r="D4834" t="s">
        <v>13</v>
      </c>
      <c r="E4834" t="s">
        <v>20</v>
      </c>
      <c r="F4834" t="s">
        <v>21</v>
      </c>
      <c r="G4834" s="5">
        <v>19802.68</v>
      </c>
      <c r="H4834" s="5">
        <f t="shared" si="525"/>
        <v>356.44824</v>
      </c>
      <c r="I4834" s="6">
        <v>1</v>
      </c>
      <c r="J4834" s="6">
        <v>19802.68</v>
      </c>
      <c r="K4834" s="5">
        <f t="shared" si="526"/>
        <v>356.44824</v>
      </c>
      <c r="L4834" s="7">
        <v>4.1900000000000004</v>
      </c>
      <c r="M4834" s="7">
        <v>896</v>
      </c>
      <c r="N4834" s="3">
        <v>45594</v>
      </c>
      <c r="O4834" s="4" t="str">
        <f t="shared" si="527"/>
        <v>2024-10</v>
      </c>
      <c r="P4834" s="4" t="str">
        <f t="shared" si="528"/>
        <v>10</v>
      </c>
      <c r="Q4834" s="4" t="str">
        <f t="shared" si="529"/>
        <v>October</v>
      </c>
      <c r="R4834" s="30" t="str">
        <f t="shared" si="530"/>
        <v>29</v>
      </c>
      <c r="W4834" t="str">
        <f t="shared" si="531"/>
        <v>ok</v>
      </c>
    </row>
    <row r="4835" spans="1:23" x14ac:dyDescent="0.3">
      <c r="A4835" t="s">
        <v>4877</v>
      </c>
      <c r="B4835" t="s">
        <v>28</v>
      </c>
      <c r="C4835" t="s">
        <v>29</v>
      </c>
      <c r="D4835" t="s">
        <v>30</v>
      </c>
      <c r="E4835" t="s">
        <v>20</v>
      </c>
      <c r="F4835" t="s">
        <v>15</v>
      </c>
      <c r="G4835" s="5">
        <v>18636.45</v>
      </c>
      <c r="H4835" s="5">
        <f t="shared" si="525"/>
        <v>335.45609999999999</v>
      </c>
      <c r="I4835" s="6">
        <v>3</v>
      </c>
      <c r="J4835" s="6">
        <v>55909.35</v>
      </c>
      <c r="K4835" s="5">
        <f t="shared" si="526"/>
        <v>1006.3683</v>
      </c>
      <c r="L4835" s="7">
        <v>3.63</v>
      </c>
      <c r="M4835" s="7">
        <v>3061</v>
      </c>
      <c r="N4835" s="3">
        <v>45430</v>
      </c>
      <c r="O4835" s="4" t="str">
        <f t="shared" si="527"/>
        <v>2024-05</v>
      </c>
      <c r="P4835" s="4" t="str">
        <f t="shared" si="528"/>
        <v>05</v>
      </c>
      <c r="Q4835" s="4" t="str">
        <f t="shared" si="529"/>
        <v>May</v>
      </c>
      <c r="R4835" s="30" t="str">
        <f t="shared" si="530"/>
        <v>18</v>
      </c>
      <c r="W4835" t="str">
        <f t="shared" si="531"/>
        <v>ok</v>
      </c>
    </row>
    <row r="4836" spans="1:23" x14ac:dyDescent="0.3">
      <c r="A4836" t="s">
        <v>4878</v>
      </c>
      <c r="B4836" t="s">
        <v>17</v>
      </c>
      <c r="C4836" t="s">
        <v>18</v>
      </c>
      <c r="D4836" t="s">
        <v>19</v>
      </c>
      <c r="E4836" t="s">
        <v>20</v>
      </c>
      <c r="F4836" t="s">
        <v>26</v>
      </c>
      <c r="G4836" s="5">
        <v>15654.99</v>
      </c>
      <c r="H4836" s="5">
        <f t="shared" si="525"/>
        <v>281.78981999999996</v>
      </c>
      <c r="I4836" s="6">
        <v>4</v>
      </c>
      <c r="J4836" s="6">
        <v>62619.96</v>
      </c>
      <c r="K4836" s="5">
        <f t="shared" si="526"/>
        <v>1127.1592799999999</v>
      </c>
      <c r="L4836" s="7">
        <v>3.65</v>
      </c>
      <c r="M4836" s="7">
        <v>757</v>
      </c>
      <c r="N4836" s="3">
        <v>45524</v>
      </c>
      <c r="O4836" s="4" t="str">
        <f t="shared" si="527"/>
        <v>2024-08</v>
      </c>
      <c r="P4836" s="4" t="str">
        <f t="shared" si="528"/>
        <v>08</v>
      </c>
      <c r="Q4836" s="4" t="str">
        <f t="shared" si="529"/>
        <v>August</v>
      </c>
      <c r="R4836" s="30" t="str">
        <f t="shared" si="530"/>
        <v>20</v>
      </c>
      <c r="W4836" t="str">
        <f t="shared" si="531"/>
        <v>ok</v>
      </c>
    </row>
    <row r="4837" spans="1:23" x14ac:dyDescent="0.3">
      <c r="A4837" t="s">
        <v>4879</v>
      </c>
      <c r="B4837" t="s">
        <v>23</v>
      </c>
      <c r="C4837" t="s">
        <v>24</v>
      </c>
      <c r="D4837" t="s">
        <v>25</v>
      </c>
      <c r="E4837" t="s">
        <v>14</v>
      </c>
      <c r="F4837" t="s">
        <v>26</v>
      </c>
      <c r="G4837" s="5">
        <v>16165.96</v>
      </c>
      <c r="H4837" s="5">
        <f t="shared" si="525"/>
        <v>290.98727999999994</v>
      </c>
      <c r="I4837" s="6">
        <v>4</v>
      </c>
      <c r="J4837" s="6">
        <v>64663.839999999997</v>
      </c>
      <c r="K4837" s="5">
        <f t="shared" si="526"/>
        <v>1163.9491199999998</v>
      </c>
      <c r="L4837" s="7">
        <v>3.16</v>
      </c>
      <c r="M4837" s="7">
        <v>1357</v>
      </c>
      <c r="N4837" s="3">
        <v>45301</v>
      </c>
      <c r="O4837" s="4" t="str">
        <f t="shared" si="527"/>
        <v>2024-01</v>
      </c>
      <c r="P4837" s="4" t="str">
        <f t="shared" si="528"/>
        <v>01</v>
      </c>
      <c r="Q4837" s="4" t="str">
        <f t="shared" si="529"/>
        <v>January</v>
      </c>
      <c r="R4837" s="30" t="str">
        <f t="shared" si="530"/>
        <v>10</v>
      </c>
      <c r="W4837" t="str">
        <f t="shared" si="531"/>
        <v>ok</v>
      </c>
    </row>
    <row r="4838" spans="1:23" x14ac:dyDescent="0.3">
      <c r="A4838" t="s">
        <v>4880</v>
      </c>
      <c r="B4838" t="s">
        <v>47</v>
      </c>
      <c r="C4838" t="s">
        <v>12</v>
      </c>
      <c r="D4838" t="s">
        <v>48</v>
      </c>
      <c r="E4838" t="s">
        <v>20</v>
      </c>
      <c r="F4838" t="s">
        <v>15</v>
      </c>
      <c r="G4838" s="5">
        <v>14143.64</v>
      </c>
      <c r="H4838" s="5">
        <f t="shared" si="525"/>
        <v>254.58551999999997</v>
      </c>
      <c r="I4838" s="6">
        <v>2</v>
      </c>
      <c r="J4838" s="6">
        <v>28287.279999999999</v>
      </c>
      <c r="K4838" s="5">
        <f t="shared" si="526"/>
        <v>509.17103999999995</v>
      </c>
      <c r="L4838" s="7">
        <v>2.77</v>
      </c>
      <c r="M4838" s="7">
        <v>2284</v>
      </c>
      <c r="N4838" s="3">
        <v>45301</v>
      </c>
      <c r="O4838" s="4" t="str">
        <f t="shared" si="527"/>
        <v>2024-01</v>
      </c>
      <c r="P4838" s="4" t="str">
        <f t="shared" si="528"/>
        <v>01</v>
      </c>
      <c r="Q4838" s="4" t="str">
        <f t="shared" si="529"/>
        <v>January</v>
      </c>
      <c r="R4838" s="30" t="str">
        <f t="shared" si="530"/>
        <v>10</v>
      </c>
      <c r="W4838" t="str">
        <f t="shared" si="531"/>
        <v>ok</v>
      </c>
    </row>
    <row r="4839" spans="1:23" x14ac:dyDescent="0.3">
      <c r="A4839" t="s">
        <v>4881</v>
      </c>
      <c r="B4839" t="s">
        <v>47</v>
      </c>
      <c r="C4839" t="s">
        <v>12</v>
      </c>
      <c r="D4839" t="s">
        <v>48</v>
      </c>
      <c r="E4839" t="s">
        <v>20</v>
      </c>
      <c r="F4839" t="s">
        <v>26</v>
      </c>
      <c r="G4839" s="5">
        <v>10493.96</v>
      </c>
      <c r="H4839" s="5">
        <f t="shared" si="525"/>
        <v>188.89127999999997</v>
      </c>
      <c r="I4839" s="6">
        <v>5</v>
      </c>
      <c r="J4839" s="6">
        <v>52469.8</v>
      </c>
      <c r="K4839" s="5">
        <f t="shared" si="526"/>
        <v>944.4563999999998</v>
      </c>
      <c r="L4839" s="7">
        <v>3.38</v>
      </c>
      <c r="M4839" s="7">
        <v>1497</v>
      </c>
      <c r="N4839" s="3">
        <v>45375</v>
      </c>
      <c r="O4839" s="4" t="str">
        <f t="shared" si="527"/>
        <v>2024-03</v>
      </c>
      <c r="P4839" s="4" t="str">
        <f t="shared" si="528"/>
        <v>03</v>
      </c>
      <c r="Q4839" s="4" t="str">
        <f t="shared" si="529"/>
        <v>March</v>
      </c>
      <c r="R4839" s="30" t="str">
        <f t="shared" si="530"/>
        <v>24</v>
      </c>
      <c r="W4839" t="str">
        <f t="shared" si="531"/>
        <v>ok</v>
      </c>
    </row>
    <row r="4840" spans="1:23" x14ac:dyDescent="0.3">
      <c r="A4840" t="s">
        <v>4882</v>
      </c>
      <c r="B4840" t="s">
        <v>63</v>
      </c>
      <c r="C4840" t="s">
        <v>18</v>
      </c>
      <c r="D4840" t="s">
        <v>64</v>
      </c>
      <c r="E4840" t="s">
        <v>45</v>
      </c>
      <c r="F4840" t="s">
        <v>31</v>
      </c>
      <c r="G4840" s="5">
        <v>5874.8</v>
      </c>
      <c r="H4840" s="5">
        <f t="shared" si="525"/>
        <v>105.74639999999999</v>
      </c>
      <c r="I4840" s="6">
        <v>5</v>
      </c>
      <c r="J4840" s="6">
        <v>29374</v>
      </c>
      <c r="K4840" s="5">
        <f t="shared" si="526"/>
        <v>528.73199999999997</v>
      </c>
      <c r="L4840" s="7">
        <v>3.97</v>
      </c>
      <c r="M4840" s="7">
        <v>4290</v>
      </c>
      <c r="N4840" s="3">
        <v>45397</v>
      </c>
      <c r="O4840" s="4" t="str">
        <f t="shared" si="527"/>
        <v>2024-04</v>
      </c>
      <c r="P4840" s="4" t="str">
        <f t="shared" si="528"/>
        <v>04</v>
      </c>
      <c r="Q4840" s="4" t="str">
        <f t="shared" si="529"/>
        <v>April</v>
      </c>
      <c r="R4840" s="30" t="str">
        <f t="shared" si="530"/>
        <v>15</v>
      </c>
      <c r="W4840" t="str">
        <f t="shared" si="531"/>
        <v>ok</v>
      </c>
    </row>
    <row r="4841" spans="1:23" x14ac:dyDescent="0.3">
      <c r="A4841" t="s">
        <v>4883</v>
      </c>
      <c r="B4841" t="s">
        <v>51</v>
      </c>
      <c r="C4841" t="s">
        <v>29</v>
      </c>
      <c r="D4841" t="s">
        <v>52</v>
      </c>
      <c r="E4841" t="s">
        <v>14</v>
      </c>
      <c r="F4841" t="s">
        <v>38</v>
      </c>
      <c r="G4841" s="5">
        <v>16511.47</v>
      </c>
      <c r="H4841" s="5">
        <f t="shared" si="525"/>
        <v>297.20645999999999</v>
      </c>
      <c r="I4841" s="6">
        <v>4</v>
      </c>
      <c r="J4841" s="6">
        <v>66045.88</v>
      </c>
      <c r="K4841" s="5">
        <f t="shared" si="526"/>
        <v>1188.82584</v>
      </c>
      <c r="L4841" s="7">
        <v>3.36</v>
      </c>
      <c r="M4841" s="7">
        <v>2509</v>
      </c>
      <c r="N4841" s="3">
        <v>45295</v>
      </c>
      <c r="O4841" s="4" t="str">
        <f t="shared" si="527"/>
        <v>2024-01</v>
      </c>
      <c r="P4841" s="4" t="str">
        <f t="shared" si="528"/>
        <v>01</v>
      </c>
      <c r="Q4841" s="4" t="str">
        <f t="shared" si="529"/>
        <v>January</v>
      </c>
      <c r="R4841" s="30" t="str">
        <f t="shared" si="530"/>
        <v>04</v>
      </c>
      <c r="W4841" t="str">
        <f t="shared" si="531"/>
        <v>ok</v>
      </c>
    </row>
    <row r="4842" spans="1:23" x14ac:dyDescent="0.3">
      <c r="A4842" t="s">
        <v>4884</v>
      </c>
      <c r="B4842" t="s">
        <v>63</v>
      </c>
      <c r="C4842" t="s">
        <v>18</v>
      </c>
      <c r="D4842" t="s">
        <v>64</v>
      </c>
      <c r="E4842" t="s">
        <v>20</v>
      </c>
      <c r="F4842" t="s">
        <v>26</v>
      </c>
      <c r="G4842" s="5">
        <v>1293.46</v>
      </c>
      <c r="H4842" s="5">
        <f t="shared" si="525"/>
        <v>23.28228</v>
      </c>
      <c r="I4842" s="6">
        <v>1</v>
      </c>
      <c r="J4842" s="6">
        <v>1293.46</v>
      </c>
      <c r="K4842" s="5">
        <f t="shared" si="526"/>
        <v>23.28228</v>
      </c>
      <c r="L4842" s="7">
        <v>3.34</v>
      </c>
      <c r="M4842" s="7">
        <v>2527</v>
      </c>
      <c r="N4842" s="3">
        <v>45362</v>
      </c>
      <c r="O4842" s="4" t="str">
        <f t="shared" si="527"/>
        <v>2024-03</v>
      </c>
      <c r="P4842" s="4" t="str">
        <f t="shared" si="528"/>
        <v>03</v>
      </c>
      <c r="Q4842" s="4" t="str">
        <f t="shared" si="529"/>
        <v>March</v>
      </c>
      <c r="R4842" s="30" t="str">
        <f t="shared" si="530"/>
        <v>11</v>
      </c>
      <c r="W4842" t="str">
        <f t="shared" si="531"/>
        <v>ok</v>
      </c>
    </row>
    <row r="4843" spans="1:23" x14ac:dyDescent="0.3">
      <c r="A4843" t="s">
        <v>4885</v>
      </c>
      <c r="B4843" t="s">
        <v>63</v>
      </c>
      <c r="C4843" t="s">
        <v>18</v>
      </c>
      <c r="D4843" t="s">
        <v>64</v>
      </c>
      <c r="E4843" t="s">
        <v>45</v>
      </c>
      <c r="F4843" t="s">
        <v>15</v>
      </c>
      <c r="G4843" s="5">
        <v>17144.7</v>
      </c>
      <c r="H4843" s="5">
        <f t="shared" si="525"/>
        <v>308.6046</v>
      </c>
      <c r="I4843" s="6">
        <v>4</v>
      </c>
      <c r="J4843" s="6">
        <v>68578.8</v>
      </c>
      <c r="K4843" s="5">
        <f t="shared" si="526"/>
        <v>1234.4184</v>
      </c>
      <c r="L4843" s="7">
        <v>3.43</v>
      </c>
      <c r="M4843" s="7">
        <v>3682</v>
      </c>
      <c r="N4843" s="3">
        <v>45452</v>
      </c>
      <c r="O4843" s="4" t="str">
        <f t="shared" si="527"/>
        <v>2024-06</v>
      </c>
      <c r="P4843" s="4" t="str">
        <f t="shared" si="528"/>
        <v>06</v>
      </c>
      <c r="Q4843" s="4" t="str">
        <f t="shared" si="529"/>
        <v>June</v>
      </c>
      <c r="R4843" s="30" t="str">
        <f t="shared" si="530"/>
        <v>09</v>
      </c>
      <c r="W4843" t="str">
        <f t="shared" si="531"/>
        <v>ok</v>
      </c>
    </row>
    <row r="4844" spans="1:23" x14ac:dyDescent="0.3">
      <c r="A4844" t="s">
        <v>4886</v>
      </c>
      <c r="B4844" t="s">
        <v>11</v>
      </c>
      <c r="C4844" t="s">
        <v>12</v>
      </c>
      <c r="D4844" t="s">
        <v>13</v>
      </c>
      <c r="E4844" t="s">
        <v>45</v>
      </c>
      <c r="F4844" t="s">
        <v>15</v>
      </c>
      <c r="G4844" s="5">
        <v>19822.29</v>
      </c>
      <c r="H4844" s="5">
        <f t="shared" si="525"/>
        <v>356.80122</v>
      </c>
      <c r="I4844" s="6">
        <v>5</v>
      </c>
      <c r="J4844" s="6">
        <v>99111.45</v>
      </c>
      <c r="K4844" s="5">
        <f t="shared" si="526"/>
        <v>1784.0061000000001</v>
      </c>
      <c r="L4844" s="7">
        <v>1.74</v>
      </c>
      <c r="M4844" s="7">
        <v>998</v>
      </c>
      <c r="N4844" s="3">
        <v>45472</v>
      </c>
      <c r="O4844" s="4" t="str">
        <f t="shared" si="527"/>
        <v>2024-06</v>
      </c>
      <c r="P4844" s="4" t="str">
        <f t="shared" si="528"/>
        <v>06</v>
      </c>
      <c r="Q4844" s="4" t="str">
        <f t="shared" si="529"/>
        <v>June</v>
      </c>
      <c r="R4844" s="30" t="str">
        <f t="shared" si="530"/>
        <v>29</v>
      </c>
      <c r="W4844" t="str">
        <f t="shared" si="531"/>
        <v>ok</v>
      </c>
    </row>
    <row r="4845" spans="1:23" x14ac:dyDescent="0.3">
      <c r="A4845" t="s">
        <v>4887</v>
      </c>
      <c r="B4845" t="s">
        <v>51</v>
      </c>
      <c r="C4845" t="s">
        <v>29</v>
      </c>
      <c r="D4845" t="s">
        <v>52</v>
      </c>
      <c r="E4845" t="s">
        <v>45</v>
      </c>
      <c r="F4845" t="s">
        <v>15</v>
      </c>
      <c r="G4845" s="5">
        <v>9185.26</v>
      </c>
      <c r="H4845" s="5">
        <f t="shared" si="525"/>
        <v>165.33467999999999</v>
      </c>
      <c r="I4845" s="6">
        <v>2</v>
      </c>
      <c r="J4845" s="6">
        <v>18370.52</v>
      </c>
      <c r="K4845" s="5">
        <f t="shared" si="526"/>
        <v>330.66935999999998</v>
      </c>
      <c r="L4845" s="7">
        <v>3.08</v>
      </c>
      <c r="M4845" s="7">
        <v>3510</v>
      </c>
      <c r="N4845" s="3">
        <v>45302</v>
      </c>
      <c r="O4845" s="4" t="str">
        <f t="shared" si="527"/>
        <v>2024-01</v>
      </c>
      <c r="P4845" s="4" t="str">
        <f t="shared" si="528"/>
        <v>01</v>
      </c>
      <c r="Q4845" s="4" t="str">
        <f t="shared" si="529"/>
        <v>January</v>
      </c>
      <c r="R4845" s="30" t="str">
        <f t="shared" si="530"/>
        <v>11</v>
      </c>
      <c r="W4845" t="str">
        <f t="shared" si="531"/>
        <v>ok</v>
      </c>
    </row>
    <row r="4846" spans="1:23" x14ac:dyDescent="0.3">
      <c r="A4846" t="s">
        <v>4888</v>
      </c>
      <c r="B4846" t="s">
        <v>41</v>
      </c>
      <c r="C4846" t="s">
        <v>42</v>
      </c>
      <c r="D4846" t="s">
        <v>43</v>
      </c>
      <c r="E4846" t="s">
        <v>20</v>
      </c>
      <c r="F4846" t="s">
        <v>31</v>
      </c>
      <c r="G4846" s="5">
        <v>11111.07</v>
      </c>
      <c r="H4846" s="5">
        <f t="shared" si="525"/>
        <v>199.99925999999999</v>
      </c>
      <c r="I4846" s="6">
        <v>5</v>
      </c>
      <c r="J4846" s="6">
        <v>55555.35</v>
      </c>
      <c r="K4846" s="5">
        <f t="shared" si="526"/>
        <v>999.99630000000002</v>
      </c>
      <c r="L4846" s="7">
        <v>4.67</v>
      </c>
      <c r="M4846" s="7">
        <v>2974</v>
      </c>
      <c r="N4846" s="3">
        <v>45617</v>
      </c>
      <c r="O4846" s="4" t="str">
        <f t="shared" si="527"/>
        <v>2024-11</v>
      </c>
      <c r="P4846" s="4" t="str">
        <f t="shared" si="528"/>
        <v>11</v>
      </c>
      <c r="Q4846" s="4" t="str">
        <f t="shared" si="529"/>
        <v>November</v>
      </c>
      <c r="R4846" s="30" t="str">
        <f t="shared" si="530"/>
        <v>21</v>
      </c>
      <c r="W4846" t="str">
        <f t="shared" si="531"/>
        <v>ok</v>
      </c>
    </row>
    <row r="4847" spans="1:23" x14ac:dyDescent="0.3">
      <c r="A4847" t="s">
        <v>4889</v>
      </c>
      <c r="B4847" t="s">
        <v>11</v>
      </c>
      <c r="C4847" t="s">
        <v>12</v>
      </c>
      <c r="D4847" t="s">
        <v>13</v>
      </c>
      <c r="E4847" t="s">
        <v>45</v>
      </c>
      <c r="F4847" t="s">
        <v>26</v>
      </c>
      <c r="G4847" s="5">
        <v>11174.76</v>
      </c>
      <c r="H4847" s="5">
        <f t="shared" si="525"/>
        <v>201.14568</v>
      </c>
      <c r="I4847" s="6">
        <v>4</v>
      </c>
      <c r="J4847" s="6">
        <v>44699.040000000001</v>
      </c>
      <c r="K4847" s="5">
        <f t="shared" si="526"/>
        <v>804.58271999999999</v>
      </c>
      <c r="L4847" s="7">
        <v>1.76</v>
      </c>
      <c r="M4847" s="7">
        <v>3922</v>
      </c>
      <c r="N4847" s="3">
        <v>45500</v>
      </c>
      <c r="O4847" s="4" t="str">
        <f t="shared" si="527"/>
        <v>2024-07</v>
      </c>
      <c r="P4847" s="4" t="str">
        <f t="shared" si="528"/>
        <v>07</v>
      </c>
      <c r="Q4847" s="4" t="str">
        <f t="shared" si="529"/>
        <v>July</v>
      </c>
      <c r="R4847" s="30" t="str">
        <f t="shared" si="530"/>
        <v>27</v>
      </c>
      <c r="W4847" t="str">
        <f t="shared" si="531"/>
        <v>ok</v>
      </c>
    </row>
    <row r="4848" spans="1:23" x14ac:dyDescent="0.3">
      <c r="A4848" t="s">
        <v>4890</v>
      </c>
      <c r="B4848" t="s">
        <v>51</v>
      </c>
      <c r="C4848" t="s">
        <v>29</v>
      </c>
      <c r="D4848" t="s">
        <v>52</v>
      </c>
      <c r="E4848" t="s">
        <v>45</v>
      </c>
      <c r="F4848" t="s">
        <v>31</v>
      </c>
      <c r="G4848" s="5">
        <v>309.45</v>
      </c>
      <c r="H4848" s="5">
        <f t="shared" si="525"/>
        <v>5.5700999999999992</v>
      </c>
      <c r="I4848" s="6">
        <v>1</v>
      </c>
      <c r="J4848" s="6">
        <v>309.45</v>
      </c>
      <c r="K4848" s="5">
        <f t="shared" si="526"/>
        <v>5.5700999999999992</v>
      </c>
      <c r="L4848" s="7">
        <v>1.91</v>
      </c>
      <c r="M4848" s="7">
        <v>3430</v>
      </c>
      <c r="N4848" s="3">
        <v>45446</v>
      </c>
      <c r="O4848" s="4" t="str">
        <f t="shared" si="527"/>
        <v>2024-06</v>
      </c>
      <c r="P4848" s="4" t="str">
        <f t="shared" si="528"/>
        <v>06</v>
      </c>
      <c r="Q4848" s="4" t="str">
        <f t="shared" si="529"/>
        <v>June</v>
      </c>
      <c r="R4848" s="30" t="str">
        <f t="shared" si="530"/>
        <v>03</v>
      </c>
      <c r="W4848" t="str">
        <f t="shared" si="531"/>
        <v>ok</v>
      </c>
    </row>
    <row r="4849" spans="1:23" x14ac:dyDescent="0.3">
      <c r="A4849" t="s">
        <v>4891</v>
      </c>
      <c r="B4849" t="s">
        <v>23</v>
      </c>
      <c r="C4849" t="s">
        <v>24</v>
      </c>
      <c r="D4849" t="s">
        <v>25</v>
      </c>
      <c r="E4849" t="s">
        <v>20</v>
      </c>
      <c r="F4849" t="s">
        <v>60</v>
      </c>
      <c r="G4849" s="5">
        <v>16087.82</v>
      </c>
      <c r="H4849" s="5">
        <f t="shared" si="525"/>
        <v>289.58076</v>
      </c>
      <c r="I4849" s="6">
        <v>4</v>
      </c>
      <c r="J4849" s="6">
        <v>64351.28</v>
      </c>
      <c r="K4849" s="5">
        <f t="shared" si="526"/>
        <v>1158.32304</v>
      </c>
      <c r="L4849" s="7">
        <v>2.21</v>
      </c>
      <c r="M4849" s="7">
        <v>3495</v>
      </c>
      <c r="N4849" s="3">
        <v>45341</v>
      </c>
      <c r="O4849" s="4" t="str">
        <f t="shared" si="527"/>
        <v>2024-02</v>
      </c>
      <c r="P4849" s="4" t="str">
        <f t="shared" si="528"/>
        <v>02</v>
      </c>
      <c r="Q4849" s="4" t="str">
        <f t="shared" si="529"/>
        <v>February</v>
      </c>
      <c r="R4849" s="30" t="str">
        <f t="shared" si="530"/>
        <v>19</v>
      </c>
      <c r="W4849" t="str">
        <f t="shared" si="531"/>
        <v>ok</v>
      </c>
    </row>
    <row r="4850" spans="1:23" x14ac:dyDescent="0.3">
      <c r="A4850" t="s">
        <v>4892</v>
      </c>
      <c r="B4850" t="s">
        <v>11</v>
      </c>
      <c r="C4850" t="s">
        <v>12</v>
      </c>
      <c r="D4850" t="s">
        <v>13</v>
      </c>
      <c r="E4850" t="s">
        <v>45</v>
      </c>
      <c r="F4850" t="s">
        <v>31</v>
      </c>
      <c r="G4850" s="5">
        <v>535.44000000000005</v>
      </c>
      <c r="H4850" s="5">
        <f t="shared" si="525"/>
        <v>9.6379199999999994</v>
      </c>
      <c r="I4850" s="6">
        <v>3</v>
      </c>
      <c r="J4850" s="6">
        <v>1606.32</v>
      </c>
      <c r="K4850" s="5">
        <f t="shared" si="526"/>
        <v>28.913759999999996</v>
      </c>
      <c r="L4850" s="7">
        <v>2.74</v>
      </c>
      <c r="M4850" s="7">
        <v>1571</v>
      </c>
      <c r="N4850" s="3">
        <v>45423</v>
      </c>
      <c r="O4850" s="4" t="str">
        <f t="shared" si="527"/>
        <v>2024-05</v>
      </c>
      <c r="P4850" s="4" t="str">
        <f t="shared" si="528"/>
        <v>05</v>
      </c>
      <c r="Q4850" s="4" t="str">
        <f t="shared" si="529"/>
        <v>May</v>
      </c>
      <c r="R4850" s="30" t="str">
        <f t="shared" si="530"/>
        <v>11</v>
      </c>
      <c r="W4850" t="str">
        <f t="shared" si="531"/>
        <v>ok</v>
      </c>
    </row>
    <row r="4851" spans="1:23" x14ac:dyDescent="0.3">
      <c r="A4851" t="s">
        <v>4893</v>
      </c>
      <c r="B4851" t="s">
        <v>23</v>
      </c>
      <c r="C4851" t="s">
        <v>24</v>
      </c>
      <c r="D4851" t="s">
        <v>25</v>
      </c>
      <c r="E4851" t="s">
        <v>20</v>
      </c>
      <c r="F4851" t="s">
        <v>21</v>
      </c>
      <c r="G4851" s="5">
        <v>16110.68</v>
      </c>
      <c r="H4851" s="5">
        <f t="shared" si="525"/>
        <v>289.99223999999998</v>
      </c>
      <c r="I4851" s="6">
        <v>1</v>
      </c>
      <c r="J4851" s="6">
        <v>16110.68</v>
      </c>
      <c r="K4851" s="5">
        <f t="shared" si="526"/>
        <v>289.99223999999998</v>
      </c>
      <c r="L4851" s="7">
        <v>4.78</v>
      </c>
      <c r="M4851" s="7">
        <v>1995</v>
      </c>
      <c r="N4851" s="3">
        <v>45385</v>
      </c>
      <c r="O4851" s="4" t="str">
        <f t="shared" si="527"/>
        <v>2024-04</v>
      </c>
      <c r="P4851" s="4" t="str">
        <f t="shared" si="528"/>
        <v>04</v>
      </c>
      <c r="Q4851" s="4" t="str">
        <f t="shared" si="529"/>
        <v>April</v>
      </c>
      <c r="R4851" s="30" t="str">
        <f t="shared" si="530"/>
        <v>03</v>
      </c>
      <c r="W4851" t="str">
        <f t="shared" si="531"/>
        <v>ok</v>
      </c>
    </row>
    <row r="4852" spans="1:23" x14ac:dyDescent="0.3">
      <c r="A4852" t="s">
        <v>4894</v>
      </c>
      <c r="B4852" t="s">
        <v>11</v>
      </c>
      <c r="C4852" t="s">
        <v>12</v>
      </c>
      <c r="D4852" t="s">
        <v>13</v>
      </c>
      <c r="E4852" t="s">
        <v>14</v>
      </c>
      <c r="F4852" t="s">
        <v>21</v>
      </c>
      <c r="G4852" s="5">
        <v>17269.95</v>
      </c>
      <c r="H4852" s="5">
        <f t="shared" si="525"/>
        <v>310.85910000000001</v>
      </c>
      <c r="I4852" s="6">
        <v>1</v>
      </c>
      <c r="J4852" s="6">
        <v>17269.95</v>
      </c>
      <c r="K4852" s="5">
        <f t="shared" si="526"/>
        <v>310.85910000000001</v>
      </c>
      <c r="L4852" s="7">
        <v>1.1599999999999999</v>
      </c>
      <c r="M4852" s="7">
        <v>1706</v>
      </c>
      <c r="N4852" s="3">
        <v>45487</v>
      </c>
      <c r="O4852" s="4" t="str">
        <f t="shared" si="527"/>
        <v>2024-07</v>
      </c>
      <c r="P4852" s="4" t="str">
        <f t="shared" si="528"/>
        <v>07</v>
      </c>
      <c r="Q4852" s="4" t="str">
        <f t="shared" si="529"/>
        <v>July</v>
      </c>
      <c r="R4852" s="30" t="str">
        <f t="shared" si="530"/>
        <v>14</v>
      </c>
      <c r="W4852" t="str">
        <f t="shared" si="531"/>
        <v>ok</v>
      </c>
    </row>
    <row r="4853" spans="1:23" x14ac:dyDescent="0.3">
      <c r="A4853" t="s">
        <v>4895</v>
      </c>
      <c r="B4853" t="s">
        <v>63</v>
      </c>
      <c r="C4853" t="s">
        <v>18</v>
      </c>
      <c r="D4853" t="s">
        <v>64</v>
      </c>
      <c r="E4853" t="s">
        <v>14</v>
      </c>
      <c r="F4853" t="s">
        <v>60</v>
      </c>
      <c r="G4853" s="5">
        <v>4568.82</v>
      </c>
      <c r="H4853" s="5">
        <f t="shared" si="525"/>
        <v>82.238759999999985</v>
      </c>
      <c r="I4853" s="6">
        <v>1</v>
      </c>
      <c r="J4853" s="6">
        <v>4568.82</v>
      </c>
      <c r="K4853" s="5">
        <f t="shared" si="526"/>
        <v>82.238759999999985</v>
      </c>
      <c r="L4853" s="7">
        <v>4.22</v>
      </c>
      <c r="M4853" s="7">
        <v>195</v>
      </c>
      <c r="N4853" s="3">
        <v>45587</v>
      </c>
      <c r="O4853" s="4" t="str">
        <f t="shared" si="527"/>
        <v>2024-10</v>
      </c>
      <c r="P4853" s="4" t="str">
        <f t="shared" si="528"/>
        <v>10</v>
      </c>
      <c r="Q4853" s="4" t="str">
        <f t="shared" si="529"/>
        <v>October</v>
      </c>
      <c r="R4853" s="30" t="str">
        <f t="shared" si="530"/>
        <v>22</v>
      </c>
      <c r="W4853" t="str">
        <f t="shared" si="531"/>
        <v>ok</v>
      </c>
    </row>
    <row r="4854" spans="1:23" x14ac:dyDescent="0.3">
      <c r="A4854" t="s">
        <v>4896</v>
      </c>
      <c r="B4854" t="s">
        <v>47</v>
      </c>
      <c r="C4854" t="s">
        <v>12</v>
      </c>
      <c r="D4854" t="s">
        <v>48</v>
      </c>
      <c r="E4854" t="s">
        <v>14</v>
      </c>
      <c r="F4854" t="s">
        <v>21</v>
      </c>
      <c r="G4854" s="5">
        <v>12105.04</v>
      </c>
      <c r="H4854" s="5">
        <f t="shared" si="525"/>
        <v>217.89071999999999</v>
      </c>
      <c r="I4854" s="6">
        <v>3</v>
      </c>
      <c r="J4854" s="6">
        <v>36315.120000000003</v>
      </c>
      <c r="K4854" s="5">
        <f t="shared" si="526"/>
        <v>653.67215999999996</v>
      </c>
      <c r="L4854" s="7">
        <v>2.12</v>
      </c>
      <c r="M4854" s="7">
        <v>4616</v>
      </c>
      <c r="N4854" s="3">
        <v>45645</v>
      </c>
      <c r="O4854" s="4" t="str">
        <f t="shared" si="527"/>
        <v>2024-12</v>
      </c>
      <c r="P4854" s="4" t="str">
        <f t="shared" si="528"/>
        <v>12</v>
      </c>
      <c r="Q4854" s="4" t="str">
        <f t="shared" si="529"/>
        <v>December</v>
      </c>
      <c r="R4854" s="30" t="str">
        <f t="shared" si="530"/>
        <v>19</v>
      </c>
      <c r="W4854" t="str">
        <f t="shared" si="531"/>
        <v>ok</v>
      </c>
    </row>
    <row r="4855" spans="1:23" x14ac:dyDescent="0.3">
      <c r="A4855" t="s">
        <v>4897</v>
      </c>
      <c r="B4855" t="s">
        <v>63</v>
      </c>
      <c r="C4855" t="s">
        <v>18</v>
      </c>
      <c r="D4855" t="s">
        <v>64</v>
      </c>
      <c r="E4855" t="s">
        <v>14</v>
      </c>
      <c r="F4855" t="s">
        <v>38</v>
      </c>
      <c r="G4855" s="5">
        <v>13618.63</v>
      </c>
      <c r="H4855" s="5">
        <f t="shared" si="525"/>
        <v>245.13533999999996</v>
      </c>
      <c r="I4855" s="6">
        <v>3</v>
      </c>
      <c r="J4855" s="6">
        <v>40855.89</v>
      </c>
      <c r="K4855" s="5">
        <f t="shared" si="526"/>
        <v>735.4060199999999</v>
      </c>
      <c r="L4855" s="7">
        <v>3.01</v>
      </c>
      <c r="M4855" s="7">
        <v>3160</v>
      </c>
      <c r="N4855" s="3">
        <v>45310</v>
      </c>
      <c r="O4855" s="4" t="str">
        <f t="shared" si="527"/>
        <v>2024-01</v>
      </c>
      <c r="P4855" s="4" t="str">
        <f t="shared" si="528"/>
        <v>01</v>
      </c>
      <c r="Q4855" s="4" t="str">
        <f t="shared" si="529"/>
        <v>January</v>
      </c>
      <c r="R4855" s="30" t="str">
        <f t="shared" si="530"/>
        <v>19</v>
      </c>
      <c r="W4855" t="str">
        <f t="shared" si="531"/>
        <v>ok</v>
      </c>
    </row>
    <row r="4856" spans="1:23" x14ac:dyDescent="0.3">
      <c r="A4856" t="s">
        <v>4898</v>
      </c>
      <c r="B4856" t="s">
        <v>41</v>
      </c>
      <c r="C4856" t="s">
        <v>42</v>
      </c>
      <c r="D4856" t="s">
        <v>43</v>
      </c>
      <c r="E4856" t="s">
        <v>45</v>
      </c>
      <c r="F4856" t="s">
        <v>31</v>
      </c>
      <c r="G4856" s="5">
        <v>13220.94</v>
      </c>
      <c r="H4856" s="5">
        <f t="shared" si="525"/>
        <v>237.97691999999998</v>
      </c>
      <c r="I4856" s="6">
        <v>4</v>
      </c>
      <c r="J4856" s="6">
        <v>52883.76</v>
      </c>
      <c r="K4856" s="5">
        <f t="shared" si="526"/>
        <v>951.90767999999991</v>
      </c>
      <c r="L4856" s="7">
        <v>1.2</v>
      </c>
      <c r="M4856" s="7">
        <v>4505</v>
      </c>
      <c r="N4856" s="3">
        <v>45644</v>
      </c>
      <c r="O4856" s="4" t="str">
        <f t="shared" si="527"/>
        <v>2024-12</v>
      </c>
      <c r="P4856" s="4" t="str">
        <f t="shared" si="528"/>
        <v>12</v>
      </c>
      <c r="Q4856" s="4" t="str">
        <f t="shared" si="529"/>
        <v>December</v>
      </c>
      <c r="R4856" s="30" t="str">
        <f t="shared" si="530"/>
        <v>18</v>
      </c>
      <c r="W4856" t="str">
        <f t="shared" si="531"/>
        <v>ok</v>
      </c>
    </row>
    <row r="4857" spans="1:23" x14ac:dyDescent="0.3">
      <c r="A4857" t="s">
        <v>4899</v>
      </c>
      <c r="B4857" t="s">
        <v>23</v>
      </c>
      <c r="C4857" t="s">
        <v>24</v>
      </c>
      <c r="D4857" t="s">
        <v>25</v>
      </c>
      <c r="E4857" t="s">
        <v>14</v>
      </c>
      <c r="F4857" t="s">
        <v>38</v>
      </c>
      <c r="G4857" s="5">
        <v>17789.150000000001</v>
      </c>
      <c r="H4857" s="5">
        <f t="shared" si="525"/>
        <v>320.2047</v>
      </c>
      <c r="I4857" s="6">
        <v>1</v>
      </c>
      <c r="J4857" s="6">
        <v>17789.150000000001</v>
      </c>
      <c r="K4857" s="5">
        <f t="shared" si="526"/>
        <v>320.2047</v>
      </c>
      <c r="L4857" s="7">
        <v>2.16</v>
      </c>
      <c r="M4857" s="7">
        <v>626</v>
      </c>
      <c r="N4857" s="3">
        <v>45635</v>
      </c>
      <c r="O4857" s="4" t="str">
        <f t="shared" si="527"/>
        <v>2024-12</v>
      </c>
      <c r="P4857" s="4" t="str">
        <f t="shared" si="528"/>
        <v>12</v>
      </c>
      <c r="Q4857" s="4" t="str">
        <f t="shared" si="529"/>
        <v>December</v>
      </c>
      <c r="R4857" s="30" t="str">
        <f t="shared" si="530"/>
        <v>09</v>
      </c>
      <c r="W4857" t="str">
        <f t="shared" si="531"/>
        <v>ok</v>
      </c>
    </row>
    <row r="4858" spans="1:23" x14ac:dyDescent="0.3">
      <c r="A4858" t="s">
        <v>4900</v>
      </c>
      <c r="B4858" t="s">
        <v>36</v>
      </c>
      <c r="C4858" t="s">
        <v>18</v>
      </c>
      <c r="D4858" t="s">
        <v>37</v>
      </c>
      <c r="E4858" t="s">
        <v>14</v>
      </c>
      <c r="F4858" t="s">
        <v>15</v>
      </c>
      <c r="G4858" s="5">
        <v>1539.04</v>
      </c>
      <c r="H4858" s="5">
        <f t="shared" si="525"/>
        <v>27.702719999999996</v>
      </c>
      <c r="I4858" s="6">
        <v>5</v>
      </c>
      <c r="J4858" s="6">
        <v>7695.2</v>
      </c>
      <c r="K4858" s="5">
        <f t="shared" si="526"/>
        <v>138.51359999999997</v>
      </c>
      <c r="L4858" s="7">
        <v>1.62</v>
      </c>
      <c r="M4858" s="7">
        <v>2509</v>
      </c>
      <c r="N4858" s="3">
        <v>45401</v>
      </c>
      <c r="O4858" s="4" t="str">
        <f t="shared" si="527"/>
        <v>2024-04</v>
      </c>
      <c r="P4858" s="4" t="str">
        <f t="shared" si="528"/>
        <v>04</v>
      </c>
      <c r="Q4858" s="4" t="str">
        <f t="shared" si="529"/>
        <v>April</v>
      </c>
      <c r="R4858" s="30" t="str">
        <f t="shared" si="530"/>
        <v>19</v>
      </c>
      <c r="W4858" t="str">
        <f t="shared" si="531"/>
        <v>ok</v>
      </c>
    </row>
    <row r="4859" spans="1:23" x14ac:dyDescent="0.3">
      <c r="A4859" t="s">
        <v>4901</v>
      </c>
      <c r="B4859" t="s">
        <v>47</v>
      </c>
      <c r="C4859" t="s">
        <v>12</v>
      </c>
      <c r="D4859" t="s">
        <v>48</v>
      </c>
      <c r="E4859" t="s">
        <v>14</v>
      </c>
      <c r="F4859" t="s">
        <v>60</v>
      </c>
      <c r="G4859" s="5">
        <v>4253.7700000000004</v>
      </c>
      <c r="H4859" s="5">
        <f t="shared" si="525"/>
        <v>76.567859999999996</v>
      </c>
      <c r="I4859" s="6">
        <v>5</v>
      </c>
      <c r="J4859" s="6">
        <v>21268.85</v>
      </c>
      <c r="K4859" s="5">
        <f t="shared" si="526"/>
        <v>382.83929999999998</v>
      </c>
      <c r="L4859" s="7">
        <v>4.66</v>
      </c>
      <c r="M4859" s="7">
        <v>3634</v>
      </c>
      <c r="N4859" s="3">
        <v>45563</v>
      </c>
      <c r="O4859" s="4" t="str">
        <f t="shared" si="527"/>
        <v>2024-09</v>
      </c>
      <c r="P4859" s="4" t="str">
        <f t="shared" si="528"/>
        <v>09</v>
      </c>
      <c r="Q4859" s="4" t="str">
        <f t="shared" si="529"/>
        <v>September</v>
      </c>
      <c r="R4859" s="30" t="str">
        <f t="shared" si="530"/>
        <v>28</v>
      </c>
      <c r="W4859" t="str">
        <f t="shared" si="531"/>
        <v>ok</v>
      </c>
    </row>
    <row r="4860" spans="1:23" x14ac:dyDescent="0.3">
      <c r="A4860" t="s">
        <v>4902</v>
      </c>
      <c r="B4860" t="s">
        <v>41</v>
      </c>
      <c r="C4860" t="s">
        <v>42</v>
      </c>
      <c r="D4860" t="s">
        <v>43</v>
      </c>
      <c r="E4860" t="s">
        <v>45</v>
      </c>
      <c r="F4860" t="s">
        <v>21</v>
      </c>
      <c r="G4860" s="5">
        <v>12960.03</v>
      </c>
      <c r="H4860" s="5">
        <f t="shared" si="525"/>
        <v>233.28054</v>
      </c>
      <c r="I4860" s="6">
        <v>2</v>
      </c>
      <c r="J4860" s="6">
        <v>25920.06</v>
      </c>
      <c r="K4860" s="5">
        <f t="shared" si="526"/>
        <v>466.56108</v>
      </c>
      <c r="L4860" s="7">
        <v>3.25</v>
      </c>
      <c r="M4860" s="7">
        <v>368</v>
      </c>
      <c r="N4860" s="3">
        <v>45596</v>
      </c>
      <c r="O4860" s="4" t="str">
        <f t="shared" si="527"/>
        <v>2024-10</v>
      </c>
      <c r="P4860" s="4" t="str">
        <f t="shared" si="528"/>
        <v>10</v>
      </c>
      <c r="Q4860" s="4" t="str">
        <f t="shared" si="529"/>
        <v>October</v>
      </c>
      <c r="R4860" s="30" t="str">
        <f t="shared" si="530"/>
        <v>31</v>
      </c>
      <c r="W4860" t="str">
        <f t="shared" si="531"/>
        <v>ok</v>
      </c>
    </row>
    <row r="4861" spans="1:23" x14ac:dyDescent="0.3">
      <c r="A4861" t="s">
        <v>4903</v>
      </c>
      <c r="B4861" t="s">
        <v>28</v>
      </c>
      <c r="C4861" t="s">
        <v>29</v>
      </c>
      <c r="D4861" t="s">
        <v>30</v>
      </c>
      <c r="E4861" t="s">
        <v>20</v>
      </c>
      <c r="F4861" t="s">
        <v>15</v>
      </c>
      <c r="G4861" s="5">
        <v>9895.81</v>
      </c>
      <c r="H4861" s="5">
        <f t="shared" si="525"/>
        <v>178.12457999999998</v>
      </c>
      <c r="I4861" s="6">
        <v>5</v>
      </c>
      <c r="J4861" s="6">
        <v>49479.05</v>
      </c>
      <c r="K4861" s="5">
        <f t="shared" si="526"/>
        <v>890.62289999999985</v>
      </c>
      <c r="L4861" s="7">
        <v>1.39</v>
      </c>
      <c r="M4861" s="7">
        <v>1383</v>
      </c>
      <c r="N4861" s="3">
        <v>45402</v>
      </c>
      <c r="O4861" s="4" t="str">
        <f t="shared" si="527"/>
        <v>2024-04</v>
      </c>
      <c r="P4861" s="4" t="str">
        <f t="shared" si="528"/>
        <v>04</v>
      </c>
      <c r="Q4861" s="4" t="str">
        <f t="shared" si="529"/>
        <v>April</v>
      </c>
      <c r="R4861" s="30" t="str">
        <f t="shared" si="530"/>
        <v>20</v>
      </c>
      <c r="W4861" t="str">
        <f t="shared" si="531"/>
        <v>ok</v>
      </c>
    </row>
    <row r="4862" spans="1:23" x14ac:dyDescent="0.3">
      <c r="A4862" t="s">
        <v>4904</v>
      </c>
      <c r="B4862" t="s">
        <v>17</v>
      </c>
      <c r="C4862" t="s">
        <v>18</v>
      </c>
      <c r="D4862" t="s">
        <v>19</v>
      </c>
      <c r="E4862" t="s">
        <v>20</v>
      </c>
      <c r="F4862" t="s">
        <v>31</v>
      </c>
      <c r="G4862" s="5">
        <v>12001.38</v>
      </c>
      <c r="H4862" s="5">
        <f t="shared" si="525"/>
        <v>216.02483999999998</v>
      </c>
      <c r="I4862" s="6">
        <v>4</v>
      </c>
      <c r="J4862" s="6">
        <v>48005.52</v>
      </c>
      <c r="K4862" s="5">
        <f t="shared" si="526"/>
        <v>864.09935999999993</v>
      </c>
      <c r="L4862" s="7">
        <v>3.81</v>
      </c>
      <c r="M4862" s="7">
        <v>3250</v>
      </c>
      <c r="N4862" s="3">
        <v>45322</v>
      </c>
      <c r="O4862" s="4" t="str">
        <f t="shared" si="527"/>
        <v>2024-01</v>
      </c>
      <c r="P4862" s="4" t="str">
        <f t="shared" si="528"/>
        <v>01</v>
      </c>
      <c r="Q4862" s="4" t="str">
        <f t="shared" si="529"/>
        <v>January</v>
      </c>
      <c r="R4862" s="30" t="str">
        <f t="shared" si="530"/>
        <v>31</v>
      </c>
      <c r="W4862" t="str">
        <f t="shared" si="531"/>
        <v>ok</v>
      </c>
    </row>
    <row r="4863" spans="1:23" x14ac:dyDescent="0.3">
      <c r="A4863" t="s">
        <v>4905</v>
      </c>
      <c r="B4863" t="s">
        <v>33</v>
      </c>
      <c r="C4863" t="s">
        <v>12</v>
      </c>
      <c r="D4863" t="s">
        <v>34</v>
      </c>
      <c r="E4863" t="s">
        <v>20</v>
      </c>
      <c r="F4863" t="s">
        <v>26</v>
      </c>
      <c r="G4863" s="5">
        <v>1782.55</v>
      </c>
      <c r="H4863" s="5">
        <f t="shared" si="525"/>
        <v>32.085899999999995</v>
      </c>
      <c r="I4863" s="6">
        <v>2</v>
      </c>
      <c r="J4863" s="6">
        <v>3565.1</v>
      </c>
      <c r="K4863" s="5">
        <f t="shared" si="526"/>
        <v>64.17179999999999</v>
      </c>
      <c r="L4863" s="7">
        <v>3.53</v>
      </c>
      <c r="M4863" s="7">
        <v>1627</v>
      </c>
      <c r="N4863" s="3">
        <v>45362</v>
      </c>
      <c r="O4863" s="4" t="str">
        <f t="shared" si="527"/>
        <v>2024-03</v>
      </c>
      <c r="P4863" s="4" t="str">
        <f t="shared" si="528"/>
        <v>03</v>
      </c>
      <c r="Q4863" s="4" t="str">
        <f t="shared" si="529"/>
        <v>March</v>
      </c>
      <c r="R4863" s="30" t="str">
        <f t="shared" si="530"/>
        <v>11</v>
      </c>
      <c r="W4863" t="str">
        <f t="shared" si="531"/>
        <v>ok</v>
      </c>
    </row>
    <row r="4864" spans="1:23" x14ac:dyDescent="0.3">
      <c r="A4864" t="s">
        <v>4906</v>
      </c>
      <c r="B4864" t="s">
        <v>41</v>
      </c>
      <c r="C4864" t="s">
        <v>42</v>
      </c>
      <c r="D4864" t="s">
        <v>43</v>
      </c>
      <c r="E4864" t="s">
        <v>45</v>
      </c>
      <c r="F4864" t="s">
        <v>60</v>
      </c>
      <c r="G4864" s="5">
        <v>6838.58</v>
      </c>
      <c r="H4864" s="5">
        <f t="shared" si="525"/>
        <v>123.09443999999999</v>
      </c>
      <c r="I4864" s="6">
        <v>5</v>
      </c>
      <c r="J4864" s="6">
        <v>34192.9</v>
      </c>
      <c r="K4864" s="5">
        <f t="shared" si="526"/>
        <v>615.47219999999993</v>
      </c>
      <c r="L4864" s="7">
        <v>3.09</v>
      </c>
      <c r="M4864" s="7">
        <v>2001</v>
      </c>
      <c r="N4864" s="3">
        <v>45578</v>
      </c>
      <c r="O4864" s="4" t="str">
        <f t="shared" si="527"/>
        <v>2024-10</v>
      </c>
      <c r="P4864" s="4" t="str">
        <f t="shared" si="528"/>
        <v>10</v>
      </c>
      <c r="Q4864" s="4" t="str">
        <f t="shared" si="529"/>
        <v>October</v>
      </c>
      <c r="R4864" s="30" t="str">
        <f t="shared" si="530"/>
        <v>13</v>
      </c>
      <c r="W4864" t="str">
        <f t="shared" si="531"/>
        <v>ok</v>
      </c>
    </row>
    <row r="4865" spans="1:23" x14ac:dyDescent="0.3">
      <c r="A4865" t="s">
        <v>4907</v>
      </c>
      <c r="B4865" t="s">
        <v>47</v>
      </c>
      <c r="C4865" t="s">
        <v>12</v>
      </c>
      <c r="D4865" t="s">
        <v>48</v>
      </c>
      <c r="E4865" t="s">
        <v>14</v>
      </c>
      <c r="F4865" t="s">
        <v>21</v>
      </c>
      <c r="G4865" s="5">
        <v>9742.34</v>
      </c>
      <c r="H4865" s="5">
        <f t="shared" si="525"/>
        <v>175.36211999999998</v>
      </c>
      <c r="I4865" s="6">
        <v>3</v>
      </c>
      <c r="J4865" s="6">
        <v>29227.02</v>
      </c>
      <c r="K4865" s="5">
        <f t="shared" si="526"/>
        <v>526.0863599999999</v>
      </c>
      <c r="L4865" s="7">
        <v>3.2</v>
      </c>
      <c r="M4865" s="7">
        <v>3271</v>
      </c>
      <c r="N4865" s="3">
        <v>45323</v>
      </c>
      <c r="O4865" s="4" t="str">
        <f t="shared" si="527"/>
        <v>2024-02</v>
      </c>
      <c r="P4865" s="4" t="str">
        <f t="shared" si="528"/>
        <v>02</v>
      </c>
      <c r="Q4865" s="4" t="str">
        <f t="shared" si="529"/>
        <v>February</v>
      </c>
      <c r="R4865" s="30" t="str">
        <f t="shared" si="530"/>
        <v>01</v>
      </c>
      <c r="W4865" t="str">
        <f t="shared" si="531"/>
        <v>ok</v>
      </c>
    </row>
    <row r="4866" spans="1:23" x14ac:dyDescent="0.3">
      <c r="A4866" t="s">
        <v>4908</v>
      </c>
      <c r="B4866" t="s">
        <v>51</v>
      </c>
      <c r="C4866" t="s">
        <v>29</v>
      </c>
      <c r="D4866" t="s">
        <v>52</v>
      </c>
      <c r="E4866" t="s">
        <v>14</v>
      </c>
      <c r="F4866" t="s">
        <v>38</v>
      </c>
      <c r="G4866" s="5">
        <v>15167.17</v>
      </c>
      <c r="H4866" s="5">
        <f t="shared" si="525"/>
        <v>273.00905999999998</v>
      </c>
      <c r="I4866" s="6">
        <v>1</v>
      </c>
      <c r="J4866" s="6">
        <v>15167.17</v>
      </c>
      <c r="K4866" s="5">
        <f t="shared" si="526"/>
        <v>273.00905999999998</v>
      </c>
      <c r="L4866" s="7">
        <v>1.6</v>
      </c>
      <c r="M4866" s="7">
        <v>1868</v>
      </c>
      <c r="N4866" s="3">
        <v>45641</v>
      </c>
      <c r="O4866" s="4" t="str">
        <f t="shared" si="527"/>
        <v>2024-12</v>
      </c>
      <c r="P4866" s="4" t="str">
        <f t="shared" si="528"/>
        <v>12</v>
      </c>
      <c r="Q4866" s="4" t="str">
        <f t="shared" si="529"/>
        <v>December</v>
      </c>
      <c r="R4866" s="30" t="str">
        <f t="shared" si="530"/>
        <v>15</v>
      </c>
      <c r="W4866" t="str">
        <f t="shared" si="531"/>
        <v>ok</v>
      </c>
    </row>
    <row r="4867" spans="1:23" x14ac:dyDescent="0.3">
      <c r="A4867" t="s">
        <v>4909</v>
      </c>
      <c r="B4867" t="s">
        <v>11</v>
      </c>
      <c r="C4867" t="s">
        <v>12</v>
      </c>
      <c r="D4867" t="s">
        <v>13</v>
      </c>
      <c r="E4867" t="s">
        <v>14</v>
      </c>
      <c r="F4867" t="s">
        <v>31</v>
      </c>
      <c r="G4867" s="5">
        <v>19822.88</v>
      </c>
      <c r="H4867" s="5">
        <f t="shared" ref="H4867:H4930" si="532">G4867*0.018</f>
        <v>356.81184000000002</v>
      </c>
      <c r="I4867" s="6">
        <v>5</v>
      </c>
      <c r="J4867" s="6">
        <v>99114.4</v>
      </c>
      <c r="K4867" s="5">
        <f t="shared" ref="K4867:K4930" si="533">H4867*I4867</f>
        <v>1784.0592000000001</v>
      </c>
      <c r="L4867" s="7">
        <v>4.0199999999999996</v>
      </c>
      <c r="M4867" s="7">
        <v>4625</v>
      </c>
      <c r="N4867" s="3">
        <v>45475</v>
      </c>
      <c r="O4867" s="4" t="str">
        <f t="shared" ref="O4867:O4930" si="534">TEXT(N4867,"yyyy-mm")</f>
        <v>2024-07</v>
      </c>
      <c r="P4867" s="4" t="str">
        <f t="shared" ref="P4867:P4930" si="535">TEXT(N4867,"mm")</f>
        <v>07</v>
      </c>
      <c r="Q4867" s="4" t="str">
        <f t="shared" ref="Q4867:Q4930" si="536">TEXT(DATE(2024,P4867,1),"mmmm")</f>
        <v>July</v>
      </c>
      <c r="R4867" s="30" t="str">
        <f t="shared" ref="R4867:R4930" si="537">TEXT(N4867,"dd")</f>
        <v>02</v>
      </c>
      <c r="W4867" t="str">
        <f t="shared" ref="W4867:W4930" si="538">IF(G4867*I4867=J4867,"ok","False")</f>
        <v>ok</v>
      </c>
    </row>
    <row r="4868" spans="1:23" x14ac:dyDescent="0.3">
      <c r="A4868" t="s">
        <v>4910</v>
      </c>
      <c r="B4868" t="s">
        <v>41</v>
      </c>
      <c r="C4868" t="s">
        <v>42</v>
      </c>
      <c r="D4868" t="s">
        <v>43</v>
      </c>
      <c r="E4868" t="s">
        <v>14</v>
      </c>
      <c r="F4868" t="s">
        <v>21</v>
      </c>
      <c r="G4868" s="5">
        <v>11751.45</v>
      </c>
      <c r="H4868" s="5">
        <f t="shared" si="532"/>
        <v>211.52609999999999</v>
      </c>
      <c r="I4868" s="6">
        <v>5</v>
      </c>
      <c r="J4868" s="6">
        <v>58757.25</v>
      </c>
      <c r="K4868" s="5">
        <f t="shared" si="533"/>
        <v>1057.6305</v>
      </c>
      <c r="L4868" s="7">
        <v>4.72</v>
      </c>
      <c r="M4868" s="7">
        <v>3525</v>
      </c>
      <c r="N4868" s="3">
        <v>45647</v>
      </c>
      <c r="O4868" s="4" t="str">
        <f t="shared" si="534"/>
        <v>2024-12</v>
      </c>
      <c r="P4868" s="4" t="str">
        <f t="shared" si="535"/>
        <v>12</v>
      </c>
      <c r="Q4868" s="4" t="str">
        <f t="shared" si="536"/>
        <v>December</v>
      </c>
      <c r="R4868" s="30" t="str">
        <f t="shared" si="537"/>
        <v>21</v>
      </c>
      <c r="W4868" t="str">
        <f t="shared" si="538"/>
        <v>ok</v>
      </c>
    </row>
    <row r="4869" spans="1:23" x14ac:dyDescent="0.3">
      <c r="A4869" t="s">
        <v>4911</v>
      </c>
      <c r="B4869" t="s">
        <v>47</v>
      </c>
      <c r="C4869" t="s">
        <v>12</v>
      </c>
      <c r="D4869" t="s">
        <v>48</v>
      </c>
      <c r="E4869" t="s">
        <v>20</v>
      </c>
      <c r="F4869" t="s">
        <v>21</v>
      </c>
      <c r="G4869" s="5">
        <v>15111.41</v>
      </c>
      <c r="H4869" s="5">
        <f t="shared" si="532"/>
        <v>272.00538</v>
      </c>
      <c r="I4869" s="6">
        <v>5</v>
      </c>
      <c r="J4869" s="6">
        <v>75557.05</v>
      </c>
      <c r="K4869" s="5">
        <f t="shared" si="533"/>
        <v>1360.0269000000001</v>
      </c>
      <c r="L4869" s="7">
        <v>3</v>
      </c>
      <c r="M4869" s="7">
        <v>226</v>
      </c>
      <c r="N4869" s="3">
        <v>45345</v>
      </c>
      <c r="O4869" s="4" t="str">
        <f t="shared" si="534"/>
        <v>2024-02</v>
      </c>
      <c r="P4869" s="4" t="str">
        <f t="shared" si="535"/>
        <v>02</v>
      </c>
      <c r="Q4869" s="4" t="str">
        <f t="shared" si="536"/>
        <v>February</v>
      </c>
      <c r="R4869" s="30" t="str">
        <f t="shared" si="537"/>
        <v>23</v>
      </c>
      <c r="W4869" t="str">
        <f t="shared" si="538"/>
        <v>ok</v>
      </c>
    </row>
    <row r="4870" spans="1:23" x14ac:dyDescent="0.3">
      <c r="A4870" t="s">
        <v>4912</v>
      </c>
      <c r="B4870" t="s">
        <v>51</v>
      </c>
      <c r="C4870" t="s">
        <v>29</v>
      </c>
      <c r="D4870" t="s">
        <v>52</v>
      </c>
      <c r="E4870" t="s">
        <v>14</v>
      </c>
      <c r="F4870" t="s">
        <v>15</v>
      </c>
      <c r="G4870" s="5">
        <v>11646.52</v>
      </c>
      <c r="H4870" s="5">
        <f t="shared" si="532"/>
        <v>209.63736</v>
      </c>
      <c r="I4870" s="6">
        <v>4</v>
      </c>
      <c r="J4870" s="6">
        <v>46586.080000000002</v>
      </c>
      <c r="K4870" s="5">
        <f t="shared" si="533"/>
        <v>838.54944</v>
      </c>
      <c r="L4870" s="7">
        <v>3.25</v>
      </c>
      <c r="M4870" s="7">
        <v>4910</v>
      </c>
      <c r="N4870" s="3">
        <v>45647</v>
      </c>
      <c r="O4870" s="4" t="str">
        <f t="shared" si="534"/>
        <v>2024-12</v>
      </c>
      <c r="P4870" s="4" t="str">
        <f t="shared" si="535"/>
        <v>12</v>
      </c>
      <c r="Q4870" s="4" t="str">
        <f t="shared" si="536"/>
        <v>December</v>
      </c>
      <c r="R4870" s="30" t="str">
        <f t="shared" si="537"/>
        <v>21</v>
      </c>
      <c r="W4870" t="str">
        <f t="shared" si="538"/>
        <v>ok</v>
      </c>
    </row>
    <row r="4871" spans="1:23" x14ac:dyDescent="0.3">
      <c r="A4871" t="s">
        <v>4913</v>
      </c>
      <c r="B4871" t="s">
        <v>36</v>
      </c>
      <c r="C4871" t="s">
        <v>18</v>
      </c>
      <c r="D4871" t="s">
        <v>37</v>
      </c>
      <c r="E4871" t="s">
        <v>45</v>
      </c>
      <c r="F4871" t="s">
        <v>31</v>
      </c>
      <c r="G4871" s="5">
        <v>6313.53</v>
      </c>
      <c r="H4871" s="5">
        <f t="shared" si="532"/>
        <v>113.64353999999999</v>
      </c>
      <c r="I4871" s="6">
        <v>1</v>
      </c>
      <c r="J4871" s="6">
        <v>6313.53</v>
      </c>
      <c r="K4871" s="5">
        <f t="shared" si="533"/>
        <v>113.64353999999999</v>
      </c>
      <c r="L4871" s="7">
        <v>1.93</v>
      </c>
      <c r="M4871" s="7">
        <v>4962</v>
      </c>
      <c r="N4871" s="3">
        <v>45605</v>
      </c>
      <c r="O4871" s="4" t="str">
        <f t="shared" si="534"/>
        <v>2024-11</v>
      </c>
      <c r="P4871" s="4" t="str">
        <f t="shared" si="535"/>
        <v>11</v>
      </c>
      <c r="Q4871" s="4" t="str">
        <f t="shared" si="536"/>
        <v>November</v>
      </c>
      <c r="R4871" s="30" t="str">
        <f t="shared" si="537"/>
        <v>09</v>
      </c>
      <c r="W4871" t="str">
        <f t="shared" si="538"/>
        <v>ok</v>
      </c>
    </row>
    <row r="4872" spans="1:23" x14ac:dyDescent="0.3">
      <c r="A4872" t="s">
        <v>4914</v>
      </c>
      <c r="B4872" t="s">
        <v>63</v>
      </c>
      <c r="C4872" t="s">
        <v>18</v>
      </c>
      <c r="D4872" t="s">
        <v>64</v>
      </c>
      <c r="E4872" t="s">
        <v>14</v>
      </c>
      <c r="F4872" t="s">
        <v>60</v>
      </c>
      <c r="G4872" s="5">
        <v>2495.63</v>
      </c>
      <c r="H4872" s="5">
        <f t="shared" si="532"/>
        <v>44.921340000000001</v>
      </c>
      <c r="I4872" s="6">
        <v>4</v>
      </c>
      <c r="J4872" s="6">
        <v>9982.52</v>
      </c>
      <c r="K4872" s="5">
        <f t="shared" si="533"/>
        <v>179.68536</v>
      </c>
      <c r="L4872" s="7">
        <v>2.58</v>
      </c>
      <c r="M4872" s="7">
        <v>1046</v>
      </c>
      <c r="N4872" s="3">
        <v>45562</v>
      </c>
      <c r="O4872" s="4" t="str">
        <f t="shared" si="534"/>
        <v>2024-09</v>
      </c>
      <c r="P4872" s="4" t="str">
        <f t="shared" si="535"/>
        <v>09</v>
      </c>
      <c r="Q4872" s="4" t="str">
        <f t="shared" si="536"/>
        <v>September</v>
      </c>
      <c r="R4872" s="30" t="str">
        <f t="shared" si="537"/>
        <v>27</v>
      </c>
      <c r="W4872" t="str">
        <f t="shared" si="538"/>
        <v>ok</v>
      </c>
    </row>
    <row r="4873" spans="1:23" x14ac:dyDescent="0.3">
      <c r="A4873" t="s">
        <v>4915</v>
      </c>
      <c r="B4873" t="s">
        <v>41</v>
      </c>
      <c r="C4873" t="s">
        <v>42</v>
      </c>
      <c r="D4873" t="s">
        <v>43</v>
      </c>
      <c r="E4873" t="s">
        <v>45</v>
      </c>
      <c r="F4873" t="s">
        <v>15</v>
      </c>
      <c r="G4873" s="5">
        <v>5607.04</v>
      </c>
      <c r="H4873" s="5">
        <f t="shared" si="532"/>
        <v>100.92671999999999</v>
      </c>
      <c r="I4873" s="6">
        <v>4</v>
      </c>
      <c r="J4873" s="6">
        <v>22428.16</v>
      </c>
      <c r="K4873" s="5">
        <f t="shared" si="533"/>
        <v>403.70687999999996</v>
      </c>
      <c r="L4873" s="7">
        <v>3.39</v>
      </c>
      <c r="M4873" s="7">
        <v>3227</v>
      </c>
      <c r="N4873" s="3">
        <v>45649</v>
      </c>
      <c r="O4873" s="4" t="str">
        <f t="shared" si="534"/>
        <v>2024-12</v>
      </c>
      <c r="P4873" s="4" t="str">
        <f t="shared" si="535"/>
        <v>12</v>
      </c>
      <c r="Q4873" s="4" t="str">
        <f t="shared" si="536"/>
        <v>December</v>
      </c>
      <c r="R4873" s="30" t="str">
        <f t="shared" si="537"/>
        <v>23</v>
      </c>
      <c r="W4873" t="str">
        <f t="shared" si="538"/>
        <v>ok</v>
      </c>
    </row>
    <row r="4874" spans="1:23" x14ac:dyDescent="0.3">
      <c r="A4874" t="s">
        <v>4916</v>
      </c>
      <c r="B4874" t="s">
        <v>28</v>
      </c>
      <c r="C4874" t="s">
        <v>29</v>
      </c>
      <c r="D4874" t="s">
        <v>30</v>
      </c>
      <c r="E4874" t="s">
        <v>14</v>
      </c>
      <c r="F4874" t="s">
        <v>15</v>
      </c>
      <c r="G4874" s="5">
        <v>19597.560000000001</v>
      </c>
      <c r="H4874" s="5">
        <f t="shared" si="532"/>
        <v>352.75608</v>
      </c>
      <c r="I4874" s="6">
        <v>2</v>
      </c>
      <c r="J4874" s="6">
        <v>39195.120000000003</v>
      </c>
      <c r="K4874" s="5">
        <f t="shared" si="533"/>
        <v>705.51215999999999</v>
      </c>
      <c r="L4874" s="7">
        <v>4.58</v>
      </c>
      <c r="M4874" s="7">
        <v>4210</v>
      </c>
      <c r="N4874" s="3">
        <v>45398</v>
      </c>
      <c r="O4874" s="4" t="str">
        <f t="shared" si="534"/>
        <v>2024-04</v>
      </c>
      <c r="P4874" s="4" t="str">
        <f t="shared" si="535"/>
        <v>04</v>
      </c>
      <c r="Q4874" s="4" t="str">
        <f t="shared" si="536"/>
        <v>April</v>
      </c>
      <c r="R4874" s="30" t="str">
        <f t="shared" si="537"/>
        <v>16</v>
      </c>
      <c r="W4874" t="str">
        <f t="shared" si="538"/>
        <v>ok</v>
      </c>
    </row>
    <row r="4875" spans="1:23" x14ac:dyDescent="0.3">
      <c r="A4875" t="s">
        <v>4917</v>
      </c>
      <c r="B4875" t="s">
        <v>11</v>
      </c>
      <c r="C4875" t="s">
        <v>12</v>
      </c>
      <c r="D4875" t="s">
        <v>13</v>
      </c>
      <c r="E4875" t="s">
        <v>14</v>
      </c>
      <c r="F4875" t="s">
        <v>38</v>
      </c>
      <c r="G4875" s="5">
        <v>16233.58</v>
      </c>
      <c r="H4875" s="5">
        <f t="shared" si="532"/>
        <v>292.20443999999998</v>
      </c>
      <c r="I4875" s="6">
        <v>3</v>
      </c>
      <c r="J4875" s="6">
        <v>48700.74</v>
      </c>
      <c r="K4875" s="5">
        <f t="shared" si="533"/>
        <v>876.61331999999993</v>
      </c>
      <c r="L4875" s="7">
        <v>2.34</v>
      </c>
      <c r="M4875" s="7">
        <v>1999</v>
      </c>
      <c r="N4875" s="3">
        <v>45347</v>
      </c>
      <c r="O4875" s="4" t="str">
        <f t="shared" si="534"/>
        <v>2024-02</v>
      </c>
      <c r="P4875" s="4" t="str">
        <f t="shared" si="535"/>
        <v>02</v>
      </c>
      <c r="Q4875" s="4" t="str">
        <f t="shared" si="536"/>
        <v>February</v>
      </c>
      <c r="R4875" s="30" t="str">
        <f t="shared" si="537"/>
        <v>25</v>
      </c>
      <c r="W4875" t="str">
        <f t="shared" si="538"/>
        <v>ok</v>
      </c>
    </row>
    <row r="4876" spans="1:23" x14ac:dyDescent="0.3">
      <c r="A4876" t="s">
        <v>4918</v>
      </c>
      <c r="B4876" t="s">
        <v>28</v>
      </c>
      <c r="C4876" t="s">
        <v>29</v>
      </c>
      <c r="D4876" t="s">
        <v>30</v>
      </c>
      <c r="E4876" t="s">
        <v>14</v>
      </c>
      <c r="F4876" t="s">
        <v>15</v>
      </c>
      <c r="G4876" s="5">
        <v>3586.9</v>
      </c>
      <c r="H4876" s="5">
        <f t="shared" si="532"/>
        <v>64.5642</v>
      </c>
      <c r="I4876" s="6">
        <v>4</v>
      </c>
      <c r="J4876" s="6">
        <v>14347.6</v>
      </c>
      <c r="K4876" s="5">
        <f t="shared" si="533"/>
        <v>258.2568</v>
      </c>
      <c r="L4876" s="7">
        <v>1.28</v>
      </c>
      <c r="M4876" s="7">
        <v>4373</v>
      </c>
      <c r="N4876" s="3">
        <v>45574</v>
      </c>
      <c r="O4876" s="4" t="str">
        <f t="shared" si="534"/>
        <v>2024-10</v>
      </c>
      <c r="P4876" s="4" t="str">
        <f t="shared" si="535"/>
        <v>10</v>
      </c>
      <c r="Q4876" s="4" t="str">
        <f t="shared" si="536"/>
        <v>October</v>
      </c>
      <c r="R4876" s="30" t="str">
        <f t="shared" si="537"/>
        <v>09</v>
      </c>
      <c r="W4876" t="str">
        <f t="shared" si="538"/>
        <v>ok</v>
      </c>
    </row>
    <row r="4877" spans="1:23" x14ac:dyDescent="0.3">
      <c r="A4877" t="s">
        <v>4919</v>
      </c>
      <c r="B4877" t="s">
        <v>41</v>
      </c>
      <c r="C4877" t="s">
        <v>42</v>
      </c>
      <c r="D4877" t="s">
        <v>43</v>
      </c>
      <c r="E4877" t="s">
        <v>45</v>
      </c>
      <c r="F4877" t="s">
        <v>26</v>
      </c>
      <c r="G4877" s="5">
        <v>5809.34</v>
      </c>
      <c r="H4877" s="5">
        <f t="shared" si="532"/>
        <v>104.56811999999999</v>
      </c>
      <c r="I4877" s="6">
        <v>3</v>
      </c>
      <c r="J4877" s="6">
        <v>17428.02</v>
      </c>
      <c r="K4877" s="5">
        <f t="shared" si="533"/>
        <v>313.70435999999995</v>
      </c>
      <c r="L4877" s="7">
        <v>1.34</v>
      </c>
      <c r="M4877" s="7">
        <v>1332</v>
      </c>
      <c r="N4877" s="3">
        <v>45301</v>
      </c>
      <c r="O4877" s="4" t="str">
        <f t="shared" si="534"/>
        <v>2024-01</v>
      </c>
      <c r="P4877" s="4" t="str">
        <f t="shared" si="535"/>
        <v>01</v>
      </c>
      <c r="Q4877" s="4" t="str">
        <f t="shared" si="536"/>
        <v>January</v>
      </c>
      <c r="R4877" s="30" t="str">
        <f t="shared" si="537"/>
        <v>10</v>
      </c>
      <c r="W4877" t="str">
        <f t="shared" si="538"/>
        <v>ok</v>
      </c>
    </row>
    <row r="4878" spans="1:23" x14ac:dyDescent="0.3">
      <c r="A4878" t="s">
        <v>4920</v>
      </c>
      <c r="B4878" t="s">
        <v>47</v>
      </c>
      <c r="C4878" t="s">
        <v>12</v>
      </c>
      <c r="D4878" t="s">
        <v>48</v>
      </c>
      <c r="E4878" t="s">
        <v>45</v>
      </c>
      <c r="F4878" t="s">
        <v>31</v>
      </c>
      <c r="G4878" s="5">
        <v>12074.12</v>
      </c>
      <c r="H4878" s="5">
        <f t="shared" si="532"/>
        <v>217.33416</v>
      </c>
      <c r="I4878" s="6">
        <v>5</v>
      </c>
      <c r="J4878" s="6">
        <v>60370.6</v>
      </c>
      <c r="K4878" s="5">
        <f t="shared" si="533"/>
        <v>1086.6707999999999</v>
      </c>
      <c r="L4878" s="7">
        <v>4.0999999999999996</v>
      </c>
      <c r="M4878" s="7">
        <v>2583</v>
      </c>
      <c r="N4878" s="3">
        <v>45411</v>
      </c>
      <c r="O4878" s="4" t="str">
        <f t="shared" si="534"/>
        <v>2024-04</v>
      </c>
      <c r="P4878" s="4" t="str">
        <f t="shared" si="535"/>
        <v>04</v>
      </c>
      <c r="Q4878" s="4" t="str">
        <f t="shared" si="536"/>
        <v>April</v>
      </c>
      <c r="R4878" s="30" t="str">
        <f t="shared" si="537"/>
        <v>29</v>
      </c>
      <c r="W4878" t="str">
        <f t="shared" si="538"/>
        <v>ok</v>
      </c>
    </row>
    <row r="4879" spans="1:23" x14ac:dyDescent="0.3">
      <c r="A4879" t="s">
        <v>4921</v>
      </c>
      <c r="B4879" t="s">
        <v>33</v>
      </c>
      <c r="C4879" t="s">
        <v>12</v>
      </c>
      <c r="D4879" t="s">
        <v>34</v>
      </c>
      <c r="E4879" t="s">
        <v>14</v>
      </c>
      <c r="F4879" t="s">
        <v>60</v>
      </c>
      <c r="G4879" s="5">
        <v>7785.4</v>
      </c>
      <c r="H4879" s="5">
        <f t="shared" si="532"/>
        <v>140.13719999999998</v>
      </c>
      <c r="I4879" s="6">
        <v>2</v>
      </c>
      <c r="J4879" s="6">
        <v>15570.8</v>
      </c>
      <c r="K4879" s="5">
        <f t="shared" si="533"/>
        <v>280.27439999999996</v>
      </c>
      <c r="L4879" s="7">
        <v>4.49</v>
      </c>
      <c r="M4879" s="7">
        <v>3567</v>
      </c>
      <c r="N4879" s="3">
        <v>45562</v>
      </c>
      <c r="O4879" s="4" t="str">
        <f t="shared" si="534"/>
        <v>2024-09</v>
      </c>
      <c r="P4879" s="4" t="str">
        <f t="shared" si="535"/>
        <v>09</v>
      </c>
      <c r="Q4879" s="4" t="str">
        <f t="shared" si="536"/>
        <v>September</v>
      </c>
      <c r="R4879" s="30" t="str">
        <f t="shared" si="537"/>
        <v>27</v>
      </c>
      <c r="W4879" t="str">
        <f t="shared" si="538"/>
        <v>ok</v>
      </c>
    </row>
    <row r="4880" spans="1:23" x14ac:dyDescent="0.3">
      <c r="A4880" t="s">
        <v>4922</v>
      </c>
      <c r="B4880" t="s">
        <v>41</v>
      </c>
      <c r="C4880" t="s">
        <v>42</v>
      </c>
      <c r="D4880" t="s">
        <v>43</v>
      </c>
      <c r="E4880" t="s">
        <v>45</v>
      </c>
      <c r="F4880" t="s">
        <v>26</v>
      </c>
      <c r="G4880" s="5">
        <v>13224.4</v>
      </c>
      <c r="H4880" s="5">
        <f t="shared" si="532"/>
        <v>238.03919999999997</v>
      </c>
      <c r="I4880" s="6">
        <v>2</v>
      </c>
      <c r="J4880" s="6">
        <v>26448.799999999999</v>
      </c>
      <c r="K4880" s="5">
        <f t="shared" si="533"/>
        <v>476.07839999999993</v>
      </c>
      <c r="L4880" s="7">
        <v>4.25</v>
      </c>
      <c r="M4880" s="7">
        <v>4244</v>
      </c>
      <c r="N4880" s="3">
        <v>45426</v>
      </c>
      <c r="O4880" s="4" t="str">
        <f t="shared" si="534"/>
        <v>2024-05</v>
      </c>
      <c r="P4880" s="4" t="str">
        <f t="shared" si="535"/>
        <v>05</v>
      </c>
      <c r="Q4880" s="4" t="str">
        <f t="shared" si="536"/>
        <v>May</v>
      </c>
      <c r="R4880" s="30" t="str">
        <f t="shared" si="537"/>
        <v>14</v>
      </c>
      <c r="W4880" t="str">
        <f t="shared" si="538"/>
        <v>ok</v>
      </c>
    </row>
    <row r="4881" spans="1:23" x14ac:dyDescent="0.3">
      <c r="A4881" t="s">
        <v>4923</v>
      </c>
      <c r="B4881" t="s">
        <v>33</v>
      </c>
      <c r="C4881" t="s">
        <v>12</v>
      </c>
      <c r="D4881" t="s">
        <v>34</v>
      </c>
      <c r="E4881" t="s">
        <v>45</v>
      </c>
      <c r="F4881" t="s">
        <v>21</v>
      </c>
      <c r="G4881" s="5">
        <v>6945.91</v>
      </c>
      <c r="H4881" s="5">
        <f t="shared" si="532"/>
        <v>125.02637999999999</v>
      </c>
      <c r="I4881" s="6">
        <v>1</v>
      </c>
      <c r="J4881" s="6">
        <v>6945.91</v>
      </c>
      <c r="K4881" s="5">
        <f t="shared" si="533"/>
        <v>125.02637999999999</v>
      </c>
      <c r="L4881" s="7">
        <v>4.0999999999999996</v>
      </c>
      <c r="M4881" s="7">
        <v>2170</v>
      </c>
      <c r="N4881" s="3">
        <v>45408</v>
      </c>
      <c r="O4881" s="4" t="str">
        <f t="shared" si="534"/>
        <v>2024-04</v>
      </c>
      <c r="P4881" s="4" t="str">
        <f t="shared" si="535"/>
        <v>04</v>
      </c>
      <c r="Q4881" s="4" t="str">
        <f t="shared" si="536"/>
        <v>April</v>
      </c>
      <c r="R4881" s="30" t="str">
        <f t="shared" si="537"/>
        <v>26</v>
      </c>
      <c r="W4881" t="str">
        <f t="shared" si="538"/>
        <v>ok</v>
      </c>
    </row>
    <row r="4882" spans="1:23" x14ac:dyDescent="0.3">
      <c r="A4882" t="s">
        <v>4924</v>
      </c>
      <c r="B4882" t="s">
        <v>51</v>
      </c>
      <c r="C4882" t="s">
        <v>29</v>
      </c>
      <c r="D4882" t="s">
        <v>52</v>
      </c>
      <c r="E4882" t="s">
        <v>14</v>
      </c>
      <c r="F4882" t="s">
        <v>38</v>
      </c>
      <c r="G4882" s="5">
        <v>14502.39</v>
      </c>
      <c r="H4882" s="5">
        <f t="shared" si="532"/>
        <v>261.04301999999996</v>
      </c>
      <c r="I4882" s="6">
        <v>2</v>
      </c>
      <c r="J4882" s="6">
        <v>29004.78</v>
      </c>
      <c r="K4882" s="5">
        <f t="shared" si="533"/>
        <v>522.08603999999991</v>
      </c>
      <c r="L4882" s="7">
        <v>3.01</v>
      </c>
      <c r="M4882" s="7">
        <v>1967</v>
      </c>
      <c r="N4882" s="3">
        <v>45540</v>
      </c>
      <c r="O4882" s="4" t="str">
        <f t="shared" si="534"/>
        <v>2024-09</v>
      </c>
      <c r="P4882" s="4" t="str">
        <f t="shared" si="535"/>
        <v>09</v>
      </c>
      <c r="Q4882" s="4" t="str">
        <f t="shared" si="536"/>
        <v>September</v>
      </c>
      <c r="R4882" s="30" t="str">
        <f t="shared" si="537"/>
        <v>05</v>
      </c>
      <c r="W4882" t="str">
        <f t="shared" si="538"/>
        <v>ok</v>
      </c>
    </row>
    <row r="4883" spans="1:23" x14ac:dyDescent="0.3">
      <c r="A4883" t="s">
        <v>4925</v>
      </c>
      <c r="B4883" t="s">
        <v>33</v>
      </c>
      <c r="C4883" t="s">
        <v>12</v>
      </c>
      <c r="D4883" t="s">
        <v>34</v>
      </c>
      <c r="E4883" t="s">
        <v>45</v>
      </c>
      <c r="F4883" t="s">
        <v>38</v>
      </c>
      <c r="G4883" s="5">
        <v>5003.25</v>
      </c>
      <c r="H4883" s="5">
        <f t="shared" si="532"/>
        <v>90.058499999999995</v>
      </c>
      <c r="I4883" s="6">
        <v>5</v>
      </c>
      <c r="J4883" s="6">
        <v>25016.25</v>
      </c>
      <c r="K4883" s="5">
        <f t="shared" si="533"/>
        <v>450.29249999999996</v>
      </c>
      <c r="L4883" s="7">
        <v>4.08</v>
      </c>
      <c r="M4883" s="7">
        <v>2741</v>
      </c>
      <c r="N4883" s="3">
        <v>45452</v>
      </c>
      <c r="O4883" s="4" t="str">
        <f t="shared" si="534"/>
        <v>2024-06</v>
      </c>
      <c r="P4883" s="4" t="str">
        <f t="shared" si="535"/>
        <v>06</v>
      </c>
      <c r="Q4883" s="4" t="str">
        <f t="shared" si="536"/>
        <v>June</v>
      </c>
      <c r="R4883" s="30" t="str">
        <f t="shared" si="537"/>
        <v>09</v>
      </c>
      <c r="W4883" t="str">
        <f t="shared" si="538"/>
        <v>ok</v>
      </c>
    </row>
    <row r="4884" spans="1:23" x14ac:dyDescent="0.3">
      <c r="A4884" t="s">
        <v>4926</v>
      </c>
      <c r="B4884" t="s">
        <v>47</v>
      </c>
      <c r="C4884" t="s">
        <v>12</v>
      </c>
      <c r="D4884" t="s">
        <v>48</v>
      </c>
      <c r="E4884" t="s">
        <v>14</v>
      </c>
      <c r="F4884" t="s">
        <v>38</v>
      </c>
      <c r="G4884" s="5">
        <v>4539.18</v>
      </c>
      <c r="H4884" s="5">
        <f t="shared" si="532"/>
        <v>81.705240000000003</v>
      </c>
      <c r="I4884" s="6">
        <v>4</v>
      </c>
      <c r="J4884" s="6">
        <v>18156.72</v>
      </c>
      <c r="K4884" s="5">
        <f t="shared" si="533"/>
        <v>326.82096000000001</v>
      </c>
      <c r="L4884" s="7">
        <v>2.02</v>
      </c>
      <c r="M4884" s="7">
        <v>4868</v>
      </c>
      <c r="N4884" s="3">
        <v>45345</v>
      </c>
      <c r="O4884" s="4" t="str">
        <f t="shared" si="534"/>
        <v>2024-02</v>
      </c>
      <c r="P4884" s="4" t="str">
        <f t="shared" si="535"/>
        <v>02</v>
      </c>
      <c r="Q4884" s="4" t="str">
        <f t="shared" si="536"/>
        <v>February</v>
      </c>
      <c r="R4884" s="30" t="str">
        <f t="shared" si="537"/>
        <v>23</v>
      </c>
      <c r="W4884" t="str">
        <f t="shared" si="538"/>
        <v>ok</v>
      </c>
    </row>
    <row r="4885" spans="1:23" x14ac:dyDescent="0.3">
      <c r="A4885" t="s">
        <v>4927</v>
      </c>
      <c r="B4885" t="s">
        <v>33</v>
      </c>
      <c r="C4885" t="s">
        <v>12</v>
      </c>
      <c r="D4885" t="s">
        <v>34</v>
      </c>
      <c r="E4885" t="s">
        <v>20</v>
      </c>
      <c r="F4885" t="s">
        <v>60</v>
      </c>
      <c r="G4885" s="5">
        <v>19581.59</v>
      </c>
      <c r="H4885" s="5">
        <f t="shared" si="532"/>
        <v>352.46861999999999</v>
      </c>
      <c r="I4885" s="6">
        <v>4</v>
      </c>
      <c r="J4885" s="6">
        <v>78326.36</v>
      </c>
      <c r="K4885" s="5">
        <f t="shared" si="533"/>
        <v>1409.8744799999999</v>
      </c>
      <c r="L4885" s="7">
        <v>3.07</v>
      </c>
      <c r="M4885" s="7">
        <v>3424</v>
      </c>
      <c r="N4885" s="3">
        <v>45506</v>
      </c>
      <c r="O4885" s="4" t="str">
        <f t="shared" si="534"/>
        <v>2024-08</v>
      </c>
      <c r="P4885" s="4" t="str">
        <f t="shared" si="535"/>
        <v>08</v>
      </c>
      <c r="Q4885" s="4" t="str">
        <f t="shared" si="536"/>
        <v>August</v>
      </c>
      <c r="R4885" s="30" t="str">
        <f t="shared" si="537"/>
        <v>02</v>
      </c>
      <c r="W4885" t="str">
        <f t="shared" si="538"/>
        <v>ok</v>
      </c>
    </row>
    <row r="4886" spans="1:23" x14ac:dyDescent="0.3">
      <c r="A4886" t="s">
        <v>4928</v>
      </c>
      <c r="B4886" t="s">
        <v>41</v>
      </c>
      <c r="C4886" t="s">
        <v>42</v>
      </c>
      <c r="D4886" t="s">
        <v>43</v>
      </c>
      <c r="E4886" t="s">
        <v>14</v>
      </c>
      <c r="F4886" t="s">
        <v>60</v>
      </c>
      <c r="G4886" s="5">
        <v>233.39</v>
      </c>
      <c r="H4886" s="5">
        <f t="shared" si="532"/>
        <v>4.2010199999999998</v>
      </c>
      <c r="I4886" s="6">
        <v>5</v>
      </c>
      <c r="J4886" s="6">
        <v>1166.95</v>
      </c>
      <c r="K4886" s="5">
        <f t="shared" si="533"/>
        <v>21.005099999999999</v>
      </c>
      <c r="L4886" s="7">
        <v>4.82</v>
      </c>
      <c r="M4886" s="7">
        <v>2842</v>
      </c>
      <c r="N4886" s="3">
        <v>45500</v>
      </c>
      <c r="O4886" s="4" t="str">
        <f t="shared" si="534"/>
        <v>2024-07</v>
      </c>
      <c r="P4886" s="4" t="str">
        <f t="shared" si="535"/>
        <v>07</v>
      </c>
      <c r="Q4886" s="4" t="str">
        <f t="shared" si="536"/>
        <v>July</v>
      </c>
      <c r="R4886" s="30" t="str">
        <f t="shared" si="537"/>
        <v>27</v>
      </c>
      <c r="W4886" t="str">
        <f t="shared" si="538"/>
        <v>ok</v>
      </c>
    </row>
    <row r="4887" spans="1:23" x14ac:dyDescent="0.3">
      <c r="A4887" t="s">
        <v>4929</v>
      </c>
      <c r="B4887" t="s">
        <v>51</v>
      </c>
      <c r="C4887" t="s">
        <v>29</v>
      </c>
      <c r="D4887" t="s">
        <v>52</v>
      </c>
      <c r="E4887" t="s">
        <v>14</v>
      </c>
      <c r="F4887" t="s">
        <v>38</v>
      </c>
      <c r="G4887" s="5">
        <v>4388.41</v>
      </c>
      <c r="H4887" s="5">
        <f t="shared" si="532"/>
        <v>78.991379999999992</v>
      </c>
      <c r="I4887" s="6">
        <v>1</v>
      </c>
      <c r="J4887" s="6">
        <v>4388.41</v>
      </c>
      <c r="K4887" s="5">
        <f t="shared" si="533"/>
        <v>78.991379999999992</v>
      </c>
      <c r="L4887" s="7">
        <v>4.0999999999999996</v>
      </c>
      <c r="M4887" s="7">
        <v>1063</v>
      </c>
      <c r="N4887" s="3">
        <v>45490</v>
      </c>
      <c r="O4887" s="4" t="str">
        <f t="shared" si="534"/>
        <v>2024-07</v>
      </c>
      <c r="P4887" s="4" t="str">
        <f t="shared" si="535"/>
        <v>07</v>
      </c>
      <c r="Q4887" s="4" t="str">
        <f t="shared" si="536"/>
        <v>July</v>
      </c>
      <c r="R4887" s="30" t="str">
        <f t="shared" si="537"/>
        <v>17</v>
      </c>
      <c r="W4887" t="str">
        <f t="shared" si="538"/>
        <v>ok</v>
      </c>
    </row>
    <row r="4888" spans="1:23" x14ac:dyDescent="0.3">
      <c r="A4888" t="s">
        <v>4930</v>
      </c>
      <c r="B4888" t="s">
        <v>41</v>
      </c>
      <c r="C4888" t="s">
        <v>42</v>
      </c>
      <c r="D4888" t="s">
        <v>43</v>
      </c>
      <c r="E4888" t="s">
        <v>45</v>
      </c>
      <c r="F4888" t="s">
        <v>60</v>
      </c>
      <c r="G4888" s="5">
        <v>12328.79</v>
      </c>
      <c r="H4888" s="5">
        <f t="shared" si="532"/>
        <v>221.91821999999999</v>
      </c>
      <c r="I4888" s="6">
        <v>3</v>
      </c>
      <c r="J4888" s="6">
        <v>36986.370000000003</v>
      </c>
      <c r="K4888" s="5">
        <f t="shared" si="533"/>
        <v>665.75465999999994</v>
      </c>
      <c r="L4888" s="7">
        <v>2.1</v>
      </c>
      <c r="M4888" s="7">
        <v>572</v>
      </c>
      <c r="N4888" s="3">
        <v>45397</v>
      </c>
      <c r="O4888" s="4" t="str">
        <f t="shared" si="534"/>
        <v>2024-04</v>
      </c>
      <c r="P4888" s="4" t="str">
        <f t="shared" si="535"/>
        <v>04</v>
      </c>
      <c r="Q4888" s="4" t="str">
        <f t="shared" si="536"/>
        <v>April</v>
      </c>
      <c r="R4888" s="30" t="str">
        <f t="shared" si="537"/>
        <v>15</v>
      </c>
      <c r="W4888" t="str">
        <f t="shared" si="538"/>
        <v>ok</v>
      </c>
    </row>
    <row r="4889" spans="1:23" x14ac:dyDescent="0.3">
      <c r="A4889" t="s">
        <v>4931</v>
      </c>
      <c r="B4889" t="s">
        <v>28</v>
      </c>
      <c r="C4889" t="s">
        <v>29</v>
      </c>
      <c r="D4889" t="s">
        <v>30</v>
      </c>
      <c r="E4889" t="s">
        <v>20</v>
      </c>
      <c r="F4889" t="s">
        <v>38</v>
      </c>
      <c r="G4889" s="5">
        <v>1946.62</v>
      </c>
      <c r="H4889" s="5">
        <f t="shared" si="532"/>
        <v>35.039159999999995</v>
      </c>
      <c r="I4889" s="6">
        <v>4</v>
      </c>
      <c r="J4889" s="6">
        <v>7786.48</v>
      </c>
      <c r="K4889" s="5">
        <f t="shared" si="533"/>
        <v>140.15663999999998</v>
      </c>
      <c r="L4889" s="7">
        <v>1.73</v>
      </c>
      <c r="M4889" s="7">
        <v>1837</v>
      </c>
      <c r="N4889" s="3">
        <v>45607</v>
      </c>
      <c r="O4889" s="4" t="str">
        <f t="shared" si="534"/>
        <v>2024-11</v>
      </c>
      <c r="P4889" s="4" t="str">
        <f t="shared" si="535"/>
        <v>11</v>
      </c>
      <c r="Q4889" s="4" t="str">
        <f t="shared" si="536"/>
        <v>November</v>
      </c>
      <c r="R4889" s="30" t="str">
        <f t="shared" si="537"/>
        <v>11</v>
      </c>
      <c r="W4889" t="str">
        <f t="shared" si="538"/>
        <v>ok</v>
      </c>
    </row>
    <row r="4890" spans="1:23" x14ac:dyDescent="0.3">
      <c r="A4890" t="s">
        <v>4932</v>
      </c>
      <c r="B4890" t="s">
        <v>47</v>
      </c>
      <c r="C4890" t="s">
        <v>12</v>
      </c>
      <c r="D4890" t="s">
        <v>48</v>
      </c>
      <c r="E4890" t="s">
        <v>45</v>
      </c>
      <c r="F4890" t="s">
        <v>15</v>
      </c>
      <c r="G4890" s="5">
        <v>18550.439999999999</v>
      </c>
      <c r="H4890" s="5">
        <f t="shared" si="532"/>
        <v>333.90791999999993</v>
      </c>
      <c r="I4890" s="6">
        <v>5</v>
      </c>
      <c r="J4890" s="6">
        <v>92752.2</v>
      </c>
      <c r="K4890" s="5">
        <f t="shared" si="533"/>
        <v>1669.5395999999996</v>
      </c>
      <c r="L4890" s="7">
        <v>4.01</v>
      </c>
      <c r="M4890" s="7">
        <v>3522</v>
      </c>
      <c r="N4890" s="3">
        <v>45572</v>
      </c>
      <c r="O4890" s="4" t="str">
        <f t="shared" si="534"/>
        <v>2024-10</v>
      </c>
      <c r="P4890" s="4" t="str">
        <f t="shared" si="535"/>
        <v>10</v>
      </c>
      <c r="Q4890" s="4" t="str">
        <f t="shared" si="536"/>
        <v>October</v>
      </c>
      <c r="R4890" s="30" t="str">
        <f t="shared" si="537"/>
        <v>07</v>
      </c>
      <c r="W4890" t="str">
        <f t="shared" si="538"/>
        <v>ok</v>
      </c>
    </row>
    <row r="4891" spans="1:23" x14ac:dyDescent="0.3">
      <c r="A4891" t="s">
        <v>4933</v>
      </c>
      <c r="B4891" t="s">
        <v>17</v>
      </c>
      <c r="C4891" t="s">
        <v>18</v>
      </c>
      <c r="D4891" t="s">
        <v>19</v>
      </c>
      <c r="E4891" t="s">
        <v>14</v>
      </c>
      <c r="F4891" t="s">
        <v>21</v>
      </c>
      <c r="G4891" s="5">
        <v>8627.7900000000009</v>
      </c>
      <c r="H4891" s="5">
        <f t="shared" si="532"/>
        <v>155.30022</v>
      </c>
      <c r="I4891" s="6">
        <v>5</v>
      </c>
      <c r="J4891" s="6">
        <v>43138.95</v>
      </c>
      <c r="K4891" s="5">
        <f t="shared" si="533"/>
        <v>776.50109999999995</v>
      </c>
      <c r="L4891" s="7">
        <v>2.81</v>
      </c>
      <c r="M4891" s="7">
        <v>1023</v>
      </c>
      <c r="N4891" s="3">
        <v>45648</v>
      </c>
      <c r="O4891" s="4" t="str">
        <f t="shared" si="534"/>
        <v>2024-12</v>
      </c>
      <c r="P4891" s="4" t="str">
        <f t="shared" si="535"/>
        <v>12</v>
      </c>
      <c r="Q4891" s="4" t="str">
        <f t="shared" si="536"/>
        <v>December</v>
      </c>
      <c r="R4891" s="30" t="str">
        <f t="shared" si="537"/>
        <v>22</v>
      </c>
      <c r="W4891" t="str">
        <f t="shared" si="538"/>
        <v>ok</v>
      </c>
    </row>
    <row r="4892" spans="1:23" x14ac:dyDescent="0.3">
      <c r="A4892" t="s">
        <v>4934</v>
      </c>
      <c r="B4892" t="s">
        <v>11</v>
      </c>
      <c r="C4892" t="s">
        <v>12</v>
      </c>
      <c r="D4892" t="s">
        <v>13</v>
      </c>
      <c r="E4892" t="s">
        <v>14</v>
      </c>
      <c r="F4892" t="s">
        <v>31</v>
      </c>
      <c r="G4892" s="5">
        <v>2899.84</v>
      </c>
      <c r="H4892" s="5">
        <f t="shared" si="532"/>
        <v>52.197119999999998</v>
      </c>
      <c r="I4892" s="6">
        <v>3</v>
      </c>
      <c r="J4892" s="6">
        <v>8699.52</v>
      </c>
      <c r="K4892" s="5">
        <f t="shared" si="533"/>
        <v>156.59136000000001</v>
      </c>
      <c r="L4892" s="7">
        <v>2.68</v>
      </c>
      <c r="M4892" s="7">
        <v>2833</v>
      </c>
      <c r="N4892" s="3">
        <v>45345</v>
      </c>
      <c r="O4892" s="4" t="str">
        <f t="shared" si="534"/>
        <v>2024-02</v>
      </c>
      <c r="P4892" s="4" t="str">
        <f t="shared" si="535"/>
        <v>02</v>
      </c>
      <c r="Q4892" s="4" t="str">
        <f t="shared" si="536"/>
        <v>February</v>
      </c>
      <c r="R4892" s="30" t="str">
        <f t="shared" si="537"/>
        <v>23</v>
      </c>
      <c r="W4892" t="str">
        <f t="shared" si="538"/>
        <v>ok</v>
      </c>
    </row>
    <row r="4893" spans="1:23" x14ac:dyDescent="0.3">
      <c r="A4893" t="s">
        <v>4935</v>
      </c>
      <c r="B4893" t="s">
        <v>47</v>
      </c>
      <c r="C4893" t="s">
        <v>12</v>
      </c>
      <c r="D4893" t="s">
        <v>48</v>
      </c>
      <c r="E4893" t="s">
        <v>14</v>
      </c>
      <c r="F4893" t="s">
        <v>15</v>
      </c>
      <c r="G4893" s="5">
        <v>19543.29</v>
      </c>
      <c r="H4893" s="5">
        <f t="shared" si="532"/>
        <v>351.77922000000001</v>
      </c>
      <c r="I4893" s="6">
        <v>5</v>
      </c>
      <c r="J4893" s="6">
        <v>97716.45</v>
      </c>
      <c r="K4893" s="5">
        <f t="shared" si="533"/>
        <v>1758.8960999999999</v>
      </c>
      <c r="L4893" s="7">
        <v>1.89</v>
      </c>
      <c r="M4893" s="7">
        <v>3413</v>
      </c>
      <c r="N4893" s="3">
        <v>45333</v>
      </c>
      <c r="O4893" s="4" t="str">
        <f t="shared" si="534"/>
        <v>2024-02</v>
      </c>
      <c r="P4893" s="4" t="str">
        <f t="shared" si="535"/>
        <v>02</v>
      </c>
      <c r="Q4893" s="4" t="str">
        <f t="shared" si="536"/>
        <v>February</v>
      </c>
      <c r="R4893" s="30" t="str">
        <f t="shared" si="537"/>
        <v>11</v>
      </c>
      <c r="W4893" t="str">
        <f t="shared" si="538"/>
        <v>ok</v>
      </c>
    </row>
    <row r="4894" spans="1:23" x14ac:dyDescent="0.3">
      <c r="A4894" t="s">
        <v>4936</v>
      </c>
      <c r="B4894" t="s">
        <v>36</v>
      </c>
      <c r="C4894" t="s">
        <v>18</v>
      </c>
      <c r="D4894" t="s">
        <v>37</v>
      </c>
      <c r="E4894" t="s">
        <v>14</v>
      </c>
      <c r="F4894" t="s">
        <v>31</v>
      </c>
      <c r="G4894" s="5">
        <v>5593.78</v>
      </c>
      <c r="H4894" s="5">
        <f t="shared" si="532"/>
        <v>100.68803999999999</v>
      </c>
      <c r="I4894" s="6">
        <v>3</v>
      </c>
      <c r="J4894" s="6">
        <v>16781.34</v>
      </c>
      <c r="K4894" s="5">
        <f t="shared" si="533"/>
        <v>302.06411999999995</v>
      </c>
      <c r="L4894" s="7">
        <v>1.76</v>
      </c>
      <c r="M4894" s="7">
        <v>2122</v>
      </c>
      <c r="N4894" s="3">
        <v>45560</v>
      </c>
      <c r="O4894" s="4" t="str">
        <f t="shared" si="534"/>
        <v>2024-09</v>
      </c>
      <c r="P4894" s="4" t="str">
        <f t="shared" si="535"/>
        <v>09</v>
      </c>
      <c r="Q4894" s="4" t="str">
        <f t="shared" si="536"/>
        <v>September</v>
      </c>
      <c r="R4894" s="30" t="str">
        <f t="shared" si="537"/>
        <v>25</v>
      </c>
      <c r="W4894" t="str">
        <f t="shared" si="538"/>
        <v>ok</v>
      </c>
    </row>
    <row r="4895" spans="1:23" x14ac:dyDescent="0.3">
      <c r="A4895" t="s">
        <v>4937</v>
      </c>
      <c r="B4895" t="s">
        <v>47</v>
      </c>
      <c r="C4895" t="s">
        <v>12</v>
      </c>
      <c r="D4895" t="s">
        <v>48</v>
      </c>
      <c r="E4895" t="s">
        <v>14</v>
      </c>
      <c r="F4895" t="s">
        <v>21</v>
      </c>
      <c r="G4895" s="5">
        <v>16020.18</v>
      </c>
      <c r="H4895" s="5">
        <f t="shared" si="532"/>
        <v>288.36323999999996</v>
      </c>
      <c r="I4895" s="6">
        <v>1</v>
      </c>
      <c r="J4895" s="6">
        <v>16020.18</v>
      </c>
      <c r="K4895" s="5">
        <f t="shared" si="533"/>
        <v>288.36323999999996</v>
      </c>
      <c r="L4895" s="7">
        <v>4.9800000000000004</v>
      </c>
      <c r="M4895" s="7">
        <v>2967</v>
      </c>
      <c r="N4895" s="3">
        <v>45509</v>
      </c>
      <c r="O4895" s="4" t="str">
        <f t="shared" si="534"/>
        <v>2024-08</v>
      </c>
      <c r="P4895" s="4" t="str">
        <f t="shared" si="535"/>
        <v>08</v>
      </c>
      <c r="Q4895" s="4" t="str">
        <f t="shared" si="536"/>
        <v>August</v>
      </c>
      <c r="R4895" s="30" t="str">
        <f t="shared" si="537"/>
        <v>05</v>
      </c>
      <c r="W4895" t="str">
        <f t="shared" si="538"/>
        <v>ok</v>
      </c>
    </row>
    <row r="4896" spans="1:23" x14ac:dyDescent="0.3">
      <c r="A4896" t="s">
        <v>4938</v>
      </c>
      <c r="B4896" t="s">
        <v>51</v>
      </c>
      <c r="C4896" t="s">
        <v>29</v>
      </c>
      <c r="D4896" t="s">
        <v>52</v>
      </c>
      <c r="E4896" t="s">
        <v>14</v>
      </c>
      <c r="F4896" t="s">
        <v>31</v>
      </c>
      <c r="G4896" s="5">
        <v>9748.39</v>
      </c>
      <c r="H4896" s="5">
        <f t="shared" si="532"/>
        <v>175.47101999999998</v>
      </c>
      <c r="I4896" s="6">
        <v>5</v>
      </c>
      <c r="J4896" s="6">
        <v>48741.95</v>
      </c>
      <c r="K4896" s="5">
        <f t="shared" si="533"/>
        <v>877.35509999999988</v>
      </c>
      <c r="L4896" s="7">
        <v>2.27</v>
      </c>
      <c r="M4896" s="7">
        <v>22</v>
      </c>
      <c r="N4896" s="3">
        <v>45409</v>
      </c>
      <c r="O4896" s="4" t="str">
        <f t="shared" si="534"/>
        <v>2024-04</v>
      </c>
      <c r="P4896" s="4" t="str">
        <f t="shared" si="535"/>
        <v>04</v>
      </c>
      <c r="Q4896" s="4" t="str">
        <f t="shared" si="536"/>
        <v>April</v>
      </c>
      <c r="R4896" s="30" t="str">
        <f t="shared" si="537"/>
        <v>27</v>
      </c>
      <c r="W4896" t="str">
        <f t="shared" si="538"/>
        <v>ok</v>
      </c>
    </row>
    <row r="4897" spans="1:23" x14ac:dyDescent="0.3">
      <c r="A4897" t="s">
        <v>4939</v>
      </c>
      <c r="B4897" t="s">
        <v>51</v>
      </c>
      <c r="C4897" t="s">
        <v>29</v>
      </c>
      <c r="D4897" t="s">
        <v>52</v>
      </c>
      <c r="E4897" t="s">
        <v>14</v>
      </c>
      <c r="F4897" t="s">
        <v>38</v>
      </c>
      <c r="G4897" s="5">
        <v>11993.94</v>
      </c>
      <c r="H4897" s="5">
        <f t="shared" si="532"/>
        <v>215.89091999999999</v>
      </c>
      <c r="I4897" s="6">
        <v>5</v>
      </c>
      <c r="J4897" s="6">
        <v>59969.7</v>
      </c>
      <c r="K4897" s="5">
        <f t="shared" si="533"/>
        <v>1079.4546</v>
      </c>
      <c r="L4897" s="7">
        <v>1.66</v>
      </c>
      <c r="M4897" s="7">
        <v>480</v>
      </c>
      <c r="N4897" s="3">
        <v>45373</v>
      </c>
      <c r="O4897" s="4" t="str">
        <f t="shared" si="534"/>
        <v>2024-03</v>
      </c>
      <c r="P4897" s="4" t="str">
        <f t="shared" si="535"/>
        <v>03</v>
      </c>
      <c r="Q4897" s="4" t="str">
        <f t="shared" si="536"/>
        <v>March</v>
      </c>
      <c r="R4897" s="30" t="str">
        <f t="shared" si="537"/>
        <v>22</v>
      </c>
      <c r="W4897" t="str">
        <f t="shared" si="538"/>
        <v>ok</v>
      </c>
    </row>
    <row r="4898" spans="1:23" x14ac:dyDescent="0.3">
      <c r="A4898" t="s">
        <v>4940</v>
      </c>
      <c r="B4898" t="s">
        <v>63</v>
      </c>
      <c r="C4898" t="s">
        <v>18</v>
      </c>
      <c r="D4898" t="s">
        <v>64</v>
      </c>
      <c r="E4898" t="s">
        <v>20</v>
      </c>
      <c r="F4898" t="s">
        <v>60</v>
      </c>
      <c r="G4898" s="5">
        <v>18570.490000000002</v>
      </c>
      <c r="H4898" s="5">
        <f t="shared" si="532"/>
        <v>334.26882000000001</v>
      </c>
      <c r="I4898" s="6">
        <v>3</v>
      </c>
      <c r="J4898" s="6">
        <v>55711.47</v>
      </c>
      <c r="K4898" s="5">
        <f t="shared" si="533"/>
        <v>1002.80646</v>
      </c>
      <c r="L4898" s="7">
        <v>2.89</v>
      </c>
      <c r="M4898" s="7">
        <v>1109</v>
      </c>
      <c r="N4898" s="3">
        <v>45553</v>
      </c>
      <c r="O4898" s="4" t="str">
        <f t="shared" si="534"/>
        <v>2024-09</v>
      </c>
      <c r="P4898" s="4" t="str">
        <f t="shared" si="535"/>
        <v>09</v>
      </c>
      <c r="Q4898" s="4" t="str">
        <f t="shared" si="536"/>
        <v>September</v>
      </c>
      <c r="R4898" s="30" t="str">
        <f t="shared" si="537"/>
        <v>18</v>
      </c>
      <c r="W4898" t="str">
        <f t="shared" si="538"/>
        <v>ok</v>
      </c>
    </row>
    <row r="4899" spans="1:23" x14ac:dyDescent="0.3">
      <c r="A4899" t="s">
        <v>4941</v>
      </c>
      <c r="B4899" t="s">
        <v>41</v>
      </c>
      <c r="C4899" t="s">
        <v>42</v>
      </c>
      <c r="D4899" t="s">
        <v>43</v>
      </c>
      <c r="E4899" t="s">
        <v>20</v>
      </c>
      <c r="F4899" t="s">
        <v>26</v>
      </c>
      <c r="G4899" s="5">
        <v>495.65</v>
      </c>
      <c r="H4899" s="5">
        <f t="shared" si="532"/>
        <v>8.9216999999999995</v>
      </c>
      <c r="I4899" s="6">
        <v>5</v>
      </c>
      <c r="J4899" s="6">
        <v>2478.25</v>
      </c>
      <c r="K4899" s="5">
        <f t="shared" si="533"/>
        <v>44.608499999999999</v>
      </c>
      <c r="L4899" s="7">
        <v>4.46</v>
      </c>
      <c r="M4899" s="7">
        <v>1160</v>
      </c>
      <c r="N4899" s="3">
        <v>45571</v>
      </c>
      <c r="O4899" s="4" t="str">
        <f t="shared" si="534"/>
        <v>2024-10</v>
      </c>
      <c r="P4899" s="4" t="str">
        <f t="shared" si="535"/>
        <v>10</v>
      </c>
      <c r="Q4899" s="4" t="str">
        <f t="shared" si="536"/>
        <v>October</v>
      </c>
      <c r="R4899" s="30" t="str">
        <f t="shared" si="537"/>
        <v>06</v>
      </c>
      <c r="W4899" t="str">
        <f t="shared" si="538"/>
        <v>ok</v>
      </c>
    </row>
    <row r="4900" spans="1:23" x14ac:dyDescent="0.3">
      <c r="A4900" t="s">
        <v>4942</v>
      </c>
      <c r="B4900" t="s">
        <v>36</v>
      </c>
      <c r="C4900" t="s">
        <v>18</v>
      </c>
      <c r="D4900" t="s">
        <v>37</v>
      </c>
      <c r="E4900" t="s">
        <v>14</v>
      </c>
      <c r="F4900" t="s">
        <v>31</v>
      </c>
      <c r="G4900" s="5">
        <v>6088.92</v>
      </c>
      <c r="H4900" s="5">
        <f t="shared" si="532"/>
        <v>109.60055999999999</v>
      </c>
      <c r="I4900" s="6">
        <v>3</v>
      </c>
      <c r="J4900" s="6">
        <v>18266.759999999998</v>
      </c>
      <c r="K4900" s="5">
        <f t="shared" si="533"/>
        <v>328.80167999999998</v>
      </c>
      <c r="L4900" s="7">
        <v>3.99</v>
      </c>
      <c r="M4900" s="7">
        <v>3036</v>
      </c>
      <c r="N4900" s="3">
        <v>45587</v>
      </c>
      <c r="O4900" s="4" t="str">
        <f t="shared" si="534"/>
        <v>2024-10</v>
      </c>
      <c r="P4900" s="4" t="str">
        <f t="shared" si="535"/>
        <v>10</v>
      </c>
      <c r="Q4900" s="4" t="str">
        <f t="shared" si="536"/>
        <v>October</v>
      </c>
      <c r="R4900" s="30" t="str">
        <f t="shared" si="537"/>
        <v>22</v>
      </c>
      <c r="W4900" t="str">
        <f t="shared" si="538"/>
        <v>ok</v>
      </c>
    </row>
    <row r="4901" spans="1:23" x14ac:dyDescent="0.3">
      <c r="A4901" t="s">
        <v>4943</v>
      </c>
      <c r="B4901" t="s">
        <v>51</v>
      </c>
      <c r="C4901" t="s">
        <v>29</v>
      </c>
      <c r="D4901" t="s">
        <v>52</v>
      </c>
      <c r="E4901" t="s">
        <v>14</v>
      </c>
      <c r="F4901" t="s">
        <v>15</v>
      </c>
      <c r="G4901" s="5">
        <v>10879</v>
      </c>
      <c r="H4901" s="5">
        <f t="shared" si="532"/>
        <v>195.82199999999997</v>
      </c>
      <c r="I4901" s="6">
        <v>1</v>
      </c>
      <c r="J4901" s="6">
        <v>10879</v>
      </c>
      <c r="K4901" s="5">
        <f t="shared" si="533"/>
        <v>195.82199999999997</v>
      </c>
      <c r="L4901" s="7">
        <v>2.81</v>
      </c>
      <c r="M4901" s="7">
        <v>3558</v>
      </c>
      <c r="N4901" s="3">
        <v>45411</v>
      </c>
      <c r="O4901" s="4" t="str">
        <f t="shared" si="534"/>
        <v>2024-04</v>
      </c>
      <c r="P4901" s="4" t="str">
        <f t="shared" si="535"/>
        <v>04</v>
      </c>
      <c r="Q4901" s="4" t="str">
        <f t="shared" si="536"/>
        <v>April</v>
      </c>
      <c r="R4901" s="30" t="str">
        <f t="shared" si="537"/>
        <v>29</v>
      </c>
      <c r="W4901" t="str">
        <f t="shared" si="538"/>
        <v>ok</v>
      </c>
    </row>
    <row r="4902" spans="1:23" x14ac:dyDescent="0.3">
      <c r="A4902" t="s">
        <v>4944</v>
      </c>
      <c r="B4902" t="s">
        <v>17</v>
      </c>
      <c r="C4902" t="s">
        <v>18</v>
      </c>
      <c r="D4902" t="s">
        <v>19</v>
      </c>
      <c r="E4902" t="s">
        <v>45</v>
      </c>
      <c r="F4902" t="s">
        <v>31</v>
      </c>
      <c r="G4902" s="5">
        <v>13998.96</v>
      </c>
      <c r="H4902" s="5">
        <f t="shared" si="532"/>
        <v>251.98127999999997</v>
      </c>
      <c r="I4902" s="6">
        <v>2</v>
      </c>
      <c r="J4902" s="6">
        <v>27997.919999999998</v>
      </c>
      <c r="K4902" s="5">
        <f t="shared" si="533"/>
        <v>503.96255999999994</v>
      </c>
      <c r="L4902" s="7">
        <v>1.74</v>
      </c>
      <c r="M4902" s="7">
        <v>1861</v>
      </c>
      <c r="N4902" s="3">
        <v>45537</v>
      </c>
      <c r="O4902" s="4" t="str">
        <f t="shared" si="534"/>
        <v>2024-09</v>
      </c>
      <c r="P4902" s="4" t="str">
        <f t="shared" si="535"/>
        <v>09</v>
      </c>
      <c r="Q4902" s="4" t="str">
        <f t="shared" si="536"/>
        <v>September</v>
      </c>
      <c r="R4902" s="30" t="str">
        <f t="shared" si="537"/>
        <v>02</v>
      </c>
      <c r="W4902" t="str">
        <f t="shared" si="538"/>
        <v>ok</v>
      </c>
    </row>
    <row r="4903" spans="1:23" x14ac:dyDescent="0.3">
      <c r="A4903" t="s">
        <v>4945</v>
      </c>
      <c r="B4903" t="s">
        <v>41</v>
      </c>
      <c r="C4903" t="s">
        <v>42</v>
      </c>
      <c r="D4903" t="s">
        <v>43</v>
      </c>
      <c r="E4903" t="s">
        <v>14</v>
      </c>
      <c r="F4903" t="s">
        <v>38</v>
      </c>
      <c r="G4903" s="5">
        <v>11380.59</v>
      </c>
      <c r="H4903" s="5">
        <f t="shared" si="532"/>
        <v>204.85061999999999</v>
      </c>
      <c r="I4903" s="6">
        <v>4</v>
      </c>
      <c r="J4903" s="6">
        <v>45522.36</v>
      </c>
      <c r="K4903" s="5">
        <f t="shared" si="533"/>
        <v>819.40247999999997</v>
      </c>
      <c r="L4903" s="7">
        <v>3.57</v>
      </c>
      <c r="M4903" s="7">
        <v>1100</v>
      </c>
      <c r="N4903" s="3">
        <v>45560</v>
      </c>
      <c r="O4903" s="4" t="str">
        <f t="shared" si="534"/>
        <v>2024-09</v>
      </c>
      <c r="P4903" s="4" t="str">
        <f t="shared" si="535"/>
        <v>09</v>
      </c>
      <c r="Q4903" s="4" t="str">
        <f t="shared" si="536"/>
        <v>September</v>
      </c>
      <c r="R4903" s="30" t="str">
        <f t="shared" si="537"/>
        <v>25</v>
      </c>
      <c r="W4903" t="str">
        <f t="shared" si="538"/>
        <v>ok</v>
      </c>
    </row>
    <row r="4904" spans="1:23" x14ac:dyDescent="0.3">
      <c r="A4904" t="s">
        <v>4946</v>
      </c>
      <c r="B4904" t="s">
        <v>63</v>
      </c>
      <c r="C4904" t="s">
        <v>18</v>
      </c>
      <c r="D4904" t="s">
        <v>64</v>
      </c>
      <c r="E4904" t="s">
        <v>45</v>
      </c>
      <c r="F4904" t="s">
        <v>26</v>
      </c>
      <c r="G4904" s="5">
        <v>17258.88</v>
      </c>
      <c r="H4904" s="5">
        <f t="shared" si="532"/>
        <v>310.65983999999997</v>
      </c>
      <c r="I4904" s="6">
        <v>1</v>
      </c>
      <c r="J4904" s="6">
        <v>17258.88</v>
      </c>
      <c r="K4904" s="5">
        <f t="shared" si="533"/>
        <v>310.65983999999997</v>
      </c>
      <c r="L4904" s="7">
        <v>4.2</v>
      </c>
      <c r="M4904" s="7">
        <v>4528</v>
      </c>
      <c r="N4904" s="3">
        <v>45555</v>
      </c>
      <c r="O4904" s="4" t="str">
        <f t="shared" si="534"/>
        <v>2024-09</v>
      </c>
      <c r="P4904" s="4" t="str">
        <f t="shared" si="535"/>
        <v>09</v>
      </c>
      <c r="Q4904" s="4" t="str">
        <f t="shared" si="536"/>
        <v>September</v>
      </c>
      <c r="R4904" s="30" t="str">
        <f t="shared" si="537"/>
        <v>20</v>
      </c>
      <c r="W4904" t="str">
        <f t="shared" si="538"/>
        <v>ok</v>
      </c>
    </row>
    <row r="4905" spans="1:23" x14ac:dyDescent="0.3">
      <c r="A4905" t="s">
        <v>4947</v>
      </c>
      <c r="B4905" t="s">
        <v>41</v>
      </c>
      <c r="C4905" t="s">
        <v>42</v>
      </c>
      <c r="D4905" t="s">
        <v>43</v>
      </c>
      <c r="E4905" t="s">
        <v>20</v>
      </c>
      <c r="F4905" t="s">
        <v>38</v>
      </c>
      <c r="G4905" s="5">
        <v>17501.86</v>
      </c>
      <c r="H4905" s="5">
        <f t="shared" si="532"/>
        <v>315.03348</v>
      </c>
      <c r="I4905" s="6">
        <v>4</v>
      </c>
      <c r="J4905" s="6">
        <v>70007.44</v>
      </c>
      <c r="K4905" s="5">
        <f t="shared" si="533"/>
        <v>1260.13392</v>
      </c>
      <c r="L4905" s="7">
        <v>4.8099999999999996</v>
      </c>
      <c r="M4905" s="7">
        <v>1934</v>
      </c>
      <c r="N4905" s="3">
        <v>45636</v>
      </c>
      <c r="O4905" s="4" t="str">
        <f t="shared" si="534"/>
        <v>2024-12</v>
      </c>
      <c r="P4905" s="4" t="str">
        <f t="shared" si="535"/>
        <v>12</v>
      </c>
      <c r="Q4905" s="4" t="str">
        <f t="shared" si="536"/>
        <v>December</v>
      </c>
      <c r="R4905" s="30" t="str">
        <f t="shared" si="537"/>
        <v>10</v>
      </c>
      <c r="W4905" t="str">
        <f t="shared" si="538"/>
        <v>ok</v>
      </c>
    </row>
    <row r="4906" spans="1:23" x14ac:dyDescent="0.3">
      <c r="A4906" t="s">
        <v>4948</v>
      </c>
      <c r="B4906" t="s">
        <v>47</v>
      </c>
      <c r="C4906" t="s">
        <v>12</v>
      </c>
      <c r="D4906" t="s">
        <v>48</v>
      </c>
      <c r="E4906" t="s">
        <v>45</v>
      </c>
      <c r="F4906" t="s">
        <v>38</v>
      </c>
      <c r="G4906" s="5">
        <v>5882.29</v>
      </c>
      <c r="H4906" s="5">
        <f t="shared" si="532"/>
        <v>105.88121999999998</v>
      </c>
      <c r="I4906" s="6">
        <v>1</v>
      </c>
      <c r="J4906" s="6">
        <v>5882.29</v>
      </c>
      <c r="K4906" s="5">
        <f t="shared" si="533"/>
        <v>105.88121999999998</v>
      </c>
      <c r="L4906" s="7">
        <v>1.08</v>
      </c>
      <c r="M4906" s="7">
        <v>339</v>
      </c>
      <c r="N4906" s="3">
        <v>45476</v>
      </c>
      <c r="O4906" s="4" t="str">
        <f t="shared" si="534"/>
        <v>2024-07</v>
      </c>
      <c r="P4906" s="4" t="str">
        <f t="shared" si="535"/>
        <v>07</v>
      </c>
      <c r="Q4906" s="4" t="str">
        <f t="shared" si="536"/>
        <v>July</v>
      </c>
      <c r="R4906" s="30" t="str">
        <f t="shared" si="537"/>
        <v>03</v>
      </c>
      <c r="W4906" t="str">
        <f t="shared" si="538"/>
        <v>ok</v>
      </c>
    </row>
    <row r="4907" spans="1:23" x14ac:dyDescent="0.3">
      <c r="A4907" t="s">
        <v>4949</v>
      </c>
      <c r="B4907" t="s">
        <v>17</v>
      </c>
      <c r="C4907" t="s">
        <v>18</v>
      </c>
      <c r="D4907" t="s">
        <v>19</v>
      </c>
      <c r="E4907" t="s">
        <v>14</v>
      </c>
      <c r="F4907" t="s">
        <v>31</v>
      </c>
      <c r="G4907" s="5">
        <v>7408.28</v>
      </c>
      <c r="H4907" s="5">
        <f t="shared" si="532"/>
        <v>133.34903999999997</v>
      </c>
      <c r="I4907" s="6">
        <v>1</v>
      </c>
      <c r="J4907" s="6">
        <v>7408.28</v>
      </c>
      <c r="K4907" s="5">
        <f t="shared" si="533"/>
        <v>133.34903999999997</v>
      </c>
      <c r="L4907" s="7">
        <v>1.46</v>
      </c>
      <c r="M4907" s="7">
        <v>1518</v>
      </c>
      <c r="N4907" s="3">
        <v>45608</v>
      </c>
      <c r="O4907" s="4" t="str">
        <f t="shared" si="534"/>
        <v>2024-11</v>
      </c>
      <c r="P4907" s="4" t="str">
        <f t="shared" si="535"/>
        <v>11</v>
      </c>
      <c r="Q4907" s="4" t="str">
        <f t="shared" si="536"/>
        <v>November</v>
      </c>
      <c r="R4907" s="30" t="str">
        <f t="shared" si="537"/>
        <v>12</v>
      </c>
      <c r="W4907" t="str">
        <f t="shared" si="538"/>
        <v>ok</v>
      </c>
    </row>
    <row r="4908" spans="1:23" x14ac:dyDescent="0.3">
      <c r="A4908" t="s">
        <v>4950</v>
      </c>
      <c r="B4908" t="s">
        <v>28</v>
      </c>
      <c r="C4908" t="s">
        <v>29</v>
      </c>
      <c r="D4908" t="s">
        <v>30</v>
      </c>
      <c r="E4908" t="s">
        <v>20</v>
      </c>
      <c r="F4908" t="s">
        <v>60</v>
      </c>
      <c r="G4908" s="5">
        <v>14039.92</v>
      </c>
      <c r="H4908" s="5">
        <f t="shared" si="532"/>
        <v>252.71855999999997</v>
      </c>
      <c r="I4908" s="6">
        <v>2</v>
      </c>
      <c r="J4908" s="6">
        <v>28079.84</v>
      </c>
      <c r="K4908" s="5">
        <f t="shared" si="533"/>
        <v>505.43711999999994</v>
      </c>
      <c r="L4908" s="7">
        <v>1.76</v>
      </c>
      <c r="M4908" s="7">
        <v>1926</v>
      </c>
      <c r="N4908" s="3">
        <v>45465</v>
      </c>
      <c r="O4908" s="4" t="str">
        <f t="shared" si="534"/>
        <v>2024-06</v>
      </c>
      <c r="P4908" s="4" t="str">
        <f t="shared" si="535"/>
        <v>06</v>
      </c>
      <c r="Q4908" s="4" t="str">
        <f t="shared" si="536"/>
        <v>June</v>
      </c>
      <c r="R4908" s="30" t="str">
        <f t="shared" si="537"/>
        <v>22</v>
      </c>
      <c r="W4908" t="str">
        <f t="shared" si="538"/>
        <v>ok</v>
      </c>
    </row>
    <row r="4909" spans="1:23" x14ac:dyDescent="0.3">
      <c r="A4909" t="s">
        <v>4951</v>
      </c>
      <c r="B4909" t="s">
        <v>33</v>
      </c>
      <c r="C4909" t="s">
        <v>12</v>
      </c>
      <c r="D4909" t="s">
        <v>34</v>
      </c>
      <c r="E4909" t="s">
        <v>14</v>
      </c>
      <c r="F4909" t="s">
        <v>38</v>
      </c>
      <c r="G4909" s="5">
        <v>9478.7900000000009</v>
      </c>
      <c r="H4909" s="5">
        <f t="shared" si="532"/>
        <v>170.61822000000001</v>
      </c>
      <c r="I4909" s="6">
        <v>1</v>
      </c>
      <c r="J4909" s="6">
        <v>9478.7900000000009</v>
      </c>
      <c r="K4909" s="5">
        <f t="shared" si="533"/>
        <v>170.61822000000001</v>
      </c>
      <c r="L4909" s="7">
        <v>2.77</v>
      </c>
      <c r="M4909" s="7">
        <v>4043</v>
      </c>
      <c r="N4909" s="3">
        <v>45601</v>
      </c>
      <c r="O4909" s="4" t="str">
        <f t="shared" si="534"/>
        <v>2024-11</v>
      </c>
      <c r="P4909" s="4" t="str">
        <f t="shared" si="535"/>
        <v>11</v>
      </c>
      <c r="Q4909" s="4" t="str">
        <f t="shared" si="536"/>
        <v>November</v>
      </c>
      <c r="R4909" s="30" t="str">
        <f t="shared" si="537"/>
        <v>05</v>
      </c>
      <c r="W4909" t="str">
        <f t="shared" si="538"/>
        <v>ok</v>
      </c>
    </row>
    <row r="4910" spans="1:23" x14ac:dyDescent="0.3">
      <c r="A4910" t="s">
        <v>4952</v>
      </c>
      <c r="B4910" t="s">
        <v>47</v>
      </c>
      <c r="C4910" t="s">
        <v>12</v>
      </c>
      <c r="D4910" t="s">
        <v>48</v>
      </c>
      <c r="E4910" t="s">
        <v>45</v>
      </c>
      <c r="F4910" t="s">
        <v>15</v>
      </c>
      <c r="G4910" s="5">
        <v>4354.37</v>
      </c>
      <c r="H4910" s="5">
        <f t="shared" si="532"/>
        <v>78.378659999999996</v>
      </c>
      <c r="I4910" s="6">
        <v>2</v>
      </c>
      <c r="J4910" s="6">
        <v>8708.74</v>
      </c>
      <c r="K4910" s="5">
        <f t="shared" si="533"/>
        <v>156.75731999999999</v>
      </c>
      <c r="L4910" s="7">
        <v>2.73</v>
      </c>
      <c r="M4910" s="7">
        <v>4024</v>
      </c>
      <c r="N4910" s="3">
        <v>45310</v>
      </c>
      <c r="O4910" s="4" t="str">
        <f t="shared" si="534"/>
        <v>2024-01</v>
      </c>
      <c r="P4910" s="4" t="str">
        <f t="shared" si="535"/>
        <v>01</v>
      </c>
      <c r="Q4910" s="4" t="str">
        <f t="shared" si="536"/>
        <v>January</v>
      </c>
      <c r="R4910" s="30" t="str">
        <f t="shared" si="537"/>
        <v>19</v>
      </c>
      <c r="W4910" t="str">
        <f t="shared" si="538"/>
        <v>ok</v>
      </c>
    </row>
    <row r="4911" spans="1:23" x14ac:dyDescent="0.3">
      <c r="A4911" t="s">
        <v>4953</v>
      </c>
      <c r="B4911" t="s">
        <v>63</v>
      </c>
      <c r="C4911" t="s">
        <v>18</v>
      </c>
      <c r="D4911" t="s">
        <v>64</v>
      </c>
      <c r="E4911" t="s">
        <v>45</v>
      </c>
      <c r="F4911" t="s">
        <v>21</v>
      </c>
      <c r="G4911" s="5">
        <v>5251.01</v>
      </c>
      <c r="H4911" s="5">
        <f t="shared" si="532"/>
        <v>94.518180000000001</v>
      </c>
      <c r="I4911" s="6">
        <v>2</v>
      </c>
      <c r="J4911" s="6">
        <v>10502.02</v>
      </c>
      <c r="K4911" s="5">
        <f t="shared" si="533"/>
        <v>189.03636</v>
      </c>
      <c r="L4911" s="7">
        <v>1.42</v>
      </c>
      <c r="M4911" s="7">
        <v>2432</v>
      </c>
      <c r="N4911" s="3">
        <v>45308</v>
      </c>
      <c r="O4911" s="4" t="str">
        <f t="shared" si="534"/>
        <v>2024-01</v>
      </c>
      <c r="P4911" s="4" t="str">
        <f t="shared" si="535"/>
        <v>01</v>
      </c>
      <c r="Q4911" s="4" t="str">
        <f t="shared" si="536"/>
        <v>January</v>
      </c>
      <c r="R4911" s="30" t="str">
        <f t="shared" si="537"/>
        <v>17</v>
      </c>
      <c r="W4911" t="str">
        <f t="shared" si="538"/>
        <v>ok</v>
      </c>
    </row>
    <row r="4912" spans="1:23" x14ac:dyDescent="0.3">
      <c r="A4912" t="s">
        <v>4954</v>
      </c>
      <c r="B4912" t="s">
        <v>41</v>
      </c>
      <c r="C4912" t="s">
        <v>42</v>
      </c>
      <c r="D4912" t="s">
        <v>43</v>
      </c>
      <c r="E4912" t="s">
        <v>45</v>
      </c>
      <c r="F4912" t="s">
        <v>31</v>
      </c>
      <c r="G4912" s="5">
        <v>3315.38</v>
      </c>
      <c r="H4912" s="5">
        <f t="shared" si="532"/>
        <v>59.676839999999999</v>
      </c>
      <c r="I4912" s="6">
        <v>4</v>
      </c>
      <c r="J4912" s="6">
        <v>13261.52</v>
      </c>
      <c r="K4912" s="5">
        <f t="shared" si="533"/>
        <v>238.70735999999999</v>
      </c>
      <c r="L4912" s="7">
        <v>2.54</v>
      </c>
      <c r="M4912" s="7">
        <v>311</v>
      </c>
      <c r="N4912" s="3">
        <v>45542</v>
      </c>
      <c r="O4912" s="4" t="str">
        <f t="shared" si="534"/>
        <v>2024-09</v>
      </c>
      <c r="P4912" s="4" t="str">
        <f t="shared" si="535"/>
        <v>09</v>
      </c>
      <c r="Q4912" s="4" t="str">
        <f t="shared" si="536"/>
        <v>September</v>
      </c>
      <c r="R4912" s="30" t="str">
        <f t="shared" si="537"/>
        <v>07</v>
      </c>
      <c r="W4912" t="str">
        <f t="shared" si="538"/>
        <v>ok</v>
      </c>
    </row>
    <row r="4913" spans="1:23" x14ac:dyDescent="0.3">
      <c r="A4913" t="s">
        <v>4955</v>
      </c>
      <c r="B4913" t="s">
        <v>17</v>
      </c>
      <c r="C4913" t="s">
        <v>18</v>
      </c>
      <c r="D4913" t="s">
        <v>19</v>
      </c>
      <c r="E4913" t="s">
        <v>45</v>
      </c>
      <c r="F4913" t="s">
        <v>15</v>
      </c>
      <c r="G4913" s="5">
        <v>13467.64</v>
      </c>
      <c r="H4913" s="5">
        <f t="shared" si="532"/>
        <v>242.41751999999997</v>
      </c>
      <c r="I4913" s="6">
        <v>5</v>
      </c>
      <c r="J4913" s="6">
        <v>67338.2</v>
      </c>
      <c r="K4913" s="5">
        <f t="shared" si="533"/>
        <v>1212.0875999999998</v>
      </c>
      <c r="L4913" s="7">
        <v>4.18</v>
      </c>
      <c r="M4913" s="7">
        <v>4851</v>
      </c>
      <c r="N4913" s="3">
        <v>45502</v>
      </c>
      <c r="O4913" s="4" t="str">
        <f t="shared" si="534"/>
        <v>2024-07</v>
      </c>
      <c r="P4913" s="4" t="str">
        <f t="shared" si="535"/>
        <v>07</v>
      </c>
      <c r="Q4913" s="4" t="str">
        <f t="shared" si="536"/>
        <v>July</v>
      </c>
      <c r="R4913" s="30" t="str">
        <f t="shared" si="537"/>
        <v>29</v>
      </c>
      <c r="W4913" t="str">
        <f t="shared" si="538"/>
        <v>ok</v>
      </c>
    </row>
    <row r="4914" spans="1:23" x14ac:dyDescent="0.3">
      <c r="A4914" t="s">
        <v>4956</v>
      </c>
      <c r="B4914" t="s">
        <v>47</v>
      </c>
      <c r="C4914" t="s">
        <v>12</v>
      </c>
      <c r="D4914" t="s">
        <v>48</v>
      </c>
      <c r="E4914" t="s">
        <v>14</v>
      </c>
      <c r="F4914" t="s">
        <v>31</v>
      </c>
      <c r="G4914" s="5">
        <v>4867.46</v>
      </c>
      <c r="H4914" s="5">
        <f t="shared" si="532"/>
        <v>87.614279999999994</v>
      </c>
      <c r="I4914" s="6">
        <v>1</v>
      </c>
      <c r="J4914" s="6">
        <v>4867.46</v>
      </c>
      <c r="K4914" s="5">
        <f t="shared" si="533"/>
        <v>87.614279999999994</v>
      </c>
      <c r="L4914" s="7">
        <v>2.88</v>
      </c>
      <c r="M4914" s="7">
        <v>3308</v>
      </c>
      <c r="N4914" s="3">
        <v>45301</v>
      </c>
      <c r="O4914" s="4" t="str">
        <f t="shared" si="534"/>
        <v>2024-01</v>
      </c>
      <c r="P4914" s="4" t="str">
        <f t="shared" si="535"/>
        <v>01</v>
      </c>
      <c r="Q4914" s="4" t="str">
        <f t="shared" si="536"/>
        <v>January</v>
      </c>
      <c r="R4914" s="30" t="str">
        <f t="shared" si="537"/>
        <v>10</v>
      </c>
      <c r="W4914" t="str">
        <f t="shared" si="538"/>
        <v>ok</v>
      </c>
    </row>
    <row r="4915" spans="1:23" x14ac:dyDescent="0.3">
      <c r="A4915" t="s">
        <v>4957</v>
      </c>
      <c r="B4915" t="s">
        <v>63</v>
      </c>
      <c r="C4915" t="s">
        <v>18</v>
      </c>
      <c r="D4915" t="s">
        <v>64</v>
      </c>
      <c r="E4915" t="s">
        <v>14</v>
      </c>
      <c r="F4915" t="s">
        <v>31</v>
      </c>
      <c r="G4915" s="5">
        <v>1168.3599999999999</v>
      </c>
      <c r="H4915" s="5">
        <f t="shared" si="532"/>
        <v>21.030479999999997</v>
      </c>
      <c r="I4915" s="6">
        <v>2</v>
      </c>
      <c r="J4915" s="6">
        <v>2336.7199999999998</v>
      </c>
      <c r="K4915" s="5">
        <f t="shared" si="533"/>
        <v>42.060959999999994</v>
      </c>
      <c r="L4915" s="7">
        <v>4.95</v>
      </c>
      <c r="M4915" s="7">
        <v>1257</v>
      </c>
      <c r="N4915" s="3">
        <v>45586</v>
      </c>
      <c r="O4915" s="4" t="str">
        <f t="shared" si="534"/>
        <v>2024-10</v>
      </c>
      <c r="P4915" s="4" t="str">
        <f t="shared" si="535"/>
        <v>10</v>
      </c>
      <c r="Q4915" s="4" t="str">
        <f t="shared" si="536"/>
        <v>October</v>
      </c>
      <c r="R4915" s="30" t="str">
        <f t="shared" si="537"/>
        <v>21</v>
      </c>
      <c r="W4915" t="str">
        <f t="shared" si="538"/>
        <v>ok</v>
      </c>
    </row>
    <row r="4916" spans="1:23" x14ac:dyDescent="0.3">
      <c r="A4916" t="s">
        <v>4958</v>
      </c>
      <c r="B4916" t="s">
        <v>17</v>
      </c>
      <c r="C4916" t="s">
        <v>18</v>
      </c>
      <c r="D4916" t="s">
        <v>19</v>
      </c>
      <c r="E4916" t="s">
        <v>20</v>
      </c>
      <c r="F4916" t="s">
        <v>26</v>
      </c>
      <c r="G4916" s="5">
        <v>17207.13</v>
      </c>
      <c r="H4916" s="5">
        <f t="shared" si="532"/>
        <v>309.72834</v>
      </c>
      <c r="I4916" s="6">
        <v>5</v>
      </c>
      <c r="J4916" s="6">
        <v>86035.65</v>
      </c>
      <c r="K4916" s="5">
        <f t="shared" si="533"/>
        <v>1548.6417000000001</v>
      </c>
      <c r="L4916" s="7">
        <v>2.06</v>
      </c>
      <c r="M4916" s="7">
        <v>435</v>
      </c>
      <c r="N4916" s="3">
        <v>45418</v>
      </c>
      <c r="O4916" s="4" t="str">
        <f t="shared" si="534"/>
        <v>2024-05</v>
      </c>
      <c r="P4916" s="4" t="str">
        <f t="shared" si="535"/>
        <v>05</v>
      </c>
      <c r="Q4916" s="4" t="str">
        <f t="shared" si="536"/>
        <v>May</v>
      </c>
      <c r="R4916" s="30" t="str">
        <f t="shared" si="537"/>
        <v>06</v>
      </c>
      <c r="W4916" t="str">
        <f t="shared" si="538"/>
        <v>ok</v>
      </c>
    </row>
    <row r="4917" spans="1:23" x14ac:dyDescent="0.3">
      <c r="A4917" t="s">
        <v>4959</v>
      </c>
      <c r="B4917" t="s">
        <v>51</v>
      </c>
      <c r="C4917" t="s">
        <v>29</v>
      </c>
      <c r="D4917" t="s">
        <v>52</v>
      </c>
      <c r="E4917" t="s">
        <v>45</v>
      </c>
      <c r="F4917" t="s">
        <v>31</v>
      </c>
      <c r="G4917" s="5">
        <v>14178.59</v>
      </c>
      <c r="H4917" s="5">
        <f t="shared" si="532"/>
        <v>255.21462</v>
      </c>
      <c r="I4917" s="6">
        <v>4</v>
      </c>
      <c r="J4917" s="6">
        <v>56714.36</v>
      </c>
      <c r="K4917" s="5">
        <f t="shared" si="533"/>
        <v>1020.85848</v>
      </c>
      <c r="L4917" s="7">
        <v>1.21</v>
      </c>
      <c r="M4917" s="7">
        <v>4058</v>
      </c>
      <c r="N4917" s="3">
        <v>45413</v>
      </c>
      <c r="O4917" s="4" t="str">
        <f t="shared" si="534"/>
        <v>2024-05</v>
      </c>
      <c r="P4917" s="4" t="str">
        <f t="shared" si="535"/>
        <v>05</v>
      </c>
      <c r="Q4917" s="4" t="str">
        <f t="shared" si="536"/>
        <v>May</v>
      </c>
      <c r="R4917" s="30" t="str">
        <f t="shared" si="537"/>
        <v>01</v>
      </c>
      <c r="W4917" t="str">
        <f t="shared" si="538"/>
        <v>ok</v>
      </c>
    </row>
    <row r="4918" spans="1:23" x14ac:dyDescent="0.3">
      <c r="A4918" t="s">
        <v>4960</v>
      </c>
      <c r="B4918" t="s">
        <v>36</v>
      </c>
      <c r="C4918" t="s">
        <v>18</v>
      </c>
      <c r="D4918" t="s">
        <v>37</v>
      </c>
      <c r="E4918" t="s">
        <v>14</v>
      </c>
      <c r="F4918" t="s">
        <v>60</v>
      </c>
      <c r="G4918" s="5">
        <v>9274.76</v>
      </c>
      <c r="H4918" s="5">
        <f t="shared" si="532"/>
        <v>166.94567999999998</v>
      </c>
      <c r="I4918" s="6">
        <v>1</v>
      </c>
      <c r="J4918" s="6">
        <v>9274.76</v>
      </c>
      <c r="K4918" s="5">
        <f t="shared" si="533"/>
        <v>166.94567999999998</v>
      </c>
      <c r="L4918" s="7">
        <v>4.91</v>
      </c>
      <c r="M4918" s="7">
        <v>938</v>
      </c>
      <c r="N4918" s="3">
        <v>45480</v>
      </c>
      <c r="O4918" s="4" t="str">
        <f t="shared" si="534"/>
        <v>2024-07</v>
      </c>
      <c r="P4918" s="4" t="str">
        <f t="shared" si="535"/>
        <v>07</v>
      </c>
      <c r="Q4918" s="4" t="str">
        <f t="shared" si="536"/>
        <v>July</v>
      </c>
      <c r="R4918" s="30" t="str">
        <f t="shared" si="537"/>
        <v>07</v>
      </c>
      <c r="W4918" t="str">
        <f t="shared" si="538"/>
        <v>ok</v>
      </c>
    </row>
    <row r="4919" spans="1:23" x14ac:dyDescent="0.3">
      <c r="A4919" t="s">
        <v>4961</v>
      </c>
      <c r="B4919" t="s">
        <v>47</v>
      </c>
      <c r="C4919" t="s">
        <v>12</v>
      </c>
      <c r="D4919" t="s">
        <v>48</v>
      </c>
      <c r="E4919" t="s">
        <v>45</v>
      </c>
      <c r="F4919" t="s">
        <v>31</v>
      </c>
      <c r="G4919" s="5">
        <v>2179.5300000000002</v>
      </c>
      <c r="H4919" s="5">
        <f t="shared" si="532"/>
        <v>39.231540000000003</v>
      </c>
      <c r="I4919" s="6">
        <v>3</v>
      </c>
      <c r="J4919" s="6">
        <v>6538.59</v>
      </c>
      <c r="K4919" s="5">
        <f t="shared" si="533"/>
        <v>117.69462000000001</v>
      </c>
      <c r="L4919" s="7">
        <v>2.86</v>
      </c>
      <c r="M4919" s="7">
        <v>4105</v>
      </c>
      <c r="N4919" s="3">
        <v>45388</v>
      </c>
      <c r="O4919" s="4" t="str">
        <f t="shared" si="534"/>
        <v>2024-04</v>
      </c>
      <c r="P4919" s="4" t="str">
        <f t="shared" si="535"/>
        <v>04</v>
      </c>
      <c r="Q4919" s="4" t="str">
        <f t="shared" si="536"/>
        <v>April</v>
      </c>
      <c r="R4919" s="30" t="str">
        <f t="shared" si="537"/>
        <v>06</v>
      </c>
      <c r="W4919" t="str">
        <f t="shared" si="538"/>
        <v>ok</v>
      </c>
    </row>
    <row r="4920" spans="1:23" x14ac:dyDescent="0.3">
      <c r="A4920" t="s">
        <v>4962</v>
      </c>
      <c r="B4920" t="s">
        <v>17</v>
      </c>
      <c r="C4920" t="s">
        <v>18</v>
      </c>
      <c r="D4920" t="s">
        <v>19</v>
      </c>
      <c r="E4920" t="s">
        <v>14</v>
      </c>
      <c r="F4920" t="s">
        <v>38</v>
      </c>
      <c r="G4920" s="5">
        <v>4459.2700000000004</v>
      </c>
      <c r="H4920" s="5">
        <f t="shared" si="532"/>
        <v>80.266860000000008</v>
      </c>
      <c r="I4920" s="6">
        <v>2</v>
      </c>
      <c r="J4920" s="6">
        <v>8918.5400000000009</v>
      </c>
      <c r="K4920" s="5">
        <f t="shared" si="533"/>
        <v>160.53372000000002</v>
      </c>
      <c r="L4920" s="7">
        <v>1.1599999999999999</v>
      </c>
      <c r="M4920" s="7">
        <v>4984</v>
      </c>
      <c r="N4920" s="3">
        <v>45532</v>
      </c>
      <c r="O4920" s="4" t="str">
        <f t="shared" si="534"/>
        <v>2024-08</v>
      </c>
      <c r="P4920" s="4" t="str">
        <f t="shared" si="535"/>
        <v>08</v>
      </c>
      <c r="Q4920" s="4" t="str">
        <f t="shared" si="536"/>
        <v>August</v>
      </c>
      <c r="R4920" s="30" t="str">
        <f t="shared" si="537"/>
        <v>28</v>
      </c>
      <c r="W4920" t="str">
        <f t="shared" si="538"/>
        <v>ok</v>
      </c>
    </row>
    <row r="4921" spans="1:23" x14ac:dyDescent="0.3">
      <c r="A4921" t="s">
        <v>4963</v>
      </c>
      <c r="B4921" t="s">
        <v>17</v>
      </c>
      <c r="C4921" t="s">
        <v>18</v>
      </c>
      <c r="D4921" t="s">
        <v>19</v>
      </c>
      <c r="E4921" t="s">
        <v>14</v>
      </c>
      <c r="F4921" t="s">
        <v>38</v>
      </c>
      <c r="G4921" s="5">
        <v>9651.16</v>
      </c>
      <c r="H4921" s="5">
        <f t="shared" si="532"/>
        <v>173.72087999999999</v>
      </c>
      <c r="I4921" s="6">
        <v>4</v>
      </c>
      <c r="J4921" s="6">
        <v>38604.639999999999</v>
      </c>
      <c r="K4921" s="5">
        <f t="shared" si="533"/>
        <v>694.88351999999998</v>
      </c>
      <c r="L4921" s="7">
        <v>3.77</v>
      </c>
      <c r="M4921" s="7">
        <v>3376</v>
      </c>
      <c r="N4921" s="3">
        <v>45384</v>
      </c>
      <c r="O4921" s="4" t="str">
        <f t="shared" si="534"/>
        <v>2024-04</v>
      </c>
      <c r="P4921" s="4" t="str">
        <f t="shared" si="535"/>
        <v>04</v>
      </c>
      <c r="Q4921" s="4" t="str">
        <f t="shared" si="536"/>
        <v>April</v>
      </c>
      <c r="R4921" s="30" t="str">
        <f t="shared" si="537"/>
        <v>02</v>
      </c>
      <c r="W4921" t="str">
        <f t="shared" si="538"/>
        <v>ok</v>
      </c>
    </row>
    <row r="4922" spans="1:23" x14ac:dyDescent="0.3">
      <c r="A4922" t="s">
        <v>4964</v>
      </c>
      <c r="B4922" t="s">
        <v>36</v>
      </c>
      <c r="C4922" t="s">
        <v>18</v>
      </c>
      <c r="D4922" t="s">
        <v>37</v>
      </c>
      <c r="E4922" t="s">
        <v>14</v>
      </c>
      <c r="F4922" t="s">
        <v>21</v>
      </c>
      <c r="G4922" s="5">
        <v>18149.419999999998</v>
      </c>
      <c r="H4922" s="5">
        <f t="shared" si="532"/>
        <v>326.68955999999997</v>
      </c>
      <c r="I4922" s="6">
        <v>5</v>
      </c>
      <c r="J4922" s="6">
        <v>90747.1</v>
      </c>
      <c r="K4922" s="5">
        <f t="shared" si="533"/>
        <v>1633.4477999999999</v>
      </c>
      <c r="L4922" s="7">
        <v>3.55</v>
      </c>
      <c r="M4922" s="7">
        <v>2286</v>
      </c>
      <c r="N4922" s="3">
        <v>45649</v>
      </c>
      <c r="O4922" s="4" t="str">
        <f t="shared" si="534"/>
        <v>2024-12</v>
      </c>
      <c r="P4922" s="4" t="str">
        <f t="shared" si="535"/>
        <v>12</v>
      </c>
      <c r="Q4922" s="4" t="str">
        <f t="shared" si="536"/>
        <v>December</v>
      </c>
      <c r="R4922" s="30" t="str">
        <f t="shared" si="537"/>
        <v>23</v>
      </c>
      <c r="W4922" t="str">
        <f t="shared" si="538"/>
        <v>ok</v>
      </c>
    </row>
    <row r="4923" spans="1:23" x14ac:dyDescent="0.3">
      <c r="A4923" t="s">
        <v>4965</v>
      </c>
      <c r="B4923" t="s">
        <v>23</v>
      </c>
      <c r="C4923" t="s">
        <v>24</v>
      </c>
      <c r="D4923" t="s">
        <v>25</v>
      </c>
      <c r="E4923" t="s">
        <v>45</v>
      </c>
      <c r="F4923" t="s">
        <v>38</v>
      </c>
      <c r="G4923" s="5">
        <v>12859.75</v>
      </c>
      <c r="H4923" s="5">
        <f t="shared" si="532"/>
        <v>231.47549999999998</v>
      </c>
      <c r="I4923" s="6">
        <v>5</v>
      </c>
      <c r="J4923" s="6">
        <v>64298.75</v>
      </c>
      <c r="K4923" s="5">
        <f t="shared" si="533"/>
        <v>1157.3774999999998</v>
      </c>
      <c r="L4923" s="7">
        <v>3.05</v>
      </c>
      <c r="M4923" s="7">
        <v>224</v>
      </c>
      <c r="N4923" s="3">
        <v>45375</v>
      </c>
      <c r="O4923" s="4" t="str">
        <f t="shared" si="534"/>
        <v>2024-03</v>
      </c>
      <c r="P4923" s="4" t="str">
        <f t="shared" si="535"/>
        <v>03</v>
      </c>
      <c r="Q4923" s="4" t="str">
        <f t="shared" si="536"/>
        <v>March</v>
      </c>
      <c r="R4923" s="30" t="str">
        <f t="shared" si="537"/>
        <v>24</v>
      </c>
      <c r="W4923" t="str">
        <f t="shared" si="538"/>
        <v>ok</v>
      </c>
    </row>
    <row r="4924" spans="1:23" x14ac:dyDescent="0.3">
      <c r="A4924" t="s">
        <v>4966</v>
      </c>
      <c r="B4924" t="s">
        <v>28</v>
      </c>
      <c r="C4924" t="s">
        <v>29</v>
      </c>
      <c r="D4924" t="s">
        <v>30</v>
      </c>
      <c r="E4924" t="s">
        <v>45</v>
      </c>
      <c r="F4924" t="s">
        <v>60</v>
      </c>
      <c r="G4924" s="5">
        <v>9122.48</v>
      </c>
      <c r="H4924" s="5">
        <f t="shared" si="532"/>
        <v>164.20463999999998</v>
      </c>
      <c r="I4924" s="6">
        <v>1</v>
      </c>
      <c r="J4924" s="6">
        <v>9122.48</v>
      </c>
      <c r="K4924" s="5">
        <f t="shared" si="533"/>
        <v>164.20463999999998</v>
      </c>
      <c r="L4924" s="7">
        <v>4.5599999999999996</v>
      </c>
      <c r="M4924" s="7">
        <v>2813</v>
      </c>
      <c r="N4924" s="3">
        <v>45548</v>
      </c>
      <c r="O4924" s="4" t="str">
        <f t="shared" si="534"/>
        <v>2024-09</v>
      </c>
      <c r="P4924" s="4" t="str">
        <f t="shared" si="535"/>
        <v>09</v>
      </c>
      <c r="Q4924" s="4" t="str">
        <f t="shared" si="536"/>
        <v>September</v>
      </c>
      <c r="R4924" s="30" t="str">
        <f t="shared" si="537"/>
        <v>13</v>
      </c>
      <c r="W4924" t="str">
        <f t="shared" si="538"/>
        <v>ok</v>
      </c>
    </row>
    <row r="4925" spans="1:23" x14ac:dyDescent="0.3">
      <c r="A4925" t="s">
        <v>4967</v>
      </c>
      <c r="B4925" t="s">
        <v>28</v>
      </c>
      <c r="C4925" t="s">
        <v>29</v>
      </c>
      <c r="D4925" t="s">
        <v>30</v>
      </c>
      <c r="E4925" t="s">
        <v>45</v>
      </c>
      <c r="F4925" t="s">
        <v>15</v>
      </c>
      <c r="G4925" s="5">
        <v>8843.94</v>
      </c>
      <c r="H4925" s="5">
        <f t="shared" si="532"/>
        <v>159.19092000000001</v>
      </c>
      <c r="I4925" s="6">
        <v>2</v>
      </c>
      <c r="J4925" s="6">
        <v>17687.88</v>
      </c>
      <c r="K4925" s="5">
        <f t="shared" si="533"/>
        <v>318.38184000000001</v>
      </c>
      <c r="L4925" s="7">
        <v>1.56</v>
      </c>
      <c r="M4925" s="7">
        <v>3933</v>
      </c>
      <c r="N4925" s="3">
        <v>45490</v>
      </c>
      <c r="O4925" s="4" t="str">
        <f t="shared" si="534"/>
        <v>2024-07</v>
      </c>
      <c r="P4925" s="4" t="str">
        <f t="shared" si="535"/>
        <v>07</v>
      </c>
      <c r="Q4925" s="4" t="str">
        <f t="shared" si="536"/>
        <v>July</v>
      </c>
      <c r="R4925" s="30" t="str">
        <f t="shared" si="537"/>
        <v>17</v>
      </c>
      <c r="W4925" t="str">
        <f t="shared" si="538"/>
        <v>ok</v>
      </c>
    </row>
    <row r="4926" spans="1:23" x14ac:dyDescent="0.3">
      <c r="A4926" t="s">
        <v>4968</v>
      </c>
      <c r="B4926" t="s">
        <v>33</v>
      </c>
      <c r="C4926" t="s">
        <v>12</v>
      </c>
      <c r="D4926" t="s">
        <v>34</v>
      </c>
      <c r="E4926" t="s">
        <v>45</v>
      </c>
      <c r="F4926" t="s">
        <v>38</v>
      </c>
      <c r="G4926" s="5">
        <v>18442.77</v>
      </c>
      <c r="H4926" s="5">
        <f t="shared" si="532"/>
        <v>331.96985999999998</v>
      </c>
      <c r="I4926" s="6">
        <v>5</v>
      </c>
      <c r="J4926" s="6">
        <v>92213.85</v>
      </c>
      <c r="K4926" s="5">
        <f t="shared" si="533"/>
        <v>1659.8492999999999</v>
      </c>
      <c r="L4926" s="7">
        <v>2.14</v>
      </c>
      <c r="M4926" s="7">
        <v>3914</v>
      </c>
      <c r="N4926" s="3">
        <v>45557</v>
      </c>
      <c r="O4926" s="4" t="str">
        <f t="shared" si="534"/>
        <v>2024-09</v>
      </c>
      <c r="P4926" s="4" t="str">
        <f t="shared" si="535"/>
        <v>09</v>
      </c>
      <c r="Q4926" s="4" t="str">
        <f t="shared" si="536"/>
        <v>September</v>
      </c>
      <c r="R4926" s="30" t="str">
        <f t="shared" si="537"/>
        <v>22</v>
      </c>
      <c r="W4926" t="str">
        <f t="shared" si="538"/>
        <v>ok</v>
      </c>
    </row>
    <row r="4927" spans="1:23" x14ac:dyDescent="0.3">
      <c r="A4927" t="s">
        <v>4969</v>
      </c>
      <c r="B4927" t="s">
        <v>23</v>
      </c>
      <c r="C4927" t="s">
        <v>24</v>
      </c>
      <c r="D4927" t="s">
        <v>25</v>
      </c>
      <c r="E4927" t="s">
        <v>14</v>
      </c>
      <c r="F4927" t="s">
        <v>38</v>
      </c>
      <c r="G4927" s="5">
        <v>10708.77</v>
      </c>
      <c r="H4927" s="5">
        <f t="shared" si="532"/>
        <v>192.75785999999999</v>
      </c>
      <c r="I4927" s="6">
        <v>3</v>
      </c>
      <c r="J4927" s="6">
        <v>32126.31</v>
      </c>
      <c r="K4927" s="5">
        <f t="shared" si="533"/>
        <v>578.27358000000004</v>
      </c>
      <c r="L4927" s="7">
        <v>1.95</v>
      </c>
      <c r="M4927" s="7">
        <v>2084</v>
      </c>
      <c r="N4927" s="3">
        <v>45364</v>
      </c>
      <c r="O4927" s="4" t="str">
        <f t="shared" si="534"/>
        <v>2024-03</v>
      </c>
      <c r="P4927" s="4" t="str">
        <f t="shared" si="535"/>
        <v>03</v>
      </c>
      <c r="Q4927" s="4" t="str">
        <f t="shared" si="536"/>
        <v>March</v>
      </c>
      <c r="R4927" s="30" t="str">
        <f t="shared" si="537"/>
        <v>13</v>
      </c>
      <c r="W4927" t="str">
        <f t="shared" si="538"/>
        <v>ok</v>
      </c>
    </row>
    <row r="4928" spans="1:23" x14ac:dyDescent="0.3">
      <c r="A4928" t="s">
        <v>4970</v>
      </c>
      <c r="B4928" t="s">
        <v>36</v>
      </c>
      <c r="C4928" t="s">
        <v>18</v>
      </c>
      <c r="D4928" t="s">
        <v>37</v>
      </c>
      <c r="E4928" t="s">
        <v>45</v>
      </c>
      <c r="F4928" t="s">
        <v>15</v>
      </c>
      <c r="G4928" s="5">
        <v>7078.61</v>
      </c>
      <c r="H4928" s="5">
        <f t="shared" si="532"/>
        <v>127.41497999999999</v>
      </c>
      <c r="I4928" s="6">
        <v>1</v>
      </c>
      <c r="J4928" s="6">
        <v>7078.61</v>
      </c>
      <c r="K4928" s="5">
        <f t="shared" si="533"/>
        <v>127.41497999999999</v>
      </c>
      <c r="L4928" s="7">
        <v>3.93</v>
      </c>
      <c r="M4928" s="7">
        <v>2960</v>
      </c>
      <c r="N4928" s="3">
        <v>45319</v>
      </c>
      <c r="O4928" s="4" t="str">
        <f t="shared" si="534"/>
        <v>2024-01</v>
      </c>
      <c r="P4928" s="4" t="str">
        <f t="shared" si="535"/>
        <v>01</v>
      </c>
      <c r="Q4928" s="4" t="str">
        <f t="shared" si="536"/>
        <v>January</v>
      </c>
      <c r="R4928" s="30" t="str">
        <f t="shared" si="537"/>
        <v>28</v>
      </c>
      <c r="W4928" t="str">
        <f t="shared" si="538"/>
        <v>ok</v>
      </c>
    </row>
    <row r="4929" spans="1:23" x14ac:dyDescent="0.3">
      <c r="A4929" t="s">
        <v>4971</v>
      </c>
      <c r="B4929" t="s">
        <v>17</v>
      </c>
      <c r="C4929" t="s">
        <v>18</v>
      </c>
      <c r="D4929" t="s">
        <v>19</v>
      </c>
      <c r="E4929" t="s">
        <v>45</v>
      </c>
      <c r="F4929" t="s">
        <v>26</v>
      </c>
      <c r="G4929" s="5">
        <v>18071.310000000001</v>
      </c>
      <c r="H4929" s="5">
        <f t="shared" si="532"/>
        <v>325.28357999999997</v>
      </c>
      <c r="I4929" s="6">
        <v>4</v>
      </c>
      <c r="J4929" s="6">
        <v>72285.240000000005</v>
      </c>
      <c r="K4929" s="5">
        <f t="shared" si="533"/>
        <v>1301.1343199999999</v>
      </c>
      <c r="L4929" s="7">
        <v>3.27</v>
      </c>
      <c r="M4929" s="7">
        <v>177</v>
      </c>
      <c r="N4929" s="3">
        <v>45369</v>
      </c>
      <c r="O4929" s="4" t="str">
        <f t="shared" si="534"/>
        <v>2024-03</v>
      </c>
      <c r="P4929" s="4" t="str">
        <f t="shared" si="535"/>
        <v>03</v>
      </c>
      <c r="Q4929" s="4" t="str">
        <f t="shared" si="536"/>
        <v>March</v>
      </c>
      <c r="R4929" s="30" t="str">
        <f t="shared" si="537"/>
        <v>18</v>
      </c>
      <c r="W4929" t="str">
        <f t="shared" si="538"/>
        <v>ok</v>
      </c>
    </row>
    <row r="4930" spans="1:23" x14ac:dyDescent="0.3">
      <c r="A4930" t="s">
        <v>4972</v>
      </c>
      <c r="B4930" t="s">
        <v>17</v>
      </c>
      <c r="C4930" t="s">
        <v>18</v>
      </c>
      <c r="D4930" t="s">
        <v>19</v>
      </c>
      <c r="E4930" t="s">
        <v>20</v>
      </c>
      <c r="F4930" t="s">
        <v>38</v>
      </c>
      <c r="G4930" s="5">
        <v>3351.11</v>
      </c>
      <c r="H4930" s="5">
        <f t="shared" si="532"/>
        <v>60.319980000000001</v>
      </c>
      <c r="I4930" s="6">
        <v>2</v>
      </c>
      <c r="J4930" s="6">
        <v>6702.22</v>
      </c>
      <c r="K4930" s="5">
        <f t="shared" si="533"/>
        <v>120.63996</v>
      </c>
      <c r="L4930" s="7">
        <v>3.42</v>
      </c>
      <c r="M4930" s="7">
        <v>1584</v>
      </c>
      <c r="N4930" s="3">
        <v>45603</v>
      </c>
      <c r="O4930" s="4" t="str">
        <f t="shared" si="534"/>
        <v>2024-11</v>
      </c>
      <c r="P4930" s="4" t="str">
        <f t="shared" si="535"/>
        <v>11</v>
      </c>
      <c r="Q4930" s="4" t="str">
        <f t="shared" si="536"/>
        <v>November</v>
      </c>
      <c r="R4930" s="30" t="str">
        <f t="shared" si="537"/>
        <v>07</v>
      </c>
      <c r="W4930" t="str">
        <f t="shared" si="538"/>
        <v>ok</v>
      </c>
    </row>
    <row r="4931" spans="1:23" x14ac:dyDescent="0.3">
      <c r="A4931" t="s">
        <v>4973</v>
      </c>
      <c r="B4931" t="s">
        <v>28</v>
      </c>
      <c r="C4931" t="s">
        <v>29</v>
      </c>
      <c r="D4931" t="s">
        <v>30</v>
      </c>
      <c r="E4931" t="s">
        <v>14</v>
      </c>
      <c r="F4931" t="s">
        <v>26</v>
      </c>
      <c r="G4931" s="5">
        <v>18767.900000000001</v>
      </c>
      <c r="H4931" s="5">
        <f t="shared" ref="H4931:H4994" si="539">G4931*0.018</f>
        <v>337.82220000000001</v>
      </c>
      <c r="I4931" s="6">
        <v>5</v>
      </c>
      <c r="J4931" s="6">
        <v>93839.5</v>
      </c>
      <c r="K4931" s="5">
        <f t="shared" ref="K4931:K4994" si="540">H4931*I4931</f>
        <v>1689.1110000000001</v>
      </c>
      <c r="L4931" s="7">
        <v>1.4</v>
      </c>
      <c r="M4931" s="7">
        <v>389</v>
      </c>
      <c r="N4931" s="3">
        <v>45585</v>
      </c>
      <c r="O4931" s="4" t="str">
        <f t="shared" ref="O4931:O4994" si="541">TEXT(N4931,"yyyy-mm")</f>
        <v>2024-10</v>
      </c>
      <c r="P4931" s="4" t="str">
        <f t="shared" ref="P4931:P4994" si="542">TEXT(N4931,"mm")</f>
        <v>10</v>
      </c>
      <c r="Q4931" s="4" t="str">
        <f t="shared" ref="Q4931:Q4994" si="543">TEXT(DATE(2024,P4931,1),"mmmm")</f>
        <v>October</v>
      </c>
      <c r="R4931" s="30" t="str">
        <f t="shared" ref="R4931:R4994" si="544">TEXT(N4931,"dd")</f>
        <v>20</v>
      </c>
      <c r="W4931" t="str">
        <f t="shared" ref="W4931:W4994" si="545">IF(G4931*I4931=J4931,"ok","False")</f>
        <v>ok</v>
      </c>
    </row>
    <row r="4932" spans="1:23" x14ac:dyDescent="0.3">
      <c r="A4932" t="s">
        <v>4974</v>
      </c>
      <c r="B4932" t="s">
        <v>63</v>
      </c>
      <c r="C4932" t="s">
        <v>18</v>
      </c>
      <c r="D4932" t="s">
        <v>64</v>
      </c>
      <c r="E4932" t="s">
        <v>14</v>
      </c>
      <c r="F4932" t="s">
        <v>38</v>
      </c>
      <c r="G4932" s="5">
        <v>18677.48</v>
      </c>
      <c r="H4932" s="5">
        <f t="shared" si="539"/>
        <v>336.19463999999999</v>
      </c>
      <c r="I4932" s="6">
        <v>3</v>
      </c>
      <c r="J4932" s="6">
        <v>56032.44</v>
      </c>
      <c r="K4932" s="5">
        <f t="shared" si="540"/>
        <v>1008.58392</v>
      </c>
      <c r="L4932" s="7">
        <v>1.49</v>
      </c>
      <c r="M4932" s="7">
        <v>2672</v>
      </c>
      <c r="N4932" s="3">
        <v>45604</v>
      </c>
      <c r="O4932" s="4" t="str">
        <f t="shared" si="541"/>
        <v>2024-11</v>
      </c>
      <c r="P4932" s="4" t="str">
        <f t="shared" si="542"/>
        <v>11</v>
      </c>
      <c r="Q4932" s="4" t="str">
        <f t="shared" si="543"/>
        <v>November</v>
      </c>
      <c r="R4932" s="30" t="str">
        <f t="shared" si="544"/>
        <v>08</v>
      </c>
      <c r="W4932" t="str">
        <f t="shared" si="545"/>
        <v>ok</v>
      </c>
    </row>
    <row r="4933" spans="1:23" x14ac:dyDescent="0.3">
      <c r="A4933" t="s">
        <v>4975</v>
      </c>
      <c r="B4933" t="s">
        <v>63</v>
      </c>
      <c r="C4933" t="s">
        <v>18</v>
      </c>
      <c r="D4933" t="s">
        <v>64</v>
      </c>
      <c r="E4933" t="s">
        <v>45</v>
      </c>
      <c r="F4933" t="s">
        <v>60</v>
      </c>
      <c r="G4933" s="5">
        <v>16344.24</v>
      </c>
      <c r="H4933" s="5">
        <f t="shared" si="539"/>
        <v>294.19631999999996</v>
      </c>
      <c r="I4933" s="6">
        <v>1</v>
      </c>
      <c r="J4933" s="6">
        <v>16344.24</v>
      </c>
      <c r="K4933" s="5">
        <f t="shared" si="540"/>
        <v>294.19631999999996</v>
      </c>
      <c r="L4933" s="7">
        <v>2.0099999999999998</v>
      </c>
      <c r="M4933" s="7">
        <v>196</v>
      </c>
      <c r="N4933" s="3">
        <v>45431</v>
      </c>
      <c r="O4933" s="4" t="str">
        <f t="shared" si="541"/>
        <v>2024-05</v>
      </c>
      <c r="P4933" s="4" t="str">
        <f t="shared" si="542"/>
        <v>05</v>
      </c>
      <c r="Q4933" s="4" t="str">
        <f t="shared" si="543"/>
        <v>May</v>
      </c>
      <c r="R4933" s="30" t="str">
        <f t="shared" si="544"/>
        <v>19</v>
      </c>
      <c r="W4933" t="str">
        <f t="shared" si="545"/>
        <v>ok</v>
      </c>
    </row>
    <row r="4934" spans="1:23" x14ac:dyDescent="0.3">
      <c r="A4934" t="s">
        <v>4976</v>
      </c>
      <c r="B4934" t="s">
        <v>51</v>
      </c>
      <c r="C4934" t="s">
        <v>29</v>
      </c>
      <c r="D4934" t="s">
        <v>52</v>
      </c>
      <c r="E4934" t="s">
        <v>45</v>
      </c>
      <c r="F4934" t="s">
        <v>38</v>
      </c>
      <c r="G4934" s="5">
        <v>1846.05</v>
      </c>
      <c r="H4934" s="5">
        <f t="shared" si="539"/>
        <v>33.228899999999996</v>
      </c>
      <c r="I4934" s="6">
        <v>3</v>
      </c>
      <c r="J4934" s="6">
        <v>5538.15</v>
      </c>
      <c r="K4934" s="5">
        <f t="shared" si="540"/>
        <v>99.686699999999988</v>
      </c>
      <c r="L4934" s="7">
        <v>3.81</v>
      </c>
      <c r="M4934" s="7">
        <v>3504</v>
      </c>
      <c r="N4934" s="3">
        <v>45579</v>
      </c>
      <c r="O4934" s="4" t="str">
        <f t="shared" si="541"/>
        <v>2024-10</v>
      </c>
      <c r="P4934" s="4" t="str">
        <f t="shared" si="542"/>
        <v>10</v>
      </c>
      <c r="Q4934" s="4" t="str">
        <f t="shared" si="543"/>
        <v>October</v>
      </c>
      <c r="R4934" s="30" t="str">
        <f t="shared" si="544"/>
        <v>14</v>
      </c>
      <c r="W4934" t="str">
        <f t="shared" si="545"/>
        <v>ok</v>
      </c>
    </row>
    <row r="4935" spans="1:23" x14ac:dyDescent="0.3">
      <c r="A4935" t="s">
        <v>4977</v>
      </c>
      <c r="B4935" t="s">
        <v>11</v>
      </c>
      <c r="C4935" t="s">
        <v>12</v>
      </c>
      <c r="D4935" t="s">
        <v>13</v>
      </c>
      <c r="E4935" t="s">
        <v>20</v>
      </c>
      <c r="F4935" t="s">
        <v>26</v>
      </c>
      <c r="G4935" s="5">
        <v>2973.78</v>
      </c>
      <c r="H4935" s="5">
        <f t="shared" si="539"/>
        <v>53.528039999999997</v>
      </c>
      <c r="I4935" s="6">
        <v>1</v>
      </c>
      <c r="J4935" s="6">
        <v>2973.78</v>
      </c>
      <c r="K4935" s="5">
        <f t="shared" si="540"/>
        <v>53.528039999999997</v>
      </c>
      <c r="L4935" s="7">
        <v>4.24</v>
      </c>
      <c r="M4935" s="7">
        <v>46</v>
      </c>
      <c r="N4935" s="3">
        <v>45329</v>
      </c>
      <c r="O4935" s="4" t="str">
        <f t="shared" si="541"/>
        <v>2024-02</v>
      </c>
      <c r="P4935" s="4" t="str">
        <f t="shared" si="542"/>
        <v>02</v>
      </c>
      <c r="Q4935" s="4" t="str">
        <f t="shared" si="543"/>
        <v>February</v>
      </c>
      <c r="R4935" s="30" t="str">
        <f t="shared" si="544"/>
        <v>07</v>
      </c>
      <c r="W4935" t="str">
        <f t="shared" si="545"/>
        <v>ok</v>
      </c>
    </row>
    <row r="4936" spans="1:23" x14ac:dyDescent="0.3">
      <c r="A4936" t="s">
        <v>4978</v>
      </c>
      <c r="B4936" t="s">
        <v>33</v>
      </c>
      <c r="C4936" t="s">
        <v>12</v>
      </c>
      <c r="D4936" t="s">
        <v>34</v>
      </c>
      <c r="E4936" t="s">
        <v>45</v>
      </c>
      <c r="F4936" t="s">
        <v>21</v>
      </c>
      <c r="G4936" s="5">
        <v>19431.38</v>
      </c>
      <c r="H4936" s="5">
        <f t="shared" si="539"/>
        <v>349.76483999999999</v>
      </c>
      <c r="I4936" s="6">
        <v>4</v>
      </c>
      <c r="J4936" s="6">
        <v>77725.52</v>
      </c>
      <c r="K4936" s="5">
        <f t="shared" si="540"/>
        <v>1399.05936</v>
      </c>
      <c r="L4936" s="7">
        <v>1.69</v>
      </c>
      <c r="M4936" s="7">
        <v>1549</v>
      </c>
      <c r="N4936" s="3">
        <v>45307</v>
      </c>
      <c r="O4936" s="4" t="str">
        <f t="shared" si="541"/>
        <v>2024-01</v>
      </c>
      <c r="P4936" s="4" t="str">
        <f t="shared" si="542"/>
        <v>01</v>
      </c>
      <c r="Q4936" s="4" t="str">
        <f t="shared" si="543"/>
        <v>January</v>
      </c>
      <c r="R4936" s="30" t="str">
        <f t="shared" si="544"/>
        <v>16</v>
      </c>
      <c r="W4936" t="str">
        <f t="shared" si="545"/>
        <v>ok</v>
      </c>
    </row>
    <row r="4937" spans="1:23" x14ac:dyDescent="0.3">
      <c r="A4937" t="s">
        <v>4979</v>
      </c>
      <c r="B4937" t="s">
        <v>47</v>
      </c>
      <c r="C4937" t="s">
        <v>12</v>
      </c>
      <c r="D4937" t="s">
        <v>48</v>
      </c>
      <c r="E4937" t="s">
        <v>45</v>
      </c>
      <c r="F4937" t="s">
        <v>21</v>
      </c>
      <c r="G4937" s="5">
        <v>1213.8699999999999</v>
      </c>
      <c r="H4937" s="5">
        <f t="shared" si="539"/>
        <v>21.849659999999997</v>
      </c>
      <c r="I4937" s="6">
        <v>4</v>
      </c>
      <c r="J4937" s="6">
        <v>4855.4799999999996</v>
      </c>
      <c r="K4937" s="5">
        <f t="shared" si="540"/>
        <v>87.398639999999986</v>
      </c>
      <c r="L4937" s="7">
        <v>1.86</v>
      </c>
      <c r="M4937" s="7">
        <v>3615</v>
      </c>
      <c r="N4937" s="3">
        <v>45462</v>
      </c>
      <c r="O4937" s="4" t="str">
        <f t="shared" si="541"/>
        <v>2024-06</v>
      </c>
      <c r="P4937" s="4" t="str">
        <f t="shared" si="542"/>
        <v>06</v>
      </c>
      <c r="Q4937" s="4" t="str">
        <f t="shared" si="543"/>
        <v>June</v>
      </c>
      <c r="R4937" s="30" t="str">
        <f t="shared" si="544"/>
        <v>19</v>
      </c>
      <c r="W4937" t="str">
        <f t="shared" si="545"/>
        <v>ok</v>
      </c>
    </row>
    <row r="4938" spans="1:23" x14ac:dyDescent="0.3">
      <c r="A4938" t="s">
        <v>4980</v>
      </c>
      <c r="B4938" t="s">
        <v>47</v>
      </c>
      <c r="C4938" t="s">
        <v>12</v>
      </c>
      <c r="D4938" t="s">
        <v>48</v>
      </c>
      <c r="E4938" t="s">
        <v>20</v>
      </c>
      <c r="F4938" t="s">
        <v>60</v>
      </c>
      <c r="G4938" s="5">
        <v>13276.39</v>
      </c>
      <c r="H4938" s="5">
        <f t="shared" si="539"/>
        <v>238.97501999999997</v>
      </c>
      <c r="I4938" s="6">
        <v>2</v>
      </c>
      <c r="J4938" s="6">
        <v>26552.78</v>
      </c>
      <c r="K4938" s="5">
        <f t="shared" si="540"/>
        <v>477.95003999999994</v>
      </c>
      <c r="L4938" s="7">
        <v>1.76</v>
      </c>
      <c r="M4938" s="7">
        <v>1979</v>
      </c>
      <c r="N4938" s="3">
        <v>45399</v>
      </c>
      <c r="O4938" s="4" t="str">
        <f t="shared" si="541"/>
        <v>2024-04</v>
      </c>
      <c r="P4938" s="4" t="str">
        <f t="shared" si="542"/>
        <v>04</v>
      </c>
      <c r="Q4938" s="4" t="str">
        <f t="shared" si="543"/>
        <v>April</v>
      </c>
      <c r="R4938" s="30" t="str">
        <f t="shared" si="544"/>
        <v>17</v>
      </c>
      <c r="W4938" t="str">
        <f t="shared" si="545"/>
        <v>ok</v>
      </c>
    </row>
    <row r="4939" spans="1:23" x14ac:dyDescent="0.3">
      <c r="A4939" t="s">
        <v>4981</v>
      </c>
      <c r="B4939" t="s">
        <v>41</v>
      </c>
      <c r="C4939" t="s">
        <v>42</v>
      </c>
      <c r="D4939" t="s">
        <v>43</v>
      </c>
      <c r="E4939" t="s">
        <v>45</v>
      </c>
      <c r="F4939" t="s">
        <v>15</v>
      </c>
      <c r="G4939" s="5">
        <v>1350.66</v>
      </c>
      <c r="H4939" s="5">
        <f t="shared" si="539"/>
        <v>24.311879999999999</v>
      </c>
      <c r="I4939" s="6">
        <v>3</v>
      </c>
      <c r="J4939" s="6">
        <v>4051.98</v>
      </c>
      <c r="K4939" s="5">
        <f t="shared" si="540"/>
        <v>72.935639999999992</v>
      </c>
      <c r="L4939" s="7">
        <v>2.5499999999999998</v>
      </c>
      <c r="M4939" s="7">
        <v>3349</v>
      </c>
      <c r="N4939" s="3">
        <v>45452</v>
      </c>
      <c r="O4939" s="4" t="str">
        <f t="shared" si="541"/>
        <v>2024-06</v>
      </c>
      <c r="P4939" s="4" t="str">
        <f t="shared" si="542"/>
        <v>06</v>
      </c>
      <c r="Q4939" s="4" t="str">
        <f t="shared" si="543"/>
        <v>June</v>
      </c>
      <c r="R4939" s="30" t="str">
        <f t="shared" si="544"/>
        <v>09</v>
      </c>
      <c r="W4939" t="str">
        <f t="shared" si="545"/>
        <v>ok</v>
      </c>
    </row>
    <row r="4940" spans="1:23" x14ac:dyDescent="0.3">
      <c r="A4940" t="s">
        <v>4982</v>
      </c>
      <c r="B4940" t="s">
        <v>11</v>
      </c>
      <c r="C4940" t="s">
        <v>12</v>
      </c>
      <c r="D4940" t="s">
        <v>13</v>
      </c>
      <c r="E4940" t="s">
        <v>14</v>
      </c>
      <c r="F4940" t="s">
        <v>26</v>
      </c>
      <c r="G4940" s="5">
        <v>7562.84</v>
      </c>
      <c r="H4940" s="5">
        <f t="shared" si="539"/>
        <v>136.13111999999998</v>
      </c>
      <c r="I4940" s="6">
        <v>2</v>
      </c>
      <c r="J4940" s="6">
        <v>15125.68</v>
      </c>
      <c r="K4940" s="5">
        <f t="shared" si="540"/>
        <v>272.26223999999996</v>
      </c>
      <c r="L4940" s="7">
        <v>3.64</v>
      </c>
      <c r="M4940" s="7">
        <v>1490</v>
      </c>
      <c r="N4940" s="3">
        <v>45386</v>
      </c>
      <c r="O4940" s="4" t="str">
        <f t="shared" si="541"/>
        <v>2024-04</v>
      </c>
      <c r="P4940" s="4" t="str">
        <f t="shared" si="542"/>
        <v>04</v>
      </c>
      <c r="Q4940" s="4" t="str">
        <f t="shared" si="543"/>
        <v>April</v>
      </c>
      <c r="R4940" s="30" t="str">
        <f t="shared" si="544"/>
        <v>04</v>
      </c>
      <c r="W4940" t="str">
        <f t="shared" si="545"/>
        <v>ok</v>
      </c>
    </row>
    <row r="4941" spans="1:23" x14ac:dyDescent="0.3">
      <c r="A4941" t="s">
        <v>4983</v>
      </c>
      <c r="B4941" t="s">
        <v>28</v>
      </c>
      <c r="C4941" t="s">
        <v>29</v>
      </c>
      <c r="D4941" t="s">
        <v>30</v>
      </c>
      <c r="E4941" t="s">
        <v>20</v>
      </c>
      <c r="F4941" t="s">
        <v>21</v>
      </c>
      <c r="G4941" s="5">
        <v>12550.73</v>
      </c>
      <c r="H4941" s="5">
        <f t="shared" si="539"/>
        <v>225.91313999999997</v>
      </c>
      <c r="I4941" s="6">
        <v>3</v>
      </c>
      <c r="J4941" s="6">
        <v>37652.19</v>
      </c>
      <c r="K4941" s="5">
        <f t="shared" si="540"/>
        <v>677.73941999999988</v>
      </c>
      <c r="L4941" s="7">
        <v>3.49</v>
      </c>
      <c r="M4941" s="7">
        <v>3408</v>
      </c>
      <c r="N4941" s="3">
        <v>45328</v>
      </c>
      <c r="O4941" s="4" t="str">
        <f t="shared" si="541"/>
        <v>2024-02</v>
      </c>
      <c r="P4941" s="4" t="str">
        <f t="shared" si="542"/>
        <v>02</v>
      </c>
      <c r="Q4941" s="4" t="str">
        <f t="shared" si="543"/>
        <v>February</v>
      </c>
      <c r="R4941" s="30" t="str">
        <f t="shared" si="544"/>
        <v>06</v>
      </c>
      <c r="W4941" t="str">
        <f t="shared" si="545"/>
        <v>ok</v>
      </c>
    </row>
    <row r="4942" spans="1:23" x14ac:dyDescent="0.3">
      <c r="A4942" t="s">
        <v>4984</v>
      </c>
      <c r="B4942" t="s">
        <v>63</v>
      </c>
      <c r="C4942" t="s">
        <v>18</v>
      </c>
      <c r="D4942" t="s">
        <v>64</v>
      </c>
      <c r="E4942" t="s">
        <v>14</v>
      </c>
      <c r="F4942" t="s">
        <v>21</v>
      </c>
      <c r="G4942" s="5">
        <v>7954.49</v>
      </c>
      <c r="H4942" s="5">
        <f t="shared" si="539"/>
        <v>143.18081999999998</v>
      </c>
      <c r="I4942" s="6">
        <v>1</v>
      </c>
      <c r="J4942" s="6">
        <v>7954.49</v>
      </c>
      <c r="K4942" s="5">
        <f t="shared" si="540"/>
        <v>143.18081999999998</v>
      </c>
      <c r="L4942" s="7">
        <v>2.5499999999999998</v>
      </c>
      <c r="M4942" s="7">
        <v>4390</v>
      </c>
      <c r="N4942" s="3">
        <v>45477</v>
      </c>
      <c r="O4942" s="4" t="str">
        <f t="shared" si="541"/>
        <v>2024-07</v>
      </c>
      <c r="P4942" s="4" t="str">
        <f t="shared" si="542"/>
        <v>07</v>
      </c>
      <c r="Q4942" s="4" t="str">
        <f t="shared" si="543"/>
        <v>July</v>
      </c>
      <c r="R4942" s="30" t="str">
        <f t="shared" si="544"/>
        <v>04</v>
      </c>
      <c r="W4942" t="str">
        <f t="shared" si="545"/>
        <v>ok</v>
      </c>
    </row>
    <row r="4943" spans="1:23" x14ac:dyDescent="0.3">
      <c r="A4943" t="s">
        <v>4985</v>
      </c>
      <c r="B4943" t="s">
        <v>36</v>
      </c>
      <c r="C4943" t="s">
        <v>18</v>
      </c>
      <c r="D4943" t="s">
        <v>37</v>
      </c>
      <c r="E4943" t="s">
        <v>20</v>
      </c>
      <c r="F4943" t="s">
        <v>31</v>
      </c>
      <c r="G4943" s="5">
        <v>9337.9599999999991</v>
      </c>
      <c r="H4943" s="5">
        <f t="shared" si="539"/>
        <v>168.08327999999997</v>
      </c>
      <c r="I4943" s="6">
        <v>3</v>
      </c>
      <c r="J4943" s="6">
        <v>28013.88</v>
      </c>
      <c r="K4943" s="5">
        <f t="shared" si="540"/>
        <v>504.24983999999995</v>
      </c>
      <c r="L4943" s="7">
        <v>4.7</v>
      </c>
      <c r="M4943" s="7">
        <v>1326</v>
      </c>
      <c r="N4943" s="3">
        <v>45590</v>
      </c>
      <c r="O4943" s="4" t="str">
        <f t="shared" si="541"/>
        <v>2024-10</v>
      </c>
      <c r="P4943" s="4" t="str">
        <f t="shared" si="542"/>
        <v>10</v>
      </c>
      <c r="Q4943" s="4" t="str">
        <f t="shared" si="543"/>
        <v>October</v>
      </c>
      <c r="R4943" s="30" t="str">
        <f t="shared" si="544"/>
        <v>25</v>
      </c>
      <c r="W4943" t="str">
        <f t="shared" si="545"/>
        <v>ok</v>
      </c>
    </row>
    <row r="4944" spans="1:23" x14ac:dyDescent="0.3">
      <c r="A4944" t="s">
        <v>4986</v>
      </c>
      <c r="B4944" t="s">
        <v>51</v>
      </c>
      <c r="C4944" t="s">
        <v>29</v>
      </c>
      <c r="D4944" t="s">
        <v>52</v>
      </c>
      <c r="E4944" t="s">
        <v>45</v>
      </c>
      <c r="F4944" t="s">
        <v>21</v>
      </c>
      <c r="G4944" s="5">
        <v>7419.75</v>
      </c>
      <c r="H4944" s="5">
        <f t="shared" si="539"/>
        <v>133.55549999999999</v>
      </c>
      <c r="I4944" s="6">
        <v>3</v>
      </c>
      <c r="J4944" s="6">
        <v>22259.25</v>
      </c>
      <c r="K4944" s="5">
        <f t="shared" si="540"/>
        <v>400.66649999999998</v>
      </c>
      <c r="L4944" s="7">
        <v>3.79</v>
      </c>
      <c r="M4944" s="7">
        <v>3257</v>
      </c>
      <c r="N4944" s="3">
        <v>45321</v>
      </c>
      <c r="O4944" s="4" t="str">
        <f t="shared" si="541"/>
        <v>2024-01</v>
      </c>
      <c r="P4944" s="4" t="str">
        <f t="shared" si="542"/>
        <v>01</v>
      </c>
      <c r="Q4944" s="4" t="str">
        <f t="shared" si="543"/>
        <v>January</v>
      </c>
      <c r="R4944" s="30" t="str">
        <f t="shared" si="544"/>
        <v>30</v>
      </c>
      <c r="W4944" t="str">
        <f t="shared" si="545"/>
        <v>ok</v>
      </c>
    </row>
    <row r="4945" spans="1:23" x14ac:dyDescent="0.3">
      <c r="A4945" t="s">
        <v>4987</v>
      </c>
      <c r="B4945" t="s">
        <v>47</v>
      </c>
      <c r="C4945" t="s">
        <v>12</v>
      </c>
      <c r="D4945" t="s">
        <v>48</v>
      </c>
      <c r="E4945" t="s">
        <v>45</v>
      </c>
      <c r="F4945" t="s">
        <v>26</v>
      </c>
      <c r="G4945" s="5">
        <v>15635.14</v>
      </c>
      <c r="H4945" s="5">
        <f t="shared" si="539"/>
        <v>281.43251999999995</v>
      </c>
      <c r="I4945" s="6">
        <v>5</v>
      </c>
      <c r="J4945" s="6">
        <v>78175.7</v>
      </c>
      <c r="K4945" s="5">
        <f t="shared" si="540"/>
        <v>1407.1625999999997</v>
      </c>
      <c r="L4945" s="7">
        <v>2.23</v>
      </c>
      <c r="M4945" s="7">
        <v>4331</v>
      </c>
      <c r="N4945" s="3">
        <v>45378</v>
      </c>
      <c r="O4945" s="4" t="str">
        <f t="shared" si="541"/>
        <v>2024-03</v>
      </c>
      <c r="P4945" s="4" t="str">
        <f t="shared" si="542"/>
        <v>03</v>
      </c>
      <c r="Q4945" s="4" t="str">
        <f t="shared" si="543"/>
        <v>March</v>
      </c>
      <c r="R4945" s="30" t="str">
        <f t="shared" si="544"/>
        <v>27</v>
      </c>
      <c r="W4945" t="str">
        <f t="shared" si="545"/>
        <v>ok</v>
      </c>
    </row>
    <row r="4946" spans="1:23" x14ac:dyDescent="0.3">
      <c r="A4946" t="s">
        <v>4988</v>
      </c>
      <c r="B4946" t="s">
        <v>33</v>
      </c>
      <c r="C4946" t="s">
        <v>12</v>
      </c>
      <c r="D4946" t="s">
        <v>34</v>
      </c>
      <c r="E4946" t="s">
        <v>45</v>
      </c>
      <c r="F4946" t="s">
        <v>38</v>
      </c>
      <c r="G4946" s="5">
        <v>15219.13</v>
      </c>
      <c r="H4946" s="5">
        <f t="shared" si="539"/>
        <v>273.94433999999995</v>
      </c>
      <c r="I4946" s="6">
        <v>5</v>
      </c>
      <c r="J4946" s="6">
        <v>76095.649999999994</v>
      </c>
      <c r="K4946" s="5">
        <f t="shared" si="540"/>
        <v>1369.7216999999998</v>
      </c>
      <c r="L4946" s="7">
        <v>3.23</v>
      </c>
      <c r="M4946" s="7">
        <v>1652</v>
      </c>
      <c r="N4946" s="3">
        <v>45450</v>
      </c>
      <c r="O4946" s="4" t="str">
        <f t="shared" si="541"/>
        <v>2024-06</v>
      </c>
      <c r="P4946" s="4" t="str">
        <f t="shared" si="542"/>
        <v>06</v>
      </c>
      <c r="Q4946" s="4" t="str">
        <f t="shared" si="543"/>
        <v>June</v>
      </c>
      <c r="R4946" s="30" t="str">
        <f t="shared" si="544"/>
        <v>07</v>
      </c>
      <c r="W4946" t="str">
        <f t="shared" si="545"/>
        <v>ok</v>
      </c>
    </row>
    <row r="4947" spans="1:23" x14ac:dyDescent="0.3">
      <c r="A4947" t="s">
        <v>4989</v>
      </c>
      <c r="B4947" t="s">
        <v>36</v>
      </c>
      <c r="C4947" t="s">
        <v>18</v>
      </c>
      <c r="D4947" t="s">
        <v>37</v>
      </c>
      <c r="E4947" t="s">
        <v>14</v>
      </c>
      <c r="F4947" t="s">
        <v>21</v>
      </c>
      <c r="G4947" s="5">
        <v>16599.22</v>
      </c>
      <c r="H4947" s="5">
        <f t="shared" si="539"/>
        <v>298.78595999999999</v>
      </c>
      <c r="I4947" s="6">
        <v>1</v>
      </c>
      <c r="J4947" s="6">
        <v>16599.22</v>
      </c>
      <c r="K4947" s="5">
        <f t="shared" si="540"/>
        <v>298.78595999999999</v>
      </c>
      <c r="L4947" s="7">
        <v>5</v>
      </c>
      <c r="M4947" s="7">
        <v>3181</v>
      </c>
      <c r="N4947" s="3">
        <v>45464</v>
      </c>
      <c r="O4947" s="4" t="str">
        <f t="shared" si="541"/>
        <v>2024-06</v>
      </c>
      <c r="P4947" s="4" t="str">
        <f t="shared" si="542"/>
        <v>06</v>
      </c>
      <c r="Q4947" s="4" t="str">
        <f t="shared" si="543"/>
        <v>June</v>
      </c>
      <c r="R4947" s="30" t="str">
        <f t="shared" si="544"/>
        <v>21</v>
      </c>
      <c r="W4947" t="str">
        <f t="shared" si="545"/>
        <v>ok</v>
      </c>
    </row>
    <row r="4948" spans="1:23" x14ac:dyDescent="0.3">
      <c r="A4948" t="s">
        <v>4990</v>
      </c>
      <c r="B4948" t="s">
        <v>28</v>
      </c>
      <c r="C4948" t="s">
        <v>29</v>
      </c>
      <c r="D4948" t="s">
        <v>30</v>
      </c>
      <c r="E4948" t="s">
        <v>14</v>
      </c>
      <c r="F4948" t="s">
        <v>60</v>
      </c>
      <c r="G4948" s="5">
        <v>13600.61</v>
      </c>
      <c r="H4948" s="5">
        <f t="shared" si="539"/>
        <v>244.81098</v>
      </c>
      <c r="I4948" s="6">
        <v>4</v>
      </c>
      <c r="J4948" s="6">
        <v>54402.44</v>
      </c>
      <c r="K4948" s="5">
        <f t="shared" si="540"/>
        <v>979.24392</v>
      </c>
      <c r="L4948" s="7">
        <v>4.71</v>
      </c>
      <c r="M4948" s="7">
        <v>1489</v>
      </c>
      <c r="N4948" s="3">
        <v>45583</v>
      </c>
      <c r="O4948" s="4" t="str">
        <f t="shared" si="541"/>
        <v>2024-10</v>
      </c>
      <c r="P4948" s="4" t="str">
        <f t="shared" si="542"/>
        <v>10</v>
      </c>
      <c r="Q4948" s="4" t="str">
        <f t="shared" si="543"/>
        <v>October</v>
      </c>
      <c r="R4948" s="30" t="str">
        <f t="shared" si="544"/>
        <v>18</v>
      </c>
      <c r="W4948" t="str">
        <f t="shared" si="545"/>
        <v>ok</v>
      </c>
    </row>
    <row r="4949" spans="1:23" x14ac:dyDescent="0.3">
      <c r="A4949" t="s">
        <v>4991</v>
      </c>
      <c r="B4949" t="s">
        <v>17</v>
      </c>
      <c r="C4949" t="s">
        <v>18</v>
      </c>
      <c r="D4949" t="s">
        <v>19</v>
      </c>
      <c r="E4949" t="s">
        <v>45</v>
      </c>
      <c r="F4949" t="s">
        <v>15</v>
      </c>
      <c r="G4949" s="5">
        <v>17934.09</v>
      </c>
      <c r="H4949" s="5">
        <f t="shared" si="539"/>
        <v>322.81361999999996</v>
      </c>
      <c r="I4949" s="6">
        <v>4</v>
      </c>
      <c r="J4949" s="6">
        <v>71736.36</v>
      </c>
      <c r="K4949" s="5">
        <f t="shared" si="540"/>
        <v>1291.2544799999998</v>
      </c>
      <c r="L4949" s="7">
        <v>1.96</v>
      </c>
      <c r="M4949" s="7">
        <v>2622</v>
      </c>
      <c r="N4949" s="3">
        <v>45586</v>
      </c>
      <c r="O4949" s="4" t="str">
        <f t="shared" si="541"/>
        <v>2024-10</v>
      </c>
      <c r="P4949" s="4" t="str">
        <f t="shared" si="542"/>
        <v>10</v>
      </c>
      <c r="Q4949" s="4" t="str">
        <f t="shared" si="543"/>
        <v>October</v>
      </c>
      <c r="R4949" s="30" t="str">
        <f t="shared" si="544"/>
        <v>21</v>
      </c>
      <c r="W4949" t="str">
        <f t="shared" si="545"/>
        <v>ok</v>
      </c>
    </row>
    <row r="4950" spans="1:23" x14ac:dyDescent="0.3">
      <c r="A4950" t="s">
        <v>4992</v>
      </c>
      <c r="B4950" t="s">
        <v>47</v>
      </c>
      <c r="C4950" t="s">
        <v>12</v>
      </c>
      <c r="D4950" t="s">
        <v>48</v>
      </c>
      <c r="E4950" t="s">
        <v>14</v>
      </c>
      <c r="F4950" t="s">
        <v>15</v>
      </c>
      <c r="G4950" s="5">
        <v>8191.67</v>
      </c>
      <c r="H4950" s="5">
        <f t="shared" si="539"/>
        <v>147.45005999999998</v>
      </c>
      <c r="I4950" s="6">
        <v>1</v>
      </c>
      <c r="J4950" s="6">
        <v>8191.67</v>
      </c>
      <c r="K4950" s="5">
        <f t="shared" si="540"/>
        <v>147.45005999999998</v>
      </c>
      <c r="L4950" s="7">
        <v>3.01</v>
      </c>
      <c r="M4950" s="7">
        <v>4319</v>
      </c>
      <c r="N4950" s="3">
        <v>45513</v>
      </c>
      <c r="O4950" s="4" t="str">
        <f t="shared" si="541"/>
        <v>2024-08</v>
      </c>
      <c r="P4950" s="4" t="str">
        <f t="shared" si="542"/>
        <v>08</v>
      </c>
      <c r="Q4950" s="4" t="str">
        <f t="shared" si="543"/>
        <v>August</v>
      </c>
      <c r="R4950" s="30" t="str">
        <f t="shared" si="544"/>
        <v>09</v>
      </c>
      <c r="W4950" t="str">
        <f t="shared" si="545"/>
        <v>ok</v>
      </c>
    </row>
    <row r="4951" spans="1:23" x14ac:dyDescent="0.3">
      <c r="A4951" t="s">
        <v>4993</v>
      </c>
      <c r="B4951" t="s">
        <v>17</v>
      </c>
      <c r="C4951" t="s">
        <v>18</v>
      </c>
      <c r="D4951" t="s">
        <v>19</v>
      </c>
      <c r="E4951" t="s">
        <v>20</v>
      </c>
      <c r="F4951" t="s">
        <v>38</v>
      </c>
      <c r="G4951" s="5">
        <v>11737.91</v>
      </c>
      <c r="H4951" s="5">
        <f t="shared" si="539"/>
        <v>211.28237999999999</v>
      </c>
      <c r="I4951" s="6">
        <v>1</v>
      </c>
      <c r="J4951" s="6">
        <v>11737.91</v>
      </c>
      <c r="K4951" s="5">
        <f t="shared" si="540"/>
        <v>211.28237999999999</v>
      </c>
      <c r="L4951" s="7">
        <v>1.38</v>
      </c>
      <c r="M4951" s="7">
        <v>4232</v>
      </c>
      <c r="N4951" s="3">
        <v>45572</v>
      </c>
      <c r="O4951" s="4" t="str">
        <f t="shared" si="541"/>
        <v>2024-10</v>
      </c>
      <c r="P4951" s="4" t="str">
        <f t="shared" si="542"/>
        <v>10</v>
      </c>
      <c r="Q4951" s="4" t="str">
        <f t="shared" si="543"/>
        <v>October</v>
      </c>
      <c r="R4951" s="30" t="str">
        <f t="shared" si="544"/>
        <v>07</v>
      </c>
      <c r="W4951" t="str">
        <f t="shared" si="545"/>
        <v>ok</v>
      </c>
    </row>
    <row r="4952" spans="1:23" x14ac:dyDescent="0.3">
      <c r="A4952" t="s">
        <v>4994</v>
      </c>
      <c r="B4952" t="s">
        <v>11</v>
      </c>
      <c r="C4952" t="s">
        <v>12</v>
      </c>
      <c r="D4952" t="s">
        <v>13</v>
      </c>
      <c r="E4952" t="s">
        <v>14</v>
      </c>
      <c r="F4952" t="s">
        <v>26</v>
      </c>
      <c r="G4952" s="5">
        <v>19610.39</v>
      </c>
      <c r="H4952" s="5">
        <f t="shared" si="539"/>
        <v>352.98701999999997</v>
      </c>
      <c r="I4952" s="6">
        <v>5</v>
      </c>
      <c r="J4952" s="6">
        <v>98051.95</v>
      </c>
      <c r="K4952" s="5">
        <f t="shared" si="540"/>
        <v>1764.9350999999999</v>
      </c>
      <c r="L4952" s="7">
        <v>4.95</v>
      </c>
      <c r="M4952" s="7">
        <v>1356</v>
      </c>
      <c r="N4952" s="3">
        <v>45636</v>
      </c>
      <c r="O4952" s="4" t="str">
        <f t="shared" si="541"/>
        <v>2024-12</v>
      </c>
      <c r="P4952" s="4" t="str">
        <f t="shared" si="542"/>
        <v>12</v>
      </c>
      <c r="Q4952" s="4" t="str">
        <f t="shared" si="543"/>
        <v>December</v>
      </c>
      <c r="R4952" s="30" t="str">
        <f t="shared" si="544"/>
        <v>10</v>
      </c>
      <c r="W4952" t="str">
        <f t="shared" si="545"/>
        <v>ok</v>
      </c>
    </row>
    <row r="4953" spans="1:23" x14ac:dyDescent="0.3">
      <c r="A4953" t="s">
        <v>4995</v>
      </c>
      <c r="B4953" t="s">
        <v>63</v>
      </c>
      <c r="C4953" t="s">
        <v>18</v>
      </c>
      <c r="D4953" t="s">
        <v>64</v>
      </c>
      <c r="E4953" t="s">
        <v>14</v>
      </c>
      <c r="F4953" t="s">
        <v>60</v>
      </c>
      <c r="G4953" s="5">
        <v>7034.02</v>
      </c>
      <c r="H4953" s="5">
        <f t="shared" si="539"/>
        <v>126.61236</v>
      </c>
      <c r="I4953" s="6">
        <v>2</v>
      </c>
      <c r="J4953" s="6">
        <v>14068.04</v>
      </c>
      <c r="K4953" s="5">
        <f t="shared" si="540"/>
        <v>253.22471999999999</v>
      </c>
      <c r="L4953" s="7">
        <v>3.37</v>
      </c>
      <c r="M4953" s="7">
        <v>863</v>
      </c>
      <c r="N4953" s="3">
        <v>45453</v>
      </c>
      <c r="O4953" s="4" t="str">
        <f t="shared" si="541"/>
        <v>2024-06</v>
      </c>
      <c r="P4953" s="4" t="str">
        <f t="shared" si="542"/>
        <v>06</v>
      </c>
      <c r="Q4953" s="4" t="str">
        <f t="shared" si="543"/>
        <v>June</v>
      </c>
      <c r="R4953" s="30" t="str">
        <f t="shared" si="544"/>
        <v>10</v>
      </c>
      <c r="W4953" t="str">
        <f t="shared" si="545"/>
        <v>ok</v>
      </c>
    </row>
    <row r="4954" spans="1:23" x14ac:dyDescent="0.3">
      <c r="A4954" t="s">
        <v>4996</v>
      </c>
      <c r="B4954" t="s">
        <v>41</v>
      </c>
      <c r="C4954" t="s">
        <v>42</v>
      </c>
      <c r="D4954" t="s">
        <v>43</v>
      </c>
      <c r="E4954" t="s">
        <v>20</v>
      </c>
      <c r="F4954" t="s">
        <v>21</v>
      </c>
      <c r="G4954" s="5">
        <v>11074.89</v>
      </c>
      <c r="H4954" s="5">
        <f t="shared" si="539"/>
        <v>199.34801999999996</v>
      </c>
      <c r="I4954" s="6">
        <v>1</v>
      </c>
      <c r="J4954" s="6">
        <v>11074.89</v>
      </c>
      <c r="K4954" s="5">
        <f t="shared" si="540"/>
        <v>199.34801999999996</v>
      </c>
      <c r="L4954" s="7">
        <v>1.35</v>
      </c>
      <c r="M4954" s="7">
        <v>3976</v>
      </c>
      <c r="N4954" s="3">
        <v>45582</v>
      </c>
      <c r="O4954" s="4" t="str">
        <f t="shared" si="541"/>
        <v>2024-10</v>
      </c>
      <c r="P4954" s="4" t="str">
        <f t="shared" si="542"/>
        <v>10</v>
      </c>
      <c r="Q4954" s="4" t="str">
        <f t="shared" si="543"/>
        <v>October</v>
      </c>
      <c r="R4954" s="30" t="str">
        <f t="shared" si="544"/>
        <v>17</v>
      </c>
      <c r="W4954" t="str">
        <f t="shared" si="545"/>
        <v>ok</v>
      </c>
    </row>
    <row r="4955" spans="1:23" x14ac:dyDescent="0.3">
      <c r="A4955" t="s">
        <v>4997</v>
      </c>
      <c r="B4955" t="s">
        <v>17</v>
      </c>
      <c r="C4955" t="s">
        <v>18</v>
      </c>
      <c r="D4955" t="s">
        <v>19</v>
      </c>
      <c r="E4955" t="s">
        <v>20</v>
      </c>
      <c r="F4955" t="s">
        <v>26</v>
      </c>
      <c r="G4955" s="5">
        <v>17706.11</v>
      </c>
      <c r="H4955" s="5">
        <f t="shared" si="539"/>
        <v>318.70997999999997</v>
      </c>
      <c r="I4955" s="6">
        <v>1</v>
      </c>
      <c r="J4955" s="6">
        <v>17706.11</v>
      </c>
      <c r="K4955" s="5">
        <f t="shared" si="540"/>
        <v>318.70997999999997</v>
      </c>
      <c r="L4955" s="7">
        <v>2.0099999999999998</v>
      </c>
      <c r="M4955" s="7">
        <v>3084</v>
      </c>
      <c r="N4955" s="3">
        <v>45487</v>
      </c>
      <c r="O4955" s="4" t="str">
        <f t="shared" si="541"/>
        <v>2024-07</v>
      </c>
      <c r="P4955" s="4" t="str">
        <f t="shared" si="542"/>
        <v>07</v>
      </c>
      <c r="Q4955" s="4" t="str">
        <f t="shared" si="543"/>
        <v>July</v>
      </c>
      <c r="R4955" s="30" t="str">
        <f t="shared" si="544"/>
        <v>14</v>
      </c>
      <c r="W4955" t="str">
        <f t="shared" si="545"/>
        <v>ok</v>
      </c>
    </row>
    <row r="4956" spans="1:23" x14ac:dyDescent="0.3">
      <c r="A4956" t="s">
        <v>4998</v>
      </c>
      <c r="B4956" t="s">
        <v>33</v>
      </c>
      <c r="C4956" t="s">
        <v>12</v>
      </c>
      <c r="D4956" t="s">
        <v>34</v>
      </c>
      <c r="E4956" t="s">
        <v>45</v>
      </c>
      <c r="F4956" t="s">
        <v>60</v>
      </c>
      <c r="G4956" s="5">
        <v>18573.330000000002</v>
      </c>
      <c r="H4956" s="5">
        <f t="shared" si="539"/>
        <v>334.31994000000003</v>
      </c>
      <c r="I4956" s="6">
        <v>1</v>
      </c>
      <c r="J4956" s="6">
        <v>18573.330000000002</v>
      </c>
      <c r="K4956" s="5">
        <f t="shared" si="540"/>
        <v>334.31994000000003</v>
      </c>
      <c r="L4956" s="7">
        <v>2.3199999999999998</v>
      </c>
      <c r="M4956" s="7">
        <v>1921</v>
      </c>
      <c r="N4956" s="3">
        <v>45616</v>
      </c>
      <c r="O4956" s="4" t="str">
        <f t="shared" si="541"/>
        <v>2024-11</v>
      </c>
      <c r="P4956" s="4" t="str">
        <f t="shared" si="542"/>
        <v>11</v>
      </c>
      <c r="Q4956" s="4" t="str">
        <f t="shared" si="543"/>
        <v>November</v>
      </c>
      <c r="R4956" s="30" t="str">
        <f t="shared" si="544"/>
        <v>20</v>
      </c>
      <c r="W4956" t="str">
        <f t="shared" si="545"/>
        <v>ok</v>
      </c>
    </row>
    <row r="4957" spans="1:23" x14ac:dyDescent="0.3">
      <c r="A4957" t="s">
        <v>4999</v>
      </c>
      <c r="B4957" t="s">
        <v>63</v>
      </c>
      <c r="C4957" t="s">
        <v>18</v>
      </c>
      <c r="D4957" t="s">
        <v>64</v>
      </c>
      <c r="E4957" t="s">
        <v>45</v>
      </c>
      <c r="F4957" t="s">
        <v>31</v>
      </c>
      <c r="G4957" s="5">
        <v>12584.62</v>
      </c>
      <c r="H4957" s="5">
        <f t="shared" si="539"/>
        <v>226.52315999999999</v>
      </c>
      <c r="I4957" s="6">
        <v>1</v>
      </c>
      <c r="J4957" s="6">
        <v>12584.62</v>
      </c>
      <c r="K4957" s="5">
        <f t="shared" si="540"/>
        <v>226.52315999999999</v>
      </c>
      <c r="L4957" s="7">
        <v>1.6</v>
      </c>
      <c r="M4957" s="7">
        <v>304</v>
      </c>
      <c r="N4957" s="3">
        <v>45520</v>
      </c>
      <c r="O4957" s="4" t="str">
        <f t="shared" si="541"/>
        <v>2024-08</v>
      </c>
      <c r="P4957" s="4" t="str">
        <f t="shared" si="542"/>
        <v>08</v>
      </c>
      <c r="Q4957" s="4" t="str">
        <f t="shared" si="543"/>
        <v>August</v>
      </c>
      <c r="R4957" s="30" t="str">
        <f t="shared" si="544"/>
        <v>16</v>
      </c>
      <c r="W4957" t="str">
        <f t="shared" si="545"/>
        <v>ok</v>
      </c>
    </row>
    <row r="4958" spans="1:23" x14ac:dyDescent="0.3">
      <c r="A4958" t="s">
        <v>5000</v>
      </c>
      <c r="B4958" t="s">
        <v>63</v>
      </c>
      <c r="C4958" t="s">
        <v>18</v>
      </c>
      <c r="D4958" t="s">
        <v>64</v>
      </c>
      <c r="E4958" t="s">
        <v>14</v>
      </c>
      <c r="F4958" t="s">
        <v>38</v>
      </c>
      <c r="G4958" s="5">
        <v>10886.64</v>
      </c>
      <c r="H4958" s="5">
        <f t="shared" si="539"/>
        <v>195.95951999999997</v>
      </c>
      <c r="I4958" s="6">
        <v>3</v>
      </c>
      <c r="J4958" s="6">
        <v>32659.919999999998</v>
      </c>
      <c r="K4958" s="5">
        <f t="shared" si="540"/>
        <v>587.87855999999988</v>
      </c>
      <c r="L4958" s="7">
        <v>1.85</v>
      </c>
      <c r="M4958" s="7">
        <v>2669</v>
      </c>
      <c r="N4958" s="3">
        <v>45427</v>
      </c>
      <c r="O4958" s="4" t="str">
        <f t="shared" si="541"/>
        <v>2024-05</v>
      </c>
      <c r="P4958" s="4" t="str">
        <f t="shared" si="542"/>
        <v>05</v>
      </c>
      <c r="Q4958" s="4" t="str">
        <f t="shared" si="543"/>
        <v>May</v>
      </c>
      <c r="R4958" s="30" t="str">
        <f t="shared" si="544"/>
        <v>15</v>
      </c>
      <c r="W4958" t="str">
        <f t="shared" si="545"/>
        <v>ok</v>
      </c>
    </row>
    <row r="4959" spans="1:23" x14ac:dyDescent="0.3">
      <c r="A4959" t="s">
        <v>5001</v>
      </c>
      <c r="B4959" t="s">
        <v>41</v>
      </c>
      <c r="C4959" t="s">
        <v>42</v>
      </c>
      <c r="D4959" t="s">
        <v>43</v>
      </c>
      <c r="E4959" t="s">
        <v>14</v>
      </c>
      <c r="F4959" t="s">
        <v>60</v>
      </c>
      <c r="G4959" s="5">
        <v>4382.71</v>
      </c>
      <c r="H4959" s="5">
        <f t="shared" si="539"/>
        <v>78.888779999999997</v>
      </c>
      <c r="I4959" s="6">
        <v>1</v>
      </c>
      <c r="J4959" s="6">
        <v>4382.71</v>
      </c>
      <c r="K4959" s="5">
        <f t="shared" si="540"/>
        <v>78.888779999999997</v>
      </c>
      <c r="L4959" s="7">
        <v>4.1100000000000003</v>
      </c>
      <c r="M4959" s="7">
        <v>2753</v>
      </c>
      <c r="N4959" s="3">
        <v>45335</v>
      </c>
      <c r="O4959" s="4" t="str">
        <f t="shared" si="541"/>
        <v>2024-02</v>
      </c>
      <c r="P4959" s="4" t="str">
        <f t="shared" si="542"/>
        <v>02</v>
      </c>
      <c r="Q4959" s="4" t="str">
        <f t="shared" si="543"/>
        <v>February</v>
      </c>
      <c r="R4959" s="30" t="str">
        <f t="shared" si="544"/>
        <v>13</v>
      </c>
      <c r="W4959" t="str">
        <f t="shared" si="545"/>
        <v>ok</v>
      </c>
    </row>
    <row r="4960" spans="1:23" x14ac:dyDescent="0.3">
      <c r="A4960" t="s">
        <v>5002</v>
      </c>
      <c r="B4960" t="s">
        <v>36</v>
      </c>
      <c r="C4960" t="s">
        <v>18</v>
      </c>
      <c r="D4960" t="s">
        <v>37</v>
      </c>
      <c r="E4960" t="s">
        <v>14</v>
      </c>
      <c r="F4960" t="s">
        <v>38</v>
      </c>
      <c r="G4960" s="5">
        <v>16049.87</v>
      </c>
      <c r="H4960" s="5">
        <f t="shared" si="539"/>
        <v>288.89765999999997</v>
      </c>
      <c r="I4960" s="6">
        <v>3</v>
      </c>
      <c r="J4960" s="6">
        <v>48149.61</v>
      </c>
      <c r="K4960" s="5">
        <f t="shared" si="540"/>
        <v>866.69297999999992</v>
      </c>
      <c r="L4960" s="7">
        <v>3.55</v>
      </c>
      <c r="M4960" s="7">
        <v>4249</v>
      </c>
      <c r="N4960" s="3">
        <v>45446</v>
      </c>
      <c r="O4960" s="4" t="str">
        <f t="shared" si="541"/>
        <v>2024-06</v>
      </c>
      <c r="P4960" s="4" t="str">
        <f t="shared" si="542"/>
        <v>06</v>
      </c>
      <c r="Q4960" s="4" t="str">
        <f t="shared" si="543"/>
        <v>June</v>
      </c>
      <c r="R4960" s="30" t="str">
        <f t="shared" si="544"/>
        <v>03</v>
      </c>
      <c r="W4960" t="str">
        <f t="shared" si="545"/>
        <v>ok</v>
      </c>
    </row>
    <row r="4961" spans="1:23" x14ac:dyDescent="0.3">
      <c r="A4961" t="s">
        <v>5003</v>
      </c>
      <c r="B4961" t="s">
        <v>36</v>
      </c>
      <c r="C4961" t="s">
        <v>18</v>
      </c>
      <c r="D4961" t="s">
        <v>37</v>
      </c>
      <c r="E4961" t="s">
        <v>14</v>
      </c>
      <c r="F4961" t="s">
        <v>60</v>
      </c>
      <c r="G4961" s="5">
        <v>3343.54</v>
      </c>
      <c r="H4961" s="5">
        <f t="shared" si="539"/>
        <v>60.183719999999994</v>
      </c>
      <c r="I4961" s="6">
        <v>2</v>
      </c>
      <c r="J4961" s="6">
        <v>6687.08</v>
      </c>
      <c r="K4961" s="5">
        <f t="shared" si="540"/>
        <v>120.36743999999999</v>
      </c>
      <c r="L4961" s="7">
        <v>1.74</v>
      </c>
      <c r="M4961" s="7">
        <v>3068</v>
      </c>
      <c r="N4961" s="3">
        <v>45308</v>
      </c>
      <c r="O4961" s="4" t="str">
        <f t="shared" si="541"/>
        <v>2024-01</v>
      </c>
      <c r="P4961" s="4" t="str">
        <f t="shared" si="542"/>
        <v>01</v>
      </c>
      <c r="Q4961" s="4" t="str">
        <f t="shared" si="543"/>
        <v>January</v>
      </c>
      <c r="R4961" s="30" t="str">
        <f t="shared" si="544"/>
        <v>17</v>
      </c>
      <c r="W4961" t="str">
        <f t="shared" si="545"/>
        <v>ok</v>
      </c>
    </row>
    <row r="4962" spans="1:23" x14ac:dyDescent="0.3">
      <c r="A4962" t="s">
        <v>5004</v>
      </c>
      <c r="B4962" t="s">
        <v>51</v>
      </c>
      <c r="C4962" t="s">
        <v>29</v>
      </c>
      <c r="D4962" t="s">
        <v>52</v>
      </c>
      <c r="E4962" t="s">
        <v>14</v>
      </c>
      <c r="F4962" t="s">
        <v>60</v>
      </c>
      <c r="G4962" s="5">
        <v>13395.68</v>
      </c>
      <c r="H4962" s="5">
        <f t="shared" si="539"/>
        <v>241.12223999999998</v>
      </c>
      <c r="I4962" s="6">
        <v>5</v>
      </c>
      <c r="J4962" s="6">
        <v>66978.399999999994</v>
      </c>
      <c r="K4962" s="5">
        <f t="shared" si="540"/>
        <v>1205.6111999999998</v>
      </c>
      <c r="L4962" s="7">
        <v>4.8600000000000003</v>
      </c>
      <c r="M4962" s="7">
        <v>538</v>
      </c>
      <c r="N4962" s="3">
        <v>45417</v>
      </c>
      <c r="O4962" s="4" t="str">
        <f t="shared" si="541"/>
        <v>2024-05</v>
      </c>
      <c r="P4962" s="4" t="str">
        <f t="shared" si="542"/>
        <v>05</v>
      </c>
      <c r="Q4962" s="4" t="str">
        <f t="shared" si="543"/>
        <v>May</v>
      </c>
      <c r="R4962" s="30" t="str">
        <f t="shared" si="544"/>
        <v>05</v>
      </c>
      <c r="W4962" t="str">
        <f t="shared" si="545"/>
        <v>ok</v>
      </c>
    </row>
    <row r="4963" spans="1:23" x14ac:dyDescent="0.3">
      <c r="A4963" t="s">
        <v>5005</v>
      </c>
      <c r="B4963" t="s">
        <v>33</v>
      </c>
      <c r="C4963" t="s">
        <v>12</v>
      </c>
      <c r="D4963" t="s">
        <v>34</v>
      </c>
      <c r="E4963" t="s">
        <v>14</v>
      </c>
      <c r="F4963" t="s">
        <v>26</v>
      </c>
      <c r="G4963" s="5">
        <v>10181.14</v>
      </c>
      <c r="H4963" s="5">
        <f t="shared" si="539"/>
        <v>183.26051999999999</v>
      </c>
      <c r="I4963" s="6">
        <v>2</v>
      </c>
      <c r="J4963" s="6">
        <v>20362.28</v>
      </c>
      <c r="K4963" s="5">
        <f t="shared" si="540"/>
        <v>366.52103999999997</v>
      </c>
      <c r="L4963" s="7">
        <v>2.85</v>
      </c>
      <c r="M4963" s="7">
        <v>1718</v>
      </c>
      <c r="N4963" s="3">
        <v>45318</v>
      </c>
      <c r="O4963" s="4" t="str">
        <f t="shared" si="541"/>
        <v>2024-01</v>
      </c>
      <c r="P4963" s="4" t="str">
        <f t="shared" si="542"/>
        <v>01</v>
      </c>
      <c r="Q4963" s="4" t="str">
        <f t="shared" si="543"/>
        <v>January</v>
      </c>
      <c r="R4963" s="30" t="str">
        <f t="shared" si="544"/>
        <v>27</v>
      </c>
      <c r="W4963" t="str">
        <f t="shared" si="545"/>
        <v>ok</v>
      </c>
    </row>
    <row r="4964" spans="1:23" x14ac:dyDescent="0.3">
      <c r="A4964" t="s">
        <v>5006</v>
      </c>
      <c r="B4964" t="s">
        <v>47</v>
      </c>
      <c r="C4964" t="s">
        <v>12</v>
      </c>
      <c r="D4964" t="s">
        <v>48</v>
      </c>
      <c r="E4964" t="s">
        <v>20</v>
      </c>
      <c r="F4964" t="s">
        <v>31</v>
      </c>
      <c r="G4964" s="5">
        <v>14795.22</v>
      </c>
      <c r="H4964" s="5">
        <f t="shared" si="539"/>
        <v>266.31395999999995</v>
      </c>
      <c r="I4964" s="6">
        <v>5</v>
      </c>
      <c r="J4964" s="6">
        <v>73976.100000000006</v>
      </c>
      <c r="K4964" s="5">
        <f t="shared" si="540"/>
        <v>1331.5697999999998</v>
      </c>
      <c r="L4964" s="7">
        <v>1.53</v>
      </c>
      <c r="M4964" s="7">
        <v>4891</v>
      </c>
      <c r="N4964" s="3">
        <v>45558</v>
      </c>
      <c r="O4964" s="4" t="str">
        <f t="shared" si="541"/>
        <v>2024-09</v>
      </c>
      <c r="P4964" s="4" t="str">
        <f t="shared" si="542"/>
        <v>09</v>
      </c>
      <c r="Q4964" s="4" t="str">
        <f t="shared" si="543"/>
        <v>September</v>
      </c>
      <c r="R4964" s="30" t="str">
        <f t="shared" si="544"/>
        <v>23</v>
      </c>
      <c r="W4964" t="str">
        <f t="shared" si="545"/>
        <v>ok</v>
      </c>
    </row>
    <row r="4965" spans="1:23" x14ac:dyDescent="0.3">
      <c r="A4965" t="s">
        <v>5007</v>
      </c>
      <c r="B4965" t="s">
        <v>23</v>
      </c>
      <c r="C4965" t="s">
        <v>24</v>
      </c>
      <c r="D4965" t="s">
        <v>25</v>
      </c>
      <c r="E4965" t="s">
        <v>14</v>
      </c>
      <c r="F4965" t="s">
        <v>26</v>
      </c>
      <c r="G4965" s="5">
        <v>482.5</v>
      </c>
      <c r="H4965" s="5">
        <f t="shared" si="539"/>
        <v>8.6849999999999987</v>
      </c>
      <c r="I4965" s="6">
        <v>4</v>
      </c>
      <c r="J4965" s="6">
        <v>1930</v>
      </c>
      <c r="K4965" s="5">
        <f t="shared" si="540"/>
        <v>34.739999999999995</v>
      </c>
      <c r="L4965" s="7">
        <v>4.18</v>
      </c>
      <c r="M4965" s="7">
        <v>4360</v>
      </c>
      <c r="N4965" s="3">
        <v>45652</v>
      </c>
      <c r="O4965" s="4" t="str">
        <f t="shared" si="541"/>
        <v>2024-12</v>
      </c>
      <c r="P4965" s="4" t="str">
        <f t="shared" si="542"/>
        <v>12</v>
      </c>
      <c r="Q4965" s="4" t="str">
        <f t="shared" si="543"/>
        <v>December</v>
      </c>
      <c r="R4965" s="30" t="str">
        <f t="shared" si="544"/>
        <v>26</v>
      </c>
      <c r="W4965" t="str">
        <f t="shared" si="545"/>
        <v>ok</v>
      </c>
    </row>
    <row r="4966" spans="1:23" x14ac:dyDescent="0.3">
      <c r="A4966" t="s">
        <v>5008</v>
      </c>
      <c r="B4966" t="s">
        <v>17</v>
      </c>
      <c r="C4966" t="s">
        <v>18</v>
      </c>
      <c r="D4966" t="s">
        <v>19</v>
      </c>
      <c r="E4966" t="s">
        <v>20</v>
      </c>
      <c r="F4966" t="s">
        <v>60</v>
      </c>
      <c r="G4966" s="5">
        <v>19542.919999999998</v>
      </c>
      <c r="H4966" s="5">
        <f t="shared" si="539"/>
        <v>351.77255999999994</v>
      </c>
      <c r="I4966" s="6">
        <v>3</v>
      </c>
      <c r="J4966" s="6">
        <v>58628.76</v>
      </c>
      <c r="K4966" s="5">
        <f t="shared" si="540"/>
        <v>1055.3176799999999</v>
      </c>
      <c r="L4966" s="7">
        <v>1.53</v>
      </c>
      <c r="M4966" s="7">
        <v>4957</v>
      </c>
      <c r="N4966" s="3">
        <v>45389</v>
      </c>
      <c r="O4966" s="4" t="str">
        <f t="shared" si="541"/>
        <v>2024-04</v>
      </c>
      <c r="P4966" s="4" t="str">
        <f t="shared" si="542"/>
        <v>04</v>
      </c>
      <c r="Q4966" s="4" t="str">
        <f t="shared" si="543"/>
        <v>April</v>
      </c>
      <c r="R4966" s="30" t="str">
        <f t="shared" si="544"/>
        <v>07</v>
      </c>
      <c r="W4966" t="str">
        <f t="shared" si="545"/>
        <v>ok</v>
      </c>
    </row>
    <row r="4967" spans="1:23" x14ac:dyDescent="0.3">
      <c r="A4967" t="s">
        <v>5009</v>
      </c>
      <c r="B4967" t="s">
        <v>47</v>
      </c>
      <c r="C4967" t="s">
        <v>12</v>
      </c>
      <c r="D4967" t="s">
        <v>48</v>
      </c>
      <c r="E4967" t="s">
        <v>45</v>
      </c>
      <c r="F4967" t="s">
        <v>26</v>
      </c>
      <c r="G4967" s="5">
        <v>12866.65</v>
      </c>
      <c r="H4967" s="5">
        <f t="shared" si="539"/>
        <v>231.59969999999998</v>
      </c>
      <c r="I4967" s="6">
        <v>2</v>
      </c>
      <c r="J4967" s="6">
        <v>25733.3</v>
      </c>
      <c r="K4967" s="5">
        <f t="shared" si="540"/>
        <v>463.19939999999997</v>
      </c>
      <c r="L4967" s="7">
        <v>4.63</v>
      </c>
      <c r="M4967" s="7">
        <v>1159</v>
      </c>
      <c r="N4967" s="3">
        <v>45643</v>
      </c>
      <c r="O4967" s="4" t="str">
        <f t="shared" si="541"/>
        <v>2024-12</v>
      </c>
      <c r="P4967" s="4" t="str">
        <f t="shared" si="542"/>
        <v>12</v>
      </c>
      <c r="Q4967" s="4" t="str">
        <f t="shared" si="543"/>
        <v>December</v>
      </c>
      <c r="R4967" s="30" t="str">
        <f t="shared" si="544"/>
        <v>17</v>
      </c>
      <c r="W4967" t="str">
        <f t="shared" si="545"/>
        <v>ok</v>
      </c>
    </row>
    <row r="4968" spans="1:23" x14ac:dyDescent="0.3">
      <c r="A4968" t="s">
        <v>5010</v>
      </c>
      <c r="B4968" t="s">
        <v>41</v>
      </c>
      <c r="C4968" t="s">
        <v>42</v>
      </c>
      <c r="D4968" t="s">
        <v>43</v>
      </c>
      <c r="E4968" t="s">
        <v>14</v>
      </c>
      <c r="F4968" t="s">
        <v>21</v>
      </c>
      <c r="G4968" s="5">
        <v>15845.5</v>
      </c>
      <c r="H4968" s="5">
        <f t="shared" si="539"/>
        <v>285.21899999999999</v>
      </c>
      <c r="I4968" s="6">
        <v>2</v>
      </c>
      <c r="J4968" s="6">
        <v>31691</v>
      </c>
      <c r="K4968" s="5">
        <f t="shared" si="540"/>
        <v>570.43799999999999</v>
      </c>
      <c r="L4968" s="7">
        <v>1.5</v>
      </c>
      <c r="M4968" s="7">
        <v>958</v>
      </c>
      <c r="N4968" s="3">
        <v>45594</v>
      </c>
      <c r="O4968" s="4" t="str">
        <f t="shared" si="541"/>
        <v>2024-10</v>
      </c>
      <c r="P4968" s="4" t="str">
        <f t="shared" si="542"/>
        <v>10</v>
      </c>
      <c r="Q4968" s="4" t="str">
        <f t="shared" si="543"/>
        <v>October</v>
      </c>
      <c r="R4968" s="30" t="str">
        <f t="shared" si="544"/>
        <v>29</v>
      </c>
      <c r="W4968" t="str">
        <f t="shared" si="545"/>
        <v>ok</v>
      </c>
    </row>
    <row r="4969" spans="1:23" x14ac:dyDescent="0.3">
      <c r="A4969" t="s">
        <v>5011</v>
      </c>
      <c r="B4969" t="s">
        <v>23</v>
      </c>
      <c r="C4969" t="s">
        <v>24</v>
      </c>
      <c r="D4969" t="s">
        <v>25</v>
      </c>
      <c r="E4969" t="s">
        <v>20</v>
      </c>
      <c r="F4969" t="s">
        <v>15</v>
      </c>
      <c r="G4969" s="5">
        <v>11582.48</v>
      </c>
      <c r="H4969" s="5">
        <f t="shared" si="539"/>
        <v>208.48463999999998</v>
      </c>
      <c r="I4969" s="6">
        <v>1</v>
      </c>
      <c r="J4969" s="6">
        <v>11582.48</v>
      </c>
      <c r="K4969" s="5">
        <f t="shared" si="540"/>
        <v>208.48463999999998</v>
      </c>
      <c r="L4969" s="7">
        <v>3.21</v>
      </c>
      <c r="M4969" s="7">
        <v>3253</v>
      </c>
      <c r="N4969" s="3">
        <v>45635</v>
      </c>
      <c r="O4969" s="4" t="str">
        <f t="shared" si="541"/>
        <v>2024-12</v>
      </c>
      <c r="P4969" s="4" t="str">
        <f t="shared" si="542"/>
        <v>12</v>
      </c>
      <c r="Q4969" s="4" t="str">
        <f t="shared" si="543"/>
        <v>December</v>
      </c>
      <c r="R4969" s="30" t="str">
        <f t="shared" si="544"/>
        <v>09</v>
      </c>
      <c r="W4969" t="str">
        <f t="shared" si="545"/>
        <v>ok</v>
      </c>
    </row>
    <row r="4970" spans="1:23" x14ac:dyDescent="0.3">
      <c r="A4970" t="s">
        <v>5012</v>
      </c>
      <c r="B4970" t="s">
        <v>63</v>
      </c>
      <c r="C4970" t="s">
        <v>18</v>
      </c>
      <c r="D4970" t="s">
        <v>64</v>
      </c>
      <c r="E4970" t="s">
        <v>14</v>
      </c>
      <c r="F4970" t="s">
        <v>21</v>
      </c>
      <c r="G4970" s="5">
        <v>19249.490000000002</v>
      </c>
      <c r="H4970" s="5">
        <f t="shared" si="539"/>
        <v>346.49081999999999</v>
      </c>
      <c r="I4970" s="6">
        <v>1</v>
      </c>
      <c r="J4970" s="6">
        <v>19249.490000000002</v>
      </c>
      <c r="K4970" s="5">
        <f t="shared" si="540"/>
        <v>346.49081999999999</v>
      </c>
      <c r="L4970" s="7">
        <v>4.4400000000000004</v>
      </c>
      <c r="M4970" s="7">
        <v>1139</v>
      </c>
      <c r="N4970" s="3">
        <v>45514</v>
      </c>
      <c r="O4970" s="4" t="str">
        <f t="shared" si="541"/>
        <v>2024-08</v>
      </c>
      <c r="P4970" s="4" t="str">
        <f t="shared" si="542"/>
        <v>08</v>
      </c>
      <c r="Q4970" s="4" t="str">
        <f t="shared" si="543"/>
        <v>August</v>
      </c>
      <c r="R4970" s="30" t="str">
        <f t="shared" si="544"/>
        <v>10</v>
      </c>
      <c r="W4970" t="str">
        <f t="shared" si="545"/>
        <v>ok</v>
      </c>
    </row>
    <row r="4971" spans="1:23" x14ac:dyDescent="0.3">
      <c r="A4971" t="s">
        <v>5013</v>
      </c>
      <c r="B4971" t="s">
        <v>11</v>
      </c>
      <c r="C4971" t="s">
        <v>12</v>
      </c>
      <c r="D4971" t="s">
        <v>13</v>
      </c>
      <c r="E4971" t="s">
        <v>45</v>
      </c>
      <c r="F4971" t="s">
        <v>31</v>
      </c>
      <c r="G4971" s="5">
        <v>187.09</v>
      </c>
      <c r="H4971" s="5">
        <f t="shared" si="539"/>
        <v>3.3676199999999996</v>
      </c>
      <c r="I4971" s="6">
        <v>2</v>
      </c>
      <c r="J4971" s="6">
        <v>374.18</v>
      </c>
      <c r="K4971" s="5">
        <f t="shared" si="540"/>
        <v>6.7352399999999992</v>
      </c>
      <c r="L4971" s="7">
        <v>4.07</v>
      </c>
      <c r="M4971" s="7">
        <v>1012</v>
      </c>
      <c r="N4971" s="3">
        <v>45535</v>
      </c>
      <c r="O4971" s="4" t="str">
        <f t="shared" si="541"/>
        <v>2024-08</v>
      </c>
      <c r="P4971" s="4" t="str">
        <f t="shared" si="542"/>
        <v>08</v>
      </c>
      <c r="Q4971" s="4" t="str">
        <f t="shared" si="543"/>
        <v>August</v>
      </c>
      <c r="R4971" s="30" t="str">
        <f t="shared" si="544"/>
        <v>31</v>
      </c>
      <c r="W4971" t="str">
        <f t="shared" si="545"/>
        <v>ok</v>
      </c>
    </row>
    <row r="4972" spans="1:23" x14ac:dyDescent="0.3">
      <c r="A4972" t="s">
        <v>5014</v>
      </c>
      <c r="B4972" t="s">
        <v>17</v>
      </c>
      <c r="C4972" t="s">
        <v>18</v>
      </c>
      <c r="D4972" t="s">
        <v>19</v>
      </c>
      <c r="E4972" t="s">
        <v>20</v>
      </c>
      <c r="F4972" t="s">
        <v>21</v>
      </c>
      <c r="G4972" s="5">
        <v>8406.07</v>
      </c>
      <c r="H4972" s="5">
        <f t="shared" si="539"/>
        <v>151.30925999999999</v>
      </c>
      <c r="I4972" s="6">
        <v>2</v>
      </c>
      <c r="J4972" s="6">
        <v>16812.14</v>
      </c>
      <c r="K4972" s="5">
        <f t="shared" si="540"/>
        <v>302.61851999999999</v>
      </c>
      <c r="L4972" s="7">
        <v>1.1200000000000001</v>
      </c>
      <c r="M4972" s="7">
        <v>1772</v>
      </c>
      <c r="N4972" s="3">
        <v>45606</v>
      </c>
      <c r="O4972" s="4" t="str">
        <f t="shared" si="541"/>
        <v>2024-11</v>
      </c>
      <c r="P4972" s="4" t="str">
        <f t="shared" si="542"/>
        <v>11</v>
      </c>
      <c r="Q4972" s="4" t="str">
        <f t="shared" si="543"/>
        <v>November</v>
      </c>
      <c r="R4972" s="30" t="str">
        <f t="shared" si="544"/>
        <v>10</v>
      </c>
      <c r="W4972" t="str">
        <f t="shared" si="545"/>
        <v>ok</v>
      </c>
    </row>
    <row r="4973" spans="1:23" x14ac:dyDescent="0.3">
      <c r="A4973" t="s">
        <v>5015</v>
      </c>
      <c r="B4973" t="s">
        <v>47</v>
      </c>
      <c r="C4973" t="s">
        <v>12</v>
      </c>
      <c r="D4973" t="s">
        <v>48</v>
      </c>
      <c r="E4973" t="s">
        <v>45</v>
      </c>
      <c r="F4973" t="s">
        <v>60</v>
      </c>
      <c r="G4973" s="5">
        <v>17827.3</v>
      </c>
      <c r="H4973" s="5">
        <f t="shared" si="539"/>
        <v>320.89139999999998</v>
      </c>
      <c r="I4973" s="6">
        <v>5</v>
      </c>
      <c r="J4973" s="6">
        <v>89136.5</v>
      </c>
      <c r="K4973" s="5">
        <f t="shared" si="540"/>
        <v>1604.4569999999999</v>
      </c>
      <c r="L4973" s="7">
        <v>3.07</v>
      </c>
      <c r="M4973" s="7">
        <v>454</v>
      </c>
      <c r="N4973" s="3">
        <v>45621</v>
      </c>
      <c r="O4973" s="4" t="str">
        <f t="shared" si="541"/>
        <v>2024-11</v>
      </c>
      <c r="P4973" s="4" t="str">
        <f t="shared" si="542"/>
        <v>11</v>
      </c>
      <c r="Q4973" s="4" t="str">
        <f t="shared" si="543"/>
        <v>November</v>
      </c>
      <c r="R4973" s="30" t="str">
        <f t="shared" si="544"/>
        <v>25</v>
      </c>
      <c r="W4973" t="str">
        <f t="shared" si="545"/>
        <v>ok</v>
      </c>
    </row>
    <row r="4974" spans="1:23" x14ac:dyDescent="0.3">
      <c r="A4974" t="s">
        <v>5016</v>
      </c>
      <c r="B4974" t="s">
        <v>17</v>
      </c>
      <c r="C4974" t="s">
        <v>18</v>
      </c>
      <c r="D4974" t="s">
        <v>19</v>
      </c>
      <c r="E4974" t="s">
        <v>45</v>
      </c>
      <c r="F4974" t="s">
        <v>31</v>
      </c>
      <c r="G4974" s="5">
        <v>9987.89</v>
      </c>
      <c r="H4974" s="5">
        <f t="shared" si="539"/>
        <v>179.78201999999999</v>
      </c>
      <c r="I4974" s="6">
        <v>2</v>
      </c>
      <c r="J4974" s="6">
        <v>19975.78</v>
      </c>
      <c r="K4974" s="5">
        <f t="shared" si="540"/>
        <v>359.56403999999998</v>
      </c>
      <c r="L4974" s="7">
        <v>1.45</v>
      </c>
      <c r="M4974" s="7">
        <v>4879</v>
      </c>
      <c r="N4974" s="3">
        <v>45564</v>
      </c>
      <c r="O4974" s="4" t="str">
        <f t="shared" si="541"/>
        <v>2024-09</v>
      </c>
      <c r="P4974" s="4" t="str">
        <f t="shared" si="542"/>
        <v>09</v>
      </c>
      <c r="Q4974" s="4" t="str">
        <f t="shared" si="543"/>
        <v>September</v>
      </c>
      <c r="R4974" s="30" t="str">
        <f t="shared" si="544"/>
        <v>29</v>
      </c>
      <c r="W4974" t="str">
        <f t="shared" si="545"/>
        <v>ok</v>
      </c>
    </row>
    <row r="4975" spans="1:23" x14ac:dyDescent="0.3">
      <c r="A4975" t="s">
        <v>5017</v>
      </c>
      <c r="B4975" t="s">
        <v>28</v>
      </c>
      <c r="C4975" t="s">
        <v>29</v>
      </c>
      <c r="D4975" t="s">
        <v>30</v>
      </c>
      <c r="E4975" t="s">
        <v>20</v>
      </c>
      <c r="F4975" t="s">
        <v>26</v>
      </c>
      <c r="G4975" s="5">
        <v>11685.74</v>
      </c>
      <c r="H4975" s="5">
        <f t="shared" si="539"/>
        <v>210.34331999999998</v>
      </c>
      <c r="I4975" s="6">
        <v>5</v>
      </c>
      <c r="J4975" s="6">
        <v>58428.7</v>
      </c>
      <c r="K4975" s="5">
        <f t="shared" si="540"/>
        <v>1051.7166</v>
      </c>
      <c r="L4975" s="7">
        <v>4.0999999999999996</v>
      </c>
      <c r="M4975" s="7">
        <v>491</v>
      </c>
      <c r="N4975" s="3">
        <v>45632</v>
      </c>
      <c r="O4975" s="4" t="str">
        <f t="shared" si="541"/>
        <v>2024-12</v>
      </c>
      <c r="P4975" s="4" t="str">
        <f t="shared" si="542"/>
        <v>12</v>
      </c>
      <c r="Q4975" s="4" t="str">
        <f t="shared" si="543"/>
        <v>December</v>
      </c>
      <c r="R4975" s="30" t="str">
        <f t="shared" si="544"/>
        <v>06</v>
      </c>
      <c r="W4975" t="str">
        <f t="shared" si="545"/>
        <v>ok</v>
      </c>
    </row>
    <row r="4976" spans="1:23" x14ac:dyDescent="0.3">
      <c r="A4976" t="s">
        <v>5018</v>
      </c>
      <c r="B4976" t="s">
        <v>41</v>
      </c>
      <c r="C4976" t="s">
        <v>42</v>
      </c>
      <c r="D4976" t="s">
        <v>43</v>
      </c>
      <c r="E4976" t="s">
        <v>45</v>
      </c>
      <c r="F4976" t="s">
        <v>21</v>
      </c>
      <c r="G4976" s="5">
        <v>453.1</v>
      </c>
      <c r="H4976" s="5">
        <f t="shared" si="539"/>
        <v>8.1557999999999993</v>
      </c>
      <c r="I4976" s="6">
        <v>5</v>
      </c>
      <c r="J4976" s="6">
        <v>2265.5</v>
      </c>
      <c r="K4976" s="5">
        <f t="shared" si="540"/>
        <v>40.778999999999996</v>
      </c>
      <c r="L4976" s="7">
        <v>4.68</v>
      </c>
      <c r="M4976" s="7">
        <v>1687</v>
      </c>
      <c r="N4976" s="3">
        <v>45489</v>
      </c>
      <c r="O4976" s="4" t="str">
        <f t="shared" si="541"/>
        <v>2024-07</v>
      </c>
      <c r="P4976" s="4" t="str">
        <f t="shared" si="542"/>
        <v>07</v>
      </c>
      <c r="Q4976" s="4" t="str">
        <f t="shared" si="543"/>
        <v>July</v>
      </c>
      <c r="R4976" s="30" t="str">
        <f t="shared" si="544"/>
        <v>16</v>
      </c>
      <c r="W4976" t="str">
        <f t="shared" si="545"/>
        <v>ok</v>
      </c>
    </row>
    <row r="4977" spans="1:23" x14ac:dyDescent="0.3">
      <c r="A4977" t="s">
        <v>5019</v>
      </c>
      <c r="B4977" t="s">
        <v>17</v>
      </c>
      <c r="C4977" t="s">
        <v>18</v>
      </c>
      <c r="D4977" t="s">
        <v>19</v>
      </c>
      <c r="E4977" t="s">
        <v>20</v>
      </c>
      <c r="F4977" t="s">
        <v>60</v>
      </c>
      <c r="G4977" s="5">
        <v>2476</v>
      </c>
      <c r="H4977" s="5">
        <f t="shared" si="539"/>
        <v>44.567999999999998</v>
      </c>
      <c r="I4977" s="6">
        <v>4</v>
      </c>
      <c r="J4977" s="6">
        <v>9904</v>
      </c>
      <c r="K4977" s="5">
        <f t="shared" si="540"/>
        <v>178.27199999999999</v>
      </c>
      <c r="L4977" s="7">
        <v>4.7699999999999996</v>
      </c>
      <c r="M4977" s="7">
        <v>4698</v>
      </c>
      <c r="N4977" s="3">
        <v>45422</v>
      </c>
      <c r="O4977" s="4" t="str">
        <f t="shared" si="541"/>
        <v>2024-05</v>
      </c>
      <c r="P4977" s="4" t="str">
        <f t="shared" si="542"/>
        <v>05</v>
      </c>
      <c r="Q4977" s="4" t="str">
        <f t="shared" si="543"/>
        <v>May</v>
      </c>
      <c r="R4977" s="30" t="str">
        <f t="shared" si="544"/>
        <v>10</v>
      </c>
      <c r="W4977" t="str">
        <f t="shared" si="545"/>
        <v>ok</v>
      </c>
    </row>
    <row r="4978" spans="1:23" x14ac:dyDescent="0.3">
      <c r="A4978" t="s">
        <v>5020</v>
      </c>
      <c r="B4978" t="s">
        <v>51</v>
      </c>
      <c r="C4978" t="s">
        <v>29</v>
      </c>
      <c r="D4978" t="s">
        <v>52</v>
      </c>
      <c r="E4978" t="s">
        <v>45</v>
      </c>
      <c r="F4978" t="s">
        <v>15</v>
      </c>
      <c r="G4978" s="5">
        <v>1712.59</v>
      </c>
      <c r="H4978" s="5">
        <f t="shared" si="539"/>
        <v>30.826619999999995</v>
      </c>
      <c r="I4978" s="6">
        <v>4</v>
      </c>
      <c r="J4978" s="6">
        <v>6850.36</v>
      </c>
      <c r="K4978" s="5">
        <f t="shared" si="540"/>
        <v>123.30647999999998</v>
      </c>
      <c r="L4978" s="7">
        <v>4.4000000000000004</v>
      </c>
      <c r="M4978" s="7">
        <v>1416</v>
      </c>
      <c r="N4978" s="3">
        <v>45424</v>
      </c>
      <c r="O4978" s="4" t="str">
        <f t="shared" si="541"/>
        <v>2024-05</v>
      </c>
      <c r="P4978" s="4" t="str">
        <f t="shared" si="542"/>
        <v>05</v>
      </c>
      <c r="Q4978" s="4" t="str">
        <f t="shared" si="543"/>
        <v>May</v>
      </c>
      <c r="R4978" s="30" t="str">
        <f t="shared" si="544"/>
        <v>12</v>
      </c>
      <c r="W4978" t="str">
        <f t="shared" si="545"/>
        <v>ok</v>
      </c>
    </row>
    <row r="4979" spans="1:23" x14ac:dyDescent="0.3">
      <c r="A4979" t="s">
        <v>5021</v>
      </c>
      <c r="B4979" t="s">
        <v>28</v>
      </c>
      <c r="C4979" t="s">
        <v>29</v>
      </c>
      <c r="D4979" t="s">
        <v>30</v>
      </c>
      <c r="E4979" t="s">
        <v>14</v>
      </c>
      <c r="F4979" t="s">
        <v>38</v>
      </c>
      <c r="G4979" s="5">
        <v>9023.91</v>
      </c>
      <c r="H4979" s="5">
        <f t="shared" si="539"/>
        <v>162.43037999999999</v>
      </c>
      <c r="I4979" s="6">
        <v>1</v>
      </c>
      <c r="J4979" s="6">
        <v>9023.91</v>
      </c>
      <c r="K4979" s="5">
        <f t="shared" si="540"/>
        <v>162.43037999999999</v>
      </c>
      <c r="L4979" s="7">
        <v>4.29</v>
      </c>
      <c r="M4979" s="7">
        <v>3921</v>
      </c>
      <c r="N4979" s="3">
        <v>45516</v>
      </c>
      <c r="O4979" s="4" t="str">
        <f t="shared" si="541"/>
        <v>2024-08</v>
      </c>
      <c r="P4979" s="4" t="str">
        <f t="shared" si="542"/>
        <v>08</v>
      </c>
      <c r="Q4979" s="4" t="str">
        <f t="shared" si="543"/>
        <v>August</v>
      </c>
      <c r="R4979" s="30" t="str">
        <f t="shared" si="544"/>
        <v>12</v>
      </c>
      <c r="W4979" t="str">
        <f t="shared" si="545"/>
        <v>ok</v>
      </c>
    </row>
    <row r="4980" spans="1:23" x14ac:dyDescent="0.3">
      <c r="A4980" t="s">
        <v>5022</v>
      </c>
      <c r="B4980" t="s">
        <v>51</v>
      </c>
      <c r="C4980" t="s">
        <v>29</v>
      </c>
      <c r="D4980" t="s">
        <v>52</v>
      </c>
      <c r="E4980" t="s">
        <v>45</v>
      </c>
      <c r="F4980" t="s">
        <v>38</v>
      </c>
      <c r="G4980" s="5">
        <v>17308.189999999999</v>
      </c>
      <c r="H4980" s="5">
        <f t="shared" si="539"/>
        <v>311.54741999999993</v>
      </c>
      <c r="I4980" s="6">
        <v>5</v>
      </c>
      <c r="J4980" s="6">
        <v>86540.95</v>
      </c>
      <c r="K4980" s="5">
        <f t="shared" si="540"/>
        <v>1557.7370999999996</v>
      </c>
      <c r="L4980" s="7">
        <v>4.8</v>
      </c>
      <c r="M4980" s="7">
        <v>1449</v>
      </c>
      <c r="N4980" s="3">
        <v>45448</v>
      </c>
      <c r="O4980" s="4" t="str">
        <f t="shared" si="541"/>
        <v>2024-06</v>
      </c>
      <c r="P4980" s="4" t="str">
        <f t="shared" si="542"/>
        <v>06</v>
      </c>
      <c r="Q4980" s="4" t="str">
        <f t="shared" si="543"/>
        <v>June</v>
      </c>
      <c r="R4980" s="30" t="str">
        <f t="shared" si="544"/>
        <v>05</v>
      </c>
      <c r="W4980" t="str">
        <f t="shared" si="545"/>
        <v>ok</v>
      </c>
    </row>
    <row r="4981" spans="1:23" x14ac:dyDescent="0.3">
      <c r="A4981" t="s">
        <v>5023</v>
      </c>
      <c r="B4981" t="s">
        <v>28</v>
      </c>
      <c r="C4981" t="s">
        <v>29</v>
      </c>
      <c r="D4981" t="s">
        <v>30</v>
      </c>
      <c r="E4981" t="s">
        <v>45</v>
      </c>
      <c r="F4981" t="s">
        <v>15</v>
      </c>
      <c r="G4981" s="5">
        <v>12199.83</v>
      </c>
      <c r="H4981" s="5">
        <f t="shared" si="539"/>
        <v>219.59693999999999</v>
      </c>
      <c r="I4981" s="6">
        <v>4</v>
      </c>
      <c r="J4981" s="6">
        <v>48799.32</v>
      </c>
      <c r="K4981" s="5">
        <f t="shared" si="540"/>
        <v>878.38775999999996</v>
      </c>
      <c r="L4981" s="7">
        <v>1.29</v>
      </c>
      <c r="M4981" s="7">
        <v>1692</v>
      </c>
      <c r="N4981" s="3">
        <v>45620</v>
      </c>
      <c r="O4981" s="4" t="str">
        <f t="shared" si="541"/>
        <v>2024-11</v>
      </c>
      <c r="P4981" s="4" t="str">
        <f t="shared" si="542"/>
        <v>11</v>
      </c>
      <c r="Q4981" s="4" t="str">
        <f t="shared" si="543"/>
        <v>November</v>
      </c>
      <c r="R4981" s="30" t="str">
        <f t="shared" si="544"/>
        <v>24</v>
      </c>
      <c r="W4981" t="str">
        <f t="shared" si="545"/>
        <v>ok</v>
      </c>
    </row>
    <row r="4982" spans="1:23" x14ac:dyDescent="0.3">
      <c r="A4982" t="s">
        <v>5024</v>
      </c>
      <c r="B4982" t="s">
        <v>23</v>
      </c>
      <c r="C4982" t="s">
        <v>24</v>
      </c>
      <c r="D4982" t="s">
        <v>25</v>
      </c>
      <c r="E4982" t="s">
        <v>14</v>
      </c>
      <c r="F4982" t="s">
        <v>26</v>
      </c>
      <c r="G4982" s="5">
        <v>2050.52</v>
      </c>
      <c r="H4982" s="5">
        <f t="shared" si="539"/>
        <v>36.90936</v>
      </c>
      <c r="I4982" s="6">
        <v>2</v>
      </c>
      <c r="J4982" s="6">
        <v>4101.04</v>
      </c>
      <c r="K4982" s="5">
        <f t="shared" si="540"/>
        <v>73.818719999999999</v>
      </c>
      <c r="L4982" s="7">
        <v>4.33</v>
      </c>
      <c r="M4982" s="7">
        <v>3230</v>
      </c>
      <c r="N4982" s="3">
        <v>45359</v>
      </c>
      <c r="O4982" s="4" t="str">
        <f t="shared" si="541"/>
        <v>2024-03</v>
      </c>
      <c r="P4982" s="4" t="str">
        <f t="shared" si="542"/>
        <v>03</v>
      </c>
      <c r="Q4982" s="4" t="str">
        <f t="shared" si="543"/>
        <v>March</v>
      </c>
      <c r="R4982" s="30" t="str">
        <f t="shared" si="544"/>
        <v>08</v>
      </c>
      <c r="W4982" t="str">
        <f t="shared" si="545"/>
        <v>ok</v>
      </c>
    </row>
    <row r="4983" spans="1:23" x14ac:dyDescent="0.3">
      <c r="A4983" t="s">
        <v>5025</v>
      </c>
      <c r="B4983" t="s">
        <v>33</v>
      </c>
      <c r="C4983" t="s">
        <v>12</v>
      </c>
      <c r="D4983" t="s">
        <v>34</v>
      </c>
      <c r="E4983" t="s">
        <v>20</v>
      </c>
      <c r="F4983" t="s">
        <v>26</v>
      </c>
      <c r="G4983" s="5">
        <v>13196.03</v>
      </c>
      <c r="H4983" s="5">
        <f t="shared" si="539"/>
        <v>237.52853999999999</v>
      </c>
      <c r="I4983" s="6">
        <v>1</v>
      </c>
      <c r="J4983" s="6">
        <v>13196.03</v>
      </c>
      <c r="K4983" s="5">
        <f t="shared" si="540"/>
        <v>237.52853999999999</v>
      </c>
      <c r="L4983" s="7">
        <v>3.61</v>
      </c>
      <c r="M4983" s="7">
        <v>439</v>
      </c>
      <c r="N4983" s="3">
        <v>45623</v>
      </c>
      <c r="O4983" s="4" t="str">
        <f t="shared" si="541"/>
        <v>2024-11</v>
      </c>
      <c r="P4983" s="4" t="str">
        <f t="shared" si="542"/>
        <v>11</v>
      </c>
      <c r="Q4983" s="4" t="str">
        <f t="shared" si="543"/>
        <v>November</v>
      </c>
      <c r="R4983" s="30" t="str">
        <f t="shared" si="544"/>
        <v>27</v>
      </c>
      <c r="W4983" t="str">
        <f t="shared" si="545"/>
        <v>ok</v>
      </c>
    </row>
    <row r="4984" spans="1:23" x14ac:dyDescent="0.3">
      <c r="A4984" t="s">
        <v>5026</v>
      </c>
      <c r="B4984" t="s">
        <v>36</v>
      </c>
      <c r="C4984" t="s">
        <v>18</v>
      </c>
      <c r="D4984" t="s">
        <v>37</v>
      </c>
      <c r="E4984" t="s">
        <v>20</v>
      </c>
      <c r="F4984" t="s">
        <v>15</v>
      </c>
      <c r="G4984" s="5">
        <v>15535.74</v>
      </c>
      <c r="H4984" s="5">
        <f t="shared" si="539"/>
        <v>279.64331999999996</v>
      </c>
      <c r="I4984" s="6">
        <v>4</v>
      </c>
      <c r="J4984" s="6">
        <v>62142.96</v>
      </c>
      <c r="K4984" s="5">
        <f t="shared" si="540"/>
        <v>1118.5732799999998</v>
      </c>
      <c r="L4984" s="7">
        <v>1.41</v>
      </c>
      <c r="M4984" s="7">
        <v>4992</v>
      </c>
      <c r="N4984" s="3">
        <v>45514</v>
      </c>
      <c r="O4984" s="4" t="str">
        <f t="shared" si="541"/>
        <v>2024-08</v>
      </c>
      <c r="P4984" s="4" t="str">
        <f t="shared" si="542"/>
        <v>08</v>
      </c>
      <c r="Q4984" s="4" t="str">
        <f t="shared" si="543"/>
        <v>August</v>
      </c>
      <c r="R4984" s="30" t="str">
        <f t="shared" si="544"/>
        <v>10</v>
      </c>
      <c r="W4984" t="str">
        <f t="shared" si="545"/>
        <v>ok</v>
      </c>
    </row>
    <row r="4985" spans="1:23" x14ac:dyDescent="0.3">
      <c r="A4985" t="s">
        <v>5027</v>
      </c>
      <c r="B4985" t="s">
        <v>41</v>
      </c>
      <c r="C4985" t="s">
        <v>42</v>
      </c>
      <c r="D4985" t="s">
        <v>43</v>
      </c>
      <c r="E4985" t="s">
        <v>14</v>
      </c>
      <c r="F4985" t="s">
        <v>26</v>
      </c>
      <c r="G4985" s="5">
        <v>18561.5</v>
      </c>
      <c r="H4985" s="5">
        <f t="shared" si="539"/>
        <v>334.10699999999997</v>
      </c>
      <c r="I4985" s="6">
        <v>5</v>
      </c>
      <c r="J4985" s="6">
        <v>92807.5</v>
      </c>
      <c r="K4985" s="5">
        <f t="shared" si="540"/>
        <v>1670.5349999999999</v>
      </c>
      <c r="L4985" s="7">
        <v>3.45</v>
      </c>
      <c r="M4985" s="7">
        <v>3520</v>
      </c>
      <c r="N4985" s="3">
        <v>45640</v>
      </c>
      <c r="O4985" s="4" t="str">
        <f t="shared" si="541"/>
        <v>2024-12</v>
      </c>
      <c r="P4985" s="4" t="str">
        <f t="shared" si="542"/>
        <v>12</v>
      </c>
      <c r="Q4985" s="4" t="str">
        <f t="shared" si="543"/>
        <v>December</v>
      </c>
      <c r="R4985" s="30" t="str">
        <f t="shared" si="544"/>
        <v>14</v>
      </c>
      <c r="W4985" t="str">
        <f t="shared" si="545"/>
        <v>ok</v>
      </c>
    </row>
    <row r="4986" spans="1:23" x14ac:dyDescent="0.3">
      <c r="A4986" t="s">
        <v>5028</v>
      </c>
      <c r="B4986" t="s">
        <v>23</v>
      </c>
      <c r="C4986" t="s">
        <v>24</v>
      </c>
      <c r="D4986" t="s">
        <v>25</v>
      </c>
      <c r="E4986" t="s">
        <v>14</v>
      </c>
      <c r="F4986" t="s">
        <v>38</v>
      </c>
      <c r="G4986" s="5">
        <v>14080.1</v>
      </c>
      <c r="H4986" s="5">
        <f t="shared" si="539"/>
        <v>253.4418</v>
      </c>
      <c r="I4986" s="6">
        <v>1</v>
      </c>
      <c r="J4986" s="6">
        <v>14080.1</v>
      </c>
      <c r="K4986" s="5">
        <f t="shared" si="540"/>
        <v>253.4418</v>
      </c>
      <c r="L4986" s="7">
        <v>4.17</v>
      </c>
      <c r="M4986" s="7">
        <v>1160</v>
      </c>
      <c r="N4986" s="3">
        <v>45528</v>
      </c>
      <c r="O4986" s="4" t="str">
        <f t="shared" si="541"/>
        <v>2024-08</v>
      </c>
      <c r="P4986" s="4" t="str">
        <f t="shared" si="542"/>
        <v>08</v>
      </c>
      <c r="Q4986" s="4" t="str">
        <f t="shared" si="543"/>
        <v>August</v>
      </c>
      <c r="R4986" s="30" t="str">
        <f t="shared" si="544"/>
        <v>24</v>
      </c>
      <c r="W4986" t="str">
        <f t="shared" si="545"/>
        <v>ok</v>
      </c>
    </row>
    <row r="4987" spans="1:23" x14ac:dyDescent="0.3">
      <c r="A4987" t="s">
        <v>5029</v>
      </c>
      <c r="B4987" t="s">
        <v>63</v>
      </c>
      <c r="C4987" t="s">
        <v>18</v>
      </c>
      <c r="D4987" t="s">
        <v>64</v>
      </c>
      <c r="E4987" t="s">
        <v>20</v>
      </c>
      <c r="F4987" t="s">
        <v>38</v>
      </c>
      <c r="G4987" s="5">
        <v>9436.4</v>
      </c>
      <c r="H4987" s="5">
        <f t="shared" si="539"/>
        <v>169.85519999999997</v>
      </c>
      <c r="I4987" s="6">
        <v>4</v>
      </c>
      <c r="J4987" s="6">
        <v>37745.599999999999</v>
      </c>
      <c r="K4987" s="5">
        <f t="shared" si="540"/>
        <v>679.42079999999987</v>
      </c>
      <c r="L4987" s="7">
        <v>3.74</v>
      </c>
      <c r="M4987" s="7">
        <v>1561</v>
      </c>
      <c r="N4987" s="3">
        <v>45387</v>
      </c>
      <c r="O4987" s="4" t="str">
        <f t="shared" si="541"/>
        <v>2024-04</v>
      </c>
      <c r="P4987" s="4" t="str">
        <f t="shared" si="542"/>
        <v>04</v>
      </c>
      <c r="Q4987" s="4" t="str">
        <f t="shared" si="543"/>
        <v>April</v>
      </c>
      <c r="R4987" s="30" t="str">
        <f t="shared" si="544"/>
        <v>05</v>
      </c>
      <c r="W4987" t="str">
        <f t="shared" si="545"/>
        <v>ok</v>
      </c>
    </row>
    <row r="4988" spans="1:23" x14ac:dyDescent="0.3">
      <c r="A4988" t="s">
        <v>5030</v>
      </c>
      <c r="B4988" t="s">
        <v>51</v>
      </c>
      <c r="C4988" t="s">
        <v>29</v>
      </c>
      <c r="D4988" t="s">
        <v>52</v>
      </c>
      <c r="E4988" t="s">
        <v>45</v>
      </c>
      <c r="F4988" t="s">
        <v>31</v>
      </c>
      <c r="G4988" s="5">
        <v>6724.53</v>
      </c>
      <c r="H4988" s="5">
        <f t="shared" si="539"/>
        <v>121.04153999999998</v>
      </c>
      <c r="I4988" s="6">
        <v>5</v>
      </c>
      <c r="J4988" s="6">
        <v>33622.65</v>
      </c>
      <c r="K4988" s="5">
        <f t="shared" si="540"/>
        <v>605.20769999999993</v>
      </c>
      <c r="L4988" s="7">
        <v>4.17</v>
      </c>
      <c r="M4988" s="7">
        <v>3762</v>
      </c>
      <c r="N4988" s="3">
        <v>45485</v>
      </c>
      <c r="O4988" s="4" t="str">
        <f t="shared" si="541"/>
        <v>2024-07</v>
      </c>
      <c r="P4988" s="4" t="str">
        <f t="shared" si="542"/>
        <v>07</v>
      </c>
      <c r="Q4988" s="4" t="str">
        <f t="shared" si="543"/>
        <v>July</v>
      </c>
      <c r="R4988" s="30" t="str">
        <f t="shared" si="544"/>
        <v>12</v>
      </c>
      <c r="W4988" t="str">
        <f t="shared" si="545"/>
        <v>ok</v>
      </c>
    </row>
    <row r="4989" spans="1:23" x14ac:dyDescent="0.3">
      <c r="A4989" t="s">
        <v>5031</v>
      </c>
      <c r="B4989" t="s">
        <v>41</v>
      </c>
      <c r="C4989" t="s">
        <v>42</v>
      </c>
      <c r="D4989" t="s">
        <v>43</v>
      </c>
      <c r="E4989" t="s">
        <v>14</v>
      </c>
      <c r="F4989" t="s">
        <v>21</v>
      </c>
      <c r="G4989" s="5">
        <v>15176.32</v>
      </c>
      <c r="H4989" s="5">
        <f t="shared" si="539"/>
        <v>273.17375999999996</v>
      </c>
      <c r="I4989" s="6">
        <v>4</v>
      </c>
      <c r="J4989" s="6">
        <v>60705.279999999999</v>
      </c>
      <c r="K4989" s="5">
        <f t="shared" si="540"/>
        <v>1092.6950399999998</v>
      </c>
      <c r="L4989" s="7">
        <v>4.7699999999999996</v>
      </c>
      <c r="M4989" s="7">
        <v>518</v>
      </c>
      <c r="N4989" s="3">
        <v>45583</v>
      </c>
      <c r="O4989" s="4" t="str">
        <f t="shared" si="541"/>
        <v>2024-10</v>
      </c>
      <c r="P4989" s="4" t="str">
        <f t="shared" si="542"/>
        <v>10</v>
      </c>
      <c r="Q4989" s="4" t="str">
        <f t="shared" si="543"/>
        <v>October</v>
      </c>
      <c r="R4989" s="30" t="str">
        <f t="shared" si="544"/>
        <v>18</v>
      </c>
      <c r="W4989" t="str">
        <f t="shared" si="545"/>
        <v>ok</v>
      </c>
    </row>
    <row r="4990" spans="1:23" x14ac:dyDescent="0.3">
      <c r="A4990" t="s">
        <v>5032</v>
      </c>
      <c r="B4990" t="s">
        <v>36</v>
      </c>
      <c r="C4990" t="s">
        <v>18</v>
      </c>
      <c r="D4990" t="s">
        <v>37</v>
      </c>
      <c r="E4990" t="s">
        <v>14</v>
      </c>
      <c r="F4990" t="s">
        <v>26</v>
      </c>
      <c r="G4990" s="5">
        <v>10890.94</v>
      </c>
      <c r="H4990" s="5">
        <f t="shared" si="539"/>
        <v>196.03691999999998</v>
      </c>
      <c r="I4990" s="6">
        <v>3</v>
      </c>
      <c r="J4990" s="6">
        <v>32672.82</v>
      </c>
      <c r="K4990" s="5">
        <f t="shared" si="540"/>
        <v>588.11075999999991</v>
      </c>
      <c r="L4990" s="7">
        <v>4.51</v>
      </c>
      <c r="M4990" s="7">
        <v>3523</v>
      </c>
      <c r="N4990" s="3">
        <v>45611</v>
      </c>
      <c r="O4990" s="4" t="str">
        <f t="shared" si="541"/>
        <v>2024-11</v>
      </c>
      <c r="P4990" s="4" t="str">
        <f t="shared" si="542"/>
        <v>11</v>
      </c>
      <c r="Q4990" s="4" t="str">
        <f t="shared" si="543"/>
        <v>November</v>
      </c>
      <c r="R4990" s="30" t="str">
        <f t="shared" si="544"/>
        <v>15</v>
      </c>
      <c r="W4990" t="str">
        <f t="shared" si="545"/>
        <v>ok</v>
      </c>
    </row>
    <row r="4991" spans="1:23" x14ac:dyDescent="0.3">
      <c r="A4991" t="s">
        <v>5033</v>
      </c>
      <c r="B4991" t="s">
        <v>11</v>
      </c>
      <c r="C4991" t="s">
        <v>12</v>
      </c>
      <c r="D4991" t="s">
        <v>13</v>
      </c>
      <c r="E4991" t="s">
        <v>14</v>
      </c>
      <c r="F4991" t="s">
        <v>60</v>
      </c>
      <c r="G4991" s="5">
        <v>4878.62</v>
      </c>
      <c r="H4991" s="5">
        <f t="shared" si="539"/>
        <v>87.815159999999992</v>
      </c>
      <c r="I4991" s="6">
        <v>5</v>
      </c>
      <c r="J4991" s="6">
        <v>24393.1</v>
      </c>
      <c r="K4991" s="5">
        <f t="shared" si="540"/>
        <v>439.07579999999996</v>
      </c>
      <c r="L4991" s="7">
        <v>4.4400000000000004</v>
      </c>
      <c r="M4991" s="7">
        <v>4770</v>
      </c>
      <c r="N4991" s="3">
        <v>45477</v>
      </c>
      <c r="O4991" s="4" t="str">
        <f t="shared" si="541"/>
        <v>2024-07</v>
      </c>
      <c r="P4991" s="4" t="str">
        <f t="shared" si="542"/>
        <v>07</v>
      </c>
      <c r="Q4991" s="4" t="str">
        <f t="shared" si="543"/>
        <v>July</v>
      </c>
      <c r="R4991" s="30" t="str">
        <f t="shared" si="544"/>
        <v>04</v>
      </c>
      <c r="W4991" t="str">
        <f t="shared" si="545"/>
        <v>ok</v>
      </c>
    </row>
    <row r="4992" spans="1:23" x14ac:dyDescent="0.3">
      <c r="A4992" t="s">
        <v>5034</v>
      </c>
      <c r="B4992" t="s">
        <v>33</v>
      </c>
      <c r="C4992" t="s">
        <v>12</v>
      </c>
      <c r="D4992" t="s">
        <v>34</v>
      </c>
      <c r="E4992" t="s">
        <v>45</v>
      </c>
      <c r="F4992" t="s">
        <v>21</v>
      </c>
      <c r="G4992" s="5">
        <v>836.4</v>
      </c>
      <c r="H4992" s="5">
        <f t="shared" si="539"/>
        <v>15.055199999999999</v>
      </c>
      <c r="I4992" s="6">
        <v>5</v>
      </c>
      <c r="J4992" s="6">
        <v>4182</v>
      </c>
      <c r="K4992" s="5">
        <f t="shared" si="540"/>
        <v>75.275999999999996</v>
      </c>
      <c r="L4992" s="7">
        <v>2.23</v>
      </c>
      <c r="M4992" s="7">
        <v>3380</v>
      </c>
      <c r="N4992" s="3">
        <v>45296</v>
      </c>
      <c r="O4992" s="4" t="str">
        <f t="shared" si="541"/>
        <v>2024-01</v>
      </c>
      <c r="P4992" s="4" t="str">
        <f t="shared" si="542"/>
        <v>01</v>
      </c>
      <c r="Q4992" s="4" t="str">
        <f t="shared" si="543"/>
        <v>January</v>
      </c>
      <c r="R4992" s="30" t="str">
        <f t="shared" si="544"/>
        <v>05</v>
      </c>
      <c r="W4992" t="str">
        <f t="shared" si="545"/>
        <v>ok</v>
      </c>
    </row>
    <row r="4993" spans="1:23" x14ac:dyDescent="0.3">
      <c r="A4993" t="s">
        <v>5035</v>
      </c>
      <c r="B4993" t="s">
        <v>63</v>
      </c>
      <c r="C4993" t="s">
        <v>18</v>
      </c>
      <c r="D4993" t="s">
        <v>64</v>
      </c>
      <c r="E4993" t="s">
        <v>14</v>
      </c>
      <c r="F4993" t="s">
        <v>60</v>
      </c>
      <c r="G4993" s="5">
        <v>14269.38</v>
      </c>
      <c r="H4993" s="5">
        <f t="shared" si="539"/>
        <v>256.84883999999994</v>
      </c>
      <c r="I4993" s="6">
        <v>3</v>
      </c>
      <c r="J4993" s="6">
        <v>42808.14</v>
      </c>
      <c r="K4993" s="5">
        <f t="shared" si="540"/>
        <v>770.54651999999987</v>
      </c>
      <c r="L4993" s="7">
        <v>1.8</v>
      </c>
      <c r="M4993" s="7">
        <v>3907</v>
      </c>
      <c r="N4993" s="3">
        <v>45362</v>
      </c>
      <c r="O4993" s="4" t="str">
        <f t="shared" si="541"/>
        <v>2024-03</v>
      </c>
      <c r="P4993" s="4" t="str">
        <f t="shared" si="542"/>
        <v>03</v>
      </c>
      <c r="Q4993" s="4" t="str">
        <f t="shared" si="543"/>
        <v>March</v>
      </c>
      <c r="R4993" s="30" t="str">
        <f t="shared" si="544"/>
        <v>11</v>
      </c>
      <c r="W4993" t="str">
        <f t="shared" si="545"/>
        <v>ok</v>
      </c>
    </row>
    <row r="4994" spans="1:23" x14ac:dyDescent="0.3">
      <c r="A4994" t="s">
        <v>5036</v>
      </c>
      <c r="B4994" t="s">
        <v>41</v>
      </c>
      <c r="C4994" t="s">
        <v>42</v>
      </c>
      <c r="D4994" t="s">
        <v>43</v>
      </c>
      <c r="E4994" t="s">
        <v>45</v>
      </c>
      <c r="F4994" t="s">
        <v>31</v>
      </c>
      <c r="G4994" s="5">
        <v>9117.26</v>
      </c>
      <c r="H4994" s="5">
        <f t="shared" si="539"/>
        <v>164.11068</v>
      </c>
      <c r="I4994" s="6">
        <v>1</v>
      </c>
      <c r="J4994" s="6">
        <v>9117.26</v>
      </c>
      <c r="K4994" s="5">
        <f t="shared" si="540"/>
        <v>164.11068</v>
      </c>
      <c r="L4994" s="7">
        <v>4.4000000000000004</v>
      </c>
      <c r="M4994" s="7">
        <v>3248</v>
      </c>
      <c r="N4994" s="3">
        <v>45624</v>
      </c>
      <c r="O4994" s="4" t="str">
        <f t="shared" si="541"/>
        <v>2024-11</v>
      </c>
      <c r="P4994" s="4" t="str">
        <f t="shared" si="542"/>
        <v>11</v>
      </c>
      <c r="Q4994" s="4" t="str">
        <f t="shared" si="543"/>
        <v>November</v>
      </c>
      <c r="R4994" s="30" t="str">
        <f t="shared" si="544"/>
        <v>28</v>
      </c>
      <c r="W4994" t="str">
        <f t="shared" si="545"/>
        <v>ok</v>
      </c>
    </row>
    <row r="4995" spans="1:23" x14ac:dyDescent="0.3">
      <c r="A4995" t="s">
        <v>5037</v>
      </c>
      <c r="B4995" t="s">
        <v>51</v>
      </c>
      <c r="C4995" t="s">
        <v>29</v>
      </c>
      <c r="D4995" t="s">
        <v>52</v>
      </c>
      <c r="E4995" t="s">
        <v>14</v>
      </c>
      <c r="F4995" t="s">
        <v>26</v>
      </c>
      <c r="G4995" s="5">
        <v>18957.89</v>
      </c>
      <c r="H4995" s="5">
        <f t="shared" ref="H4995:H5058" si="546">G4995*0.018</f>
        <v>341.24201999999997</v>
      </c>
      <c r="I4995" s="6">
        <v>4</v>
      </c>
      <c r="J4995" s="6">
        <v>75831.56</v>
      </c>
      <c r="K4995" s="5">
        <f t="shared" ref="K4995:K5058" si="547">H4995*I4995</f>
        <v>1364.9680799999999</v>
      </c>
      <c r="L4995" s="7">
        <v>1.9</v>
      </c>
      <c r="M4995" s="7">
        <v>2601</v>
      </c>
      <c r="N4995" s="3">
        <v>45360</v>
      </c>
      <c r="O4995" s="4" t="str">
        <f t="shared" ref="O4995:O5058" si="548">TEXT(N4995,"yyyy-mm")</f>
        <v>2024-03</v>
      </c>
      <c r="P4995" s="4" t="str">
        <f t="shared" ref="P4995:P5058" si="549">TEXT(N4995,"mm")</f>
        <v>03</v>
      </c>
      <c r="Q4995" s="4" t="str">
        <f t="shared" ref="Q4995:Q5058" si="550">TEXT(DATE(2024,P4995,1),"mmmm")</f>
        <v>March</v>
      </c>
      <c r="R4995" s="30" t="str">
        <f t="shared" ref="R4995:R5058" si="551">TEXT(N4995,"dd")</f>
        <v>09</v>
      </c>
      <c r="W4995" t="str">
        <f t="shared" ref="W4995:W5058" si="552">IF(G4995*I4995=J4995,"ok","False")</f>
        <v>ok</v>
      </c>
    </row>
    <row r="4996" spans="1:23" x14ac:dyDescent="0.3">
      <c r="A4996" t="s">
        <v>5038</v>
      </c>
      <c r="B4996" t="s">
        <v>51</v>
      </c>
      <c r="C4996" t="s">
        <v>29</v>
      </c>
      <c r="D4996" t="s">
        <v>52</v>
      </c>
      <c r="E4996" t="s">
        <v>45</v>
      </c>
      <c r="F4996" t="s">
        <v>26</v>
      </c>
      <c r="G4996" s="5">
        <v>11806.59</v>
      </c>
      <c r="H4996" s="5">
        <f t="shared" si="546"/>
        <v>212.51862</v>
      </c>
      <c r="I4996" s="6">
        <v>3</v>
      </c>
      <c r="J4996" s="6">
        <v>35419.769999999997</v>
      </c>
      <c r="K4996" s="5">
        <f t="shared" si="547"/>
        <v>637.55585999999994</v>
      </c>
      <c r="L4996" s="7">
        <v>4.28</v>
      </c>
      <c r="M4996" s="7">
        <v>649</v>
      </c>
      <c r="N4996" s="3">
        <v>45332</v>
      </c>
      <c r="O4996" s="4" t="str">
        <f t="shared" si="548"/>
        <v>2024-02</v>
      </c>
      <c r="P4996" s="4" t="str">
        <f t="shared" si="549"/>
        <v>02</v>
      </c>
      <c r="Q4996" s="4" t="str">
        <f t="shared" si="550"/>
        <v>February</v>
      </c>
      <c r="R4996" s="30" t="str">
        <f t="shared" si="551"/>
        <v>10</v>
      </c>
      <c r="W4996" t="str">
        <f t="shared" si="552"/>
        <v>ok</v>
      </c>
    </row>
    <row r="4997" spans="1:23" x14ac:dyDescent="0.3">
      <c r="A4997" t="s">
        <v>5039</v>
      </c>
      <c r="B4997" t="s">
        <v>23</v>
      </c>
      <c r="C4997" t="s">
        <v>24</v>
      </c>
      <c r="D4997" t="s">
        <v>25</v>
      </c>
      <c r="E4997" t="s">
        <v>45</v>
      </c>
      <c r="F4997" t="s">
        <v>38</v>
      </c>
      <c r="G4997" s="5">
        <v>1972.73</v>
      </c>
      <c r="H4997" s="5">
        <f t="shared" si="546"/>
        <v>35.509139999999995</v>
      </c>
      <c r="I4997" s="6">
        <v>3</v>
      </c>
      <c r="J4997" s="6">
        <v>5918.19</v>
      </c>
      <c r="K4997" s="5">
        <f t="shared" si="547"/>
        <v>106.52741999999998</v>
      </c>
      <c r="L4997" s="7">
        <v>3.51</v>
      </c>
      <c r="M4997" s="7">
        <v>3556</v>
      </c>
      <c r="N4997" s="3">
        <v>45632</v>
      </c>
      <c r="O4997" s="4" t="str">
        <f t="shared" si="548"/>
        <v>2024-12</v>
      </c>
      <c r="P4997" s="4" t="str">
        <f t="shared" si="549"/>
        <v>12</v>
      </c>
      <c r="Q4997" s="4" t="str">
        <f t="shared" si="550"/>
        <v>December</v>
      </c>
      <c r="R4997" s="30" t="str">
        <f t="shared" si="551"/>
        <v>06</v>
      </c>
      <c r="W4997" t="str">
        <f t="shared" si="552"/>
        <v>ok</v>
      </c>
    </row>
    <row r="4998" spans="1:23" x14ac:dyDescent="0.3">
      <c r="A4998" t="s">
        <v>5040</v>
      </c>
      <c r="B4998" t="s">
        <v>51</v>
      </c>
      <c r="C4998" t="s">
        <v>29</v>
      </c>
      <c r="D4998" t="s">
        <v>52</v>
      </c>
      <c r="E4998" t="s">
        <v>14</v>
      </c>
      <c r="F4998" t="s">
        <v>31</v>
      </c>
      <c r="G4998" s="5">
        <v>3886.7</v>
      </c>
      <c r="H4998" s="5">
        <f t="shared" si="546"/>
        <v>69.960599999999985</v>
      </c>
      <c r="I4998" s="6">
        <v>2</v>
      </c>
      <c r="J4998" s="6">
        <v>7773.4</v>
      </c>
      <c r="K4998" s="5">
        <f t="shared" si="547"/>
        <v>139.92119999999997</v>
      </c>
      <c r="L4998" s="7">
        <v>3.39</v>
      </c>
      <c r="M4998" s="7">
        <v>477</v>
      </c>
      <c r="N4998" s="3">
        <v>45560</v>
      </c>
      <c r="O4998" s="4" t="str">
        <f t="shared" si="548"/>
        <v>2024-09</v>
      </c>
      <c r="P4998" s="4" t="str">
        <f t="shared" si="549"/>
        <v>09</v>
      </c>
      <c r="Q4998" s="4" t="str">
        <f t="shared" si="550"/>
        <v>September</v>
      </c>
      <c r="R4998" s="30" t="str">
        <f t="shared" si="551"/>
        <v>25</v>
      </c>
      <c r="W4998" t="str">
        <f t="shared" si="552"/>
        <v>ok</v>
      </c>
    </row>
    <row r="4999" spans="1:23" x14ac:dyDescent="0.3">
      <c r="A4999" t="s">
        <v>5041</v>
      </c>
      <c r="B4999" t="s">
        <v>63</v>
      </c>
      <c r="C4999" t="s">
        <v>18</v>
      </c>
      <c r="D4999" t="s">
        <v>64</v>
      </c>
      <c r="E4999" t="s">
        <v>20</v>
      </c>
      <c r="F4999" t="s">
        <v>21</v>
      </c>
      <c r="G4999" s="5">
        <v>13632.6</v>
      </c>
      <c r="H4999" s="5">
        <f t="shared" si="546"/>
        <v>245.38679999999999</v>
      </c>
      <c r="I4999" s="6">
        <v>5</v>
      </c>
      <c r="J4999" s="6">
        <v>68163</v>
      </c>
      <c r="K4999" s="5">
        <f t="shared" si="547"/>
        <v>1226.934</v>
      </c>
      <c r="L4999" s="7">
        <v>2.56</v>
      </c>
      <c r="M4999" s="7">
        <v>316</v>
      </c>
      <c r="N4999" s="3">
        <v>45403</v>
      </c>
      <c r="O4999" s="4" t="str">
        <f t="shared" si="548"/>
        <v>2024-04</v>
      </c>
      <c r="P4999" s="4" t="str">
        <f t="shared" si="549"/>
        <v>04</v>
      </c>
      <c r="Q4999" s="4" t="str">
        <f t="shared" si="550"/>
        <v>April</v>
      </c>
      <c r="R4999" s="30" t="str">
        <f t="shared" si="551"/>
        <v>21</v>
      </c>
      <c r="W4999" t="str">
        <f t="shared" si="552"/>
        <v>ok</v>
      </c>
    </row>
    <row r="5000" spans="1:23" x14ac:dyDescent="0.3">
      <c r="A5000" t="s">
        <v>5042</v>
      </c>
      <c r="B5000" t="s">
        <v>33</v>
      </c>
      <c r="C5000" t="s">
        <v>12</v>
      </c>
      <c r="D5000" t="s">
        <v>34</v>
      </c>
      <c r="E5000" t="s">
        <v>20</v>
      </c>
      <c r="F5000" t="s">
        <v>60</v>
      </c>
      <c r="G5000" s="5">
        <v>9869.58</v>
      </c>
      <c r="H5000" s="5">
        <f t="shared" si="546"/>
        <v>177.65243999999998</v>
      </c>
      <c r="I5000" s="6">
        <v>1</v>
      </c>
      <c r="J5000" s="6">
        <v>9869.58</v>
      </c>
      <c r="K5000" s="5">
        <f t="shared" si="547"/>
        <v>177.65243999999998</v>
      </c>
      <c r="L5000" s="7">
        <v>2.44</v>
      </c>
      <c r="M5000" s="7">
        <v>4953</v>
      </c>
      <c r="N5000" s="3">
        <v>45414</v>
      </c>
      <c r="O5000" s="4" t="str">
        <f t="shared" si="548"/>
        <v>2024-05</v>
      </c>
      <c r="P5000" s="4" t="str">
        <f t="shared" si="549"/>
        <v>05</v>
      </c>
      <c r="Q5000" s="4" t="str">
        <f t="shared" si="550"/>
        <v>May</v>
      </c>
      <c r="R5000" s="30" t="str">
        <f t="shared" si="551"/>
        <v>02</v>
      </c>
      <c r="W5000" t="str">
        <f t="shared" si="552"/>
        <v>ok</v>
      </c>
    </row>
    <row r="5001" spans="1:23" x14ac:dyDescent="0.3">
      <c r="A5001" t="s">
        <v>5043</v>
      </c>
      <c r="B5001" t="s">
        <v>63</v>
      </c>
      <c r="C5001" t="s">
        <v>18</v>
      </c>
      <c r="D5001" t="s">
        <v>64</v>
      </c>
      <c r="E5001" t="s">
        <v>14</v>
      </c>
      <c r="F5001" t="s">
        <v>60</v>
      </c>
      <c r="G5001" s="5">
        <v>14839.46</v>
      </c>
      <c r="H5001" s="5">
        <f t="shared" si="546"/>
        <v>267.11027999999999</v>
      </c>
      <c r="I5001" s="6">
        <v>2</v>
      </c>
      <c r="J5001" s="6">
        <v>29678.92</v>
      </c>
      <c r="K5001" s="5">
        <f t="shared" si="547"/>
        <v>534.22055999999998</v>
      </c>
      <c r="L5001" s="7">
        <v>2</v>
      </c>
      <c r="M5001" s="7">
        <v>3717</v>
      </c>
      <c r="N5001" s="3">
        <v>45455</v>
      </c>
      <c r="O5001" s="4" t="str">
        <f t="shared" si="548"/>
        <v>2024-06</v>
      </c>
      <c r="P5001" s="4" t="str">
        <f t="shared" si="549"/>
        <v>06</v>
      </c>
      <c r="Q5001" s="4" t="str">
        <f t="shared" si="550"/>
        <v>June</v>
      </c>
      <c r="R5001" s="30" t="str">
        <f t="shared" si="551"/>
        <v>12</v>
      </c>
      <c r="W5001" t="str">
        <f t="shared" si="552"/>
        <v>ok</v>
      </c>
    </row>
    <row r="5002" spans="1:23" x14ac:dyDescent="0.3">
      <c r="A5002" t="s">
        <v>5044</v>
      </c>
      <c r="B5002" t="s">
        <v>17</v>
      </c>
      <c r="C5002" t="s">
        <v>18</v>
      </c>
      <c r="D5002" t="s">
        <v>19</v>
      </c>
      <c r="E5002" t="s">
        <v>45</v>
      </c>
      <c r="F5002" t="s">
        <v>21</v>
      </c>
      <c r="G5002" s="5">
        <v>15895.04</v>
      </c>
      <c r="H5002" s="5">
        <f t="shared" si="546"/>
        <v>286.11072000000001</v>
      </c>
      <c r="I5002" s="6">
        <v>4</v>
      </c>
      <c r="J5002" s="6">
        <v>63580.160000000003</v>
      </c>
      <c r="K5002" s="5">
        <f t="shared" si="547"/>
        <v>1144.4428800000001</v>
      </c>
      <c r="L5002" s="7">
        <v>3.64</v>
      </c>
      <c r="M5002" s="7">
        <v>851</v>
      </c>
      <c r="N5002" s="3">
        <v>45426</v>
      </c>
      <c r="O5002" s="4" t="str">
        <f t="shared" si="548"/>
        <v>2024-05</v>
      </c>
      <c r="P5002" s="4" t="str">
        <f t="shared" si="549"/>
        <v>05</v>
      </c>
      <c r="Q5002" s="4" t="str">
        <f t="shared" si="550"/>
        <v>May</v>
      </c>
      <c r="R5002" s="30" t="str">
        <f t="shared" si="551"/>
        <v>14</v>
      </c>
      <c r="W5002" t="str">
        <f t="shared" si="552"/>
        <v>ok</v>
      </c>
    </row>
    <row r="5003" spans="1:23" x14ac:dyDescent="0.3">
      <c r="A5003" t="s">
        <v>5045</v>
      </c>
      <c r="B5003" t="s">
        <v>51</v>
      </c>
      <c r="C5003" t="s">
        <v>29</v>
      </c>
      <c r="D5003" t="s">
        <v>52</v>
      </c>
      <c r="E5003" t="s">
        <v>45</v>
      </c>
      <c r="F5003" t="s">
        <v>15</v>
      </c>
      <c r="G5003" s="5">
        <v>12651.59</v>
      </c>
      <c r="H5003" s="5">
        <f t="shared" si="546"/>
        <v>227.72861999999998</v>
      </c>
      <c r="I5003" s="6">
        <v>1</v>
      </c>
      <c r="J5003" s="6">
        <v>12651.59</v>
      </c>
      <c r="K5003" s="5">
        <f t="shared" si="547"/>
        <v>227.72861999999998</v>
      </c>
      <c r="L5003" s="7">
        <v>3.73</v>
      </c>
      <c r="M5003" s="7">
        <v>490</v>
      </c>
      <c r="N5003" s="3">
        <v>45304</v>
      </c>
      <c r="O5003" s="4" t="str">
        <f t="shared" si="548"/>
        <v>2024-01</v>
      </c>
      <c r="P5003" s="4" t="str">
        <f t="shared" si="549"/>
        <v>01</v>
      </c>
      <c r="Q5003" s="4" t="str">
        <f t="shared" si="550"/>
        <v>January</v>
      </c>
      <c r="R5003" s="30" t="str">
        <f t="shared" si="551"/>
        <v>13</v>
      </c>
      <c r="W5003" t="str">
        <f t="shared" si="552"/>
        <v>ok</v>
      </c>
    </row>
    <row r="5004" spans="1:23" x14ac:dyDescent="0.3">
      <c r="A5004" t="s">
        <v>5046</v>
      </c>
      <c r="B5004" t="s">
        <v>36</v>
      </c>
      <c r="C5004" t="s">
        <v>18</v>
      </c>
      <c r="D5004" t="s">
        <v>37</v>
      </c>
      <c r="E5004" t="s">
        <v>14</v>
      </c>
      <c r="F5004" t="s">
        <v>26</v>
      </c>
      <c r="G5004" s="5">
        <v>1964.04</v>
      </c>
      <c r="H5004" s="5">
        <f t="shared" si="546"/>
        <v>35.352719999999998</v>
      </c>
      <c r="I5004" s="6">
        <v>2</v>
      </c>
      <c r="J5004" s="6">
        <v>3928.08</v>
      </c>
      <c r="K5004" s="5">
        <f t="shared" si="547"/>
        <v>70.705439999999996</v>
      </c>
      <c r="L5004" s="7">
        <v>4.99</v>
      </c>
      <c r="M5004" s="7">
        <v>3279</v>
      </c>
      <c r="N5004" s="3">
        <v>45405</v>
      </c>
      <c r="O5004" s="4" t="str">
        <f t="shared" si="548"/>
        <v>2024-04</v>
      </c>
      <c r="P5004" s="4" t="str">
        <f t="shared" si="549"/>
        <v>04</v>
      </c>
      <c r="Q5004" s="4" t="str">
        <f t="shared" si="550"/>
        <v>April</v>
      </c>
      <c r="R5004" s="30" t="str">
        <f t="shared" si="551"/>
        <v>23</v>
      </c>
      <c r="W5004" t="str">
        <f t="shared" si="552"/>
        <v>ok</v>
      </c>
    </row>
    <row r="5005" spans="1:23" x14ac:dyDescent="0.3">
      <c r="A5005" t="s">
        <v>5047</v>
      </c>
      <c r="B5005" t="s">
        <v>17</v>
      </c>
      <c r="C5005" t="s">
        <v>18</v>
      </c>
      <c r="D5005" t="s">
        <v>19</v>
      </c>
      <c r="E5005" t="s">
        <v>14</v>
      </c>
      <c r="F5005" t="s">
        <v>21</v>
      </c>
      <c r="G5005" s="5">
        <v>11794.64</v>
      </c>
      <c r="H5005" s="5">
        <f t="shared" si="546"/>
        <v>212.30351999999996</v>
      </c>
      <c r="I5005" s="6">
        <v>3</v>
      </c>
      <c r="J5005" s="6">
        <v>35383.919999999998</v>
      </c>
      <c r="K5005" s="5">
        <f t="shared" si="547"/>
        <v>636.91055999999992</v>
      </c>
      <c r="L5005" s="7">
        <v>4.79</v>
      </c>
      <c r="M5005" s="7">
        <v>1046</v>
      </c>
      <c r="N5005" s="3">
        <v>45447</v>
      </c>
      <c r="O5005" s="4" t="str">
        <f t="shared" si="548"/>
        <v>2024-06</v>
      </c>
      <c r="P5005" s="4" t="str">
        <f t="shared" si="549"/>
        <v>06</v>
      </c>
      <c r="Q5005" s="4" t="str">
        <f t="shared" si="550"/>
        <v>June</v>
      </c>
      <c r="R5005" s="30" t="str">
        <f t="shared" si="551"/>
        <v>04</v>
      </c>
      <c r="W5005" t="str">
        <f t="shared" si="552"/>
        <v>ok</v>
      </c>
    </row>
    <row r="5006" spans="1:23" x14ac:dyDescent="0.3">
      <c r="A5006" t="s">
        <v>5048</v>
      </c>
      <c r="B5006" t="s">
        <v>23</v>
      </c>
      <c r="C5006" t="s">
        <v>24</v>
      </c>
      <c r="D5006" t="s">
        <v>25</v>
      </c>
      <c r="E5006" t="s">
        <v>45</v>
      </c>
      <c r="F5006" t="s">
        <v>31</v>
      </c>
      <c r="G5006" s="5">
        <v>8824.32</v>
      </c>
      <c r="H5006" s="5">
        <f t="shared" si="546"/>
        <v>158.83775999999997</v>
      </c>
      <c r="I5006" s="6">
        <v>4</v>
      </c>
      <c r="J5006" s="6">
        <v>35297.279999999999</v>
      </c>
      <c r="K5006" s="5">
        <f t="shared" si="547"/>
        <v>635.3510399999999</v>
      </c>
      <c r="L5006" s="7">
        <v>3.54</v>
      </c>
      <c r="M5006" s="7">
        <v>740</v>
      </c>
      <c r="N5006" s="3">
        <v>45333</v>
      </c>
      <c r="O5006" s="4" t="str">
        <f t="shared" si="548"/>
        <v>2024-02</v>
      </c>
      <c r="P5006" s="4" t="str">
        <f t="shared" si="549"/>
        <v>02</v>
      </c>
      <c r="Q5006" s="4" t="str">
        <f t="shared" si="550"/>
        <v>February</v>
      </c>
      <c r="R5006" s="30" t="str">
        <f t="shared" si="551"/>
        <v>11</v>
      </c>
      <c r="W5006" t="str">
        <f t="shared" si="552"/>
        <v>ok</v>
      </c>
    </row>
    <row r="5007" spans="1:23" x14ac:dyDescent="0.3">
      <c r="A5007" t="s">
        <v>5049</v>
      </c>
      <c r="B5007" t="s">
        <v>23</v>
      </c>
      <c r="C5007" t="s">
        <v>24</v>
      </c>
      <c r="D5007" t="s">
        <v>25</v>
      </c>
      <c r="E5007" t="s">
        <v>14</v>
      </c>
      <c r="F5007" t="s">
        <v>60</v>
      </c>
      <c r="G5007" s="5">
        <v>1370.15</v>
      </c>
      <c r="H5007" s="5">
        <f t="shared" si="546"/>
        <v>24.662700000000001</v>
      </c>
      <c r="I5007" s="6">
        <v>5</v>
      </c>
      <c r="J5007" s="6">
        <v>6850.75</v>
      </c>
      <c r="K5007" s="5">
        <f t="shared" si="547"/>
        <v>123.3135</v>
      </c>
      <c r="L5007" s="7">
        <v>2.34</v>
      </c>
      <c r="M5007" s="7">
        <v>4604</v>
      </c>
      <c r="N5007" s="3">
        <v>45426</v>
      </c>
      <c r="O5007" s="4" t="str">
        <f t="shared" si="548"/>
        <v>2024-05</v>
      </c>
      <c r="P5007" s="4" t="str">
        <f t="shared" si="549"/>
        <v>05</v>
      </c>
      <c r="Q5007" s="4" t="str">
        <f t="shared" si="550"/>
        <v>May</v>
      </c>
      <c r="R5007" s="30" t="str">
        <f t="shared" si="551"/>
        <v>14</v>
      </c>
      <c r="W5007" t="str">
        <f t="shared" si="552"/>
        <v>ok</v>
      </c>
    </row>
    <row r="5008" spans="1:23" x14ac:dyDescent="0.3">
      <c r="A5008" t="s">
        <v>5050</v>
      </c>
      <c r="B5008" t="s">
        <v>36</v>
      </c>
      <c r="C5008" t="s">
        <v>18</v>
      </c>
      <c r="D5008" t="s">
        <v>37</v>
      </c>
      <c r="E5008" t="s">
        <v>20</v>
      </c>
      <c r="F5008" t="s">
        <v>31</v>
      </c>
      <c r="G5008" s="5">
        <v>11942.17</v>
      </c>
      <c r="H5008" s="5">
        <f t="shared" si="546"/>
        <v>214.95905999999999</v>
      </c>
      <c r="I5008" s="6">
        <v>3</v>
      </c>
      <c r="J5008" s="6">
        <v>35826.51</v>
      </c>
      <c r="K5008" s="5">
        <f t="shared" si="547"/>
        <v>644.87717999999995</v>
      </c>
      <c r="L5008" s="7">
        <v>4.05</v>
      </c>
      <c r="M5008" s="7">
        <v>1634</v>
      </c>
      <c r="N5008" s="3">
        <v>45534</v>
      </c>
      <c r="O5008" s="4" t="str">
        <f t="shared" si="548"/>
        <v>2024-08</v>
      </c>
      <c r="P5008" s="4" t="str">
        <f t="shared" si="549"/>
        <v>08</v>
      </c>
      <c r="Q5008" s="4" t="str">
        <f t="shared" si="550"/>
        <v>August</v>
      </c>
      <c r="R5008" s="30" t="str">
        <f t="shared" si="551"/>
        <v>30</v>
      </c>
      <c r="W5008" t="str">
        <f t="shared" si="552"/>
        <v>ok</v>
      </c>
    </row>
    <row r="5009" spans="1:23" x14ac:dyDescent="0.3">
      <c r="A5009" t="s">
        <v>5051</v>
      </c>
      <c r="B5009" t="s">
        <v>11</v>
      </c>
      <c r="C5009" t="s">
        <v>12</v>
      </c>
      <c r="D5009" t="s">
        <v>13</v>
      </c>
      <c r="E5009" t="s">
        <v>14</v>
      </c>
      <c r="F5009" t="s">
        <v>26</v>
      </c>
      <c r="G5009" s="5">
        <v>4944.3500000000004</v>
      </c>
      <c r="H5009" s="5">
        <f t="shared" si="546"/>
        <v>88.9983</v>
      </c>
      <c r="I5009" s="6">
        <v>2</v>
      </c>
      <c r="J5009" s="6">
        <v>9888.7000000000007</v>
      </c>
      <c r="K5009" s="5">
        <f t="shared" si="547"/>
        <v>177.9966</v>
      </c>
      <c r="L5009" s="7">
        <v>1.84</v>
      </c>
      <c r="M5009" s="7">
        <v>4996</v>
      </c>
      <c r="N5009" s="3">
        <v>45555</v>
      </c>
      <c r="O5009" s="4" t="str">
        <f t="shared" si="548"/>
        <v>2024-09</v>
      </c>
      <c r="P5009" s="4" t="str">
        <f t="shared" si="549"/>
        <v>09</v>
      </c>
      <c r="Q5009" s="4" t="str">
        <f t="shared" si="550"/>
        <v>September</v>
      </c>
      <c r="R5009" s="30" t="str">
        <f t="shared" si="551"/>
        <v>20</v>
      </c>
      <c r="W5009" t="str">
        <f t="shared" si="552"/>
        <v>ok</v>
      </c>
    </row>
    <row r="5010" spans="1:23" x14ac:dyDescent="0.3">
      <c r="A5010" t="s">
        <v>5052</v>
      </c>
      <c r="B5010" t="s">
        <v>63</v>
      </c>
      <c r="C5010" t="s">
        <v>18</v>
      </c>
      <c r="D5010" t="s">
        <v>64</v>
      </c>
      <c r="E5010" t="s">
        <v>14</v>
      </c>
      <c r="F5010" t="s">
        <v>15</v>
      </c>
      <c r="G5010" s="5">
        <v>14428.9</v>
      </c>
      <c r="H5010" s="5">
        <f t="shared" si="546"/>
        <v>259.72019999999998</v>
      </c>
      <c r="I5010" s="6">
        <v>5</v>
      </c>
      <c r="J5010" s="6">
        <v>72144.5</v>
      </c>
      <c r="K5010" s="5">
        <f t="shared" si="547"/>
        <v>1298.6009999999999</v>
      </c>
      <c r="L5010" s="7">
        <v>1.7</v>
      </c>
      <c r="M5010" s="7">
        <v>3462</v>
      </c>
      <c r="N5010" s="3">
        <v>45471</v>
      </c>
      <c r="O5010" s="4" t="str">
        <f t="shared" si="548"/>
        <v>2024-06</v>
      </c>
      <c r="P5010" s="4" t="str">
        <f t="shared" si="549"/>
        <v>06</v>
      </c>
      <c r="Q5010" s="4" t="str">
        <f t="shared" si="550"/>
        <v>June</v>
      </c>
      <c r="R5010" s="30" t="str">
        <f t="shared" si="551"/>
        <v>28</v>
      </c>
      <c r="W5010" t="str">
        <f t="shared" si="552"/>
        <v>ok</v>
      </c>
    </row>
    <row r="5011" spans="1:23" x14ac:dyDescent="0.3">
      <c r="A5011" t="s">
        <v>5053</v>
      </c>
      <c r="B5011" t="s">
        <v>47</v>
      </c>
      <c r="C5011" t="s">
        <v>12</v>
      </c>
      <c r="D5011" t="s">
        <v>48</v>
      </c>
      <c r="E5011" t="s">
        <v>45</v>
      </c>
      <c r="F5011" t="s">
        <v>21</v>
      </c>
      <c r="G5011" s="5">
        <v>16193.64</v>
      </c>
      <c r="H5011" s="5">
        <f t="shared" si="546"/>
        <v>291.48551999999995</v>
      </c>
      <c r="I5011" s="6">
        <v>1</v>
      </c>
      <c r="J5011" s="6">
        <v>16193.64</v>
      </c>
      <c r="K5011" s="5">
        <f t="shared" si="547"/>
        <v>291.48551999999995</v>
      </c>
      <c r="L5011" s="7">
        <v>1.84</v>
      </c>
      <c r="M5011" s="7">
        <v>2402</v>
      </c>
      <c r="N5011" s="3">
        <v>45482</v>
      </c>
      <c r="O5011" s="4" t="str">
        <f t="shared" si="548"/>
        <v>2024-07</v>
      </c>
      <c r="P5011" s="4" t="str">
        <f t="shared" si="549"/>
        <v>07</v>
      </c>
      <c r="Q5011" s="4" t="str">
        <f t="shared" si="550"/>
        <v>July</v>
      </c>
      <c r="R5011" s="30" t="str">
        <f t="shared" si="551"/>
        <v>09</v>
      </c>
      <c r="W5011" t="str">
        <f t="shared" si="552"/>
        <v>ok</v>
      </c>
    </row>
    <row r="5012" spans="1:23" x14ac:dyDescent="0.3">
      <c r="A5012" t="s">
        <v>5054</v>
      </c>
      <c r="B5012" t="s">
        <v>36</v>
      </c>
      <c r="C5012" t="s">
        <v>18</v>
      </c>
      <c r="D5012" t="s">
        <v>37</v>
      </c>
      <c r="E5012" t="s">
        <v>20</v>
      </c>
      <c r="F5012" t="s">
        <v>26</v>
      </c>
      <c r="G5012" s="5">
        <v>11816.54</v>
      </c>
      <c r="H5012" s="5">
        <f t="shared" si="546"/>
        <v>212.69772</v>
      </c>
      <c r="I5012" s="6">
        <v>4</v>
      </c>
      <c r="J5012" s="6">
        <v>47266.16</v>
      </c>
      <c r="K5012" s="5">
        <f t="shared" si="547"/>
        <v>850.79088000000002</v>
      </c>
      <c r="L5012" s="7">
        <v>4.97</v>
      </c>
      <c r="M5012" s="7">
        <v>348</v>
      </c>
      <c r="N5012" s="3">
        <v>45603</v>
      </c>
      <c r="O5012" s="4" t="str">
        <f t="shared" si="548"/>
        <v>2024-11</v>
      </c>
      <c r="P5012" s="4" t="str">
        <f t="shared" si="549"/>
        <v>11</v>
      </c>
      <c r="Q5012" s="4" t="str">
        <f t="shared" si="550"/>
        <v>November</v>
      </c>
      <c r="R5012" s="30" t="str">
        <f t="shared" si="551"/>
        <v>07</v>
      </c>
      <c r="W5012" t="str">
        <f t="shared" si="552"/>
        <v>ok</v>
      </c>
    </row>
    <row r="5013" spans="1:23" x14ac:dyDescent="0.3">
      <c r="A5013" t="s">
        <v>5055</v>
      </c>
      <c r="B5013" t="s">
        <v>17</v>
      </c>
      <c r="C5013" t="s">
        <v>18</v>
      </c>
      <c r="D5013" t="s">
        <v>19</v>
      </c>
      <c r="E5013" t="s">
        <v>20</v>
      </c>
      <c r="F5013" t="s">
        <v>31</v>
      </c>
      <c r="G5013" s="5">
        <v>4362.8599999999997</v>
      </c>
      <c r="H5013" s="5">
        <f t="shared" si="546"/>
        <v>78.531479999999988</v>
      </c>
      <c r="I5013" s="6">
        <v>2</v>
      </c>
      <c r="J5013" s="6">
        <v>8725.7199999999993</v>
      </c>
      <c r="K5013" s="5">
        <f t="shared" si="547"/>
        <v>157.06295999999998</v>
      </c>
      <c r="L5013" s="7">
        <v>1.22</v>
      </c>
      <c r="M5013" s="7">
        <v>4611</v>
      </c>
      <c r="N5013" s="3">
        <v>45569</v>
      </c>
      <c r="O5013" s="4" t="str">
        <f t="shared" si="548"/>
        <v>2024-10</v>
      </c>
      <c r="P5013" s="4" t="str">
        <f t="shared" si="549"/>
        <v>10</v>
      </c>
      <c r="Q5013" s="4" t="str">
        <f t="shared" si="550"/>
        <v>October</v>
      </c>
      <c r="R5013" s="30" t="str">
        <f t="shared" si="551"/>
        <v>04</v>
      </c>
      <c r="W5013" t="str">
        <f t="shared" si="552"/>
        <v>ok</v>
      </c>
    </row>
    <row r="5014" spans="1:23" x14ac:dyDescent="0.3">
      <c r="A5014" t="s">
        <v>5056</v>
      </c>
      <c r="B5014" t="s">
        <v>33</v>
      </c>
      <c r="C5014" t="s">
        <v>12</v>
      </c>
      <c r="D5014" t="s">
        <v>34</v>
      </c>
      <c r="E5014" t="s">
        <v>20</v>
      </c>
      <c r="F5014" t="s">
        <v>15</v>
      </c>
      <c r="G5014" s="5">
        <v>17049.21</v>
      </c>
      <c r="H5014" s="5">
        <f t="shared" si="546"/>
        <v>306.88577999999995</v>
      </c>
      <c r="I5014" s="6">
        <v>1</v>
      </c>
      <c r="J5014" s="6">
        <v>17049.21</v>
      </c>
      <c r="K5014" s="5">
        <f t="shared" si="547"/>
        <v>306.88577999999995</v>
      </c>
      <c r="L5014" s="7">
        <v>1.81</v>
      </c>
      <c r="M5014" s="7">
        <v>3513</v>
      </c>
      <c r="N5014" s="3">
        <v>45473</v>
      </c>
      <c r="O5014" s="4" t="str">
        <f t="shared" si="548"/>
        <v>2024-06</v>
      </c>
      <c r="P5014" s="4" t="str">
        <f t="shared" si="549"/>
        <v>06</v>
      </c>
      <c r="Q5014" s="4" t="str">
        <f t="shared" si="550"/>
        <v>June</v>
      </c>
      <c r="R5014" s="30" t="str">
        <f t="shared" si="551"/>
        <v>30</v>
      </c>
      <c r="W5014" t="str">
        <f t="shared" si="552"/>
        <v>ok</v>
      </c>
    </row>
    <row r="5015" spans="1:23" x14ac:dyDescent="0.3">
      <c r="A5015" t="s">
        <v>5057</v>
      </c>
      <c r="B5015" t="s">
        <v>28</v>
      </c>
      <c r="C5015" t="s">
        <v>29</v>
      </c>
      <c r="D5015" t="s">
        <v>30</v>
      </c>
      <c r="E5015" t="s">
        <v>45</v>
      </c>
      <c r="F5015" t="s">
        <v>26</v>
      </c>
      <c r="G5015" s="5">
        <v>1037.43</v>
      </c>
      <c r="H5015" s="5">
        <f t="shared" si="546"/>
        <v>18.673739999999999</v>
      </c>
      <c r="I5015" s="6">
        <v>5</v>
      </c>
      <c r="J5015" s="6">
        <v>5187.1499999999996</v>
      </c>
      <c r="K5015" s="5">
        <f t="shared" si="547"/>
        <v>93.36869999999999</v>
      </c>
      <c r="L5015" s="7">
        <v>3.29</v>
      </c>
      <c r="M5015" s="7">
        <v>3540</v>
      </c>
      <c r="N5015" s="3">
        <v>45461</v>
      </c>
      <c r="O5015" s="4" t="str">
        <f t="shared" si="548"/>
        <v>2024-06</v>
      </c>
      <c r="P5015" s="4" t="str">
        <f t="shared" si="549"/>
        <v>06</v>
      </c>
      <c r="Q5015" s="4" t="str">
        <f t="shared" si="550"/>
        <v>June</v>
      </c>
      <c r="R5015" s="30" t="str">
        <f t="shared" si="551"/>
        <v>18</v>
      </c>
      <c r="W5015" t="str">
        <f t="shared" si="552"/>
        <v>ok</v>
      </c>
    </row>
    <row r="5016" spans="1:23" x14ac:dyDescent="0.3">
      <c r="A5016" t="s">
        <v>5058</v>
      </c>
      <c r="B5016" t="s">
        <v>47</v>
      </c>
      <c r="C5016" t="s">
        <v>12</v>
      </c>
      <c r="D5016" t="s">
        <v>48</v>
      </c>
      <c r="E5016" t="s">
        <v>20</v>
      </c>
      <c r="F5016" t="s">
        <v>15</v>
      </c>
      <c r="G5016" s="5">
        <v>12958.93</v>
      </c>
      <c r="H5016" s="5">
        <f t="shared" si="546"/>
        <v>233.26074</v>
      </c>
      <c r="I5016" s="6">
        <v>5</v>
      </c>
      <c r="J5016" s="6">
        <v>64794.65</v>
      </c>
      <c r="K5016" s="5">
        <f t="shared" si="547"/>
        <v>1166.3036999999999</v>
      </c>
      <c r="L5016" s="7">
        <v>3.63</v>
      </c>
      <c r="M5016" s="7">
        <v>4450</v>
      </c>
      <c r="N5016" s="3">
        <v>45317</v>
      </c>
      <c r="O5016" s="4" t="str">
        <f t="shared" si="548"/>
        <v>2024-01</v>
      </c>
      <c r="P5016" s="4" t="str">
        <f t="shared" si="549"/>
        <v>01</v>
      </c>
      <c r="Q5016" s="4" t="str">
        <f t="shared" si="550"/>
        <v>January</v>
      </c>
      <c r="R5016" s="30" t="str">
        <f t="shared" si="551"/>
        <v>26</v>
      </c>
      <c r="W5016" t="str">
        <f t="shared" si="552"/>
        <v>ok</v>
      </c>
    </row>
    <row r="5017" spans="1:23" x14ac:dyDescent="0.3">
      <c r="A5017" t="s">
        <v>5059</v>
      </c>
      <c r="B5017" t="s">
        <v>33</v>
      </c>
      <c r="C5017" t="s">
        <v>12</v>
      </c>
      <c r="D5017" t="s">
        <v>34</v>
      </c>
      <c r="E5017" t="s">
        <v>45</v>
      </c>
      <c r="F5017" t="s">
        <v>60</v>
      </c>
      <c r="G5017" s="5">
        <v>10576.44</v>
      </c>
      <c r="H5017" s="5">
        <f t="shared" si="546"/>
        <v>190.37592000000001</v>
      </c>
      <c r="I5017" s="6">
        <v>1</v>
      </c>
      <c r="J5017" s="6">
        <v>10576.44</v>
      </c>
      <c r="K5017" s="5">
        <f t="shared" si="547"/>
        <v>190.37592000000001</v>
      </c>
      <c r="L5017" s="7">
        <v>2.2200000000000002</v>
      </c>
      <c r="M5017" s="7">
        <v>4215</v>
      </c>
      <c r="N5017" s="3">
        <v>45651</v>
      </c>
      <c r="O5017" s="4" t="str">
        <f t="shared" si="548"/>
        <v>2024-12</v>
      </c>
      <c r="P5017" s="4" t="str">
        <f t="shared" si="549"/>
        <v>12</v>
      </c>
      <c r="Q5017" s="4" t="str">
        <f t="shared" si="550"/>
        <v>December</v>
      </c>
      <c r="R5017" s="30" t="str">
        <f t="shared" si="551"/>
        <v>25</v>
      </c>
      <c r="W5017" t="str">
        <f t="shared" si="552"/>
        <v>ok</v>
      </c>
    </row>
    <row r="5018" spans="1:23" x14ac:dyDescent="0.3">
      <c r="A5018" t="s">
        <v>5060</v>
      </c>
      <c r="B5018" t="s">
        <v>41</v>
      </c>
      <c r="C5018" t="s">
        <v>42</v>
      </c>
      <c r="D5018" t="s">
        <v>43</v>
      </c>
      <c r="E5018" t="s">
        <v>45</v>
      </c>
      <c r="F5018" t="s">
        <v>21</v>
      </c>
      <c r="G5018" s="5">
        <v>8173.94</v>
      </c>
      <c r="H5018" s="5">
        <f t="shared" si="546"/>
        <v>147.13091999999997</v>
      </c>
      <c r="I5018" s="6">
        <v>4</v>
      </c>
      <c r="J5018" s="6">
        <v>32695.759999999998</v>
      </c>
      <c r="K5018" s="5">
        <f t="shared" si="547"/>
        <v>588.5236799999999</v>
      </c>
      <c r="L5018" s="7">
        <v>4.1900000000000004</v>
      </c>
      <c r="M5018" s="7">
        <v>2090</v>
      </c>
      <c r="N5018" s="3">
        <v>45409</v>
      </c>
      <c r="O5018" s="4" t="str">
        <f t="shared" si="548"/>
        <v>2024-04</v>
      </c>
      <c r="P5018" s="4" t="str">
        <f t="shared" si="549"/>
        <v>04</v>
      </c>
      <c r="Q5018" s="4" t="str">
        <f t="shared" si="550"/>
        <v>April</v>
      </c>
      <c r="R5018" s="30" t="str">
        <f t="shared" si="551"/>
        <v>27</v>
      </c>
      <c r="W5018" t="str">
        <f t="shared" si="552"/>
        <v>ok</v>
      </c>
    </row>
    <row r="5019" spans="1:23" x14ac:dyDescent="0.3">
      <c r="A5019" t="s">
        <v>5061</v>
      </c>
      <c r="B5019" t="s">
        <v>41</v>
      </c>
      <c r="C5019" t="s">
        <v>42</v>
      </c>
      <c r="D5019" t="s">
        <v>43</v>
      </c>
      <c r="E5019" t="s">
        <v>14</v>
      </c>
      <c r="F5019" t="s">
        <v>31</v>
      </c>
      <c r="G5019" s="5">
        <v>15981.21</v>
      </c>
      <c r="H5019" s="5">
        <f t="shared" si="546"/>
        <v>287.66177999999996</v>
      </c>
      <c r="I5019" s="6">
        <v>4</v>
      </c>
      <c r="J5019" s="6">
        <v>63924.84</v>
      </c>
      <c r="K5019" s="5">
        <f t="shared" si="547"/>
        <v>1150.6471199999999</v>
      </c>
      <c r="L5019" s="7">
        <v>4.1900000000000004</v>
      </c>
      <c r="M5019" s="7">
        <v>2412</v>
      </c>
      <c r="N5019" s="3">
        <v>45392</v>
      </c>
      <c r="O5019" s="4" t="str">
        <f t="shared" si="548"/>
        <v>2024-04</v>
      </c>
      <c r="P5019" s="4" t="str">
        <f t="shared" si="549"/>
        <v>04</v>
      </c>
      <c r="Q5019" s="4" t="str">
        <f t="shared" si="550"/>
        <v>April</v>
      </c>
      <c r="R5019" s="30" t="str">
        <f t="shared" si="551"/>
        <v>10</v>
      </c>
      <c r="W5019" t="str">
        <f t="shared" si="552"/>
        <v>ok</v>
      </c>
    </row>
    <row r="5020" spans="1:23" x14ac:dyDescent="0.3">
      <c r="A5020" t="s">
        <v>5062</v>
      </c>
      <c r="B5020" t="s">
        <v>41</v>
      </c>
      <c r="C5020" t="s">
        <v>42</v>
      </c>
      <c r="D5020" t="s">
        <v>43</v>
      </c>
      <c r="E5020" t="s">
        <v>45</v>
      </c>
      <c r="F5020" t="s">
        <v>60</v>
      </c>
      <c r="G5020" s="5">
        <v>16344.09</v>
      </c>
      <c r="H5020" s="5">
        <f t="shared" si="546"/>
        <v>294.19361999999995</v>
      </c>
      <c r="I5020" s="6">
        <v>4</v>
      </c>
      <c r="J5020" s="6">
        <v>65376.36</v>
      </c>
      <c r="K5020" s="5">
        <f t="shared" si="547"/>
        <v>1176.7744799999998</v>
      </c>
      <c r="L5020" s="7">
        <v>4.9400000000000004</v>
      </c>
      <c r="M5020" s="7">
        <v>1574</v>
      </c>
      <c r="N5020" s="3">
        <v>45421</v>
      </c>
      <c r="O5020" s="4" t="str">
        <f t="shared" si="548"/>
        <v>2024-05</v>
      </c>
      <c r="P5020" s="4" t="str">
        <f t="shared" si="549"/>
        <v>05</v>
      </c>
      <c r="Q5020" s="4" t="str">
        <f t="shared" si="550"/>
        <v>May</v>
      </c>
      <c r="R5020" s="30" t="str">
        <f t="shared" si="551"/>
        <v>09</v>
      </c>
      <c r="W5020" t="str">
        <f t="shared" si="552"/>
        <v>ok</v>
      </c>
    </row>
    <row r="5021" spans="1:23" x14ac:dyDescent="0.3">
      <c r="A5021" t="s">
        <v>5063</v>
      </c>
      <c r="B5021" t="s">
        <v>28</v>
      </c>
      <c r="C5021" t="s">
        <v>29</v>
      </c>
      <c r="D5021" t="s">
        <v>30</v>
      </c>
      <c r="E5021" t="s">
        <v>14</v>
      </c>
      <c r="F5021" t="s">
        <v>21</v>
      </c>
      <c r="G5021" s="5">
        <v>19957.16</v>
      </c>
      <c r="H5021" s="5">
        <f t="shared" si="546"/>
        <v>359.22887999999995</v>
      </c>
      <c r="I5021" s="6">
        <v>2</v>
      </c>
      <c r="J5021" s="6">
        <v>39914.32</v>
      </c>
      <c r="K5021" s="5">
        <f t="shared" si="547"/>
        <v>718.45775999999989</v>
      </c>
      <c r="L5021" s="7">
        <v>4.21</v>
      </c>
      <c r="M5021" s="7">
        <v>4308</v>
      </c>
      <c r="N5021" s="3">
        <v>45490</v>
      </c>
      <c r="O5021" s="4" t="str">
        <f t="shared" si="548"/>
        <v>2024-07</v>
      </c>
      <c r="P5021" s="4" t="str">
        <f t="shared" si="549"/>
        <v>07</v>
      </c>
      <c r="Q5021" s="4" t="str">
        <f t="shared" si="550"/>
        <v>July</v>
      </c>
      <c r="R5021" s="30" t="str">
        <f t="shared" si="551"/>
        <v>17</v>
      </c>
      <c r="W5021" t="str">
        <f t="shared" si="552"/>
        <v>ok</v>
      </c>
    </row>
    <row r="5022" spans="1:23" x14ac:dyDescent="0.3">
      <c r="A5022" t="s">
        <v>5064</v>
      </c>
      <c r="B5022" t="s">
        <v>11</v>
      </c>
      <c r="C5022" t="s">
        <v>12</v>
      </c>
      <c r="D5022" t="s">
        <v>13</v>
      </c>
      <c r="E5022" t="s">
        <v>14</v>
      </c>
      <c r="F5022" t="s">
        <v>31</v>
      </c>
      <c r="G5022" s="5">
        <v>18005.95</v>
      </c>
      <c r="H5022" s="5">
        <f t="shared" si="546"/>
        <v>324.1071</v>
      </c>
      <c r="I5022" s="6">
        <v>5</v>
      </c>
      <c r="J5022" s="6">
        <v>90029.75</v>
      </c>
      <c r="K5022" s="5">
        <f t="shared" si="547"/>
        <v>1620.5355</v>
      </c>
      <c r="L5022" s="7">
        <v>2.2599999999999998</v>
      </c>
      <c r="M5022" s="7">
        <v>1202</v>
      </c>
      <c r="N5022" s="3">
        <v>45543</v>
      </c>
      <c r="O5022" s="4" t="str">
        <f t="shared" si="548"/>
        <v>2024-09</v>
      </c>
      <c r="P5022" s="4" t="str">
        <f t="shared" si="549"/>
        <v>09</v>
      </c>
      <c r="Q5022" s="4" t="str">
        <f t="shared" si="550"/>
        <v>September</v>
      </c>
      <c r="R5022" s="30" t="str">
        <f t="shared" si="551"/>
        <v>08</v>
      </c>
      <c r="W5022" t="str">
        <f t="shared" si="552"/>
        <v>ok</v>
      </c>
    </row>
    <row r="5023" spans="1:23" x14ac:dyDescent="0.3">
      <c r="A5023" t="s">
        <v>5065</v>
      </c>
      <c r="B5023" t="s">
        <v>23</v>
      </c>
      <c r="C5023" t="s">
        <v>24</v>
      </c>
      <c r="D5023" t="s">
        <v>25</v>
      </c>
      <c r="E5023" t="s">
        <v>20</v>
      </c>
      <c r="F5023" t="s">
        <v>26</v>
      </c>
      <c r="G5023" s="5">
        <v>7535.22</v>
      </c>
      <c r="H5023" s="5">
        <f t="shared" si="546"/>
        <v>135.63396</v>
      </c>
      <c r="I5023" s="6">
        <v>3</v>
      </c>
      <c r="J5023" s="6">
        <v>22605.66</v>
      </c>
      <c r="K5023" s="5">
        <f t="shared" si="547"/>
        <v>406.90188000000001</v>
      </c>
      <c r="L5023" s="7">
        <v>3.65</v>
      </c>
      <c r="M5023" s="7">
        <v>4536</v>
      </c>
      <c r="N5023" s="3">
        <v>45297</v>
      </c>
      <c r="O5023" s="4" t="str">
        <f t="shared" si="548"/>
        <v>2024-01</v>
      </c>
      <c r="P5023" s="4" t="str">
        <f t="shared" si="549"/>
        <v>01</v>
      </c>
      <c r="Q5023" s="4" t="str">
        <f t="shared" si="550"/>
        <v>January</v>
      </c>
      <c r="R5023" s="30" t="str">
        <f t="shared" si="551"/>
        <v>06</v>
      </c>
      <c r="W5023" t="str">
        <f t="shared" si="552"/>
        <v>ok</v>
      </c>
    </row>
    <row r="5024" spans="1:23" x14ac:dyDescent="0.3">
      <c r="A5024" t="s">
        <v>5066</v>
      </c>
      <c r="B5024" t="s">
        <v>11</v>
      </c>
      <c r="C5024" t="s">
        <v>12</v>
      </c>
      <c r="D5024" t="s">
        <v>13</v>
      </c>
      <c r="E5024" t="s">
        <v>45</v>
      </c>
      <c r="F5024" t="s">
        <v>60</v>
      </c>
      <c r="G5024" s="5">
        <v>3675.66</v>
      </c>
      <c r="H5024" s="5">
        <f t="shared" si="546"/>
        <v>66.161879999999996</v>
      </c>
      <c r="I5024" s="6">
        <v>5</v>
      </c>
      <c r="J5024" s="6">
        <v>18378.3</v>
      </c>
      <c r="K5024" s="5">
        <f t="shared" si="547"/>
        <v>330.80939999999998</v>
      </c>
      <c r="L5024" s="7">
        <v>3.7</v>
      </c>
      <c r="M5024" s="7">
        <v>2076</v>
      </c>
      <c r="N5024" s="3">
        <v>45507</v>
      </c>
      <c r="O5024" s="4" t="str">
        <f t="shared" si="548"/>
        <v>2024-08</v>
      </c>
      <c r="P5024" s="4" t="str">
        <f t="shared" si="549"/>
        <v>08</v>
      </c>
      <c r="Q5024" s="4" t="str">
        <f t="shared" si="550"/>
        <v>August</v>
      </c>
      <c r="R5024" s="30" t="str">
        <f t="shared" si="551"/>
        <v>03</v>
      </c>
      <c r="W5024" t="str">
        <f t="shared" si="552"/>
        <v>ok</v>
      </c>
    </row>
    <row r="5025" spans="1:23" x14ac:dyDescent="0.3">
      <c r="A5025" t="s">
        <v>5067</v>
      </c>
      <c r="B5025" t="s">
        <v>33</v>
      </c>
      <c r="C5025" t="s">
        <v>12</v>
      </c>
      <c r="D5025" t="s">
        <v>34</v>
      </c>
      <c r="E5025" t="s">
        <v>20</v>
      </c>
      <c r="F5025" t="s">
        <v>26</v>
      </c>
      <c r="G5025" s="5">
        <v>10765.41</v>
      </c>
      <c r="H5025" s="5">
        <f t="shared" si="546"/>
        <v>193.77737999999999</v>
      </c>
      <c r="I5025" s="6">
        <v>3</v>
      </c>
      <c r="J5025" s="6">
        <v>32296.23</v>
      </c>
      <c r="K5025" s="5">
        <f t="shared" si="547"/>
        <v>581.33213999999998</v>
      </c>
      <c r="L5025" s="7">
        <v>2.63</v>
      </c>
      <c r="M5025" s="7">
        <v>3930</v>
      </c>
      <c r="N5025" s="3">
        <v>45625</v>
      </c>
      <c r="O5025" s="4" t="str">
        <f t="shared" si="548"/>
        <v>2024-11</v>
      </c>
      <c r="P5025" s="4" t="str">
        <f t="shared" si="549"/>
        <v>11</v>
      </c>
      <c r="Q5025" s="4" t="str">
        <f t="shared" si="550"/>
        <v>November</v>
      </c>
      <c r="R5025" s="30" t="str">
        <f t="shared" si="551"/>
        <v>29</v>
      </c>
      <c r="W5025" t="str">
        <f t="shared" si="552"/>
        <v>ok</v>
      </c>
    </row>
    <row r="5026" spans="1:23" x14ac:dyDescent="0.3">
      <c r="A5026" t="s">
        <v>5068</v>
      </c>
      <c r="B5026" t="s">
        <v>23</v>
      </c>
      <c r="C5026" t="s">
        <v>24</v>
      </c>
      <c r="D5026" t="s">
        <v>25</v>
      </c>
      <c r="E5026" t="s">
        <v>45</v>
      </c>
      <c r="F5026" t="s">
        <v>38</v>
      </c>
      <c r="G5026" s="5">
        <v>2848.13</v>
      </c>
      <c r="H5026" s="5">
        <f t="shared" si="546"/>
        <v>51.26634</v>
      </c>
      <c r="I5026" s="6">
        <v>5</v>
      </c>
      <c r="J5026" s="6">
        <v>14240.65</v>
      </c>
      <c r="K5026" s="5">
        <f t="shared" si="547"/>
        <v>256.33170000000001</v>
      </c>
      <c r="L5026" s="7">
        <v>4.93</v>
      </c>
      <c r="M5026" s="7">
        <v>4952</v>
      </c>
      <c r="N5026" s="3">
        <v>45556</v>
      </c>
      <c r="O5026" s="4" t="str">
        <f t="shared" si="548"/>
        <v>2024-09</v>
      </c>
      <c r="P5026" s="4" t="str">
        <f t="shared" si="549"/>
        <v>09</v>
      </c>
      <c r="Q5026" s="4" t="str">
        <f t="shared" si="550"/>
        <v>September</v>
      </c>
      <c r="R5026" s="30" t="str">
        <f t="shared" si="551"/>
        <v>21</v>
      </c>
      <c r="W5026" t="str">
        <f t="shared" si="552"/>
        <v>ok</v>
      </c>
    </row>
    <row r="5027" spans="1:23" x14ac:dyDescent="0.3">
      <c r="A5027" t="s">
        <v>5069</v>
      </c>
      <c r="B5027" t="s">
        <v>36</v>
      </c>
      <c r="C5027" t="s">
        <v>18</v>
      </c>
      <c r="D5027" t="s">
        <v>37</v>
      </c>
      <c r="E5027" t="s">
        <v>20</v>
      </c>
      <c r="F5027" t="s">
        <v>15</v>
      </c>
      <c r="G5027" s="5">
        <v>7782.82</v>
      </c>
      <c r="H5027" s="5">
        <f t="shared" si="546"/>
        <v>140.09075999999999</v>
      </c>
      <c r="I5027" s="6">
        <v>5</v>
      </c>
      <c r="J5027" s="6">
        <v>38914.1</v>
      </c>
      <c r="K5027" s="5">
        <f t="shared" si="547"/>
        <v>700.4538</v>
      </c>
      <c r="L5027" s="7">
        <v>2.95</v>
      </c>
      <c r="M5027" s="7">
        <v>3967</v>
      </c>
      <c r="N5027" s="3">
        <v>45357</v>
      </c>
      <c r="O5027" s="4" t="str">
        <f t="shared" si="548"/>
        <v>2024-03</v>
      </c>
      <c r="P5027" s="4" t="str">
        <f t="shared" si="549"/>
        <v>03</v>
      </c>
      <c r="Q5027" s="4" t="str">
        <f t="shared" si="550"/>
        <v>March</v>
      </c>
      <c r="R5027" s="30" t="str">
        <f t="shared" si="551"/>
        <v>06</v>
      </c>
      <c r="W5027" t="str">
        <f t="shared" si="552"/>
        <v>ok</v>
      </c>
    </row>
    <row r="5028" spans="1:23" x14ac:dyDescent="0.3">
      <c r="A5028" t="s">
        <v>5070</v>
      </c>
      <c r="B5028" t="s">
        <v>33</v>
      </c>
      <c r="C5028" t="s">
        <v>12</v>
      </c>
      <c r="D5028" t="s">
        <v>34</v>
      </c>
      <c r="E5028" t="s">
        <v>14</v>
      </c>
      <c r="F5028" t="s">
        <v>15</v>
      </c>
      <c r="G5028" s="5">
        <v>11817.58</v>
      </c>
      <c r="H5028" s="5">
        <f t="shared" si="546"/>
        <v>212.71643999999998</v>
      </c>
      <c r="I5028" s="6">
        <v>1</v>
      </c>
      <c r="J5028" s="6">
        <v>11817.58</v>
      </c>
      <c r="K5028" s="5">
        <f t="shared" si="547"/>
        <v>212.71643999999998</v>
      </c>
      <c r="L5028" s="7">
        <v>2.4500000000000002</v>
      </c>
      <c r="M5028" s="7">
        <v>1646</v>
      </c>
      <c r="N5028" s="3">
        <v>45547</v>
      </c>
      <c r="O5028" s="4" t="str">
        <f t="shared" si="548"/>
        <v>2024-09</v>
      </c>
      <c r="P5028" s="4" t="str">
        <f t="shared" si="549"/>
        <v>09</v>
      </c>
      <c r="Q5028" s="4" t="str">
        <f t="shared" si="550"/>
        <v>September</v>
      </c>
      <c r="R5028" s="30" t="str">
        <f t="shared" si="551"/>
        <v>12</v>
      </c>
      <c r="W5028" t="str">
        <f t="shared" si="552"/>
        <v>ok</v>
      </c>
    </row>
    <row r="5029" spans="1:23" x14ac:dyDescent="0.3">
      <c r="A5029" t="s">
        <v>5071</v>
      </c>
      <c r="B5029" t="s">
        <v>33</v>
      </c>
      <c r="C5029" t="s">
        <v>12</v>
      </c>
      <c r="D5029" t="s">
        <v>34</v>
      </c>
      <c r="E5029" t="s">
        <v>14</v>
      </c>
      <c r="F5029" t="s">
        <v>31</v>
      </c>
      <c r="G5029" s="5">
        <v>18821.96</v>
      </c>
      <c r="H5029" s="5">
        <f t="shared" si="546"/>
        <v>338.79527999999993</v>
      </c>
      <c r="I5029" s="6">
        <v>5</v>
      </c>
      <c r="J5029" s="6">
        <v>94109.8</v>
      </c>
      <c r="K5029" s="5">
        <f t="shared" si="547"/>
        <v>1693.9763999999996</v>
      </c>
      <c r="L5029" s="7">
        <v>2.09</v>
      </c>
      <c r="M5029" s="7">
        <v>1034</v>
      </c>
      <c r="N5029" s="3">
        <v>45495</v>
      </c>
      <c r="O5029" s="4" t="str">
        <f t="shared" si="548"/>
        <v>2024-07</v>
      </c>
      <c r="P5029" s="4" t="str">
        <f t="shared" si="549"/>
        <v>07</v>
      </c>
      <c r="Q5029" s="4" t="str">
        <f t="shared" si="550"/>
        <v>July</v>
      </c>
      <c r="R5029" s="30" t="str">
        <f t="shared" si="551"/>
        <v>22</v>
      </c>
      <c r="W5029" t="str">
        <f t="shared" si="552"/>
        <v>ok</v>
      </c>
    </row>
    <row r="5030" spans="1:23" x14ac:dyDescent="0.3">
      <c r="A5030" t="s">
        <v>5072</v>
      </c>
      <c r="B5030" t="s">
        <v>41</v>
      </c>
      <c r="C5030" t="s">
        <v>42</v>
      </c>
      <c r="D5030" t="s">
        <v>43</v>
      </c>
      <c r="E5030" t="s">
        <v>14</v>
      </c>
      <c r="F5030" t="s">
        <v>26</v>
      </c>
      <c r="G5030" s="5">
        <v>7975.59</v>
      </c>
      <c r="H5030" s="5">
        <f t="shared" si="546"/>
        <v>143.56062</v>
      </c>
      <c r="I5030" s="6">
        <v>1</v>
      </c>
      <c r="J5030" s="6">
        <v>7975.59</v>
      </c>
      <c r="K5030" s="5">
        <f t="shared" si="547"/>
        <v>143.56062</v>
      </c>
      <c r="L5030" s="7">
        <v>4</v>
      </c>
      <c r="M5030" s="7">
        <v>2077</v>
      </c>
      <c r="N5030" s="3">
        <v>45535</v>
      </c>
      <c r="O5030" s="4" t="str">
        <f t="shared" si="548"/>
        <v>2024-08</v>
      </c>
      <c r="P5030" s="4" t="str">
        <f t="shared" si="549"/>
        <v>08</v>
      </c>
      <c r="Q5030" s="4" t="str">
        <f t="shared" si="550"/>
        <v>August</v>
      </c>
      <c r="R5030" s="30" t="str">
        <f t="shared" si="551"/>
        <v>31</v>
      </c>
      <c r="W5030" t="str">
        <f t="shared" si="552"/>
        <v>ok</v>
      </c>
    </row>
    <row r="5031" spans="1:23" x14ac:dyDescent="0.3">
      <c r="A5031" t="s">
        <v>5073</v>
      </c>
      <c r="B5031" t="s">
        <v>17</v>
      </c>
      <c r="C5031" t="s">
        <v>18</v>
      </c>
      <c r="D5031" t="s">
        <v>19</v>
      </c>
      <c r="E5031" t="s">
        <v>45</v>
      </c>
      <c r="F5031" t="s">
        <v>21</v>
      </c>
      <c r="G5031" s="5">
        <v>10927.03</v>
      </c>
      <c r="H5031" s="5">
        <f t="shared" si="546"/>
        <v>196.68654000000001</v>
      </c>
      <c r="I5031" s="6">
        <v>1</v>
      </c>
      <c r="J5031" s="6">
        <v>10927.03</v>
      </c>
      <c r="K5031" s="5">
        <f t="shared" si="547"/>
        <v>196.68654000000001</v>
      </c>
      <c r="L5031" s="7">
        <v>1.39</v>
      </c>
      <c r="M5031" s="7">
        <v>516</v>
      </c>
      <c r="N5031" s="3">
        <v>45320</v>
      </c>
      <c r="O5031" s="4" t="str">
        <f t="shared" si="548"/>
        <v>2024-01</v>
      </c>
      <c r="P5031" s="4" t="str">
        <f t="shared" si="549"/>
        <v>01</v>
      </c>
      <c r="Q5031" s="4" t="str">
        <f t="shared" si="550"/>
        <v>January</v>
      </c>
      <c r="R5031" s="30" t="str">
        <f t="shared" si="551"/>
        <v>29</v>
      </c>
      <c r="W5031" t="str">
        <f t="shared" si="552"/>
        <v>ok</v>
      </c>
    </row>
    <row r="5032" spans="1:23" x14ac:dyDescent="0.3">
      <c r="A5032" t="s">
        <v>5074</v>
      </c>
      <c r="B5032" t="s">
        <v>17</v>
      </c>
      <c r="C5032" t="s">
        <v>18</v>
      </c>
      <c r="D5032" t="s">
        <v>19</v>
      </c>
      <c r="E5032" t="s">
        <v>14</v>
      </c>
      <c r="F5032" t="s">
        <v>21</v>
      </c>
      <c r="G5032" s="5">
        <v>5294.73</v>
      </c>
      <c r="H5032" s="5">
        <f t="shared" si="546"/>
        <v>95.30513999999998</v>
      </c>
      <c r="I5032" s="6">
        <v>4</v>
      </c>
      <c r="J5032" s="6">
        <v>21178.92</v>
      </c>
      <c r="K5032" s="5">
        <f t="shared" si="547"/>
        <v>381.22055999999992</v>
      </c>
      <c r="L5032" s="7">
        <v>2.5099999999999998</v>
      </c>
      <c r="M5032" s="7">
        <v>607</v>
      </c>
      <c r="N5032" s="3">
        <v>45392</v>
      </c>
      <c r="O5032" s="4" t="str">
        <f t="shared" si="548"/>
        <v>2024-04</v>
      </c>
      <c r="P5032" s="4" t="str">
        <f t="shared" si="549"/>
        <v>04</v>
      </c>
      <c r="Q5032" s="4" t="str">
        <f t="shared" si="550"/>
        <v>April</v>
      </c>
      <c r="R5032" s="30" t="str">
        <f t="shared" si="551"/>
        <v>10</v>
      </c>
      <c r="W5032" t="str">
        <f t="shared" si="552"/>
        <v>ok</v>
      </c>
    </row>
    <row r="5033" spans="1:23" x14ac:dyDescent="0.3">
      <c r="A5033" t="s">
        <v>5075</v>
      </c>
      <c r="B5033" t="s">
        <v>23</v>
      </c>
      <c r="C5033" t="s">
        <v>24</v>
      </c>
      <c r="D5033" t="s">
        <v>25</v>
      </c>
      <c r="E5033" t="s">
        <v>20</v>
      </c>
      <c r="F5033" t="s">
        <v>21</v>
      </c>
      <c r="G5033" s="5">
        <v>11879.79</v>
      </c>
      <c r="H5033" s="5">
        <f t="shared" si="546"/>
        <v>213.83622</v>
      </c>
      <c r="I5033" s="6">
        <v>5</v>
      </c>
      <c r="J5033" s="6">
        <v>59398.95</v>
      </c>
      <c r="K5033" s="5">
        <f t="shared" si="547"/>
        <v>1069.1811</v>
      </c>
      <c r="L5033" s="7">
        <v>4.55</v>
      </c>
      <c r="M5033" s="7">
        <v>3924</v>
      </c>
      <c r="N5033" s="3">
        <v>45458</v>
      </c>
      <c r="O5033" s="4" t="str">
        <f t="shared" si="548"/>
        <v>2024-06</v>
      </c>
      <c r="P5033" s="4" t="str">
        <f t="shared" si="549"/>
        <v>06</v>
      </c>
      <c r="Q5033" s="4" t="str">
        <f t="shared" si="550"/>
        <v>June</v>
      </c>
      <c r="R5033" s="30" t="str">
        <f t="shared" si="551"/>
        <v>15</v>
      </c>
      <c r="W5033" t="str">
        <f t="shared" si="552"/>
        <v>ok</v>
      </c>
    </row>
    <row r="5034" spans="1:23" x14ac:dyDescent="0.3">
      <c r="A5034" t="s">
        <v>5076</v>
      </c>
      <c r="B5034" t="s">
        <v>41</v>
      </c>
      <c r="C5034" t="s">
        <v>42</v>
      </c>
      <c r="D5034" t="s">
        <v>43</v>
      </c>
      <c r="E5034" t="s">
        <v>14</v>
      </c>
      <c r="F5034" t="s">
        <v>38</v>
      </c>
      <c r="G5034" s="5">
        <v>17928.57</v>
      </c>
      <c r="H5034" s="5">
        <f t="shared" si="546"/>
        <v>322.71425999999997</v>
      </c>
      <c r="I5034" s="6">
        <v>1</v>
      </c>
      <c r="J5034" s="6">
        <v>17928.57</v>
      </c>
      <c r="K5034" s="5">
        <f t="shared" si="547"/>
        <v>322.71425999999997</v>
      </c>
      <c r="L5034" s="7">
        <v>1.89</v>
      </c>
      <c r="M5034" s="7">
        <v>3952</v>
      </c>
      <c r="N5034" s="3">
        <v>45552</v>
      </c>
      <c r="O5034" s="4" t="str">
        <f t="shared" si="548"/>
        <v>2024-09</v>
      </c>
      <c r="P5034" s="4" t="str">
        <f t="shared" si="549"/>
        <v>09</v>
      </c>
      <c r="Q5034" s="4" t="str">
        <f t="shared" si="550"/>
        <v>September</v>
      </c>
      <c r="R5034" s="30" t="str">
        <f t="shared" si="551"/>
        <v>17</v>
      </c>
      <c r="W5034" t="str">
        <f t="shared" si="552"/>
        <v>ok</v>
      </c>
    </row>
    <row r="5035" spans="1:23" x14ac:dyDescent="0.3">
      <c r="A5035" t="s">
        <v>5077</v>
      </c>
      <c r="B5035" t="s">
        <v>41</v>
      </c>
      <c r="C5035" t="s">
        <v>42</v>
      </c>
      <c r="D5035" t="s">
        <v>43</v>
      </c>
      <c r="E5035" t="s">
        <v>45</v>
      </c>
      <c r="F5035" t="s">
        <v>26</v>
      </c>
      <c r="G5035" s="5">
        <v>19437.77</v>
      </c>
      <c r="H5035" s="5">
        <f t="shared" si="546"/>
        <v>349.87986000000001</v>
      </c>
      <c r="I5035" s="6">
        <v>5</v>
      </c>
      <c r="J5035" s="6">
        <v>97188.85</v>
      </c>
      <c r="K5035" s="5">
        <f t="shared" si="547"/>
        <v>1749.3993</v>
      </c>
      <c r="L5035" s="7">
        <v>1.76</v>
      </c>
      <c r="M5035" s="7">
        <v>1315</v>
      </c>
      <c r="N5035" s="3">
        <v>45386</v>
      </c>
      <c r="O5035" s="4" t="str">
        <f t="shared" si="548"/>
        <v>2024-04</v>
      </c>
      <c r="P5035" s="4" t="str">
        <f t="shared" si="549"/>
        <v>04</v>
      </c>
      <c r="Q5035" s="4" t="str">
        <f t="shared" si="550"/>
        <v>April</v>
      </c>
      <c r="R5035" s="30" t="str">
        <f t="shared" si="551"/>
        <v>04</v>
      </c>
      <c r="W5035" t="str">
        <f t="shared" si="552"/>
        <v>ok</v>
      </c>
    </row>
    <row r="5036" spans="1:23" x14ac:dyDescent="0.3">
      <c r="A5036" t="s">
        <v>5078</v>
      </c>
      <c r="B5036" t="s">
        <v>33</v>
      </c>
      <c r="C5036" t="s">
        <v>12</v>
      </c>
      <c r="D5036" t="s">
        <v>34</v>
      </c>
      <c r="E5036" t="s">
        <v>20</v>
      </c>
      <c r="F5036" t="s">
        <v>21</v>
      </c>
      <c r="G5036" s="5">
        <v>8330.86</v>
      </c>
      <c r="H5036" s="5">
        <f t="shared" si="546"/>
        <v>149.95547999999999</v>
      </c>
      <c r="I5036" s="6">
        <v>1</v>
      </c>
      <c r="J5036" s="6">
        <v>8330.86</v>
      </c>
      <c r="K5036" s="5">
        <f t="shared" si="547"/>
        <v>149.95547999999999</v>
      </c>
      <c r="L5036" s="7">
        <v>3.17</v>
      </c>
      <c r="M5036" s="7">
        <v>3396</v>
      </c>
      <c r="N5036" s="3">
        <v>45619</v>
      </c>
      <c r="O5036" s="4" t="str">
        <f t="shared" si="548"/>
        <v>2024-11</v>
      </c>
      <c r="P5036" s="4" t="str">
        <f t="shared" si="549"/>
        <v>11</v>
      </c>
      <c r="Q5036" s="4" t="str">
        <f t="shared" si="550"/>
        <v>November</v>
      </c>
      <c r="R5036" s="30" t="str">
        <f t="shared" si="551"/>
        <v>23</v>
      </c>
      <c r="W5036" t="str">
        <f t="shared" si="552"/>
        <v>ok</v>
      </c>
    </row>
    <row r="5037" spans="1:23" x14ac:dyDescent="0.3">
      <c r="A5037" t="s">
        <v>5079</v>
      </c>
      <c r="B5037" t="s">
        <v>41</v>
      </c>
      <c r="C5037" t="s">
        <v>42</v>
      </c>
      <c r="D5037" t="s">
        <v>43</v>
      </c>
      <c r="E5037" t="s">
        <v>14</v>
      </c>
      <c r="F5037" t="s">
        <v>60</v>
      </c>
      <c r="G5037" s="5">
        <v>16237.02</v>
      </c>
      <c r="H5037" s="5">
        <f t="shared" si="546"/>
        <v>292.26635999999996</v>
      </c>
      <c r="I5037" s="6">
        <v>5</v>
      </c>
      <c r="J5037" s="6">
        <v>81185.100000000006</v>
      </c>
      <c r="K5037" s="5">
        <f t="shared" si="547"/>
        <v>1461.3317999999999</v>
      </c>
      <c r="L5037" s="7">
        <v>3.26</v>
      </c>
      <c r="M5037" s="7">
        <v>1022</v>
      </c>
      <c r="N5037" s="3">
        <v>45431</v>
      </c>
      <c r="O5037" s="4" t="str">
        <f t="shared" si="548"/>
        <v>2024-05</v>
      </c>
      <c r="P5037" s="4" t="str">
        <f t="shared" si="549"/>
        <v>05</v>
      </c>
      <c r="Q5037" s="4" t="str">
        <f t="shared" si="550"/>
        <v>May</v>
      </c>
      <c r="R5037" s="30" t="str">
        <f t="shared" si="551"/>
        <v>19</v>
      </c>
      <c r="W5037" t="str">
        <f t="shared" si="552"/>
        <v>ok</v>
      </c>
    </row>
    <row r="5038" spans="1:23" x14ac:dyDescent="0.3">
      <c r="A5038" t="s">
        <v>5080</v>
      </c>
      <c r="B5038" t="s">
        <v>17</v>
      </c>
      <c r="C5038" t="s">
        <v>18</v>
      </c>
      <c r="D5038" t="s">
        <v>19</v>
      </c>
      <c r="E5038" t="s">
        <v>20</v>
      </c>
      <c r="F5038" t="s">
        <v>38</v>
      </c>
      <c r="G5038" s="5">
        <v>17902.02</v>
      </c>
      <c r="H5038" s="5">
        <f t="shared" si="546"/>
        <v>322.23635999999999</v>
      </c>
      <c r="I5038" s="6">
        <v>3</v>
      </c>
      <c r="J5038" s="6">
        <v>53706.06</v>
      </c>
      <c r="K5038" s="5">
        <f t="shared" si="547"/>
        <v>966.70907999999997</v>
      </c>
      <c r="L5038" s="7">
        <v>3.45</v>
      </c>
      <c r="M5038" s="7">
        <v>3364</v>
      </c>
      <c r="N5038" s="3">
        <v>45298</v>
      </c>
      <c r="O5038" s="4" t="str">
        <f t="shared" si="548"/>
        <v>2024-01</v>
      </c>
      <c r="P5038" s="4" t="str">
        <f t="shared" si="549"/>
        <v>01</v>
      </c>
      <c r="Q5038" s="4" t="str">
        <f t="shared" si="550"/>
        <v>January</v>
      </c>
      <c r="R5038" s="30" t="str">
        <f t="shared" si="551"/>
        <v>07</v>
      </c>
      <c r="W5038" t="str">
        <f t="shared" si="552"/>
        <v>ok</v>
      </c>
    </row>
    <row r="5039" spans="1:23" x14ac:dyDescent="0.3">
      <c r="A5039" t="s">
        <v>5081</v>
      </c>
      <c r="B5039" t="s">
        <v>41</v>
      </c>
      <c r="C5039" t="s">
        <v>42</v>
      </c>
      <c r="D5039" t="s">
        <v>43</v>
      </c>
      <c r="E5039" t="s">
        <v>20</v>
      </c>
      <c r="F5039" t="s">
        <v>31</v>
      </c>
      <c r="G5039" s="5">
        <v>3974.96</v>
      </c>
      <c r="H5039" s="5">
        <f t="shared" si="546"/>
        <v>71.549279999999996</v>
      </c>
      <c r="I5039" s="6">
        <v>1</v>
      </c>
      <c r="J5039" s="6">
        <v>3974.96</v>
      </c>
      <c r="K5039" s="5">
        <f t="shared" si="547"/>
        <v>71.549279999999996</v>
      </c>
      <c r="L5039" s="7">
        <v>2.78</v>
      </c>
      <c r="M5039" s="7">
        <v>2636</v>
      </c>
      <c r="N5039" s="3">
        <v>45335</v>
      </c>
      <c r="O5039" s="4" t="str">
        <f t="shared" si="548"/>
        <v>2024-02</v>
      </c>
      <c r="P5039" s="4" t="str">
        <f t="shared" si="549"/>
        <v>02</v>
      </c>
      <c r="Q5039" s="4" t="str">
        <f t="shared" si="550"/>
        <v>February</v>
      </c>
      <c r="R5039" s="30" t="str">
        <f t="shared" si="551"/>
        <v>13</v>
      </c>
      <c r="W5039" t="str">
        <f t="shared" si="552"/>
        <v>ok</v>
      </c>
    </row>
    <row r="5040" spans="1:23" x14ac:dyDescent="0.3">
      <c r="A5040" t="s">
        <v>5082</v>
      </c>
      <c r="B5040" t="s">
        <v>41</v>
      </c>
      <c r="C5040" t="s">
        <v>42</v>
      </c>
      <c r="D5040" t="s">
        <v>43</v>
      </c>
      <c r="E5040" t="s">
        <v>14</v>
      </c>
      <c r="F5040" t="s">
        <v>26</v>
      </c>
      <c r="G5040" s="5">
        <v>1736.18</v>
      </c>
      <c r="H5040" s="5">
        <f t="shared" si="546"/>
        <v>31.251239999999999</v>
      </c>
      <c r="I5040" s="6">
        <v>2</v>
      </c>
      <c r="J5040" s="6">
        <v>3472.36</v>
      </c>
      <c r="K5040" s="5">
        <f t="shared" si="547"/>
        <v>62.502479999999998</v>
      </c>
      <c r="L5040" s="7">
        <v>3</v>
      </c>
      <c r="M5040" s="7">
        <v>2586</v>
      </c>
      <c r="N5040" s="3">
        <v>45630</v>
      </c>
      <c r="O5040" s="4" t="str">
        <f t="shared" si="548"/>
        <v>2024-12</v>
      </c>
      <c r="P5040" s="4" t="str">
        <f t="shared" si="549"/>
        <v>12</v>
      </c>
      <c r="Q5040" s="4" t="str">
        <f t="shared" si="550"/>
        <v>December</v>
      </c>
      <c r="R5040" s="30" t="str">
        <f t="shared" si="551"/>
        <v>04</v>
      </c>
      <c r="W5040" t="str">
        <f t="shared" si="552"/>
        <v>ok</v>
      </c>
    </row>
    <row r="5041" spans="1:23" x14ac:dyDescent="0.3">
      <c r="A5041" t="s">
        <v>5083</v>
      </c>
      <c r="B5041" t="s">
        <v>17</v>
      </c>
      <c r="C5041" t="s">
        <v>18</v>
      </c>
      <c r="D5041" t="s">
        <v>19</v>
      </c>
      <c r="E5041" t="s">
        <v>14</v>
      </c>
      <c r="F5041" t="s">
        <v>15</v>
      </c>
      <c r="G5041" s="5">
        <v>3921.43</v>
      </c>
      <c r="H5041" s="5">
        <f t="shared" si="546"/>
        <v>70.585739999999987</v>
      </c>
      <c r="I5041" s="6">
        <v>2</v>
      </c>
      <c r="J5041" s="6">
        <v>7842.86</v>
      </c>
      <c r="K5041" s="5">
        <f t="shared" si="547"/>
        <v>141.17147999999997</v>
      </c>
      <c r="L5041" s="7">
        <v>4.2</v>
      </c>
      <c r="M5041" s="7">
        <v>1818</v>
      </c>
      <c r="N5041" s="3">
        <v>45555</v>
      </c>
      <c r="O5041" s="4" t="str">
        <f t="shared" si="548"/>
        <v>2024-09</v>
      </c>
      <c r="P5041" s="4" t="str">
        <f t="shared" si="549"/>
        <v>09</v>
      </c>
      <c r="Q5041" s="4" t="str">
        <f t="shared" si="550"/>
        <v>September</v>
      </c>
      <c r="R5041" s="30" t="str">
        <f t="shared" si="551"/>
        <v>20</v>
      </c>
      <c r="W5041" t="str">
        <f t="shared" si="552"/>
        <v>ok</v>
      </c>
    </row>
    <row r="5042" spans="1:23" x14ac:dyDescent="0.3">
      <c r="A5042" t="s">
        <v>5084</v>
      </c>
      <c r="B5042" t="s">
        <v>51</v>
      </c>
      <c r="C5042" t="s">
        <v>29</v>
      </c>
      <c r="D5042" t="s">
        <v>52</v>
      </c>
      <c r="E5042" t="s">
        <v>45</v>
      </c>
      <c r="F5042" t="s">
        <v>31</v>
      </c>
      <c r="G5042" s="5">
        <v>16821.05</v>
      </c>
      <c r="H5042" s="5">
        <f t="shared" si="546"/>
        <v>302.77889999999996</v>
      </c>
      <c r="I5042" s="6">
        <v>1</v>
      </c>
      <c r="J5042" s="6">
        <v>16821.05</v>
      </c>
      <c r="K5042" s="5">
        <f t="shared" si="547"/>
        <v>302.77889999999996</v>
      </c>
      <c r="L5042" s="7">
        <v>4.05</v>
      </c>
      <c r="M5042" s="7">
        <v>4346</v>
      </c>
      <c r="N5042" s="3">
        <v>45427</v>
      </c>
      <c r="O5042" s="4" t="str">
        <f t="shared" si="548"/>
        <v>2024-05</v>
      </c>
      <c r="P5042" s="4" t="str">
        <f t="shared" si="549"/>
        <v>05</v>
      </c>
      <c r="Q5042" s="4" t="str">
        <f t="shared" si="550"/>
        <v>May</v>
      </c>
      <c r="R5042" s="30" t="str">
        <f t="shared" si="551"/>
        <v>15</v>
      </c>
      <c r="W5042" t="str">
        <f t="shared" si="552"/>
        <v>ok</v>
      </c>
    </row>
    <row r="5043" spans="1:23" x14ac:dyDescent="0.3">
      <c r="A5043" t="s">
        <v>5085</v>
      </c>
      <c r="B5043" t="s">
        <v>36</v>
      </c>
      <c r="C5043" t="s">
        <v>18</v>
      </c>
      <c r="D5043" t="s">
        <v>37</v>
      </c>
      <c r="E5043" t="s">
        <v>45</v>
      </c>
      <c r="F5043" t="s">
        <v>38</v>
      </c>
      <c r="G5043" s="5">
        <v>12802.44</v>
      </c>
      <c r="H5043" s="5">
        <f t="shared" si="546"/>
        <v>230.44391999999999</v>
      </c>
      <c r="I5043" s="6">
        <v>2</v>
      </c>
      <c r="J5043" s="6">
        <v>25604.880000000001</v>
      </c>
      <c r="K5043" s="5">
        <f t="shared" si="547"/>
        <v>460.88783999999998</v>
      </c>
      <c r="L5043" s="7">
        <v>2.0499999999999998</v>
      </c>
      <c r="M5043" s="7">
        <v>252</v>
      </c>
      <c r="N5043" s="3">
        <v>45482</v>
      </c>
      <c r="O5043" s="4" t="str">
        <f t="shared" si="548"/>
        <v>2024-07</v>
      </c>
      <c r="P5043" s="4" t="str">
        <f t="shared" si="549"/>
        <v>07</v>
      </c>
      <c r="Q5043" s="4" t="str">
        <f t="shared" si="550"/>
        <v>July</v>
      </c>
      <c r="R5043" s="30" t="str">
        <f t="shared" si="551"/>
        <v>09</v>
      </c>
      <c r="W5043" t="str">
        <f t="shared" si="552"/>
        <v>ok</v>
      </c>
    </row>
    <row r="5044" spans="1:23" x14ac:dyDescent="0.3">
      <c r="A5044" t="s">
        <v>5086</v>
      </c>
      <c r="B5044" t="s">
        <v>28</v>
      </c>
      <c r="C5044" t="s">
        <v>29</v>
      </c>
      <c r="D5044" t="s">
        <v>30</v>
      </c>
      <c r="E5044" t="s">
        <v>20</v>
      </c>
      <c r="F5044" t="s">
        <v>31</v>
      </c>
      <c r="G5044" s="5">
        <v>8918.6299999999992</v>
      </c>
      <c r="H5044" s="5">
        <f t="shared" si="546"/>
        <v>160.53533999999996</v>
      </c>
      <c r="I5044" s="6">
        <v>1</v>
      </c>
      <c r="J5044" s="6">
        <v>8918.6299999999992</v>
      </c>
      <c r="K5044" s="5">
        <f t="shared" si="547"/>
        <v>160.53533999999996</v>
      </c>
      <c r="L5044" s="7">
        <v>2.59</v>
      </c>
      <c r="M5044" s="7">
        <v>2498</v>
      </c>
      <c r="N5044" s="3">
        <v>45316</v>
      </c>
      <c r="O5044" s="4" t="str">
        <f t="shared" si="548"/>
        <v>2024-01</v>
      </c>
      <c r="P5044" s="4" t="str">
        <f t="shared" si="549"/>
        <v>01</v>
      </c>
      <c r="Q5044" s="4" t="str">
        <f t="shared" si="550"/>
        <v>January</v>
      </c>
      <c r="R5044" s="30" t="str">
        <f t="shared" si="551"/>
        <v>25</v>
      </c>
      <c r="W5044" t="str">
        <f t="shared" si="552"/>
        <v>ok</v>
      </c>
    </row>
    <row r="5045" spans="1:23" x14ac:dyDescent="0.3">
      <c r="A5045" t="s">
        <v>5087</v>
      </c>
      <c r="B5045" t="s">
        <v>63</v>
      </c>
      <c r="C5045" t="s">
        <v>18</v>
      </c>
      <c r="D5045" t="s">
        <v>64</v>
      </c>
      <c r="E5045" t="s">
        <v>45</v>
      </c>
      <c r="F5045" t="s">
        <v>31</v>
      </c>
      <c r="G5045" s="5">
        <v>8875.51</v>
      </c>
      <c r="H5045" s="5">
        <f t="shared" si="546"/>
        <v>159.75917999999999</v>
      </c>
      <c r="I5045" s="6">
        <v>5</v>
      </c>
      <c r="J5045" s="6">
        <v>44377.55</v>
      </c>
      <c r="K5045" s="5">
        <f t="shared" si="547"/>
        <v>798.79589999999996</v>
      </c>
      <c r="L5045" s="7">
        <v>1.34</v>
      </c>
      <c r="M5045" s="7">
        <v>3183</v>
      </c>
      <c r="N5045" s="3">
        <v>45352</v>
      </c>
      <c r="O5045" s="4" t="str">
        <f t="shared" si="548"/>
        <v>2024-03</v>
      </c>
      <c r="P5045" s="4" t="str">
        <f t="shared" si="549"/>
        <v>03</v>
      </c>
      <c r="Q5045" s="4" t="str">
        <f t="shared" si="550"/>
        <v>March</v>
      </c>
      <c r="R5045" s="30" t="str">
        <f t="shared" si="551"/>
        <v>01</v>
      </c>
      <c r="W5045" t="str">
        <f t="shared" si="552"/>
        <v>ok</v>
      </c>
    </row>
    <row r="5046" spans="1:23" x14ac:dyDescent="0.3">
      <c r="A5046" t="s">
        <v>5088</v>
      </c>
      <c r="B5046" t="s">
        <v>36</v>
      </c>
      <c r="C5046" t="s">
        <v>18</v>
      </c>
      <c r="D5046" t="s">
        <v>37</v>
      </c>
      <c r="E5046" t="s">
        <v>45</v>
      </c>
      <c r="F5046" t="s">
        <v>31</v>
      </c>
      <c r="G5046" s="5">
        <v>19800.97</v>
      </c>
      <c r="H5046" s="5">
        <f t="shared" si="546"/>
        <v>356.41746000000001</v>
      </c>
      <c r="I5046" s="6">
        <v>2</v>
      </c>
      <c r="J5046" s="6">
        <v>39601.94</v>
      </c>
      <c r="K5046" s="5">
        <f t="shared" si="547"/>
        <v>712.83492000000001</v>
      </c>
      <c r="L5046" s="7">
        <v>3.39</v>
      </c>
      <c r="M5046" s="7">
        <v>204</v>
      </c>
      <c r="N5046" s="3">
        <v>45580</v>
      </c>
      <c r="O5046" s="4" t="str">
        <f t="shared" si="548"/>
        <v>2024-10</v>
      </c>
      <c r="P5046" s="4" t="str">
        <f t="shared" si="549"/>
        <v>10</v>
      </c>
      <c r="Q5046" s="4" t="str">
        <f t="shared" si="550"/>
        <v>October</v>
      </c>
      <c r="R5046" s="30" t="str">
        <f t="shared" si="551"/>
        <v>15</v>
      </c>
      <c r="W5046" t="str">
        <f t="shared" si="552"/>
        <v>ok</v>
      </c>
    </row>
    <row r="5047" spans="1:23" x14ac:dyDescent="0.3">
      <c r="A5047" t="s">
        <v>5089</v>
      </c>
      <c r="B5047" t="s">
        <v>47</v>
      </c>
      <c r="C5047" t="s">
        <v>12</v>
      </c>
      <c r="D5047" t="s">
        <v>48</v>
      </c>
      <c r="E5047" t="s">
        <v>14</v>
      </c>
      <c r="F5047" t="s">
        <v>60</v>
      </c>
      <c r="G5047" s="5">
        <v>12883.37</v>
      </c>
      <c r="H5047" s="5">
        <f t="shared" si="546"/>
        <v>231.90065999999999</v>
      </c>
      <c r="I5047" s="6">
        <v>5</v>
      </c>
      <c r="J5047" s="6">
        <v>64416.85</v>
      </c>
      <c r="K5047" s="5">
        <f t="shared" si="547"/>
        <v>1159.5032999999999</v>
      </c>
      <c r="L5047" s="7">
        <v>1.45</v>
      </c>
      <c r="M5047" s="7">
        <v>4899</v>
      </c>
      <c r="N5047" s="3">
        <v>45409</v>
      </c>
      <c r="O5047" s="4" t="str">
        <f t="shared" si="548"/>
        <v>2024-04</v>
      </c>
      <c r="P5047" s="4" t="str">
        <f t="shared" si="549"/>
        <v>04</v>
      </c>
      <c r="Q5047" s="4" t="str">
        <f t="shared" si="550"/>
        <v>April</v>
      </c>
      <c r="R5047" s="30" t="str">
        <f t="shared" si="551"/>
        <v>27</v>
      </c>
      <c r="W5047" t="str">
        <f t="shared" si="552"/>
        <v>ok</v>
      </c>
    </row>
    <row r="5048" spans="1:23" x14ac:dyDescent="0.3">
      <c r="A5048" t="s">
        <v>5090</v>
      </c>
      <c r="B5048" t="s">
        <v>33</v>
      </c>
      <c r="C5048" t="s">
        <v>12</v>
      </c>
      <c r="D5048" t="s">
        <v>34</v>
      </c>
      <c r="E5048" t="s">
        <v>45</v>
      </c>
      <c r="F5048" t="s">
        <v>21</v>
      </c>
      <c r="G5048" s="5">
        <v>18729.439999999999</v>
      </c>
      <c r="H5048" s="5">
        <f t="shared" si="546"/>
        <v>337.12991999999997</v>
      </c>
      <c r="I5048" s="6">
        <v>3</v>
      </c>
      <c r="J5048" s="6">
        <v>56188.32</v>
      </c>
      <c r="K5048" s="5">
        <f t="shared" si="547"/>
        <v>1011.3897599999999</v>
      </c>
      <c r="L5048" s="7">
        <v>2.37</v>
      </c>
      <c r="M5048" s="7">
        <v>884</v>
      </c>
      <c r="N5048" s="3">
        <v>45565</v>
      </c>
      <c r="O5048" s="4" t="str">
        <f t="shared" si="548"/>
        <v>2024-09</v>
      </c>
      <c r="P5048" s="4" t="str">
        <f t="shared" si="549"/>
        <v>09</v>
      </c>
      <c r="Q5048" s="4" t="str">
        <f t="shared" si="550"/>
        <v>September</v>
      </c>
      <c r="R5048" s="30" t="str">
        <f t="shared" si="551"/>
        <v>30</v>
      </c>
      <c r="W5048" t="str">
        <f t="shared" si="552"/>
        <v>ok</v>
      </c>
    </row>
    <row r="5049" spans="1:23" x14ac:dyDescent="0.3">
      <c r="A5049" t="s">
        <v>5091</v>
      </c>
      <c r="B5049" t="s">
        <v>63</v>
      </c>
      <c r="C5049" t="s">
        <v>18</v>
      </c>
      <c r="D5049" t="s">
        <v>64</v>
      </c>
      <c r="E5049" t="s">
        <v>20</v>
      </c>
      <c r="F5049" t="s">
        <v>31</v>
      </c>
      <c r="G5049" s="5">
        <v>1110.1300000000001</v>
      </c>
      <c r="H5049" s="5">
        <f t="shared" si="546"/>
        <v>19.982340000000001</v>
      </c>
      <c r="I5049" s="6">
        <v>5</v>
      </c>
      <c r="J5049" s="6">
        <v>5550.65</v>
      </c>
      <c r="K5049" s="5">
        <f t="shared" si="547"/>
        <v>99.911699999999996</v>
      </c>
      <c r="L5049" s="7">
        <v>4.1399999999999997</v>
      </c>
      <c r="M5049" s="7">
        <v>4501</v>
      </c>
      <c r="N5049" s="3">
        <v>45395</v>
      </c>
      <c r="O5049" s="4" t="str">
        <f t="shared" si="548"/>
        <v>2024-04</v>
      </c>
      <c r="P5049" s="4" t="str">
        <f t="shared" si="549"/>
        <v>04</v>
      </c>
      <c r="Q5049" s="4" t="str">
        <f t="shared" si="550"/>
        <v>April</v>
      </c>
      <c r="R5049" s="30" t="str">
        <f t="shared" si="551"/>
        <v>13</v>
      </c>
      <c r="W5049" t="str">
        <f t="shared" si="552"/>
        <v>ok</v>
      </c>
    </row>
    <row r="5050" spans="1:23" x14ac:dyDescent="0.3">
      <c r="A5050" t="s">
        <v>5092</v>
      </c>
      <c r="B5050" t="s">
        <v>11</v>
      </c>
      <c r="C5050" t="s">
        <v>12</v>
      </c>
      <c r="D5050" t="s">
        <v>13</v>
      </c>
      <c r="E5050" t="s">
        <v>20</v>
      </c>
      <c r="F5050" t="s">
        <v>60</v>
      </c>
      <c r="G5050" s="5">
        <v>643.69000000000005</v>
      </c>
      <c r="H5050" s="5">
        <f t="shared" si="546"/>
        <v>11.58642</v>
      </c>
      <c r="I5050" s="6">
        <v>4</v>
      </c>
      <c r="J5050" s="6">
        <v>2574.7600000000002</v>
      </c>
      <c r="K5050" s="5">
        <f t="shared" si="547"/>
        <v>46.345680000000002</v>
      </c>
      <c r="L5050" s="7">
        <v>2.29</v>
      </c>
      <c r="M5050" s="7">
        <v>637</v>
      </c>
      <c r="N5050" s="3">
        <v>45294</v>
      </c>
      <c r="O5050" s="4" t="str">
        <f t="shared" si="548"/>
        <v>2024-01</v>
      </c>
      <c r="P5050" s="4" t="str">
        <f t="shared" si="549"/>
        <v>01</v>
      </c>
      <c r="Q5050" s="4" t="str">
        <f t="shared" si="550"/>
        <v>January</v>
      </c>
      <c r="R5050" s="30" t="str">
        <f t="shared" si="551"/>
        <v>03</v>
      </c>
      <c r="W5050" t="str">
        <f t="shared" si="552"/>
        <v>ok</v>
      </c>
    </row>
    <row r="5051" spans="1:23" x14ac:dyDescent="0.3">
      <c r="A5051" t="s">
        <v>5093</v>
      </c>
      <c r="B5051" t="s">
        <v>51</v>
      </c>
      <c r="C5051" t="s">
        <v>29</v>
      </c>
      <c r="D5051" t="s">
        <v>52</v>
      </c>
      <c r="E5051" t="s">
        <v>14</v>
      </c>
      <c r="F5051" t="s">
        <v>21</v>
      </c>
      <c r="G5051" s="5">
        <v>9938.41</v>
      </c>
      <c r="H5051" s="5">
        <f t="shared" si="546"/>
        <v>178.89138</v>
      </c>
      <c r="I5051" s="6">
        <v>1</v>
      </c>
      <c r="J5051" s="6">
        <v>9938.41</v>
      </c>
      <c r="K5051" s="5">
        <f t="shared" si="547"/>
        <v>178.89138</v>
      </c>
      <c r="L5051" s="7">
        <v>3.79</v>
      </c>
      <c r="M5051" s="7">
        <v>1032</v>
      </c>
      <c r="N5051" s="3">
        <v>45306</v>
      </c>
      <c r="O5051" s="4" t="str">
        <f t="shared" si="548"/>
        <v>2024-01</v>
      </c>
      <c r="P5051" s="4" t="str">
        <f t="shared" si="549"/>
        <v>01</v>
      </c>
      <c r="Q5051" s="4" t="str">
        <f t="shared" si="550"/>
        <v>January</v>
      </c>
      <c r="R5051" s="30" t="str">
        <f t="shared" si="551"/>
        <v>15</v>
      </c>
      <c r="W5051" t="str">
        <f t="shared" si="552"/>
        <v>ok</v>
      </c>
    </row>
    <row r="5052" spans="1:23" x14ac:dyDescent="0.3">
      <c r="A5052" t="s">
        <v>5094</v>
      </c>
      <c r="B5052" t="s">
        <v>28</v>
      </c>
      <c r="C5052" t="s">
        <v>29</v>
      </c>
      <c r="D5052" t="s">
        <v>30</v>
      </c>
      <c r="E5052" t="s">
        <v>20</v>
      </c>
      <c r="F5052" t="s">
        <v>60</v>
      </c>
      <c r="G5052" s="5">
        <v>15291.19</v>
      </c>
      <c r="H5052" s="5">
        <f t="shared" si="546"/>
        <v>275.24142000000001</v>
      </c>
      <c r="I5052" s="6">
        <v>1</v>
      </c>
      <c r="J5052" s="6">
        <v>15291.19</v>
      </c>
      <c r="K5052" s="5">
        <f t="shared" si="547"/>
        <v>275.24142000000001</v>
      </c>
      <c r="L5052" s="7">
        <v>3.88</v>
      </c>
      <c r="M5052" s="7">
        <v>609</v>
      </c>
      <c r="N5052" s="3">
        <v>45421</v>
      </c>
      <c r="O5052" s="4" t="str">
        <f t="shared" si="548"/>
        <v>2024-05</v>
      </c>
      <c r="P5052" s="4" t="str">
        <f t="shared" si="549"/>
        <v>05</v>
      </c>
      <c r="Q5052" s="4" t="str">
        <f t="shared" si="550"/>
        <v>May</v>
      </c>
      <c r="R5052" s="30" t="str">
        <f t="shared" si="551"/>
        <v>09</v>
      </c>
      <c r="W5052" t="str">
        <f t="shared" si="552"/>
        <v>ok</v>
      </c>
    </row>
    <row r="5053" spans="1:23" x14ac:dyDescent="0.3">
      <c r="A5053" t="s">
        <v>5095</v>
      </c>
      <c r="B5053" t="s">
        <v>36</v>
      </c>
      <c r="C5053" t="s">
        <v>18</v>
      </c>
      <c r="D5053" t="s">
        <v>37</v>
      </c>
      <c r="E5053" t="s">
        <v>20</v>
      </c>
      <c r="F5053" t="s">
        <v>15</v>
      </c>
      <c r="G5053" s="5">
        <v>15885.55</v>
      </c>
      <c r="H5053" s="5">
        <f t="shared" si="546"/>
        <v>285.93989999999997</v>
      </c>
      <c r="I5053" s="6">
        <v>3</v>
      </c>
      <c r="J5053" s="6">
        <v>47656.65</v>
      </c>
      <c r="K5053" s="5">
        <f t="shared" si="547"/>
        <v>857.8196999999999</v>
      </c>
      <c r="L5053" s="7">
        <v>3.93</v>
      </c>
      <c r="M5053" s="7">
        <v>4000</v>
      </c>
      <c r="N5053" s="3">
        <v>45538</v>
      </c>
      <c r="O5053" s="4" t="str">
        <f t="shared" si="548"/>
        <v>2024-09</v>
      </c>
      <c r="P5053" s="4" t="str">
        <f t="shared" si="549"/>
        <v>09</v>
      </c>
      <c r="Q5053" s="4" t="str">
        <f t="shared" si="550"/>
        <v>September</v>
      </c>
      <c r="R5053" s="30" t="str">
        <f t="shared" si="551"/>
        <v>03</v>
      </c>
      <c r="W5053" t="str">
        <f t="shared" si="552"/>
        <v>ok</v>
      </c>
    </row>
    <row r="5054" spans="1:23" x14ac:dyDescent="0.3">
      <c r="A5054" t="s">
        <v>5096</v>
      </c>
      <c r="B5054" t="s">
        <v>41</v>
      </c>
      <c r="C5054" t="s">
        <v>42</v>
      </c>
      <c r="D5054" t="s">
        <v>43</v>
      </c>
      <c r="E5054" t="s">
        <v>45</v>
      </c>
      <c r="F5054" t="s">
        <v>26</v>
      </c>
      <c r="G5054" s="5">
        <v>9368.7199999999993</v>
      </c>
      <c r="H5054" s="5">
        <f t="shared" si="546"/>
        <v>168.63695999999999</v>
      </c>
      <c r="I5054" s="6">
        <v>3</v>
      </c>
      <c r="J5054" s="6">
        <v>28106.16</v>
      </c>
      <c r="K5054" s="5">
        <f t="shared" si="547"/>
        <v>505.91087999999996</v>
      </c>
      <c r="L5054" s="7">
        <v>2.4300000000000002</v>
      </c>
      <c r="M5054" s="7">
        <v>4865</v>
      </c>
      <c r="N5054" s="3">
        <v>45424</v>
      </c>
      <c r="O5054" s="4" t="str">
        <f t="shared" si="548"/>
        <v>2024-05</v>
      </c>
      <c r="P5054" s="4" t="str">
        <f t="shared" si="549"/>
        <v>05</v>
      </c>
      <c r="Q5054" s="4" t="str">
        <f t="shared" si="550"/>
        <v>May</v>
      </c>
      <c r="R5054" s="30" t="str">
        <f t="shared" si="551"/>
        <v>12</v>
      </c>
      <c r="W5054" t="str">
        <f t="shared" si="552"/>
        <v>ok</v>
      </c>
    </row>
    <row r="5055" spans="1:23" x14ac:dyDescent="0.3">
      <c r="A5055" t="s">
        <v>5097</v>
      </c>
      <c r="B5055" t="s">
        <v>17</v>
      </c>
      <c r="C5055" t="s">
        <v>18</v>
      </c>
      <c r="D5055" t="s">
        <v>19</v>
      </c>
      <c r="E5055" t="s">
        <v>45</v>
      </c>
      <c r="F5055" t="s">
        <v>38</v>
      </c>
      <c r="G5055" s="5">
        <v>5664.78</v>
      </c>
      <c r="H5055" s="5">
        <f t="shared" si="546"/>
        <v>101.96603999999999</v>
      </c>
      <c r="I5055" s="6">
        <v>4</v>
      </c>
      <c r="J5055" s="6">
        <v>22659.119999999999</v>
      </c>
      <c r="K5055" s="5">
        <f t="shared" si="547"/>
        <v>407.86415999999997</v>
      </c>
      <c r="L5055" s="7">
        <v>1.18</v>
      </c>
      <c r="M5055" s="7">
        <v>1273</v>
      </c>
      <c r="N5055" s="3">
        <v>45316</v>
      </c>
      <c r="O5055" s="4" t="str">
        <f t="shared" si="548"/>
        <v>2024-01</v>
      </c>
      <c r="P5055" s="4" t="str">
        <f t="shared" si="549"/>
        <v>01</v>
      </c>
      <c r="Q5055" s="4" t="str">
        <f t="shared" si="550"/>
        <v>January</v>
      </c>
      <c r="R5055" s="30" t="str">
        <f t="shared" si="551"/>
        <v>25</v>
      </c>
      <c r="W5055" t="str">
        <f t="shared" si="552"/>
        <v>ok</v>
      </c>
    </row>
    <row r="5056" spans="1:23" x14ac:dyDescent="0.3">
      <c r="A5056" t="s">
        <v>5098</v>
      </c>
      <c r="B5056" t="s">
        <v>36</v>
      </c>
      <c r="C5056" t="s">
        <v>18</v>
      </c>
      <c r="D5056" t="s">
        <v>37</v>
      </c>
      <c r="E5056" t="s">
        <v>45</v>
      </c>
      <c r="F5056" t="s">
        <v>31</v>
      </c>
      <c r="G5056" s="5">
        <v>13769.93</v>
      </c>
      <c r="H5056" s="5">
        <f t="shared" si="546"/>
        <v>247.85873999999998</v>
      </c>
      <c r="I5056" s="6">
        <v>1</v>
      </c>
      <c r="J5056" s="6">
        <v>13769.93</v>
      </c>
      <c r="K5056" s="5">
        <f t="shared" si="547"/>
        <v>247.85873999999998</v>
      </c>
      <c r="L5056" s="7">
        <v>4.91</v>
      </c>
      <c r="M5056" s="7">
        <v>190</v>
      </c>
      <c r="N5056" s="3">
        <v>45383</v>
      </c>
      <c r="O5056" s="4" t="str">
        <f t="shared" si="548"/>
        <v>2024-04</v>
      </c>
      <c r="P5056" s="4" t="str">
        <f t="shared" si="549"/>
        <v>04</v>
      </c>
      <c r="Q5056" s="4" t="str">
        <f t="shared" si="550"/>
        <v>April</v>
      </c>
      <c r="R5056" s="30" t="str">
        <f t="shared" si="551"/>
        <v>01</v>
      </c>
      <c r="W5056" t="str">
        <f t="shared" si="552"/>
        <v>ok</v>
      </c>
    </row>
    <row r="5057" spans="1:23" x14ac:dyDescent="0.3">
      <c r="A5057" t="s">
        <v>5099</v>
      </c>
      <c r="B5057" t="s">
        <v>11</v>
      </c>
      <c r="C5057" t="s">
        <v>12</v>
      </c>
      <c r="D5057" t="s">
        <v>13</v>
      </c>
      <c r="E5057" t="s">
        <v>14</v>
      </c>
      <c r="F5057" t="s">
        <v>31</v>
      </c>
      <c r="G5057" s="5">
        <v>1039.27</v>
      </c>
      <c r="H5057" s="5">
        <f t="shared" si="546"/>
        <v>18.706859999999999</v>
      </c>
      <c r="I5057" s="6">
        <v>2</v>
      </c>
      <c r="J5057" s="6">
        <v>2078.54</v>
      </c>
      <c r="K5057" s="5">
        <f t="shared" si="547"/>
        <v>37.413719999999998</v>
      </c>
      <c r="L5057" s="7">
        <v>4.6399999999999997</v>
      </c>
      <c r="M5057" s="7">
        <v>4722</v>
      </c>
      <c r="N5057" s="3">
        <v>45495</v>
      </c>
      <c r="O5057" s="4" t="str">
        <f t="shared" si="548"/>
        <v>2024-07</v>
      </c>
      <c r="P5057" s="4" t="str">
        <f t="shared" si="549"/>
        <v>07</v>
      </c>
      <c r="Q5057" s="4" t="str">
        <f t="shared" si="550"/>
        <v>July</v>
      </c>
      <c r="R5057" s="30" t="str">
        <f t="shared" si="551"/>
        <v>22</v>
      </c>
      <c r="W5057" t="str">
        <f t="shared" si="552"/>
        <v>ok</v>
      </c>
    </row>
    <row r="5058" spans="1:23" x14ac:dyDescent="0.3">
      <c r="A5058" t="s">
        <v>5100</v>
      </c>
      <c r="B5058" t="s">
        <v>51</v>
      </c>
      <c r="C5058" t="s">
        <v>29</v>
      </c>
      <c r="D5058" t="s">
        <v>52</v>
      </c>
      <c r="E5058" t="s">
        <v>14</v>
      </c>
      <c r="F5058" t="s">
        <v>21</v>
      </c>
      <c r="G5058" s="5">
        <v>2059.7800000000002</v>
      </c>
      <c r="H5058" s="5">
        <f t="shared" si="546"/>
        <v>37.076039999999999</v>
      </c>
      <c r="I5058" s="6">
        <v>3</v>
      </c>
      <c r="J5058" s="6">
        <v>6179.34</v>
      </c>
      <c r="K5058" s="5">
        <f t="shared" si="547"/>
        <v>111.22811999999999</v>
      </c>
      <c r="L5058" s="7">
        <v>4.1100000000000003</v>
      </c>
      <c r="M5058" s="7">
        <v>2493</v>
      </c>
      <c r="N5058" s="3">
        <v>45328</v>
      </c>
      <c r="O5058" s="4" t="str">
        <f t="shared" si="548"/>
        <v>2024-02</v>
      </c>
      <c r="P5058" s="4" t="str">
        <f t="shared" si="549"/>
        <v>02</v>
      </c>
      <c r="Q5058" s="4" t="str">
        <f t="shared" si="550"/>
        <v>February</v>
      </c>
      <c r="R5058" s="30" t="str">
        <f t="shared" si="551"/>
        <v>06</v>
      </c>
      <c r="W5058" t="str">
        <f t="shared" si="552"/>
        <v>ok</v>
      </c>
    </row>
    <row r="5059" spans="1:23" x14ac:dyDescent="0.3">
      <c r="A5059" t="s">
        <v>5101</v>
      </c>
      <c r="B5059" t="s">
        <v>63</v>
      </c>
      <c r="C5059" t="s">
        <v>18</v>
      </c>
      <c r="D5059" t="s">
        <v>64</v>
      </c>
      <c r="E5059" t="s">
        <v>14</v>
      </c>
      <c r="F5059" t="s">
        <v>15</v>
      </c>
      <c r="G5059" s="5">
        <v>16807.62</v>
      </c>
      <c r="H5059" s="5">
        <f t="shared" ref="H5059:H5122" si="553">G5059*0.018</f>
        <v>302.53715999999997</v>
      </c>
      <c r="I5059" s="6">
        <v>5</v>
      </c>
      <c r="J5059" s="6">
        <v>84038.1</v>
      </c>
      <c r="K5059" s="5">
        <f t="shared" ref="K5059:K5122" si="554">H5059*I5059</f>
        <v>1512.6857999999997</v>
      </c>
      <c r="L5059" s="7">
        <v>4.29</v>
      </c>
      <c r="M5059" s="7">
        <v>4825</v>
      </c>
      <c r="N5059" s="3">
        <v>45548</v>
      </c>
      <c r="O5059" s="4" t="str">
        <f t="shared" ref="O5059:O5122" si="555">TEXT(N5059,"yyyy-mm")</f>
        <v>2024-09</v>
      </c>
      <c r="P5059" s="4" t="str">
        <f t="shared" ref="P5059:P5122" si="556">TEXT(N5059,"mm")</f>
        <v>09</v>
      </c>
      <c r="Q5059" s="4" t="str">
        <f t="shared" ref="Q5059:Q5122" si="557">TEXT(DATE(2024,P5059,1),"mmmm")</f>
        <v>September</v>
      </c>
      <c r="R5059" s="30" t="str">
        <f t="shared" ref="R5059:R5122" si="558">TEXT(N5059,"dd")</f>
        <v>13</v>
      </c>
      <c r="W5059" t="str">
        <f t="shared" ref="W5059:W5122" si="559">IF(G5059*I5059=J5059,"ok","False")</f>
        <v>ok</v>
      </c>
    </row>
    <row r="5060" spans="1:23" x14ac:dyDescent="0.3">
      <c r="A5060" t="s">
        <v>5102</v>
      </c>
      <c r="B5060" t="s">
        <v>36</v>
      </c>
      <c r="C5060" t="s">
        <v>18</v>
      </c>
      <c r="D5060" t="s">
        <v>37</v>
      </c>
      <c r="E5060" t="s">
        <v>20</v>
      </c>
      <c r="F5060" t="s">
        <v>26</v>
      </c>
      <c r="G5060" s="5">
        <v>10444.700000000001</v>
      </c>
      <c r="H5060" s="5">
        <f t="shared" si="553"/>
        <v>188.00460000000001</v>
      </c>
      <c r="I5060" s="6">
        <v>1</v>
      </c>
      <c r="J5060" s="6">
        <v>10444.700000000001</v>
      </c>
      <c r="K5060" s="5">
        <f t="shared" si="554"/>
        <v>188.00460000000001</v>
      </c>
      <c r="L5060" s="7">
        <v>2.23</v>
      </c>
      <c r="M5060" s="7">
        <v>2139</v>
      </c>
      <c r="N5060" s="3">
        <v>45603</v>
      </c>
      <c r="O5060" s="4" t="str">
        <f t="shared" si="555"/>
        <v>2024-11</v>
      </c>
      <c r="P5060" s="4" t="str">
        <f t="shared" si="556"/>
        <v>11</v>
      </c>
      <c r="Q5060" s="4" t="str">
        <f t="shared" si="557"/>
        <v>November</v>
      </c>
      <c r="R5060" s="30" t="str">
        <f t="shared" si="558"/>
        <v>07</v>
      </c>
      <c r="W5060" t="str">
        <f t="shared" si="559"/>
        <v>ok</v>
      </c>
    </row>
    <row r="5061" spans="1:23" x14ac:dyDescent="0.3">
      <c r="A5061" t="s">
        <v>5103</v>
      </c>
      <c r="B5061" t="s">
        <v>33</v>
      </c>
      <c r="C5061" t="s">
        <v>12</v>
      </c>
      <c r="D5061" t="s">
        <v>34</v>
      </c>
      <c r="E5061" t="s">
        <v>20</v>
      </c>
      <c r="F5061" t="s">
        <v>38</v>
      </c>
      <c r="G5061" s="5">
        <v>2261.9</v>
      </c>
      <c r="H5061" s="5">
        <f t="shared" si="553"/>
        <v>40.714199999999998</v>
      </c>
      <c r="I5061" s="6">
        <v>1</v>
      </c>
      <c r="J5061" s="6">
        <v>2261.9</v>
      </c>
      <c r="K5061" s="5">
        <f t="shared" si="554"/>
        <v>40.714199999999998</v>
      </c>
      <c r="L5061" s="7">
        <v>4.88</v>
      </c>
      <c r="M5061" s="7">
        <v>2652</v>
      </c>
      <c r="N5061" s="3">
        <v>45635</v>
      </c>
      <c r="O5061" s="4" t="str">
        <f t="shared" si="555"/>
        <v>2024-12</v>
      </c>
      <c r="P5061" s="4" t="str">
        <f t="shared" si="556"/>
        <v>12</v>
      </c>
      <c r="Q5061" s="4" t="str">
        <f t="shared" si="557"/>
        <v>December</v>
      </c>
      <c r="R5061" s="30" t="str">
        <f t="shared" si="558"/>
        <v>09</v>
      </c>
      <c r="W5061" t="str">
        <f t="shared" si="559"/>
        <v>ok</v>
      </c>
    </row>
    <row r="5062" spans="1:23" x14ac:dyDescent="0.3">
      <c r="A5062" t="s">
        <v>5104</v>
      </c>
      <c r="B5062" t="s">
        <v>63</v>
      </c>
      <c r="C5062" t="s">
        <v>18</v>
      </c>
      <c r="D5062" t="s">
        <v>64</v>
      </c>
      <c r="E5062" t="s">
        <v>20</v>
      </c>
      <c r="F5062" t="s">
        <v>31</v>
      </c>
      <c r="G5062" s="5">
        <v>12060.55</v>
      </c>
      <c r="H5062" s="5">
        <f t="shared" si="553"/>
        <v>217.08989999999997</v>
      </c>
      <c r="I5062" s="6">
        <v>3</v>
      </c>
      <c r="J5062" s="6">
        <v>36181.65</v>
      </c>
      <c r="K5062" s="5">
        <f t="shared" si="554"/>
        <v>651.26969999999994</v>
      </c>
      <c r="L5062" s="7">
        <v>3.63</v>
      </c>
      <c r="M5062" s="7">
        <v>4142</v>
      </c>
      <c r="N5062" s="3">
        <v>45369</v>
      </c>
      <c r="O5062" s="4" t="str">
        <f t="shared" si="555"/>
        <v>2024-03</v>
      </c>
      <c r="P5062" s="4" t="str">
        <f t="shared" si="556"/>
        <v>03</v>
      </c>
      <c r="Q5062" s="4" t="str">
        <f t="shared" si="557"/>
        <v>March</v>
      </c>
      <c r="R5062" s="30" t="str">
        <f t="shared" si="558"/>
        <v>18</v>
      </c>
      <c r="W5062" t="str">
        <f t="shared" si="559"/>
        <v>ok</v>
      </c>
    </row>
    <row r="5063" spans="1:23" x14ac:dyDescent="0.3">
      <c r="A5063" t="s">
        <v>5105</v>
      </c>
      <c r="B5063" t="s">
        <v>28</v>
      </c>
      <c r="C5063" t="s">
        <v>29</v>
      </c>
      <c r="D5063" t="s">
        <v>30</v>
      </c>
      <c r="E5063" t="s">
        <v>20</v>
      </c>
      <c r="F5063" t="s">
        <v>15</v>
      </c>
      <c r="G5063" s="5">
        <v>5807.69</v>
      </c>
      <c r="H5063" s="5">
        <f t="shared" si="553"/>
        <v>104.53841999999999</v>
      </c>
      <c r="I5063" s="6">
        <v>4</v>
      </c>
      <c r="J5063" s="6">
        <v>23230.76</v>
      </c>
      <c r="K5063" s="5">
        <f t="shared" si="554"/>
        <v>418.15367999999995</v>
      </c>
      <c r="L5063" s="7">
        <v>5</v>
      </c>
      <c r="M5063" s="7">
        <v>4431</v>
      </c>
      <c r="N5063" s="3">
        <v>45445</v>
      </c>
      <c r="O5063" s="4" t="str">
        <f t="shared" si="555"/>
        <v>2024-06</v>
      </c>
      <c r="P5063" s="4" t="str">
        <f t="shared" si="556"/>
        <v>06</v>
      </c>
      <c r="Q5063" s="4" t="str">
        <f t="shared" si="557"/>
        <v>June</v>
      </c>
      <c r="R5063" s="30" t="str">
        <f t="shared" si="558"/>
        <v>02</v>
      </c>
      <c r="W5063" t="str">
        <f t="shared" si="559"/>
        <v>ok</v>
      </c>
    </row>
    <row r="5064" spans="1:23" x14ac:dyDescent="0.3">
      <c r="A5064" t="s">
        <v>5106</v>
      </c>
      <c r="B5064" t="s">
        <v>11</v>
      </c>
      <c r="C5064" t="s">
        <v>12</v>
      </c>
      <c r="D5064" t="s">
        <v>13</v>
      </c>
      <c r="E5064" t="s">
        <v>20</v>
      </c>
      <c r="F5064" t="s">
        <v>31</v>
      </c>
      <c r="G5064" s="5">
        <v>10583.38</v>
      </c>
      <c r="H5064" s="5">
        <f t="shared" si="553"/>
        <v>190.50083999999998</v>
      </c>
      <c r="I5064" s="6">
        <v>3</v>
      </c>
      <c r="J5064" s="6">
        <v>31750.14</v>
      </c>
      <c r="K5064" s="5">
        <f t="shared" si="554"/>
        <v>571.50252</v>
      </c>
      <c r="L5064" s="7">
        <v>4.46</v>
      </c>
      <c r="M5064" s="7">
        <v>4742</v>
      </c>
      <c r="N5064" s="3">
        <v>45574</v>
      </c>
      <c r="O5064" s="4" t="str">
        <f t="shared" si="555"/>
        <v>2024-10</v>
      </c>
      <c r="P5064" s="4" t="str">
        <f t="shared" si="556"/>
        <v>10</v>
      </c>
      <c r="Q5064" s="4" t="str">
        <f t="shared" si="557"/>
        <v>October</v>
      </c>
      <c r="R5064" s="30" t="str">
        <f t="shared" si="558"/>
        <v>09</v>
      </c>
      <c r="W5064" t="str">
        <f t="shared" si="559"/>
        <v>ok</v>
      </c>
    </row>
    <row r="5065" spans="1:23" x14ac:dyDescent="0.3">
      <c r="A5065" t="s">
        <v>5107</v>
      </c>
      <c r="B5065" t="s">
        <v>23</v>
      </c>
      <c r="C5065" t="s">
        <v>24</v>
      </c>
      <c r="D5065" t="s">
        <v>25</v>
      </c>
      <c r="E5065" t="s">
        <v>14</v>
      </c>
      <c r="F5065" t="s">
        <v>60</v>
      </c>
      <c r="G5065" s="5">
        <v>19607.939999999999</v>
      </c>
      <c r="H5065" s="5">
        <f t="shared" si="553"/>
        <v>352.94291999999996</v>
      </c>
      <c r="I5065" s="6">
        <v>1</v>
      </c>
      <c r="J5065" s="6">
        <v>19607.939999999999</v>
      </c>
      <c r="K5065" s="5">
        <f t="shared" si="554"/>
        <v>352.94291999999996</v>
      </c>
      <c r="L5065" s="7">
        <v>3.99</v>
      </c>
      <c r="M5065" s="7">
        <v>3003</v>
      </c>
      <c r="N5065" s="3">
        <v>45626</v>
      </c>
      <c r="O5065" s="4" t="str">
        <f t="shared" si="555"/>
        <v>2024-11</v>
      </c>
      <c r="P5065" s="4" t="str">
        <f t="shared" si="556"/>
        <v>11</v>
      </c>
      <c r="Q5065" s="4" t="str">
        <f t="shared" si="557"/>
        <v>November</v>
      </c>
      <c r="R5065" s="30" t="str">
        <f t="shared" si="558"/>
        <v>30</v>
      </c>
      <c r="W5065" t="str">
        <f t="shared" si="559"/>
        <v>ok</v>
      </c>
    </row>
    <row r="5066" spans="1:23" x14ac:dyDescent="0.3">
      <c r="A5066" t="s">
        <v>5108</v>
      </c>
      <c r="B5066" t="s">
        <v>36</v>
      </c>
      <c r="C5066" t="s">
        <v>18</v>
      </c>
      <c r="D5066" t="s">
        <v>37</v>
      </c>
      <c r="E5066" t="s">
        <v>45</v>
      </c>
      <c r="F5066" t="s">
        <v>15</v>
      </c>
      <c r="G5066" s="5">
        <v>19725.419999999998</v>
      </c>
      <c r="H5066" s="5">
        <f t="shared" si="553"/>
        <v>355.05755999999997</v>
      </c>
      <c r="I5066" s="6">
        <v>1</v>
      </c>
      <c r="J5066" s="6">
        <v>19725.419999999998</v>
      </c>
      <c r="K5066" s="5">
        <f t="shared" si="554"/>
        <v>355.05755999999997</v>
      </c>
      <c r="L5066" s="7">
        <v>1.84</v>
      </c>
      <c r="M5066" s="7">
        <v>4086</v>
      </c>
      <c r="N5066" s="3">
        <v>45511</v>
      </c>
      <c r="O5066" s="4" t="str">
        <f t="shared" si="555"/>
        <v>2024-08</v>
      </c>
      <c r="P5066" s="4" t="str">
        <f t="shared" si="556"/>
        <v>08</v>
      </c>
      <c r="Q5066" s="4" t="str">
        <f t="shared" si="557"/>
        <v>August</v>
      </c>
      <c r="R5066" s="30" t="str">
        <f t="shared" si="558"/>
        <v>07</v>
      </c>
      <c r="W5066" t="str">
        <f t="shared" si="559"/>
        <v>ok</v>
      </c>
    </row>
    <row r="5067" spans="1:23" x14ac:dyDescent="0.3">
      <c r="A5067" t="s">
        <v>5109</v>
      </c>
      <c r="B5067" t="s">
        <v>11</v>
      </c>
      <c r="C5067" t="s">
        <v>12</v>
      </c>
      <c r="D5067" t="s">
        <v>13</v>
      </c>
      <c r="E5067" t="s">
        <v>45</v>
      </c>
      <c r="F5067" t="s">
        <v>60</v>
      </c>
      <c r="G5067" s="5">
        <v>7614.79</v>
      </c>
      <c r="H5067" s="5">
        <f t="shared" si="553"/>
        <v>137.06621999999999</v>
      </c>
      <c r="I5067" s="6">
        <v>1</v>
      </c>
      <c r="J5067" s="6">
        <v>7614.79</v>
      </c>
      <c r="K5067" s="5">
        <f t="shared" si="554"/>
        <v>137.06621999999999</v>
      </c>
      <c r="L5067" s="7">
        <v>3.57</v>
      </c>
      <c r="M5067" s="7">
        <v>4511</v>
      </c>
      <c r="N5067" s="3">
        <v>45500</v>
      </c>
      <c r="O5067" s="4" t="str">
        <f t="shared" si="555"/>
        <v>2024-07</v>
      </c>
      <c r="P5067" s="4" t="str">
        <f t="shared" si="556"/>
        <v>07</v>
      </c>
      <c r="Q5067" s="4" t="str">
        <f t="shared" si="557"/>
        <v>July</v>
      </c>
      <c r="R5067" s="30" t="str">
        <f t="shared" si="558"/>
        <v>27</v>
      </c>
      <c r="W5067" t="str">
        <f t="shared" si="559"/>
        <v>ok</v>
      </c>
    </row>
    <row r="5068" spans="1:23" x14ac:dyDescent="0.3">
      <c r="A5068" t="s">
        <v>5110</v>
      </c>
      <c r="B5068" t="s">
        <v>41</v>
      </c>
      <c r="C5068" t="s">
        <v>42</v>
      </c>
      <c r="D5068" t="s">
        <v>43</v>
      </c>
      <c r="E5068" t="s">
        <v>14</v>
      </c>
      <c r="F5068" t="s">
        <v>21</v>
      </c>
      <c r="G5068" s="5">
        <v>4358.3900000000003</v>
      </c>
      <c r="H5068" s="5">
        <f t="shared" si="553"/>
        <v>78.45102</v>
      </c>
      <c r="I5068" s="6">
        <v>5</v>
      </c>
      <c r="J5068" s="6">
        <v>21791.95</v>
      </c>
      <c r="K5068" s="5">
        <f t="shared" si="554"/>
        <v>392.25509999999997</v>
      </c>
      <c r="L5068" s="7">
        <v>2.69</v>
      </c>
      <c r="M5068" s="7">
        <v>4642</v>
      </c>
      <c r="N5068" s="3">
        <v>45583</v>
      </c>
      <c r="O5068" s="4" t="str">
        <f t="shared" si="555"/>
        <v>2024-10</v>
      </c>
      <c r="P5068" s="4" t="str">
        <f t="shared" si="556"/>
        <v>10</v>
      </c>
      <c r="Q5068" s="4" t="str">
        <f t="shared" si="557"/>
        <v>October</v>
      </c>
      <c r="R5068" s="30" t="str">
        <f t="shared" si="558"/>
        <v>18</v>
      </c>
      <c r="W5068" t="str">
        <f t="shared" si="559"/>
        <v>ok</v>
      </c>
    </row>
    <row r="5069" spans="1:23" x14ac:dyDescent="0.3">
      <c r="A5069" t="s">
        <v>5111</v>
      </c>
      <c r="B5069" t="s">
        <v>41</v>
      </c>
      <c r="C5069" t="s">
        <v>42</v>
      </c>
      <c r="D5069" t="s">
        <v>43</v>
      </c>
      <c r="E5069" t="s">
        <v>14</v>
      </c>
      <c r="F5069" t="s">
        <v>38</v>
      </c>
      <c r="G5069" s="5">
        <v>8736.4500000000007</v>
      </c>
      <c r="H5069" s="5">
        <f t="shared" si="553"/>
        <v>157.2561</v>
      </c>
      <c r="I5069" s="6">
        <v>3</v>
      </c>
      <c r="J5069" s="6">
        <v>26209.35</v>
      </c>
      <c r="K5069" s="5">
        <f t="shared" si="554"/>
        <v>471.76830000000001</v>
      </c>
      <c r="L5069" s="7">
        <v>2.21</v>
      </c>
      <c r="M5069" s="7">
        <v>2809</v>
      </c>
      <c r="N5069" s="3">
        <v>45648</v>
      </c>
      <c r="O5069" s="4" t="str">
        <f t="shared" si="555"/>
        <v>2024-12</v>
      </c>
      <c r="P5069" s="4" t="str">
        <f t="shared" si="556"/>
        <v>12</v>
      </c>
      <c r="Q5069" s="4" t="str">
        <f t="shared" si="557"/>
        <v>December</v>
      </c>
      <c r="R5069" s="30" t="str">
        <f t="shared" si="558"/>
        <v>22</v>
      </c>
      <c r="W5069" t="str">
        <f t="shared" si="559"/>
        <v>ok</v>
      </c>
    </row>
    <row r="5070" spans="1:23" x14ac:dyDescent="0.3">
      <c r="A5070" t="s">
        <v>5112</v>
      </c>
      <c r="B5070" t="s">
        <v>17</v>
      </c>
      <c r="C5070" t="s">
        <v>18</v>
      </c>
      <c r="D5070" t="s">
        <v>19</v>
      </c>
      <c r="E5070" t="s">
        <v>20</v>
      </c>
      <c r="F5070" t="s">
        <v>21</v>
      </c>
      <c r="G5070" s="5">
        <v>13239.7</v>
      </c>
      <c r="H5070" s="5">
        <f t="shared" si="553"/>
        <v>238.31459999999998</v>
      </c>
      <c r="I5070" s="6">
        <v>4</v>
      </c>
      <c r="J5070" s="6">
        <v>52958.8</v>
      </c>
      <c r="K5070" s="5">
        <f t="shared" si="554"/>
        <v>953.25839999999994</v>
      </c>
      <c r="L5070" s="7">
        <v>1.34</v>
      </c>
      <c r="M5070" s="7">
        <v>1782</v>
      </c>
      <c r="N5070" s="3">
        <v>45434</v>
      </c>
      <c r="O5070" s="4" t="str">
        <f t="shared" si="555"/>
        <v>2024-05</v>
      </c>
      <c r="P5070" s="4" t="str">
        <f t="shared" si="556"/>
        <v>05</v>
      </c>
      <c r="Q5070" s="4" t="str">
        <f t="shared" si="557"/>
        <v>May</v>
      </c>
      <c r="R5070" s="30" t="str">
        <f t="shared" si="558"/>
        <v>22</v>
      </c>
      <c r="W5070" t="str">
        <f t="shared" si="559"/>
        <v>ok</v>
      </c>
    </row>
    <row r="5071" spans="1:23" x14ac:dyDescent="0.3">
      <c r="A5071" t="s">
        <v>5113</v>
      </c>
      <c r="B5071" t="s">
        <v>63</v>
      </c>
      <c r="C5071" t="s">
        <v>18</v>
      </c>
      <c r="D5071" t="s">
        <v>64</v>
      </c>
      <c r="E5071" t="s">
        <v>14</v>
      </c>
      <c r="F5071" t="s">
        <v>15</v>
      </c>
      <c r="G5071" s="5">
        <v>12747.84</v>
      </c>
      <c r="H5071" s="5">
        <f t="shared" si="553"/>
        <v>229.46111999999999</v>
      </c>
      <c r="I5071" s="6">
        <v>5</v>
      </c>
      <c r="J5071" s="6">
        <v>63739.199999999997</v>
      </c>
      <c r="K5071" s="5">
        <f t="shared" si="554"/>
        <v>1147.3055999999999</v>
      </c>
      <c r="L5071" s="7">
        <v>1.73</v>
      </c>
      <c r="M5071" s="7">
        <v>3757</v>
      </c>
      <c r="N5071" s="3">
        <v>45645</v>
      </c>
      <c r="O5071" s="4" t="str">
        <f t="shared" si="555"/>
        <v>2024-12</v>
      </c>
      <c r="P5071" s="4" t="str">
        <f t="shared" si="556"/>
        <v>12</v>
      </c>
      <c r="Q5071" s="4" t="str">
        <f t="shared" si="557"/>
        <v>December</v>
      </c>
      <c r="R5071" s="30" t="str">
        <f t="shared" si="558"/>
        <v>19</v>
      </c>
      <c r="W5071" t="str">
        <f t="shared" si="559"/>
        <v>ok</v>
      </c>
    </row>
    <row r="5072" spans="1:23" x14ac:dyDescent="0.3">
      <c r="A5072" t="s">
        <v>5114</v>
      </c>
      <c r="B5072" t="s">
        <v>47</v>
      </c>
      <c r="C5072" t="s">
        <v>12</v>
      </c>
      <c r="D5072" t="s">
        <v>48</v>
      </c>
      <c r="E5072" t="s">
        <v>45</v>
      </c>
      <c r="F5072" t="s">
        <v>31</v>
      </c>
      <c r="G5072" s="5">
        <v>17030.37</v>
      </c>
      <c r="H5072" s="5">
        <f t="shared" si="553"/>
        <v>306.54665999999997</v>
      </c>
      <c r="I5072" s="6">
        <v>3</v>
      </c>
      <c r="J5072" s="6">
        <v>51091.11</v>
      </c>
      <c r="K5072" s="5">
        <f t="shared" si="554"/>
        <v>919.63997999999992</v>
      </c>
      <c r="L5072" s="7">
        <v>1.51</v>
      </c>
      <c r="M5072" s="7">
        <v>3984</v>
      </c>
      <c r="N5072" s="3">
        <v>45515</v>
      </c>
      <c r="O5072" s="4" t="str">
        <f t="shared" si="555"/>
        <v>2024-08</v>
      </c>
      <c r="P5072" s="4" t="str">
        <f t="shared" si="556"/>
        <v>08</v>
      </c>
      <c r="Q5072" s="4" t="str">
        <f t="shared" si="557"/>
        <v>August</v>
      </c>
      <c r="R5072" s="30" t="str">
        <f t="shared" si="558"/>
        <v>11</v>
      </c>
      <c r="W5072" t="str">
        <f t="shared" si="559"/>
        <v>ok</v>
      </c>
    </row>
    <row r="5073" spans="1:23" x14ac:dyDescent="0.3">
      <c r="A5073" t="s">
        <v>5115</v>
      </c>
      <c r="B5073" t="s">
        <v>36</v>
      </c>
      <c r="C5073" t="s">
        <v>18</v>
      </c>
      <c r="D5073" t="s">
        <v>37</v>
      </c>
      <c r="E5073" t="s">
        <v>45</v>
      </c>
      <c r="F5073" t="s">
        <v>15</v>
      </c>
      <c r="G5073" s="5">
        <v>15523.14</v>
      </c>
      <c r="H5073" s="5">
        <f t="shared" si="553"/>
        <v>279.41651999999999</v>
      </c>
      <c r="I5073" s="6">
        <v>5</v>
      </c>
      <c r="J5073" s="6">
        <v>77615.7</v>
      </c>
      <c r="K5073" s="5">
        <f t="shared" si="554"/>
        <v>1397.0826</v>
      </c>
      <c r="L5073" s="7">
        <v>2.86</v>
      </c>
      <c r="M5073" s="7">
        <v>1560</v>
      </c>
      <c r="N5073" s="3">
        <v>45622</v>
      </c>
      <c r="O5073" s="4" t="str">
        <f t="shared" si="555"/>
        <v>2024-11</v>
      </c>
      <c r="P5073" s="4" t="str">
        <f t="shared" si="556"/>
        <v>11</v>
      </c>
      <c r="Q5073" s="4" t="str">
        <f t="shared" si="557"/>
        <v>November</v>
      </c>
      <c r="R5073" s="30" t="str">
        <f t="shared" si="558"/>
        <v>26</v>
      </c>
      <c r="W5073" t="str">
        <f t="shared" si="559"/>
        <v>ok</v>
      </c>
    </row>
    <row r="5074" spans="1:23" x14ac:dyDescent="0.3">
      <c r="A5074" t="s">
        <v>5116</v>
      </c>
      <c r="B5074" t="s">
        <v>41</v>
      </c>
      <c r="C5074" t="s">
        <v>42</v>
      </c>
      <c r="D5074" t="s">
        <v>43</v>
      </c>
      <c r="E5074" t="s">
        <v>14</v>
      </c>
      <c r="F5074" t="s">
        <v>26</v>
      </c>
      <c r="G5074" s="5">
        <v>19463.759999999998</v>
      </c>
      <c r="H5074" s="5">
        <f t="shared" si="553"/>
        <v>350.34767999999997</v>
      </c>
      <c r="I5074" s="6">
        <v>4</v>
      </c>
      <c r="J5074" s="6">
        <v>77855.039999999994</v>
      </c>
      <c r="K5074" s="5">
        <f t="shared" si="554"/>
        <v>1401.3907199999999</v>
      </c>
      <c r="L5074" s="7">
        <v>2.91</v>
      </c>
      <c r="M5074" s="7">
        <v>3161</v>
      </c>
      <c r="N5074" s="3">
        <v>45455</v>
      </c>
      <c r="O5074" s="4" t="str">
        <f t="shared" si="555"/>
        <v>2024-06</v>
      </c>
      <c r="P5074" s="4" t="str">
        <f t="shared" si="556"/>
        <v>06</v>
      </c>
      <c r="Q5074" s="4" t="str">
        <f t="shared" si="557"/>
        <v>June</v>
      </c>
      <c r="R5074" s="30" t="str">
        <f t="shared" si="558"/>
        <v>12</v>
      </c>
      <c r="W5074" t="str">
        <f t="shared" si="559"/>
        <v>ok</v>
      </c>
    </row>
    <row r="5075" spans="1:23" x14ac:dyDescent="0.3">
      <c r="A5075" t="s">
        <v>5117</v>
      </c>
      <c r="B5075" t="s">
        <v>17</v>
      </c>
      <c r="C5075" t="s">
        <v>18</v>
      </c>
      <c r="D5075" t="s">
        <v>19</v>
      </c>
      <c r="E5075" t="s">
        <v>45</v>
      </c>
      <c r="F5075" t="s">
        <v>38</v>
      </c>
      <c r="G5075" s="5">
        <v>8210.65</v>
      </c>
      <c r="H5075" s="5">
        <f t="shared" si="553"/>
        <v>147.79169999999999</v>
      </c>
      <c r="I5075" s="6">
        <v>5</v>
      </c>
      <c r="J5075" s="6">
        <v>41053.25</v>
      </c>
      <c r="K5075" s="5">
        <f t="shared" si="554"/>
        <v>738.95849999999996</v>
      </c>
      <c r="L5075" s="7">
        <v>3.69</v>
      </c>
      <c r="M5075" s="7">
        <v>750</v>
      </c>
      <c r="N5075" s="3">
        <v>45370</v>
      </c>
      <c r="O5075" s="4" t="str">
        <f t="shared" si="555"/>
        <v>2024-03</v>
      </c>
      <c r="P5075" s="4" t="str">
        <f t="shared" si="556"/>
        <v>03</v>
      </c>
      <c r="Q5075" s="4" t="str">
        <f t="shared" si="557"/>
        <v>March</v>
      </c>
      <c r="R5075" s="30" t="str">
        <f t="shared" si="558"/>
        <v>19</v>
      </c>
      <c r="W5075" t="str">
        <f t="shared" si="559"/>
        <v>ok</v>
      </c>
    </row>
    <row r="5076" spans="1:23" x14ac:dyDescent="0.3">
      <c r="A5076" t="s">
        <v>5118</v>
      </c>
      <c r="B5076" t="s">
        <v>41</v>
      </c>
      <c r="C5076" t="s">
        <v>42</v>
      </c>
      <c r="D5076" t="s">
        <v>43</v>
      </c>
      <c r="E5076" t="s">
        <v>20</v>
      </c>
      <c r="F5076" t="s">
        <v>38</v>
      </c>
      <c r="G5076" s="5">
        <v>543.02</v>
      </c>
      <c r="H5076" s="5">
        <f t="shared" si="553"/>
        <v>9.7743599999999997</v>
      </c>
      <c r="I5076" s="6">
        <v>2</v>
      </c>
      <c r="J5076" s="6">
        <v>1086.04</v>
      </c>
      <c r="K5076" s="5">
        <f t="shared" si="554"/>
        <v>19.548719999999999</v>
      </c>
      <c r="L5076" s="7">
        <v>1.97</v>
      </c>
      <c r="M5076" s="7">
        <v>3257</v>
      </c>
      <c r="N5076" s="3">
        <v>45570</v>
      </c>
      <c r="O5076" s="4" t="str">
        <f t="shared" si="555"/>
        <v>2024-10</v>
      </c>
      <c r="P5076" s="4" t="str">
        <f t="shared" si="556"/>
        <v>10</v>
      </c>
      <c r="Q5076" s="4" t="str">
        <f t="shared" si="557"/>
        <v>October</v>
      </c>
      <c r="R5076" s="30" t="str">
        <f t="shared" si="558"/>
        <v>05</v>
      </c>
      <c r="W5076" t="str">
        <f t="shared" si="559"/>
        <v>ok</v>
      </c>
    </row>
    <row r="5077" spans="1:23" x14ac:dyDescent="0.3">
      <c r="A5077" t="s">
        <v>5119</v>
      </c>
      <c r="B5077" t="s">
        <v>36</v>
      </c>
      <c r="C5077" t="s">
        <v>18</v>
      </c>
      <c r="D5077" t="s">
        <v>37</v>
      </c>
      <c r="E5077" t="s">
        <v>45</v>
      </c>
      <c r="F5077" t="s">
        <v>38</v>
      </c>
      <c r="G5077" s="5">
        <v>12636.7</v>
      </c>
      <c r="H5077" s="5">
        <f t="shared" si="553"/>
        <v>227.4606</v>
      </c>
      <c r="I5077" s="6">
        <v>2</v>
      </c>
      <c r="J5077" s="6">
        <v>25273.4</v>
      </c>
      <c r="K5077" s="5">
        <f t="shared" si="554"/>
        <v>454.9212</v>
      </c>
      <c r="L5077" s="7">
        <v>4.21</v>
      </c>
      <c r="M5077" s="7">
        <v>4660</v>
      </c>
      <c r="N5077" s="3">
        <v>45368</v>
      </c>
      <c r="O5077" s="4" t="str">
        <f t="shared" si="555"/>
        <v>2024-03</v>
      </c>
      <c r="P5077" s="4" t="str">
        <f t="shared" si="556"/>
        <v>03</v>
      </c>
      <c r="Q5077" s="4" t="str">
        <f t="shared" si="557"/>
        <v>March</v>
      </c>
      <c r="R5077" s="30" t="str">
        <f t="shared" si="558"/>
        <v>17</v>
      </c>
      <c r="W5077" t="str">
        <f t="shared" si="559"/>
        <v>ok</v>
      </c>
    </row>
    <row r="5078" spans="1:23" x14ac:dyDescent="0.3">
      <c r="A5078" t="s">
        <v>5120</v>
      </c>
      <c r="B5078" t="s">
        <v>33</v>
      </c>
      <c r="C5078" t="s">
        <v>12</v>
      </c>
      <c r="D5078" t="s">
        <v>34</v>
      </c>
      <c r="E5078" t="s">
        <v>14</v>
      </c>
      <c r="F5078" t="s">
        <v>21</v>
      </c>
      <c r="G5078" s="5">
        <v>4764.03</v>
      </c>
      <c r="H5078" s="5">
        <f t="shared" si="553"/>
        <v>85.752539999999982</v>
      </c>
      <c r="I5078" s="6">
        <v>3</v>
      </c>
      <c r="J5078" s="6">
        <v>14292.09</v>
      </c>
      <c r="K5078" s="5">
        <f t="shared" si="554"/>
        <v>257.25761999999997</v>
      </c>
      <c r="L5078" s="7">
        <v>4.7300000000000004</v>
      </c>
      <c r="M5078" s="7">
        <v>4618</v>
      </c>
      <c r="N5078" s="3">
        <v>45409</v>
      </c>
      <c r="O5078" s="4" t="str">
        <f t="shared" si="555"/>
        <v>2024-04</v>
      </c>
      <c r="P5078" s="4" t="str">
        <f t="shared" si="556"/>
        <v>04</v>
      </c>
      <c r="Q5078" s="4" t="str">
        <f t="shared" si="557"/>
        <v>April</v>
      </c>
      <c r="R5078" s="30" t="str">
        <f t="shared" si="558"/>
        <v>27</v>
      </c>
      <c r="W5078" t="str">
        <f t="shared" si="559"/>
        <v>ok</v>
      </c>
    </row>
    <row r="5079" spans="1:23" x14ac:dyDescent="0.3">
      <c r="A5079" t="s">
        <v>5121</v>
      </c>
      <c r="B5079" t="s">
        <v>47</v>
      </c>
      <c r="C5079" t="s">
        <v>12</v>
      </c>
      <c r="D5079" t="s">
        <v>48</v>
      </c>
      <c r="E5079" t="s">
        <v>20</v>
      </c>
      <c r="F5079" t="s">
        <v>31</v>
      </c>
      <c r="G5079" s="5">
        <v>3651.8</v>
      </c>
      <c r="H5079" s="5">
        <f t="shared" si="553"/>
        <v>65.732399999999998</v>
      </c>
      <c r="I5079" s="6">
        <v>5</v>
      </c>
      <c r="J5079" s="6">
        <v>18259</v>
      </c>
      <c r="K5079" s="5">
        <f t="shared" si="554"/>
        <v>328.66199999999998</v>
      </c>
      <c r="L5079" s="7">
        <v>1.99</v>
      </c>
      <c r="M5079" s="7">
        <v>4619</v>
      </c>
      <c r="N5079" s="3">
        <v>45499</v>
      </c>
      <c r="O5079" s="4" t="str">
        <f t="shared" si="555"/>
        <v>2024-07</v>
      </c>
      <c r="P5079" s="4" t="str">
        <f t="shared" si="556"/>
        <v>07</v>
      </c>
      <c r="Q5079" s="4" t="str">
        <f t="shared" si="557"/>
        <v>July</v>
      </c>
      <c r="R5079" s="30" t="str">
        <f t="shared" si="558"/>
        <v>26</v>
      </c>
      <c r="W5079" t="str">
        <f t="shared" si="559"/>
        <v>ok</v>
      </c>
    </row>
    <row r="5080" spans="1:23" x14ac:dyDescent="0.3">
      <c r="A5080" t="s">
        <v>5122</v>
      </c>
      <c r="B5080" t="s">
        <v>36</v>
      </c>
      <c r="C5080" t="s">
        <v>18</v>
      </c>
      <c r="D5080" t="s">
        <v>37</v>
      </c>
      <c r="E5080" t="s">
        <v>45</v>
      </c>
      <c r="F5080" t="s">
        <v>15</v>
      </c>
      <c r="G5080" s="5">
        <v>14387.01</v>
      </c>
      <c r="H5080" s="5">
        <f t="shared" si="553"/>
        <v>258.96618000000001</v>
      </c>
      <c r="I5080" s="6">
        <v>3</v>
      </c>
      <c r="J5080" s="6">
        <v>43161.03</v>
      </c>
      <c r="K5080" s="5">
        <f t="shared" si="554"/>
        <v>776.89854000000003</v>
      </c>
      <c r="L5080" s="7">
        <v>4.87</v>
      </c>
      <c r="M5080" s="7">
        <v>4602</v>
      </c>
      <c r="N5080" s="3">
        <v>45547</v>
      </c>
      <c r="O5080" s="4" t="str">
        <f t="shared" si="555"/>
        <v>2024-09</v>
      </c>
      <c r="P5080" s="4" t="str">
        <f t="shared" si="556"/>
        <v>09</v>
      </c>
      <c r="Q5080" s="4" t="str">
        <f t="shared" si="557"/>
        <v>September</v>
      </c>
      <c r="R5080" s="30" t="str">
        <f t="shared" si="558"/>
        <v>12</v>
      </c>
      <c r="W5080" t="str">
        <f t="shared" si="559"/>
        <v>ok</v>
      </c>
    </row>
    <row r="5081" spans="1:23" x14ac:dyDescent="0.3">
      <c r="A5081" t="s">
        <v>5123</v>
      </c>
      <c r="B5081" t="s">
        <v>51</v>
      </c>
      <c r="C5081" t="s">
        <v>29</v>
      </c>
      <c r="D5081" t="s">
        <v>52</v>
      </c>
      <c r="E5081" t="s">
        <v>14</v>
      </c>
      <c r="F5081" t="s">
        <v>31</v>
      </c>
      <c r="G5081" s="5">
        <v>482.4</v>
      </c>
      <c r="H5081" s="5">
        <f t="shared" si="553"/>
        <v>8.6831999999999994</v>
      </c>
      <c r="I5081" s="6">
        <v>5</v>
      </c>
      <c r="J5081" s="6">
        <v>2412</v>
      </c>
      <c r="K5081" s="5">
        <f t="shared" si="554"/>
        <v>43.415999999999997</v>
      </c>
      <c r="L5081" s="7">
        <v>4.78</v>
      </c>
      <c r="M5081" s="7">
        <v>3496</v>
      </c>
      <c r="N5081" s="3">
        <v>45419</v>
      </c>
      <c r="O5081" s="4" t="str">
        <f t="shared" si="555"/>
        <v>2024-05</v>
      </c>
      <c r="P5081" s="4" t="str">
        <f t="shared" si="556"/>
        <v>05</v>
      </c>
      <c r="Q5081" s="4" t="str">
        <f t="shared" si="557"/>
        <v>May</v>
      </c>
      <c r="R5081" s="30" t="str">
        <f t="shared" si="558"/>
        <v>07</v>
      </c>
      <c r="W5081" t="str">
        <f t="shared" si="559"/>
        <v>ok</v>
      </c>
    </row>
    <row r="5082" spans="1:23" x14ac:dyDescent="0.3">
      <c r="A5082" t="s">
        <v>5124</v>
      </c>
      <c r="B5082" t="s">
        <v>28</v>
      </c>
      <c r="C5082" t="s">
        <v>29</v>
      </c>
      <c r="D5082" t="s">
        <v>30</v>
      </c>
      <c r="E5082" t="s">
        <v>20</v>
      </c>
      <c r="F5082" t="s">
        <v>38</v>
      </c>
      <c r="G5082" s="5">
        <v>19879.349999999999</v>
      </c>
      <c r="H5082" s="5">
        <f t="shared" si="553"/>
        <v>357.82829999999996</v>
      </c>
      <c r="I5082" s="6">
        <v>1</v>
      </c>
      <c r="J5082" s="6">
        <v>19879.349999999999</v>
      </c>
      <c r="K5082" s="5">
        <f t="shared" si="554"/>
        <v>357.82829999999996</v>
      </c>
      <c r="L5082" s="7">
        <v>3.82</v>
      </c>
      <c r="M5082" s="7">
        <v>4302</v>
      </c>
      <c r="N5082" s="3">
        <v>45627</v>
      </c>
      <c r="O5082" s="4" t="str">
        <f t="shared" si="555"/>
        <v>2024-12</v>
      </c>
      <c r="P5082" s="4" t="str">
        <f t="shared" si="556"/>
        <v>12</v>
      </c>
      <c r="Q5082" s="4" t="str">
        <f t="shared" si="557"/>
        <v>December</v>
      </c>
      <c r="R5082" s="30" t="str">
        <f t="shared" si="558"/>
        <v>01</v>
      </c>
      <c r="W5082" t="str">
        <f t="shared" si="559"/>
        <v>ok</v>
      </c>
    </row>
    <row r="5083" spans="1:23" x14ac:dyDescent="0.3">
      <c r="A5083" t="s">
        <v>5125</v>
      </c>
      <c r="B5083" t="s">
        <v>23</v>
      </c>
      <c r="C5083" t="s">
        <v>24</v>
      </c>
      <c r="D5083" t="s">
        <v>25</v>
      </c>
      <c r="E5083" t="s">
        <v>45</v>
      </c>
      <c r="F5083" t="s">
        <v>15</v>
      </c>
      <c r="G5083" s="5">
        <v>6122.57</v>
      </c>
      <c r="H5083" s="5">
        <f t="shared" si="553"/>
        <v>110.20625999999999</v>
      </c>
      <c r="I5083" s="6">
        <v>3</v>
      </c>
      <c r="J5083" s="6">
        <v>18367.71</v>
      </c>
      <c r="K5083" s="5">
        <f t="shared" si="554"/>
        <v>330.61877999999996</v>
      </c>
      <c r="L5083" s="7">
        <v>1.66</v>
      </c>
      <c r="M5083" s="7">
        <v>1191</v>
      </c>
      <c r="N5083" s="3">
        <v>45616</v>
      </c>
      <c r="O5083" s="4" t="str">
        <f t="shared" si="555"/>
        <v>2024-11</v>
      </c>
      <c r="P5083" s="4" t="str">
        <f t="shared" si="556"/>
        <v>11</v>
      </c>
      <c r="Q5083" s="4" t="str">
        <f t="shared" si="557"/>
        <v>November</v>
      </c>
      <c r="R5083" s="30" t="str">
        <f t="shared" si="558"/>
        <v>20</v>
      </c>
      <c r="W5083" t="str">
        <f t="shared" si="559"/>
        <v>ok</v>
      </c>
    </row>
    <row r="5084" spans="1:23" x14ac:dyDescent="0.3">
      <c r="A5084" t="s">
        <v>5126</v>
      </c>
      <c r="B5084" t="s">
        <v>36</v>
      </c>
      <c r="C5084" t="s">
        <v>18</v>
      </c>
      <c r="D5084" t="s">
        <v>37</v>
      </c>
      <c r="E5084" t="s">
        <v>45</v>
      </c>
      <c r="F5084" t="s">
        <v>21</v>
      </c>
      <c r="G5084" s="5">
        <v>19559.86</v>
      </c>
      <c r="H5084" s="5">
        <f t="shared" si="553"/>
        <v>352.07747999999998</v>
      </c>
      <c r="I5084" s="6">
        <v>3</v>
      </c>
      <c r="J5084" s="6">
        <v>58679.58</v>
      </c>
      <c r="K5084" s="5">
        <f t="shared" si="554"/>
        <v>1056.23244</v>
      </c>
      <c r="L5084" s="7">
        <v>3.31</v>
      </c>
      <c r="M5084" s="7">
        <v>2217</v>
      </c>
      <c r="N5084" s="3">
        <v>45556</v>
      </c>
      <c r="O5084" s="4" t="str">
        <f t="shared" si="555"/>
        <v>2024-09</v>
      </c>
      <c r="P5084" s="4" t="str">
        <f t="shared" si="556"/>
        <v>09</v>
      </c>
      <c r="Q5084" s="4" t="str">
        <f t="shared" si="557"/>
        <v>September</v>
      </c>
      <c r="R5084" s="30" t="str">
        <f t="shared" si="558"/>
        <v>21</v>
      </c>
      <c r="W5084" t="str">
        <f t="shared" si="559"/>
        <v>ok</v>
      </c>
    </row>
    <row r="5085" spans="1:23" x14ac:dyDescent="0.3">
      <c r="A5085" t="s">
        <v>5127</v>
      </c>
      <c r="B5085" t="s">
        <v>36</v>
      </c>
      <c r="C5085" t="s">
        <v>18</v>
      </c>
      <c r="D5085" t="s">
        <v>37</v>
      </c>
      <c r="E5085" t="s">
        <v>14</v>
      </c>
      <c r="F5085" t="s">
        <v>21</v>
      </c>
      <c r="G5085" s="5">
        <v>14745.71</v>
      </c>
      <c r="H5085" s="5">
        <f t="shared" si="553"/>
        <v>265.42277999999999</v>
      </c>
      <c r="I5085" s="6">
        <v>5</v>
      </c>
      <c r="J5085" s="6">
        <v>73728.55</v>
      </c>
      <c r="K5085" s="5">
        <f t="shared" si="554"/>
        <v>1327.1138999999998</v>
      </c>
      <c r="L5085" s="7">
        <v>3.99</v>
      </c>
      <c r="M5085" s="7">
        <v>3099</v>
      </c>
      <c r="N5085" s="3">
        <v>45587</v>
      </c>
      <c r="O5085" s="4" t="str">
        <f t="shared" si="555"/>
        <v>2024-10</v>
      </c>
      <c r="P5085" s="4" t="str">
        <f t="shared" si="556"/>
        <v>10</v>
      </c>
      <c r="Q5085" s="4" t="str">
        <f t="shared" si="557"/>
        <v>October</v>
      </c>
      <c r="R5085" s="30" t="str">
        <f t="shared" si="558"/>
        <v>22</v>
      </c>
      <c r="W5085" t="str">
        <f t="shared" si="559"/>
        <v>ok</v>
      </c>
    </row>
    <row r="5086" spans="1:23" x14ac:dyDescent="0.3">
      <c r="A5086" t="s">
        <v>5128</v>
      </c>
      <c r="B5086" t="s">
        <v>63</v>
      </c>
      <c r="C5086" t="s">
        <v>18</v>
      </c>
      <c r="D5086" t="s">
        <v>64</v>
      </c>
      <c r="E5086" t="s">
        <v>20</v>
      </c>
      <c r="F5086" t="s">
        <v>21</v>
      </c>
      <c r="G5086" s="5">
        <v>721.14</v>
      </c>
      <c r="H5086" s="5">
        <f t="shared" si="553"/>
        <v>12.980519999999999</v>
      </c>
      <c r="I5086" s="6">
        <v>1</v>
      </c>
      <c r="J5086" s="6">
        <v>721.14</v>
      </c>
      <c r="K5086" s="5">
        <f t="shared" si="554"/>
        <v>12.980519999999999</v>
      </c>
      <c r="L5086" s="7">
        <v>4.88</v>
      </c>
      <c r="M5086" s="7">
        <v>2995</v>
      </c>
      <c r="N5086" s="3">
        <v>45402</v>
      </c>
      <c r="O5086" s="4" t="str">
        <f t="shared" si="555"/>
        <v>2024-04</v>
      </c>
      <c r="P5086" s="4" t="str">
        <f t="shared" si="556"/>
        <v>04</v>
      </c>
      <c r="Q5086" s="4" t="str">
        <f t="shared" si="557"/>
        <v>April</v>
      </c>
      <c r="R5086" s="30" t="str">
        <f t="shared" si="558"/>
        <v>20</v>
      </c>
      <c r="W5086" t="str">
        <f t="shared" si="559"/>
        <v>ok</v>
      </c>
    </row>
    <row r="5087" spans="1:23" x14ac:dyDescent="0.3">
      <c r="A5087" t="s">
        <v>5129</v>
      </c>
      <c r="B5087" t="s">
        <v>28</v>
      </c>
      <c r="C5087" t="s">
        <v>29</v>
      </c>
      <c r="D5087" t="s">
        <v>30</v>
      </c>
      <c r="E5087" t="s">
        <v>45</v>
      </c>
      <c r="F5087" t="s">
        <v>60</v>
      </c>
      <c r="G5087" s="5">
        <v>537.24</v>
      </c>
      <c r="H5087" s="5">
        <f t="shared" si="553"/>
        <v>9.6703200000000002</v>
      </c>
      <c r="I5087" s="6">
        <v>4</v>
      </c>
      <c r="J5087" s="6">
        <v>2148.96</v>
      </c>
      <c r="K5087" s="5">
        <f t="shared" si="554"/>
        <v>38.681280000000001</v>
      </c>
      <c r="L5087" s="7">
        <v>3.8</v>
      </c>
      <c r="M5087" s="7">
        <v>4164</v>
      </c>
      <c r="N5087" s="3">
        <v>45574</v>
      </c>
      <c r="O5087" s="4" t="str">
        <f t="shared" si="555"/>
        <v>2024-10</v>
      </c>
      <c r="P5087" s="4" t="str">
        <f t="shared" si="556"/>
        <v>10</v>
      </c>
      <c r="Q5087" s="4" t="str">
        <f t="shared" si="557"/>
        <v>October</v>
      </c>
      <c r="R5087" s="30" t="str">
        <f t="shared" si="558"/>
        <v>09</v>
      </c>
      <c r="W5087" t="str">
        <f t="shared" si="559"/>
        <v>ok</v>
      </c>
    </row>
    <row r="5088" spans="1:23" x14ac:dyDescent="0.3">
      <c r="A5088" t="s">
        <v>5130</v>
      </c>
      <c r="B5088" t="s">
        <v>47</v>
      </c>
      <c r="C5088" t="s">
        <v>12</v>
      </c>
      <c r="D5088" t="s">
        <v>48</v>
      </c>
      <c r="E5088" t="s">
        <v>45</v>
      </c>
      <c r="F5088" t="s">
        <v>15</v>
      </c>
      <c r="G5088" s="5">
        <v>1006.46</v>
      </c>
      <c r="H5088" s="5">
        <f t="shared" si="553"/>
        <v>18.11628</v>
      </c>
      <c r="I5088" s="6">
        <v>5</v>
      </c>
      <c r="J5088" s="6">
        <v>5032.3</v>
      </c>
      <c r="K5088" s="5">
        <f t="shared" si="554"/>
        <v>90.581400000000002</v>
      </c>
      <c r="L5088" s="7">
        <v>3.87</v>
      </c>
      <c r="M5088" s="7">
        <v>1569</v>
      </c>
      <c r="N5088" s="3">
        <v>45357</v>
      </c>
      <c r="O5088" s="4" t="str">
        <f t="shared" si="555"/>
        <v>2024-03</v>
      </c>
      <c r="P5088" s="4" t="str">
        <f t="shared" si="556"/>
        <v>03</v>
      </c>
      <c r="Q5088" s="4" t="str">
        <f t="shared" si="557"/>
        <v>March</v>
      </c>
      <c r="R5088" s="30" t="str">
        <f t="shared" si="558"/>
        <v>06</v>
      </c>
      <c r="W5088" t="str">
        <f t="shared" si="559"/>
        <v>ok</v>
      </c>
    </row>
    <row r="5089" spans="1:23" x14ac:dyDescent="0.3">
      <c r="A5089" t="s">
        <v>5131</v>
      </c>
      <c r="B5089" t="s">
        <v>47</v>
      </c>
      <c r="C5089" t="s">
        <v>12</v>
      </c>
      <c r="D5089" t="s">
        <v>48</v>
      </c>
      <c r="E5089" t="s">
        <v>20</v>
      </c>
      <c r="F5089" t="s">
        <v>60</v>
      </c>
      <c r="G5089" s="5">
        <v>17262.650000000001</v>
      </c>
      <c r="H5089" s="5">
        <f t="shared" si="553"/>
        <v>310.72770000000003</v>
      </c>
      <c r="I5089" s="6">
        <v>3</v>
      </c>
      <c r="J5089" s="6">
        <v>51787.95</v>
      </c>
      <c r="K5089" s="5">
        <f t="shared" si="554"/>
        <v>932.18310000000008</v>
      </c>
      <c r="L5089" s="7">
        <v>1.2</v>
      </c>
      <c r="M5089" s="7">
        <v>2664</v>
      </c>
      <c r="N5089" s="3">
        <v>45431</v>
      </c>
      <c r="O5089" s="4" t="str">
        <f t="shared" si="555"/>
        <v>2024-05</v>
      </c>
      <c r="P5089" s="4" t="str">
        <f t="shared" si="556"/>
        <v>05</v>
      </c>
      <c r="Q5089" s="4" t="str">
        <f t="shared" si="557"/>
        <v>May</v>
      </c>
      <c r="R5089" s="30" t="str">
        <f t="shared" si="558"/>
        <v>19</v>
      </c>
      <c r="W5089" t="str">
        <f t="shared" si="559"/>
        <v>ok</v>
      </c>
    </row>
    <row r="5090" spans="1:23" x14ac:dyDescent="0.3">
      <c r="A5090" t="s">
        <v>5132</v>
      </c>
      <c r="B5090" t="s">
        <v>63</v>
      </c>
      <c r="C5090" t="s">
        <v>18</v>
      </c>
      <c r="D5090" t="s">
        <v>64</v>
      </c>
      <c r="E5090" t="s">
        <v>20</v>
      </c>
      <c r="F5090" t="s">
        <v>60</v>
      </c>
      <c r="G5090" s="5">
        <v>6085.36</v>
      </c>
      <c r="H5090" s="5">
        <f t="shared" si="553"/>
        <v>109.53647999999998</v>
      </c>
      <c r="I5090" s="6">
        <v>4</v>
      </c>
      <c r="J5090" s="6">
        <v>24341.439999999999</v>
      </c>
      <c r="K5090" s="5">
        <f t="shared" si="554"/>
        <v>438.14591999999993</v>
      </c>
      <c r="L5090" s="7">
        <v>1.27</v>
      </c>
      <c r="M5090" s="7">
        <v>165</v>
      </c>
      <c r="N5090" s="3">
        <v>45506</v>
      </c>
      <c r="O5090" s="4" t="str">
        <f t="shared" si="555"/>
        <v>2024-08</v>
      </c>
      <c r="P5090" s="4" t="str">
        <f t="shared" si="556"/>
        <v>08</v>
      </c>
      <c r="Q5090" s="4" t="str">
        <f t="shared" si="557"/>
        <v>August</v>
      </c>
      <c r="R5090" s="30" t="str">
        <f t="shared" si="558"/>
        <v>02</v>
      </c>
      <c r="W5090" t="str">
        <f t="shared" si="559"/>
        <v>ok</v>
      </c>
    </row>
    <row r="5091" spans="1:23" x14ac:dyDescent="0.3">
      <c r="A5091" t="s">
        <v>5133</v>
      </c>
      <c r="B5091" t="s">
        <v>51</v>
      </c>
      <c r="C5091" t="s">
        <v>29</v>
      </c>
      <c r="D5091" t="s">
        <v>52</v>
      </c>
      <c r="E5091" t="s">
        <v>14</v>
      </c>
      <c r="F5091" t="s">
        <v>60</v>
      </c>
      <c r="G5091" s="5">
        <v>6722.07</v>
      </c>
      <c r="H5091" s="5">
        <f t="shared" si="553"/>
        <v>120.99725999999998</v>
      </c>
      <c r="I5091" s="6">
        <v>5</v>
      </c>
      <c r="J5091" s="6">
        <v>33610.35</v>
      </c>
      <c r="K5091" s="5">
        <f t="shared" si="554"/>
        <v>604.98629999999991</v>
      </c>
      <c r="L5091" s="7">
        <v>1.51</v>
      </c>
      <c r="M5091" s="7">
        <v>2281</v>
      </c>
      <c r="N5091" s="3">
        <v>45453</v>
      </c>
      <c r="O5091" s="4" t="str">
        <f t="shared" si="555"/>
        <v>2024-06</v>
      </c>
      <c r="P5091" s="4" t="str">
        <f t="shared" si="556"/>
        <v>06</v>
      </c>
      <c r="Q5091" s="4" t="str">
        <f t="shared" si="557"/>
        <v>June</v>
      </c>
      <c r="R5091" s="30" t="str">
        <f t="shared" si="558"/>
        <v>10</v>
      </c>
      <c r="W5091" t="str">
        <f t="shared" si="559"/>
        <v>ok</v>
      </c>
    </row>
    <row r="5092" spans="1:23" x14ac:dyDescent="0.3">
      <c r="A5092" t="s">
        <v>5134</v>
      </c>
      <c r="B5092" t="s">
        <v>28</v>
      </c>
      <c r="C5092" t="s">
        <v>29</v>
      </c>
      <c r="D5092" t="s">
        <v>30</v>
      </c>
      <c r="E5092" t="s">
        <v>20</v>
      </c>
      <c r="F5092" t="s">
        <v>15</v>
      </c>
      <c r="G5092" s="5">
        <v>14466.92</v>
      </c>
      <c r="H5092" s="5">
        <f t="shared" si="553"/>
        <v>260.40456</v>
      </c>
      <c r="I5092" s="6">
        <v>2</v>
      </c>
      <c r="J5092" s="6">
        <v>28933.84</v>
      </c>
      <c r="K5092" s="5">
        <f t="shared" si="554"/>
        <v>520.80912000000001</v>
      </c>
      <c r="L5092" s="7">
        <v>2.97</v>
      </c>
      <c r="M5092" s="7">
        <v>2512</v>
      </c>
      <c r="N5092" s="3">
        <v>45620</v>
      </c>
      <c r="O5092" s="4" t="str">
        <f t="shared" si="555"/>
        <v>2024-11</v>
      </c>
      <c r="P5092" s="4" t="str">
        <f t="shared" si="556"/>
        <v>11</v>
      </c>
      <c r="Q5092" s="4" t="str">
        <f t="shared" si="557"/>
        <v>November</v>
      </c>
      <c r="R5092" s="30" t="str">
        <f t="shared" si="558"/>
        <v>24</v>
      </c>
      <c r="W5092" t="str">
        <f t="shared" si="559"/>
        <v>ok</v>
      </c>
    </row>
    <row r="5093" spans="1:23" x14ac:dyDescent="0.3">
      <c r="A5093" t="s">
        <v>5135</v>
      </c>
      <c r="B5093" t="s">
        <v>28</v>
      </c>
      <c r="C5093" t="s">
        <v>29</v>
      </c>
      <c r="D5093" t="s">
        <v>30</v>
      </c>
      <c r="E5093" t="s">
        <v>45</v>
      </c>
      <c r="F5093" t="s">
        <v>26</v>
      </c>
      <c r="G5093" s="5">
        <v>2611.44</v>
      </c>
      <c r="H5093" s="5">
        <f t="shared" si="553"/>
        <v>47.005919999999996</v>
      </c>
      <c r="I5093" s="6">
        <v>2</v>
      </c>
      <c r="J5093" s="6">
        <v>5222.88</v>
      </c>
      <c r="K5093" s="5">
        <f t="shared" si="554"/>
        <v>94.011839999999992</v>
      </c>
      <c r="L5093" s="7">
        <v>4.01</v>
      </c>
      <c r="M5093" s="7">
        <v>3031</v>
      </c>
      <c r="N5093" s="3">
        <v>45392</v>
      </c>
      <c r="O5093" s="4" t="str">
        <f t="shared" si="555"/>
        <v>2024-04</v>
      </c>
      <c r="P5093" s="4" t="str">
        <f t="shared" si="556"/>
        <v>04</v>
      </c>
      <c r="Q5093" s="4" t="str">
        <f t="shared" si="557"/>
        <v>April</v>
      </c>
      <c r="R5093" s="30" t="str">
        <f t="shared" si="558"/>
        <v>10</v>
      </c>
      <c r="W5093" t="str">
        <f t="shared" si="559"/>
        <v>ok</v>
      </c>
    </row>
    <row r="5094" spans="1:23" x14ac:dyDescent="0.3">
      <c r="A5094" t="s">
        <v>5136</v>
      </c>
      <c r="B5094" t="s">
        <v>41</v>
      </c>
      <c r="C5094" t="s">
        <v>42</v>
      </c>
      <c r="D5094" t="s">
        <v>43</v>
      </c>
      <c r="E5094" t="s">
        <v>45</v>
      </c>
      <c r="F5094" t="s">
        <v>38</v>
      </c>
      <c r="G5094" s="5">
        <v>10517.34</v>
      </c>
      <c r="H5094" s="5">
        <f t="shared" si="553"/>
        <v>189.31211999999999</v>
      </c>
      <c r="I5094" s="6">
        <v>3</v>
      </c>
      <c r="J5094" s="6">
        <v>31552.02</v>
      </c>
      <c r="K5094" s="5">
        <f t="shared" si="554"/>
        <v>567.93635999999992</v>
      </c>
      <c r="L5094" s="7">
        <v>2.93</v>
      </c>
      <c r="M5094" s="7">
        <v>3993</v>
      </c>
      <c r="N5094" s="3">
        <v>45488</v>
      </c>
      <c r="O5094" s="4" t="str">
        <f t="shared" si="555"/>
        <v>2024-07</v>
      </c>
      <c r="P5094" s="4" t="str">
        <f t="shared" si="556"/>
        <v>07</v>
      </c>
      <c r="Q5094" s="4" t="str">
        <f t="shared" si="557"/>
        <v>July</v>
      </c>
      <c r="R5094" s="30" t="str">
        <f t="shared" si="558"/>
        <v>15</v>
      </c>
      <c r="W5094" t="str">
        <f t="shared" si="559"/>
        <v>ok</v>
      </c>
    </row>
    <row r="5095" spans="1:23" x14ac:dyDescent="0.3">
      <c r="A5095" t="s">
        <v>5137</v>
      </c>
      <c r="B5095" t="s">
        <v>17</v>
      </c>
      <c r="C5095" t="s">
        <v>18</v>
      </c>
      <c r="D5095" t="s">
        <v>19</v>
      </c>
      <c r="E5095" t="s">
        <v>45</v>
      </c>
      <c r="F5095" t="s">
        <v>26</v>
      </c>
      <c r="G5095" s="5">
        <v>2453.88</v>
      </c>
      <c r="H5095" s="5">
        <f t="shared" si="553"/>
        <v>44.169840000000001</v>
      </c>
      <c r="I5095" s="6">
        <v>4</v>
      </c>
      <c r="J5095" s="6">
        <v>9815.52</v>
      </c>
      <c r="K5095" s="5">
        <f t="shared" si="554"/>
        <v>176.67936</v>
      </c>
      <c r="L5095" s="7">
        <v>2.23</v>
      </c>
      <c r="M5095" s="7">
        <v>64</v>
      </c>
      <c r="N5095" s="3">
        <v>45367</v>
      </c>
      <c r="O5095" s="4" t="str">
        <f t="shared" si="555"/>
        <v>2024-03</v>
      </c>
      <c r="P5095" s="4" t="str">
        <f t="shared" si="556"/>
        <v>03</v>
      </c>
      <c r="Q5095" s="4" t="str">
        <f t="shared" si="557"/>
        <v>March</v>
      </c>
      <c r="R5095" s="30" t="str">
        <f t="shared" si="558"/>
        <v>16</v>
      </c>
      <c r="W5095" t="str">
        <f t="shared" si="559"/>
        <v>ok</v>
      </c>
    </row>
    <row r="5096" spans="1:23" x14ac:dyDescent="0.3">
      <c r="A5096" t="s">
        <v>5138</v>
      </c>
      <c r="B5096" t="s">
        <v>63</v>
      </c>
      <c r="C5096" t="s">
        <v>18</v>
      </c>
      <c r="D5096" t="s">
        <v>64</v>
      </c>
      <c r="E5096" t="s">
        <v>20</v>
      </c>
      <c r="F5096" t="s">
        <v>26</v>
      </c>
      <c r="G5096" s="5">
        <v>1217.29</v>
      </c>
      <c r="H5096" s="5">
        <f t="shared" si="553"/>
        <v>21.911219999999997</v>
      </c>
      <c r="I5096" s="6">
        <v>2</v>
      </c>
      <c r="J5096" s="6">
        <v>2434.58</v>
      </c>
      <c r="K5096" s="5">
        <f t="shared" si="554"/>
        <v>43.822439999999993</v>
      </c>
      <c r="L5096" s="7">
        <v>3.47</v>
      </c>
      <c r="M5096" s="7">
        <v>4910</v>
      </c>
      <c r="N5096" s="3">
        <v>45325</v>
      </c>
      <c r="O5096" s="4" t="str">
        <f t="shared" si="555"/>
        <v>2024-02</v>
      </c>
      <c r="P5096" s="4" t="str">
        <f t="shared" si="556"/>
        <v>02</v>
      </c>
      <c r="Q5096" s="4" t="str">
        <f t="shared" si="557"/>
        <v>February</v>
      </c>
      <c r="R5096" s="30" t="str">
        <f t="shared" si="558"/>
        <v>03</v>
      </c>
      <c r="W5096" t="str">
        <f t="shared" si="559"/>
        <v>ok</v>
      </c>
    </row>
    <row r="5097" spans="1:23" x14ac:dyDescent="0.3">
      <c r="A5097" t="s">
        <v>5139</v>
      </c>
      <c r="B5097" t="s">
        <v>28</v>
      </c>
      <c r="C5097" t="s">
        <v>29</v>
      </c>
      <c r="D5097" t="s">
        <v>30</v>
      </c>
      <c r="E5097" t="s">
        <v>14</v>
      </c>
      <c r="F5097" t="s">
        <v>15</v>
      </c>
      <c r="G5097" s="5">
        <v>19475.22</v>
      </c>
      <c r="H5097" s="5">
        <f t="shared" si="553"/>
        <v>350.55396000000002</v>
      </c>
      <c r="I5097" s="6">
        <v>1</v>
      </c>
      <c r="J5097" s="6">
        <v>19475.22</v>
      </c>
      <c r="K5097" s="5">
        <f t="shared" si="554"/>
        <v>350.55396000000002</v>
      </c>
      <c r="L5097" s="7">
        <v>2.84</v>
      </c>
      <c r="M5097" s="7">
        <v>4808</v>
      </c>
      <c r="N5097" s="3">
        <v>45494</v>
      </c>
      <c r="O5097" s="4" t="str">
        <f t="shared" si="555"/>
        <v>2024-07</v>
      </c>
      <c r="P5097" s="4" t="str">
        <f t="shared" si="556"/>
        <v>07</v>
      </c>
      <c r="Q5097" s="4" t="str">
        <f t="shared" si="557"/>
        <v>July</v>
      </c>
      <c r="R5097" s="30" t="str">
        <f t="shared" si="558"/>
        <v>21</v>
      </c>
      <c r="W5097" t="str">
        <f t="shared" si="559"/>
        <v>ok</v>
      </c>
    </row>
    <row r="5098" spans="1:23" x14ac:dyDescent="0.3">
      <c r="A5098" t="s">
        <v>5140</v>
      </c>
      <c r="B5098" t="s">
        <v>23</v>
      </c>
      <c r="C5098" t="s">
        <v>24</v>
      </c>
      <c r="D5098" t="s">
        <v>25</v>
      </c>
      <c r="E5098" t="s">
        <v>45</v>
      </c>
      <c r="F5098" t="s">
        <v>31</v>
      </c>
      <c r="G5098" s="5">
        <v>6618.61</v>
      </c>
      <c r="H5098" s="5">
        <f t="shared" si="553"/>
        <v>119.13497999999998</v>
      </c>
      <c r="I5098" s="6">
        <v>2</v>
      </c>
      <c r="J5098" s="6">
        <v>13237.22</v>
      </c>
      <c r="K5098" s="5">
        <f t="shared" si="554"/>
        <v>238.26995999999997</v>
      </c>
      <c r="L5098" s="7">
        <v>2.2400000000000002</v>
      </c>
      <c r="M5098" s="7">
        <v>534</v>
      </c>
      <c r="N5098" s="3">
        <v>45364</v>
      </c>
      <c r="O5098" s="4" t="str">
        <f t="shared" si="555"/>
        <v>2024-03</v>
      </c>
      <c r="P5098" s="4" t="str">
        <f t="shared" si="556"/>
        <v>03</v>
      </c>
      <c r="Q5098" s="4" t="str">
        <f t="shared" si="557"/>
        <v>March</v>
      </c>
      <c r="R5098" s="30" t="str">
        <f t="shared" si="558"/>
        <v>13</v>
      </c>
      <c r="W5098" t="str">
        <f t="shared" si="559"/>
        <v>ok</v>
      </c>
    </row>
    <row r="5099" spans="1:23" x14ac:dyDescent="0.3">
      <c r="A5099" t="s">
        <v>5141</v>
      </c>
      <c r="B5099" t="s">
        <v>51</v>
      </c>
      <c r="C5099" t="s">
        <v>29</v>
      </c>
      <c r="D5099" t="s">
        <v>52</v>
      </c>
      <c r="E5099" t="s">
        <v>20</v>
      </c>
      <c r="F5099" t="s">
        <v>26</v>
      </c>
      <c r="G5099" s="5">
        <v>5572.11</v>
      </c>
      <c r="H5099" s="5">
        <f t="shared" si="553"/>
        <v>100.29797999999998</v>
      </c>
      <c r="I5099" s="6">
        <v>2</v>
      </c>
      <c r="J5099" s="6">
        <v>11144.22</v>
      </c>
      <c r="K5099" s="5">
        <f t="shared" si="554"/>
        <v>200.59595999999996</v>
      </c>
      <c r="L5099" s="7">
        <v>1.76</v>
      </c>
      <c r="M5099" s="7">
        <v>4322</v>
      </c>
      <c r="N5099" s="3">
        <v>45367</v>
      </c>
      <c r="O5099" s="4" t="str">
        <f t="shared" si="555"/>
        <v>2024-03</v>
      </c>
      <c r="P5099" s="4" t="str">
        <f t="shared" si="556"/>
        <v>03</v>
      </c>
      <c r="Q5099" s="4" t="str">
        <f t="shared" si="557"/>
        <v>March</v>
      </c>
      <c r="R5099" s="30" t="str">
        <f t="shared" si="558"/>
        <v>16</v>
      </c>
      <c r="W5099" t="str">
        <f t="shared" si="559"/>
        <v>ok</v>
      </c>
    </row>
    <row r="5100" spans="1:23" x14ac:dyDescent="0.3">
      <c r="A5100" t="s">
        <v>5142</v>
      </c>
      <c r="B5100" t="s">
        <v>41</v>
      </c>
      <c r="C5100" t="s">
        <v>42</v>
      </c>
      <c r="D5100" t="s">
        <v>43</v>
      </c>
      <c r="E5100" t="s">
        <v>45</v>
      </c>
      <c r="F5100" t="s">
        <v>60</v>
      </c>
      <c r="G5100" s="5">
        <v>18006.93</v>
      </c>
      <c r="H5100" s="5">
        <f t="shared" si="553"/>
        <v>324.12473999999997</v>
      </c>
      <c r="I5100" s="6">
        <v>4</v>
      </c>
      <c r="J5100" s="6">
        <v>72027.72</v>
      </c>
      <c r="K5100" s="5">
        <f t="shared" si="554"/>
        <v>1296.4989599999999</v>
      </c>
      <c r="L5100" s="7">
        <v>4.33</v>
      </c>
      <c r="M5100" s="7">
        <v>4668</v>
      </c>
      <c r="N5100" s="3">
        <v>45562</v>
      </c>
      <c r="O5100" s="4" t="str">
        <f t="shared" si="555"/>
        <v>2024-09</v>
      </c>
      <c r="P5100" s="4" t="str">
        <f t="shared" si="556"/>
        <v>09</v>
      </c>
      <c r="Q5100" s="4" t="str">
        <f t="shared" si="557"/>
        <v>September</v>
      </c>
      <c r="R5100" s="30" t="str">
        <f t="shared" si="558"/>
        <v>27</v>
      </c>
      <c r="W5100" t="str">
        <f t="shared" si="559"/>
        <v>ok</v>
      </c>
    </row>
    <row r="5101" spans="1:23" x14ac:dyDescent="0.3">
      <c r="A5101" t="s">
        <v>5143</v>
      </c>
      <c r="B5101" t="s">
        <v>51</v>
      </c>
      <c r="C5101" t="s">
        <v>29</v>
      </c>
      <c r="D5101" t="s">
        <v>52</v>
      </c>
      <c r="E5101" t="s">
        <v>45</v>
      </c>
      <c r="F5101" t="s">
        <v>26</v>
      </c>
      <c r="G5101" s="5">
        <v>10108.81</v>
      </c>
      <c r="H5101" s="5">
        <f t="shared" si="553"/>
        <v>181.95857999999998</v>
      </c>
      <c r="I5101" s="6">
        <v>2</v>
      </c>
      <c r="J5101" s="6">
        <v>20217.62</v>
      </c>
      <c r="K5101" s="5">
        <f t="shared" si="554"/>
        <v>363.91715999999997</v>
      </c>
      <c r="L5101" s="7">
        <v>2.82</v>
      </c>
      <c r="M5101" s="7">
        <v>3712</v>
      </c>
      <c r="N5101" s="3">
        <v>45309</v>
      </c>
      <c r="O5101" s="4" t="str">
        <f t="shared" si="555"/>
        <v>2024-01</v>
      </c>
      <c r="P5101" s="4" t="str">
        <f t="shared" si="556"/>
        <v>01</v>
      </c>
      <c r="Q5101" s="4" t="str">
        <f t="shared" si="557"/>
        <v>January</v>
      </c>
      <c r="R5101" s="30" t="str">
        <f t="shared" si="558"/>
        <v>18</v>
      </c>
      <c r="W5101" t="str">
        <f t="shared" si="559"/>
        <v>ok</v>
      </c>
    </row>
    <row r="5102" spans="1:23" x14ac:dyDescent="0.3">
      <c r="A5102" t="s">
        <v>5144</v>
      </c>
      <c r="B5102" t="s">
        <v>41</v>
      </c>
      <c r="C5102" t="s">
        <v>42</v>
      </c>
      <c r="D5102" t="s">
        <v>43</v>
      </c>
      <c r="E5102" t="s">
        <v>20</v>
      </c>
      <c r="F5102" t="s">
        <v>26</v>
      </c>
      <c r="G5102" s="5">
        <v>14579.66</v>
      </c>
      <c r="H5102" s="5">
        <f t="shared" si="553"/>
        <v>262.43387999999999</v>
      </c>
      <c r="I5102" s="6">
        <v>2</v>
      </c>
      <c r="J5102" s="6">
        <v>29159.32</v>
      </c>
      <c r="K5102" s="5">
        <f t="shared" si="554"/>
        <v>524.86775999999998</v>
      </c>
      <c r="L5102" s="7">
        <v>1.52</v>
      </c>
      <c r="M5102" s="7">
        <v>1741</v>
      </c>
      <c r="N5102" s="3">
        <v>45594</v>
      </c>
      <c r="O5102" s="4" t="str">
        <f t="shared" si="555"/>
        <v>2024-10</v>
      </c>
      <c r="P5102" s="4" t="str">
        <f t="shared" si="556"/>
        <v>10</v>
      </c>
      <c r="Q5102" s="4" t="str">
        <f t="shared" si="557"/>
        <v>October</v>
      </c>
      <c r="R5102" s="30" t="str">
        <f t="shared" si="558"/>
        <v>29</v>
      </c>
      <c r="W5102" t="str">
        <f t="shared" si="559"/>
        <v>ok</v>
      </c>
    </row>
    <row r="5103" spans="1:23" x14ac:dyDescent="0.3">
      <c r="A5103" t="s">
        <v>5145</v>
      </c>
      <c r="B5103" t="s">
        <v>36</v>
      </c>
      <c r="C5103" t="s">
        <v>18</v>
      </c>
      <c r="D5103" t="s">
        <v>37</v>
      </c>
      <c r="E5103" t="s">
        <v>45</v>
      </c>
      <c r="F5103" t="s">
        <v>15</v>
      </c>
      <c r="G5103" s="5">
        <v>12907.45</v>
      </c>
      <c r="H5103" s="5">
        <f t="shared" si="553"/>
        <v>232.33410000000001</v>
      </c>
      <c r="I5103" s="6">
        <v>2</v>
      </c>
      <c r="J5103" s="6">
        <v>25814.9</v>
      </c>
      <c r="K5103" s="5">
        <f t="shared" si="554"/>
        <v>464.66820000000001</v>
      </c>
      <c r="L5103" s="7">
        <v>4.7300000000000004</v>
      </c>
      <c r="M5103" s="7">
        <v>2555</v>
      </c>
      <c r="N5103" s="3">
        <v>45485</v>
      </c>
      <c r="O5103" s="4" t="str">
        <f t="shared" si="555"/>
        <v>2024-07</v>
      </c>
      <c r="P5103" s="4" t="str">
        <f t="shared" si="556"/>
        <v>07</v>
      </c>
      <c r="Q5103" s="4" t="str">
        <f t="shared" si="557"/>
        <v>July</v>
      </c>
      <c r="R5103" s="30" t="str">
        <f t="shared" si="558"/>
        <v>12</v>
      </c>
      <c r="W5103" t="str">
        <f t="shared" si="559"/>
        <v>ok</v>
      </c>
    </row>
    <row r="5104" spans="1:23" x14ac:dyDescent="0.3">
      <c r="A5104" t="s">
        <v>5146</v>
      </c>
      <c r="B5104" t="s">
        <v>28</v>
      </c>
      <c r="C5104" t="s">
        <v>29</v>
      </c>
      <c r="D5104" t="s">
        <v>30</v>
      </c>
      <c r="E5104" t="s">
        <v>14</v>
      </c>
      <c r="F5104" t="s">
        <v>26</v>
      </c>
      <c r="G5104" s="5">
        <v>13514.08</v>
      </c>
      <c r="H5104" s="5">
        <f t="shared" si="553"/>
        <v>243.25343999999998</v>
      </c>
      <c r="I5104" s="6">
        <v>1</v>
      </c>
      <c r="J5104" s="6">
        <v>13514.08</v>
      </c>
      <c r="K5104" s="5">
        <f t="shared" si="554"/>
        <v>243.25343999999998</v>
      </c>
      <c r="L5104" s="7">
        <v>4.08</v>
      </c>
      <c r="M5104" s="7">
        <v>1198</v>
      </c>
      <c r="N5104" s="3">
        <v>45504</v>
      </c>
      <c r="O5104" s="4" t="str">
        <f t="shared" si="555"/>
        <v>2024-07</v>
      </c>
      <c r="P5104" s="4" t="str">
        <f t="shared" si="556"/>
        <v>07</v>
      </c>
      <c r="Q5104" s="4" t="str">
        <f t="shared" si="557"/>
        <v>July</v>
      </c>
      <c r="R5104" s="30" t="str">
        <f t="shared" si="558"/>
        <v>31</v>
      </c>
      <c r="W5104" t="str">
        <f t="shared" si="559"/>
        <v>ok</v>
      </c>
    </row>
    <row r="5105" spans="1:23" x14ac:dyDescent="0.3">
      <c r="A5105" t="s">
        <v>5147</v>
      </c>
      <c r="B5105" t="s">
        <v>51</v>
      </c>
      <c r="C5105" t="s">
        <v>29</v>
      </c>
      <c r="D5105" t="s">
        <v>52</v>
      </c>
      <c r="E5105" t="s">
        <v>20</v>
      </c>
      <c r="F5105" t="s">
        <v>31</v>
      </c>
      <c r="G5105" s="5">
        <v>640.41999999999996</v>
      </c>
      <c r="H5105" s="5">
        <f t="shared" si="553"/>
        <v>11.527559999999998</v>
      </c>
      <c r="I5105" s="6">
        <v>4</v>
      </c>
      <c r="J5105" s="6">
        <v>2561.6799999999998</v>
      </c>
      <c r="K5105" s="5">
        <f t="shared" si="554"/>
        <v>46.11023999999999</v>
      </c>
      <c r="L5105" s="7">
        <v>3.67</v>
      </c>
      <c r="M5105" s="7">
        <v>4699</v>
      </c>
      <c r="N5105" s="3">
        <v>45328</v>
      </c>
      <c r="O5105" s="4" t="str">
        <f t="shared" si="555"/>
        <v>2024-02</v>
      </c>
      <c r="P5105" s="4" t="str">
        <f t="shared" si="556"/>
        <v>02</v>
      </c>
      <c r="Q5105" s="4" t="str">
        <f t="shared" si="557"/>
        <v>February</v>
      </c>
      <c r="R5105" s="30" t="str">
        <f t="shared" si="558"/>
        <v>06</v>
      </c>
      <c r="W5105" t="str">
        <f t="shared" si="559"/>
        <v>ok</v>
      </c>
    </row>
    <row r="5106" spans="1:23" x14ac:dyDescent="0.3">
      <c r="A5106" t="s">
        <v>5148</v>
      </c>
      <c r="B5106" t="s">
        <v>28</v>
      </c>
      <c r="C5106" t="s">
        <v>29</v>
      </c>
      <c r="D5106" t="s">
        <v>30</v>
      </c>
      <c r="E5106" t="s">
        <v>20</v>
      </c>
      <c r="F5106" t="s">
        <v>15</v>
      </c>
      <c r="G5106" s="5">
        <v>15730.53</v>
      </c>
      <c r="H5106" s="5">
        <f t="shared" si="553"/>
        <v>283.14954</v>
      </c>
      <c r="I5106" s="6">
        <v>3</v>
      </c>
      <c r="J5106" s="6">
        <v>47191.59</v>
      </c>
      <c r="K5106" s="5">
        <f t="shared" si="554"/>
        <v>849.44862000000001</v>
      </c>
      <c r="L5106" s="7">
        <v>4.74</v>
      </c>
      <c r="M5106" s="7">
        <v>3145</v>
      </c>
      <c r="N5106" s="3">
        <v>45452</v>
      </c>
      <c r="O5106" s="4" t="str">
        <f t="shared" si="555"/>
        <v>2024-06</v>
      </c>
      <c r="P5106" s="4" t="str">
        <f t="shared" si="556"/>
        <v>06</v>
      </c>
      <c r="Q5106" s="4" t="str">
        <f t="shared" si="557"/>
        <v>June</v>
      </c>
      <c r="R5106" s="30" t="str">
        <f t="shared" si="558"/>
        <v>09</v>
      </c>
      <c r="W5106" t="str">
        <f t="shared" si="559"/>
        <v>ok</v>
      </c>
    </row>
    <row r="5107" spans="1:23" x14ac:dyDescent="0.3">
      <c r="A5107" t="s">
        <v>5149</v>
      </c>
      <c r="B5107" t="s">
        <v>33</v>
      </c>
      <c r="C5107" t="s">
        <v>12</v>
      </c>
      <c r="D5107" t="s">
        <v>34</v>
      </c>
      <c r="E5107" t="s">
        <v>45</v>
      </c>
      <c r="F5107" t="s">
        <v>38</v>
      </c>
      <c r="G5107" s="5">
        <v>2170.5700000000002</v>
      </c>
      <c r="H5107" s="5">
        <f t="shared" si="553"/>
        <v>39.070259999999998</v>
      </c>
      <c r="I5107" s="6">
        <v>3</v>
      </c>
      <c r="J5107" s="6">
        <v>6511.71</v>
      </c>
      <c r="K5107" s="5">
        <f t="shared" si="554"/>
        <v>117.21078</v>
      </c>
      <c r="L5107" s="7">
        <v>1.74</v>
      </c>
      <c r="M5107" s="7">
        <v>1428</v>
      </c>
      <c r="N5107" s="3">
        <v>45591</v>
      </c>
      <c r="O5107" s="4" t="str">
        <f t="shared" si="555"/>
        <v>2024-10</v>
      </c>
      <c r="P5107" s="4" t="str">
        <f t="shared" si="556"/>
        <v>10</v>
      </c>
      <c r="Q5107" s="4" t="str">
        <f t="shared" si="557"/>
        <v>October</v>
      </c>
      <c r="R5107" s="30" t="str">
        <f t="shared" si="558"/>
        <v>26</v>
      </c>
      <c r="W5107" t="str">
        <f t="shared" si="559"/>
        <v>ok</v>
      </c>
    </row>
    <row r="5108" spans="1:23" x14ac:dyDescent="0.3">
      <c r="A5108" t="s">
        <v>5150</v>
      </c>
      <c r="B5108" t="s">
        <v>33</v>
      </c>
      <c r="C5108" t="s">
        <v>12</v>
      </c>
      <c r="D5108" t="s">
        <v>34</v>
      </c>
      <c r="E5108" t="s">
        <v>20</v>
      </c>
      <c r="F5108" t="s">
        <v>21</v>
      </c>
      <c r="G5108" s="5">
        <v>8148.22</v>
      </c>
      <c r="H5108" s="5">
        <f t="shared" si="553"/>
        <v>146.66795999999999</v>
      </c>
      <c r="I5108" s="6">
        <v>4</v>
      </c>
      <c r="J5108" s="6">
        <v>32592.880000000001</v>
      </c>
      <c r="K5108" s="5">
        <f t="shared" si="554"/>
        <v>586.67183999999997</v>
      </c>
      <c r="L5108" s="7">
        <v>2.76</v>
      </c>
      <c r="M5108" s="7">
        <v>4330</v>
      </c>
      <c r="N5108" s="3">
        <v>45380</v>
      </c>
      <c r="O5108" s="4" t="str">
        <f t="shared" si="555"/>
        <v>2024-03</v>
      </c>
      <c r="P5108" s="4" t="str">
        <f t="shared" si="556"/>
        <v>03</v>
      </c>
      <c r="Q5108" s="4" t="str">
        <f t="shared" si="557"/>
        <v>March</v>
      </c>
      <c r="R5108" s="30" t="str">
        <f t="shared" si="558"/>
        <v>29</v>
      </c>
      <c r="W5108" t="str">
        <f t="shared" si="559"/>
        <v>ok</v>
      </c>
    </row>
    <row r="5109" spans="1:23" x14ac:dyDescent="0.3">
      <c r="A5109" t="s">
        <v>5151</v>
      </c>
      <c r="B5109" t="s">
        <v>11</v>
      </c>
      <c r="C5109" t="s">
        <v>12</v>
      </c>
      <c r="D5109" t="s">
        <v>13</v>
      </c>
      <c r="E5109" t="s">
        <v>20</v>
      </c>
      <c r="F5109" t="s">
        <v>15</v>
      </c>
      <c r="G5109" s="5">
        <v>7621.57</v>
      </c>
      <c r="H5109" s="5">
        <f t="shared" si="553"/>
        <v>137.18825999999999</v>
      </c>
      <c r="I5109" s="6">
        <v>1</v>
      </c>
      <c r="J5109" s="6">
        <v>7621.57</v>
      </c>
      <c r="K5109" s="5">
        <f t="shared" si="554"/>
        <v>137.18825999999999</v>
      </c>
      <c r="L5109" s="7">
        <v>3.43</v>
      </c>
      <c r="M5109" s="7">
        <v>1971</v>
      </c>
      <c r="N5109" s="3">
        <v>45299</v>
      </c>
      <c r="O5109" s="4" t="str">
        <f t="shared" si="555"/>
        <v>2024-01</v>
      </c>
      <c r="P5109" s="4" t="str">
        <f t="shared" si="556"/>
        <v>01</v>
      </c>
      <c r="Q5109" s="4" t="str">
        <f t="shared" si="557"/>
        <v>January</v>
      </c>
      <c r="R5109" s="30" t="str">
        <f t="shared" si="558"/>
        <v>08</v>
      </c>
      <c r="W5109" t="str">
        <f t="shared" si="559"/>
        <v>ok</v>
      </c>
    </row>
    <row r="5110" spans="1:23" x14ac:dyDescent="0.3">
      <c r="A5110" t="s">
        <v>5152</v>
      </c>
      <c r="B5110" t="s">
        <v>11</v>
      </c>
      <c r="C5110" t="s">
        <v>12</v>
      </c>
      <c r="D5110" t="s">
        <v>13</v>
      </c>
      <c r="E5110" t="s">
        <v>45</v>
      </c>
      <c r="F5110" t="s">
        <v>31</v>
      </c>
      <c r="G5110" s="5">
        <v>15189.35</v>
      </c>
      <c r="H5110" s="5">
        <f t="shared" si="553"/>
        <v>273.4083</v>
      </c>
      <c r="I5110" s="6">
        <v>5</v>
      </c>
      <c r="J5110" s="6">
        <v>75946.75</v>
      </c>
      <c r="K5110" s="5">
        <f t="shared" si="554"/>
        <v>1367.0415</v>
      </c>
      <c r="L5110" s="7">
        <v>1.7</v>
      </c>
      <c r="M5110" s="7">
        <v>4345</v>
      </c>
      <c r="N5110" s="3">
        <v>45344</v>
      </c>
      <c r="O5110" s="4" t="str">
        <f t="shared" si="555"/>
        <v>2024-02</v>
      </c>
      <c r="P5110" s="4" t="str">
        <f t="shared" si="556"/>
        <v>02</v>
      </c>
      <c r="Q5110" s="4" t="str">
        <f t="shared" si="557"/>
        <v>February</v>
      </c>
      <c r="R5110" s="30" t="str">
        <f t="shared" si="558"/>
        <v>22</v>
      </c>
      <c r="W5110" t="str">
        <f t="shared" si="559"/>
        <v>ok</v>
      </c>
    </row>
    <row r="5111" spans="1:23" x14ac:dyDescent="0.3">
      <c r="A5111" t="s">
        <v>5153</v>
      </c>
      <c r="B5111" t="s">
        <v>36</v>
      </c>
      <c r="C5111" t="s">
        <v>18</v>
      </c>
      <c r="D5111" t="s">
        <v>37</v>
      </c>
      <c r="E5111" t="s">
        <v>14</v>
      </c>
      <c r="F5111" t="s">
        <v>15</v>
      </c>
      <c r="G5111" s="5">
        <v>9749.39</v>
      </c>
      <c r="H5111" s="5">
        <f t="shared" si="553"/>
        <v>175.48901999999998</v>
      </c>
      <c r="I5111" s="6">
        <v>2</v>
      </c>
      <c r="J5111" s="6">
        <v>19498.78</v>
      </c>
      <c r="K5111" s="5">
        <f t="shared" si="554"/>
        <v>350.97803999999996</v>
      </c>
      <c r="L5111" s="7">
        <v>1.05</v>
      </c>
      <c r="M5111" s="7">
        <v>4415</v>
      </c>
      <c r="N5111" s="3">
        <v>45546</v>
      </c>
      <c r="O5111" s="4" t="str">
        <f t="shared" si="555"/>
        <v>2024-09</v>
      </c>
      <c r="P5111" s="4" t="str">
        <f t="shared" si="556"/>
        <v>09</v>
      </c>
      <c r="Q5111" s="4" t="str">
        <f t="shared" si="557"/>
        <v>September</v>
      </c>
      <c r="R5111" s="30" t="str">
        <f t="shared" si="558"/>
        <v>11</v>
      </c>
      <c r="W5111" t="str">
        <f t="shared" si="559"/>
        <v>ok</v>
      </c>
    </row>
    <row r="5112" spans="1:23" x14ac:dyDescent="0.3">
      <c r="A5112" t="s">
        <v>5154</v>
      </c>
      <c r="B5112" t="s">
        <v>23</v>
      </c>
      <c r="C5112" t="s">
        <v>24</v>
      </c>
      <c r="D5112" t="s">
        <v>25</v>
      </c>
      <c r="E5112" t="s">
        <v>14</v>
      </c>
      <c r="F5112" t="s">
        <v>38</v>
      </c>
      <c r="G5112" s="5">
        <v>7666.59</v>
      </c>
      <c r="H5112" s="5">
        <f t="shared" si="553"/>
        <v>137.99861999999999</v>
      </c>
      <c r="I5112" s="6">
        <v>4</v>
      </c>
      <c r="J5112" s="6">
        <v>30666.36</v>
      </c>
      <c r="K5112" s="5">
        <f t="shared" si="554"/>
        <v>551.99447999999995</v>
      </c>
      <c r="L5112" s="7">
        <v>3.97</v>
      </c>
      <c r="M5112" s="7">
        <v>4453</v>
      </c>
      <c r="N5112" s="3">
        <v>45436</v>
      </c>
      <c r="O5112" s="4" t="str">
        <f t="shared" si="555"/>
        <v>2024-05</v>
      </c>
      <c r="P5112" s="4" t="str">
        <f t="shared" si="556"/>
        <v>05</v>
      </c>
      <c r="Q5112" s="4" t="str">
        <f t="shared" si="557"/>
        <v>May</v>
      </c>
      <c r="R5112" s="30" t="str">
        <f t="shared" si="558"/>
        <v>24</v>
      </c>
      <c r="W5112" t="str">
        <f t="shared" si="559"/>
        <v>ok</v>
      </c>
    </row>
    <row r="5113" spans="1:23" x14ac:dyDescent="0.3">
      <c r="A5113" t="s">
        <v>5155</v>
      </c>
      <c r="B5113" t="s">
        <v>17</v>
      </c>
      <c r="C5113" t="s">
        <v>18</v>
      </c>
      <c r="D5113" t="s">
        <v>19</v>
      </c>
      <c r="E5113" t="s">
        <v>20</v>
      </c>
      <c r="F5113" t="s">
        <v>26</v>
      </c>
      <c r="G5113" s="5">
        <v>19755.64</v>
      </c>
      <c r="H5113" s="5">
        <f t="shared" si="553"/>
        <v>355.60151999999994</v>
      </c>
      <c r="I5113" s="6">
        <v>5</v>
      </c>
      <c r="J5113" s="6">
        <v>98778.2</v>
      </c>
      <c r="K5113" s="5">
        <f t="shared" si="554"/>
        <v>1778.0075999999997</v>
      </c>
      <c r="L5113" s="7">
        <v>2.25</v>
      </c>
      <c r="M5113" s="7">
        <v>4014</v>
      </c>
      <c r="N5113" s="3">
        <v>45328</v>
      </c>
      <c r="O5113" s="4" t="str">
        <f t="shared" si="555"/>
        <v>2024-02</v>
      </c>
      <c r="P5113" s="4" t="str">
        <f t="shared" si="556"/>
        <v>02</v>
      </c>
      <c r="Q5113" s="4" t="str">
        <f t="shared" si="557"/>
        <v>February</v>
      </c>
      <c r="R5113" s="30" t="str">
        <f t="shared" si="558"/>
        <v>06</v>
      </c>
      <c r="W5113" t="str">
        <f t="shared" si="559"/>
        <v>ok</v>
      </c>
    </row>
    <row r="5114" spans="1:23" x14ac:dyDescent="0.3">
      <c r="A5114" t="s">
        <v>5156</v>
      </c>
      <c r="B5114" t="s">
        <v>63</v>
      </c>
      <c r="C5114" t="s">
        <v>18</v>
      </c>
      <c r="D5114" t="s">
        <v>64</v>
      </c>
      <c r="E5114" t="s">
        <v>14</v>
      </c>
      <c r="F5114" t="s">
        <v>38</v>
      </c>
      <c r="G5114" s="5">
        <v>12492.44</v>
      </c>
      <c r="H5114" s="5">
        <f t="shared" si="553"/>
        <v>224.86391999999998</v>
      </c>
      <c r="I5114" s="6">
        <v>3</v>
      </c>
      <c r="J5114" s="6">
        <v>37477.32</v>
      </c>
      <c r="K5114" s="5">
        <f t="shared" si="554"/>
        <v>674.59175999999991</v>
      </c>
      <c r="L5114" s="7">
        <v>1.75</v>
      </c>
      <c r="M5114" s="7">
        <v>237</v>
      </c>
      <c r="N5114" s="3">
        <v>45638</v>
      </c>
      <c r="O5114" s="4" t="str">
        <f t="shared" si="555"/>
        <v>2024-12</v>
      </c>
      <c r="P5114" s="4" t="str">
        <f t="shared" si="556"/>
        <v>12</v>
      </c>
      <c r="Q5114" s="4" t="str">
        <f t="shared" si="557"/>
        <v>December</v>
      </c>
      <c r="R5114" s="30" t="str">
        <f t="shared" si="558"/>
        <v>12</v>
      </c>
      <c r="W5114" t="str">
        <f t="shared" si="559"/>
        <v>ok</v>
      </c>
    </row>
    <row r="5115" spans="1:23" x14ac:dyDescent="0.3">
      <c r="A5115" t="s">
        <v>5157</v>
      </c>
      <c r="B5115" t="s">
        <v>28</v>
      </c>
      <c r="C5115" t="s">
        <v>29</v>
      </c>
      <c r="D5115" t="s">
        <v>30</v>
      </c>
      <c r="E5115" t="s">
        <v>45</v>
      </c>
      <c r="F5115" t="s">
        <v>21</v>
      </c>
      <c r="G5115" s="5">
        <v>161.97</v>
      </c>
      <c r="H5115" s="5">
        <f t="shared" si="553"/>
        <v>2.9154599999999999</v>
      </c>
      <c r="I5115" s="6">
        <v>5</v>
      </c>
      <c r="J5115" s="6">
        <v>809.85</v>
      </c>
      <c r="K5115" s="5">
        <f t="shared" si="554"/>
        <v>14.577299999999999</v>
      </c>
      <c r="L5115" s="7">
        <v>2.82</v>
      </c>
      <c r="M5115" s="7">
        <v>3932</v>
      </c>
      <c r="N5115" s="3">
        <v>45548</v>
      </c>
      <c r="O5115" s="4" t="str">
        <f t="shared" si="555"/>
        <v>2024-09</v>
      </c>
      <c r="P5115" s="4" t="str">
        <f t="shared" si="556"/>
        <v>09</v>
      </c>
      <c r="Q5115" s="4" t="str">
        <f t="shared" si="557"/>
        <v>September</v>
      </c>
      <c r="R5115" s="30" t="str">
        <f t="shared" si="558"/>
        <v>13</v>
      </c>
      <c r="W5115" t="str">
        <f t="shared" si="559"/>
        <v>ok</v>
      </c>
    </row>
    <row r="5116" spans="1:23" x14ac:dyDescent="0.3">
      <c r="A5116" t="s">
        <v>5158</v>
      </c>
      <c r="B5116" t="s">
        <v>51</v>
      </c>
      <c r="C5116" t="s">
        <v>29</v>
      </c>
      <c r="D5116" t="s">
        <v>52</v>
      </c>
      <c r="E5116" t="s">
        <v>14</v>
      </c>
      <c r="F5116" t="s">
        <v>38</v>
      </c>
      <c r="G5116" s="5">
        <v>5587.41</v>
      </c>
      <c r="H5116" s="5">
        <f t="shared" si="553"/>
        <v>100.57337999999999</v>
      </c>
      <c r="I5116" s="6">
        <v>4</v>
      </c>
      <c r="J5116" s="6">
        <v>22349.64</v>
      </c>
      <c r="K5116" s="5">
        <f t="shared" si="554"/>
        <v>402.29351999999994</v>
      </c>
      <c r="L5116" s="7">
        <v>1.62</v>
      </c>
      <c r="M5116" s="7">
        <v>2454</v>
      </c>
      <c r="N5116" s="3">
        <v>45367</v>
      </c>
      <c r="O5116" s="4" t="str">
        <f t="shared" si="555"/>
        <v>2024-03</v>
      </c>
      <c r="P5116" s="4" t="str">
        <f t="shared" si="556"/>
        <v>03</v>
      </c>
      <c r="Q5116" s="4" t="str">
        <f t="shared" si="557"/>
        <v>March</v>
      </c>
      <c r="R5116" s="30" t="str">
        <f t="shared" si="558"/>
        <v>16</v>
      </c>
      <c r="W5116" t="str">
        <f t="shared" si="559"/>
        <v>ok</v>
      </c>
    </row>
    <row r="5117" spans="1:23" x14ac:dyDescent="0.3">
      <c r="A5117" t="s">
        <v>5159</v>
      </c>
      <c r="B5117" t="s">
        <v>33</v>
      </c>
      <c r="C5117" t="s">
        <v>12</v>
      </c>
      <c r="D5117" t="s">
        <v>34</v>
      </c>
      <c r="E5117" t="s">
        <v>14</v>
      </c>
      <c r="F5117" t="s">
        <v>60</v>
      </c>
      <c r="G5117" s="5">
        <v>14329.34</v>
      </c>
      <c r="H5117" s="5">
        <f t="shared" si="553"/>
        <v>257.92811999999998</v>
      </c>
      <c r="I5117" s="6">
        <v>3</v>
      </c>
      <c r="J5117" s="6">
        <v>42988.02</v>
      </c>
      <c r="K5117" s="5">
        <f t="shared" si="554"/>
        <v>773.78435999999988</v>
      </c>
      <c r="L5117" s="7">
        <v>2.62</v>
      </c>
      <c r="M5117" s="7">
        <v>1931</v>
      </c>
      <c r="N5117" s="3">
        <v>45534</v>
      </c>
      <c r="O5117" s="4" t="str">
        <f t="shared" si="555"/>
        <v>2024-08</v>
      </c>
      <c r="P5117" s="4" t="str">
        <f t="shared" si="556"/>
        <v>08</v>
      </c>
      <c r="Q5117" s="4" t="str">
        <f t="shared" si="557"/>
        <v>August</v>
      </c>
      <c r="R5117" s="30" t="str">
        <f t="shared" si="558"/>
        <v>30</v>
      </c>
      <c r="W5117" t="str">
        <f t="shared" si="559"/>
        <v>ok</v>
      </c>
    </row>
    <row r="5118" spans="1:23" x14ac:dyDescent="0.3">
      <c r="A5118" t="s">
        <v>5160</v>
      </c>
      <c r="B5118" t="s">
        <v>11</v>
      </c>
      <c r="C5118" t="s">
        <v>12</v>
      </c>
      <c r="D5118" t="s">
        <v>13</v>
      </c>
      <c r="E5118" t="s">
        <v>14</v>
      </c>
      <c r="F5118" t="s">
        <v>15</v>
      </c>
      <c r="G5118" s="5">
        <v>4965.83</v>
      </c>
      <c r="H5118" s="5">
        <f t="shared" si="553"/>
        <v>89.384939999999986</v>
      </c>
      <c r="I5118" s="6">
        <v>3</v>
      </c>
      <c r="J5118" s="6">
        <v>14897.49</v>
      </c>
      <c r="K5118" s="5">
        <f t="shared" si="554"/>
        <v>268.15481999999997</v>
      </c>
      <c r="L5118" s="7">
        <v>1.86</v>
      </c>
      <c r="M5118" s="7">
        <v>1634</v>
      </c>
      <c r="N5118" s="3">
        <v>45321</v>
      </c>
      <c r="O5118" s="4" t="str">
        <f t="shared" si="555"/>
        <v>2024-01</v>
      </c>
      <c r="P5118" s="4" t="str">
        <f t="shared" si="556"/>
        <v>01</v>
      </c>
      <c r="Q5118" s="4" t="str">
        <f t="shared" si="557"/>
        <v>January</v>
      </c>
      <c r="R5118" s="30" t="str">
        <f t="shared" si="558"/>
        <v>30</v>
      </c>
      <c r="W5118" t="str">
        <f t="shared" si="559"/>
        <v>ok</v>
      </c>
    </row>
    <row r="5119" spans="1:23" x14ac:dyDescent="0.3">
      <c r="A5119" t="s">
        <v>5161</v>
      </c>
      <c r="B5119" t="s">
        <v>36</v>
      </c>
      <c r="C5119" t="s">
        <v>18</v>
      </c>
      <c r="D5119" t="s">
        <v>37</v>
      </c>
      <c r="E5119" t="s">
        <v>14</v>
      </c>
      <c r="F5119" t="s">
        <v>38</v>
      </c>
      <c r="G5119" s="5">
        <v>2457.5700000000002</v>
      </c>
      <c r="H5119" s="5">
        <f t="shared" si="553"/>
        <v>44.236260000000001</v>
      </c>
      <c r="I5119" s="6">
        <v>1</v>
      </c>
      <c r="J5119" s="6">
        <v>2457.5700000000002</v>
      </c>
      <c r="K5119" s="5">
        <f t="shared" si="554"/>
        <v>44.236260000000001</v>
      </c>
      <c r="L5119" s="7">
        <v>2.4</v>
      </c>
      <c r="M5119" s="7">
        <v>3717</v>
      </c>
      <c r="N5119" s="3">
        <v>45466</v>
      </c>
      <c r="O5119" s="4" t="str">
        <f t="shared" si="555"/>
        <v>2024-06</v>
      </c>
      <c r="P5119" s="4" t="str">
        <f t="shared" si="556"/>
        <v>06</v>
      </c>
      <c r="Q5119" s="4" t="str">
        <f t="shared" si="557"/>
        <v>June</v>
      </c>
      <c r="R5119" s="30" t="str">
        <f t="shared" si="558"/>
        <v>23</v>
      </c>
      <c r="W5119" t="str">
        <f t="shared" si="559"/>
        <v>ok</v>
      </c>
    </row>
    <row r="5120" spans="1:23" x14ac:dyDescent="0.3">
      <c r="A5120" t="s">
        <v>5162</v>
      </c>
      <c r="B5120" t="s">
        <v>28</v>
      </c>
      <c r="C5120" t="s">
        <v>29</v>
      </c>
      <c r="D5120" t="s">
        <v>30</v>
      </c>
      <c r="E5120" t="s">
        <v>20</v>
      </c>
      <c r="F5120" t="s">
        <v>60</v>
      </c>
      <c r="G5120" s="5">
        <v>174.16</v>
      </c>
      <c r="H5120" s="5">
        <f t="shared" si="553"/>
        <v>3.1348799999999999</v>
      </c>
      <c r="I5120" s="6">
        <v>4</v>
      </c>
      <c r="J5120" s="6">
        <v>696.64</v>
      </c>
      <c r="K5120" s="5">
        <f t="shared" si="554"/>
        <v>12.53952</v>
      </c>
      <c r="L5120" s="7">
        <v>1.2</v>
      </c>
      <c r="M5120" s="7">
        <v>974</v>
      </c>
      <c r="N5120" s="3">
        <v>45379</v>
      </c>
      <c r="O5120" s="4" t="str">
        <f t="shared" si="555"/>
        <v>2024-03</v>
      </c>
      <c r="P5120" s="4" t="str">
        <f t="shared" si="556"/>
        <v>03</v>
      </c>
      <c r="Q5120" s="4" t="str">
        <f t="shared" si="557"/>
        <v>March</v>
      </c>
      <c r="R5120" s="30" t="str">
        <f t="shared" si="558"/>
        <v>28</v>
      </c>
      <c r="W5120" t="str">
        <f t="shared" si="559"/>
        <v>ok</v>
      </c>
    </row>
    <row r="5121" spans="1:23" x14ac:dyDescent="0.3">
      <c r="A5121" t="s">
        <v>5163</v>
      </c>
      <c r="B5121" t="s">
        <v>41</v>
      </c>
      <c r="C5121" t="s">
        <v>42</v>
      </c>
      <c r="D5121" t="s">
        <v>43</v>
      </c>
      <c r="E5121" t="s">
        <v>45</v>
      </c>
      <c r="F5121" t="s">
        <v>26</v>
      </c>
      <c r="G5121" s="5">
        <v>10062.14</v>
      </c>
      <c r="H5121" s="5">
        <f t="shared" si="553"/>
        <v>181.11851999999999</v>
      </c>
      <c r="I5121" s="6">
        <v>2</v>
      </c>
      <c r="J5121" s="6">
        <v>20124.28</v>
      </c>
      <c r="K5121" s="5">
        <f t="shared" si="554"/>
        <v>362.23703999999998</v>
      </c>
      <c r="L5121" s="7">
        <v>2.79</v>
      </c>
      <c r="M5121" s="7">
        <v>1516</v>
      </c>
      <c r="N5121" s="3">
        <v>45356</v>
      </c>
      <c r="O5121" s="4" t="str">
        <f t="shared" si="555"/>
        <v>2024-03</v>
      </c>
      <c r="P5121" s="4" t="str">
        <f t="shared" si="556"/>
        <v>03</v>
      </c>
      <c r="Q5121" s="4" t="str">
        <f t="shared" si="557"/>
        <v>March</v>
      </c>
      <c r="R5121" s="30" t="str">
        <f t="shared" si="558"/>
        <v>05</v>
      </c>
      <c r="W5121" t="str">
        <f t="shared" si="559"/>
        <v>ok</v>
      </c>
    </row>
    <row r="5122" spans="1:23" x14ac:dyDescent="0.3">
      <c r="A5122" t="s">
        <v>5164</v>
      </c>
      <c r="B5122" t="s">
        <v>63</v>
      </c>
      <c r="C5122" t="s">
        <v>18</v>
      </c>
      <c r="D5122" t="s">
        <v>64</v>
      </c>
      <c r="E5122" t="s">
        <v>20</v>
      </c>
      <c r="F5122" t="s">
        <v>26</v>
      </c>
      <c r="G5122" s="5">
        <v>8153.17</v>
      </c>
      <c r="H5122" s="5">
        <f t="shared" si="553"/>
        <v>146.75706</v>
      </c>
      <c r="I5122" s="6">
        <v>4</v>
      </c>
      <c r="J5122" s="6">
        <v>32612.68</v>
      </c>
      <c r="K5122" s="5">
        <f t="shared" si="554"/>
        <v>587.02823999999998</v>
      </c>
      <c r="L5122" s="7">
        <v>1.96</v>
      </c>
      <c r="M5122" s="7">
        <v>4976</v>
      </c>
      <c r="N5122" s="3">
        <v>45460</v>
      </c>
      <c r="O5122" s="4" t="str">
        <f t="shared" si="555"/>
        <v>2024-06</v>
      </c>
      <c r="P5122" s="4" t="str">
        <f t="shared" si="556"/>
        <v>06</v>
      </c>
      <c r="Q5122" s="4" t="str">
        <f t="shared" si="557"/>
        <v>June</v>
      </c>
      <c r="R5122" s="30" t="str">
        <f t="shared" si="558"/>
        <v>17</v>
      </c>
      <c r="W5122" t="str">
        <f t="shared" si="559"/>
        <v>ok</v>
      </c>
    </row>
    <row r="5123" spans="1:23" x14ac:dyDescent="0.3">
      <c r="A5123" t="s">
        <v>5165</v>
      </c>
      <c r="B5123" t="s">
        <v>28</v>
      </c>
      <c r="C5123" t="s">
        <v>29</v>
      </c>
      <c r="D5123" t="s">
        <v>30</v>
      </c>
      <c r="E5123" t="s">
        <v>14</v>
      </c>
      <c r="F5123" t="s">
        <v>31</v>
      </c>
      <c r="G5123" s="5">
        <v>1735.61</v>
      </c>
      <c r="H5123" s="5">
        <f t="shared" ref="H5123:H5186" si="560">G5123*0.018</f>
        <v>31.240979999999997</v>
      </c>
      <c r="I5123" s="6">
        <v>4</v>
      </c>
      <c r="J5123" s="6">
        <v>6942.44</v>
      </c>
      <c r="K5123" s="5">
        <f t="shared" ref="K5123:K5186" si="561">H5123*I5123</f>
        <v>124.96391999999999</v>
      </c>
      <c r="L5123" s="7">
        <v>2.54</v>
      </c>
      <c r="M5123" s="7">
        <v>4913</v>
      </c>
      <c r="N5123" s="3">
        <v>45370</v>
      </c>
      <c r="O5123" s="4" t="str">
        <f t="shared" ref="O5123:O5186" si="562">TEXT(N5123,"yyyy-mm")</f>
        <v>2024-03</v>
      </c>
      <c r="P5123" s="4" t="str">
        <f t="shared" ref="P5123:P5186" si="563">TEXT(N5123,"mm")</f>
        <v>03</v>
      </c>
      <c r="Q5123" s="4" t="str">
        <f t="shared" ref="Q5123:Q5186" si="564">TEXT(DATE(2024,P5123,1),"mmmm")</f>
        <v>March</v>
      </c>
      <c r="R5123" s="30" t="str">
        <f t="shared" ref="R5123:R5186" si="565">TEXT(N5123,"dd")</f>
        <v>19</v>
      </c>
      <c r="W5123" t="str">
        <f t="shared" ref="W5123:W5186" si="566">IF(G5123*I5123=J5123,"ok","False")</f>
        <v>ok</v>
      </c>
    </row>
    <row r="5124" spans="1:23" x14ac:dyDescent="0.3">
      <c r="A5124" t="s">
        <v>5166</v>
      </c>
      <c r="B5124" t="s">
        <v>63</v>
      </c>
      <c r="C5124" t="s">
        <v>18</v>
      </c>
      <c r="D5124" t="s">
        <v>64</v>
      </c>
      <c r="E5124" t="s">
        <v>20</v>
      </c>
      <c r="F5124" t="s">
        <v>31</v>
      </c>
      <c r="G5124" s="5">
        <v>6802.69</v>
      </c>
      <c r="H5124" s="5">
        <f t="shared" si="560"/>
        <v>122.44841999999998</v>
      </c>
      <c r="I5124" s="6">
        <v>4</v>
      </c>
      <c r="J5124" s="6">
        <v>27210.76</v>
      </c>
      <c r="K5124" s="5">
        <f t="shared" si="561"/>
        <v>489.79367999999994</v>
      </c>
      <c r="L5124" s="7">
        <v>1.04</v>
      </c>
      <c r="M5124" s="7">
        <v>2859</v>
      </c>
      <c r="N5124" s="3">
        <v>45385</v>
      </c>
      <c r="O5124" s="4" t="str">
        <f t="shared" si="562"/>
        <v>2024-04</v>
      </c>
      <c r="P5124" s="4" t="str">
        <f t="shared" si="563"/>
        <v>04</v>
      </c>
      <c r="Q5124" s="4" t="str">
        <f t="shared" si="564"/>
        <v>April</v>
      </c>
      <c r="R5124" s="30" t="str">
        <f t="shared" si="565"/>
        <v>03</v>
      </c>
      <c r="W5124" t="str">
        <f t="shared" si="566"/>
        <v>ok</v>
      </c>
    </row>
    <row r="5125" spans="1:23" x14ac:dyDescent="0.3">
      <c r="A5125" t="s">
        <v>5167</v>
      </c>
      <c r="B5125" t="s">
        <v>51</v>
      </c>
      <c r="C5125" t="s">
        <v>29</v>
      </c>
      <c r="D5125" t="s">
        <v>52</v>
      </c>
      <c r="E5125" t="s">
        <v>45</v>
      </c>
      <c r="F5125" t="s">
        <v>15</v>
      </c>
      <c r="G5125" s="5">
        <v>15544.4</v>
      </c>
      <c r="H5125" s="5">
        <f t="shared" si="560"/>
        <v>279.79919999999998</v>
      </c>
      <c r="I5125" s="6">
        <v>5</v>
      </c>
      <c r="J5125" s="6">
        <v>77722</v>
      </c>
      <c r="K5125" s="5">
        <f t="shared" si="561"/>
        <v>1398.9959999999999</v>
      </c>
      <c r="L5125" s="7">
        <v>3.47</v>
      </c>
      <c r="M5125" s="7">
        <v>2303</v>
      </c>
      <c r="N5125" s="3">
        <v>45535</v>
      </c>
      <c r="O5125" s="4" t="str">
        <f t="shared" si="562"/>
        <v>2024-08</v>
      </c>
      <c r="P5125" s="4" t="str">
        <f t="shared" si="563"/>
        <v>08</v>
      </c>
      <c r="Q5125" s="4" t="str">
        <f t="shared" si="564"/>
        <v>August</v>
      </c>
      <c r="R5125" s="30" t="str">
        <f t="shared" si="565"/>
        <v>31</v>
      </c>
      <c r="W5125" t="str">
        <f t="shared" si="566"/>
        <v>ok</v>
      </c>
    </row>
    <row r="5126" spans="1:23" x14ac:dyDescent="0.3">
      <c r="A5126" t="s">
        <v>5168</v>
      </c>
      <c r="B5126" t="s">
        <v>11</v>
      </c>
      <c r="C5126" t="s">
        <v>12</v>
      </c>
      <c r="D5126" t="s">
        <v>13</v>
      </c>
      <c r="E5126" t="s">
        <v>45</v>
      </c>
      <c r="F5126" t="s">
        <v>38</v>
      </c>
      <c r="G5126" s="5">
        <v>5838.35</v>
      </c>
      <c r="H5126" s="5">
        <f t="shared" si="560"/>
        <v>105.0903</v>
      </c>
      <c r="I5126" s="6">
        <v>1</v>
      </c>
      <c r="J5126" s="6">
        <v>5838.35</v>
      </c>
      <c r="K5126" s="5">
        <f t="shared" si="561"/>
        <v>105.0903</v>
      </c>
      <c r="L5126" s="7">
        <v>2.8</v>
      </c>
      <c r="M5126" s="7">
        <v>3016</v>
      </c>
      <c r="N5126" s="3">
        <v>45651</v>
      </c>
      <c r="O5126" s="4" t="str">
        <f t="shared" si="562"/>
        <v>2024-12</v>
      </c>
      <c r="P5126" s="4" t="str">
        <f t="shared" si="563"/>
        <v>12</v>
      </c>
      <c r="Q5126" s="4" t="str">
        <f t="shared" si="564"/>
        <v>December</v>
      </c>
      <c r="R5126" s="30" t="str">
        <f t="shared" si="565"/>
        <v>25</v>
      </c>
      <c r="W5126" t="str">
        <f t="shared" si="566"/>
        <v>ok</v>
      </c>
    </row>
    <row r="5127" spans="1:23" x14ac:dyDescent="0.3">
      <c r="A5127" t="s">
        <v>5169</v>
      </c>
      <c r="B5127" t="s">
        <v>36</v>
      </c>
      <c r="C5127" t="s">
        <v>18</v>
      </c>
      <c r="D5127" t="s">
        <v>37</v>
      </c>
      <c r="E5127" t="s">
        <v>20</v>
      </c>
      <c r="F5127" t="s">
        <v>15</v>
      </c>
      <c r="G5127" s="5">
        <v>14702.63</v>
      </c>
      <c r="H5127" s="5">
        <f t="shared" si="560"/>
        <v>264.64733999999999</v>
      </c>
      <c r="I5127" s="6">
        <v>1</v>
      </c>
      <c r="J5127" s="6">
        <v>14702.63</v>
      </c>
      <c r="K5127" s="5">
        <f t="shared" si="561"/>
        <v>264.64733999999999</v>
      </c>
      <c r="L5127" s="7">
        <v>1.05</v>
      </c>
      <c r="M5127" s="7">
        <v>1268</v>
      </c>
      <c r="N5127" s="3">
        <v>45652</v>
      </c>
      <c r="O5127" s="4" t="str">
        <f t="shared" si="562"/>
        <v>2024-12</v>
      </c>
      <c r="P5127" s="4" t="str">
        <f t="shared" si="563"/>
        <v>12</v>
      </c>
      <c r="Q5127" s="4" t="str">
        <f t="shared" si="564"/>
        <v>December</v>
      </c>
      <c r="R5127" s="30" t="str">
        <f t="shared" si="565"/>
        <v>26</v>
      </c>
      <c r="W5127" t="str">
        <f t="shared" si="566"/>
        <v>ok</v>
      </c>
    </row>
    <row r="5128" spans="1:23" x14ac:dyDescent="0.3">
      <c r="A5128" t="s">
        <v>5170</v>
      </c>
      <c r="B5128" t="s">
        <v>47</v>
      </c>
      <c r="C5128" t="s">
        <v>12</v>
      </c>
      <c r="D5128" t="s">
        <v>48</v>
      </c>
      <c r="E5128" t="s">
        <v>14</v>
      </c>
      <c r="F5128" t="s">
        <v>26</v>
      </c>
      <c r="G5128" s="5">
        <v>10599.3</v>
      </c>
      <c r="H5128" s="5">
        <f t="shared" si="560"/>
        <v>190.78739999999996</v>
      </c>
      <c r="I5128" s="6">
        <v>3</v>
      </c>
      <c r="J5128" s="6">
        <v>31797.9</v>
      </c>
      <c r="K5128" s="5">
        <f t="shared" si="561"/>
        <v>572.36219999999992</v>
      </c>
      <c r="L5128" s="7">
        <v>3.17</v>
      </c>
      <c r="M5128" s="7">
        <v>2728</v>
      </c>
      <c r="N5128" s="3">
        <v>45554</v>
      </c>
      <c r="O5128" s="4" t="str">
        <f t="shared" si="562"/>
        <v>2024-09</v>
      </c>
      <c r="P5128" s="4" t="str">
        <f t="shared" si="563"/>
        <v>09</v>
      </c>
      <c r="Q5128" s="4" t="str">
        <f t="shared" si="564"/>
        <v>September</v>
      </c>
      <c r="R5128" s="30" t="str">
        <f t="shared" si="565"/>
        <v>19</v>
      </c>
      <c r="W5128" t="str">
        <f t="shared" si="566"/>
        <v>ok</v>
      </c>
    </row>
    <row r="5129" spans="1:23" x14ac:dyDescent="0.3">
      <c r="A5129" t="s">
        <v>5171</v>
      </c>
      <c r="B5129" t="s">
        <v>47</v>
      </c>
      <c r="C5129" t="s">
        <v>12</v>
      </c>
      <c r="D5129" t="s">
        <v>48</v>
      </c>
      <c r="E5129" t="s">
        <v>45</v>
      </c>
      <c r="F5129" t="s">
        <v>15</v>
      </c>
      <c r="G5129" s="5">
        <v>11785.4</v>
      </c>
      <c r="H5129" s="5">
        <f t="shared" si="560"/>
        <v>212.13719999999998</v>
      </c>
      <c r="I5129" s="6">
        <v>4</v>
      </c>
      <c r="J5129" s="6">
        <v>47141.599999999999</v>
      </c>
      <c r="K5129" s="5">
        <f t="shared" si="561"/>
        <v>848.54879999999991</v>
      </c>
      <c r="L5129" s="7">
        <v>4.17</v>
      </c>
      <c r="M5129" s="7">
        <v>4906</v>
      </c>
      <c r="N5129" s="3">
        <v>45436</v>
      </c>
      <c r="O5129" s="4" t="str">
        <f t="shared" si="562"/>
        <v>2024-05</v>
      </c>
      <c r="P5129" s="4" t="str">
        <f t="shared" si="563"/>
        <v>05</v>
      </c>
      <c r="Q5129" s="4" t="str">
        <f t="shared" si="564"/>
        <v>May</v>
      </c>
      <c r="R5129" s="30" t="str">
        <f t="shared" si="565"/>
        <v>24</v>
      </c>
      <c r="W5129" t="str">
        <f t="shared" si="566"/>
        <v>ok</v>
      </c>
    </row>
    <row r="5130" spans="1:23" x14ac:dyDescent="0.3">
      <c r="A5130" t="s">
        <v>5172</v>
      </c>
      <c r="B5130" t="s">
        <v>51</v>
      </c>
      <c r="C5130" t="s">
        <v>29</v>
      </c>
      <c r="D5130" t="s">
        <v>52</v>
      </c>
      <c r="E5130" t="s">
        <v>45</v>
      </c>
      <c r="F5130" t="s">
        <v>15</v>
      </c>
      <c r="G5130" s="5">
        <v>8539.6200000000008</v>
      </c>
      <c r="H5130" s="5">
        <f t="shared" si="560"/>
        <v>153.71316000000002</v>
      </c>
      <c r="I5130" s="6">
        <v>5</v>
      </c>
      <c r="J5130" s="6">
        <v>42698.1</v>
      </c>
      <c r="K5130" s="5">
        <f t="shared" si="561"/>
        <v>768.56580000000008</v>
      </c>
      <c r="L5130" s="7">
        <v>4.49</v>
      </c>
      <c r="M5130" s="7">
        <v>1011</v>
      </c>
      <c r="N5130" s="3">
        <v>45344</v>
      </c>
      <c r="O5130" s="4" t="str">
        <f t="shared" si="562"/>
        <v>2024-02</v>
      </c>
      <c r="P5130" s="4" t="str">
        <f t="shared" si="563"/>
        <v>02</v>
      </c>
      <c r="Q5130" s="4" t="str">
        <f t="shared" si="564"/>
        <v>February</v>
      </c>
      <c r="R5130" s="30" t="str">
        <f t="shared" si="565"/>
        <v>22</v>
      </c>
      <c r="W5130" t="str">
        <f t="shared" si="566"/>
        <v>ok</v>
      </c>
    </row>
    <row r="5131" spans="1:23" x14ac:dyDescent="0.3">
      <c r="A5131" t="s">
        <v>5173</v>
      </c>
      <c r="B5131" t="s">
        <v>33</v>
      </c>
      <c r="C5131" t="s">
        <v>12</v>
      </c>
      <c r="D5131" t="s">
        <v>34</v>
      </c>
      <c r="E5131" t="s">
        <v>14</v>
      </c>
      <c r="F5131" t="s">
        <v>31</v>
      </c>
      <c r="G5131" s="5">
        <v>6066.37</v>
      </c>
      <c r="H5131" s="5">
        <f t="shared" si="560"/>
        <v>109.19465999999998</v>
      </c>
      <c r="I5131" s="6">
        <v>1</v>
      </c>
      <c r="J5131" s="6">
        <v>6066.37</v>
      </c>
      <c r="K5131" s="5">
        <f t="shared" si="561"/>
        <v>109.19465999999998</v>
      </c>
      <c r="L5131" s="7">
        <v>4.5999999999999996</v>
      </c>
      <c r="M5131" s="7">
        <v>1390</v>
      </c>
      <c r="N5131" s="3">
        <v>45425</v>
      </c>
      <c r="O5131" s="4" t="str">
        <f t="shared" si="562"/>
        <v>2024-05</v>
      </c>
      <c r="P5131" s="4" t="str">
        <f t="shared" si="563"/>
        <v>05</v>
      </c>
      <c r="Q5131" s="4" t="str">
        <f t="shared" si="564"/>
        <v>May</v>
      </c>
      <c r="R5131" s="30" t="str">
        <f t="shared" si="565"/>
        <v>13</v>
      </c>
      <c r="W5131" t="str">
        <f t="shared" si="566"/>
        <v>ok</v>
      </c>
    </row>
    <row r="5132" spans="1:23" x14ac:dyDescent="0.3">
      <c r="A5132" t="s">
        <v>5174</v>
      </c>
      <c r="B5132" t="s">
        <v>63</v>
      </c>
      <c r="C5132" t="s">
        <v>18</v>
      </c>
      <c r="D5132" t="s">
        <v>64</v>
      </c>
      <c r="E5132" t="s">
        <v>20</v>
      </c>
      <c r="F5132" t="s">
        <v>26</v>
      </c>
      <c r="G5132" s="5">
        <v>8242.84</v>
      </c>
      <c r="H5132" s="5">
        <f t="shared" si="560"/>
        <v>148.37111999999999</v>
      </c>
      <c r="I5132" s="6">
        <v>1</v>
      </c>
      <c r="J5132" s="6">
        <v>8242.84</v>
      </c>
      <c r="K5132" s="5">
        <f t="shared" si="561"/>
        <v>148.37111999999999</v>
      </c>
      <c r="L5132" s="7">
        <v>3.85</v>
      </c>
      <c r="M5132" s="7">
        <v>4201</v>
      </c>
      <c r="N5132" s="3">
        <v>45415</v>
      </c>
      <c r="O5132" s="4" t="str">
        <f t="shared" si="562"/>
        <v>2024-05</v>
      </c>
      <c r="P5132" s="4" t="str">
        <f t="shared" si="563"/>
        <v>05</v>
      </c>
      <c r="Q5132" s="4" t="str">
        <f t="shared" si="564"/>
        <v>May</v>
      </c>
      <c r="R5132" s="30" t="str">
        <f t="shared" si="565"/>
        <v>03</v>
      </c>
      <c r="W5132" t="str">
        <f t="shared" si="566"/>
        <v>ok</v>
      </c>
    </row>
    <row r="5133" spans="1:23" x14ac:dyDescent="0.3">
      <c r="A5133" t="s">
        <v>5175</v>
      </c>
      <c r="B5133" t="s">
        <v>33</v>
      </c>
      <c r="C5133" t="s">
        <v>12</v>
      </c>
      <c r="D5133" t="s">
        <v>34</v>
      </c>
      <c r="E5133" t="s">
        <v>14</v>
      </c>
      <c r="F5133" t="s">
        <v>15</v>
      </c>
      <c r="G5133" s="5">
        <v>19689.63</v>
      </c>
      <c r="H5133" s="5">
        <f t="shared" si="560"/>
        <v>354.41334000000001</v>
      </c>
      <c r="I5133" s="6">
        <v>4</v>
      </c>
      <c r="J5133" s="6">
        <v>78758.52</v>
      </c>
      <c r="K5133" s="5">
        <f t="shared" si="561"/>
        <v>1417.65336</v>
      </c>
      <c r="L5133" s="7">
        <v>3.76</v>
      </c>
      <c r="M5133" s="7">
        <v>4739</v>
      </c>
      <c r="N5133" s="3">
        <v>45398</v>
      </c>
      <c r="O5133" s="4" t="str">
        <f t="shared" si="562"/>
        <v>2024-04</v>
      </c>
      <c r="P5133" s="4" t="str">
        <f t="shared" si="563"/>
        <v>04</v>
      </c>
      <c r="Q5133" s="4" t="str">
        <f t="shared" si="564"/>
        <v>April</v>
      </c>
      <c r="R5133" s="30" t="str">
        <f t="shared" si="565"/>
        <v>16</v>
      </c>
      <c r="W5133" t="str">
        <f t="shared" si="566"/>
        <v>ok</v>
      </c>
    </row>
    <row r="5134" spans="1:23" x14ac:dyDescent="0.3">
      <c r="A5134" t="s">
        <v>5176</v>
      </c>
      <c r="B5134" t="s">
        <v>47</v>
      </c>
      <c r="C5134" t="s">
        <v>12</v>
      </c>
      <c r="D5134" t="s">
        <v>48</v>
      </c>
      <c r="E5134" t="s">
        <v>20</v>
      </c>
      <c r="F5134" t="s">
        <v>21</v>
      </c>
      <c r="G5134" s="5">
        <v>16704.72</v>
      </c>
      <c r="H5134" s="5">
        <f t="shared" si="560"/>
        <v>300.68495999999999</v>
      </c>
      <c r="I5134" s="6">
        <v>5</v>
      </c>
      <c r="J5134" s="6">
        <v>83523.600000000006</v>
      </c>
      <c r="K5134" s="5">
        <f t="shared" si="561"/>
        <v>1503.4248</v>
      </c>
      <c r="L5134" s="7">
        <v>2.89</v>
      </c>
      <c r="M5134" s="7">
        <v>1148</v>
      </c>
      <c r="N5134" s="3">
        <v>45473</v>
      </c>
      <c r="O5134" s="4" t="str">
        <f t="shared" si="562"/>
        <v>2024-06</v>
      </c>
      <c r="P5134" s="4" t="str">
        <f t="shared" si="563"/>
        <v>06</v>
      </c>
      <c r="Q5134" s="4" t="str">
        <f t="shared" si="564"/>
        <v>June</v>
      </c>
      <c r="R5134" s="30" t="str">
        <f t="shared" si="565"/>
        <v>30</v>
      </c>
      <c r="W5134" t="str">
        <f t="shared" si="566"/>
        <v>ok</v>
      </c>
    </row>
    <row r="5135" spans="1:23" x14ac:dyDescent="0.3">
      <c r="A5135" t="s">
        <v>5177</v>
      </c>
      <c r="B5135" t="s">
        <v>41</v>
      </c>
      <c r="C5135" t="s">
        <v>42</v>
      </c>
      <c r="D5135" t="s">
        <v>43</v>
      </c>
      <c r="E5135" t="s">
        <v>45</v>
      </c>
      <c r="F5135" t="s">
        <v>60</v>
      </c>
      <c r="G5135" s="5">
        <v>15921.46</v>
      </c>
      <c r="H5135" s="5">
        <f t="shared" si="560"/>
        <v>286.58627999999999</v>
      </c>
      <c r="I5135" s="6">
        <v>1</v>
      </c>
      <c r="J5135" s="6">
        <v>15921.46</v>
      </c>
      <c r="K5135" s="5">
        <f t="shared" si="561"/>
        <v>286.58627999999999</v>
      </c>
      <c r="L5135" s="7">
        <v>3.48</v>
      </c>
      <c r="M5135" s="7">
        <v>100</v>
      </c>
      <c r="N5135" s="3">
        <v>45375</v>
      </c>
      <c r="O5135" s="4" t="str">
        <f t="shared" si="562"/>
        <v>2024-03</v>
      </c>
      <c r="P5135" s="4" t="str">
        <f t="shared" si="563"/>
        <v>03</v>
      </c>
      <c r="Q5135" s="4" t="str">
        <f t="shared" si="564"/>
        <v>March</v>
      </c>
      <c r="R5135" s="30" t="str">
        <f t="shared" si="565"/>
        <v>24</v>
      </c>
      <c r="W5135" t="str">
        <f t="shared" si="566"/>
        <v>ok</v>
      </c>
    </row>
    <row r="5136" spans="1:23" x14ac:dyDescent="0.3">
      <c r="A5136" t="s">
        <v>5178</v>
      </c>
      <c r="B5136" t="s">
        <v>23</v>
      </c>
      <c r="C5136" t="s">
        <v>24</v>
      </c>
      <c r="D5136" t="s">
        <v>25</v>
      </c>
      <c r="E5136" t="s">
        <v>14</v>
      </c>
      <c r="F5136" t="s">
        <v>31</v>
      </c>
      <c r="G5136" s="5">
        <v>3942.85</v>
      </c>
      <c r="H5136" s="5">
        <f t="shared" si="560"/>
        <v>70.971299999999999</v>
      </c>
      <c r="I5136" s="6">
        <v>1</v>
      </c>
      <c r="J5136" s="6">
        <v>3942.85</v>
      </c>
      <c r="K5136" s="5">
        <f t="shared" si="561"/>
        <v>70.971299999999999</v>
      </c>
      <c r="L5136" s="7">
        <v>4.7</v>
      </c>
      <c r="M5136" s="7">
        <v>1138</v>
      </c>
      <c r="N5136" s="3">
        <v>45411</v>
      </c>
      <c r="O5136" s="4" t="str">
        <f t="shared" si="562"/>
        <v>2024-04</v>
      </c>
      <c r="P5136" s="4" t="str">
        <f t="shared" si="563"/>
        <v>04</v>
      </c>
      <c r="Q5136" s="4" t="str">
        <f t="shared" si="564"/>
        <v>April</v>
      </c>
      <c r="R5136" s="30" t="str">
        <f t="shared" si="565"/>
        <v>29</v>
      </c>
      <c r="W5136" t="str">
        <f t="shared" si="566"/>
        <v>ok</v>
      </c>
    </row>
    <row r="5137" spans="1:23" x14ac:dyDescent="0.3">
      <c r="A5137" t="s">
        <v>5179</v>
      </c>
      <c r="B5137" t="s">
        <v>36</v>
      </c>
      <c r="C5137" t="s">
        <v>18</v>
      </c>
      <c r="D5137" t="s">
        <v>37</v>
      </c>
      <c r="E5137" t="s">
        <v>45</v>
      </c>
      <c r="F5137" t="s">
        <v>60</v>
      </c>
      <c r="G5137" s="5">
        <v>5390.61</v>
      </c>
      <c r="H5137" s="5">
        <f t="shared" si="560"/>
        <v>97.030979999999985</v>
      </c>
      <c r="I5137" s="6">
        <v>4</v>
      </c>
      <c r="J5137" s="6">
        <v>21562.44</v>
      </c>
      <c r="K5137" s="5">
        <f t="shared" si="561"/>
        <v>388.12391999999994</v>
      </c>
      <c r="L5137" s="7">
        <v>4.2699999999999996</v>
      </c>
      <c r="M5137" s="7">
        <v>3634</v>
      </c>
      <c r="N5137" s="3">
        <v>45335</v>
      </c>
      <c r="O5137" s="4" t="str">
        <f t="shared" si="562"/>
        <v>2024-02</v>
      </c>
      <c r="P5137" s="4" t="str">
        <f t="shared" si="563"/>
        <v>02</v>
      </c>
      <c r="Q5137" s="4" t="str">
        <f t="shared" si="564"/>
        <v>February</v>
      </c>
      <c r="R5137" s="30" t="str">
        <f t="shared" si="565"/>
        <v>13</v>
      </c>
      <c r="W5137" t="str">
        <f t="shared" si="566"/>
        <v>ok</v>
      </c>
    </row>
    <row r="5138" spans="1:23" x14ac:dyDescent="0.3">
      <c r="A5138" t="s">
        <v>5180</v>
      </c>
      <c r="B5138" t="s">
        <v>36</v>
      </c>
      <c r="C5138" t="s">
        <v>18</v>
      </c>
      <c r="D5138" t="s">
        <v>37</v>
      </c>
      <c r="E5138" t="s">
        <v>45</v>
      </c>
      <c r="F5138" t="s">
        <v>31</v>
      </c>
      <c r="G5138" s="5">
        <v>11255.72</v>
      </c>
      <c r="H5138" s="5">
        <f t="shared" si="560"/>
        <v>202.60295999999997</v>
      </c>
      <c r="I5138" s="6">
        <v>2</v>
      </c>
      <c r="J5138" s="6">
        <v>22511.439999999999</v>
      </c>
      <c r="K5138" s="5">
        <f t="shared" si="561"/>
        <v>405.20591999999994</v>
      </c>
      <c r="L5138" s="7">
        <v>3.18</v>
      </c>
      <c r="M5138" s="7">
        <v>3576</v>
      </c>
      <c r="N5138" s="3">
        <v>45429</v>
      </c>
      <c r="O5138" s="4" t="str">
        <f t="shared" si="562"/>
        <v>2024-05</v>
      </c>
      <c r="P5138" s="4" t="str">
        <f t="shared" si="563"/>
        <v>05</v>
      </c>
      <c r="Q5138" s="4" t="str">
        <f t="shared" si="564"/>
        <v>May</v>
      </c>
      <c r="R5138" s="30" t="str">
        <f t="shared" si="565"/>
        <v>17</v>
      </c>
      <c r="W5138" t="str">
        <f t="shared" si="566"/>
        <v>ok</v>
      </c>
    </row>
    <row r="5139" spans="1:23" x14ac:dyDescent="0.3">
      <c r="A5139" t="s">
        <v>5181</v>
      </c>
      <c r="B5139" t="s">
        <v>33</v>
      </c>
      <c r="C5139" t="s">
        <v>12</v>
      </c>
      <c r="D5139" t="s">
        <v>34</v>
      </c>
      <c r="E5139" t="s">
        <v>20</v>
      </c>
      <c r="F5139" t="s">
        <v>60</v>
      </c>
      <c r="G5139" s="5">
        <v>1795.93</v>
      </c>
      <c r="H5139" s="5">
        <f t="shared" si="560"/>
        <v>32.326740000000001</v>
      </c>
      <c r="I5139" s="6">
        <v>2</v>
      </c>
      <c r="J5139" s="6">
        <v>3591.86</v>
      </c>
      <c r="K5139" s="5">
        <f t="shared" si="561"/>
        <v>64.653480000000002</v>
      </c>
      <c r="L5139" s="7">
        <v>1.1399999999999999</v>
      </c>
      <c r="M5139" s="7">
        <v>1191</v>
      </c>
      <c r="N5139" s="3">
        <v>45483</v>
      </c>
      <c r="O5139" s="4" t="str">
        <f t="shared" si="562"/>
        <v>2024-07</v>
      </c>
      <c r="P5139" s="4" t="str">
        <f t="shared" si="563"/>
        <v>07</v>
      </c>
      <c r="Q5139" s="4" t="str">
        <f t="shared" si="564"/>
        <v>July</v>
      </c>
      <c r="R5139" s="30" t="str">
        <f t="shared" si="565"/>
        <v>10</v>
      </c>
      <c r="W5139" t="str">
        <f t="shared" si="566"/>
        <v>ok</v>
      </c>
    </row>
    <row r="5140" spans="1:23" x14ac:dyDescent="0.3">
      <c r="A5140" t="s">
        <v>5182</v>
      </c>
      <c r="B5140" t="s">
        <v>36</v>
      </c>
      <c r="C5140" t="s">
        <v>18</v>
      </c>
      <c r="D5140" t="s">
        <v>37</v>
      </c>
      <c r="E5140" t="s">
        <v>45</v>
      </c>
      <c r="F5140" t="s">
        <v>26</v>
      </c>
      <c r="G5140" s="5">
        <v>19850.16</v>
      </c>
      <c r="H5140" s="5">
        <f t="shared" si="560"/>
        <v>357.30287999999996</v>
      </c>
      <c r="I5140" s="6">
        <v>5</v>
      </c>
      <c r="J5140" s="6">
        <v>99250.8</v>
      </c>
      <c r="K5140" s="5">
        <f t="shared" si="561"/>
        <v>1786.5143999999998</v>
      </c>
      <c r="L5140" s="7">
        <v>1.89</v>
      </c>
      <c r="M5140" s="7">
        <v>400</v>
      </c>
      <c r="N5140" s="3">
        <v>45637</v>
      </c>
      <c r="O5140" s="4" t="str">
        <f t="shared" si="562"/>
        <v>2024-12</v>
      </c>
      <c r="P5140" s="4" t="str">
        <f t="shared" si="563"/>
        <v>12</v>
      </c>
      <c r="Q5140" s="4" t="str">
        <f t="shared" si="564"/>
        <v>December</v>
      </c>
      <c r="R5140" s="30" t="str">
        <f t="shared" si="565"/>
        <v>11</v>
      </c>
      <c r="W5140" t="str">
        <f t="shared" si="566"/>
        <v>ok</v>
      </c>
    </row>
    <row r="5141" spans="1:23" x14ac:dyDescent="0.3">
      <c r="A5141" t="s">
        <v>5183</v>
      </c>
      <c r="B5141" t="s">
        <v>47</v>
      </c>
      <c r="C5141" t="s">
        <v>12</v>
      </c>
      <c r="D5141" t="s">
        <v>48</v>
      </c>
      <c r="E5141" t="s">
        <v>14</v>
      </c>
      <c r="F5141" t="s">
        <v>21</v>
      </c>
      <c r="G5141" s="5">
        <v>14560.21</v>
      </c>
      <c r="H5141" s="5">
        <f t="shared" si="560"/>
        <v>262.08377999999999</v>
      </c>
      <c r="I5141" s="6">
        <v>4</v>
      </c>
      <c r="J5141" s="6">
        <v>58240.84</v>
      </c>
      <c r="K5141" s="5">
        <f t="shared" si="561"/>
        <v>1048.33512</v>
      </c>
      <c r="L5141" s="7">
        <v>4.25</v>
      </c>
      <c r="M5141" s="7">
        <v>1439</v>
      </c>
      <c r="N5141" s="3">
        <v>45614</v>
      </c>
      <c r="O5141" s="4" t="str">
        <f t="shared" si="562"/>
        <v>2024-11</v>
      </c>
      <c r="P5141" s="4" t="str">
        <f t="shared" si="563"/>
        <v>11</v>
      </c>
      <c r="Q5141" s="4" t="str">
        <f t="shared" si="564"/>
        <v>November</v>
      </c>
      <c r="R5141" s="30" t="str">
        <f t="shared" si="565"/>
        <v>18</v>
      </c>
      <c r="W5141" t="str">
        <f t="shared" si="566"/>
        <v>ok</v>
      </c>
    </row>
    <row r="5142" spans="1:23" x14ac:dyDescent="0.3">
      <c r="A5142" t="s">
        <v>5184</v>
      </c>
      <c r="B5142" t="s">
        <v>63</v>
      </c>
      <c r="C5142" t="s">
        <v>18</v>
      </c>
      <c r="D5142" t="s">
        <v>64</v>
      </c>
      <c r="E5142" t="s">
        <v>20</v>
      </c>
      <c r="F5142" t="s">
        <v>15</v>
      </c>
      <c r="G5142" s="5">
        <v>18838.099999999999</v>
      </c>
      <c r="H5142" s="5">
        <f t="shared" si="560"/>
        <v>339.08579999999995</v>
      </c>
      <c r="I5142" s="6">
        <v>2</v>
      </c>
      <c r="J5142" s="6">
        <v>37676.199999999997</v>
      </c>
      <c r="K5142" s="5">
        <f t="shared" si="561"/>
        <v>678.1715999999999</v>
      </c>
      <c r="L5142" s="7">
        <v>1.85</v>
      </c>
      <c r="M5142" s="7">
        <v>2012</v>
      </c>
      <c r="N5142" s="3">
        <v>45308</v>
      </c>
      <c r="O5142" s="4" t="str">
        <f t="shared" si="562"/>
        <v>2024-01</v>
      </c>
      <c r="P5142" s="4" t="str">
        <f t="shared" si="563"/>
        <v>01</v>
      </c>
      <c r="Q5142" s="4" t="str">
        <f t="shared" si="564"/>
        <v>January</v>
      </c>
      <c r="R5142" s="30" t="str">
        <f t="shared" si="565"/>
        <v>17</v>
      </c>
      <c r="W5142" t="str">
        <f t="shared" si="566"/>
        <v>ok</v>
      </c>
    </row>
    <row r="5143" spans="1:23" x14ac:dyDescent="0.3">
      <c r="A5143" t="s">
        <v>5185</v>
      </c>
      <c r="B5143" t="s">
        <v>63</v>
      </c>
      <c r="C5143" t="s">
        <v>18</v>
      </c>
      <c r="D5143" t="s">
        <v>64</v>
      </c>
      <c r="E5143" t="s">
        <v>14</v>
      </c>
      <c r="F5143" t="s">
        <v>15</v>
      </c>
      <c r="G5143" s="5">
        <v>10713.56</v>
      </c>
      <c r="H5143" s="5">
        <f t="shared" si="560"/>
        <v>192.84407999999996</v>
      </c>
      <c r="I5143" s="6">
        <v>5</v>
      </c>
      <c r="J5143" s="6">
        <v>53567.8</v>
      </c>
      <c r="K5143" s="5">
        <f t="shared" si="561"/>
        <v>964.22039999999981</v>
      </c>
      <c r="L5143" s="7">
        <v>3.87</v>
      </c>
      <c r="M5143" s="7">
        <v>3247</v>
      </c>
      <c r="N5143" s="3">
        <v>45335</v>
      </c>
      <c r="O5143" s="4" t="str">
        <f t="shared" si="562"/>
        <v>2024-02</v>
      </c>
      <c r="P5143" s="4" t="str">
        <f t="shared" si="563"/>
        <v>02</v>
      </c>
      <c r="Q5143" s="4" t="str">
        <f t="shared" si="564"/>
        <v>February</v>
      </c>
      <c r="R5143" s="30" t="str">
        <f t="shared" si="565"/>
        <v>13</v>
      </c>
      <c r="W5143" t="str">
        <f t="shared" si="566"/>
        <v>ok</v>
      </c>
    </row>
    <row r="5144" spans="1:23" x14ac:dyDescent="0.3">
      <c r="A5144" t="s">
        <v>5186</v>
      </c>
      <c r="B5144" t="s">
        <v>63</v>
      </c>
      <c r="C5144" t="s">
        <v>18</v>
      </c>
      <c r="D5144" t="s">
        <v>64</v>
      </c>
      <c r="E5144" t="s">
        <v>14</v>
      </c>
      <c r="F5144" t="s">
        <v>21</v>
      </c>
      <c r="G5144" s="5">
        <v>8291.35</v>
      </c>
      <c r="H5144" s="5">
        <f t="shared" si="560"/>
        <v>149.24429999999998</v>
      </c>
      <c r="I5144" s="6">
        <v>4</v>
      </c>
      <c r="J5144" s="6">
        <v>33165.4</v>
      </c>
      <c r="K5144" s="5">
        <f t="shared" si="561"/>
        <v>596.97719999999993</v>
      </c>
      <c r="L5144" s="7">
        <v>4.55</v>
      </c>
      <c r="M5144" s="7">
        <v>3918</v>
      </c>
      <c r="N5144" s="3">
        <v>45534</v>
      </c>
      <c r="O5144" s="4" t="str">
        <f t="shared" si="562"/>
        <v>2024-08</v>
      </c>
      <c r="P5144" s="4" t="str">
        <f t="shared" si="563"/>
        <v>08</v>
      </c>
      <c r="Q5144" s="4" t="str">
        <f t="shared" si="564"/>
        <v>August</v>
      </c>
      <c r="R5144" s="30" t="str">
        <f t="shared" si="565"/>
        <v>30</v>
      </c>
      <c r="W5144" t="str">
        <f t="shared" si="566"/>
        <v>ok</v>
      </c>
    </row>
    <row r="5145" spans="1:23" x14ac:dyDescent="0.3">
      <c r="A5145" t="s">
        <v>5187</v>
      </c>
      <c r="B5145" t="s">
        <v>11</v>
      </c>
      <c r="C5145" t="s">
        <v>12</v>
      </c>
      <c r="D5145" t="s">
        <v>13</v>
      </c>
      <c r="E5145" t="s">
        <v>45</v>
      </c>
      <c r="F5145" t="s">
        <v>38</v>
      </c>
      <c r="G5145" s="5">
        <v>10036.9</v>
      </c>
      <c r="H5145" s="5">
        <f t="shared" si="560"/>
        <v>180.66419999999999</v>
      </c>
      <c r="I5145" s="6">
        <v>4</v>
      </c>
      <c r="J5145" s="6">
        <v>40147.599999999999</v>
      </c>
      <c r="K5145" s="5">
        <f t="shared" si="561"/>
        <v>722.65679999999998</v>
      </c>
      <c r="L5145" s="7">
        <v>4.8899999999999997</v>
      </c>
      <c r="M5145" s="7">
        <v>3747</v>
      </c>
      <c r="N5145" s="3">
        <v>45348</v>
      </c>
      <c r="O5145" s="4" t="str">
        <f t="shared" si="562"/>
        <v>2024-02</v>
      </c>
      <c r="P5145" s="4" t="str">
        <f t="shared" si="563"/>
        <v>02</v>
      </c>
      <c r="Q5145" s="4" t="str">
        <f t="shared" si="564"/>
        <v>February</v>
      </c>
      <c r="R5145" s="30" t="str">
        <f t="shared" si="565"/>
        <v>26</v>
      </c>
      <c r="W5145" t="str">
        <f t="shared" si="566"/>
        <v>ok</v>
      </c>
    </row>
    <row r="5146" spans="1:23" x14ac:dyDescent="0.3">
      <c r="A5146" t="s">
        <v>5188</v>
      </c>
      <c r="B5146" t="s">
        <v>17</v>
      </c>
      <c r="C5146" t="s">
        <v>18</v>
      </c>
      <c r="D5146" t="s">
        <v>19</v>
      </c>
      <c r="E5146" t="s">
        <v>14</v>
      </c>
      <c r="F5146" t="s">
        <v>60</v>
      </c>
      <c r="G5146" s="5">
        <v>1704.69</v>
      </c>
      <c r="H5146" s="5">
        <f t="shared" si="560"/>
        <v>30.684419999999999</v>
      </c>
      <c r="I5146" s="6">
        <v>4</v>
      </c>
      <c r="J5146" s="6">
        <v>6818.76</v>
      </c>
      <c r="K5146" s="5">
        <f t="shared" si="561"/>
        <v>122.73768</v>
      </c>
      <c r="L5146" s="7">
        <v>2.98</v>
      </c>
      <c r="M5146" s="7">
        <v>4340</v>
      </c>
      <c r="N5146" s="3">
        <v>45441</v>
      </c>
      <c r="O5146" s="4" t="str">
        <f t="shared" si="562"/>
        <v>2024-05</v>
      </c>
      <c r="P5146" s="4" t="str">
        <f t="shared" si="563"/>
        <v>05</v>
      </c>
      <c r="Q5146" s="4" t="str">
        <f t="shared" si="564"/>
        <v>May</v>
      </c>
      <c r="R5146" s="30" t="str">
        <f t="shared" si="565"/>
        <v>29</v>
      </c>
      <c r="W5146" t="str">
        <f t="shared" si="566"/>
        <v>ok</v>
      </c>
    </row>
    <row r="5147" spans="1:23" x14ac:dyDescent="0.3">
      <c r="A5147" t="s">
        <v>5189</v>
      </c>
      <c r="B5147" t="s">
        <v>63</v>
      </c>
      <c r="C5147" t="s">
        <v>18</v>
      </c>
      <c r="D5147" t="s">
        <v>64</v>
      </c>
      <c r="E5147" t="s">
        <v>14</v>
      </c>
      <c r="F5147" t="s">
        <v>21</v>
      </c>
      <c r="G5147" s="5">
        <v>1889.12</v>
      </c>
      <c r="H5147" s="5">
        <f t="shared" si="560"/>
        <v>34.004159999999999</v>
      </c>
      <c r="I5147" s="6">
        <v>2</v>
      </c>
      <c r="J5147" s="6">
        <v>3778.24</v>
      </c>
      <c r="K5147" s="5">
        <f t="shared" si="561"/>
        <v>68.008319999999998</v>
      </c>
      <c r="L5147" s="7">
        <v>3.49</v>
      </c>
      <c r="M5147" s="7">
        <v>3285</v>
      </c>
      <c r="N5147" s="3">
        <v>45619</v>
      </c>
      <c r="O5147" s="4" t="str">
        <f t="shared" si="562"/>
        <v>2024-11</v>
      </c>
      <c r="P5147" s="4" t="str">
        <f t="shared" si="563"/>
        <v>11</v>
      </c>
      <c r="Q5147" s="4" t="str">
        <f t="shared" si="564"/>
        <v>November</v>
      </c>
      <c r="R5147" s="30" t="str">
        <f t="shared" si="565"/>
        <v>23</v>
      </c>
      <c r="W5147" t="str">
        <f t="shared" si="566"/>
        <v>ok</v>
      </c>
    </row>
    <row r="5148" spans="1:23" x14ac:dyDescent="0.3">
      <c r="A5148" t="s">
        <v>5190</v>
      </c>
      <c r="B5148" t="s">
        <v>51</v>
      </c>
      <c r="C5148" t="s">
        <v>29</v>
      </c>
      <c r="D5148" t="s">
        <v>52</v>
      </c>
      <c r="E5148" t="s">
        <v>45</v>
      </c>
      <c r="F5148" t="s">
        <v>15</v>
      </c>
      <c r="G5148" s="5">
        <v>19988.04</v>
      </c>
      <c r="H5148" s="5">
        <f t="shared" si="560"/>
        <v>359.78471999999999</v>
      </c>
      <c r="I5148" s="6">
        <v>1</v>
      </c>
      <c r="J5148" s="6">
        <v>19988.04</v>
      </c>
      <c r="K5148" s="5">
        <f t="shared" si="561"/>
        <v>359.78471999999999</v>
      </c>
      <c r="L5148" s="7">
        <v>3.22</v>
      </c>
      <c r="M5148" s="7">
        <v>317</v>
      </c>
      <c r="N5148" s="3">
        <v>45309</v>
      </c>
      <c r="O5148" s="4" t="str">
        <f t="shared" si="562"/>
        <v>2024-01</v>
      </c>
      <c r="P5148" s="4" t="str">
        <f t="shared" si="563"/>
        <v>01</v>
      </c>
      <c r="Q5148" s="4" t="str">
        <f t="shared" si="564"/>
        <v>January</v>
      </c>
      <c r="R5148" s="30" t="str">
        <f t="shared" si="565"/>
        <v>18</v>
      </c>
      <c r="W5148" t="str">
        <f t="shared" si="566"/>
        <v>ok</v>
      </c>
    </row>
    <row r="5149" spans="1:23" x14ac:dyDescent="0.3">
      <c r="A5149" t="s">
        <v>5191</v>
      </c>
      <c r="B5149" t="s">
        <v>63</v>
      </c>
      <c r="C5149" t="s">
        <v>18</v>
      </c>
      <c r="D5149" t="s">
        <v>64</v>
      </c>
      <c r="E5149" t="s">
        <v>20</v>
      </c>
      <c r="F5149" t="s">
        <v>15</v>
      </c>
      <c r="G5149" s="5">
        <v>9956.1</v>
      </c>
      <c r="H5149" s="5">
        <f t="shared" si="560"/>
        <v>179.2098</v>
      </c>
      <c r="I5149" s="6">
        <v>4</v>
      </c>
      <c r="J5149" s="6">
        <v>39824.400000000001</v>
      </c>
      <c r="K5149" s="5">
        <f t="shared" si="561"/>
        <v>716.83920000000001</v>
      </c>
      <c r="L5149" s="7">
        <v>2.82</v>
      </c>
      <c r="M5149" s="7">
        <v>696</v>
      </c>
      <c r="N5149" s="3">
        <v>45408</v>
      </c>
      <c r="O5149" s="4" t="str">
        <f t="shared" si="562"/>
        <v>2024-04</v>
      </c>
      <c r="P5149" s="4" t="str">
        <f t="shared" si="563"/>
        <v>04</v>
      </c>
      <c r="Q5149" s="4" t="str">
        <f t="shared" si="564"/>
        <v>April</v>
      </c>
      <c r="R5149" s="30" t="str">
        <f t="shared" si="565"/>
        <v>26</v>
      </c>
      <c r="W5149" t="str">
        <f t="shared" si="566"/>
        <v>ok</v>
      </c>
    </row>
    <row r="5150" spans="1:23" x14ac:dyDescent="0.3">
      <c r="A5150" t="s">
        <v>5192</v>
      </c>
      <c r="B5150" t="s">
        <v>36</v>
      </c>
      <c r="C5150" t="s">
        <v>18</v>
      </c>
      <c r="D5150" t="s">
        <v>37</v>
      </c>
      <c r="E5150" t="s">
        <v>20</v>
      </c>
      <c r="F5150" t="s">
        <v>26</v>
      </c>
      <c r="G5150" s="5">
        <v>9917.1299999999992</v>
      </c>
      <c r="H5150" s="5">
        <f t="shared" si="560"/>
        <v>178.50833999999998</v>
      </c>
      <c r="I5150" s="6">
        <v>1</v>
      </c>
      <c r="J5150" s="6">
        <v>9917.1299999999992</v>
      </c>
      <c r="K5150" s="5">
        <f t="shared" si="561"/>
        <v>178.50833999999998</v>
      </c>
      <c r="L5150" s="7">
        <v>1.88</v>
      </c>
      <c r="M5150" s="7">
        <v>1755</v>
      </c>
      <c r="N5150" s="3">
        <v>45362</v>
      </c>
      <c r="O5150" s="4" t="str">
        <f t="shared" si="562"/>
        <v>2024-03</v>
      </c>
      <c r="P5150" s="4" t="str">
        <f t="shared" si="563"/>
        <v>03</v>
      </c>
      <c r="Q5150" s="4" t="str">
        <f t="shared" si="564"/>
        <v>March</v>
      </c>
      <c r="R5150" s="30" t="str">
        <f t="shared" si="565"/>
        <v>11</v>
      </c>
      <c r="W5150" t="str">
        <f t="shared" si="566"/>
        <v>ok</v>
      </c>
    </row>
    <row r="5151" spans="1:23" x14ac:dyDescent="0.3">
      <c r="A5151" t="s">
        <v>5193</v>
      </c>
      <c r="B5151" t="s">
        <v>28</v>
      </c>
      <c r="C5151" t="s">
        <v>29</v>
      </c>
      <c r="D5151" t="s">
        <v>30</v>
      </c>
      <c r="E5151" t="s">
        <v>45</v>
      </c>
      <c r="F5151" t="s">
        <v>26</v>
      </c>
      <c r="G5151" s="5">
        <v>2725.07</v>
      </c>
      <c r="H5151" s="5">
        <f t="shared" si="560"/>
        <v>49.051259999999999</v>
      </c>
      <c r="I5151" s="6">
        <v>1</v>
      </c>
      <c r="J5151" s="6">
        <v>2725.07</v>
      </c>
      <c r="K5151" s="5">
        <f t="shared" si="561"/>
        <v>49.051259999999999</v>
      </c>
      <c r="L5151" s="7">
        <v>4.2</v>
      </c>
      <c r="M5151" s="7">
        <v>3563</v>
      </c>
      <c r="N5151" s="3">
        <v>45356</v>
      </c>
      <c r="O5151" s="4" t="str">
        <f t="shared" si="562"/>
        <v>2024-03</v>
      </c>
      <c r="P5151" s="4" t="str">
        <f t="shared" si="563"/>
        <v>03</v>
      </c>
      <c r="Q5151" s="4" t="str">
        <f t="shared" si="564"/>
        <v>March</v>
      </c>
      <c r="R5151" s="30" t="str">
        <f t="shared" si="565"/>
        <v>05</v>
      </c>
      <c r="W5151" t="str">
        <f t="shared" si="566"/>
        <v>ok</v>
      </c>
    </row>
    <row r="5152" spans="1:23" x14ac:dyDescent="0.3">
      <c r="A5152" t="s">
        <v>5194</v>
      </c>
      <c r="B5152" t="s">
        <v>11</v>
      </c>
      <c r="C5152" t="s">
        <v>12</v>
      </c>
      <c r="D5152" t="s">
        <v>13</v>
      </c>
      <c r="E5152" t="s">
        <v>14</v>
      </c>
      <c r="F5152" t="s">
        <v>31</v>
      </c>
      <c r="G5152" s="5">
        <v>16466.05</v>
      </c>
      <c r="H5152" s="5">
        <f t="shared" si="560"/>
        <v>296.38889999999998</v>
      </c>
      <c r="I5152" s="6">
        <v>1</v>
      </c>
      <c r="J5152" s="6">
        <v>16466.05</v>
      </c>
      <c r="K5152" s="5">
        <f t="shared" si="561"/>
        <v>296.38889999999998</v>
      </c>
      <c r="L5152" s="7">
        <v>2.17</v>
      </c>
      <c r="M5152" s="7">
        <v>1614</v>
      </c>
      <c r="N5152" s="3">
        <v>45445</v>
      </c>
      <c r="O5152" s="4" t="str">
        <f t="shared" si="562"/>
        <v>2024-06</v>
      </c>
      <c r="P5152" s="4" t="str">
        <f t="shared" si="563"/>
        <v>06</v>
      </c>
      <c r="Q5152" s="4" t="str">
        <f t="shared" si="564"/>
        <v>June</v>
      </c>
      <c r="R5152" s="30" t="str">
        <f t="shared" si="565"/>
        <v>02</v>
      </c>
      <c r="W5152" t="str">
        <f t="shared" si="566"/>
        <v>ok</v>
      </c>
    </row>
    <row r="5153" spans="1:23" x14ac:dyDescent="0.3">
      <c r="A5153" t="s">
        <v>5195</v>
      </c>
      <c r="B5153" t="s">
        <v>36</v>
      </c>
      <c r="C5153" t="s">
        <v>18</v>
      </c>
      <c r="D5153" t="s">
        <v>37</v>
      </c>
      <c r="E5153" t="s">
        <v>20</v>
      </c>
      <c r="F5153" t="s">
        <v>15</v>
      </c>
      <c r="G5153" s="5">
        <v>18105.86</v>
      </c>
      <c r="H5153" s="5">
        <f t="shared" si="560"/>
        <v>325.90548000000001</v>
      </c>
      <c r="I5153" s="6">
        <v>5</v>
      </c>
      <c r="J5153" s="6">
        <v>90529.3</v>
      </c>
      <c r="K5153" s="5">
        <f t="shared" si="561"/>
        <v>1629.5273999999999</v>
      </c>
      <c r="L5153" s="7">
        <v>4.24</v>
      </c>
      <c r="M5153" s="7">
        <v>4915</v>
      </c>
      <c r="N5153" s="3">
        <v>45371</v>
      </c>
      <c r="O5153" s="4" t="str">
        <f t="shared" si="562"/>
        <v>2024-03</v>
      </c>
      <c r="P5153" s="4" t="str">
        <f t="shared" si="563"/>
        <v>03</v>
      </c>
      <c r="Q5153" s="4" t="str">
        <f t="shared" si="564"/>
        <v>March</v>
      </c>
      <c r="R5153" s="30" t="str">
        <f t="shared" si="565"/>
        <v>20</v>
      </c>
      <c r="W5153" t="str">
        <f t="shared" si="566"/>
        <v>ok</v>
      </c>
    </row>
    <row r="5154" spans="1:23" x14ac:dyDescent="0.3">
      <c r="A5154" t="s">
        <v>5196</v>
      </c>
      <c r="B5154" t="s">
        <v>51</v>
      </c>
      <c r="C5154" t="s">
        <v>29</v>
      </c>
      <c r="D5154" t="s">
        <v>52</v>
      </c>
      <c r="E5154" t="s">
        <v>45</v>
      </c>
      <c r="F5154" t="s">
        <v>38</v>
      </c>
      <c r="G5154" s="5">
        <v>1306.19</v>
      </c>
      <c r="H5154" s="5">
        <f t="shared" si="560"/>
        <v>23.511419999999998</v>
      </c>
      <c r="I5154" s="6">
        <v>2</v>
      </c>
      <c r="J5154" s="6">
        <v>2612.38</v>
      </c>
      <c r="K5154" s="5">
        <f t="shared" si="561"/>
        <v>47.022839999999995</v>
      </c>
      <c r="L5154" s="7">
        <v>1.63</v>
      </c>
      <c r="M5154" s="7">
        <v>3966</v>
      </c>
      <c r="N5154" s="3">
        <v>45637</v>
      </c>
      <c r="O5154" s="4" t="str">
        <f t="shared" si="562"/>
        <v>2024-12</v>
      </c>
      <c r="P5154" s="4" t="str">
        <f t="shared" si="563"/>
        <v>12</v>
      </c>
      <c r="Q5154" s="4" t="str">
        <f t="shared" si="564"/>
        <v>December</v>
      </c>
      <c r="R5154" s="30" t="str">
        <f t="shared" si="565"/>
        <v>11</v>
      </c>
      <c r="W5154" t="str">
        <f t="shared" si="566"/>
        <v>ok</v>
      </c>
    </row>
    <row r="5155" spans="1:23" x14ac:dyDescent="0.3">
      <c r="A5155" t="s">
        <v>5197</v>
      </c>
      <c r="B5155" t="s">
        <v>36</v>
      </c>
      <c r="C5155" t="s">
        <v>18</v>
      </c>
      <c r="D5155" t="s">
        <v>37</v>
      </c>
      <c r="E5155" t="s">
        <v>14</v>
      </c>
      <c r="F5155" t="s">
        <v>21</v>
      </c>
      <c r="G5155" s="5">
        <v>13913.35</v>
      </c>
      <c r="H5155" s="5">
        <f t="shared" si="560"/>
        <v>250.44029999999998</v>
      </c>
      <c r="I5155" s="6">
        <v>5</v>
      </c>
      <c r="J5155" s="6">
        <v>69566.75</v>
      </c>
      <c r="K5155" s="5">
        <f t="shared" si="561"/>
        <v>1252.2014999999999</v>
      </c>
      <c r="L5155" s="7">
        <v>3.62</v>
      </c>
      <c r="M5155" s="7">
        <v>4598</v>
      </c>
      <c r="N5155" s="3">
        <v>45537</v>
      </c>
      <c r="O5155" s="4" t="str">
        <f t="shared" si="562"/>
        <v>2024-09</v>
      </c>
      <c r="P5155" s="4" t="str">
        <f t="shared" si="563"/>
        <v>09</v>
      </c>
      <c r="Q5155" s="4" t="str">
        <f t="shared" si="564"/>
        <v>September</v>
      </c>
      <c r="R5155" s="30" t="str">
        <f t="shared" si="565"/>
        <v>02</v>
      </c>
      <c r="W5155" t="str">
        <f t="shared" si="566"/>
        <v>ok</v>
      </c>
    </row>
    <row r="5156" spans="1:23" x14ac:dyDescent="0.3">
      <c r="A5156" t="s">
        <v>5198</v>
      </c>
      <c r="B5156" t="s">
        <v>41</v>
      </c>
      <c r="C5156" t="s">
        <v>42</v>
      </c>
      <c r="D5156" t="s">
        <v>43</v>
      </c>
      <c r="E5156" t="s">
        <v>14</v>
      </c>
      <c r="F5156" t="s">
        <v>38</v>
      </c>
      <c r="G5156" s="5">
        <v>9319.27</v>
      </c>
      <c r="H5156" s="5">
        <f t="shared" si="560"/>
        <v>167.74686</v>
      </c>
      <c r="I5156" s="6">
        <v>2</v>
      </c>
      <c r="J5156" s="6">
        <v>18638.54</v>
      </c>
      <c r="K5156" s="5">
        <f t="shared" si="561"/>
        <v>335.49372</v>
      </c>
      <c r="L5156" s="7">
        <v>2.97</v>
      </c>
      <c r="M5156" s="7">
        <v>861</v>
      </c>
      <c r="N5156" s="3">
        <v>45394</v>
      </c>
      <c r="O5156" s="4" t="str">
        <f t="shared" si="562"/>
        <v>2024-04</v>
      </c>
      <c r="P5156" s="4" t="str">
        <f t="shared" si="563"/>
        <v>04</v>
      </c>
      <c r="Q5156" s="4" t="str">
        <f t="shared" si="564"/>
        <v>April</v>
      </c>
      <c r="R5156" s="30" t="str">
        <f t="shared" si="565"/>
        <v>12</v>
      </c>
      <c r="W5156" t="str">
        <f t="shared" si="566"/>
        <v>ok</v>
      </c>
    </row>
    <row r="5157" spans="1:23" x14ac:dyDescent="0.3">
      <c r="A5157" t="s">
        <v>5199</v>
      </c>
      <c r="B5157" t="s">
        <v>47</v>
      </c>
      <c r="C5157" t="s">
        <v>12</v>
      </c>
      <c r="D5157" t="s">
        <v>48</v>
      </c>
      <c r="E5157" t="s">
        <v>20</v>
      </c>
      <c r="F5157" t="s">
        <v>60</v>
      </c>
      <c r="G5157" s="5">
        <v>17150.03</v>
      </c>
      <c r="H5157" s="5">
        <f t="shared" si="560"/>
        <v>308.70053999999993</v>
      </c>
      <c r="I5157" s="6">
        <v>3</v>
      </c>
      <c r="J5157" s="6">
        <v>51450.09</v>
      </c>
      <c r="K5157" s="5">
        <f t="shared" si="561"/>
        <v>926.1016199999998</v>
      </c>
      <c r="L5157" s="7">
        <v>2.25</v>
      </c>
      <c r="M5157" s="7">
        <v>1257</v>
      </c>
      <c r="N5157" s="3">
        <v>45447</v>
      </c>
      <c r="O5157" s="4" t="str">
        <f t="shared" si="562"/>
        <v>2024-06</v>
      </c>
      <c r="P5157" s="4" t="str">
        <f t="shared" si="563"/>
        <v>06</v>
      </c>
      <c r="Q5157" s="4" t="str">
        <f t="shared" si="564"/>
        <v>June</v>
      </c>
      <c r="R5157" s="30" t="str">
        <f t="shared" si="565"/>
        <v>04</v>
      </c>
      <c r="W5157" t="str">
        <f t="shared" si="566"/>
        <v>ok</v>
      </c>
    </row>
    <row r="5158" spans="1:23" x14ac:dyDescent="0.3">
      <c r="A5158" t="s">
        <v>5200</v>
      </c>
      <c r="B5158" t="s">
        <v>11</v>
      </c>
      <c r="C5158" t="s">
        <v>12</v>
      </c>
      <c r="D5158" t="s">
        <v>13</v>
      </c>
      <c r="E5158" t="s">
        <v>20</v>
      </c>
      <c r="F5158" t="s">
        <v>31</v>
      </c>
      <c r="G5158" s="5">
        <v>15895.43</v>
      </c>
      <c r="H5158" s="5">
        <f t="shared" si="560"/>
        <v>286.11773999999997</v>
      </c>
      <c r="I5158" s="6">
        <v>5</v>
      </c>
      <c r="J5158" s="6">
        <v>79477.149999999994</v>
      </c>
      <c r="K5158" s="5">
        <f t="shared" si="561"/>
        <v>1430.5886999999998</v>
      </c>
      <c r="L5158" s="7">
        <v>3.93</v>
      </c>
      <c r="M5158" s="7">
        <v>3950</v>
      </c>
      <c r="N5158" s="3">
        <v>45354</v>
      </c>
      <c r="O5158" s="4" t="str">
        <f t="shared" si="562"/>
        <v>2024-03</v>
      </c>
      <c r="P5158" s="4" t="str">
        <f t="shared" si="563"/>
        <v>03</v>
      </c>
      <c r="Q5158" s="4" t="str">
        <f t="shared" si="564"/>
        <v>March</v>
      </c>
      <c r="R5158" s="30" t="str">
        <f t="shared" si="565"/>
        <v>03</v>
      </c>
      <c r="W5158" t="str">
        <f t="shared" si="566"/>
        <v>ok</v>
      </c>
    </row>
    <row r="5159" spans="1:23" x14ac:dyDescent="0.3">
      <c r="A5159" t="s">
        <v>5201</v>
      </c>
      <c r="B5159" t="s">
        <v>17</v>
      </c>
      <c r="C5159" t="s">
        <v>18</v>
      </c>
      <c r="D5159" t="s">
        <v>19</v>
      </c>
      <c r="E5159" t="s">
        <v>20</v>
      </c>
      <c r="F5159" t="s">
        <v>15</v>
      </c>
      <c r="G5159" s="5">
        <v>10877</v>
      </c>
      <c r="H5159" s="5">
        <f t="shared" si="560"/>
        <v>195.78599999999997</v>
      </c>
      <c r="I5159" s="6">
        <v>3</v>
      </c>
      <c r="J5159" s="6">
        <v>32631</v>
      </c>
      <c r="K5159" s="5">
        <f t="shared" si="561"/>
        <v>587.35799999999995</v>
      </c>
      <c r="L5159" s="7">
        <v>1.4</v>
      </c>
      <c r="M5159" s="7">
        <v>339</v>
      </c>
      <c r="N5159" s="3">
        <v>45548</v>
      </c>
      <c r="O5159" s="4" t="str">
        <f t="shared" si="562"/>
        <v>2024-09</v>
      </c>
      <c r="P5159" s="4" t="str">
        <f t="shared" si="563"/>
        <v>09</v>
      </c>
      <c r="Q5159" s="4" t="str">
        <f t="shared" si="564"/>
        <v>September</v>
      </c>
      <c r="R5159" s="30" t="str">
        <f t="shared" si="565"/>
        <v>13</v>
      </c>
      <c r="W5159" t="str">
        <f t="shared" si="566"/>
        <v>ok</v>
      </c>
    </row>
    <row r="5160" spans="1:23" x14ac:dyDescent="0.3">
      <c r="A5160" t="s">
        <v>5202</v>
      </c>
      <c r="B5160" t="s">
        <v>51</v>
      </c>
      <c r="C5160" t="s">
        <v>29</v>
      </c>
      <c r="D5160" t="s">
        <v>52</v>
      </c>
      <c r="E5160" t="s">
        <v>14</v>
      </c>
      <c r="F5160" t="s">
        <v>26</v>
      </c>
      <c r="G5160" s="5">
        <v>5099.8100000000004</v>
      </c>
      <c r="H5160" s="5">
        <f t="shared" si="560"/>
        <v>91.796580000000006</v>
      </c>
      <c r="I5160" s="6">
        <v>3</v>
      </c>
      <c r="J5160" s="6">
        <v>15299.43</v>
      </c>
      <c r="K5160" s="5">
        <f t="shared" si="561"/>
        <v>275.38974000000002</v>
      </c>
      <c r="L5160" s="7">
        <v>4.7300000000000004</v>
      </c>
      <c r="M5160" s="7">
        <v>1712</v>
      </c>
      <c r="N5160" s="3">
        <v>45526</v>
      </c>
      <c r="O5160" s="4" t="str">
        <f t="shared" si="562"/>
        <v>2024-08</v>
      </c>
      <c r="P5160" s="4" t="str">
        <f t="shared" si="563"/>
        <v>08</v>
      </c>
      <c r="Q5160" s="4" t="str">
        <f t="shared" si="564"/>
        <v>August</v>
      </c>
      <c r="R5160" s="30" t="str">
        <f t="shared" si="565"/>
        <v>22</v>
      </c>
      <c r="W5160" t="str">
        <f t="shared" si="566"/>
        <v>ok</v>
      </c>
    </row>
    <row r="5161" spans="1:23" x14ac:dyDescent="0.3">
      <c r="A5161" t="s">
        <v>5203</v>
      </c>
      <c r="B5161" t="s">
        <v>11</v>
      </c>
      <c r="C5161" t="s">
        <v>12</v>
      </c>
      <c r="D5161" t="s">
        <v>13</v>
      </c>
      <c r="E5161" t="s">
        <v>45</v>
      </c>
      <c r="F5161" t="s">
        <v>26</v>
      </c>
      <c r="G5161" s="5">
        <v>7090.93</v>
      </c>
      <c r="H5161" s="5">
        <f t="shared" si="560"/>
        <v>127.63673999999999</v>
      </c>
      <c r="I5161" s="6">
        <v>4</v>
      </c>
      <c r="J5161" s="6">
        <v>28363.72</v>
      </c>
      <c r="K5161" s="5">
        <f t="shared" si="561"/>
        <v>510.54695999999996</v>
      </c>
      <c r="L5161" s="7">
        <v>4.83</v>
      </c>
      <c r="M5161" s="7">
        <v>379</v>
      </c>
      <c r="N5161" s="3">
        <v>45497</v>
      </c>
      <c r="O5161" s="4" t="str">
        <f t="shared" si="562"/>
        <v>2024-07</v>
      </c>
      <c r="P5161" s="4" t="str">
        <f t="shared" si="563"/>
        <v>07</v>
      </c>
      <c r="Q5161" s="4" t="str">
        <f t="shared" si="564"/>
        <v>July</v>
      </c>
      <c r="R5161" s="30" t="str">
        <f t="shared" si="565"/>
        <v>24</v>
      </c>
      <c r="W5161" t="str">
        <f t="shared" si="566"/>
        <v>ok</v>
      </c>
    </row>
    <row r="5162" spans="1:23" x14ac:dyDescent="0.3">
      <c r="A5162" t="s">
        <v>5204</v>
      </c>
      <c r="B5162" t="s">
        <v>41</v>
      </c>
      <c r="C5162" t="s">
        <v>42</v>
      </c>
      <c r="D5162" t="s">
        <v>43</v>
      </c>
      <c r="E5162" t="s">
        <v>20</v>
      </c>
      <c r="F5162" t="s">
        <v>15</v>
      </c>
      <c r="G5162" s="5">
        <v>9390.89</v>
      </c>
      <c r="H5162" s="5">
        <f t="shared" si="560"/>
        <v>169.03601999999998</v>
      </c>
      <c r="I5162" s="6">
        <v>5</v>
      </c>
      <c r="J5162" s="6">
        <v>46954.45</v>
      </c>
      <c r="K5162" s="5">
        <f t="shared" si="561"/>
        <v>845.18009999999992</v>
      </c>
      <c r="L5162" s="7">
        <v>1.26</v>
      </c>
      <c r="M5162" s="7">
        <v>1231</v>
      </c>
      <c r="N5162" s="3">
        <v>45403</v>
      </c>
      <c r="O5162" s="4" t="str">
        <f t="shared" si="562"/>
        <v>2024-04</v>
      </c>
      <c r="P5162" s="4" t="str">
        <f t="shared" si="563"/>
        <v>04</v>
      </c>
      <c r="Q5162" s="4" t="str">
        <f t="shared" si="564"/>
        <v>April</v>
      </c>
      <c r="R5162" s="30" t="str">
        <f t="shared" si="565"/>
        <v>21</v>
      </c>
      <c r="W5162" t="str">
        <f t="shared" si="566"/>
        <v>ok</v>
      </c>
    </row>
    <row r="5163" spans="1:23" x14ac:dyDescent="0.3">
      <c r="A5163" t="s">
        <v>5205</v>
      </c>
      <c r="B5163" t="s">
        <v>28</v>
      </c>
      <c r="C5163" t="s">
        <v>29</v>
      </c>
      <c r="D5163" t="s">
        <v>30</v>
      </c>
      <c r="E5163" t="s">
        <v>14</v>
      </c>
      <c r="F5163" t="s">
        <v>31</v>
      </c>
      <c r="G5163" s="5">
        <v>155.13</v>
      </c>
      <c r="H5163" s="5">
        <f t="shared" si="560"/>
        <v>2.7923399999999998</v>
      </c>
      <c r="I5163" s="6">
        <v>4</v>
      </c>
      <c r="J5163" s="6">
        <v>620.52</v>
      </c>
      <c r="K5163" s="5">
        <f t="shared" si="561"/>
        <v>11.169359999999999</v>
      </c>
      <c r="L5163" s="7">
        <v>4.0599999999999996</v>
      </c>
      <c r="M5163" s="7">
        <v>2463</v>
      </c>
      <c r="N5163" s="3">
        <v>45589</v>
      </c>
      <c r="O5163" s="4" t="str">
        <f t="shared" si="562"/>
        <v>2024-10</v>
      </c>
      <c r="P5163" s="4" t="str">
        <f t="shared" si="563"/>
        <v>10</v>
      </c>
      <c r="Q5163" s="4" t="str">
        <f t="shared" si="564"/>
        <v>October</v>
      </c>
      <c r="R5163" s="30" t="str">
        <f t="shared" si="565"/>
        <v>24</v>
      </c>
      <c r="W5163" t="str">
        <f t="shared" si="566"/>
        <v>ok</v>
      </c>
    </row>
    <row r="5164" spans="1:23" x14ac:dyDescent="0.3">
      <c r="A5164" t="s">
        <v>5206</v>
      </c>
      <c r="B5164" t="s">
        <v>41</v>
      </c>
      <c r="C5164" t="s">
        <v>42</v>
      </c>
      <c r="D5164" t="s">
        <v>43</v>
      </c>
      <c r="E5164" t="s">
        <v>45</v>
      </c>
      <c r="F5164" t="s">
        <v>21</v>
      </c>
      <c r="G5164" s="5">
        <v>15307.59</v>
      </c>
      <c r="H5164" s="5">
        <f t="shared" si="560"/>
        <v>275.53661999999997</v>
      </c>
      <c r="I5164" s="6">
        <v>3</v>
      </c>
      <c r="J5164" s="6">
        <v>45922.77</v>
      </c>
      <c r="K5164" s="5">
        <f t="shared" si="561"/>
        <v>826.60985999999991</v>
      </c>
      <c r="L5164" s="7">
        <v>1.58</v>
      </c>
      <c r="M5164" s="7">
        <v>1090</v>
      </c>
      <c r="N5164" s="3">
        <v>45441</v>
      </c>
      <c r="O5164" s="4" t="str">
        <f t="shared" si="562"/>
        <v>2024-05</v>
      </c>
      <c r="P5164" s="4" t="str">
        <f t="shared" si="563"/>
        <v>05</v>
      </c>
      <c r="Q5164" s="4" t="str">
        <f t="shared" si="564"/>
        <v>May</v>
      </c>
      <c r="R5164" s="30" t="str">
        <f t="shared" si="565"/>
        <v>29</v>
      </c>
      <c r="W5164" t="str">
        <f t="shared" si="566"/>
        <v>ok</v>
      </c>
    </row>
    <row r="5165" spans="1:23" x14ac:dyDescent="0.3">
      <c r="A5165" t="s">
        <v>5207</v>
      </c>
      <c r="B5165" t="s">
        <v>23</v>
      </c>
      <c r="C5165" t="s">
        <v>24</v>
      </c>
      <c r="D5165" t="s">
        <v>25</v>
      </c>
      <c r="E5165" t="s">
        <v>45</v>
      </c>
      <c r="F5165" t="s">
        <v>60</v>
      </c>
      <c r="G5165" s="5">
        <v>5875.26</v>
      </c>
      <c r="H5165" s="5">
        <f t="shared" si="560"/>
        <v>105.75467999999999</v>
      </c>
      <c r="I5165" s="6">
        <v>5</v>
      </c>
      <c r="J5165" s="6">
        <v>29376.3</v>
      </c>
      <c r="K5165" s="5">
        <f t="shared" si="561"/>
        <v>528.77339999999992</v>
      </c>
      <c r="L5165" s="7">
        <v>3.86</v>
      </c>
      <c r="M5165" s="7">
        <v>951</v>
      </c>
      <c r="N5165" s="3">
        <v>45469</v>
      </c>
      <c r="O5165" s="4" t="str">
        <f t="shared" si="562"/>
        <v>2024-06</v>
      </c>
      <c r="P5165" s="4" t="str">
        <f t="shared" si="563"/>
        <v>06</v>
      </c>
      <c r="Q5165" s="4" t="str">
        <f t="shared" si="564"/>
        <v>June</v>
      </c>
      <c r="R5165" s="30" t="str">
        <f t="shared" si="565"/>
        <v>26</v>
      </c>
      <c r="W5165" t="str">
        <f t="shared" si="566"/>
        <v>ok</v>
      </c>
    </row>
    <row r="5166" spans="1:23" x14ac:dyDescent="0.3">
      <c r="A5166" t="s">
        <v>5208</v>
      </c>
      <c r="B5166" t="s">
        <v>47</v>
      </c>
      <c r="C5166" t="s">
        <v>12</v>
      </c>
      <c r="D5166" t="s">
        <v>48</v>
      </c>
      <c r="E5166" t="s">
        <v>20</v>
      </c>
      <c r="F5166" t="s">
        <v>26</v>
      </c>
      <c r="G5166" s="5">
        <v>6457.37</v>
      </c>
      <c r="H5166" s="5">
        <f t="shared" si="560"/>
        <v>116.23266</v>
      </c>
      <c r="I5166" s="6">
        <v>5</v>
      </c>
      <c r="J5166" s="6">
        <v>32286.85</v>
      </c>
      <c r="K5166" s="5">
        <f t="shared" si="561"/>
        <v>581.16329999999994</v>
      </c>
      <c r="L5166" s="7">
        <v>1.37</v>
      </c>
      <c r="M5166" s="7">
        <v>2404</v>
      </c>
      <c r="N5166" s="3">
        <v>45321</v>
      </c>
      <c r="O5166" s="4" t="str">
        <f t="shared" si="562"/>
        <v>2024-01</v>
      </c>
      <c r="P5166" s="4" t="str">
        <f t="shared" si="563"/>
        <v>01</v>
      </c>
      <c r="Q5166" s="4" t="str">
        <f t="shared" si="564"/>
        <v>January</v>
      </c>
      <c r="R5166" s="30" t="str">
        <f t="shared" si="565"/>
        <v>30</v>
      </c>
      <c r="W5166" t="str">
        <f t="shared" si="566"/>
        <v>ok</v>
      </c>
    </row>
    <row r="5167" spans="1:23" x14ac:dyDescent="0.3">
      <c r="A5167" t="s">
        <v>5209</v>
      </c>
      <c r="B5167" t="s">
        <v>11</v>
      </c>
      <c r="C5167" t="s">
        <v>12</v>
      </c>
      <c r="D5167" t="s">
        <v>13</v>
      </c>
      <c r="E5167" t="s">
        <v>14</v>
      </c>
      <c r="F5167" t="s">
        <v>21</v>
      </c>
      <c r="G5167" s="5">
        <v>2491.52</v>
      </c>
      <c r="H5167" s="5">
        <f t="shared" si="560"/>
        <v>44.847359999999995</v>
      </c>
      <c r="I5167" s="6">
        <v>2</v>
      </c>
      <c r="J5167" s="6">
        <v>4983.04</v>
      </c>
      <c r="K5167" s="5">
        <f t="shared" si="561"/>
        <v>89.69471999999999</v>
      </c>
      <c r="L5167" s="7">
        <v>4.9400000000000004</v>
      </c>
      <c r="M5167" s="7">
        <v>4516</v>
      </c>
      <c r="N5167" s="3">
        <v>45336</v>
      </c>
      <c r="O5167" s="4" t="str">
        <f t="shared" si="562"/>
        <v>2024-02</v>
      </c>
      <c r="P5167" s="4" t="str">
        <f t="shared" si="563"/>
        <v>02</v>
      </c>
      <c r="Q5167" s="4" t="str">
        <f t="shared" si="564"/>
        <v>February</v>
      </c>
      <c r="R5167" s="30" t="str">
        <f t="shared" si="565"/>
        <v>14</v>
      </c>
      <c r="W5167" t="str">
        <f t="shared" si="566"/>
        <v>ok</v>
      </c>
    </row>
    <row r="5168" spans="1:23" x14ac:dyDescent="0.3">
      <c r="A5168" t="s">
        <v>5210</v>
      </c>
      <c r="B5168" t="s">
        <v>63</v>
      </c>
      <c r="C5168" t="s">
        <v>18</v>
      </c>
      <c r="D5168" t="s">
        <v>64</v>
      </c>
      <c r="E5168" t="s">
        <v>45</v>
      </c>
      <c r="F5168" t="s">
        <v>15</v>
      </c>
      <c r="G5168" s="5">
        <v>16714.39</v>
      </c>
      <c r="H5168" s="5">
        <f t="shared" si="560"/>
        <v>300.85901999999999</v>
      </c>
      <c r="I5168" s="6">
        <v>5</v>
      </c>
      <c r="J5168" s="6">
        <v>83571.95</v>
      </c>
      <c r="K5168" s="5">
        <f t="shared" si="561"/>
        <v>1504.2950999999998</v>
      </c>
      <c r="L5168" s="7">
        <v>4.03</v>
      </c>
      <c r="M5168" s="7">
        <v>128</v>
      </c>
      <c r="N5168" s="3">
        <v>45292</v>
      </c>
      <c r="O5168" s="4" t="str">
        <f t="shared" si="562"/>
        <v>2024-01</v>
      </c>
      <c r="P5168" s="4" t="str">
        <f t="shared" si="563"/>
        <v>01</v>
      </c>
      <c r="Q5168" s="4" t="str">
        <f t="shared" si="564"/>
        <v>January</v>
      </c>
      <c r="R5168" s="30" t="str">
        <f t="shared" si="565"/>
        <v>01</v>
      </c>
      <c r="W5168" t="str">
        <f t="shared" si="566"/>
        <v>ok</v>
      </c>
    </row>
    <row r="5169" spans="1:23" x14ac:dyDescent="0.3">
      <c r="A5169" t="s">
        <v>5211</v>
      </c>
      <c r="B5169" t="s">
        <v>33</v>
      </c>
      <c r="C5169" t="s">
        <v>12</v>
      </c>
      <c r="D5169" t="s">
        <v>34</v>
      </c>
      <c r="E5169" t="s">
        <v>14</v>
      </c>
      <c r="F5169" t="s">
        <v>31</v>
      </c>
      <c r="G5169" s="5">
        <v>1974.53</v>
      </c>
      <c r="H5169" s="5">
        <f t="shared" si="560"/>
        <v>35.541539999999998</v>
      </c>
      <c r="I5169" s="6">
        <v>2</v>
      </c>
      <c r="J5169" s="6">
        <v>3949.06</v>
      </c>
      <c r="K5169" s="5">
        <f t="shared" si="561"/>
        <v>71.083079999999995</v>
      </c>
      <c r="L5169" s="7">
        <v>3.11</v>
      </c>
      <c r="M5169" s="7">
        <v>982</v>
      </c>
      <c r="N5169" s="3">
        <v>45643</v>
      </c>
      <c r="O5169" s="4" t="str">
        <f t="shared" si="562"/>
        <v>2024-12</v>
      </c>
      <c r="P5169" s="4" t="str">
        <f t="shared" si="563"/>
        <v>12</v>
      </c>
      <c r="Q5169" s="4" t="str">
        <f t="shared" si="564"/>
        <v>December</v>
      </c>
      <c r="R5169" s="30" t="str">
        <f t="shared" si="565"/>
        <v>17</v>
      </c>
      <c r="W5169" t="str">
        <f t="shared" si="566"/>
        <v>ok</v>
      </c>
    </row>
    <row r="5170" spans="1:23" x14ac:dyDescent="0.3">
      <c r="A5170" t="s">
        <v>5212</v>
      </c>
      <c r="B5170" t="s">
        <v>33</v>
      </c>
      <c r="C5170" t="s">
        <v>12</v>
      </c>
      <c r="D5170" t="s">
        <v>34</v>
      </c>
      <c r="E5170" t="s">
        <v>14</v>
      </c>
      <c r="F5170" t="s">
        <v>31</v>
      </c>
      <c r="G5170" s="5">
        <v>13559.78</v>
      </c>
      <c r="H5170" s="5">
        <f t="shared" si="560"/>
        <v>244.07604000000001</v>
      </c>
      <c r="I5170" s="6">
        <v>3</v>
      </c>
      <c r="J5170" s="6">
        <v>40679.339999999997</v>
      </c>
      <c r="K5170" s="5">
        <f t="shared" si="561"/>
        <v>732.22811999999999</v>
      </c>
      <c r="L5170" s="7">
        <v>4.2</v>
      </c>
      <c r="M5170" s="7">
        <v>3002</v>
      </c>
      <c r="N5170" s="3">
        <v>45475</v>
      </c>
      <c r="O5170" s="4" t="str">
        <f t="shared" si="562"/>
        <v>2024-07</v>
      </c>
      <c r="P5170" s="4" t="str">
        <f t="shared" si="563"/>
        <v>07</v>
      </c>
      <c r="Q5170" s="4" t="str">
        <f t="shared" si="564"/>
        <v>July</v>
      </c>
      <c r="R5170" s="30" t="str">
        <f t="shared" si="565"/>
        <v>02</v>
      </c>
      <c r="W5170" t="str">
        <f t="shared" si="566"/>
        <v>ok</v>
      </c>
    </row>
    <row r="5171" spans="1:23" x14ac:dyDescent="0.3">
      <c r="A5171" t="s">
        <v>5213</v>
      </c>
      <c r="B5171" t="s">
        <v>17</v>
      </c>
      <c r="C5171" t="s">
        <v>18</v>
      </c>
      <c r="D5171" t="s">
        <v>19</v>
      </c>
      <c r="E5171" t="s">
        <v>14</v>
      </c>
      <c r="F5171" t="s">
        <v>60</v>
      </c>
      <c r="G5171" s="5">
        <v>5877.29</v>
      </c>
      <c r="H5171" s="5">
        <f t="shared" si="560"/>
        <v>105.79122</v>
      </c>
      <c r="I5171" s="6">
        <v>5</v>
      </c>
      <c r="J5171" s="6">
        <v>29386.45</v>
      </c>
      <c r="K5171" s="5">
        <f t="shared" si="561"/>
        <v>528.95609999999999</v>
      </c>
      <c r="L5171" s="7">
        <v>1.3</v>
      </c>
      <c r="M5171" s="7">
        <v>2008</v>
      </c>
      <c r="N5171" s="3">
        <v>45625</v>
      </c>
      <c r="O5171" s="4" t="str">
        <f t="shared" si="562"/>
        <v>2024-11</v>
      </c>
      <c r="P5171" s="4" t="str">
        <f t="shared" si="563"/>
        <v>11</v>
      </c>
      <c r="Q5171" s="4" t="str">
        <f t="shared" si="564"/>
        <v>November</v>
      </c>
      <c r="R5171" s="30" t="str">
        <f t="shared" si="565"/>
        <v>29</v>
      </c>
      <c r="W5171" t="str">
        <f t="shared" si="566"/>
        <v>ok</v>
      </c>
    </row>
    <row r="5172" spans="1:23" x14ac:dyDescent="0.3">
      <c r="A5172" t="s">
        <v>5214</v>
      </c>
      <c r="B5172" t="s">
        <v>33</v>
      </c>
      <c r="C5172" t="s">
        <v>12</v>
      </c>
      <c r="D5172" t="s">
        <v>34</v>
      </c>
      <c r="E5172" t="s">
        <v>45</v>
      </c>
      <c r="F5172" t="s">
        <v>15</v>
      </c>
      <c r="G5172" s="5">
        <v>18491.21</v>
      </c>
      <c r="H5172" s="5">
        <f t="shared" si="560"/>
        <v>332.84177999999997</v>
      </c>
      <c r="I5172" s="6">
        <v>5</v>
      </c>
      <c r="J5172" s="6">
        <v>92456.05</v>
      </c>
      <c r="K5172" s="5">
        <f t="shared" si="561"/>
        <v>1664.2088999999999</v>
      </c>
      <c r="L5172" s="7">
        <v>4.13</v>
      </c>
      <c r="M5172" s="7">
        <v>1892</v>
      </c>
      <c r="N5172" s="3">
        <v>45330</v>
      </c>
      <c r="O5172" s="4" t="str">
        <f t="shared" si="562"/>
        <v>2024-02</v>
      </c>
      <c r="P5172" s="4" t="str">
        <f t="shared" si="563"/>
        <v>02</v>
      </c>
      <c r="Q5172" s="4" t="str">
        <f t="shared" si="564"/>
        <v>February</v>
      </c>
      <c r="R5172" s="30" t="str">
        <f t="shared" si="565"/>
        <v>08</v>
      </c>
      <c r="W5172" t="str">
        <f t="shared" si="566"/>
        <v>ok</v>
      </c>
    </row>
    <row r="5173" spans="1:23" x14ac:dyDescent="0.3">
      <c r="A5173" t="s">
        <v>5215</v>
      </c>
      <c r="B5173" t="s">
        <v>28</v>
      </c>
      <c r="C5173" t="s">
        <v>29</v>
      </c>
      <c r="D5173" t="s">
        <v>30</v>
      </c>
      <c r="E5173" t="s">
        <v>14</v>
      </c>
      <c r="F5173" t="s">
        <v>31</v>
      </c>
      <c r="G5173" s="5">
        <v>18006.740000000002</v>
      </c>
      <c r="H5173" s="5">
        <f t="shared" si="560"/>
        <v>324.12132000000003</v>
      </c>
      <c r="I5173" s="6">
        <v>1</v>
      </c>
      <c r="J5173" s="6">
        <v>18006.740000000002</v>
      </c>
      <c r="K5173" s="5">
        <f t="shared" si="561"/>
        <v>324.12132000000003</v>
      </c>
      <c r="L5173" s="7">
        <v>2.6</v>
      </c>
      <c r="M5173" s="7">
        <v>2450</v>
      </c>
      <c r="N5173" s="3">
        <v>45388</v>
      </c>
      <c r="O5173" s="4" t="str">
        <f t="shared" si="562"/>
        <v>2024-04</v>
      </c>
      <c r="P5173" s="4" t="str">
        <f t="shared" si="563"/>
        <v>04</v>
      </c>
      <c r="Q5173" s="4" t="str">
        <f t="shared" si="564"/>
        <v>April</v>
      </c>
      <c r="R5173" s="30" t="str">
        <f t="shared" si="565"/>
        <v>06</v>
      </c>
      <c r="W5173" t="str">
        <f t="shared" si="566"/>
        <v>ok</v>
      </c>
    </row>
    <row r="5174" spans="1:23" x14ac:dyDescent="0.3">
      <c r="A5174" t="s">
        <v>5216</v>
      </c>
      <c r="B5174" t="s">
        <v>47</v>
      </c>
      <c r="C5174" t="s">
        <v>12</v>
      </c>
      <c r="D5174" t="s">
        <v>48</v>
      </c>
      <c r="E5174" t="s">
        <v>14</v>
      </c>
      <c r="F5174" t="s">
        <v>26</v>
      </c>
      <c r="G5174" s="5">
        <v>18446.66</v>
      </c>
      <c r="H5174" s="5">
        <f t="shared" si="560"/>
        <v>332.03987999999998</v>
      </c>
      <c r="I5174" s="6">
        <v>5</v>
      </c>
      <c r="J5174" s="6">
        <v>92233.3</v>
      </c>
      <c r="K5174" s="5">
        <f t="shared" si="561"/>
        <v>1660.1994</v>
      </c>
      <c r="L5174" s="7">
        <v>4.9000000000000004</v>
      </c>
      <c r="M5174" s="7">
        <v>1210</v>
      </c>
      <c r="N5174" s="3">
        <v>45393</v>
      </c>
      <c r="O5174" s="4" t="str">
        <f t="shared" si="562"/>
        <v>2024-04</v>
      </c>
      <c r="P5174" s="4" t="str">
        <f t="shared" si="563"/>
        <v>04</v>
      </c>
      <c r="Q5174" s="4" t="str">
        <f t="shared" si="564"/>
        <v>April</v>
      </c>
      <c r="R5174" s="30" t="str">
        <f t="shared" si="565"/>
        <v>11</v>
      </c>
      <c r="W5174" t="str">
        <f t="shared" si="566"/>
        <v>ok</v>
      </c>
    </row>
    <row r="5175" spans="1:23" x14ac:dyDescent="0.3">
      <c r="A5175" t="s">
        <v>5217</v>
      </c>
      <c r="B5175" t="s">
        <v>47</v>
      </c>
      <c r="C5175" t="s">
        <v>12</v>
      </c>
      <c r="D5175" t="s">
        <v>48</v>
      </c>
      <c r="E5175" t="s">
        <v>45</v>
      </c>
      <c r="F5175" t="s">
        <v>38</v>
      </c>
      <c r="G5175" s="5">
        <v>18078.95</v>
      </c>
      <c r="H5175" s="5">
        <f t="shared" si="560"/>
        <v>325.42109999999997</v>
      </c>
      <c r="I5175" s="6">
        <v>2</v>
      </c>
      <c r="J5175" s="6">
        <v>36157.9</v>
      </c>
      <c r="K5175" s="5">
        <f t="shared" si="561"/>
        <v>650.84219999999993</v>
      </c>
      <c r="L5175" s="7">
        <v>1.26</v>
      </c>
      <c r="M5175" s="7">
        <v>4860</v>
      </c>
      <c r="N5175" s="3">
        <v>45604</v>
      </c>
      <c r="O5175" s="4" t="str">
        <f t="shared" si="562"/>
        <v>2024-11</v>
      </c>
      <c r="P5175" s="4" t="str">
        <f t="shared" si="563"/>
        <v>11</v>
      </c>
      <c r="Q5175" s="4" t="str">
        <f t="shared" si="564"/>
        <v>November</v>
      </c>
      <c r="R5175" s="30" t="str">
        <f t="shared" si="565"/>
        <v>08</v>
      </c>
      <c r="W5175" t="str">
        <f t="shared" si="566"/>
        <v>ok</v>
      </c>
    </row>
    <row r="5176" spans="1:23" x14ac:dyDescent="0.3">
      <c r="A5176" t="s">
        <v>5218</v>
      </c>
      <c r="B5176" t="s">
        <v>23</v>
      </c>
      <c r="C5176" t="s">
        <v>24</v>
      </c>
      <c r="D5176" t="s">
        <v>25</v>
      </c>
      <c r="E5176" t="s">
        <v>14</v>
      </c>
      <c r="F5176" t="s">
        <v>21</v>
      </c>
      <c r="G5176" s="5">
        <v>13047.5</v>
      </c>
      <c r="H5176" s="5">
        <f t="shared" si="560"/>
        <v>234.85499999999999</v>
      </c>
      <c r="I5176" s="6">
        <v>1</v>
      </c>
      <c r="J5176" s="6">
        <v>13047.5</v>
      </c>
      <c r="K5176" s="5">
        <f t="shared" si="561"/>
        <v>234.85499999999999</v>
      </c>
      <c r="L5176" s="7">
        <v>1.52</v>
      </c>
      <c r="M5176" s="7">
        <v>2968</v>
      </c>
      <c r="N5176" s="3">
        <v>45609</v>
      </c>
      <c r="O5176" s="4" t="str">
        <f t="shared" si="562"/>
        <v>2024-11</v>
      </c>
      <c r="P5176" s="4" t="str">
        <f t="shared" si="563"/>
        <v>11</v>
      </c>
      <c r="Q5176" s="4" t="str">
        <f t="shared" si="564"/>
        <v>November</v>
      </c>
      <c r="R5176" s="30" t="str">
        <f t="shared" si="565"/>
        <v>13</v>
      </c>
      <c r="W5176" t="str">
        <f t="shared" si="566"/>
        <v>ok</v>
      </c>
    </row>
    <row r="5177" spans="1:23" x14ac:dyDescent="0.3">
      <c r="A5177" t="s">
        <v>5219</v>
      </c>
      <c r="B5177" t="s">
        <v>11</v>
      </c>
      <c r="C5177" t="s">
        <v>12</v>
      </c>
      <c r="D5177" t="s">
        <v>13</v>
      </c>
      <c r="E5177" t="s">
        <v>20</v>
      </c>
      <c r="F5177" t="s">
        <v>21</v>
      </c>
      <c r="G5177" s="5">
        <v>477.4</v>
      </c>
      <c r="H5177" s="5">
        <f t="shared" si="560"/>
        <v>8.5931999999999995</v>
      </c>
      <c r="I5177" s="6">
        <v>3</v>
      </c>
      <c r="J5177" s="6">
        <v>1432.2</v>
      </c>
      <c r="K5177" s="5">
        <f t="shared" si="561"/>
        <v>25.779599999999999</v>
      </c>
      <c r="L5177" s="7">
        <v>3.76</v>
      </c>
      <c r="M5177" s="7">
        <v>4115</v>
      </c>
      <c r="N5177" s="3">
        <v>45570</v>
      </c>
      <c r="O5177" s="4" t="str">
        <f t="shared" si="562"/>
        <v>2024-10</v>
      </c>
      <c r="P5177" s="4" t="str">
        <f t="shared" si="563"/>
        <v>10</v>
      </c>
      <c r="Q5177" s="4" t="str">
        <f t="shared" si="564"/>
        <v>October</v>
      </c>
      <c r="R5177" s="30" t="str">
        <f t="shared" si="565"/>
        <v>05</v>
      </c>
      <c r="W5177" t="str">
        <f t="shared" si="566"/>
        <v>ok</v>
      </c>
    </row>
    <row r="5178" spans="1:23" x14ac:dyDescent="0.3">
      <c r="A5178" t="s">
        <v>5220</v>
      </c>
      <c r="B5178" t="s">
        <v>11</v>
      </c>
      <c r="C5178" t="s">
        <v>12</v>
      </c>
      <c r="D5178" t="s">
        <v>13</v>
      </c>
      <c r="E5178" t="s">
        <v>45</v>
      </c>
      <c r="F5178" t="s">
        <v>21</v>
      </c>
      <c r="G5178" s="5">
        <v>6662.39</v>
      </c>
      <c r="H5178" s="5">
        <f t="shared" si="560"/>
        <v>119.92301999999999</v>
      </c>
      <c r="I5178" s="6">
        <v>5</v>
      </c>
      <c r="J5178" s="6">
        <v>33311.949999999997</v>
      </c>
      <c r="K5178" s="5">
        <f t="shared" si="561"/>
        <v>599.61509999999998</v>
      </c>
      <c r="L5178" s="7">
        <v>2.27</v>
      </c>
      <c r="M5178" s="7">
        <v>2165</v>
      </c>
      <c r="N5178" s="3">
        <v>45617</v>
      </c>
      <c r="O5178" s="4" t="str">
        <f t="shared" si="562"/>
        <v>2024-11</v>
      </c>
      <c r="P5178" s="4" t="str">
        <f t="shared" si="563"/>
        <v>11</v>
      </c>
      <c r="Q5178" s="4" t="str">
        <f t="shared" si="564"/>
        <v>November</v>
      </c>
      <c r="R5178" s="30" t="str">
        <f t="shared" si="565"/>
        <v>21</v>
      </c>
      <c r="W5178" t="str">
        <f t="shared" si="566"/>
        <v>ok</v>
      </c>
    </row>
    <row r="5179" spans="1:23" x14ac:dyDescent="0.3">
      <c r="A5179" t="s">
        <v>5221</v>
      </c>
      <c r="B5179" t="s">
        <v>47</v>
      </c>
      <c r="C5179" t="s">
        <v>12</v>
      </c>
      <c r="D5179" t="s">
        <v>48</v>
      </c>
      <c r="E5179" t="s">
        <v>45</v>
      </c>
      <c r="F5179" t="s">
        <v>26</v>
      </c>
      <c r="G5179" s="5">
        <v>4251.4799999999996</v>
      </c>
      <c r="H5179" s="5">
        <f t="shared" si="560"/>
        <v>76.526639999999986</v>
      </c>
      <c r="I5179" s="6">
        <v>1</v>
      </c>
      <c r="J5179" s="6">
        <v>4251.4799999999996</v>
      </c>
      <c r="K5179" s="5">
        <f t="shared" si="561"/>
        <v>76.526639999999986</v>
      </c>
      <c r="L5179" s="7">
        <v>3.2</v>
      </c>
      <c r="M5179" s="7">
        <v>2577</v>
      </c>
      <c r="N5179" s="3">
        <v>45652</v>
      </c>
      <c r="O5179" s="4" t="str">
        <f t="shared" si="562"/>
        <v>2024-12</v>
      </c>
      <c r="P5179" s="4" t="str">
        <f t="shared" si="563"/>
        <v>12</v>
      </c>
      <c r="Q5179" s="4" t="str">
        <f t="shared" si="564"/>
        <v>December</v>
      </c>
      <c r="R5179" s="30" t="str">
        <f t="shared" si="565"/>
        <v>26</v>
      </c>
      <c r="W5179" t="str">
        <f t="shared" si="566"/>
        <v>ok</v>
      </c>
    </row>
    <row r="5180" spans="1:23" x14ac:dyDescent="0.3">
      <c r="A5180" t="s">
        <v>5222</v>
      </c>
      <c r="B5180" t="s">
        <v>23</v>
      </c>
      <c r="C5180" t="s">
        <v>24</v>
      </c>
      <c r="D5180" t="s">
        <v>25</v>
      </c>
      <c r="E5180" t="s">
        <v>14</v>
      </c>
      <c r="F5180" t="s">
        <v>38</v>
      </c>
      <c r="G5180" s="5">
        <v>16274.56</v>
      </c>
      <c r="H5180" s="5">
        <f t="shared" si="560"/>
        <v>292.94207999999998</v>
      </c>
      <c r="I5180" s="6">
        <v>2</v>
      </c>
      <c r="J5180" s="6">
        <v>32549.119999999999</v>
      </c>
      <c r="K5180" s="5">
        <f t="shared" si="561"/>
        <v>585.88415999999995</v>
      </c>
      <c r="L5180" s="7">
        <v>4.01</v>
      </c>
      <c r="M5180" s="7">
        <v>5000</v>
      </c>
      <c r="N5180" s="3">
        <v>45329</v>
      </c>
      <c r="O5180" s="4" t="str">
        <f t="shared" si="562"/>
        <v>2024-02</v>
      </c>
      <c r="P5180" s="4" t="str">
        <f t="shared" si="563"/>
        <v>02</v>
      </c>
      <c r="Q5180" s="4" t="str">
        <f t="shared" si="564"/>
        <v>February</v>
      </c>
      <c r="R5180" s="30" t="str">
        <f t="shared" si="565"/>
        <v>07</v>
      </c>
      <c r="W5180" t="str">
        <f t="shared" si="566"/>
        <v>ok</v>
      </c>
    </row>
    <row r="5181" spans="1:23" x14ac:dyDescent="0.3">
      <c r="A5181" t="s">
        <v>5223</v>
      </c>
      <c r="B5181" t="s">
        <v>33</v>
      </c>
      <c r="C5181" t="s">
        <v>12</v>
      </c>
      <c r="D5181" t="s">
        <v>34</v>
      </c>
      <c r="E5181" t="s">
        <v>20</v>
      </c>
      <c r="F5181" t="s">
        <v>31</v>
      </c>
      <c r="G5181" s="5">
        <v>711.31</v>
      </c>
      <c r="H5181" s="5">
        <f t="shared" si="560"/>
        <v>12.803579999999998</v>
      </c>
      <c r="I5181" s="6">
        <v>3</v>
      </c>
      <c r="J5181" s="6">
        <v>2133.9299999999998</v>
      </c>
      <c r="K5181" s="5">
        <f t="shared" si="561"/>
        <v>38.410739999999997</v>
      </c>
      <c r="L5181" s="7">
        <v>4.41</v>
      </c>
      <c r="M5181" s="7">
        <v>3160</v>
      </c>
      <c r="N5181" s="3">
        <v>45417</v>
      </c>
      <c r="O5181" s="4" t="str">
        <f t="shared" si="562"/>
        <v>2024-05</v>
      </c>
      <c r="P5181" s="4" t="str">
        <f t="shared" si="563"/>
        <v>05</v>
      </c>
      <c r="Q5181" s="4" t="str">
        <f t="shared" si="564"/>
        <v>May</v>
      </c>
      <c r="R5181" s="30" t="str">
        <f t="shared" si="565"/>
        <v>05</v>
      </c>
      <c r="W5181" t="str">
        <f t="shared" si="566"/>
        <v>ok</v>
      </c>
    </row>
    <row r="5182" spans="1:23" x14ac:dyDescent="0.3">
      <c r="A5182" t="s">
        <v>5224</v>
      </c>
      <c r="B5182" t="s">
        <v>33</v>
      </c>
      <c r="C5182" t="s">
        <v>12</v>
      </c>
      <c r="D5182" t="s">
        <v>34</v>
      </c>
      <c r="E5182" t="s">
        <v>20</v>
      </c>
      <c r="F5182" t="s">
        <v>21</v>
      </c>
      <c r="G5182" s="5">
        <v>10037.200000000001</v>
      </c>
      <c r="H5182" s="5">
        <f t="shared" si="560"/>
        <v>180.6696</v>
      </c>
      <c r="I5182" s="6">
        <v>2</v>
      </c>
      <c r="J5182" s="6">
        <v>20074.400000000001</v>
      </c>
      <c r="K5182" s="5">
        <f t="shared" si="561"/>
        <v>361.33920000000001</v>
      </c>
      <c r="L5182" s="7">
        <v>4.87</v>
      </c>
      <c r="M5182" s="7">
        <v>409</v>
      </c>
      <c r="N5182" s="3">
        <v>45370</v>
      </c>
      <c r="O5182" s="4" t="str">
        <f t="shared" si="562"/>
        <v>2024-03</v>
      </c>
      <c r="P5182" s="4" t="str">
        <f t="shared" si="563"/>
        <v>03</v>
      </c>
      <c r="Q5182" s="4" t="str">
        <f t="shared" si="564"/>
        <v>March</v>
      </c>
      <c r="R5182" s="30" t="str">
        <f t="shared" si="565"/>
        <v>19</v>
      </c>
      <c r="W5182" t="str">
        <f t="shared" si="566"/>
        <v>ok</v>
      </c>
    </row>
    <row r="5183" spans="1:23" x14ac:dyDescent="0.3">
      <c r="A5183" t="s">
        <v>5225</v>
      </c>
      <c r="B5183" t="s">
        <v>51</v>
      </c>
      <c r="C5183" t="s">
        <v>29</v>
      </c>
      <c r="D5183" t="s">
        <v>52</v>
      </c>
      <c r="E5183" t="s">
        <v>20</v>
      </c>
      <c r="F5183" t="s">
        <v>60</v>
      </c>
      <c r="G5183" s="5">
        <v>9626.98</v>
      </c>
      <c r="H5183" s="5">
        <f t="shared" si="560"/>
        <v>173.28563999999997</v>
      </c>
      <c r="I5183" s="6">
        <v>4</v>
      </c>
      <c r="J5183" s="6">
        <v>38507.919999999998</v>
      </c>
      <c r="K5183" s="5">
        <f t="shared" si="561"/>
        <v>693.14255999999989</v>
      </c>
      <c r="L5183" s="7">
        <v>3.9</v>
      </c>
      <c r="M5183" s="7">
        <v>1877</v>
      </c>
      <c r="N5183" s="3">
        <v>45591</v>
      </c>
      <c r="O5183" s="4" t="str">
        <f t="shared" si="562"/>
        <v>2024-10</v>
      </c>
      <c r="P5183" s="4" t="str">
        <f t="shared" si="563"/>
        <v>10</v>
      </c>
      <c r="Q5183" s="4" t="str">
        <f t="shared" si="564"/>
        <v>October</v>
      </c>
      <c r="R5183" s="30" t="str">
        <f t="shared" si="565"/>
        <v>26</v>
      </c>
      <c r="W5183" t="str">
        <f t="shared" si="566"/>
        <v>ok</v>
      </c>
    </row>
    <row r="5184" spans="1:23" x14ac:dyDescent="0.3">
      <c r="A5184" t="s">
        <v>5226</v>
      </c>
      <c r="B5184" t="s">
        <v>17</v>
      </c>
      <c r="C5184" t="s">
        <v>18</v>
      </c>
      <c r="D5184" t="s">
        <v>19</v>
      </c>
      <c r="E5184" t="s">
        <v>45</v>
      </c>
      <c r="F5184" t="s">
        <v>31</v>
      </c>
      <c r="G5184" s="5">
        <v>6236.03</v>
      </c>
      <c r="H5184" s="5">
        <f t="shared" si="560"/>
        <v>112.24853999999999</v>
      </c>
      <c r="I5184" s="6">
        <v>1</v>
      </c>
      <c r="J5184" s="6">
        <v>6236.03</v>
      </c>
      <c r="K5184" s="5">
        <f t="shared" si="561"/>
        <v>112.24853999999999</v>
      </c>
      <c r="L5184" s="7">
        <v>3.37</v>
      </c>
      <c r="M5184" s="7">
        <v>2145</v>
      </c>
      <c r="N5184" s="3">
        <v>45546</v>
      </c>
      <c r="O5184" s="4" t="str">
        <f t="shared" si="562"/>
        <v>2024-09</v>
      </c>
      <c r="P5184" s="4" t="str">
        <f t="shared" si="563"/>
        <v>09</v>
      </c>
      <c r="Q5184" s="4" t="str">
        <f t="shared" si="564"/>
        <v>September</v>
      </c>
      <c r="R5184" s="30" t="str">
        <f t="shared" si="565"/>
        <v>11</v>
      </c>
      <c r="W5184" t="str">
        <f t="shared" si="566"/>
        <v>ok</v>
      </c>
    </row>
    <row r="5185" spans="1:23" x14ac:dyDescent="0.3">
      <c r="A5185" t="s">
        <v>5227</v>
      </c>
      <c r="B5185" t="s">
        <v>23</v>
      </c>
      <c r="C5185" t="s">
        <v>24</v>
      </c>
      <c r="D5185" t="s">
        <v>25</v>
      </c>
      <c r="E5185" t="s">
        <v>45</v>
      </c>
      <c r="F5185" t="s">
        <v>31</v>
      </c>
      <c r="G5185" s="5">
        <v>18838.939999999999</v>
      </c>
      <c r="H5185" s="5">
        <f t="shared" si="560"/>
        <v>339.10091999999997</v>
      </c>
      <c r="I5185" s="6">
        <v>4</v>
      </c>
      <c r="J5185" s="6">
        <v>75355.759999999995</v>
      </c>
      <c r="K5185" s="5">
        <f t="shared" si="561"/>
        <v>1356.4036799999999</v>
      </c>
      <c r="L5185" s="7">
        <v>4.88</v>
      </c>
      <c r="M5185" s="7">
        <v>1782</v>
      </c>
      <c r="N5185" s="3">
        <v>45548</v>
      </c>
      <c r="O5185" s="4" t="str">
        <f t="shared" si="562"/>
        <v>2024-09</v>
      </c>
      <c r="P5185" s="4" t="str">
        <f t="shared" si="563"/>
        <v>09</v>
      </c>
      <c r="Q5185" s="4" t="str">
        <f t="shared" si="564"/>
        <v>September</v>
      </c>
      <c r="R5185" s="30" t="str">
        <f t="shared" si="565"/>
        <v>13</v>
      </c>
      <c r="W5185" t="str">
        <f t="shared" si="566"/>
        <v>ok</v>
      </c>
    </row>
    <row r="5186" spans="1:23" x14ac:dyDescent="0.3">
      <c r="A5186" t="s">
        <v>5228</v>
      </c>
      <c r="B5186" t="s">
        <v>23</v>
      </c>
      <c r="C5186" t="s">
        <v>24</v>
      </c>
      <c r="D5186" t="s">
        <v>25</v>
      </c>
      <c r="E5186" t="s">
        <v>14</v>
      </c>
      <c r="F5186" t="s">
        <v>60</v>
      </c>
      <c r="G5186" s="5">
        <v>8925.0499999999993</v>
      </c>
      <c r="H5186" s="5">
        <f t="shared" si="560"/>
        <v>160.65089999999998</v>
      </c>
      <c r="I5186" s="6">
        <v>4</v>
      </c>
      <c r="J5186" s="6">
        <v>35700.199999999997</v>
      </c>
      <c r="K5186" s="5">
        <f t="shared" si="561"/>
        <v>642.60359999999991</v>
      </c>
      <c r="L5186" s="7">
        <v>1.45</v>
      </c>
      <c r="M5186" s="7">
        <v>4603</v>
      </c>
      <c r="N5186" s="3">
        <v>45433</v>
      </c>
      <c r="O5186" s="4" t="str">
        <f t="shared" si="562"/>
        <v>2024-05</v>
      </c>
      <c r="P5186" s="4" t="str">
        <f t="shared" si="563"/>
        <v>05</v>
      </c>
      <c r="Q5186" s="4" t="str">
        <f t="shared" si="564"/>
        <v>May</v>
      </c>
      <c r="R5186" s="30" t="str">
        <f t="shared" si="565"/>
        <v>21</v>
      </c>
      <c r="W5186" t="str">
        <f t="shared" si="566"/>
        <v>ok</v>
      </c>
    </row>
    <row r="5187" spans="1:23" x14ac:dyDescent="0.3">
      <c r="A5187" t="s">
        <v>5229</v>
      </c>
      <c r="B5187" t="s">
        <v>63</v>
      </c>
      <c r="C5187" t="s">
        <v>18</v>
      </c>
      <c r="D5187" t="s">
        <v>64</v>
      </c>
      <c r="E5187" t="s">
        <v>14</v>
      </c>
      <c r="F5187" t="s">
        <v>31</v>
      </c>
      <c r="G5187" s="5">
        <v>5307.85</v>
      </c>
      <c r="H5187" s="5">
        <f t="shared" ref="H5187:H5250" si="567">G5187*0.018</f>
        <v>95.541299999999993</v>
      </c>
      <c r="I5187" s="6">
        <v>1</v>
      </c>
      <c r="J5187" s="6">
        <v>5307.85</v>
      </c>
      <c r="K5187" s="5">
        <f t="shared" ref="K5187:K5250" si="568">H5187*I5187</f>
        <v>95.541299999999993</v>
      </c>
      <c r="L5187" s="7">
        <v>4.13</v>
      </c>
      <c r="M5187" s="7">
        <v>485</v>
      </c>
      <c r="N5187" s="3">
        <v>45408</v>
      </c>
      <c r="O5187" s="4" t="str">
        <f t="shared" ref="O5187:O5250" si="569">TEXT(N5187,"yyyy-mm")</f>
        <v>2024-04</v>
      </c>
      <c r="P5187" s="4" t="str">
        <f t="shared" ref="P5187:P5250" si="570">TEXT(N5187,"mm")</f>
        <v>04</v>
      </c>
      <c r="Q5187" s="4" t="str">
        <f t="shared" ref="Q5187:Q5250" si="571">TEXT(DATE(2024,P5187,1),"mmmm")</f>
        <v>April</v>
      </c>
      <c r="R5187" s="30" t="str">
        <f t="shared" ref="R5187:R5250" si="572">TEXT(N5187,"dd")</f>
        <v>26</v>
      </c>
      <c r="W5187" t="str">
        <f t="shared" ref="W5187:W5250" si="573">IF(G5187*I5187=J5187,"ok","False")</f>
        <v>ok</v>
      </c>
    </row>
    <row r="5188" spans="1:23" x14ac:dyDescent="0.3">
      <c r="A5188" t="s">
        <v>5230</v>
      </c>
      <c r="B5188" t="s">
        <v>33</v>
      </c>
      <c r="C5188" t="s">
        <v>12</v>
      </c>
      <c r="D5188" t="s">
        <v>34</v>
      </c>
      <c r="E5188" t="s">
        <v>20</v>
      </c>
      <c r="F5188" t="s">
        <v>26</v>
      </c>
      <c r="G5188" s="5">
        <v>5731.85</v>
      </c>
      <c r="H5188" s="5">
        <f t="shared" si="567"/>
        <v>103.1733</v>
      </c>
      <c r="I5188" s="6">
        <v>4</v>
      </c>
      <c r="J5188" s="6">
        <v>22927.4</v>
      </c>
      <c r="K5188" s="5">
        <f t="shared" si="568"/>
        <v>412.69319999999999</v>
      </c>
      <c r="L5188" s="7">
        <v>4.1399999999999997</v>
      </c>
      <c r="M5188" s="7">
        <v>2510</v>
      </c>
      <c r="N5188" s="3">
        <v>45560</v>
      </c>
      <c r="O5188" s="4" t="str">
        <f t="shared" si="569"/>
        <v>2024-09</v>
      </c>
      <c r="P5188" s="4" t="str">
        <f t="shared" si="570"/>
        <v>09</v>
      </c>
      <c r="Q5188" s="4" t="str">
        <f t="shared" si="571"/>
        <v>September</v>
      </c>
      <c r="R5188" s="30" t="str">
        <f t="shared" si="572"/>
        <v>25</v>
      </c>
      <c r="W5188" t="str">
        <f t="shared" si="573"/>
        <v>ok</v>
      </c>
    </row>
    <row r="5189" spans="1:23" x14ac:dyDescent="0.3">
      <c r="A5189" t="s">
        <v>5231</v>
      </c>
      <c r="B5189" t="s">
        <v>17</v>
      </c>
      <c r="C5189" t="s">
        <v>18</v>
      </c>
      <c r="D5189" t="s">
        <v>19</v>
      </c>
      <c r="E5189" t="s">
        <v>14</v>
      </c>
      <c r="F5189" t="s">
        <v>21</v>
      </c>
      <c r="G5189" s="5">
        <v>4684.1099999999997</v>
      </c>
      <c r="H5189" s="5">
        <f t="shared" si="567"/>
        <v>84.313979999999987</v>
      </c>
      <c r="I5189" s="6">
        <v>4</v>
      </c>
      <c r="J5189" s="6">
        <v>18736.439999999999</v>
      </c>
      <c r="K5189" s="5">
        <f t="shared" si="568"/>
        <v>337.25591999999995</v>
      </c>
      <c r="L5189" s="7">
        <v>3.34</v>
      </c>
      <c r="M5189" s="7">
        <v>3299</v>
      </c>
      <c r="N5189" s="3">
        <v>45626</v>
      </c>
      <c r="O5189" s="4" t="str">
        <f t="shared" si="569"/>
        <v>2024-11</v>
      </c>
      <c r="P5189" s="4" t="str">
        <f t="shared" si="570"/>
        <v>11</v>
      </c>
      <c r="Q5189" s="4" t="str">
        <f t="shared" si="571"/>
        <v>November</v>
      </c>
      <c r="R5189" s="30" t="str">
        <f t="shared" si="572"/>
        <v>30</v>
      </c>
      <c r="W5189" t="str">
        <f t="shared" si="573"/>
        <v>ok</v>
      </c>
    </row>
    <row r="5190" spans="1:23" x14ac:dyDescent="0.3">
      <c r="A5190" t="s">
        <v>5232</v>
      </c>
      <c r="B5190" t="s">
        <v>36</v>
      </c>
      <c r="C5190" t="s">
        <v>18</v>
      </c>
      <c r="D5190" t="s">
        <v>37</v>
      </c>
      <c r="E5190" t="s">
        <v>14</v>
      </c>
      <c r="F5190" t="s">
        <v>26</v>
      </c>
      <c r="G5190" s="5">
        <v>18562.150000000001</v>
      </c>
      <c r="H5190" s="5">
        <f t="shared" si="567"/>
        <v>334.11869999999999</v>
      </c>
      <c r="I5190" s="6">
        <v>3</v>
      </c>
      <c r="J5190" s="6">
        <v>55686.45</v>
      </c>
      <c r="K5190" s="5">
        <f t="shared" si="568"/>
        <v>1002.3561</v>
      </c>
      <c r="L5190" s="7">
        <v>2.82</v>
      </c>
      <c r="M5190" s="7">
        <v>3415</v>
      </c>
      <c r="N5190" s="3">
        <v>45294</v>
      </c>
      <c r="O5190" s="4" t="str">
        <f t="shared" si="569"/>
        <v>2024-01</v>
      </c>
      <c r="P5190" s="4" t="str">
        <f t="shared" si="570"/>
        <v>01</v>
      </c>
      <c r="Q5190" s="4" t="str">
        <f t="shared" si="571"/>
        <v>January</v>
      </c>
      <c r="R5190" s="30" t="str">
        <f t="shared" si="572"/>
        <v>03</v>
      </c>
      <c r="W5190" t="str">
        <f t="shared" si="573"/>
        <v>ok</v>
      </c>
    </row>
    <row r="5191" spans="1:23" x14ac:dyDescent="0.3">
      <c r="A5191" t="s">
        <v>5233</v>
      </c>
      <c r="B5191" t="s">
        <v>47</v>
      </c>
      <c r="C5191" t="s">
        <v>12</v>
      </c>
      <c r="D5191" t="s">
        <v>48</v>
      </c>
      <c r="E5191" t="s">
        <v>14</v>
      </c>
      <c r="F5191" t="s">
        <v>15</v>
      </c>
      <c r="G5191" s="5">
        <v>18171.27</v>
      </c>
      <c r="H5191" s="5">
        <f t="shared" si="567"/>
        <v>327.08285999999998</v>
      </c>
      <c r="I5191" s="6">
        <v>5</v>
      </c>
      <c r="J5191" s="6">
        <v>90856.35</v>
      </c>
      <c r="K5191" s="5">
        <f t="shared" si="568"/>
        <v>1635.4142999999999</v>
      </c>
      <c r="L5191" s="7">
        <v>4.18</v>
      </c>
      <c r="M5191" s="7">
        <v>2648</v>
      </c>
      <c r="N5191" s="3">
        <v>45343</v>
      </c>
      <c r="O5191" s="4" t="str">
        <f t="shared" si="569"/>
        <v>2024-02</v>
      </c>
      <c r="P5191" s="4" t="str">
        <f t="shared" si="570"/>
        <v>02</v>
      </c>
      <c r="Q5191" s="4" t="str">
        <f t="shared" si="571"/>
        <v>February</v>
      </c>
      <c r="R5191" s="30" t="str">
        <f t="shared" si="572"/>
        <v>21</v>
      </c>
      <c r="W5191" t="str">
        <f t="shared" si="573"/>
        <v>ok</v>
      </c>
    </row>
    <row r="5192" spans="1:23" x14ac:dyDescent="0.3">
      <c r="A5192" t="s">
        <v>5234</v>
      </c>
      <c r="B5192" t="s">
        <v>17</v>
      </c>
      <c r="C5192" t="s">
        <v>18</v>
      </c>
      <c r="D5192" t="s">
        <v>19</v>
      </c>
      <c r="E5192" t="s">
        <v>14</v>
      </c>
      <c r="F5192" t="s">
        <v>26</v>
      </c>
      <c r="G5192" s="5">
        <v>2200.67</v>
      </c>
      <c r="H5192" s="5">
        <f t="shared" si="567"/>
        <v>39.61206</v>
      </c>
      <c r="I5192" s="6">
        <v>3</v>
      </c>
      <c r="J5192" s="6">
        <v>6602.01</v>
      </c>
      <c r="K5192" s="5">
        <f t="shared" si="568"/>
        <v>118.83618</v>
      </c>
      <c r="L5192" s="7">
        <v>3.17</v>
      </c>
      <c r="M5192" s="7">
        <v>1708</v>
      </c>
      <c r="N5192" s="3">
        <v>45329</v>
      </c>
      <c r="O5192" s="4" t="str">
        <f t="shared" si="569"/>
        <v>2024-02</v>
      </c>
      <c r="P5192" s="4" t="str">
        <f t="shared" si="570"/>
        <v>02</v>
      </c>
      <c r="Q5192" s="4" t="str">
        <f t="shared" si="571"/>
        <v>February</v>
      </c>
      <c r="R5192" s="30" t="str">
        <f t="shared" si="572"/>
        <v>07</v>
      </c>
      <c r="W5192" t="str">
        <f t="shared" si="573"/>
        <v>ok</v>
      </c>
    </row>
    <row r="5193" spans="1:23" x14ac:dyDescent="0.3">
      <c r="A5193" t="s">
        <v>5235</v>
      </c>
      <c r="B5193" t="s">
        <v>51</v>
      </c>
      <c r="C5193" t="s">
        <v>29</v>
      </c>
      <c r="D5193" t="s">
        <v>52</v>
      </c>
      <c r="E5193" t="s">
        <v>45</v>
      </c>
      <c r="F5193" t="s">
        <v>31</v>
      </c>
      <c r="G5193" s="5">
        <v>4827.7700000000004</v>
      </c>
      <c r="H5193" s="5">
        <f t="shared" si="567"/>
        <v>86.899860000000004</v>
      </c>
      <c r="I5193" s="6">
        <v>5</v>
      </c>
      <c r="J5193" s="6">
        <v>24138.85</v>
      </c>
      <c r="K5193" s="5">
        <f t="shared" si="568"/>
        <v>434.49930000000001</v>
      </c>
      <c r="L5193" s="7">
        <v>1</v>
      </c>
      <c r="M5193" s="7">
        <v>54</v>
      </c>
      <c r="N5193" s="3">
        <v>45582</v>
      </c>
      <c r="O5193" s="4" t="str">
        <f t="shared" si="569"/>
        <v>2024-10</v>
      </c>
      <c r="P5193" s="4" t="str">
        <f t="shared" si="570"/>
        <v>10</v>
      </c>
      <c r="Q5193" s="4" t="str">
        <f t="shared" si="571"/>
        <v>October</v>
      </c>
      <c r="R5193" s="30" t="str">
        <f t="shared" si="572"/>
        <v>17</v>
      </c>
      <c r="W5193" t="str">
        <f t="shared" si="573"/>
        <v>ok</v>
      </c>
    </row>
    <row r="5194" spans="1:23" x14ac:dyDescent="0.3">
      <c r="A5194" t="s">
        <v>5236</v>
      </c>
      <c r="B5194" t="s">
        <v>51</v>
      </c>
      <c r="C5194" t="s">
        <v>29</v>
      </c>
      <c r="D5194" t="s">
        <v>52</v>
      </c>
      <c r="E5194" t="s">
        <v>20</v>
      </c>
      <c r="F5194" t="s">
        <v>31</v>
      </c>
      <c r="G5194" s="5">
        <v>13710.87</v>
      </c>
      <c r="H5194" s="5">
        <f t="shared" si="567"/>
        <v>246.79566</v>
      </c>
      <c r="I5194" s="6">
        <v>3</v>
      </c>
      <c r="J5194" s="6">
        <v>41132.61</v>
      </c>
      <c r="K5194" s="5">
        <f t="shared" si="568"/>
        <v>740.38697999999999</v>
      </c>
      <c r="L5194" s="7">
        <v>4.66</v>
      </c>
      <c r="M5194" s="7">
        <v>3117</v>
      </c>
      <c r="N5194" s="3">
        <v>45529</v>
      </c>
      <c r="O5194" s="4" t="str">
        <f t="shared" si="569"/>
        <v>2024-08</v>
      </c>
      <c r="P5194" s="4" t="str">
        <f t="shared" si="570"/>
        <v>08</v>
      </c>
      <c r="Q5194" s="4" t="str">
        <f t="shared" si="571"/>
        <v>August</v>
      </c>
      <c r="R5194" s="30" t="str">
        <f t="shared" si="572"/>
        <v>25</v>
      </c>
      <c r="W5194" t="str">
        <f t="shared" si="573"/>
        <v>ok</v>
      </c>
    </row>
    <row r="5195" spans="1:23" x14ac:dyDescent="0.3">
      <c r="A5195" t="s">
        <v>5237</v>
      </c>
      <c r="B5195" t="s">
        <v>51</v>
      </c>
      <c r="C5195" t="s">
        <v>29</v>
      </c>
      <c r="D5195" t="s">
        <v>52</v>
      </c>
      <c r="E5195" t="s">
        <v>14</v>
      </c>
      <c r="F5195" t="s">
        <v>21</v>
      </c>
      <c r="G5195" s="5">
        <v>11048.97</v>
      </c>
      <c r="H5195" s="5">
        <f t="shared" si="567"/>
        <v>198.88145999999998</v>
      </c>
      <c r="I5195" s="6">
        <v>1</v>
      </c>
      <c r="J5195" s="6">
        <v>11048.97</v>
      </c>
      <c r="K5195" s="5">
        <f t="shared" si="568"/>
        <v>198.88145999999998</v>
      </c>
      <c r="L5195" s="7">
        <v>3.28</v>
      </c>
      <c r="M5195" s="7">
        <v>124</v>
      </c>
      <c r="N5195" s="3">
        <v>45428</v>
      </c>
      <c r="O5195" s="4" t="str">
        <f t="shared" si="569"/>
        <v>2024-05</v>
      </c>
      <c r="P5195" s="4" t="str">
        <f t="shared" si="570"/>
        <v>05</v>
      </c>
      <c r="Q5195" s="4" t="str">
        <f t="shared" si="571"/>
        <v>May</v>
      </c>
      <c r="R5195" s="30" t="str">
        <f t="shared" si="572"/>
        <v>16</v>
      </c>
      <c r="W5195" t="str">
        <f t="shared" si="573"/>
        <v>ok</v>
      </c>
    </row>
    <row r="5196" spans="1:23" x14ac:dyDescent="0.3">
      <c r="A5196" t="s">
        <v>5238</v>
      </c>
      <c r="B5196" t="s">
        <v>11</v>
      </c>
      <c r="C5196" t="s">
        <v>12</v>
      </c>
      <c r="D5196" t="s">
        <v>13</v>
      </c>
      <c r="E5196" t="s">
        <v>45</v>
      </c>
      <c r="F5196" t="s">
        <v>21</v>
      </c>
      <c r="G5196" s="5">
        <v>10774.3</v>
      </c>
      <c r="H5196" s="5">
        <f t="shared" si="567"/>
        <v>193.93739999999997</v>
      </c>
      <c r="I5196" s="6">
        <v>2</v>
      </c>
      <c r="J5196" s="6">
        <v>21548.6</v>
      </c>
      <c r="K5196" s="5">
        <f t="shared" si="568"/>
        <v>387.87479999999994</v>
      </c>
      <c r="L5196" s="7">
        <v>3.41</v>
      </c>
      <c r="M5196" s="7">
        <v>4389</v>
      </c>
      <c r="N5196" s="3">
        <v>45644</v>
      </c>
      <c r="O5196" s="4" t="str">
        <f t="shared" si="569"/>
        <v>2024-12</v>
      </c>
      <c r="P5196" s="4" t="str">
        <f t="shared" si="570"/>
        <v>12</v>
      </c>
      <c r="Q5196" s="4" t="str">
        <f t="shared" si="571"/>
        <v>December</v>
      </c>
      <c r="R5196" s="30" t="str">
        <f t="shared" si="572"/>
        <v>18</v>
      </c>
      <c r="W5196" t="str">
        <f t="shared" si="573"/>
        <v>ok</v>
      </c>
    </row>
    <row r="5197" spans="1:23" x14ac:dyDescent="0.3">
      <c r="A5197" t="s">
        <v>5239</v>
      </c>
      <c r="B5197" t="s">
        <v>47</v>
      </c>
      <c r="C5197" t="s">
        <v>12</v>
      </c>
      <c r="D5197" t="s">
        <v>48</v>
      </c>
      <c r="E5197" t="s">
        <v>45</v>
      </c>
      <c r="F5197" t="s">
        <v>38</v>
      </c>
      <c r="G5197" s="5">
        <v>4017.66</v>
      </c>
      <c r="H5197" s="5">
        <f t="shared" si="567"/>
        <v>72.317879999999988</v>
      </c>
      <c r="I5197" s="6">
        <v>2</v>
      </c>
      <c r="J5197" s="6">
        <v>8035.32</v>
      </c>
      <c r="K5197" s="5">
        <f t="shared" si="568"/>
        <v>144.63575999999998</v>
      </c>
      <c r="L5197" s="7">
        <v>1.75</v>
      </c>
      <c r="M5197" s="7">
        <v>472</v>
      </c>
      <c r="N5197" s="3">
        <v>45460</v>
      </c>
      <c r="O5197" s="4" t="str">
        <f t="shared" si="569"/>
        <v>2024-06</v>
      </c>
      <c r="P5197" s="4" t="str">
        <f t="shared" si="570"/>
        <v>06</v>
      </c>
      <c r="Q5197" s="4" t="str">
        <f t="shared" si="571"/>
        <v>June</v>
      </c>
      <c r="R5197" s="30" t="str">
        <f t="shared" si="572"/>
        <v>17</v>
      </c>
      <c r="W5197" t="str">
        <f t="shared" si="573"/>
        <v>ok</v>
      </c>
    </row>
    <row r="5198" spans="1:23" x14ac:dyDescent="0.3">
      <c r="A5198" t="s">
        <v>5240</v>
      </c>
      <c r="B5198" t="s">
        <v>51</v>
      </c>
      <c r="C5198" t="s">
        <v>29</v>
      </c>
      <c r="D5198" t="s">
        <v>52</v>
      </c>
      <c r="E5198" t="s">
        <v>20</v>
      </c>
      <c r="F5198" t="s">
        <v>21</v>
      </c>
      <c r="G5198" s="5">
        <v>12937.63</v>
      </c>
      <c r="H5198" s="5">
        <f t="shared" si="567"/>
        <v>232.87733999999998</v>
      </c>
      <c r="I5198" s="6">
        <v>3</v>
      </c>
      <c r="J5198" s="6">
        <v>38812.89</v>
      </c>
      <c r="K5198" s="5">
        <f t="shared" si="568"/>
        <v>698.6320199999999</v>
      </c>
      <c r="L5198" s="7">
        <v>3.08</v>
      </c>
      <c r="M5198" s="7">
        <v>474</v>
      </c>
      <c r="N5198" s="3">
        <v>45515</v>
      </c>
      <c r="O5198" s="4" t="str">
        <f t="shared" si="569"/>
        <v>2024-08</v>
      </c>
      <c r="P5198" s="4" t="str">
        <f t="shared" si="570"/>
        <v>08</v>
      </c>
      <c r="Q5198" s="4" t="str">
        <f t="shared" si="571"/>
        <v>August</v>
      </c>
      <c r="R5198" s="30" t="str">
        <f t="shared" si="572"/>
        <v>11</v>
      </c>
      <c r="W5198" t="str">
        <f t="shared" si="573"/>
        <v>ok</v>
      </c>
    </row>
    <row r="5199" spans="1:23" x14ac:dyDescent="0.3">
      <c r="A5199" t="s">
        <v>5241</v>
      </c>
      <c r="B5199" t="s">
        <v>17</v>
      </c>
      <c r="C5199" t="s">
        <v>18</v>
      </c>
      <c r="D5199" t="s">
        <v>19</v>
      </c>
      <c r="E5199" t="s">
        <v>20</v>
      </c>
      <c r="F5199" t="s">
        <v>60</v>
      </c>
      <c r="G5199" s="5">
        <v>13774.86</v>
      </c>
      <c r="H5199" s="5">
        <f t="shared" si="567"/>
        <v>247.94747999999998</v>
      </c>
      <c r="I5199" s="6">
        <v>5</v>
      </c>
      <c r="J5199" s="6">
        <v>68874.3</v>
      </c>
      <c r="K5199" s="5">
        <f t="shared" si="568"/>
        <v>1239.7374</v>
      </c>
      <c r="L5199" s="7">
        <v>4.12</v>
      </c>
      <c r="M5199" s="7">
        <v>1050</v>
      </c>
      <c r="N5199" s="3">
        <v>45584</v>
      </c>
      <c r="O5199" s="4" t="str">
        <f t="shared" si="569"/>
        <v>2024-10</v>
      </c>
      <c r="P5199" s="4" t="str">
        <f t="shared" si="570"/>
        <v>10</v>
      </c>
      <c r="Q5199" s="4" t="str">
        <f t="shared" si="571"/>
        <v>October</v>
      </c>
      <c r="R5199" s="30" t="str">
        <f t="shared" si="572"/>
        <v>19</v>
      </c>
      <c r="W5199" t="str">
        <f t="shared" si="573"/>
        <v>ok</v>
      </c>
    </row>
    <row r="5200" spans="1:23" x14ac:dyDescent="0.3">
      <c r="A5200" t="s">
        <v>5242</v>
      </c>
      <c r="B5200" t="s">
        <v>11</v>
      </c>
      <c r="C5200" t="s">
        <v>12</v>
      </c>
      <c r="D5200" t="s">
        <v>13</v>
      </c>
      <c r="E5200" t="s">
        <v>45</v>
      </c>
      <c r="F5200" t="s">
        <v>15</v>
      </c>
      <c r="G5200" s="5">
        <v>7936.33</v>
      </c>
      <c r="H5200" s="5">
        <f t="shared" si="567"/>
        <v>142.85393999999999</v>
      </c>
      <c r="I5200" s="6">
        <v>4</v>
      </c>
      <c r="J5200" s="6">
        <v>31745.32</v>
      </c>
      <c r="K5200" s="5">
        <f t="shared" si="568"/>
        <v>571.41575999999998</v>
      </c>
      <c r="L5200" s="7">
        <v>1.67</v>
      </c>
      <c r="M5200" s="7">
        <v>4718</v>
      </c>
      <c r="N5200" s="3">
        <v>45502</v>
      </c>
      <c r="O5200" s="4" t="str">
        <f t="shared" si="569"/>
        <v>2024-07</v>
      </c>
      <c r="P5200" s="4" t="str">
        <f t="shared" si="570"/>
        <v>07</v>
      </c>
      <c r="Q5200" s="4" t="str">
        <f t="shared" si="571"/>
        <v>July</v>
      </c>
      <c r="R5200" s="30" t="str">
        <f t="shared" si="572"/>
        <v>29</v>
      </c>
      <c r="W5200" t="str">
        <f t="shared" si="573"/>
        <v>ok</v>
      </c>
    </row>
    <row r="5201" spans="1:23" x14ac:dyDescent="0.3">
      <c r="A5201" t="s">
        <v>5243</v>
      </c>
      <c r="B5201" t="s">
        <v>47</v>
      </c>
      <c r="C5201" t="s">
        <v>12</v>
      </c>
      <c r="D5201" t="s">
        <v>48</v>
      </c>
      <c r="E5201" t="s">
        <v>14</v>
      </c>
      <c r="F5201" t="s">
        <v>26</v>
      </c>
      <c r="G5201" s="5">
        <v>9642.39</v>
      </c>
      <c r="H5201" s="5">
        <f t="shared" si="567"/>
        <v>173.56301999999997</v>
      </c>
      <c r="I5201" s="6">
        <v>3</v>
      </c>
      <c r="J5201" s="6">
        <v>28927.17</v>
      </c>
      <c r="K5201" s="5">
        <f t="shared" si="568"/>
        <v>520.68905999999993</v>
      </c>
      <c r="L5201" s="7">
        <v>1.1100000000000001</v>
      </c>
      <c r="M5201" s="7">
        <v>1497</v>
      </c>
      <c r="N5201" s="3">
        <v>45389</v>
      </c>
      <c r="O5201" s="4" t="str">
        <f t="shared" si="569"/>
        <v>2024-04</v>
      </c>
      <c r="P5201" s="4" t="str">
        <f t="shared" si="570"/>
        <v>04</v>
      </c>
      <c r="Q5201" s="4" t="str">
        <f t="shared" si="571"/>
        <v>April</v>
      </c>
      <c r="R5201" s="30" t="str">
        <f t="shared" si="572"/>
        <v>07</v>
      </c>
      <c r="W5201" t="str">
        <f t="shared" si="573"/>
        <v>ok</v>
      </c>
    </row>
    <row r="5202" spans="1:23" x14ac:dyDescent="0.3">
      <c r="A5202" t="s">
        <v>5244</v>
      </c>
      <c r="B5202" t="s">
        <v>11</v>
      </c>
      <c r="C5202" t="s">
        <v>12</v>
      </c>
      <c r="D5202" t="s">
        <v>13</v>
      </c>
      <c r="E5202" t="s">
        <v>14</v>
      </c>
      <c r="F5202" t="s">
        <v>15</v>
      </c>
      <c r="G5202" s="5">
        <v>15588.17</v>
      </c>
      <c r="H5202" s="5">
        <f t="shared" si="567"/>
        <v>280.58706000000001</v>
      </c>
      <c r="I5202" s="6">
        <v>3</v>
      </c>
      <c r="J5202" s="6">
        <v>46764.51</v>
      </c>
      <c r="K5202" s="5">
        <f t="shared" si="568"/>
        <v>841.76117999999997</v>
      </c>
      <c r="L5202" s="7">
        <v>1.75</v>
      </c>
      <c r="M5202" s="7">
        <v>4768</v>
      </c>
      <c r="N5202" s="3">
        <v>45491</v>
      </c>
      <c r="O5202" s="4" t="str">
        <f t="shared" si="569"/>
        <v>2024-07</v>
      </c>
      <c r="P5202" s="4" t="str">
        <f t="shared" si="570"/>
        <v>07</v>
      </c>
      <c r="Q5202" s="4" t="str">
        <f t="shared" si="571"/>
        <v>July</v>
      </c>
      <c r="R5202" s="30" t="str">
        <f t="shared" si="572"/>
        <v>18</v>
      </c>
      <c r="W5202" t="str">
        <f t="shared" si="573"/>
        <v>ok</v>
      </c>
    </row>
    <row r="5203" spans="1:23" x14ac:dyDescent="0.3">
      <c r="A5203" t="s">
        <v>5245</v>
      </c>
      <c r="B5203" t="s">
        <v>23</v>
      </c>
      <c r="C5203" t="s">
        <v>24</v>
      </c>
      <c r="D5203" t="s">
        <v>25</v>
      </c>
      <c r="E5203" t="s">
        <v>45</v>
      </c>
      <c r="F5203" t="s">
        <v>15</v>
      </c>
      <c r="G5203" s="5">
        <v>18706.84</v>
      </c>
      <c r="H5203" s="5">
        <f t="shared" si="567"/>
        <v>336.72311999999999</v>
      </c>
      <c r="I5203" s="6">
        <v>1</v>
      </c>
      <c r="J5203" s="6">
        <v>18706.84</v>
      </c>
      <c r="K5203" s="5">
        <f t="shared" si="568"/>
        <v>336.72311999999999</v>
      </c>
      <c r="L5203" s="7">
        <v>3.43</v>
      </c>
      <c r="M5203" s="7">
        <v>1777</v>
      </c>
      <c r="N5203" s="3">
        <v>45630</v>
      </c>
      <c r="O5203" s="4" t="str">
        <f t="shared" si="569"/>
        <v>2024-12</v>
      </c>
      <c r="P5203" s="4" t="str">
        <f t="shared" si="570"/>
        <v>12</v>
      </c>
      <c r="Q5203" s="4" t="str">
        <f t="shared" si="571"/>
        <v>December</v>
      </c>
      <c r="R5203" s="30" t="str">
        <f t="shared" si="572"/>
        <v>04</v>
      </c>
      <c r="W5203" t="str">
        <f t="shared" si="573"/>
        <v>ok</v>
      </c>
    </row>
    <row r="5204" spans="1:23" x14ac:dyDescent="0.3">
      <c r="A5204" t="s">
        <v>5246</v>
      </c>
      <c r="B5204" t="s">
        <v>11</v>
      </c>
      <c r="C5204" t="s">
        <v>12</v>
      </c>
      <c r="D5204" t="s">
        <v>13</v>
      </c>
      <c r="E5204" t="s">
        <v>14</v>
      </c>
      <c r="F5204" t="s">
        <v>38</v>
      </c>
      <c r="G5204" s="5">
        <v>16906.060000000001</v>
      </c>
      <c r="H5204" s="5">
        <f t="shared" si="567"/>
        <v>304.30907999999999</v>
      </c>
      <c r="I5204" s="6">
        <v>2</v>
      </c>
      <c r="J5204" s="6">
        <v>33812.120000000003</v>
      </c>
      <c r="K5204" s="5">
        <f t="shared" si="568"/>
        <v>608.61815999999999</v>
      </c>
      <c r="L5204" s="7">
        <v>3.07</v>
      </c>
      <c r="M5204" s="7">
        <v>2517</v>
      </c>
      <c r="N5204" s="3">
        <v>45615</v>
      </c>
      <c r="O5204" s="4" t="str">
        <f t="shared" si="569"/>
        <v>2024-11</v>
      </c>
      <c r="P5204" s="4" t="str">
        <f t="shared" si="570"/>
        <v>11</v>
      </c>
      <c r="Q5204" s="4" t="str">
        <f t="shared" si="571"/>
        <v>November</v>
      </c>
      <c r="R5204" s="30" t="str">
        <f t="shared" si="572"/>
        <v>19</v>
      </c>
      <c r="W5204" t="str">
        <f t="shared" si="573"/>
        <v>ok</v>
      </c>
    </row>
    <row r="5205" spans="1:23" x14ac:dyDescent="0.3">
      <c r="A5205" t="s">
        <v>5247</v>
      </c>
      <c r="B5205" t="s">
        <v>11</v>
      </c>
      <c r="C5205" t="s">
        <v>12</v>
      </c>
      <c r="D5205" t="s">
        <v>13</v>
      </c>
      <c r="E5205" t="s">
        <v>20</v>
      </c>
      <c r="F5205" t="s">
        <v>21</v>
      </c>
      <c r="G5205" s="5">
        <v>15950.83</v>
      </c>
      <c r="H5205" s="5">
        <f t="shared" si="567"/>
        <v>287.11493999999999</v>
      </c>
      <c r="I5205" s="6">
        <v>4</v>
      </c>
      <c r="J5205" s="6">
        <v>63803.32</v>
      </c>
      <c r="K5205" s="5">
        <f t="shared" si="568"/>
        <v>1148.45976</v>
      </c>
      <c r="L5205" s="7">
        <v>2.42</v>
      </c>
      <c r="M5205" s="7">
        <v>3508</v>
      </c>
      <c r="N5205" s="3">
        <v>45564</v>
      </c>
      <c r="O5205" s="4" t="str">
        <f t="shared" si="569"/>
        <v>2024-09</v>
      </c>
      <c r="P5205" s="4" t="str">
        <f t="shared" si="570"/>
        <v>09</v>
      </c>
      <c r="Q5205" s="4" t="str">
        <f t="shared" si="571"/>
        <v>September</v>
      </c>
      <c r="R5205" s="30" t="str">
        <f t="shared" si="572"/>
        <v>29</v>
      </c>
      <c r="W5205" t="str">
        <f t="shared" si="573"/>
        <v>ok</v>
      </c>
    </row>
    <row r="5206" spans="1:23" x14ac:dyDescent="0.3">
      <c r="A5206" t="s">
        <v>5248</v>
      </c>
      <c r="B5206" t="s">
        <v>33</v>
      </c>
      <c r="C5206" t="s">
        <v>12</v>
      </c>
      <c r="D5206" t="s">
        <v>34</v>
      </c>
      <c r="E5206" t="s">
        <v>14</v>
      </c>
      <c r="F5206" t="s">
        <v>60</v>
      </c>
      <c r="G5206" s="5">
        <v>8858.73</v>
      </c>
      <c r="H5206" s="5">
        <f t="shared" si="567"/>
        <v>159.45713999999998</v>
      </c>
      <c r="I5206" s="6">
        <v>5</v>
      </c>
      <c r="J5206" s="6">
        <v>44293.65</v>
      </c>
      <c r="K5206" s="5">
        <f t="shared" si="568"/>
        <v>797.28569999999991</v>
      </c>
      <c r="L5206" s="7">
        <v>2.61</v>
      </c>
      <c r="M5206" s="7">
        <v>1048</v>
      </c>
      <c r="N5206" s="3">
        <v>45404</v>
      </c>
      <c r="O5206" s="4" t="str">
        <f t="shared" si="569"/>
        <v>2024-04</v>
      </c>
      <c r="P5206" s="4" t="str">
        <f t="shared" si="570"/>
        <v>04</v>
      </c>
      <c r="Q5206" s="4" t="str">
        <f t="shared" si="571"/>
        <v>April</v>
      </c>
      <c r="R5206" s="30" t="str">
        <f t="shared" si="572"/>
        <v>22</v>
      </c>
      <c r="W5206" t="str">
        <f t="shared" si="573"/>
        <v>ok</v>
      </c>
    </row>
    <row r="5207" spans="1:23" x14ac:dyDescent="0.3">
      <c r="A5207" t="s">
        <v>5249</v>
      </c>
      <c r="B5207" t="s">
        <v>63</v>
      </c>
      <c r="C5207" t="s">
        <v>18</v>
      </c>
      <c r="D5207" t="s">
        <v>64</v>
      </c>
      <c r="E5207" t="s">
        <v>20</v>
      </c>
      <c r="F5207" t="s">
        <v>26</v>
      </c>
      <c r="G5207" s="5">
        <v>5063.2299999999996</v>
      </c>
      <c r="H5207" s="5">
        <f t="shared" si="567"/>
        <v>91.138139999999979</v>
      </c>
      <c r="I5207" s="6">
        <v>1</v>
      </c>
      <c r="J5207" s="6">
        <v>5063.2299999999996</v>
      </c>
      <c r="K5207" s="5">
        <f t="shared" si="568"/>
        <v>91.138139999999979</v>
      </c>
      <c r="L5207" s="7">
        <v>3.18</v>
      </c>
      <c r="M5207" s="7">
        <v>477</v>
      </c>
      <c r="N5207" s="3">
        <v>45494</v>
      </c>
      <c r="O5207" s="4" t="str">
        <f t="shared" si="569"/>
        <v>2024-07</v>
      </c>
      <c r="P5207" s="4" t="str">
        <f t="shared" si="570"/>
        <v>07</v>
      </c>
      <c r="Q5207" s="4" t="str">
        <f t="shared" si="571"/>
        <v>July</v>
      </c>
      <c r="R5207" s="30" t="str">
        <f t="shared" si="572"/>
        <v>21</v>
      </c>
      <c r="W5207" t="str">
        <f t="shared" si="573"/>
        <v>ok</v>
      </c>
    </row>
    <row r="5208" spans="1:23" x14ac:dyDescent="0.3">
      <c r="A5208" t="s">
        <v>5250</v>
      </c>
      <c r="B5208" t="s">
        <v>28</v>
      </c>
      <c r="C5208" t="s">
        <v>29</v>
      </c>
      <c r="D5208" t="s">
        <v>30</v>
      </c>
      <c r="E5208" t="s">
        <v>45</v>
      </c>
      <c r="F5208" t="s">
        <v>15</v>
      </c>
      <c r="G5208" s="5">
        <v>4512.67</v>
      </c>
      <c r="H5208" s="5">
        <f t="shared" si="567"/>
        <v>81.228059999999999</v>
      </c>
      <c r="I5208" s="6">
        <v>4</v>
      </c>
      <c r="J5208" s="6">
        <v>18050.68</v>
      </c>
      <c r="K5208" s="5">
        <f t="shared" si="568"/>
        <v>324.91224</v>
      </c>
      <c r="L5208" s="7">
        <v>4.22</v>
      </c>
      <c r="M5208" s="7">
        <v>3072</v>
      </c>
      <c r="N5208" s="3">
        <v>45329</v>
      </c>
      <c r="O5208" s="4" t="str">
        <f t="shared" si="569"/>
        <v>2024-02</v>
      </c>
      <c r="P5208" s="4" t="str">
        <f t="shared" si="570"/>
        <v>02</v>
      </c>
      <c r="Q5208" s="4" t="str">
        <f t="shared" si="571"/>
        <v>February</v>
      </c>
      <c r="R5208" s="30" t="str">
        <f t="shared" si="572"/>
        <v>07</v>
      </c>
      <c r="W5208" t="str">
        <f t="shared" si="573"/>
        <v>ok</v>
      </c>
    </row>
    <row r="5209" spans="1:23" x14ac:dyDescent="0.3">
      <c r="A5209" t="s">
        <v>5251</v>
      </c>
      <c r="B5209" t="s">
        <v>47</v>
      </c>
      <c r="C5209" t="s">
        <v>12</v>
      </c>
      <c r="D5209" t="s">
        <v>48</v>
      </c>
      <c r="E5209" t="s">
        <v>14</v>
      </c>
      <c r="F5209" t="s">
        <v>15</v>
      </c>
      <c r="G5209" s="5">
        <v>2478.83</v>
      </c>
      <c r="H5209" s="5">
        <f t="shared" si="567"/>
        <v>44.618939999999995</v>
      </c>
      <c r="I5209" s="6">
        <v>5</v>
      </c>
      <c r="J5209" s="6">
        <v>12394.15</v>
      </c>
      <c r="K5209" s="5">
        <f t="shared" si="568"/>
        <v>223.09469999999999</v>
      </c>
      <c r="L5209" s="7">
        <v>4.12</v>
      </c>
      <c r="M5209" s="7">
        <v>1453</v>
      </c>
      <c r="N5209" s="3">
        <v>45459</v>
      </c>
      <c r="O5209" s="4" t="str">
        <f t="shared" si="569"/>
        <v>2024-06</v>
      </c>
      <c r="P5209" s="4" t="str">
        <f t="shared" si="570"/>
        <v>06</v>
      </c>
      <c r="Q5209" s="4" t="str">
        <f t="shared" si="571"/>
        <v>June</v>
      </c>
      <c r="R5209" s="30" t="str">
        <f t="shared" si="572"/>
        <v>16</v>
      </c>
      <c r="W5209" t="str">
        <f t="shared" si="573"/>
        <v>ok</v>
      </c>
    </row>
    <row r="5210" spans="1:23" x14ac:dyDescent="0.3">
      <c r="A5210" t="s">
        <v>5252</v>
      </c>
      <c r="B5210" t="s">
        <v>36</v>
      </c>
      <c r="C5210" t="s">
        <v>18</v>
      </c>
      <c r="D5210" t="s">
        <v>37</v>
      </c>
      <c r="E5210" t="s">
        <v>20</v>
      </c>
      <c r="F5210" t="s">
        <v>26</v>
      </c>
      <c r="G5210" s="5">
        <v>16744.18</v>
      </c>
      <c r="H5210" s="5">
        <f t="shared" si="567"/>
        <v>301.39524</v>
      </c>
      <c r="I5210" s="6">
        <v>4</v>
      </c>
      <c r="J5210" s="6">
        <v>66976.72</v>
      </c>
      <c r="K5210" s="5">
        <f t="shared" si="568"/>
        <v>1205.58096</v>
      </c>
      <c r="L5210" s="7">
        <v>4.5599999999999996</v>
      </c>
      <c r="M5210" s="7">
        <v>1908</v>
      </c>
      <c r="N5210" s="3">
        <v>45383</v>
      </c>
      <c r="O5210" s="4" t="str">
        <f t="shared" si="569"/>
        <v>2024-04</v>
      </c>
      <c r="P5210" s="4" t="str">
        <f t="shared" si="570"/>
        <v>04</v>
      </c>
      <c r="Q5210" s="4" t="str">
        <f t="shared" si="571"/>
        <v>April</v>
      </c>
      <c r="R5210" s="30" t="str">
        <f t="shared" si="572"/>
        <v>01</v>
      </c>
      <c r="W5210" t="str">
        <f t="shared" si="573"/>
        <v>ok</v>
      </c>
    </row>
    <row r="5211" spans="1:23" x14ac:dyDescent="0.3">
      <c r="A5211" t="s">
        <v>5253</v>
      </c>
      <c r="B5211" t="s">
        <v>36</v>
      </c>
      <c r="C5211" t="s">
        <v>18</v>
      </c>
      <c r="D5211" t="s">
        <v>37</v>
      </c>
      <c r="E5211" t="s">
        <v>45</v>
      </c>
      <c r="F5211" t="s">
        <v>15</v>
      </c>
      <c r="G5211" s="5">
        <v>9740.33</v>
      </c>
      <c r="H5211" s="5">
        <f t="shared" si="567"/>
        <v>175.32593999999997</v>
      </c>
      <c r="I5211" s="6">
        <v>5</v>
      </c>
      <c r="J5211" s="6">
        <v>48701.65</v>
      </c>
      <c r="K5211" s="5">
        <f t="shared" si="568"/>
        <v>876.62969999999984</v>
      </c>
      <c r="L5211" s="7">
        <v>2.91</v>
      </c>
      <c r="M5211" s="7">
        <v>2991</v>
      </c>
      <c r="N5211" s="3">
        <v>45471</v>
      </c>
      <c r="O5211" s="4" t="str">
        <f t="shared" si="569"/>
        <v>2024-06</v>
      </c>
      <c r="P5211" s="4" t="str">
        <f t="shared" si="570"/>
        <v>06</v>
      </c>
      <c r="Q5211" s="4" t="str">
        <f t="shared" si="571"/>
        <v>June</v>
      </c>
      <c r="R5211" s="30" t="str">
        <f t="shared" si="572"/>
        <v>28</v>
      </c>
      <c r="W5211" t="str">
        <f t="shared" si="573"/>
        <v>ok</v>
      </c>
    </row>
    <row r="5212" spans="1:23" x14ac:dyDescent="0.3">
      <c r="A5212" t="s">
        <v>5254</v>
      </c>
      <c r="B5212" t="s">
        <v>17</v>
      </c>
      <c r="C5212" t="s">
        <v>18</v>
      </c>
      <c r="D5212" t="s">
        <v>19</v>
      </c>
      <c r="E5212" t="s">
        <v>14</v>
      </c>
      <c r="F5212" t="s">
        <v>21</v>
      </c>
      <c r="G5212" s="5">
        <v>5031.87</v>
      </c>
      <c r="H5212" s="5">
        <f t="shared" si="567"/>
        <v>90.57365999999999</v>
      </c>
      <c r="I5212" s="6">
        <v>3</v>
      </c>
      <c r="J5212" s="6">
        <v>15095.61</v>
      </c>
      <c r="K5212" s="5">
        <f t="shared" si="568"/>
        <v>271.72097999999994</v>
      </c>
      <c r="L5212" s="7">
        <v>3.37</v>
      </c>
      <c r="M5212" s="7">
        <v>1921</v>
      </c>
      <c r="N5212" s="3">
        <v>45517</v>
      </c>
      <c r="O5212" s="4" t="str">
        <f t="shared" si="569"/>
        <v>2024-08</v>
      </c>
      <c r="P5212" s="4" t="str">
        <f t="shared" si="570"/>
        <v>08</v>
      </c>
      <c r="Q5212" s="4" t="str">
        <f t="shared" si="571"/>
        <v>August</v>
      </c>
      <c r="R5212" s="30" t="str">
        <f t="shared" si="572"/>
        <v>13</v>
      </c>
      <c r="W5212" t="str">
        <f t="shared" si="573"/>
        <v>ok</v>
      </c>
    </row>
    <row r="5213" spans="1:23" x14ac:dyDescent="0.3">
      <c r="A5213" t="s">
        <v>5255</v>
      </c>
      <c r="B5213" t="s">
        <v>51</v>
      </c>
      <c r="C5213" t="s">
        <v>29</v>
      </c>
      <c r="D5213" t="s">
        <v>52</v>
      </c>
      <c r="E5213" t="s">
        <v>45</v>
      </c>
      <c r="F5213" t="s">
        <v>38</v>
      </c>
      <c r="G5213" s="5">
        <v>5562.45</v>
      </c>
      <c r="H5213" s="5">
        <f t="shared" si="567"/>
        <v>100.12409999999998</v>
      </c>
      <c r="I5213" s="6">
        <v>4</v>
      </c>
      <c r="J5213" s="6">
        <v>22249.8</v>
      </c>
      <c r="K5213" s="5">
        <f t="shared" si="568"/>
        <v>400.49639999999994</v>
      </c>
      <c r="L5213" s="7">
        <v>2.95</v>
      </c>
      <c r="M5213" s="7">
        <v>1690</v>
      </c>
      <c r="N5213" s="3">
        <v>45390</v>
      </c>
      <c r="O5213" s="4" t="str">
        <f t="shared" si="569"/>
        <v>2024-04</v>
      </c>
      <c r="P5213" s="4" t="str">
        <f t="shared" si="570"/>
        <v>04</v>
      </c>
      <c r="Q5213" s="4" t="str">
        <f t="shared" si="571"/>
        <v>April</v>
      </c>
      <c r="R5213" s="30" t="str">
        <f t="shared" si="572"/>
        <v>08</v>
      </c>
      <c r="W5213" t="str">
        <f t="shared" si="573"/>
        <v>ok</v>
      </c>
    </row>
    <row r="5214" spans="1:23" x14ac:dyDescent="0.3">
      <c r="A5214" t="s">
        <v>5256</v>
      </c>
      <c r="B5214" t="s">
        <v>51</v>
      </c>
      <c r="C5214" t="s">
        <v>29</v>
      </c>
      <c r="D5214" t="s">
        <v>52</v>
      </c>
      <c r="E5214" t="s">
        <v>20</v>
      </c>
      <c r="F5214" t="s">
        <v>21</v>
      </c>
      <c r="G5214" s="5">
        <v>17768.5</v>
      </c>
      <c r="H5214" s="5">
        <f t="shared" si="567"/>
        <v>319.83299999999997</v>
      </c>
      <c r="I5214" s="6">
        <v>1</v>
      </c>
      <c r="J5214" s="6">
        <v>17768.5</v>
      </c>
      <c r="K5214" s="5">
        <f t="shared" si="568"/>
        <v>319.83299999999997</v>
      </c>
      <c r="L5214" s="7">
        <v>4.7</v>
      </c>
      <c r="M5214" s="7">
        <v>930</v>
      </c>
      <c r="N5214" s="3">
        <v>45330</v>
      </c>
      <c r="O5214" s="4" t="str">
        <f t="shared" si="569"/>
        <v>2024-02</v>
      </c>
      <c r="P5214" s="4" t="str">
        <f t="shared" si="570"/>
        <v>02</v>
      </c>
      <c r="Q5214" s="4" t="str">
        <f t="shared" si="571"/>
        <v>February</v>
      </c>
      <c r="R5214" s="30" t="str">
        <f t="shared" si="572"/>
        <v>08</v>
      </c>
      <c r="W5214" t="str">
        <f t="shared" si="573"/>
        <v>ok</v>
      </c>
    </row>
    <row r="5215" spans="1:23" x14ac:dyDescent="0.3">
      <c r="A5215" t="s">
        <v>5257</v>
      </c>
      <c r="B5215" t="s">
        <v>63</v>
      </c>
      <c r="C5215" t="s">
        <v>18</v>
      </c>
      <c r="D5215" t="s">
        <v>64</v>
      </c>
      <c r="E5215" t="s">
        <v>20</v>
      </c>
      <c r="F5215" t="s">
        <v>21</v>
      </c>
      <c r="G5215" s="5">
        <v>3472.38</v>
      </c>
      <c r="H5215" s="5">
        <f t="shared" si="567"/>
        <v>62.502839999999999</v>
      </c>
      <c r="I5215" s="6">
        <v>5</v>
      </c>
      <c r="J5215" s="6">
        <v>17361.900000000001</v>
      </c>
      <c r="K5215" s="5">
        <f t="shared" si="568"/>
        <v>312.51420000000002</v>
      </c>
      <c r="L5215" s="7">
        <v>3.32</v>
      </c>
      <c r="M5215" s="7">
        <v>1633</v>
      </c>
      <c r="N5215" s="3">
        <v>45491</v>
      </c>
      <c r="O5215" s="4" t="str">
        <f t="shared" si="569"/>
        <v>2024-07</v>
      </c>
      <c r="P5215" s="4" t="str">
        <f t="shared" si="570"/>
        <v>07</v>
      </c>
      <c r="Q5215" s="4" t="str">
        <f t="shared" si="571"/>
        <v>July</v>
      </c>
      <c r="R5215" s="30" t="str">
        <f t="shared" si="572"/>
        <v>18</v>
      </c>
      <c r="W5215" t="str">
        <f t="shared" si="573"/>
        <v>ok</v>
      </c>
    </row>
    <row r="5216" spans="1:23" x14ac:dyDescent="0.3">
      <c r="A5216" t="s">
        <v>5258</v>
      </c>
      <c r="B5216" t="s">
        <v>23</v>
      </c>
      <c r="C5216" t="s">
        <v>24</v>
      </c>
      <c r="D5216" t="s">
        <v>25</v>
      </c>
      <c r="E5216" t="s">
        <v>20</v>
      </c>
      <c r="F5216" t="s">
        <v>60</v>
      </c>
      <c r="G5216" s="5">
        <v>9849.27</v>
      </c>
      <c r="H5216" s="5">
        <f t="shared" si="567"/>
        <v>177.28685999999999</v>
      </c>
      <c r="I5216" s="6">
        <v>1</v>
      </c>
      <c r="J5216" s="6">
        <v>9849.27</v>
      </c>
      <c r="K5216" s="5">
        <f t="shared" si="568"/>
        <v>177.28685999999999</v>
      </c>
      <c r="L5216" s="7">
        <v>2.63</v>
      </c>
      <c r="M5216" s="7">
        <v>1834</v>
      </c>
      <c r="N5216" s="3">
        <v>45564</v>
      </c>
      <c r="O5216" s="4" t="str">
        <f t="shared" si="569"/>
        <v>2024-09</v>
      </c>
      <c r="P5216" s="4" t="str">
        <f t="shared" si="570"/>
        <v>09</v>
      </c>
      <c r="Q5216" s="4" t="str">
        <f t="shared" si="571"/>
        <v>September</v>
      </c>
      <c r="R5216" s="30" t="str">
        <f t="shared" si="572"/>
        <v>29</v>
      </c>
      <c r="W5216" t="str">
        <f t="shared" si="573"/>
        <v>ok</v>
      </c>
    </row>
    <row r="5217" spans="1:23" x14ac:dyDescent="0.3">
      <c r="A5217" t="s">
        <v>5259</v>
      </c>
      <c r="B5217" t="s">
        <v>51</v>
      </c>
      <c r="C5217" t="s">
        <v>29</v>
      </c>
      <c r="D5217" t="s">
        <v>52</v>
      </c>
      <c r="E5217" t="s">
        <v>20</v>
      </c>
      <c r="F5217" t="s">
        <v>38</v>
      </c>
      <c r="G5217" s="5">
        <v>3321.75</v>
      </c>
      <c r="H5217" s="5">
        <f t="shared" si="567"/>
        <v>59.791499999999992</v>
      </c>
      <c r="I5217" s="6">
        <v>1</v>
      </c>
      <c r="J5217" s="6">
        <v>3321.75</v>
      </c>
      <c r="K5217" s="5">
        <f t="shared" si="568"/>
        <v>59.791499999999992</v>
      </c>
      <c r="L5217" s="7">
        <v>1.89</v>
      </c>
      <c r="M5217" s="7">
        <v>1128</v>
      </c>
      <c r="N5217" s="3">
        <v>45497</v>
      </c>
      <c r="O5217" s="4" t="str">
        <f t="shared" si="569"/>
        <v>2024-07</v>
      </c>
      <c r="P5217" s="4" t="str">
        <f t="shared" si="570"/>
        <v>07</v>
      </c>
      <c r="Q5217" s="4" t="str">
        <f t="shared" si="571"/>
        <v>July</v>
      </c>
      <c r="R5217" s="30" t="str">
        <f t="shared" si="572"/>
        <v>24</v>
      </c>
      <c r="W5217" t="str">
        <f t="shared" si="573"/>
        <v>ok</v>
      </c>
    </row>
    <row r="5218" spans="1:23" x14ac:dyDescent="0.3">
      <c r="A5218" t="s">
        <v>5260</v>
      </c>
      <c r="B5218" t="s">
        <v>23</v>
      </c>
      <c r="C5218" t="s">
        <v>24</v>
      </c>
      <c r="D5218" t="s">
        <v>25</v>
      </c>
      <c r="E5218" t="s">
        <v>45</v>
      </c>
      <c r="F5218" t="s">
        <v>26</v>
      </c>
      <c r="G5218" s="5">
        <v>18479.939999999999</v>
      </c>
      <c r="H5218" s="5">
        <f t="shared" si="567"/>
        <v>332.63891999999993</v>
      </c>
      <c r="I5218" s="6">
        <v>4</v>
      </c>
      <c r="J5218" s="6">
        <v>73919.759999999995</v>
      </c>
      <c r="K5218" s="5">
        <f t="shared" si="568"/>
        <v>1330.5556799999997</v>
      </c>
      <c r="L5218" s="7">
        <v>1.89</v>
      </c>
      <c r="M5218" s="7">
        <v>4524</v>
      </c>
      <c r="N5218" s="3">
        <v>45590</v>
      </c>
      <c r="O5218" s="4" t="str">
        <f t="shared" si="569"/>
        <v>2024-10</v>
      </c>
      <c r="P5218" s="4" t="str">
        <f t="shared" si="570"/>
        <v>10</v>
      </c>
      <c r="Q5218" s="4" t="str">
        <f t="shared" si="571"/>
        <v>October</v>
      </c>
      <c r="R5218" s="30" t="str">
        <f t="shared" si="572"/>
        <v>25</v>
      </c>
      <c r="W5218" t="str">
        <f t="shared" si="573"/>
        <v>ok</v>
      </c>
    </row>
    <row r="5219" spans="1:23" x14ac:dyDescent="0.3">
      <c r="A5219" t="s">
        <v>5261</v>
      </c>
      <c r="B5219" t="s">
        <v>51</v>
      </c>
      <c r="C5219" t="s">
        <v>29</v>
      </c>
      <c r="D5219" t="s">
        <v>52</v>
      </c>
      <c r="E5219" t="s">
        <v>20</v>
      </c>
      <c r="F5219" t="s">
        <v>15</v>
      </c>
      <c r="G5219" s="5">
        <v>3713.62</v>
      </c>
      <c r="H5219" s="5">
        <f t="shared" si="567"/>
        <v>66.845159999999993</v>
      </c>
      <c r="I5219" s="6">
        <v>2</v>
      </c>
      <c r="J5219" s="6">
        <v>7427.24</v>
      </c>
      <c r="K5219" s="5">
        <f t="shared" si="568"/>
        <v>133.69031999999999</v>
      </c>
      <c r="L5219" s="7">
        <v>2.4500000000000002</v>
      </c>
      <c r="M5219" s="7">
        <v>3013</v>
      </c>
      <c r="N5219" s="3">
        <v>45473</v>
      </c>
      <c r="O5219" s="4" t="str">
        <f t="shared" si="569"/>
        <v>2024-06</v>
      </c>
      <c r="P5219" s="4" t="str">
        <f t="shared" si="570"/>
        <v>06</v>
      </c>
      <c r="Q5219" s="4" t="str">
        <f t="shared" si="571"/>
        <v>June</v>
      </c>
      <c r="R5219" s="30" t="str">
        <f t="shared" si="572"/>
        <v>30</v>
      </c>
      <c r="W5219" t="str">
        <f t="shared" si="573"/>
        <v>ok</v>
      </c>
    </row>
    <row r="5220" spans="1:23" x14ac:dyDescent="0.3">
      <c r="A5220" t="s">
        <v>5262</v>
      </c>
      <c r="B5220" t="s">
        <v>17</v>
      </c>
      <c r="C5220" t="s">
        <v>18</v>
      </c>
      <c r="D5220" t="s">
        <v>19</v>
      </c>
      <c r="E5220" t="s">
        <v>20</v>
      </c>
      <c r="F5220" t="s">
        <v>15</v>
      </c>
      <c r="G5220" s="5">
        <v>9426.59</v>
      </c>
      <c r="H5220" s="5">
        <f t="shared" si="567"/>
        <v>169.67862</v>
      </c>
      <c r="I5220" s="6">
        <v>4</v>
      </c>
      <c r="J5220" s="6">
        <v>37706.36</v>
      </c>
      <c r="K5220" s="5">
        <f t="shared" si="568"/>
        <v>678.71447999999998</v>
      </c>
      <c r="L5220" s="7">
        <v>3.13</v>
      </c>
      <c r="M5220" s="7">
        <v>1648</v>
      </c>
      <c r="N5220" s="3">
        <v>45440</v>
      </c>
      <c r="O5220" s="4" t="str">
        <f t="shared" si="569"/>
        <v>2024-05</v>
      </c>
      <c r="P5220" s="4" t="str">
        <f t="shared" si="570"/>
        <v>05</v>
      </c>
      <c r="Q5220" s="4" t="str">
        <f t="shared" si="571"/>
        <v>May</v>
      </c>
      <c r="R5220" s="30" t="str">
        <f t="shared" si="572"/>
        <v>28</v>
      </c>
      <c r="W5220" t="str">
        <f t="shared" si="573"/>
        <v>ok</v>
      </c>
    </row>
    <row r="5221" spans="1:23" x14ac:dyDescent="0.3">
      <c r="A5221" t="s">
        <v>5263</v>
      </c>
      <c r="B5221" t="s">
        <v>28</v>
      </c>
      <c r="C5221" t="s">
        <v>29</v>
      </c>
      <c r="D5221" t="s">
        <v>30</v>
      </c>
      <c r="E5221" t="s">
        <v>14</v>
      </c>
      <c r="F5221" t="s">
        <v>38</v>
      </c>
      <c r="G5221" s="5">
        <v>3426.24</v>
      </c>
      <c r="H5221" s="5">
        <f t="shared" si="567"/>
        <v>61.672319999999992</v>
      </c>
      <c r="I5221" s="6">
        <v>1</v>
      </c>
      <c r="J5221" s="6">
        <v>3426.24</v>
      </c>
      <c r="K5221" s="5">
        <f t="shared" si="568"/>
        <v>61.672319999999992</v>
      </c>
      <c r="L5221" s="7">
        <v>3.28</v>
      </c>
      <c r="M5221" s="7">
        <v>2578</v>
      </c>
      <c r="N5221" s="3">
        <v>45510</v>
      </c>
      <c r="O5221" s="4" t="str">
        <f t="shared" si="569"/>
        <v>2024-08</v>
      </c>
      <c r="P5221" s="4" t="str">
        <f t="shared" si="570"/>
        <v>08</v>
      </c>
      <c r="Q5221" s="4" t="str">
        <f t="shared" si="571"/>
        <v>August</v>
      </c>
      <c r="R5221" s="30" t="str">
        <f t="shared" si="572"/>
        <v>06</v>
      </c>
      <c r="W5221" t="str">
        <f t="shared" si="573"/>
        <v>ok</v>
      </c>
    </row>
    <row r="5222" spans="1:23" x14ac:dyDescent="0.3">
      <c r="A5222" t="s">
        <v>5264</v>
      </c>
      <c r="B5222" t="s">
        <v>17</v>
      </c>
      <c r="C5222" t="s">
        <v>18</v>
      </c>
      <c r="D5222" t="s">
        <v>19</v>
      </c>
      <c r="E5222" t="s">
        <v>14</v>
      </c>
      <c r="F5222" t="s">
        <v>31</v>
      </c>
      <c r="G5222" s="5">
        <v>9901.8799999999992</v>
      </c>
      <c r="H5222" s="5">
        <f t="shared" si="567"/>
        <v>178.23383999999996</v>
      </c>
      <c r="I5222" s="6">
        <v>4</v>
      </c>
      <c r="J5222" s="6">
        <v>39607.519999999997</v>
      </c>
      <c r="K5222" s="5">
        <f t="shared" si="568"/>
        <v>712.93535999999983</v>
      </c>
      <c r="L5222" s="7">
        <v>3.38</v>
      </c>
      <c r="M5222" s="7">
        <v>983</v>
      </c>
      <c r="N5222" s="3">
        <v>45433</v>
      </c>
      <c r="O5222" s="4" t="str">
        <f t="shared" si="569"/>
        <v>2024-05</v>
      </c>
      <c r="P5222" s="4" t="str">
        <f t="shared" si="570"/>
        <v>05</v>
      </c>
      <c r="Q5222" s="4" t="str">
        <f t="shared" si="571"/>
        <v>May</v>
      </c>
      <c r="R5222" s="30" t="str">
        <f t="shared" si="572"/>
        <v>21</v>
      </c>
      <c r="W5222" t="str">
        <f t="shared" si="573"/>
        <v>ok</v>
      </c>
    </row>
    <row r="5223" spans="1:23" x14ac:dyDescent="0.3">
      <c r="A5223" t="s">
        <v>5265</v>
      </c>
      <c r="B5223" t="s">
        <v>51</v>
      </c>
      <c r="C5223" t="s">
        <v>29</v>
      </c>
      <c r="D5223" t="s">
        <v>52</v>
      </c>
      <c r="E5223" t="s">
        <v>45</v>
      </c>
      <c r="F5223" t="s">
        <v>38</v>
      </c>
      <c r="G5223" s="5">
        <v>2354.5</v>
      </c>
      <c r="H5223" s="5">
        <f t="shared" si="567"/>
        <v>42.381</v>
      </c>
      <c r="I5223" s="6">
        <v>4</v>
      </c>
      <c r="J5223" s="6">
        <v>9418</v>
      </c>
      <c r="K5223" s="5">
        <f t="shared" si="568"/>
        <v>169.524</v>
      </c>
      <c r="L5223" s="7">
        <v>2.91</v>
      </c>
      <c r="M5223" s="7">
        <v>1393</v>
      </c>
      <c r="N5223" s="3">
        <v>45545</v>
      </c>
      <c r="O5223" s="4" t="str">
        <f t="shared" si="569"/>
        <v>2024-09</v>
      </c>
      <c r="P5223" s="4" t="str">
        <f t="shared" si="570"/>
        <v>09</v>
      </c>
      <c r="Q5223" s="4" t="str">
        <f t="shared" si="571"/>
        <v>September</v>
      </c>
      <c r="R5223" s="30" t="str">
        <f t="shared" si="572"/>
        <v>10</v>
      </c>
      <c r="W5223" t="str">
        <f t="shared" si="573"/>
        <v>ok</v>
      </c>
    </row>
    <row r="5224" spans="1:23" x14ac:dyDescent="0.3">
      <c r="A5224" t="s">
        <v>5266</v>
      </c>
      <c r="B5224" t="s">
        <v>63</v>
      </c>
      <c r="C5224" t="s">
        <v>18</v>
      </c>
      <c r="D5224" t="s">
        <v>64</v>
      </c>
      <c r="E5224" t="s">
        <v>20</v>
      </c>
      <c r="F5224" t="s">
        <v>21</v>
      </c>
      <c r="G5224" s="5">
        <v>17477.27</v>
      </c>
      <c r="H5224" s="5">
        <f t="shared" si="567"/>
        <v>314.59085999999996</v>
      </c>
      <c r="I5224" s="6">
        <v>2</v>
      </c>
      <c r="J5224" s="6">
        <v>34954.54</v>
      </c>
      <c r="K5224" s="5">
        <f t="shared" si="568"/>
        <v>629.18171999999993</v>
      </c>
      <c r="L5224" s="7">
        <v>4.99</v>
      </c>
      <c r="M5224" s="7">
        <v>4033</v>
      </c>
      <c r="N5224" s="3">
        <v>45308</v>
      </c>
      <c r="O5224" s="4" t="str">
        <f t="shared" si="569"/>
        <v>2024-01</v>
      </c>
      <c r="P5224" s="4" t="str">
        <f t="shared" si="570"/>
        <v>01</v>
      </c>
      <c r="Q5224" s="4" t="str">
        <f t="shared" si="571"/>
        <v>January</v>
      </c>
      <c r="R5224" s="30" t="str">
        <f t="shared" si="572"/>
        <v>17</v>
      </c>
      <c r="W5224" t="str">
        <f t="shared" si="573"/>
        <v>ok</v>
      </c>
    </row>
    <row r="5225" spans="1:23" x14ac:dyDescent="0.3">
      <c r="A5225" t="s">
        <v>5267</v>
      </c>
      <c r="B5225" t="s">
        <v>47</v>
      </c>
      <c r="C5225" t="s">
        <v>12</v>
      </c>
      <c r="D5225" t="s">
        <v>48</v>
      </c>
      <c r="E5225" t="s">
        <v>20</v>
      </c>
      <c r="F5225" t="s">
        <v>60</v>
      </c>
      <c r="G5225" s="5">
        <v>740.84</v>
      </c>
      <c r="H5225" s="5">
        <f t="shared" si="567"/>
        <v>13.33512</v>
      </c>
      <c r="I5225" s="6">
        <v>2</v>
      </c>
      <c r="J5225" s="6">
        <v>1481.68</v>
      </c>
      <c r="K5225" s="5">
        <f t="shared" si="568"/>
        <v>26.67024</v>
      </c>
      <c r="L5225" s="7">
        <v>1.3</v>
      </c>
      <c r="M5225" s="7">
        <v>3502</v>
      </c>
      <c r="N5225" s="3">
        <v>45340</v>
      </c>
      <c r="O5225" s="4" t="str">
        <f t="shared" si="569"/>
        <v>2024-02</v>
      </c>
      <c r="P5225" s="4" t="str">
        <f t="shared" si="570"/>
        <v>02</v>
      </c>
      <c r="Q5225" s="4" t="str">
        <f t="shared" si="571"/>
        <v>February</v>
      </c>
      <c r="R5225" s="30" t="str">
        <f t="shared" si="572"/>
        <v>18</v>
      </c>
      <c r="W5225" t="str">
        <f t="shared" si="573"/>
        <v>ok</v>
      </c>
    </row>
    <row r="5226" spans="1:23" x14ac:dyDescent="0.3">
      <c r="A5226" t="s">
        <v>5268</v>
      </c>
      <c r="B5226" t="s">
        <v>63</v>
      </c>
      <c r="C5226" t="s">
        <v>18</v>
      </c>
      <c r="D5226" t="s">
        <v>64</v>
      </c>
      <c r="E5226" t="s">
        <v>20</v>
      </c>
      <c r="F5226" t="s">
        <v>60</v>
      </c>
      <c r="G5226" s="5">
        <v>10710.16</v>
      </c>
      <c r="H5226" s="5">
        <f t="shared" si="567"/>
        <v>192.78287999999998</v>
      </c>
      <c r="I5226" s="6">
        <v>1</v>
      </c>
      <c r="J5226" s="6">
        <v>10710.16</v>
      </c>
      <c r="K5226" s="5">
        <f t="shared" si="568"/>
        <v>192.78287999999998</v>
      </c>
      <c r="L5226" s="7">
        <v>2.29</v>
      </c>
      <c r="M5226" s="7">
        <v>1405</v>
      </c>
      <c r="N5226" s="3">
        <v>45433</v>
      </c>
      <c r="O5226" s="4" t="str">
        <f t="shared" si="569"/>
        <v>2024-05</v>
      </c>
      <c r="P5226" s="4" t="str">
        <f t="shared" si="570"/>
        <v>05</v>
      </c>
      <c r="Q5226" s="4" t="str">
        <f t="shared" si="571"/>
        <v>May</v>
      </c>
      <c r="R5226" s="30" t="str">
        <f t="shared" si="572"/>
        <v>21</v>
      </c>
      <c r="W5226" t="str">
        <f t="shared" si="573"/>
        <v>ok</v>
      </c>
    </row>
    <row r="5227" spans="1:23" x14ac:dyDescent="0.3">
      <c r="A5227" t="s">
        <v>5269</v>
      </c>
      <c r="B5227" t="s">
        <v>51</v>
      </c>
      <c r="C5227" t="s">
        <v>29</v>
      </c>
      <c r="D5227" t="s">
        <v>52</v>
      </c>
      <c r="E5227" t="s">
        <v>45</v>
      </c>
      <c r="F5227" t="s">
        <v>38</v>
      </c>
      <c r="G5227" s="5">
        <v>6245.18</v>
      </c>
      <c r="H5227" s="5">
        <f t="shared" si="567"/>
        <v>112.41324</v>
      </c>
      <c r="I5227" s="6">
        <v>3</v>
      </c>
      <c r="J5227" s="6">
        <v>18735.54</v>
      </c>
      <c r="K5227" s="5">
        <f t="shared" si="568"/>
        <v>337.23972000000003</v>
      </c>
      <c r="L5227" s="7">
        <v>3.97</v>
      </c>
      <c r="M5227" s="7">
        <v>1794</v>
      </c>
      <c r="N5227" s="3">
        <v>45528</v>
      </c>
      <c r="O5227" s="4" t="str">
        <f t="shared" si="569"/>
        <v>2024-08</v>
      </c>
      <c r="P5227" s="4" t="str">
        <f t="shared" si="570"/>
        <v>08</v>
      </c>
      <c r="Q5227" s="4" t="str">
        <f t="shared" si="571"/>
        <v>August</v>
      </c>
      <c r="R5227" s="30" t="str">
        <f t="shared" si="572"/>
        <v>24</v>
      </c>
      <c r="W5227" t="str">
        <f t="shared" si="573"/>
        <v>ok</v>
      </c>
    </row>
    <row r="5228" spans="1:23" x14ac:dyDescent="0.3">
      <c r="A5228" t="s">
        <v>5270</v>
      </c>
      <c r="B5228" t="s">
        <v>33</v>
      </c>
      <c r="C5228" t="s">
        <v>12</v>
      </c>
      <c r="D5228" t="s">
        <v>34</v>
      </c>
      <c r="E5228" t="s">
        <v>14</v>
      </c>
      <c r="F5228" t="s">
        <v>21</v>
      </c>
      <c r="G5228" s="5">
        <v>1914.32</v>
      </c>
      <c r="H5228" s="5">
        <f t="shared" si="567"/>
        <v>34.457759999999993</v>
      </c>
      <c r="I5228" s="6">
        <v>2</v>
      </c>
      <c r="J5228" s="6">
        <v>3828.64</v>
      </c>
      <c r="K5228" s="5">
        <f t="shared" si="568"/>
        <v>68.915519999999987</v>
      </c>
      <c r="L5228" s="7">
        <v>4.8899999999999997</v>
      </c>
      <c r="M5228" s="7">
        <v>3240</v>
      </c>
      <c r="N5228" s="3">
        <v>45403</v>
      </c>
      <c r="O5228" s="4" t="str">
        <f t="shared" si="569"/>
        <v>2024-04</v>
      </c>
      <c r="P5228" s="4" t="str">
        <f t="shared" si="570"/>
        <v>04</v>
      </c>
      <c r="Q5228" s="4" t="str">
        <f t="shared" si="571"/>
        <v>April</v>
      </c>
      <c r="R5228" s="30" t="str">
        <f t="shared" si="572"/>
        <v>21</v>
      </c>
      <c r="W5228" t="str">
        <f t="shared" si="573"/>
        <v>ok</v>
      </c>
    </row>
    <row r="5229" spans="1:23" x14ac:dyDescent="0.3">
      <c r="A5229" t="s">
        <v>5271</v>
      </c>
      <c r="B5229" t="s">
        <v>28</v>
      </c>
      <c r="C5229" t="s">
        <v>29</v>
      </c>
      <c r="D5229" t="s">
        <v>30</v>
      </c>
      <c r="E5229" t="s">
        <v>14</v>
      </c>
      <c r="F5229" t="s">
        <v>21</v>
      </c>
      <c r="G5229" s="5">
        <v>9148.4500000000007</v>
      </c>
      <c r="H5229" s="5">
        <f t="shared" si="567"/>
        <v>164.6721</v>
      </c>
      <c r="I5229" s="6">
        <v>4</v>
      </c>
      <c r="J5229" s="6">
        <v>36593.800000000003</v>
      </c>
      <c r="K5229" s="5">
        <f t="shared" si="568"/>
        <v>658.6884</v>
      </c>
      <c r="L5229" s="7">
        <v>1.64</v>
      </c>
      <c r="M5229" s="7">
        <v>156</v>
      </c>
      <c r="N5229" s="3">
        <v>45517</v>
      </c>
      <c r="O5229" s="4" t="str">
        <f t="shared" si="569"/>
        <v>2024-08</v>
      </c>
      <c r="P5229" s="4" t="str">
        <f t="shared" si="570"/>
        <v>08</v>
      </c>
      <c r="Q5229" s="4" t="str">
        <f t="shared" si="571"/>
        <v>August</v>
      </c>
      <c r="R5229" s="30" t="str">
        <f t="shared" si="572"/>
        <v>13</v>
      </c>
      <c r="W5229" t="str">
        <f t="shared" si="573"/>
        <v>ok</v>
      </c>
    </row>
    <row r="5230" spans="1:23" x14ac:dyDescent="0.3">
      <c r="A5230" t="s">
        <v>5272</v>
      </c>
      <c r="B5230" t="s">
        <v>28</v>
      </c>
      <c r="C5230" t="s">
        <v>29</v>
      </c>
      <c r="D5230" t="s">
        <v>30</v>
      </c>
      <c r="E5230" t="s">
        <v>20</v>
      </c>
      <c r="F5230" t="s">
        <v>26</v>
      </c>
      <c r="G5230" s="5">
        <v>11091.27</v>
      </c>
      <c r="H5230" s="5">
        <f t="shared" si="567"/>
        <v>199.64285999999998</v>
      </c>
      <c r="I5230" s="6">
        <v>4</v>
      </c>
      <c r="J5230" s="6">
        <v>44365.08</v>
      </c>
      <c r="K5230" s="5">
        <f t="shared" si="568"/>
        <v>798.57143999999994</v>
      </c>
      <c r="L5230" s="7">
        <v>2.37</v>
      </c>
      <c r="M5230" s="7">
        <v>4382</v>
      </c>
      <c r="N5230" s="3">
        <v>45358</v>
      </c>
      <c r="O5230" s="4" t="str">
        <f t="shared" si="569"/>
        <v>2024-03</v>
      </c>
      <c r="P5230" s="4" t="str">
        <f t="shared" si="570"/>
        <v>03</v>
      </c>
      <c r="Q5230" s="4" t="str">
        <f t="shared" si="571"/>
        <v>March</v>
      </c>
      <c r="R5230" s="30" t="str">
        <f t="shared" si="572"/>
        <v>07</v>
      </c>
      <c r="W5230" t="str">
        <f t="shared" si="573"/>
        <v>ok</v>
      </c>
    </row>
    <row r="5231" spans="1:23" x14ac:dyDescent="0.3">
      <c r="A5231" t="s">
        <v>5273</v>
      </c>
      <c r="B5231" t="s">
        <v>11</v>
      </c>
      <c r="C5231" t="s">
        <v>12</v>
      </c>
      <c r="D5231" t="s">
        <v>13</v>
      </c>
      <c r="E5231" t="s">
        <v>45</v>
      </c>
      <c r="F5231" t="s">
        <v>26</v>
      </c>
      <c r="G5231" s="5">
        <v>9076.16</v>
      </c>
      <c r="H5231" s="5">
        <f t="shared" si="567"/>
        <v>163.37087999999997</v>
      </c>
      <c r="I5231" s="6">
        <v>3</v>
      </c>
      <c r="J5231" s="6">
        <v>27228.48</v>
      </c>
      <c r="K5231" s="5">
        <f t="shared" si="568"/>
        <v>490.11263999999994</v>
      </c>
      <c r="L5231" s="7">
        <v>4.57</v>
      </c>
      <c r="M5231" s="7">
        <v>3282</v>
      </c>
      <c r="N5231" s="3">
        <v>45619</v>
      </c>
      <c r="O5231" s="4" t="str">
        <f t="shared" si="569"/>
        <v>2024-11</v>
      </c>
      <c r="P5231" s="4" t="str">
        <f t="shared" si="570"/>
        <v>11</v>
      </c>
      <c r="Q5231" s="4" t="str">
        <f t="shared" si="571"/>
        <v>November</v>
      </c>
      <c r="R5231" s="30" t="str">
        <f t="shared" si="572"/>
        <v>23</v>
      </c>
      <c r="W5231" t="str">
        <f t="shared" si="573"/>
        <v>ok</v>
      </c>
    </row>
    <row r="5232" spans="1:23" x14ac:dyDescent="0.3">
      <c r="A5232" t="s">
        <v>5274</v>
      </c>
      <c r="B5232" t="s">
        <v>41</v>
      </c>
      <c r="C5232" t="s">
        <v>42</v>
      </c>
      <c r="D5232" t="s">
        <v>43</v>
      </c>
      <c r="E5232" t="s">
        <v>14</v>
      </c>
      <c r="F5232" t="s">
        <v>31</v>
      </c>
      <c r="G5232" s="5">
        <v>13448.5</v>
      </c>
      <c r="H5232" s="5">
        <f t="shared" si="567"/>
        <v>242.07299999999998</v>
      </c>
      <c r="I5232" s="6">
        <v>3</v>
      </c>
      <c r="J5232" s="6">
        <v>40345.5</v>
      </c>
      <c r="K5232" s="5">
        <f t="shared" si="568"/>
        <v>726.21899999999994</v>
      </c>
      <c r="L5232" s="7">
        <v>4.17</v>
      </c>
      <c r="M5232" s="7">
        <v>2192</v>
      </c>
      <c r="N5232" s="3">
        <v>45361</v>
      </c>
      <c r="O5232" s="4" t="str">
        <f t="shared" si="569"/>
        <v>2024-03</v>
      </c>
      <c r="P5232" s="4" t="str">
        <f t="shared" si="570"/>
        <v>03</v>
      </c>
      <c r="Q5232" s="4" t="str">
        <f t="shared" si="571"/>
        <v>March</v>
      </c>
      <c r="R5232" s="30" t="str">
        <f t="shared" si="572"/>
        <v>10</v>
      </c>
      <c r="W5232" t="str">
        <f t="shared" si="573"/>
        <v>ok</v>
      </c>
    </row>
    <row r="5233" spans="1:23" x14ac:dyDescent="0.3">
      <c r="A5233" t="s">
        <v>5275</v>
      </c>
      <c r="B5233" t="s">
        <v>11</v>
      </c>
      <c r="C5233" t="s">
        <v>12</v>
      </c>
      <c r="D5233" t="s">
        <v>13</v>
      </c>
      <c r="E5233" t="s">
        <v>45</v>
      </c>
      <c r="F5233" t="s">
        <v>21</v>
      </c>
      <c r="G5233" s="5">
        <v>15558.52</v>
      </c>
      <c r="H5233" s="5">
        <f t="shared" si="567"/>
        <v>280.05336</v>
      </c>
      <c r="I5233" s="6">
        <v>4</v>
      </c>
      <c r="J5233" s="6">
        <v>62234.080000000002</v>
      </c>
      <c r="K5233" s="5">
        <f t="shared" si="568"/>
        <v>1120.21344</v>
      </c>
      <c r="L5233" s="7">
        <v>1.37</v>
      </c>
      <c r="M5233" s="7">
        <v>4482</v>
      </c>
      <c r="N5233" s="3">
        <v>45638</v>
      </c>
      <c r="O5233" s="4" t="str">
        <f t="shared" si="569"/>
        <v>2024-12</v>
      </c>
      <c r="P5233" s="4" t="str">
        <f t="shared" si="570"/>
        <v>12</v>
      </c>
      <c r="Q5233" s="4" t="str">
        <f t="shared" si="571"/>
        <v>December</v>
      </c>
      <c r="R5233" s="30" t="str">
        <f t="shared" si="572"/>
        <v>12</v>
      </c>
      <c r="W5233" t="str">
        <f t="shared" si="573"/>
        <v>ok</v>
      </c>
    </row>
    <row r="5234" spans="1:23" x14ac:dyDescent="0.3">
      <c r="A5234" t="s">
        <v>5276</v>
      </c>
      <c r="B5234" t="s">
        <v>41</v>
      </c>
      <c r="C5234" t="s">
        <v>42</v>
      </c>
      <c r="D5234" t="s">
        <v>43</v>
      </c>
      <c r="E5234" t="s">
        <v>20</v>
      </c>
      <c r="F5234" t="s">
        <v>38</v>
      </c>
      <c r="G5234" s="5">
        <v>362.86</v>
      </c>
      <c r="H5234" s="5">
        <f t="shared" si="567"/>
        <v>6.5314800000000002</v>
      </c>
      <c r="I5234" s="6">
        <v>4</v>
      </c>
      <c r="J5234" s="6">
        <v>1451.44</v>
      </c>
      <c r="K5234" s="5">
        <f t="shared" si="568"/>
        <v>26.125920000000001</v>
      </c>
      <c r="L5234" s="7">
        <v>2.35</v>
      </c>
      <c r="M5234" s="7">
        <v>4752</v>
      </c>
      <c r="N5234" s="3">
        <v>45370</v>
      </c>
      <c r="O5234" s="4" t="str">
        <f t="shared" si="569"/>
        <v>2024-03</v>
      </c>
      <c r="P5234" s="4" t="str">
        <f t="shared" si="570"/>
        <v>03</v>
      </c>
      <c r="Q5234" s="4" t="str">
        <f t="shared" si="571"/>
        <v>March</v>
      </c>
      <c r="R5234" s="30" t="str">
        <f t="shared" si="572"/>
        <v>19</v>
      </c>
      <c r="W5234" t="str">
        <f t="shared" si="573"/>
        <v>ok</v>
      </c>
    </row>
    <row r="5235" spans="1:23" x14ac:dyDescent="0.3">
      <c r="A5235" t="s">
        <v>5277</v>
      </c>
      <c r="B5235" t="s">
        <v>63</v>
      </c>
      <c r="C5235" t="s">
        <v>18</v>
      </c>
      <c r="D5235" t="s">
        <v>64</v>
      </c>
      <c r="E5235" t="s">
        <v>20</v>
      </c>
      <c r="F5235" t="s">
        <v>38</v>
      </c>
      <c r="G5235" s="5">
        <v>6204.96</v>
      </c>
      <c r="H5235" s="5">
        <f t="shared" si="567"/>
        <v>111.68928</v>
      </c>
      <c r="I5235" s="6">
        <v>5</v>
      </c>
      <c r="J5235" s="6">
        <v>31024.799999999999</v>
      </c>
      <c r="K5235" s="5">
        <f t="shared" si="568"/>
        <v>558.44640000000004</v>
      </c>
      <c r="L5235" s="7">
        <v>1.86</v>
      </c>
      <c r="M5235" s="7">
        <v>2839</v>
      </c>
      <c r="N5235" s="3">
        <v>45425</v>
      </c>
      <c r="O5235" s="4" t="str">
        <f t="shared" si="569"/>
        <v>2024-05</v>
      </c>
      <c r="P5235" s="4" t="str">
        <f t="shared" si="570"/>
        <v>05</v>
      </c>
      <c r="Q5235" s="4" t="str">
        <f t="shared" si="571"/>
        <v>May</v>
      </c>
      <c r="R5235" s="30" t="str">
        <f t="shared" si="572"/>
        <v>13</v>
      </c>
      <c r="W5235" t="str">
        <f t="shared" si="573"/>
        <v>ok</v>
      </c>
    </row>
    <row r="5236" spans="1:23" x14ac:dyDescent="0.3">
      <c r="A5236" t="s">
        <v>5278</v>
      </c>
      <c r="B5236" t="s">
        <v>63</v>
      </c>
      <c r="C5236" t="s">
        <v>18</v>
      </c>
      <c r="D5236" t="s">
        <v>64</v>
      </c>
      <c r="E5236" t="s">
        <v>14</v>
      </c>
      <c r="F5236" t="s">
        <v>15</v>
      </c>
      <c r="G5236" s="5">
        <v>17244.259999999998</v>
      </c>
      <c r="H5236" s="5">
        <f t="shared" si="567"/>
        <v>310.39667999999995</v>
      </c>
      <c r="I5236" s="6">
        <v>4</v>
      </c>
      <c r="J5236" s="6">
        <v>68977.039999999994</v>
      </c>
      <c r="K5236" s="5">
        <f t="shared" si="568"/>
        <v>1241.5867199999998</v>
      </c>
      <c r="L5236" s="7">
        <v>4.5199999999999996</v>
      </c>
      <c r="M5236" s="7">
        <v>4125</v>
      </c>
      <c r="N5236" s="3">
        <v>45439</v>
      </c>
      <c r="O5236" s="4" t="str">
        <f t="shared" si="569"/>
        <v>2024-05</v>
      </c>
      <c r="P5236" s="4" t="str">
        <f t="shared" si="570"/>
        <v>05</v>
      </c>
      <c r="Q5236" s="4" t="str">
        <f t="shared" si="571"/>
        <v>May</v>
      </c>
      <c r="R5236" s="30" t="str">
        <f t="shared" si="572"/>
        <v>27</v>
      </c>
      <c r="W5236" t="str">
        <f t="shared" si="573"/>
        <v>ok</v>
      </c>
    </row>
    <row r="5237" spans="1:23" x14ac:dyDescent="0.3">
      <c r="A5237" t="s">
        <v>5279</v>
      </c>
      <c r="B5237" t="s">
        <v>33</v>
      </c>
      <c r="C5237" t="s">
        <v>12</v>
      </c>
      <c r="D5237" t="s">
        <v>34</v>
      </c>
      <c r="E5237" t="s">
        <v>20</v>
      </c>
      <c r="F5237" t="s">
        <v>60</v>
      </c>
      <c r="G5237" s="5">
        <v>922.66</v>
      </c>
      <c r="H5237" s="5">
        <f t="shared" si="567"/>
        <v>16.607879999999998</v>
      </c>
      <c r="I5237" s="6">
        <v>1</v>
      </c>
      <c r="J5237" s="6">
        <v>922.66</v>
      </c>
      <c r="K5237" s="5">
        <f t="shared" si="568"/>
        <v>16.607879999999998</v>
      </c>
      <c r="L5237" s="7">
        <v>1.1000000000000001</v>
      </c>
      <c r="M5237" s="7">
        <v>1791</v>
      </c>
      <c r="N5237" s="3">
        <v>45590</v>
      </c>
      <c r="O5237" s="4" t="str">
        <f t="shared" si="569"/>
        <v>2024-10</v>
      </c>
      <c r="P5237" s="4" t="str">
        <f t="shared" si="570"/>
        <v>10</v>
      </c>
      <c r="Q5237" s="4" t="str">
        <f t="shared" si="571"/>
        <v>October</v>
      </c>
      <c r="R5237" s="30" t="str">
        <f t="shared" si="572"/>
        <v>25</v>
      </c>
      <c r="W5237" t="str">
        <f t="shared" si="573"/>
        <v>ok</v>
      </c>
    </row>
    <row r="5238" spans="1:23" x14ac:dyDescent="0.3">
      <c r="A5238" t="s">
        <v>5280</v>
      </c>
      <c r="B5238" t="s">
        <v>47</v>
      </c>
      <c r="C5238" t="s">
        <v>12</v>
      </c>
      <c r="D5238" t="s">
        <v>48</v>
      </c>
      <c r="E5238" t="s">
        <v>20</v>
      </c>
      <c r="F5238" t="s">
        <v>21</v>
      </c>
      <c r="G5238" s="5">
        <v>1364.76</v>
      </c>
      <c r="H5238" s="5">
        <f t="shared" si="567"/>
        <v>24.565679999999997</v>
      </c>
      <c r="I5238" s="6">
        <v>3</v>
      </c>
      <c r="J5238" s="6">
        <v>4094.28</v>
      </c>
      <c r="K5238" s="5">
        <f t="shared" si="568"/>
        <v>73.697039999999987</v>
      </c>
      <c r="L5238" s="7">
        <v>2.73</v>
      </c>
      <c r="M5238" s="7">
        <v>4351</v>
      </c>
      <c r="N5238" s="3">
        <v>45293</v>
      </c>
      <c r="O5238" s="4" t="str">
        <f t="shared" si="569"/>
        <v>2024-01</v>
      </c>
      <c r="P5238" s="4" t="str">
        <f t="shared" si="570"/>
        <v>01</v>
      </c>
      <c r="Q5238" s="4" t="str">
        <f t="shared" si="571"/>
        <v>January</v>
      </c>
      <c r="R5238" s="30" t="str">
        <f t="shared" si="572"/>
        <v>02</v>
      </c>
      <c r="W5238" t="str">
        <f t="shared" si="573"/>
        <v>ok</v>
      </c>
    </row>
    <row r="5239" spans="1:23" x14ac:dyDescent="0.3">
      <c r="A5239" t="s">
        <v>5281</v>
      </c>
      <c r="B5239" t="s">
        <v>28</v>
      </c>
      <c r="C5239" t="s">
        <v>29</v>
      </c>
      <c r="D5239" t="s">
        <v>30</v>
      </c>
      <c r="E5239" t="s">
        <v>14</v>
      </c>
      <c r="F5239" t="s">
        <v>26</v>
      </c>
      <c r="G5239" s="5">
        <v>13679.03</v>
      </c>
      <c r="H5239" s="5">
        <f t="shared" si="567"/>
        <v>246.22253999999998</v>
      </c>
      <c r="I5239" s="6">
        <v>1</v>
      </c>
      <c r="J5239" s="6">
        <v>13679.03</v>
      </c>
      <c r="K5239" s="5">
        <f t="shared" si="568"/>
        <v>246.22253999999998</v>
      </c>
      <c r="L5239" s="7">
        <v>3.2</v>
      </c>
      <c r="M5239" s="7">
        <v>4785</v>
      </c>
      <c r="N5239" s="3">
        <v>45357</v>
      </c>
      <c r="O5239" s="4" t="str">
        <f t="shared" si="569"/>
        <v>2024-03</v>
      </c>
      <c r="P5239" s="4" t="str">
        <f t="shared" si="570"/>
        <v>03</v>
      </c>
      <c r="Q5239" s="4" t="str">
        <f t="shared" si="571"/>
        <v>March</v>
      </c>
      <c r="R5239" s="30" t="str">
        <f t="shared" si="572"/>
        <v>06</v>
      </c>
      <c r="W5239" t="str">
        <f t="shared" si="573"/>
        <v>ok</v>
      </c>
    </row>
    <row r="5240" spans="1:23" x14ac:dyDescent="0.3">
      <c r="A5240" t="s">
        <v>5282</v>
      </c>
      <c r="B5240" t="s">
        <v>51</v>
      </c>
      <c r="C5240" t="s">
        <v>29</v>
      </c>
      <c r="D5240" t="s">
        <v>52</v>
      </c>
      <c r="E5240" t="s">
        <v>45</v>
      </c>
      <c r="F5240" t="s">
        <v>31</v>
      </c>
      <c r="G5240" s="5">
        <v>15995.97</v>
      </c>
      <c r="H5240" s="5">
        <f t="shared" si="567"/>
        <v>287.92745999999994</v>
      </c>
      <c r="I5240" s="6">
        <v>2</v>
      </c>
      <c r="J5240" s="6">
        <v>31991.94</v>
      </c>
      <c r="K5240" s="5">
        <f t="shared" si="568"/>
        <v>575.85491999999988</v>
      </c>
      <c r="L5240" s="7">
        <v>2.31</v>
      </c>
      <c r="M5240" s="7">
        <v>4471</v>
      </c>
      <c r="N5240" s="3">
        <v>45563</v>
      </c>
      <c r="O5240" s="4" t="str">
        <f t="shared" si="569"/>
        <v>2024-09</v>
      </c>
      <c r="P5240" s="4" t="str">
        <f t="shared" si="570"/>
        <v>09</v>
      </c>
      <c r="Q5240" s="4" t="str">
        <f t="shared" si="571"/>
        <v>September</v>
      </c>
      <c r="R5240" s="30" t="str">
        <f t="shared" si="572"/>
        <v>28</v>
      </c>
      <c r="W5240" t="str">
        <f t="shared" si="573"/>
        <v>ok</v>
      </c>
    </row>
    <row r="5241" spans="1:23" x14ac:dyDescent="0.3">
      <c r="A5241" t="s">
        <v>5283</v>
      </c>
      <c r="B5241" t="s">
        <v>51</v>
      </c>
      <c r="C5241" t="s">
        <v>29</v>
      </c>
      <c r="D5241" t="s">
        <v>52</v>
      </c>
      <c r="E5241" t="s">
        <v>45</v>
      </c>
      <c r="F5241" t="s">
        <v>21</v>
      </c>
      <c r="G5241" s="5">
        <v>9926.0400000000009</v>
      </c>
      <c r="H5241" s="5">
        <f t="shared" si="567"/>
        <v>178.66872000000001</v>
      </c>
      <c r="I5241" s="6">
        <v>2</v>
      </c>
      <c r="J5241" s="6">
        <v>19852.080000000002</v>
      </c>
      <c r="K5241" s="5">
        <f t="shared" si="568"/>
        <v>357.33744000000002</v>
      </c>
      <c r="L5241" s="7">
        <v>1.76</v>
      </c>
      <c r="M5241" s="7">
        <v>2562</v>
      </c>
      <c r="N5241" s="3">
        <v>45380</v>
      </c>
      <c r="O5241" s="4" t="str">
        <f t="shared" si="569"/>
        <v>2024-03</v>
      </c>
      <c r="P5241" s="4" t="str">
        <f t="shared" si="570"/>
        <v>03</v>
      </c>
      <c r="Q5241" s="4" t="str">
        <f t="shared" si="571"/>
        <v>March</v>
      </c>
      <c r="R5241" s="30" t="str">
        <f t="shared" si="572"/>
        <v>29</v>
      </c>
      <c r="W5241" t="str">
        <f t="shared" si="573"/>
        <v>ok</v>
      </c>
    </row>
    <row r="5242" spans="1:23" x14ac:dyDescent="0.3">
      <c r="A5242" t="s">
        <v>5284</v>
      </c>
      <c r="B5242" t="s">
        <v>17</v>
      </c>
      <c r="C5242" t="s">
        <v>18</v>
      </c>
      <c r="D5242" t="s">
        <v>19</v>
      </c>
      <c r="E5242" t="s">
        <v>14</v>
      </c>
      <c r="F5242" t="s">
        <v>15</v>
      </c>
      <c r="G5242" s="5">
        <v>8706.74</v>
      </c>
      <c r="H5242" s="5">
        <f t="shared" si="567"/>
        <v>156.72131999999999</v>
      </c>
      <c r="I5242" s="6">
        <v>1</v>
      </c>
      <c r="J5242" s="6">
        <v>8706.74</v>
      </c>
      <c r="K5242" s="5">
        <f t="shared" si="568"/>
        <v>156.72131999999999</v>
      </c>
      <c r="L5242" s="7">
        <v>3.26</v>
      </c>
      <c r="M5242" s="7">
        <v>1559</v>
      </c>
      <c r="N5242" s="3">
        <v>45566</v>
      </c>
      <c r="O5242" s="4" t="str">
        <f t="shared" si="569"/>
        <v>2024-10</v>
      </c>
      <c r="P5242" s="4" t="str">
        <f t="shared" si="570"/>
        <v>10</v>
      </c>
      <c r="Q5242" s="4" t="str">
        <f t="shared" si="571"/>
        <v>October</v>
      </c>
      <c r="R5242" s="30" t="str">
        <f t="shared" si="572"/>
        <v>01</v>
      </c>
      <c r="W5242" t="str">
        <f t="shared" si="573"/>
        <v>ok</v>
      </c>
    </row>
    <row r="5243" spans="1:23" x14ac:dyDescent="0.3">
      <c r="A5243" t="s">
        <v>5285</v>
      </c>
      <c r="B5243" t="s">
        <v>33</v>
      </c>
      <c r="C5243" t="s">
        <v>12</v>
      </c>
      <c r="D5243" t="s">
        <v>34</v>
      </c>
      <c r="E5243" t="s">
        <v>14</v>
      </c>
      <c r="F5243" t="s">
        <v>38</v>
      </c>
      <c r="G5243" s="5">
        <v>15499.75</v>
      </c>
      <c r="H5243" s="5">
        <f t="shared" si="567"/>
        <v>278.99549999999999</v>
      </c>
      <c r="I5243" s="6">
        <v>1</v>
      </c>
      <c r="J5243" s="6">
        <v>15499.75</v>
      </c>
      <c r="K5243" s="5">
        <f t="shared" si="568"/>
        <v>278.99549999999999</v>
      </c>
      <c r="L5243" s="7">
        <v>1.05</v>
      </c>
      <c r="M5243" s="7">
        <v>4429</v>
      </c>
      <c r="N5243" s="3">
        <v>45480</v>
      </c>
      <c r="O5243" s="4" t="str">
        <f t="shared" si="569"/>
        <v>2024-07</v>
      </c>
      <c r="P5243" s="4" t="str">
        <f t="shared" si="570"/>
        <v>07</v>
      </c>
      <c r="Q5243" s="4" t="str">
        <f t="shared" si="571"/>
        <v>July</v>
      </c>
      <c r="R5243" s="30" t="str">
        <f t="shared" si="572"/>
        <v>07</v>
      </c>
      <c r="W5243" t="str">
        <f t="shared" si="573"/>
        <v>ok</v>
      </c>
    </row>
    <row r="5244" spans="1:23" x14ac:dyDescent="0.3">
      <c r="A5244" t="s">
        <v>5286</v>
      </c>
      <c r="B5244" t="s">
        <v>47</v>
      </c>
      <c r="C5244" t="s">
        <v>12</v>
      </c>
      <c r="D5244" t="s">
        <v>48</v>
      </c>
      <c r="E5244" t="s">
        <v>20</v>
      </c>
      <c r="F5244" t="s">
        <v>38</v>
      </c>
      <c r="G5244" s="5">
        <v>9961.76</v>
      </c>
      <c r="H5244" s="5">
        <f t="shared" si="567"/>
        <v>179.31168</v>
      </c>
      <c r="I5244" s="6">
        <v>5</v>
      </c>
      <c r="J5244" s="6">
        <v>49808.800000000003</v>
      </c>
      <c r="K5244" s="5">
        <f t="shared" si="568"/>
        <v>896.55840000000001</v>
      </c>
      <c r="L5244" s="7">
        <v>2.14</v>
      </c>
      <c r="M5244" s="7">
        <v>4846</v>
      </c>
      <c r="N5244" s="3">
        <v>45336</v>
      </c>
      <c r="O5244" s="4" t="str">
        <f t="shared" si="569"/>
        <v>2024-02</v>
      </c>
      <c r="P5244" s="4" t="str">
        <f t="shared" si="570"/>
        <v>02</v>
      </c>
      <c r="Q5244" s="4" t="str">
        <f t="shared" si="571"/>
        <v>February</v>
      </c>
      <c r="R5244" s="30" t="str">
        <f t="shared" si="572"/>
        <v>14</v>
      </c>
      <c r="W5244" t="str">
        <f t="shared" si="573"/>
        <v>ok</v>
      </c>
    </row>
    <row r="5245" spans="1:23" x14ac:dyDescent="0.3">
      <c r="A5245" t="s">
        <v>5287</v>
      </c>
      <c r="B5245" t="s">
        <v>47</v>
      </c>
      <c r="C5245" t="s">
        <v>12</v>
      </c>
      <c r="D5245" t="s">
        <v>48</v>
      </c>
      <c r="E5245" t="s">
        <v>45</v>
      </c>
      <c r="F5245" t="s">
        <v>15</v>
      </c>
      <c r="G5245" s="5">
        <v>252.92</v>
      </c>
      <c r="H5245" s="5">
        <f t="shared" si="567"/>
        <v>4.5525599999999997</v>
      </c>
      <c r="I5245" s="6">
        <v>5</v>
      </c>
      <c r="J5245" s="6">
        <v>1264.5999999999999</v>
      </c>
      <c r="K5245" s="5">
        <f t="shared" si="568"/>
        <v>22.762799999999999</v>
      </c>
      <c r="L5245" s="7">
        <v>4.18</v>
      </c>
      <c r="M5245" s="7">
        <v>3554</v>
      </c>
      <c r="N5245" s="3">
        <v>45633</v>
      </c>
      <c r="O5245" s="4" t="str">
        <f t="shared" si="569"/>
        <v>2024-12</v>
      </c>
      <c r="P5245" s="4" t="str">
        <f t="shared" si="570"/>
        <v>12</v>
      </c>
      <c r="Q5245" s="4" t="str">
        <f t="shared" si="571"/>
        <v>December</v>
      </c>
      <c r="R5245" s="30" t="str">
        <f t="shared" si="572"/>
        <v>07</v>
      </c>
      <c r="W5245" t="str">
        <f t="shared" si="573"/>
        <v>ok</v>
      </c>
    </row>
    <row r="5246" spans="1:23" x14ac:dyDescent="0.3">
      <c r="A5246" t="s">
        <v>5288</v>
      </c>
      <c r="B5246" t="s">
        <v>33</v>
      </c>
      <c r="C5246" t="s">
        <v>12</v>
      </c>
      <c r="D5246" t="s">
        <v>34</v>
      </c>
      <c r="E5246" t="s">
        <v>20</v>
      </c>
      <c r="F5246" t="s">
        <v>31</v>
      </c>
      <c r="G5246" s="5">
        <v>1512.67</v>
      </c>
      <c r="H5246" s="5">
        <f t="shared" si="567"/>
        <v>27.228059999999999</v>
      </c>
      <c r="I5246" s="6">
        <v>2</v>
      </c>
      <c r="J5246" s="6">
        <v>3025.34</v>
      </c>
      <c r="K5246" s="5">
        <f t="shared" si="568"/>
        <v>54.456119999999999</v>
      </c>
      <c r="L5246" s="7">
        <v>1.61</v>
      </c>
      <c r="M5246" s="7">
        <v>4846</v>
      </c>
      <c r="N5246" s="3">
        <v>45531</v>
      </c>
      <c r="O5246" s="4" t="str">
        <f t="shared" si="569"/>
        <v>2024-08</v>
      </c>
      <c r="P5246" s="4" t="str">
        <f t="shared" si="570"/>
        <v>08</v>
      </c>
      <c r="Q5246" s="4" t="str">
        <f t="shared" si="571"/>
        <v>August</v>
      </c>
      <c r="R5246" s="30" t="str">
        <f t="shared" si="572"/>
        <v>27</v>
      </c>
      <c r="W5246" t="str">
        <f t="shared" si="573"/>
        <v>ok</v>
      </c>
    </row>
    <row r="5247" spans="1:23" x14ac:dyDescent="0.3">
      <c r="A5247" t="s">
        <v>5289</v>
      </c>
      <c r="B5247" t="s">
        <v>41</v>
      </c>
      <c r="C5247" t="s">
        <v>42</v>
      </c>
      <c r="D5247" t="s">
        <v>43</v>
      </c>
      <c r="E5247" t="s">
        <v>20</v>
      </c>
      <c r="F5247" t="s">
        <v>31</v>
      </c>
      <c r="G5247" s="5">
        <v>6435.38</v>
      </c>
      <c r="H5247" s="5">
        <f t="shared" si="567"/>
        <v>115.83684</v>
      </c>
      <c r="I5247" s="6">
        <v>2</v>
      </c>
      <c r="J5247" s="6">
        <v>12870.76</v>
      </c>
      <c r="K5247" s="5">
        <f t="shared" si="568"/>
        <v>231.67367999999999</v>
      </c>
      <c r="L5247" s="7">
        <v>2.42</v>
      </c>
      <c r="M5247" s="7">
        <v>2942</v>
      </c>
      <c r="N5247" s="3">
        <v>45507</v>
      </c>
      <c r="O5247" s="4" t="str">
        <f t="shared" si="569"/>
        <v>2024-08</v>
      </c>
      <c r="P5247" s="4" t="str">
        <f t="shared" si="570"/>
        <v>08</v>
      </c>
      <c r="Q5247" s="4" t="str">
        <f t="shared" si="571"/>
        <v>August</v>
      </c>
      <c r="R5247" s="30" t="str">
        <f t="shared" si="572"/>
        <v>03</v>
      </c>
      <c r="W5247" t="str">
        <f t="shared" si="573"/>
        <v>ok</v>
      </c>
    </row>
    <row r="5248" spans="1:23" x14ac:dyDescent="0.3">
      <c r="A5248" t="s">
        <v>5290</v>
      </c>
      <c r="B5248" t="s">
        <v>63</v>
      </c>
      <c r="C5248" t="s">
        <v>18</v>
      </c>
      <c r="D5248" t="s">
        <v>64</v>
      </c>
      <c r="E5248" t="s">
        <v>20</v>
      </c>
      <c r="F5248" t="s">
        <v>15</v>
      </c>
      <c r="G5248" s="5">
        <v>9354.69</v>
      </c>
      <c r="H5248" s="5">
        <f t="shared" si="567"/>
        <v>168.38442000000001</v>
      </c>
      <c r="I5248" s="6">
        <v>1</v>
      </c>
      <c r="J5248" s="6">
        <v>9354.69</v>
      </c>
      <c r="K5248" s="5">
        <f t="shared" si="568"/>
        <v>168.38442000000001</v>
      </c>
      <c r="L5248" s="7">
        <v>1.23</v>
      </c>
      <c r="M5248" s="7">
        <v>3279</v>
      </c>
      <c r="N5248" s="3">
        <v>45367</v>
      </c>
      <c r="O5248" s="4" t="str">
        <f t="shared" si="569"/>
        <v>2024-03</v>
      </c>
      <c r="P5248" s="4" t="str">
        <f t="shared" si="570"/>
        <v>03</v>
      </c>
      <c r="Q5248" s="4" t="str">
        <f t="shared" si="571"/>
        <v>March</v>
      </c>
      <c r="R5248" s="30" t="str">
        <f t="shared" si="572"/>
        <v>16</v>
      </c>
      <c r="W5248" t="str">
        <f t="shared" si="573"/>
        <v>ok</v>
      </c>
    </row>
    <row r="5249" spans="1:23" x14ac:dyDescent="0.3">
      <c r="A5249" t="s">
        <v>5291</v>
      </c>
      <c r="B5249" t="s">
        <v>11</v>
      </c>
      <c r="C5249" t="s">
        <v>12</v>
      </c>
      <c r="D5249" t="s">
        <v>13</v>
      </c>
      <c r="E5249" t="s">
        <v>14</v>
      </c>
      <c r="F5249" t="s">
        <v>38</v>
      </c>
      <c r="G5249" s="5">
        <v>751.88</v>
      </c>
      <c r="H5249" s="5">
        <f t="shared" si="567"/>
        <v>13.53384</v>
      </c>
      <c r="I5249" s="6">
        <v>1</v>
      </c>
      <c r="J5249" s="6">
        <v>751.88</v>
      </c>
      <c r="K5249" s="5">
        <f t="shared" si="568"/>
        <v>13.53384</v>
      </c>
      <c r="L5249" s="7">
        <v>2</v>
      </c>
      <c r="M5249" s="7">
        <v>2414</v>
      </c>
      <c r="N5249" s="3">
        <v>45374</v>
      </c>
      <c r="O5249" s="4" t="str">
        <f t="shared" si="569"/>
        <v>2024-03</v>
      </c>
      <c r="P5249" s="4" t="str">
        <f t="shared" si="570"/>
        <v>03</v>
      </c>
      <c r="Q5249" s="4" t="str">
        <f t="shared" si="571"/>
        <v>March</v>
      </c>
      <c r="R5249" s="30" t="str">
        <f t="shared" si="572"/>
        <v>23</v>
      </c>
      <c r="W5249" t="str">
        <f t="shared" si="573"/>
        <v>ok</v>
      </c>
    </row>
    <row r="5250" spans="1:23" x14ac:dyDescent="0.3">
      <c r="A5250" t="s">
        <v>5292</v>
      </c>
      <c r="B5250" t="s">
        <v>23</v>
      </c>
      <c r="C5250" t="s">
        <v>24</v>
      </c>
      <c r="D5250" t="s">
        <v>25</v>
      </c>
      <c r="E5250" t="s">
        <v>45</v>
      </c>
      <c r="F5250" t="s">
        <v>26</v>
      </c>
      <c r="G5250" s="5">
        <v>14346.16</v>
      </c>
      <c r="H5250" s="5">
        <f t="shared" si="567"/>
        <v>258.23087999999996</v>
      </c>
      <c r="I5250" s="6">
        <v>4</v>
      </c>
      <c r="J5250" s="6">
        <v>57384.639999999999</v>
      </c>
      <c r="K5250" s="5">
        <f t="shared" si="568"/>
        <v>1032.9235199999998</v>
      </c>
      <c r="L5250" s="7">
        <v>2.25</v>
      </c>
      <c r="M5250" s="7">
        <v>2720</v>
      </c>
      <c r="N5250" s="3">
        <v>45416</v>
      </c>
      <c r="O5250" s="4" t="str">
        <f t="shared" si="569"/>
        <v>2024-05</v>
      </c>
      <c r="P5250" s="4" t="str">
        <f t="shared" si="570"/>
        <v>05</v>
      </c>
      <c r="Q5250" s="4" t="str">
        <f t="shared" si="571"/>
        <v>May</v>
      </c>
      <c r="R5250" s="30" t="str">
        <f t="shared" si="572"/>
        <v>04</v>
      </c>
      <c r="W5250" t="str">
        <f t="shared" si="573"/>
        <v>ok</v>
      </c>
    </row>
    <row r="5251" spans="1:23" x14ac:dyDescent="0.3">
      <c r="A5251" t="s">
        <v>5293</v>
      </c>
      <c r="B5251" t="s">
        <v>36</v>
      </c>
      <c r="C5251" t="s">
        <v>18</v>
      </c>
      <c r="D5251" t="s">
        <v>37</v>
      </c>
      <c r="E5251" t="s">
        <v>14</v>
      </c>
      <c r="F5251" t="s">
        <v>60</v>
      </c>
      <c r="G5251" s="5">
        <v>4741.6499999999996</v>
      </c>
      <c r="H5251" s="5">
        <f t="shared" ref="H5251:H5314" si="574">G5251*0.018</f>
        <v>85.349699999999984</v>
      </c>
      <c r="I5251" s="6">
        <v>1</v>
      </c>
      <c r="J5251" s="6">
        <v>4741.6499999999996</v>
      </c>
      <c r="K5251" s="5">
        <f t="shared" ref="K5251:K5314" si="575">H5251*I5251</f>
        <v>85.349699999999984</v>
      </c>
      <c r="L5251" s="7">
        <v>4.2</v>
      </c>
      <c r="M5251" s="7">
        <v>4150</v>
      </c>
      <c r="N5251" s="3">
        <v>45456</v>
      </c>
      <c r="O5251" s="4" t="str">
        <f t="shared" ref="O5251:O5314" si="576">TEXT(N5251,"yyyy-mm")</f>
        <v>2024-06</v>
      </c>
      <c r="P5251" s="4" t="str">
        <f t="shared" ref="P5251:P5314" si="577">TEXT(N5251,"mm")</f>
        <v>06</v>
      </c>
      <c r="Q5251" s="4" t="str">
        <f t="shared" ref="Q5251:Q5314" si="578">TEXT(DATE(2024,P5251,1),"mmmm")</f>
        <v>June</v>
      </c>
      <c r="R5251" s="30" t="str">
        <f t="shared" ref="R5251:R5314" si="579">TEXT(N5251,"dd")</f>
        <v>13</v>
      </c>
      <c r="W5251" t="str">
        <f t="shared" ref="W5251:W5314" si="580">IF(G5251*I5251=J5251,"ok","False")</f>
        <v>ok</v>
      </c>
    </row>
    <row r="5252" spans="1:23" x14ac:dyDescent="0.3">
      <c r="A5252" t="s">
        <v>5294</v>
      </c>
      <c r="B5252" t="s">
        <v>23</v>
      </c>
      <c r="C5252" t="s">
        <v>24</v>
      </c>
      <c r="D5252" t="s">
        <v>25</v>
      </c>
      <c r="E5252" t="s">
        <v>45</v>
      </c>
      <c r="F5252" t="s">
        <v>21</v>
      </c>
      <c r="G5252" s="5">
        <v>8207.99</v>
      </c>
      <c r="H5252" s="5">
        <f t="shared" si="574"/>
        <v>147.74381999999997</v>
      </c>
      <c r="I5252" s="6">
        <v>5</v>
      </c>
      <c r="J5252" s="6">
        <v>41039.949999999997</v>
      </c>
      <c r="K5252" s="5">
        <f t="shared" si="575"/>
        <v>738.7190999999998</v>
      </c>
      <c r="L5252" s="7">
        <v>3.22</v>
      </c>
      <c r="M5252" s="7">
        <v>1128</v>
      </c>
      <c r="N5252" s="3">
        <v>45532</v>
      </c>
      <c r="O5252" s="4" t="str">
        <f t="shared" si="576"/>
        <v>2024-08</v>
      </c>
      <c r="P5252" s="4" t="str">
        <f t="shared" si="577"/>
        <v>08</v>
      </c>
      <c r="Q5252" s="4" t="str">
        <f t="shared" si="578"/>
        <v>August</v>
      </c>
      <c r="R5252" s="30" t="str">
        <f t="shared" si="579"/>
        <v>28</v>
      </c>
      <c r="W5252" t="str">
        <f t="shared" si="580"/>
        <v>ok</v>
      </c>
    </row>
    <row r="5253" spans="1:23" x14ac:dyDescent="0.3">
      <c r="A5253" t="s">
        <v>5295</v>
      </c>
      <c r="B5253" t="s">
        <v>36</v>
      </c>
      <c r="C5253" t="s">
        <v>18</v>
      </c>
      <c r="D5253" t="s">
        <v>37</v>
      </c>
      <c r="E5253" t="s">
        <v>45</v>
      </c>
      <c r="F5253" t="s">
        <v>60</v>
      </c>
      <c r="G5253" s="5">
        <v>14490.53</v>
      </c>
      <c r="H5253" s="5">
        <f t="shared" si="574"/>
        <v>260.82954000000001</v>
      </c>
      <c r="I5253" s="6">
        <v>3</v>
      </c>
      <c r="J5253" s="6">
        <v>43471.59</v>
      </c>
      <c r="K5253" s="5">
        <f t="shared" si="575"/>
        <v>782.48862000000008</v>
      </c>
      <c r="L5253" s="7">
        <v>2.33</v>
      </c>
      <c r="M5253" s="7">
        <v>1888</v>
      </c>
      <c r="N5253" s="3">
        <v>45649</v>
      </c>
      <c r="O5253" s="4" t="str">
        <f t="shared" si="576"/>
        <v>2024-12</v>
      </c>
      <c r="P5253" s="4" t="str">
        <f t="shared" si="577"/>
        <v>12</v>
      </c>
      <c r="Q5253" s="4" t="str">
        <f t="shared" si="578"/>
        <v>December</v>
      </c>
      <c r="R5253" s="30" t="str">
        <f t="shared" si="579"/>
        <v>23</v>
      </c>
      <c r="W5253" t="str">
        <f t="shared" si="580"/>
        <v>ok</v>
      </c>
    </row>
    <row r="5254" spans="1:23" x14ac:dyDescent="0.3">
      <c r="A5254" t="s">
        <v>5296</v>
      </c>
      <c r="B5254" t="s">
        <v>33</v>
      </c>
      <c r="C5254" t="s">
        <v>12</v>
      </c>
      <c r="D5254" t="s">
        <v>34</v>
      </c>
      <c r="E5254" t="s">
        <v>14</v>
      </c>
      <c r="F5254" t="s">
        <v>15</v>
      </c>
      <c r="G5254" s="5">
        <v>643.91999999999996</v>
      </c>
      <c r="H5254" s="5">
        <f t="shared" si="574"/>
        <v>11.590559999999998</v>
      </c>
      <c r="I5254" s="6">
        <v>1</v>
      </c>
      <c r="J5254" s="6">
        <v>643.91999999999996</v>
      </c>
      <c r="K5254" s="5">
        <f t="shared" si="575"/>
        <v>11.590559999999998</v>
      </c>
      <c r="L5254" s="7">
        <v>1.24</v>
      </c>
      <c r="M5254" s="7">
        <v>2615</v>
      </c>
      <c r="N5254" s="3">
        <v>45303</v>
      </c>
      <c r="O5254" s="4" t="str">
        <f t="shared" si="576"/>
        <v>2024-01</v>
      </c>
      <c r="P5254" s="4" t="str">
        <f t="shared" si="577"/>
        <v>01</v>
      </c>
      <c r="Q5254" s="4" t="str">
        <f t="shared" si="578"/>
        <v>January</v>
      </c>
      <c r="R5254" s="30" t="str">
        <f t="shared" si="579"/>
        <v>12</v>
      </c>
      <c r="W5254" t="str">
        <f t="shared" si="580"/>
        <v>ok</v>
      </c>
    </row>
    <row r="5255" spans="1:23" x14ac:dyDescent="0.3">
      <c r="A5255" t="s">
        <v>5297</v>
      </c>
      <c r="B5255" t="s">
        <v>51</v>
      </c>
      <c r="C5255" t="s">
        <v>29</v>
      </c>
      <c r="D5255" t="s">
        <v>52</v>
      </c>
      <c r="E5255" t="s">
        <v>20</v>
      </c>
      <c r="F5255" t="s">
        <v>26</v>
      </c>
      <c r="G5255" s="5">
        <v>8946.93</v>
      </c>
      <c r="H5255" s="5">
        <f t="shared" si="574"/>
        <v>161.04473999999999</v>
      </c>
      <c r="I5255" s="6">
        <v>3</v>
      </c>
      <c r="J5255" s="6">
        <v>26840.79</v>
      </c>
      <c r="K5255" s="5">
        <f t="shared" si="575"/>
        <v>483.13421999999997</v>
      </c>
      <c r="L5255" s="7">
        <v>4.93</v>
      </c>
      <c r="M5255" s="7">
        <v>3007</v>
      </c>
      <c r="N5255" s="3">
        <v>45517</v>
      </c>
      <c r="O5255" s="4" t="str">
        <f t="shared" si="576"/>
        <v>2024-08</v>
      </c>
      <c r="P5255" s="4" t="str">
        <f t="shared" si="577"/>
        <v>08</v>
      </c>
      <c r="Q5255" s="4" t="str">
        <f t="shared" si="578"/>
        <v>August</v>
      </c>
      <c r="R5255" s="30" t="str">
        <f t="shared" si="579"/>
        <v>13</v>
      </c>
      <c r="W5255" t="str">
        <f t="shared" si="580"/>
        <v>ok</v>
      </c>
    </row>
    <row r="5256" spans="1:23" x14ac:dyDescent="0.3">
      <c r="A5256" t="s">
        <v>5298</v>
      </c>
      <c r="B5256" t="s">
        <v>63</v>
      </c>
      <c r="C5256" t="s">
        <v>18</v>
      </c>
      <c r="D5256" t="s">
        <v>64</v>
      </c>
      <c r="E5256" t="s">
        <v>14</v>
      </c>
      <c r="F5256" t="s">
        <v>26</v>
      </c>
      <c r="G5256" s="5">
        <v>8438.41</v>
      </c>
      <c r="H5256" s="5">
        <f t="shared" si="574"/>
        <v>151.89138</v>
      </c>
      <c r="I5256" s="6">
        <v>4</v>
      </c>
      <c r="J5256" s="6">
        <v>33753.64</v>
      </c>
      <c r="K5256" s="5">
        <f t="shared" si="575"/>
        <v>607.56551999999999</v>
      </c>
      <c r="L5256" s="7">
        <v>2.41</v>
      </c>
      <c r="M5256" s="7">
        <v>1200</v>
      </c>
      <c r="N5256" s="3">
        <v>45481</v>
      </c>
      <c r="O5256" s="4" t="str">
        <f t="shared" si="576"/>
        <v>2024-07</v>
      </c>
      <c r="P5256" s="4" t="str">
        <f t="shared" si="577"/>
        <v>07</v>
      </c>
      <c r="Q5256" s="4" t="str">
        <f t="shared" si="578"/>
        <v>July</v>
      </c>
      <c r="R5256" s="30" t="str">
        <f t="shared" si="579"/>
        <v>08</v>
      </c>
      <c r="W5256" t="str">
        <f t="shared" si="580"/>
        <v>ok</v>
      </c>
    </row>
    <row r="5257" spans="1:23" x14ac:dyDescent="0.3">
      <c r="A5257" t="s">
        <v>5299</v>
      </c>
      <c r="B5257" t="s">
        <v>63</v>
      </c>
      <c r="C5257" t="s">
        <v>18</v>
      </c>
      <c r="D5257" t="s">
        <v>64</v>
      </c>
      <c r="E5257" t="s">
        <v>45</v>
      </c>
      <c r="F5257" t="s">
        <v>60</v>
      </c>
      <c r="G5257" s="5">
        <v>4328.83</v>
      </c>
      <c r="H5257" s="5">
        <f t="shared" si="574"/>
        <v>77.918939999999992</v>
      </c>
      <c r="I5257" s="6">
        <v>1</v>
      </c>
      <c r="J5257" s="6">
        <v>4328.83</v>
      </c>
      <c r="K5257" s="5">
        <f t="shared" si="575"/>
        <v>77.918939999999992</v>
      </c>
      <c r="L5257" s="7">
        <v>3.43</v>
      </c>
      <c r="M5257" s="7">
        <v>1459</v>
      </c>
      <c r="N5257" s="3">
        <v>45629</v>
      </c>
      <c r="O5257" s="4" t="str">
        <f t="shared" si="576"/>
        <v>2024-12</v>
      </c>
      <c r="P5257" s="4" t="str">
        <f t="shared" si="577"/>
        <v>12</v>
      </c>
      <c r="Q5257" s="4" t="str">
        <f t="shared" si="578"/>
        <v>December</v>
      </c>
      <c r="R5257" s="30" t="str">
        <f t="shared" si="579"/>
        <v>03</v>
      </c>
      <c r="W5257" t="str">
        <f t="shared" si="580"/>
        <v>ok</v>
      </c>
    </row>
    <row r="5258" spans="1:23" x14ac:dyDescent="0.3">
      <c r="A5258" t="s">
        <v>5300</v>
      </c>
      <c r="B5258" t="s">
        <v>51</v>
      </c>
      <c r="C5258" t="s">
        <v>29</v>
      </c>
      <c r="D5258" t="s">
        <v>52</v>
      </c>
      <c r="E5258" t="s">
        <v>14</v>
      </c>
      <c r="F5258" t="s">
        <v>38</v>
      </c>
      <c r="G5258" s="5">
        <v>16953.28</v>
      </c>
      <c r="H5258" s="5">
        <f t="shared" si="574"/>
        <v>305.15903999999995</v>
      </c>
      <c r="I5258" s="6">
        <v>1</v>
      </c>
      <c r="J5258" s="6">
        <v>16953.28</v>
      </c>
      <c r="K5258" s="5">
        <f t="shared" si="575"/>
        <v>305.15903999999995</v>
      </c>
      <c r="L5258" s="7">
        <v>3.44</v>
      </c>
      <c r="M5258" s="7">
        <v>3638</v>
      </c>
      <c r="N5258" s="3">
        <v>45553</v>
      </c>
      <c r="O5258" s="4" t="str">
        <f t="shared" si="576"/>
        <v>2024-09</v>
      </c>
      <c r="P5258" s="4" t="str">
        <f t="shared" si="577"/>
        <v>09</v>
      </c>
      <c r="Q5258" s="4" t="str">
        <f t="shared" si="578"/>
        <v>September</v>
      </c>
      <c r="R5258" s="30" t="str">
        <f t="shared" si="579"/>
        <v>18</v>
      </c>
      <c r="W5258" t="str">
        <f t="shared" si="580"/>
        <v>ok</v>
      </c>
    </row>
    <row r="5259" spans="1:23" x14ac:dyDescent="0.3">
      <c r="A5259" t="s">
        <v>5301</v>
      </c>
      <c r="B5259" t="s">
        <v>28</v>
      </c>
      <c r="C5259" t="s">
        <v>29</v>
      </c>
      <c r="D5259" t="s">
        <v>30</v>
      </c>
      <c r="E5259" t="s">
        <v>20</v>
      </c>
      <c r="F5259" t="s">
        <v>38</v>
      </c>
      <c r="G5259" s="5">
        <v>8881.32</v>
      </c>
      <c r="H5259" s="5">
        <f t="shared" si="574"/>
        <v>159.86375999999998</v>
      </c>
      <c r="I5259" s="6">
        <v>1</v>
      </c>
      <c r="J5259" s="6">
        <v>8881.32</v>
      </c>
      <c r="K5259" s="5">
        <f t="shared" si="575"/>
        <v>159.86375999999998</v>
      </c>
      <c r="L5259" s="7">
        <v>2.0099999999999998</v>
      </c>
      <c r="M5259" s="7">
        <v>2526</v>
      </c>
      <c r="N5259" s="3">
        <v>45362</v>
      </c>
      <c r="O5259" s="4" t="str">
        <f t="shared" si="576"/>
        <v>2024-03</v>
      </c>
      <c r="P5259" s="4" t="str">
        <f t="shared" si="577"/>
        <v>03</v>
      </c>
      <c r="Q5259" s="4" t="str">
        <f t="shared" si="578"/>
        <v>March</v>
      </c>
      <c r="R5259" s="30" t="str">
        <f t="shared" si="579"/>
        <v>11</v>
      </c>
      <c r="W5259" t="str">
        <f t="shared" si="580"/>
        <v>ok</v>
      </c>
    </row>
    <row r="5260" spans="1:23" x14ac:dyDescent="0.3">
      <c r="A5260" t="s">
        <v>5302</v>
      </c>
      <c r="B5260" t="s">
        <v>51</v>
      </c>
      <c r="C5260" t="s">
        <v>29</v>
      </c>
      <c r="D5260" t="s">
        <v>52</v>
      </c>
      <c r="E5260" t="s">
        <v>45</v>
      </c>
      <c r="F5260" t="s">
        <v>31</v>
      </c>
      <c r="G5260" s="5">
        <v>13133.9</v>
      </c>
      <c r="H5260" s="5">
        <f t="shared" si="574"/>
        <v>236.41019999999997</v>
      </c>
      <c r="I5260" s="6">
        <v>1</v>
      </c>
      <c r="J5260" s="6">
        <v>13133.9</v>
      </c>
      <c r="K5260" s="5">
        <f t="shared" si="575"/>
        <v>236.41019999999997</v>
      </c>
      <c r="L5260" s="7">
        <v>1.81</v>
      </c>
      <c r="M5260" s="7">
        <v>3130</v>
      </c>
      <c r="N5260" s="3">
        <v>45344</v>
      </c>
      <c r="O5260" s="4" t="str">
        <f t="shared" si="576"/>
        <v>2024-02</v>
      </c>
      <c r="P5260" s="4" t="str">
        <f t="shared" si="577"/>
        <v>02</v>
      </c>
      <c r="Q5260" s="4" t="str">
        <f t="shared" si="578"/>
        <v>February</v>
      </c>
      <c r="R5260" s="30" t="str">
        <f t="shared" si="579"/>
        <v>22</v>
      </c>
      <c r="W5260" t="str">
        <f t="shared" si="580"/>
        <v>ok</v>
      </c>
    </row>
    <row r="5261" spans="1:23" x14ac:dyDescent="0.3">
      <c r="A5261" t="s">
        <v>5303</v>
      </c>
      <c r="B5261" t="s">
        <v>47</v>
      </c>
      <c r="C5261" t="s">
        <v>12</v>
      </c>
      <c r="D5261" t="s">
        <v>48</v>
      </c>
      <c r="E5261" t="s">
        <v>20</v>
      </c>
      <c r="F5261" t="s">
        <v>15</v>
      </c>
      <c r="G5261" s="5">
        <v>11443.16</v>
      </c>
      <c r="H5261" s="5">
        <f t="shared" si="574"/>
        <v>205.97687999999999</v>
      </c>
      <c r="I5261" s="6">
        <v>1</v>
      </c>
      <c r="J5261" s="6">
        <v>11443.16</v>
      </c>
      <c r="K5261" s="5">
        <f t="shared" si="575"/>
        <v>205.97687999999999</v>
      </c>
      <c r="L5261" s="7">
        <v>4.1500000000000004</v>
      </c>
      <c r="M5261" s="7">
        <v>4706</v>
      </c>
      <c r="N5261" s="3">
        <v>45491</v>
      </c>
      <c r="O5261" s="4" t="str">
        <f t="shared" si="576"/>
        <v>2024-07</v>
      </c>
      <c r="P5261" s="4" t="str">
        <f t="shared" si="577"/>
        <v>07</v>
      </c>
      <c r="Q5261" s="4" t="str">
        <f t="shared" si="578"/>
        <v>July</v>
      </c>
      <c r="R5261" s="30" t="str">
        <f t="shared" si="579"/>
        <v>18</v>
      </c>
      <c r="W5261" t="str">
        <f t="shared" si="580"/>
        <v>ok</v>
      </c>
    </row>
    <row r="5262" spans="1:23" x14ac:dyDescent="0.3">
      <c r="A5262" t="s">
        <v>5304</v>
      </c>
      <c r="B5262" t="s">
        <v>11</v>
      </c>
      <c r="C5262" t="s">
        <v>12</v>
      </c>
      <c r="D5262" t="s">
        <v>13</v>
      </c>
      <c r="E5262" t="s">
        <v>14</v>
      </c>
      <c r="F5262" t="s">
        <v>31</v>
      </c>
      <c r="G5262" s="5">
        <v>15500.69</v>
      </c>
      <c r="H5262" s="5">
        <f t="shared" si="574"/>
        <v>279.01241999999996</v>
      </c>
      <c r="I5262" s="6">
        <v>1</v>
      </c>
      <c r="J5262" s="6">
        <v>15500.69</v>
      </c>
      <c r="K5262" s="5">
        <f t="shared" si="575"/>
        <v>279.01241999999996</v>
      </c>
      <c r="L5262" s="7">
        <v>4.88</v>
      </c>
      <c r="M5262" s="7">
        <v>84</v>
      </c>
      <c r="N5262" s="3">
        <v>45509</v>
      </c>
      <c r="O5262" s="4" t="str">
        <f t="shared" si="576"/>
        <v>2024-08</v>
      </c>
      <c r="P5262" s="4" t="str">
        <f t="shared" si="577"/>
        <v>08</v>
      </c>
      <c r="Q5262" s="4" t="str">
        <f t="shared" si="578"/>
        <v>August</v>
      </c>
      <c r="R5262" s="30" t="str">
        <f t="shared" si="579"/>
        <v>05</v>
      </c>
      <c r="W5262" t="str">
        <f t="shared" si="580"/>
        <v>ok</v>
      </c>
    </row>
    <row r="5263" spans="1:23" x14ac:dyDescent="0.3">
      <c r="A5263" t="s">
        <v>5305</v>
      </c>
      <c r="B5263" t="s">
        <v>17</v>
      </c>
      <c r="C5263" t="s">
        <v>18</v>
      </c>
      <c r="D5263" t="s">
        <v>19</v>
      </c>
      <c r="E5263" t="s">
        <v>45</v>
      </c>
      <c r="F5263" t="s">
        <v>21</v>
      </c>
      <c r="G5263" s="5">
        <v>14681.71</v>
      </c>
      <c r="H5263" s="5">
        <f t="shared" si="574"/>
        <v>264.27077999999995</v>
      </c>
      <c r="I5263" s="6">
        <v>4</v>
      </c>
      <c r="J5263" s="6">
        <v>58726.84</v>
      </c>
      <c r="K5263" s="5">
        <f t="shared" si="575"/>
        <v>1057.0831199999998</v>
      </c>
      <c r="L5263" s="7">
        <v>3.05</v>
      </c>
      <c r="M5263" s="7">
        <v>2122</v>
      </c>
      <c r="N5263" s="3">
        <v>45307</v>
      </c>
      <c r="O5263" s="4" t="str">
        <f t="shared" si="576"/>
        <v>2024-01</v>
      </c>
      <c r="P5263" s="4" t="str">
        <f t="shared" si="577"/>
        <v>01</v>
      </c>
      <c r="Q5263" s="4" t="str">
        <f t="shared" si="578"/>
        <v>January</v>
      </c>
      <c r="R5263" s="30" t="str">
        <f t="shared" si="579"/>
        <v>16</v>
      </c>
      <c r="W5263" t="str">
        <f t="shared" si="580"/>
        <v>ok</v>
      </c>
    </row>
    <row r="5264" spans="1:23" x14ac:dyDescent="0.3">
      <c r="A5264" t="s">
        <v>5306</v>
      </c>
      <c r="B5264" t="s">
        <v>11</v>
      </c>
      <c r="C5264" t="s">
        <v>12</v>
      </c>
      <c r="D5264" t="s">
        <v>13</v>
      </c>
      <c r="E5264" t="s">
        <v>45</v>
      </c>
      <c r="F5264" t="s">
        <v>15</v>
      </c>
      <c r="G5264" s="5">
        <v>9214.4500000000007</v>
      </c>
      <c r="H5264" s="5">
        <f t="shared" si="574"/>
        <v>165.86009999999999</v>
      </c>
      <c r="I5264" s="6">
        <v>3</v>
      </c>
      <c r="J5264" s="6">
        <v>27643.35</v>
      </c>
      <c r="K5264" s="5">
        <f t="shared" si="575"/>
        <v>497.58029999999997</v>
      </c>
      <c r="L5264" s="7">
        <v>4.32</v>
      </c>
      <c r="M5264" s="7">
        <v>2285</v>
      </c>
      <c r="N5264" s="3">
        <v>45648</v>
      </c>
      <c r="O5264" s="4" t="str">
        <f t="shared" si="576"/>
        <v>2024-12</v>
      </c>
      <c r="P5264" s="4" t="str">
        <f t="shared" si="577"/>
        <v>12</v>
      </c>
      <c r="Q5264" s="4" t="str">
        <f t="shared" si="578"/>
        <v>December</v>
      </c>
      <c r="R5264" s="30" t="str">
        <f t="shared" si="579"/>
        <v>22</v>
      </c>
      <c r="W5264" t="str">
        <f t="shared" si="580"/>
        <v>ok</v>
      </c>
    </row>
    <row r="5265" spans="1:23" x14ac:dyDescent="0.3">
      <c r="A5265" t="s">
        <v>5307</v>
      </c>
      <c r="B5265" t="s">
        <v>23</v>
      </c>
      <c r="C5265" t="s">
        <v>24</v>
      </c>
      <c r="D5265" t="s">
        <v>25</v>
      </c>
      <c r="E5265" t="s">
        <v>45</v>
      </c>
      <c r="F5265" t="s">
        <v>15</v>
      </c>
      <c r="G5265" s="5">
        <v>5718.21</v>
      </c>
      <c r="H5265" s="5">
        <f t="shared" si="574"/>
        <v>102.92778</v>
      </c>
      <c r="I5265" s="6">
        <v>2</v>
      </c>
      <c r="J5265" s="6">
        <v>11436.42</v>
      </c>
      <c r="K5265" s="5">
        <f t="shared" si="575"/>
        <v>205.85556</v>
      </c>
      <c r="L5265" s="7">
        <v>4.6100000000000003</v>
      </c>
      <c r="M5265" s="7">
        <v>3497</v>
      </c>
      <c r="N5265" s="3">
        <v>45424</v>
      </c>
      <c r="O5265" s="4" t="str">
        <f t="shared" si="576"/>
        <v>2024-05</v>
      </c>
      <c r="P5265" s="4" t="str">
        <f t="shared" si="577"/>
        <v>05</v>
      </c>
      <c r="Q5265" s="4" t="str">
        <f t="shared" si="578"/>
        <v>May</v>
      </c>
      <c r="R5265" s="30" t="str">
        <f t="shared" si="579"/>
        <v>12</v>
      </c>
      <c r="W5265" t="str">
        <f t="shared" si="580"/>
        <v>ok</v>
      </c>
    </row>
    <row r="5266" spans="1:23" x14ac:dyDescent="0.3">
      <c r="A5266" t="s">
        <v>5308</v>
      </c>
      <c r="B5266" t="s">
        <v>47</v>
      </c>
      <c r="C5266" t="s">
        <v>12</v>
      </c>
      <c r="D5266" t="s">
        <v>48</v>
      </c>
      <c r="E5266" t="s">
        <v>20</v>
      </c>
      <c r="F5266" t="s">
        <v>21</v>
      </c>
      <c r="G5266" s="5">
        <v>6619.68</v>
      </c>
      <c r="H5266" s="5">
        <f t="shared" si="574"/>
        <v>119.15424</v>
      </c>
      <c r="I5266" s="6">
        <v>1</v>
      </c>
      <c r="J5266" s="6">
        <v>6619.68</v>
      </c>
      <c r="K5266" s="5">
        <f t="shared" si="575"/>
        <v>119.15424</v>
      </c>
      <c r="L5266" s="7">
        <v>2.29</v>
      </c>
      <c r="M5266" s="7">
        <v>84</v>
      </c>
      <c r="N5266" s="3">
        <v>45578</v>
      </c>
      <c r="O5266" s="4" t="str">
        <f t="shared" si="576"/>
        <v>2024-10</v>
      </c>
      <c r="P5266" s="4" t="str">
        <f t="shared" si="577"/>
        <v>10</v>
      </c>
      <c r="Q5266" s="4" t="str">
        <f t="shared" si="578"/>
        <v>October</v>
      </c>
      <c r="R5266" s="30" t="str">
        <f t="shared" si="579"/>
        <v>13</v>
      </c>
      <c r="W5266" t="str">
        <f t="shared" si="580"/>
        <v>ok</v>
      </c>
    </row>
    <row r="5267" spans="1:23" x14ac:dyDescent="0.3">
      <c r="A5267" t="s">
        <v>5309</v>
      </c>
      <c r="B5267" t="s">
        <v>41</v>
      </c>
      <c r="C5267" t="s">
        <v>42</v>
      </c>
      <c r="D5267" t="s">
        <v>43</v>
      </c>
      <c r="E5267" t="s">
        <v>45</v>
      </c>
      <c r="F5267" t="s">
        <v>15</v>
      </c>
      <c r="G5267" s="5">
        <v>7185.12</v>
      </c>
      <c r="H5267" s="5">
        <f t="shared" si="574"/>
        <v>129.33215999999999</v>
      </c>
      <c r="I5267" s="6">
        <v>3</v>
      </c>
      <c r="J5267" s="6">
        <v>21555.360000000001</v>
      </c>
      <c r="K5267" s="5">
        <f t="shared" si="575"/>
        <v>387.99647999999996</v>
      </c>
      <c r="L5267" s="7">
        <v>2.11</v>
      </c>
      <c r="M5267" s="7">
        <v>4494</v>
      </c>
      <c r="N5267" s="3">
        <v>45598</v>
      </c>
      <c r="O5267" s="4" t="str">
        <f t="shared" si="576"/>
        <v>2024-11</v>
      </c>
      <c r="P5267" s="4" t="str">
        <f t="shared" si="577"/>
        <v>11</v>
      </c>
      <c r="Q5267" s="4" t="str">
        <f t="shared" si="578"/>
        <v>November</v>
      </c>
      <c r="R5267" s="30" t="str">
        <f t="shared" si="579"/>
        <v>02</v>
      </c>
      <c r="W5267" t="str">
        <f t="shared" si="580"/>
        <v>ok</v>
      </c>
    </row>
    <row r="5268" spans="1:23" x14ac:dyDescent="0.3">
      <c r="A5268" t="s">
        <v>5310</v>
      </c>
      <c r="B5268" t="s">
        <v>47</v>
      </c>
      <c r="C5268" t="s">
        <v>12</v>
      </c>
      <c r="D5268" t="s">
        <v>48</v>
      </c>
      <c r="E5268" t="s">
        <v>45</v>
      </c>
      <c r="F5268" t="s">
        <v>15</v>
      </c>
      <c r="G5268" s="5">
        <v>17122.37</v>
      </c>
      <c r="H5268" s="5">
        <f t="shared" si="574"/>
        <v>308.20265999999998</v>
      </c>
      <c r="I5268" s="6">
        <v>4</v>
      </c>
      <c r="J5268" s="6">
        <v>68489.48</v>
      </c>
      <c r="K5268" s="5">
        <f t="shared" si="575"/>
        <v>1232.8106399999999</v>
      </c>
      <c r="L5268" s="7">
        <v>2.0499999999999998</v>
      </c>
      <c r="M5268" s="7">
        <v>782</v>
      </c>
      <c r="N5268" s="3">
        <v>45618</v>
      </c>
      <c r="O5268" s="4" t="str">
        <f t="shared" si="576"/>
        <v>2024-11</v>
      </c>
      <c r="P5268" s="4" t="str">
        <f t="shared" si="577"/>
        <v>11</v>
      </c>
      <c r="Q5268" s="4" t="str">
        <f t="shared" si="578"/>
        <v>November</v>
      </c>
      <c r="R5268" s="30" t="str">
        <f t="shared" si="579"/>
        <v>22</v>
      </c>
      <c r="W5268" t="str">
        <f t="shared" si="580"/>
        <v>ok</v>
      </c>
    </row>
    <row r="5269" spans="1:23" x14ac:dyDescent="0.3">
      <c r="A5269" t="s">
        <v>5311</v>
      </c>
      <c r="B5269" t="s">
        <v>11</v>
      </c>
      <c r="C5269" t="s">
        <v>12</v>
      </c>
      <c r="D5269" t="s">
        <v>13</v>
      </c>
      <c r="E5269" t="s">
        <v>45</v>
      </c>
      <c r="F5269" t="s">
        <v>38</v>
      </c>
      <c r="G5269" s="5">
        <v>4535.95</v>
      </c>
      <c r="H5269" s="5">
        <f t="shared" si="574"/>
        <v>81.647099999999995</v>
      </c>
      <c r="I5269" s="6">
        <v>4</v>
      </c>
      <c r="J5269" s="6">
        <v>18143.8</v>
      </c>
      <c r="K5269" s="5">
        <f t="shared" si="575"/>
        <v>326.58839999999998</v>
      </c>
      <c r="L5269" s="7">
        <v>1.61</v>
      </c>
      <c r="M5269" s="7">
        <v>3757</v>
      </c>
      <c r="N5269" s="3">
        <v>45630</v>
      </c>
      <c r="O5269" s="4" t="str">
        <f t="shared" si="576"/>
        <v>2024-12</v>
      </c>
      <c r="P5269" s="4" t="str">
        <f t="shared" si="577"/>
        <v>12</v>
      </c>
      <c r="Q5269" s="4" t="str">
        <f t="shared" si="578"/>
        <v>December</v>
      </c>
      <c r="R5269" s="30" t="str">
        <f t="shared" si="579"/>
        <v>04</v>
      </c>
      <c r="W5269" t="str">
        <f t="shared" si="580"/>
        <v>ok</v>
      </c>
    </row>
    <row r="5270" spans="1:23" x14ac:dyDescent="0.3">
      <c r="A5270" t="s">
        <v>5312</v>
      </c>
      <c r="B5270" t="s">
        <v>23</v>
      </c>
      <c r="C5270" t="s">
        <v>24</v>
      </c>
      <c r="D5270" t="s">
        <v>25</v>
      </c>
      <c r="E5270" t="s">
        <v>14</v>
      </c>
      <c r="F5270" t="s">
        <v>38</v>
      </c>
      <c r="G5270" s="5">
        <v>14894.88</v>
      </c>
      <c r="H5270" s="5">
        <f t="shared" si="574"/>
        <v>268.10783999999995</v>
      </c>
      <c r="I5270" s="6">
        <v>4</v>
      </c>
      <c r="J5270" s="6">
        <v>59579.519999999997</v>
      </c>
      <c r="K5270" s="5">
        <f t="shared" si="575"/>
        <v>1072.4313599999998</v>
      </c>
      <c r="L5270" s="7">
        <v>1.29</v>
      </c>
      <c r="M5270" s="7">
        <v>1472</v>
      </c>
      <c r="N5270" s="3">
        <v>45429</v>
      </c>
      <c r="O5270" s="4" t="str">
        <f t="shared" si="576"/>
        <v>2024-05</v>
      </c>
      <c r="P5270" s="4" t="str">
        <f t="shared" si="577"/>
        <v>05</v>
      </c>
      <c r="Q5270" s="4" t="str">
        <f t="shared" si="578"/>
        <v>May</v>
      </c>
      <c r="R5270" s="30" t="str">
        <f t="shared" si="579"/>
        <v>17</v>
      </c>
      <c r="W5270" t="str">
        <f t="shared" si="580"/>
        <v>ok</v>
      </c>
    </row>
    <row r="5271" spans="1:23" x14ac:dyDescent="0.3">
      <c r="A5271" t="s">
        <v>5313</v>
      </c>
      <c r="B5271" t="s">
        <v>11</v>
      </c>
      <c r="C5271" t="s">
        <v>12</v>
      </c>
      <c r="D5271" t="s">
        <v>13</v>
      </c>
      <c r="E5271" t="s">
        <v>14</v>
      </c>
      <c r="F5271" t="s">
        <v>31</v>
      </c>
      <c r="G5271" s="5">
        <v>7630.15</v>
      </c>
      <c r="H5271" s="5">
        <f t="shared" si="574"/>
        <v>137.34269999999998</v>
      </c>
      <c r="I5271" s="6">
        <v>4</v>
      </c>
      <c r="J5271" s="6">
        <v>30520.6</v>
      </c>
      <c r="K5271" s="5">
        <f t="shared" si="575"/>
        <v>549.37079999999992</v>
      </c>
      <c r="L5271" s="7">
        <v>4.05</v>
      </c>
      <c r="M5271" s="7">
        <v>4929</v>
      </c>
      <c r="N5271" s="3">
        <v>45342</v>
      </c>
      <c r="O5271" s="4" t="str">
        <f t="shared" si="576"/>
        <v>2024-02</v>
      </c>
      <c r="P5271" s="4" t="str">
        <f t="shared" si="577"/>
        <v>02</v>
      </c>
      <c r="Q5271" s="4" t="str">
        <f t="shared" si="578"/>
        <v>February</v>
      </c>
      <c r="R5271" s="30" t="str">
        <f t="shared" si="579"/>
        <v>20</v>
      </c>
      <c r="W5271" t="str">
        <f t="shared" si="580"/>
        <v>ok</v>
      </c>
    </row>
    <row r="5272" spans="1:23" x14ac:dyDescent="0.3">
      <c r="A5272" t="s">
        <v>5314</v>
      </c>
      <c r="B5272" t="s">
        <v>23</v>
      </c>
      <c r="C5272" t="s">
        <v>24</v>
      </c>
      <c r="D5272" t="s">
        <v>25</v>
      </c>
      <c r="E5272" t="s">
        <v>45</v>
      </c>
      <c r="F5272" t="s">
        <v>60</v>
      </c>
      <c r="G5272" s="5">
        <v>14904.48</v>
      </c>
      <c r="H5272" s="5">
        <f t="shared" si="574"/>
        <v>268.28063999999995</v>
      </c>
      <c r="I5272" s="6">
        <v>2</v>
      </c>
      <c r="J5272" s="6">
        <v>29808.959999999999</v>
      </c>
      <c r="K5272" s="5">
        <f t="shared" si="575"/>
        <v>536.5612799999999</v>
      </c>
      <c r="L5272" s="7">
        <v>1.22</v>
      </c>
      <c r="M5272" s="7">
        <v>613</v>
      </c>
      <c r="N5272" s="3">
        <v>45574</v>
      </c>
      <c r="O5272" s="4" t="str">
        <f t="shared" si="576"/>
        <v>2024-10</v>
      </c>
      <c r="P5272" s="4" t="str">
        <f t="shared" si="577"/>
        <v>10</v>
      </c>
      <c r="Q5272" s="4" t="str">
        <f t="shared" si="578"/>
        <v>October</v>
      </c>
      <c r="R5272" s="30" t="str">
        <f t="shared" si="579"/>
        <v>09</v>
      </c>
      <c r="W5272" t="str">
        <f t="shared" si="580"/>
        <v>ok</v>
      </c>
    </row>
    <row r="5273" spans="1:23" x14ac:dyDescent="0.3">
      <c r="A5273" t="s">
        <v>5315</v>
      </c>
      <c r="B5273" t="s">
        <v>51</v>
      </c>
      <c r="C5273" t="s">
        <v>29</v>
      </c>
      <c r="D5273" t="s">
        <v>52</v>
      </c>
      <c r="E5273" t="s">
        <v>20</v>
      </c>
      <c r="F5273" t="s">
        <v>38</v>
      </c>
      <c r="G5273" s="5">
        <v>2977.52</v>
      </c>
      <c r="H5273" s="5">
        <f t="shared" si="574"/>
        <v>53.595359999999992</v>
      </c>
      <c r="I5273" s="6">
        <v>5</v>
      </c>
      <c r="J5273" s="6">
        <v>14887.6</v>
      </c>
      <c r="K5273" s="5">
        <f t="shared" si="575"/>
        <v>267.97679999999997</v>
      </c>
      <c r="L5273" s="7">
        <v>3.87</v>
      </c>
      <c r="M5273" s="7">
        <v>1748</v>
      </c>
      <c r="N5273" s="3">
        <v>45410</v>
      </c>
      <c r="O5273" s="4" t="str">
        <f t="shared" si="576"/>
        <v>2024-04</v>
      </c>
      <c r="P5273" s="4" t="str">
        <f t="shared" si="577"/>
        <v>04</v>
      </c>
      <c r="Q5273" s="4" t="str">
        <f t="shared" si="578"/>
        <v>April</v>
      </c>
      <c r="R5273" s="30" t="str">
        <f t="shared" si="579"/>
        <v>28</v>
      </c>
      <c r="W5273" t="str">
        <f t="shared" si="580"/>
        <v>ok</v>
      </c>
    </row>
    <row r="5274" spans="1:23" x14ac:dyDescent="0.3">
      <c r="A5274" t="s">
        <v>5316</v>
      </c>
      <c r="B5274" t="s">
        <v>23</v>
      </c>
      <c r="C5274" t="s">
        <v>24</v>
      </c>
      <c r="D5274" t="s">
        <v>25</v>
      </c>
      <c r="E5274" t="s">
        <v>45</v>
      </c>
      <c r="F5274" t="s">
        <v>21</v>
      </c>
      <c r="G5274" s="5">
        <v>9355.57</v>
      </c>
      <c r="H5274" s="5">
        <f t="shared" si="574"/>
        <v>168.40025999999997</v>
      </c>
      <c r="I5274" s="6">
        <v>3</v>
      </c>
      <c r="J5274" s="6">
        <v>28066.71</v>
      </c>
      <c r="K5274" s="5">
        <f t="shared" si="575"/>
        <v>505.2007799999999</v>
      </c>
      <c r="L5274" s="7">
        <v>2.99</v>
      </c>
      <c r="M5274" s="7">
        <v>2513</v>
      </c>
      <c r="N5274" s="3">
        <v>45428</v>
      </c>
      <c r="O5274" s="4" t="str">
        <f t="shared" si="576"/>
        <v>2024-05</v>
      </c>
      <c r="P5274" s="4" t="str">
        <f t="shared" si="577"/>
        <v>05</v>
      </c>
      <c r="Q5274" s="4" t="str">
        <f t="shared" si="578"/>
        <v>May</v>
      </c>
      <c r="R5274" s="30" t="str">
        <f t="shared" si="579"/>
        <v>16</v>
      </c>
      <c r="W5274" t="str">
        <f t="shared" si="580"/>
        <v>ok</v>
      </c>
    </row>
    <row r="5275" spans="1:23" x14ac:dyDescent="0.3">
      <c r="A5275" t="s">
        <v>5317</v>
      </c>
      <c r="B5275" t="s">
        <v>41</v>
      </c>
      <c r="C5275" t="s">
        <v>42</v>
      </c>
      <c r="D5275" t="s">
        <v>43</v>
      </c>
      <c r="E5275" t="s">
        <v>20</v>
      </c>
      <c r="F5275" t="s">
        <v>38</v>
      </c>
      <c r="G5275" s="5">
        <v>12199.01</v>
      </c>
      <c r="H5275" s="5">
        <f t="shared" si="574"/>
        <v>219.58217999999999</v>
      </c>
      <c r="I5275" s="6">
        <v>4</v>
      </c>
      <c r="J5275" s="6">
        <v>48796.04</v>
      </c>
      <c r="K5275" s="5">
        <f t="shared" si="575"/>
        <v>878.32871999999998</v>
      </c>
      <c r="L5275" s="7">
        <v>4.4000000000000004</v>
      </c>
      <c r="M5275" s="7">
        <v>226</v>
      </c>
      <c r="N5275" s="3">
        <v>45319</v>
      </c>
      <c r="O5275" s="4" t="str">
        <f t="shared" si="576"/>
        <v>2024-01</v>
      </c>
      <c r="P5275" s="4" t="str">
        <f t="shared" si="577"/>
        <v>01</v>
      </c>
      <c r="Q5275" s="4" t="str">
        <f t="shared" si="578"/>
        <v>January</v>
      </c>
      <c r="R5275" s="30" t="str">
        <f t="shared" si="579"/>
        <v>28</v>
      </c>
      <c r="W5275" t="str">
        <f t="shared" si="580"/>
        <v>ok</v>
      </c>
    </row>
    <row r="5276" spans="1:23" x14ac:dyDescent="0.3">
      <c r="A5276" t="s">
        <v>5318</v>
      </c>
      <c r="B5276" t="s">
        <v>17</v>
      </c>
      <c r="C5276" t="s">
        <v>18</v>
      </c>
      <c r="D5276" t="s">
        <v>19</v>
      </c>
      <c r="E5276" t="s">
        <v>45</v>
      </c>
      <c r="F5276" t="s">
        <v>15</v>
      </c>
      <c r="G5276" s="5">
        <v>17058.39</v>
      </c>
      <c r="H5276" s="5">
        <f t="shared" si="574"/>
        <v>307.05101999999999</v>
      </c>
      <c r="I5276" s="6">
        <v>4</v>
      </c>
      <c r="J5276" s="6">
        <v>68233.56</v>
      </c>
      <c r="K5276" s="5">
        <f t="shared" si="575"/>
        <v>1228.20408</v>
      </c>
      <c r="L5276" s="7">
        <v>2.74</v>
      </c>
      <c r="M5276" s="7">
        <v>2865</v>
      </c>
      <c r="N5276" s="3">
        <v>45499</v>
      </c>
      <c r="O5276" s="4" t="str">
        <f t="shared" si="576"/>
        <v>2024-07</v>
      </c>
      <c r="P5276" s="4" t="str">
        <f t="shared" si="577"/>
        <v>07</v>
      </c>
      <c r="Q5276" s="4" t="str">
        <f t="shared" si="578"/>
        <v>July</v>
      </c>
      <c r="R5276" s="30" t="str">
        <f t="shared" si="579"/>
        <v>26</v>
      </c>
      <c r="W5276" t="str">
        <f t="shared" si="580"/>
        <v>ok</v>
      </c>
    </row>
    <row r="5277" spans="1:23" x14ac:dyDescent="0.3">
      <c r="A5277" t="s">
        <v>5319</v>
      </c>
      <c r="B5277" t="s">
        <v>51</v>
      </c>
      <c r="C5277" t="s">
        <v>29</v>
      </c>
      <c r="D5277" t="s">
        <v>52</v>
      </c>
      <c r="E5277" t="s">
        <v>45</v>
      </c>
      <c r="F5277" t="s">
        <v>26</v>
      </c>
      <c r="G5277" s="5">
        <v>16653.439999999999</v>
      </c>
      <c r="H5277" s="5">
        <f t="shared" si="574"/>
        <v>299.76191999999998</v>
      </c>
      <c r="I5277" s="6">
        <v>2</v>
      </c>
      <c r="J5277" s="6">
        <v>33306.879999999997</v>
      </c>
      <c r="K5277" s="5">
        <f t="shared" si="575"/>
        <v>599.52383999999995</v>
      </c>
      <c r="L5277" s="7">
        <v>3.79</v>
      </c>
      <c r="M5277" s="7">
        <v>954</v>
      </c>
      <c r="N5277" s="3">
        <v>45331</v>
      </c>
      <c r="O5277" s="4" t="str">
        <f t="shared" si="576"/>
        <v>2024-02</v>
      </c>
      <c r="P5277" s="4" t="str">
        <f t="shared" si="577"/>
        <v>02</v>
      </c>
      <c r="Q5277" s="4" t="str">
        <f t="shared" si="578"/>
        <v>February</v>
      </c>
      <c r="R5277" s="30" t="str">
        <f t="shared" si="579"/>
        <v>09</v>
      </c>
      <c r="W5277" t="str">
        <f t="shared" si="580"/>
        <v>ok</v>
      </c>
    </row>
    <row r="5278" spans="1:23" x14ac:dyDescent="0.3">
      <c r="A5278" t="s">
        <v>5320</v>
      </c>
      <c r="B5278" t="s">
        <v>23</v>
      </c>
      <c r="C5278" t="s">
        <v>24</v>
      </c>
      <c r="D5278" t="s">
        <v>25</v>
      </c>
      <c r="E5278" t="s">
        <v>45</v>
      </c>
      <c r="F5278" t="s">
        <v>38</v>
      </c>
      <c r="G5278" s="5">
        <v>6986.61</v>
      </c>
      <c r="H5278" s="5">
        <f t="shared" si="574"/>
        <v>125.75897999999998</v>
      </c>
      <c r="I5278" s="6">
        <v>3</v>
      </c>
      <c r="J5278" s="6">
        <v>20959.830000000002</v>
      </c>
      <c r="K5278" s="5">
        <f t="shared" si="575"/>
        <v>377.27693999999997</v>
      </c>
      <c r="L5278" s="7">
        <v>3.49</v>
      </c>
      <c r="M5278" s="7">
        <v>1562</v>
      </c>
      <c r="N5278" s="3">
        <v>45312</v>
      </c>
      <c r="O5278" s="4" t="str">
        <f t="shared" si="576"/>
        <v>2024-01</v>
      </c>
      <c r="P5278" s="4" t="str">
        <f t="shared" si="577"/>
        <v>01</v>
      </c>
      <c r="Q5278" s="4" t="str">
        <f t="shared" si="578"/>
        <v>January</v>
      </c>
      <c r="R5278" s="30" t="str">
        <f t="shared" si="579"/>
        <v>21</v>
      </c>
      <c r="W5278" t="str">
        <f t="shared" si="580"/>
        <v>ok</v>
      </c>
    </row>
    <row r="5279" spans="1:23" x14ac:dyDescent="0.3">
      <c r="A5279" t="s">
        <v>5321</v>
      </c>
      <c r="B5279" t="s">
        <v>17</v>
      </c>
      <c r="C5279" t="s">
        <v>18</v>
      </c>
      <c r="D5279" t="s">
        <v>19</v>
      </c>
      <c r="E5279" t="s">
        <v>20</v>
      </c>
      <c r="F5279" t="s">
        <v>31</v>
      </c>
      <c r="G5279" s="5">
        <v>17485.57</v>
      </c>
      <c r="H5279" s="5">
        <f t="shared" si="574"/>
        <v>314.74025999999998</v>
      </c>
      <c r="I5279" s="6">
        <v>2</v>
      </c>
      <c r="J5279" s="6">
        <v>34971.14</v>
      </c>
      <c r="K5279" s="5">
        <f t="shared" si="575"/>
        <v>629.48051999999996</v>
      </c>
      <c r="L5279" s="7">
        <v>3.92</v>
      </c>
      <c r="M5279" s="7">
        <v>173</v>
      </c>
      <c r="N5279" s="3">
        <v>45554</v>
      </c>
      <c r="O5279" s="4" t="str">
        <f t="shared" si="576"/>
        <v>2024-09</v>
      </c>
      <c r="P5279" s="4" t="str">
        <f t="shared" si="577"/>
        <v>09</v>
      </c>
      <c r="Q5279" s="4" t="str">
        <f t="shared" si="578"/>
        <v>September</v>
      </c>
      <c r="R5279" s="30" t="str">
        <f t="shared" si="579"/>
        <v>19</v>
      </c>
      <c r="W5279" t="str">
        <f t="shared" si="580"/>
        <v>ok</v>
      </c>
    </row>
    <row r="5280" spans="1:23" x14ac:dyDescent="0.3">
      <c r="A5280" t="s">
        <v>5322</v>
      </c>
      <c r="B5280" t="s">
        <v>51</v>
      </c>
      <c r="C5280" t="s">
        <v>29</v>
      </c>
      <c r="D5280" t="s">
        <v>52</v>
      </c>
      <c r="E5280" t="s">
        <v>20</v>
      </c>
      <c r="F5280" t="s">
        <v>31</v>
      </c>
      <c r="G5280" s="5">
        <v>15044.13</v>
      </c>
      <c r="H5280" s="5">
        <f t="shared" si="574"/>
        <v>270.79433999999998</v>
      </c>
      <c r="I5280" s="6">
        <v>2</v>
      </c>
      <c r="J5280" s="6">
        <v>30088.26</v>
      </c>
      <c r="K5280" s="5">
        <f t="shared" si="575"/>
        <v>541.58867999999995</v>
      </c>
      <c r="L5280" s="7">
        <v>3.68</v>
      </c>
      <c r="M5280" s="7">
        <v>4209</v>
      </c>
      <c r="N5280" s="3">
        <v>45388</v>
      </c>
      <c r="O5280" s="4" t="str">
        <f t="shared" si="576"/>
        <v>2024-04</v>
      </c>
      <c r="P5280" s="4" t="str">
        <f t="shared" si="577"/>
        <v>04</v>
      </c>
      <c r="Q5280" s="4" t="str">
        <f t="shared" si="578"/>
        <v>April</v>
      </c>
      <c r="R5280" s="30" t="str">
        <f t="shared" si="579"/>
        <v>06</v>
      </c>
      <c r="W5280" t="str">
        <f t="shared" si="580"/>
        <v>ok</v>
      </c>
    </row>
    <row r="5281" spans="1:23" x14ac:dyDescent="0.3">
      <c r="A5281" t="s">
        <v>5323</v>
      </c>
      <c r="B5281" t="s">
        <v>11</v>
      </c>
      <c r="C5281" t="s">
        <v>12</v>
      </c>
      <c r="D5281" t="s">
        <v>13</v>
      </c>
      <c r="E5281" t="s">
        <v>20</v>
      </c>
      <c r="F5281" t="s">
        <v>38</v>
      </c>
      <c r="G5281" s="5">
        <v>13656.96</v>
      </c>
      <c r="H5281" s="5">
        <f t="shared" si="574"/>
        <v>245.82527999999996</v>
      </c>
      <c r="I5281" s="6">
        <v>2</v>
      </c>
      <c r="J5281" s="6">
        <v>27313.919999999998</v>
      </c>
      <c r="K5281" s="5">
        <f t="shared" si="575"/>
        <v>491.65055999999993</v>
      </c>
      <c r="L5281" s="7">
        <v>3.58</v>
      </c>
      <c r="M5281" s="7">
        <v>200</v>
      </c>
      <c r="N5281" s="3">
        <v>45316</v>
      </c>
      <c r="O5281" s="4" t="str">
        <f t="shared" si="576"/>
        <v>2024-01</v>
      </c>
      <c r="P5281" s="4" t="str">
        <f t="shared" si="577"/>
        <v>01</v>
      </c>
      <c r="Q5281" s="4" t="str">
        <f t="shared" si="578"/>
        <v>January</v>
      </c>
      <c r="R5281" s="30" t="str">
        <f t="shared" si="579"/>
        <v>25</v>
      </c>
      <c r="W5281" t="str">
        <f t="shared" si="580"/>
        <v>ok</v>
      </c>
    </row>
    <row r="5282" spans="1:23" x14ac:dyDescent="0.3">
      <c r="A5282" t="s">
        <v>5324</v>
      </c>
      <c r="B5282" t="s">
        <v>23</v>
      </c>
      <c r="C5282" t="s">
        <v>24</v>
      </c>
      <c r="D5282" t="s">
        <v>25</v>
      </c>
      <c r="E5282" t="s">
        <v>20</v>
      </c>
      <c r="F5282" t="s">
        <v>60</v>
      </c>
      <c r="G5282" s="5">
        <v>1243.71</v>
      </c>
      <c r="H5282" s="5">
        <f t="shared" si="574"/>
        <v>22.386779999999998</v>
      </c>
      <c r="I5282" s="6">
        <v>4</v>
      </c>
      <c r="J5282" s="6">
        <v>4974.84</v>
      </c>
      <c r="K5282" s="5">
        <f t="shared" si="575"/>
        <v>89.547119999999993</v>
      </c>
      <c r="L5282" s="7">
        <v>2.29</v>
      </c>
      <c r="M5282" s="7">
        <v>1594</v>
      </c>
      <c r="N5282" s="3">
        <v>45418</v>
      </c>
      <c r="O5282" s="4" t="str">
        <f t="shared" si="576"/>
        <v>2024-05</v>
      </c>
      <c r="P5282" s="4" t="str">
        <f t="shared" si="577"/>
        <v>05</v>
      </c>
      <c r="Q5282" s="4" t="str">
        <f t="shared" si="578"/>
        <v>May</v>
      </c>
      <c r="R5282" s="30" t="str">
        <f t="shared" si="579"/>
        <v>06</v>
      </c>
      <c r="W5282" t="str">
        <f t="shared" si="580"/>
        <v>ok</v>
      </c>
    </row>
    <row r="5283" spans="1:23" x14ac:dyDescent="0.3">
      <c r="A5283" t="s">
        <v>5325</v>
      </c>
      <c r="B5283" t="s">
        <v>36</v>
      </c>
      <c r="C5283" t="s">
        <v>18</v>
      </c>
      <c r="D5283" t="s">
        <v>37</v>
      </c>
      <c r="E5283" t="s">
        <v>20</v>
      </c>
      <c r="F5283" t="s">
        <v>15</v>
      </c>
      <c r="G5283" s="5">
        <v>8508.2099999999991</v>
      </c>
      <c r="H5283" s="5">
        <f t="shared" si="574"/>
        <v>153.14777999999998</v>
      </c>
      <c r="I5283" s="6">
        <v>5</v>
      </c>
      <c r="J5283" s="6">
        <v>42541.05</v>
      </c>
      <c r="K5283" s="5">
        <f t="shared" si="575"/>
        <v>765.73889999999994</v>
      </c>
      <c r="L5283" s="7">
        <v>3.33</v>
      </c>
      <c r="M5283" s="7">
        <v>593</v>
      </c>
      <c r="N5283" s="3">
        <v>45549</v>
      </c>
      <c r="O5283" s="4" t="str">
        <f t="shared" si="576"/>
        <v>2024-09</v>
      </c>
      <c r="P5283" s="4" t="str">
        <f t="shared" si="577"/>
        <v>09</v>
      </c>
      <c r="Q5283" s="4" t="str">
        <f t="shared" si="578"/>
        <v>September</v>
      </c>
      <c r="R5283" s="30" t="str">
        <f t="shared" si="579"/>
        <v>14</v>
      </c>
      <c r="W5283" t="str">
        <f t="shared" si="580"/>
        <v>ok</v>
      </c>
    </row>
    <row r="5284" spans="1:23" x14ac:dyDescent="0.3">
      <c r="A5284" t="s">
        <v>5326</v>
      </c>
      <c r="B5284" t="s">
        <v>41</v>
      </c>
      <c r="C5284" t="s">
        <v>42</v>
      </c>
      <c r="D5284" t="s">
        <v>43</v>
      </c>
      <c r="E5284" t="s">
        <v>45</v>
      </c>
      <c r="F5284" t="s">
        <v>31</v>
      </c>
      <c r="G5284" s="5">
        <v>18160.78</v>
      </c>
      <c r="H5284" s="5">
        <f t="shared" si="574"/>
        <v>326.89403999999996</v>
      </c>
      <c r="I5284" s="6">
        <v>1</v>
      </c>
      <c r="J5284" s="6">
        <v>18160.78</v>
      </c>
      <c r="K5284" s="5">
        <f t="shared" si="575"/>
        <v>326.89403999999996</v>
      </c>
      <c r="L5284" s="7">
        <v>3.04</v>
      </c>
      <c r="M5284" s="7">
        <v>1720</v>
      </c>
      <c r="N5284" s="3">
        <v>45444</v>
      </c>
      <c r="O5284" s="4" t="str">
        <f t="shared" si="576"/>
        <v>2024-06</v>
      </c>
      <c r="P5284" s="4" t="str">
        <f t="shared" si="577"/>
        <v>06</v>
      </c>
      <c r="Q5284" s="4" t="str">
        <f t="shared" si="578"/>
        <v>June</v>
      </c>
      <c r="R5284" s="30" t="str">
        <f t="shared" si="579"/>
        <v>01</v>
      </c>
      <c r="W5284" t="str">
        <f t="shared" si="580"/>
        <v>ok</v>
      </c>
    </row>
    <row r="5285" spans="1:23" x14ac:dyDescent="0.3">
      <c r="A5285" t="s">
        <v>5327</v>
      </c>
      <c r="B5285" t="s">
        <v>33</v>
      </c>
      <c r="C5285" t="s">
        <v>12</v>
      </c>
      <c r="D5285" t="s">
        <v>34</v>
      </c>
      <c r="E5285" t="s">
        <v>20</v>
      </c>
      <c r="F5285" t="s">
        <v>31</v>
      </c>
      <c r="G5285" s="5">
        <v>7746.95</v>
      </c>
      <c r="H5285" s="5">
        <f t="shared" si="574"/>
        <v>139.4451</v>
      </c>
      <c r="I5285" s="6">
        <v>4</v>
      </c>
      <c r="J5285" s="6">
        <v>30987.8</v>
      </c>
      <c r="K5285" s="5">
        <f t="shared" si="575"/>
        <v>557.78039999999999</v>
      </c>
      <c r="L5285" s="7">
        <v>3.44</v>
      </c>
      <c r="M5285" s="7">
        <v>1846</v>
      </c>
      <c r="N5285" s="3">
        <v>45424</v>
      </c>
      <c r="O5285" s="4" t="str">
        <f t="shared" si="576"/>
        <v>2024-05</v>
      </c>
      <c r="P5285" s="4" t="str">
        <f t="shared" si="577"/>
        <v>05</v>
      </c>
      <c r="Q5285" s="4" t="str">
        <f t="shared" si="578"/>
        <v>May</v>
      </c>
      <c r="R5285" s="30" t="str">
        <f t="shared" si="579"/>
        <v>12</v>
      </c>
      <c r="W5285" t="str">
        <f t="shared" si="580"/>
        <v>ok</v>
      </c>
    </row>
    <row r="5286" spans="1:23" x14ac:dyDescent="0.3">
      <c r="A5286" t="s">
        <v>5328</v>
      </c>
      <c r="B5286" t="s">
        <v>47</v>
      </c>
      <c r="C5286" t="s">
        <v>12</v>
      </c>
      <c r="D5286" t="s">
        <v>48</v>
      </c>
      <c r="E5286" t="s">
        <v>14</v>
      </c>
      <c r="F5286" t="s">
        <v>26</v>
      </c>
      <c r="G5286" s="5">
        <v>17999.400000000001</v>
      </c>
      <c r="H5286" s="5">
        <f t="shared" si="574"/>
        <v>323.98919999999998</v>
      </c>
      <c r="I5286" s="6">
        <v>2</v>
      </c>
      <c r="J5286" s="6">
        <v>35998.800000000003</v>
      </c>
      <c r="K5286" s="5">
        <f t="shared" si="575"/>
        <v>647.97839999999997</v>
      </c>
      <c r="L5286" s="7">
        <v>4.91</v>
      </c>
      <c r="M5286" s="7">
        <v>4368</v>
      </c>
      <c r="N5286" s="3">
        <v>45391</v>
      </c>
      <c r="O5286" s="4" t="str">
        <f t="shared" si="576"/>
        <v>2024-04</v>
      </c>
      <c r="P5286" s="4" t="str">
        <f t="shared" si="577"/>
        <v>04</v>
      </c>
      <c r="Q5286" s="4" t="str">
        <f t="shared" si="578"/>
        <v>April</v>
      </c>
      <c r="R5286" s="30" t="str">
        <f t="shared" si="579"/>
        <v>09</v>
      </c>
      <c r="W5286" t="str">
        <f t="shared" si="580"/>
        <v>ok</v>
      </c>
    </row>
    <row r="5287" spans="1:23" x14ac:dyDescent="0.3">
      <c r="A5287" t="s">
        <v>5329</v>
      </c>
      <c r="B5287" t="s">
        <v>36</v>
      </c>
      <c r="C5287" t="s">
        <v>18</v>
      </c>
      <c r="D5287" t="s">
        <v>37</v>
      </c>
      <c r="E5287" t="s">
        <v>45</v>
      </c>
      <c r="F5287" t="s">
        <v>21</v>
      </c>
      <c r="G5287" s="5">
        <v>15363.92</v>
      </c>
      <c r="H5287" s="5">
        <f t="shared" si="574"/>
        <v>276.55055999999996</v>
      </c>
      <c r="I5287" s="6">
        <v>5</v>
      </c>
      <c r="J5287" s="6">
        <v>76819.600000000006</v>
      </c>
      <c r="K5287" s="5">
        <f t="shared" si="575"/>
        <v>1382.7527999999998</v>
      </c>
      <c r="L5287" s="7">
        <v>2.27</v>
      </c>
      <c r="M5287" s="7">
        <v>3767</v>
      </c>
      <c r="N5287" s="3">
        <v>45408</v>
      </c>
      <c r="O5287" s="4" t="str">
        <f t="shared" si="576"/>
        <v>2024-04</v>
      </c>
      <c r="P5287" s="4" t="str">
        <f t="shared" si="577"/>
        <v>04</v>
      </c>
      <c r="Q5287" s="4" t="str">
        <f t="shared" si="578"/>
        <v>April</v>
      </c>
      <c r="R5287" s="30" t="str">
        <f t="shared" si="579"/>
        <v>26</v>
      </c>
      <c r="W5287" t="str">
        <f t="shared" si="580"/>
        <v>ok</v>
      </c>
    </row>
    <row r="5288" spans="1:23" x14ac:dyDescent="0.3">
      <c r="A5288" t="s">
        <v>5330</v>
      </c>
      <c r="B5288" t="s">
        <v>33</v>
      </c>
      <c r="C5288" t="s">
        <v>12</v>
      </c>
      <c r="D5288" t="s">
        <v>34</v>
      </c>
      <c r="E5288" t="s">
        <v>20</v>
      </c>
      <c r="F5288" t="s">
        <v>26</v>
      </c>
      <c r="G5288" s="5">
        <v>9412.1200000000008</v>
      </c>
      <c r="H5288" s="5">
        <f t="shared" si="574"/>
        <v>169.41816</v>
      </c>
      <c r="I5288" s="6">
        <v>3</v>
      </c>
      <c r="J5288" s="6">
        <v>28236.36</v>
      </c>
      <c r="K5288" s="5">
        <f t="shared" si="575"/>
        <v>508.25448</v>
      </c>
      <c r="L5288" s="7">
        <v>3.74</v>
      </c>
      <c r="M5288" s="7">
        <v>1160</v>
      </c>
      <c r="N5288" s="3">
        <v>45527</v>
      </c>
      <c r="O5288" s="4" t="str">
        <f t="shared" si="576"/>
        <v>2024-08</v>
      </c>
      <c r="P5288" s="4" t="str">
        <f t="shared" si="577"/>
        <v>08</v>
      </c>
      <c r="Q5288" s="4" t="str">
        <f t="shared" si="578"/>
        <v>August</v>
      </c>
      <c r="R5288" s="30" t="str">
        <f t="shared" si="579"/>
        <v>23</v>
      </c>
      <c r="W5288" t="str">
        <f t="shared" si="580"/>
        <v>ok</v>
      </c>
    </row>
    <row r="5289" spans="1:23" x14ac:dyDescent="0.3">
      <c r="A5289" t="s">
        <v>5331</v>
      </c>
      <c r="B5289" t="s">
        <v>17</v>
      </c>
      <c r="C5289" t="s">
        <v>18</v>
      </c>
      <c r="D5289" t="s">
        <v>19</v>
      </c>
      <c r="E5289" t="s">
        <v>14</v>
      </c>
      <c r="F5289" t="s">
        <v>21</v>
      </c>
      <c r="G5289" s="5">
        <v>5424.43</v>
      </c>
      <c r="H5289" s="5">
        <f t="shared" si="574"/>
        <v>97.639740000000003</v>
      </c>
      <c r="I5289" s="6">
        <v>4</v>
      </c>
      <c r="J5289" s="6">
        <v>21697.72</v>
      </c>
      <c r="K5289" s="5">
        <f t="shared" si="575"/>
        <v>390.55896000000001</v>
      </c>
      <c r="L5289" s="7">
        <v>3.89</v>
      </c>
      <c r="M5289" s="7">
        <v>1177</v>
      </c>
      <c r="N5289" s="3">
        <v>45347</v>
      </c>
      <c r="O5289" s="4" t="str">
        <f t="shared" si="576"/>
        <v>2024-02</v>
      </c>
      <c r="P5289" s="4" t="str">
        <f t="shared" si="577"/>
        <v>02</v>
      </c>
      <c r="Q5289" s="4" t="str">
        <f t="shared" si="578"/>
        <v>February</v>
      </c>
      <c r="R5289" s="30" t="str">
        <f t="shared" si="579"/>
        <v>25</v>
      </c>
      <c r="W5289" t="str">
        <f t="shared" si="580"/>
        <v>ok</v>
      </c>
    </row>
    <row r="5290" spans="1:23" x14ac:dyDescent="0.3">
      <c r="A5290" t="s">
        <v>5332</v>
      </c>
      <c r="B5290" t="s">
        <v>17</v>
      </c>
      <c r="C5290" t="s">
        <v>18</v>
      </c>
      <c r="D5290" t="s">
        <v>19</v>
      </c>
      <c r="E5290" t="s">
        <v>45</v>
      </c>
      <c r="F5290" t="s">
        <v>31</v>
      </c>
      <c r="G5290" s="5">
        <v>13885.3</v>
      </c>
      <c r="H5290" s="5">
        <f t="shared" si="574"/>
        <v>249.93539999999996</v>
      </c>
      <c r="I5290" s="6">
        <v>1</v>
      </c>
      <c r="J5290" s="6">
        <v>13885.3</v>
      </c>
      <c r="K5290" s="5">
        <f t="shared" si="575"/>
        <v>249.93539999999996</v>
      </c>
      <c r="L5290" s="7">
        <v>3.41</v>
      </c>
      <c r="M5290" s="7">
        <v>3162</v>
      </c>
      <c r="N5290" s="3">
        <v>45548</v>
      </c>
      <c r="O5290" s="4" t="str">
        <f t="shared" si="576"/>
        <v>2024-09</v>
      </c>
      <c r="P5290" s="4" t="str">
        <f t="shared" si="577"/>
        <v>09</v>
      </c>
      <c r="Q5290" s="4" t="str">
        <f t="shared" si="578"/>
        <v>September</v>
      </c>
      <c r="R5290" s="30" t="str">
        <f t="shared" si="579"/>
        <v>13</v>
      </c>
      <c r="W5290" t="str">
        <f t="shared" si="580"/>
        <v>ok</v>
      </c>
    </row>
    <row r="5291" spans="1:23" x14ac:dyDescent="0.3">
      <c r="A5291" t="s">
        <v>5333</v>
      </c>
      <c r="B5291" t="s">
        <v>51</v>
      </c>
      <c r="C5291" t="s">
        <v>29</v>
      </c>
      <c r="D5291" t="s">
        <v>52</v>
      </c>
      <c r="E5291" t="s">
        <v>20</v>
      </c>
      <c r="F5291" t="s">
        <v>26</v>
      </c>
      <c r="G5291" s="5">
        <v>7131.63</v>
      </c>
      <c r="H5291" s="5">
        <f t="shared" si="574"/>
        <v>128.36933999999999</v>
      </c>
      <c r="I5291" s="6">
        <v>5</v>
      </c>
      <c r="J5291" s="6">
        <v>35658.15</v>
      </c>
      <c r="K5291" s="5">
        <f t="shared" si="575"/>
        <v>641.84669999999994</v>
      </c>
      <c r="L5291" s="7">
        <v>1.1100000000000001</v>
      </c>
      <c r="M5291" s="7">
        <v>960</v>
      </c>
      <c r="N5291" s="3">
        <v>45447</v>
      </c>
      <c r="O5291" s="4" t="str">
        <f t="shared" si="576"/>
        <v>2024-06</v>
      </c>
      <c r="P5291" s="4" t="str">
        <f t="shared" si="577"/>
        <v>06</v>
      </c>
      <c r="Q5291" s="4" t="str">
        <f t="shared" si="578"/>
        <v>June</v>
      </c>
      <c r="R5291" s="30" t="str">
        <f t="shared" si="579"/>
        <v>04</v>
      </c>
      <c r="W5291" t="str">
        <f t="shared" si="580"/>
        <v>ok</v>
      </c>
    </row>
    <row r="5292" spans="1:23" x14ac:dyDescent="0.3">
      <c r="A5292" t="s">
        <v>5334</v>
      </c>
      <c r="B5292" t="s">
        <v>28</v>
      </c>
      <c r="C5292" t="s">
        <v>29</v>
      </c>
      <c r="D5292" t="s">
        <v>30</v>
      </c>
      <c r="E5292" t="s">
        <v>45</v>
      </c>
      <c r="F5292" t="s">
        <v>60</v>
      </c>
      <c r="G5292" s="5">
        <v>6374.86</v>
      </c>
      <c r="H5292" s="5">
        <f t="shared" si="574"/>
        <v>114.74747999999998</v>
      </c>
      <c r="I5292" s="6">
        <v>3</v>
      </c>
      <c r="J5292" s="6">
        <v>19124.580000000002</v>
      </c>
      <c r="K5292" s="5">
        <f t="shared" si="575"/>
        <v>344.24243999999993</v>
      </c>
      <c r="L5292" s="7">
        <v>1.52</v>
      </c>
      <c r="M5292" s="7">
        <v>3276</v>
      </c>
      <c r="N5292" s="3">
        <v>45502</v>
      </c>
      <c r="O5292" s="4" t="str">
        <f t="shared" si="576"/>
        <v>2024-07</v>
      </c>
      <c r="P5292" s="4" t="str">
        <f t="shared" si="577"/>
        <v>07</v>
      </c>
      <c r="Q5292" s="4" t="str">
        <f t="shared" si="578"/>
        <v>July</v>
      </c>
      <c r="R5292" s="30" t="str">
        <f t="shared" si="579"/>
        <v>29</v>
      </c>
      <c r="W5292" t="str">
        <f t="shared" si="580"/>
        <v>ok</v>
      </c>
    </row>
    <row r="5293" spans="1:23" x14ac:dyDescent="0.3">
      <c r="A5293" t="s">
        <v>5335</v>
      </c>
      <c r="B5293" t="s">
        <v>17</v>
      </c>
      <c r="C5293" t="s">
        <v>18</v>
      </c>
      <c r="D5293" t="s">
        <v>19</v>
      </c>
      <c r="E5293" t="s">
        <v>20</v>
      </c>
      <c r="F5293" t="s">
        <v>38</v>
      </c>
      <c r="G5293" s="5">
        <v>13983.16</v>
      </c>
      <c r="H5293" s="5">
        <f t="shared" si="574"/>
        <v>251.69687999999996</v>
      </c>
      <c r="I5293" s="6">
        <v>1</v>
      </c>
      <c r="J5293" s="6">
        <v>13983.16</v>
      </c>
      <c r="K5293" s="5">
        <f t="shared" si="575"/>
        <v>251.69687999999996</v>
      </c>
      <c r="L5293" s="7">
        <v>4.67</v>
      </c>
      <c r="M5293" s="7">
        <v>3014</v>
      </c>
      <c r="N5293" s="3">
        <v>45537</v>
      </c>
      <c r="O5293" s="4" t="str">
        <f t="shared" si="576"/>
        <v>2024-09</v>
      </c>
      <c r="P5293" s="4" t="str">
        <f t="shared" si="577"/>
        <v>09</v>
      </c>
      <c r="Q5293" s="4" t="str">
        <f t="shared" si="578"/>
        <v>September</v>
      </c>
      <c r="R5293" s="30" t="str">
        <f t="shared" si="579"/>
        <v>02</v>
      </c>
      <c r="W5293" t="str">
        <f t="shared" si="580"/>
        <v>ok</v>
      </c>
    </row>
    <row r="5294" spans="1:23" x14ac:dyDescent="0.3">
      <c r="A5294" t="s">
        <v>5336</v>
      </c>
      <c r="B5294" t="s">
        <v>47</v>
      </c>
      <c r="C5294" t="s">
        <v>12</v>
      </c>
      <c r="D5294" t="s">
        <v>48</v>
      </c>
      <c r="E5294" t="s">
        <v>20</v>
      </c>
      <c r="F5294" t="s">
        <v>15</v>
      </c>
      <c r="G5294" s="5">
        <v>19445.189999999999</v>
      </c>
      <c r="H5294" s="5">
        <f t="shared" si="574"/>
        <v>350.01341999999994</v>
      </c>
      <c r="I5294" s="6">
        <v>4</v>
      </c>
      <c r="J5294" s="6">
        <v>77780.759999999995</v>
      </c>
      <c r="K5294" s="5">
        <f t="shared" si="575"/>
        <v>1400.0536799999998</v>
      </c>
      <c r="L5294" s="7">
        <v>4.9800000000000004</v>
      </c>
      <c r="M5294" s="7">
        <v>2914</v>
      </c>
      <c r="N5294" s="3">
        <v>45309</v>
      </c>
      <c r="O5294" s="4" t="str">
        <f t="shared" si="576"/>
        <v>2024-01</v>
      </c>
      <c r="P5294" s="4" t="str">
        <f t="shared" si="577"/>
        <v>01</v>
      </c>
      <c r="Q5294" s="4" t="str">
        <f t="shared" si="578"/>
        <v>January</v>
      </c>
      <c r="R5294" s="30" t="str">
        <f t="shared" si="579"/>
        <v>18</v>
      </c>
      <c r="W5294" t="str">
        <f t="shared" si="580"/>
        <v>ok</v>
      </c>
    </row>
    <row r="5295" spans="1:23" x14ac:dyDescent="0.3">
      <c r="A5295" t="s">
        <v>5337</v>
      </c>
      <c r="B5295" t="s">
        <v>51</v>
      </c>
      <c r="C5295" t="s">
        <v>29</v>
      </c>
      <c r="D5295" t="s">
        <v>52</v>
      </c>
      <c r="E5295" t="s">
        <v>14</v>
      </c>
      <c r="F5295" t="s">
        <v>60</v>
      </c>
      <c r="G5295" s="5">
        <v>12474.56</v>
      </c>
      <c r="H5295" s="5">
        <f t="shared" si="574"/>
        <v>224.54207999999997</v>
      </c>
      <c r="I5295" s="6">
        <v>4</v>
      </c>
      <c r="J5295" s="6">
        <v>49898.239999999998</v>
      </c>
      <c r="K5295" s="5">
        <f t="shared" si="575"/>
        <v>898.16831999999988</v>
      </c>
      <c r="L5295" s="7">
        <v>4.55</v>
      </c>
      <c r="M5295" s="7">
        <v>1918</v>
      </c>
      <c r="N5295" s="3">
        <v>45629</v>
      </c>
      <c r="O5295" s="4" t="str">
        <f t="shared" si="576"/>
        <v>2024-12</v>
      </c>
      <c r="P5295" s="4" t="str">
        <f t="shared" si="577"/>
        <v>12</v>
      </c>
      <c r="Q5295" s="4" t="str">
        <f t="shared" si="578"/>
        <v>December</v>
      </c>
      <c r="R5295" s="30" t="str">
        <f t="shared" si="579"/>
        <v>03</v>
      </c>
      <c r="W5295" t="str">
        <f t="shared" si="580"/>
        <v>ok</v>
      </c>
    </row>
    <row r="5296" spans="1:23" x14ac:dyDescent="0.3">
      <c r="A5296" t="s">
        <v>5338</v>
      </c>
      <c r="B5296" t="s">
        <v>23</v>
      </c>
      <c r="C5296" t="s">
        <v>24</v>
      </c>
      <c r="D5296" t="s">
        <v>25</v>
      </c>
      <c r="E5296" t="s">
        <v>45</v>
      </c>
      <c r="F5296" t="s">
        <v>15</v>
      </c>
      <c r="G5296" s="5">
        <v>11583.36</v>
      </c>
      <c r="H5296" s="5">
        <f t="shared" si="574"/>
        <v>208.50047999999998</v>
      </c>
      <c r="I5296" s="6">
        <v>2</v>
      </c>
      <c r="J5296" s="6">
        <v>23166.720000000001</v>
      </c>
      <c r="K5296" s="5">
        <f t="shared" si="575"/>
        <v>417.00095999999996</v>
      </c>
      <c r="L5296" s="7">
        <v>1.61</v>
      </c>
      <c r="M5296" s="7">
        <v>3711</v>
      </c>
      <c r="N5296" s="3">
        <v>45528</v>
      </c>
      <c r="O5296" s="4" t="str">
        <f t="shared" si="576"/>
        <v>2024-08</v>
      </c>
      <c r="P5296" s="4" t="str">
        <f t="shared" si="577"/>
        <v>08</v>
      </c>
      <c r="Q5296" s="4" t="str">
        <f t="shared" si="578"/>
        <v>August</v>
      </c>
      <c r="R5296" s="30" t="str">
        <f t="shared" si="579"/>
        <v>24</v>
      </c>
      <c r="W5296" t="str">
        <f t="shared" si="580"/>
        <v>ok</v>
      </c>
    </row>
    <row r="5297" spans="1:23" x14ac:dyDescent="0.3">
      <c r="A5297" t="s">
        <v>5339</v>
      </c>
      <c r="B5297" t="s">
        <v>63</v>
      </c>
      <c r="C5297" t="s">
        <v>18</v>
      </c>
      <c r="D5297" t="s">
        <v>64</v>
      </c>
      <c r="E5297" t="s">
        <v>20</v>
      </c>
      <c r="F5297" t="s">
        <v>60</v>
      </c>
      <c r="G5297" s="5">
        <v>19110.900000000001</v>
      </c>
      <c r="H5297" s="5">
        <f t="shared" si="574"/>
        <v>343.99619999999999</v>
      </c>
      <c r="I5297" s="6">
        <v>1</v>
      </c>
      <c r="J5297" s="6">
        <v>19110.900000000001</v>
      </c>
      <c r="K5297" s="5">
        <f t="shared" si="575"/>
        <v>343.99619999999999</v>
      </c>
      <c r="L5297" s="7">
        <v>4.59</v>
      </c>
      <c r="M5297" s="7">
        <v>1815</v>
      </c>
      <c r="N5297" s="3">
        <v>45424</v>
      </c>
      <c r="O5297" s="4" t="str">
        <f t="shared" si="576"/>
        <v>2024-05</v>
      </c>
      <c r="P5297" s="4" t="str">
        <f t="shared" si="577"/>
        <v>05</v>
      </c>
      <c r="Q5297" s="4" t="str">
        <f t="shared" si="578"/>
        <v>May</v>
      </c>
      <c r="R5297" s="30" t="str">
        <f t="shared" si="579"/>
        <v>12</v>
      </c>
      <c r="W5297" t="str">
        <f t="shared" si="580"/>
        <v>ok</v>
      </c>
    </row>
    <row r="5298" spans="1:23" x14ac:dyDescent="0.3">
      <c r="A5298" t="s">
        <v>5340</v>
      </c>
      <c r="B5298" t="s">
        <v>23</v>
      </c>
      <c r="C5298" t="s">
        <v>24</v>
      </c>
      <c r="D5298" t="s">
        <v>25</v>
      </c>
      <c r="E5298" t="s">
        <v>14</v>
      </c>
      <c r="F5298" t="s">
        <v>38</v>
      </c>
      <c r="G5298" s="5">
        <v>7476.27</v>
      </c>
      <c r="H5298" s="5">
        <f t="shared" si="574"/>
        <v>134.57285999999999</v>
      </c>
      <c r="I5298" s="6">
        <v>3</v>
      </c>
      <c r="J5298" s="6">
        <v>22428.81</v>
      </c>
      <c r="K5298" s="5">
        <f t="shared" si="575"/>
        <v>403.71857999999997</v>
      </c>
      <c r="L5298" s="7">
        <v>2.97</v>
      </c>
      <c r="M5298" s="7">
        <v>414</v>
      </c>
      <c r="N5298" s="3">
        <v>45526</v>
      </c>
      <c r="O5298" s="4" t="str">
        <f t="shared" si="576"/>
        <v>2024-08</v>
      </c>
      <c r="P5298" s="4" t="str">
        <f t="shared" si="577"/>
        <v>08</v>
      </c>
      <c r="Q5298" s="4" t="str">
        <f t="shared" si="578"/>
        <v>August</v>
      </c>
      <c r="R5298" s="30" t="str">
        <f t="shared" si="579"/>
        <v>22</v>
      </c>
      <c r="W5298" t="str">
        <f t="shared" si="580"/>
        <v>ok</v>
      </c>
    </row>
    <row r="5299" spans="1:23" x14ac:dyDescent="0.3">
      <c r="A5299" t="s">
        <v>5341</v>
      </c>
      <c r="B5299" t="s">
        <v>28</v>
      </c>
      <c r="C5299" t="s">
        <v>29</v>
      </c>
      <c r="D5299" t="s">
        <v>30</v>
      </c>
      <c r="E5299" t="s">
        <v>45</v>
      </c>
      <c r="F5299" t="s">
        <v>15</v>
      </c>
      <c r="G5299" s="5">
        <v>2854.36</v>
      </c>
      <c r="H5299" s="5">
        <f t="shared" si="574"/>
        <v>51.378479999999996</v>
      </c>
      <c r="I5299" s="6">
        <v>2</v>
      </c>
      <c r="J5299" s="6">
        <v>5708.72</v>
      </c>
      <c r="K5299" s="5">
        <f t="shared" si="575"/>
        <v>102.75695999999999</v>
      </c>
      <c r="L5299" s="7">
        <v>1.48</v>
      </c>
      <c r="M5299" s="7">
        <v>3532</v>
      </c>
      <c r="N5299" s="3">
        <v>45326</v>
      </c>
      <c r="O5299" s="4" t="str">
        <f t="shared" si="576"/>
        <v>2024-02</v>
      </c>
      <c r="P5299" s="4" t="str">
        <f t="shared" si="577"/>
        <v>02</v>
      </c>
      <c r="Q5299" s="4" t="str">
        <f t="shared" si="578"/>
        <v>February</v>
      </c>
      <c r="R5299" s="30" t="str">
        <f t="shared" si="579"/>
        <v>04</v>
      </c>
      <c r="W5299" t="str">
        <f t="shared" si="580"/>
        <v>ok</v>
      </c>
    </row>
    <row r="5300" spans="1:23" x14ac:dyDescent="0.3">
      <c r="A5300" t="s">
        <v>5342</v>
      </c>
      <c r="B5300" t="s">
        <v>63</v>
      </c>
      <c r="C5300" t="s">
        <v>18</v>
      </c>
      <c r="D5300" t="s">
        <v>64</v>
      </c>
      <c r="E5300" t="s">
        <v>14</v>
      </c>
      <c r="F5300" t="s">
        <v>15</v>
      </c>
      <c r="G5300" s="5">
        <v>19394.96</v>
      </c>
      <c r="H5300" s="5">
        <f t="shared" si="574"/>
        <v>349.10927999999996</v>
      </c>
      <c r="I5300" s="6">
        <v>4</v>
      </c>
      <c r="J5300" s="6">
        <v>77579.839999999997</v>
      </c>
      <c r="K5300" s="5">
        <f t="shared" si="575"/>
        <v>1396.4371199999998</v>
      </c>
      <c r="L5300" s="7">
        <v>4.8600000000000003</v>
      </c>
      <c r="M5300" s="7">
        <v>3189</v>
      </c>
      <c r="N5300" s="3">
        <v>45604</v>
      </c>
      <c r="O5300" s="4" t="str">
        <f t="shared" si="576"/>
        <v>2024-11</v>
      </c>
      <c r="P5300" s="4" t="str">
        <f t="shared" si="577"/>
        <v>11</v>
      </c>
      <c r="Q5300" s="4" t="str">
        <f t="shared" si="578"/>
        <v>November</v>
      </c>
      <c r="R5300" s="30" t="str">
        <f t="shared" si="579"/>
        <v>08</v>
      </c>
      <c r="W5300" t="str">
        <f t="shared" si="580"/>
        <v>ok</v>
      </c>
    </row>
    <row r="5301" spans="1:23" x14ac:dyDescent="0.3">
      <c r="A5301" t="s">
        <v>5343</v>
      </c>
      <c r="B5301" t="s">
        <v>33</v>
      </c>
      <c r="C5301" t="s">
        <v>12</v>
      </c>
      <c r="D5301" t="s">
        <v>34</v>
      </c>
      <c r="E5301" t="s">
        <v>14</v>
      </c>
      <c r="F5301" t="s">
        <v>31</v>
      </c>
      <c r="G5301" s="5">
        <v>6027.52</v>
      </c>
      <c r="H5301" s="5">
        <f t="shared" si="574"/>
        <v>108.49536000000001</v>
      </c>
      <c r="I5301" s="6">
        <v>4</v>
      </c>
      <c r="J5301" s="6">
        <v>24110.080000000002</v>
      </c>
      <c r="K5301" s="5">
        <f t="shared" si="575"/>
        <v>433.98144000000002</v>
      </c>
      <c r="L5301" s="7">
        <v>3.49</v>
      </c>
      <c r="M5301" s="7">
        <v>617</v>
      </c>
      <c r="N5301" s="3">
        <v>45422</v>
      </c>
      <c r="O5301" s="4" t="str">
        <f t="shared" si="576"/>
        <v>2024-05</v>
      </c>
      <c r="P5301" s="4" t="str">
        <f t="shared" si="577"/>
        <v>05</v>
      </c>
      <c r="Q5301" s="4" t="str">
        <f t="shared" si="578"/>
        <v>May</v>
      </c>
      <c r="R5301" s="30" t="str">
        <f t="shared" si="579"/>
        <v>10</v>
      </c>
      <c r="W5301" t="str">
        <f t="shared" si="580"/>
        <v>ok</v>
      </c>
    </row>
    <row r="5302" spans="1:23" x14ac:dyDescent="0.3">
      <c r="A5302" t="s">
        <v>5344</v>
      </c>
      <c r="B5302" t="s">
        <v>11</v>
      </c>
      <c r="C5302" t="s">
        <v>12</v>
      </c>
      <c r="D5302" t="s">
        <v>13</v>
      </c>
      <c r="E5302" t="s">
        <v>20</v>
      </c>
      <c r="F5302" t="s">
        <v>60</v>
      </c>
      <c r="G5302" s="5">
        <v>2551.67</v>
      </c>
      <c r="H5302" s="5">
        <f t="shared" si="574"/>
        <v>45.930059999999997</v>
      </c>
      <c r="I5302" s="6">
        <v>3</v>
      </c>
      <c r="J5302" s="6">
        <v>7655.01</v>
      </c>
      <c r="K5302" s="5">
        <f t="shared" si="575"/>
        <v>137.79017999999999</v>
      </c>
      <c r="L5302" s="7">
        <v>4.3499999999999996</v>
      </c>
      <c r="M5302" s="7">
        <v>568</v>
      </c>
      <c r="N5302" s="3">
        <v>45453</v>
      </c>
      <c r="O5302" s="4" t="str">
        <f t="shared" si="576"/>
        <v>2024-06</v>
      </c>
      <c r="P5302" s="4" t="str">
        <f t="shared" si="577"/>
        <v>06</v>
      </c>
      <c r="Q5302" s="4" t="str">
        <f t="shared" si="578"/>
        <v>June</v>
      </c>
      <c r="R5302" s="30" t="str">
        <f t="shared" si="579"/>
        <v>10</v>
      </c>
      <c r="W5302" t="str">
        <f t="shared" si="580"/>
        <v>ok</v>
      </c>
    </row>
    <row r="5303" spans="1:23" x14ac:dyDescent="0.3">
      <c r="A5303" t="s">
        <v>5345</v>
      </c>
      <c r="B5303" t="s">
        <v>23</v>
      </c>
      <c r="C5303" t="s">
        <v>24</v>
      </c>
      <c r="D5303" t="s">
        <v>25</v>
      </c>
      <c r="E5303" t="s">
        <v>45</v>
      </c>
      <c r="F5303" t="s">
        <v>31</v>
      </c>
      <c r="G5303" s="5">
        <v>15698.34</v>
      </c>
      <c r="H5303" s="5">
        <f t="shared" si="574"/>
        <v>282.57011999999997</v>
      </c>
      <c r="I5303" s="6">
        <v>5</v>
      </c>
      <c r="J5303" s="6">
        <v>78491.7</v>
      </c>
      <c r="K5303" s="5">
        <f t="shared" si="575"/>
        <v>1412.8505999999998</v>
      </c>
      <c r="L5303" s="7">
        <v>4.5</v>
      </c>
      <c r="M5303" s="7">
        <v>4453</v>
      </c>
      <c r="N5303" s="3">
        <v>45538</v>
      </c>
      <c r="O5303" s="4" t="str">
        <f t="shared" si="576"/>
        <v>2024-09</v>
      </c>
      <c r="P5303" s="4" t="str">
        <f t="shared" si="577"/>
        <v>09</v>
      </c>
      <c r="Q5303" s="4" t="str">
        <f t="shared" si="578"/>
        <v>September</v>
      </c>
      <c r="R5303" s="30" t="str">
        <f t="shared" si="579"/>
        <v>03</v>
      </c>
      <c r="W5303" t="str">
        <f t="shared" si="580"/>
        <v>ok</v>
      </c>
    </row>
    <row r="5304" spans="1:23" x14ac:dyDescent="0.3">
      <c r="A5304" t="s">
        <v>5346</v>
      </c>
      <c r="B5304" t="s">
        <v>41</v>
      </c>
      <c r="C5304" t="s">
        <v>42</v>
      </c>
      <c r="D5304" t="s">
        <v>43</v>
      </c>
      <c r="E5304" t="s">
        <v>20</v>
      </c>
      <c r="F5304" t="s">
        <v>60</v>
      </c>
      <c r="G5304" s="5">
        <v>11592.97</v>
      </c>
      <c r="H5304" s="5">
        <f t="shared" si="574"/>
        <v>208.67345999999998</v>
      </c>
      <c r="I5304" s="6">
        <v>4</v>
      </c>
      <c r="J5304" s="6">
        <v>46371.88</v>
      </c>
      <c r="K5304" s="5">
        <f t="shared" si="575"/>
        <v>834.69383999999991</v>
      </c>
      <c r="L5304" s="7">
        <v>3.69</v>
      </c>
      <c r="M5304" s="7">
        <v>3800</v>
      </c>
      <c r="N5304" s="3">
        <v>45542</v>
      </c>
      <c r="O5304" s="4" t="str">
        <f t="shared" si="576"/>
        <v>2024-09</v>
      </c>
      <c r="P5304" s="4" t="str">
        <f t="shared" si="577"/>
        <v>09</v>
      </c>
      <c r="Q5304" s="4" t="str">
        <f t="shared" si="578"/>
        <v>September</v>
      </c>
      <c r="R5304" s="30" t="str">
        <f t="shared" si="579"/>
        <v>07</v>
      </c>
      <c r="W5304" t="str">
        <f t="shared" si="580"/>
        <v>ok</v>
      </c>
    </row>
    <row r="5305" spans="1:23" x14ac:dyDescent="0.3">
      <c r="A5305" t="s">
        <v>5347</v>
      </c>
      <c r="B5305" t="s">
        <v>11</v>
      </c>
      <c r="C5305" t="s">
        <v>12</v>
      </c>
      <c r="D5305" t="s">
        <v>13</v>
      </c>
      <c r="E5305" t="s">
        <v>14</v>
      </c>
      <c r="F5305" t="s">
        <v>38</v>
      </c>
      <c r="G5305" s="5">
        <v>673.18</v>
      </c>
      <c r="H5305" s="5">
        <f t="shared" si="574"/>
        <v>12.117239999999999</v>
      </c>
      <c r="I5305" s="6">
        <v>2</v>
      </c>
      <c r="J5305" s="6">
        <v>1346.36</v>
      </c>
      <c r="K5305" s="5">
        <f t="shared" si="575"/>
        <v>24.234479999999998</v>
      </c>
      <c r="L5305" s="7">
        <v>1.2</v>
      </c>
      <c r="M5305" s="7">
        <v>4952</v>
      </c>
      <c r="N5305" s="3">
        <v>45293</v>
      </c>
      <c r="O5305" s="4" t="str">
        <f t="shared" si="576"/>
        <v>2024-01</v>
      </c>
      <c r="P5305" s="4" t="str">
        <f t="shared" si="577"/>
        <v>01</v>
      </c>
      <c r="Q5305" s="4" t="str">
        <f t="shared" si="578"/>
        <v>January</v>
      </c>
      <c r="R5305" s="30" t="str">
        <f t="shared" si="579"/>
        <v>02</v>
      </c>
      <c r="W5305" t="str">
        <f t="shared" si="580"/>
        <v>ok</v>
      </c>
    </row>
    <row r="5306" spans="1:23" x14ac:dyDescent="0.3">
      <c r="A5306" t="s">
        <v>5348</v>
      </c>
      <c r="B5306" t="s">
        <v>28</v>
      </c>
      <c r="C5306" t="s">
        <v>29</v>
      </c>
      <c r="D5306" t="s">
        <v>30</v>
      </c>
      <c r="E5306" t="s">
        <v>20</v>
      </c>
      <c r="F5306" t="s">
        <v>21</v>
      </c>
      <c r="G5306" s="5">
        <v>9011.9699999999993</v>
      </c>
      <c r="H5306" s="5">
        <f t="shared" si="574"/>
        <v>162.21545999999998</v>
      </c>
      <c r="I5306" s="6">
        <v>3</v>
      </c>
      <c r="J5306" s="6">
        <v>27035.91</v>
      </c>
      <c r="K5306" s="5">
        <f t="shared" si="575"/>
        <v>486.64637999999991</v>
      </c>
      <c r="L5306" s="7">
        <v>3.1</v>
      </c>
      <c r="M5306" s="7">
        <v>2290</v>
      </c>
      <c r="N5306" s="3">
        <v>45299</v>
      </c>
      <c r="O5306" s="4" t="str">
        <f t="shared" si="576"/>
        <v>2024-01</v>
      </c>
      <c r="P5306" s="4" t="str">
        <f t="shared" si="577"/>
        <v>01</v>
      </c>
      <c r="Q5306" s="4" t="str">
        <f t="shared" si="578"/>
        <v>January</v>
      </c>
      <c r="R5306" s="30" t="str">
        <f t="shared" si="579"/>
        <v>08</v>
      </c>
      <c r="W5306" t="str">
        <f t="shared" si="580"/>
        <v>ok</v>
      </c>
    </row>
    <row r="5307" spans="1:23" x14ac:dyDescent="0.3">
      <c r="A5307" t="s">
        <v>5349</v>
      </c>
      <c r="B5307" t="s">
        <v>51</v>
      </c>
      <c r="C5307" t="s">
        <v>29</v>
      </c>
      <c r="D5307" t="s">
        <v>52</v>
      </c>
      <c r="E5307" t="s">
        <v>45</v>
      </c>
      <c r="F5307" t="s">
        <v>21</v>
      </c>
      <c r="G5307" s="5">
        <v>9033.83</v>
      </c>
      <c r="H5307" s="5">
        <f t="shared" si="574"/>
        <v>162.60893999999999</v>
      </c>
      <c r="I5307" s="6">
        <v>5</v>
      </c>
      <c r="J5307" s="6">
        <v>45169.15</v>
      </c>
      <c r="K5307" s="5">
        <f t="shared" si="575"/>
        <v>813.04469999999992</v>
      </c>
      <c r="L5307" s="7">
        <v>4.9000000000000004</v>
      </c>
      <c r="M5307" s="7">
        <v>3274</v>
      </c>
      <c r="N5307" s="3">
        <v>45375</v>
      </c>
      <c r="O5307" s="4" t="str">
        <f t="shared" si="576"/>
        <v>2024-03</v>
      </c>
      <c r="P5307" s="4" t="str">
        <f t="shared" si="577"/>
        <v>03</v>
      </c>
      <c r="Q5307" s="4" t="str">
        <f t="shared" si="578"/>
        <v>March</v>
      </c>
      <c r="R5307" s="30" t="str">
        <f t="shared" si="579"/>
        <v>24</v>
      </c>
      <c r="W5307" t="str">
        <f t="shared" si="580"/>
        <v>ok</v>
      </c>
    </row>
    <row r="5308" spans="1:23" x14ac:dyDescent="0.3">
      <c r="A5308" t="s">
        <v>5350</v>
      </c>
      <c r="B5308" t="s">
        <v>41</v>
      </c>
      <c r="C5308" t="s">
        <v>42</v>
      </c>
      <c r="D5308" t="s">
        <v>43</v>
      </c>
      <c r="E5308" t="s">
        <v>14</v>
      </c>
      <c r="F5308" t="s">
        <v>21</v>
      </c>
      <c r="G5308" s="5">
        <v>9870.68</v>
      </c>
      <c r="H5308" s="5">
        <f t="shared" si="574"/>
        <v>177.67223999999999</v>
      </c>
      <c r="I5308" s="6">
        <v>5</v>
      </c>
      <c r="J5308" s="6">
        <v>49353.4</v>
      </c>
      <c r="K5308" s="5">
        <f t="shared" si="575"/>
        <v>888.36119999999994</v>
      </c>
      <c r="L5308" s="7">
        <v>4.96</v>
      </c>
      <c r="M5308" s="7">
        <v>4150</v>
      </c>
      <c r="N5308" s="3">
        <v>45451</v>
      </c>
      <c r="O5308" s="4" t="str">
        <f t="shared" si="576"/>
        <v>2024-06</v>
      </c>
      <c r="P5308" s="4" t="str">
        <f t="shared" si="577"/>
        <v>06</v>
      </c>
      <c r="Q5308" s="4" t="str">
        <f t="shared" si="578"/>
        <v>June</v>
      </c>
      <c r="R5308" s="30" t="str">
        <f t="shared" si="579"/>
        <v>08</v>
      </c>
      <c r="W5308" t="str">
        <f t="shared" si="580"/>
        <v>ok</v>
      </c>
    </row>
    <row r="5309" spans="1:23" x14ac:dyDescent="0.3">
      <c r="A5309" t="s">
        <v>5351</v>
      </c>
      <c r="B5309" t="s">
        <v>63</v>
      </c>
      <c r="C5309" t="s">
        <v>18</v>
      </c>
      <c r="D5309" t="s">
        <v>64</v>
      </c>
      <c r="E5309" t="s">
        <v>45</v>
      </c>
      <c r="F5309" t="s">
        <v>21</v>
      </c>
      <c r="G5309" s="5">
        <v>16511.54</v>
      </c>
      <c r="H5309" s="5">
        <f t="shared" si="574"/>
        <v>297.20771999999999</v>
      </c>
      <c r="I5309" s="6">
        <v>2</v>
      </c>
      <c r="J5309" s="6">
        <v>33023.08</v>
      </c>
      <c r="K5309" s="5">
        <f t="shared" si="575"/>
        <v>594.41543999999999</v>
      </c>
      <c r="L5309" s="7">
        <v>1.6</v>
      </c>
      <c r="M5309" s="7">
        <v>2014</v>
      </c>
      <c r="N5309" s="3">
        <v>45398</v>
      </c>
      <c r="O5309" s="4" t="str">
        <f t="shared" si="576"/>
        <v>2024-04</v>
      </c>
      <c r="P5309" s="4" t="str">
        <f t="shared" si="577"/>
        <v>04</v>
      </c>
      <c r="Q5309" s="4" t="str">
        <f t="shared" si="578"/>
        <v>April</v>
      </c>
      <c r="R5309" s="30" t="str">
        <f t="shared" si="579"/>
        <v>16</v>
      </c>
      <c r="W5309" t="str">
        <f t="shared" si="580"/>
        <v>ok</v>
      </c>
    </row>
    <row r="5310" spans="1:23" x14ac:dyDescent="0.3">
      <c r="A5310" t="s">
        <v>5352</v>
      </c>
      <c r="B5310" t="s">
        <v>17</v>
      </c>
      <c r="C5310" t="s">
        <v>18</v>
      </c>
      <c r="D5310" t="s">
        <v>19</v>
      </c>
      <c r="E5310" t="s">
        <v>14</v>
      </c>
      <c r="F5310" t="s">
        <v>21</v>
      </c>
      <c r="G5310" s="5">
        <v>13719.74</v>
      </c>
      <c r="H5310" s="5">
        <f t="shared" si="574"/>
        <v>246.95531999999997</v>
      </c>
      <c r="I5310" s="6">
        <v>1</v>
      </c>
      <c r="J5310" s="6">
        <v>13719.74</v>
      </c>
      <c r="K5310" s="5">
        <f t="shared" si="575"/>
        <v>246.95531999999997</v>
      </c>
      <c r="L5310" s="7">
        <v>4.46</v>
      </c>
      <c r="M5310" s="7">
        <v>3134</v>
      </c>
      <c r="N5310" s="3">
        <v>45354</v>
      </c>
      <c r="O5310" s="4" t="str">
        <f t="shared" si="576"/>
        <v>2024-03</v>
      </c>
      <c r="P5310" s="4" t="str">
        <f t="shared" si="577"/>
        <v>03</v>
      </c>
      <c r="Q5310" s="4" t="str">
        <f t="shared" si="578"/>
        <v>March</v>
      </c>
      <c r="R5310" s="30" t="str">
        <f t="shared" si="579"/>
        <v>03</v>
      </c>
      <c r="W5310" t="str">
        <f t="shared" si="580"/>
        <v>ok</v>
      </c>
    </row>
    <row r="5311" spans="1:23" x14ac:dyDescent="0.3">
      <c r="A5311" t="s">
        <v>5353</v>
      </c>
      <c r="B5311" t="s">
        <v>51</v>
      </c>
      <c r="C5311" t="s">
        <v>29</v>
      </c>
      <c r="D5311" t="s">
        <v>52</v>
      </c>
      <c r="E5311" t="s">
        <v>20</v>
      </c>
      <c r="F5311" t="s">
        <v>15</v>
      </c>
      <c r="G5311" s="5">
        <v>1369.89</v>
      </c>
      <c r="H5311" s="5">
        <f t="shared" si="574"/>
        <v>24.65802</v>
      </c>
      <c r="I5311" s="6">
        <v>3</v>
      </c>
      <c r="J5311" s="6">
        <v>4109.67</v>
      </c>
      <c r="K5311" s="5">
        <f t="shared" si="575"/>
        <v>73.974060000000009</v>
      </c>
      <c r="L5311" s="7">
        <v>2.1800000000000002</v>
      </c>
      <c r="M5311" s="7">
        <v>818</v>
      </c>
      <c r="N5311" s="3">
        <v>45485</v>
      </c>
      <c r="O5311" s="4" t="str">
        <f t="shared" si="576"/>
        <v>2024-07</v>
      </c>
      <c r="P5311" s="4" t="str">
        <f t="shared" si="577"/>
        <v>07</v>
      </c>
      <c r="Q5311" s="4" t="str">
        <f t="shared" si="578"/>
        <v>July</v>
      </c>
      <c r="R5311" s="30" t="str">
        <f t="shared" si="579"/>
        <v>12</v>
      </c>
      <c r="W5311" t="str">
        <f t="shared" si="580"/>
        <v>ok</v>
      </c>
    </row>
    <row r="5312" spans="1:23" x14ac:dyDescent="0.3">
      <c r="A5312" t="s">
        <v>5354</v>
      </c>
      <c r="B5312" t="s">
        <v>17</v>
      </c>
      <c r="C5312" t="s">
        <v>18</v>
      </c>
      <c r="D5312" t="s">
        <v>19</v>
      </c>
      <c r="E5312" t="s">
        <v>20</v>
      </c>
      <c r="F5312" t="s">
        <v>60</v>
      </c>
      <c r="G5312" s="5">
        <v>17600.16</v>
      </c>
      <c r="H5312" s="5">
        <f t="shared" si="574"/>
        <v>316.80287999999996</v>
      </c>
      <c r="I5312" s="6">
        <v>1</v>
      </c>
      <c r="J5312" s="6">
        <v>17600.16</v>
      </c>
      <c r="K5312" s="5">
        <f t="shared" si="575"/>
        <v>316.80287999999996</v>
      </c>
      <c r="L5312" s="7">
        <v>1.1200000000000001</v>
      </c>
      <c r="M5312" s="7">
        <v>692</v>
      </c>
      <c r="N5312" s="3">
        <v>45558</v>
      </c>
      <c r="O5312" s="4" t="str">
        <f t="shared" si="576"/>
        <v>2024-09</v>
      </c>
      <c r="P5312" s="4" t="str">
        <f t="shared" si="577"/>
        <v>09</v>
      </c>
      <c r="Q5312" s="4" t="str">
        <f t="shared" si="578"/>
        <v>September</v>
      </c>
      <c r="R5312" s="30" t="str">
        <f t="shared" si="579"/>
        <v>23</v>
      </c>
      <c r="W5312" t="str">
        <f t="shared" si="580"/>
        <v>ok</v>
      </c>
    </row>
    <row r="5313" spans="1:23" x14ac:dyDescent="0.3">
      <c r="A5313" t="s">
        <v>5355</v>
      </c>
      <c r="B5313" t="s">
        <v>23</v>
      </c>
      <c r="C5313" t="s">
        <v>24</v>
      </c>
      <c r="D5313" t="s">
        <v>25</v>
      </c>
      <c r="E5313" t="s">
        <v>45</v>
      </c>
      <c r="F5313" t="s">
        <v>21</v>
      </c>
      <c r="G5313" s="5">
        <v>15960.91</v>
      </c>
      <c r="H5313" s="5">
        <f t="shared" si="574"/>
        <v>287.29638</v>
      </c>
      <c r="I5313" s="6">
        <v>1</v>
      </c>
      <c r="J5313" s="6">
        <v>15960.91</v>
      </c>
      <c r="K5313" s="5">
        <f t="shared" si="575"/>
        <v>287.29638</v>
      </c>
      <c r="L5313" s="7">
        <v>2.94</v>
      </c>
      <c r="M5313" s="7">
        <v>3259</v>
      </c>
      <c r="N5313" s="3">
        <v>45337</v>
      </c>
      <c r="O5313" s="4" t="str">
        <f t="shared" si="576"/>
        <v>2024-02</v>
      </c>
      <c r="P5313" s="4" t="str">
        <f t="shared" si="577"/>
        <v>02</v>
      </c>
      <c r="Q5313" s="4" t="str">
        <f t="shared" si="578"/>
        <v>February</v>
      </c>
      <c r="R5313" s="30" t="str">
        <f t="shared" si="579"/>
        <v>15</v>
      </c>
      <c r="W5313" t="str">
        <f t="shared" si="580"/>
        <v>ok</v>
      </c>
    </row>
    <row r="5314" spans="1:23" x14ac:dyDescent="0.3">
      <c r="A5314" t="s">
        <v>5356</v>
      </c>
      <c r="B5314" t="s">
        <v>36</v>
      </c>
      <c r="C5314" t="s">
        <v>18</v>
      </c>
      <c r="D5314" t="s">
        <v>37</v>
      </c>
      <c r="E5314" t="s">
        <v>45</v>
      </c>
      <c r="F5314" t="s">
        <v>15</v>
      </c>
      <c r="G5314" s="5">
        <v>19005.11</v>
      </c>
      <c r="H5314" s="5">
        <f t="shared" si="574"/>
        <v>342.09197999999998</v>
      </c>
      <c r="I5314" s="6">
        <v>1</v>
      </c>
      <c r="J5314" s="6">
        <v>19005.11</v>
      </c>
      <c r="K5314" s="5">
        <f t="shared" si="575"/>
        <v>342.09197999999998</v>
      </c>
      <c r="L5314" s="7">
        <v>2.83</v>
      </c>
      <c r="M5314" s="7">
        <v>1360</v>
      </c>
      <c r="N5314" s="3">
        <v>45439</v>
      </c>
      <c r="O5314" s="4" t="str">
        <f t="shared" si="576"/>
        <v>2024-05</v>
      </c>
      <c r="P5314" s="4" t="str">
        <f t="shared" si="577"/>
        <v>05</v>
      </c>
      <c r="Q5314" s="4" t="str">
        <f t="shared" si="578"/>
        <v>May</v>
      </c>
      <c r="R5314" s="30" t="str">
        <f t="shared" si="579"/>
        <v>27</v>
      </c>
      <c r="W5314" t="str">
        <f t="shared" si="580"/>
        <v>ok</v>
      </c>
    </row>
    <row r="5315" spans="1:23" x14ac:dyDescent="0.3">
      <c r="A5315" t="s">
        <v>5357</v>
      </c>
      <c r="B5315" t="s">
        <v>36</v>
      </c>
      <c r="C5315" t="s">
        <v>18</v>
      </c>
      <c r="D5315" t="s">
        <v>37</v>
      </c>
      <c r="E5315" t="s">
        <v>14</v>
      </c>
      <c r="F5315" t="s">
        <v>60</v>
      </c>
      <c r="G5315" s="5">
        <v>2201.36</v>
      </c>
      <c r="H5315" s="5">
        <f t="shared" ref="H5315:H5378" si="581">G5315*0.018</f>
        <v>39.624479999999998</v>
      </c>
      <c r="I5315" s="6">
        <v>1</v>
      </c>
      <c r="J5315" s="6">
        <v>2201.36</v>
      </c>
      <c r="K5315" s="5">
        <f t="shared" ref="K5315:K5378" si="582">H5315*I5315</f>
        <v>39.624479999999998</v>
      </c>
      <c r="L5315" s="7">
        <v>4.93</v>
      </c>
      <c r="M5315" s="7">
        <v>3116</v>
      </c>
      <c r="N5315" s="3">
        <v>45494</v>
      </c>
      <c r="O5315" s="4" t="str">
        <f t="shared" ref="O5315:O5378" si="583">TEXT(N5315,"yyyy-mm")</f>
        <v>2024-07</v>
      </c>
      <c r="P5315" s="4" t="str">
        <f t="shared" ref="P5315:P5378" si="584">TEXT(N5315,"mm")</f>
        <v>07</v>
      </c>
      <c r="Q5315" s="4" t="str">
        <f t="shared" ref="Q5315:Q5378" si="585">TEXT(DATE(2024,P5315,1),"mmmm")</f>
        <v>July</v>
      </c>
      <c r="R5315" s="30" t="str">
        <f t="shared" ref="R5315:R5378" si="586">TEXT(N5315,"dd")</f>
        <v>21</v>
      </c>
      <c r="W5315" t="str">
        <f t="shared" ref="W5315:W5378" si="587">IF(G5315*I5315=J5315,"ok","False")</f>
        <v>ok</v>
      </c>
    </row>
    <row r="5316" spans="1:23" x14ac:dyDescent="0.3">
      <c r="A5316" t="s">
        <v>5358</v>
      </c>
      <c r="B5316" t="s">
        <v>28</v>
      </c>
      <c r="C5316" t="s">
        <v>29</v>
      </c>
      <c r="D5316" t="s">
        <v>30</v>
      </c>
      <c r="E5316" t="s">
        <v>14</v>
      </c>
      <c r="F5316" t="s">
        <v>38</v>
      </c>
      <c r="G5316" s="5">
        <v>7592.81</v>
      </c>
      <c r="H5316" s="5">
        <f t="shared" si="581"/>
        <v>136.67058</v>
      </c>
      <c r="I5316" s="6">
        <v>3</v>
      </c>
      <c r="J5316" s="6">
        <v>22778.43</v>
      </c>
      <c r="K5316" s="5">
        <f t="shared" si="582"/>
        <v>410.01174000000003</v>
      </c>
      <c r="L5316" s="7">
        <v>3.1</v>
      </c>
      <c r="M5316" s="7">
        <v>4024</v>
      </c>
      <c r="N5316" s="3">
        <v>45497</v>
      </c>
      <c r="O5316" s="4" t="str">
        <f t="shared" si="583"/>
        <v>2024-07</v>
      </c>
      <c r="P5316" s="4" t="str">
        <f t="shared" si="584"/>
        <v>07</v>
      </c>
      <c r="Q5316" s="4" t="str">
        <f t="shared" si="585"/>
        <v>July</v>
      </c>
      <c r="R5316" s="30" t="str">
        <f t="shared" si="586"/>
        <v>24</v>
      </c>
      <c r="W5316" t="str">
        <f t="shared" si="587"/>
        <v>ok</v>
      </c>
    </row>
    <row r="5317" spans="1:23" x14ac:dyDescent="0.3">
      <c r="A5317" t="s">
        <v>5359</v>
      </c>
      <c r="B5317" t="s">
        <v>33</v>
      </c>
      <c r="C5317" t="s">
        <v>12</v>
      </c>
      <c r="D5317" t="s">
        <v>34</v>
      </c>
      <c r="E5317" t="s">
        <v>45</v>
      </c>
      <c r="F5317" t="s">
        <v>21</v>
      </c>
      <c r="G5317" s="5">
        <v>3639.29</v>
      </c>
      <c r="H5317" s="5">
        <f t="shared" si="581"/>
        <v>65.50721999999999</v>
      </c>
      <c r="I5317" s="6">
        <v>5</v>
      </c>
      <c r="J5317" s="6">
        <v>18196.45</v>
      </c>
      <c r="K5317" s="5">
        <f t="shared" si="582"/>
        <v>327.53609999999992</v>
      </c>
      <c r="L5317" s="7">
        <v>3.26</v>
      </c>
      <c r="M5317" s="7">
        <v>95</v>
      </c>
      <c r="N5317" s="3">
        <v>45441</v>
      </c>
      <c r="O5317" s="4" t="str">
        <f t="shared" si="583"/>
        <v>2024-05</v>
      </c>
      <c r="P5317" s="4" t="str">
        <f t="shared" si="584"/>
        <v>05</v>
      </c>
      <c r="Q5317" s="4" t="str">
        <f t="shared" si="585"/>
        <v>May</v>
      </c>
      <c r="R5317" s="30" t="str">
        <f t="shared" si="586"/>
        <v>29</v>
      </c>
      <c r="W5317" t="str">
        <f t="shared" si="587"/>
        <v>ok</v>
      </c>
    </row>
    <row r="5318" spans="1:23" x14ac:dyDescent="0.3">
      <c r="A5318" t="s">
        <v>5360</v>
      </c>
      <c r="B5318" t="s">
        <v>17</v>
      </c>
      <c r="C5318" t="s">
        <v>18</v>
      </c>
      <c r="D5318" t="s">
        <v>19</v>
      </c>
      <c r="E5318" t="s">
        <v>20</v>
      </c>
      <c r="F5318" t="s">
        <v>31</v>
      </c>
      <c r="G5318" s="5">
        <v>2979.19</v>
      </c>
      <c r="H5318" s="5">
        <f t="shared" si="581"/>
        <v>53.625419999999998</v>
      </c>
      <c r="I5318" s="6">
        <v>4</v>
      </c>
      <c r="J5318" s="6">
        <v>11916.76</v>
      </c>
      <c r="K5318" s="5">
        <f t="shared" si="582"/>
        <v>214.50167999999999</v>
      </c>
      <c r="L5318" s="7">
        <v>1.25</v>
      </c>
      <c r="M5318" s="7">
        <v>1631</v>
      </c>
      <c r="N5318" s="3">
        <v>45338</v>
      </c>
      <c r="O5318" s="4" t="str">
        <f t="shared" si="583"/>
        <v>2024-02</v>
      </c>
      <c r="P5318" s="4" t="str">
        <f t="shared" si="584"/>
        <v>02</v>
      </c>
      <c r="Q5318" s="4" t="str">
        <f t="shared" si="585"/>
        <v>February</v>
      </c>
      <c r="R5318" s="30" t="str">
        <f t="shared" si="586"/>
        <v>16</v>
      </c>
      <c r="W5318" t="str">
        <f t="shared" si="587"/>
        <v>ok</v>
      </c>
    </row>
    <row r="5319" spans="1:23" x14ac:dyDescent="0.3">
      <c r="A5319" t="s">
        <v>5361</v>
      </c>
      <c r="B5319" t="s">
        <v>28</v>
      </c>
      <c r="C5319" t="s">
        <v>29</v>
      </c>
      <c r="D5319" t="s">
        <v>30</v>
      </c>
      <c r="E5319" t="s">
        <v>20</v>
      </c>
      <c r="F5319" t="s">
        <v>38</v>
      </c>
      <c r="G5319" s="5">
        <v>15579.06</v>
      </c>
      <c r="H5319" s="5">
        <f t="shared" si="581"/>
        <v>280.42307999999997</v>
      </c>
      <c r="I5319" s="6">
        <v>5</v>
      </c>
      <c r="J5319" s="6">
        <v>77895.3</v>
      </c>
      <c r="K5319" s="5">
        <f t="shared" si="582"/>
        <v>1402.1153999999999</v>
      </c>
      <c r="L5319" s="7">
        <v>1.1599999999999999</v>
      </c>
      <c r="M5319" s="7">
        <v>4788</v>
      </c>
      <c r="N5319" s="3">
        <v>45405</v>
      </c>
      <c r="O5319" s="4" t="str">
        <f t="shared" si="583"/>
        <v>2024-04</v>
      </c>
      <c r="P5319" s="4" t="str">
        <f t="shared" si="584"/>
        <v>04</v>
      </c>
      <c r="Q5319" s="4" t="str">
        <f t="shared" si="585"/>
        <v>April</v>
      </c>
      <c r="R5319" s="30" t="str">
        <f t="shared" si="586"/>
        <v>23</v>
      </c>
      <c r="W5319" t="str">
        <f t="shared" si="587"/>
        <v>ok</v>
      </c>
    </row>
    <row r="5320" spans="1:23" x14ac:dyDescent="0.3">
      <c r="A5320" t="s">
        <v>5362</v>
      </c>
      <c r="B5320" t="s">
        <v>11</v>
      </c>
      <c r="C5320" t="s">
        <v>12</v>
      </c>
      <c r="D5320" t="s">
        <v>13</v>
      </c>
      <c r="E5320" t="s">
        <v>45</v>
      </c>
      <c r="F5320" t="s">
        <v>21</v>
      </c>
      <c r="G5320" s="5">
        <v>1034.5999999999999</v>
      </c>
      <c r="H5320" s="5">
        <f t="shared" si="581"/>
        <v>18.622799999999998</v>
      </c>
      <c r="I5320" s="6">
        <v>3</v>
      </c>
      <c r="J5320" s="6">
        <v>3103.8</v>
      </c>
      <c r="K5320" s="5">
        <f t="shared" si="582"/>
        <v>55.868399999999994</v>
      </c>
      <c r="L5320" s="7">
        <v>4.8600000000000003</v>
      </c>
      <c r="M5320" s="7">
        <v>1838</v>
      </c>
      <c r="N5320" s="3">
        <v>45331</v>
      </c>
      <c r="O5320" s="4" t="str">
        <f t="shared" si="583"/>
        <v>2024-02</v>
      </c>
      <c r="P5320" s="4" t="str">
        <f t="shared" si="584"/>
        <v>02</v>
      </c>
      <c r="Q5320" s="4" t="str">
        <f t="shared" si="585"/>
        <v>February</v>
      </c>
      <c r="R5320" s="30" t="str">
        <f t="shared" si="586"/>
        <v>09</v>
      </c>
      <c r="W5320" t="str">
        <f t="shared" si="587"/>
        <v>ok</v>
      </c>
    </row>
    <row r="5321" spans="1:23" x14ac:dyDescent="0.3">
      <c r="A5321" t="s">
        <v>5363</v>
      </c>
      <c r="B5321" t="s">
        <v>23</v>
      </c>
      <c r="C5321" t="s">
        <v>24</v>
      </c>
      <c r="D5321" t="s">
        <v>25</v>
      </c>
      <c r="E5321" t="s">
        <v>20</v>
      </c>
      <c r="F5321" t="s">
        <v>31</v>
      </c>
      <c r="G5321" s="5">
        <v>19463.330000000002</v>
      </c>
      <c r="H5321" s="5">
        <f t="shared" si="581"/>
        <v>350.33994000000001</v>
      </c>
      <c r="I5321" s="6">
        <v>4</v>
      </c>
      <c r="J5321" s="6">
        <v>77853.320000000007</v>
      </c>
      <c r="K5321" s="5">
        <f t="shared" si="582"/>
        <v>1401.3597600000001</v>
      </c>
      <c r="L5321" s="7">
        <v>4.9000000000000004</v>
      </c>
      <c r="M5321" s="7">
        <v>2879</v>
      </c>
      <c r="N5321" s="3">
        <v>45511</v>
      </c>
      <c r="O5321" s="4" t="str">
        <f t="shared" si="583"/>
        <v>2024-08</v>
      </c>
      <c r="P5321" s="4" t="str">
        <f t="shared" si="584"/>
        <v>08</v>
      </c>
      <c r="Q5321" s="4" t="str">
        <f t="shared" si="585"/>
        <v>August</v>
      </c>
      <c r="R5321" s="30" t="str">
        <f t="shared" si="586"/>
        <v>07</v>
      </c>
      <c r="W5321" t="str">
        <f t="shared" si="587"/>
        <v>ok</v>
      </c>
    </row>
    <row r="5322" spans="1:23" x14ac:dyDescent="0.3">
      <c r="A5322" t="s">
        <v>5364</v>
      </c>
      <c r="B5322" t="s">
        <v>41</v>
      </c>
      <c r="C5322" t="s">
        <v>42</v>
      </c>
      <c r="D5322" t="s">
        <v>43</v>
      </c>
      <c r="E5322" t="s">
        <v>45</v>
      </c>
      <c r="F5322" t="s">
        <v>15</v>
      </c>
      <c r="G5322" s="5">
        <v>10352.85</v>
      </c>
      <c r="H5322" s="5">
        <f t="shared" si="581"/>
        <v>186.35129999999998</v>
      </c>
      <c r="I5322" s="6">
        <v>3</v>
      </c>
      <c r="J5322" s="6">
        <v>31058.55</v>
      </c>
      <c r="K5322" s="5">
        <f t="shared" si="582"/>
        <v>559.05389999999989</v>
      </c>
      <c r="L5322" s="7">
        <v>3.65</v>
      </c>
      <c r="M5322" s="7">
        <v>202</v>
      </c>
      <c r="N5322" s="3">
        <v>45423</v>
      </c>
      <c r="O5322" s="4" t="str">
        <f t="shared" si="583"/>
        <v>2024-05</v>
      </c>
      <c r="P5322" s="4" t="str">
        <f t="shared" si="584"/>
        <v>05</v>
      </c>
      <c r="Q5322" s="4" t="str">
        <f t="shared" si="585"/>
        <v>May</v>
      </c>
      <c r="R5322" s="30" t="str">
        <f t="shared" si="586"/>
        <v>11</v>
      </c>
      <c r="W5322" t="str">
        <f t="shared" si="587"/>
        <v>ok</v>
      </c>
    </row>
    <row r="5323" spans="1:23" x14ac:dyDescent="0.3">
      <c r="A5323" t="s">
        <v>5365</v>
      </c>
      <c r="B5323" t="s">
        <v>28</v>
      </c>
      <c r="C5323" t="s">
        <v>29</v>
      </c>
      <c r="D5323" t="s">
        <v>30</v>
      </c>
      <c r="E5323" t="s">
        <v>45</v>
      </c>
      <c r="F5323" t="s">
        <v>38</v>
      </c>
      <c r="G5323" s="5">
        <v>3254.14</v>
      </c>
      <c r="H5323" s="5">
        <f t="shared" si="581"/>
        <v>58.574519999999993</v>
      </c>
      <c r="I5323" s="6">
        <v>5</v>
      </c>
      <c r="J5323" s="6">
        <v>16270.7</v>
      </c>
      <c r="K5323" s="5">
        <f t="shared" si="582"/>
        <v>292.87259999999998</v>
      </c>
      <c r="L5323" s="7">
        <v>3.4</v>
      </c>
      <c r="M5323" s="7">
        <v>922</v>
      </c>
      <c r="N5323" s="3">
        <v>45577</v>
      </c>
      <c r="O5323" s="4" t="str">
        <f t="shared" si="583"/>
        <v>2024-10</v>
      </c>
      <c r="P5323" s="4" t="str">
        <f t="shared" si="584"/>
        <v>10</v>
      </c>
      <c r="Q5323" s="4" t="str">
        <f t="shared" si="585"/>
        <v>October</v>
      </c>
      <c r="R5323" s="30" t="str">
        <f t="shared" si="586"/>
        <v>12</v>
      </c>
      <c r="W5323" t="str">
        <f t="shared" si="587"/>
        <v>ok</v>
      </c>
    </row>
    <row r="5324" spans="1:23" x14ac:dyDescent="0.3">
      <c r="A5324" t="s">
        <v>5366</v>
      </c>
      <c r="B5324" t="s">
        <v>47</v>
      </c>
      <c r="C5324" t="s">
        <v>12</v>
      </c>
      <c r="D5324" t="s">
        <v>48</v>
      </c>
      <c r="E5324" t="s">
        <v>14</v>
      </c>
      <c r="F5324" t="s">
        <v>31</v>
      </c>
      <c r="G5324" s="5">
        <v>16515.71</v>
      </c>
      <c r="H5324" s="5">
        <f t="shared" si="581"/>
        <v>297.28277999999995</v>
      </c>
      <c r="I5324" s="6">
        <v>2</v>
      </c>
      <c r="J5324" s="6">
        <v>33031.42</v>
      </c>
      <c r="K5324" s="5">
        <f t="shared" si="582"/>
        <v>594.56555999999989</v>
      </c>
      <c r="L5324" s="7">
        <v>3.37</v>
      </c>
      <c r="M5324" s="7">
        <v>816</v>
      </c>
      <c r="N5324" s="3">
        <v>45471</v>
      </c>
      <c r="O5324" s="4" t="str">
        <f t="shared" si="583"/>
        <v>2024-06</v>
      </c>
      <c r="P5324" s="4" t="str">
        <f t="shared" si="584"/>
        <v>06</v>
      </c>
      <c r="Q5324" s="4" t="str">
        <f t="shared" si="585"/>
        <v>June</v>
      </c>
      <c r="R5324" s="30" t="str">
        <f t="shared" si="586"/>
        <v>28</v>
      </c>
      <c r="W5324" t="str">
        <f t="shared" si="587"/>
        <v>ok</v>
      </c>
    </row>
    <row r="5325" spans="1:23" x14ac:dyDescent="0.3">
      <c r="A5325" t="s">
        <v>5367</v>
      </c>
      <c r="B5325" t="s">
        <v>51</v>
      </c>
      <c r="C5325" t="s">
        <v>29</v>
      </c>
      <c r="D5325" t="s">
        <v>52</v>
      </c>
      <c r="E5325" t="s">
        <v>14</v>
      </c>
      <c r="F5325" t="s">
        <v>21</v>
      </c>
      <c r="G5325" s="5">
        <v>5343.91</v>
      </c>
      <c r="H5325" s="5">
        <f t="shared" si="581"/>
        <v>96.19037999999999</v>
      </c>
      <c r="I5325" s="6">
        <v>3</v>
      </c>
      <c r="J5325" s="6">
        <v>16031.73</v>
      </c>
      <c r="K5325" s="5">
        <f t="shared" si="582"/>
        <v>288.57113999999996</v>
      </c>
      <c r="L5325" s="7">
        <v>2.64</v>
      </c>
      <c r="M5325" s="7">
        <v>3654</v>
      </c>
      <c r="N5325" s="3">
        <v>45415</v>
      </c>
      <c r="O5325" s="4" t="str">
        <f t="shared" si="583"/>
        <v>2024-05</v>
      </c>
      <c r="P5325" s="4" t="str">
        <f t="shared" si="584"/>
        <v>05</v>
      </c>
      <c r="Q5325" s="4" t="str">
        <f t="shared" si="585"/>
        <v>May</v>
      </c>
      <c r="R5325" s="30" t="str">
        <f t="shared" si="586"/>
        <v>03</v>
      </c>
      <c r="W5325" t="str">
        <f t="shared" si="587"/>
        <v>ok</v>
      </c>
    </row>
    <row r="5326" spans="1:23" x14ac:dyDescent="0.3">
      <c r="A5326" t="s">
        <v>5368</v>
      </c>
      <c r="B5326" t="s">
        <v>11</v>
      </c>
      <c r="C5326" t="s">
        <v>12</v>
      </c>
      <c r="D5326" t="s">
        <v>13</v>
      </c>
      <c r="E5326" t="s">
        <v>20</v>
      </c>
      <c r="F5326" t="s">
        <v>21</v>
      </c>
      <c r="G5326" s="5">
        <v>5093.45</v>
      </c>
      <c r="H5326" s="5">
        <f t="shared" si="581"/>
        <v>91.682099999999991</v>
      </c>
      <c r="I5326" s="6">
        <v>3</v>
      </c>
      <c r="J5326" s="6">
        <v>15280.35</v>
      </c>
      <c r="K5326" s="5">
        <f t="shared" si="582"/>
        <v>275.04629999999997</v>
      </c>
      <c r="L5326" s="7">
        <v>4.25</v>
      </c>
      <c r="M5326" s="7">
        <v>1163</v>
      </c>
      <c r="N5326" s="3">
        <v>45566</v>
      </c>
      <c r="O5326" s="4" t="str">
        <f t="shared" si="583"/>
        <v>2024-10</v>
      </c>
      <c r="P5326" s="4" t="str">
        <f t="shared" si="584"/>
        <v>10</v>
      </c>
      <c r="Q5326" s="4" t="str">
        <f t="shared" si="585"/>
        <v>October</v>
      </c>
      <c r="R5326" s="30" t="str">
        <f t="shared" si="586"/>
        <v>01</v>
      </c>
      <c r="W5326" t="str">
        <f t="shared" si="587"/>
        <v>ok</v>
      </c>
    </row>
    <row r="5327" spans="1:23" x14ac:dyDescent="0.3">
      <c r="A5327" t="s">
        <v>5369</v>
      </c>
      <c r="B5327" t="s">
        <v>41</v>
      </c>
      <c r="C5327" t="s">
        <v>42</v>
      </c>
      <c r="D5327" t="s">
        <v>43</v>
      </c>
      <c r="E5327" t="s">
        <v>20</v>
      </c>
      <c r="F5327" t="s">
        <v>38</v>
      </c>
      <c r="G5327" s="5">
        <v>18834.03</v>
      </c>
      <c r="H5327" s="5">
        <f t="shared" si="581"/>
        <v>339.01253999999994</v>
      </c>
      <c r="I5327" s="6">
        <v>3</v>
      </c>
      <c r="J5327" s="6">
        <v>56502.09</v>
      </c>
      <c r="K5327" s="5">
        <f t="shared" si="582"/>
        <v>1017.0376199999998</v>
      </c>
      <c r="L5327" s="7">
        <v>2.08</v>
      </c>
      <c r="M5327" s="7">
        <v>1982</v>
      </c>
      <c r="N5327" s="3">
        <v>45506</v>
      </c>
      <c r="O5327" s="4" t="str">
        <f t="shared" si="583"/>
        <v>2024-08</v>
      </c>
      <c r="P5327" s="4" t="str">
        <f t="shared" si="584"/>
        <v>08</v>
      </c>
      <c r="Q5327" s="4" t="str">
        <f t="shared" si="585"/>
        <v>August</v>
      </c>
      <c r="R5327" s="30" t="str">
        <f t="shared" si="586"/>
        <v>02</v>
      </c>
      <c r="W5327" t="str">
        <f t="shared" si="587"/>
        <v>ok</v>
      </c>
    </row>
    <row r="5328" spans="1:23" x14ac:dyDescent="0.3">
      <c r="A5328" t="s">
        <v>5370</v>
      </c>
      <c r="B5328" t="s">
        <v>28</v>
      </c>
      <c r="C5328" t="s">
        <v>29</v>
      </c>
      <c r="D5328" t="s">
        <v>30</v>
      </c>
      <c r="E5328" t="s">
        <v>14</v>
      </c>
      <c r="F5328" t="s">
        <v>31</v>
      </c>
      <c r="G5328" s="5">
        <v>7014.9</v>
      </c>
      <c r="H5328" s="5">
        <f t="shared" si="581"/>
        <v>126.26819999999998</v>
      </c>
      <c r="I5328" s="6">
        <v>3</v>
      </c>
      <c r="J5328" s="6">
        <v>21044.7</v>
      </c>
      <c r="K5328" s="5">
        <f t="shared" si="582"/>
        <v>378.80459999999994</v>
      </c>
      <c r="L5328" s="7">
        <v>2.5099999999999998</v>
      </c>
      <c r="M5328" s="7">
        <v>2956</v>
      </c>
      <c r="N5328" s="3">
        <v>45415</v>
      </c>
      <c r="O5328" s="4" t="str">
        <f t="shared" si="583"/>
        <v>2024-05</v>
      </c>
      <c r="P5328" s="4" t="str">
        <f t="shared" si="584"/>
        <v>05</v>
      </c>
      <c r="Q5328" s="4" t="str">
        <f t="shared" si="585"/>
        <v>May</v>
      </c>
      <c r="R5328" s="30" t="str">
        <f t="shared" si="586"/>
        <v>03</v>
      </c>
      <c r="W5328" t="str">
        <f t="shared" si="587"/>
        <v>ok</v>
      </c>
    </row>
    <row r="5329" spans="1:23" x14ac:dyDescent="0.3">
      <c r="A5329" t="s">
        <v>5371</v>
      </c>
      <c r="B5329" t="s">
        <v>36</v>
      </c>
      <c r="C5329" t="s">
        <v>18</v>
      </c>
      <c r="D5329" t="s">
        <v>37</v>
      </c>
      <c r="E5329" t="s">
        <v>45</v>
      </c>
      <c r="F5329" t="s">
        <v>21</v>
      </c>
      <c r="G5329" s="5">
        <v>17628.98</v>
      </c>
      <c r="H5329" s="5">
        <f t="shared" si="581"/>
        <v>317.32163999999995</v>
      </c>
      <c r="I5329" s="6">
        <v>1</v>
      </c>
      <c r="J5329" s="6">
        <v>17628.98</v>
      </c>
      <c r="K5329" s="5">
        <f t="shared" si="582"/>
        <v>317.32163999999995</v>
      </c>
      <c r="L5329" s="7">
        <v>2.88</v>
      </c>
      <c r="M5329" s="7">
        <v>3887</v>
      </c>
      <c r="N5329" s="3">
        <v>45517</v>
      </c>
      <c r="O5329" s="4" t="str">
        <f t="shared" si="583"/>
        <v>2024-08</v>
      </c>
      <c r="P5329" s="4" t="str">
        <f t="shared" si="584"/>
        <v>08</v>
      </c>
      <c r="Q5329" s="4" t="str">
        <f t="shared" si="585"/>
        <v>August</v>
      </c>
      <c r="R5329" s="30" t="str">
        <f t="shared" si="586"/>
        <v>13</v>
      </c>
      <c r="W5329" t="str">
        <f t="shared" si="587"/>
        <v>ok</v>
      </c>
    </row>
    <row r="5330" spans="1:23" x14ac:dyDescent="0.3">
      <c r="A5330" t="s">
        <v>5372</v>
      </c>
      <c r="B5330" t="s">
        <v>51</v>
      </c>
      <c r="C5330" t="s">
        <v>29</v>
      </c>
      <c r="D5330" t="s">
        <v>52</v>
      </c>
      <c r="E5330" t="s">
        <v>20</v>
      </c>
      <c r="F5330" t="s">
        <v>38</v>
      </c>
      <c r="G5330" s="5">
        <v>13354.99</v>
      </c>
      <c r="H5330" s="5">
        <f t="shared" si="581"/>
        <v>240.38981999999999</v>
      </c>
      <c r="I5330" s="6">
        <v>4</v>
      </c>
      <c r="J5330" s="6">
        <v>53419.96</v>
      </c>
      <c r="K5330" s="5">
        <f t="shared" si="582"/>
        <v>961.55927999999994</v>
      </c>
      <c r="L5330" s="7">
        <v>2.04</v>
      </c>
      <c r="M5330" s="7">
        <v>4505</v>
      </c>
      <c r="N5330" s="3">
        <v>45611</v>
      </c>
      <c r="O5330" s="4" t="str">
        <f t="shared" si="583"/>
        <v>2024-11</v>
      </c>
      <c r="P5330" s="4" t="str">
        <f t="shared" si="584"/>
        <v>11</v>
      </c>
      <c r="Q5330" s="4" t="str">
        <f t="shared" si="585"/>
        <v>November</v>
      </c>
      <c r="R5330" s="30" t="str">
        <f t="shared" si="586"/>
        <v>15</v>
      </c>
      <c r="W5330" t="str">
        <f t="shared" si="587"/>
        <v>ok</v>
      </c>
    </row>
    <row r="5331" spans="1:23" x14ac:dyDescent="0.3">
      <c r="A5331" t="s">
        <v>5373</v>
      </c>
      <c r="B5331" t="s">
        <v>17</v>
      </c>
      <c r="C5331" t="s">
        <v>18</v>
      </c>
      <c r="D5331" t="s">
        <v>19</v>
      </c>
      <c r="E5331" t="s">
        <v>14</v>
      </c>
      <c r="F5331" t="s">
        <v>15</v>
      </c>
      <c r="G5331" s="5">
        <v>12205.91</v>
      </c>
      <c r="H5331" s="5">
        <f t="shared" si="581"/>
        <v>219.70637999999997</v>
      </c>
      <c r="I5331" s="6">
        <v>3</v>
      </c>
      <c r="J5331" s="6">
        <v>36617.730000000003</v>
      </c>
      <c r="K5331" s="5">
        <f t="shared" si="582"/>
        <v>659.1191399999999</v>
      </c>
      <c r="L5331" s="7">
        <v>1.49</v>
      </c>
      <c r="M5331" s="7">
        <v>3284</v>
      </c>
      <c r="N5331" s="3">
        <v>45569</v>
      </c>
      <c r="O5331" s="4" t="str">
        <f t="shared" si="583"/>
        <v>2024-10</v>
      </c>
      <c r="P5331" s="4" t="str">
        <f t="shared" si="584"/>
        <v>10</v>
      </c>
      <c r="Q5331" s="4" t="str">
        <f t="shared" si="585"/>
        <v>October</v>
      </c>
      <c r="R5331" s="30" t="str">
        <f t="shared" si="586"/>
        <v>04</v>
      </c>
      <c r="W5331" t="str">
        <f t="shared" si="587"/>
        <v>ok</v>
      </c>
    </row>
    <row r="5332" spans="1:23" x14ac:dyDescent="0.3">
      <c r="A5332" t="s">
        <v>5374</v>
      </c>
      <c r="B5332" t="s">
        <v>23</v>
      </c>
      <c r="C5332" t="s">
        <v>24</v>
      </c>
      <c r="D5332" t="s">
        <v>25</v>
      </c>
      <c r="E5332" t="s">
        <v>14</v>
      </c>
      <c r="F5332" t="s">
        <v>26</v>
      </c>
      <c r="G5332" s="5">
        <v>3001.23</v>
      </c>
      <c r="H5332" s="5">
        <f t="shared" si="581"/>
        <v>54.022139999999993</v>
      </c>
      <c r="I5332" s="6">
        <v>1</v>
      </c>
      <c r="J5332" s="6">
        <v>3001.23</v>
      </c>
      <c r="K5332" s="5">
        <f t="shared" si="582"/>
        <v>54.022139999999993</v>
      </c>
      <c r="L5332" s="7">
        <v>2.2200000000000002</v>
      </c>
      <c r="M5332" s="7">
        <v>3664</v>
      </c>
      <c r="N5332" s="3">
        <v>45541</v>
      </c>
      <c r="O5332" s="4" t="str">
        <f t="shared" si="583"/>
        <v>2024-09</v>
      </c>
      <c r="P5332" s="4" t="str">
        <f t="shared" si="584"/>
        <v>09</v>
      </c>
      <c r="Q5332" s="4" t="str">
        <f t="shared" si="585"/>
        <v>September</v>
      </c>
      <c r="R5332" s="30" t="str">
        <f t="shared" si="586"/>
        <v>06</v>
      </c>
      <c r="W5332" t="str">
        <f t="shared" si="587"/>
        <v>ok</v>
      </c>
    </row>
    <row r="5333" spans="1:23" x14ac:dyDescent="0.3">
      <c r="A5333" t="s">
        <v>5375</v>
      </c>
      <c r="B5333" t="s">
        <v>41</v>
      </c>
      <c r="C5333" t="s">
        <v>42</v>
      </c>
      <c r="D5333" t="s">
        <v>43</v>
      </c>
      <c r="E5333" t="s">
        <v>14</v>
      </c>
      <c r="F5333" t="s">
        <v>21</v>
      </c>
      <c r="G5333" s="5">
        <v>8584.6</v>
      </c>
      <c r="H5333" s="5">
        <f t="shared" si="581"/>
        <v>154.52279999999999</v>
      </c>
      <c r="I5333" s="6">
        <v>1</v>
      </c>
      <c r="J5333" s="6">
        <v>8584.6</v>
      </c>
      <c r="K5333" s="5">
        <f t="shared" si="582"/>
        <v>154.52279999999999</v>
      </c>
      <c r="L5333" s="7">
        <v>1.25</v>
      </c>
      <c r="M5333" s="7">
        <v>4832</v>
      </c>
      <c r="N5333" s="3">
        <v>45362</v>
      </c>
      <c r="O5333" s="4" t="str">
        <f t="shared" si="583"/>
        <v>2024-03</v>
      </c>
      <c r="P5333" s="4" t="str">
        <f t="shared" si="584"/>
        <v>03</v>
      </c>
      <c r="Q5333" s="4" t="str">
        <f t="shared" si="585"/>
        <v>March</v>
      </c>
      <c r="R5333" s="30" t="str">
        <f t="shared" si="586"/>
        <v>11</v>
      </c>
      <c r="W5333" t="str">
        <f t="shared" si="587"/>
        <v>ok</v>
      </c>
    </row>
    <row r="5334" spans="1:23" x14ac:dyDescent="0.3">
      <c r="A5334" t="s">
        <v>5376</v>
      </c>
      <c r="B5334" t="s">
        <v>23</v>
      </c>
      <c r="C5334" t="s">
        <v>24</v>
      </c>
      <c r="D5334" t="s">
        <v>25</v>
      </c>
      <c r="E5334" t="s">
        <v>20</v>
      </c>
      <c r="F5334" t="s">
        <v>60</v>
      </c>
      <c r="G5334" s="5">
        <v>15037.99</v>
      </c>
      <c r="H5334" s="5">
        <f t="shared" si="581"/>
        <v>270.68381999999997</v>
      </c>
      <c r="I5334" s="6">
        <v>4</v>
      </c>
      <c r="J5334" s="6">
        <v>60151.96</v>
      </c>
      <c r="K5334" s="5">
        <f t="shared" si="582"/>
        <v>1082.7352799999999</v>
      </c>
      <c r="L5334" s="7">
        <v>2.44</v>
      </c>
      <c r="M5334" s="7">
        <v>520</v>
      </c>
      <c r="N5334" s="3">
        <v>45611</v>
      </c>
      <c r="O5334" s="4" t="str">
        <f t="shared" si="583"/>
        <v>2024-11</v>
      </c>
      <c r="P5334" s="4" t="str">
        <f t="shared" si="584"/>
        <v>11</v>
      </c>
      <c r="Q5334" s="4" t="str">
        <f t="shared" si="585"/>
        <v>November</v>
      </c>
      <c r="R5334" s="30" t="str">
        <f t="shared" si="586"/>
        <v>15</v>
      </c>
      <c r="W5334" t="str">
        <f t="shared" si="587"/>
        <v>ok</v>
      </c>
    </row>
    <row r="5335" spans="1:23" x14ac:dyDescent="0.3">
      <c r="A5335" t="s">
        <v>5377</v>
      </c>
      <c r="B5335" t="s">
        <v>11</v>
      </c>
      <c r="C5335" t="s">
        <v>12</v>
      </c>
      <c r="D5335" t="s">
        <v>13</v>
      </c>
      <c r="E5335" t="s">
        <v>45</v>
      </c>
      <c r="F5335" t="s">
        <v>15</v>
      </c>
      <c r="G5335" s="5">
        <v>12167.8</v>
      </c>
      <c r="H5335" s="5">
        <f t="shared" si="581"/>
        <v>219.02039999999997</v>
      </c>
      <c r="I5335" s="6">
        <v>3</v>
      </c>
      <c r="J5335" s="6">
        <v>36503.4</v>
      </c>
      <c r="K5335" s="5">
        <f t="shared" si="582"/>
        <v>657.06119999999987</v>
      </c>
      <c r="L5335" s="7">
        <v>1.37</v>
      </c>
      <c r="M5335" s="7">
        <v>2029</v>
      </c>
      <c r="N5335" s="3">
        <v>45508</v>
      </c>
      <c r="O5335" s="4" t="str">
        <f t="shared" si="583"/>
        <v>2024-08</v>
      </c>
      <c r="P5335" s="4" t="str">
        <f t="shared" si="584"/>
        <v>08</v>
      </c>
      <c r="Q5335" s="4" t="str">
        <f t="shared" si="585"/>
        <v>August</v>
      </c>
      <c r="R5335" s="30" t="str">
        <f t="shared" si="586"/>
        <v>04</v>
      </c>
      <c r="W5335" t="str">
        <f t="shared" si="587"/>
        <v>ok</v>
      </c>
    </row>
    <row r="5336" spans="1:23" x14ac:dyDescent="0.3">
      <c r="A5336" t="s">
        <v>5378</v>
      </c>
      <c r="B5336" t="s">
        <v>51</v>
      </c>
      <c r="C5336" t="s">
        <v>29</v>
      </c>
      <c r="D5336" t="s">
        <v>52</v>
      </c>
      <c r="E5336" t="s">
        <v>20</v>
      </c>
      <c r="F5336" t="s">
        <v>15</v>
      </c>
      <c r="G5336" s="5">
        <v>3761.99</v>
      </c>
      <c r="H5336" s="5">
        <f t="shared" si="581"/>
        <v>67.715819999999994</v>
      </c>
      <c r="I5336" s="6">
        <v>5</v>
      </c>
      <c r="J5336" s="6">
        <v>18809.95</v>
      </c>
      <c r="K5336" s="5">
        <f t="shared" si="582"/>
        <v>338.57909999999998</v>
      </c>
      <c r="L5336" s="7">
        <v>2.74</v>
      </c>
      <c r="M5336" s="7">
        <v>2790</v>
      </c>
      <c r="N5336" s="3">
        <v>45536</v>
      </c>
      <c r="O5336" s="4" t="str">
        <f t="shared" si="583"/>
        <v>2024-09</v>
      </c>
      <c r="P5336" s="4" t="str">
        <f t="shared" si="584"/>
        <v>09</v>
      </c>
      <c r="Q5336" s="4" t="str">
        <f t="shared" si="585"/>
        <v>September</v>
      </c>
      <c r="R5336" s="30" t="str">
        <f t="shared" si="586"/>
        <v>01</v>
      </c>
      <c r="W5336" t="str">
        <f t="shared" si="587"/>
        <v>ok</v>
      </c>
    </row>
    <row r="5337" spans="1:23" x14ac:dyDescent="0.3">
      <c r="A5337" t="s">
        <v>5379</v>
      </c>
      <c r="B5337" t="s">
        <v>23</v>
      </c>
      <c r="C5337" t="s">
        <v>24</v>
      </c>
      <c r="D5337" t="s">
        <v>25</v>
      </c>
      <c r="E5337" t="s">
        <v>14</v>
      </c>
      <c r="F5337" t="s">
        <v>21</v>
      </c>
      <c r="G5337" s="5">
        <v>1687.85</v>
      </c>
      <c r="H5337" s="5">
        <f t="shared" si="581"/>
        <v>30.381299999999996</v>
      </c>
      <c r="I5337" s="6">
        <v>2</v>
      </c>
      <c r="J5337" s="6">
        <v>3375.7</v>
      </c>
      <c r="K5337" s="5">
        <f t="shared" si="582"/>
        <v>60.762599999999992</v>
      </c>
      <c r="L5337" s="7">
        <v>1.76</v>
      </c>
      <c r="M5337" s="7">
        <v>4659</v>
      </c>
      <c r="N5337" s="3">
        <v>45480</v>
      </c>
      <c r="O5337" s="4" t="str">
        <f t="shared" si="583"/>
        <v>2024-07</v>
      </c>
      <c r="P5337" s="4" t="str">
        <f t="shared" si="584"/>
        <v>07</v>
      </c>
      <c r="Q5337" s="4" t="str">
        <f t="shared" si="585"/>
        <v>July</v>
      </c>
      <c r="R5337" s="30" t="str">
        <f t="shared" si="586"/>
        <v>07</v>
      </c>
      <c r="W5337" t="str">
        <f t="shared" si="587"/>
        <v>ok</v>
      </c>
    </row>
    <row r="5338" spans="1:23" x14ac:dyDescent="0.3">
      <c r="A5338" t="s">
        <v>5380</v>
      </c>
      <c r="B5338" t="s">
        <v>36</v>
      </c>
      <c r="C5338" t="s">
        <v>18</v>
      </c>
      <c r="D5338" t="s">
        <v>37</v>
      </c>
      <c r="E5338" t="s">
        <v>45</v>
      </c>
      <c r="F5338" t="s">
        <v>26</v>
      </c>
      <c r="G5338" s="5">
        <v>17698.47</v>
      </c>
      <c r="H5338" s="5">
        <f t="shared" si="581"/>
        <v>318.57245999999998</v>
      </c>
      <c r="I5338" s="6">
        <v>1</v>
      </c>
      <c r="J5338" s="6">
        <v>17698.47</v>
      </c>
      <c r="K5338" s="5">
        <f t="shared" si="582"/>
        <v>318.57245999999998</v>
      </c>
      <c r="L5338" s="7">
        <v>2.38</v>
      </c>
      <c r="M5338" s="7">
        <v>2170</v>
      </c>
      <c r="N5338" s="3">
        <v>45298</v>
      </c>
      <c r="O5338" s="4" t="str">
        <f t="shared" si="583"/>
        <v>2024-01</v>
      </c>
      <c r="P5338" s="4" t="str">
        <f t="shared" si="584"/>
        <v>01</v>
      </c>
      <c r="Q5338" s="4" t="str">
        <f t="shared" si="585"/>
        <v>January</v>
      </c>
      <c r="R5338" s="30" t="str">
        <f t="shared" si="586"/>
        <v>07</v>
      </c>
      <c r="W5338" t="str">
        <f t="shared" si="587"/>
        <v>ok</v>
      </c>
    </row>
    <row r="5339" spans="1:23" x14ac:dyDescent="0.3">
      <c r="A5339" t="s">
        <v>5381</v>
      </c>
      <c r="B5339" t="s">
        <v>41</v>
      </c>
      <c r="C5339" t="s">
        <v>42</v>
      </c>
      <c r="D5339" t="s">
        <v>43</v>
      </c>
      <c r="E5339" t="s">
        <v>20</v>
      </c>
      <c r="F5339" t="s">
        <v>31</v>
      </c>
      <c r="G5339" s="5">
        <v>10466.33</v>
      </c>
      <c r="H5339" s="5">
        <f t="shared" si="581"/>
        <v>188.39393999999999</v>
      </c>
      <c r="I5339" s="6">
        <v>1</v>
      </c>
      <c r="J5339" s="6">
        <v>10466.33</v>
      </c>
      <c r="K5339" s="5">
        <f t="shared" si="582"/>
        <v>188.39393999999999</v>
      </c>
      <c r="L5339" s="7">
        <v>2.75</v>
      </c>
      <c r="M5339" s="7">
        <v>3941</v>
      </c>
      <c r="N5339" s="3">
        <v>45538</v>
      </c>
      <c r="O5339" s="4" t="str">
        <f t="shared" si="583"/>
        <v>2024-09</v>
      </c>
      <c r="P5339" s="4" t="str">
        <f t="shared" si="584"/>
        <v>09</v>
      </c>
      <c r="Q5339" s="4" t="str">
        <f t="shared" si="585"/>
        <v>September</v>
      </c>
      <c r="R5339" s="30" t="str">
        <f t="shared" si="586"/>
        <v>03</v>
      </c>
      <c r="W5339" t="str">
        <f t="shared" si="587"/>
        <v>ok</v>
      </c>
    </row>
    <row r="5340" spans="1:23" x14ac:dyDescent="0.3">
      <c r="A5340" t="s">
        <v>5382</v>
      </c>
      <c r="B5340" t="s">
        <v>36</v>
      </c>
      <c r="C5340" t="s">
        <v>18</v>
      </c>
      <c r="D5340" t="s">
        <v>37</v>
      </c>
      <c r="E5340" t="s">
        <v>14</v>
      </c>
      <c r="F5340" t="s">
        <v>31</v>
      </c>
      <c r="G5340" s="5">
        <v>1247.53</v>
      </c>
      <c r="H5340" s="5">
        <f t="shared" si="581"/>
        <v>22.455539999999999</v>
      </c>
      <c r="I5340" s="6">
        <v>5</v>
      </c>
      <c r="J5340" s="6">
        <v>6237.65</v>
      </c>
      <c r="K5340" s="5">
        <f t="shared" si="582"/>
        <v>112.2777</v>
      </c>
      <c r="L5340" s="7">
        <v>4.24</v>
      </c>
      <c r="M5340" s="7">
        <v>3841</v>
      </c>
      <c r="N5340" s="3">
        <v>45366</v>
      </c>
      <c r="O5340" s="4" t="str">
        <f t="shared" si="583"/>
        <v>2024-03</v>
      </c>
      <c r="P5340" s="4" t="str">
        <f t="shared" si="584"/>
        <v>03</v>
      </c>
      <c r="Q5340" s="4" t="str">
        <f t="shared" si="585"/>
        <v>March</v>
      </c>
      <c r="R5340" s="30" t="str">
        <f t="shared" si="586"/>
        <v>15</v>
      </c>
      <c r="W5340" t="str">
        <f t="shared" si="587"/>
        <v>ok</v>
      </c>
    </row>
    <row r="5341" spans="1:23" x14ac:dyDescent="0.3">
      <c r="A5341" t="s">
        <v>5383</v>
      </c>
      <c r="B5341" t="s">
        <v>51</v>
      </c>
      <c r="C5341" t="s">
        <v>29</v>
      </c>
      <c r="D5341" t="s">
        <v>52</v>
      </c>
      <c r="E5341" t="s">
        <v>45</v>
      </c>
      <c r="F5341" t="s">
        <v>31</v>
      </c>
      <c r="G5341" s="5">
        <v>15371.58</v>
      </c>
      <c r="H5341" s="5">
        <f t="shared" si="581"/>
        <v>276.68843999999996</v>
      </c>
      <c r="I5341" s="6">
        <v>4</v>
      </c>
      <c r="J5341" s="6">
        <v>61486.32</v>
      </c>
      <c r="K5341" s="5">
        <f t="shared" si="582"/>
        <v>1106.7537599999998</v>
      </c>
      <c r="L5341" s="7">
        <v>1.32</v>
      </c>
      <c r="M5341" s="7">
        <v>3839</v>
      </c>
      <c r="N5341" s="3">
        <v>45589</v>
      </c>
      <c r="O5341" s="4" t="str">
        <f t="shared" si="583"/>
        <v>2024-10</v>
      </c>
      <c r="P5341" s="4" t="str">
        <f t="shared" si="584"/>
        <v>10</v>
      </c>
      <c r="Q5341" s="4" t="str">
        <f t="shared" si="585"/>
        <v>October</v>
      </c>
      <c r="R5341" s="30" t="str">
        <f t="shared" si="586"/>
        <v>24</v>
      </c>
      <c r="W5341" t="str">
        <f t="shared" si="587"/>
        <v>ok</v>
      </c>
    </row>
    <row r="5342" spans="1:23" x14ac:dyDescent="0.3">
      <c r="A5342" t="s">
        <v>5384</v>
      </c>
      <c r="B5342" t="s">
        <v>41</v>
      </c>
      <c r="C5342" t="s">
        <v>42</v>
      </c>
      <c r="D5342" t="s">
        <v>43</v>
      </c>
      <c r="E5342" t="s">
        <v>14</v>
      </c>
      <c r="F5342" t="s">
        <v>60</v>
      </c>
      <c r="G5342" s="5">
        <v>10024.61</v>
      </c>
      <c r="H5342" s="5">
        <f t="shared" si="581"/>
        <v>180.44298000000001</v>
      </c>
      <c r="I5342" s="6">
        <v>4</v>
      </c>
      <c r="J5342" s="6">
        <v>40098.44</v>
      </c>
      <c r="K5342" s="5">
        <f t="shared" si="582"/>
        <v>721.77192000000002</v>
      </c>
      <c r="L5342" s="7">
        <v>3.12</v>
      </c>
      <c r="M5342" s="7">
        <v>486</v>
      </c>
      <c r="N5342" s="3">
        <v>45506</v>
      </c>
      <c r="O5342" s="4" t="str">
        <f t="shared" si="583"/>
        <v>2024-08</v>
      </c>
      <c r="P5342" s="4" t="str">
        <f t="shared" si="584"/>
        <v>08</v>
      </c>
      <c r="Q5342" s="4" t="str">
        <f t="shared" si="585"/>
        <v>August</v>
      </c>
      <c r="R5342" s="30" t="str">
        <f t="shared" si="586"/>
        <v>02</v>
      </c>
      <c r="W5342" t="str">
        <f t="shared" si="587"/>
        <v>ok</v>
      </c>
    </row>
    <row r="5343" spans="1:23" x14ac:dyDescent="0.3">
      <c r="A5343" t="s">
        <v>5385</v>
      </c>
      <c r="B5343" t="s">
        <v>47</v>
      </c>
      <c r="C5343" t="s">
        <v>12</v>
      </c>
      <c r="D5343" t="s">
        <v>48</v>
      </c>
      <c r="E5343" t="s">
        <v>20</v>
      </c>
      <c r="F5343" t="s">
        <v>15</v>
      </c>
      <c r="G5343" s="5">
        <v>14471.43</v>
      </c>
      <c r="H5343" s="5">
        <f t="shared" si="581"/>
        <v>260.48573999999996</v>
      </c>
      <c r="I5343" s="6">
        <v>4</v>
      </c>
      <c r="J5343" s="6">
        <v>57885.72</v>
      </c>
      <c r="K5343" s="5">
        <f t="shared" si="582"/>
        <v>1041.9429599999999</v>
      </c>
      <c r="L5343" s="7">
        <v>2.21</v>
      </c>
      <c r="M5343" s="7">
        <v>4914</v>
      </c>
      <c r="N5343" s="3">
        <v>45310</v>
      </c>
      <c r="O5343" s="4" t="str">
        <f t="shared" si="583"/>
        <v>2024-01</v>
      </c>
      <c r="P5343" s="4" t="str">
        <f t="shared" si="584"/>
        <v>01</v>
      </c>
      <c r="Q5343" s="4" t="str">
        <f t="shared" si="585"/>
        <v>January</v>
      </c>
      <c r="R5343" s="30" t="str">
        <f t="shared" si="586"/>
        <v>19</v>
      </c>
      <c r="W5343" t="str">
        <f t="shared" si="587"/>
        <v>ok</v>
      </c>
    </row>
    <row r="5344" spans="1:23" x14ac:dyDescent="0.3">
      <c r="A5344" t="s">
        <v>5386</v>
      </c>
      <c r="B5344" t="s">
        <v>63</v>
      </c>
      <c r="C5344" t="s">
        <v>18</v>
      </c>
      <c r="D5344" t="s">
        <v>64</v>
      </c>
      <c r="E5344" t="s">
        <v>14</v>
      </c>
      <c r="F5344" t="s">
        <v>26</v>
      </c>
      <c r="G5344" s="5">
        <v>15191.52</v>
      </c>
      <c r="H5344" s="5">
        <f t="shared" si="581"/>
        <v>273.44736</v>
      </c>
      <c r="I5344" s="6">
        <v>1</v>
      </c>
      <c r="J5344" s="6">
        <v>15191.52</v>
      </c>
      <c r="K5344" s="5">
        <f t="shared" si="582"/>
        <v>273.44736</v>
      </c>
      <c r="L5344" s="7">
        <v>3.31</v>
      </c>
      <c r="M5344" s="7">
        <v>3817</v>
      </c>
      <c r="N5344" s="3">
        <v>45381</v>
      </c>
      <c r="O5344" s="4" t="str">
        <f t="shared" si="583"/>
        <v>2024-03</v>
      </c>
      <c r="P5344" s="4" t="str">
        <f t="shared" si="584"/>
        <v>03</v>
      </c>
      <c r="Q5344" s="4" t="str">
        <f t="shared" si="585"/>
        <v>March</v>
      </c>
      <c r="R5344" s="30" t="str">
        <f t="shared" si="586"/>
        <v>30</v>
      </c>
      <c r="W5344" t="str">
        <f t="shared" si="587"/>
        <v>ok</v>
      </c>
    </row>
    <row r="5345" spans="1:23" x14ac:dyDescent="0.3">
      <c r="A5345" t="s">
        <v>5387</v>
      </c>
      <c r="B5345" t="s">
        <v>63</v>
      </c>
      <c r="C5345" t="s">
        <v>18</v>
      </c>
      <c r="D5345" t="s">
        <v>64</v>
      </c>
      <c r="E5345" t="s">
        <v>45</v>
      </c>
      <c r="F5345" t="s">
        <v>38</v>
      </c>
      <c r="G5345" s="5">
        <v>15142.76</v>
      </c>
      <c r="H5345" s="5">
        <f t="shared" si="581"/>
        <v>272.56968000000001</v>
      </c>
      <c r="I5345" s="6">
        <v>1</v>
      </c>
      <c r="J5345" s="6">
        <v>15142.76</v>
      </c>
      <c r="K5345" s="5">
        <f t="shared" si="582"/>
        <v>272.56968000000001</v>
      </c>
      <c r="L5345" s="7">
        <v>4.84</v>
      </c>
      <c r="M5345" s="7">
        <v>3931</v>
      </c>
      <c r="N5345" s="3">
        <v>45623</v>
      </c>
      <c r="O5345" s="4" t="str">
        <f t="shared" si="583"/>
        <v>2024-11</v>
      </c>
      <c r="P5345" s="4" t="str">
        <f t="shared" si="584"/>
        <v>11</v>
      </c>
      <c r="Q5345" s="4" t="str">
        <f t="shared" si="585"/>
        <v>November</v>
      </c>
      <c r="R5345" s="30" t="str">
        <f t="shared" si="586"/>
        <v>27</v>
      </c>
      <c r="W5345" t="str">
        <f t="shared" si="587"/>
        <v>ok</v>
      </c>
    </row>
    <row r="5346" spans="1:23" x14ac:dyDescent="0.3">
      <c r="A5346" t="s">
        <v>5388</v>
      </c>
      <c r="B5346" t="s">
        <v>41</v>
      </c>
      <c r="C5346" t="s">
        <v>42</v>
      </c>
      <c r="D5346" t="s">
        <v>43</v>
      </c>
      <c r="E5346" t="s">
        <v>14</v>
      </c>
      <c r="F5346" t="s">
        <v>60</v>
      </c>
      <c r="G5346" s="5">
        <v>8135.4</v>
      </c>
      <c r="H5346" s="5">
        <f t="shared" si="581"/>
        <v>146.43719999999999</v>
      </c>
      <c r="I5346" s="6">
        <v>1</v>
      </c>
      <c r="J5346" s="6">
        <v>8135.4</v>
      </c>
      <c r="K5346" s="5">
        <f t="shared" si="582"/>
        <v>146.43719999999999</v>
      </c>
      <c r="L5346" s="7">
        <v>1.29</v>
      </c>
      <c r="M5346" s="7">
        <v>2258</v>
      </c>
      <c r="N5346" s="3">
        <v>45571</v>
      </c>
      <c r="O5346" s="4" t="str">
        <f t="shared" si="583"/>
        <v>2024-10</v>
      </c>
      <c r="P5346" s="4" t="str">
        <f t="shared" si="584"/>
        <v>10</v>
      </c>
      <c r="Q5346" s="4" t="str">
        <f t="shared" si="585"/>
        <v>October</v>
      </c>
      <c r="R5346" s="30" t="str">
        <f t="shared" si="586"/>
        <v>06</v>
      </c>
      <c r="W5346" t="str">
        <f t="shared" si="587"/>
        <v>ok</v>
      </c>
    </row>
    <row r="5347" spans="1:23" x14ac:dyDescent="0.3">
      <c r="A5347" t="s">
        <v>5389</v>
      </c>
      <c r="B5347" t="s">
        <v>51</v>
      </c>
      <c r="C5347" t="s">
        <v>29</v>
      </c>
      <c r="D5347" t="s">
        <v>52</v>
      </c>
      <c r="E5347" t="s">
        <v>14</v>
      </c>
      <c r="F5347" t="s">
        <v>60</v>
      </c>
      <c r="G5347" s="5">
        <v>3127.84</v>
      </c>
      <c r="H5347" s="5">
        <f t="shared" si="581"/>
        <v>56.301119999999997</v>
      </c>
      <c r="I5347" s="6">
        <v>5</v>
      </c>
      <c r="J5347" s="6">
        <v>15639.2</v>
      </c>
      <c r="K5347" s="5">
        <f t="shared" si="582"/>
        <v>281.50559999999996</v>
      </c>
      <c r="L5347" s="7">
        <v>1.73</v>
      </c>
      <c r="M5347" s="7">
        <v>3819</v>
      </c>
      <c r="N5347" s="3">
        <v>45610</v>
      </c>
      <c r="O5347" s="4" t="str">
        <f t="shared" si="583"/>
        <v>2024-11</v>
      </c>
      <c r="P5347" s="4" t="str">
        <f t="shared" si="584"/>
        <v>11</v>
      </c>
      <c r="Q5347" s="4" t="str">
        <f t="shared" si="585"/>
        <v>November</v>
      </c>
      <c r="R5347" s="30" t="str">
        <f t="shared" si="586"/>
        <v>14</v>
      </c>
      <c r="W5347" t="str">
        <f t="shared" si="587"/>
        <v>ok</v>
      </c>
    </row>
    <row r="5348" spans="1:23" x14ac:dyDescent="0.3">
      <c r="A5348" t="s">
        <v>5390</v>
      </c>
      <c r="B5348" t="s">
        <v>23</v>
      </c>
      <c r="C5348" t="s">
        <v>24</v>
      </c>
      <c r="D5348" t="s">
        <v>25</v>
      </c>
      <c r="E5348" t="s">
        <v>45</v>
      </c>
      <c r="F5348" t="s">
        <v>15</v>
      </c>
      <c r="G5348" s="5">
        <v>2417.15</v>
      </c>
      <c r="H5348" s="5">
        <f t="shared" si="581"/>
        <v>43.508699999999997</v>
      </c>
      <c r="I5348" s="6">
        <v>1</v>
      </c>
      <c r="J5348" s="6">
        <v>2417.15</v>
      </c>
      <c r="K5348" s="5">
        <f t="shared" si="582"/>
        <v>43.508699999999997</v>
      </c>
      <c r="L5348" s="7">
        <v>4.8600000000000003</v>
      </c>
      <c r="M5348" s="7">
        <v>4557</v>
      </c>
      <c r="N5348" s="3">
        <v>45610</v>
      </c>
      <c r="O5348" s="4" t="str">
        <f t="shared" si="583"/>
        <v>2024-11</v>
      </c>
      <c r="P5348" s="4" t="str">
        <f t="shared" si="584"/>
        <v>11</v>
      </c>
      <c r="Q5348" s="4" t="str">
        <f t="shared" si="585"/>
        <v>November</v>
      </c>
      <c r="R5348" s="30" t="str">
        <f t="shared" si="586"/>
        <v>14</v>
      </c>
      <c r="W5348" t="str">
        <f t="shared" si="587"/>
        <v>ok</v>
      </c>
    </row>
    <row r="5349" spans="1:23" x14ac:dyDescent="0.3">
      <c r="A5349" t="s">
        <v>5391</v>
      </c>
      <c r="B5349" t="s">
        <v>51</v>
      </c>
      <c r="C5349" t="s">
        <v>29</v>
      </c>
      <c r="D5349" t="s">
        <v>52</v>
      </c>
      <c r="E5349" t="s">
        <v>45</v>
      </c>
      <c r="F5349" t="s">
        <v>15</v>
      </c>
      <c r="G5349" s="5">
        <v>15239.45</v>
      </c>
      <c r="H5349" s="5">
        <f t="shared" si="581"/>
        <v>274.31009999999998</v>
      </c>
      <c r="I5349" s="6">
        <v>4</v>
      </c>
      <c r="J5349" s="6">
        <v>60957.8</v>
      </c>
      <c r="K5349" s="5">
        <f t="shared" si="582"/>
        <v>1097.2403999999999</v>
      </c>
      <c r="L5349" s="7">
        <v>2.48</v>
      </c>
      <c r="M5349" s="7">
        <v>4098</v>
      </c>
      <c r="N5349" s="3">
        <v>45609</v>
      </c>
      <c r="O5349" s="4" t="str">
        <f t="shared" si="583"/>
        <v>2024-11</v>
      </c>
      <c r="P5349" s="4" t="str">
        <f t="shared" si="584"/>
        <v>11</v>
      </c>
      <c r="Q5349" s="4" t="str">
        <f t="shared" si="585"/>
        <v>November</v>
      </c>
      <c r="R5349" s="30" t="str">
        <f t="shared" si="586"/>
        <v>13</v>
      </c>
      <c r="W5349" t="str">
        <f t="shared" si="587"/>
        <v>ok</v>
      </c>
    </row>
    <row r="5350" spans="1:23" x14ac:dyDescent="0.3">
      <c r="A5350" t="s">
        <v>5392</v>
      </c>
      <c r="B5350" t="s">
        <v>23</v>
      </c>
      <c r="C5350" t="s">
        <v>24</v>
      </c>
      <c r="D5350" t="s">
        <v>25</v>
      </c>
      <c r="E5350" t="s">
        <v>14</v>
      </c>
      <c r="F5350" t="s">
        <v>15</v>
      </c>
      <c r="G5350" s="5">
        <v>18877.34</v>
      </c>
      <c r="H5350" s="5">
        <f t="shared" si="581"/>
        <v>339.79211999999995</v>
      </c>
      <c r="I5350" s="6">
        <v>4</v>
      </c>
      <c r="J5350" s="6">
        <v>75509.36</v>
      </c>
      <c r="K5350" s="5">
        <f t="shared" si="582"/>
        <v>1359.1684799999998</v>
      </c>
      <c r="L5350" s="7">
        <v>4.6399999999999997</v>
      </c>
      <c r="M5350" s="7">
        <v>3983</v>
      </c>
      <c r="N5350" s="3">
        <v>45390</v>
      </c>
      <c r="O5350" s="4" t="str">
        <f t="shared" si="583"/>
        <v>2024-04</v>
      </c>
      <c r="P5350" s="4" t="str">
        <f t="shared" si="584"/>
        <v>04</v>
      </c>
      <c r="Q5350" s="4" t="str">
        <f t="shared" si="585"/>
        <v>April</v>
      </c>
      <c r="R5350" s="30" t="str">
        <f t="shared" si="586"/>
        <v>08</v>
      </c>
      <c r="W5350" t="str">
        <f t="shared" si="587"/>
        <v>ok</v>
      </c>
    </row>
    <row r="5351" spans="1:23" x14ac:dyDescent="0.3">
      <c r="A5351" t="s">
        <v>5393</v>
      </c>
      <c r="B5351" t="s">
        <v>41</v>
      </c>
      <c r="C5351" t="s">
        <v>42</v>
      </c>
      <c r="D5351" t="s">
        <v>43</v>
      </c>
      <c r="E5351" t="s">
        <v>14</v>
      </c>
      <c r="F5351" t="s">
        <v>21</v>
      </c>
      <c r="G5351" s="5">
        <v>15917.94</v>
      </c>
      <c r="H5351" s="5">
        <f t="shared" si="581"/>
        <v>286.52292</v>
      </c>
      <c r="I5351" s="6">
        <v>1</v>
      </c>
      <c r="J5351" s="6">
        <v>15917.94</v>
      </c>
      <c r="K5351" s="5">
        <f t="shared" si="582"/>
        <v>286.52292</v>
      </c>
      <c r="L5351" s="7">
        <v>3.14</v>
      </c>
      <c r="M5351" s="7">
        <v>2240</v>
      </c>
      <c r="N5351" s="3">
        <v>45620</v>
      </c>
      <c r="O5351" s="4" t="str">
        <f t="shared" si="583"/>
        <v>2024-11</v>
      </c>
      <c r="P5351" s="4" t="str">
        <f t="shared" si="584"/>
        <v>11</v>
      </c>
      <c r="Q5351" s="4" t="str">
        <f t="shared" si="585"/>
        <v>November</v>
      </c>
      <c r="R5351" s="30" t="str">
        <f t="shared" si="586"/>
        <v>24</v>
      </c>
      <c r="W5351" t="str">
        <f t="shared" si="587"/>
        <v>ok</v>
      </c>
    </row>
    <row r="5352" spans="1:23" x14ac:dyDescent="0.3">
      <c r="A5352" t="s">
        <v>5394</v>
      </c>
      <c r="B5352" t="s">
        <v>47</v>
      </c>
      <c r="C5352" t="s">
        <v>12</v>
      </c>
      <c r="D5352" t="s">
        <v>48</v>
      </c>
      <c r="E5352" t="s">
        <v>45</v>
      </c>
      <c r="F5352" t="s">
        <v>15</v>
      </c>
      <c r="G5352" s="5">
        <v>7170.93</v>
      </c>
      <c r="H5352" s="5">
        <f t="shared" si="581"/>
        <v>129.07674</v>
      </c>
      <c r="I5352" s="6">
        <v>5</v>
      </c>
      <c r="J5352" s="6">
        <v>35854.65</v>
      </c>
      <c r="K5352" s="5">
        <f t="shared" si="582"/>
        <v>645.38369999999998</v>
      </c>
      <c r="L5352" s="7">
        <v>3.23</v>
      </c>
      <c r="M5352" s="7">
        <v>48</v>
      </c>
      <c r="N5352" s="3">
        <v>45627</v>
      </c>
      <c r="O5352" s="4" t="str">
        <f t="shared" si="583"/>
        <v>2024-12</v>
      </c>
      <c r="P5352" s="4" t="str">
        <f t="shared" si="584"/>
        <v>12</v>
      </c>
      <c r="Q5352" s="4" t="str">
        <f t="shared" si="585"/>
        <v>December</v>
      </c>
      <c r="R5352" s="30" t="str">
        <f t="shared" si="586"/>
        <v>01</v>
      </c>
      <c r="W5352" t="str">
        <f t="shared" si="587"/>
        <v>ok</v>
      </c>
    </row>
    <row r="5353" spans="1:23" x14ac:dyDescent="0.3">
      <c r="A5353" t="s">
        <v>5395</v>
      </c>
      <c r="B5353" t="s">
        <v>63</v>
      </c>
      <c r="C5353" t="s">
        <v>18</v>
      </c>
      <c r="D5353" t="s">
        <v>64</v>
      </c>
      <c r="E5353" t="s">
        <v>14</v>
      </c>
      <c r="F5353" t="s">
        <v>60</v>
      </c>
      <c r="G5353" s="5">
        <v>3899.71</v>
      </c>
      <c r="H5353" s="5">
        <f t="shared" si="581"/>
        <v>70.194779999999994</v>
      </c>
      <c r="I5353" s="6">
        <v>2</v>
      </c>
      <c r="J5353" s="6">
        <v>7799.42</v>
      </c>
      <c r="K5353" s="5">
        <f t="shared" si="582"/>
        <v>140.38955999999999</v>
      </c>
      <c r="L5353" s="7">
        <v>2.72</v>
      </c>
      <c r="M5353" s="7">
        <v>2478</v>
      </c>
      <c r="N5353" s="3">
        <v>45548</v>
      </c>
      <c r="O5353" s="4" t="str">
        <f t="shared" si="583"/>
        <v>2024-09</v>
      </c>
      <c r="P5353" s="4" t="str">
        <f t="shared" si="584"/>
        <v>09</v>
      </c>
      <c r="Q5353" s="4" t="str">
        <f t="shared" si="585"/>
        <v>September</v>
      </c>
      <c r="R5353" s="30" t="str">
        <f t="shared" si="586"/>
        <v>13</v>
      </c>
      <c r="W5353" t="str">
        <f t="shared" si="587"/>
        <v>ok</v>
      </c>
    </row>
    <row r="5354" spans="1:23" x14ac:dyDescent="0.3">
      <c r="A5354" t="s">
        <v>5396</v>
      </c>
      <c r="B5354" t="s">
        <v>36</v>
      </c>
      <c r="C5354" t="s">
        <v>18</v>
      </c>
      <c r="D5354" t="s">
        <v>37</v>
      </c>
      <c r="E5354" t="s">
        <v>14</v>
      </c>
      <c r="F5354" t="s">
        <v>15</v>
      </c>
      <c r="G5354" s="5">
        <v>16553.53</v>
      </c>
      <c r="H5354" s="5">
        <f t="shared" si="581"/>
        <v>297.96353999999997</v>
      </c>
      <c r="I5354" s="6">
        <v>5</v>
      </c>
      <c r="J5354" s="6">
        <v>82767.649999999994</v>
      </c>
      <c r="K5354" s="5">
        <f t="shared" si="582"/>
        <v>1489.8176999999998</v>
      </c>
      <c r="L5354" s="7">
        <v>1.1000000000000001</v>
      </c>
      <c r="M5354" s="7">
        <v>2101</v>
      </c>
      <c r="N5354" s="3">
        <v>45343</v>
      </c>
      <c r="O5354" s="4" t="str">
        <f t="shared" si="583"/>
        <v>2024-02</v>
      </c>
      <c r="P5354" s="4" t="str">
        <f t="shared" si="584"/>
        <v>02</v>
      </c>
      <c r="Q5354" s="4" t="str">
        <f t="shared" si="585"/>
        <v>February</v>
      </c>
      <c r="R5354" s="30" t="str">
        <f t="shared" si="586"/>
        <v>21</v>
      </c>
      <c r="W5354" t="str">
        <f t="shared" si="587"/>
        <v>ok</v>
      </c>
    </row>
    <row r="5355" spans="1:23" x14ac:dyDescent="0.3">
      <c r="A5355" t="s">
        <v>5397</v>
      </c>
      <c r="B5355" t="s">
        <v>47</v>
      </c>
      <c r="C5355" t="s">
        <v>12</v>
      </c>
      <c r="D5355" t="s">
        <v>48</v>
      </c>
      <c r="E5355" t="s">
        <v>20</v>
      </c>
      <c r="F5355" t="s">
        <v>15</v>
      </c>
      <c r="G5355" s="5">
        <v>4769.29</v>
      </c>
      <c r="H5355" s="5">
        <f t="shared" si="581"/>
        <v>85.847219999999993</v>
      </c>
      <c r="I5355" s="6">
        <v>1</v>
      </c>
      <c r="J5355" s="6">
        <v>4769.29</v>
      </c>
      <c r="K5355" s="5">
        <f t="shared" si="582"/>
        <v>85.847219999999993</v>
      </c>
      <c r="L5355" s="7">
        <v>1.19</v>
      </c>
      <c r="M5355" s="7">
        <v>4033</v>
      </c>
      <c r="N5355" s="3">
        <v>45335</v>
      </c>
      <c r="O5355" s="4" t="str">
        <f t="shared" si="583"/>
        <v>2024-02</v>
      </c>
      <c r="P5355" s="4" t="str">
        <f t="shared" si="584"/>
        <v>02</v>
      </c>
      <c r="Q5355" s="4" t="str">
        <f t="shared" si="585"/>
        <v>February</v>
      </c>
      <c r="R5355" s="30" t="str">
        <f t="shared" si="586"/>
        <v>13</v>
      </c>
      <c r="W5355" t="str">
        <f t="shared" si="587"/>
        <v>ok</v>
      </c>
    </row>
    <row r="5356" spans="1:23" x14ac:dyDescent="0.3">
      <c r="A5356" t="s">
        <v>5398</v>
      </c>
      <c r="B5356" t="s">
        <v>33</v>
      </c>
      <c r="C5356" t="s">
        <v>12</v>
      </c>
      <c r="D5356" t="s">
        <v>34</v>
      </c>
      <c r="E5356" t="s">
        <v>14</v>
      </c>
      <c r="F5356" t="s">
        <v>21</v>
      </c>
      <c r="G5356" s="5">
        <v>16528.96</v>
      </c>
      <c r="H5356" s="5">
        <f t="shared" si="581"/>
        <v>297.52127999999999</v>
      </c>
      <c r="I5356" s="6">
        <v>5</v>
      </c>
      <c r="J5356" s="6">
        <v>82644.800000000003</v>
      </c>
      <c r="K5356" s="5">
        <f t="shared" si="582"/>
        <v>1487.6063999999999</v>
      </c>
      <c r="L5356" s="7">
        <v>1.22</v>
      </c>
      <c r="M5356" s="7">
        <v>2144</v>
      </c>
      <c r="N5356" s="3">
        <v>45528</v>
      </c>
      <c r="O5356" s="4" t="str">
        <f t="shared" si="583"/>
        <v>2024-08</v>
      </c>
      <c r="P5356" s="4" t="str">
        <f t="shared" si="584"/>
        <v>08</v>
      </c>
      <c r="Q5356" s="4" t="str">
        <f t="shared" si="585"/>
        <v>August</v>
      </c>
      <c r="R5356" s="30" t="str">
        <f t="shared" si="586"/>
        <v>24</v>
      </c>
      <c r="W5356" t="str">
        <f t="shared" si="587"/>
        <v>ok</v>
      </c>
    </row>
    <row r="5357" spans="1:23" x14ac:dyDescent="0.3">
      <c r="A5357" t="s">
        <v>5399</v>
      </c>
      <c r="B5357" t="s">
        <v>33</v>
      </c>
      <c r="C5357" t="s">
        <v>12</v>
      </c>
      <c r="D5357" t="s">
        <v>34</v>
      </c>
      <c r="E5357" t="s">
        <v>45</v>
      </c>
      <c r="F5357" t="s">
        <v>38</v>
      </c>
      <c r="G5357" s="5">
        <v>8755.84</v>
      </c>
      <c r="H5357" s="5">
        <f t="shared" si="581"/>
        <v>157.60512</v>
      </c>
      <c r="I5357" s="6">
        <v>1</v>
      </c>
      <c r="J5357" s="6">
        <v>8755.84</v>
      </c>
      <c r="K5357" s="5">
        <f t="shared" si="582"/>
        <v>157.60512</v>
      </c>
      <c r="L5357" s="7">
        <v>1.61</v>
      </c>
      <c r="M5357" s="7">
        <v>4237</v>
      </c>
      <c r="N5357" s="3">
        <v>45650</v>
      </c>
      <c r="O5357" s="4" t="str">
        <f t="shared" si="583"/>
        <v>2024-12</v>
      </c>
      <c r="P5357" s="4" t="str">
        <f t="shared" si="584"/>
        <v>12</v>
      </c>
      <c r="Q5357" s="4" t="str">
        <f t="shared" si="585"/>
        <v>December</v>
      </c>
      <c r="R5357" s="30" t="str">
        <f t="shared" si="586"/>
        <v>24</v>
      </c>
      <c r="W5357" t="str">
        <f t="shared" si="587"/>
        <v>ok</v>
      </c>
    </row>
    <row r="5358" spans="1:23" x14ac:dyDescent="0.3">
      <c r="A5358" t="s">
        <v>5400</v>
      </c>
      <c r="B5358" t="s">
        <v>23</v>
      </c>
      <c r="C5358" t="s">
        <v>24</v>
      </c>
      <c r="D5358" t="s">
        <v>25</v>
      </c>
      <c r="E5358" t="s">
        <v>20</v>
      </c>
      <c r="F5358" t="s">
        <v>26</v>
      </c>
      <c r="G5358" s="5">
        <v>6436.58</v>
      </c>
      <c r="H5358" s="5">
        <f t="shared" si="581"/>
        <v>115.85843999999999</v>
      </c>
      <c r="I5358" s="6">
        <v>2</v>
      </c>
      <c r="J5358" s="6">
        <v>12873.16</v>
      </c>
      <c r="K5358" s="5">
        <f t="shared" si="582"/>
        <v>231.71687999999997</v>
      </c>
      <c r="L5358" s="7">
        <v>2.72</v>
      </c>
      <c r="M5358" s="7">
        <v>1395</v>
      </c>
      <c r="N5358" s="3">
        <v>45417</v>
      </c>
      <c r="O5358" s="4" t="str">
        <f t="shared" si="583"/>
        <v>2024-05</v>
      </c>
      <c r="P5358" s="4" t="str">
        <f t="shared" si="584"/>
        <v>05</v>
      </c>
      <c r="Q5358" s="4" t="str">
        <f t="shared" si="585"/>
        <v>May</v>
      </c>
      <c r="R5358" s="30" t="str">
        <f t="shared" si="586"/>
        <v>05</v>
      </c>
      <c r="W5358" t="str">
        <f t="shared" si="587"/>
        <v>ok</v>
      </c>
    </row>
    <row r="5359" spans="1:23" x14ac:dyDescent="0.3">
      <c r="A5359" t="s">
        <v>5401</v>
      </c>
      <c r="B5359" t="s">
        <v>47</v>
      </c>
      <c r="C5359" t="s">
        <v>12</v>
      </c>
      <c r="D5359" t="s">
        <v>48</v>
      </c>
      <c r="E5359" t="s">
        <v>14</v>
      </c>
      <c r="F5359" t="s">
        <v>31</v>
      </c>
      <c r="G5359" s="5">
        <v>883.55</v>
      </c>
      <c r="H5359" s="5">
        <f t="shared" si="581"/>
        <v>15.903899999999998</v>
      </c>
      <c r="I5359" s="6">
        <v>2</v>
      </c>
      <c r="J5359" s="6">
        <v>1767.1</v>
      </c>
      <c r="K5359" s="5">
        <f t="shared" si="582"/>
        <v>31.807799999999997</v>
      </c>
      <c r="L5359" s="7">
        <v>4.5199999999999996</v>
      </c>
      <c r="M5359" s="7">
        <v>3047</v>
      </c>
      <c r="N5359" s="3">
        <v>45448</v>
      </c>
      <c r="O5359" s="4" t="str">
        <f t="shared" si="583"/>
        <v>2024-06</v>
      </c>
      <c r="P5359" s="4" t="str">
        <f t="shared" si="584"/>
        <v>06</v>
      </c>
      <c r="Q5359" s="4" t="str">
        <f t="shared" si="585"/>
        <v>June</v>
      </c>
      <c r="R5359" s="30" t="str">
        <f t="shared" si="586"/>
        <v>05</v>
      </c>
      <c r="W5359" t="str">
        <f t="shared" si="587"/>
        <v>ok</v>
      </c>
    </row>
    <row r="5360" spans="1:23" x14ac:dyDescent="0.3">
      <c r="A5360" t="s">
        <v>5402</v>
      </c>
      <c r="B5360" t="s">
        <v>47</v>
      </c>
      <c r="C5360" t="s">
        <v>12</v>
      </c>
      <c r="D5360" t="s">
        <v>48</v>
      </c>
      <c r="E5360" t="s">
        <v>20</v>
      </c>
      <c r="F5360" t="s">
        <v>31</v>
      </c>
      <c r="G5360" s="5">
        <v>16049.75</v>
      </c>
      <c r="H5360" s="5">
        <f t="shared" si="581"/>
        <v>288.89549999999997</v>
      </c>
      <c r="I5360" s="6">
        <v>3</v>
      </c>
      <c r="J5360" s="6">
        <v>48149.25</v>
      </c>
      <c r="K5360" s="5">
        <f t="shared" si="582"/>
        <v>866.68649999999991</v>
      </c>
      <c r="L5360" s="7">
        <v>2.63</v>
      </c>
      <c r="M5360" s="7">
        <v>2350</v>
      </c>
      <c r="N5360" s="3">
        <v>45609</v>
      </c>
      <c r="O5360" s="4" t="str">
        <f t="shared" si="583"/>
        <v>2024-11</v>
      </c>
      <c r="P5360" s="4" t="str">
        <f t="shared" si="584"/>
        <v>11</v>
      </c>
      <c r="Q5360" s="4" t="str">
        <f t="shared" si="585"/>
        <v>November</v>
      </c>
      <c r="R5360" s="30" t="str">
        <f t="shared" si="586"/>
        <v>13</v>
      </c>
      <c r="W5360" t="str">
        <f t="shared" si="587"/>
        <v>ok</v>
      </c>
    </row>
    <row r="5361" spans="1:23" x14ac:dyDescent="0.3">
      <c r="A5361" t="s">
        <v>5403</v>
      </c>
      <c r="B5361" t="s">
        <v>41</v>
      </c>
      <c r="C5361" t="s">
        <v>42</v>
      </c>
      <c r="D5361" t="s">
        <v>43</v>
      </c>
      <c r="E5361" t="s">
        <v>14</v>
      </c>
      <c r="F5361" t="s">
        <v>26</v>
      </c>
      <c r="G5361" s="5">
        <v>16306.03</v>
      </c>
      <c r="H5361" s="5">
        <f t="shared" si="581"/>
        <v>293.50853999999998</v>
      </c>
      <c r="I5361" s="6">
        <v>3</v>
      </c>
      <c r="J5361" s="6">
        <v>48918.09</v>
      </c>
      <c r="K5361" s="5">
        <f t="shared" si="582"/>
        <v>880.52561999999989</v>
      </c>
      <c r="L5361" s="7">
        <v>3.36</v>
      </c>
      <c r="M5361" s="7">
        <v>870</v>
      </c>
      <c r="N5361" s="3">
        <v>45517</v>
      </c>
      <c r="O5361" s="4" t="str">
        <f t="shared" si="583"/>
        <v>2024-08</v>
      </c>
      <c r="P5361" s="4" t="str">
        <f t="shared" si="584"/>
        <v>08</v>
      </c>
      <c r="Q5361" s="4" t="str">
        <f t="shared" si="585"/>
        <v>August</v>
      </c>
      <c r="R5361" s="30" t="str">
        <f t="shared" si="586"/>
        <v>13</v>
      </c>
      <c r="W5361" t="str">
        <f t="shared" si="587"/>
        <v>ok</v>
      </c>
    </row>
    <row r="5362" spans="1:23" x14ac:dyDescent="0.3">
      <c r="A5362" t="s">
        <v>5404</v>
      </c>
      <c r="B5362" t="s">
        <v>17</v>
      </c>
      <c r="C5362" t="s">
        <v>18</v>
      </c>
      <c r="D5362" t="s">
        <v>19</v>
      </c>
      <c r="E5362" t="s">
        <v>45</v>
      </c>
      <c r="F5362" t="s">
        <v>38</v>
      </c>
      <c r="G5362" s="5">
        <v>7838.38</v>
      </c>
      <c r="H5362" s="5">
        <f t="shared" si="581"/>
        <v>141.09083999999999</v>
      </c>
      <c r="I5362" s="6">
        <v>4</v>
      </c>
      <c r="J5362" s="6">
        <v>31353.52</v>
      </c>
      <c r="K5362" s="5">
        <f t="shared" si="582"/>
        <v>564.36335999999994</v>
      </c>
      <c r="L5362" s="7">
        <v>2.61</v>
      </c>
      <c r="M5362" s="7">
        <v>1751</v>
      </c>
      <c r="N5362" s="3">
        <v>45641</v>
      </c>
      <c r="O5362" s="4" t="str">
        <f t="shared" si="583"/>
        <v>2024-12</v>
      </c>
      <c r="P5362" s="4" t="str">
        <f t="shared" si="584"/>
        <v>12</v>
      </c>
      <c r="Q5362" s="4" t="str">
        <f t="shared" si="585"/>
        <v>December</v>
      </c>
      <c r="R5362" s="30" t="str">
        <f t="shared" si="586"/>
        <v>15</v>
      </c>
      <c r="W5362" t="str">
        <f t="shared" si="587"/>
        <v>ok</v>
      </c>
    </row>
    <row r="5363" spans="1:23" x14ac:dyDescent="0.3">
      <c r="A5363" t="s">
        <v>5405</v>
      </c>
      <c r="B5363" t="s">
        <v>51</v>
      </c>
      <c r="C5363" t="s">
        <v>29</v>
      </c>
      <c r="D5363" t="s">
        <v>52</v>
      </c>
      <c r="E5363" t="s">
        <v>45</v>
      </c>
      <c r="F5363" t="s">
        <v>26</v>
      </c>
      <c r="G5363" s="5">
        <v>12780.29</v>
      </c>
      <c r="H5363" s="5">
        <f t="shared" si="581"/>
        <v>230.04522</v>
      </c>
      <c r="I5363" s="6">
        <v>4</v>
      </c>
      <c r="J5363" s="6">
        <v>51121.16</v>
      </c>
      <c r="K5363" s="5">
        <f t="shared" si="582"/>
        <v>920.18088</v>
      </c>
      <c r="L5363" s="7">
        <v>3.24</v>
      </c>
      <c r="M5363" s="7">
        <v>2980</v>
      </c>
      <c r="N5363" s="3">
        <v>45568</v>
      </c>
      <c r="O5363" s="4" t="str">
        <f t="shared" si="583"/>
        <v>2024-10</v>
      </c>
      <c r="P5363" s="4" t="str">
        <f t="shared" si="584"/>
        <v>10</v>
      </c>
      <c r="Q5363" s="4" t="str">
        <f t="shared" si="585"/>
        <v>October</v>
      </c>
      <c r="R5363" s="30" t="str">
        <f t="shared" si="586"/>
        <v>03</v>
      </c>
      <c r="W5363" t="str">
        <f t="shared" si="587"/>
        <v>ok</v>
      </c>
    </row>
    <row r="5364" spans="1:23" x14ac:dyDescent="0.3">
      <c r="A5364" t="s">
        <v>5406</v>
      </c>
      <c r="B5364" t="s">
        <v>63</v>
      </c>
      <c r="C5364" t="s">
        <v>18</v>
      </c>
      <c r="D5364" t="s">
        <v>64</v>
      </c>
      <c r="E5364" t="s">
        <v>14</v>
      </c>
      <c r="F5364" t="s">
        <v>38</v>
      </c>
      <c r="G5364" s="5">
        <v>5815.46</v>
      </c>
      <c r="H5364" s="5">
        <f t="shared" si="581"/>
        <v>104.67827999999999</v>
      </c>
      <c r="I5364" s="6">
        <v>5</v>
      </c>
      <c r="J5364" s="6">
        <v>29077.3</v>
      </c>
      <c r="K5364" s="5">
        <f t="shared" si="582"/>
        <v>523.39139999999998</v>
      </c>
      <c r="L5364" s="7">
        <v>2.54</v>
      </c>
      <c r="M5364" s="7">
        <v>3586</v>
      </c>
      <c r="N5364" s="3">
        <v>45586</v>
      </c>
      <c r="O5364" s="4" t="str">
        <f t="shared" si="583"/>
        <v>2024-10</v>
      </c>
      <c r="P5364" s="4" t="str">
        <f t="shared" si="584"/>
        <v>10</v>
      </c>
      <c r="Q5364" s="4" t="str">
        <f t="shared" si="585"/>
        <v>October</v>
      </c>
      <c r="R5364" s="30" t="str">
        <f t="shared" si="586"/>
        <v>21</v>
      </c>
      <c r="W5364" t="str">
        <f t="shared" si="587"/>
        <v>ok</v>
      </c>
    </row>
    <row r="5365" spans="1:23" x14ac:dyDescent="0.3">
      <c r="A5365" t="s">
        <v>5407</v>
      </c>
      <c r="B5365" t="s">
        <v>41</v>
      </c>
      <c r="C5365" t="s">
        <v>42</v>
      </c>
      <c r="D5365" t="s">
        <v>43</v>
      </c>
      <c r="E5365" t="s">
        <v>20</v>
      </c>
      <c r="F5365" t="s">
        <v>31</v>
      </c>
      <c r="G5365" s="5">
        <v>11040.53</v>
      </c>
      <c r="H5365" s="5">
        <f t="shared" si="581"/>
        <v>198.72953999999999</v>
      </c>
      <c r="I5365" s="6">
        <v>2</v>
      </c>
      <c r="J5365" s="6">
        <v>22081.06</v>
      </c>
      <c r="K5365" s="5">
        <f t="shared" si="582"/>
        <v>397.45907999999997</v>
      </c>
      <c r="L5365" s="7">
        <v>3.65</v>
      </c>
      <c r="M5365" s="7">
        <v>633</v>
      </c>
      <c r="N5365" s="3">
        <v>45528</v>
      </c>
      <c r="O5365" s="4" t="str">
        <f t="shared" si="583"/>
        <v>2024-08</v>
      </c>
      <c r="P5365" s="4" t="str">
        <f t="shared" si="584"/>
        <v>08</v>
      </c>
      <c r="Q5365" s="4" t="str">
        <f t="shared" si="585"/>
        <v>August</v>
      </c>
      <c r="R5365" s="30" t="str">
        <f t="shared" si="586"/>
        <v>24</v>
      </c>
      <c r="W5365" t="str">
        <f t="shared" si="587"/>
        <v>ok</v>
      </c>
    </row>
    <row r="5366" spans="1:23" x14ac:dyDescent="0.3">
      <c r="A5366" t="s">
        <v>5408</v>
      </c>
      <c r="B5366" t="s">
        <v>41</v>
      </c>
      <c r="C5366" t="s">
        <v>42</v>
      </c>
      <c r="D5366" t="s">
        <v>43</v>
      </c>
      <c r="E5366" t="s">
        <v>45</v>
      </c>
      <c r="F5366" t="s">
        <v>60</v>
      </c>
      <c r="G5366" s="5">
        <v>8646.4500000000007</v>
      </c>
      <c r="H5366" s="5">
        <f t="shared" si="581"/>
        <v>155.6361</v>
      </c>
      <c r="I5366" s="6">
        <v>2</v>
      </c>
      <c r="J5366" s="6">
        <v>17292.900000000001</v>
      </c>
      <c r="K5366" s="5">
        <f t="shared" si="582"/>
        <v>311.2722</v>
      </c>
      <c r="L5366" s="7">
        <v>4.05</v>
      </c>
      <c r="M5366" s="7">
        <v>363</v>
      </c>
      <c r="N5366" s="3">
        <v>45563</v>
      </c>
      <c r="O5366" s="4" t="str">
        <f t="shared" si="583"/>
        <v>2024-09</v>
      </c>
      <c r="P5366" s="4" t="str">
        <f t="shared" si="584"/>
        <v>09</v>
      </c>
      <c r="Q5366" s="4" t="str">
        <f t="shared" si="585"/>
        <v>September</v>
      </c>
      <c r="R5366" s="30" t="str">
        <f t="shared" si="586"/>
        <v>28</v>
      </c>
      <c r="W5366" t="str">
        <f t="shared" si="587"/>
        <v>ok</v>
      </c>
    </row>
    <row r="5367" spans="1:23" x14ac:dyDescent="0.3">
      <c r="A5367" t="s">
        <v>5409</v>
      </c>
      <c r="B5367" t="s">
        <v>36</v>
      </c>
      <c r="C5367" t="s">
        <v>18</v>
      </c>
      <c r="D5367" t="s">
        <v>37</v>
      </c>
      <c r="E5367" t="s">
        <v>45</v>
      </c>
      <c r="F5367" t="s">
        <v>60</v>
      </c>
      <c r="G5367" s="5">
        <v>12553.76</v>
      </c>
      <c r="H5367" s="5">
        <f t="shared" si="581"/>
        <v>225.96767999999997</v>
      </c>
      <c r="I5367" s="6">
        <v>1</v>
      </c>
      <c r="J5367" s="6">
        <v>12553.76</v>
      </c>
      <c r="K5367" s="5">
        <f t="shared" si="582"/>
        <v>225.96767999999997</v>
      </c>
      <c r="L5367" s="7">
        <v>2.09</v>
      </c>
      <c r="M5367" s="7">
        <v>1837</v>
      </c>
      <c r="N5367" s="3">
        <v>45570</v>
      </c>
      <c r="O5367" s="4" t="str">
        <f t="shared" si="583"/>
        <v>2024-10</v>
      </c>
      <c r="P5367" s="4" t="str">
        <f t="shared" si="584"/>
        <v>10</v>
      </c>
      <c r="Q5367" s="4" t="str">
        <f t="shared" si="585"/>
        <v>October</v>
      </c>
      <c r="R5367" s="30" t="str">
        <f t="shared" si="586"/>
        <v>05</v>
      </c>
      <c r="W5367" t="str">
        <f t="shared" si="587"/>
        <v>ok</v>
      </c>
    </row>
    <row r="5368" spans="1:23" x14ac:dyDescent="0.3">
      <c r="A5368" t="s">
        <v>5410</v>
      </c>
      <c r="B5368" t="s">
        <v>23</v>
      </c>
      <c r="C5368" t="s">
        <v>24</v>
      </c>
      <c r="D5368" t="s">
        <v>25</v>
      </c>
      <c r="E5368" t="s">
        <v>45</v>
      </c>
      <c r="F5368" t="s">
        <v>21</v>
      </c>
      <c r="G5368" s="5">
        <v>16901.45</v>
      </c>
      <c r="H5368" s="5">
        <f t="shared" si="581"/>
        <v>304.22609999999997</v>
      </c>
      <c r="I5368" s="6">
        <v>4</v>
      </c>
      <c r="J5368" s="6">
        <v>67605.8</v>
      </c>
      <c r="K5368" s="5">
        <f t="shared" si="582"/>
        <v>1216.9043999999999</v>
      </c>
      <c r="L5368" s="7">
        <v>3.41</v>
      </c>
      <c r="M5368" s="7">
        <v>2265</v>
      </c>
      <c r="N5368" s="3">
        <v>45346</v>
      </c>
      <c r="O5368" s="4" t="str">
        <f t="shared" si="583"/>
        <v>2024-02</v>
      </c>
      <c r="P5368" s="4" t="str">
        <f t="shared" si="584"/>
        <v>02</v>
      </c>
      <c r="Q5368" s="4" t="str">
        <f t="shared" si="585"/>
        <v>February</v>
      </c>
      <c r="R5368" s="30" t="str">
        <f t="shared" si="586"/>
        <v>24</v>
      </c>
      <c r="W5368" t="str">
        <f t="shared" si="587"/>
        <v>ok</v>
      </c>
    </row>
    <row r="5369" spans="1:23" x14ac:dyDescent="0.3">
      <c r="A5369" t="s">
        <v>5411</v>
      </c>
      <c r="B5369" t="s">
        <v>23</v>
      </c>
      <c r="C5369" t="s">
        <v>24</v>
      </c>
      <c r="D5369" t="s">
        <v>25</v>
      </c>
      <c r="E5369" t="s">
        <v>14</v>
      </c>
      <c r="F5369" t="s">
        <v>60</v>
      </c>
      <c r="G5369" s="5">
        <v>16149.29</v>
      </c>
      <c r="H5369" s="5">
        <f t="shared" si="581"/>
        <v>290.68721999999997</v>
      </c>
      <c r="I5369" s="6">
        <v>4</v>
      </c>
      <c r="J5369" s="6">
        <v>64597.16</v>
      </c>
      <c r="K5369" s="5">
        <f t="shared" si="582"/>
        <v>1162.7488799999999</v>
      </c>
      <c r="L5369" s="7">
        <v>3.4</v>
      </c>
      <c r="M5369" s="7">
        <v>2948</v>
      </c>
      <c r="N5369" s="3">
        <v>45356</v>
      </c>
      <c r="O5369" s="4" t="str">
        <f t="shared" si="583"/>
        <v>2024-03</v>
      </c>
      <c r="P5369" s="4" t="str">
        <f t="shared" si="584"/>
        <v>03</v>
      </c>
      <c r="Q5369" s="4" t="str">
        <f t="shared" si="585"/>
        <v>March</v>
      </c>
      <c r="R5369" s="30" t="str">
        <f t="shared" si="586"/>
        <v>05</v>
      </c>
      <c r="W5369" t="str">
        <f t="shared" si="587"/>
        <v>ok</v>
      </c>
    </row>
    <row r="5370" spans="1:23" x14ac:dyDescent="0.3">
      <c r="A5370" t="s">
        <v>5412</v>
      </c>
      <c r="B5370" t="s">
        <v>47</v>
      </c>
      <c r="C5370" t="s">
        <v>12</v>
      </c>
      <c r="D5370" t="s">
        <v>48</v>
      </c>
      <c r="E5370" t="s">
        <v>20</v>
      </c>
      <c r="F5370" t="s">
        <v>26</v>
      </c>
      <c r="G5370" s="5">
        <v>17300.95</v>
      </c>
      <c r="H5370" s="5">
        <f t="shared" si="581"/>
        <v>311.4171</v>
      </c>
      <c r="I5370" s="6">
        <v>5</v>
      </c>
      <c r="J5370" s="6">
        <v>86504.75</v>
      </c>
      <c r="K5370" s="5">
        <f t="shared" si="582"/>
        <v>1557.0855000000001</v>
      </c>
      <c r="L5370" s="7">
        <v>4.46</v>
      </c>
      <c r="M5370" s="7">
        <v>2772</v>
      </c>
      <c r="N5370" s="3">
        <v>45479</v>
      </c>
      <c r="O5370" s="4" t="str">
        <f t="shared" si="583"/>
        <v>2024-07</v>
      </c>
      <c r="P5370" s="4" t="str">
        <f t="shared" si="584"/>
        <v>07</v>
      </c>
      <c r="Q5370" s="4" t="str">
        <f t="shared" si="585"/>
        <v>July</v>
      </c>
      <c r="R5370" s="30" t="str">
        <f t="shared" si="586"/>
        <v>06</v>
      </c>
      <c r="W5370" t="str">
        <f t="shared" si="587"/>
        <v>ok</v>
      </c>
    </row>
    <row r="5371" spans="1:23" x14ac:dyDescent="0.3">
      <c r="A5371" t="s">
        <v>5413</v>
      </c>
      <c r="B5371" t="s">
        <v>11</v>
      </c>
      <c r="C5371" t="s">
        <v>12</v>
      </c>
      <c r="D5371" t="s">
        <v>13</v>
      </c>
      <c r="E5371" t="s">
        <v>20</v>
      </c>
      <c r="F5371" t="s">
        <v>26</v>
      </c>
      <c r="G5371" s="5">
        <v>8117.05</v>
      </c>
      <c r="H5371" s="5">
        <f t="shared" si="581"/>
        <v>146.1069</v>
      </c>
      <c r="I5371" s="6">
        <v>2</v>
      </c>
      <c r="J5371" s="6">
        <v>16234.1</v>
      </c>
      <c r="K5371" s="5">
        <f t="shared" si="582"/>
        <v>292.21379999999999</v>
      </c>
      <c r="L5371" s="7">
        <v>4.4000000000000004</v>
      </c>
      <c r="M5371" s="7">
        <v>1282</v>
      </c>
      <c r="N5371" s="3">
        <v>45537</v>
      </c>
      <c r="O5371" s="4" t="str">
        <f t="shared" si="583"/>
        <v>2024-09</v>
      </c>
      <c r="P5371" s="4" t="str">
        <f t="shared" si="584"/>
        <v>09</v>
      </c>
      <c r="Q5371" s="4" t="str">
        <f t="shared" si="585"/>
        <v>September</v>
      </c>
      <c r="R5371" s="30" t="str">
        <f t="shared" si="586"/>
        <v>02</v>
      </c>
      <c r="W5371" t="str">
        <f t="shared" si="587"/>
        <v>ok</v>
      </c>
    </row>
    <row r="5372" spans="1:23" x14ac:dyDescent="0.3">
      <c r="A5372" t="s">
        <v>5414</v>
      </c>
      <c r="B5372" t="s">
        <v>11</v>
      </c>
      <c r="C5372" t="s">
        <v>12</v>
      </c>
      <c r="D5372" t="s">
        <v>13</v>
      </c>
      <c r="E5372" t="s">
        <v>14</v>
      </c>
      <c r="F5372" t="s">
        <v>21</v>
      </c>
      <c r="G5372" s="5">
        <v>12668.25</v>
      </c>
      <c r="H5372" s="5">
        <f t="shared" si="581"/>
        <v>228.02849999999998</v>
      </c>
      <c r="I5372" s="6">
        <v>1</v>
      </c>
      <c r="J5372" s="6">
        <v>12668.25</v>
      </c>
      <c r="K5372" s="5">
        <f t="shared" si="582"/>
        <v>228.02849999999998</v>
      </c>
      <c r="L5372" s="7">
        <v>3.75</v>
      </c>
      <c r="M5372" s="7">
        <v>487</v>
      </c>
      <c r="N5372" s="3">
        <v>45339</v>
      </c>
      <c r="O5372" s="4" t="str">
        <f t="shared" si="583"/>
        <v>2024-02</v>
      </c>
      <c r="P5372" s="4" t="str">
        <f t="shared" si="584"/>
        <v>02</v>
      </c>
      <c r="Q5372" s="4" t="str">
        <f t="shared" si="585"/>
        <v>February</v>
      </c>
      <c r="R5372" s="30" t="str">
        <f t="shared" si="586"/>
        <v>17</v>
      </c>
      <c r="W5372" t="str">
        <f t="shared" si="587"/>
        <v>ok</v>
      </c>
    </row>
    <row r="5373" spans="1:23" x14ac:dyDescent="0.3">
      <c r="A5373" t="s">
        <v>5415</v>
      </c>
      <c r="B5373" t="s">
        <v>17</v>
      </c>
      <c r="C5373" t="s">
        <v>18</v>
      </c>
      <c r="D5373" t="s">
        <v>19</v>
      </c>
      <c r="E5373" t="s">
        <v>20</v>
      </c>
      <c r="F5373" t="s">
        <v>60</v>
      </c>
      <c r="G5373" s="5">
        <v>1609.03</v>
      </c>
      <c r="H5373" s="5">
        <f t="shared" si="581"/>
        <v>28.962539999999997</v>
      </c>
      <c r="I5373" s="6">
        <v>5</v>
      </c>
      <c r="J5373" s="6">
        <v>8045.15</v>
      </c>
      <c r="K5373" s="5">
        <f t="shared" si="582"/>
        <v>144.81269999999998</v>
      </c>
      <c r="L5373" s="7">
        <v>1.19</v>
      </c>
      <c r="M5373" s="7">
        <v>4447</v>
      </c>
      <c r="N5373" s="3">
        <v>45302</v>
      </c>
      <c r="O5373" s="4" t="str">
        <f t="shared" si="583"/>
        <v>2024-01</v>
      </c>
      <c r="P5373" s="4" t="str">
        <f t="shared" si="584"/>
        <v>01</v>
      </c>
      <c r="Q5373" s="4" t="str">
        <f t="shared" si="585"/>
        <v>January</v>
      </c>
      <c r="R5373" s="30" t="str">
        <f t="shared" si="586"/>
        <v>11</v>
      </c>
      <c r="W5373" t="str">
        <f t="shared" si="587"/>
        <v>ok</v>
      </c>
    </row>
    <row r="5374" spans="1:23" x14ac:dyDescent="0.3">
      <c r="A5374" t="s">
        <v>5416</v>
      </c>
      <c r="B5374" t="s">
        <v>51</v>
      </c>
      <c r="C5374" t="s">
        <v>29</v>
      </c>
      <c r="D5374" t="s">
        <v>52</v>
      </c>
      <c r="E5374" t="s">
        <v>45</v>
      </c>
      <c r="F5374" t="s">
        <v>31</v>
      </c>
      <c r="G5374" s="5">
        <v>1510.02</v>
      </c>
      <c r="H5374" s="5">
        <f t="shared" si="581"/>
        <v>27.180359999999997</v>
      </c>
      <c r="I5374" s="6">
        <v>2</v>
      </c>
      <c r="J5374" s="6">
        <v>3020.04</v>
      </c>
      <c r="K5374" s="5">
        <f t="shared" si="582"/>
        <v>54.360719999999993</v>
      </c>
      <c r="L5374" s="7">
        <v>1.31</v>
      </c>
      <c r="M5374" s="7">
        <v>2789</v>
      </c>
      <c r="N5374" s="3">
        <v>45636</v>
      </c>
      <c r="O5374" s="4" t="str">
        <f t="shared" si="583"/>
        <v>2024-12</v>
      </c>
      <c r="P5374" s="4" t="str">
        <f t="shared" si="584"/>
        <v>12</v>
      </c>
      <c r="Q5374" s="4" t="str">
        <f t="shared" si="585"/>
        <v>December</v>
      </c>
      <c r="R5374" s="30" t="str">
        <f t="shared" si="586"/>
        <v>10</v>
      </c>
      <c r="W5374" t="str">
        <f t="shared" si="587"/>
        <v>ok</v>
      </c>
    </row>
    <row r="5375" spans="1:23" x14ac:dyDescent="0.3">
      <c r="A5375" t="s">
        <v>5417</v>
      </c>
      <c r="B5375" t="s">
        <v>23</v>
      </c>
      <c r="C5375" t="s">
        <v>24</v>
      </c>
      <c r="D5375" t="s">
        <v>25</v>
      </c>
      <c r="E5375" t="s">
        <v>20</v>
      </c>
      <c r="F5375" t="s">
        <v>38</v>
      </c>
      <c r="G5375" s="5">
        <v>14921.12</v>
      </c>
      <c r="H5375" s="5">
        <f t="shared" si="581"/>
        <v>268.58015999999998</v>
      </c>
      <c r="I5375" s="6">
        <v>2</v>
      </c>
      <c r="J5375" s="6">
        <v>29842.240000000002</v>
      </c>
      <c r="K5375" s="5">
        <f t="shared" si="582"/>
        <v>537.16031999999996</v>
      </c>
      <c r="L5375" s="7">
        <v>2.1</v>
      </c>
      <c r="M5375" s="7">
        <v>3935</v>
      </c>
      <c r="N5375" s="3">
        <v>45399</v>
      </c>
      <c r="O5375" s="4" t="str">
        <f t="shared" si="583"/>
        <v>2024-04</v>
      </c>
      <c r="P5375" s="4" t="str">
        <f t="shared" si="584"/>
        <v>04</v>
      </c>
      <c r="Q5375" s="4" t="str">
        <f t="shared" si="585"/>
        <v>April</v>
      </c>
      <c r="R5375" s="30" t="str">
        <f t="shared" si="586"/>
        <v>17</v>
      </c>
      <c r="W5375" t="str">
        <f t="shared" si="587"/>
        <v>ok</v>
      </c>
    </row>
    <row r="5376" spans="1:23" x14ac:dyDescent="0.3">
      <c r="A5376" t="s">
        <v>5418</v>
      </c>
      <c r="B5376" t="s">
        <v>11</v>
      </c>
      <c r="C5376" t="s">
        <v>12</v>
      </c>
      <c r="D5376" t="s">
        <v>13</v>
      </c>
      <c r="E5376" t="s">
        <v>20</v>
      </c>
      <c r="F5376" t="s">
        <v>26</v>
      </c>
      <c r="G5376" s="5">
        <v>13053.11</v>
      </c>
      <c r="H5376" s="5">
        <f t="shared" si="581"/>
        <v>234.95597999999998</v>
      </c>
      <c r="I5376" s="6">
        <v>2</v>
      </c>
      <c r="J5376" s="6">
        <v>26106.22</v>
      </c>
      <c r="K5376" s="5">
        <f t="shared" si="582"/>
        <v>469.91195999999997</v>
      </c>
      <c r="L5376" s="7">
        <v>4.8499999999999996</v>
      </c>
      <c r="M5376" s="7">
        <v>3762</v>
      </c>
      <c r="N5376" s="3">
        <v>45517</v>
      </c>
      <c r="O5376" s="4" t="str">
        <f t="shared" si="583"/>
        <v>2024-08</v>
      </c>
      <c r="P5376" s="4" t="str">
        <f t="shared" si="584"/>
        <v>08</v>
      </c>
      <c r="Q5376" s="4" t="str">
        <f t="shared" si="585"/>
        <v>August</v>
      </c>
      <c r="R5376" s="30" t="str">
        <f t="shared" si="586"/>
        <v>13</v>
      </c>
      <c r="W5376" t="str">
        <f t="shared" si="587"/>
        <v>ok</v>
      </c>
    </row>
    <row r="5377" spans="1:23" x14ac:dyDescent="0.3">
      <c r="A5377" t="s">
        <v>5419</v>
      </c>
      <c r="B5377" t="s">
        <v>11</v>
      </c>
      <c r="C5377" t="s">
        <v>12</v>
      </c>
      <c r="D5377" t="s">
        <v>13</v>
      </c>
      <c r="E5377" t="s">
        <v>14</v>
      </c>
      <c r="F5377" t="s">
        <v>21</v>
      </c>
      <c r="G5377" s="5">
        <v>4707.72</v>
      </c>
      <c r="H5377" s="5">
        <f t="shared" si="581"/>
        <v>84.738959999999992</v>
      </c>
      <c r="I5377" s="6">
        <v>5</v>
      </c>
      <c r="J5377" s="6">
        <v>23538.6</v>
      </c>
      <c r="K5377" s="5">
        <f t="shared" si="582"/>
        <v>423.69479999999999</v>
      </c>
      <c r="L5377" s="7">
        <v>3.16</v>
      </c>
      <c r="M5377" s="7">
        <v>3975</v>
      </c>
      <c r="N5377" s="3">
        <v>45439</v>
      </c>
      <c r="O5377" s="4" t="str">
        <f t="shared" si="583"/>
        <v>2024-05</v>
      </c>
      <c r="P5377" s="4" t="str">
        <f t="shared" si="584"/>
        <v>05</v>
      </c>
      <c r="Q5377" s="4" t="str">
        <f t="shared" si="585"/>
        <v>May</v>
      </c>
      <c r="R5377" s="30" t="str">
        <f t="shared" si="586"/>
        <v>27</v>
      </c>
      <c r="W5377" t="str">
        <f t="shared" si="587"/>
        <v>ok</v>
      </c>
    </row>
    <row r="5378" spans="1:23" x14ac:dyDescent="0.3">
      <c r="A5378" t="s">
        <v>5420</v>
      </c>
      <c r="B5378" t="s">
        <v>63</v>
      </c>
      <c r="C5378" t="s">
        <v>18</v>
      </c>
      <c r="D5378" t="s">
        <v>64</v>
      </c>
      <c r="E5378" t="s">
        <v>20</v>
      </c>
      <c r="F5378" t="s">
        <v>38</v>
      </c>
      <c r="G5378" s="5">
        <v>5535.57</v>
      </c>
      <c r="H5378" s="5">
        <f t="shared" si="581"/>
        <v>99.640259999999984</v>
      </c>
      <c r="I5378" s="6">
        <v>2</v>
      </c>
      <c r="J5378" s="6">
        <v>11071.14</v>
      </c>
      <c r="K5378" s="5">
        <f t="shared" si="582"/>
        <v>199.28051999999997</v>
      </c>
      <c r="L5378" s="7">
        <v>3.43</v>
      </c>
      <c r="M5378" s="7">
        <v>1847</v>
      </c>
      <c r="N5378" s="3">
        <v>45602</v>
      </c>
      <c r="O5378" s="4" t="str">
        <f t="shared" si="583"/>
        <v>2024-11</v>
      </c>
      <c r="P5378" s="4" t="str">
        <f t="shared" si="584"/>
        <v>11</v>
      </c>
      <c r="Q5378" s="4" t="str">
        <f t="shared" si="585"/>
        <v>November</v>
      </c>
      <c r="R5378" s="30" t="str">
        <f t="shared" si="586"/>
        <v>06</v>
      </c>
      <c r="W5378" t="str">
        <f t="shared" si="587"/>
        <v>ok</v>
      </c>
    </row>
    <row r="5379" spans="1:23" x14ac:dyDescent="0.3">
      <c r="A5379" t="s">
        <v>5421</v>
      </c>
      <c r="B5379" t="s">
        <v>47</v>
      </c>
      <c r="C5379" t="s">
        <v>12</v>
      </c>
      <c r="D5379" t="s">
        <v>48</v>
      </c>
      <c r="E5379" t="s">
        <v>14</v>
      </c>
      <c r="F5379" t="s">
        <v>15</v>
      </c>
      <c r="G5379" s="5">
        <v>16341.44</v>
      </c>
      <c r="H5379" s="5">
        <f t="shared" ref="H5379:H5442" si="588">G5379*0.018</f>
        <v>294.14591999999999</v>
      </c>
      <c r="I5379" s="6">
        <v>1</v>
      </c>
      <c r="J5379" s="6">
        <v>16341.44</v>
      </c>
      <c r="K5379" s="5">
        <f t="shared" ref="K5379:K5442" si="589">H5379*I5379</f>
        <v>294.14591999999999</v>
      </c>
      <c r="L5379" s="7">
        <v>4.68</v>
      </c>
      <c r="M5379" s="7">
        <v>395</v>
      </c>
      <c r="N5379" s="3">
        <v>45361</v>
      </c>
      <c r="O5379" s="4" t="str">
        <f t="shared" ref="O5379:O5442" si="590">TEXT(N5379,"yyyy-mm")</f>
        <v>2024-03</v>
      </c>
      <c r="P5379" s="4" t="str">
        <f t="shared" ref="P5379:P5442" si="591">TEXT(N5379,"mm")</f>
        <v>03</v>
      </c>
      <c r="Q5379" s="4" t="str">
        <f t="shared" ref="Q5379:Q5442" si="592">TEXT(DATE(2024,P5379,1),"mmmm")</f>
        <v>March</v>
      </c>
      <c r="R5379" s="30" t="str">
        <f t="shared" ref="R5379:R5442" si="593">TEXT(N5379,"dd")</f>
        <v>10</v>
      </c>
      <c r="W5379" t="str">
        <f t="shared" ref="W5379:W5442" si="594">IF(G5379*I5379=J5379,"ok","False")</f>
        <v>ok</v>
      </c>
    </row>
    <row r="5380" spans="1:23" x14ac:dyDescent="0.3">
      <c r="A5380" t="s">
        <v>5422</v>
      </c>
      <c r="B5380" t="s">
        <v>23</v>
      </c>
      <c r="C5380" t="s">
        <v>24</v>
      </c>
      <c r="D5380" t="s">
        <v>25</v>
      </c>
      <c r="E5380" t="s">
        <v>14</v>
      </c>
      <c r="F5380" t="s">
        <v>26</v>
      </c>
      <c r="G5380" s="5">
        <v>3324.61</v>
      </c>
      <c r="H5380" s="5">
        <f t="shared" si="588"/>
        <v>59.842979999999997</v>
      </c>
      <c r="I5380" s="6">
        <v>1</v>
      </c>
      <c r="J5380" s="6">
        <v>3324.61</v>
      </c>
      <c r="K5380" s="5">
        <f t="shared" si="589"/>
        <v>59.842979999999997</v>
      </c>
      <c r="L5380" s="7">
        <v>4.67</v>
      </c>
      <c r="M5380" s="7">
        <v>3676</v>
      </c>
      <c r="N5380" s="3">
        <v>45399</v>
      </c>
      <c r="O5380" s="4" t="str">
        <f t="shared" si="590"/>
        <v>2024-04</v>
      </c>
      <c r="P5380" s="4" t="str">
        <f t="shared" si="591"/>
        <v>04</v>
      </c>
      <c r="Q5380" s="4" t="str">
        <f t="shared" si="592"/>
        <v>April</v>
      </c>
      <c r="R5380" s="30" t="str">
        <f t="shared" si="593"/>
        <v>17</v>
      </c>
      <c r="W5380" t="str">
        <f t="shared" si="594"/>
        <v>ok</v>
      </c>
    </row>
    <row r="5381" spans="1:23" x14ac:dyDescent="0.3">
      <c r="A5381" t="s">
        <v>5423</v>
      </c>
      <c r="B5381" t="s">
        <v>23</v>
      </c>
      <c r="C5381" t="s">
        <v>24</v>
      </c>
      <c r="D5381" t="s">
        <v>25</v>
      </c>
      <c r="E5381" t="s">
        <v>45</v>
      </c>
      <c r="F5381" t="s">
        <v>38</v>
      </c>
      <c r="G5381" s="5">
        <v>11406.87</v>
      </c>
      <c r="H5381" s="5">
        <f t="shared" si="588"/>
        <v>205.32365999999999</v>
      </c>
      <c r="I5381" s="6">
        <v>1</v>
      </c>
      <c r="J5381" s="6">
        <v>11406.87</v>
      </c>
      <c r="K5381" s="5">
        <f t="shared" si="589"/>
        <v>205.32365999999999</v>
      </c>
      <c r="L5381" s="7">
        <v>3.25</v>
      </c>
      <c r="M5381" s="7">
        <v>3406</v>
      </c>
      <c r="N5381" s="3">
        <v>45586</v>
      </c>
      <c r="O5381" s="4" t="str">
        <f t="shared" si="590"/>
        <v>2024-10</v>
      </c>
      <c r="P5381" s="4" t="str">
        <f t="shared" si="591"/>
        <v>10</v>
      </c>
      <c r="Q5381" s="4" t="str">
        <f t="shared" si="592"/>
        <v>October</v>
      </c>
      <c r="R5381" s="30" t="str">
        <f t="shared" si="593"/>
        <v>21</v>
      </c>
      <c r="W5381" t="str">
        <f t="shared" si="594"/>
        <v>ok</v>
      </c>
    </row>
    <row r="5382" spans="1:23" x14ac:dyDescent="0.3">
      <c r="A5382" t="s">
        <v>5424</v>
      </c>
      <c r="B5382" t="s">
        <v>28</v>
      </c>
      <c r="C5382" t="s">
        <v>29</v>
      </c>
      <c r="D5382" t="s">
        <v>30</v>
      </c>
      <c r="E5382" t="s">
        <v>45</v>
      </c>
      <c r="F5382" t="s">
        <v>15</v>
      </c>
      <c r="G5382" s="5">
        <v>1434.5</v>
      </c>
      <c r="H5382" s="5">
        <f t="shared" si="588"/>
        <v>25.820999999999998</v>
      </c>
      <c r="I5382" s="6">
        <v>4</v>
      </c>
      <c r="J5382" s="6">
        <v>5738</v>
      </c>
      <c r="K5382" s="5">
        <f t="shared" si="589"/>
        <v>103.28399999999999</v>
      </c>
      <c r="L5382" s="7">
        <v>2.13</v>
      </c>
      <c r="M5382" s="7">
        <v>3266</v>
      </c>
      <c r="N5382" s="3">
        <v>45628</v>
      </c>
      <c r="O5382" s="4" t="str">
        <f t="shared" si="590"/>
        <v>2024-12</v>
      </c>
      <c r="P5382" s="4" t="str">
        <f t="shared" si="591"/>
        <v>12</v>
      </c>
      <c r="Q5382" s="4" t="str">
        <f t="shared" si="592"/>
        <v>December</v>
      </c>
      <c r="R5382" s="30" t="str">
        <f t="shared" si="593"/>
        <v>02</v>
      </c>
      <c r="W5382" t="str">
        <f t="shared" si="594"/>
        <v>ok</v>
      </c>
    </row>
    <row r="5383" spans="1:23" x14ac:dyDescent="0.3">
      <c r="A5383" t="s">
        <v>5425</v>
      </c>
      <c r="B5383" t="s">
        <v>28</v>
      </c>
      <c r="C5383" t="s">
        <v>29</v>
      </c>
      <c r="D5383" t="s">
        <v>30</v>
      </c>
      <c r="E5383" t="s">
        <v>45</v>
      </c>
      <c r="F5383" t="s">
        <v>21</v>
      </c>
      <c r="G5383" s="5">
        <v>1802.19</v>
      </c>
      <c r="H5383" s="5">
        <f t="shared" si="588"/>
        <v>32.439419999999998</v>
      </c>
      <c r="I5383" s="6">
        <v>4</v>
      </c>
      <c r="J5383" s="6">
        <v>7208.76</v>
      </c>
      <c r="K5383" s="5">
        <f t="shared" si="589"/>
        <v>129.75767999999999</v>
      </c>
      <c r="L5383" s="7">
        <v>1.75</v>
      </c>
      <c r="M5383" s="7">
        <v>871</v>
      </c>
      <c r="N5383" s="3">
        <v>45592</v>
      </c>
      <c r="O5383" s="4" t="str">
        <f t="shared" si="590"/>
        <v>2024-10</v>
      </c>
      <c r="P5383" s="4" t="str">
        <f t="shared" si="591"/>
        <v>10</v>
      </c>
      <c r="Q5383" s="4" t="str">
        <f t="shared" si="592"/>
        <v>October</v>
      </c>
      <c r="R5383" s="30" t="str">
        <f t="shared" si="593"/>
        <v>27</v>
      </c>
      <c r="W5383" t="str">
        <f t="shared" si="594"/>
        <v>ok</v>
      </c>
    </row>
    <row r="5384" spans="1:23" x14ac:dyDescent="0.3">
      <c r="A5384" t="s">
        <v>5426</v>
      </c>
      <c r="B5384" t="s">
        <v>23</v>
      </c>
      <c r="C5384" t="s">
        <v>24</v>
      </c>
      <c r="D5384" t="s">
        <v>25</v>
      </c>
      <c r="E5384" t="s">
        <v>14</v>
      </c>
      <c r="F5384" t="s">
        <v>21</v>
      </c>
      <c r="G5384" s="5">
        <v>3747.55</v>
      </c>
      <c r="H5384" s="5">
        <f t="shared" si="588"/>
        <v>67.4559</v>
      </c>
      <c r="I5384" s="6">
        <v>5</v>
      </c>
      <c r="J5384" s="6">
        <v>18737.75</v>
      </c>
      <c r="K5384" s="5">
        <f t="shared" si="589"/>
        <v>337.27949999999998</v>
      </c>
      <c r="L5384" s="7">
        <v>3.04</v>
      </c>
      <c r="M5384" s="7">
        <v>1857</v>
      </c>
      <c r="N5384" s="3">
        <v>45351</v>
      </c>
      <c r="O5384" s="4" t="str">
        <f t="shared" si="590"/>
        <v>2024-02</v>
      </c>
      <c r="P5384" s="4" t="str">
        <f t="shared" si="591"/>
        <v>02</v>
      </c>
      <c r="Q5384" s="4" t="str">
        <f t="shared" si="592"/>
        <v>February</v>
      </c>
      <c r="R5384" s="30" t="str">
        <f t="shared" si="593"/>
        <v>29</v>
      </c>
      <c r="W5384" t="str">
        <f t="shared" si="594"/>
        <v>ok</v>
      </c>
    </row>
    <row r="5385" spans="1:23" x14ac:dyDescent="0.3">
      <c r="A5385" t="s">
        <v>5427</v>
      </c>
      <c r="B5385" t="s">
        <v>17</v>
      </c>
      <c r="C5385" t="s">
        <v>18</v>
      </c>
      <c r="D5385" t="s">
        <v>19</v>
      </c>
      <c r="E5385" t="s">
        <v>14</v>
      </c>
      <c r="F5385" t="s">
        <v>31</v>
      </c>
      <c r="G5385" s="5">
        <v>1757.98</v>
      </c>
      <c r="H5385" s="5">
        <f t="shared" si="588"/>
        <v>31.643639999999998</v>
      </c>
      <c r="I5385" s="6">
        <v>3</v>
      </c>
      <c r="J5385" s="6">
        <v>5273.94</v>
      </c>
      <c r="K5385" s="5">
        <f t="shared" si="589"/>
        <v>94.930919999999986</v>
      </c>
      <c r="L5385" s="7">
        <v>1.47</v>
      </c>
      <c r="M5385" s="7">
        <v>3759</v>
      </c>
      <c r="N5385" s="3">
        <v>45533</v>
      </c>
      <c r="O5385" s="4" t="str">
        <f t="shared" si="590"/>
        <v>2024-08</v>
      </c>
      <c r="P5385" s="4" t="str">
        <f t="shared" si="591"/>
        <v>08</v>
      </c>
      <c r="Q5385" s="4" t="str">
        <f t="shared" si="592"/>
        <v>August</v>
      </c>
      <c r="R5385" s="30" t="str">
        <f t="shared" si="593"/>
        <v>29</v>
      </c>
      <c r="W5385" t="str">
        <f t="shared" si="594"/>
        <v>ok</v>
      </c>
    </row>
    <row r="5386" spans="1:23" x14ac:dyDescent="0.3">
      <c r="A5386" t="s">
        <v>5428</v>
      </c>
      <c r="B5386" t="s">
        <v>23</v>
      </c>
      <c r="C5386" t="s">
        <v>24</v>
      </c>
      <c r="D5386" t="s">
        <v>25</v>
      </c>
      <c r="E5386" t="s">
        <v>45</v>
      </c>
      <c r="F5386" t="s">
        <v>38</v>
      </c>
      <c r="G5386" s="5">
        <v>9737.65</v>
      </c>
      <c r="H5386" s="5">
        <f t="shared" si="588"/>
        <v>175.27769999999998</v>
      </c>
      <c r="I5386" s="6">
        <v>5</v>
      </c>
      <c r="J5386" s="6">
        <v>48688.25</v>
      </c>
      <c r="K5386" s="5">
        <f t="shared" si="589"/>
        <v>876.38849999999991</v>
      </c>
      <c r="L5386" s="7">
        <v>4.74</v>
      </c>
      <c r="M5386" s="7">
        <v>2103</v>
      </c>
      <c r="N5386" s="3">
        <v>45602</v>
      </c>
      <c r="O5386" s="4" t="str">
        <f t="shared" si="590"/>
        <v>2024-11</v>
      </c>
      <c r="P5386" s="4" t="str">
        <f t="shared" si="591"/>
        <v>11</v>
      </c>
      <c r="Q5386" s="4" t="str">
        <f t="shared" si="592"/>
        <v>November</v>
      </c>
      <c r="R5386" s="30" t="str">
        <f t="shared" si="593"/>
        <v>06</v>
      </c>
      <c r="W5386" t="str">
        <f t="shared" si="594"/>
        <v>ok</v>
      </c>
    </row>
    <row r="5387" spans="1:23" x14ac:dyDescent="0.3">
      <c r="A5387" t="s">
        <v>5429</v>
      </c>
      <c r="B5387" t="s">
        <v>11</v>
      </c>
      <c r="C5387" t="s">
        <v>12</v>
      </c>
      <c r="D5387" t="s">
        <v>13</v>
      </c>
      <c r="E5387" t="s">
        <v>45</v>
      </c>
      <c r="F5387" t="s">
        <v>38</v>
      </c>
      <c r="G5387" s="5">
        <v>13187.94</v>
      </c>
      <c r="H5387" s="5">
        <f t="shared" si="588"/>
        <v>237.38291999999998</v>
      </c>
      <c r="I5387" s="6">
        <v>2</v>
      </c>
      <c r="J5387" s="6">
        <v>26375.88</v>
      </c>
      <c r="K5387" s="5">
        <f t="shared" si="589"/>
        <v>474.76583999999997</v>
      </c>
      <c r="L5387" s="7">
        <v>2.2400000000000002</v>
      </c>
      <c r="M5387" s="7">
        <v>375</v>
      </c>
      <c r="N5387" s="3">
        <v>45500</v>
      </c>
      <c r="O5387" s="4" t="str">
        <f t="shared" si="590"/>
        <v>2024-07</v>
      </c>
      <c r="P5387" s="4" t="str">
        <f t="shared" si="591"/>
        <v>07</v>
      </c>
      <c r="Q5387" s="4" t="str">
        <f t="shared" si="592"/>
        <v>July</v>
      </c>
      <c r="R5387" s="30" t="str">
        <f t="shared" si="593"/>
        <v>27</v>
      </c>
      <c r="W5387" t="str">
        <f t="shared" si="594"/>
        <v>ok</v>
      </c>
    </row>
    <row r="5388" spans="1:23" x14ac:dyDescent="0.3">
      <c r="A5388" t="s">
        <v>5430</v>
      </c>
      <c r="B5388" t="s">
        <v>17</v>
      </c>
      <c r="C5388" t="s">
        <v>18</v>
      </c>
      <c r="D5388" t="s">
        <v>19</v>
      </c>
      <c r="E5388" t="s">
        <v>14</v>
      </c>
      <c r="F5388" t="s">
        <v>31</v>
      </c>
      <c r="G5388" s="5">
        <v>12917.11</v>
      </c>
      <c r="H5388" s="5">
        <f t="shared" si="588"/>
        <v>232.50798</v>
      </c>
      <c r="I5388" s="6">
        <v>2</v>
      </c>
      <c r="J5388" s="6">
        <v>25834.22</v>
      </c>
      <c r="K5388" s="5">
        <f t="shared" si="589"/>
        <v>465.01596000000001</v>
      </c>
      <c r="L5388" s="7">
        <v>4.79</v>
      </c>
      <c r="M5388" s="7">
        <v>645</v>
      </c>
      <c r="N5388" s="3">
        <v>45631</v>
      </c>
      <c r="O5388" s="4" t="str">
        <f t="shared" si="590"/>
        <v>2024-12</v>
      </c>
      <c r="P5388" s="4" t="str">
        <f t="shared" si="591"/>
        <v>12</v>
      </c>
      <c r="Q5388" s="4" t="str">
        <f t="shared" si="592"/>
        <v>December</v>
      </c>
      <c r="R5388" s="30" t="str">
        <f t="shared" si="593"/>
        <v>05</v>
      </c>
      <c r="W5388" t="str">
        <f t="shared" si="594"/>
        <v>ok</v>
      </c>
    </row>
    <row r="5389" spans="1:23" x14ac:dyDescent="0.3">
      <c r="A5389" t="s">
        <v>5431</v>
      </c>
      <c r="B5389" t="s">
        <v>36</v>
      </c>
      <c r="C5389" t="s">
        <v>18</v>
      </c>
      <c r="D5389" t="s">
        <v>37</v>
      </c>
      <c r="E5389" t="s">
        <v>45</v>
      </c>
      <c r="F5389" t="s">
        <v>21</v>
      </c>
      <c r="G5389" s="5">
        <v>1371.94</v>
      </c>
      <c r="H5389" s="5">
        <f t="shared" si="588"/>
        <v>24.69492</v>
      </c>
      <c r="I5389" s="6">
        <v>5</v>
      </c>
      <c r="J5389" s="6">
        <v>6859.7</v>
      </c>
      <c r="K5389" s="5">
        <f t="shared" si="589"/>
        <v>123.4746</v>
      </c>
      <c r="L5389" s="7">
        <v>1.84</v>
      </c>
      <c r="M5389" s="7">
        <v>3815</v>
      </c>
      <c r="N5389" s="3">
        <v>45564</v>
      </c>
      <c r="O5389" s="4" t="str">
        <f t="shared" si="590"/>
        <v>2024-09</v>
      </c>
      <c r="P5389" s="4" t="str">
        <f t="shared" si="591"/>
        <v>09</v>
      </c>
      <c r="Q5389" s="4" t="str">
        <f t="shared" si="592"/>
        <v>September</v>
      </c>
      <c r="R5389" s="30" t="str">
        <f t="shared" si="593"/>
        <v>29</v>
      </c>
      <c r="W5389" t="str">
        <f t="shared" si="594"/>
        <v>ok</v>
      </c>
    </row>
    <row r="5390" spans="1:23" x14ac:dyDescent="0.3">
      <c r="A5390" t="s">
        <v>5432</v>
      </c>
      <c r="B5390" t="s">
        <v>11</v>
      </c>
      <c r="C5390" t="s">
        <v>12</v>
      </c>
      <c r="D5390" t="s">
        <v>13</v>
      </c>
      <c r="E5390" t="s">
        <v>14</v>
      </c>
      <c r="F5390" t="s">
        <v>31</v>
      </c>
      <c r="G5390" s="5">
        <v>6107.89</v>
      </c>
      <c r="H5390" s="5">
        <f t="shared" si="588"/>
        <v>109.94202</v>
      </c>
      <c r="I5390" s="6">
        <v>3</v>
      </c>
      <c r="J5390" s="6">
        <v>18323.669999999998</v>
      </c>
      <c r="K5390" s="5">
        <f t="shared" si="589"/>
        <v>329.82605999999998</v>
      </c>
      <c r="L5390" s="7">
        <v>2.69</v>
      </c>
      <c r="M5390" s="7">
        <v>3042</v>
      </c>
      <c r="N5390" s="3">
        <v>45584</v>
      </c>
      <c r="O5390" s="4" t="str">
        <f t="shared" si="590"/>
        <v>2024-10</v>
      </c>
      <c r="P5390" s="4" t="str">
        <f t="shared" si="591"/>
        <v>10</v>
      </c>
      <c r="Q5390" s="4" t="str">
        <f t="shared" si="592"/>
        <v>October</v>
      </c>
      <c r="R5390" s="30" t="str">
        <f t="shared" si="593"/>
        <v>19</v>
      </c>
      <c r="W5390" t="str">
        <f t="shared" si="594"/>
        <v>ok</v>
      </c>
    </row>
    <row r="5391" spans="1:23" x14ac:dyDescent="0.3">
      <c r="A5391" t="s">
        <v>5433</v>
      </c>
      <c r="B5391" t="s">
        <v>47</v>
      </c>
      <c r="C5391" t="s">
        <v>12</v>
      </c>
      <c r="D5391" t="s">
        <v>48</v>
      </c>
      <c r="E5391" t="s">
        <v>14</v>
      </c>
      <c r="F5391" t="s">
        <v>60</v>
      </c>
      <c r="G5391" s="5">
        <v>16564.580000000002</v>
      </c>
      <c r="H5391" s="5">
        <f t="shared" si="588"/>
        <v>298.16244</v>
      </c>
      <c r="I5391" s="6">
        <v>4</v>
      </c>
      <c r="J5391" s="6">
        <v>66258.320000000007</v>
      </c>
      <c r="K5391" s="5">
        <f t="shared" si="589"/>
        <v>1192.64976</v>
      </c>
      <c r="L5391" s="7">
        <v>1.1399999999999999</v>
      </c>
      <c r="M5391" s="7">
        <v>4105</v>
      </c>
      <c r="N5391" s="3">
        <v>45569</v>
      </c>
      <c r="O5391" s="4" t="str">
        <f t="shared" si="590"/>
        <v>2024-10</v>
      </c>
      <c r="P5391" s="4" t="str">
        <f t="shared" si="591"/>
        <v>10</v>
      </c>
      <c r="Q5391" s="4" t="str">
        <f t="shared" si="592"/>
        <v>October</v>
      </c>
      <c r="R5391" s="30" t="str">
        <f t="shared" si="593"/>
        <v>04</v>
      </c>
      <c r="W5391" t="str">
        <f t="shared" si="594"/>
        <v>ok</v>
      </c>
    </row>
    <row r="5392" spans="1:23" x14ac:dyDescent="0.3">
      <c r="A5392" t="s">
        <v>5434</v>
      </c>
      <c r="B5392" t="s">
        <v>41</v>
      </c>
      <c r="C5392" t="s">
        <v>42</v>
      </c>
      <c r="D5392" t="s">
        <v>43</v>
      </c>
      <c r="E5392" t="s">
        <v>14</v>
      </c>
      <c r="F5392" t="s">
        <v>15</v>
      </c>
      <c r="G5392" s="5">
        <v>16444.79</v>
      </c>
      <c r="H5392" s="5">
        <f t="shared" si="588"/>
        <v>296.00621999999998</v>
      </c>
      <c r="I5392" s="6">
        <v>2</v>
      </c>
      <c r="J5392" s="6">
        <v>32889.58</v>
      </c>
      <c r="K5392" s="5">
        <f t="shared" si="589"/>
        <v>592.01243999999997</v>
      </c>
      <c r="L5392" s="7">
        <v>2.4500000000000002</v>
      </c>
      <c r="M5392" s="7">
        <v>2655</v>
      </c>
      <c r="N5392" s="3">
        <v>45578</v>
      </c>
      <c r="O5392" s="4" t="str">
        <f t="shared" si="590"/>
        <v>2024-10</v>
      </c>
      <c r="P5392" s="4" t="str">
        <f t="shared" si="591"/>
        <v>10</v>
      </c>
      <c r="Q5392" s="4" t="str">
        <f t="shared" si="592"/>
        <v>October</v>
      </c>
      <c r="R5392" s="30" t="str">
        <f t="shared" si="593"/>
        <v>13</v>
      </c>
      <c r="W5392" t="str">
        <f t="shared" si="594"/>
        <v>ok</v>
      </c>
    </row>
    <row r="5393" spans="1:23" x14ac:dyDescent="0.3">
      <c r="A5393" t="s">
        <v>5435</v>
      </c>
      <c r="B5393" t="s">
        <v>63</v>
      </c>
      <c r="C5393" t="s">
        <v>18</v>
      </c>
      <c r="D5393" t="s">
        <v>64</v>
      </c>
      <c r="E5393" t="s">
        <v>20</v>
      </c>
      <c r="F5393" t="s">
        <v>21</v>
      </c>
      <c r="G5393" s="5">
        <v>10185.84</v>
      </c>
      <c r="H5393" s="5">
        <f t="shared" si="588"/>
        <v>183.34511999999998</v>
      </c>
      <c r="I5393" s="6">
        <v>2</v>
      </c>
      <c r="J5393" s="6">
        <v>20371.68</v>
      </c>
      <c r="K5393" s="5">
        <f t="shared" si="589"/>
        <v>366.69023999999996</v>
      </c>
      <c r="L5393" s="7">
        <v>2.21</v>
      </c>
      <c r="M5393" s="7">
        <v>3234</v>
      </c>
      <c r="N5393" s="3">
        <v>45401</v>
      </c>
      <c r="O5393" s="4" t="str">
        <f t="shared" si="590"/>
        <v>2024-04</v>
      </c>
      <c r="P5393" s="4" t="str">
        <f t="shared" si="591"/>
        <v>04</v>
      </c>
      <c r="Q5393" s="4" t="str">
        <f t="shared" si="592"/>
        <v>April</v>
      </c>
      <c r="R5393" s="30" t="str">
        <f t="shared" si="593"/>
        <v>19</v>
      </c>
      <c r="W5393" t="str">
        <f t="shared" si="594"/>
        <v>ok</v>
      </c>
    </row>
    <row r="5394" spans="1:23" x14ac:dyDescent="0.3">
      <c r="A5394" t="s">
        <v>5436</v>
      </c>
      <c r="B5394" t="s">
        <v>11</v>
      </c>
      <c r="C5394" t="s">
        <v>12</v>
      </c>
      <c r="D5394" t="s">
        <v>13</v>
      </c>
      <c r="E5394" t="s">
        <v>45</v>
      </c>
      <c r="F5394" t="s">
        <v>60</v>
      </c>
      <c r="G5394" s="5">
        <v>18698.36</v>
      </c>
      <c r="H5394" s="5">
        <f t="shared" si="588"/>
        <v>336.57047999999998</v>
      </c>
      <c r="I5394" s="6">
        <v>2</v>
      </c>
      <c r="J5394" s="6">
        <v>37396.720000000001</v>
      </c>
      <c r="K5394" s="5">
        <f t="shared" si="589"/>
        <v>673.14095999999995</v>
      </c>
      <c r="L5394" s="7">
        <v>3.26</v>
      </c>
      <c r="M5394" s="7">
        <v>3913</v>
      </c>
      <c r="N5394" s="3">
        <v>45406</v>
      </c>
      <c r="O5394" s="4" t="str">
        <f t="shared" si="590"/>
        <v>2024-04</v>
      </c>
      <c r="P5394" s="4" t="str">
        <f t="shared" si="591"/>
        <v>04</v>
      </c>
      <c r="Q5394" s="4" t="str">
        <f t="shared" si="592"/>
        <v>April</v>
      </c>
      <c r="R5394" s="30" t="str">
        <f t="shared" si="593"/>
        <v>24</v>
      </c>
      <c r="W5394" t="str">
        <f t="shared" si="594"/>
        <v>ok</v>
      </c>
    </row>
    <row r="5395" spans="1:23" x14ac:dyDescent="0.3">
      <c r="A5395" t="s">
        <v>5437</v>
      </c>
      <c r="B5395" t="s">
        <v>33</v>
      </c>
      <c r="C5395" t="s">
        <v>12</v>
      </c>
      <c r="D5395" t="s">
        <v>34</v>
      </c>
      <c r="E5395" t="s">
        <v>14</v>
      </c>
      <c r="F5395" t="s">
        <v>21</v>
      </c>
      <c r="G5395" s="5">
        <v>16295.96</v>
      </c>
      <c r="H5395" s="5">
        <f t="shared" si="588"/>
        <v>293.32727999999997</v>
      </c>
      <c r="I5395" s="6">
        <v>4</v>
      </c>
      <c r="J5395" s="6">
        <v>65183.839999999997</v>
      </c>
      <c r="K5395" s="5">
        <f t="shared" si="589"/>
        <v>1173.3091199999999</v>
      </c>
      <c r="L5395" s="7">
        <v>2.4300000000000002</v>
      </c>
      <c r="M5395" s="7">
        <v>4197</v>
      </c>
      <c r="N5395" s="3">
        <v>45431</v>
      </c>
      <c r="O5395" s="4" t="str">
        <f t="shared" si="590"/>
        <v>2024-05</v>
      </c>
      <c r="P5395" s="4" t="str">
        <f t="shared" si="591"/>
        <v>05</v>
      </c>
      <c r="Q5395" s="4" t="str">
        <f t="shared" si="592"/>
        <v>May</v>
      </c>
      <c r="R5395" s="30" t="str">
        <f t="shared" si="593"/>
        <v>19</v>
      </c>
      <c r="W5395" t="str">
        <f t="shared" si="594"/>
        <v>ok</v>
      </c>
    </row>
    <row r="5396" spans="1:23" x14ac:dyDescent="0.3">
      <c r="A5396" t="s">
        <v>5438</v>
      </c>
      <c r="B5396" t="s">
        <v>63</v>
      </c>
      <c r="C5396" t="s">
        <v>18</v>
      </c>
      <c r="D5396" t="s">
        <v>64</v>
      </c>
      <c r="E5396" t="s">
        <v>45</v>
      </c>
      <c r="F5396" t="s">
        <v>21</v>
      </c>
      <c r="G5396" s="5">
        <v>12408.38</v>
      </c>
      <c r="H5396" s="5">
        <f t="shared" si="588"/>
        <v>223.35083999999998</v>
      </c>
      <c r="I5396" s="6">
        <v>1</v>
      </c>
      <c r="J5396" s="6">
        <v>12408.38</v>
      </c>
      <c r="K5396" s="5">
        <f t="shared" si="589"/>
        <v>223.35083999999998</v>
      </c>
      <c r="L5396" s="7">
        <v>1.74</v>
      </c>
      <c r="M5396" s="7">
        <v>360</v>
      </c>
      <c r="N5396" s="3">
        <v>45608</v>
      </c>
      <c r="O5396" s="4" t="str">
        <f t="shared" si="590"/>
        <v>2024-11</v>
      </c>
      <c r="P5396" s="4" t="str">
        <f t="shared" si="591"/>
        <v>11</v>
      </c>
      <c r="Q5396" s="4" t="str">
        <f t="shared" si="592"/>
        <v>November</v>
      </c>
      <c r="R5396" s="30" t="str">
        <f t="shared" si="593"/>
        <v>12</v>
      </c>
      <c r="W5396" t="str">
        <f t="shared" si="594"/>
        <v>ok</v>
      </c>
    </row>
    <row r="5397" spans="1:23" x14ac:dyDescent="0.3">
      <c r="A5397" t="s">
        <v>5439</v>
      </c>
      <c r="B5397" t="s">
        <v>51</v>
      </c>
      <c r="C5397" t="s">
        <v>29</v>
      </c>
      <c r="D5397" t="s">
        <v>52</v>
      </c>
      <c r="E5397" t="s">
        <v>20</v>
      </c>
      <c r="F5397" t="s">
        <v>21</v>
      </c>
      <c r="G5397" s="5">
        <v>179.33</v>
      </c>
      <c r="H5397" s="5">
        <f t="shared" si="588"/>
        <v>3.2279399999999998</v>
      </c>
      <c r="I5397" s="6">
        <v>3</v>
      </c>
      <c r="J5397" s="6">
        <v>537.99</v>
      </c>
      <c r="K5397" s="5">
        <f t="shared" si="589"/>
        <v>9.683819999999999</v>
      </c>
      <c r="L5397" s="7">
        <v>4.3</v>
      </c>
      <c r="M5397" s="7">
        <v>3650</v>
      </c>
      <c r="N5397" s="3">
        <v>45442</v>
      </c>
      <c r="O5397" s="4" t="str">
        <f t="shared" si="590"/>
        <v>2024-05</v>
      </c>
      <c r="P5397" s="4" t="str">
        <f t="shared" si="591"/>
        <v>05</v>
      </c>
      <c r="Q5397" s="4" t="str">
        <f t="shared" si="592"/>
        <v>May</v>
      </c>
      <c r="R5397" s="30" t="str">
        <f t="shared" si="593"/>
        <v>30</v>
      </c>
      <c r="W5397" t="str">
        <f t="shared" si="594"/>
        <v>ok</v>
      </c>
    </row>
    <row r="5398" spans="1:23" x14ac:dyDescent="0.3">
      <c r="A5398" t="s">
        <v>5440</v>
      </c>
      <c r="B5398" t="s">
        <v>33</v>
      </c>
      <c r="C5398" t="s">
        <v>12</v>
      </c>
      <c r="D5398" t="s">
        <v>34</v>
      </c>
      <c r="E5398" t="s">
        <v>14</v>
      </c>
      <c r="F5398" t="s">
        <v>15</v>
      </c>
      <c r="G5398" s="5">
        <v>13780.54</v>
      </c>
      <c r="H5398" s="5">
        <f t="shared" si="588"/>
        <v>248.04972000000001</v>
      </c>
      <c r="I5398" s="6">
        <v>4</v>
      </c>
      <c r="J5398" s="6">
        <v>55122.16</v>
      </c>
      <c r="K5398" s="5">
        <f t="shared" si="589"/>
        <v>992.19888000000003</v>
      </c>
      <c r="L5398" s="7">
        <v>1.97</v>
      </c>
      <c r="M5398" s="7">
        <v>4010</v>
      </c>
      <c r="N5398" s="3">
        <v>45411</v>
      </c>
      <c r="O5398" s="4" t="str">
        <f t="shared" si="590"/>
        <v>2024-04</v>
      </c>
      <c r="P5398" s="4" t="str">
        <f t="shared" si="591"/>
        <v>04</v>
      </c>
      <c r="Q5398" s="4" t="str">
        <f t="shared" si="592"/>
        <v>April</v>
      </c>
      <c r="R5398" s="30" t="str">
        <f t="shared" si="593"/>
        <v>29</v>
      </c>
      <c r="W5398" t="str">
        <f t="shared" si="594"/>
        <v>ok</v>
      </c>
    </row>
    <row r="5399" spans="1:23" x14ac:dyDescent="0.3">
      <c r="A5399" t="s">
        <v>5441</v>
      </c>
      <c r="B5399" t="s">
        <v>47</v>
      </c>
      <c r="C5399" t="s">
        <v>12</v>
      </c>
      <c r="D5399" t="s">
        <v>48</v>
      </c>
      <c r="E5399" t="s">
        <v>14</v>
      </c>
      <c r="F5399" t="s">
        <v>21</v>
      </c>
      <c r="G5399" s="5">
        <v>2755.83</v>
      </c>
      <c r="H5399" s="5">
        <f t="shared" si="588"/>
        <v>49.604939999999992</v>
      </c>
      <c r="I5399" s="6">
        <v>4</v>
      </c>
      <c r="J5399" s="6">
        <v>11023.32</v>
      </c>
      <c r="K5399" s="5">
        <f t="shared" si="589"/>
        <v>198.41975999999997</v>
      </c>
      <c r="L5399" s="7">
        <v>1.48</v>
      </c>
      <c r="M5399" s="7">
        <v>4337</v>
      </c>
      <c r="N5399" s="3">
        <v>45506</v>
      </c>
      <c r="O5399" s="4" t="str">
        <f t="shared" si="590"/>
        <v>2024-08</v>
      </c>
      <c r="P5399" s="4" t="str">
        <f t="shared" si="591"/>
        <v>08</v>
      </c>
      <c r="Q5399" s="4" t="str">
        <f t="shared" si="592"/>
        <v>August</v>
      </c>
      <c r="R5399" s="30" t="str">
        <f t="shared" si="593"/>
        <v>02</v>
      </c>
      <c r="W5399" t="str">
        <f t="shared" si="594"/>
        <v>ok</v>
      </c>
    </row>
    <row r="5400" spans="1:23" x14ac:dyDescent="0.3">
      <c r="A5400" t="s">
        <v>5442</v>
      </c>
      <c r="B5400" t="s">
        <v>33</v>
      </c>
      <c r="C5400" t="s">
        <v>12</v>
      </c>
      <c r="D5400" t="s">
        <v>34</v>
      </c>
      <c r="E5400" t="s">
        <v>45</v>
      </c>
      <c r="F5400" t="s">
        <v>15</v>
      </c>
      <c r="G5400" s="5">
        <v>18229.8</v>
      </c>
      <c r="H5400" s="5">
        <f t="shared" si="588"/>
        <v>328.13639999999998</v>
      </c>
      <c r="I5400" s="6">
        <v>4</v>
      </c>
      <c r="J5400" s="6">
        <v>72919.199999999997</v>
      </c>
      <c r="K5400" s="5">
        <f t="shared" si="589"/>
        <v>1312.5455999999999</v>
      </c>
      <c r="L5400" s="7">
        <v>1.46</v>
      </c>
      <c r="M5400" s="7">
        <v>1020</v>
      </c>
      <c r="N5400" s="3">
        <v>45627</v>
      </c>
      <c r="O5400" s="4" t="str">
        <f t="shared" si="590"/>
        <v>2024-12</v>
      </c>
      <c r="P5400" s="4" t="str">
        <f t="shared" si="591"/>
        <v>12</v>
      </c>
      <c r="Q5400" s="4" t="str">
        <f t="shared" si="592"/>
        <v>December</v>
      </c>
      <c r="R5400" s="30" t="str">
        <f t="shared" si="593"/>
        <v>01</v>
      </c>
      <c r="W5400" t="str">
        <f t="shared" si="594"/>
        <v>ok</v>
      </c>
    </row>
    <row r="5401" spans="1:23" x14ac:dyDescent="0.3">
      <c r="A5401" t="s">
        <v>5443</v>
      </c>
      <c r="B5401" t="s">
        <v>47</v>
      </c>
      <c r="C5401" t="s">
        <v>12</v>
      </c>
      <c r="D5401" t="s">
        <v>48</v>
      </c>
      <c r="E5401" t="s">
        <v>45</v>
      </c>
      <c r="F5401" t="s">
        <v>38</v>
      </c>
      <c r="G5401" s="5">
        <v>18673.02</v>
      </c>
      <c r="H5401" s="5">
        <f t="shared" si="588"/>
        <v>336.11435999999998</v>
      </c>
      <c r="I5401" s="6">
        <v>5</v>
      </c>
      <c r="J5401" s="6">
        <v>93365.1</v>
      </c>
      <c r="K5401" s="5">
        <f t="shared" si="589"/>
        <v>1680.5717999999999</v>
      </c>
      <c r="L5401" s="7">
        <v>4.21</v>
      </c>
      <c r="M5401" s="7">
        <v>2426</v>
      </c>
      <c r="N5401" s="3">
        <v>45574</v>
      </c>
      <c r="O5401" s="4" t="str">
        <f t="shared" si="590"/>
        <v>2024-10</v>
      </c>
      <c r="P5401" s="4" t="str">
        <f t="shared" si="591"/>
        <v>10</v>
      </c>
      <c r="Q5401" s="4" t="str">
        <f t="shared" si="592"/>
        <v>October</v>
      </c>
      <c r="R5401" s="30" t="str">
        <f t="shared" si="593"/>
        <v>09</v>
      </c>
      <c r="W5401" t="str">
        <f t="shared" si="594"/>
        <v>ok</v>
      </c>
    </row>
    <row r="5402" spans="1:23" x14ac:dyDescent="0.3">
      <c r="A5402" t="s">
        <v>5444</v>
      </c>
      <c r="B5402" t="s">
        <v>33</v>
      </c>
      <c r="C5402" t="s">
        <v>12</v>
      </c>
      <c r="D5402" t="s">
        <v>34</v>
      </c>
      <c r="E5402" t="s">
        <v>20</v>
      </c>
      <c r="F5402" t="s">
        <v>26</v>
      </c>
      <c r="G5402" s="5">
        <v>8896.31</v>
      </c>
      <c r="H5402" s="5">
        <f t="shared" si="588"/>
        <v>160.13357999999997</v>
      </c>
      <c r="I5402" s="6">
        <v>3</v>
      </c>
      <c r="J5402" s="6">
        <v>26688.93</v>
      </c>
      <c r="K5402" s="5">
        <f t="shared" si="589"/>
        <v>480.40073999999993</v>
      </c>
      <c r="L5402" s="7">
        <v>3.43</v>
      </c>
      <c r="M5402" s="7">
        <v>4994</v>
      </c>
      <c r="N5402" s="3">
        <v>45612</v>
      </c>
      <c r="O5402" s="4" t="str">
        <f t="shared" si="590"/>
        <v>2024-11</v>
      </c>
      <c r="P5402" s="4" t="str">
        <f t="shared" si="591"/>
        <v>11</v>
      </c>
      <c r="Q5402" s="4" t="str">
        <f t="shared" si="592"/>
        <v>November</v>
      </c>
      <c r="R5402" s="30" t="str">
        <f t="shared" si="593"/>
        <v>16</v>
      </c>
      <c r="W5402" t="str">
        <f t="shared" si="594"/>
        <v>ok</v>
      </c>
    </row>
    <row r="5403" spans="1:23" x14ac:dyDescent="0.3">
      <c r="A5403" t="s">
        <v>5445</v>
      </c>
      <c r="B5403" t="s">
        <v>28</v>
      </c>
      <c r="C5403" t="s">
        <v>29</v>
      </c>
      <c r="D5403" t="s">
        <v>30</v>
      </c>
      <c r="E5403" t="s">
        <v>14</v>
      </c>
      <c r="F5403" t="s">
        <v>31</v>
      </c>
      <c r="G5403" s="5">
        <v>3588.18</v>
      </c>
      <c r="H5403" s="5">
        <f t="shared" si="588"/>
        <v>64.587239999999994</v>
      </c>
      <c r="I5403" s="6">
        <v>4</v>
      </c>
      <c r="J5403" s="6">
        <v>14352.72</v>
      </c>
      <c r="K5403" s="5">
        <f t="shared" si="589"/>
        <v>258.34895999999998</v>
      </c>
      <c r="L5403" s="7">
        <v>4.84</v>
      </c>
      <c r="M5403" s="7">
        <v>4529</v>
      </c>
      <c r="N5403" s="3">
        <v>45318</v>
      </c>
      <c r="O5403" s="4" t="str">
        <f t="shared" si="590"/>
        <v>2024-01</v>
      </c>
      <c r="P5403" s="4" t="str">
        <f t="shared" si="591"/>
        <v>01</v>
      </c>
      <c r="Q5403" s="4" t="str">
        <f t="shared" si="592"/>
        <v>January</v>
      </c>
      <c r="R5403" s="30" t="str">
        <f t="shared" si="593"/>
        <v>27</v>
      </c>
      <c r="W5403" t="str">
        <f t="shared" si="594"/>
        <v>ok</v>
      </c>
    </row>
    <row r="5404" spans="1:23" x14ac:dyDescent="0.3">
      <c r="A5404" t="s">
        <v>5446</v>
      </c>
      <c r="B5404" t="s">
        <v>33</v>
      </c>
      <c r="C5404" t="s">
        <v>12</v>
      </c>
      <c r="D5404" t="s">
        <v>34</v>
      </c>
      <c r="E5404" t="s">
        <v>20</v>
      </c>
      <c r="F5404" t="s">
        <v>21</v>
      </c>
      <c r="G5404" s="5">
        <v>12198.52</v>
      </c>
      <c r="H5404" s="5">
        <f t="shared" si="588"/>
        <v>219.57335999999998</v>
      </c>
      <c r="I5404" s="6">
        <v>3</v>
      </c>
      <c r="J5404" s="6">
        <v>36595.56</v>
      </c>
      <c r="K5404" s="5">
        <f t="shared" si="589"/>
        <v>658.72007999999994</v>
      </c>
      <c r="L5404" s="7">
        <v>2.73</v>
      </c>
      <c r="M5404" s="7">
        <v>1743</v>
      </c>
      <c r="N5404" s="3">
        <v>45379</v>
      </c>
      <c r="O5404" s="4" t="str">
        <f t="shared" si="590"/>
        <v>2024-03</v>
      </c>
      <c r="P5404" s="4" t="str">
        <f t="shared" si="591"/>
        <v>03</v>
      </c>
      <c r="Q5404" s="4" t="str">
        <f t="shared" si="592"/>
        <v>March</v>
      </c>
      <c r="R5404" s="30" t="str">
        <f t="shared" si="593"/>
        <v>28</v>
      </c>
      <c r="W5404" t="str">
        <f t="shared" si="594"/>
        <v>ok</v>
      </c>
    </row>
    <row r="5405" spans="1:23" x14ac:dyDescent="0.3">
      <c r="A5405" t="s">
        <v>5447</v>
      </c>
      <c r="B5405" t="s">
        <v>41</v>
      </c>
      <c r="C5405" t="s">
        <v>42</v>
      </c>
      <c r="D5405" t="s">
        <v>43</v>
      </c>
      <c r="E5405" t="s">
        <v>14</v>
      </c>
      <c r="F5405" t="s">
        <v>26</v>
      </c>
      <c r="G5405" s="5">
        <v>1252.52</v>
      </c>
      <c r="H5405" s="5">
        <f t="shared" si="588"/>
        <v>22.545359999999999</v>
      </c>
      <c r="I5405" s="6">
        <v>2</v>
      </c>
      <c r="J5405" s="6">
        <v>2505.04</v>
      </c>
      <c r="K5405" s="5">
        <f t="shared" si="589"/>
        <v>45.090719999999997</v>
      </c>
      <c r="L5405" s="7">
        <v>4.26</v>
      </c>
      <c r="M5405" s="7">
        <v>2310</v>
      </c>
      <c r="N5405" s="3">
        <v>45372</v>
      </c>
      <c r="O5405" s="4" t="str">
        <f t="shared" si="590"/>
        <v>2024-03</v>
      </c>
      <c r="P5405" s="4" t="str">
        <f t="shared" si="591"/>
        <v>03</v>
      </c>
      <c r="Q5405" s="4" t="str">
        <f t="shared" si="592"/>
        <v>March</v>
      </c>
      <c r="R5405" s="30" t="str">
        <f t="shared" si="593"/>
        <v>21</v>
      </c>
      <c r="W5405" t="str">
        <f t="shared" si="594"/>
        <v>ok</v>
      </c>
    </row>
    <row r="5406" spans="1:23" x14ac:dyDescent="0.3">
      <c r="A5406" t="s">
        <v>5448</v>
      </c>
      <c r="B5406" t="s">
        <v>17</v>
      </c>
      <c r="C5406" t="s">
        <v>18</v>
      </c>
      <c r="D5406" t="s">
        <v>19</v>
      </c>
      <c r="E5406" t="s">
        <v>45</v>
      </c>
      <c r="F5406" t="s">
        <v>21</v>
      </c>
      <c r="G5406" s="5">
        <v>13694.25</v>
      </c>
      <c r="H5406" s="5">
        <f t="shared" si="588"/>
        <v>246.49649999999997</v>
      </c>
      <c r="I5406" s="6">
        <v>1</v>
      </c>
      <c r="J5406" s="6">
        <v>13694.25</v>
      </c>
      <c r="K5406" s="5">
        <f t="shared" si="589"/>
        <v>246.49649999999997</v>
      </c>
      <c r="L5406" s="7">
        <v>4.7699999999999996</v>
      </c>
      <c r="M5406" s="7">
        <v>2317</v>
      </c>
      <c r="N5406" s="3">
        <v>45523</v>
      </c>
      <c r="O5406" s="4" t="str">
        <f t="shared" si="590"/>
        <v>2024-08</v>
      </c>
      <c r="P5406" s="4" t="str">
        <f t="shared" si="591"/>
        <v>08</v>
      </c>
      <c r="Q5406" s="4" t="str">
        <f t="shared" si="592"/>
        <v>August</v>
      </c>
      <c r="R5406" s="30" t="str">
        <f t="shared" si="593"/>
        <v>19</v>
      </c>
      <c r="W5406" t="str">
        <f t="shared" si="594"/>
        <v>ok</v>
      </c>
    </row>
    <row r="5407" spans="1:23" x14ac:dyDescent="0.3">
      <c r="A5407" t="s">
        <v>5449</v>
      </c>
      <c r="B5407" t="s">
        <v>36</v>
      </c>
      <c r="C5407" t="s">
        <v>18</v>
      </c>
      <c r="D5407" t="s">
        <v>37</v>
      </c>
      <c r="E5407" t="s">
        <v>45</v>
      </c>
      <c r="F5407" t="s">
        <v>26</v>
      </c>
      <c r="G5407" s="5">
        <v>4856</v>
      </c>
      <c r="H5407" s="5">
        <f t="shared" si="588"/>
        <v>87.407999999999987</v>
      </c>
      <c r="I5407" s="6">
        <v>4</v>
      </c>
      <c r="J5407" s="6">
        <v>19424</v>
      </c>
      <c r="K5407" s="5">
        <f t="shared" si="589"/>
        <v>349.63199999999995</v>
      </c>
      <c r="L5407" s="7">
        <v>2.52</v>
      </c>
      <c r="M5407" s="7">
        <v>4391</v>
      </c>
      <c r="N5407" s="3">
        <v>45492</v>
      </c>
      <c r="O5407" s="4" t="str">
        <f t="shared" si="590"/>
        <v>2024-07</v>
      </c>
      <c r="P5407" s="4" t="str">
        <f t="shared" si="591"/>
        <v>07</v>
      </c>
      <c r="Q5407" s="4" t="str">
        <f t="shared" si="592"/>
        <v>July</v>
      </c>
      <c r="R5407" s="30" t="str">
        <f t="shared" si="593"/>
        <v>19</v>
      </c>
      <c r="W5407" t="str">
        <f t="shared" si="594"/>
        <v>ok</v>
      </c>
    </row>
    <row r="5408" spans="1:23" x14ac:dyDescent="0.3">
      <c r="A5408" t="s">
        <v>5450</v>
      </c>
      <c r="B5408" t="s">
        <v>23</v>
      </c>
      <c r="C5408" t="s">
        <v>24</v>
      </c>
      <c r="D5408" t="s">
        <v>25</v>
      </c>
      <c r="E5408" t="s">
        <v>45</v>
      </c>
      <c r="F5408" t="s">
        <v>60</v>
      </c>
      <c r="G5408" s="5">
        <v>8782.23</v>
      </c>
      <c r="H5408" s="5">
        <f t="shared" si="588"/>
        <v>158.08013999999997</v>
      </c>
      <c r="I5408" s="6">
        <v>2</v>
      </c>
      <c r="J5408" s="6">
        <v>17564.46</v>
      </c>
      <c r="K5408" s="5">
        <f t="shared" si="589"/>
        <v>316.16027999999994</v>
      </c>
      <c r="L5408" s="7">
        <v>1.64</v>
      </c>
      <c r="M5408" s="7">
        <v>1547</v>
      </c>
      <c r="N5408" s="3">
        <v>45326</v>
      </c>
      <c r="O5408" s="4" t="str">
        <f t="shared" si="590"/>
        <v>2024-02</v>
      </c>
      <c r="P5408" s="4" t="str">
        <f t="shared" si="591"/>
        <v>02</v>
      </c>
      <c r="Q5408" s="4" t="str">
        <f t="shared" si="592"/>
        <v>February</v>
      </c>
      <c r="R5408" s="30" t="str">
        <f t="shared" si="593"/>
        <v>04</v>
      </c>
      <c r="W5408" t="str">
        <f t="shared" si="594"/>
        <v>ok</v>
      </c>
    </row>
    <row r="5409" spans="1:23" x14ac:dyDescent="0.3">
      <c r="A5409" t="s">
        <v>5451</v>
      </c>
      <c r="B5409" t="s">
        <v>36</v>
      </c>
      <c r="C5409" t="s">
        <v>18</v>
      </c>
      <c r="D5409" t="s">
        <v>37</v>
      </c>
      <c r="E5409" t="s">
        <v>20</v>
      </c>
      <c r="F5409" t="s">
        <v>38</v>
      </c>
      <c r="G5409" s="5">
        <v>1677.05</v>
      </c>
      <c r="H5409" s="5">
        <f t="shared" si="588"/>
        <v>30.186899999999998</v>
      </c>
      <c r="I5409" s="6">
        <v>4</v>
      </c>
      <c r="J5409" s="6">
        <v>6708.2</v>
      </c>
      <c r="K5409" s="5">
        <f t="shared" si="589"/>
        <v>120.74759999999999</v>
      </c>
      <c r="L5409" s="7">
        <v>3.76</v>
      </c>
      <c r="M5409" s="7">
        <v>809</v>
      </c>
      <c r="N5409" s="3">
        <v>45378</v>
      </c>
      <c r="O5409" s="4" t="str">
        <f t="shared" si="590"/>
        <v>2024-03</v>
      </c>
      <c r="P5409" s="4" t="str">
        <f t="shared" si="591"/>
        <v>03</v>
      </c>
      <c r="Q5409" s="4" t="str">
        <f t="shared" si="592"/>
        <v>March</v>
      </c>
      <c r="R5409" s="30" t="str">
        <f t="shared" si="593"/>
        <v>27</v>
      </c>
      <c r="W5409" t="str">
        <f t="shared" si="594"/>
        <v>ok</v>
      </c>
    </row>
    <row r="5410" spans="1:23" x14ac:dyDescent="0.3">
      <c r="A5410" t="s">
        <v>5452</v>
      </c>
      <c r="B5410" t="s">
        <v>33</v>
      </c>
      <c r="C5410" t="s">
        <v>12</v>
      </c>
      <c r="D5410" t="s">
        <v>34</v>
      </c>
      <c r="E5410" t="s">
        <v>20</v>
      </c>
      <c r="F5410" t="s">
        <v>26</v>
      </c>
      <c r="G5410" s="5">
        <v>810.37</v>
      </c>
      <c r="H5410" s="5">
        <f t="shared" si="588"/>
        <v>14.586659999999998</v>
      </c>
      <c r="I5410" s="6">
        <v>1</v>
      </c>
      <c r="J5410" s="6">
        <v>810.37</v>
      </c>
      <c r="K5410" s="5">
        <f t="shared" si="589"/>
        <v>14.586659999999998</v>
      </c>
      <c r="L5410" s="7">
        <v>1.7</v>
      </c>
      <c r="M5410" s="7">
        <v>4121</v>
      </c>
      <c r="N5410" s="3">
        <v>45370</v>
      </c>
      <c r="O5410" s="4" t="str">
        <f t="shared" si="590"/>
        <v>2024-03</v>
      </c>
      <c r="P5410" s="4" t="str">
        <f t="shared" si="591"/>
        <v>03</v>
      </c>
      <c r="Q5410" s="4" t="str">
        <f t="shared" si="592"/>
        <v>March</v>
      </c>
      <c r="R5410" s="30" t="str">
        <f t="shared" si="593"/>
        <v>19</v>
      </c>
      <c r="W5410" t="str">
        <f t="shared" si="594"/>
        <v>ok</v>
      </c>
    </row>
    <row r="5411" spans="1:23" x14ac:dyDescent="0.3">
      <c r="A5411" t="s">
        <v>5453</v>
      </c>
      <c r="B5411" t="s">
        <v>23</v>
      </c>
      <c r="C5411" t="s">
        <v>24</v>
      </c>
      <c r="D5411" t="s">
        <v>25</v>
      </c>
      <c r="E5411" t="s">
        <v>14</v>
      </c>
      <c r="F5411" t="s">
        <v>21</v>
      </c>
      <c r="G5411" s="5">
        <v>9452.7900000000009</v>
      </c>
      <c r="H5411" s="5">
        <f t="shared" si="588"/>
        <v>170.15021999999999</v>
      </c>
      <c r="I5411" s="6">
        <v>1</v>
      </c>
      <c r="J5411" s="6">
        <v>9452.7900000000009</v>
      </c>
      <c r="K5411" s="5">
        <f t="shared" si="589"/>
        <v>170.15021999999999</v>
      </c>
      <c r="L5411" s="7">
        <v>5</v>
      </c>
      <c r="M5411" s="7">
        <v>3573</v>
      </c>
      <c r="N5411" s="3">
        <v>45498</v>
      </c>
      <c r="O5411" s="4" t="str">
        <f t="shared" si="590"/>
        <v>2024-07</v>
      </c>
      <c r="P5411" s="4" t="str">
        <f t="shared" si="591"/>
        <v>07</v>
      </c>
      <c r="Q5411" s="4" t="str">
        <f t="shared" si="592"/>
        <v>July</v>
      </c>
      <c r="R5411" s="30" t="str">
        <f t="shared" si="593"/>
        <v>25</v>
      </c>
      <c r="W5411" t="str">
        <f t="shared" si="594"/>
        <v>ok</v>
      </c>
    </row>
    <row r="5412" spans="1:23" x14ac:dyDescent="0.3">
      <c r="A5412" t="s">
        <v>5454</v>
      </c>
      <c r="B5412" t="s">
        <v>36</v>
      </c>
      <c r="C5412" t="s">
        <v>18</v>
      </c>
      <c r="D5412" t="s">
        <v>37</v>
      </c>
      <c r="E5412" t="s">
        <v>45</v>
      </c>
      <c r="F5412" t="s">
        <v>26</v>
      </c>
      <c r="G5412" s="5">
        <v>3675.61</v>
      </c>
      <c r="H5412" s="5">
        <f t="shared" si="588"/>
        <v>66.160979999999995</v>
      </c>
      <c r="I5412" s="6">
        <v>3</v>
      </c>
      <c r="J5412" s="6">
        <v>11026.83</v>
      </c>
      <c r="K5412" s="5">
        <f t="shared" si="589"/>
        <v>198.48293999999999</v>
      </c>
      <c r="L5412" s="7">
        <v>1.62</v>
      </c>
      <c r="M5412" s="7">
        <v>141</v>
      </c>
      <c r="N5412" s="3">
        <v>45644</v>
      </c>
      <c r="O5412" s="4" t="str">
        <f t="shared" si="590"/>
        <v>2024-12</v>
      </c>
      <c r="P5412" s="4" t="str">
        <f t="shared" si="591"/>
        <v>12</v>
      </c>
      <c r="Q5412" s="4" t="str">
        <f t="shared" si="592"/>
        <v>December</v>
      </c>
      <c r="R5412" s="30" t="str">
        <f t="shared" si="593"/>
        <v>18</v>
      </c>
      <c r="W5412" t="str">
        <f t="shared" si="594"/>
        <v>ok</v>
      </c>
    </row>
    <row r="5413" spans="1:23" x14ac:dyDescent="0.3">
      <c r="A5413" t="s">
        <v>5455</v>
      </c>
      <c r="B5413" t="s">
        <v>11</v>
      </c>
      <c r="C5413" t="s">
        <v>12</v>
      </c>
      <c r="D5413" t="s">
        <v>13</v>
      </c>
      <c r="E5413" t="s">
        <v>45</v>
      </c>
      <c r="F5413" t="s">
        <v>21</v>
      </c>
      <c r="G5413" s="5">
        <v>3468.16</v>
      </c>
      <c r="H5413" s="5">
        <f t="shared" si="588"/>
        <v>62.42687999999999</v>
      </c>
      <c r="I5413" s="6">
        <v>5</v>
      </c>
      <c r="J5413" s="6">
        <v>17340.8</v>
      </c>
      <c r="K5413" s="5">
        <f t="shared" si="589"/>
        <v>312.13439999999997</v>
      </c>
      <c r="L5413" s="7">
        <v>1.41</v>
      </c>
      <c r="M5413" s="7">
        <v>3239</v>
      </c>
      <c r="N5413" s="3">
        <v>45630</v>
      </c>
      <c r="O5413" s="4" t="str">
        <f t="shared" si="590"/>
        <v>2024-12</v>
      </c>
      <c r="P5413" s="4" t="str">
        <f t="shared" si="591"/>
        <v>12</v>
      </c>
      <c r="Q5413" s="4" t="str">
        <f t="shared" si="592"/>
        <v>December</v>
      </c>
      <c r="R5413" s="30" t="str">
        <f t="shared" si="593"/>
        <v>04</v>
      </c>
      <c r="W5413" t="str">
        <f t="shared" si="594"/>
        <v>ok</v>
      </c>
    </row>
    <row r="5414" spans="1:23" x14ac:dyDescent="0.3">
      <c r="A5414" t="s">
        <v>5456</v>
      </c>
      <c r="B5414" t="s">
        <v>47</v>
      </c>
      <c r="C5414" t="s">
        <v>12</v>
      </c>
      <c r="D5414" t="s">
        <v>48</v>
      </c>
      <c r="E5414" t="s">
        <v>45</v>
      </c>
      <c r="F5414" t="s">
        <v>26</v>
      </c>
      <c r="G5414" s="5">
        <v>2904.23</v>
      </c>
      <c r="H5414" s="5">
        <f t="shared" si="588"/>
        <v>52.276139999999998</v>
      </c>
      <c r="I5414" s="6">
        <v>4</v>
      </c>
      <c r="J5414" s="6">
        <v>11616.92</v>
      </c>
      <c r="K5414" s="5">
        <f t="shared" si="589"/>
        <v>209.10455999999999</v>
      </c>
      <c r="L5414" s="7">
        <v>1.8</v>
      </c>
      <c r="M5414" s="7">
        <v>3523</v>
      </c>
      <c r="N5414" s="3">
        <v>45344</v>
      </c>
      <c r="O5414" s="4" t="str">
        <f t="shared" si="590"/>
        <v>2024-02</v>
      </c>
      <c r="P5414" s="4" t="str">
        <f t="shared" si="591"/>
        <v>02</v>
      </c>
      <c r="Q5414" s="4" t="str">
        <f t="shared" si="592"/>
        <v>February</v>
      </c>
      <c r="R5414" s="30" t="str">
        <f t="shared" si="593"/>
        <v>22</v>
      </c>
      <c r="W5414" t="str">
        <f t="shared" si="594"/>
        <v>ok</v>
      </c>
    </row>
    <row r="5415" spans="1:23" x14ac:dyDescent="0.3">
      <c r="A5415" t="s">
        <v>5457</v>
      </c>
      <c r="B5415" t="s">
        <v>63</v>
      </c>
      <c r="C5415" t="s">
        <v>18</v>
      </c>
      <c r="D5415" t="s">
        <v>64</v>
      </c>
      <c r="E5415" t="s">
        <v>45</v>
      </c>
      <c r="F5415" t="s">
        <v>31</v>
      </c>
      <c r="G5415" s="5">
        <v>1228.71</v>
      </c>
      <c r="H5415" s="5">
        <f t="shared" si="588"/>
        <v>22.116779999999999</v>
      </c>
      <c r="I5415" s="6">
        <v>1</v>
      </c>
      <c r="J5415" s="6">
        <v>1228.71</v>
      </c>
      <c r="K5415" s="5">
        <f t="shared" si="589"/>
        <v>22.116779999999999</v>
      </c>
      <c r="L5415" s="7">
        <v>4.83</v>
      </c>
      <c r="M5415" s="7">
        <v>3808</v>
      </c>
      <c r="N5415" s="3">
        <v>45373</v>
      </c>
      <c r="O5415" s="4" t="str">
        <f t="shared" si="590"/>
        <v>2024-03</v>
      </c>
      <c r="P5415" s="4" t="str">
        <f t="shared" si="591"/>
        <v>03</v>
      </c>
      <c r="Q5415" s="4" t="str">
        <f t="shared" si="592"/>
        <v>March</v>
      </c>
      <c r="R5415" s="30" t="str">
        <f t="shared" si="593"/>
        <v>22</v>
      </c>
      <c r="W5415" t="str">
        <f t="shared" si="594"/>
        <v>ok</v>
      </c>
    </row>
    <row r="5416" spans="1:23" x14ac:dyDescent="0.3">
      <c r="A5416" t="s">
        <v>5458</v>
      </c>
      <c r="B5416" t="s">
        <v>63</v>
      </c>
      <c r="C5416" t="s">
        <v>18</v>
      </c>
      <c r="D5416" t="s">
        <v>64</v>
      </c>
      <c r="E5416" t="s">
        <v>45</v>
      </c>
      <c r="F5416" t="s">
        <v>38</v>
      </c>
      <c r="G5416" s="5">
        <v>6662.55</v>
      </c>
      <c r="H5416" s="5">
        <f t="shared" si="588"/>
        <v>119.9259</v>
      </c>
      <c r="I5416" s="6">
        <v>4</v>
      </c>
      <c r="J5416" s="6">
        <v>26650.2</v>
      </c>
      <c r="K5416" s="5">
        <f t="shared" si="589"/>
        <v>479.70359999999999</v>
      </c>
      <c r="L5416" s="7">
        <v>3.07</v>
      </c>
      <c r="M5416" s="7">
        <v>2107</v>
      </c>
      <c r="N5416" s="3">
        <v>45583</v>
      </c>
      <c r="O5416" s="4" t="str">
        <f t="shared" si="590"/>
        <v>2024-10</v>
      </c>
      <c r="P5416" s="4" t="str">
        <f t="shared" si="591"/>
        <v>10</v>
      </c>
      <c r="Q5416" s="4" t="str">
        <f t="shared" si="592"/>
        <v>October</v>
      </c>
      <c r="R5416" s="30" t="str">
        <f t="shared" si="593"/>
        <v>18</v>
      </c>
      <c r="W5416" t="str">
        <f t="shared" si="594"/>
        <v>ok</v>
      </c>
    </row>
    <row r="5417" spans="1:23" x14ac:dyDescent="0.3">
      <c r="A5417" t="s">
        <v>5459</v>
      </c>
      <c r="B5417" t="s">
        <v>51</v>
      </c>
      <c r="C5417" t="s">
        <v>29</v>
      </c>
      <c r="D5417" t="s">
        <v>52</v>
      </c>
      <c r="E5417" t="s">
        <v>45</v>
      </c>
      <c r="F5417" t="s">
        <v>38</v>
      </c>
      <c r="G5417" s="5">
        <v>5349.21</v>
      </c>
      <c r="H5417" s="5">
        <f t="shared" si="588"/>
        <v>96.285779999999988</v>
      </c>
      <c r="I5417" s="6">
        <v>2</v>
      </c>
      <c r="J5417" s="6">
        <v>10698.42</v>
      </c>
      <c r="K5417" s="5">
        <f t="shared" si="589"/>
        <v>192.57155999999998</v>
      </c>
      <c r="L5417" s="7">
        <v>2.99</v>
      </c>
      <c r="M5417" s="7">
        <v>3649</v>
      </c>
      <c r="N5417" s="3">
        <v>45565</v>
      </c>
      <c r="O5417" s="4" t="str">
        <f t="shared" si="590"/>
        <v>2024-09</v>
      </c>
      <c r="P5417" s="4" t="str">
        <f t="shared" si="591"/>
        <v>09</v>
      </c>
      <c r="Q5417" s="4" t="str">
        <f t="shared" si="592"/>
        <v>September</v>
      </c>
      <c r="R5417" s="30" t="str">
        <f t="shared" si="593"/>
        <v>30</v>
      </c>
      <c r="W5417" t="str">
        <f t="shared" si="594"/>
        <v>ok</v>
      </c>
    </row>
    <row r="5418" spans="1:23" x14ac:dyDescent="0.3">
      <c r="A5418" t="s">
        <v>5460</v>
      </c>
      <c r="B5418" t="s">
        <v>33</v>
      </c>
      <c r="C5418" t="s">
        <v>12</v>
      </c>
      <c r="D5418" t="s">
        <v>34</v>
      </c>
      <c r="E5418" t="s">
        <v>20</v>
      </c>
      <c r="F5418" t="s">
        <v>21</v>
      </c>
      <c r="G5418" s="5">
        <v>10376.370000000001</v>
      </c>
      <c r="H5418" s="5">
        <f t="shared" si="588"/>
        <v>186.77466000000001</v>
      </c>
      <c r="I5418" s="6">
        <v>2</v>
      </c>
      <c r="J5418" s="6">
        <v>20752.740000000002</v>
      </c>
      <c r="K5418" s="5">
        <f t="shared" si="589"/>
        <v>373.54932000000002</v>
      </c>
      <c r="L5418" s="7">
        <v>3.44</v>
      </c>
      <c r="M5418" s="7">
        <v>1336</v>
      </c>
      <c r="N5418" s="3">
        <v>45316</v>
      </c>
      <c r="O5418" s="4" t="str">
        <f t="shared" si="590"/>
        <v>2024-01</v>
      </c>
      <c r="P5418" s="4" t="str">
        <f t="shared" si="591"/>
        <v>01</v>
      </c>
      <c r="Q5418" s="4" t="str">
        <f t="shared" si="592"/>
        <v>January</v>
      </c>
      <c r="R5418" s="30" t="str">
        <f t="shared" si="593"/>
        <v>25</v>
      </c>
      <c r="W5418" t="str">
        <f t="shared" si="594"/>
        <v>ok</v>
      </c>
    </row>
    <row r="5419" spans="1:23" x14ac:dyDescent="0.3">
      <c r="A5419" t="s">
        <v>5461</v>
      </c>
      <c r="B5419" t="s">
        <v>23</v>
      </c>
      <c r="C5419" t="s">
        <v>24</v>
      </c>
      <c r="D5419" t="s">
        <v>25</v>
      </c>
      <c r="E5419" t="s">
        <v>45</v>
      </c>
      <c r="F5419" t="s">
        <v>38</v>
      </c>
      <c r="G5419" s="5">
        <v>17068.29</v>
      </c>
      <c r="H5419" s="5">
        <f t="shared" si="588"/>
        <v>307.22922</v>
      </c>
      <c r="I5419" s="6">
        <v>5</v>
      </c>
      <c r="J5419" s="6">
        <v>85341.45</v>
      </c>
      <c r="K5419" s="5">
        <f t="shared" si="589"/>
        <v>1536.1460999999999</v>
      </c>
      <c r="L5419" s="7">
        <v>3.86</v>
      </c>
      <c r="M5419" s="7">
        <v>3456</v>
      </c>
      <c r="N5419" s="3">
        <v>45481</v>
      </c>
      <c r="O5419" s="4" t="str">
        <f t="shared" si="590"/>
        <v>2024-07</v>
      </c>
      <c r="P5419" s="4" t="str">
        <f t="shared" si="591"/>
        <v>07</v>
      </c>
      <c r="Q5419" s="4" t="str">
        <f t="shared" si="592"/>
        <v>July</v>
      </c>
      <c r="R5419" s="30" t="str">
        <f t="shared" si="593"/>
        <v>08</v>
      </c>
      <c r="W5419" t="str">
        <f t="shared" si="594"/>
        <v>ok</v>
      </c>
    </row>
    <row r="5420" spans="1:23" x14ac:dyDescent="0.3">
      <c r="A5420" t="s">
        <v>5462</v>
      </c>
      <c r="B5420" t="s">
        <v>41</v>
      </c>
      <c r="C5420" t="s">
        <v>42</v>
      </c>
      <c r="D5420" t="s">
        <v>43</v>
      </c>
      <c r="E5420" t="s">
        <v>45</v>
      </c>
      <c r="F5420" t="s">
        <v>60</v>
      </c>
      <c r="G5420" s="5">
        <v>6001.45</v>
      </c>
      <c r="H5420" s="5">
        <f t="shared" si="588"/>
        <v>108.02609999999999</v>
      </c>
      <c r="I5420" s="6">
        <v>2</v>
      </c>
      <c r="J5420" s="6">
        <v>12002.9</v>
      </c>
      <c r="K5420" s="5">
        <f t="shared" si="589"/>
        <v>216.05219999999997</v>
      </c>
      <c r="L5420" s="7">
        <v>1.92</v>
      </c>
      <c r="M5420" s="7">
        <v>3418</v>
      </c>
      <c r="N5420" s="3">
        <v>45417</v>
      </c>
      <c r="O5420" s="4" t="str">
        <f t="shared" si="590"/>
        <v>2024-05</v>
      </c>
      <c r="P5420" s="4" t="str">
        <f t="shared" si="591"/>
        <v>05</v>
      </c>
      <c r="Q5420" s="4" t="str">
        <f t="shared" si="592"/>
        <v>May</v>
      </c>
      <c r="R5420" s="30" t="str">
        <f t="shared" si="593"/>
        <v>05</v>
      </c>
      <c r="W5420" t="str">
        <f t="shared" si="594"/>
        <v>ok</v>
      </c>
    </row>
    <row r="5421" spans="1:23" x14ac:dyDescent="0.3">
      <c r="A5421" t="s">
        <v>5463</v>
      </c>
      <c r="B5421" t="s">
        <v>11</v>
      </c>
      <c r="C5421" t="s">
        <v>12</v>
      </c>
      <c r="D5421" t="s">
        <v>13</v>
      </c>
      <c r="E5421" t="s">
        <v>14</v>
      </c>
      <c r="F5421" t="s">
        <v>21</v>
      </c>
      <c r="G5421" s="5">
        <v>3624.6</v>
      </c>
      <c r="H5421" s="5">
        <f t="shared" si="588"/>
        <v>65.242799999999988</v>
      </c>
      <c r="I5421" s="6">
        <v>3</v>
      </c>
      <c r="J5421" s="6">
        <v>10873.8</v>
      </c>
      <c r="K5421" s="5">
        <f t="shared" si="589"/>
        <v>195.72839999999997</v>
      </c>
      <c r="L5421" s="7">
        <v>3.27</v>
      </c>
      <c r="M5421" s="7">
        <v>2856</v>
      </c>
      <c r="N5421" s="3">
        <v>45372</v>
      </c>
      <c r="O5421" s="4" t="str">
        <f t="shared" si="590"/>
        <v>2024-03</v>
      </c>
      <c r="P5421" s="4" t="str">
        <f t="shared" si="591"/>
        <v>03</v>
      </c>
      <c r="Q5421" s="4" t="str">
        <f t="shared" si="592"/>
        <v>March</v>
      </c>
      <c r="R5421" s="30" t="str">
        <f t="shared" si="593"/>
        <v>21</v>
      </c>
      <c r="W5421" t="str">
        <f t="shared" si="594"/>
        <v>ok</v>
      </c>
    </row>
    <row r="5422" spans="1:23" x14ac:dyDescent="0.3">
      <c r="A5422" t="s">
        <v>5464</v>
      </c>
      <c r="B5422" t="s">
        <v>28</v>
      </c>
      <c r="C5422" t="s">
        <v>29</v>
      </c>
      <c r="D5422" t="s">
        <v>30</v>
      </c>
      <c r="E5422" t="s">
        <v>14</v>
      </c>
      <c r="F5422" t="s">
        <v>21</v>
      </c>
      <c r="G5422" s="5">
        <v>7072.67</v>
      </c>
      <c r="H5422" s="5">
        <f t="shared" si="588"/>
        <v>127.30806</v>
      </c>
      <c r="I5422" s="6">
        <v>1</v>
      </c>
      <c r="J5422" s="6">
        <v>7072.67</v>
      </c>
      <c r="K5422" s="5">
        <f t="shared" si="589"/>
        <v>127.30806</v>
      </c>
      <c r="L5422" s="7">
        <v>2.2000000000000002</v>
      </c>
      <c r="M5422" s="7">
        <v>2558</v>
      </c>
      <c r="N5422" s="3">
        <v>45628</v>
      </c>
      <c r="O5422" s="4" t="str">
        <f t="shared" si="590"/>
        <v>2024-12</v>
      </c>
      <c r="P5422" s="4" t="str">
        <f t="shared" si="591"/>
        <v>12</v>
      </c>
      <c r="Q5422" s="4" t="str">
        <f t="shared" si="592"/>
        <v>December</v>
      </c>
      <c r="R5422" s="30" t="str">
        <f t="shared" si="593"/>
        <v>02</v>
      </c>
      <c r="W5422" t="str">
        <f t="shared" si="594"/>
        <v>ok</v>
      </c>
    </row>
    <row r="5423" spans="1:23" x14ac:dyDescent="0.3">
      <c r="A5423" t="s">
        <v>5465</v>
      </c>
      <c r="B5423" t="s">
        <v>47</v>
      </c>
      <c r="C5423" t="s">
        <v>12</v>
      </c>
      <c r="D5423" t="s">
        <v>48</v>
      </c>
      <c r="E5423" t="s">
        <v>45</v>
      </c>
      <c r="F5423" t="s">
        <v>60</v>
      </c>
      <c r="G5423" s="5">
        <v>13567.69</v>
      </c>
      <c r="H5423" s="5">
        <f t="shared" si="588"/>
        <v>244.21841999999998</v>
      </c>
      <c r="I5423" s="6">
        <v>1</v>
      </c>
      <c r="J5423" s="6">
        <v>13567.69</v>
      </c>
      <c r="K5423" s="5">
        <f t="shared" si="589"/>
        <v>244.21841999999998</v>
      </c>
      <c r="L5423" s="7">
        <v>1.87</v>
      </c>
      <c r="M5423" s="7">
        <v>1214</v>
      </c>
      <c r="N5423" s="3">
        <v>45308</v>
      </c>
      <c r="O5423" s="4" t="str">
        <f t="shared" si="590"/>
        <v>2024-01</v>
      </c>
      <c r="P5423" s="4" t="str">
        <f t="shared" si="591"/>
        <v>01</v>
      </c>
      <c r="Q5423" s="4" t="str">
        <f t="shared" si="592"/>
        <v>January</v>
      </c>
      <c r="R5423" s="30" t="str">
        <f t="shared" si="593"/>
        <v>17</v>
      </c>
      <c r="W5423" t="str">
        <f t="shared" si="594"/>
        <v>ok</v>
      </c>
    </row>
    <row r="5424" spans="1:23" x14ac:dyDescent="0.3">
      <c r="A5424" t="s">
        <v>5466</v>
      </c>
      <c r="B5424" t="s">
        <v>28</v>
      </c>
      <c r="C5424" t="s">
        <v>29</v>
      </c>
      <c r="D5424" t="s">
        <v>30</v>
      </c>
      <c r="E5424" t="s">
        <v>45</v>
      </c>
      <c r="F5424" t="s">
        <v>21</v>
      </c>
      <c r="G5424" s="5">
        <v>332.38</v>
      </c>
      <c r="H5424" s="5">
        <f t="shared" si="588"/>
        <v>5.9828399999999995</v>
      </c>
      <c r="I5424" s="6">
        <v>2</v>
      </c>
      <c r="J5424" s="6">
        <v>664.76</v>
      </c>
      <c r="K5424" s="5">
        <f t="shared" si="589"/>
        <v>11.965679999999999</v>
      </c>
      <c r="L5424" s="7">
        <v>3.42</v>
      </c>
      <c r="M5424" s="7">
        <v>947</v>
      </c>
      <c r="N5424" s="3">
        <v>45375</v>
      </c>
      <c r="O5424" s="4" t="str">
        <f t="shared" si="590"/>
        <v>2024-03</v>
      </c>
      <c r="P5424" s="4" t="str">
        <f t="shared" si="591"/>
        <v>03</v>
      </c>
      <c r="Q5424" s="4" t="str">
        <f t="shared" si="592"/>
        <v>March</v>
      </c>
      <c r="R5424" s="30" t="str">
        <f t="shared" si="593"/>
        <v>24</v>
      </c>
      <c r="W5424" t="str">
        <f t="shared" si="594"/>
        <v>ok</v>
      </c>
    </row>
    <row r="5425" spans="1:23" x14ac:dyDescent="0.3">
      <c r="A5425" t="s">
        <v>5467</v>
      </c>
      <c r="B5425" t="s">
        <v>41</v>
      </c>
      <c r="C5425" t="s">
        <v>42</v>
      </c>
      <c r="D5425" t="s">
        <v>43</v>
      </c>
      <c r="E5425" t="s">
        <v>14</v>
      </c>
      <c r="F5425" t="s">
        <v>26</v>
      </c>
      <c r="G5425" s="5">
        <v>7317.61</v>
      </c>
      <c r="H5425" s="5">
        <f t="shared" si="588"/>
        <v>131.71697999999998</v>
      </c>
      <c r="I5425" s="6">
        <v>4</v>
      </c>
      <c r="J5425" s="6">
        <v>29270.44</v>
      </c>
      <c r="K5425" s="5">
        <f t="shared" si="589"/>
        <v>526.86791999999991</v>
      </c>
      <c r="L5425" s="7">
        <v>2.34</v>
      </c>
      <c r="M5425" s="7">
        <v>3952</v>
      </c>
      <c r="N5425" s="3">
        <v>45515</v>
      </c>
      <c r="O5425" s="4" t="str">
        <f t="shared" si="590"/>
        <v>2024-08</v>
      </c>
      <c r="P5425" s="4" t="str">
        <f t="shared" si="591"/>
        <v>08</v>
      </c>
      <c r="Q5425" s="4" t="str">
        <f t="shared" si="592"/>
        <v>August</v>
      </c>
      <c r="R5425" s="30" t="str">
        <f t="shared" si="593"/>
        <v>11</v>
      </c>
      <c r="W5425" t="str">
        <f t="shared" si="594"/>
        <v>ok</v>
      </c>
    </row>
    <row r="5426" spans="1:23" x14ac:dyDescent="0.3">
      <c r="A5426" t="s">
        <v>5468</v>
      </c>
      <c r="B5426" t="s">
        <v>41</v>
      </c>
      <c r="C5426" t="s">
        <v>42</v>
      </c>
      <c r="D5426" t="s">
        <v>43</v>
      </c>
      <c r="E5426" t="s">
        <v>20</v>
      </c>
      <c r="F5426" t="s">
        <v>26</v>
      </c>
      <c r="G5426" s="5">
        <v>3755.61</v>
      </c>
      <c r="H5426" s="5">
        <f t="shared" si="588"/>
        <v>67.600979999999993</v>
      </c>
      <c r="I5426" s="6">
        <v>3</v>
      </c>
      <c r="J5426" s="6">
        <v>11266.83</v>
      </c>
      <c r="K5426" s="5">
        <f t="shared" si="589"/>
        <v>202.80293999999998</v>
      </c>
      <c r="L5426" s="7">
        <v>1.44</v>
      </c>
      <c r="M5426" s="7">
        <v>4342</v>
      </c>
      <c r="N5426" s="3">
        <v>45480</v>
      </c>
      <c r="O5426" s="4" t="str">
        <f t="shared" si="590"/>
        <v>2024-07</v>
      </c>
      <c r="P5426" s="4" t="str">
        <f t="shared" si="591"/>
        <v>07</v>
      </c>
      <c r="Q5426" s="4" t="str">
        <f t="shared" si="592"/>
        <v>July</v>
      </c>
      <c r="R5426" s="30" t="str">
        <f t="shared" si="593"/>
        <v>07</v>
      </c>
      <c r="W5426" t="str">
        <f t="shared" si="594"/>
        <v>ok</v>
      </c>
    </row>
    <row r="5427" spans="1:23" x14ac:dyDescent="0.3">
      <c r="A5427" t="s">
        <v>5469</v>
      </c>
      <c r="B5427" t="s">
        <v>41</v>
      </c>
      <c r="C5427" t="s">
        <v>42</v>
      </c>
      <c r="D5427" t="s">
        <v>43</v>
      </c>
      <c r="E5427" t="s">
        <v>14</v>
      </c>
      <c r="F5427" t="s">
        <v>15</v>
      </c>
      <c r="G5427" s="5">
        <v>5183.22</v>
      </c>
      <c r="H5427" s="5">
        <f t="shared" si="588"/>
        <v>93.297960000000003</v>
      </c>
      <c r="I5427" s="6">
        <v>4</v>
      </c>
      <c r="J5427" s="6">
        <v>20732.88</v>
      </c>
      <c r="K5427" s="5">
        <f t="shared" si="589"/>
        <v>373.19184000000001</v>
      </c>
      <c r="L5427" s="7">
        <v>3.6</v>
      </c>
      <c r="M5427" s="7">
        <v>2106</v>
      </c>
      <c r="N5427" s="3">
        <v>45624</v>
      </c>
      <c r="O5427" s="4" t="str">
        <f t="shared" si="590"/>
        <v>2024-11</v>
      </c>
      <c r="P5427" s="4" t="str">
        <f t="shared" si="591"/>
        <v>11</v>
      </c>
      <c r="Q5427" s="4" t="str">
        <f t="shared" si="592"/>
        <v>November</v>
      </c>
      <c r="R5427" s="30" t="str">
        <f t="shared" si="593"/>
        <v>28</v>
      </c>
      <c r="W5427" t="str">
        <f t="shared" si="594"/>
        <v>ok</v>
      </c>
    </row>
    <row r="5428" spans="1:23" x14ac:dyDescent="0.3">
      <c r="A5428" t="s">
        <v>5470</v>
      </c>
      <c r="B5428" t="s">
        <v>23</v>
      </c>
      <c r="C5428" t="s">
        <v>24</v>
      </c>
      <c r="D5428" t="s">
        <v>25</v>
      </c>
      <c r="E5428" t="s">
        <v>14</v>
      </c>
      <c r="F5428" t="s">
        <v>15</v>
      </c>
      <c r="G5428" s="5">
        <v>6101.3</v>
      </c>
      <c r="H5428" s="5">
        <f t="shared" si="588"/>
        <v>109.82339999999999</v>
      </c>
      <c r="I5428" s="6">
        <v>4</v>
      </c>
      <c r="J5428" s="6">
        <v>24405.200000000001</v>
      </c>
      <c r="K5428" s="5">
        <f t="shared" si="589"/>
        <v>439.29359999999997</v>
      </c>
      <c r="L5428" s="7">
        <v>4.2</v>
      </c>
      <c r="M5428" s="7">
        <v>2270</v>
      </c>
      <c r="N5428" s="3">
        <v>45598</v>
      </c>
      <c r="O5428" s="4" t="str">
        <f t="shared" si="590"/>
        <v>2024-11</v>
      </c>
      <c r="P5428" s="4" t="str">
        <f t="shared" si="591"/>
        <v>11</v>
      </c>
      <c r="Q5428" s="4" t="str">
        <f t="shared" si="592"/>
        <v>November</v>
      </c>
      <c r="R5428" s="30" t="str">
        <f t="shared" si="593"/>
        <v>02</v>
      </c>
      <c r="W5428" t="str">
        <f t="shared" si="594"/>
        <v>ok</v>
      </c>
    </row>
    <row r="5429" spans="1:23" x14ac:dyDescent="0.3">
      <c r="A5429" t="s">
        <v>5471</v>
      </c>
      <c r="B5429" t="s">
        <v>63</v>
      </c>
      <c r="C5429" t="s">
        <v>18</v>
      </c>
      <c r="D5429" t="s">
        <v>64</v>
      </c>
      <c r="E5429" t="s">
        <v>20</v>
      </c>
      <c r="F5429" t="s">
        <v>60</v>
      </c>
      <c r="G5429" s="5">
        <v>18622.82</v>
      </c>
      <c r="H5429" s="5">
        <f t="shared" si="588"/>
        <v>335.21075999999999</v>
      </c>
      <c r="I5429" s="6">
        <v>4</v>
      </c>
      <c r="J5429" s="6">
        <v>74491.28</v>
      </c>
      <c r="K5429" s="5">
        <f t="shared" si="589"/>
        <v>1340.84304</v>
      </c>
      <c r="L5429" s="7">
        <v>3.59</v>
      </c>
      <c r="M5429" s="7">
        <v>281</v>
      </c>
      <c r="N5429" s="3">
        <v>45567</v>
      </c>
      <c r="O5429" s="4" t="str">
        <f t="shared" si="590"/>
        <v>2024-10</v>
      </c>
      <c r="P5429" s="4" t="str">
        <f t="shared" si="591"/>
        <v>10</v>
      </c>
      <c r="Q5429" s="4" t="str">
        <f t="shared" si="592"/>
        <v>October</v>
      </c>
      <c r="R5429" s="30" t="str">
        <f t="shared" si="593"/>
        <v>02</v>
      </c>
      <c r="W5429" t="str">
        <f t="shared" si="594"/>
        <v>ok</v>
      </c>
    </row>
    <row r="5430" spans="1:23" x14ac:dyDescent="0.3">
      <c r="A5430" t="s">
        <v>5472</v>
      </c>
      <c r="B5430" t="s">
        <v>17</v>
      </c>
      <c r="C5430" t="s">
        <v>18</v>
      </c>
      <c r="D5430" t="s">
        <v>19</v>
      </c>
      <c r="E5430" t="s">
        <v>45</v>
      </c>
      <c r="F5430" t="s">
        <v>26</v>
      </c>
      <c r="G5430" s="5">
        <v>8807.57</v>
      </c>
      <c r="H5430" s="5">
        <f t="shared" si="588"/>
        <v>158.53625999999997</v>
      </c>
      <c r="I5430" s="6">
        <v>2</v>
      </c>
      <c r="J5430" s="6">
        <v>17615.14</v>
      </c>
      <c r="K5430" s="5">
        <f t="shared" si="589"/>
        <v>317.07251999999994</v>
      </c>
      <c r="L5430" s="7">
        <v>1.45</v>
      </c>
      <c r="M5430" s="7">
        <v>4699</v>
      </c>
      <c r="N5430" s="3">
        <v>45592</v>
      </c>
      <c r="O5430" s="4" t="str">
        <f t="shared" si="590"/>
        <v>2024-10</v>
      </c>
      <c r="P5430" s="4" t="str">
        <f t="shared" si="591"/>
        <v>10</v>
      </c>
      <c r="Q5430" s="4" t="str">
        <f t="shared" si="592"/>
        <v>October</v>
      </c>
      <c r="R5430" s="30" t="str">
        <f t="shared" si="593"/>
        <v>27</v>
      </c>
      <c r="W5430" t="str">
        <f t="shared" si="594"/>
        <v>ok</v>
      </c>
    </row>
    <row r="5431" spans="1:23" x14ac:dyDescent="0.3">
      <c r="A5431" t="s">
        <v>5473</v>
      </c>
      <c r="B5431" t="s">
        <v>47</v>
      </c>
      <c r="C5431" t="s">
        <v>12</v>
      </c>
      <c r="D5431" t="s">
        <v>48</v>
      </c>
      <c r="E5431" t="s">
        <v>14</v>
      </c>
      <c r="F5431" t="s">
        <v>31</v>
      </c>
      <c r="G5431" s="5">
        <v>11880.72</v>
      </c>
      <c r="H5431" s="5">
        <f t="shared" si="588"/>
        <v>213.85295999999997</v>
      </c>
      <c r="I5431" s="6">
        <v>3</v>
      </c>
      <c r="J5431" s="6">
        <v>35642.160000000003</v>
      </c>
      <c r="K5431" s="5">
        <f t="shared" si="589"/>
        <v>641.55887999999993</v>
      </c>
      <c r="L5431" s="7">
        <v>4.4000000000000004</v>
      </c>
      <c r="M5431" s="7">
        <v>1114</v>
      </c>
      <c r="N5431" s="3">
        <v>45570</v>
      </c>
      <c r="O5431" s="4" t="str">
        <f t="shared" si="590"/>
        <v>2024-10</v>
      </c>
      <c r="P5431" s="4" t="str">
        <f t="shared" si="591"/>
        <v>10</v>
      </c>
      <c r="Q5431" s="4" t="str">
        <f t="shared" si="592"/>
        <v>October</v>
      </c>
      <c r="R5431" s="30" t="str">
        <f t="shared" si="593"/>
        <v>05</v>
      </c>
      <c r="W5431" t="str">
        <f t="shared" si="594"/>
        <v>ok</v>
      </c>
    </row>
    <row r="5432" spans="1:23" x14ac:dyDescent="0.3">
      <c r="A5432" t="s">
        <v>5474</v>
      </c>
      <c r="B5432" t="s">
        <v>63</v>
      </c>
      <c r="C5432" t="s">
        <v>18</v>
      </c>
      <c r="D5432" t="s">
        <v>64</v>
      </c>
      <c r="E5432" t="s">
        <v>14</v>
      </c>
      <c r="F5432" t="s">
        <v>38</v>
      </c>
      <c r="G5432" s="5">
        <v>7120.62</v>
      </c>
      <c r="H5432" s="5">
        <f t="shared" si="588"/>
        <v>128.17115999999999</v>
      </c>
      <c r="I5432" s="6">
        <v>3</v>
      </c>
      <c r="J5432" s="6">
        <v>21361.86</v>
      </c>
      <c r="K5432" s="5">
        <f t="shared" si="589"/>
        <v>384.51347999999996</v>
      </c>
      <c r="L5432" s="7">
        <v>4.04</v>
      </c>
      <c r="M5432" s="7">
        <v>473</v>
      </c>
      <c r="N5432" s="3">
        <v>45498</v>
      </c>
      <c r="O5432" s="4" t="str">
        <f t="shared" si="590"/>
        <v>2024-07</v>
      </c>
      <c r="P5432" s="4" t="str">
        <f t="shared" si="591"/>
        <v>07</v>
      </c>
      <c r="Q5432" s="4" t="str">
        <f t="shared" si="592"/>
        <v>July</v>
      </c>
      <c r="R5432" s="30" t="str">
        <f t="shared" si="593"/>
        <v>25</v>
      </c>
      <c r="W5432" t="str">
        <f t="shared" si="594"/>
        <v>ok</v>
      </c>
    </row>
    <row r="5433" spans="1:23" x14ac:dyDescent="0.3">
      <c r="A5433" t="s">
        <v>5475</v>
      </c>
      <c r="B5433" t="s">
        <v>41</v>
      </c>
      <c r="C5433" t="s">
        <v>42</v>
      </c>
      <c r="D5433" t="s">
        <v>43</v>
      </c>
      <c r="E5433" t="s">
        <v>45</v>
      </c>
      <c r="F5433" t="s">
        <v>26</v>
      </c>
      <c r="G5433" s="5">
        <v>15491.21</v>
      </c>
      <c r="H5433" s="5">
        <f t="shared" si="588"/>
        <v>278.84177999999997</v>
      </c>
      <c r="I5433" s="6">
        <v>3</v>
      </c>
      <c r="J5433" s="6">
        <v>46473.63</v>
      </c>
      <c r="K5433" s="5">
        <f t="shared" si="589"/>
        <v>836.52533999999991</v>
      </c>
      <c r="L5433" s="7">
        <v>3.94</v>
      </c>
      <c r="M5433" s="7">
        <v>4249</v>
      </c>
      <c r="N5433" s="3">
        <v>45546</v>
      </c>
      <c r="O5433" s="4" t="str">
        <f t="shared" si="590"/>
        <v>2024-09</v>
      </c>
      <c r="P5433" s="4" t="str">
        <f t="shared" si="591"/>
        <v>09</v>
      </c>
      <c r="Q5433" s="4" t="str">
        <f t="shared" si="592"/>
        <v>September</v>
      </c>
      <c r="R5433" s="30" t="str">
        <f t="shared" si="593"/>
        <v>11</v>
      </c>
      <c r="W5433" t="str">
        <f t="shared" si="594"/>
        <v>ok</v>
      </c>
    </row>
    <row r="5434" spans="1:23" x14ac:dyDescent="0.3">
      <c r="A5434" t="s">
        <v>5476</v>
      </c>
      <c r="B5434" t="s">
        <v>41</v>
      </c>
      <c r="C5434" t="s">
        <v>42</v>
      </c>
      <c r="D5434" t="s">
        <v>43</v>
      </c>
      <c r="E5434" t="s">
        <v>45</v>
      </c>
      <c r="F5434" t="s">
        <v>21</v>
      </c>
      <c r="G5434" s="5">
        <v>2808.51</v>
      </c>
      <c r="H5434" s="5">
        <f t="shared" si="588"/>
        <v>50.553179999999998</v>
      </c>
      <c r="I5434" s="6">
        <v>4</v>
      </c>
      <c r="J5434" s="6">
        <v>11234.04</v>
      </c>
      <c r="K5434" s="5">
        <f t="shared" si="589"/>
        <v>202.21271999999999</v>
      </c>
      <c r="L5434" s="7">
        <v>1.17</v>
      </c>
      <c r="M5434" s="7">
        <v>4903</v>
      </c>
      <c r="N5434" s="3">
        <v>45412</v>
      </c>
      <c r="O5434" s="4" t="str">
        <f t="shared" si="590"/>
        <v>2024-04</v>
      </c>
      <c r="P5434" s="4" t="str">
        <f t="shared" si="591"/>
        <v>04</v>
      </c>
      <c r="Q5434" s="4" t="str">
        <f t="shared" si="592"/>
        <v>April</v>
      </c>
      <c r="R5434" s="30" t="str">
        <f t="shared" si="593"/>
        <v>30</v>
      </c>
      <c r="W5434" t="str">
        <f t="shared" si="594"/>
        <v>ok</v>
      </c>
    </row>
    <row r="5435" spans="1:23" x14ac:dyDescent="0.3">
      <c r="A5435" t="s">
        <v>5477</v>
      </c>
      <c r="B5435" t="s">
        <v>41</v>
      </c>
      <c r="C5435" t="s">
        <v>42</v>
      </c>
      <c r="D5435" t="s">
        <v>43</v>
      </c>
      <c r="E5435" t="s">
        <v>14</v>
      </c>
      <c r="F5435" t="s">
        <v>21</v>
      </c>
      <c r="G5435" s="5">
        <v>13903.91</v>
      </c>
      <c r="H5435" s="5">
        <f t="shared" si="588"/>
        <v>250.27037999999999</v>
      </c>
      <c r="I5435" s="6">
        <v>4</v>
      </c>
      <c r="J5435" s="6">
        <v>55615.64</v>
      </c>
      <c r="K5435" s="5">
        <f t="shared" si="589"/>
        <v>1001.08152</v>
      </c>
      <c r="L5435" s="7">
        <v>4.5999999999999996</v>
      </c>
      <c r="M5435" s="7">
        <v>4619</v>
      </c>
      <c r="N5435" s="3">
        <v>45504</v>
      </c>
      <c r="O5435" s="4" t="str">
        <f t="shared" si="590"/>
        <v>2024-07</v>
      </c>
      <c r="P5435" s="4" t="str">
        <f t="shared" si="591"/>
        <v>07</v>
      </c>
      <c r="Q5435" s="4" t="str">
        <f t="shared" si="592"/>
        <v>July</v>
      </c>
      <c r="R5435" s="30" t="str">
        <f t="shared" si="593"/>
        <v>31</v>
      </c>
      <c r="W5435" t="str">
        <f t="shared" si="594"/>
        <v>ok</v>
      </c>
    </row>
    <row r="5436" spans="1:23" x14ac:dyDescent="0.3">
      <c r="A5436" t="s">
        <v>5478</v>
      </c>
      <c r="B5436" t="s">
        <v>51</v>
      </c>
      <c r="C5436" t="s">
        <v>29</v>
      </c>
      <c r="D5436" t="s">
        <v>52</v>
      </c>
      <c r="E5436" t="s">
        <v>45</v>
      </c>
      <c r="F5436" t="s">
        <v>26</v>
      </c>
      <c r="G5436" s="5">
        <v>8913.68</v>
      </c>
      <c r="H5436" s="5">
        <f t="shared" si="588"/>
        <v>160.44623999999999</v>
      </c>
      <c r="I5436" s="6">
        <v>1</v>
      </c>
      <c r="J5436" s="6">
        <v>8913.68</v>
      </c>
      <c r="K5436" s="5">
        <f t="shared" si="589"/>
        <v>160.44623999999999</v>
      </c>
      <c r="L5436" s="7">
        <v>2.97</v>
      </c>
      <c r="M5436" s="7">
        <v>1215</v>
      </c>
      <c r="N5436" s="3">
        <v>45298</v>
      </c>
      <c r="O5436" s="4" t="str">
        <f t="shared" si="590"/>
        <v>2024-01</v>
      </c>
      <c r="P5436" s="4" t="str">
        <f t="shared" si="591"/>
        <v>01</v>
      </c>
      <c r="Q5436" s="4" t="str">
        <f t="shared" si="592"/>
        <v>January</v>
      </c>
      <c r="R5436" s="30" t="str">
        <f t="shared" si="593"/>
        <v>07</v>
      </c>
      <c r="W5436" t="str">
        <f t="shared" si="594"/>
        <v>ok</v>
      </c>
    </row>
    <row r="5437" spans="1:23" x14ac:dyDescent="0.3">
      <c r="A5437" t="s">
        <v>5479</v>
      </c>
      <c r="B5437" t="s">
        <v>17</v>
      </c>
      <c r="C5437" t="s">
        <v>18</v>
      </c>
      <c r="D5437" t="s">
        <v>19</v>
      </c>
      <c r="E5437" t="s">
        <v>14</v>
      </c>
      <c r="F5437" t="s">
        <v>31</v>
      </c>
      <c r="G5437" s="5">
        <v>3630.23</v>
      </c>
      <c r="H5437" s="5">
        <f t="shared" si="588"/>
        <v>65.344139999999996</v>
      </c>
      <c r="I5437" s="6">
        <v>5</v>
      </c>
      <c r="J5437" s="6">
        <v>18151.150000000001</v>
      </c>
      <c r="K5437" s="5">
        <f t="shared" si="589"/>
        <v>326.72069999999997</v>
      </c>
      <c r="L5437" s="7">
        <v>1.46</v>
      </c>
      <c r="M5437" s="7">
        <v>2181</v>
      </c>
      <c r="N5437" s="3">
        <v>45650</v>
      </c>
      <c r="O5437" s="4" t="str">
        <f t="shared" si="590"/>
        <v>2024-12</v>
      </c>
      <c r="P5437" s="4" t="str">
        <f t="shared" si="591"/>
        <v>12</v>
      </c>
      <c r="Q5437" s="4" t="str">
        <f t="shared" si="592"/>
        <v>December</v>
      </c>
      <c r="R5437" s="30" t="str">
        <f t="shared" si="593"/>
        <v>24</v>
      </c>
      <c r="W5437" t="str">
        <f t="shared" si="594"/>
        <v>ok</v>
      </c>
    </row>
    <row r="5438" spans="1:23" x14ac:dyDescent="0.3">
      <c r="A5438" t="s">
        <v>5480</v>
      </c>
      <c r="B5438" t="s">
        <v>36</v>
      </c>
      <c r="C5438" t="s">
        <v>18</v>
      </c>
      <c r="D5438" t="s">
        <v>37</v>
      </c>
      <c r="E5438" t="s">
        <v>14</v>
      </c>
      <c r="F5438" t="s">
        <v>60</v>
      </c>
      <c r="G5438" s="5">
        <v>6326.18</v>
      </c>
      <c r="H5438" s="5">
        <f t="shared" si="588"/>
        <v>113.87124</v>
      </c>
      <c r="I5438" s="6">
        <v>4</v>
      </c>
      <c r="J5438" s="6">
        <v>25304.720000000001</v>
      </c>
      <c r="K5438" s="5">
        <f t="shared" si="589"/>
        <v>455.48496</v>
      </c>
      <c r="L5438" s="7">
        <v>1.2</v>
      </c>
      <c r="M5438" s="7">
        <v>2827</v>
      </c>
      <c r="N5438" s="3">
        <v>45493</v>
      </c>
      <c r="O5438" s="4" t="str">
        <f t="shared" si="590"/>
        <v>2024-07</v>
      </c>
      <c r="P5438" s="4" t="str">
        <f t="shared" si="591"/>
        <v>07</v>
      </c>
      <c r="Q5438" s="4" t="str">
        <f t="shared" si="592"/>
        <v>July</v>
      </c>
      <c r="R5438" s="30" t="str">
        <f t="shared" si="593"/>
        <v>20</v>
      </c>
      <c r="W5438" t="str">
        <f t="shared" si="594"/>
        <v>ok</v>
      </c>
    </row>
    <row r="5439" spans="1:23" x14ac:dyDescent="0.3">
      <c r="A5439" t="s">
        <v>5481</v>
      </c>
      <c r="B5439" t="s">
        <v>23</v>
      </c>
      <c r="C5439" t="s">
        <v>24</v>
      </c>
      <c r="D5439" t="s">
        <v>25</v>
      </c>
      <c r="E5439" t="s">
        <v>14</v>
      </c>
      <c r="F5439" t="s">
        <v>38</v>
      </c>
      <c r="G5439" s="5">
        <v>2860.38</v>
      </c>
      <c r="H5439" s="5">
        <f t="shared" si="588"/>
        <v>51.486840000000001</v>
      </c>
      <c r="I5439" s="6">
        <v>3</v>
      </c>
      <c r="J5439" s="6">
        <v>8581.14</v>
      </c>
      <c r="K5439" s="5">
        <f t="shared" si="589"/>
        <v>154.46052</v>
      </c>
      <c r="L5439" s="7">
        <v>4.8099999999999996</v>
      </c>
      <c r="M5439" s="7">
        <v>4273</v>
      </c>
      <c r="N5439" s="3">
        <v>45634</v>
      </c>
      <c r="O5439" s="4" t="str">
        <f t="shared" si="590"/>
        <v>2024-12</v>
      </c>
      <c r="P5439" s="4" t="str">
        <f t="shared" si="591"/>
        <v>12</v>
      </c>
      <c r="Q5439" s="4" t="str">
        <f t="shared" si="592"/>
        <v>December</v>
      </c>
      <c r="R5439" s="30" t="str">
        <f t="shared" si="593"/>
        <v>08</v>
      </c>
      <c r="W5439" t="str">
        <f t="shared" si="594"/>
        <v>ok</v>
      </c>
    </row>
    <row r="5440" spans="1:23" x14ac:dyDescent="0.3">
      <c r="A5440" t="s">
        <v>5482</v>
      </c>
      <c r="B5440" t="s">
        <v>36</v>
      </c>
      <c r="C5440" t="s">
        <v>18</v>
      </c>
      <c r="D5440" t="s">
        <v>37</v>
      </c>
      <c r="E5440" t="s">
        <v>14</v>
      </c>
      <c r="F5440" t="s">
        <v>31</v>
      </c>
      <c r="G5440" s="5">
        <v>14945.76</v>
      </c>
      <c r="H5440" s="5">
        <f t="shared" si="588"/>
        <v>269.02367999999996</v>
      </c>
      <c r="I5440" s="6">
        <v>4</v>
      </c>
      <c r="J5440" s="6">
        <v>59783.040000000001</v>
      </c>
      <c r="K5440" s="5">
        <f t="shared" si="589"/>
        <v>1076.0947199999998</v>
      </c>
      <c r="L5440" s="7">
        <v>3.54</v>
      </c>
      <c r="M5440" s="7">
        <v>1432</v>
      </c>
      <c r="N5440" s="3">
        <v>45409</v>
      </c>
      <c r="O5440" s="4" t="str">
        <f t="shared" si="590"/>
        <v>2024-04</v>
      </c>
      <c r="P5440" s="4" t="str">
        <f t="shared" si="591"/>
        <v>04</v>
      </c>
      <c r="Q5440" s="4" t="str">
        <f t="shared" si="592"/>
        <v>April</v>
      </c>
      <c r="R5440" s="30" t="str">
        <f t="shared" si="593"/>
        <v>27</v>
      </c>
      <c r="W5440" t="str">
        <f t="shared" si="594"/>
        <v>ok</v>
      </c>
    </row>
    <row r="5441" spans="1:23" x14ac:dyDescent="0.3">
      <c r="A5441" t="s">
        <v>5483</v>
      </c>
      <c r="B5441" t="s">
        <v>41</v>
      </c>
      <c r="C5441" t="s">
        <v>42</v>
      </c>
      <c r="D5441" t="s">
        <v>43</v>
      </c>
      <c r="E5441" t="s">
        <v>14</v>
      </c>
      <c r="F5441" t="s">
        <v>15</v>
      </c>
      <c r="G5441" s="5">
        <v>4904.79</v>
      </c>
      <c r="H5441" s="5">
        <f t="shared" si="588"/>
        <v>88.286219999999986</v>
      </c>
      <c r="I5441" s="6">
        <v>3</v>
      </c>
      <c r="J5441" s="6">
        <v>14714.37</v>
      </c>
      <c r="K5441" s="5">
        <f t="shared" si="589"/>
        <v>264.85865999999999</v>
      </c>
      <c r="L5441" s="7">
        <v>2.04</v>
      </c>
      <c r="M5441" s="7">
        <v>2764</v>
      </c>
      <c r="N5441" s="3">
        <v>45610</v>
      </c>
      <c r="O5441" s="4" t="str">
        <f t="shared" si="590"/>
        <v>2024-11</v>
      </c>
      <c r="P5441" s="4" t="str">
        <f t="shared" si="591"/>
        <v>11</v>
      </c>
      <c r="Q5441" s="4" t="str">
        <f t="shared" si="592"/>
        <v>November</v>
      </c>
      <c r="R5441" s="30" t="str">
        <f t="shared" si="593"/>
        <v>14</v>
      </c>
      <c r="W5441" t="str">
        <f t="shared" si="594"/>
        <v>ok</v>
      </c>
    </row>
    <row r="5442" spans="1:23" x14ac:dyDescent="0.3">
      <c r="A5442" t="s">
        <v>5484</v>
      </c>
      <c r="B5442" t="s">
        <v>63</v>
      </c>
      <c r="C5442" t="s">
        <v>18</v>
      </c>
      <c r="D5442" t="s">
        <v>64</v>
      </c>
      <c r="E5442" t="s">
        <v>45</v>
      </c>
      <c r="F5442" t="s">
        <v>15</v>
      </c>
      <c r="G5442" s="5">
        <v>3685.24</v>
      </c>
      <c r="H5442" s="5">
        <f t="shared" si="588"/>
        <v>66.334319999999991</v>
      </c>
      <c r="I5442" s="6">
        <v>2</v>
      </c>
      <c r="J5442" s="6">
        <v>7370.48</v>
      </c>
      <c r="K5442" s="5">
        <f t="shared" si="589"/>
        <v>132.66863999999998</v>
      </c>
      <c r="L5442" s="7">
        <v>2.97</v>
      </c>
      <c r="M5442" s="7">
        <v>65</v>
      </c>
      <c r="N5442" s="3">
        <v>45320</v>
      </c>
      <c r="O5442" s="4" t="str">
        <f t="shared" si="590"/>
        <v>2024-01</v>
      </c>
      <c r="P5442" s="4" t="str">
        <f t="shared" si="591"/>
        <v>01</v>
      </c>
      <c r="Q5442" s="4" t="str">
        <f t="shared" si="592"/>
        <v>January</v>
      </c>
      <c r="R5442" s="30" t="str">
        <f t="shared" si="593"/>
        <v>29</v>
      </c>
      <c r="W5442" t="str">
        <f t="shared" si="594"/>
        <v>ok</v>
      </c>
    </row>
    <row r="5443" spans="1:23" x14ac:dyDescent="0.3">
      <c r="A5443" t="s">
        <v>5485</v>
      </c>
      <c r="B5443" t="s">
        <v>47</v>
      </c>
      <c r="C5443" t="s">
        <v>12</v>
      </c>
      <c r="D5443" t="s">
        <v>48</v>
      </c>
      <c r="E5443" t="s">
        <v>20</v>
      </c>
      <c r="F5443" t="s">
        <v>31</v>
      </c>
      <c r="G5443" s="5">
        <v>7901.36</v>
      </c>
      <c r="H5443" s="5">
        <f t="shared" ref="H5443:H5506" si="595">G5443*0.018</f>
        <v>142.22447999999997</v>
      </c>
      <c r="I5443" s="6">
        <v>1</v>
      </c>
      <c r="J5443" s="6">
        <v>7901.36</v>
      </c>
      <c r="K5443" s="5">
        <f t="shared" ref="K5443:K5506" si="596">H5443*I5443</f>
        <v>142.22447999999997</v>
      </c>
      <c r="L5443" s="7">
        <v>4.47</v>
      </c>
      <c r="M5443" s="7">
        <v>399</v>
      </c>
      <c r="N5443" s="3">
        <v>45645</v>
      </c>
      <c r="O5443" s="4" t="str">
        <f t="shared" ref="O5443:O5506" si="597">TEXT(N5443,"yyyy-mm")</f>
        <v>2024-12</v>
      </c>
      <c r="P5443" s="4" t="str">
        <f t="shared" ref="P5443:P5506" si="598">TEXT(N5443,"mm")</f>
        <v>12</v>
      </c>
      <c r="Q5443" s="4" t="str">
        <f t="shared" ref="Q5443:Q5506" si="599">TEXT(DATE(2024,P5443,1),"mmmm")</f>
        <v>December</v>
      </c>
      <c r="R5443" s="30" t="str">
        <f t="shared" ref="R5443:R5506" si="600">TEXT(N5443,"dd")</f>
        <v>19</v>
      </c>
      <c r="W5443" t="str">
        <f t="shared" ref="W5443:W5506" si="601">IF(G5443*I5443=J5443,"ok","False")</f>
        <v>ok</v>
      </c>
    </row>
    <row r="5444" spans="1:23" x14ac:dyDescent="0.3">
      <c r="A5444" t="s">
        <v>5486</v>
      </c>
      <c r="B5444" t="s">
        <v>17</v>
      </c>
      <c r="C5444" t="s">
        <v>18</v>
      </c>
      <c r="D5444" t="s">
        <v>19</v>
      </c>
      <c r="E5444" t="s">
        <v>45</v>
      </c>
      <c r="F5444" t="s">
        <v>26</v>
      </c>
      <c r="G5444" s="5">
        <v>12181.79</v>
      </c>
      <c r="H5444" s="5">
        <f t="shared" si="595"/>
        <v>219.27222</v>
      </c>
      <c r="I5444" s="6">
        <v>5</v>
      </c>
      <c r="J5444" s="6">
        <v>60908.95</v>
      </c>
      <c r="K5444" s="5">
        <f t="shared" si="596"/>
        <v>1096.3611000000001</v>
      </c>
      <c r="L5444" s="7">
        <v>1.19</v>
      </c>
      <c r="M5444" s="7">
        <v>2210</v>
      </c>
      <c r="N5444" s="3">
        <v>45469</v>
      </c>
      <c r="O5444" s="4" t="str">
        <f t="shared" si="597"/>
        <v>2024-06</v>
      </c>
      <c r="P5444" s="4" t="str">
        <f t="shared" si="598"/>
        <v>06</v>
      </c>
      <c r="Q5444" s="4" t="str">
        <f t="shared" si="599"/>
        <v>June</v>
      </c>
      <c r="R5444" s="30" t="str">
        <f t="shared" si="600"/>
        <v>26</v>
      </c>
      <c r="W5444" t="str">
        <f t="shared" si="601"/>
        <v>ok</v>
      </c>
    </row>
    <row r="5445" spans="1:23" x14ac:dyDescent="0.3">
      <c r="A5445" t="s">
        <v>5487</v>
      </c>
      <c r="B5445" t="s">
        <v>33</v>
      </c>
      <c r="C5445" t="s">
        <v>12</v>
      </c>
      <c r="D5445" t="s">
        <v>34</v>
      </c>
      <c r="E5445" t="s">
        <v>20</v>
      </c>
      <c r="F5445" t="s">
        <v>38</v>
      </c>
      <c r="G5445" s="5">
        <v>9557.7199999999993</v>
      </c>
      <c r="H5445" s="5">
        <f t="shared" si="595"/>
        <v>172.03895999999997</v>
      </c>
      <c r="I5445" s="6">
        <v>5</v>
      </c>
      <c r="J5445" s="6">
        <v>47788.6</v>
      </c>
      <c r="K5445" s="5">
        <f t="shared" si="596"/>
        <v>860.19479999999987</v>
      </c>
      <c r="L5445" s="7">
        <v>3.87</v>
      </c>
      <c r="M5445" s="7">
        <v>2691</v>
      </c>
      <c r="N5445" s="3">
        <v>45305</v>
      </c>
      <c r="O5445" s="4" t="str">
        <f t="shared" si="597"/>
        <v>2024-01</v>
      </c>
      <c r="P5445" s="4" t="str">
        <f t="shared" si="598"/>
        <v>01</v>
      </c>
      <c r="Q5445" s="4" t="str">
        <f t="shared" si="599"/>
        <v>January</v>
      </c>
      <c r="R5445" s="30" t="str">
        <f t="shared" si="600"/>
        <v>14</v>
      </c>
      <c r="W5445" t="str">
        <f t="shared" si="601"/>
        <v>ok</v>
      </c>
    </row>
    <row r="5446" spans="1:23" x14ac:dyDescent="0.3">
      <c r="A5446" t="s">
        <v>5488</v>
      </c>
      <c r="B5446" t="s">
        <v>11</v>
      </c>
      <c r="C5446" t="s">
        <v>12</v>
      </c>
      <c r="D5446" t="s">
        <v>13</v>
      </c>
      <c r="E5446" t="s">
        <v>14</v>
      </c>
      <c r="F5446" t="s">
        <v>26</v>
      </c>
      <c r="G5446" s="5">
        <v>10465.6</v>
      </c>
      <c r="H5446" s="5">
        <f t="shared" si="595"/>
        <v>188.38079999999999</v>
      </c>
      <c r="I5446" s="6">
        <v>5</v>
      </c>
      <c r="J5446" s="6">
        <v>52328</v>
      </c>
      <c r="K5446" s="5">
        <f t="shared" si="596"/>
        <v>941.904</v>
      </c>
      <c r="L5446" s="7">
        <v>4.8099999999999996</v>
      </c>
      <c r="M5446" s="7">
        <v>47</v>
      </c>
      <c r="N5446" s="3">
        <v>45448</v>
      </c>
      <c r="O5446" s="4" t="str">
        <f t="shared" si="597"/>
        <v>2024-06</v>
      </c>
      <c r="P5446" s="4" t="str">
        <f t="shared" si="598"/>
        <v>06</v>
      </c>
      <c r="Q5446" s="4" t="str">
        <f t="shared" si="599"/>
        <v>June</v>
      </c>
      <c r="R5446" s="30" t="str">
        <f t="shared" si="600"/>
        <v>05</v>
      </c>
      <c r="W5446" t="str">
        <f t="shared" si="601"/>
        <v>ok</v>
      </c>
    </row>
    <row r="5447" spans="1:23" x14ac:dyDescent="0.3">
      <c r="A5447" t="s">
        <v>5489</v>
      </c>
      <c r="B5447" t="s">
        <v>17</v>
      </c>
      <c r="C5447" t="s">
        <v>18</v>
      </c>
      <c r="D5447" t="s">
        <v>19</v>
      </c>
      <c r="E5447" t="s">
        <v>14</v>
      </c>
      <c r="F5447" t="s">
        <v>60</v>
      </c>
      <c r="G5447" s="5">
        <v>15603.05</v>
      </c>
      <c r="H5447" s="5">
        <f t="shared" si="595"/>
        <v>280.85489999999999</v>
      </c>
      <c r="I5447" s="6">
        <v>5</v>
      </c>
      <c r="J5447" s="6">
        <v>78015.25</v>
      </c>
      <c r="K5447" s="5">
        <f t="shared" si="596"/>
        <v>1404.2745</v>
      </c>
      <c r="L5447" s="7">
        <v>4.42</v>
      </c>
      <c r="M5447" s="7">
        <v>2271</v>
      </c>
      <c r="N5447" s="3">
        <v>45412</v>
      </c>
      <c r="O5447" s="4" t="str">
        <f t="shared" si="597"/>
        <v>2024-04</v>
      </c>
      <c r="P5447" s="4" t="str">
        <f t="shared" si="598"/>
        <v>04</v>
      </c>
      <c r="Q5447" s="4" t="str">
        <f t="shared" si="599"/>
        <v>April</v>
      </c>
      <c r="R5447" s="30" t="str">
        <f t="shared" si="600"/>
        <v>30</v>
      </c>
      <c r="W5447" t="str">
        <f t="shared" si="601"/>
        <v>ok</v>
      </c>
    </row>
    <row r="5448" spans="1:23" x14ac:dyDescent="0.3">
      <c r="A5448" t="s">
        <v>5490</v>
      </c>
      <c r="B5448" t="s">
        <v>36</v>
      </c>
      <c r="C5448" t="s">
        <v>18</v>
      </c>
      <c r="D5448" t="s">
        <v>37</v>
      </c>
      <c r="E5448" t="s">
        <v>14</v>
      </c>
      <c r="F5448" t="s">
        <v>38</v>
      </c>
      <c r="G5448" s="5">
        <v>13277.27</v>
      </c>
      <c r="H5448" s="5">
        <f t="shared" si="595"/>
        <v>238.99086</v>
      </c>
      <c r="I5448" s="6">
        <v>4</v>
      </c>
      <c r="J5448" s="6">
        <v>53109.08</v>
      </c>
      <c r="K5448" s="5">
        <f t="shared" si="596"/>
        <v>955.96343999999999</v>
      </c>
      <c r="L5448" s="7">
        <v>4.16</v>
      </c>
      <c r="M5448" s="7">
        <v>3288</v>
      </c>
      <c r="N5448" s="3">
        <v>45470</v>
      </c>
      <c r="O5448" s="4" t="str">
        <f t="shared" si="597"/>
        <v>2024-06</v>
      </c>
      <c r="P5448" s="4" t="str">
        <f t="shared" si="598"/>
        <v>06</v>
      </c>
      <c r="Q5448" s="4" t="str">
        <f t="shared" si="599"/>
        <v>June</v>
      </c>
      <c r="R5448" s="30" t="str">
        <f t="shared" si="600"/>
        <v>27</v>
      </c>
      <c r="W5448" t="str">
        <f t="shared" si="601"/>
        <v>ok</v>
      </c>
    </row>
    <row r="5449" spans="1:23" x14ac:dyDescent="0.3">
      <c r="A5449" t="s">
        <v>5491</v>
      </c>
      <c r="B5449" t="s">
        <v>47</v>
      </c>
      <c r="C5449" t="s">
        <v>12</v>
      </c>
      <c r="D5449" t="s">
        <v>48</v>
      </c>
      <c r="E5449" t="s">
        <v>14</v>
      </c>
      <c r="F5449" t="s">
        <v>15</v>
      </c>
      <c r="G5449" s="5">
        <v>845.86</v>
      </c>
      <c r="H5449" s="5">
        <f t="shared" si="595"/>
        <v>15.225479999999999</v>
      </c>
      <c r="I5449" s="6">
        <v>5</v>
      </c>
      <c r="J5449" s="6">
        <v>4229.3</v>
      </c>
      <c r="K5449" s="5">
        <f t="shared" si="596"/>
        <v>76.127399999999994</v>
      </c>
      <c r="L5449" s="7">
        <v>4.1500000000000004</v>
      </c>
      <c r="M5449" s="7">
        <v>630</v>
      </c>
      <c r="N5449" s="3">
        <v>45325</v>
      </c>
      <c r="O5449" s="4" t="str">
        <f t="shared" si="597"/>
        <v>2024-02</v>
      </c>
      <c r="P5449" s="4" t="str">
        <f t="shared" si="598"/>
        <v>02</v>
      </c>
      <c r="Q5449" s="4" t="str">
        <f t="shared" si="599"/>
        <v>February</v>
      </c>
      <c r="R5449" s="30" t="str">
        <f t="shared" si="600"/>
        <v>03</v>
      </c>
      <c r="W5449" t="str">
        <f t="shared" si="601"/>
        <v>ok</v>
      </c>
    </row>
    <row r="5450" spans="1:23" x14ac:dyDescent="0.3">
      <c r="A5450" t="s">
        <v>5492</v>
      </c>
      <c r="B5450" t="s">
        <v>47</v>
      </c>
      <c r="C5450" t="s">
        <v>12</v>
      </c>
      <c r="D5450" t="s">
        <v>48</v>
      </c>
      <c r="E5450" t="s">
        <v>20</v>
      </c>
      <c r="F5450" t="s">
        <v>31</v>
      </c>
      <c r="G5450" s="5">
        <v>13330.84</v>
      </c>
      <c r="H5450" s="5">
        <f t="shared" si="595"/>
        <v>239.95511999999999</v>
      </c>
      <c r="I5450" s="6">
        <v>4</v>
      </c>
      <c r="J5450" s="6">
        <v>53323.360000000001</v>
      </c>
      <c r="K5450" s="5">
        <f t="shared" si="596"/>
        <v>959.82047999999998</v>
      </c>
      <c r="L5450" s="7">
        <v>2.4900000000000002</v>
      </c>
      <c r="M5450" s="7">
        <v>4824</v>
      </c>
      <c r="N5450" s="3">
        <v>45605</v>
      </c>
      <c r="O5450" s="4" t="str">
        <f t="shared" si="597"/>
        <v>2024-11</v>
      </c>
      <c r="P5450" s="4" t="str">
        <f t="shared" si="598"/>
        <v>11</v>
      </c>
      <c r="Q5450" s="4" t="str">
        <f t="shared" si="599"/>
        <v>November</v>
      </c>
      <c r="R5450" s="30" t="str">
        <f t="shared" si="600"/>
        <v>09</v>
      </c>
      <c r="W5450" t="str">
        <f t="shared" si="601"/>
        <v>ok</v>
      </c>
    </row>
    <row r="5451" spans="1:23" x14ac:dyDescent="0.3">
      <c r="A5451" t="s">
        <v>5493</v>
      </c>
      <c r="B5451" t="s">
        <v>17</v>
      </c>
      <c r="C5451" t="s">
        <v>18</v>
      </c>
      <c r="D5451" t="s">
        <v>19</v>
      </c>
      <c r="E5451" t="s">
        <v>45</v>
      </c>
      <c r="F5451" t="s">
        <v>38</v>
      </c>
      <c r="G5451" s="5">
        <v>18474.169999999998</v>
      </c>
      <c r="H5451" s="5">
        <f t="shared" si="595"/>
        <v>332.53505999999993</v>
      </c>
      <c r="I5451" s="6">
        <v>5</v>
      </c>
      <c r="J5451" s="6">
        <v>92370.85</v>
      </c>
      <c r="K5451" s="5">
        <f t="shared" si="596"/>
        <v>1662.6752999999997</v>
      </c>
      <c r="L5451" s="7">
        <v>3.86</v>
      </c>
      <c r="M5451" s="7">
        <v>2483</v>
      </c>
      <c r="N5451" s="3">
        <v>45415</v>
      </c>
      <c r="O5451" s="4" t="str">
        <f t="shared" si="597"/>
        <v>2024-05</v>
      </c>
      <c r="P5451" s="4" t="str">
        <f t="shared" si="598"/>
        <v>05</v>
      </c>
      <c r="Q5451" s="4" t="str">
        <f t="shared" si="599"/>
        <v>May</v>
      </c>
      <c r="R5451" s="30" t="str">
        <f t="shared" si="600"/>
        <v>03</v>
      </c>
      <c r="W5451" t="str">
        <f t="shared" si="601"/>
        <v>ok</v>
      </c>
    </row>
    <row r="5452" spans="1:23" x14ac:dyDescent="0.3">
      <c r="A5452" t="s">
        <v>5494</v>
      </c>
      <c r="B5452" t="s">
        <v>41</v>
      </c>
      <c r="C5452" t="s">
        <v>42</v>
      </c>
      <c r="D5452" t="s">
        <v>43</v>
      </c>
      <c r="E5452" t="s">
        <v>20</v>
      </c>
      <c r="F5452" t="s">
        <v>60</v>
      </c>
      <c r="G5452" s="5">
        <v>8765.99</v>
      </c>
      <c r="H5452" s="5">
        <f t="shared" si="595"/>
        <v>157.78781999999998</v>
      </c>
      <c r="I5452" s="6">
        <v>2</v>
      </c>
      <c r="J5452" s="6">
        <v>17531.98</v>
      </c>
      <c r="K5452" s="5">
        <f t="shared" si="596"/>
        <v>315.57563999999996</v>
      </c>
      <c r="L5452" s="7">
        <v>3.62</v>
      </c>
      <c r="M5452" s="7">
        <v>2540</v>
      </c>
      <c r="N5452" s="3">
        <v>45632</v>
      </c>
      <c r="O5452" s="4" t="str">
        <f t="shared" si="597"/>
        <v>2024-12</v>
      </c>
      <c r="P5452" s="4" t="str">
        <f t="shared" si="598"/>
        <v>12</v>
      </c>
      <c r="Q5452" s="4" t="str">
        <f t="shared" si="599"/>
        <v>December</v>
      </c>
      <c r="R5452" s="30" t="str">
        <f t="shared" si="600"/>
        <v>06</v>
      </c>
      <c r="W5452" t="str">
        <f t="shared" si="601"/>
        <v>ok</v>
      </c>
    </row>
    <row r="5453" spans="1:23" x14ac:dyDescent="0.3">
      <c r="A5453" t="s">
        <v>5495</v>
      </c>
      <c r="B5453" t="s">
        <v>11</v>
      </c>
      <c r="C5453" t="s">
        <v>12</v>
      </c>
      <c r="D5453" t="s">
        <v>13</v>
      </c>
      <c r="E5453" t="s">
        <v>45</v>
      </c>
      <c r="F5453" t="s">
        <v>60</v>
      </c>
      <c r="G5453" s="5">
        <v>7668.07</v>
      </c>
      <c r="H5453" s="5">
        <f t="shared" si="595"/>
        <v>138.02525999999997</v>
      </c>
      <c r="I5453" s="6">
        <v>2</v>
      </c>
      <c r="J5453" s="6">
        <v>15336.14</v>
      </c>
      <c r="K5453" s="5">
        <f t="shared" si="596"/>
        <v>276.05051999999995</v>
      </c>
      <c r="L5453" s="7">
        <v>4.13</v>
      </c>
      <c r="M5453" s="7">
        <v>3344</v>
      </c>
      <c r="N5453" s="3">
        <v>45433</v>
      </c>
      <c r="O5453" s="4" t="str">
        <f t="shared" si="597"/>
        <v>2024-05</v>
      </c>
      <c r="P5453" s="4" t="str">
        <f t="shared" si="598"/>
        <v>05</v>
      </c>
      <c r="Q5453" s="4" t="str">
        <f t="shared" si="599"/>
        <v>May</v>
      </c>
      <c r="R5453" s="30" t="str">
        <f t="shared" si="600"/>
        <v>21</v>
      </c>
      <c r="W5453" t="str">
        <f t="shared" si="601"/>
        <v>ok</v>
      </c>
    </row>
    <row r="5454" spans="1:23" x14ac:dyDescent="0.3">
      <c r="A5454" t="s">
        <v>5496</v>
      </c>
      <c r="B5454" t="s">
        <v>41</v>
      </c>
      <c r="C5454" t="s">
        <v>42</v>
      </c>
      <c r="D5454" t="s">
        <v>43</v>
      </c>
      <c r="E5454" t="s">
        <v>45</v>
      </c>
      <c r="F5454" t="s">
        <v>26</v>
      </c>
      <c r="G5454" s="5">
        <v>19469.53</v>
      </c>
      <c r="H5454" s="5">
        <f t="shared" si="595"/>
        <v>350.45153999999997</v>
      </c>
      <c r="I5454" s="6">
        <v>4</v>
      </c>
      <c r="J5454" s="6">
        <v>77878.12</v>
      </c>
      <c r="K5454" s="5">
        <f t="shared" si="596"/>
        <v>1401.8061599999999</v>
      </c>
      <c r="L5454" s="7">
        <v>4.8499999999999996</v>
      </c>
      <c r="M5454" s="7">
        <v>2281</v>
      </c>
      <c r="N5454" s="3">
        <v>45577</v>
      </c>
      <c r="O5454" s="4" t="str">
        <f t="shared" si="597"/>
        <v>2024-10</v>
      </c>
      <c r="P5454" s="4" t="str">
        <f t="shared" si="598"/>
        <v>10</v>
      </c>
      <c r="Q5454" s="4" t="str">
        <f t="shared" si="599"/>
        <v>October</v>
      </c>
      <c r="R5454" s="30" t="str">
        <f t="shared" si="600"/>
        <v>12</v>
      </c>
      <c r="W5454" t="str">
        <f t="shared" si="601"/>
        <v>ok</v>
      </c>
    </row>
    <row r="5455" spans="1:23" x14ac:dyDescent="0.3">
      <c r="A5455" t="s">
        <v>5497</v>
      </c>
      <c r="B5455" t="s">
        <v>47</v>
      </c>
      <c r="C5455" t="s">
        <v>12</v>
      </c>
      <c r="D5455" t="s">
        <v>48</v>
      </c>
      <c r="E5455" t="s">
        <v>45</v>
      </c>
      <c r="F5455" t="s">
        <v>60</v>
      </c>
      <c r="G5455" s="5">
        <v>17280.669999999998</v>
      </c>
      <c r="H5455" s="5">
        <f t="shared" si="595"/>
        <v>311.05205999999993</v>
      </c>
      <c r="I5455" s="6">
        <v>3</v>
      </c>
      <c r="J5455" s="6">
        <v>51842.01</v>
      </c>
      <c r="K5455" s="5">
        <f t="shared" si="596"/>
        <v>933.15617999999972</v>
      </c>
      <c r="L5455" s="7">
        <v>1.81</v>
      </c>
      <c r="M5455" s="7">
        <v>556</v>
      </c>
      <c r="N5455" s="3">
        <v>45347</v>
      </c>
      <c r="O5455" s="4" t="str">
        <f t="shared" si="597"/>
        <v>2024-02</v>
      </c>
      <c r="P5455" s="4" t="str">
        <f t="shared" si="598"/>
        <v>02</v>
      </c>
      <c r="Q5455" s="4" t="str">
        <f t="shared" si="599"/>
        <v>February</v>
      </c>
      <c r="R5455" s="30" t="str">
        <f t="shared" si="600"/>
        <v>25</v>
      </c>
      <c r="W5455" t="str">
        <f t="shared" si="601"/>
        <v>ok</v>
      </c>
    </row>
    <row r="5456" spans="1:23" x14ac:dyDescent="0.3">
      <c r="A5456" t="s">
        <v>5498</v>
      </c>
      <c r="B5456" t="s">
        <v>36</v>
      </c>
      <c r="C5456" t="s">
        <v>18</v>
      </c>
      <c r="D5456" t="s">
        <v>37</v>
      </c>
      <c r="E5456" t="s">
        <v>20</v>
      </c>
      <c r="F5456" t="s">
        <v>21</v>
      </c>
      <c r="G5456" s="5">
        <v>14051.77</v>
      </c>
      <c r="H5456" s="5">
        <f t="shared" si="595"/>
        <v>252.93186</v>
      </c>
      <c r="I5456" s="6">
        <v>3</v>
      </c>
      <c r="J5456" s="6">
        <v>42155.31</v>
      </c>
      <c r="K5456" s="5">
        <f t="shared" si="596"/>
        <v>758.79557999999997</v>
      </c>
      <c r="L5456" s="7">
        <v>2.1</v>
      </c>
      <c r="M5456" s="7">
        <v>912</v>
      </c>
      <c r="N5456" s="3">
        <v>45338</v>
      </c>
      <c r="O5456" s="4" t="str">
        <f t="shared" si="597"/>
        <v>2024-02</v>
      </c>
      <c r="P5456" s="4" t="str">
        <f t="shared" si="598"/>
        <v>02</v>
      </c>
      <c r="Q5456" s="4" t="str">
        <f t="shared" si="599"/>
        <v>February</v>
      </c>
      <c r="R5456" s="30" t="str">
        <f t="shared" si="600"/>
        <v>16</v>
      </c>
      <c r="W5456" t="str">
        <f t="shared" si="601"/>
        <v>ok</v>
      </c>
    </row>
    <row r="5457" spans="1:23" x14ac:dyDescent="0.3">
      <c r="A5457" t="s">
        <v>5499</v>
      </c>
      <c r="B5457" t="s">
        <v>41</v>
      </c>
      <c r="C5457" t="s">
        <v>42</v>
      </c>
      <c r="D5457" t="s">
        <v>43</v>
      </c>
      <c r="E5457" t="s">
        <v>45</v>
      </c>
      <c r="F5457" t="s">
        <v>31</v>
      </c>
      <c r="G5457" s="5">
        <v>5736.09</v>
      </c>
      <c r="H5457" s="5">
        <f t="shared" si="595"/>
        <v>103.24961999999999</v>
      </c>
      <c r="I5457" s="6">
        <v>2</v>
      </c>
      <c r="J5457" s="6">
        <v>11472.18</v>
      </c>
      <c r="K5457" s="5">
        <f t="shared" si="596"/>
        <v>206.49923999999999</v>
      </c>
      <c r="L5457" s="7">
        <v>1.53</v>
      </c>
      <c r="M5457" s="7">
        <v>3780</v>
      </c>
      <c r="N5457" s="3">
        <v>45404</v>
      </c>
      <c r="O5457" s="4" t="str">
        <f t="shared" si="597"/>
        <v>2024-04</v>
      </c>
      <c r="P5457" s="4" t="str">
        <f t="shared" si="598"/>
        <v>04</v>
      </c>
      <c r="Q5457" s="4" t="str">
        <f t="shared" si="599"/>
        <v>April</v>
      </c>
      <c r="R5457" s="30" t="str">
        <f t="shared" si="600"/>
        <v>22</v>
      </c>
      <c r="W5457" t="str">
        <f t="shared" si="601"/>
        <v>ok</v>
      </c>
    </row>
    <row r="5458" spans="1:23" x14ac:dyDescent="0.3">
      <c r="A5458" t="s">
        <v>5500</v>
      </c>
      <c r="B5458" t="s">
        <v>51</v>
      </c>
      <c r="C5458" t="s">
        <v>29</v>
      </c>
      <c r="D5458" t="s">
        <v>52</v>
      </c>
      <c r="E5458" t="s">
        <v>20</v>
      </c>
      <c r="F5458" t="s">
        <v>26</v>
      </c>
      <c r="G5458" s="5">
        <v>7446.95</v>
      </c>
      <c r="H5458" s="5">
        <f t="shared" si="595"/>
        <v>134.04509999999999</v>
      </c>
      <c r="I5458" s="6">
        <v>3</v>
      </c>
      <c r="J5458" s="6">
        <v>22340.85</v>
      </c>
      <c r="K5458" s="5">
        <f t="shared" si="596"/>
        <v>402.13529999999997</v>
      </c>
      <c r="L5458" s="7">
        <v>2.54</v>
      </c>
      <c r="M5458" s="7">
        <v>1822</v>
      </c>
      <c r="N5458" s="3">
        <v>45482</v>
      </c>
      <c r="O5458" s="4" t="str">
        <f t="shared" si="597"/>
        <v>2024-07</v>
      </c>
      <c r="P5458" s="4" t="str">
        <f t="shared" si="598"/>
        <v>07</v>
      </c>
      <c r="Q5458" s="4" t="str">
        <f t="shared" si="599"/>
        <v>July</v>
      </c>
      <c r="R5458" s="30" t="str">
        <f t="shared" si="600"/>
        <v>09</v>
      </c>
      <c r="W5458" t="str">
        <f t="shared" si="601"/>
        <v>ok</v>
      </c>
    </row>
    <row r="5459" spans="1:23" x14ac:dyDescent="0.3">
      <c r="A5459" t="s">
        <v>5501</v>
      </c>
      <c r="B5459" t="s">
        <v>28</v>
      </c>
      <c r="C5459" t="s">
        <v>29</v>
      </c>
      <c r="D5459" t="s">
        <v>30</v>
      </c>
      <c r="E5459" t="s">
        <v>14</v>
      </c>
      <c r="F5459" t="s">
        <v>60</v>
      </c>
      <c r="G5459" s="5">
        <v>11380.89</v>
      </c>
      <c r="H5459" s="5">
        <f t="shared" si="595"/>
        <v>204.85601999999997</v>
      </c>
      <c r="I5459" s="6">
        <v>4</v>
      </c>
      <c r="J5459" s="6">
        <v>45523.56</v>
      </c>
      <c r="K5459" s="5">
        <f t="shared" si="596"/>
        <v>819.42407999999989</v>
      </c>
      <c r="L5459" s="7">
        <v>3.45</v>
      </c>
      <c r="M5459" s="7">
        <v>1006</v>
      </c>
      <c r="N5459" s="3">
        <v>45620</v>
      </c>
      <c r="O5459" s="4" t="str">
        <f t="shared" si="597"/>
        <v>2024-11</v>
      </c>
      <c r="P5459" s="4" t="str">
        <f t="shared" si="598"/>
        <v>11</v>
      </c>
      <c r="Q5459" s="4" t="str">
        <f t="shared" si="599"/>
        <v>November</v>
      </c>
      <c r="R5459" s="30" t="str">
        <f t="shared" si="600"/>
        <v>24</v>
      </c>
      <c r="W5459" t="str">
        <f t="shared" si="601"/>
        <v>ok</v>
      </c>
    </row>
    <row r="5460" spans="1:23" x14ac:dyDescent="0.3">
      <c r="A5460" t="s">
        <v>5502</v>
      </c>
      <c r="B5460" t="s">
        <v>47</v>
      </c>
      <c r="C5460" t="s">
        <v>12</v>
      </c>
      <c r="D5460" t="s">
        <v>48</v>
      </c>
      <c r="E5460" t="s">
        <v>20</v>
      </c>
      <c r="F5460" t="s">
        <v>60</v>
      </c>
      <c r="G5460" s="5">
        <v>1722.99</v>
      </c>
      <c r="H5460" s="5">
        <f t="shared" si="595"/>
        <v>31.013819999999999</v>
      </c>
      <c r="I5460" s="6">
        <v>2</v>
      </c>
      <c r="J5460" s="6">
        <v>3445.98</v>
      </c>
      <c r="K5460" s="5">
        <f t="shared" si="596"/>
        <v>62.027639999999998</v>
      </c>
      <c r="L5460" s="7">
        <v>3.64</v>
      </c>
      <c r="M5460" s="7">
        <v>3089</v>
      </c>
      <c r="N5460" s="3">
        <v>45466</v>
      </c>
      <c r="O5460" s="4" t="str">
        <f t="shared" si="597"/>
        <v>2024-06</v>
      </c>
      <c r="P5460" s="4" t="str">
        <f t="shared" si="598"/>
        <v>06</v>
      </c>
      <c r="Q5460" s="4" t="str">
        <f t="shared" si="599"/>
        <v>June</v>
      </c>
      <c r="R5460" s="30" t="str">
        <f t="shared" si="600"/>
        <v>23</v>
      </c>
      <c r="W5460" t="str">
        <f t="shared" si="601"/>
        <v>ok</v>
      </c>
    </row>
    <row r="5461" spans="1:23" x14ac:dyDescent="0.3">
      <c r="A5461" t="s">
        <v>5503</v>
      </c>
      <c r="B5461" t="s">
        <v>36</v>
      </c>
      <c r="C5461" t="s">
        <v>18</v>
      </c>
      <c r="D5461" t="s">
        <v>37</v>
      </c>
      <c r="E5461" t="s">
        <v>14</v>
      </c>
      <c r="F5461" t="s">
        <v>60</v>
      </c>
      <c r="G5461" s="5">
        <v>8821.18</v>
      </c>
      <c r="H5461" s="5">
        <f t="shared" si="595"/>
        <v>158.78124</v>
      </c>
      <c r="I5461" s="6">
        <v>2</v>
      </c>
      <c r="J5461" s="6">
        <v>17642.36</v>
      </c>
      <c r="K5461" s="5">
        <f t="shared" si="596"/>
        <v>317.56247999999999</v>
      </c>
      <c r="L5461" s="7">
        <v>3.08</v>
      </c>
      <c r="M5461" s="7">
        <v>1152</v>
      </c>
      <c r="N5461" s="3">
        <v>45644</v>
      </c>
      <c r="O5461" s="4" t="str">
        <f t="shared" si="597"/>
        <v>2024-12</v>
      </c>
      <c r="P5461" s="4" t="str">
        <f t="shared" si="598"/>
        <v>12</v>
      </c>
      <c r="Q5461" s="4" t="str">
        <f t="shared" si="599"/>
        <v>December</v>
      </c>
      <c r="R5461" s="30" t="str">
        <f t="shared" si="600"/>
        <v>18</v>
      </c>
      <c r="W5461" t="str">
        <f t="shared" si="601"/>
        <v>ok</v>
      </c>
    </row>
    <row r="5462" spans="1:23" x14ac:dyDescent="0.3">
      <c r="A5462" t="s">
        <v>5504</v>
      </c>
      <c r="B5462" t="s">
        <v>28</v>
      </c>
      <c r="C5462" t="s">
        <v>29</v>
      </c>
      <c r="D5462" t="s">
        <v>30</v>
      </c>
      <c r="E5462" t="s">
        <v>14</v>
      </c>
      <c r="F5462" t="s">
        <v>38</v>
      </c>
      <c r="G5462" s="5">
        <v>15124.88</v>
      </c>
      <c r="H5462" s="5">
        <f t="shared" si="595"/>
        <v>272.24783999999994</v>
      </c>
      <c r="I5462" s="6">
        <v>5</v>
      </c>
      <c r="J5462" s="6">
        <v>75624.399999999994</v>
      </c>
      <c r="K5462" s="5">
        <f t="shared" si="596"/>
        <v>1361.2391999999998</v>
      </c>
      <c r="L5462" s="7">
        <v>4.88</v>
      </c>
      <c r="M5462" s="7">
        <v>4332</v>
      </c>
      <c r="N5462" s="3">
        <v>45298</v>
      </c>
      <c r="O5462" s="4" t="str">
        <f t="shared" si="597"/>
        <v>2024-01</v>
      </c>
      <c r="P5462" s="4" t="str">
        <f t="shared" si="598"/>
        <v>01</v>
      </c>
      <c r="Q5462" s="4" t="str">
        <f t="shared" si="599"/>
        <v>January</v>
      </c>
      <c r="R5462" s="30" t="str">
        <f t="shared" si="600"/>
        <v>07</v>
      </c>
      <c r="W5462" t="str">
        <f t="shared" si="601"/>
        <v>ok</v>
      </c>
    </row>
    <row r="5463" spans="1:23" x14ac:dyDescent="0.3">
      <c r="A5463" t="s">
        <v>5505</v>
      </c>
      <c r="B5463" t="s">
        <v>51</v>
      </c>
      <c r="C5463" t="s">
        <v>29</v>
      </c>
      <c r="D5463" t="s">
        <v>52</v>
      </c>
      <c r="E5463" t="s">
        <v>45</v>
      </c>
      <c r="F5463" t="s">
        <v>26</v>
      </c>
      <c r="G5463" s="5">
        <v>15899.46</v>
      </c>
      <c r="H5463" s="5">
        <f t="shared" si="595"/>
        <v>286.19027999999997</v>
      </c>
      <c r="I5463" s="6">
        <v>5</v>
      </c>
      <c r="J5463" s="6">
        <v>79497.3</v>
      </c>
      <c r="K5463" s="5">
        <f t="shared" si="596"/>
        <v>1430.9513999999999</v>
      </c>
      <c r="L5463" s="7">
        <v>3.44</v>
      </c>
      <c r="M5463" s="7">
        <v>1798</v>
      </c>
      <c r="N5463" s="3">
        <v>45306</v>
      </c>
      <c r="O5463" s="4" t="str">
        <f t="shared" si="597"/>
        <v>2024-01</v>
      </c>
      <c r="P5463" s="4" t="str">
        <f t="shared" si="598"/>
        <v>01</v>
      </c>
      <c r="Q5463" s="4" t="str">
        <f t="shared" si="599"/>
        <v>January</v>
      </c>
      <c r="R5463" s="30" t="str">
        <f t="shared" si="600"/>
        <v>15</v>
      </c>
      <c r="W5463" t="str">
        <f t="shared" si="601"/>
        <v>ok</v>
      </c>
    </row>
    <row r="5464" spans="1:23" x14ac:dyDescent="0.3">
      <c r="A5464" t="s">
        <v>5506</v>
      </c>
      <c r="B5464" t="s">
        <v>17</v>
      </c>
      <c r="C5464" t="s">
        <v>18</v>
      </c>
      <c r="D5464" t="s">
        <v>19</v>
      </c>
      <c r="E5464" t="s">
        <v>14</v>
      </c>
      <c r="F5464" t="s">
        <v>31</v>
      </c>
      <c r="G5464" s="5">
        <v>14881</v>
      </c>
      <c r="H5464" s="5">
        <f t="shared" si="595"/>
        <v>267.858</v>
      </c>
      <c r="I5464" s="6">
        <v>5</v>
      </c>
      <c r="J5464" s="6">
        <v>74405</v>
      </c>
      <c r="K5464" s="5">
        <f t="shared" si="596"/>
        <v>1339.29</v>
      </c>
      <c r="L5464" s="7">
        <v>3</v>
      </c>
      <c r="M5464" s="7">
        <v>1638</v>
      </c>
      <c r="N5464" s="3">
        <v>45327</v>
      </c>
      <c r="O5464" s="4" t="str">
        <f t="shared" si="597"/>
        <v>2024-02</v>
      </c>
      <c r="P5464" s="4" t="str">
        <f t="shared" si="598"/>
        <v>02</v>
      </c>
      <c r="Q5464" s="4" t="str">
        <f t="shared" si="599"/>
        <v>February</v>
      </c>
      <c r="R5464" s="30" t="str">
        <f t="shared" si="600"/>
        <v>05</v>
      </c>
      <c r="W5464" t="str">
        <f t="shared" si="601"/>
        <v>ok</v>
      </c>
    </row>
    <row r="5465" spans="1:23" x14ac:dyDescent="0.3">
      <c r="A5465" t="s">
        <v>5507</v>
      </c>
      <c r="B5465" t="s">
        <v>17</v>
      </c>
      <c r="C5465" t="s">
        <v>18</v>
      </c>
      <c r="D5465" t="s">
        <v>19</v>
      </c>
      <c r="E5465" t="s">
        <v>20</v>
      </c>
      <c r="F5465" t="s">
        <v>38</v>
      </c>
      <c r="G5465" s="5">
        <v>5642.98</v>
      </c>
      <c r="H5465" s="5">
        <f t="shared" si="595"/>
        <v>101.57363999999998</v>
      </c>
      <c r="I5465" s="6">
        <v>5</v>
      </c>
      <c r="J5465" s="6">
        <v>28214.9</v>
      </c>
      <c r="K5465" s="5">
        <f t="shared" si="596"/>
        <v>507.86819999999989</v>
      </c>
      <c r="L5465" s="7">
        <v>1.45</v>
      </c>
      <c r="M5465" s="7">
        <v>1722</v>
      </c>
      <c r="N5465" s="3">
        <v>45383</v>
      </c>
      <c r="O5465" s="4" t="str">
        <f t="shared" si="597"/>
        <v>2024-04</v>
      </c>
      <c r="P5465" s="4" t="str">
        <f t="shared" si="598"/>
        <v>04</v>
      </c>
      <c r="Q5465" s="4" t="str">
        <f t="shared" si="599"/>
        <v>April</v>
      </c>
      <c r="R5465" s="30" t="str">
        <f t="shared" si="600"/>
        <v>01</v>
      </c>
      <c r="W5465" t="str">
        <f t="shared" si="601"/>
        <v>ok</v>
      </c>
    </row>
    <row r="5466" spans="1:23" x14ac:dyDescent="0.3">
      <c r="A5466" t="s">
        <v>5508</v>
      </c>
      <c r="B5466" t="s">
        <v>17</v>
      </c>
      <c r="C5466" t="s">
        <v>18</v>
      </c>
      <c r="D5466" t="s">
        <v>19</v>
      </c>
      <c r="E5466" t="s">
        <v>20</v>
      </c>
      <c r="F5466" t="s">
        <v>26</v>
      </c>
      <c r="G5466" s="5">
        <v>8998.1200000000008</v>
      </c>
      <c r="H5466" s="5">
        <f t="shared" si="595"/>
        <v>161.96616</v>
      </c>
      <c r="I5466" s="6">
        <v>1</v>
      </c>
      <c r="J5466" s="6">
        <v>8998.1200000000008</v>
      </c>
      <c r="K5466" s="5">
        <f t="shared" si="596"/>
        <v>161.96616</v>
      </c>
      <c r="L5466" s="7">
        <v>4.99</v>
      </c>
      <c r="M5466" s="7">
        <v>4132</v>
      </c>
      <c r="N5466" s="3">
        <v>45491</v>
      </c>
      <c r="O5466" s="4" t="str">
        <f t="shared" si="597"/>
        <v>2024-07</v>
      </c>
      <c r="P5466" s="4" t="str">
        <f t="shared" si="598"/>
        <v>07</v>
      </c>
      <c r="Q5466" s="4" t="str">
        <f t="shared" si="599"/>
        <v>July</v>
      </c>
      <c r="R5466" s="30" t="str">
        <f t="shared" si="600"/>
        <v>18</v>
      </c>
      <c r="W5466" t="str">
        <f t="shared" si="601"/>
        <v>ok</v>
      </c>
    </row>
    <row r="5467" spans="1:23" x14ac:dyDescent="0.3">
      <c r="A5467" t="s">
        <v>5509</v>
      </c>
      <c r="B5467" t="s">
        <v>63</v>
      </c>
      <c r="C5467" t="s">
        <v>18</v>
      </c>
      <c r="D5467" t="s">
        <v>64</v>
      </c>
      <c r="E5467" t="s">
        <v>45</v>
      </c>
      <c r="F5467" t="s">
        <v>60</v>
      </c>
      <c r="G5467" s="5">
        <v>5072.25</v>
      </c>
      <c r="H5467" s="5">
        <f t="shared" si="595"/>
        <v>91.3005</v>
      </c>
      <c r="I5467" s="6">
        <v>5</v>
      </c>
      <c r="J5467" s="6">
        <v>25361.25</v>
      </c>
      <c r="K5467" s="5">
        <f t="shared" si="596"/>
        <v>456.5025</v>
      </c>
      <c r="L5467" s="7">
        <v>1.19</v>
      </c>
      <c r="M5467" s="7">
        <v>2902</v>
      </c>
      <c r="N5467" s="3">
        <v>45391</v>
      </c>
      <c r="O5467" s="4" t="str">
        <f t="shared" si="597"/>
        <v>2024-04</v>
      </c>
      <c r="P5467" s="4" t="str">
        <f t="shared" si="598"/>
        <v>04</v>
      </c>
      <c r="Q5467" s="4" t="str">
        <f t="shared" si="599"/>
        <v>April</v>
      </c>
      <c r="R5467" s="30" t="str">
        <f t="shared" si="600"/>
        <v>09</v>
      </c>
      <c r="W5467" t="str">
        <f t="shared" si="601"/>
        <v>ok</v>
      </c>
    </row>
    <row r="5468" spans="1:23" x14ac:dyDescent="0.3">
      <c r="A5468" t="s">
        <v>5510</v>
      </c>
      <c r="B5468" t="s">
        <v>51</v>
      </c>
      <c r="C5468" t="s">
        <v>29</v>
      </c>
      <c r="D5468" t="s">
        <v>52</v>
      </c>
      <c r="E5468" t="s">
        <v>20</v>
      </c>
      <c r="F5468" t="s">
        <v>21</v>
      </c>
      <c r="G5468" s="5">
        <v>13819.56</v>
      </c>
      <c r="H5468" s="5">
        <f t="shared" si="595"/>
        <v>248.75207999999998</v>
      </c>
      <c r="I5468" s="6">
        <v>1</v>
      </c>
      <c r="J5468" s="6">
        <v>13819.56</v>
      </c>
      <c r="K5468" s="5">
        <f t="shared" si="596"/>
        <v>248.75207999999998</v>
      </c>
      <c r="L5468" s="7">
        <v>2.97</v>
      </c>
      <c r="M5468" s="7">
        <v>2143</v>
      </c>
      <c r="N5468" s="3">
        <v>45565</v>
      </c>
      <c r="O5468" s="4" t="str">
        <f t="shared" si="597"/>
        <v>2024-09</v>
      </c>
      <c r="P5468" s="4" t="str">
        <f t="shared" si="598"/>
        <v>09</v>
      </c>
      <c r="Q5468" s="4" t="str">
        <f t="shared" si="599"/>
        <v>September</v>
      </c>
      <c r="R5468" s="30" t="str">
        <f t="shared" si="600"/>
        <v>30</v>
      </c>
      <c r="W5468" t="str">
        <f t="shared" si="601"/>
        <v>ok</v>
      </c>
    </row>
    <row r="5469" spans="1:23" x14ac:dyDescent="0.3">
      <c r="A5469" t="s">
        <v>5511</v>
      </c>
      <c r="B5469" t="s">
        <v>28</v>
      </c>
      <c r="C5469" t="s">
        <v>29</v>
      </c>
      <c r="D5469" t="s">
        <v>30</v>
      </c>
      <c r="E5469" t="s">
        <v>14</v>
      </c>
      <c r="F5469" t="s">
        <v>60</v>
      </c>
      <c r="G5469" s="5">
        <v>11648.2</v>
      </c>
      <c r="H5469" s="5">
        <f t="shared" si="595"/>
        <v>209.66759999999999</v>
      </c>
      <c r="I5469" s="6">
        <v>4</v>
      </c>
      <c r="J5469" s="6">
        <v>46592.800000000003</v>
      </c>
      <c r="K5469" s="5">
        <f t="shared" si="596"/>
        <v>838.67039999999997</v>
      </c>
      <c r="L5469" s="7">
        <v>1.29</v>
      </c>
      <c r="M5469" s="7">
        <v>128</v>
      </c>
      <c r="N5469" s="3">
        <v>45600</v>
      </c>
      <c r="O5469" s="4" t="str">
        <f t="shared" si="597"/>
        <v>2024-11</v>
      </c>
      <c r="P5469" s="4" t="str">
        <f t="shared" si="598"/>
        <v>11</v>
      </c>
      <c r="Q5469" s="4" t="str">
        <f t="shared" si="599"/>
        <v>November</v>
      </c>
      <c r="R5469" s="30" t="str">
        <f t="shared" si="600"/>
        <v>04</v>
      </c>
      <c r="W5469" t="str">
        <f t="shared" si="601"/>
        <v>ok</v>
      </c>
    </row>
    <row r="5470" spans="1:23" x14ac:dyDescent="0.3">
      <c r="A5470" t="s">
        <v>5512</v>
      </c>
      <c r="B5470" t="s">
        <v>41</v>
      </c>
      <c r="C5470" t="s">
        <v>42</v>
      </c>
      <c r="D5470" t="s">
        <v>43</v>
      </c>
      <c r="E5470" t="s">
        <v>45</v>
      </c>
      <c r="F5470" t="s">
        <v>26</v>
      </c>
      <c r="G5470" s="5">
        <v>13503.01</v>
      </c>
      <c r="H5470" s="5">
        <f t="shared" si="595"/>
        <v>243.05417999999997</v>
      </c>
      <c r="I5470" s="6">
        <v>1</v>
      </c>
      <c r="J5470" s="6">
        <v>13503.01</v>
      </c>
      <c r="K5470" s="5">
        <f t="shared" si="596"/>
        <v>243.05417999999997</v>
      </c>
      <c r="L5470" s="7">
        <v>2.84</v>
      </c>
      <c r="M5470" s="7">
        <v>4085</v>
      </c>
      <c r="N5470" s="3">
        <v>45592</v>
      </c>
      <c r="O5470" s="4" t="str">
        <f t="shared" si="597"/>
        <v>2024-10</v>
      </c>
      <c r="P5470" s="4" t="str">
        <f t="shared" si="598"/>
        <v>10</v>
      </c>
      <c r="Q5470" s="4" t="str">
        <f t="shared" si="599"/>
        <v>October</v>
      </c>
      <c r="R5470" s="30" t="str">
        <f t="shared" si="600"/>
        <v>27</v>
      </c>
      <c r="W5470" t="str">
        <f t="shared" si="601"/>
        <v>ok</v>
      </c>
    </row>
    <row r="5471" spans="1:23" x14ac:dyDescent="0.3">
      <c r="A5471" t="s">
        <v>5513</v>
      </c>
      <c r="B5471" t="s">
        <v>11</v>
      </c>
      <c r="C5471" t="s">
        <v>12</v>
      </c>
      <c r="D5471" t="s">
        <v>13</v>
      </c>
      <c r="E5471" t="s">
        <v>14</v>
      </c>
      <c r="F5471" t="s">
        <v>60</v>
      </c>
      <c r="G5471" s="5">
        <v>13778.96</v>
      </c>
      <c r="H5471" s="5">
        <f t="shared" si="595"/>
        <v>248.02127999999996</v>
      </c>
      <c r="I5471" s="6">
        <v>1</v>
      </c>
      <c r="J5471" s="6">
        <v>13778.96</v>
      </c>
      <c r="K5471" s="5">
        <f t="shared" si="596"/>
        <v>248.02127999999996</v>
      </c>
      <c r="L5471" s="7">
        <v>4.03</v>
      </c>
      <c r="M5471" s="7">
        <v>2370</v>
      </c>
      <c r="N5471" s="3">
        <v>45359</v>
      </c>
      <c r="O5471" s="4" t="str">
        <f t="shared" si="597"/>
        <v>2024-03</v>
      </c>
      <c r="P5471" s="4" t="str">
        <f t="shared" si="598"/>
        <v>03</v>
      </c>
      <c r="Q5471" s="4" t="str">
        <f t="shared" si="599"/>
        <v>March</v>
      </c>
      <c r="R5471" s="30" t="str">
        <f t="shared" si="600"/>
        <v>08</v>
      </c>
      <c r="W5471" t="str">
        <f t="shared" si="601"/>
        <v>ok</v>
      </c>
    </row>
    <row r="5472" spans="1:23" x14ac:dyDescent="0.3">
      <c r="A5472" t="s">
        <v>5514</v>
      </c>
      <c r="B5472" t="s">
        <v>36</v>
      </c>
      <c r="C5472" t="s">
        <v>18</v>
      </c>
      <c r="D5472" t="s">
        <v>37</v>
      </c>
      <c r="E5472" t="s">
        <v>45</v>
      </c>
      <c r="F5472" t="s">
        <v>38</v>
      </c>
      <c r="G5472" s="5">
        <v>15598.43</v>
      </c>
      <c r="H5472" s="5">
        <f t="shared" si="595"/>
        <v>280.77173999999997</v>
      </c>
      <c r="I5472" s="6">
        <v>5</v>
      </c>
      <c r="J5472" s="6">
        <v>77992.149999999994</v>
      </c>
      <c r="K5472" s="5">
        <f t="shared" si="596"/>
        <v>1403.8586999999998</v>
      </c>
      <c r="L5472" s="7">
        <v>2.83</v>
      </c>
      <c r="M5472" s="7">
        <v>3214</v>
      </c>
      <c r="N5472" s="3">
        <v>45416</v>
      </c>
      <c r="O5472" s="4" t="str">
        <f t="shared" si="597"/>
        <v>2024-05</v>
      </c>
      <c r="P5472" s="4" t="str">
        <f t="shared" si="598"/>
        <v>05</v>
      </c>
      <c r="Q5472" s="4" t="str">
        <f t="shared" si="599"/>
        <v>May</v>
      </c>
      <c r="R5472" s="30" t="str">
        <f t="shared" si="600"/>
        <v>04</v>
      </c>
      <c r="W5472" t="str">
        <f t="shared" si="601"/>
        <v>ok</v>
      </c>
    </row>
    <row r="5473" spans="1:23" x14ac:dyDescent="0.3">
      <c r="A5473" t="s">
        <v>5515</v>
      </c>
      <c r="B5473" t="s">
        <v>28</v>
      </c>
      <c r="C5473" t="s">
        <v>29</v>
      </c>
      <c r="D5473" t="s">
        <v>30</v>
      </c>
      <c r="E5473" t="s">
        <v>14</v>
      </c>
      <c r="F5473" t="s">
        <v>26</v>
      </c>
      <c r="G5473" s="5">
        <v>4506.1000000000004</v>
      </c>
      <c r="H5473" s="5">
        <f t="shared" si="595"/>
        <v>81.109800000000007</v>
      </c>
      <c r="I5473" s="6">
        <v>3</v>
      </c>
      <c r="J5473" s="6">
        <v>13518.3</v>
      </c>
      <c r="K5473" s="5">
        <f t="shared" si="596"/>
        <v>243.32940000000002</v>
      </c>
      <c r="L5473" s="7">
        <v>3.83</v>
      </c>
      <c r="M5473" s="7">
        <v>4043</v>
      </c>
      <c r="N5473" s="3">
        <v>45384</v>
      </c>
      <c r="O5473" s="4" t="str">
        <f t="shared" si="597"/>
        <v>2024-04</v>
      </c>
      <c r="P5473" s="4" t="str">
        <f t="shared" si="598"/>
        <v>04</v>
      </c>
      <c r="Q5473" s="4" t="str">
        <f t="shared" si="599"/>
        <v>April</v>
      </c>
      <c r="R5473" s="30" t="str">
        <f t="shared" si="600"/>
        <v>02</v>
      </c>
      <c r="W5473" t="str">
        <f t="shared" si="601"/>
        <v>ok</v>
      </c>
    </row>
    <row r="5474" spans="1:23" x14ac:dyDescent="0.3">
      <c r="A5474" t="s">
        <v>5516</v>
      </c>
      <c r="B5474" t="s">
        <v>33</v>
      </c>
      <c r="C5474" t="s">
        <v>12</v>
      </c>
      <c r="D5474" t="s">
        <v>34</v>
      </c>
      <c r="E5474" t="s">
        <v>20</v>
      </c>
      <c r="F5474" t="s">
        <v>38</v>
      </c>
      <c r="G5474" s="5">
        <v>5672.04</v>
      </c>
      <c r="H5474" s="5">
        <f t="shared" si="595"/>
        <v>102.09671999999999</v>
      </c>
      <c r="I5474" s="6">
        <v>4</v>
      </c>
      <c r="J5474" s="6">
        <v>22688.16</v>
      </c>
      <c r="K5474" s="5">
        <f t="shared" si="596"/>
        <v>408.38687999999996</v>
      </c>
      <c r="L5474" s="7">
        <v>4.17</v>
      </c>
      <c r="M5474" s="7">
        <v>2638</v>
      </c>
      <c r="N5474" s="3">
        <v>45503</v>
      </c>
      <c r="O5474" s="4" t="str">
        <f t="shared" si="597"/>
        <v>2024-07</v>
      </c>
      <c r="P5474" s="4" t="str">
        <f t="shared" si="598"/>
        <v>07</v>
      </c>
      <c r="Q5474" s="4" t="str">
        <f t="shared" si="599"/>
        <v>July</v>
      </c>
      <c r="R5474" s="30" t="str">
        <f t="shared" si="600"/>
        <v>30</v>
      </c>
      <c r="W5474" t="str">
        <f t="shared" si="601"/>
        <v>ok</v>
      </c>
    </row>
    <row r="5475" spans="1:23" x14ac:dyDescent="0.3">
      <c r="A5475" t="s">
        <v>5517</v>
      </c>
      <c r="B5475" t="s">
        <v>47</v>
      </c>
      <c r="C5475" t="s">
        <v>12</v>
      </c>
      <c r="D5475" t="s">
        <v>48</v>
      </c>
      <c r="E5475" t="s">
        <v>45</v>
      </c>
      <c r="F5475" t="s">
        <v>60</v>
      </c>
      <c r="G5475" s="5">
        <v>9443.7800000000007</v>
      </c>
      <c r="H5475" s="5">
        <f t="shared" si="595"/>
        <v>169.98804000000001</v>
      </c>
      <c r="I5475" s="6">
        <v>2</v>
      </c>
      <c r="J5475" s="6">
        <v>18887.560000000001</v>
      </c>
      <c r="K5475" s="5">
        <f t="shared" si="596"/>
        <v>339.97608000000002</v>
      </c>
      <c r="L5475" s="7">
        <v>2.78</v>
      </c>
      <c r="M5475" s="7">
        <v>1314</v>
      </c>
      <c r="N5475" s="3">
        <v>45548</v>
      </c>
      <c r="O5475" s="4" t="str">
        <f t="shared" si="597"/>
        <v>2024-09</v>
      </c>
      <c r="P5475" s="4" t="str">
        <f t="shared" si="598"/>
        <v>09</v>
      </c>
      <c r="Q5475" s="4" t="str">
        <f t="shared" si="599"/>
        <v>September</v>
      </c>
      <c r="R5475" s="30" t="str">
        <f t="shared" si="600"/>
        <v>13</v>
      </c>
      <c r="W5475" t="str">
        <f t="shared" si="601"/>
        <v>ok</v>
      </c>
    </row>
    <row r="5476" spans="1:23" x14ac:dyDescent="0.3">
      <c r="A5476" t="s">
        <v>5518</v>
      </c>
      <c r="B5476" t="s">
        <v>33</v>
      </c>
      <c r="C5476" t="s">
        <v>12</v>
      </c>
      <c r="D5476" t="s">
        <v>34</v>
      </c>
      <c r="E5476" t="s">
        <v>14</v>
      </c>
      <c r="F5476" t="s">
        <v>38</v>
      </c>
      <c r="G5476" s="5">
        <v>17843.41</v>
      </c>
      <c r="H5476" s="5">
        <f t="shared" si="595"/>
        <v>321.18137999999999</v>
      </c>
      <c r="I5476" s="6">
        <v>2</v>
      </c>
      <c r="J5476" s="6">
        <v>35686.82</v>
      </c>
      <c r="K5476" s="5">
        <f t="shared" si="596"/>
        <v>642.36275999999998</v>
      </c>
      <c r="L5476" s="7">
        <v>3.99</v>
      </c>
      <c r="M5476" s="7">
        <v>2042</v>
      </c>
      <c r="N5476" s="3">
        <v>45422</v>
      </c>
      <c r="O5476" s="4" t="str">
        <f t="shared" si="597"/>
        <v>2024-05</v>
      </c>
      <c r="P5476" s="4" t="str">
        <f t="shared" si="598"/>
        <v>05</v>
      </c>
      <c r="Q5476" s="4" t="str">
        <f t="shared" si="599"/>
        <v>May</v>
      </c>
      <c r="R5476" s="30" t="str">
        <f t="shared" si="600"/>
        <v>10</v>
      </c>
      <c r="W5476" t="str">
        <f t="shared" si="601"/>
        <v>ok</v>
      </c>
    </row>
    <row r="5477" spans="1:23" x14ac:dyDescent="0.3">
      <c r="A5477" t="s">
        <v>5519</v>
      </c>
      <c r="B5477" t="s">
        <v>33</v>
      </c>
      <c r="C5477" t="s">
        <v>12</v>
      </c>
      <c r="D5477" t="s">
        <v>34</v>
      </c>
      <c r="E5477" t="s">
        <v>20</v>
      </c>
      <c r="F5477" t="s">
        <v>15</v>
      </c>
      <c r="G5477" s="5">
        <v>14045.88</v>
      </c>
      <c r="H5477" s="5">
        <f t="shared" si="595"/>
        <v>252.82583999999997</v>
      </c>
      <c r="I5477" s="6">
        <v>2</v>
      </c>
      <c r="J5477" s="6">
        <v>28091.759999999998</v>
      </c>
      <c r="K5477" s="5">
        <f t="shared" si="596"/>
        <v>505.65167999999994</v>
      </c>
      <c r="L5477" s="7">
        <v>2.0499999999999998</v>
      </c>
      <c r="M5477" s="7">
        <v>621</v>
      </c>
      <c r="N5477" s="3">
        <v>45322</v>
      </c>
      <c r="O5477" s="4" t="str">
        <f t="shared" si="597"/>
        <v>2024-01</v>
      </c>
      <c r="P5477" s="4" t="str">
        <f t="shared" si="598"/>
        <v>01</v>
      </c>
      <c r="Q5477" s="4" t="str">
        <f t="shared" si="599"/>
        <v>January</v>
      </c>
      <c r="R5477" s="30" t="str">
        <f t="shared" si="600"/>
        <v>31</v>
      </c>
      <c r="W5477" t="str">
        <f t="shared" si="601"/>
        <v>ok</v>
      </c>
    </row>
    <row r="5478" spans="1:23" x14ac:dyDescent="0.3">
      <c r="A5478" t="s">
        <v>5520</v>
      </c>
      <c r="B5478" t="s">
        <v>36</v>
      </c>
      <c r="C5478" t="s">
        <v>18</v>
      </c>
      <c r="D5478" t="s">
        <v>37</v>
      </c>
      <c r="E5478" t="s">
        <v>14</v>
      </c>
      <c r="F5478" t="s">
        <v>21</v>
      </c>
      <c r="G5478" s="5">
        <v>19559.28</v>
      </c>
      <c r="H5478" s="5">
        <f t="shared" si="595"/>
        <v>352.06703999999996</v>
      </c>
      <c r="I5478" s="6">
        <v>4</v>
      </c>
      <c r="J5478" s="6">
        <v>78237.119999999995</v>
      </c>
      <c r="K5478" s="5">
        <f t="shared" si="596"/>
        <v>1408.2681599999999</v>
      </c>
      <c r="L5478" s="7">
        <v>1.3</v>
      </c>
      <c r="M5478" s="7">
        <v>2235</v>
      </c>
      <c r="N5478" s="3">
        <v>45573</v>
      </c>
      <c r="O5478" s="4" t="str">
        <f t="shared" si="597"/>
        <v>2024-10</v>
      </c>
      <c r="P5478" s="4" t="str">
        <f t="shared" si="598"/>
        <v>10</v>
      </c>
      <c r="Q5478" s="4" t="str">
        <f t="shared" si="599"/>
        <v>October</v>
      </c>
      <c r="R5478" s="30" t="str">
        <f t="shared" si="600"/>
        <v>08</v>
      </c>
      <c r="W5478" t="str">
        <f t="shared" si="601"/>
        <v>ok</v>
      </c>
    </row>
    <row r="5479" spans="1:23" x14ac:dyDescent="0.3">
      <c r="A5479" t="s">
        <v>5521</v>
      </c>
      <c r="B5479" t="s">
        <v>11</v>
      </c>
      <c r="C5479" t="s">
        <v>12</v>
      </c>
      <c r="D5479" t="s">
        <v>13</v>
      </c>
      <c r="E5479" t="s">
        <v>45</v>
      </c>
      <c r="F5479" t="s">
        <v>26</v>
      </c>
      <c r="G5479" s="5">
        <v>947.7</v>
      </c>
      <c r="H5479" s="5">
        <f t="shared" si="595"/>
        <v>17.058599999999998</v>
      </c>
      <c r="I5479" s="6">
        <v>1</v>
      </c>
      <c r="J5479" s="6">
        <v>947.7</v>
      </c>
      <c r="K5479" s="5">
        <f t="shared" si="596"/>
        <v>17.058599999999998</v>
      </c>
      <c r="L5479" s="7">
        <v>3.95</v>
      </c>
      <c r="M5479" s="7">
        <v>2594</v>
      </c>
      <c r="N5479" s="3">
        <v>45365</v>
      </c>
      <c r="O5479" s="4" t="str">
        <f t="shared" si="597"/>
        <v>2024-03</v>
      </c>
      <c r="P5479" s="4" t="str">
        <f t="shared" si="598"/>
        <v>03</v>
      </c>
      <c r="Q5479" s="4" t="str">
        <f t="shared" si="599"/>
        <v>March</v>
      </c>
      <c r="R5479" s="30" t="str">
        <f t="shared" si="600"/>
        <v>14</v>
      </c>
      <c r="W5479" t="str">
        <f t="shared" si="601"/>
        <v>ok</v>
      </c>
    </row>
    <row r="5480" spans="1:23" x14ac:dyDescent="0.3">
      <c r="A5480" t="s">
        <v>5522</v>
      </c>
      <c r="B5480" t="s">
        <v>51</v>
      </c>
      <c r="C5480" t="s">
        <v>29</v>
      </c>
      <c r="D5480" t="s">
        <v>52</v>
      </c>
      <c r="E5480" t="s">
        <v>20</v>
      </c>
      <c r="F5480" t="s">
        <v>38</v>
      </c>
      <c r="G5480" s="5">
        <v>10027.92</v>
      </c>
      <c r="H5480" s="5">
        <f t="shared" si="595"/>
        <v>180.50255999999999</v>
      </c>
      <c r="I5480" s="6">
        <v>5</v>
      </c>
      <c r="J5480" s="6">
        <v>50139.6</v>
      </c>
      <c r="K5480" s="5">
        <f t="shared" si="596"/>
        <v>902.51279999999997</v>
      </c>
      <c r="L5480" s="7">
        <v>1.84</v>
      </c>
      <c r="M5480" s="7">
        <v>3323</v>
      </c>
      <c r="N5480" s="3">
        <v>45485</v>
      </c>
      <c r="O5480" s="4" t="str">
        <f t="shared" si="597"/>
        <v>2024-07</v>
      </c>
      <c r="P5480" s="4" t="str">
        <f t="shared" si="598"/>
        <v>07</v>
      </c>
      <c r="Q5480" s="4" t="str">
        <f t="shared" si="599"/>
        <v>July</v>
      </c>
      <c r="R5480" s="30" t="str">
        <f t="shared" si="600"/>
        <v>12</v>
      </c>
      <c r="W5480" t="str">
        <f t="shared" si="601"/>
        <v>ok</v>
      </c>
    </row>
    <row r="5481" spans="1:23" x14ac:dyDescent="0.3">
      <c r="A5481" t="s">
        <v>5523</v>
      </c>
      <c r="B5481" t="s">
        <v>47</v>
      </c>
      <c r="C5481" t="s">
        <v>12</v>
      </c>
      <c r="D5481" t="s">
        <v>48</v>
      </c>
      <c r="E5481" t="s">
        <v>14</v>
      </c>
      <c r="F5481" t="s">
        <v>26</v>
      </c>
      <c r="G5481" s="5">
        <v>15818.1</v>
      </c>
      <c r="H5481" s="5">
        <f t="shared" si="595"/>
        <v>284.72579999999999</v>
      </c>
      <c r="I5481" s="6">
        <v>2</v>
      </c>
      <c r="J5481" s="6">
        <v>31636.2</v>
      </c>
      <c r="K5481" s="5">
        <f t="shared" si="596"/>
        <v>569.45159999999998</v>
      </c>
      <c r="L5481" s="7">
        <v>2.59</v>
      </c>
      <c r="M5481" s="7">
        <v>3623</v>
      </c>
      <c r="N5481" s="3">
        <v>45346</v>
      </c>
      <c r="O5481" s="4" t="str">
        <f t="shared" si="597"/>
        <v>2024-02</v>
      </c>
      <c r="P5481" s="4" t="str">
        <f t="shared" si="598"/>
        <v>02</v>
      </c>
      <c r="Q5481" s="4" t="str">
        <f t="shared" si="599"/>
        <v>February</v>
      </c>
      <c r="R5481" s="30" t="str">
        <f t="shared" si="600"/>
        <v>24</v>
      </c>
      <c r="W5481" t="str">
        <f t="shared" si="601"/>
        <v>ok</v>
      </c>
    </row>
    <row r="5482" spans="1:23" x14ac:dyDescent="0.3">
      <c r="A5482" t="s">
        <v>5524</v>
      </c>
      <c r="B5482" t="s">
        <v>63</v>
      </c>
      <c r="C5482" t="s">
        <v>18</v>
      </c>
      <c r="D5482" t="s">
        <v>64</v>
      </c>
      <c r="E5482" t="s">
        <v>14</v>
      </c>
      <c r="F5482" t="s">
        <v>26</v>
      </c>
      <c r="G5482" s="5">
        <v>19903.54</v>
      </c>
      <c r="H5482" s="5">
        <f t="shared" si="595"/>
        <v>358.26371999999998</v>
      </c>
      <c r="I5482" s="6">
        <v>4</v>
      </c>
      <c r="J5482" s="6">
        <v>79614.16</v>
      </c>
      <c r="K5482" s="5">
        <f t="shared" si="596"/>
        <v>1433.0548799999999</v>
      </c>
      <c r="L5482" s="7">
        <v>3.82</v>
      </c>
      <c r="M5482" s="7">
        <v>1067</v>
      </c>
      <c r="N5482" s="3">
        <v>45413</v>
      </c>
      <c r="O5482" s="4" t="str">
        <f t="shared" si="597"/>
        <v>2024-05</v>
      </c>
      <c r="P5482" s="4" t="str">
        <f t="shared" si="598"/>
        <v>05</v>
      </c>
      <c r="Q5482" s="4" t="str">
        <f t="shared" si="599"/>
        <v>May</v>
      </c>
      <c r="R5482" s="30" t="str">
        <f t="shared" si="600"/>
        <v>01</v>
      </c>
      <c r="W5482" t="str">
        <f t="shared" si="601"/>
        <v>ok</v>
      </c>
    </row>
    <row r="5483" spans="1:23" x14ac:dyDescent="0.3">
      <c r="A5483" t="s">
        <v>5525</v>
      </c>
      <c r="B5483" t="s">
        <v>23</v>
      </c>
      <c r="C5483" t="s">
        <v>24</v>
      </c>
      <c r="D5483" t="s">
        <v>25</v>
      </c>
      <c r="E5483" t="s">
        <v>14</v>
      </c>
      <c r="F5483" t="s">
        <v>31</v>
      </c>
      <c r="G5483" s="5">
        <v>17413.240000000002</v>
      </c>
      <c r="H5483" s="5">
        <f t="shared" si="595"/>
        <v>313.43832000000003</v>
      </c>
      <c r="I5483" s="6">
        <v>1</v>
      </c>
      <c r="J5483" s="6">
        <v>17413.240000000002</v>
      </c>
      <c r="K5483" s="5">
        <f t="shared" si="596"/>
        <v>313.43832000000003</v>
      </c>
      <c r="L5483" s="7">
        <v>3.24</v>
      </c>
      <c r="M5483" s="7">
        <v>4283</v>
      </c>
      <c r="N5483" s="3">
        <v>45516</v>
      </c>
      <c r="O5483" s="4" t="str">
        <f t="shared" si="597"/>
        <v>2024-08</v>
      </c>
      <c r="P5483" s="4" t="str">
        <f t="shared" si="598"/>
        <v>08</v>
      </c>
      <c r="Q5483" s="4" t="str">
        <f t="shared" si="599"/>
        <v>August</v>
      </c>
      <c r="R5483" s="30" t="str">
        <f t="shared" si="600"/>
        <v>12</v>
      </c>
      <c r="W5483" t="str">
        <f t="shared" si="601"/>
        <v>ok</v>
      </c>
    </row>
    <row r="5484" spans="1:23" x14ac:dyDescent="0.3">
      <c r="A5484" t="s">
        <v>5526</v>
      </c>
      <c r="B5484" t="s">
        <v>63</v>
      </c>
      <c r="C5484" t="s">
        <v>18</v>
      </c>
      <c r="D5484" t="s">
        <v>64</v>
      </c>
      <c r="E5484" t="s">
        <v>14</v>
      </c>
      <c r="F5484" t="s">
        <v>31</v>
      </c>
      <c r="G5484" s="5">
        <v>16564.330000000002</v>
      </c>
      <c r="H5484" s="5">
        <f t="shared" si="595"/>
        <v>298.15794</v>
      </c>
      <c r="I5484" s="6">
        <v>5</v>
      </c>
      <c r="J5484" s="6">
        <v>82821.649999999994</v>
      </c>
      <c r="K5484" s="5">
        <f t="shared" si="596"/>
        <v>1490.7897</v>
      </c>
      <c r="L5484" s="7">
        <v>4.8099999999999996</v>
      </c>
      <c r="M5484" s="7">
        <v>1099</v>
      </c>
      <c r="N5484" s="3">
        <v>45358</v>
      </c>
      <c r="O5484" s="4" t="str">
        <f t="shared" si="597"/>
        <v>2024-03</v>
      </c>
      <c r="P5484" s="4" t="str">
        <f t="shared" si="598"/>
        <v>03</v>
      </c>
      <c r="Q5484" s="4" t="str">
        <f t="shared" si="599"/>
        <v>March</v>
      </c>
      <c r="R5484" s="30" t="str">
        <f t="shared" si="600"/>
        <v>07</v>
      </c>
      <c r="W5484" t="str">
        <f t="shared" si="601"/>
        <v>ok</v>
      </c>
    </row>
    <row r="5485" spans="1:23" x14ac:dyDescent="0.3">
      <c r="A5485" t="s">
        <v>5527</v>
      </c>
      <c r="B5485" t="s">
        <v>11</v>
      </c>
      <c r="C5485" t="s">
        <v>12</v>
      </c>
      <c r="D5485" t="s">
        <v>13</v>
      </c>
      <c r="E5485" t="s">
        <v>45</v>
      </c>
      <c r="F5485" t="s">
        <v>38</v>
      </c>
      <c r="G5485" s="5">
        <v>10352.58</v>
      </c>
      <c r="H5485" s="5">
        <f t="shared" si="595"/>
        <v>186.34643999999997</v>
      </c>
      <c r="I5485" s="6">
        <v>3</v>
      </c>
      <c r="J5485" s="6">
        <v>31057.74</v>
      </c>
      <c r="K5485" s="5">
        <f t="shared" si="596"/>
        <v>559.03931999999986</v>
      </c>
      <c r="L5485" s="7">
        <v>2.91</v>
      </c>
      <c r="M5485" s="7">
        <v>3940</v>
      </c>
      <c r="N5485" s="3">
        <v>45459</v>
      </c>
      <c r="O5485" s="4" t="str">
        <f t="shared" si="597"/>
        <v>2024-06</v>
      </c>
      <c r="P5485" s="4" t="str">
        <f t="shared" si="598"/>
        <v>06</v>
      </c>
      <c r="Q5485" s="4" t="str">
        <f t="shared" si="599"/>
        <v>June</v>
      </c>
      <c r="R5485" s="30" t="str">
        <f t="shared" si="600"/>
        <v>16</v>
      </c>
      <c r="W5485" t="str">
        <f t="shared" si="601"/>
        <v>ok</v>
      </c>
    </row>
    <row r="5486" spans="1:23" x14ac:dyDescent="0.3">
      <c r="A5486" t="s">
        <v>5528</v>
      </c>
      <c r="B5486" t="s">
        <v>51</v>
      </c>
      <c r="C5486" t="s">
        <v>29</v>
      </c>
      <c r="D5486" t="s">
        <v>52</v>
      </c>
      <c r="E5486" t="s">
        <v>14</v>
      </c>
      <c r="F5486" t="s">
        <v>15</v>
      </c>
      <c r="G5486" s="5">
        <v>19485.47</v>
      </c>
      <c r="H5486" s="5">
        <f t="shared" si="595"/>
        <v>350.73845999999998</v>
      </c>
      <c r="I5486" s="6">
        <v>5</v>
      </c>
      <c r="J5486" s="6">
        <v>97427.35</v>
      </c>
      <c r="K5486" s="5">
        <f t="shared" si="596"/>
        <v>1753.6922999999999</v>
      </c>
      <c r="L5486" s="7">
        <v>3.3</v>
      </c>
      <c r="M5486" s="7">
        <v>4540</v>
      </c>
      <c r="N5486" s="3">
        <v>45418</v>
      </c>
      <c r="O5486" s="4" t="str">
        <f t="shared" si="597"/>
        <v>2024-05</v>
      </c>
      <c r="P5486" s="4" t="str">
        <f t="shared" si="598"/>
        <v>05</v>
      </c>
      <c r="Q5486" s="4" t="str">
        <f t="shared" si="599"/>
        <v>May</v>
      </c>
      <c r="R5486" s="30" t="str">
        <f t="shared" si="600"/>
        <v>06</v>
      </c>
      <c r="W5486" t="str">
        <f t="shared" si="601"/>
        <v>ok</v>
      </c>
    </row>
    <row r="5487" spans="1:23" x14ac:dyDescent="0.3">
      <c r="A5487" t="s">
        <v>5529</v>
      </c>
      <c r="B5487" t="s">
        <v>17</v>
      </c>
      <c r="C5487" t="s">
        <v>18</v>
      </c>
      <c r="D5487" t="s">
        <v>19</v>
      </c>
      <c r="E5487" t="s">
        <v>20</v>
      </c>
      <c r="F5487" t="s">
        <v>38</v>
      </c>
      <c r="G5487" s="5">
        <v>10724.02</v>
      </c>
      <c r="H5487" s="5">
        <f t="shared" si="595"/>
        <v>193.03235999999998</v>
      </c>
      <c r="I5487" s="6">
        <v>4</v>
      </c>
      <c r="J5487" s="6">
        <v>42896.08</v>
      </c>
      <c r="K5487" s="5">
        <f t="shared" si="596"/>
        <v>772.12943999999993</v>
      </c>
      <c r="L5487" s="7">
        <v>3.04</v>
      </c>
      <c r="M5487" s="7">
        <v>4863</v>
      </c>
      <c r="N5487" s="3">
        <v>45494</v>
      </c>
      <c r="O5487" s="4" t="str">
        <f t="shared" si="597"/>
        <v>2024-07</v>
      </c>
      <c r="P5487" s="4" t="str">
        <f t="shared" si="598"/>
        <v>07</v>
      </c>
      <c r="Q5487" s="4" t="str">
        <f t="shared" si="599"/>
        <v>July</v>
      </c>
      <c r="R5487" s="30" t="str">
        <f t="shared" si="600"/>
        <v>21</v>
      </c>
      <c r="W5487" t="str">
        <f t="shared" si="601"/>
        <v>ok</v>
      </c>
    </row>
    <row r="5488" spans="1:23" x14ac:dyDescent="0.3">
      <c r="A5488" t="s">
        <v>5530</v>
      </c>
      <c r="B5488" t="s">
        <v>17</v>
      </c>
      <c r="C5488" t="s">
        <v>18</v>
      </c>
      <c r="D5488" t="s">
        <v>19</v>
      </c>
      <c r="E5488" t="s">
        <v>14</v>
      </c>
      <c r="F5488" t="s">
        <v>31</v>
      </c>
      <c r="G5488" s="5">
        <v>3033.6</v>
      </c>
      <c r="H5488" s="5">
        <f t="shared" si="595"/>
        <v>54.604799999999997</v>
      </c>
      <c r="I5488" s="6">
        <v>1</v>
      </c>
      <c r="J5488" s="6">
        <v>3033.6</v>
      </c>
      <c r="K5488" s="5">
        <f t="shared" si="596"/>
        <v>54.604799999999997</v>
      </c>
      <c r="L5488" s="7">
        <v>1.27</v>
      </c>
      <c r="M5488" s="7">
        <v>4336</v>
      </c>
      <c r="N5488" s="3">
        <v>45528</v>
      </c>
      <c r="O5488" s="4" t="str">
        <f t="shared" si="597"/>
        <v>2024-08</v>
      </c>
      <c r="P5488" s="4" t="str">
        <f t="shared" si="598"/>
        <v>08</v>
      </c>
      <c r="Q5488" s="4" t="str">
        <f t="shared" si="599"/>
        <v>August</v>
      </c>
      <c r="R5488" s="30" t="str">
        <f t="shared" si="600"/>
        <v>24</v>
      </c>
      <c r="W5488" t="str">
        <f t="shared" si="601"/>
        <v>ok</v>
      </c>
    </row>
    <row r="5489" spans="1:23" x14ac:dyDescent="0.3">
      <c r="A5489" t="s">
        <v>5531</v>
      </c>
      <c r="B5489" t="s">
        <v>23</v>
      </c>
      <c r="C5489" t="s">
        <v>24</v>
      </c>
      <c r="D5489" t="s">
        <v>25</v>
      </c>
      <c r="E5489" t="s">
        <v>20</v>
      </c>
      <c r="F5489" t="s">
        <v>31</v>
      </c>
      <c r="G5489" s="5">
        <v>15896.51</v>
      </c>
      <c r="H5489" s="5">
        <f t="shared" si="595"/>
        <v>286.13718</v>
      </c>
      <c r="I5489" s="6">
        <v>1</v>
      </c>
      <c r="J5489" s="6">
        <v>15896.51</v>
      </c>
      <c r="K5489" s="5">
        <f t="shared" si="596"/>
        <v>286.13718</v>
      </c>
      <c r="L5489" s="7">
        <v>1.19</v>
      </c>
      <c r="M5489" s="7">
        <v>3080</v>
      </c>
      <c r="N5489" s="3">
        <v>45301</v>
      </c>
      <c r="O5489" s="4" t="str">
        <f t="shared" si="597"/>
        <v>2024-01</v>
      </c>
      <c r="P5489" s="4" t="str">
        <f t="shared" si="598"/>
        <v>01</v>
      </c>
      <c r="Q5489" s="4" t="str">
        <f t="shared" si="599"/>
        <v>January</v>
      </c>
      <c r="R5489" s="30" t="str">
        <f t="shared" si="600"/>
        <v>10</v>
      </c>
      <c r="W5489" t="str">
        <f t="shared" si="601"/>
        <v>ok</v>
      </c>
    </row>
    <row r="5490" spans="1:23" x14ac:dyDescent="0.3">
      <c r="A5490" t="s">
        <v>5532</v>
      </c>
      <c r="B5490" t="s">
        <v>23</v>
      </c>
      <c r="C5490" t="s">
        <v>24</v>
      </c>
      <c r="D5490" t="s">
        <v>25</v>
      </c>
      <c r="E5490" t="s">
        <v>45</v>
      </c>
      <c r="F5490" t="s">
        <v>60</v>
      </c>
      <c r="G5490" s="5">
        <v>14661.32</v>
      </c>
      <c r="H5490" s="5">
        <f t="shared" si="595"/>
        <v>263.90375999999998</v>
      </c>
      <c r="I5490" s="6">
        <v>4</v>
      </c>
      <c r="J5490" s="6">
        <v>58645.279999999999</v>
      </c>
      <c r="K5490" s="5">
        <f t="shared" si="596"/>
        <v>1055.6150399999999</v>
      </c>
      <c r="L5490" s="7">
        <v>4.2</v>
      </c>
      <c r="M5490" s="7">
        <v>4422</v>
      </c>
      <c r="N5490" s="3">
        <v>45588</v>
      </c>
      <c r="O5490" s="4" t="str">
        <f t="shared" si="597"/>
        <v>2024-10</v>
      </c>
      <c r="P5490" s="4" t="str">
        <f t="shared" si="598"/>
        <v>10</v>
      </c>
      <c r="Q5490" s="4" t="str">
        <f t="shared" si="599"/>
        <v>October</v>
      </c>
      <c r="R5490" s="30" t="str">
        <f t="shared" si="600"/>
        <v>23</v>
      </c>
      <c r="W5490" t="str">
        <f t="shared" si="601"/>
        <v>ok</v>
      </c>
    </row>
    <row r="5491" spans="1:23" x14ac:dyDescent="0.3">
      <c r="A5491" t="s">
        <v>5533</v>
      </c>
      <c r="B5491" t="s">
        <v>23</v>
      </c>
      <c r="C5491" t="s">
        <v>24</v>
      </c>
      <c r="D5491" t="s">
        <v>25</v>
      </c>
      <c r="E5491" t="s">
        <v>20</v>
      </c>
      <c r="F5491" t="s">
        <v>21</v>
      </c>
      <c r="G5491" s="5">
        <v>12058.04</v>
      </c>
      <c r="H5491" s="5">
        <f t="shared" si="595"/>
        <v>217.04472000000001</v>
      </c>
      <c r="I5491" s="6">
        <v>5</v>
      </c>
      <c r="J5491" s="6">
        <v>60290.2</v>
      </c>
      <c r="K5491" s="5">
        <f t="shared" si="596"/>
        <v>1085.2236</v>
      </c>
      <c r="L5491" s="7">
        <v>4.34</v>
      </c>
      <c r="M5491" s="7">
        <v>4171</v>
      </c>
      <c r="N5491" s="3">
        <v>45594</v>
      </c>
      <c r="O5491" s="4" t="str">
        <f t="shared" si="597"/>
        <v>2024-10</v>
      </c>
      <c r="P5491" s="4" t="str">
        <f t="shared" si="598"/>
        <v>10</v>
      </c>
      <c r="Q5491" s="4" t="str">
        <f t="shared" si="599"/>
        <v>October</v>
      </c>
      <c r="R5491" s="30" t="str">
        <f t="shared" si="600"/>
        <v>29</v>
      </c>
      <c r="W5491" t="str">
        <f t="shared" si="601"/>
        <v>ok</v>
      </c>
    </row>
    <row r="5492" spans="1:23" x14ac:dyDescent="0.3">
      <c r="A5492" t="s">
        <v>5534</v>
      </c>
      <c r="B5492" t="s">
        <v>23</v>
      </c>
      <c r="C5492" t="s">
        <v>24</v>
      </c>
      <c r="D5492" t="s">
        <v>25</v>
      </c>
      <c r="E5492" t="s">
        <v>14</v>
      </c>
      <c r="F5492" t="s">
        <v>15</v>
      </c>
      <c r="G5492" s="5">
        <v>9058.0400000000009</v>
      </c>
      <c r="H5492" s="5">
        <f t="shared" si="595"/>
        <v>163.04472000000001</v>
      </c>
      <c r="I5492" s="6">
        <v>2</v>
      </c>
      <c r="J5492" s="6">
        <v>18116.080000000002</v>
      </c>
      <c r="K5492" s="5">
        <f t="shared" si="596"/>
        <v>326.08944000000002</v>
      </c>
      <c r="L5492" s="7">
        <v>3.02</v>
      </c>
      <c r="M5492" s="7">
        <v>3789</v>
      </c>
      <c r="N5492" s="3">
        <v>45351</v>
      </c>
      <c r="O5492" s="4" t="str">
        <f t="shared" si="597"/>
        <v>2024-02</v>
      </c>
      <c r="P5492" s="4" t="str">
        <f t="shared" si="598"/>
        <v>02</v>
      </c>
      <c r="Q5492" s="4" t="str">
        <f t="shared" si="599"/>
        <v>February</v>
      </c>
      <c r="R5492" s="30" t="str">
        <f t="shared" si="600"/>
        <v>29</v>
      </c>
      <c r="W5492" t="str">
        <f t="shared" si="601"/>
        <v>ok</v>
      </c>
    </row>
    <row r="5493" spans="1:23" x14ac:dyDescent="0.3">
      <c r="A5493" t="s">
        <v>5535</v>
      </c>
      <c r="B5493" t="s">
        <v>47</v>
      </c>
      <c r="C5493" t="s">
        <v>12</v>
      </c>
      <c r="D5493" t="s">
        <v>48</v>
      </c>
      <c r="E5493" t="s">
        <v>20</v>
      </c>
      <c r="F5493" t="s">
        <v>15</v>
      </c>
      <c r="G5493" s="5">
        <v>6980.1</v>
      </c>
      <c r="H5493" s="5">
        <f t="shared" si="595"/>
        <v>125.6418</v>
      </c>
      <c r="I5493" s="6">
        <v>1</v>
      </c>
      <c r="J5493" s="6">
        <v>6980.1</v>
      </c>
      <c r="K5493" s="5">
        <f t="shared" si="596"/>
        <v>125.6418</v>
      </c>
      <c r="L5493" s="7">
        <v>1.5</v>
      </c>
      <c r="M5493" s="7">
        <v>988</v>
      </c>
      <c r="N5493" s="3">
        <v>45591</v>
      </c>
      <c r="O5493" s="4" t="str">
        <f t="shared" si="597"/>
        <v>2024-10</v>
      </c>
      <c r="P5493" s="4" t="str">
        <f t="shared" si="598"/>
        <v>10</v>
      </c>
      <c r="Q5493" s="4" t="str">
        <f t="shared" si="599"/>
        <v>October</v>
      </c>
      <c r="R5493" s="30" t="str">
        <f t="shared" si="600"/>
        <v>26</v>
      </c>
      <c r="W5493" t="str">
        <f t="shared" si="601"/>
        <v>ok</v>
      </c>
    </row>
    <row r="5494" spans="1:23" x14ac:dyDescent="0.3">
      <c r="A5494" t="s">
        <v>5536</v>
      </c>
      <c r="B5494" t="s">
        <v>41</v>
      </c>
      <c r="C5494" t="s">
        <v>42</v>
      </c>
      <c r="D5494" t="s">
        <v>43</v>
      </c>
      <c r="E5494" t="s">
        <v>14</v>
      </c>
      <c r="F5494" t="s">
        <v>31</v>
      </c>
      <c r="G5494" s="5">
        <v>9898.3799999999992</v>
      </c>
      <c r="H5494" s="5">
        <f t="shared" si="595"/>
        <v>178.17083999999997</v>
      </c>
      <c r="I5494" s="6">
        <v>5</v>
      </c>
      <c r="J5494" s="6">
        <v>49491.9</v>
      </c>
      <c r="K5494" s="5">
        <f t="shared" si="596"/>
        <v>890.85419999999988</v>
      </c>
      <c r="L5494" s="7">
        <v>3.45</v>
      </c>
      <c r="M5494" s="7">
        <v>2892</v>
      </c>
      <c r="N5494" s="3">
        <v>45578</v>
      </c>
      <c r="O5494" s="4" t="str">
        <f t="shared" si="597"/>
        <v>2024-10</v>
      </c>
      <c r="P5494" s="4" t="str">
        <f t="shared" si="598"/>
        <v>10</v>
      </c>
      <c r="Q5494" s="4" t="str">
        <f t="shared" si="599"/>
        <v>October</v>
      </c>
      <c r="R5494" s="30" t="str">
        <f t="shared" si="600"/>
        <v>13</v>
      </c>
      <c r="W5494" t="str">
        <f t="shared" si="601"/>
        <v>ok</v>
      </c>
    </row>
    <row r="5495" spans="1:23" x14ac:dyDescent="0.3">
      <c r="A5495" t="s">
        <v>5537</v>
      </c>
      <c r="B5495" t="s">
        <v>51</v>
      </c>
      <c r="C5495" t="s">
        <v>29</v>
      </c>
      <c r="D5495" t="s">
        <v>52</v>
      </c>
      <c r="E5495" t="s">
        <v>20</v>
      </c>
      <c r="F5495" t="s">
        <v>15</v>
      </c>
      <c r="G5495" s="5">
        <v>2155.5300000000002</v>
      </c>
      <c r="H5495" s="5">
        <f t="shared" si="595"/>
        <v>38.79954</v>
      </c>
      <c r="I5495" s="6">
        <v>3</v>
      </c>
      <c r="J5495" s="6">
        <v>6466.59</v>
      </c>
      <c r="K5495" s="5">
        <f t="shared" si="596"/>
        <v>116.39861999999999</v>
      </c>
      <c r="L5495" s="7">
        <v>1.26</v>
      </c>
      <c r="M5495" s="7">
        <v>350</v>
      </c>
      <c r="N5495" s="3">
        <v>45567</v>
      </c>
      <c r="O5495" s="4" t="str">
        <f t="shared" si="597"/>
        <v>2024-10</v>
      </c>
      <c r="P5495" s="4" t="str">
        <f t="shared" si="598"/>
        <v>10</v>
      </c>
      <c r="Q5495" s="4" t="str">
        <f t="shared" si="599"/>
        <v>October</v>
      </c>
      <c r="R5495" s="30" t="str">
        <f t="shared" si="600"/>
        <v>02</v>
      </c>
      <c r="W5495" t="str">
        <f t="shared" si="601"/>
        <v>ok</v>
      </c>
    </row>
    <row r="5496" spans="1:23" x14ac:dyDescent="0.3">
      <c r="A5496" t="s">
        <v>5538</v>
      </c>
      <c r="B5496" t="s">
        <v>41</v>
      </c>
      <c r="C5496" t="s">
        <v>42</v>
      </c>
      <c r="D5496" t="s">
        <v>43</v>
      </c>
      <c r="E5496" t="s">
        <v>45</v>
      </c>
      <c r="F5496" t="s">
        <v>26</v>
      </c>
      <c r="G5496" s="5">
        <v>14931.33</v>
      </c>
      <c r="H5496" s="5">
        <f t="shared" si="595"/>
        <v>268.76393999999999</v>
      </c>
      <c r="I5496" s="6">
        <v>4</v>
      </c>
      <c r="J5496" s="6">
        <v>59725.32</v>
      </c>
      <c r="K5496" s="5">
        <f t="shared" si="596"/>
        <v>1075.05576</v>
      </c>
      <c r="L5496" s="7">
        <v>4.66</v>
      </c>
      <c r="M5496" s="7">
        <v>4485</v>
      </c>
      <c r="N5496" s="3">
        <v>45638</v>
      </c>
      <c r="O5496" s="4" t="str">
        <f t="shared" si="597"/>
        <v>2024-12</v>
      </c>
      <c r="P5496" s="4" t="str">
        <f t="shared" si="598"/>
        <v>12</v>
      </c>
      <c r="Q5496" s="4" t="str">
        <f t="shared" si="599"/>
        <v>December</v>
      </c>
      <c r="R5496" s="30" t="str">
        <f t="shared" si="600"/>
        <v>12</v>
      </c>
      <c r="W5496" t="str">
        <f t="shared" si="601"/>
        <v>ok</v>
      </c>
    </row>
    <row r="5497" spans="1:23" x14ac:dyDescent="0.3">
      <c r="A5497" t="s">
        <v>5539</v>
      </c>
      <c r="B5497" t="s">
        <v>51</v>
      </c>
      <c r="C5497" t="s">
        <v>29</v>
      </c>
      <c r="D5497" t="s">
        <v>52</v>
      </c>
      <c r="E5497" t="s">
        <v>45</v>
      </c>
      <c r="F5497" t="s">
        <v>26</v>
      </c>
      <c r="G5497" s="5">
        <v>10260.74</v>
      </c>
      <c r="H5497" s="5">
        <f t="shared" si="595"/>
        <v>184.69331999999997</v>
      </c>
      <c r="I5497" s="6">
        <v>3</v>
      </c>
      <c r="J5497" s="6">
        <v>30782.22</v>
      </c>
      <c r="K5497" s="5">
        <f t="shared" si="596"/>
        <v>554.07995999999991</v>
      </c>
      <c r="L5497" s="7">
        <v>2.29</v>
      </c>
      <c r="M5497" s="7">
        <v>1360</v>
      </c>
      <c r="N5497" s="3">
        <v>45600</v>
      </c>
      <c r="O5497" s="4" t="str">
        <f t="shared" si="597"/>
        <v>2024-11</v>
      </c>
      <c r="P5497" s="4" t="str">
        <f t="shared" si="598"/>
        <v>11</v>
      </c>
      <c r="Q5497" s="4" t="str">
        <f t="shared" si="599"/>
        <v>November</v>
      </c>
      <c r="R5497" s="30" t="str">
        <f t="shared" si="600"/>
        <v>04</v>
      </c>
      <c r="W5497" t="str">
        <f t="shared" si="601"/>
        <v>ok</v>
      </c>
    </row>
    <row r="5498" spans="1:23" x14ac:dyDescent="0.3">
      <c r="A5498" t="s">
        <v>5540</v>
      </c>
      <c r="B5498" t="s">
        <v>36</v>
      </c>
      <c r="C5498" t="s">
        <v>18</v>
      </c>
      <c r="D5498" t="s">
        <v>37</v>
      </c>
      <c r="E5498" t="s">
        <v>45</v>
      </c>
      <c r="F5498" t="s">
        <v>31</v>
      </c>
      <c r="G5498" s="5">
        <v>10280.030000000001</v>
      </c>
      <c r="H5498" s="5">
        <f t="shared" si="595"/>
        <v>185.04053999999999</v>
      </c>
      <c r="I5498" s="6">
        <v>5</v>
      </c>
      <c r="J5498" s="6">
        <v>51400.15</v>
      </c>
      <c r="K5498" s="5">
        <f t="shared" si="596"/>
        <v>925.20269999999994</v>
      </c>
      <c r="L5498" s="7">
        <v>3.78</v>
      </c>
      <c r="M5498" s="7">
        <v>2518</v>
      </c>
      <c r="N5498" s="3">
        <v>45368</v>
      </c>
      <c r="O5498" s="4" t="str">
        <f t="shared" si="597"/>
        <v>2024-03</v>
      </c>
      <c r="P5498" s="4" t="str">
        <f t="shared" si="598"/>
        <v>03</v>
      </c>
      <c r="Q5498" s="4" t="str">
        <f t="shared" si="599"/>
        <v>March</v>
      </c>
      <c r="R5498" s="30" t="str">
        <f t="shared" si="600"/>
        <v>17</v>
      </c>
      <c r="W5498" t="str">
        <f t="shared" si="601"/>
        <v>ok</v>
      </c>
    </row>
    <row r="5499" spans="1:23" x14ac:dyDescent="0.3">
      <c r="A5499" t="s">
        <v>5541</v>
      </c>
      <c r="B5499" t="s">
        <v>63</v>
      </c>
      <c r="C5499" t="s">
        <v>18</v>
      </c>
      <c r="D5499" t="s">
        <v>64</v>
      </c>
      <c r="E5499" t="s">
        <v>20</v>
      </c>
      <c r="F5499" t="s">
        <v>31</v>
      </c>
      <c r="G5499" s="5">
        <v>2124.6</v>
      </c>
      <c r="H5499" s="5">
        <f t="shared" si="595"/>
        <v>38.242799999999995</v>
      </c>
      <c r="I5499" s="6">
        <v>1</v>
      </c>
      <c r="J5499" s="6">
        <v>2124.6</v>
      </c>
      <c r="K5499" s="5">
        <f t="shared" si="596"/>
        <v>38.242799999999995</v>
      </c>
      <c r="L5499" s="7">
        <v>2.27</v>
      </c>
      <c r="M5499" s="7">
        <v>2244</v>
      </c>
      <c r="N5499" s="3">
        <v>45361</v>
      </c>
      <c r="O5499" s="4" t="str">
        <f t="shared" si="597"/>
        <v>2024-03</v>
      </c>
      <c r="P5499" s="4" t="str">
        <f t="shared" si="598"/>
        <v>03</v>
      </c>
      <c r="Q5499" s="4" t="str">
        <f t="shared" si="599"/>
        <v>March</v>
      </c>
      <c r="R5499" s="30" t="str">
        <f t="shared" si="600"/>
        <v>10</v>
      </c>
      <c r="W5499" t="str">
        <f t="shared" si="601"/>
        <v>ok</v>
      </c>
    </row>
    <row r="5500" spans="1:23" x14ac:dyDescent="0.3">
      <c r="A5500" t="s">
        <v>5542</v>
      </c>
      <c r="B5500" t="s">
        <v>47</v>
      </c>
      <c r="C5500" t="s">
        <v>12</v>
      </c>
      <c r="D5500" t="s">
        <v>48</v>
      </c>
      <c r="E5500" t="s">
        <v>14</v>
      </c>
      <c r="F5500" t="s">
        <v>38</v>
      </c>
      <c r="G5500" s="5">
        <v>1517.48</v>
      </c>
      <c r="H5500" s="5">
        <f t="shared" si="595"/>
        <v>27.314639999999997</v>
      </c>
      <c r="I5500" s="6">
        <v>2</v>
      </c>
      <c r="J5500" s="6">
        <v>3034.96</v>
      </c>
      <c r="K5500" s="5">
        <f t="shared" si="596"/>
        <v>54.629279999999994</v>
      </c>
      <c r="L5500" s="7">
        <v>2.21</v>
      </c>
      <c r="M5500" s="7">
        <v>1555</v>
      </c>
      <c r="N5500" s="3">
        <v>45360</v>
      </c>
      <c r="O5500" s="4" t="str">
        <f t="shared" si="597"/>
        <v>2024-03</v>
      </c>
      <c r="P5500" s="4" t="str">
        <f t="shared" si="598"/>
        <v>03</v>
      </c>
      <c r="Q5500" s="4" t="str">
        <f t="shared" si="599"/>
        <v>March</v>
      </c>
      <c r="R5500" s="30" t="str">
        <f t="shared" si="600"/>
        <v>09</v>
      </c>
      <c r="W5500" t="str">
        <f t="shared" si="601"/>
        <v>ok</v>
      </c>
    </row>
    <row r="5501" spans="1:23" x14ac:dyDescent="0.3">
      <c r="A5501" t="s">
        <v>5543</v>
      </c>
      <c r="B5501" t="s">
        <v>63</v>
      </c>
      <c r="C5501" t="s">
        <v>18</v>
      </c>
      <c r="D5501" t="s">
        <v>64</v>
      </c>
      <c r="E5501" t="s">
        <v>45</v>
      </c>
      <c r="F5501" t="s">
        <v>31</v>
      </c>
      <c r="G5501" s="5">
        <v>5553.37</v>
      </c>
      <c r="H5501" s="5">
        <f t="shared" si="595"/>
        <v>99.96065999999999</v>
      </c>
      <c r="I5501" s="6">
        <v>2</v>
      </c>
      <c r="J5501" s="6">
        <v>11106.74</v>
      </c>
      <c r="K5501" s="5">
        <f t="shared" si="596"/>
        <v>199.92131999999998</v>
      </c>
      <c r="L5501" s="7">
        <v>1.19</v>
      </c>
      <c r="M5501" s="7">
        <v>857</v>
      </c>
      <c r="N5501" s="3">
        <v>45435</v>
      </c>
      <c r="O5501" s="4" t="str">
        <f t="shared" si="597"/>
        <v>2024-05</v>
      </c>
      <c r="P5501" s="4" t="str">
        <f t="shared" si="598"/>
        <v>05</v>
      </c>
      <c r="Q5501" s="4" t="str">
        <f t="shared" si="599"/>
        <v>May</v>
      </c>
      <c r="R5501" s="30" t="str">
        <f t="shared" si="600"/>
        <v>23</v>
      </c>
      <c r="W5501" t="str">
        <f t="shared" si="601"/>
        <v>ok</v>
      </c>
    </row>
    <row r="5502" spans="1:23" x14ac:dyDescent="0.3">
      <c r="A5502" t="s">
        <v>5544</v>
      </c>
      <c r="B5502" t="s">
        <v>41</v>
      </c>
      <c r="C5502" t="s">
        <v>42</v>
      </c>
      <c r="D5502" t="s">
        <v>43</v>
      </c>
      <c r="E5502" t="s">
        <v>20</v>
      </c>
      <c r="F5502" t="s">
        <v>38</v>
      </c>
      <c r="G5502" s="5">
        <v>13548.05</v>
      </c>
      <c r="H5502" s="5">
        <f t="shared" si="595"/>
        <v>243.86489999999998</v>
      </c>
      <c r="I5502" s="6">
        <v>1</v>
      </c>
      <c r="J5502" s="6">
        <v>13548.05</v>
      </c>
      <c r="K5502" s="5">
        <f t="shared" si="596"/>
        <v>243.86489999999998</v>
      </c>
      <c r="L5502" s="7">
        <v>3.15</v>
      </c>
      <c r="M5502" s="7">
        <v>4231</v>
      </c>
      <c r="N5502" s="3">
        <v>45419</v>
      </c>
      <c r="O5502" s="4" t="str">
        <f t="shared" si="597"/>
        <v>2024-05</v>
      </c>
      <c r="P5502" s="4" t="str">
        <f t="shared" si="598"/>
        <v>05</v>
      </c>
      <c r="Q5502" s="4" t="str">
        <f t="shared" si="599"/>
        <v>May</v>
      </c>
      <c r="R5502" s="30" t="str">
        <f t="shared" si="600"/>
        <v>07</v>
      </c>
      <c r="W5502" t="str">
        <f t="shared" si="601"/>
        <v>ok</v>
      </c>
    </row>
    <row r="5503" spans="1:23" x14ac:dyDescent="0.3">
      <c r="A5503" t="s">
        <v>5545</v>
      </c>
      <c r="B5503" t="s">
        <v>28</v>
      </c>
      <c r="C5503" t="s">
        <v>29</v>
      </c>
      <c r="D5503" t="s">
        <v>30</v>
      </c>
      <c r="E5503" t="s">
        <v>20</v>
      </c>
      <c r="F5503" t="s">
        <v>26</v>
      </c>
      <c r="G5503" s="5">
        <v>13334.27</v>
      </c>
      <c r="H5503" s="5">
        <f t="shared" si="595"/>
        <v>240.01685999999998</v>
      </c>
      <c r="I5503" s="6">
        <v>3</v>
      </c>
      <c r="J5503" s="6">
        <v>40002.81</v>
      </c>
      <c r="K5503" s="5">
        <f t="shared" si="596"/>
        <v>720.05057999999997</v>
      </c>
      <c r="L5503" s="7">
        <v>3.41</v>
      </c>
      <c r="M5503" s="7">
        <v>357</v>
      </c>
      <c r="N5503" s="3">
        <v>45606</v>
      </c>
      <c r="O5503" s="4" t="str">
        <f t="shared" si="597"/>
        <v>2024-11</v>
      </c>
      <c r="P5503" s="4" t="str">
        <f t="shared" si="598"/>
        <v>11</v>
      </c>
      <c r="Q5503" s="4" t="str">
        <f t="shared" si="599"/>
        <v>November</v>
      </c>
      <c r="R5503" s="30" t="str">
        <f t="shared" si="600"/>
        <v>10</v>
      </c>
      <c r="W5503" t="str">
        <f t="shared" si="601"/>
        <v>ok</v>
      </c>
    </row>
    <row r="5504" spans="1:23" x14ac:dyDescent="0.3">
      <c r="A5504" t="s">
        <v>5546</v>
      </c>
      <c r="B5504" t="s">
        <v>28</v>
      </c>
      <c r="C5504" t="s">
        <v>29</v>
      </c>
      <c r="D5504" t="s">
        <v>30</v>
      </c>
      <c r="E5504" t="s">
        <v>20</v>
      </c>
      <c r="F5504" t="s">
        <v>15</v>
      </c>
      <c r="G5504" s="5">
        <v>18714.88</v>
      </c>
      <c r="H5504" s="5">
        <f t="shared" si="595"/>
        <v>336.86784</v>
      </c>
      <c r="I5504" s="6">
        <v>3</v>
      </c>
      <c r="J5504" s="6">
        <v>56144.639999999999</v>
      </c>
      <c r="K5504" s="5">
        <f t="shared" si="596"/>
        <v>1010.60352</v>
      </c>
      <c r="L5504" s="7">
        <v>4.87</v>
      </c>
      <c r="M5504" s="7">
        <v>4930</v>
      </c>
      <c r="N5504" s="3">
        <v>45322</v>
      </c>
      <c r="O5504" s="4" t="str">
        <f t="shared" si="597"/>
        <v>2024-01</v>
      </c>
      <c r="P5504" s="4" t="str">
        <f t="shared" si="598"/>
        <v>01</v>
      </c>
      <c r="Q5504" s="4" t="str">
        <f t="shared" si="599"/>
        <v>January</v>
      </c>
      <c r="R5504" s="30" t="str">
        <f t="shared" si="600"/>
        <v>31</v>
      </c>
      <c r="W5504" t="str">
        <f t="shared" si="601"/>
        <v>ok</v>
      </c>
    </row>
    <row r="5505" spans="1:23" x14ac:dyDescent="0.3">
      <c r="A5505" t="s">
        <v>5547</v>
      </c>
      <c r="B5505" t="s">
        <v>51</v>
      </c>
      <c r="C5505" t="s">
        <v>29</v>
      </c>
      <c r="D5505" t="s">
        <v>52</v>
      </c>
      <c r="E5505" t="s">
        <v>14</v>
      </c>
      <c r="F5505" t="s">
        <v>21</v>
      </c>
      <c r="G5505" s="5">
        <v>351.53</v>
      </c>
      <c r="H5505" s="5">
        <f t="shared" si="595"/>
        <v>6.3275399999999991</v>
      </c>
      <c r="I5505" s="6">
        <v>3</v>
      </c>
      <c r="J5505" s="6">
        <v>1054.5899999999999</v>
      </c>
      <c r="K5505" s="5">
        <f t="shared" si="596"/>
        <v>18.982619999999997</v>
      </c>
      <c r="L5505" s="7">
        <v>4.41</v>
      </c>
      <c r="M5505" s="7">
        <v>1350</v>
      </c>
      <c r="N5505" s="3">
        <v>45594</v>
      </c>
      <c r="O5505" s="4" t="str">
        <f t="shared" si="597"/>
        <v>2024-10</v>
      </c>
      <c r="P5505" s="4" t="str">
        <f t="shared" si="598"/>
        <v>10</v>
      </c>
      <c r="Q5505" s="4" t="str">
        <f t="shared" si="599"/>
        <v>October</v>
      </c>
      <c r="R5505" s="30" t="str">
        <f t="shared" si="600"/>
        <v>29</v>
      </c>
      <c r="W5505" t="str">
        <f t="shared" si="601"/>
        <v>ok</v>
      </c>
    </row>
    <row r="5506" spans="1:23" x14ac:dyDescent="0.3">
      <c r="A5506" t="s">
        <v>5548</v>
      </c>
      <c r="B5506" t="s">
        <v>47</v>
      </c>
      <c r="C5506" t="s">
        <v>12</v>
      </c>
      <c r="D5506" t="s">
        <v>48</v>
      </c>
      <c r="E5506" t="s">
        <v>45</v>
      </c>
      <c r="F5506" t="s">
        <v>60</v>
      </c>
      <c r="G5506" s="5">
        <v>611</v>
      </c>
      <c r="H5506" s="5">
        <f t="shared" si="595"/>
        <v>10.997999999999999</v>
      </c>
      <c r="I5506" s="6">
        <v>4</v>
      </c>
      <c r="J5506" s="6">
        <v>2444</v>
      </c>
      <c r="K5506" s="5">
        <f t="shared" si="596"/>
        <v>43.991999999999997</v>
      </c>
      <c r="L5506" s="7">
        <v>1.62</v>
      </c>
      <c r="M5506" s="7">
        <v>3897</v>
      </c>
      <c r="N5506" s="3">
        <v>45557</v>
      </c>
      <c r="O5506" s="4" t="str">
        <f t="shared" si="597"/>
        <v>2024-09</v>
      </c>
      <c r="P5506" s="4" t="str">
        <f t="shared" si="598"/>
        <v>09</v>
      </c>
      <c r="Q5506" s="4" t="str">
        <f t="shared" si="599"/>
        <v>September</v>
      </c>
      <c r="R5506" s="30" t="str">
        <f t="shared" si="600"/>
        <v>22</v>
      </c>
      <c r="W5506" t="str">
        <f t="shared" si="601"/>
        <v>ok</v>
      </c>
    </row>
    <row r="5507" spans="1:23" x14ac:dyDescent="0.3">
      <c r="A5507" t="s">
        <v>5549</v>
      </c>
      <c r="B5507" t="s">
        <v>11</v>
      </c>
      <c r="C5507" t="s">
        <v>12</v>
      </c>
      <c r="D5507" t="s">
        <v>13</v>
      </c>
      <c r="E5507" t="s">
        <v>20</v>
      </c>
      <c r="F5507" t="s">
        <v>26</v>
      </c>
      <c r="G5507" s="5">
        <v>7382.43</v>
      </c>
      <c r="H5507" s="5">
        <f t="shared" ref="H5507:H5570" si="602">G5507*0.018</f>
        <v>132.88373999999999</v>
      </c>
      <c r="I5507" s="6">
        <v>5</v>
      </c>
      <c r="J5507" s="6">
        <v>36912.15</v>
      </c>
      <c r="K5507" s="5">
        <f t="shared" ref="K5507:K5570" si="603">H5507*I5507</f>
        <v>664.41869999999994</v>
      </c>
      <c r="L5507" s="7">
        <v>4.12</v>
      </c>
      <c r="M5507" s="7">
        <v>2938</v>
      </c>
      <c r="N5507" s="3">
        <v>45575</v>
      </c>
      <c r="O5507" s="4" t="str">
        <f t="shared" ref="O5507:O5570" si="604">TEXT(N5507,"yyyy-mm")</f>
        <v>2024-10</v>
      </c>
      <c r="P5507" s="4" t="str">
        <f t="shared" ref="P5507:P5570" si="605">TEXT(N5507,"mm")</f>
        <v>10</v>
      </c>
      <c r="Q5507" s="4" t="str">
        <f t="shared" ref="Q5507:Q5570" si="606">TEXT(DATE(2024,P5507,1),"mmmm")</f>
        <v>October</v>
      </c>
      <c r="R5507" s="30" t="str">
        <f t="shared" ref="R5507:R5570" si="607">TEXT(N5507,"dd")</f>
        <v>10</v>
      </c>
      <c r="W5507" t="str">
        <f t="shared" ref="W5507:W5570" si="608">IF(G5507*I5507=J5507,"ok","False")</f>
        <v>ok</v>
      </c>
    </row>
    <row r="5508" spans="1:23" x14ac:dyDescent="0.3">
      <c r="A5508" t="s">
        <v>5550</v>
      </c>
      <c r="B5508" t="s">
        <v>33</v>
      </c>
      <c r="C5508" t="s">
        <v>12</v>
      </c>
      <c r="D5508" t="s">
        <v>34</v>
      </c>
      <c r="E5508" t="s">
        <v>20</v>
      </c>
      <c r="F5508" t="s">
        <v>26</v>
      </c>
      <c r="G5508" s="5">
        <v>1154.52</v>
      </c>
      <c r="H5508" s="5">
        <f t="shared" si="602"/>
        <v>20.781359999999999</v>
      </c>
      <c r="I5508" s="6">
        <v>4</v>
      </c>
      <c r="J5508" s="6">
        <v>4618.08</v>
      </c>
      <c r="K5508" s="5">
        <f t="shared" si="603"/>
        <v>83.125439999999998</v>
      </c>
      <c r="L5508" s="7">
        <v>3.84</v>
      </c>
      <c r="M5508" s="7">
        <v>740</v>
      </c>
      <c r="N5508" s="3">
        <v>45551</v>
      </c>
      <c r="O5508" s="4" t="str">
        <f t="shared" si="604"/>
        <v>2024-09</v>
      </c>
      <c r="P5508" s="4" t="str">
        <f t="shared" si="605"/>
        <v>09</v>
      </c>
      <c r="Q5508" s="4" t="str">
        <f t="shared" si="606"/>
        <v>September</v>
      </c>
      <c r="R5508" s="30" t="str">
        <f t="shared" si="607"/>
        <v>16</v>
      </c>
      <c r="W5508" t="str">
        <f t="shared" si="608"/>
        <v>ok</v>
      </c>
    </row>
    <row r="5509" spans="1:23" x14ac:dyDescent="0.3">
      <c r="A5509" t="s">
        <v>5551</v>
      </c>
      <c r="B5509" t="s">
        <v>23</v>
      </c>
      <c r="C5509" t="s">
        <v>24</v>
      </c>
      <c r="D5509" t="s">
        <v>25</v>
      </c>
      <c r="E5509" t="s">
        <v>20</v>
      </c>
      <c r="F5509" t="s">
        <v>60</v>
      </c>
      <c r="G5509" s="5">
        <v>2484.85</v>
      </c>
      <c r="H5509" s="5">
        <f t="shared" si="602"/>
        <v>44.727299999999993</v>
      </c>
      <c r="I5509" s="6">
        <v>2</v>
      </c>
      <c r="J5509" s="6">
        <v>4969.7</v>
      </c>
      <c r="K5509" s="5">
        <f t="shared" si="603"/>
        <v>89.454599999999985</v>
      </c>
      <c r="L5509" s="7">
        <v>1.78</v>
      </c>
      <c r="M5509" s="7">
        <v>1514</v>
      </c>
      <c r="N5509" s="3">
        <v>45395</v>
      </c>
      <c r="O5509" s="4" t="str">
        <f t="shared" si="604"/>
        <v>2024-04</v>
      </c>
      <c r="P5509" s="4" t="str">
        <f t="shared" si="605"/>
        <v>04</v>
      </c>
      <c r="Q5509" s="4" t="str">
        <f t="shared" si="606"/>
        <v>April</v>
      </c>
      <c r="R5509" s="30" t="str">
        <f t="shared" si="607"/>
        <v>13</v>
      </c>
      <c r="W5509" t="str">
        <f t="shared" si="608"/>
        <v>ok</v>
      </c>
    </row>
    <row r="5510" spans="1:23" x14ac:dyDescent="0.3">
      <c r="A5510" t="s">
        <v>5552</v>
      </c>
      <c r="B5510" t="s">
        <v>28</v>
      </c>
      <c r="C5510" t="s">
        <v>29</v>
      </c>
      <c r="D5510" t="s">
        <v>30</v>
      </c>
      <c r="E5510" t="s">
        <v>14</v>
      </c>
      <c r="F5510" t="s">
        <v>31</v>
      </c>
      <c r="G5510" s="5">
        <v>7155.97</v>
      </c>
      <c r="H5510" s="5">
        <f t="shared" si="602"/>
        <v>128.80745999999999</v>
      </c>
      <c r="I5510" s="6">
        <v>1</v>
      </c>
      <c r="J5510" s="6">
        <v>7155.97</v>
      </c>
      <c r="K5510" s="5">
        <f t="shared" si="603"/>
        <v>128.80745999999999</v>
      </c>
      <c r="L5510" s="7">
        <v>3.48</v>
      </c>
      <c r="M5510" s="7">
        <v>2709</v>
      </c>
      <c r="N5510" s="3">
        <v>45502</v>
      </c>
      <c r="O5510" s="4" t="str">
        <f t="shared" si="604"/>
        <v>2024-07</v>
      </c>
      <c r="P5510" s="4" t="str">
        <f t="shared" si="605"/>
        <v>07</v>
      </c>
      <c r="Q5510" s="4" t="str">
        <f t="shared" si="606"/>
        <v>July</v>
      </c>
      <c r="R5510" s="30" t="str">
        <f t="shared" si="607"/>
        <v>29</v>
      </c>
      <c r="W5510" t="str">
        <f t="shared" si="608"/>
        <v>ok</v>
      </c>
    </row>
    <row r="5511" spans="1:23" x14ac:dyDescent="0.3">
      <c r="A5511" t="s">
        <v>5553</v>
      </c>
      <c r="B5511" t="s">
        <v>23</v>
      </c>
      <c r="C5511" t="s">
        <v>24</v>
      </c>
      <c r="D5511" t="s">
        <v>25</v>
      </c>
      <c r="E5511" t="s">
        <v>20</v>
      </c>
      <c r="F5511" t="s">
        <v>60</v>
      </c>
      <c r="G5511" s="5">
        <v>6923.24</v>
      </c>
      <c r="H5511" s="5">
        <f t="shared" si="602"/>
        <v>124.61831999999998</v>
      </c>
      <c r="I5511" s="6">
        <v>3</v>
      </c>
      <c r="J5511" s="6">
        <v>20769.72</v>
      </c>
      <c r="K5511" s="5">
        <f t="shared" si="603"/>
        <v>373.85495999999995</v>
      </c>
      <c r="L5511" s="7">
        <v>4.13</v>
      </c>
      <c r="M5511" s="7">
        <v>4482</v>
      </c>
      <c r="N5511" s="3">
        <v>45294</v>
      </c>
      <c r="O5511" s="4" t="str">
        <f t="shared" si="604"/>
        <v>2024-01</v>
      </c>
      <c r="P5511" s="4" t="str">
        <f t="shared" si="605"/>
        <v>01</v>
      </c>
      <c r="Q5511" s="4" t="str">
        <f t="shared" si="606"/>
        <v>January</v>
      </c>
      <c r="R5511" s="30" t="str">
        <f t="shared" si="607"/>
        <v>03</v>
      </c>
      <c r="W5511" t="str">
        <f t="shared" si="608"/>
        <v>ok</v>
      </c>
    </row>
    <row r="5512" spans="1:23" x14ac:dyDescent="0.3">
      <c r="A5512" t="s">
        <v>5554</v>
      </c>
      <c r="B5512" t="s">
        <v>23</v>
      </c>
      <c r="C5512" t="s">
        <v>24</v>
      </c>
      <c r="D5512" t="s">
        <v>25</v>
      </c>
      <c r="E5512" t="s">
        <v>45</v>
      </c>
      <c r="F5512" t="s">
        <v>21</v>
      </c>
      <c r="G5512" s="5">
        <v>3992.82</v>
      </c>
      <c r="H5512" s="5">
        <f t="shared" si="602"/>
        <v>71.870760000000004</v>
      </c>
      <c r="I5512" s="6">
        <v>3</v>
      </c>
      <c r="J5512" s="6">
        <v>11978.46</v>
      </c>
      <c r="K5512" s="5">
        <f t="shared" si="603"/>
        <v>215.61228</v>
      </c>
      <c r="L5512" s="7">
        <v>3.65</v>
      </c>
      <c r="M5512" s="7">
        <v>2004</v>
      </c>
      <c r="N5512" s="3">
        <v>45482</v>
      </c>
      <c r="O5512" s="4" t="str">
        <f t="shared" si="604"/>
        <v>2024-07</v>
      </c>
      <c r="P5512" s="4" t="str">
        <f t="shared" si="605"/>
        <v>07</v>
      </c>
      <c r="Q5512" s="4" t="str">
        <f t="shared" si="606"/>
        <v>July</v>
      </c>
      <c r="R5512" s="30" t="str">
        <f t="shared" si="607"/>
        <v>09</v>
      </c>
      <c r="W5512" t="str">
        <f t="shared" si="608"/>
        <v>ok</v>
      </c>
    </row>
    <row r="5513" spans="1:23" x14ac:dyDescent="0.3">
      <c r="A5513" t="s">
        <v>5555</v>
      </c>
      <c r="B5513" t="s">
        <v>51</v>
      </c>
      <c r="C5513" t="s">
        <v>29</v>
      </c>
      <c r="D5513" t="s">
        <v>52</v>
      </c>
      <c r="E5513" t="s">
        <v>20</v>
      </c>
      <c r="F5513" t="s">
        <v>31</v>
      </c>
      <c r="G5513" s="5">
        <v>7535.35</v>
      </c>
      <c r="H5513" s="5">
        <f t="shared" si="602"/>
        <v>135.63630000000001</v>
      </c>
      <c r="I5513" s="6">
        <v>4</v>
      </c>
      <c r="J5513" s="6">
        <v>30141.4</v>
      </c>
      <c r="K5513" s="5">
        <f t="shared" si="603"/>
        <v>542.54520000000002</v>
      </c>
      <c r="L5513" s="7">
        <v>2.78</v>
      </c>
      <c r="M5513" s="7">
        <v>4209</v>
      </c>
      <c r="N5513" s="3">
        <v>45521</v>
      </c>
      <c r="O5513" s="4" t="str">
        <f t="shared" si="604"/>
        <v>2024-08</v>
      </c>
      <c r="P5513" s="4" t="str">
        <f t="shared" si="605"/>
        <v>08</v>
      </c>
      <c r="Q5513" s="4" t="str">
        <f t="shared" si="606"/>
        <v>August</v>
      </c>
      <c r="R5513" s="30" t="str">
        <f t="shared" si="607"/>
        <v>17</v>
      </c>
      <c r="W5513" t="str">
        <f t="shared" si="608"/>
        <v>ok</v>
      </c>
    </row>
    <row r="5514" spans="1:23" x14ac:dyDescent="0.3">
      <c r="A5514" t="s">
        <v>5556</v>
      </c>
      <c r="B5514" t="s">
        <v>28</v>
      </c>
      <c r="C5514" t="s">
        <v>29</v>
      </c>
      <c r="D5514" t="s">
        <v>30</v>
      </c>
      <c r="E5514" t="s">
        <v>20</v>
      </c>
      <c r="F5514" t="s">
        <v>26</v>
      </c>
      <c r="G5514" s="5">
        <v>10494.84</v>
      </c>
      <c r="H5514" s="5">
        <f t="shared" si="602"/>
        <v>188.90711999999999</v>
      </c>
      <c r="I5514" s="6">
        <v>4</v>
      </c>
      <c r="J5514" s="6">
        <v>41979.360000000001</v>
      </c>
      <c r="K5514" s="5">
        <f t="shared" si="603"/>
        <v>755.62847999999997</v>
      </c>
      <c r="L5514" s="7">
        <v>4.1399999999999997</v>
      </c>
      <c r="M5514" s="7">
        <v>4108</v>
      </c>
      <c r="N5514" s="3">
        <v>45339</v>
      </c>
      <c r="O5514" s="4" t="str">
        <f t="shared" si="604"/>
        <v>2024-02</v>
      </c>
      <c r="P5514" s="4" t="str">
        <f t="shared" si="605"/>
        <v>02</v>
      </c>
      <c r="Q5514" s="4" t="str">
        <f t="shared" si="606"/>
        <v>February</v>
      </c>
      <c r="R5514" s="30" t="str">
        <f t="shared" si="607"/>
        <v>17</v>
      </c>
      <c r="W5514" t="str">
        <f t="shared" si="608"/>
        <v>ok</v>
      </c>
    </row>
    <row r="5515" spans="1:23" x14ac:dyDescent="0.3">
      <c r="A5515" t="s">
        <v>5557</v>
      </c>
      <c r="B5515" t="s">
        <v>33</v>
      </c>
      <c r="C5515" t="s">
        <v>12</v>
      </c>
      <c r="D5515" t="s">
        <v>34</v>
      </c>
      <c r="E5515" t="s">
        <v>14</v>
      </c>
      <c r="F5515" t="s">
        <v>38</v>
      </c>
      <c r="G5515" s="5">
        <v>4302.7700000000004</v>
      </c>
      <c r="H5515" s="5">
        <f t="shared" si="602"/>
        <v>77.449860000000001</v>
      </c>
      <c r="I5515" s="6">
        <v>4</v>
      </c>
      <c r="J5515" s="6">
        <v>17211.080000000002</v>
      </c>
      <c r="K5515" s="5">
        <f t="shared" si="603"/>
        <v>309.79944</v>
      </c>
      <c r="L5515" s="7">
        <v>1.71</v>
      </c>
      <c r="M5515" s="7">
        <v>4988</v>
      </c>
      <c r="N5515" s="3">
        <v>45377</v>
      </c>
      <c r="O5515" s="4" t="str">
        <f t="shared" si="604"/>
        <v>2024-03</v>
      </c>
      <c r="P5515" s="4" t="str">
        <f t="shared" si="605"/>
        <v>03</v>
      </c>
      <c r="Q5515" s="4" t="str">
        <f t="shared" si="606"/>
        <v>March</v>
      </c>
      <c r="R5515" s="30" t="str">
        <f t="shared" si="607"/>
        <v>26</v>
      </c>
      <c r="W5515" t="str">
        <f t="shared" si="608"/>
        <v>ok</v>
      </c>
    </row>
    <row r="5516" spans="1:23" x14ac:dyDescent="0.3">
      <c r="A5516" t="s">
        <v>5558</v>
      </c>
      <c r="B5516" t="s">
        <v>47</v>
      </c>
      <c r="C5516" t="s">
        <v>12</v>
      </c>
      <c r="D5516" t="s">
        <v>48</v>
      </c>
      <c r="E5516" t="s">
        <v>20</v>
      </c>
      <c r="F5516" t="s">
        <v>31</v>
      </c>
      <c r="G5516" s="5">
        <v>9947.7000000000007</v>
      </c>
      <c r="H5516" s="5">
        <f t="shared" si="602"/>
        <v>179.05860000000001</v>
      </c>
      <c r="I5516" s="6">
        <v>2</v>
      </c>
      <c r="J5516" s="6">
        <v>19895.400000000001</v>
      </c>
      <c r="K5516" s="5">
        <f t="shared" si="603"/>
        <v>358.11720000000003</v>
      </c>
      <c r="L5516" s="7">
        <v>3.53</v>
      </c>
      <c r="M5516" s="7">
        <v>3879</v>
      </c>
      <c r="N5516" s="3">
        <v>45411</v>
      </c>
      <c r="O5516" s="4" t="str">
        <f t="shared" si="604"/>
        <v>2024-04</v>
      </c>
      <c r="P5516" s="4" t="str">
        <f t="shared" si="605"/>
        <v>04</v>
      </c>
      <c r="Q5516" s="4" t="str">
        <f t="shared" si="606"/>
        <v>April</v>
      </c>
      <c r="R5516" s="30" t="str">
        <f t="shared" si="607"/>
        <v>29</v>
      </c>
      <c r="W5516" t="str">
        <f t="shared" si="608"/>
        <v>ok</v>
      </c>
    </row>
    <row r="5517" spans="1:23" x14ac:dyDescent="0.3">
      <c r="A5517" t="s">
        <v>5559</v>
      </c>
      <c r="B5517" t="s">
        <v>11</v>
      </c>
      <c r="C5517" t="s">
        <v>12</v>
      </c>
      <c r="D5517" t="s">
        <v>13</v>
      </c>
      <c r="E5517" t="s">
        <v>20</v>
      </c>
      <c r="F5517" t="s">
        <v>60</v>
      </c>
      <c r="G5517" s="5">
        <v>19455.47</v>
      </c>
      <c r="H5517" s="5">
        <f t="shared" si="602"/>
        <v>350.19846000000001</v>
      </c>
      <c r="I5517" s="6">
        <v>3</v>
      </c>
      <c r="J5517" s="6">
        <v>58366.41</v>
      </c>
      <c r="K5517" s="5">
        <f t="shared" si="603"/>
        <v>1050.59538</v>
      </c>
      <c r="L5517" s="7">
        <v>3.38</v>
      </c>
      <c r="M5517" s="7">
        <v>3766</v>
      </c>
      <c r="N5517" s="3">
        <v>45477</v>
      </c>
      <c r="O5517" s="4" t="str">
        <f t="shared" si="604"/>
        <v>2024-07</v>
      </c>
      <c r="P5517" s="4" t="str">
        <f t="shared" si="605"/>
        <v>07</v>
      </c>
      <c r="Q5517" s="4" t="str">
        <f t="shared" si="606"/>
        <v>July</v>
      </c>
      <c r="R5517" s="30" t="str">
        <f t="shared" si="607"/>
        <v>04</v>
      </c>
      <c r="W5517" t="str">
        <f t="shared" si="608"/>
        <v>ok</v>
      </c>
    </row>
    <row r="5518" spans="1:23" x14ac:dyDescent="0.3">
      <c r="A5518" t="s">
        <v>5560</v>
      </c>
      <c r="B5518" t="s">
        <v>28</v>
      </c>
      <c r="C5518" t="s">
        <v>29</v>
      </c>
      <c r="D5518" t="s">
        <v>30</v>
      </c>
      <c r="E5518" t="s">
        <v>20</v>
      </c>
      <c r="F5518" t="s">
        <v>26</v>
      </c>
      <c r="G5518" s="5">
        <v>11897.41</v>
      </c>
      <c r="H5518" s="5">
        <f t="shared" si="602"/>
        <v>214.15337999999997</v>
      </c>
      <c r="I5518" s="6">
        <v>2</v>
      </c>
      <c r="J5518" s="6">
        <v>23794.82</v>
      </c>
      <c r="K5518" s="5">
        <f t="shared" si="603"/>
        <v>428.30675999999994</v>
      </c>
      <c r="L5518" s="7">
        <v>3.36</v>
      </c>
      <c r="M5518" s="7">
        <v>1628</v>
      </c>
      <c r="N5518" s="3">
        <v>45431</v>
      </c>
      <c r="O5518" s="4" t="str">
        <f t="shared" si="604"/>
        <v>2024-05</v>
      </c>
      <c r="P5518" s="4" t="str">
        <f t="shared" si="605"/>
        <v>05</v>
      </c>
      <c r="Q5518" s="4" t="str">
        <f t="shared" si="606"/>
        <v>May</v>
      </c>
      <c r="R5518" s="30" t="str">
        <f t="shared" si="607"/>
        <v>19</v>
      </c>
      <c r="W5518" t="str">
        <f t="shared" si="608"/>
        <v>ok</v>
      </c>
    </row>
    <row r="5519" spans="1:23" x14ac:dyDescent="0.3">
      <c r="A5519" t="s">
        <v>5561</v>
      </c>
      <c r="B5519" t="s">
        <v>47</v>
      </c>
      <c r="C5519" t="s">
        <v>12</v>
      </c>
      <c r="D5519" t="s">
        <v>48</v>
      </c>
      <c r="E5519" t="s">
        <v>20</v>
      </c>
      <c r="F5519" t="s">
        <v>15</v>
      </c>
      <c r="G5519" s="5">
        <v>10275.030000000001</v>
      </c>
      <c r="H5519" s="5">
        <f t="shared" si="602"/>
        <v>184.95053999999999</v>
      </c>
      <c r="I5519" s="6">
        <v>5</v>
      </c>
      <c r="J5519" s="6">
        <v>51375.15</v>
      </c>
      <c r="K5519" s="5">
        <f t="shared" si="603"/>
        <v>924.7527</v>
      </c>
      <c r="L5519" s="7">
        <v>1.24</v>
      </c>
      <c r="M5519" s="7">
        <v>1303</v>
      </c>
      <c r="N5519" s="3">
        <v>45441</v>
      </c>
      <c r="O5519" s="4" t="str">
        <f t="shared" si="604"/>
        <v>2024-05</v>
      </c>
      <c r="P5519" s="4" t="str">
        <f t="shared" si="605"/>
        <v>05</v>
      </c>
      <c r="Q5519" s="4" t="str">
        <f t="shared" si="606"/>
        <v>May</v>
      </c>
      <c r="R5519" s="30" t="str">
        <f t="shared" si="607"/>
        <v>29</v>
      </c>
      <c r="W5519" t="str">
        <f t="shared" si="608"/>
        <v>ok</v>
      </c>
    </row>
    <row r="5520" spans="1:23" x14ac:dyDescent="0.3">
      <c r="A5520" t="s">
        <v>5562</v>
      </c>
      <c r="B5520" t="s">
        <v>47</v>
      </c>
      <c r="C5520" t="s">
        <v>12</v>
      </c>
      <c r="D5520" t="s">
        <v>48</v>
      </c>
      <c r="E5520" t="s">
        <v>45</v>
      </c>
      <c r="F5520" t="s">
        <v>21</v>
      </c>
      <c r="G5520" s="5">
        <v>2854.51</v>
      </c>
      <c r="H5520" s="5">
        <f t="shared" si="602"/>
        <v>51.381180000000001</v>
      </c>
      <c r="I5520" s="6">
        <v>4</v>
      </c>
      <c r="J5520" s="6">
        <v>11418.04</v>
      </c>
      <c r="K5520" s="5">
        <f t="shared" si="603"/>
        <v>205.52472</v>
      </c>
      <c r="L5520" s="7">
        <v>3.76</v>
      </c>
      <c r="M5520" s="7">
        <v>3418</v>
      </c>
      <c r="N5520" s="3">
        <v>45389</v>
      </c>
      <c r="O5520" s="4" t="str">
        <f t="shared" si="604"/>
        <v>2024-04</v>
      </c>
      <c r="P5520" s="4" t="str">
        <f t="shared" si="605"/>
        <v>04</v>
      </c>
      <c r="Q5520" s="4" t="str">
        <f t="shared" si="606"/>
        <v>April</v>
      </c>
      <c r="R5520" s="30" t="str">
        <f t="shared" si="607"/>
        <v>07</v>
      </c>
      <c r="W5520" t="str">
        <f t="shared" si="608"/>
        <v>ok</v>
      </c>
    </row>
    <row r="5521" spans="1:23" x14ac:dyDescent="0.3">
      <c r="A5521" t="s">
        <v>5563</v>
      </c>
      <c r="B5521" t="s">
        <v>63</v>
      </c>
      <c r="C5521" t="s">
        <v>18</v>
      </c>
      <c r="D5521" t="s">
        <v>64</v>
      </c>
      <c r="E5521" t="s">
        <v>20</v>
      </c>
      <c r="F5521" t="s">
        <v>15</v>
      </c>
      <c r="G5521" s="5">
        <v>13191.65</v>
      </c>
      <c r="H5521" s="5">
        <f t="shared" si="602"/>
        <v>237.44969999999998</v>
      </c>
      <c r="I5521" s="6">
        <v>4</v>
      </c>
      <c r="J5521" s="6">
        <v>52766.6</v>
      </c>
      <c r="K5521" s="5">
        <f t="shared" si="603"/>
        <v>949.79879999999991</v>
      </c>
      <c r="L5521" s="7">
        <v>3.51</v>
      </c>
      <c r="M5521" s="7">
        <v>1619</v>
      </c>
      <c r="N5521" s="3">
        <v>45387</v>
      </c>
      <c r="O5521" s="4" t="str">
        <f t="shared" si="604"/>
        <v>2024-04</v>
      </c>
      <c r="P5521" s="4" t="str">
        <f t="shared" si="605"/>
        <v>04</v>
      </c>
      <c r="Q5521" s="4" t="str">
        <f t="shared" si="606"/>
        <v>April</v>
      </c>
      <c r="R5521" s="30" t="str">
        <f t="shared" si="607"/>
        <v>05</v>
      </c>
      <c r="W5521" t="str">
        <f t="shared" si="608"/>
        <v>ok</v>
      </c>
    </row>
    <row r="5522" spans="1:23" x14ac:dyDescent="0.3">
      <c r="A5522" t="s">
        <v>5564</v>
      </c>
      <c r="B5522" t="s">
        <v>17</v>
      </c>
      <c r="C5522" t="s">
        <v>18</v>
      </c>
      <c r="D5522" t="s">
        <v>19</v>
      </c>
      <c r="E5522" t="s">
        <v>14</v>
      </c>
      <c r="F5522" t="s">
        <v>26</v>
      </c>
      <c r="G5522" s="5">
        <v>14476.37</v>
      </c>
      <c r="H5522" s="5">
        <f t="shared" si="602"/>
        <v>260.57465999999999</v>
      </c>
      <c r="I5522" s="6">
        <v>4</v>
      </c>
      <c r="J5522" s="6">
        <v>57905.48</v>
      </c>
      <c r="K5522" s="5">
        <f t="shared" si="603"/>
        <v>1042.29864</v>
      </c>
      <c r="L5522" s="7">
        <v>2.1</v>
      </c>
      <c r="M5522" s="7">
        <v>4918</v>
      </c>
      <c r="N5522" s="3">
        <v>45381</v>
      </c>
      <c r="O5522" s="4" t="str">
        <f t="shared" si="604"/>
        <v>2024-03</v>
      </c>
      <c r="P5522" s="4" t="str">
        <f t="shared" si="605"/>
        <v>03</v>
      </c>
      <c r="Q5522" s="4" t="str">
        <f t="shared" si="606"/>
        <v>March</v>
      </c>
      <c r="R5522" s="30" t="str">
        <f t="shared" si="607"/>
        <v>30</v>
      </c>
      <c r="W5522" t="str">
        <f t="shared" si="608"/>
        <v>ok</v>
      </c>
    </row>
    <row r="5523" spans="1:23" x14ac:dyDescent="0.3">
      <c r="A5523" t="s">
        <v>5565</v>
      </c>
      <c r="B5523" t="s">
        <v>28</v>
      </c>
      <c r="C5523" t="s">
        <v>29</v>
      </c>
      <c r="D5523" t="s">
        <v>30</v>
      </c>
      <c r="E5523" t="s">
        <v>14</v>
      </c>
      <c r="F5523" t="s">
        <v>38</v>
      </c>
      <c r="G5523" s="5">
        <v>10846.73</v>
      </c>
      <c r="H5523" s="5">
        <f t="shared" si="602"/>
        <v>195.24113999999997</v>
      </c>
      <c r="I5523" s="6">
        <v>2</v>
      </c>
      <c r="J5523" s="6">
        <v>21693.46</v>
      </c>
      <c r="K5523" s="5">
        <f t="shared" si="603"/>
        <v>390.48227999999995</v>
      </c>
      <c r="L5523" s="7">
        <v>4.45</v>
      </c>
      <c r="M5523" s="7">
        <v>2590</v>
      </c>
      <c r="N5523" s="3">
        <v>45599</v>
      </c>
      <c r="O5523" s="4" t="str">
        <f t="shared" si="604"/>
        <v>2024-11</v>
      </c>
      <c r="P5523" s="4" t="str">
        <f t="shared" si="605"/>
        <v>11</v>
      </c>
      <c r="Q5523" s="4" t="str">
        <f t="shared" si="606"/>
        <v>November</v>
      </c>
      <c r="R5523" s="30" t="str">
        <f t="shared" si="607"/>
        <v>03</v>
      </c>
      <c r="W5523" t="str">
        <f t="shared" si="608"/>
        <v>ok</v>
      </c>
    </row>
    <row r="5524" spans="1:23" x14ac:dyDescent="0.3">
      <c r="A5524" t="s">
        <v>5566</v>
      </c>
      <c r="B5524" t="s">
        <v>23</v>
      </c>
      <c r="C5524" t="s">
        <v>24</v>
      </c>
      <c r="D5524" t="s">
        <v>25</v>
      </c>
      <c r="E5524" t="s">
        <v>20</v>
      </c>
      <c r="F5524" t="s">
        <v>21</v>
      </c>
      <c r="G5524" s="5">
        <v>6976.41</v>
      </c>
      <c r="H5524" s="5">
        <f t="shared" si="602"/>
        <v>125.57537999999998</v>
      </c>
      <c r="I5524" s="6">
        <v>2</v>
      </c>
      <c r="J5524" s="6">
        <v>13952.82</v>
      </c>
      <c r="K5524" s="5">
        <f t="shared" si="603"/>
        <v>251.15075999999996</v>
      </c>
      <c r="L5524" s="7">
        <v>1.49</v>
      </c>
      <c r="M5524" s="7">
        <v>4150</v>
      </c>
      <c r="N5524" s="3">
        <v>45576</v>
      </c>
      <c r="O5524" s="4" t="str">
        <f t="shared" si="604"/>
        <v>2024-10</v>
      </c>
      <c r="P5524" s="4" t="str">
        <f t="shared" si="605"/>
        <v>10</v>
      </c>
      <c r="Q5524" s="4" t="str">
        <f t="shared" si="606"/>
        <v>October</v>
      </c>
      <c r="R5524" s="30" t="str">
        <f t="shared" si="607"/>
        <v>11</v>
      </c>
      <c r="W5524" t="str">
        <f t="shared" si="608"/>
        <v>ok</v>
      </c>
    </row>
    <row r="5525" spans="1:23" x14ac:dyDescent="0.3">
      <c r="A5525" t="s">
        <v>5567</v>
      </c>
      <c r="B5525" t="s">
        <v>33</v>
      </c>
      <c r="C5525" t="s">
        <v>12</v>
      </c>
      <c r="D5525" t="s">
        <v>34</v>
      </c>
      <c r="E5525" t="s">
        <v>20</v>
      </c>
      <c r="F5525" t="s">
        <v>38</v>
      </c>
      <c r="G5525" s="5">
        <v>13759.65</v>
      </c>
      <c r="H5525" s="5">
        <f t="shared" si="602"/>
        <v>247.67369999999997</v>
      </c>
      <c r="I5525" s="6">
        <v>2</v>
      </c>
      <c r="J5525" s="6">
        <v>27519.3</v>
      </c>
      <c r="K5525" s="5">
        <f t="shared" si="603"/>
        <v>495.34739999999994</v>
      </c>
      <c r="L5525" s="7">
        <v>2.29</v>
      </c>
      <c r="M5525" s="7">
        <v>4996</v>
      </c>
      <c r="N5525" s="3">
        <v>45344</v>
      </c>
      <c r="O5525" s="4" t="str">
        <f t="shared" si="604"/>
        <v>2024-02</v>
      </c>
      <c r="P5525" s="4" t="str">
        <f t="shared" si="605"/>
        <v>02</v>
      </c>
      <c r="Q5525" s="4" t="str">
        <f t="shared" si="606"/>
        <v>February</v>
      </c>
      <c r="R5525" s="30" t="str">
        <f t="shared" si="607"/>
        <v>22</v>
      </c>
      <c r="W5525" t="str">
        <f t="shared" si="608"/>
        <v>ok</v>
      </c>
    </row>
    <row r="5526" spans="1:23" x14ac:dyDescent="0.3">
      <c r="A5526" t="s">
        <v>5568</v>
      </c>
      <c r="B5526" t="s">
        <v>47</v>
      </c>
      <c r="C5526" t="s">
        <v>12</v>
      </c>
      <c r="D5526" t="s">
        <v>48</v>
      </c>
      <c r="E5526" t="s">
        <v>20</v>
      </c>
      <c r="F5526" t="s">
        <v>21</v>
      </c>
      <c r="G5526" s="5">
        <v>18174.68</v>
      </c>
      <c r="H5526" s="5">
        <f t="shared" si="602"/>
        <v>327.14423999999997</v>
      </c>
      <c r="I5526" s="6">
        <v>2</v>
      </c>
      <c r="J5526" s="6">
        <v>36349.360000000001</v>
      </c>
      <c r="K5526" s="5">
        <f t="shared" si="603"/>
        <v>654.28847999999994</v>
      </c>
      <c r="L5526" s="7">
        <v>4.38</v>
      </c>
      <c r="M5526" s="7">
        <v>1430</v>
      </c>
      <c r="N5526" s="3">
        <v>45474</v>
      </c>
      <c r="O5526" s="4" t="str">
        <f t="shared" si="604"/>
        <v>2024-07</v>
      </c>
      <c r="P5526" s="4" t="str">
        <f t="shared" si="605"/>
        <v>07</v>
      </c>
      <c r="Q5526" s="4" t="str">
        <f t="shared" si="606"/>
        <v>July</v>
      </c>
      <c r="R5526" s="30" t="str">
        <f t="shared" si="607"/>
        <v>01</v>
      </c>
      <c r="W5526" t="str">
        <f t="shared" si="608"/>
        <v>ok</v>
      </c>
    </row>
    <row r="5527" spans="1:23" x14ac:dyDescent="0.3">
      <c r="A5527" t="s">
        <v>5569</v>
      </c>
      <c r="B5527" t="s">
        <v>63</v>
      </c>
      <c r="C5527" t="s">
        <v>18</v>
      </c>
      <c r="D5527" t="s">
        <v>64</v>
      </c>
      <c r="E5527" t="s">
        <v>14</v>
      </c>
      <c r="F5527" t="s">
        <v>15</v>
      </c>
      <c r="G5527" s="5">
        <v>16632.62</v>
      </c>
      <c r="H5527" s="5">
        <f t="shared" si="602"/>
        <v>299.38715999999994</v>
      </c>
      <c r="I5527" s="6">
        <v>5</v>
      </c>
      <c r="J5527" s="6">
        <v>83163.100000000006</v>
      </c>
      <c r="K5527" s="5">
        <f t="shared" si="603"/>
        <v>1496.9357999999997</v>
      </c>
      <c r="L5527" s="7">
        <v>4.04</v>
      </c>
      <c r="M5527" s="7">
        <v>4125</v>
      </c>
      <c r="N5527" s="3">
        <v>45525</v>
      </c>
      <c r="O5527" s="4" t="str">
        <f t="shared" si="604"/>
        <v>2024-08</v>
      </c>
      <c r="P5527" s="4" t="str">
        <f t="shared" si="605"/>
        <v>08</v>
      </c>
      <c r="Q5527" s="4" t="str">
        <f t="shared" si="606"/>
        <v>August</v>
      </c>
      <c r="R5527" s="30" t="str">
        <f t="shared" si="607"/>
        <v>21</v>
      </c>
      <c r="W5527" t="str">
        <f t="shared" si="608"/>
        <v>ok</v>
      </c>
    </row>
    <row r="5528" spans="1:23" x14ac:dyDescent="0.3">
      <c r="A5528" t="s">
        <v>5570</v>
      </c>
      <c r="B5528" t="s">
        <v>17</v>
      </c>
      <c r="C5528" t="s">
        <v>18</v>
      </c>
      <c r="D5528" t="s">
        <v>19</v>
      </c>
      <c r="E5528" t="s">
        <v>45</v>
      </c>
      <c r="F5528" t="s">
        <v>31</v>
      </c>
      <c r="G5528" s="5">
        <v>4423.37</v>
      </c>
      <c r="H5528" s="5">
        <f t="shared" si="602"/>
        <v>79.620659999999987</v>
      </c>
      <c r="I5528" s="6">
        <v>1</v>
      </c>
      <c r="J5528" s="6">
        <v>4423.37</v>
      </c>
      <c r="K5528" s="5">
        <f t="shared" si="603"/>
        <v>79.620659999999987</v>
      </c>
      <c r="L5528" s="7">
        <v>3.26</v>
      </c>
      <c r="M5528" s="7">
        <v>4760</v>
      </c>
      <c r="N5528" s="3">
        <v>45374</v>
      </c>
      <c r="O5528" s="4" t="str">
        <f t="shared" si="604"/>
        <v>2024-03</v>
      </c>
      <c r="P5528" s="4" t="str">
        <f t="shared" si="605"/>
        <v>03</v>
      </c>
      <c r="Q5528" s="4" t="str">
        <f t="shared" si="606"/>
        <v>March</v>
      </c>
      <c r="R5528" s="30" t="str">
        <f t="shared" si="607"/>
        <v>23</v>
      </c>
      <c r="W5528" t="str">
        <f t="shared" si="608"/>
        <v>ok</v>
      </c>
    </row>
    <row r="5529" spans="1:23" x14ac:dyDescent="0.3">
      <c r="A5529" t="s">
        <v>5571</v>
      </c>
      <c r="B5529" t="s">
        <v>23</v>
      </c>
      <c r="C5529" t="s">
        <v>24</v>
      </c>
      <c r="D5529" t="s">
        <v>25</v>
      </c>
      <c r="E5529" t="s">
        <v>45</v>
      </c>
      <c r="F5529" t="s">
        <v>60</v>
      </c>
      <c r="G5529" s="5">
        <v>15647.41</v>
      </c>
      <c r="H5529" s="5">
        <f t="shared" si="602"/>
        <v>281.65337999999997</v>
      </c>
      <c r="I5529" s="6">
        <v>1</v>
      </c>
      <c r="J5529" s="6">
        <v>15647.41</v>
      </c>
      <c r="K5529" s="5">
        <f t="shared" si="603"/>
        <v>281.65337999999997</v>
      </c>
      <c r="L5529" s="7">
        <v>1.64</v>
      </c>
      <c r="M5529" s="7">
        <v>1618</v>
      </c>
      <c r="N5529" s="3">
        <v>45561</v>
      </c>
      <c r="O5529" s="4" t="str">
        <f t="shared" si="604"/>
        <v>2024-09</v>
      </c>
      <c r="P5529" s="4" t="str">
        <f t="shared" si="605"/>
        <v>09</v>
      </c>
      <c r="Q5529" s="4" t="str">
        <f t="shared" si="606"/>
        <v>September</v>
      </c>
      <c r="R5529" s="30" t="str">
        <f t="shared" si="607"/>
        <v>26</v>
      </c>
      <c r="W5529" t="str">
        <f t="shared" si="608"/>
        <v>ok</v>
      </c>
    </row>
    <row r="5530" spans="1:23" x14ac:dyDescent="0.3">
      <c r="A5530" t="s">
        <v>5572</v>
      </c>
      <c r="B5530" t="s">
        <v>47</v>
      </c>
      <c r="C5530" t="s">
        <v>12</v>
      </c>
      <c r="D5530" t="s">
        <v>48</v>
      </c>
      <c r="E5530" t="s">
        <v>45</v>
      </c>
      <c r="F5530" t="s">
        <v>26</v>
      </c>
      <c r="G5530" s="5">
        <v>4770.55</v>
      </c>
      <c r="H5530" s="5">
        <f t="shared" si="602"/>
        <v>85.869900000000001</v>
      </c>
      <c r="I5530" s="6">
        <v>2</v>
      </c>
      <c r="J5530" s="6">
        <v>9541.1</v>
      </c>
      <c r="K5530" s="5">
        <f t="shared" si="603"/>
        <v>171.7398</v>
      </c>
      <c r="L5530" s="7">
        <v>4.67</v>
      </c>
      <c r="M5530" s="7">
        <v>4648</v>
      </c>
      <c r="N5530" s="3">
        <v>45487</v>
      </c>
      <c r="O5530" s="4" t="str">
        <f t="shared" si="604"/>
        <v>2024-07</v>
      </c>
      <c r="P5530" s="4" t="str">
        <f t="shared" si="605"/>
        <v>07</v>
      </c>
      <c r="Q5530" s="4" t="str">
        <f t="shared" si="606"/>
        <v>July</v>
      </c>
      <c r="R5530" s="30" t="str">
        <f t="shared" si="607"/>
        <v>14</v>
      </c>
      <c r="W5530" t="str">
        <f t="shared" si="608"/>
        <v>ok</v>
      </c>
    </row>
    <row r="5531" spans="1:23" x14ac:dyDescent="0.3">
      <c r="A5531" t="s">
        <v>5573</v>
      </c>
      <c r="B5531" t="s">
        <v>47</v>
      </c>
      <c r="C5531" t="s">
        <v>12</v>
      </c>
      <c r="D5531" t="s">
        <v>48</v>
      </c>
      <c r="E5531" t="s">
        <v>20</v>
      </c>
      <c r="F5531" t="s">
        <v>15</v>
      </c>
      <c r="G5531" s="5">
        <v>10785.15</v>
      </c>
      <c r="H5531" s="5">
        <f t="shared" si="602"/>
        <v>194.13269999999997</v>
      </c>
      <c r="I5531" s="6">
        <v>3</v>
      </c>
      <c r="J5531" s="6">
        <v>32355.45</v>
      </c>
      <c r="K5531" s="5">
        <f t="shared" si="603"/>
        <v>582.39809999999989</v>
      </c>
      <c r="L5531" s="7">
        <v>2.2799999999999998</v>
      </c>
      <c r="M5531" s="7">
        <v>3330</v>
      </c>
      <c r="N5531" s="3">
        <v>45544</v>
      </c>
      <c r="O5531" s="4" t="str">
        <f t="shared" si="604"/>
        <v>2024-09</v>
      </c>
      <c r="P5531" s="4" t="str">
        <f t="shared" si="605"/>
        <v>09</v>
      </c>
      <c r="Q5531" s="4" t="str">
        <f t="shared" si="606"/>
        <v>September</v>
      </c>
      <c r="R5531" s="30" t="str">
        <f t="shared" si="607"/>
        <v>09</v>
      </c>
      <c r="W5531" t="str">
        <f t="shared" si="608"/>
        <v>ok</v>
      </c>
    </row>
    <row r="5532" spans="1:23" x14ac:dyDescent="0.3">
      <c r="A5532" t="s">
        <v>5574</v>
      </c>
      <c r="B5532" t="s">
        <v>51</v>
      </c>
      <c r="C5532" t="s">
        <v>29</v>
      </c>
      <c r="D5532" t="s">
        <v>52</v>
      </c>
      <c r="E5532" t="s">
        <v>14</v>
      </c>
      <c r="F5532" t="s">
        <v>60</v>
      </c>
      <c r="G5532" s="5">
        <v>4231.0200000000004</v>
      </c>
      <c r="H5532" s="5">
        <f t="shared" si="602"/>
        <v>76.158360000000002</v>
      </c>
      <c r="I5532" s="6">
        <v>2</v>
      </c>
      <c r="J5532" s="6">
        <v>8462.0400000000009</v>
      </c>
      <c r="K5532" s="5">
        <f t="shared" si="603"/>
        <v>152.31672</v>
      </c>
      <c r="L5532" s="7">
        <v>4.8499999999999996</v>
      </c>
      <c r="M5532" s="7">
        <v>2426</v>
      </c>
      <c r="N5532" s="3">
        <v>45404</v>
      </c>
      <c r="O5532" s="4" t="str">
        <f t="shared" si="604"/>
        <v>2024-04</v>
      </c>
      <c r="P5532" s="4" t="str">
        <f t="shared" si="605"/>
        <v>04</v>
      </c>
      <c r="Q5532" s="4" t="str">
        <f t="shared" si="606"/>
        <v>April</v>
      </c>
      <c r="R5532" s="30" t="str">
        <f t="shared" si="607"/>
        <v>22</v>
      </c>
      <c r="W5532" t="str">
        <f t="shared" si="608"/>
        <v>ok</v>
      </c>
    </row>
    <row r="5533" spans="1:23" x14ac:dyDescent="0.3">
      <c r="A5533" t="s">
        <v>5575</v>
      </c>
      <c r="B5533" t="s">
        <v>41</v>
      </c>
      <c r="C5533" t="s">
        <v>42</v>
      </c>
      <c r="D5533" t="s">
        <v>43</v>
      </c>
      <c r="E5533" t="s">
        <v>20</v>
      </c>
      <c r="F5533" t="s">
        <v>38</v>
      </c>
      <c r="G5533" s="5">
        <v>10843.42</v>
      </c>
      <c r="H5533" s="5">
        <f t="shared" si="602"/>
        <v>195.18155999999999</v>
      </c>
      <c r="I5533" s="6">
        <v>2</v>
      </c>
      <c r="J5533" s="6">
        <v>21686.84</v>
      </c>
      <c r="K5533" s="5">
        <f t="shared" si="603"/>
        <v>390.36311999999998</v>
      </c>
      <c r="L5533" s="7">
        <v>1.44</v>
      </c>
      <c r="M5533" s="7">
        <v>3843</v>
      </c>
      <c r="N5533" s="3">
        <v>45542</v>
      </c>
      <c r="O5533" s="4" t="str">
        <f t="shared" si="604"/>
        <v>2024-09</v>
      </c>
      <c r="P5533" s="4" t="str">
        <f t="shared" si="605"/>
        <v>09</v>
      </c>
      <c r="Q5533" s="4" t="str">
        <f t="shared" si="606"/>
        <v>September</v>
      </c>
      <c r="R5533" s="30" t="str">
        <f t="shared" si="607"/>
        <v>07</v>
      </c>
      <c r="W5533" t="str">
        <f t="shared" si="608"/>
        <v>ok</v>
      </c>
    </row>
    <row r="5534" spans="1:23" x14ac:dyDescent="0.3">
      <c r="A5534" t="s">
        <v>5576</v>
      </c>
      <c r="B5534" t="s">
        <v>28</v>
      </c>
      <c r="C5534" t="s">
        <v>29</v>
      </c>
      <c r="D5534" t="s">
        <v>30</v>
      </c>
      <c r="E5534" t="s">
        <v>20</v>
      </c>
      <c r="F5534" t="s">
        <v>26</v>
      </c>
      <c r="G5534" s="5">
        <v>6238.7</v>
      </c>
      <c r="H5534" s="5">
        <f t="shared" si="602"/>
        <v>112.29659999999998</v>
      </c>
      <c r="I5534" s="6">
        <v>3</v>
      </c>
      <c r="J5534" s="6">
        <v>18716.099999999999</v>
      </c>
      <c r="K5534" s="5">
        <f t="shared" si="603"/>
        <v>336.88979999999992</v>
      </c>
      <c r="L5534" s="7">
        <v>4.83</v>
      </c>
      <c r="M5534" s="7">
        <v>461</v>
      </c>
      <c r="N5534" s="3">
        <v>45326</v>
      </c>
      <c r="O5534" s="4" t="str">
        <f t="shared" si="604"/>
        <v>2024-02</v>
      </c>
      <c r="P5534" s="4" t="str">
        <f t="shared" si="605"/>
        <v>02</v>
      </c>
      <c r="Q5534" s="4" t="str">
        <f t="shared" si="606"/>
        <v>February</v>
      </c>
      <c r="R5534" s="30" t="str">
        <f t="shared" si="607"/>
        <v>04</v>
      </c>
      <c r="W5534" t="str">
        <f t="shared" si="608"/>
        <v>ok</v>
      </c>
    </row>
    <row r="5535" spans="1:23" x14ac:dyDescent="0.3">
      <c r="A5535" t="s">
        <v>5577</v>
      </c>
      <c r="B5535" t="s">
        <v>51</v>
      </c>
      <c r="C5535" t="s">
        <v>29</v>
      </c>
      <c r="D5535" t="s">
        <v>52</v>
      </c>
      <c r="E5535" t="s">
        <v>14</v>
      </c>
      <c r="F5535" t="s">
        <v>15</v>
      </c>
      <c r="G5535" s="5">
        <v>6656.88</v>
      </c>
      <c r="H5535" s="5">
        <f t="shared" si="602"/>
        <v>119.82383999999999</v>
      </c>
      <c r="I5535" s="6">
        <v>1</v>
      </c>
      <c r="J5535" s="6">
        <v>6656.88</v>
      </c>
      <c r="K5535" s="5">
        <f t="shared" si="603"/>
        <v>119.82383999999999</v>
      </c>
      <c r="L5535" s="7">
        <v>2.41</v>
      </c>
      <c r="M5535" s="7">
        <v>2797</v>
      </c>
      <c r="N5535" s="3">
        <v>45373</v>
      </c>
      <c r="O5535" s="4" t="str">
        <f t="shared" si="604"/>
        <v>2024-03</v>
      </c>
      <c r="P5535" s="4" t="str">
        <f t="shared" si="605"/>
        <v>03</v>
      </c>
      <c r="Q5535" s="4" t="str">
        <f t="shared" si="606"/>
        <v>March</v>
      </c>
      <c r="R5535" s="30" t="str">
        <f t="shared" si="607"/>
        <v>22</v>
      </c>
      <c r="W5535" t="str">
        <f t="shared" si="608"/>
        <v>ok</v>
      </c>
    </row>
    <row r="5536" spans="1:23" x14ac:dyDescent="0.3">
      <c r="A5536" t="s">
        <v>5578</v>
      </c>
      <c r="B5536" t="s">
        <v>11</v>
      </c>
      <c r="C5536" t="s">
        <v>12</v>
      </c>
      <c r="D5536" t="s">
        <v>13</v>
      </c>
      <c r="E5536" t="s">
        <v>14</v>
      </c>
      <c r="F5536" t="s">
        <v>38</v>
      </c>
      <c r="G5536" s="5">
        <v>15654.96</v>
      </c>
      <c r="H5536" s="5">
        <f t="shared" si="602"/>
        <v>281.78927999999996</v>
      </c>
      <c r="I5536" s="6">
        <v>3</v>
      </c>
      <c r="J5536" s="6">
        <v>46964.88</v>
      </c>
      <c r="K5536" s="5">
        <f t="shared" si="603"/>
        <v>845.36783999999989</v>
      </c>
      <c r="L5536" s="7">
        <v>2.6</v>
      </c>
      <c r="M5536" s="7">
        <v>1373</v>
      </c>
      <c r="N5536" s="3">
        <v>45355</v>
      </c>
      <c r="O5536" s="4" t="str">
        <f t="shared" si="604"/>
        <v>2024-03</v>
      </c>
      <c r="P5536" s="4" t="str">
        <f t="shared" si="605"/>
        <v>03</v>
      </c>
      <c r="Q5536" s="4" t="str">
        <f t="shared" si="606"/>
        <v>March</v>
      </c>
      <c r="R5536" s="30" t="str">
        <f t="shared" si="607"/>
        <v>04</v>
      </c>
      <c r="W5536" t="str">
        <f t="shared" si="608"/>
        <v>ok</v>
      </c>
    </row>
    <row r="5537" spans="1:23" x14ac:dyDescent="0.3">
      <c r="A5537" t="s">
        <v>5579</v>
      </c>
      <c r="B5537" t="s">
        <v>17</v>
      </c>
      <c r="C5537" t="s">
        <v>18</v>
      </c>
      <c r="D5537" t="s">
        <v>19</v>
      </c>
      <c r="E5537" t="s">
        <v>14</v>
      </c>
      <c r="F5537" t="s">
        <v>21</v>
      </c>
      <c r="G5537" s="5">
        <v>16355.59</v>
      </c>
      <c r="H5537" s="5">
        <f t="shared" si="602"/>
        <v>294.40062</v>
      </c>
      <c r="I5537" s="6">
        <v>1</v>
      </c>
      <c r="J5537" s="6">
        <v>16355.59</v>
      </c>
      <c r="K5537" s="5">
        <f t="shared" si="603"/>
        <v>294.40062</v>
      </c>
      <c r="L5537" s="7">
        <v>3.55</v>
      </c>
      <c r="M5537" s="7">
        <v>3506</v>
      </c>
      <c r="N5537" s="3">
        <v>45397</v>
      </c>
      <c r="O5537" s="4" t="str">
        <f t="shared" si="604"/>
        <v>2024-04</v>
      </c>
      <c r="P5537" s="4" t="str">
        <f t="shared" si="605"/>
        <v>04</v>
      </c>
      <c r="Q5537" s="4" t="str">
        <f t="shared" si="606"/>
        <v>April</v>
      </c>
      <c r="R5537" s="30" t="str">
        <f t="shared" si="607"/>
        <v>15</v>
      </c>
      <c r="W5537" t="str">
        <f t="shared" si="608"/>
        <v>ok</v>
      </c>
    </row>
    <row r="5538" spans="1:23" x14ac:dyDescent="0.3">
      <c r="A5538" t="s">
        <v>5580</v>
      </c>
      <c r="B5538" t="s">
        <v>51</v>
      </c>
      <c r="C5538" t="s">
        <v>29</v>
      </c>
      <c r="D5538" t="s">
        <v>52</v>
      </c>
      <c r="E5538" t="s">
        <v>45</v>
      </c>
      <c r="F5538" t="s">
        <v>60</v>
      </c>
      <c r="G5538" s="5">
        <v>9858.36</v>
      </c>
      <c r="H5538" s="5">
        <f t="shared" si="602"/>
        <v>177.45048</v>
      </c>
      <c r="I5538" s="6">
        <v>4</v>
      </c>
      <c r="J5538" s="6">
        <v>39433.440000000002</v>
      </c>
      <c r="K5538" s="5">
        <f t="shared" si="603"/>
        <v>709.80192</v>
      </c>
      <c r="L5538" s="7">
        <v>1.3</v>
      </c>
      <c r="M5538" s="7">
        <v>4763</v>
      </c>
      <c r="N5538" s="3">
        <v>45609</v>
      </c>
      <c r="O5538" s="4" t="str">
        <f t="shared" si="604"/>
        <v>2024-11</v>
      </c>
      <c r="P5538" s="4" t="str">
        <f t="shared" si="605"/>
        <v>11</v>
      </c>
      <c r="Q5538" s="4" t="str">
        <f t="shared" si="606"/>
        <v>November</v>
      </c>
      <c r="R5538" s="30" t="str">
        <f t="shared" si="607"/>
        <v>13</v>
      </c>
      <c r="W5538" t="str">
        <f t="shared" si="608"/>
        <v>ok</v>
      </c>
    </row>
    <row r="5539" spans="1:23" x14ac:dyDescent="0.3">
      <c r="A5539" t="s">
        <v>5581</v>
      </c>
      <c r="B5539" t="s">
        <v>63</v>
      </c>
      <c r="C5539" t="s">
        <v>18</v>
      </c>
      <c r="D5539" t="s">
        <v>64</v>
      </c>
      <c r="E5539" t="s">
        <v>20</v>
      </c>
      <c r="F5539" t="s">
        <v>21</v>
      </c>
      <c r="G5539" s="5">
        <v>10044.870000000001</v>
      </c>
      <c r="H5539" s="5">
        <f t="shared" si="602"/>
        <v>180.80766</v>
      </c>
      <c r="I5539" s="6">
        <v>5</v>
      </c>
      <c r="J5539" s="6">
        <v>50224.35</v>
      </c>
      <c r="K5539" s="5">
        <f t="shared" si="603"/>
        <v>904.03829999999994</v>
      </c>
      <c r="L5539" s="7">
        <v>2.81</v>
      </c>
      <c r="M5539" s="7">
        <v>3022</v>
      </c>
      <c r="N5539" s="3">
        <v>45551</v>
      </c>
      <c r="O5539" s="4" t="str">
        <f t="shared" si="604"/>
        <v>2024-09</v>
      </c>
      <c r="P5539" s="4" t="str">
        <f t="shared" si="605"/>
        <v>09</v>
      </c>
      <c r="Q5539" s="4" t="str">
        <f t="shared" si="606"/>
        <v>September</v>
      </c>
      <c r="R5539" s="30" t="str">
        <f t="shared" si="607"/>
        <v>16</v>
      </c>
      <c r="W5539" t="str">
        <f t="shared" si="608"/>
        <v>ok</v>
      </c>
    </row>
    <row r="5540" spans="1:23" x14ac:dyDescent="0.3">
      <c r="A5540" t="s">
        <v>5582</v>
      </c>
      <c r="B5540" t="s">
        <v>63</v>
      </c>
      <c r="C5540" t="s">
        <v>18</v>
      </c>
      <c r="D5540" t="s">
        <v>64</v>
      </c>
      <c r="E5540" t="s">
        <v>14</v>
      </c>
      <c r="F5540" t="s">
        <v>31</v>
      </c>
      <c r="G5540" s="5">
        <v>12709</v>
      </c>
      <c r="H5540" s="5">
        <f t="shared" si="602"/>
        <v>228.76199999999997</v>
      </c>
      <c r="I5540" s="6">
        <v>4</v>
      </c>
      <c r="J5540" s="6">
        <v>50836</v>
      </c>
      <c r="K5540" s="5">
        <f t="shared" si="603"/>
        <v>915.04799999999989</v>
      </c>
      <c r="L5540" s="7">
        <v>4.3899999999999997</v>
      </c>
      <c r="M5540" s="7">
        <v>3371</v>
      </c>
      <c r="N5540" s="3">
        <v>45531</v>
      </c>
      <c r="O5540" s="4" t="str">
        <f t="shared" si="604"/>
        <v>2024-08</v>
      </c>
      <c r="P5540" s="4" t="str">
        <f t="shared" si="605"/>
        <v>08</v>
      </c>
      <c r="Q5540" s="4" t="str">
        <f t="shared" si="606"/>
        <v>August</v>
      </c>
      <c r="R5540" s="30" t="str">
        <f t="shared" si="607"/>
        <v>27</v>
      </c>
      <c r="W5540" t="str">
        <f t="shared" si="608"/>
        <v>ok</v>
      </c>
    </row>
    <row r="5541" spans="1:23" x14ac:dyDescent="0.3">
      <c r="A5541" t="s">
        <v>5583</v>
      </c>
      <c r="B5541" t="s">
        <v>41</v>
      </c>
      <c r="C5541" t="s">
        <v>42</v>
      </c>
      <c r="D5541" t="s">
        <v>43</v>
      </c>
      <c r="E5541" t="s">
        <v>45</v>
      </c>
      <c r="F5541" t="s">
        <v>15</v>
      </c>
      <c r="G5541" s="5">
        <v>1162.1300000000001</v>
      </c>
      <c r="H5541" s="5">
        <f t="shared" si="602"/>
        <v>20.918340000000001</v>
      </c>
      <c r="I5541" s="6">
        <v>1</v>
      </c>
      <c r="J5541" s="6">
        <v>1162.1300000000001</v>
      </c>
      <c r="K5541" s="5">
        <f t="shared" si="603"/>
        <v>20.918340000000001</v>
      </c>
      <c r="L5541" s="7">
        <v>4</v>
      </c>
      <c r="M5541" s="7">
        <v>1639</v>
      </c>
      <c r="N5541" s="3">
        <v>45610</v>
      </c>
      <c r="O5541" s="4" t="str">
        <f t="shared" si="604"/>
        <v>2024-11</v>
      </c>
      <c r="P5541" s="4" t="str">
        <f t="shared" si="605"/>
        <v>11</v>
      </c>
      <c r="Q5541" s="4" t="str">
        <f t="shared" si="606"/>
        <v>November</v>
      </c>
      <c r="R5541" s="30" t="str">
        <f t="shared" si="607"/>
        <v>14</v>
      </c>
      <c r="W5541" t="str">
        <f t="shared" si="608"/>
        <v>ok</v>
      </c>
    </row>
    <row r="5542" spans="1:23" x14ac:dyDescent="0.3">
      <c r="A5542" t="s">
        <v>5584</v>
      </c>
      <c r="B5542" t="s">
        <v>28</v>
      </c>
      <c r="C5542" t="s">
        <v>29</v>
      </c>
      <c r="D5542" t="s">
        <v>30</v>
      </c>
      <c r="E5542" t="s">
        <v>14</v>
      </c>
      <c r="F5542" t="s">
        <v>38</v>
      </c>
      <c r="G5542" s="5">
        <v>16657.41</v>
      </c>
      <c r="H5542" s="5">
        <f t="shared" si="602"/>
        <v>299.83337999999998</v>
      </c>
      <c r="I5542" s="6">
        <v>1</v>
      </c>
      <c r="J5542" s="6">
        <v>16657.41</v>
      </c>
      <c r="K5542" s="5">
        <f t="shared" si="603"/>
        <v>299.83337999999998</v>
      </c>
      <c r="L5542" s="7">
        <v>1.62</v>
      </c>
      <c r="M5542" s="7">
        <v>3353</v>
      </c>
      <c r="N5542" s="3">
        <v>45363</v>
      </c>
      <c r="O5542" s="4" t="str">
        <f t="shared" si="604"/>
        <v>2024-03</v>
      </c>
      <c r="P5542" s="4" t="str">
        <f t="shared" si="605"/>
        <v>03</v>
      </c>
      <c r="Q5542" s="4" t="str">
        <f t="shared" si="606"/>
        <v>March</v>
      </c>
      <c r="R5542" s="30" t="str">
        <f t="shared" si="607"/>
        <v>12</v>
      </c>
      <c r="W5542" t="str">
        <f t="shared" si="608"/>
        <v>ok</v>
      </c>
    </row>
    <row r="5543" spans="1:23" x14ac:dyDescent="0.3">
      <c r="A5543" t="s">
        <v>5585</v>
      </c>
      <c r="B5543" t="s">
        <v>36</v>
      </c>
      <c r="C5543" t="s">
        <v>18</v>
      </c>
      <c r="D5543" t="s">
        <v>37</v>
      </c>
      <c r="E5543" t="s">
        <v>20</v>
      </c>
      <c r="F5543" t="s">
        <v>15</v>
      </c>
      <c r="G5543" s="5">
        <v>15346.36</v>
      </c>
      <c r="H5543" s="5">
        <f t="shared" si="602"/>
        <v>276.23447999999996</v>
      </c>
      <c r="I5543" s="6">
        <v>2</v>
      </c>
      <c r="J5543" s="6">
        <v>30692.720000000001</v>
      </c>
      <c r="K5543" s="5">
        <f t="shared" si="603"/>
        <v>552.46895999999992</v>
      </c>
      <c r="L5543" s="7">
        <v>2.89</v>
      </c>
      <c r="M5543" s="7">
        <v>458</v>
      </c>
      <c r="N5543" s="3">
        <v>45359</v>
      </c>
      <c r="O5543" s="4" t="str">
        <f t="shared" si="604"/>
        <v>2024-03</v>
      </c>
      <c r="P5543" s="4" t="str">
        <f t="shared" si="605"/>
        <v>03</v>
      </c>
      <c r="Q5543" s="4" t="str">
        <f t="shared" si="606"/>
        <v>March</v>
      </c>
      <c r="R5543" s="30" t="str">
        <f t="shared" si="607"/>
        <v>08</v>
      </c>
      <c r="W5543" t="str">
        <f t="shared" si="608"/>
        <v>ok</v>
      </c>
    </row>
    <row r="5544" spans="1:23" x14ac:dyDescent="0.3">
      <c r="A5544" t="s">
        <v>5586</v>
      </c>
      <c r="B5544" t="s">
        <v>51</v>
      </c>
      <c r="C5544" t="s">
        <v>29</v>
      </c>
      <c r="D5544" t="s">
        <v>52</v>
      </c>
      <c r="E5544" t="s">
        <v>20</v>
      </c>
      <c r="F5544" t="s">
        <v>60</v>
      </c>
      <c r="G5544" s="5">
        <v>1029.19</v>
      </c>
      <c r="H5544" s="5">
        <f t="shared" si="602"/>
        <v>18.52542</v>
      </c>
      <c r="I5544" s="6">
        <v>1</v>
      </c>
      <c r="J5544" s="6">
        <v>1029.19</v>
      </c>
      <c r="K5544" s="5">
        <f t="shared" si="603"/>
        <v>18.52542</v>
      </c>
      <c r="L5544" s="7">
        <v>4.4000000000000004</v>
      </c>
      <c r="M5544" s="7">
        <v>1393</v>
      </c>
      <c r="N5544" s="3">
        <v>45380</v>
      </c>
      <c r="O5544" s="4" t="str">
        <f t="shared" si="604"/>
        <v>2024-03</v>
      </c>
      <c r="P5544" s="4" t="str">
        <f t="shared" si="605"/>
        <v>03</v>
      </c>
      <c r="Q5544" s="4" t="str">
        <f t="shared" si="606"/>
        <v>March</v>
      </c>
      <c r="R5544" s="30" t="str">
        <f t="shared" si="607"/>
        <v>29</v>
      </c>
      <c r="W5544" t="str">
        <f t="shared" si="608"/>
        <v>ok</v>
      </c>
    </row>
    <row r="5545" spans="1:23" x14ac:dyDescent="0.3">
      <c r="A5545" t="s">
        <v>5587</v>
      </c>
      <c r="B5545" t="s">
        <v>36</v>
      </c>
      <c r="C5545" t="s">
        <v>18</v>
      </c>
      <c r="D5545" t="s">
        <v>37</v>
      </c>
      <c r="E5545" t="s">
        <v>20</v>
      </c>
      <c r="F5545" t="s">
        <v>38</v>
      </c>
      <c r="G5545" s="5">
        <v>3647.24</v>
      </c>
      <c r="H5545" s="5">
        <f t="shared" si="602"/>
        <v>65.650319999999994</v>
      </c>
      <c r="I5545" s="6">
        <v>5</v>
      </c>
      <c r="J5545" s="6">
        <v>18236.2</v>
      </c>
      <c r="K5545" s="5">
        <f t="shared" si="603"/>
        <v>328.25159999999994</v>
      </c>
      <c r="L5545" s="7">
        <v>1.91</v>
      </c>
      <c r="M5545" s="7">
        <v>2951</v>
      </c>
      <c r="N5545" s="3">
        <v>45548</v>
      </c>
      <c r="O5545" s="4" t="str">
        <f t="shared" si="604"/>
        <v>2024-09</v>
      </c>
      <c r="P5545" s="4" t="str">
        <f t="shared" si="605"/>
        <v>09</v>
      </c>
      <c r="Q5545" s="4" t="str">
        <f t="shared" si="606"/>
        <v>September</v>
      </c>
      <c r="R5545" s="30" t="str">
        <f t="shared" si="607"/>
        <v>13</v>
      </c>
      <c r="W5545" t="str">
        <f t="shared" si="608"/>
        <v>ok</v>
      </c>
    </row>
    <row r="5546" spans="1:23" x14ac:dyDescent="0.3">
      <c r="A5546" t="s">
        <v>5588</v>
      </c>
      <c r="B5546" t="s">
        <v>36</v>
      </c>
      <c r="C5546" t="s">
        <v>18</v>
      </c>
      <c r="D5546" t="s">
        <v>37</v>
      </c>
      <c r="E5546" t="s">
        <v>45</v>
      </c>
      <c r="F5546" t="s">
        <v>38</v>
      </c>
      <c r="G5546" s="5">
        <v>1282.93</v>
      </c>
      <c r="H5546" s="5">
        <f t="shared" si="602"/>
        <v>23.092739999999999</v>
      </c>
      <c r="I5546" s="6">
        <v>1</v>
      </c>
      <c r="J5546" s="6">
        <v>1282.93</v>
      </c>
      <c r="K5546" s="5">
        <f t="shared" si="603"/>
        <v>23.092739999999999</v>
      </c>
      <c r="L5546" s="7">
        <v>3.09</v>
      </c>
      <c r="M5546" s="7">
        <v>3897</v>
      </c>
      <c r="N5546" s="3">
        <v>45350</v>
      </c>
      <c r="O5546" s="4" t="str">
        <f t="shared" si="604"/>
        <v>2024-02</v>
      </c>
      <c r="P5546" s="4" t="str">
        <f t="shared" si="605"/>
        <v>02</v>
      </c>
      <c r="Q5546" s="4" t="str">
        <f t="shared" si="606"/>
        <v>February</v>
      </c>
      <c r="R5546" s="30" t="str">
        <f t="shared" si="607"/>
        <v>28</v>
      </c>
      <c r="W5546" t="str">
        <f t="shared" si="608"/>
        <v>ok</v>
      </c>
    </row>
    <row r="5547" spans="1:23" x14ac:dyDescent="0.3">
      <c r="A5547" t="s">
        <v>5589</v>
      </c>
      <c r="B5547" t="s">
        <v>36</v>
      </c>
      <c r="C5547" t="s">
        <v>18</v>
      </c>
      <c r="D5547" t="s">
        <v>37</v>
      </c>
      <c r="E5547" t="s">
        <v>20</v>
      </c>
      <c r="F5547" t="s">
        <v>38</v>
      </c>
      <c r="G5547" s="5">
        <v>15270.82</v>
      </c>
      <c r="H5547" s="5">
        <f t="shared" si="602"/>
        <v>274.87475999999998</v>
      </c>
      <c r="I5547" s="6">
        <v>5</v>
      </c>
      <c r="J5547" s="6">
        <v>76354.100000000006</v>
      </c>
      <c r="K5547" s="5">
        <f t="shared" si="603"/>
        <v>1374.3737999999998</v>
      </c>
      <c r="L5547" s="7">
        <v>3.75</v>
      </c>
      <c r="M5547" s="7">
        <v>2805</v>
      </c>
      <c r="N5547" s="3">
        <v>45475</v>
      </c>
      <c r="O5547" s="4" t="str">
        <f t="shared" si="604"/>
        <v>2024-07</v>
      </c>
      <c r="P5547" s="4" t="str">
        <f t="shared" si="605"/>
        <v>07</v>
      </c>
      <c r="Q5547" s="4" t="str">
        <f t="shared" si="606"/>
        <v>July</v>
      </c>
      <c r="R5547" s="30" t="str">
        <f t="shared" si="607"/>
        <v>02</v>
      </c>
      <c r="W5547" t="str">
        <f t="shared" si="608"/>
        <v>ok</v>
      </c>
    </row>
    <row r="5548" spans="1:23" x14ac:dyDescent="0.3">
      <c r="A5548" t="s">
        <v>5590</v>
      </c>
      <c r="B5548" t="s">
        <v>23</v>
      </c>
      <c r="C5548" t="s">
        <v>24</v>
      </c>
      <c r="D5548" t="s">
        <v>25</v>
      </c>
      <c r="E5548" t="s">
        <v>45</v>
      </c>
      <c r="F5548" t="s">
        <v>38</v>
      </c>
      <c r="G5548" s="5">
        <v>1885.66</v>
      </c>
      <c r="H5548" s="5">
        <f t="shared" si="602"/>
        <v>33.941879999999998</v>
      </c>
      <c r="I5548" s="6">
        <v>5</v>
      </c>
      <c r="J5548" s="6">
        <v>9428.2999999999993</v>
      </c>
      <c r="K5548" s="5">
        <f t="shared" si="603"/>
        <v>169.70939999999999</v>
      </c>
      <c r="L5548" s="7">
        <v>4.01</v>
      </c>
      <c r="M5548" s="7">
        <v>4291</v>
      </c>
      <c r="N5548" s="3">
        <v>45490</v>
      </c>
      <c r="O5548" s="4" t="str">
        <f t="shared" si="604"/>
        <v>2024-07</v>
      </c>
      <c r="P5548" s="4" t="str">
        <f t="shared" si="605"/>
        <v>07</v>
      </c>
      <c r="Q5548" s="4" t="str">
        <f t="shared" si="606"/>
        <v>July</v>
      </c>
      <c r="R5548" s="30" t="str">
        <f t="shared" si="607"/>
        <v>17</v>
      </c>
      <c r="W5548" t="str">
        <f t="shared" si="608"/>
        <v>ok</v>
      </c>
    </row>
    <row r="5549" spans="1:23" x14ac:dyDescent="0.3">
      <c r="A5549" t="s">
        <v>5591</v>
      </c>
      <c r="B5549" t="s">
        <v>33</v>
      </c>
      <c r="C5549" t="s">
        <v>12</v>
      </c>
      <c r="D5549" t="s">
        <v>34</v>
      </c>
      <c r="E5549" t="s">
        <v>45</v>
      </c>
      <c r="F5549" t="s">
        <v>38</v>
      </c>
      <c r="G5549" s="5">
        <v>2700.56</v>
      </c>
      <c r="H5549" s="5">
        <f t="shared" si="602"/>
        <v>48.610079999999996</v>
      </c>
      <c r="I5549" s="6">
        <v>1</v>
      </c>
      <c r="J5549" s="6">
        <v>2700.56</v>
      </c>
      <c r="K5549" s="5">
        <f t="shared" si="603"/>
        <v>48.610079999999996</v>
      </c>
      <c r="L5549" s="7">
        <v>3.16</v>
      </c>
      <c r="M5549" s="7">
        <v>2174</v>
      </c>
      <c r="N5549" s="3">
        <v>45468</v>
      </c>
      <c r="O5549" s="4" t="str">
        <f t="shared" si="604"/>
        <v>2024-06</v>
      </c>
      <c r="P5549" s="4" t="str">
        <f t="shared" si="605"/>
        <v>06</v>
      </c>
      <c r="Q5549" s="4" t="str">
        <f t="shared" si="606"/>
        <v>June</v>
      </c>
      <c r="R5549" s="30" t="str">
        <f t="shared" si="607"/>
        <v>25</v>
      </c>
      <c r="W5549" t="str">
        <f t="shared" si="608"/>
        <v>ok</v>
      </c>
    </row>
    <row r="5550" spans="1:23" x14ac:dyDescent="0.3">
      <c r="A5550" t="s">
        <v>5592</v>
      </c>
      <c r="B5550" t="s">
        <v>11</v>
      </c>
      <c r="C5550" t="s">
        <v>12</v>
      </c>
      <c r="D5550" t="s">
        <v>13</v>
      </c>
      <c r="E5550" t="s">
        <v>45</v>
      </c>
      <c r="F5550" t="s">
        <v>31</v>
      </c>
      <c r="G5550" s="5">
        <v>13375.04</v>
      </c>
      <c r="H5550" s="5">
        <f t="shared" si="602"/>
        <v>240.75072</v>
      </c>
      <c r="I5550" s="6">
        <v>4</v>
      </c>
      <c r="J5550" s="6">
        <v>53500.160000000003</v>
      </c>
      <c r="K5550" s="5">
        <f t="shared" si="603"/>
        <v>963.00288</v>
      </c>
      <c r="L5550" s="7">
        <v>1.32</v>
      </c>
      <c r="M5550" s="7">
        <v>2396</v>
      </c>
      <c r="N5550" s="3">
        <v>45582</v>
      </c>
      <c r="O5550" s="4" t="str">
        <f t="shared" si="604"/>
        <v>2024-10</v>
      </c>
      <c r="P5550" s="4" t="str">
        <f t="shared" si="605"/>
        <v>10</v>
      </c>
      <c r="Q5550" s="4" t="str">
        <f t="shared" si="606"/>
        <v>October</v>
      </c>
      <c r="R5550" s="30" t="str">
        <f t="shared" si="607"/>
        <v>17</v>
      </c>
      <c r="W5550" t="str">
        <f t="shared" si="608"/>
        <v>ok</v>
      </c>
    </row>
    <row r="5551" spans="1:23" x14ac:dyDescent="0.3">
      <c r="A5551" t="s">
        <v>5593</v>
      </c>
      <c r="B5551" t="s">
        <v>23</v>
      </c>
      <c r="C5551" t="s">
        <v>24</v>
      </c>
      <c r="D5551" t="s">
        <v>25</v>
      </c>
      <c r="E5551" t="s">
        <v>14</v>
      </c>
      <c r="F5551" t="s">
        <v>15</v>
      </c>
      <c r="G5551" s="5">
        <v>16972.62</v>
      </c>
      <c r="H5551" s="5">
        <f t="shared" si="602"/>
        <v>305.50715999999994</v>
      </c>
      <c r="I5551" s="6">
        <v>3</v>
      </c>
      <c r="J5551" s="6">
        <v>50917.86</v>
      </c>
      <c r="K5551" s="5">
        <f t="shared" si="603"/>
        <v>916.52147999999988</v>
      </c>
      <c r="L5551" s="7">
        <v>3.72</v>
      </c>
      <c r="M5551" s="7">
        <v>4338</v>
      </c>
      <c r="N5551" s="3">
        <v>45553</v>
      </c>
      <c r="O5551" s="4" t="str">
        <f t="shared" si="604"/>
        <v>2024-09</v>
      </c>
      <c r="P5551" s="4" t="str">
        <f t="shared" si="605"/>
        <v>09</v>
      </c>
      <c r="Q5551" s="4" t="str">
        <f t="shared" si="606"/>
        <v>September</v>
      </c>
      <c r="R5551" s="30" t="str">
        <f t="shared" si="607"/>
        <v>18</v>
      </c>
      <c r="W5551" t="str">
        <f t="shared" si="608"/>
        <v>ok</v>
      </c>
    </row>
    <row r="5552" spans="1:23" x14ac:dyDescent="0.3">
      <c r="A5552" t="s">
        <v>5594</v>
      </c>
      <c r="B5552" t="s">
        <v>23</v>
      </c>
      <c r="C5552" t="s">
        <v>24</v>
      </c>
      <c r="D5552" t="s">
        <v>25</v>
      </c>
      <c r="E5552" t="s">
        <v>20</v>
      </c>
      <c r="F5552" t="s">
        <v>26</v>
      </c>
      <c r="G5552" s="5">
        <v>18150.07</v>
      </c>
      <c r="H5552" s="5">
        <f t="shared" si="602"/>
        <v>326.70125999999999</v>
      </c>
      <c r="I5552" s="6">
        <v>4</v>
      </c>
      <c r="J5552" s="6">
        <v>72600.28</v>
      </c>
      <c r="K5552" s="5">
        <f t="shared" si="603"/>
        <v>1306.80504</v>
      </c>
      <c r="L5552" s="7">
        <v>3.37</v>
      </c>
      <c r="M5552" s="7">
        <v>4448</v>
      </c>
      <c r="N5552" s="3">
        <v>45482</v>
      </c>
      <c r="O5552" s="4" t="str">
        <f t="shared" si="604"/>
        <v>2024-07</v>
      </c>
      <c r="P5552" s="4" t="str">
        <f t="shared" si="605"/>
        <v>07</v>
      </c>
      <c r="Q5552" s="4" t="str">
        <f t="shared" si="606"/>
        <v>July</v>
      </c>
      <c r="R5552" s="30" t="str">
        <f t="shared" si="607"/>
        <v>09</v>
      </c>
      <c r="W5552" t="str">
        <f t="shared" si="608"/>
        <v>ok</v>
      </c>
    </row>
    <row r="5553" spans="1:23" x14ac:dyDescent="0.3">
      <c r="A5553" t="s">
        <v>5595</v>
      </c>
      <c r="B5553" t="s">
        <v>63</v>
      </c>
      <c r="C5553" t="s">
        <v>18</v>
      </c>
      <c r="D5553" t="s">
        <v>64</v>
      </c>
      <c r="E5553" t="s">
        <v>45</v>
      </c>
      <c r="F5553" t="s">
        <v>60</v>
      </c>
      <c r="G5553" s="5">
        <v>13063.98</v>
      </c>
      <c r="H5553" s="5">
        <f t="shared" si="602"/>
        <v>235.15163999999999</v>
      </c>
      <c r="I5553" s="6">
        <v>2</v>
      </c>
      <c r="J5553" s="6">
        <v>26127.96</v>
      </c>
      <c r="K5553" s="5">
        <f t="shared" si="603"/>
        <v>470.30327999999997</v>
      </c>
      <c r="L5553" s="7">
        <v>1.33</v>
      </c>
      <c r="M5553" s="7">
        <v>824</v>
      </c>
      <c r="N5553" s="3">
        <v>45310</v>
      </c>
      <c r="O5553" s="4" t="str">
        <f t="shared" si="604"/>
        <v>2024-01</v>
      </c>
      <c r="P5553" s="4" t="str">
        <f t="shared" si="605"/>
        <v>01</v>
      </c>
      <c r="Q5553" s="4" t="str">
        <f t="shared" si="606"/>
        <v>January</v>
      </c>
      <c r="R5553" s="30" t="str">
        <f t="shared" si="607"/>
        <v>19</v>
      </c>
      <c r="W5553" t="str">
        <f t="shared" si="608"/>
        <v>ok</v>
      </c>
    </row>
    <row r="5554" spans="1:23" x14ac:dyDescent="0.3">
      <c r="A5554" t="s">
        <v>5596</v>
      </c>
      <c r="B5554" t="s">
        <v>63</v>
      </c>
      <c r="C5554" t="s">
        <v>18</v>
      </c>
      <c r="D5554" t="s">
        <v>64</v>
      </c>
      <c r="E5554" t="s">
        <v>14</v>
      </c>
      <c r="F5554" t="s">
        <v>60</v>
      </c>
      <c r="G5554" s="5">
        <v>12584.88</v>
      </c>
      <c r="H5554" s="5">
        <f t="shared" si="602"/>
        <v>226.52783999999997</v>
      </c>
      <c r="I5554" s="6">
        <v>5</v>
      </c>
      <c r="J5554" s="6">
        <v>62924.4</v>
      </c>
      <c r="K5554" s="5">
        <f t="shared" si="603"/>
        <v>1132.6391999999998</v>
      </c>
      <c r="L5554" s="7">
        <v>4.51</v>
      </c>
      <c r="M5554" s="7">
        <v>1642</v>
      </c>
      <c r="N5554" s="3">
        <v>45549</v>
      </c>
      <c r="O5554" s="4" t="str">
        <f t="shared" si="604"/>
        <v>2024-09</v>
      </c>
      <c r="P5554" s="4" t="str">
        <f t="shared" si="605"/>
        <v>09</v>
      </c>
      <c r="Q5554" s="4" t="str">
        <f t="shared" si="606"/>
        <v>September</v>
      </c>
      <c r="R5554" s="30" t="str">
        <f t="shared" si="607"/>
        <v>14</v>
      </c>
      <c r="W5554" t="str">
        <f t="shared" si="608"/>
        <v>ok</v>
      </c>
    </row>
    <row r="5555" spans="1:23" x14ac:dyDescent="0.3">
      <c r="A5555" t="s">
        <v>5597</v>
      </c>
      <c r="B5555" t="s">
        <v>17</v>
      </c>
      <c r="C5555" t="s">
        <v>18</v>
      </c>
      <c r="D5555" t="s">
        <v>19</v>
      </c>
      <c r="E5555" t="s">
        <v>20</v>
      </c>
      <c r="F5555" t="s">
        <v>38</v>
      </c>
      <c r="G5555" s="5">
        <v>19799.79</v>
      </c>
      <c r="H5555" s="5">
        <f t="shared" si="602"/>
        <v>356.39621999999997</v>
      </c>
      <c r="I5555" s="6">
        <v>2</v>
      </c>
      <c r="J5555" s="6">
        <v>39599.58</v>
      </c>
      <c r="K5555" s="5">
        <f t="shared" si="603"/>
        <v>712.79243999999994</v>
      </c>
      <c r="L5555" s="7">
        <v>4.8899999999999997</v>
      </c>
      <c r="M5555" s="7">
        <v>2566</v>
      </c>
      <c r="N5555" s="3">
        <v>45379</v>
      </c>
      <c r="O5555" s="4" t="str">
        <f t="shared" si="604"/>
        <v>2024-03</v>
      </c>
      <c r="P5555" s="4" t="str">
        <f t="shared" si="605"/>
        <v>03</v>
      </c>
      <c r="Q5555" s="4" t="str">
        <f t="shared" si="606"/>
        <v>March</v>
      </c>
      <c r="R5555" s="30" t="str">
        <f t="shared" si="607"/>
        <v>28</v>
      </c>
      <c r="W5555" t="str">
        <f t="shared" si="608"/>
        <v>ok</v>
      </c>
    </row>
    <row r="5556" spans="1:23" x14ac:dyDescent="0.3">
      <c r="A5556" t="s">
        <v>5598</v>
      </c>
      <c r="B5556" t="s">
        <v>36</v>
      </c>
      <c r="C5556" t="s">
        <v>18</v>
      </c>
      <c r="D5556" t="s">
        <v>37</v>
      </c>
      <c r="E5556" t="s">
        <v>20</v>
      </c>
      <c r="F5556" t="s">
        <v>60</v>
      </c>
      <c r="G5556" s="5">
        <v>18092.86</v>
      </c>
      <c r="H5556" s="5">
        <f t="shared" si="602"/>
        <v>325.67147999999997</v>
      </c>
      <c r="I5556" s="6">
        <v>5</v>
      </c>
      <c r="J5556" s="6">
        <v>90464.3</v>
      </c>
      <c r="K5556" s="5">
        <f t="shared" si="603"/>
        <v>1628.3573999999999</v>
      </c>
      <c r="L5556" s="7">
        <v>2.29</v>
      </c>
      <c r="M5556" s="7">
        <v>4986</v>
      </c>
      <c r="N5556" s="3">
        <v>45514</v>
      </c>
      <c r="O5556" s="4" t="str">
        <f t="shared" si="604"/>
        <v>2024-08</v>
      </c>
      <c r="P5556" s="4" t="str">
        <f t="shared" si="605"/>
        <v>08</v>
      </c>
      <c r="Q5556" s="4" t="str">
        <f t="shared" si="606"/>
        <v>August</v>
      </c>
      <c r="R5556" s="30" t="str">
        <f t="shared" si="607"/>
        <v>10</v>
      </c>
      <c r="W5556" t="str">
        <f t="shared" si="608"/>
        <v>ok</v>
      </c>
    </row>
    <row r="5557" spans="1:23" x14ac:dyDescent="0.3">
      <c r="A5557" t="s">
        <v>5599</v>
      </c>
      <c r="B5557" t="s">
        <v>11</v>
      </c>
      <c r="C5557" t="s">
        <v>12</v>
      </c>
      <c r="D5557" t="s">
        <v>13</v>
      </c>
      <c r="E5557" t="s">
        <v>20</v>
      </c>
      <c r="F5557" t="s">
        <v>31</v>
      </c>
      <c r="G5557" s="5">
        <v>9516.27</v>
      </c>
      <c r="H5557" s="5">
        <f t="shared" si="602"/>
        <v>171.29285999999999</v>
      </c>
      <c r="I5557" s="6">
        <v>5</v>
      </c>
      <c r="J5557" s="6">
        <v>47581.35</v>
      </c>
      <c r="K5557" s="5">
        <f t="shared" si="603"/>
        <v>856.46429999999998</v>
      </c>
      <c r="L5557" s="7">
        <v>1.27</v>
      </c>
      <c r="M5557" s="7">
        <v>4660</v>
      </c>
      <c r="N5557" s="3">
        <v>45447</v>
      </c>
      <c r="O5557" s="4" t="str">
        <f t="shared" si="604"/>
        <v>2024-06</v>
      </c>
      <c r="P5557" s="4" t="str">
        <f t="shared" si="605"/>
        <v>06</v>
      </c>
      <c r="Q5557" s="4" t="str">
        <f t="shared" si="606"/>
        <v>June</v>
      </c>
      <c r="R5557" s="30" t="str">
        <f t="shared" si="607"/>
        <v>04</v>
      </c>
      <c r="W5557" t="str">
        <f t="shared" si="608"/>
        <v>ok</v>
      </c>
    </row>
    <row r="5558" spans="1:23" x14ac:dyDescent="0.3">
      <c r="A5558" t="s">
        <v>5600</v>
      </c>
      <c r="B5558" t="s">
        <v>47</v>
      </c>
      <c r="C5558" t="s">
        <v>12</v>
      </c>
      <c r="D5558" t="s">
        <v>48</v>
      </c>
      <c r="E5558" t="s">
        <v>45</v>
      </c>
      <c r="F5558" t="s">
        <v>21</v>
      </c>
      <c r="G5558" s="5">
        <v>6492.65</v>
      </c>
      <c r="H5558" s="5">
        <f t="shared" si="602"/>
        <v>116.86769999999999</v>
      </c>
      <c r="I5558" s="6">
        <v>4</v>
      </c>
      <c r="J5558" s="6">
        <v>25970.6</v>
      </c>
      <c r="K5558" s="5">
        <f t="shared" si="603"/>
        <v>467.47079999999994</v>
      </c>
      <c r="L5558" s="7">
        <v>1.7</v>
      </c>
      <c r="M5558" s="7">
        <v>808</v>
      </c>
      <c r="N5558" s="3">
        <v>45553</v>
      </c>
      <c r="O5558" s="4" t="str">
        <f t="shared" si="604"/>
        <v>2024-09</v>
      </c>
      <c r="P5558" s="4" t="str">
        <f t="shared" si="605"/>
        <v>09</v>
      </c>
      <c r="Q5558" s="4" t="str">
        <f t="shared" si="606"/>
        <v>September</v>
      </c>
      <c r="R5558" s="30" t="str">
        <f t="shared" si="607"/>
        <v>18</v>
      </c>
      <c r="W5558" t="str">
        <f t="shared" si="608"/>
        <v>ok</v>
      </c>
    </row>
    <row r="5559" spans="1:23" x14ac:dyDescent="0.3">
      <c r="A5559" t="s">
        <v>5601</v>
      </c>
      <c r="B5559" t="s">
        <v>11</v>
      </c>
      <c r="C5559" t="s">
        <v>12</v>
      </c>
      <c r="D5559" t="s">
        <v>13</v>
      </c>
      <c r="E5559" t="s">
        <v>45</v>
      </c>
      <c r="F5559" t="s">
        <v>60</v>
      </c>
      <c r="G5559" s="5">
        <v>5613.4</v>
      </c>
      <c r="H5559" s="5">
        <f t="shared" si="602"/>
        <v>101.04119999999999</v>
      </c>
      <c r="I5559" s="6">
        <v>3</v>
      </c>
      <c r="J5559" s="6">
        <v>16840.2</v>
      </c>
      <c r="K5559" s="5">
        <f t="shared" si="603"/>
        <v>303.12359999999995</v>
      </c>
      <c r="L5559" s="7">
        <v>4.75</v>
      </c>
      <c r="M5559" s="7">
        <v>4622</v>
      </c>
      <c r="N5559" s="3">
        <v>45603</v>
      </c>
      <c r="O5559" s="4" t="str">
        <f t="shared" si="604"/>
        <v>2024-11</v>
      </c>
      <c r="P5559" s="4" t="str">
        <f t="shared" si="605"/>
        <v>11</v>
      </c>
      <c r="Q5559" s="4" t="str">
        <f t="shared" si="606"/>
        <v>November</v>
      </c>
      <c r="R5559" s="30" t="str">
        <f t="shared" si="607"/>
        <v>07</v>
      </c>
      <c r="W5559" t="str">
        <f t="shared" si="608"/>
        <v>ok</v>
      </c>
    </row>
    <row r="5560" spans="1:23" x14ac:dyDescent="0.3">
      <c r="A5560" t="s">
        <v>5602</v>
      </c>
      <c r="B5560" t="s">
        <v>36</v>
      </c>
      <c r="C5560" t="s">
        <v>18</v>
      </c>
      <c r="D5560" t="s">
        <v>37</v>
      </c>
      <c r="E5560" t="s">
        <v>20</v>
      </c>
      <c r="F5560" t="s">
        <v>60</v>
      </c>
      <c r="G5560" s="5">
        <v>18329.009999999998</v>
      </c>
      <c r="H5560" s="5">
        <f t="shared" si="602"/>
        <v>329.92217999999997</v>
      </c>
      <c r="I5560" s="6">
        <v>2</v>
      </c>
      <c r="J5560" s="6">
        <v>36658.019999999997</v>
      </c>
      <c r="K5560" s="5">
        <f t="shared" si="603"/>
        <v>659.84435999999994</v>
      </c>
      <c r="L5560" s="7">
        <v>2.44</v>
      </c>
      <c r="M5560" s="7">
        <v>2802</v>
      </c>
      <c r="N5560" s="3">
        <v>45641</v>
      </c>
      <c r="O5560" s="4" t="str">
        <f t="shared" si="604"/>
        <v>2024-12</v>
      </c>
      <c r="P5560" s="4" t="str">
        <f t="shared" si="605"/>
        <v>12</v>
      </c>
      <c r="Q5560" s="4" t="str">
        <f t="shared" si="606"/>
        <v>December</v>
      </c>
      <c r="R5560" s="30" t="str">
        <f t="shared" si="607"/>
        <v>15</v>
      </c>
      <c r="W5560" t="str">
        <f t="shared" si="608"/>
        <v>ok</v>
      </c>
    </row>
    <row r="5561" spans="1:23" x14ac:dyDescent="0.3">
      <c r="A5561" t="s">
        <v>5603</v>
      </c>
      <c r="B5561" t="s">
        <v>23</v>
      </c>
      <c r="C5561" t="s">
        <v>24</v>
      </c>
      <c r="D5561" t="s">
        <v>25</v>
      </c>
      <c r="E5561" t="s">
        <v>14</v>
      </c>
      <c r="F5561" t="s">
        <v>31</v>
      </c>
      <c r="G5561" s="5">
        <v>18364.05</v>
      </c>
      <c r="H5561" s="5">
        <f t="shared" si="602"/>
        <v>330.55289999999997</v>
      </c>
      <c r="I5561" s="6">
        <v>3</v>
      </c>
      <c r="J5561" s="6">
        <v>55092.15</v>
      </c>
      <c r="K5561" s="5">
        <f t="shared" si="603"/>
        <v>991.65869999999995</v>
      </c>
      <c r="L5561" s="7">
        <v>2.0499999999999998</v>
      </c>
      <c r="M5561" s="7">
        <v>3725</v>
      </c>
      <c r="N5561" s="3">
        <v>45361</v>
      </c>
      <c r="O5561" s="4" t="str">
        <f t="shared" si="604"/>
        <v>2024-03</v>
      </c>
      <c r="P5561" s="4" t="str">
        <f t="shared" si="605"/>
        <v>03</v>
      </c>
      <c r="Q5561" s="4" t="str">
        <f t="shared" si="606"/>
        <v>March</v>
      </c>
      <c r="R5561" s="30" t="str">
        <f t="shared" si="607"/>
        <v>10</v>
      </c>
      <c r="W5561" t="str">
        <f t="shared" si="608"/>
        <v>ok</v>
      </c>
    </row>
    <row r="5562" spans="1:23" x14ac:dyDescent="0.3">
      <c r="A5562" t="s">
        <v>5604</v>
      </c>
      <c r="B5562" t="s">
        <v>17</v>
      </c>
      <c r="C5562" t="s">
        <v>18</v>
      </c>
      <c r="D5562" t="s">
        <v>19</v>
      </c>
      <c r="E5562" t="s">
        <v>45</v>
      </c>
      <c r="F5562" t="s">
        <v>26</v>
      </c>
      <c r="G5562" s="5">
        <v>13466.38</v>
      </c>
      <c r="H5562" s="5">
        <f t="shared" si="602"/>
        <v>242.39483999999996</v>
      </c>
      <c r="I5562" s="6">
        <v>3</v>
      </c>
      <c r="J5562" s="6">
        <v>40399.14</v>
      </c>
      <c r="K5562" s="5">
        <f t="shared" si="603"/>
        <v>727.18451999999991</v>
      </c>
      <c r="L5562" s="7">
        <v>4.82</v>
      </c>
      <c r="M5562" s="7">
        <v>2305</v>
      </c>
      <c r="N5562" s="3">
        <v>45575</v>
      </c>
      <c r="O5562" s="4" t="str">
        <f t="shared" si="604"/>
        <v>2024-10</v>
      </c>
      <c r="P5562" s="4" t="str">
        <f t="shared" si="605"/>
        <v>10</v>
      </c>
      <c r="Q5562" s="4" t="str">
        <f t="shared" si="606"/>
        <v>October</v>
      </c>
      <c r="R5562" s="30" t="str">
        <f t="shared" si="607"/>
        <v>10</v>
      </c>
      <c r="W5562" t="str">
        <f t="shared" si="608"/>
        <v>ok</v>
      </c>
    </row>
    <row r="5563" spans="1:23" x14ac:dyDescent="0.3">
      <c r="A5563" t="s">
        <v>5605</v>
      </c>
      <c r="B5563" t="s">
        <v>51</v>
      </c>
      <c r="C5563" t="s">
        <v>29</v>
      </c>
      <c r="D5563" t="s">
        <v>52</v>
      </c>
      <c r="E5563" t="s">
        <v>20</v>
      </c>
      <c r="F5563" t="s">
        <v>26</v>
      </c>
      <c r="G5563" s="5">
        <v>3808.87</v>
      </c>
      <c r="H5563" s="5">
        <f t="shared" si="602"/>
        <v>68.559659999999994</v>
      </c>
      <c r="I5563" s="6">
        <v>4</v>
      </c>
      <c r="J5563" s="6">
        <v>15235.48</v>
      </c>
      <c r="K5563" s="5">
        <f t="shared" si="603"/>
        <v>274.23863999999998</v>
      </c>
      <c r="L5563" s="7">
        <v>2.66</v>
      </c>
      <c r="M5563" s="7">
        <v>3049</v>
      </c>
      <c r="N5563" s="3">
        <v>45550</v>
      </c>
      <c r="O5563" s="4" t="str">
        <f t="shared" si="604"/>
        <v>2024-09</v>
      </c>
      <c r="P5563" s="4" t="str">
        <f t="shared" si="605"/>
        <v>09</v>
      </c>
      <c r="Q5563" s="4" t="str">
        <f t="shared" si="606"/>
        <v>September</v>
      </c>
      <c r="R5563" s="30" t="str">
        <f t="shared" si="607"/>
        <v>15</v>
      </c>
      <c r="W5563" t="str">
        <f t="shared" si="608"/>
        <v>ok</v>
      </c>
    </row>
    <row r="5564" spans="1:23" x14ac:dyDescent="0.3">
      <c r="A5564" t="s">
        <v>5606</v>
      </c>
      <c r="B5564" t="s">
        <v>17</v>
      </c>
      <c r="C5564" t="s">
        <v>18</v>
      </c>
      <c r="D5564" t="s">
        <v>19</v>
      </c>
      <c r="E5564" t="s">
        <v>20</v>
      </c>
      <c r="F5564" t="s">
        <v>38</v>
      </c>
      <c r="G5564" s="5">
        <v>17330.009999999998</v>
      </c>
      <c r="H5564" s="5">
        <f t="shared" si="602"/>
        <v>311.94017999999994</v>
      </c>
      <c r="I5564" s="6">
        <v>4</v>
      </c>
      <c r="J5564" s="6">
        <v>69320.039999999994</v>
      </c>
      <c r="K5564" s="5">
        <f t="shared" si="603"/>
        <v>1247.7607199999998</v>
      </c>
      <c r="L5564" s="7">
        <v>1.07</v>
      </c>
      <c r="M5564" s="7">
        <v>2372</v>
      </c>
      <c r="N5564" s="3">
        <v>45507</v>
      </c>
      <c r="O5564" s="4" t="str">
        <f t="shared" si="604"/>
        <v>2024-08</v>
      </c>
      <c r="P5564" s="4" t="str">
        <f t="shared" si="605"/>
        <v>08</v>
      </c>
      <c r="Q5564" s="4" t="str">
        <f t="shared" si="606"/>
        <v>August</v>
      </c>
      <c r="R5564" s="30" t="str">
        <f t="shared" si="607"/>
        <v>03</v>
      </c>
      <c r="W5564" t="str">
        <f t="shared" si="608"/>
        <v>ok</v>
      </c>
    </row>
    <row r="5565" spans="1:23" x14ac:dyDescent="0.3">
      <c r="A5565" t="s">
        <v>5607</v>
      </c>
      <c r="B5565" t="s">
        <v>11</v>
      </c>
      <c r="C5565" t="s">
        <v>12</v>
      </c>
      <c r="D5565" t="s">
        <v>13</v>
      </c>
      <c r="E5565" t="s">
        <v>45</v>
      </c>
      <c r="F5565" t="s">
        <v>26</v>
      </c>
      <c r="G5565" s="5">
        <v>10304.59</v>
      </c>
      <c r="H5565" s="5">
        <f t="shared" si="602"/>
        <v>185.48262</v>
      </c>
      <c r="I5565" s="6">
        <v>1</v>
      </c>
      <c r="J5565" s="6">
        <v>10304.59</v>
      </c>
      <c r="K5565" s="5">
        <f t="shared" si="603"/>
        <v>185.48262</v>
      </c>
      <c r="L5565" s="7">
        <v>2.81</v>
      </c>
      <c r="M5565" s="7">
        <v>3730</v>
      </c>
      <c r="N5565" s="3">
        <v>45317</v>
      </c>
      <c r="O5565" s="4" t="str">
        <f t="shared" si="604"/>
        <v>2024-01</v>
      </c>
      <c r="P5565" s="4" t="str">
        <f t="shared" si="605"/>
        <v>01</v>
      </c>
      <c r="Q5565" s="4" t="str">
        <f t="shared" si="606"/>
        <v>January</v>
      </c>
      <c r="R5565" s="30" t="str">
        <f t="shared" si="607"/>
        <v>26</v>
      </c>
      <c r="W5565" t="str">
        <f t="shared" si="608"/>
        <v>ok</v>
      </c>
    </row>
    <row r="5566" spans="1:23" x14ac:dyDescent="0.3">
      <c r="A5566" t="s">
        <v>5608</v>
      </c>
      <c r="B5566" t="s">
        <v>41</v>
      </c>
      <c r="C5566" t="s">
        <v>42</v>
      </c>
      <c r="D5566" t="s">
        <v>43</v>
      </c>
      <c r="E5566" t="s">
        <v>45</v>
      </c>
      <c r="F5566" t="s">
        <v>26</v>
      </c>
      <c r="G5566" s="5">
        <v>11563.43</v>
      </c>
      <c r="H5566" s="5">
        <f t="shared" si="602"/>
        <v>208.14174</v>
      </c>
      <c r="I5566" s="6">
        <v>3</v>
      </c>
      <c r="J5566" s="6">
        <v>34690.29</v>
      </c>
      <c r="K5566" s="5">
        <f t="shared" si="603"/>
        <v>624.42521999999997</v>
      </c>
      <c r="L5566" s="7">
        <v>2.3199999999999998</v>
      </c>
      <c r="M5566" s="7">
        <v>3074</v>
      </c>
      <c r="N5566" s="3">
        <v>45491</v>
      </c>
      <c r="O5566" s="4" t="str">
        <f t="shared" si="604"/>
        <v>2024-07</v>
      </c>
      <c r="P5566" s="4" t="str">
        <f t="shared" si="605"/>
        <v>07</v>
      </c>
      <c r="Q5566" s="4" t="str">
        <f t="shared" si="606"/>
        <v>July</v>
      </c>
      <c r="R5566" s="30" t="str">
        <f t="shared" si="607"/>
        <v>18</v>
      </c>
      <c r="W5566" t="str">
        <f t="shared" si="608"/>
        <v>ok</v>
      </c>
    </row>
    <row r="5567" spans="1:23" x14ac:dyDescent="0.3">
      <c r="A5567" t="s">
        <v>5609</v>
      </c>
      <c r="B5567" t="s">
        <v>51</v>
      </c>
      <c r="C5567" t="s">
        <v>29</v>
      </c>
      <c r="D5567" t="s">
        <v>52</v>
      </c>
      <c r="E5567" t="s">
        <v>45</v>
      </c>
      <c r="F5567" t="s">
        <v>15</v>
      </c>
      <c r="G5567" s="5">
        <v>5294.13</v>
      </c>
      <c r="H5567" s="5">
        <f t="shared" si="602"/>
        <v>95.294339999999991</v>
      </c>
      <c r="I5567" s="6">
        <v>2</v>
      </c>
      <c r="J5567" s="6">
        <v>10588.26</v>
      </c>
      <c r="K5567" s="5">
        <f t="shared" si="603"/>
        <v>190.58867999999998</v>
      </c>
      <c r="L5567" s="7">
        <v>3.16</v>
      </c>
      <c r="M5567" s="7">
        <v>4323</v>
      </c>
      <c r="N5567" s="3">
        <v>45300</v>
      </c>
      <c r="O5567" s="4" t="str">
        <f t="shared" si="604"/>
        <v>2024-01</v>
      </c>
      <c r="P5567" s="4" t="str">
        <f t="shared" si="605"/>
        <v>01</v>
      </c>
      <c r="Q5567" s="4" t="str">
        <f t="shared" si="606"/>
        <v>January</v>
      </c>
      <c r="R5567" s="30" t="str">
        <f t="shared" si="607"/>
        <v>09</v>
      </c>
      <c r="W5567" t="str">
        <f t="shared" si="608"/>
        <v>ok</v>
      </c>
    </row>
    <row r="5568" spans="1:23" x14ac:dyDescent="0.3">
      <c r="A5568" t="s">
        <v>5610</v>
      </c>
      <c r="B5568" t="s">
        <v>41</v>
      </c>
      <c r="C5568" t="s">
        <v>42</v>
      </c>
      <c r="D5568" t="s">
        <v>43</v>
      </c>
      <c r="E5568" t="s">
        <v>20</v>
      </c>
      <c r="F5568" t="s">
        <v>38</v>
      </c>
      <c r="G5568" s="5">
        <v>19088.48</v>
      </c>
      <c r="H5568" s="5">
        <f t="shared" si="602"/>
        <v>343.59263999999996</v>
      </c>
      <c r="I5568" s="6">
        <v>1</v>
      </c>
      <c r="J5568" s="6">
        <v>19088.48</v>
      </c>
      <c r="K5568" s="5">
        <f t="shared" si="603"/>
        <v>343.59263999999996</v>
      </c>
      <c r="L5568" s="7">
        <v>4.42</v>
      </c>
      <c r="M5568" s="7">
        <v>1408</v>
      </c>
      <c r="N5568" s="3">
        <v>45612</v>
      </c>
      <c r="O5568" s="4" t="str">
        <f t="shared" si="604"/>
        <v>2024-11</v>
      </c>
      <c r="P5568" s="4" t="str">
        <f t="shared" si="605"/>
        <v>11</v>
      </c>
      <c r="Q5568" s="4" t="str">
        <f t="shared" si="606"/>
        <v>November</v>
      </c>
      <c r="R5568" s="30" t="str">
        <f t="shared" si="607"/>
        <v>16</v>
      </c>
      <c r="W5568" t="str">
        <f t="shared" si="608"/>
        <v>ok</v>
      </c>
    </row>
    <row r="5569" spans="1:23" x14ac:dyDescent="0.3">
      <c r="A5569" t="s">
        <v>5611</v>
      </c>
      <c r="B5569" t="s">
        <v>33</v>
      </c>
      <c r="C5569" t="s">
        <v>12</v>
      </c>
      <c r="D5569" t="s">
        <v>34</v>
      </c>
      <c r="E5569" t="s">
        <v>14</v>
      </c>
      <c r="F5569" t="s">
        <v>15</v>
      </c>
      <c r="G5569" s="5">
        <v>15813.08</v>
      </c>
      <c r="H5569" s="5">
        <f t="shared" si="602"/>
        <v>284.63543999999996</v>
      </c>
      <c r="I5569" s="6">
        <v>2</v>
      </c>
      <c r="J5569" s="6">
        <v>31626.16</v>
      </c>
      <c r="K5569" s="5">
        <f t="shared" si="603"/>
        <v>569.27087999999992</v>
      </c>
      <c r="L5569" s="7">
        <v>2.66</v>
      </c>
      <c r="M5569" s="7">
        <v>2513</v>
      </c>
      <c r="N5569" s="3">
        <v>45482</v>
      </c>
      <c r="O5569" s="4" t="str">
        <f t="shared" si="604"/>
        <v>2024-07</v>
      </c>
      <c r="P5569" s="4" t="str">
        <f t="shared" si="605"/>
        <v>07</v>
      </c>
      <c r="Q5569" s="4" t="str">
        <f t="shared" si="606"/>
        <v>July</v>
      </c>
      <c r="R5569" s="30" t="str">
        <f t="shared" si="607"/>
        <v>09</v>
      </c>
      <c r="W5569" t="str">
        <f t="shared" si="608"/>
        <v>ok</v>
      </c>
    </row>
    <row r="5570" spans="1:23" x14ac:dyDescent="0.3">
      <c r="A5570" t="s">
        <v>5612</v>
      </c>
      <c r="B5570" t="s">
        <v>51</v>
      </c>
      <c r="C5570" t="s">
        <v>29</v>
      </c>
      <c r="D5570" t="s">
        <v>52</v>
      </c>
      <c r="E5570" t="s">
        <v>20</v>
      </c>
      <c r="F5570" t="s">
        <v>15</v>
      </c>
      <c r="G5570" s="5">
        <v>3113.47</v>
      </c>
      <c r="H5570" s="5">
        <f t="shared" si="602"/>
        <v>56.042459999999991</v>
      </c>
      <c r="I5570" s="6">
        <v>1</v>
      </c>
      <c r="J5570" s="6">
        <v>3113.47</v>
      </c>
      <c r="K5570" s="5">
        <f t="shared" si="603"/>
        <v>56.042459999999991</v>
      </c>
      <c r="L5570" s="7">
        <v>3.18</v>
      </c>
      <c r="M5570" s="7">
        <v>2484</v>
      </c>
      <c r="N5570" s="3">
        <v>45447</v>
      </c>
      <c r="O5570" s="4" t="str">
        <f t="shared" si="604"/>
        <v>2024-06</v>
      </c>
      <c r="P5570" s="4" t="str">
        <f t="shared" si="605"/>
        <v>06</v>
      </c>
      <c r="Q5570" s="4" t="str">
        <f t="shared" si="606"/>
        <v>June</v>
      </c>
      <c r="R5570" s="30" t="str">
        <f t="shared" si="607"/>
        <v>04</v>
      </c>
      <c r="W5570" t="str">
        <f t="shared" si="608"/>
        <v>ok</v>
      </c>
    </row>
    <row r="5571" spans="1:23" x14ac:dyDescent="0.3">
      <c r="A5571" t="s">
        <v>5613</v>
      </c>
      <c r="B5571" t="s">
        <v>51</v>
      </c>
      <c r="C5571" t="s">
        <v>29</v>
      </c>
      <c r="D5571" t="s">
        <v>52</v>
      </c>
      <c r="E5571" t="s">
        <v>45</v>
      </c>
      <c r="F5571" t="s">
        <v>60</v>
      </c>
      <c r="G5571" s="5">
        <v>12245.65</v>
      </c>
      <c r="H5571" s="5">
        <f t="shared" ref="H5571:H5634" si="609">G5571*0.018</f>
        <v>220.42169999999999</v>
      </c>
      <c r="I5571" s="6">
        <v>5</v>
      </c>
      <c r="J5571" s="6">
        <v>61228.25</v>
      </c>
      <c r="K5571" s="5">
        <f t="shared" ref="K5571:K5634" si="610">H5571*I5571</f>
        <v>1102.1084999999998</v>
      </c>
      <c r="L5571" s="7">
        <v>4.82</v>
      </c>
      <c r="M5571" s="7">
        <v>2885</v>
      </c>
      <c r="N5571" s="3">
        <v>45406</v>
      </c>
      <c r="O5571" s="4" t="str">
        <f t="shared" ref="O5571:O5634" si="611">TEXT(N5571,"yyyy-mm")</f>
        <v>2024-04</v>
      </c>
      <c r="P5571" s="4" t="str">
        <f t="shared" ref="P5571:P5634" si="612">TEXT(N5571,"mm")</f>
        <v>04</v>
      </c>
      <c r="Q5571" s="4" t="str">
        <f t="shared" ref="Q5571:Q5634" si="613">TEXT(DATE(2024,P5571,1),"mmmm")</f>
        <v>April</v>
      </c>
      <c r="R5571" s="30" t="str">
        <f t="shared" ref="R5571:R5634" si="614">TEXT(N5571,"dd")</f>
        <v>24</v>
      </c>
      <c r="W5571" t="str">
        <f t="shared" ref="W5571:W5634" si="615">IF(G5571*I5571=J5571,"ok","False")</f>
        <v>ok</v>
      </c>
    </row>
    <row r="5572" spans="1:23" x14ac:dyDescent="0.3">
      <c r="A5572" t="s">
        <v>5614</v>
      </c>
      <c r="B5572" t="s">
        <v>23</v>
      </c>
      <c r="C5572" t="s">
        <v>24</v>
      </c>
      <c r="D5572" t="s">
        <v>25</v>
      </c>
      <c r="E5572" t="s">
        <v>14</v>
      </c>
      <c r="F5572" t="s">
        <v>38</v>
      </c>
      <c r="G5572" s="5">
        <v>17619.48</v>
      </c>
      <c r="H5572" s="5">
        <f t="shared" si="609"/>
        <v>317.15063999999995</v>
      </c>
      <c r="I5572" s="6">
        <v>2</v>
      </c>
      <c r="J5572" s="6">
        <v>35238.959999999999</v>
      </c>
      <c r="K5572" s="5">
        <f t="shared" si="610"/>
        <v>634.30127999999991</v>
      </c>
      <c r="L5572" s="7">
        <v>4.2699999999999996</v>
      </c>
      <c r="M5572" s="7">
        <v>119</v>
      </c>
      <c r="N5572" s="3">
        <v>45477</v>
      </c>
      <c r="O5572" s="4" t="str">
        <f t="shared" si="611"/>
        <v>2024-07</v>
      </c>
      <c r="P5572" s="4" t="str">
        <f t="shared" si="612"/>
        <v>07</v>
      </c>
      <c r="Q5572" s="4" t="str">
        <f t="shared" si="613"/>
        <v>July</v>
      </c>
      <c r="R5572" s="30" t="str">
        <f t="shared" si="614"/>
        <v>04</v>
      </c>
      <c r="W5572" t="str">
        <f t="shared" si="615"/>
        <v>ok</v>
      </c>
    </row>
    <row r="5573" spans="1:23" x14ac:dyDescent="0.3">
      <c r="A5573" t="s">
        <v>5615</v>
      </c>
      <c r="B5573" t="s">
        <v>17</v>
      </c>
      <c r="C5573" t="s">
        <v>18</v>
      </c>
      <c r="D5573" t="s">
        <v>19</v>
      </c>
      <c r="E5573" t="s">
        <v>20</v>
      </c>
      <c r="F5573" t="s">
        <v>26</v>
      </c>
      <c r="G5573" s="5">
        <v>3472.36</v>
      </c>
      <c r="H5573" s="5">
        <f t="shared" si="609"/>
        <v>62.502479999999998</v>
      </c>
      <c r="I5573" s="6">
        <v>3</v>
      </c>
      <c r="J5573" s="6">
        <v>10417.08</v>
      </c>
      <c r="K5573" s="5">
        <f t="shared" si="610"/>
        <v>187.50744</v>
      </c>
      <c r="L5573" s="7">
        <v>2.19</v>
      </c>
      <c r="M5573" s="7">
        <v>435</v>
      </c>
      <c r="N5573" s="3">
        <v>45352</v>
      </c>
      <c r="O5573" s="4" t="str">
        <f t="shared" si="611"/>
        <v>2024-03</v>
      </c>
      <c r="P5573" s="4" t="str">
        <f t="shared" si="612"/>
        <v>03</v>
      </c>
      <c r="Q5573" s="4" t="str">
        <f t="shared" si="613"/>
        <v>March</v>
      </c>
      <c r="R5573" s="30" t="str">
        <f t="shared" si="614"/>
        <v>01</v>
      </c>
      <c r="W5573" t="str">
        <f t="shared" si="615"/>
        <v>ok</v>
      </c>
    </row>
    <row r="5574" spans="1:23" x14ac:dyDescent="0.3">
      <c r="A5574" t="s">
        <v>5616</v>
      </c>
      <c r="B5574" t="s">
        <v>63</v>
      </c>
      <c r="C5574" t="s">
        <v>18</v>
      </c>
      <c r="D5574" t="s">
        <v>64</v>
      </c>
      <c r="E5574" t="s">
        <v>14</v>
      </c>
      <c r="F5574" t="s">
        <v>26</v>
      </c>
      <c r="G5574" s="5">
        <v>16380.6</v>
      </c>
      <c r="H5574" s="5">
        <f t="shared" si="609"/>
        <v>294.85079999999999</v>
      </c>
      <c r="I5574" s="6">
        <v>2</v>
      </c>
      <c r="J5574" s="6">
        <v>32761.200000000001</v>
      </c>
      <c r="K5574" s="5">
        <f t="shared" si="610"/>
        <v>589.70159999999998</v>
      </c>
      <c r="L5574" s="7">
        <v>3.37</v>
      </c>
      <c r="M5574" s="7">
        <v>2012</v>
      </c>
      <c r="N5574" s="3">
        <v>45377</v>
      </c>
      <c r="O5574" s="4" t="str">
        <f t="shared" si="611"/>
        <v>2024-03</v>
      </c>
      <c r="P5574" s="4" t="str">
        <f t="shared" si="612"/>
        <v>03</v>
      </c>
      <c r="Q5574" s="4" t="str">
        <f t="shared" si="613"/>
        <v>March</v>
      </c>
      <c r="R5574" s="30" t="str">
        <f t="shared" si="614"/>
        <v>26</v>
      </c>
      <c r="W5574" t="str">
        <f t="shared" si="615"/>
        <v>ok</v>
      </c>
    </row>
    <row r="5575" spans="1:23" x14ac:dyDescent="0.3">
      <c r="A5575" t="s">
        <v>5617</v>
      </c>
      <c r="B5575" t="s">
        <v>51</v>
      </c>
      <c r="C5575" t="s">
        <v>29</v>
      </c>
      <c r="D5575" t="s">
        <v>52</v>
      </c>
      <c r="E5575" t="s">
        <v>20</v>
      </c>
      <c r="F5575" t="s">
        <v>31</v>
      </c>
      <c r="G5575" s="5">
        <v>5276.87</v>
      </c>
      <c r="H5575" s="5">
        <f t="shared" si="609"/>
        <v>94.983659999999986</v>
      </c>
      <c r="I5575" s="6">
        <v>1</v>
      </c>
      <c r="J5575" s="6">
        <v>5276.87</v>
      </c>
      <c r="K5575" s="5">
        <f t="shared" si="610"/>
        <v>94.983659999999986</v>
      </c>
      <c r="L5575" s="7">
        <v>1.29</v>
      </c>
      <c r="M5575" s="7">
        <v>1104</v>
      </c>
      <c r="N5575" s="3">
        <v>45588</v>
      </c>
      <c r="O5575" s="4" t="str">
        <f t="shared" si="611"/>
        <v>2024-10</v>
      </c>
      <c r="P5575" s="4" t="str">
        <f t="shared" si="612"/>
        <v>10</v>
      </c>
      <c r="Q5575" s="4" t="str">
        <f t="shared" si="613"/>
        <v>October</v>
      </c>
      <c r="R5575" s="30" t="str">
        <f t="shared" si="614"/>
        <v>23</v>
      </c>
      <c r="W5575" t="str">
        <f t="shared" si="615"/>
        <v>ok</v>
      </c>
    </row>
    <row r="5576" spans="1:23" x14ac:dyDescent="0.3">
      <c r="A5576" t="s">
        <v>5618</v>
      </c>
      <c r="B5576" t="s">
        <v>28</v>
      </c>
      <c r="C5576" t="s">
        <v>29</v>
      </c>
      <c r="D5576" t="s">
        <v>30</v>
      </c>
      <c r="E5576" t="s">
        <v>14</v>
      </c>
      <c r="F5576" t="s">
        <v>15</v>
      </c>
      <c r="G5576" s="5">
        <v>17151.13</v>
      </c>
      <c r="H5576" s="5">
        <f t="shared" si="609"/>
        <v>308.72034000000002</v>
      </c>
      <c r="I5576" s="6">
        <v>3</v>
      </c>
      <c r="J5576" s="6">
        <v>51453.39</v>
      </c>
      <c r="K5576" s="5">
        <f t="shared" si="610"/>
        <v>926.16102000000001</v>
      </c>
      <c r="L5576" s="7">
        <v>3.67</v>
      </c>
      <c r="M5576" s="7">
        <v>3407</v>
      </c>
      <c r="N5576" s="3">
        <v>45369</v>
      </c>
      <c r="O5576" s="4" t="str">
        <f t="shared" si="611"/>
        <v>2024-03</v>
      </c>
      <c r="P5576" s="4" t="str">
        <f t="shared" si="612"/>
        <v>03</v>
      </c>
      <c r="Q5576" s="4" t="str">
        <f t="shared" si="613"/>
        <v>March</v>
      </c>
      <c r="R5576" s="30" t="str">
        <f t="shared" si="614"/>
        <v>18</v>
      </c>
      <c r="W5576" t="str">
        <f t="shared" si="615"/>
        <v>ok</v>
      </c>
    </row>
    <row r="5577" spans="1:23" x14ac:dyDescent="0.3">
      <c r="A5577" t="s">
        <v>5619</v>
      </c>
      <c r="B5577" t="s">
        <v>41</v>
      </c>
      <c r="C5577" t="s">
        <v>42</v>
      </c>
      <c r="D5577" t="s">
        <v>43</v>
      </c>
      <c r="E5577" t="s">
        <v>45</v>
      </c>
      <c r="F5577" t="s">
        <v>60</v>
      </c>
      <c r="G5577" s="5">
        <v>8229.0300000000007</v>
      </c>
      <c r="H5577" s="5">
        <f t="shared" si="609"/>
        <v>148.12253999999999</v>
      </c>
      <c r="I5577" s="6">
        <v>3</v>
      </c>
      <c r="J5577" s="6">
        <v>24687.09</v>
      </c>
      <c r="K5577" s="5">
        <f t="shared" si="610"/>
        <v>444.36761999999999</v>
      </c>
      <c r="L5577" s="7">
        <v>3.37</v>
      </c>
      <c r="M5577" s="7">
        <v>2647</v>
      </c>
      <c r="N5577" s="3">
        <v>45625</v>
      </c>
      <c r="O5577" s="4" t="str">
        <f t="shared" si="611"/>
        <v>2024-11</v>
      </c>
      <c r="P5577" s="4" t="str">
        <f t="shared" si="612"/>
        <v>11</v>
      </c>
      <c r="Q5577" s="4" t="str">
        <f t="shared" si="613"/>
        <v>November</v>
      </c>
      <c r="R5577" s="30" t="str">
        <f t="shared" si="614"/>
        <v>29</v>
      </c>
      <c r="W5577" t="str">
        <f t="shared" si="615"/>
        <v>ok</v>
      </c>
    </row>
    <row r="5578" spans="1:23" x14ac:dyDescent="0.3">
      <c r="A5578" t="s">
        <v>5620</v>
      </c>
      <c r="B5578" t="s">
        <v>17</v>
      </c>
      <c r="C5578" t="s">
        <v>18</v>
      </c>
      <c r="D5578" t="s">
        <v>19</v>
      </c>
      <c r="E5578" t="s">
        <v>14</v>
      </c>
      <c r="F5578" t="s">
        <v>21</v>
      </c>
      <c r="G5578" s="5">
        <v>2801.87</v>
      </c>
      <c r="H5578" s="5">
        <f t="shared" si="609"/>
        <v>50.433659999999996</v>
      </c>
      <c r="I5578" s="6">
        <v>2</v>
      </c>
      <c r="J5578" s="6">
        <v>5603.74</v>
      </c>
      <c r="K5578" s="5">
        <f t="shared" si="610"/>
        <v>100.86731999999999</v>
      </c>
      <c r="L5578" s="7">
        <v>4.2</v>
      </c>
      <c r="M5578" s="7">
        <v>4246</v>
      </c>
      <c r="N5578" s="3">
        <v>45402</v>
      </c>
      <c r="O5578" s="4" t="str">
        <f t="shared" si="611"/>
        <v>2024-04</v>
      </c>
      <c r="P5578" s="4" t="str">
        <f t="shared" si="612"/>
        <v>04</v>
      </c>
      <c r="Q5578" s="4" t="str">
        <f t="shared" si="613"/>
        <v>April</v>
      </c>
      <c r="R5578" s="30" t="str">
        <f t="shared" si="614"/>
        <v>20</v>
      </c>
      <c r="W5578" t="str">
        <f t="shared" si="615"/>
        <v>ok</v>
      </c>
    </row>
    <row r="5579" spans="1:23" x14ac:dyDescent="0.3">
      <c r="A5579" t="s">
        <v>5621</v>
      </c>
      <c r="B5579" t="s">
        <v>63</v>
      </c>
      <c r="C5579" t="s">
        <v>18</v>
      </c>
      <c r="D5579" t="s">
        <v>64</v>
      </c>
      <c r="E5579" t="s">
        <v>45</v>
      </c>
      <c r="F5579" t="s">
        <v>38</v>
      </c>
      <c r="G5579" s="5">
        <v>18158.099999999999</v>
      </c>
      <c r="H5579" s="5">
        <f t="shared" si="609"/>
        <v>326.84579999999994</v>
      </c>
      <c r="I5579" s="6">
        <v>5</v>
      </c>
      <c r="J5579" s="6">
        <v>90790.5</v>
      </c>
      <c r="K5579" s="5">
        <f t="shared" si="610"/>
        <v>1634.2289999999998</v>
      </c>
      <c r="L5579" s="7">
        <v>4.3</v>
      </c>
      <c r="M5579" s="7">
        <v>3260</v>
      </c>
      <c r="N5579" s="3">
        <v>45506</v>
      </c>
      <c r="O5579" s="4" t="str">
        <f t="shared" si="611"/>
        <v>2024-08</v>
      </c>
      <c r="P5579" s="4" t="str">
        <f t="shared" si="612"/>
        <v>08</v>
      </c>
      <c r="Q5579" s="4" t="str">
        <f t="shared" si="613"/>
        <v>August</v>
      </c>
      <c r="R5579" s="30" t="str">
        <f t="shared" si="614"/>
        <v>02</v>
      </c>
      <c r="W5579" t="str">
        <f t="shared" si="615"/>
        <v>ok</v>
      </c>
    </row>
    <row r="5580" spans="1:23" x14ac:dyDescent="0.3">
      <c r="A5580" t="s">
        <v>5622</v>
      </c>
      <c r="B5580" t="s">
        <v>33</v>
      </c>
      <c r="C5580" t="s">
        <v>12</v>
      </c>
      <c r="D5580" t="s">
        <v>34</v>
      </c>
      <c r="E5580" t="s">
        <v>20</v>
      </c>
      <c r="F5580" t="s">
        <v>60</v>
      </c>
      <c r="G5580" s="5">
        <v>6883.52</v>
      </c>
      <c r="H5580" s="5">
        <f t="shared" si="609"/>
        <v>123.90335999999999</v>
      </c>
      <c r="I5580" s="6">
        <v>3</v>
      </c>
      <c r="J5580" s="6">
        <v>20650.560000000001</v>
      </c>
      <c r="K5580" s="5">
        <f t="shared" si="610"/>
        <v>371.71007999999995</v>
      </c>
      <c r="L5580" s="7">
        <v>4.17</v>
      </c>
      <c r="M5580" s="7">
        <v>1629</v>
      </c>
      <c r="N5580" s="3">
        <v>45583</v>
      </c>
      <c r="O5580" s="4" t="str">
        <f t="shared" si="611"/>
        <v>2024-10</v>
      </c>
      <c r="P5580" s="4" t="str">
        <f t="shared" si="612"/>
        <v>10</v>
      </c>
      <c r="Q5580" s="4" t="str">
        <f t="shared" si="613"/>
        <v>October</v>
      </c>
      <c r="R5580" s="30" t="str">
        <f t="shared" si="614"/>
        <v>18</v>
      </c>
      <c r="W5580" t="str">
        <f t="shared" si="615"/>
        <v>ok</v>
      </c>
    </row>
    <row r="5581" spans="1:23" x14ac:dyDescent="0.3">
      <c r="A5581" t="s">
        <v>5623</v>
      </c>
      <c r="B5581" t="s">
        <v>63</v>
      </c>
      <c r="C5581" t="s">
        <v>18</v>
      </c>
      <c r="D5581" t="s">
        <v>64</v>
      </c>
      <c r="E5581" t="s">
        <v>45</v>
      </c>
      <c r="F5581" t="s">
        <v>26</v>
      </c>
      <c r="G5581" s="5">
        <v>8758.0400000000009</v>
      </c>
      <c r="H5581" s="5">
        <f t="shared" si="609"/>
        <v>157.64472000000001</v>
      </c>
      <c r="I5581" s="6">
        <v>1</v>
      </c>
      <c r="J5581" s="6">
        <v>8758.0400000000009</v>
      </c>
      <c r="K5581" s="5">
        <f t="shared" si="610"/>
        <v>157.64472000000001</v>
      </c>
      <c r="L5581" s="7">
        <v>2.54</v>
      </c>
      <c r="M5581" s="7">
        <v>3255</v>
      </c>
      <c r="N5581" s="3">
        <v>45324</v>
      </c>
      <c r="O5581" s="4" t="str">
        <f t="shared" si="611"/>
        <v>2024-02</v>
      </c>
      <c r="P5581" s="4" t="str">
        <f t="shared" si="612"/>
        <v>02</v>
      </c>
      <c r="Q5581" s="4" t="str">
        <f t="shared" si="613"/>
        <v>February</v>
      </c>
      <c r="R5581" s="30" t="str">
        <f t="shared" si="614"/>
        <v>02</v>
      </c>
      <c r="W5581" t="str">
        <f t="shared" si="615"/>
        <v>ok</v>
      </c>
    </row>
    <row r="5582" spans="1:23" x14ac:dyDescent="0.3">
      <c r="A5582" t="s">
        <v>5624</v>
      </c>
      <c r="B5582" t="s">
        <v>41</v>
      </c>
      <c r="C5582" t="s">
        <v>42</v>
      </c>
      <c r="D5582" t="s">
        <v>43</v>
      </c>
      <c r="E5582" t="s">
        <v>14</v>
      </c>
      <c r="F5582" t="s">
        <v>38</v>
      </c>
      <c r="G5582" s="5">
        <v>1745.23</v>
      </c>
      <c r="H5582" s="5">
        <f t="shared" si="609"/>
        <v>31.414139999999996</v>
      </c>
      <c r="I5582" s="6">
        <v>4</v>
      </c>
      <c r="J5582" s="6">
        <v>6980.92</v>
      </c>
      <c r="K5582" s="5">
        <f t="shared" si="610"/>
        <v>125.65655999999998</v>
      </c>
      <c r="L5582" s="7">
        <v>1.48</v>
      </c>
      <c r="M5582" s="7">
        <v>218</v>
      </c>
      <c r="N5582" s="3">
        <v>45337</v>
      </c>
      <c r="O5582" s="4" t="str">
        <f t="shared" si="611"/>
        <v>2024-02</v>
      </c>
      <c r="P5582" s="4" t="str">
        <f t="shared" si="612"/>
        <v>02</v>
      </c>
      <c r="Q5582" s="4" t="str">
        <f t="shared" si="613"/>
        <v>February</v>
      </c>
      <c r="R5582" s="30" t="str">
        <f t="shared" si="614"/>
        <v>15</v>
      </c>
      <c r="W5582" t="str">
        <f t="shared" si="615"/>
        <v>ok</v>
      </c>
    </row>
    <row r="5583" spans="1:23" x14ac:dyDescent="0.3">
      <c r="A5583" t="s">
        <v>5625</v>
      </c>
      <c r="B5583" t="s">
        <v>41</v>
      </c>
      <c r="C5583" t="s">
        <v>42</v>
      </c>
      <c r="D5583" t="s">
        <v>43</v>
      </c>
      <c r="E5583" t="s">
        <v>45</v>
      </c>
      <c r="F5583" t="s">
        <v>26</v>
      </c>
      <c r="G5583" s="5">
        <v>7251.85</v>
      </c>
      <c r="H5583" s="5">
        <f t="shared" si="609"/>
        <v>130.5333</v>
      </c>
      <c r="I5583" s="6">
        <v>1</v>
      </c>
      <c r="J5583" s="6">
        <v>7251.85</v>
      </c>
      <c r="K5583" s="5">
        <f t="shared" si="610"/>
        <v>130.5333</v>
      </c>
      <c r="L5583" s="7">
        <v>2.2400000000000002</v>
      </c>
      <c r="M5583" s="7">
        <v>4691</v>
      </c>
      <c r="N5583" s="3">
        <v>45541</v>
      </c>
      <c r="O5583" s="4" t="str">
        <f t="shared" si="611"/>
        <v>2024-09</v>
      </c>
      <c r="P5583" s="4" t="str">
        <f t="shared" si="612"/>
        <v>09</v>
      </c>
      <c r="Q5583" s="4" t="str">
        <f t="shared" si="613"/>
        <v>September</v>
      </c>
      <c r="R5583" s="30" t="str">
        <f t="shared" si="614"/>
        <v>06</v>
      </c>
      <c r="W5583" t="str">
        <f t="shared" si="615"/>
        <v>ok</v>
      </c>
    </row>
    <row r="5584" spans="1:23" x14ac:dyDescent="0.3">
      <c r="A5584" t="s">
        <v>5626</v>
      </c>
      <c r="B5584" t="s">
        <v>63</v>
      </c>
      <c r="C5584" t="s">
        <v>18</v>
      </c>
      <c r="D5584" t="s">
        <v>64</v>
      </c>
      <c r="E5584" t="s">
        <v>45</v>
      </c>
      <c r="F5584" t="s">
        <v>21</v>
      </c>
      <c r="G5584" s="5">
        <v>13867.57</v>
      </c>
      <c r="H5584" s="5">
        <f t="shared" si="609"/>
        <v>249.61625999999998</v>
      </c>
      <c r="I5584" s="6">
        <v>3</v>
      </c>
      <c r="J5584" s="6">
        <v>41602.71</v>
      </c>
      <c r="K5584" s="5">
        <f t="shared" si="610"/>
        <v>748.84877999999992</v>
      </c>
      <c r="L5584" s="7">
        <v>4.38</v>
      </c>
      <c r="M5584" s="7">
        <v>159</v>
      </c>
      <c r="N5584" s="3">
        <v>45471</v>
      </c>
      <c r="O5584" s="4" t="str">
        <f t="shared" si="611"/>
        <v>2024-06</v>
      </c>
      <c r="P5584" s="4" t="str">
        <f t="shared" si="612"/>
        <v>06</v>
      </c>
      <c r="Q5584" s="4" t="str">
        <f t="shared" si="613"/>
        <v>June</v>
      </c>
      <c r="R5584" s="30" t="str">
        <f t="shared" si="614"/>
        <v>28</v>
      </c>
      <c r="W5584" t="str">
        <f t="shared" si="615"/>
        <v>ok</v>
      </c>
    </row>
    <row r="5585" spans="1:23" x14ac:dyDescent="0.3">
      <c r="A5585" t="s">
        <v>5627</v>
      </c>
      <c r="B5585" t="s">
        <v>63</v>
      </c>
      <c r="C5585" t="s">
        <v>18</v>
      </c>
      <c r="D5585" t="s">
        <v>64</v>
      </c>
      <c r="E5585" t="s">
        <v>20</v>
      </c>
      <c r="F5585" t="s">
        <v>38</v>
      </c>
      <c r="G5585" s="5">
        <v>7235.05</v>
      </c>
      <c r="H5585" s="5">
        <f t="shared" si="609"/>
        <v>130.23089999999999</v>
      </c>
      <c r="I5585" s="6">
        <v>3</v>
      </c>
      <c r="J5585" s="6">
        <v>21705.15</v>
      </c>
      <c r="K5585" s="5">
        <f t="shared" si="610"/>
        <v>390.69269999999995</v>
      </c>
      <c r="L5585" s="7">
        <v>1.08</v>
      </c>
      <c r="M5585" s="7">
        <v>4049</v>
      </c>
      <c r="N5585" s="3">
        <v>45497</v>
      </c>
      <c r="O5585" s="4" t="str">
        <f t="shared" si="611"/>
        <v>2024-07</v>
      </c>
      <c r="P5585" s="4" t="str">
        <f t="shared" si="612"/>
        <v>07</v>
      </c>
      <c r="Q5585" s="4" t="str">
        <f t="shared" si="613"/>
        <v>July</v>
      </c>
      <c r="R5585" s="30" t="str">
        <f t="shared" si="614"/>
        <v>24</v>
      </c>
      <c r="W5585" t="str">
        <f t="shared" si="615"/>
        <v>ok</v>
      </c>
    </row>
    <row r="5586" spans="1:23" x14ac:dyDescent="0.3">
      <c r="A5586" t="s">
        <v>5628</v>
      </c>
      <c r="B5586" t="s">
        <v>23</v>
      </c>
      <c r="C5586" t="s">
        <v>24</v>
      </c>
      <c r="D5586" t="s">
        <v>25</v>
      </c>
      <c r="E5586" t="s">
        <v>14</v>
      </c>
      <c r="F5586" t="s">
        <v>21</v>
      </c>
      <c r="G5586" s="5">
        <v>16800.78</v>
      </c>
      <c r="H5586" s="5">
        <f t="shared" si="609"/>
        <v>302.41403999999994</v>
      </c>
      <c r="I5586" s="6">
        <v>5</v>
      </c>
      <c r="J5586" s="6">
        <v>84003.9</v>
      </c>
      <c r="K5586" s="5">
        <f t="shared" si="610"/>
        <v>1512.0701999999997</v>
      </c>
      <c r="L5586" s="7">
        <v>2.72</v>
      </c>
      <c r="M5586" s="7">
        <v>3305</v>
      </c>
      <c r="N5586" s="3">
        <v>45644</v>
      </c>
      <c r="O5586" s="4" t="str">
        <f t="shared" si="611"/>
        <v>2024-12</v>
      </c>
      <c r="P5586" s="4" t="str">
        <f t="shared" si="612"/>
        <v>12</v>
      </c>
      <c r="Q5586" s="4" t="str">
        <f t="shared" si="613"/>
        <v>December</v>
      </c>
      <c r="R5586" s="30" t="str">
        <f t="shared" si="614"/>
        <v>18</v>
      </c>
      <c r="W5586" t="str">
        <f t="shared" si="615"/>
        <v>ok</v>
      </c>
    </row>
    <row r="5587" spans="1:23" x14ac:dyDescent="0.3">
      <c r="A5587" t="s">
        <v>5629</v>
      </c>
      <c r="B5587" t="s">
        <v>28</v>
      </c>
      <c r="C5587" t="s">
        <v>29</v>
      </c>
      <c r="D5587" t="s">
        <v>30</v>
      </c>
      <c r="E5587" t="s">
        <v>20</v>
      </c>
      <c r="F5587" t="s">
        <v>31</v>
      </c>
      <c r="G5587" s="5">
        <v>17546.830000000002</v>
      </c>
      <c r="H5587" s="5">
        <f t="shared" si="609"/>
        <v>315.84294</v>
      </c>
      <c r="I5587" s="6">
        <v>2</v>
      </c>
      <c r="J5587" s="6">
        <v>35093.660000000003</v>
      </c>
      <c r="K5587" s="5">
        <f t="shared" si="610"/>
        <v>631.68588</v>
      </c>
      <c r="L5587" s="7">
        <v>2.0299999999999998</v>
      </c>
      <c r="M5587" s="7">
        <v>4272</v>
      </c>
      <c r="N5587" s="3">
        <v>45573</v>
      </c>
      <c r="O5587" s="4" t="str">
        <f t="shared" si="611"/>
        <v>2024-10</v>
      </c>
      <c r="P5587" s="4" t="str">
        <f t="shared" si="612"/>
        <v>10</v>
      </c>
      <c r="Q5587" s="4" t="str">
        <f t="shared" si="613"/>
        <v>October</v>
      </c>
      <c r="R5587" s="30" t="str">
        <f t="shared" si="614"/>
        <v>08</v>
      </c>
      <c r="W5587" t="str">
        <f t="shared" si="615"/>
        <v>ok</v>
      </c>
    </row>
    <row r="5588" spans="1:23" x14ac:dyDescent="0.3">
      <c r="A5588" t="s">
        <v>5630</v>
      </c>
      <c r="B5588" t="s">
        <v>51</v>
      </c>
      <c r="C5588" t="s">
        <v>29</v>
      </c>
      <c r="D5588" t="s">
        <v>52</v>
      </c>
      <c r="E5588" t="s">
        <v>20</v>
      </c>
      <c r="F5588" t="s">
        <v>26</v>
      </c>
      <c r="G5588" s="5">
        <v>18970.79</v>
      </c>
      <c r="H5588" s="5">
        <f t="shared" si="609"/>
        <v>341.47422</v>
      </c>
      <c r="I5588" s="6">
        <v>2</v>
      </c>
      <c r="J5588" s="6">
        <v>37941.58</v>
      </c>
      <c r="K5588" s="5">
        <f t="shared" si="610"/>
        <v>682.94844000000001</v>
      </c>
      <c r="L5588" s="7">
        <v>4.05</v>
      </c>
      <c r="M5588" s="7">
        <v>2537</v>
      </c>
      <c r="N5588" s="3">
        <v>45570</v>
      </c>
      <c r="O5588" s="4" t="str">
        <f t="shared" si="611"/>
        <v>2024-10</v>
      </c>
      <c r="P5588" s="4" t="str">
        <f t="shared" si="612"/>
        <v>10</v>
      </c>
      <c r="Q5588" s="4" t="str">
        <f t="shared" si="613"/>
        <v>October</v>
      </c>
      <c r="R5588" s="30" t="str">
        <f t="shared" si="614"/>
        <v>05</v>
      </c>
      <c r="W5588" t="str">
        <f t="shared" si="615"/>
        <v>ok</v>
      </c>
    </row>
    <row r="5589" spans="1:23" x14ac:dyDescent="0.3">
      <c r="A5589" t="s">
        <v>5631</v>
      </c>
      <c r="B5589" t="s">
        <v>17</v>
      </c>
      <c r="C5589" t="s">
        <v>18</v>
      </c>
      <c r="D5589" t="s">
        <v>19</v>
      </c>
      <c r="E5589" t="s">
        <v>45</v>
      </c>
      <c r="F5589" t="s">
        <v>31</v>
      </c>
      <c r="G5589" s="5">
        <v>6641.82</v>
      </c>
      <c r="H5589" s="5">
        <f t="shared" si="609"/>
        <v>119.55275999999999</v>
      </c>
      <c r="I5589" s="6">
        <v>1</v>
      </c>
      <c r="J5589" s="6">
        <v>6641.82</v>
      </c>
      <c r="K5589" s="5">
        <f t="shared" si="610"/>
        <v>119.55275999999999</v>
      </c>
      <c r="L5589" s="7">
        <v>2.2400000000000002</v>
      </c>
      <c r="M5589" s="7">
        <v>3625</v>
      </c>
      <c r="N5589" s="3">
        <v>45376</v>
      </c>
      <c r="O5589" s="4" t="str">
        <f t="shared" si="611"/>
        <v>2024-03</v>
      </c>
      <c r="P5589" s="4" t="str">
        <f t="shared" si="612"/>
        <v>03</v>
      </c>
      <c r="Q5589" s="4" t="str">
        <f t="shared" si="613"/>
        <v>March</v>
      </c>
      <c r="R5589" s="30" t="str">
        <f t="shared" si="614"/>
        <v>25</v>
      </c>
      <c r="W5589" t="str">
        <f t="shared" si="615"/>
        <v>ok</v>
      </c>
    </row>
    <row r="5590" spans="1:23" x14ac:dyDescent="0.3">
      <c r="A5590" t="s">
        <v>5632</v>
      </c>
      <c r="B5590" t="s">
        <v>11</v>
      </c>
      <c r="C5590" t="s">
        <v>12</v>
      </c>
      <c r="D5590" t="s">
        <v>13</v>
      </c>
      <c r="E5590" t="s">
        <v>20</v>
      </c>
      <c r="F5590" t="s">
        <v>21</v>
      </c>
      <c r="G5590" s="5">
        <v>3438.8</v>
      </c>
      <c r="H5590" s="5">
        <f t="shared" si="609"/>
        <v>61.898399999999995</v>
      </c>
      <c r="I5590" s="6">
        <v>1</v>
      </c>
      <c r="J5590" s="6">
        <v>3438.8</v>
      </c>
      <c r="K5590" s="5">
        <f t="shared" si="610"/>
        <v>61.898399999999995</v>
      </c>
      <c r="L5590" s="7">
        <v>2.27</v>
      </c>
      <c r="M5590" s="7">
        <v>1719</v>
      </c>
      <c r="N5590" s="3">
        <v>45532</v>
      </c>
      <c r="O5590" s="4" t="str">
        <f t="shared" si="611"/>
        <v>2024-08</v>
      </c>
      <c r="P5590" s="4" t="str">
        <f t="shared" si="612"/>
        <v>08</v>
      </c>
      <c r="Q5590" s="4" t="str">
        <f t="shared" si="613"/>
        <v>August</v>
      </c>
      <c r="R5590" s="30" t="str">
        <f t="shared" si="614"/>
        <v>28</v>
      </c>
      <c r="W5590" t="str">
        <f t="shared" si="615"/>
        <v>ok</v>
      </c>
    </row>
    <row r="5591" spans="1:23" x14ac:dyDescent="0.3">
      <c r="A5591" t="s">
        <v>5633</v>
      </c>
      <c r="B5591" t="s">
        <v>33</v>
      </c>
      <c r="C5591" t="s">
        <v>12</v>
      </c>
      <c r="D5591" t="s">
        <v>34</v>
      </c>
      <c r="E5591" t="s">
        <v>20</v>
      </c>
      <c r="F5591" t="s">
        <v>38</v>
      </c>
      <c r="G5591" s="5">
        <v>13943.89</v>
      </c>
      <c r="H5591" s="5">
        <f t="shared" si="609"/>
        <v>250.99001999999996</v>
      </c>
      <c r="I5591" s="6">
        <v>4</v>
      </c>
      <c r="J5591" s="6">
        <v>55775.56</v>
      </c>
      <c r="K5591" s="5">
        <f t="shared" si="610"/>
        <v>1003.9600799999998</v>
      </c>
      <c r="L5591" s="7">
        <v>4.37</v>
      </c>
      <c r="M5591" s="7">
        <v>1567</v>
      </c>
      <c r="N5591" s="3">
        <v>45302</v>
      </c>
      <c r="O5591" s="4" t="str">
        <f t="shared" si="611"/>
        <v>2024-01</v>
      </c>
      <c r="P5591" s="4" t="str">
        <f t="shared" si="612"/>
        <v>01</v>
      </c>
      <c r="Q5591" s="4" t="str">
        <f t="shared" si="613"/>
        <v>January</v>
      </c>
      <c r="R5591" s="30" t="str">
        <f t="shared" si="614"/>
        <v>11</v>
      </c>
      <c r="W5591" t="str">
        <f t="shared" si="615"/>
        <v>ok</v>
      </c>
    </row>
    <row r="5592" spans="1:23" x14ac:dyDescent="0.3">
      <c r="A5592" t="s">
        <v>5634</v>
      </c>
      <c r="B5592" t="s">
        <v>63</v>
      </c>
      <c r="C5592" t="s">
        <v>18</v>
      </c>
      <c r="D5592" t="s">
        <v>64</v>
      </c>
      <c r="E5592" t="s">
        <v>14</v>
      </c>
      <c r="F5592" t="s">
        <v>26</v>
      </c>
      <c r="G5592" s="5">
        <v>2619.0300000000002</v>
      </c>
      <c r="H5592" s="5">
        <f t="shared" si="609"/>
        <v>47.142539999999997</v>
      </c>
      <c r="I5592" s="6">
        <v>4</v>
      </c>
      <c r="J5592" s="6">
        <v>10476.120000000001</v>
      </c>
      <c r="K5592" s="5">
        <f t="shared" si="610"/>
        <v>188.57015999999999</v>
      </c>
      <c r="L5592" s="7">
        <v>2.99</v>
      </c>
      <c r="M5592" s="7">
        <v>3698</v>
      </c>
      <c r="N5592" s="3">
        <v>45387</v>
      </c>
      <c r="O5592" s="4" t="str">
        <f t="shared" si="611"/>
        <v>2024-04</v>
      </c>
      <c r="P5592" s="4" t="str">
        <f t="shared" si="612"/>
        <v>04</v>
      </c>
      <c r="Q5592" s="4" t="str">
        <f t="shared" si="613"/>
        <v>April</v>
      </c>
      <c r="R5592" s="30" t="str">
        <f t="shared" si="614"/>
        <v>05</v>
      </c>
      <c r="W5592" t="str">
        <f t="shared" si="615"/>
        <v>ok</v>
      </c>
    </row>
    <row r="5593" spans="1:23" x14ac:dyDescent="0.3">
      <c r="A5593" t="s">
        <v>5635</v>
      </c>
      <c r="B5593" t="s">
        <v>47</v>
      </c>
      <c r="C5593" t="s">
        <v>12</v>
      </c>
      <c r="D5593" t="s">
        <v>48</v>
      </c>
      <c r="E5593" t="s">
        <v>20</v>
      </c>
      <c r="F5593" t="s">
        <v>21</v>
      </c>
      <c r="G5593" s="5">
        <v>13536.79</v>
      </c>
      <c r="H5593" s="5">
        <f t="shared" si="609"/>
        <v>243.66221999999999</v>
      </c>
      <c r="I5593" s="6">
        <v>4</v>
      </c>
      <c r="J5593" s="6">
        <v>54147.16</v>
      </c>
      <c r="K5593" s="5">
        <f t="shared" si="610"/>
        <v>974.64887999999996</v>
      </c>
      <c r="L5593" s="7">
        <v>4.18</v>
      </c>
      <c r="M5593" s="7">
        <v>2984</v>
      </c>
      <c r="N5593" s="3">
        <v>45334</v>
      </c>
      <c r="O5593" s="4" t="str">
        <f t="shared" si="611"/>
        <v>2024-02</v>
      </c>
      <c r="P5593" s="4" t="str">
        <f t="shared" si="612"/>
        <v>02</v>
      </c>
      <c r="Q5593" s="4" t="str">
        <f t="shared" si="613"/>
        <v>February</v>
      </c>
      <c r="R5593" s="30" t="str">
        <f t="shared" si="614"/>
        <v>12</v>
      </c>
      <c r="W5593" t="str">
        <f t="shared" si="615"/>
        <v>ok</v>
      </c>
    </row>
    <row r="5594" spans="1:23" x14ac:dyDescent="0.3">
      <c r="A5594" t="s">
        <v>5636</v>
      </c>
      <c r="B5594" t="s">
        <v>51</v>
      </c>
      <c r="C5594" t="s">
        <v>29</v>
      </c>
      <c r="D5594" t="s">
        <v>52</v>
      </c>
      <c r="E5594" t="s">
        <v>45</v>
      </c>
      <c r="F5594" t="s">
        <v>60</v>
      </c>
      <c r="G5594" s="5">
        <v>9793.73</v>
      </c>
      <c r="H5594" s="5">
        <f t="shared" si="609"/>
        <v>176.28713999999997</v>
      </c>
      <c r="I5594" s="6">
        <v>1</v>
      </c>
      <c r="J5594" s="6">
        <v>9793.73</v>
      </c>
      <c r="K5594" s="5">
        <f t="shared" si="610"/>
        <v>176.28713999999997</v>
      </c>
      <c r="L5594" s="7">
        <v>1.91</v>
      </c>
      <c r="M5594" s="7">
        <v>2913</v>
      </c>
      <c r="N5594" s="3">
        <v>45403</v>
      </c>
      <c r="O5594" s="4" t="str">
        <f t="shared" si="611"/>
        <v>2024-04</v>
      </c>
      <c r="P5594" s="4" t="str">
        <f t="shared" si="612"/>
        <v>04</v>
      </c>
      <c r="Q5594" s="4" t="str">
        <f t="shared" si="613"/>
        <v>April</v>
      </c>
      <c r="R5594" s="30" t="str">
        <f t="shared" si="614"/>
        <v>21</v>
      </c>
      <c r="W5594" t="str">
        <f t="shared" si="615"/>
        <v>ok</v>
      </c>
    </row>
    <row r="5595" spans="1:23" x14ac:dyDescent="0.3">
      <c r="A5595" t="s">
        <v>5637</v>
      </c>
      <c r="B5595" t="s">
        <v>36</v>
      </c>
      <c r="C5595" t="s">
        <v>18</v>
      </c>
      <c r="D5595" t="s">
        <v>37</v>
      </c>
      <c r="E5595" t="s">
        <v>45</v>
      </c>
      <c r="F5595" t="s">
        <v>21</v>
      </c>
      <c r="G5595" s="5">
        <v>10900.04</v>
      </c>
      <c r="H5595" s="5">
        <f t="shared" si="609"/>
        <v>196.20071999999999</v>
      </c>
      <c r="I5595" s="6">
        <v>4</v>
      </c>
      <c r="J5595" s="6">
        <v>43600.160000000003</v>
      </c>
      <c r="K5595" s="5">
        <f t="shared" si="610"/>
        <v>784.80287999999996</v>
      </c>
      <c r="L5595" s="7">
        <v>4.76</v>
      </c>
      <c r="M5595" s="7">
        <v>2125</v>
      </c>
      <c r="N5595" s="3">
        <v>45310</v>
      </c>
      <c r="O5595" s="4" t="str">
        <f t="shared" si="611"/>
        <v>2024-01</v>
      </c>
      <c r="P5595" s="4" t="str">
        <f t="shared" si="612"/>
        <v>01</v>
      </c>
      <c r="Q5595" s="4" t="str">
        <f t="shared" si="613"/>
        <v>January</v>
      </c>
      <c r="R5595" s="30" t="str">
        <f t="shared" si="614"/>
        <v>19</v>
      </c>
      <c r="W5595" t="str">
        <f t="shared" si="615"/>
        <v>ok</v>
      </c>
    </row>
    <row r="5596" spans="1:23" x14ac:dyDescent="0.3">
      <c r="A5596" t="s">
        <v>5638</v>
      </c>
      <c r="B5596" t="s">
        <v>63</v>
      </c>
      <c r="C5596" t="s">
        <v>18</v>
      </c>
      <c r="D5596" t="s">
        <v>64</v>
      </c>
      <c r="E5596" t="s">
        <v>45</v>
      </c>
      <c r="F5596" t="s">
        <v>26</v>
      </c>
      <c r="G5596" s="5">
        <v>4168.82</v>
      </c>
      <c r="H5596" s="5">
        <f t="shared" si="609"/>
        <v>75.038759999999982</v>
      </c>
      <c r="I5596" s="6">
        <v>5</v>
      </c>
      <c r="J5596" s="6">
        <v>20844.099999999999</v>
      </c>
      <c r="K5596" s="5">
        <f t="shared" si="610"/>
        <v>375.1937999999999</v>
      </c>
      <c r="L5596" s="7">
        <v>2.37</v>
      </c>
      <c r="M5596" s="7">
        <v>2901</v>
      </c>
      <c r="N5596" s="3">
        <v>45472</v>
      </c>
      <c r="O5596" s="4" t="str">
        <f t="shared" si="611"/>
        <v>2024-06</v>
      </c>
      <c r="P5596" s="4" t="str">
        <f t="shared" si="612"/>
        <v>06</v>
      </c>
      <c r="Q5596" s="4" t="str">
        <f t="shared" si="613"/>
        <v>June</v>
      </c>
      <c r="R5596" s="30" t="str">
        <f t="shared" si="614"/>
        <v>29</v>
      </c>
      <c r="W5596" t="str">
        <f t="shared" si="615"/>
        <v>ok</v>
      </c>
    </row>
    <row r="5597" spans="1:23" x14ac:dyDescent="0.3">
      <c r="A5597" t="s">
        <v>5639</v>
      </c>
      <c r="B5597" t="s">
        <v>36</v>
      </c>
      <c r="C5597" t="s">
        <v>18</v>
      </c>
      <c r="D5597" t="s">
        <v>37</v>
      </c>
      <c r="E5597" t="s">
        <v>14</v>
      </c>
      <c r="F5597" t="s">
        <v>15</v>
      </c>
      <c r="G5597" s="5">
        <v>13913.28</v>
      </c>
      <c r="H5597" s="5">
        <f t="shared" si="609"/>
        <v>250.43904000000001</v>
      </c>
      <c r="I5597" s="6">
        <v>5</v>
      </c>
      <c r="J5597" s="6">
        <v>69566.399999999994</v>
      </c>
      <c r="K5597" s="5">
        <f t="shared" si="610"/>
        <v>1252.1952000000001</v>
      </c>
      <c r="L5597" s="7">
        <v>1.69</v>
      </c>
      <c r="M5597" s="7">
        <v>1744</v>
      </c>
      <c r="N5597" s="3">
        <v>45350</v>
      </c>
      <c r="O5597" s="4" t="str">
        <f t="shared" si="611"/>
        <v>2024-02</v>
      </c>
      <c r="P5597" s="4" t="str">
        <f t="shared" si="612"/>
        <v>02</v>
      </c>
      <c r="Q5597" s="4" t="str">
        <f t="shared" si="613"/>
        <v>February</v>
      </c>
      <c r="R5597" s="30" t="str">
        <f t="shared" si="614"/>
        <v>28</v>
      </c>
      <c r="W5597" t="str">
        <f t="shared" si="615"/>
        <v>ok</v>
      </c>
    </row>
    <row r="5598" spans="1:23" x14ac:dyDescent="0.3">
      <c r="A5598" t="s">
        <v>5640</v>
      </c>
      <c r="B5598" t="s">
        <v>41</v>
      </c>
      <c r="C5598" t="s">
        <v>42</v>
      </c>
      <c r="D5598" t="s">
        <v>43</v>
      </c>
      <c r="E5598" t="s">
        <v>14</v>
      </c>
      <c r="F5598" t="s">
        <v>15</v>
      </c>
      <c r="G5598" s="5">
        <v>9483.0400000000009</v>
      </c>
      <c r="H5598" s="5">
        <f t="shared" si="609"/>
        <v>170.69471999999999</v>
      </c>
      <c r="I5598" s="6">
        <v>5</v>
      </c>
      <c r="J5598" s="6">
        <v>47415.199999999997</v>
      </c>
      <c r="K5598" s="5">
        <f t="shared" si="610"/>
        <v>853.47359999999992</v>
      </c>
      <c r="L5598" s="7">
        <v>2.73</v>
      </c>
      <c r="M5598" s="7">
        <v>4518</v>
      </c>
      <c r="N5598" s="3">
        <v>45296</v>
      </c>
      <c r="O5598" s="4" t="str">
        <f t="shared" si="611"/>
        <v>2024-01</v>
      </c>
      <c r="P5598" s="4" t="str">
        <f t="shared" si="612"/>
        <v>01</v>
      </c>
      <c r="Q5598" s="4" t="str">
        <f t="shared" si="613"/>
        <v>January</v>
      </c>
      <c r="R5598" s="30" t="str">
        <f t="shared" si="614"/>
        <v>05</v>
      </c>
      <c r="W5598" t="str">
        <f t="shared" si="615"/>
        <v>ok</v>
      </c>
    </row>
    <row r="5599" spans="1:23" x14ac:dyDescent="0.3">
      <c r="A5599" t="s">
        <v>5641</v>
      </c>
      <c r="B5599" t="s">
        <v>33</v>
      </c>
      <c r="C5599" t="s">
        <v>12</v>
      </c>
      <c r="D5599" t="s">
        <v>34</v>
      </c>
      <c r="E5599" t="s">
        <v>45</v>
      </c>
      <c r="F5599" t="s">
        <v>31</v>
      </c>
      <c r="G5599" s="5">
        <v>19006.830000000002</v>
      </c>
      <c r="H5599" s="5">
        <f t="shared" si="609"/>
        <v>342.12294000000003</v>
      </c>
      <c r="I5599" s="6">
        <v>4</v>
      </c>
      <c r="J5599" s="6">
        <v>76027.320000000007</v>
      </c>
      <c r="K5599" s="5">
        <f t="shared" si="610"/>
        <v>1368.4917600000001</v>
      </c>
      <c r="L5599" s="7">
        <v>1.43</v>
      </c>
      <c r="M5599" s="7">
        <v>837</v>
      </c>
      <c r="N5599" s="3">
        <v>45461</v>
      </c>
      <c r="O5599" s="4" t="str">
        <f t="shared" si="611"/>
        <v>2024-06</v>
      </c>
      <c r="P5599" s="4" t="str">
        <f t="shared" si="612"/>
        <v>06</v>
      </c>
      <c r="Q5599" s="4" t="str">
        <f t="shared" si="613"/>
        <v>June</v>
      </c>
      <c r="R5599" s="30" t="str">
        <f t="shared" si="614"/>
        <v>18</v>
      </c>
      <c r="W5599" t="str">
        <f t="shared" si="615"/>
        <v>ok</v>
      </c>
    </row>
    <row r="5600" spans="1:23" x14ac:dyDescent="0.3">
      <c r="A5600" t="s">
        <v>5642</v>
      </c>
      <c r="B5600" t="s">
        <v>36</v>
      </c>
      <c r="C5600" t="s">
        <v>18</v>
      </c>
      <c r="D5600" t="s">
        <v>37</v>
      </c>
      <c r="E5600" t="s">
        <v>20</v>
      </c>
      <c r="F5600" t="s">
        <v>38</v>
      </c>
      <c r="G5600" s="5">
        <v>13607.7</v>
      </c>
      <c r="H5600" s="5">
        <f t="shared" si="609"/>
        <v>244.93860000000001</v>
      </c>
      <c r="I5600" s="6">
        <v>1</v>
      </c>
      <c r="J5600" s="6">
        <v>13607.7</v>
      </c>
      <c r="K5600" s="5">
        <f t="shared" si="610"/>
        <v>244.93860000000001</v>
      </c>
      <c r="L5600" s="7">
        <v>2.2599999999999998</v>
      </c>
      <c r="M5600" s="7">
        <v>1396</v>
      </c>
      <c r="N5600" s="3">
        <v>45458</v>
      </c>
      <c r="O5600" s="4" t="str">
        <f t="shared" si="611"/>
        <v>2024-06</v>
      </c>
      <c r="P5600" s="4" t="str">
        <f t="shared" si="612"/>
        <v>06</v>
      </c>
      <c r="Q5600" s="4" t="str">
        <f t="shared" si="613"/>
        <v>June</v>
      </c>
      <c r="R5600" s="30" t="str">
        <f t="shared" si="614"/>
        <v>15</v>
      </c>
      <c r="W5600" t="str">
        <f t="shared" si="615"/>
        <v>ok</v>
      </c>
    </row>
    <row r="5601" spans="1:23" x14ac:dyDescent="0.3">
      <c r="A5601" t="s">
        <v>5643</v>
      </c>
      <c r="B5601" t="s">
        <v>11</v>
      </c>
      <c r="C5601" t="s">
        <v>12</v>
      </c>
      <c r="D5601" t="s">
        <v>13</v>
      </c>
      <c r="E5601" t="s">
        <v>14</v>
      </c>
      <c r="F5601" t="s">
        <v>15</v>
      </c>
      <c r="G5601" s="5">
        <v>12407.48</v>
      </c>
      <c r="H5601" s="5">
        <f t="shared" si="609"/>
        <v>223.33463999999998</v>
      </c>
      <c r="I5601" s="6">
        <v>5</v>
      </c>
      <c r="J5601" s="6">
        <v>62037.4</v>
      </c>
      <c r="K5601" s="5">
        <f t="shared" si="610"/>
        <v>1116.6732</v>
      </c>
      <c r="L5601" s="7">
        <v>2.92</v>
      </c>
      <c r="M5601" s="7">
        <v>1118</v>
      </c>
      <c r="N5601" s="3">
        <v>45480</v>
      </c>
      <c r="O5601" s="4" t="str">
        <f t="shared" si="611"/>
        <v>2024-07</v>
      </c>
      <c r="P5601" s="4" t="str">
        <f t="shared" si="612"/>
        <v>07</v>
      </c>
      <c r="Q5601" s="4" t="str">
        <f t="shared" si="613"/>
        <v>July</v>
      </c>
      <c r="R5601" s="30" t="str">
        <f t="shared" si="614"/>
        <v>07</v>
      </c>
      <c r="W5601" t="str">
        <f t="shared" si="615"/>
        <v>ok</v>
      </c>
    </row>
    <row r="5602" spans="1:23" x14ac:dyDescent="0.3">
      <c r="A5602" t="s">
        <v>5644</v>
      </c>
      <c r="B5602" t="s">
        <v>47</v>
      </c>
      <c r="C5602" t="s">
        <v>12</v>
      </c>
      <c r="D5602" t="s">
        <v>48</v>
      </c>
      <c r="E5602" t="s">
        <v>20</v>
      </c>
      <c r="F5602" t="s">
        <v>38</v>
      </c>
      <c r="G5602" s="5">
        <v>17051.099999999999</v>
      </c>
      <c r="H5602" s="5">
        <f t="shared" si="609"/>
        <v>306.91979999999995</v>
      </c>
      <c r="I5602" s="6">
        <v>5</v>
      </c>
      <c r="J5602" s="6">
        <v>85255.5</v>
      </c>
      <c r="K5602" s="5">
        <f t="shared" si="610"/>
        <v>1534.5989999999997</v>
      </c>
      <c r="L5602" s="7">
        <v>4.5599999999999996</v>
      </c>
      <c r="M5602" s="7">
        <v>3316</v>
      </c>
      <c r="N5602" s="3">
        <v>45631</v>
      </c>
      <c r="O5602" s="4" t="str">
        <f t="shared" si="611"/>
        <v>2024-12</v>
      </c>
      <c r="P5602" s="4" t="str">
        <f t="shared" si="612"/>
        <v>12</v>
      </c>
      <c r="Q5602" s="4" t="str">
        <f t="shared" si="613"/>
        <v>December</v>
      </c>
      <c r="R5602" s="30" t="str">
        <f t="shared" si="614"/>
        <v>05</v>
      </c>
      <c r="W5602" t="str">
        <f t="shared" si="615"/>
        <v>ok</v>
      </c>
    </row>
    <row r="5603" spans="1:23" x14ac:dyDescent="0.3">
      <c r="A5603" t="s">
        <v>5645</v>
      </c>
      <c r="B5603" t="s">
        <v>28</v>
      </c>
      <c r="C5603" t="s">
        <v>29</v>
      </c>
      <c r="D5603" t="s">
        <v>30</v>
      </c>
      <c r="E5603" t="s">
        <v>14</v>
      </c>
      <c r="F5603" t="s">
        <v>15</v>
      </c>
      <c r="G5603" s="5">
        <v>14861.13</v>
      </c>
      <c r="H5603" s="5">
        <f t="shared" si="609"/>
        <v>267.50033999999994</v>
      </c>
      <c r="I5603" s="6">
        <v>5</v>
      </c>
      <c r="J5603" s="6">
        <v>74305.649999999994</v>
      </c>
      <c r="K5603" s="5">
        <f t="shared" si="610"/>
        <v>1337.5016999999998</v>
      </c>
      <c r="L5603" s="7">
        <v>4.08</v>
      </c>
      <c r="M5603" s="7">
        <v>125</v>
      </c>
      <c r="N5603" s="3">
        <v>45518</v>
      </c>
      <c r="O5603" s="4" t="str">
        <f t="shared" si="611"/>
        <v>2024-08</v>
      </c>
      <c r="P5603" s="4" t="str">
        <f t="shared" si="612"/>
        <v>08</v>
      </c>
      <c r="Q5603" s="4" t="str">
        <f t="shared" si="613"/>
        <v>August</v>
      </c>
      <c r="R5603" s="30" t="str">
        <f t="shared" si="614"/>
        <v>14</v>
      </c>
      <c r="W5603" t="str">
        <f t="shared" si="615"/>
        <v>ok</v>
      </c>
    </row>
    <row r="5604" spans="1:23" x14ac:dyDescent="0.3">
      <c r="A5604" t="s">
        <v>5646</v>
      </c>
      <c r="B5604" t="s">
        <v>28</v>
      </c>
      <c r="C5604" t="s">
        <v>29</v>
      </c>
      <c r="D5604" t="s">
        <v>30</v>
      </c>
      <c r="E5604" t="s">
        <v>45</v>
      </c>
      <c r="F5604" t="s">
        <v>26</v>
      </c>
      <c r="G5604" s="5">
        <v>7571.31</v>
      </c>
      <c r="H5604" s="5">
        <f t="shared" si="609"/>
        <v>136.28358</v>
      </c>
      <c r="I5604" s="6">
        <v>4</v>
      </c>
      <c r="J5604" s="6">
        <v>30285.24</v>
      </c>
      <c r="K5604" s="5">
        <f t="shared" si="610"/>
        <v>545.13432</v>
      </c>
      <c r="L5604" s="7">
        <v>2.87</v>
      </c>
      <c r="M5604" s="7">
        <v>2279</v>
      </c>
      <c r="N5604" s="3">
        <v>45468</v>
      </c>
      <c r="O5604" s="4" t="str">
        <f t="shared" si="611"/>
        <v>2024-06</v>
      </c>
      <c r="P5604" s="4" t="str">
        <f t="shared" si="612"/>
        <v>06</v>
      </c>
      <c r="Q5604" s="4" t="str">
        <f t="shared" si="613"/>
        <v>June</v>
      </c>
      <c r="R5604" s="30" t="str">
        <f t="shared" si="614"/>
        <v>25</v>
      </c>
      <c r="W5604" t="str">
        <f t="shared" si="615"/>
        <v>ok</v>
      </c>
    </row>
    <row r="5605" spans="1:23" x14ac:dyDescent="0.3">
      <c r="A5605" t="s">
        <v>5647</v>
      </c>
      <c r="B5605" t="s">
        <v>33</v>
      </c>
      <c r="C5605" t="s">
        <v>12</v>
      </c>
      <c r="D5605" t="s">
        <v>34</v>
      </c>
      <c r="E5605" t="s">
        <v>20</v>
      </c>
      <c r="F5605" t="s">
        <v>31</v>
      </c>
      <c r="G5605" s="5">
        <v>8514.1200000000008</v>
      </c>
      <c r="H5605" s="5">
        <f t="shared" si="609"/>
        <v>153.25416000000001</v>
      </c>
      <c r="I5605" s="6">
        <v>2</v>
      </c>
      <c r="J5605" s="6">
        <v>17028.240000000002</v>
      </c>
      <c r="K5605" s="5">
        <f t="shared" si="610"/>
        <v>306.50832000000003</v>
      </c>
      <c r="L5605" s="7">
        <v>1.49</v>
      </c>
      <c r="M5605" s="7">
        <v>2985</v>
      </c>
      <c r="N5605" s="3">
        <v>45610</v>
      </c>
      <c r="O5605" s="4" t="str">
        <f t="shared" si="611"/>
        <v>2024-11</v>
      </c>
      <c r="P5605" s="4" t="str">
        <f t="shared" si="612"/>
        <v>11</v>
      </c>
      <c r="Q5605" s="4" t="str">
        <f t="shared" si="613"/>
        <v>November</v>
      </c>
      <c r="R5605" s="30" t="str">
        <f t="shared" si="614"/>
        <v>14</v>
      </c>
      <c r="W5605" t="str">
        <f t="shared" si="615"/>
        <v>ok</v>
      </c>
    </row>
    <row r="5606" spans="1:23" x14ac:dyDescent="0.3">
      <c r="A5606" t="s">
        <v>5648</v>
      </c>
      <c r="B5606" t="s">
        <v>47</v>
      </c>
      <c r="C5606" t="s">
        <v>12</v>
      </c>
      <c r="D5606" t="s">
        <v>48</v>
      </c>
      <c r="E5606" t="s">
        <v>14</v>
      </c>
      <c r="F5606" t="s">
        <v>15</v>
      </c>
      <c r="G5606" s="5">
        <v>5709.94</v>
      </c>
      <c r="H5606" s="5">
        <f t="shared" si="609"/>
        <v>102.77891999999999</v>
      </c>
      <c r="I5606" s="6">
        <v>3</v>
      </c>
      <c r="J5606" s="6">
        <v>17129.82</v>
      </c>
      <c r="K5606" s="5">
        <f t="shared" si="610"/>
        <v>308.33675999999997</v>
      </c>
      <c r="L5606" s="7">
        <v>3.93</v>
      </c>
      <c r="M5606" s="7">
        <v>1112</v>
      </c>
      <c r="N5606" s="3">
        <v>45525</v>
      </c>
      <c r="O5606" s="4" t="str">
        <f t="shared" si="611"/>
        <v>2024-08</v>
      </c>
      <c r="P5606" s="4" t="str">
        <f t="shared" si="612"/>
        <v>08</v>
      </c>
      <c r="Q5606" s="4" t="str">
        <f t="shared" si="613"/>
        <v>August</v>
      </c>
      <c r="R5606" s="30" t="str">
        <f t="shared" si="614"/>
        <v>21</v>
      </c>
      <c r="W5606" t="str">
        <f t="shared" si="615"/>
        <v>ok</v>
      </c>
    </row>
    <row r="5607" spans="1:23" x14ac:dyDescent="0.3">
      <c r="A5607" t="s">
        <v>5649</v>
      </c>
      <c r="B5607" t="s">
        <v>11</v>
      </c>
      <c r="C5607" t="s">
        <v>12</v>
      </c>
      <c r="D5607" t="s">
        <v>13</v>
      </c>
      <c r="E5607" t="s">
        <v>20</v>
      </c>
      <c r="F5607" t="s">
        <v>26</v>
      </c>
      <c r="G5607" s="5">
        <v>10289.93</v>
      </c>
      <c r="H5607" s="5">
        <f t="shared" si="609"/>
        <v>185.21874</v>
      </c>
      <c r="I5607" s="6">
        <v>3</v>
      </c>
      <c r="J5607" s="6">
        <v>30869.79</v>
      </c>
      <c r="K5607" s="5">
        <f t="shared" si="610"/>
        <v>555.65621999999996</v>
      </c>
      <c r="L5607" s="7">
        <v>1.53</v>
      </c>
      <c r="M5607" s="7">
        <v>2862</v>
      </c>
      <c r="N5607" s="3">
        <v>45424</v>
      </c>
      <c r="O5607" s="4" t="str">
        <f t="shared" si="611"/>
        <v>2024-05</v>
      </c>
      <c r="P5607" s="4" t="str">
        <f t="shared" si="612"/>
        <v>05</v>
      </c>
      <c r="Q5607" s="4" t="str">
        <f t="shared" si="613"/>
        <v>May</v>
      </c>
      <c r="R5607" s="30" t="str">
        <f t="shared" si="614"/>
        <v>12</v>
      </c>
      <c r="W5607" t="str">
        <f t="shared" si="615"/>
        <v>ok</v>
      </c>
    </row>
    <row r="5608" spans="1:23" x14ac:dyDescent="0.3">
      <c r="A5608" t="s">
        <v>5650</v>
      </c>
      <c r="B5608" t="s">
        <v>23</v>
      </c>
      <c r="C5608" t="s">
        <v>24</v>
      </c>
      <c r="D5608" t="s">
        <v>25</v>
      </c>
      <c r="E5608" t="s">
        <v>14</v>
      </c>
      <c r="F5608" t="s">
        <v>15</v>
      </c>
      <c r="G5608" s="5">
        <v>13211.08</v>
      </c>
      <c r="H5608" s="5">
        <f t="shared" si="609"/>
        <v>237.79943999999998</v>
      </c>
      <c r="I5608" s="6">
        <v>4</v>
      </c>
      <c r="J5608" s="6">
        <v>52844.32</v>
      </c>
      <c r="K5608" s="5">
        <f t="shared" si="610"/>
        <v>951.1977599999999</v>
      </c>
      <c r="L5608" s="7">
        <v>3.58</v>
      </c>
      <c r="M5608" s="7">
        <v>4183</v>
      </c>
      <c r="N5608" s="3">
        <v>45384</v>
      </c>
      <c r="O5608" s="4" t="str">
        <f t="shared" si="611"/>
        <v>2024-04</v>
      </c>
      <c r="P5608" s="4" t="str">
        <f t="shared" si="612"/>
        <v>04</v>
      </c>
      <c r="Q5608" s="4" t="str">
        <f t="shared" si="613"/>
        <v>April</v>
      </c>
      <c r="R5608" s="30" t="str">
        <f t="shared" si="614"/>
        <v>02</v>
      </c>
      <c r="W5608" t="str">
        <f t="shared" si="615"/>
        <v>ok</v>
      </c>
    </row>
    <row r="5609" spans="1:23" x14ac:dyDescent="0.3">
      <c r="A5609" t="s">
        <v>5651</v>
      </c>
      <c r="B5609" t="s">
        <v>23</v>
      </c>
      <c r="C5609" t="s">
        <v>24</v>
      </c>
      <c r="D5609" t="s">
        <v>25</v>
      </c>
      <c r="E5609" t="s">
        <v>45</v>
      </c>
      <c r="F5609" t="s">
        <v>21</v>
      </c>
      <c r="G5609" s="5">
        <v>16968.46</v>
      </c>
      <c r="H5609" s="5">
        <f t="shared" si="609"/>
        <v>305.43227999999993</v>
      </c>
      <c r="I5609" s="6">
        <v>2</v>
      </c>
      <c r="J5609" s="6">
        <v>33936.92</v>
      </c>
      <c r="K5609" s="5">
        <f t="shared" si="610"/>
        <v>610.86455999999987</v>
      </c>
      <c r="L5609" s="7">
        <v>4.6399999999999997</v>
      </c>
      <c r="M5609" s="7">
        <v>4725</v>
      </c>
      <c r="N5609" s="3">
        <v>45409</v>
      </c>
      <c r="O5609" s="4" t="str">
        <f t="shared" si="611"/>
        <v>2024-04</v>
      </c>
      <c r="P5609" s="4" t="str">
        <f t="shared" si="612"/>
        <v>04</v>
      </c>
      <c r="Q5609" s="4" t="str">
        <f t="shared" si="613"/>
        <v>April</v>
      </c>
      <c r="R5609" s="30" t="str">
        <f t="shared" si="614"/>
        <v>27</v>
      </c>
      <c r="W5609" t="str">
        <f t="shared" si="615"/>
        <v>ok</v>
      </c>
    </row>
    <row r="5610" spans="1:23" x14ac:dyDescent="0.3">
      <c r="A5610" t="s">
        <v>5652</v>
      </c>
      <c r="B5610" t="s">
        <v>23</v>
      </c>
      <c r="C5610" t="s">
        <v>24</v>
      </c>
      <c r="D5610" t="s">
        <v>25</v>
      </c>
      <c r="E5610" t="s">
        <v>14</v>
      </c>
      <c r="F5610" t="s">
        <v>21</v>
      </c>
      <c r="G5610" s="5">
        <v>18497.46</v>
      </c>
      <c r="H5610" s="5">
        <f t="shared" si="609"/>
        <v>332.95427999999998</v>
      </c>
      <c r="I5610" s="6">
        <v>3</v>
      </c>
      <c r="J5610" s="6">
        <v>55492.38</v>
      </c>
      <c r="K5610" s="5">
        <f t="shared" si="610"/>
        <v>998.86284000000001</v>
      </c>
      <c r="L5610" s="7">
        <v>3.29</v>
      </c>
      <c r="M5610" s="7">
        <v>1725</v>
      </c>
      <c r="N5610" s="3">
        <v>45518</v>
      </c>
      <c r="O5610" s="4" t="str">
        <f t="shared" si="611"/>
        <v>2024-08</v>
      </c>
      <c r="P5610" s="4" t="str">
        <f t="shared" si="612"/>
        <v>08</v>
      </c>
      <c r="Q5610" s="4" t="str">
        <f t="shared" si="613"/>
        <v>August</v>
      </c>
      <c r="R5610" s="30" t="str">
        <f t="shared" si="614"/>
        <v>14</v>
      </c>
      <c r="W5610" t="str">
        <f t="shared" si="615"/>
        <v>ok</v>
      </c>
    </row>
    <row r="5611" spans="1:23" x14ac:dyDescent="0.3">
      <c r="A5611" t="s">
        <v>5653</v>
      </c>
      <c r="B5611" t="s">
        <v>28</v>
      </c>
      <c r="C5611" t="s">
        <v>29</v>
      </c>
      <c r="D5611" t="s">
        <v>30</v>
      </c>
      <c r="E5611" t="s">
        <v>14</v>
      </c>
      <c r="F5611" t="s">
        <v>15</v>
      </c>
      <c r="G5611" s="5">
        <v>13006.33</v>
      </c>
      <c r="H5611" s="5">
        <f t="shared" si="609"/>
        <v>234.11393999999999</v>
      </c>
      <c r="I5611" s="6">
        <v>5</v>
      </c>
      <c r="J5611" s="6">
        <v>65031.65</v>
      </c>
      <c r="K5611" s="5">
        <f t="shared" si="610"/>
        <v>1170.5697</v>
      </c>
      <c r="L5611" s="7">
        <v>3.11</v>
      </c>
      <c r="M5611" s="7">
        <v>4544</v>
      </c>
      <c r="N5611" s="3">
        <v>45550</v>
      </c>
      <c r="O5611" s="4" t="str">
        <f t="shared" si="611"/>
        <v>2024-09</v>
      </c>
      <c r="P5611" s="4" t="str">
        <f t="shared" si="612"/>
        <v>09</v>
      </c>
      <c r="Q5611" s="4" t="str">
        <f t="shared" si="613"/>
        <v>September</v>
      </c>
      <c r="R5611" s="30" t="str">
        <f t="shared" si="614"/>
        <v>15</v>
      </c>
      <c r="W5611" t="str">
        <f t="shared" si="615"/>
        <v>ok</v>
      </c>
    </row>
    <row r="5612" spans="1:23" x14ac:dyDescent="0.3">
      <c r="A5612" t="s">
        <v>5654</v>
      </c>
      <c r="B5612" t="s">
        <v>47</v>
      </c>
      <c r="C5612" t="s">
        <v>12</v>
      </c>
      <c r="D5612" t="s">
        <v>48</v>
      </c>
      <c r="E5612" t="s">
        <v>45</v>
      </c>
      <c r="F5612" t="s">
        <v>60</v>
      </c>
      <c r="G5612" s="5">
        <v>11005.93</v>
      </c>
      <c r="H5612" s="5">
        <f t="shared" si="609"/>
        <v>198.10674</v>
      </c>
      <c r="I5612" s="6">
        <v>3</v>
      </c>
      <c r="J5612" s="6">
        <v>33017.79</v>
      </c>
      <c r="K5612" s="5">
        <f t="shared" si="610"/>
        <v>594.32022000000006</v>
      </c>
      <c r="L5612" s="7">
        <v>3.28</v>
      </c>
      <c r="M5612" s="7">
        <v>3758</v>
      </c>
      <c r="N5612" s="3">
        <v>45599</v>
      </c>
      <c r="O5612" s="4" t="str">
        <f t="shared" si="611"/>
        <v>2024-11</v>
      </c>
      <c r="P5612" s="4" t="str">
        <f t="shared" si="612"/>
        <v>11</v>
      </c>
      <c r="Q5612" s="4" t="str">
        <f t="shared" si="613"/>
        <v>November</v>
      </c>
      <c r="R5612" s="30" t="str">
        <f t="shared" si="614"/>
        <v>03</v>
      </c>
      <c r="W5612" t="str">
        <f t="shared" si="615"/>
        <v>ok</v>
      </c>
    </row>
    <row r="5613" spans="1:23" x14ac:dyDescent="0.3">
      <c r="A5613" t="s">
        <v>5655</v>
      </c>
      <c r="B5613" t="s">
        <v>17</v>
      </c>
      <c r="C5613" t="s">
        <v>18</v>
      </c>
      <c r="D5613" t="s">
        <v>19</v>
      </c>
      <c r="E5613" t="s">
        <v>14</v>
      </c>
      <c r="F5613" t="s">
        <v>21</v>
      </c>
      <c r="G5613" s="5">
        <v>15917.69</v>
      </c>
      <c r="H5613" s="5">
        <f t="shared" si="609"/>
        <v>286.51841999999999</v>
      </c>
      <c r="I5613" s="6">
        <v>4</v>
      </c>
      <c r="J5613" s="6">
        <v>63670.76</v>
      </c>
      <c r="K5613" s="5">
        <f t="shared" si="610"/>
        <v>1146.07368</v>
      </c>
      <c r="L5613" s="7">
        <v>2.8</v>
      </c>
      <c r="M5613" s="7">
        <v>1731</v>
      </c>
      <c r="N5613" s="3">
        <v>45512</v>
      </c>
      <c r="O5613" s="4" t="str">
        <f t="shared" si="611"/>
        <v>2024-08</v>
      </c>
      <c r="P5613" s="4" t="str">
        <f t="shared" si="612"/>
        <v>08</v>
      </c>
      <c r="Q5613" s="4" t="str">
        <f t="shared" si="613"/>
        <v>August</v>
      </c>
      <c r="R5613" s="30" t="str">
        <f t="shared" si="614"/>
        <v>08</v>
      </c>
      <c r="W5613" t="str">
        <f t="shared" si="615"/>
        <v>ok</v>
      </c>
    </row>
    <row r="5614" spans="1:23" x14ac:dyDescent="0.3">
      <c r="A5614" t="s">
        <v>5656</v>
      </c>
      <c r="B5614" t="s">
        <v>41</v>
      </c>
      <c r="C5614" t="s">
        <v>42</v>
      </c>
      <c r="D5614" t="s">
        <v>43</v>
      </c>
      <c r="E5614" t="s">
        <v>20</v>
      </c>
      <c r="F5614" t="s">
        <v>60</v>
      </c>
      <c r="G5614" s="5">
        <v>7959.75</v>
      </c>
      <c r="H5614" s="5">
        <f t="shared" si="609"/>
        <v>143.27549999999999</v>
      </c>
      <c r="I5614" s="6">
        <v>5</v>
      </c>
      <c r="J5614" s="6">
        <v>39798.75</v>
      </c>
      <c r="K5614" s="5">
        <f t="shared" si="610"/>
        <v>716.37749999999994</v>
      </c>
      <c r="L5614" s="7">
        <v>3.08</v>
      </c>
      <c r="M5614" s="7">
        <v>1057</v>
      </c>
      <c r="N5614" s="3">
        <v>45571</v>
      </c>
      <c r="O5614" s="4" t="str">
        <f t="shared" si="611"/>
        <v>2024-10</v>
      </c>
      <c r="P5614" s="4" t="str">
        <f t="shared" si="612"/>
        <v>10</v>
      </c>
      <c r="Q5614" s="4" t="str">
        <f t="shared" si="613"/>
        <v>October</v>
      </c>
      <c r="R5614" s="30" t="str">
        <f t="shared" si="614"/>
        <v>06</v>
      </c>
      <c r="W5614" t="str">
        <f t="shared" si="615"/>
        <v>ok</v>
      </c>
    </row>
    <row r="5615" spans="1:23" x14ac:dyDescent="0.3">
      <c r="A5615" t="s">
        <v>5657</v>
      </c>
      <c r="B5615" t="s">
        <v>47</v>
      </c>
      <c r="C5615" t="s">
        <v>12</v>
      </c>
      <c r="D5615" t="s">
        <v>48</v>
      </c>
      <c r="E5615" t="s">
        <v>45</v>
      </c>
      <c r="F5615" t="s">
        <v>26</v>
      </c>
      <c r="G5615" s="5">
        <v>4002.78</v>
      </c>
      <c r="H5615" s="5">
        <f t="shared" si="609"/>
        <v>72.050039999999996</v>
      </c>
      <c r="I5615" s="6">
        <v>2</v>
      </c>
      <c r="J5615" s="6">
        <v>8005.56</v>
      </c>
      <c r="K5615" s="5">
        <f t="shared" si="610"/>
        <v>144.10007999999999</v>
      </c>
      <c r="L5615" s="7">
        <v>4.5</v>
      </c>
      <c r="M5615" s="7">
        <v>870</v>
      </c>
      <c r="N5615" s="3">
        <v>45599</v>
      </c>
      <c r="O5615" s="4" t="str">
        <f t="shared" si="611"/>
        <v>2024-11</v>
      </c>
      <c r="P5615" s="4" t="str">
        <f t="shared" si="612"/>
        <v>11</v>
      </c>
      <c r="Q5615" s="4" t="str">
        <f t="shared" si="613"/>
        <v>November</v>
      </c>
      <c r="R5615" s="30" t="str">
        <f t="shared" si="614"/>
        <v>03</v>
      </c>
      <c r="W5615" t="str">
        <f t="shared" si="615"/>
        <v>ok</v>
      </c>
    </row>
    <row r="5616" spans="1:23" x14ac:dyDescent="0.3">
      <c r="A5616" t="s">
        <v>5658</v>
      </c>
      <c r="B5616" t="s">
        <v>63</v>
      </c>
      <c r="C5616" t="s">
        <v>18</v>
      </c>
      <c r="D5616" t="s">
        <v>64</v>
      </c>
      <c r="E5616" t="s">
        <v>45</v>
      </c>
      <c r="F5616" t="s">
        <v>38</v>
      </c>
      <c r="G5616" s="5">
        <v>18962.39</v>
      </c>
      <c r="H5616" s="5">
        <f t="shared" si="609"/>
        <v>341.32301999999999</v>
      </c>
      <c r="I5616" s="6">
        <v>5</v>
      </c>
      <c r="J5616" s="6">
        <v>94811.95</v>
      </c>
      <c r="K5616" s="5">
        <f t="shared" si="610"/>
        <v>1706.6151</v>
      </c>
      <c r="L5616" s="7">
        <v>2.61</v>
      </c>
      <c r="M5616" s="7">
        <v>4840</v>
      </c>
      <c r="N5616" s="3">
        <v>45605</v>
      </c>
      <c r="O5616" s="4" t="str">
        <f t="shared" si="611"/>
        <v>2024-11</v>
      </c>
      <c r="P5616" s="4" t="str">
        <f t="shared" si="612"/>
        <v>11</v>
      </c>
      <c r="Q5616" s="4" t="str">
        <f t="shared" si="613"/>
        <v>November</v>
      </c>
      <c r="R5616" s="30" t="str">
        <f t="shared" si="614"/>
        <v>09</v>
      </c>
      <c r="W5616" t="str">
        <f t="shared" si="615"/>
        <v>ok</v>
      </c>
    </row>
    <row r="5617" spans="1:23" x14ac:dyDescent="0.3">
      <c r="A5617" t="s">
        <v>5659</v>
      </c>
      <c r="B5617" t="s">
        <v>36</v>
      </c>
      <c r="C5617" t="s">
        <v>18</v>
      </c>
      <c r="D5617" t="s">
        <v>37</v>
      </c>
      <c r="E5617" t="s">
        <v>45</v>
      </c>
      <c r="F5617" t="s">
        <v>31</v>
      </c>
      <c r="G5617" s="5">
        <v>19273.23</v>
      </c>
      <c r="H5617" s="5">
        <f t="shared" si="609"/>
        <v>346.91813999999999</v>
      </c>
      <c r="I5617" s="6">
        <v>2</v>
      </c>
      <c r="J5617" s="6">
        <v>38546.46</v>
      </c>
      <c r="K5617" s="5">
        <f t="shared" si="610"/>
        <v>693.83627999999999</v>
      </c>
      <c r="L5617" s="7">
        <v>1.1299999999999999</v>
      </c>
      <c r="M5617" s="7">
        <v>3795</v>
      </c>
      <c r="N5617" s="3">
        <v>45483</v>
      </c>
      <c r="O5617" s="4" t="str">
        <f t="shared" si="611"/>
        <v>2024-07</v>
      </c>
      <c r="P5617" s="4" t="str">
        <f t="shared" si="612"/>
        <v>07</v>
      </c>
      <c r="Q5617" s="4" t="str">
        <f t="shared" si="613"/>
        <v>July</v>
      </c>
      <c r="R5617" s="30" t="str">
        <f t="shared" si="614"/>
        <v>10</v>
      </c>
      <c r="W5617" t="str">
        <f t="shared" si="615"/>
        <v>ok</v>
      </c>
    </row>
    <row r="5618" spans="1:23" x14ac:dyDescent="0.3">
      <c r="A5618" t="s">
        <v>5660</v>
      </c>
      <c r="B5618" t="s">
        <v>51</v>
      </c>
      <c r="C5618" t="s">
        <v>29</v>
      </c>
      <c r="D5618" t="s">
        <v>52</v>
      </c>
      <c r="E5618" t="s">
        <v>20</v>
      </c>
      <c r="F5618" t="s">
        <v>21</v>
      </c>
      <c r="G5618" s="5">
        <v>13878.47</v>
      </c>
      <c r="H5618" s="5">
        <f t="shared" si="609"/>
        <v>249.81245999999996</v>
      </c>
      <c r="I5618" s="6">
        <v>2</v>
      </c>
      <c r="J5618" s="6">
        <v>27756.94</v>
      </c>
      <c r="K5618" s="5">
        <f t="shared" si="610"/>
        <v>499.62491999999992</v>
      </c>
      <c r="L5618" s="7">
        <v>1.94</v>
      </c>
      <c r="M5618" s="7">
        <v>652</v>
      </c>
      <c r="N5618" s="3">
        <v>45324</v>
      </c>
      <c r="O5618" s="4" t="str">
        <f t="shared" si="611"/>
        <v>2024-02</v>
      </c>
      <c r="P5618" s="4" t="str">
        <f t="shared" si="612"/>
        <v>02</v>
      </c>
      <c r="Q5618" s="4" t="str">
        <f t="shared" si="613"/>
        <v>February</v>
      </c>
      <c r="R5618" s="30" t="str">
        <f t="shared" si="614"/>
        <v>02</v>
      </c>
      <c r="W5618" t="str">
        <f t="shared" si="615"/>
        <v>ok</v>
      </c>
    </row>
    <row r="5619" spans="1:23" x14ac:dyDescent="0.3">
      <c r="A5619" t="s">
        <v>5661</v>
      </c>
      <c r="B5619" t="s">
        <v>47</v>
      </c>
      <c r="C5619" t="s">
        <v>12</v>
      </c>
      <c r="D5619" t="s">
        <v>48</v>
      </c>
      <c r="E5619" t="s">
        <v>14</v>
      </c>
      <c r="F5619" t="s">
        <v>21</v>
      </c>
      <c r="G5619" s="5">
        <v>15394.12</v>
      </c>
      <c r="H5619" s="5">
        <f t="shared" si="609"/>
        <v>277.09415999999999</v>
      </c>
      <c r="I5619" s="6">
        <v>3</v>
      </c>
      <c r="J5619" s="6">
        <v>46182.36</v>
      </c>
      <c r="K5619" s="5">
        <f t="shared" si="610"/>
        <v>831.28247999999996</v>
      </c>
      <c r="L5619" s="7">
        <v>1.78</v>
      </c>
      <c r="M5619" s="7">
        <v>3588</v>
      </c>
      <c r="N5619" s="3">
        <v>45539</v>
      </c>
      <c r="O5619" s="4" t="str">
        <f t="shared" si="611"/>
        <v>2024-09</v>
      </c>
      <c r="P5619" s="4" t="str">
        <f t="shared" si="612"/>
        <v>09</v>
      </c>
      <c r="Q5619" s="4" t="str">
        <f t="shared" si="613"/>
        <v>September</v>
      </c>
      <c r="R5619" s="30" t="str">
        <f t="shared" si="614"/>
        <v>04</v>
      </c>
      <c r="W5619" t="str">
        <f t="shared" si="615"/>
        <v>ok</v>
      </c>
    </row>
    <row r="5620" spans="1:23" x14ac:dyDescent="0.3">
      <c r="A5620" t="s">
        <v>5662</v>
      </c>
      <c r="B5620" t="s">
        <v>51</v>
      </c>
      <c r="C5620" t="s">
        <v>29</v>
      </c>
      <c r="D5620" t="s">
        <v>52</v>
      </c>
      <c r="E5620" t="s">
        <v>14</v>
      </c>
      <c r="F5620" t="s">
        <v>26</v>
      </c>
      <c r="G5620" s="5">
        <v>10275.629999999999</v>
      </c>
      <c r="H5620" s="5">
        <f t="shared" si="609"/>
        <v>184.96133999999998</v>
      </c>
      <c r="I5620" s="6">
        <v>2</v>
      </c>
      <c r="J5620" s="6">
        <v>20551.259999999998</v>
      </c>
      <c r="K5620" s="5">
        <f t="shared" si="610"/>
        <v>369.92267999999996</v>
      </c>
      <c r="L5620" s="7">
        <v>2.57</v>
      </c>
      <c r="M5620" s="7">
        <v>4667</v>
      </c>
      <c r="N5620" s="3">
        <v>45312</v>
      </c>
      <c r="O5620" s="4" t="str">
        <f t="shared" si="611"/>
        <v>2024-01</v>
      </c>
      <c r="P5620" s="4" t="str">
        <f t="shared" si="612"/>
        <v>01</v>
      </c>
      <c r="Q5620" s="4" t="str">
        <f t="shared" si="613"/>
        <v>January</v>
      </c>
      <c r="R5620" s="30" t="str">
        <f t="shared" si="614"/>
        <v>21</v>
      </c>
      <c r="W5620" t="str">
        <f t="shared" si="615"/>
        <v>ok</v>
      </c>
    </row>
    <row r="5621" spans="1:23" x14ac:dyDescent="0.3">
      <c r="A5621" t="s">
        <v>5663</v>
      </c>
      <c r="B5621" t="s">
        <v>33</v>
      </c>
      <c r="C5621" t="s">
        <v>12</v>
      </c>
      <c r="D5621" t="s">
        <v>34</v>
      </c>
      <c r="E5621" t="s">
        <v>14</v>
      </c>
      <c r="F5621" t="s">
        <v>60</v>
      </c>
      <c r="G5621" s="5">
        <v>5271.36</v>
      </c>
      <c r="H5621" s="5">
        <f t="shared" si="609"/>
        <v>94.884479999999982</v>
      </c>
      <c r="I5621" s="6">
        <v>1</v>
      </c>
      <c r="J5621" s="6">
        <v>5271.36</v>
      </c>
      <c r="K5621" s="5">
        <f t="shared" si="610"/>
        <v>94.884479999999982</v>
      </c>
      <c r="L5621" s="7">
        <v>3.23</v>
      </c>
      <c r="M5621" s="7">
        <v>2942</v>
      </c>
      <c r="N5621" s="3">
        <v>45597</v>
      </c>
      <c r="O5621" s="4" t="str">
        <f t="shared" si="611"/>
        <v>2024-11</v>
      </c>
      <c r="P5621" s="4" t="str">
        <f t="shared" si="612"/>
        <v>11</v>
      </c>
      <c r="Q5621" s="4" t="str">
        <f t="shared" si="613"/>
        <v>November</v>
      </c>
      <c r="R5621" s="30" t="str">
        <f t="shared" si="614"/>
        <v>01</v>
      </c>
      <c r="W5621" t="str">
        <f t="shared" si="615"/>
        <v>ok</v>
      </c>
    </row>
    <row r="5622" spans="1:23" x14ac:dyDescent="0.3">
      <c r="A5622" t="s">
        <v>5664</v>
      </c>
      <c r="B5622" t="s">
        <v>41</v>
      </c>
      <c r="C5622" t="s">
        <v>42</v>
      </c>
      <c r="D5622" t="s">
        <v>43</v>
      </c>
      <c r="E5622" t="s">
        <v>45</v>
      </c>
      <c r="F5622" t="s">
        <v>15</v>
      </c>
      <c r="G5622" s="5">
        <v>9363.94</v>
      </c>
      <c r="H5622" s="5">
        <f t="shared" si="609"/>
        <v>168.55091999999999</v>
      </c>
      <c r="I5622" s="6">
        <v>2</v>
      </c>
      <c r="J5622" s="6">
        <v>18727.88</v>
      </c>
      <c r="K5622" s="5">
        <f t="shared" si="610"/>
        <v>337.10183999999998</v>
      </c>
      <c r="L5622" s="7">
        <v>1.54</v>
      </c>
      <c r="M5622" s="7">
        <v>1354</v>
      </c>
      <c r="N5622" s="3">
        <v>45578</v>
      </c>
      <c r="O5622" s="4" t="str">
        <f t="shared" si="611"/>
        <v>2024-10</v>
      </c>
      <c r="P5622" s="4" t="str">
        <f t="shared" si="612"/>
        <v>10</v>
      </c>
      <c r="Q5622" s="4" t="str">
        <f t="shared" si="613"/>
        <v>October</v>
      </c>
      <c r="R5622" s="30" t="str">
        <f t="shared" si="614"/>
        <v>13</v>
      </c>
      <c r="W5622" t="str">
        <f t="shared" si="615"/>
        <v>ok</v>
      </c>
    </row>
    <row r="5623" spans="1:23" x14ac:dyDescent="0.3">
      <c r="A5623" t="s">
        <v>5665</v>
      </c>
      <c r="B5623" t="s">
        <v>11</v>
      </c>
      <c r="C5623" t="s">
        <v>12</v>
      </c>
      <c r="D5623" t="s">
        <v>13</v>
      </c>
      <c r="E5623" t="s">
        <v>45</v>
      </c>
      <c r="F5623" t="s">
        <v>31</v>
      </c>
      <c r="G5623" s="5">
        <v>3981.21</v>
      </c>
      <c r="H5623" s="5">
        <f t="shared" si="609"/>
        <v>71.661779999999993</v>
      </c>
      <c r="I5623" s="6">
        <v>5</v>
      </c>
      <c r="J5623" s="6">
        <v>19906.05</v>
      </c>
      <c r="K5623" s="5">
        <f t="shared" si="610"/>
        <v>358.30889999999999</v>
      </c>
      <c r="L5623" s="7">
        <v>4.1399999999999997</v>
      </c>
      <c r="M5623" s="7">
        <v>2305</v>
      </c>
      <c r="N5623" s="3">
        <v>45344</v>
      </c>
      <c r="O5623" s="4" t="str">
        <f t="shared" si="611"/>
        <v>2024-02</v>
      </c>
      <c r="P5623" s="4" t="str">
        <f t="shared" si="612"/>
        <v>02</v>
      </c>
      <c r="Q5623" s="4" t="str">
        <f t="shared" si="613"/>
        <v>February</v>
      </c>
      <c r="R5623" s="30" t="str">
        <f t="shared" si="614"/>
        <v>22</v>
      </c>
      <c r="W5623" t="str">
        <f t="shared" si="615"/>
        <v>ok</v>
      </c>
    </row>
    <row r="5624" spans="1:23" x14ac:dyDescent="0.3">
      <c r="A5624" t="s">
        <v>5666</v>
      </c>
      <c r="B5624" t="s">
        <v>51</v>
      </c>
      <c r="C5624" t="s">
        <v>29</v>
      </c>
      <c r="D5624" t="s">
        <v>52</v>
      </c>
      <c r="E5624" t="s">
        <v>20</v>
      </c>
      <c r="F5624" t="s">
        <v>31</v>
      </c>
      <c r="G5624" s="5">
        <v>14323.42</v>
      </c>
      <c r="H5624" s="5">
        <f t="shared" si="609"/>
        <v>257.82155999999998</v>
      </c>
      <c r="I5624" s="6">
        <v>2</v>
      </c>
      <c r="J5624" s="6">
        <v>28646.84</v>
      </c>
      <c r="K5624" s="5">
        <f t="shared" si="610"/>
        <v>515.64311999999995</v>
      </c>
      <c r="L5624" s="7">
        <v>4.53</v>
      </c>
      <c r="M5624" s="7">
        <v>2619</v>
      </c>
      <c r="N5624" s="3">
        <v>45567</v>
      </c>
      <c r="O5624" s="4" t="str">
        <f t="shared" si="611"/>
        <v>2024-10</v>
      </c>
      <c r="P5624" s="4" t="str">
        <f t="shared" si="612"/>
        <v>10</v>
      </c>
      <c r="Q5624" s="4" t="str">
        <f t="shared" si="613"/>
        <v>October</v>
      </c>
      <c r="R5624" s="30" t="str">
        <f t="shared" si="614"/>
        <v>02</v>
      </c>
      <c r="W5624" t="str">
        <f t="shared" si="615"/>
        <v>ok</v>
      </c>
    </row>
    <row r="5625" spans="1:23" x14ac:dyDescent="0.3">
      <c r="A5625" t="s">
        <v>5667</v>
      </c>
      <c r="B5625" t="s">
        <v>11</v>
      </c>
      <c r="C5625" t="s">
        <v>12</v>
      </c>
      <c r="D5625" t="s">
        <v>13</v>
      </c>
      <c r="E5625" t="s">
        <v>45</v>
      </c>
      <c r="F5625" t="s">
        <v>26</v>
      </c>
      <c r="G5625" s="5">
        <v>7246.9</v>
      </c>
      <c r="H5625" s="5">
        <f t="shared" si="609"/>
        <v>130.4442</v>
      </c>
      <c r="I5625" s="6">
        <v>3</v>
      </c>
      <c r="J5625" s="6">
        <v>21740.7</v>
      </c>
      <c r="K5625" s="5">
        <f t="shared" si="610"/>
        <v>391.33259999999996</v>
      </c>
      <c r="L5625" s="7">
        <v>1.63</v>
      </c>
      <c r="M5625" s="7">
        <v>4029</v>
      </c>
      <c r="N5625" s="3">
        <v>45340</v>
      </c>
      <c r="O5625" s="4" t="str">
        <f t="shared" si="611"/>
        <v>2024-02</v>
      </c>
      <c r="P5625" s="4" t="str">
        <f t="shared" si="612"/>
        <v>02</v>
      </c>
      <c r="Q5625" s="4" t="str">
        <f t="shared" si="613"/>
        <v>February</v>
      </c>
      <c r="R5625" s="30" t="str">
        <f t="shared" si="614"/>
        <v>18</v>
      </c>
      <c r="W5625" t="str">
        <f t="shared" si="615"/>
        <v>ok</v>
      </c>
    </row>
    <row r="5626" spans="1:23" x14ac:dyDescent="0.3">
      <c r="A5626" t="s">
        <v>5668</v>
      </c>
      <c r="B5626" t="s">
        <v>33</v>
      </c>
      <c r="C5626" t="s">
        <v>12</v>
      </c>
      <c r="D5626" t="s">
        <v>34</v>
      </c>
      <c r="E5626" t="s">
        <v>14</v>
      </c>
      <c r="F5626" t="s">
        <v>26</v>
      </c>
      <c r="G5626" s="5">
        <v>15518.89</v>
      </c>
      <c r="H5626" s="5">
        <f t="shared" si="609"/>
        <v>279.34001999999998</v>
      </c>
      <c r="I5626" s="6">
        <v>4</v>
      </c>
      <c r="J5626" s="6">
        <v>62075.56</v>
      </c>
      <c r="K5626" s="5">
        <f t="shared" si="610"/>
        <v>1117.3600799999999</v>
      </c>
      <c r="L5626" s="7">
        <v>3.74</v>
      </c>
      <c r="M5626" s="7">
        <v>1234</v>
      </c>
      <c r="N5626" s="3">
        <v>45409</v>
      </c>
      <c r="O5626" s="4" t="str">
        <f t="shared" si="611"/>
        <v>2024-04</v>
      </c>
      <c r="P5626" s="4" t="str">
        <f t="shared" si="612"/>
        <v>04</v>
      </c>
      <c r="Q5626" s="4" t="str">
        <f t="shared" si="613"/>
        <v>April</v>
      </c>
      <c r="R5626" s="30" t="str">
        <f t="shared" si="614"/>
        <v>27</v>
      </c>
      <c r="W5626" t="str">
        <f t="shared" si="615"/>
        <v>ok</v>
      </c>
    </row>
    <row r="5627" spans="1:23" x14ac:dyDescent="0.3">
      <c r="A5627" t="s">
        <v>5669</v>
      </c>
      <c r="B5627" t="s">
        <v>51</v>
      </c>
      <c r="C5627" t="s">
        <v>29</v>
      </c>
      <c r="D5627" t="s">
        <v>52</v>
      </c>
      <c r="E5627" t="s">
        <v>20</v>
      </c>
      <c r="F5627" t="s">
        <v>26</v>
      </c>
      <c r="G5627" s="5">
        <v>15091.81</v>
      </c>
      <c r="H5627" s="5">
        <f t="shared" si="609"/>
        <v>271.65257999999994</v>
      </c>
      <c r="I5627" s="6">
        <v>2</v>
      </c>
      <c r="J5627" s="6">
        <v>30183.62</v>
      </c>
      <c r="K5627" s="5">
        <f t="shared" si="610"/>
        <v>543.30515999999989</v>
      </c>
      <c r="L5627" s="7">
        <v>1.31</v>
      </c>
      <c r="M5627" s="7">
        <v>2733</v>
      </c>
      <c r="N5627" s="3">
        <v>45295</v>
      </c>
      <c r="O5627" s="4" t="str">
        <f t="shared" si="611"/>
        <v>2024-01</v>
      </c>
      <c r="P5627" s="4" t="str">
        <f t="shared" si="612"/>
        <v>01</v>
      </c>
      <c r="Q5627" s="4" t="str">
        <f t="shared" si="613"/>
        <v>January</v>
      </c>
      <c r="R5627" s="30" t="str">
        <f t="shared" si="614"/>
        <v>04</v>
      </c>
      <c r="W5627" t="str">
        <f t="shared" si="615"/>
        <v>ok</v>
      </c>
    </row>
    <row r="5628" spans="1:23" x14ac:dyDescent="0.3">
      <c r="A5628" t="s">
        <v>5670</v>
      </c>
      <c r="B5628" t="s">
        <v>41</v>
      </c>
      <c r="C5628" t="s">
        <v>42</v>
      </c>
      <c r="D5628" t="s">
        <v>43</v>
      </c>
      <c r="E5628" t="s">
        <v>45</v>
      </c>
      <c r="F5628" t="s">
        <v>21</v>
      </c>
      <c r="G5628" s="5">
        <v>7232.34</v>
      </c>
      <c r="H5628" s="5">
        <f t="shared" si="609"/>
        <v>130.18212</v>
      </c>
      <c r="I5628" s="6">
        <v>5</v>
      </c>
      <c r="J5628" s="6">
        <v>36161.699999999997</v>
      </c>
      <c r="K5628" s="5">
        <f t="shared" si="610"/>
        <v>650.91059999999993</v>
      </c>
      <c r="L5628" s="7">
        <v>2.36</v>
      </c>
      <c r="M5628" s="7">
        <v>580</v>
      </c>
      <c r="N5628" s="3">
        <v>45481</v>
      </c>
      <c r="O5628" s="4" t="str">
        <f t="shared" si="611"/>
        <v>2024-07</v>
      </c>
      <c r="P5628" s="4" t="str">
        <f t="shared" si="612"/>
        <v>07</v>
      </c>
      <c r="Q5628" s="4" t="str">
        <f t="shared" si="613"/>
        <v>July</v>
      </c>
      <c r="R5628" s="30" t="str">
        <f t="shared" si="614"/>
        <v>08</v>
      </c>
      <c r="W5628" t="str">
        <f t="shared" si="615"/>
        <v>ok</v>
      </c>
    </row>
    <row r="5629" spans="1:23" x14ac:dyDescent="0.3">
      <c r="A5629" t="s">
        <v>5671</v>
      </c>
      <c r="B5629" t="s">
        <v>11</v>
      </c>
      <c r="C5629" t="s">
        <v>12</v>
      </c>
      <c r="D5629" t="s">
        <v>13</v>
      </c>
      <c r="E5629" t="s">
        <v>45</v>
      </c>
      <c r="F5629" t="s">
        <v>26</v>
      </c>
      <c r="G5629" s="5">
        <v>17306.03</v>
      </c>
      <c r="H5629" s="5">
        <f t="shared" si="609"/>
        <v>311.50853999999998</v>
      </c>
      <c r="I5629" s="6">
        <v>3</v>
      </c>
      <c r="J5629" s="6">
        <v>51918.09</v>
      </c>
      <c r="K5629" s="5">
        <f t="shared" si="610"/>
        <v>934.52561999999989</v>
      </c>
      <c r="L5629" s="7">
        <v>3.4</v>
      </c>
      <c r="M5629" s="7">
        <v>2384</v>
      </c>
      <c r="N5629" s="3">
        <v>45558</v>
      </c>
      <c r="O5629" s="4" t="str">
        <f t="shared" si="611"/>
        <v>2024-09</v>
      </c>
      <c r="P5629" s="4" t="str">
        <f t="shared" si="612"/>
        <v>09</v>
      </c>
      <c r="Q5629" s="4" t="str">
        <f t="shared" si="613"/>
        <v>September</v>
      </c>
      <c r="R5629" s="30" t="str">
        <f t="shared" si="614"/>
        <v>23</v>
      </c>
      <c r="W5629" t="str">
        <f t="shared" si="615"/>
        <v>ok</v>
      </c>
    </row>
    <row r="5630" spans="1:23" x14ac:dyDescent="0.3">
      <c r="A5630" t="s">
        <v>5672</v>
      </c>
      <c r="B5630" t="s">
        <v>63</v>
      </c>
      <c r="C5630" t="s">
        <v>18</v>
      </c>
      <c r="D5630" t="s">
        <v>64</v>
      </c>
      <c r="E5630" t="s">
        <v>20</v>
      </c>
      <c r="F5630" t="s">
        <v>60</v>
      </c>
      <c r="G5630" s="5">
        <v>4754.6499999999996</v>
      </c>
      <c r="H5630" s="5">
        <f t="shared" si="609"/>
        <v>85.583699999999993</v>
      </c>
      <c r="I5630" s="6">
        <v>1</v>
      </c>
      <c r="J5630" s="6">
        <v>4754.6499999999996</v>
      </c>
      <c r="K5630" s="5">
        <f t="shared" si="610"/>
        <v>85.583699999999993</v>
      </c>
      <c r="L5630" s="7">
        <v>4.96</v>
      </c>
      <c r="M5630" s="7">
        <v>2073</v>
      </c>
      <c r="N5630" s="3">
        <v>45573</v>
      </c>
      <c r="O5630" s="4" t="str">
        <f t="shared" si="611"/>
        <v>2024-10</v>
      </c>
      <c r="P5630" s="4" t="str">
        <f t="shared" si="612"/>
        <v>10</v>
      </c>
      <c r="Q5630" s="4" t="str">
        <f t="shared" si="613"/>
        <v>October</v>
      </c>
      <c r="R5630" s="30" t="str">
        <f t="shared" si="614"/>
        <v>08</v>
      </c>
      <c r="W5630" t="str">
        <f t="shared" si="615"/>
        <v>ok</v>
      </c>
    </row>
    <row r="5631" spans="1:23" x14ac:dyDescent="0.3">
      <c r="A5631" t="s">
        <v>5673</v>
      </c>
      <c r="B5631" t="s">
        <v>47</v>
      </c>
      <c r="C5631" t="s">
        <v>12</v>
      </c>
      <c r="D5631" t="s">
        <v>48</v>
      </c>
      <c r="E5631" t="s">
        <v>14</v>
      </c>
      <c r="F5631" t="s">
        <v>26</v>
      </c>
      <c r="G5631" s="5">
        <v>12476.53</v>
      </c>
      <c r="H5631" s="5">
        <f t="shared" si="609"/>
        <v>224.57754</v>
      </c>
      <c r="I5631" s="6">
        <v>2</v>
      </c>
      <c r="J5631" s="6">
        <v>24953.06</v>
      </c>
      <c r="K5631" s="5">
        <f t="shared" si="610"/>
        <v>449.15508</v>
      </c>
      <c r="L5631" s="7">
        <v>2.97</v>
      </c>
      <c r="M5631" s="7">
        <v>2236</v>
      </c>
      <c r="N5631" s="3">
        <v>45585</v>
      </c>
      <c r="O5631" s="4" t="str">
        <f t="shared" si="611"/>
        <v>2024-10</v>
      </c>
      <c r="P5631" s="4" t="str">
        <f t="shared" si="612"/>
        <v>10</v>
      </c>
      <c r="Q5631" s="4" t="str">
        <f t="shared" si="613"/>
        <v>October</v>
      </c>
      <c r="R5631" s="30" t="str">
        <f t="shared" si="614"/>
        <v>20</v>
      </c>
      <c r="W5631" t="str">
        <f t="shared" si="615"/>
        <v>ok</v>
      </c>
    </row>
    <row r="5632" spans="1:23" x14ac:dyDescent="0.3">
      <c r="A5632" t="s">
        <v>5674</v>
      </c>
      <c r="B5632" t="s">
        <v>63</v>
      </c>
      <c r="C5632" t="s">
        <v>18</v>
      </c>
      <c r="D5632" t="s">
        <v>64</v>
      </c>
      <c r="E5632" t="s">
        <v>20</v>
      </c>
      <c r="F5632" t="s">
        <v>38</v>
      </c>
      <c r="G5632" s="5">
        <v>837.5</v>
      </c>
      <c r="H5632" s="5">
        <f t="shared" si="609"/>
        <v>15.074999999999999</v>
      </c>
      <c r="I5632" s="6">
        <v>2</v>
      </c>
      <c r="J5632" s="6">
        <v>1675</v>
      </c>
      <c r="K5632" s="5">
        <f t="shared" si="610"/>
        <v>30.15</v>
      </c>
      <c r="L5632" s="7">
        <v>4.17</v>
      </c>
      <c r="M5632" s="7">
        <v>1775</v>
      </c>
      <c r="N5632" s="3">
        <v>45566</v>
      </c>
      <c r="O5632" s="4" t="str">
        <f t="shared" si="611"/>
        <v>2024-10</v>
      </c>
      <c r="P5632" s="4" t="str">
        <f t="shared" si="612"/>
        <v>10</v>
      </c>
      <c r="Q5632" s="4" t="str">
        <f t="shared" si="613"/>
        <v>October</v>
      </c>
      <c r="R5632" s="30" t="str">
        <f t="shared" si="614"/>
        <v>01</v>
      </c>
      <c r="W5632" t="str">
        <f t="shared" si="615"/>
        <v>ok</v>
      </c>
    </row>
    <row r="5633" spans="1:23" x14ac:dyDescent="0.3">
      <c r="A5633" t="s">
        <v>5675</v>
      </c>
      <c r="B5633" t="s">
        <v>47</v>
      </c>
      <c r="C5633" t="s">
        <v>12</v>
      </c>
      <c r="D5633" t="s">
        <v>48</v>
      </c>
      <c r="E5633" t="s">
        <v>14</v>
      </c>
      <c r="F5633" t="s">
        <v>38</v>
      </c>
      <c r="G5633" s="5">
        <v>12250.64</v>
      </c>
      <c r="H5633" s="5">
        <f t="shared" si="609"/>
        <v>220.51151999999996</v>
      </c>
      <c r="I5633" s="6">
        <v>4</v>
      </c>
      <c r="J5633" s="6">
        <v>49002.559999999998</v>
      </c>
      <c r="K5633" s="5">
        <f t="shared" si="610"/>
        <v>882.04607999999985</v>
      </c>
      <c r="L5633" s="7">
        <v>4.37</v>
      </c>
      <c r="M5633" s="7">
        <v>1799</v>
      </c>
      <c r="N5633" s="3">
        <v>45456</v>
      </c>
      <c r="O5633" s="4" t="str">
        <f t="shared" si="611"/>
        <v>2024-06</v>
      </c>
      <c r="P5633" s="4" t="str">
        <f t="shared" si="612"/>
        <v>06</v>
      </c>
      <c r="Q5633" s="4" t="str">
        <f t="shared" si="613"/>
        <v>June</v>
      </c>
      <c r="R5633" s="30" t="str">
        <f t="shared" si="614"/>
        <v>13</v>
      </c>
      <c r="W5633" t="str">
        <f t="shared" si="615"/>
        <v>ok</v>
      </c>
    </row>
    <row r="5634" spans="1:23" x14ac:dyDescent="0.3">
      <c r="A5634" t="s">
        <v>5676</v>
      </c>
      <c r="B5634" t="s">
        <v>36</v>
      </c>
      <c r="C5634" t="s">
        <v>18</v>
      </c>
      <c r="D5634" t="s">
        <v>37</v>
      </c>
      <c r="E5634" t="s">
        <v>14</v>
      </c>
      <c r="F5634" t="s">
        <v>21</v>
      </c>
      <c r="G5634" s="5">
        <v>2353.5100000000002</v>
      </c>
      <c r="H5634" s="5">
        <f t="shared" si="609"/>
        <v>42.36318</v>
      </c>
      <c r="I5634" s="6">
        <v>3</v>
      </c>
      <c r="J5634" s="6">
        <v>7060.53</v>
      </c>
      <c r="K5634" s="5">
        <f t="shared" si="610"/>
        <v>127.08954</v>
      </c>
      <c r="L5634" s="7">
        <v>2.96</v>
      </c>
      <c r="M5634" s="7">
        <v>1475</v>
      </c>
      <c r="N5634" s="3">
        <v>45472</v>
      </c>
      <c r="O5634" s="4" t="str">
        <f t="shared" si="611"/>
        <v>2024-06</v>
      </c>
      <c r="P5634" s="4" t="str">
        <f t="shared" si="612"/>
        <v>06</v>
      </c>
      <c r="Q5634" s="4" t="str">
        <f t="shared" si="613"/>
        <v>June</v>
      </c>
      <c r="R5634" s="30" t="str">
        <f t="shared" si="614"/>
        <v>29</v>
      </c>
      <c r="W5634" t="str">
        <f t="shared" si="615"/>
        <v>ok</v>
      </c>
    </row>
    <row r="5635" spans="1:23" x14ac:dyDescent="0.3">
      <c r="A5635" t="s">
        <v>5677</v>
      </c>
      <c r="B5635" t="s">
        <v>63</v>
      </c>
      <c r="C5635" t="s">
        <v>18</v>
      </c>
      <c r="D5635" t="s">
        <v>64</v>
      </c>
      <c r="E5635" t="s">
        <v>14</v>
      </c>
      <c r="F5635" t="s">
        <v>21</v>
      </c>
      <c r="G5635" s="5">
        <v>6738.77</v>
      </c>
      <c r="H5635" s="5">
        <f t="shared" ref="H5635:H5698" si="616">G5635*0.018</f>
        <v>121.29786</v>
      </c>
      <c r="I5635" s="6">
        <v>3</v>
      </c>
      <c r="J5635" s="6">
        <v>20216.310000000001</v>
      </c>
      <c r="K5635" s="5">
        <f t="shared" ref="K5635:K5698" si="617">H5635*I5635</f>
        <v>363.89357999999999</v>
      </c>
      <c r="L5635" s="7">
        <v>4.43</v>
      </c>
      <c r="M5635" s="7">
        <v>330</v>
      </c>
      <c r="N5635" s="3">
        <v>45457</v>
      </c>
      <c r="O5635" s="4" t="str">
        <f t="shared" ref="O5635:O5698" si="618">TEXT(N5635,"yyyy-mm")</f>
        <v>2024-06</v>
      </c>
      <c r="P5635" s="4" t="str">
        <f t="shared" ref="P5635:P5698" si="619">TEXT(N5635,"mm")</f>
        <v>06</v>
      </c>
      <c r="Q5635" s="4" t="str">
        <f t="shared" ref="Q5635:Q5698" si="620">TEXT(DATE(2024,P5635,1),"mmmm")</f>
        <v>June</v>
      </c>
      <c r="R5635" s="30" t="str">
        <f t="shared" ref="R5635:R5698" si="621">TEXT(N5635,"dd")</f>
        <v>14</v>
      </c>
      <c r="W5635" t="str">
        <f t="shared" ref="W5635:W5698" si="622">IF(G5635*I5635=J5635,"ok","False")</f>
        <v>ok</v>
      </c>
    </row>
    <row r="5636" spans="1:23" x14ac:dyDescent="0.3">
      <c r="A5636" t="s">
        <v>5678</v>
      </c>
      <c r="B5636" t="s">
        <v>63</v>
      </c>
      <c r="C5636" t="s">
        <v>18</v>
      </c>
      <c r="D5636" t="s">
        <v>64</v>
      </c>
      <c r="E5636" t="s">
        <v>14</v>
      </c>
      <c r="F5636" t="s">
        <v>31</v>
      </c>
      <c r="G5636" s="5">
        <v>3689.19</v>
      </c>
      <c r="H5636" s="5">
        <f t="shared" si="616"/>
        <v>66.405419999999992</v>
      </c>
      <c r="I5636" s="6">
        <v>4</v>
      </c>
      <c r="J5636" s="6">
        <v>14756.76</v>
      </c>
      <c r="K5636" s="5">
        <f t="shared" si="617"/>
        <v>265.62167999999997</v>
      </c>
      <c r="L5636" s="7">
        <v>3.41</v>
      </c>
      <c r="M5636" s="7">
        <v>3548</v>
      </c>
      <c r="N5636" s="3">
        <v>45396</v>
      </c>
      <c r="O5636" s="4" t="str">
        <f t="shared" si="618"/>
        <v>2024-04</v>
      </c>
      <c r="P5636" s="4" t="str">
        <f t="shared" si="619"/>
        <v>04</v>
      </c>
      <c r="Q5636" s="4" t="str">
        <f t="shared" si="620"/>
        <v>April</v>
      </c>
      <c r="R5636" s="30" t="str">
        <f t="shared" si="621"/>
        <v>14</v>
      </c>
      <c r="W5636" t="str">
        <f t="shared" si="622"/>
        <v>ok</v>
      </c>
    </row>
    <row r="5637" spans="1:23" x14ac:dyDescent="0.3">
      <c r="A5637" t="s">
        <v>5679</v>
      </c>
      <c r="B5637" t="s">
        <v>41</v>
      </c>
      <c r="C5637" t="s">
        <v>42</v>
      </c>
      <c r="D5637" t="s">
        <v>43</v>
      </c>
      <c r="E5637" t="s">
        <v>20</v>
      </c>
      <c r="F5637" t="s">
        <v>21</v>
      </c>
      <c r="G5637" s="5">
        <v>727.79</v>
      </c>
      <c r="H5637" s="5">
        <f t="shared" si="616"/>
        <v>13.100219999999998</v>
      </c>
      <c r="I5637" s="6">
        <v>3</v>
      </c>
      <c r="J5637" s="6">
        <v>2183.37</v>
      </c>
      <c r="K5637" s="5">
        <f t="shared" si="617"/>
        <v>39.300659999999993</v>
      </c>
      <c r="L5637" s="7">
        <v>2.04</v>
      </c>
      <c r="M5637" s="7">
        <v>1092</v>
      </c>
      <c r="N5637" s="3">
        <v>45551</v>
      </c>
      <c r="O5637" s="4" t="str">
        <f t="shared" si="618"/>
        <v>2024-09</v>
      </c>
      <c r="P5637" s="4" t="str">
        <f t="shared" si="619"/>
        <v>09</v>
      </c>
      <c r="Q5637" s="4" t="str">
        <f t="shared" si="620"/>
        <v>September</v>
      </c>
      <c r="R5637" s="30" t="str">
        <f t="shared" si="621"/>
        <v>16</v>
      </c>
      <c r="W5637" t="str">
        <f t="shared" si="622"/>
        <v>ok</v>
      </c>
    </row>
    <row r="5638" spans="1:23" x14ac:dyDescent="0.3">
      <c r="A5638" t="s">
        <v>5680</v>
      </c>
      <c r="B5638" t="s">
        <v>47</v>
      </c>
      <c r="C5638" t="s">
        <v>12</v>
      </c>
      <c r="D5638" t="s">
        <v>48</v>
      </c>
      <c r="E5638" t="s">
        <v>20</v>
      </c>
      <c r="F5638" t="s">
        <v>26</v>
      </c>
      <c r="G5638" s="5">
        <v>12709.81</v>
      </c>
      <c r="H5638" s="5">
        <f t="shared" si="616"/>
        <v>228.77657999999997</v>
      </c>
      <c r="I5638" s="6">
        <v>4</v>
      </c>
      <c r="J5638" s="6">
        <v>50839.24</v>
      </c>
      <c r="K5638" s="5">
        <f t="shared" si="617"/>
        <v>915.10631999999987</v>
      </c>
      <c r="L5638" s="7">
        <v>2.16</v>
      </c>
      <c r="M5638" s="7">
        <v>1720</v>
      </c>
      <c r="N5638" s="3">
        <v>45626</v>
      </c>
      <c r="O5638" s="4" t="str">
        <f t="shared" si="618"/>
        <v>2024-11</v>
      </c>
      <c r="P5638" s="4" t="str">
        <f t="shared" si="619"/>
        <v>11</v>
      </c>
      <c r="Q5638" s="4" t="str">
        <f t="shared" si="620"/>
        <v>November</v>
      </c>
      <c r="R5638" s="30" t="str">
        <f t="shared" si="621"/>
        <v>30</v>
      </c>
      <c r="W5638" t="str">
        <f t="shared" si="622"/>
        <v>ok</v>
      </c>
    </row>
    <row r="5639" spans="1:23" x14ac:dyDescent="0.3">
      <c r="A5639" t="s">
        <v>5681</v>
      </c>
      <c r="B5639" t="s">
        <v>41</v>
      </c>
      <c r="C5639" t="s">
        <v>42</v>
      </c>
      <c r="D5639" t="s">
        <v>43</v>
      </c>
      <c r="E5639" t="s">
        <v>20</v>
      </c>
      <c r="F5639" t="s">
        <v>60</v>
      </c>
      <c r="G5639" s="5">
        <v>18994.400000000001</v>
      </c>
      <c r="H5639" s="5">
        <f t="shared" si="616"/>
        <v>341.89920000000001</v>
      </c>
      <c r="I5639" s="6">
        <v>1</v>
      </c>
      <c r="J5639" s="6">
        <v>18994.400000000001</v>
      </c>
      <c r="K5639" s="5">
        <f t="shared" si="617"/>
        <v>341.89920000000001</v>
      </c>
      <c r="L5639" s="7">
        <v>3.34</v>
      </c>
      <c r="M5639" s="7">
        <v>2148</v>
      </c>
      <c r="N5639" s="3">
        <v>45462</v>
      </c>
      <c r="O5639" s="4" t="str">
        <f t="shared" si="618"/>
        <v>2024-06</v>
      </c>
      <c r="P5639" s="4" t="str">
        <f t="shared" si="619"/>
        <v>06</v>
      </c>
      <c r="Q5639" s="4" t="str">
        <f t="shared" si="620"/>
        <v>June</v>
      </c>
      <c r="R5639" s="30" t="str">
        <f t="shared" si="621"/>
        <v>19</v>
      </c>
      <c r="W5639" t="str">
        <f t="shared" si="622"/>
        <v>ok</v>
      </c>
    </row>
    <row r="5640" spans="1:23" x14ac:dyDescent="0.3">
      <c r="A5640" t="s">
        <v>5682</v>
      </c>
      <c r="B5640" t="s">
        <v>28</v>
      </c>
      <c r="C5640" t="s">
        <v>29</v>
      </c>
      <c r="D5640" t="s">
        <v>30</v>
      </c>
      <c r="E5640" t="s">
        <v>14</v>
      </c>
      <c r="F5640" t="s">
        <v>31</v>
      </c>
      <c r="G5640" s="5">
        <v>3988.78</v>
      </c>
      <c r="H5640" s="5">
        <f t="shared" si="616"/>
        <v>71.79804</v>
      </c>
      <c r="I5640" s="6">
        <v>1</v>
      </c>
      <c r="J5640" s="6">
        <v>3988.78</v>
      </c>
      <c r="K5640" s="5">
        <f t="shared" si="617"/>
        <v>71.79804</v>
      </c>
      <c r="L5640" s="7">
        <v>4.28</v>
      </c>
      <c r="M5640" s="7">
        <v>2339</v>
      </c>
      <c r="N5640" s="3">
        <v>45650</v>
      </c>
      <c r="O5640" s="4" t="str">
        <f t="shared" si="618"/>
        <v>2024-12</v>
      </c>
      <c r="P5640" s="4" t="str">
        <f t="shared" si="619"/>
        <v>12</v>
      </c>
      <c r="Q5640" s="4" t="str">
        <f t="shared" si="620"/>
        <v>December</v>
      </c>
      <c r="R5640" s="30" t="str">
        <f t="shared" si="621"/>
        <v>24</v>
      </c>
      <c r="W5640" t="str">
        <f t="shared" si="622"/>
        <v>ok</v>
      </c>
    </row>
    <row r="5641" spans="1:23" x14ac:dyDescent="0.3">
      <c r="A5641" t="s">
        <v>5683</v>
      </c>
      <c r="B5641" t="s">
        <v>51</v>
      </c>
      <c r="C5641" t="s">
        <v>29</v>
      </c>
      <c r="D5641" t="s">
        <v>52</v>
      </c>
      <c r="E5641" t="s">
        <v>20</v>
      </c>
      <c r="F5641" t="s">
        <v>26</v>
      </c>
      <c r="G5641" s="5">
        <v>6719.03</v>
      </c>
      <c r="H5641" s="5">
        <f t="shared" si="616"/>
        <v>120.94253999999998</v>
      </c>
      <c r="I5641" s="6">
        <v>2</v>
      </c>
      <c r="J5641" s="6">
        <v>13438.06</v>
      </c>
      <c r="K5641" s="5">
        <f t="shared" si="617"/>
        <v>241.88507999999996</v>
      </c>
      <c r="L5641" s="7">
        <v>2.33</v>
      </c>
      <c r="M5641" s="7">
        <v>2823</v>
      </c>
      <c r="N5641" s="3">
        <v>45371</v>
      </c>
      <c r="O5641" s="4" t="str">
        <f t="shared" si="618"/>
        <v>2024-03</v>
      </c>
      <c r="P5641" s="4" t="str">
        <f t="shared" si="619"/>
        <v>03</v>
      </c>
      <c r="Q5641" s="4" t="str">
        <f t="shared" si="620"/>
        <v>March</v>
      </c>
      <c r="R5641" s="30" t="str">
        <f t="shared" si="621"/>
        <v>20</v>
      </c>
      <c r="W5641" t="str">
        <f t="shared" si="622"/>
        <v>ok</v>
      </c>
    </row>
    <row r="5642" spans="1:23" x14ac:dyDescent="0.3">
      <c r="A5642" t="s">
        <v>5684</v>
      </c>
      <c r="B5642" t="s">
        <v>23</v>
      </c>
      <c r="C5642" t="s">
        <v>24</v>
      </c>
      <c r="D5642" t="s">
        <v>25</v>
      </c>
      <c r="E5642" t="s">
        <v>20</v>
      </c>
      <c r="F5642" t="s">
        <v>60</v>
      </c>
      <c r="G5642" s="5">
        <v>10615.64</v>
      </c>
      <c r="H5642" s="5">
        <f t="shared" si="616"/>
        <v>191.08151999999998</v>
      </c>
      <c r="I5642" s="6">
        <v>4</v>
      </c>
      <c r="J5642" s="6">
        <v>42462.559999999998</v>
      </c>
      <c r="K5642" s="5">
        <f t="shared" si="617"/>
        <v>764.32607999999993</v>
      </c>
      <c r="L5642" s="7">
        <v>4.03</v>
      </c>
      <c r="M5642" s="7">
        <v>24</v>
      </c>
      <c r="N5642" s="3">
        <v>45540</v>
      </c>
      <c r="O5642" s="4" t="str">
        <f t="shared" si="618"/>
        <v>2024-09</v>
      </c>
      <c r="P5642" s="4" t="str">
        <f t="shared" si="619"/>
        <v>09</v>
      </c>
      <c r="Q5642" s="4" t="str">
        <f t="shared" si="620"/>
        <v>September</v>
      </c>
      <c r="R5642" s="30" t="str">
        <f t="shared" si="621"/>
        <v>05</v>
      </c>
      <c r="W5642" t="str">
        <f t="shared" si="622"/>
        <v>ok</v>
      </c>
    </row>
    <row r="5643" spans="1:23" x14ac:dyDescent="0.3">
      <c r="A5643" t="s">
        <v>5685</v>
      </c>
      <c r="B5643" t="s">
        <v>28</v>
      </c>
      <c r="C5643" t="s">
        <v>29</v>
      </c>
      <c r="D5643" t="s">
        <v>30</v>
      </c>
      <c r="E5643" t="s">
        <v>14</v>
      </c>
      <c r="F5643" t="s">
        <v>26</v>
      </c>
      <c r="G5643" s="5">
        <v>14121.24</v>
      </c>
      <c r="H5643" s="5">
        <f t="shared" si="616"/>
        <v>254.18231999999998</v>
      </c>
      <c r="I5643" s="6">
        <v>3</v>
      </c>
      <c r="J5643" s="6">
        <v>42363.72</v>
      </c>
      <c r="K5643" s="5">
        <f t="shared" si="617"/>
        <v>762.5469599999999</v>
      </c>
      <c r="L5643" s="7">
        <v>1.43</v>
      </c>
      <c r="M5643" s="7">
        <v>1289</v>
      </c>
      <c r="N5643" s="3">
        <v>45537</v>
      </c>
      <c r="O5643" s="4" t="str">
        <f t="shared" si="618"/>
        <v>2024-09</v>
      </c>
      <c r="P5643" s="4" t="str">
        <f t="shared" si="619"/>
        <v>09</v>
      </c>
      <c r="Q5643" s="4" t="str">
        <f t="shared" si="620"/>
        <v>September</v>
      </c>
      <c r="R5643" s="30" t="str">
        <f t="shared" si="621"/>
        <v>02</v>
      </c>
      <c r="W5643" t="str">
        <f t="shared" si="622"/>
        <v>ok</v>
      </c>
    </row>
    <row r="5644" spans="1:23" x14ac:dyDescent="0.3">
      <c r="A5644" t="s">
        <v>5686</v>
      </c>
      <c r="B5644" t="s">
        <v>33</v>
      </c>
      <c r="C5644" t="s">
        <v>12</v>
      </c>
      <c r="D5644" t="s">
        <v>34</v>
      </c>
      <c r="E5644" t="s">
        <v>20</v>
      </c>
      <c r="F5644" t="s">
        <v>21</v>
      </c>
      <c r="G5644" s="5">
        <v>16176.02</v>
      </c>
      <c r="H5644" s="5">
        <f t="shared" si="616"/>
        <v>291.16836000000001</v>
      </c>
      <c r="I5644" s="6">
        <v>3</v>
      </c>
      <c r="J5644" s="6">
        <v>48528.06</v>
      </c>
      <c r="K5644" s="5">
        <f t="shared" si="617"/>
        <v>873.50508000000002</v>
      </c>
      <c r="L5644" s="7">
        <v>1.1499999999999999</v>
      </c>
      <c r="M5644" s="7">
        <v>3834</v>
      </c>
      <c r="N5644" s="3">
        <v>45319</v>
      </c>
      <c r="O5644" s="4" t="str">
        <f t="shared" si="618"/>
        <v>2024-01</v>
      </c>
      <c r="P5644" s="4" t="str">
        <f t="shared" si="619"/>
        <v>01</v>
      </c>
      <c r="Q5644" s="4" t="str">
        <f t="shared" si="620"/>
        <v>January</v>
      </c>
      <c r="R5644" s="30" t="str">
        <f t="shared" si="621"/>
        <v>28</v>
      </c>
      <c r="W5644" t="str">
        <f t="shared" si="622"/>
        <v>ok</v>
      </c>
    </row>
    <row r="5645" spans="1:23" x14ac:dyDescent="0.3">
      <c r="A5645" t="s">
        <v>5687</v>
      </c>
      <c r="B5645" t="s">
        <v>11</v>
      </c>
      <c r="C5645" t="s">
        <v>12</v>
      </c>
      <c r="D5645" t="s">
        <v>13</v>
      </c>
      <c r="E5645" t="s">
        <v>45</v>
      </c>
      <c r="F5645" t="s">
        <v>15</v>
      </c>
      <c r="G5645" s="5">
        <v>2145.2800000000002</v>
      </c>
      <c r="H5645" s="5">
        <f t="shared" si="616"/>
        <v>38.61504</v>
      </c>
      <c r="I5645" s="6">
        <v>2</v>
      </c>
      <c r="J5645" s="6">
        <v>4290.5600000000004</v>
      </c>
      <c r="K5645" s="5">
        <f t="shared" si="617"/>
        <v>77.230080000000001</v>
      </c>
      <c r="L5645" s="7">
        <v>3.18</v>
      </c>
      <c r="M5645" s="7">
        <v>3110</v>
      </c>
      <c r="N5645" s="3">
        <v>45325</v>
      </c>
      <c r="O5645" s="4" t="str">
        <f t="shared" si="618"/>
        <v>2024-02</v>
      </c>
      <c r="P5645" s="4" t="str">
        <f t="shared" si="619"/>
        <v>02</v>
      </c>
      <c r="Q5645" s="4" t="str">
        <f t="shared" si="620"/>
        <v>February</v>
      </c>
      <c r="R5645" s="30" t="str">
        <f t="shared" si="621"/>
        <v>03</v>
      </c>
      <c r="W5645" t="str">
        <f t="shared" si="622"/>
        <v>ok</v>
      </c>
    </row>
    <row r="5646" spans="1:23" x14ac:dyDescent="0.3">
      <c r="A5646" t="s">
        <v>5688</v>
      </c>
      <c r="B5646" t="s">
        <v>63</v>
      </c>
      <c r="C5646" t="s">
        <v>18</v>
      </c>
      <c r="D5646" t="s">
        <v>64</v>
      </c>
      <c r="E5646" t="s">
        <v>45</v>
      </c>
      <c r="F5646" t="s">
        <v>60</v>
      </c>
      <c r="G5646" s="5">
        <v>12763.82</v>
      </c>
      <c r="H5646" s="5">
        <f t="shared" si="616"/>
        <v>229.74875999999998</v>
      </c>
      <c r="I5646" s="6">
        <v>5</v>
      </c>
      <c r="J5646" s="6">
        <v>63819.1</v>
      </c>
      <c r="K5646" s="5">
        <f t="shared" si="617"/>
        <v>1148.7438</v>
      </c>
      <c r="L5646" s="7">
        <v>4.3099999999999996</v>
      </c>
      <c r="M5646" s="7">
        <v>3270</v>
      </c>
      <c r="N5646" s="3">
        <v>45501</v>
      </c>
      <c r="O5646" s="4" t="str">
        <f t="shared" si="618"/>
        <v>2024-07</v>
      </c>
      <c r="P5646" s="4" t="str">
        <f t="shared" si="619"/>
        <v>07</v>
      </c>
      <c r="Q5646" s="4" t="str">
        <f t="shared" si="620"/>
        <v>July</v>
      </c>
      <c r="R5646" s="30" t="str">
        <f t="shared" si="621"/>
        <v>28</v>
      </c>
      <c r="W5646" t="str">
        <f t="shared" si="622"/>
        <v>ok</v>
      </c>
    </row>
    <row r="5647" spans="1:23" x14ac:dyDescent="0.3">
      <c r="A5647" t="s">
        <v>5689</v>
      </c>
      <c r="B5647" t="s">
        <v>11</v>
      </c>
      <c r="C5647" t="s">
        <v>12</v>
      </c>
      <c r="D5647" t="s">
        <v>13</v>
      </c>
      <c r="E5647" t="s">
        <v>14</v>
      </c>
      <c r="F5647" t="s">
        <v>38</v>
      </c>
      <c r="G5647" s="5">
        <v>15069.34</v>
      </c>
      <c r="H5647" s="5">
        <f t="shared" si="616"/>
        <v>271.24811999999997</v>
      </c>
      <c r="I5647" s="6">
        <v>1</v>
      </c>
      <c r="J5647" s="6">
        <v>15069.34</v>
      </c>
      <c r="K5647" s="5">
        <f t="shared" si="617"/>
        <v>271.24811999999997</v>
      </c>
      <c r="L5647" s="7">
        <v>1.7</v>
      </c>
      <c r="M5647" s="7">
        <v>1660</v>
      </c>
      <c r="N5647" s="3">
        <v>45562</v>
      </c>
      <c r="O5647" s="4" t="str">
        <f t="shared" si="618"/>
        <v>2024-09</v>
      </c>
      <c r="P5647" s="4" t="str">
        <f t="shared" si="619"/>
        <v>09</v>
      </c>
      <c r="Q5647" s="4" t="str">
        <f t="shared" si="620"/>
        <v>September</v>
      </c>
      <c r="R5647" s="30" t="str">
        <f t="shared" si="621"/>
        <v>27</v>
      </c>
      <c r="W5647" t="str">
        <f t="shared" si="622"/>
        <v>ok</v>
      </c>
    </row>
    <row r="5648" spans="1:23" x14ac:dyDescent="0.3">
      <c r="A5648" t="s">
        <v>5690</v>
      </c>
      <c r="B5648" t="s">
        <v>41</v>
      </c>
      <c r="C5648" t="s">
        <v>42</v>
      </c>
      <c r="D5648" t="s">
        <v>43</v>
      </c>
      <c r="E5648" t="s">
        <v>14</v>
      </c>
      <c r="F5648" t="s">
        <v>38</v>
      </c>
      <c r="G5648" s="5">
        <v>11317.22</v>
      </c>
      <c r="H5648" s="5">
        <f t="shared" si="616"/>
        <v>203.70995999999997</v>
      </c>
      <c r="I5648" s="6">
        <v>1</v>
      </c>
      <c r="J5648" s="6">
        <v>11317.22</v>
      </c>
      <c r="K5648" s="5">
        <f t="shared" si="617"/>
        <v>203.70995999999997</v>
      </c>
      <c r="L5648" s="7">
        <v>1.58</v>
      </c>
      <c r="M5648" s="7">
        <v>2754</v>
      </c>
      <c r="N5648" s="3">
        <v>45624</v>
      </c>
      <c r="O5648" s="4" t="str">
        <f t="shared" si="618"/>
        <v>2024-11</v>
      </c>
      <c r="P5648" s="4" t="str">
        <f t="shared" si="619"/>
        <v>11</v>
      </c>
      <c r="Q5648" s="4" t="str">
        <f t="shared" si="620"/>
        <v>November</v>
      </c>
      <c r="R5648" s="30" t="str">
        <f t="shared" si="621"/>
        <v>28</v>
      </c>
      <c r="W5648" t="str">
        <f t="shared" si="622"/>
        <v>ok</v>
      </c>
    </row>
    <row r="5649" spans="1:23" x14ac:dyDescent="0.3">
      <c r="A5649" t="s">
        <v>5691</v>
      </c>
      <c r="B5649" t="s">
        <v>47</v>
      </c>
      <c r="C5649" t="s">
        <v>12</v>
      </c>
      <c r="D5649" t="s">
        <v>48</v>
      </c>
      <c r="E5649" t="s">
        <v>20</v>
      </c>
      <c r="F5649" t="s">
        <v>21</v>
      </c>
      <c r="G5649" s="5">
        <v>17537.91</v>
      </c>
      <c r="H5649" s="5">
        <f t="shared" si="616"/>
        <v>315.68237999999997</v>
      </c>
      <c r="I5649" s="6">
        <v>3</v>
      </c>
      <c r="J5649" s="6">
        <v>52613.73</v>
      </c>
      <c r="K5649" s="5">
        <f t="shared" si="617"/>
        <v>947.0471399999999</v>
      </c>
      <c r="L5649" s="7">
        <v>4.26</v>
      </c>
      <c r="M5649" s="7">
        <v>632</v>
      </c>
      <c r="N5649" s="3">
        <v>45358</v>
      </c>
      <c r="O5649" s="4" t="str">
        <f t="shared" si="618"/>
        <v>2024-03</v>
      </c>
      <c r="P5649" s="4" t="str">
        <f t="shared" si="619"/>
        <v>03</v>
      </c>
      <c r="Q5649" s="4" t="str">
        <f t="shared" si="620"/>
        <v>March</v>
      </c>
      <c r="R5649" s="30" t="str">
        <f t="shared" si="621"/>
        <v>07</v>
      </c>
      <c r="W5649" t="str">
        <f t="shared" si="622"/>
        <v>ok</v>
      </c>
    </row>
    <row r="5650" spans="1:23" x14ac:dyDescent="0.3">
      <c r="A5650" t="s">
        <v>5692</v>
      </c>
      <c r="B5650" t="s">
        <v>23</v>
      </c>
      <c r="C5650" t="s">
        <v>24</v>
      </c>
      <c r="D5650" t="s">
        <v>25</v>
      </c>
      <c r="E5650" t="s">
        <v>45</v>
      </c>
      <c r="F5650" t="s">
        <v>60</v>
      </c>
      <c r="G5650" s="5">
        <v>4763.37</v>
      </c>
      <c r="H5650" s="5">
        <f t="shared" si="616"/>
        <v>85.740659999999991</v>
      </c>
      <c r="I5650" s="6">
        <v>2</v>
      </c>
      <c r="J5650" s="6">
        <v>9526.74</v>
      </c>
      <c r="K5650" s="5">
        <f t="shared" si="617"/>
        <v>171.48131999999998</v>
      </c>
      <c r="L5650" s="7">
        <v>2.13</v>
      </c>
      <c r="M5650" s="7">
        <v>955</v>
      </c>
      <c r="N5650" s="3">
        <v>45634</v>
      </c>
      <c r="O5650" s="4" t="str">
        <f t="shared" si="618"/>
        <v>2024-12</v>
      </c>
      <c r="P5650" s="4" t="str">
        <f t="shared" si="619"/>
        <v>12</v>
      </c>
      <c r="Q5650" s="4" t="str">
        <f t="shared" si="620"/>
        <v>December</v>
      </c>
      <c r="R5650" s="30" t="str">
        <f t="shared" si="621"/>
        <v>08</v>
      </c>
      <c r="W5650" t="str">
        <f t="shared" si="622"/>
        <v>ok</v>
      </c>
    </row>
    <row r="5651" spans="1:23" x14ac:dyDescent="0.3">
      <c r="A5651" t="s">
        <v>5693</v>
      </c>
      <c r="B5651" t="s">
        <v>51</v>
      </c>
      <c r="C5651" t="s">
        <v>29</v>
      </c>
      <c r="D5651" t="s">
        <v>52</v>
      </c>
      <c r="E5651" t="s">
        <v>45</v>
      </c>
      <c r="F5651" t="s">
        <v>60</v>
      </c>
      <c r="G5651" s="5">
        <v>2761.8</v>
      </c>
      <c r="H5651" s="5">
        <f t="shared" si="616"/>
        <v>49.712400000000002</v>
      </c>
      <c r="I5651" s="6">
        <v>3</v>
      </c>
      <c r="J5651" s="6">
        <v>8285.4</v>
      </c>
      <c r="K5651" s="5">
        <f t="shared" si="617"/>
        <v>149.13720000000001</v>
      </c>
      <c r="L5651" s="7">
        <v>1.49</v>
      </c>
      <c r="M5651" s="7">
        <v>4262</v>
      </c>
      <c r="N5651" s="3">
        <v>45317</v>
      </c>
      <c r="O5651" s="4" t="str">
        <f t="shared" si="618"/>
        <v>2024-01</v>
      </c>
      <c r="P5651" s="4" t="str">
        <f t="shared" si="619"/>
        <v>01</v>
      </c>
      <c r="Q5651" s="4" t="str">
        <f t="shared" si="620"/>
        <v>January</v>
      </c>
      <c r="R5651" s="30" t="str">
        <f t="shared" si="621"/>
        <v>26</v>
      </c>
      <c r="W5651" t="str">
        <f t="shared" si="622"/>
        <v>ok</v>
      </c>
    </row>
    <row r="5652" spans="1:23" x14ac:dyDescent="0.3">
      <c r="A5652" t="s">
        <v>5694</v>
      </c>
      <c r="B5652" t="s">
        <v>23</v>
      </c>
      <c r="C5652" t="s">
        <v>24</v>
      </c>
      <c r="D5652" t="s">
        <v>25</v>
      </c>
      <c r="E5652" t="s">
        <v>20</v>
      </c>
      <c r="F5652" t="s">
        <v>31</v>
      </c>
      <c r="G5652" s="5">
        <v>5216.84</v>
      </c>
      <c r="H5652" s="5">
        <f t="shared" si="616"/>
        <v>93.903120000000001</v>
      </c>
      <c r="I5652" s="6">
        <v>4</v>
      </c>
      <c r="J5652" s="6">
        <v>20867.36</v>
      </c>
      <c r="K5652" s="5">
        <f t="shared" si="617"/>
        <v>375.61248000000001</v>
      </c>
      <c r="L5652" s="7">
        <v>3.96</v>
      </c>
      <c r="M5652" s="7">
        <v>2728</v>
      </c>
      <c r="N5652" s="3">
        <v>45621</v>
      </c>
      <c r="O5652" s="4" t="str">
        <f t="shared" si="618"/>
        <v>2024-11</v>
      </c>
      <c r="P5652" s="4" t="str">
        <f t="shared" si="619"/>
        <v>11</v>
      </c>
      <c r="Q5652" s="4" t="str">
        <f t="shared" si="620"/>
        <v>November</v>
      </c>
      <c r="R5652" s="30" t="str">
        <f t="shared" si="621"/>
        <v>25</v>
      </c>
      <c r="W5652" t="str">
        <f t="shared" si="622"/>
        <v>ok</v>
      </c>
    </row>
    <row r="5653" spans="1:23" x14ac:dyDescent="0.3">
      <c r="A5653" t="s">
        <v>5695</v>
      </c>
      <c r="B5653" t="s">
        <v>63</v>
      </c>
      <c r="C5653" t="s">
        <v>18</v>
      </c>
      <c r="D5653" t="s">
        <v>64</v>
      </c>
      <c r="E5653" t="s">
        <v>20</v>
      </c>
      <c r="F5653" t="s">
        <v>15</v>
      </c>
      <c r="G5653" s="5">
        <v>17777.37</v>
      </c>
      <c r="H5653" s="5">
        <f t="shared" si="616"/>
        <v>319.99265999999994</v>
      </c>
      <c r="I5653" s="6">
        <v>4</v>
      </c>
      <c r="J5653" s="6">
        <v>71109.48</v>
      </c>
      <c r="K5653" s="5">
        <f t="shared" si="617"/>
        <v>1279.9706399999998</v>
      </c>
      <c r="L5653" s="7">
        <v>4.25</v>
      </c>
      <c r="M5653" s="7">
        <v>3463</v>
      </c>
      <c r="N5653" s="3">
        <v>45353</v>
      </c>
      <c r="O5653" s="4" t="str">
        <f t="shared" si="618"/>
        <v>2024-03</v>
      </c>
      <c r="P5653" s="4" t="str">
        <f t="shared" si="619"/>
        <v>03</v>
      </c>
      <c r="Q5653" s="4" t="str">
        <f t="shared" si="620"/>
        <v>March</v>
      </c>
      <c r="R5653" s="30" t="str">
        <f t="shared" si="621"/>
        <v>02</v>
      </c>
      <c r="W5653" t="str">
        <f t="shared" si="622"/>
        <v>ok</v>
      </c>
    </row>
    <row r="5654" spans="1:23" x14ac:dyDescent="0.3">
      <c r="A5654" t="s">
        <v>5696</v>
      </c>
      <c r="B5654" t="s">
        <v>51</v>
      </c>
      <c r="C5654" t="s">
        <v>29</v>
      </c>
      <c r="D5654" t="s">
        <v>52</v>
      </c>
      <c r="E5654" t="s">
        <v>20</v>
      </c>
      <c r="F5654" t="s">
        <v>38</v>
      </c>
      <c r="G5654" s="5">
        <v>2307.12</v>
      </c>
      <c r="H5654" s="5">
        <f t="shared" si="616"/>
        <v>41.528159999999993</v>
      </c>
      <c r="I5654" s="6">
        <v>2</v>
      </c>
      <c r="J5654" s="6">
        <v>4614.24</v>
      </c>
      <c r="K5654" s="5">
        <f t="shared" si="617"/>
        <v>83.056319999999985</v>
      </c>
      <c r="L5654" s="7">
        <v>2.42</v>
      </c>
      <c r="M5654" s="7">
        <v>3089</v>
      </c>
      <c r="N5654" s="3">
        <v>45301</v>
      </c>
      <c r="O5654" s="4" t="str">
        <f t="shared" si="618"/>
        <v>2024-01</v>
      </c>
      <c r="P5654" s="4" t="str">
        <f t="shared" si="619"/>
        <v>01</v>
      </c>
      <c r="Q5654" s="4" t="str">
        <f t="shared" si="620"/>
        <v>January</v>
      </c>
      <c r="R5654" s="30" t="str">
        <f t="shared" si="621"/>
        <v>10</v>
      </c>
      <c r="W5654" t="str">
        <f t="shared" si="622"/>
        <v>ok</v>
      </c>
    </row>
    <row r="5655" spans="1:23" x14ac:dyDescent="0.3">
      <c r="A5655" t="s">
        <v>5697</v>
      </c>
      <c r="B5655" t="s">
        <v>63</v>
      </c>
      <c r="C5655" t="s">
        <v>18</v>
      </c>
      <c r="D5655" t="s">
        <v>64</v>
      </c>
      <c r="E5655" t="s">
        <v>14</v>
      </c>
      <c r="F5655" t="s">
        <v>15</v>
      </c>
      <c r="G5655" s="5">
        <v>2369.04</v>
      </c>
      <c r="H5655" s="5">
        <f t="shared" si="616"/>
        <v>42.642719999999997</v>
      </c>
      <c r="I5655" s="6">
        <v>2</v>
      </c>
      <c r="J5655" s="6">
        <v>4738.08</v>
      </c>
      <c r="K5655" s="5">
        <f t="shared" si="617"/>
        <v>85.285439999999994</v>
      </c>
      <c r="L5655" s="7">
        <v>1.61</v>
      </c>
      <c r="M5655" s="7">
        <v>288</v>
      </c>
      <c r="N5655" s="3">
        <v>45401</v>
      </c>
      <c r="O5655" s="4" t="str">
        <f t="shared" si="618"/>
        <v>2024-04</v>
      </c>
      <c r="P5655" s="4" t="str">
        <f t="shared" si="619"/>
        <v>04</v>
      </c>
      <c r="Q5655" s="4" t="str">
        <f t="shared" si="620"/>
        <v>April</v>
      </c>
      <c r="R5655" s="30" t="str">
        <f t="shared" si="621"/>
        <v>19</v>
      </c>
      <c r="W5655" t="str">
        <f t="shared" si="622"/>
        <v>ok</v>
      </c>
    </row>
    <row r="5656" spans="1:23" x14ac:dyDescent="0.3">
      <c r="A5656" t="s">
        <v>5698</v>
      </c>
      <c r="B5656" t="s">
        <v>47</v>
      </c>
      <c r="C5656" t="s">
        <v>12</v>
      </c>
      <c r="D5656" t="s">
        <v>48</v>
      </c>
      <c r="E5656" t="s">
        <v>20</v>
      </c>
      <c r="F5656" t="s">
        <v>26</v>
      </c>
      <c r="G5656" s="5">
        <v>13959.95</v>
      </c>
      <c r="H5656" s="5">
        <f t="shared" si="616"/>
        <v>251.2791</v>
      </c>
      <c r="I5656" s="6">
        <v>3</v>
      </c>
      <c r="J5656" s="6">
        <v>41879.85</v>
      </c>
      <c r="K5656" s="5">
        <f t="shared" si="617"/>
        <v>753.83730000000003</v>
      </c>
      <c r="L5656" s="7">
        <v>3.64</v>
      </c>
      <c r="M5656" s="7">
        <v>4928</v>
      </c>
      <c r="N5656" s="3">
        <v>45537</v>
      </c>
      <c r="O5656" s="4" t="str">
        <f t="shared" si="618"/>
        <v>2024-09</v>
      </c>
      <c r="P5656" s="4" t="str">
        <f t="shared" si="619"/>
        <v>09</v>
      </c>
      <c r="Q5656" s="4" t="str">
        <f t="shared" si="620"/>
        <v>September</v>
      </c>
      <c r="R5656" s="30" t="str">
        <f t="shared" si="621"/>
        <v>02</v>
      </c>
      <c r="W5656" t="str">
        <f t="shared" si="622"/>
        <v>ok</v>
      </c>
    </row>
    <row r="5657" spans="1:23" x14ac:dyDescent="0.3">
      <c r="A5657" t="s">
        <v>5699</v>
      </c>
      <c r="B5657" t="s">
        <v>28</v>
      </c>
      <c r="C5657" t="s">
        <v>29</v>
      </c>
      <c r="D5657" t="s">
        <v>30</v>
      </c>
      <c r="E5657" t="s">
        <v>20</v>
      </c>
      <c r="F5657" t="s">
        <v>60</v>
      </c>
      <c r="G5657" s="5">
        <v>19751.16</v>
      </c>
      <c r="H5657" s="5">
        <f t="shared" si="616"/>
        <v>355.52087999999998</v>
      </c>
      <c r="I5657" s="6">
        <v>4</v>
      </c>
      <c r="J5657" s="6">
        <v>79004.639999999999</v>
      </c>
      <c r="K5657" s="5">
        <f t="shared" si="617"/>
        <v>1422.0835199999999</v>
      </c>
      <c r="L5657" s="7">
        <v>3.12</v>
      </c>
      <c r="M5657" s="7">
        <v>3209</v>
      </c>
      <c r="N5657" s="3">
        <v>45579</v>
      </c>
      <c r="O5657" s="4" t="str">
        <f t="shared" si="618"/>
        <v>2024-10</v>
      </c>
      <c r="P5657" s="4" t="str">
        <f t="shared" si="619"/>
        <v>10</v>
      </c>
      <c r="Q5657" s="4" t="str">
        <f t="shared" si="620"/>
        <v>October</v>
      </c>
      <c r="R5657" s="30" t="str">
        <f t="shared" si="621"/>
        <v>14</v>
      </c>
      <c r="W5657" t="str">
        <f t="shared" si="622"/>
        <v>ok</v>
      </c>
    </row>
    <row r="5658" spans="1:23" x14ac:dyDescent="0.3">
      <c r="A5658" t="s">
        <v>5700</v>
      </c>
      <c r="B5658" t="s">
        <v>41</v>
      </c>
      <c r="C5658" t="s">
        <v>42</v>
      </c>
      <c r="D5658" t="s">
        <v>43</v>
      </c>
      <c r="E5658" t="s">
        <v>45</v>
      </c>
      <c r="F5658" t="s">
        <v>15</v>
      </c>
      <c r="G5658" s="5">
        <v>10849.4</v>
      </c>
      <c r="H5658" s="5">
        <f t="shared" si="616"/>
        <v>195.28919999999997</v>
      </c>
      <c r="I5658" s="6">
        <v>1</v>
      </c>
      <c r="J5658" s="6">
        <v>10849.4</v>
      </c>
      <c r="K5658" s="5">
        <f t="shared" si="617"/>
        <v>195.28919999999997</v>
      </c>
      <c r="L5658" s="7">
        <v>1.99</v>
      </c>
      <c r="M5658" s="7">
        <v>2642</v>
      </c>
      <c r="N5658" s="3">
        <v>45351</v>
      </c>
      <c r="O5658" s="4" t="str">
        <f t="shared" si="618"/>
        <v>2024-02</v>
      </c>
      <c r="P5658" s="4" t="str">
        <f t="shared" si="619"/>
        <v>02</v>
      </c>
      <c r="Q5658" s="4" t="str">
        <f t="shared" si="620"/>
        <v>February</v>
      </c>
      <c r="R5658" s="30" t="str">
        <f t="shared" si="621"/>
        <v>29</v>
      </c>
      <c r="W5658" t="str">
        <f t="shared" si="622"/>
        <v>ok</v>
      </c>
    </row>
    <row r="5659" spans="1:23" x14ac:dyDescent="0.3">
      <c r="A5659" t="s">
        <v>5701</v>
      </c>
      <c r="B5659" t="s">
        <v>41</v>
      </c>
      <c r="C5659" t="s">
        <v>42</v>
      </c>
      <c r="D5659" t="s">
        <v>43</v>
      </c>
      <c r="E5659" t="s">
        <v>14</v>
      </c>
      <c r="F5659" t="s">
        <v>26</v>
      </c>
      <c r="G5659" s="5">
        <v>981.85</v>
      </c>
      <c r="H5659" s="5">
        <f t="shared" si="616"/>
        <v>17.673299999999998</v>
      </c>
      <c r="I5659" s="6">
        <v>1</v>
      </c>
      <c r="J5659" s="6">
        <v>981.85</v>
      </c>
      <c r="K5659" s="5">
        <f t="shared" si="617"/>
        <v>17.673299999999998</v>
      </c>
      <c r="L5659" s="7">
        <v>2.33</v>
      </c>
      <c r="M5659" s="7">
        <v>4145</v>
      </c>
      <c r="N5659" s="3">
        <v>45437</v>
      </c>
      <c r="O5659" s="4" t="str">
        <f t="shared" si="618"/>
        <v>2024-05</v>
      </c>
      <c r="P5659" s="4" t="str">
        <f t="shared" si="619"/>
        <v>05</v>
      </c>
      <c r="Q5659" s="4" t="str">
        <f t="shared" si="620"/>
        <v>May</v>
      </c>
      <c r="R5659" s="30" t="str">
        <f t="shared" si="621"/>
        <v>25</v>
      </c>
      <c r="W5659" t="str">
        <f t="shared" si="622"/>
        <v>ok</v>
      </c>
    </row>
    <row r="5660" spans="1:23" x14ac:dyDescent="0.3">
      <c r="A5660" t="s">
        <v>5702</v>
      </c>
      <c r="B5660" t="s">
        <v>63</v>
      </c>
      <c r="C5660" t="s">
        <v>18</v>
      </c>
      <c r="D5660" t="s">
        <v>64</v>
      </c>
      <c r="E5660" t="s">
        <v>45</v>
      </c>
      <c r="F5660" t="s">
        <v>26</v>
      </c>
      <c r="G5660" s="5">
        <v>18264.62</v>
      </c>
      <c r="H5660" s="5">
        <f t="shared" si="616"/>
        <v>328.76315999999997</v>
      </c>
      <c r="I5660" s="6">
        <v>5</v>
      </c>
      <c r="J5660" s="6">
        <v>91323.1</v>
      </c>
      <c r="K5660" s="5">
        <f t="shared" si="617"/>
        <v>1643.8157999999999</v>
      </c>
      <c r="L5660" s="7">
        <v>2.4</v>
      </c>
      <c r="M5660" s="7">
        <v>3647</v>
      </c>
      <c r="N5660" s="3">
        <v>45481</v>
      </c>
      <c r="O5660" s="4" t="str">
        <f t="shared" si="618"/>
        <v>2024-07</v>
      </c>
      <c r="P5660" s="4" t="str">
        <f t="shared" si="619"/>
        <v>07</v>
      </c>
      <c r="Q5660" s="4" t="str">
        <f t="shared" si="620"/>
        <v>July</v>
      </c>
      <c r="R5660" s="30" t="str">
        <f t="shared" si="621"/>
        <v>08</v>
      </c>
      <c r="W5660" t="str">
        <f t="shared" si="622"/>
        <v>ok</v>
      </c>
    </row>
    <row r="5661" spans="1:23" x14ac:dyDescent="0.3">
      <c r="A5661" t="s">
        <v>5703</v>
      </c>
      <c r="B5661" t="s">
        <v>36</v>
      </c>
      <c r="C5661" t="s">
        <v>18</v>
      </c>
      <c r="D5661" t="s">
        <v>37</v>
      </c>
      <c r="E5661" t="s">
        <v>20</v>
      </c>
      <c r="F5661" t="s">
        <v>15</v>
      </c>
      <c r="G5661" s="5">
        <v>1513.87</v>
      </c>
      <c r="H5661" s="5">
        <f t="shared" si="616"/>
        <v>27.249659999999995</v>
      </c>
      <c r="I5661" s="6">
        <v>3</v>
      </c>
      <c r="J5661" s="6">
        <v>4541.6099999999997</v>
      </c>
      <c r="K5661" s="5">
        <f t="shared" si="617"/>
        <v>81.748979999999989</v>
      </c>
      <c r="L5661" s="7">
        <v>1.98</v>
      </c>
      <c r="M5661" s="7">
        <v>4768</v>
      </c>
      <c r="N5661" s="3">
        <v>45513</v>
      </c>
      <c r="O5661" s="4" t="str">
        <f t="shared" si="618"/>
        <v>2024-08</v>
      </c>
      <c r="P5661" s="4" t="str">
        <f t="shared" si="619"/>
        <v>08</v>
      </c>
      <c r="Q5661" s="4" t="str">
        <f t="shared" si="620"/>
        <v>August</v>
      </c>
      <c r="R5661" s="30" t="str">
        <f t="shared" si="621"/>
        <v>09</v>
      </c>
      <c r="W5661" t="str">
        <f t="shared" si="622"/>
        <v>ok</v>
      </c>
    </row>
    <row r="5662" spans="1:23" x14ac:dyDescent="0.3">
      <c r="A5662" t="s">
        <v>5704</v>
      </c>
      <c r="B5662" t="s">
        <v>23</v>
      </c>
      <c r="C5662" t="s">
        <v>24</v>
      </c>
      <c r="D5662" t="s">
        <v>25</v>
      </c>
      <c r="E5662" t="s">
        <v>14</v>
      </c>
      <c r="F5662" t="s">
        <v>15</v>
      </c>
      <c r="G5662" s="5">
        <v>1724.35</v>
      </c>
      <c r="H5662" s="5">
        <f t="shared" si="616"/>
        <v>31.038299999999996</v>
      </c>
      <c r="I5662" s="6">
        <v>5</v>
      </c>
      <c r="J5662" s="6">
        <v>8621.75</v>
      </c>
      <c r="K5662" s="5">
        <f t="shared" si="617"/>
        <v>155.19149999999999</v>
      </c>
      <c r="L5662" s="7">
        <v>4.0999999999999996</v>
      </c>
      <c r="M5662" s="7">
        <v>860</v>
      </c>
      <c r="N5662" s="3">
        <v>45536</v>
      </c>
      <c r="O5662" s="4" t="str">
        <f t="shared" si="618"/>
        <v>2024-09</v>
      </c>
      <c r="P5662" s="4" t="str">
        <f t="shared" si="619"/>
        <v>09</v>
      </c>
      <c r="Q5662" s="4" t="str">
        <f t="shared" si="620"/>
        <v>September</v>
      </c>
      <c r="R5662" s="30" t="str">
        <f t="shared" si="621"/>
        <v>01</v>
      </c>
      <c r="W5662" t="str">
        <f t="shared" si="622"/>
        <v>ok</v>
      </c>
    </row>
    <row r="5663" spans="1:23" x14ac:dyDescent="0.3">
      <c r="A5663" t="s">
        <v>5705</v>
      </c>
      <c r="B5663" t="s">
        <v>23</v>
      </c>
      <c r="C5663" t="s">
        <v>24</v>
      </c>
      <c r="D5663" t="s">
        <v>25</v>
      </c>
      <c r="E5663" t="s">
        <v>45</v>
      </c>
      <c r="F5663" t="s">
        <v>21</v>
      </c>
      <c r="G5663" s="5">
        <v>17465.84</v>
      </c>
      <c r="H5663" s="5">
        <f t="shared" si="616"/>
        <v>314.38511999999997</v>
      </c>
      <c r="I5663" s="6">
        <v>3</v>
      </c>
      <c r="J5663" s="6">
        <v>52397.52</v>
      </c>
      <c r="K5663" s="5">
        <f t="shared" si="617"/>
        <v>943.15535999999997</v>
      </c>
      <c r="L5663" s="7">
        <v>2.52</v>
      </c>
      <c r="M5663" s="7">
        <v>333</v>
      </c>
      <c r="N5663" s="3">
        <v>45367</v>
      </c>
      <c r="O5663" s="4" t="str">
        <f t="shared" si="618"/>
        <v>2024-03</v>
      </c>
      <c r="P5663" s="4" t="str">
        <f t="shared" si="619"/>
        <v>03</v>
      </c>
      <c r="Q5663" s="4" t="str">
        <f t="shared" si="620"/>
        <v>March</v>
      </c>
      <c r="R5663" s="30" t="str">
        <f t="shared" si="621"/>
        <v>16</v>
      </c>
      <c r="W5663" t="str">
        <f t="shared" si="622"/>
        <v>ok</v>
      </c>
    </row>
    <row r="5664" spans="1:23" x14ac:dyDescent="0.3">
      <c r="A5664" t="s">
        <v>5706</v>
      </c>
      <c r="B5664" t="s">
        <v>33</v>
      </c>
      <c r="C5664" t="s">
        <v>12</v>
      </c>
      <c r="D5664" t="s">
        <v>34</v>
      </c>
      <c r="E5664" t="s">
        <v>45</v>
      </c>
      <c r="F5664" t="s">
        <v>26</v>
      </c>
      <c r="G5664" s="5">
        <v>12367.76</v>
      </c>
      <c r="H5664" s="5">
        <f t="shared" si="616"/>
        <v>222.61967999999999</v>
      </c>
      <c r="I5664" s="6">
        <v>1</v>
      </c>
      <c r="J5664" s="6">
        <v>12367.76</v>
      </c>
      <c r="K5664" s="5">
        <f t="shared" si="617"/>
        <v>222.61967999999999</v>
      </c>
      <c r="L5664" s="7">
        <v>4.8</v>
      </c>
      <c r="M5664" s="7">
        <v>3296</v>
      </c>
      <c r="N5664" s="3">
        <v>45381</v>
      </c>
      <c r="O5664" s="4" t="str">
        <f t="shared" si="618"/>
        <v>2024-03</v>
      </c>
      <c r="P5664" s="4" t="str">
        <f t="shared" si="619"/>
        <v>03</v>
      </c>
      <c r="Q5664" s="4" t="str">
        <f t="shared" si="620"/>
        <v>March</v>
      </c>
      <c r="R5664" s="30" t="str">
        <f t="shared" si="621"/>
        <v>30</v>
      </c>
      <c r="W5664" t="str">
        <f t="shared" si="622"/>
        <v>ok</v>
      </c>
    </row>
    <row r="5665" spans="1:23" x14ac:dyDescent="0.3">
      <c r="A5665" t="s">
        <v>5707</v>
      </c>
      <c r="B5665" t="s">
        <v>17</v>
      </c>
      <c r="C5665" t="s">
        <v>18</v>
      </c>
      <c r="D5665" t="s">
        <v>19</v>
      </c>
      <c r="E5665" t="s">
        <v>20</v>
      </c>
      <c r="F5665" t="s">
        <v>26</v>
      </c>
      <c r="G5665" s="5">
        <v>17878.97</v>
      </c>
      <c r="H5665" s="5">
        <f t="shared" si="616"/>
        <v>321.82146</v>
      </c>
      <c r="I5665" s="6">
        <v>1</v>
      </c>
      <c r="J5665" s="6">
        <v>17878.97</v>
      </c>
      <c r="K5665" s="5">
        <f t="shared" si="617"/>
        <v>321.82146</v>
      </c>
      <c r="L5665" s="7">
        <v>1.1599999999999999</v>
      </c>
      <c r="M5665" s="7">
        <v>1617</v>
      </c>
      <c r="N5665" s="3">
        <v>45537</v>
      </c>
      <c r="O5665" s="4" t="str">
        <f t="shared" si="618"/>
        <v>2024-09</v>
      </c>
      <c r="P5665" s="4" t="str">
        <f t="shared" si="619"/>
        <v>09</v>
      </c>
      <c r="Q5665" s="4" t="str">
        <f t="shared" si="620"/>
        <v>September</v>
      </c>
      <c r="R5665" s="30" t="str">
        <f t="shared" si="621"/>
        <v>02</v>
      </c>
      <c r="W5665" t="str">
        <f t="shared" si="622"/>
        <v>ok</v>
      </c>
    </row>
    <row r="5666" spans="1:23" x14ac:dyDescent="0.3">
      <c r="A5666" t="s">
        <v>5708</v>
      </c>
      <c r="B5666" t="s">
        <v>23</v>
      </c>
      <c r="C5666" t="s">
        <v>24</v>
      </c>
      <c r="D5666" t="s">
        <v>25</v>
      </c>
      <c r="E5666" t="s">
        <v>20</v>
      </c>
      <c r="F5666" t="s">
        <v>21</v>
      </c>
      <c r="G5666" s="5">
        <v>1931.55</v>
      </c>
      <c r="H5666" s="5">
        <f t="shared" si="616"/>
        <v>34.767899999999997</v>
      </c>
      <c r="I5666" s="6">
        <v>4</v>
      </c>
      <c r="J5666" s="6">
        <v>7726.2</v>
      </c>
      <c r="K5666" s="5">
        <f t="shared" si="617"/>
        <v>139.07159999999999</v>
      </c>
      <c r="L5666" s="7">
        <v>2.94</v>
      </c>
      <c r="M5666" s="7">
        <v>1754</v>
      </c>
      <c r="N5666" s="3">
        <v>45512</v>
      </c>
      <c r="O5666" s="4" t="str">
        <f t="shared" si="618"/>
        <v>2024-08</v>
      </c>
      <c r="P5666" s="4" t="str">
        <f t="shared" si="619"/>
        <v>08</v>
      </c>
      <c r="Q5666" s="4" t="str">
        <f t="shared" si="620"/>
        <v>August</v>
      </c>
      <c r="R5666" s="30" t="str">
        <f t="shared" si="621"/>
        <v>08</v>
      </c>
      <c r="W5666" t="str">
        <f t="shared" si="622"/>
        <v>ok</v>
      </c>
    </row>
    <row r="5667" spans="1:23" x14ac:dyDescent="0.3">
      <c r="A5667" t="s">
        <v>5709</v>
      </c>
      <c r="B5667" t="s">
        <v>36</v>
      </c>
      <c r="C5667" t="s">
        <v>18</v>
      </c>
      <c r="D5667" t="s">
        <v>37</v>
      </c>
      <c r="E5667" t="s">
        <v>14</v>
      </c>
      <c r="F5667" t="s">
        <v>26</v>
      </c>
      <c r="G5667" s="5">
        <v>9442.66</v>
      </c>
      <c r="H5667" s="5">
        <f t="shared" si="616"/>
        <v>169.96787999999998</v>
      </c>
      <c r="I5667" s="6">
        <v>3</v>
      </c>
      <c r="J5667" s="6">
        <v>28327.98</v>
      </c>
      <c r="K5667" s="5">
        <f t="shared" si="617"/>
        <v>509.90363999999994</v>
      </c>
      <c r="L5667" s="7">
        <v>4.8600000000000003</v>
      </c>
      <c r="M5667" s="7">
        <v>4846</v>
      </c>
      <c r="N5667" s="3">
        <v>45409</v>
      </c>
      <c r="O5667" s="4" t="str">
        <f t="shared" si="618"/>
        <v>2024-04</v>
      </c>
      <c r="P5667" s="4" t="str">
        <f t="shared" si="619"/>
        <v>04</v>
      </c>
      <c r="Q5667" s="4" t="str">
        <f t="shared" si="620"/>
        <v>April</v>
      </c>
      <c r="R5667" s="30" t="str">
        <f t="shared" si="621"/>
        <v>27</v>
      </c>
      <c r="W5667" t="str">
        <f t="shared" si="622"/>
        <v>ok</v>
      </c>
    </row>
    <row r="5668" spans="1:23" x14ac:dyDescent="0.3">
      <c r="A5668" t="s">
        <v>5710</v>
      </c>
      <c r="B5668" t="s">
        <v>51</v>
      </c>
      <c r="C5668" t="s">
        <v>29</v>
      </c>
      <c r="D5668" t="s">
        <v>52</v>
      </c>
      <c r="E5668" t="s">
        <v>14</v>
      </c>
      <c r="F5668" t="s">
        <v>31</v>
      </c>
      <c r="G5668" s="5">
        <v>6381.57</v>
      </c>
      <c r="H5668" s="5">
        <f t="shared" si="616"/>
        <v>114.86825999999999</v>
      </c>
      <c r="I5668" s="6">
        <v>3</v>
      </c>
      <c r="J5668" s="6">
        <v>19144.71</v>
      </c>
      <c r="K5668" s="5">
        <f t="shared" si="617"/>
        <v>344.60478000000001</v>
      </c>
      <c r="L5668" s="7">
        <v>2.02</v>
      </c>
      <c r="M5668" s="7">
        <v>2173</v>
      </c>
      <c r="N5668" s="3">
        <v>45493</v>
      </c>
      <c r="O5668" s="4" t="str">
        <f t="shared" si="618"/>
        <v>2024-07</v>
      </c>
      <c r="P5668" s="4" t="str">
        <f t="shared" si="619"/>
        <v>07</v>
      </c>
      <c r="Q5668" s="4" t="str">
        <f t="shared" si="620"/>
        <v>July</v>
      </c>
      <c r="R5668" s="30" t="str">
        <f t="shared" si="621"/>
        <v>20</v>
      </c>
      <c r="W5668" t="str">
        <f t="shared" si="622"/>
        <v>ok</v>
      </c>
    </row>
    <row r="5669" spans="1:23" x14ac:dyDescent="0.3">
      <c r="A5669" t="s">
        <v>5711</v>
      </c>
      <c r="B5669" t="s">
        <v>36</v>
      </c>
      <c r="C5669" t="s">
        <v>18</v>
      </c>
      <c r="D5669" t="s">
        <v>37</v>
      </c>
      <c r="E5669" t="s">
        <v>14</v>
      </c>
      <c r="F5669" t="s">
        <v>31</v>
      </c>
      <c r="G5669" s="5">
        <v>12527.49</v>
      </c>
      <c r="H5669" s="5">
        <f t="shared" si="616"/>
        <v>225.49481999999998</v>
      </c>
      <c r="I5669" s="6">
        <v>3</v>
      </c>
      <c r="J5669" s="6">
        <v>37582.47</v>
      </c>
      <c r="K5669" s="5">
        <f t="shared" si="617"/>
        <v>676.4844599999999</v>
      </c>
      <c r="L5669" s="7">
        <v>4.6500000000000004</v>
      </c>
      <c r="M5669" s="7">
        <v>2713</v>
      </c>
      <c r="N5669" s="3">
        <v>45483</v>
      </c>
      <c r="O5669" s="4" t="str">
        <f t="shared" si="618"/>
        <v>2024-07</v>
      </c>
      <c r="P5669" s="4" t="str">
        <f t="shared" si="619"/>
        <v>07</v>
      </c>
      <c r="Q5669" s="4" t="str">
        <f t="shared" si="620"/>
        <v>July</v>
      </c>
      <c r="R5669" s="30" t="str">
        <f t="shared" si="621"/>
        <v>10</v>
      </c>
      <c r="W5669" t="str">
        <f t="shared" si="622"/>
        <v>ok</v>
      </c>
    </row>
    <row r="5670" spans="1:23" x14ac:dyDescent="0.3">
      <c r="A5670" t="s">
        <v>5712</v>
      </c>
      <c r="B5670" t="s">
        <v>47</v>
      </c>
      <c r="C5670" t="s">
        <v>12</v>
      </c>
      <c r="D5670" t="s">
        <v>48</v>
      </c>
      <c r="E5670" t="s">
        <v>20</v>
      </c>
      <c r="F5670" t="s">
        <v>38</v>
      </c>
      <c r="G5670" s="5">
        <v>945.18</v>
      </c>
      <c r="H5670" s="5">
        <f t="shared" si="616"/>
        <v>17.013239999999996</v>
      </c>
      <c r="I5670" s="6">
        <v>2</v>
      </c>
      <c r="J5670" s="6">
        <v>1890.36</v>
      </c>
      <c r="K5670" s="5">
        <f t="shared" si="617"/>
        <v>34.026479999999992</v>
      </c>
      <c r="L5670" s="7">
        <v>2.65</v>
      </c>
      <c r="M5670" s="7">
        <v>3825</v>
      </c>
      <c r="N5670" s="3">
        <v>45466</v>
      </c>
      <c r="O5670" s="4" t="str">
        <f t="shared" si="618"/>
        <v>2024-06</v>
      </c>
      <c r="P5670" s="4" t="str">
        <f t="shared" si="619"/>
        <v>06</v>
      </c>
      <c r="Q5670" s="4" t="str">
        <f t="shared" si="620"/>
        <v>June</v>
      </c>
      <c r="R5670" s="30" t="str">
        <f t="shared" si="621"/>
        <v>23</v>
      </c>
      <c r="W5670" t="str">
        <f t="shared" si="622"/>
        <v>ok</v>
      </c>
    </row>
    <row r="5671" spans="1:23" x14ac:dyDescent="0.3">
      <c r="A5671" t="s">
        <v>5713</v>
      </c>
      <c r="B5671" t="s">
        <v>63</v>
      </c>
      <c r="C5671" t="s">
        <v>18</v>
      </c>
      <c r="D5671" t="s">
        <v>64</v>
      </c>
      <c r="E5671" t="s">
        <v>20</v>
      </c>
      <c r="F5671" t="s">
        <v>38</v>
      </c>
      <c r="G5671" s="5">
        <v>13517.21</v>
      </c>
      <c r="H5671" s="5">
        <f t="shared" si="616"/>
        <v>243.30977999999996</v>
      </c>
      <c r="I5671" s="6">
        <v>2</v>
      </c>
      <c r="J5671" s="6">
        <v>27034.42</v>
      </c>
      <c r="K5671" s="5">
        <f t="shared" si="617"/>
        <v>486.61955999999992</v>
      </c>
      <c r="L5671" s="7">
        <v>4.8099999999999996</v>
      </c>
      <c r="M5671" s="7">
        <v>1129</v>
      </c>
      <c r="N5671" s="3">
        <v>45597</v>
      </c>
      <c r="O5671" s="4" t="str">
        <f t="shared" si="618"/>
        <v>2024-11</v>
      </c>
      <c r="P5671" s="4" t="str">
        <f t="shared" si="619"/>
        <v>11</v>
      </c>
      <c r="Q5671" s="4" t="str">
        <f t="shared" si="620"/>
        <v>November</v>
      </c>
      <c r="R5671" s="30" t="str">
        <f t="shared" si="621"/>
        <v>01</v>
      </c>
      <c r="W5671" t="str">
        <f t="shared" si="622"/>
        <v>ok</v>
      </c>
    </row>
    <row r="5672" spans="1:23" x14ac:dyDescent="0.3">
      <c r="A5672" t="s">
        <v>5714</v>
      </c>
      <c r="B5672" t="s">
        <v>23</v>
      </c>
      <c r="C5672" t="s">
        <v>24</v>
      </c>
      <c r="D5672" t="s">
        <v>25</v>
      </c>
      <c r="E5672" t="s">
        <v>14</v>
      </c>
      <c r="F5672" t="s">
        <v>38</v>
      </c>
      <c r="G5672" s="5">
        <v>3052.57</v>
      </c>
      <c r="H5672" s="5">
        <f t="shared" si="616"/>
        <v>54.946260000000002</v>
      </c>
      <c r="I5672" s="6">
        <v>4</v>
      </c>
      <c r="J5672" s="6">
        <v>12210.28</v>
      </c>
      <c r="K5672" s="5">
        <f t="shared" si="617"/>
        <v>219.78504000000001</v>
      </c>
      <c r="L5672" s="7">
        <v>2.46</v>
      </c>
      <c r="M5672" s="7">
        <v>3682</v>
      </c>
      <c r="N5672" s="3">
        <v>45615</v>
      </c>
      <c r="O5672" s="4" t="str">
        <f t="shared" si="618"/>
        <v>2024-11</v>
      </c>
      <c r="P5672" s="4" t="str">
        <f t="shared" si="619"/>
        <v>11</v>
      </c>
      <c r="Q5672" s="4" t="str">
        <f t="shared" si="620"/>
        <v>November</v>
      </c>
      <c r="R5672" s="30" t="str">
        <f t="shared" si="621"/>
        <v>19</v>
      </c>
      <c r="W5672" t="str">
        <f t="shared" si="622"/>
        <v>ok</v>
      </c>
    </row>
    <row r="5673" spans="1:23" x14ac:dyDescent="0.3">
      <c r="A5673" t="s">
        <v>5715</v>
      </c>
      <c r="B5673" t="s">
        <v>23</v>
      </c>
      <c r="C5673" t="s">
        <v>24</v>
      </c>
      <c r="D5673" t="s">
        <v>25</v>
      </c>
      <c r="E5673" t="s">
        <v>45</v>
      </c>
      <c r="F5673" t="s">
        <v>15</v>
      </c>
      <c r="G5673" s="5">
        <v>6062.38</v>
      </c>
      <c r="H5673" s="5">
        <f t="shared" si="616"/>
        <v>109.12284</v>
      </c>
      <c r="I5673" s="6">
        <v>5</v>
      </c>
      <c r="J5673" s="6">
        <v>30311.9</v>
      </c>
      <c r="K5673" s="5">
        <f t="shared" si="617"/>
        <v>545.61419999999998</v>
      </c>
      <c r="L5673" s="7">
        <v>2.17</v>
      </c>
      <c r="M5673" s="7">
        <v>1589</v>
      </c>
      <c r="N5673" s="3">
        <v>45582</v>
      </c>
      <c r="O5673" s="4" t="str">
        <f t="shared" si="618"/>
        <v>2024-10</v>
      </c>
      <c r="P5673" s="4" t="str">
        <f t="shared" si="619"/>
        <v>10</v>
      </c>
      <c r="Q5673" s="4" t="str">
        <f t="shared" si="620"/>
        <v>October</v>
      </c>
      <c r="R5673" s="30" t="str">
        <f t="shared" si="621"/>
        <v>17</v>
      </c>
      <c r="W5673" t="str">
        <f t="shared" si="622"/>
        <v>ok</v>
      </c>
    </row>
    <row r="5674" spans="1:23" x14ac:dyDescent="0.3">
      <c r="A5674" t="s">
        <v>5716</v>
      </c>
      <c r="B5674" t="s">
        <v>11</v>
      </c>
      <c r="C5674" t="s">
        <v>12</v>
      </c>
      <c r="D5674" t="s">
        <v>13</v>
      </c>
      <c r="E5674" t="s">
        <v>20</v>
      </c>
      <c r="F5674" t="s">
        <v>60</v>
      </c>
      <c r="G5674" s="5">
        <v>4402.17</v>
      </c>
      <c r="H5674" s="5">
        <f t="shared" si="616"/>
        <v>79.239059999999995</v>
      </c>
      <c r="I5674" s="6">
        <v>3</v>
      </c>
      <c r="J5674" s="6">
        <v>13206.51</v>
      </c>
      <c r="K5674" s="5">
        <f t="shared" si="617"/>
        <v>237.71717999999998</v>
      </c>
      <c r="L5674" s="7">
        <v>4.18</v>
      </c>
      <c r="M5674" s="7">
        <v>4291</v>
      </c>
      <c r="N5674" s="3">
        <v>45480</v>
      </c>
      <c r="O5674" s="4" t="str">
        <f t="shared" si="618"/>
        <v>2024-07</v>
      </c>
      <c r="P5674" s="4" t="str">
        <f t="shared" si="619"/>
        <v>07</v>
      </c>
      <c r="Q5674" s="4" t="str">
        <f t="shared" si="620"/>
        <v>July</v>
      </c>
      <c r="R5674" s="30" t="str">
        <f t="shared" si="621"/>
        <v>07</v>
      </c>
      <c r="W5674" t="str">
        <f t="shared" si="622"/>
        <v>ok</v>
      </c>
    </row>
    <row r="5675" spans="1:23" x14ac:dyDescent="0.3">
      <c r="A5675" t="s">
        <v>5717</v>
      </c>
      <c r="B5675" t="s">
        <v>41</v>
      </c>
      <c r="C5675" t="s">
        <v>42</v>
      </c>
      <c r="D5675" t="s">
        <v>43</v>
      </c>
      <c r="E5675" t="s">
        <v>14</v>
      </c>
      <c r="F5675" t="s">
        <v>38</v>
      </c>
      <c r="G5675" s="5">
        <v>2270.25</v>
      </c>
      <c r="H5675" s="5">
        <f t="shared" si="616"/>
        <v>40.8645</v>
      </c>
      <c r="I5675" s="6">
        <v>1</v>
      </c>
      <c r="J5675" s="6">
        <v>2270.25</v>
      </c>
      <c r="K5675" s="5">
        <f t="shared" si="617"/>
        <v>40.8645</v>
      </c>
      <c r="L5675" s="7">
        <v>4.93</v>
      </c>
      <c r="M5675" s="7">
        <v>1128</v>
      </c>
      <c r="N5675" s="3">
        <v>45336</v>
      </c>
      <c r="O5675" s="4" t="str">
        <f t="shared" si="618"/>
        <v>2024-02</v>
      </c>
      <c r="P5675" s="4" t="str">
        <f t="shared" si="619"/>
        <v>02</v>
      </c>
      <c r="Q5675" s="4" t="str">
        <f t="shared" si="620"/>
        <v>February</v>
      </c>
      <c r="R5675" s="30" t="str">
        <f t="shared" si="621"/>
        <v>14</v>
      </c>
      <c r="W5675" t="str">
        <f t="shared" si="622"/>
        <v>ok</v>
      </c>
    </row>
    <row r="5676" spans="1:23" x14ac:dyDescent="0.3">
      <c r="A5676" t="s">
        <v>5718</v>
      </c>
      <c r="B5676" t="s">
        <v>11</v>
      </c>
      <c r="C5676" t="s">
        <v>12</v>
      </c>
      <c r="D5676" t="s">
        <v>13</v>
      </c>
      <c r="E5676" t="s">
        <v>14</v>
      </c>
      <c r="F5676" t="s">
        <v>60</v>
      </c>
      <c r="G5676" s="5">
        <v>14530.43</v>
      </c>
      <c r="H5676" s="5">
        <f t="shared" si="616"/>
        <v>261.54773999999998</v>
      </c>
      <c r="I5676" s="6">
        <v>5</v>
      </c>
      <c r="J5676" s="6">
        <v>72652.149999999994</v>
      </c>
      <c r="K5676" s="5">
        <f t="shared" si="617"/>
        <v>1307.7386999999999</v>
      </c>
      <c r="L5676" s="7">
        <v>3.44</v>
      </c>
      <c r="M5676" s="7">
        <v>803</v>
      </c>
      <c r="N5676" s="3">
        <v>45626</v>
      </c>
      <c r="O5676" s="4" t="str">
        <f t="shared" si="618"/>
        <v>2024-11</v>
      </c>
      <c r="P5676" s="4" t="str">
        <f t="shared" si="619"/>
        <v>11</v>
      </c>
      <c r="Q5676" s="4" t="str">
        <f t="shared" si="620"/>
        <v>November</v>
      </c>
      <c r="R5676" s="30" t="str">
        <f t="shared" si="621"/>
        <v>30</v>
      </c>
      <c r="W5676" t="str">
        <f t="shared" si="622"/>
        <v>ok</v>
      </c>
    </row>
    <row r="5677" spans="1:23" x14ac:dyDescent="0.3">
      <c r="A5677" t="s">
        <v>5719</v>
      </c>
      <c r="B5677" t="s">
        <v>28</v>
      </c>
      <c r="C5677" t="s">
        <v>29</v>
      </c>
      <c r="D5677" t="s">
        <v>30</v>
      </c>
      <c r="E5677" t="s">
        <v>20</v>
      </c>
      <c r="F5677" t="s">
        <v>15</v>
      </c>
      <c r="G5677" s="5">
        <v>2698.5</v>
      </c>
      <c r="H5677" s="5">
        <f t="shared" si="616"/>
        <v>48.572999999999993</v>
      </c>
      <c r="I5677" s="6">
        <v>5</v>
      </c>
      <c r="J5677" s="6">
        <v>13492.5</v>
      </c>
      <c r="K5677" s="5">
        <f t="shared" si="617"/>
        <v>242.86499999999995</v>
      </c>
      <c r="L5677" s="7">
        <v>4.43</v>
      </c>
      <c r="M5677" s="7">
        <v>913</v>
      </c>
      <c r="N5677" s="3">
        <v>45496</v>
      </c>
      <c r="O5677" s="4" t="str">
        <f t="shared" si="618"/>
        <v>2024-07</v>
      </c>
      <c r="P5677" s="4" t="str">
        <f t="shared" si="619"/>
        <v>07</v>
      </c>
      <c r="Q5677" s="4" t="str">
        <f t="shared" si="620"/>
        <v>July</v>
      </c>
      <c r="R5677" s="30" t="str">
        <f t="shared" si="621"/>
        <v>23</v>
      </c>
      <c r="W5677" t="str">
        <f t="shared" si="622"/>
        <v>ok</v>
      </c>
    </row>
    <row r="5678" spans="1:23" x14ac:dyDescent="0.3">
      <c r="A5678" t="s">
        <v>5720</v>
      </c>
      <c r="B5678" t="s">
        <v>33</v>
      </c>
      <c r="C5678" t="s">
        <v>12</v>
      </c>
      <c r="D5678" t="s">
        <v>34</v>
      </c>
      <c r="E5678" t="s">
        <v>14</v>
      </c>
      <c r="F5678" t="s">
        <v>15</v>
      </c>
      <c r="G5678" s="5">
        <v>2565.98</v>
      </c>
      <c r="H5678" s="5">
        <f t="shared" si="616"/>
        <v>46.187639999999995</v>
      </c>
      <c r="I5678" s="6">
        <v>4</v>
      </c>
      <c r="J5678" s="6">
        <v>10263.92</v>
      </c>
      <c r="K5678" s="5">
        <f t="shared" si="617"/>
        <v>184.75055999999998</v>
      </c>
      <c r="L5678" s="7">
        <v>2.64</v>
      </c>
      <c r="M5678" s="7">
        <v>4277</v>
      </c>
      <c r="N5678" s="3">
        <v>45589</v>
      </c>
      <c r="O5678" s="4" t="str">
        <f t="shared" si="618"/>
        <v>2024-10</v>
      </c>
      <c r="P5678" s="4" t="str">
        <f t="shared" si="619"/>
        <v>10</v>
      </c>
      <c r="Q5678" s="4" t="str">
        <f t="shared" si="620"/>
        <v>October</v>
      </c>
      <c r="R5678" s="30" t="str">
        <f t="shared" si="621"/>
        <v>24</v>
      </c>
      <c r="W5678" t="str">
        <f t="shared" si="622"/>
        <v>ok</v>
      </c>
    </row>
    <row r="5679" spans="1:23" x14ac:dyDescent="0.3">
      <c r="A5679" t="s">
        <v>5721</v>
      </c>
      <c r="B5679" t="s">
        <v>11</v>
      </c>
      <c r="C5679" t="s">
        <v>12</v>
      </c>
      <c r="D5679" t="s">
        <v>13</v>
      </c>
      <c r="E5679" t="s">
        <v>45</v>
      </c>
      <c r="F5679" t="s">
        <v>38</v>
      </c>
      <c r="G5679" s="5">
        <v>2457.7199999999998</v>
      </c>
      <c r="H5679" s="5">
        <f t="shared" si="616"/>
        <v>44.238959999999992</v>
      </c>
      <c r="I5679" s="6">
        <v>5</v>
      </c>
      <c r="J5679" s="6">
        <v>12288.6</v>
      </c>
      <c r="K5679" s="5">
        <f t="shared" si="617"/>
        <v>221.19479999999996</v>
      </c>
      <c r="L5679" s="7">
        <v>3.68</v>
      </c>
      <c r="M5679" s="7">
        <v>3197</v>
      </c>
      <c r="N5679" s="3">
        <v>45598</v>
      </c>
      <c r="O5679" s="4" t="str">
        <f t="shared" si="618"/>
        <v>2024-11</v>
      </c>
      <c r="P5679" s="4" t="str">
        <f t="shared" si="619"/>
        <v>11</v>
      </c>
      <c r="Q5679" s="4" t="str">
        <f t="shared" si="620"/>
        <v>November</v>
      </c>
      <c r="R5679" s="30" t="str">
        <f t="shared" si="621"/>
        <v>02</v>
      </c>
      <c r="W5679" t="str">
        <f t="shared" si="622"/>
        <v>ok</v>
      </c>
    </row>
    <row r="5680" spans="1:23" x14ac:dyDescent="0.3">
      <c r="A5680" t="s">
        <v>5722</v>
      </c>
      <c r="B5680" t="s">
        <v>36</v>
      </c>
      <c r="C5680" t="s">
        <v>18</v>
      </c>
      <c r="D5680" t="s">
        <v>37</v>
      </c>
      <c r="E5680" t="s">
        <v>20</v>
      </c>
      <c r="F5680" t="s">
        <v>38</v>
      </c>
      <c r="G5680" s="5">
        <v>11364.08</v>
      </c>
      <c r="H5680" s="5">
        <f t="shared" si="616"/>
        <v>204.55343999999999</v>
      </c>
      <c r="I5680" s="6">
        <v>2</v>
      </c>
      <c r="J5680" s="6">
        <v>22728.16</v>
      </c>
      <c r="K5680" s="5">
        <f t="shared" si="617"/>
        <v>409.10687999999999</v>
      </c>
      <c r="L5680" s="7">
        <v>4.22</v>
      </c>
      <c r="M5680" s="7">
        <v>380</v>
      </c>
      <c r="N5680" s="3">
        <v>45329</v>
      </c>
      <c r="O5680" s="4" t="str">
        <f t="shared" si="618"/>
        <v>2024-02</v>
      </c>
      <c r="P5680" s="4" t="str">
        <f t="shared" si="619"/>
        <v>02</v>
      </c>
      <c r="Q5680" s="4" t="str">
        <f t="shared" si="620"/>
        <v>February</v>
      </c>
      <c r="R5680" s="30" t="str">
        <f t="shared" si="621"/>
        <v>07</v>
      </c>
      <c r="W5680" t="str">
        <f t="shared" si="622"/>
        <v>ok</v>
      </c>
    </row>
    <row r="5681" spans="1:23" x14ac:dyDescent="0.3">
      <c r="A5681" t="s">
        <v>5723</v>
      </c>
      <c r="B5681" t="s">
        <v>51</v>
      </c>
      <c r="C5681" t="s">
        <v>29</v>
      </c>
      <c r="D5681" t="s">
        <v>52</v>
      </c>
      <c r="E5681" t="s">
        <v>20</v>
      </c>
      <c r="F5681" t="s">
        <v>31</v>
      </c>
      <c r="G5681" s="5">
        <v>749.57</v>
      </c>
      <c r="H5681" s="5">
        <f t="shared" si="616"/>
        <v>13.49226</v>
      </c>
      <c r="I5681" s="6">
        <v>4</v>
      </c>
      <c r="J5681" s="6">
        <v>2998.28</v>
      </c>
      <c r="K5681" s="5">
        <f t="shared" si="617"/>
        <v>53.96904</v>
      </c>
      <c r="L5681" s="7">
        <v>1.3</v>
      </c>
      <c r="M5681" s="7">
        <v>85</v>
      </c>
      <c r="N5681" s="3">
        <v>45443</v>
      </c>
      <c r="O5681" s="4" t="str">
        <f t="shared" si="618"/>
        <v>2024-05</v>
      </c>
      <c r="P5681" s="4" t="str">
        <f t="shared" si="619"/>
        <v>05</v>
      </c>
      <c r="Q5681" s="4" t="str">
        <f t="shared" si="620"/>
        <v>May</v>
      </c>
      <c r="R5681" s="30" t="str">
        <f t="shared" si="621"/>
        <v>31</v>
      </c>
      <c r="W5681" t="str">
        <f t="shared" si="622"/>
        <v>ok</v>
      </c>
    </row>
    <row r="5682" spans="1:23" x14ac:dyDescent="0.3">
      <c r="A5682" t="s">
        <v>5724</v>
      </c>
      <c r="B5682" t="s">
        <v>33</v>
      </c>
      <c r="C5682" t="s">
        <v>12</v>
      </c>
      <c r="D5682" t="s">
        <v>34</v>
      </c>
      <c r="E5682" t="s">
        <v>45</v>
      </c>
      <c r="F5682" t="s">
        <v>31</v>
      </c>
      <c r="G5682" s="5">
        <v>779.96</v>
      </c>
      <c r="H5682" s="5">
        <f t="shared" si="616"/>
        <v>14.03928</v>
      </c>
      <c r="I5682" s="6">
        <v>1</v>
      </c>
      <c r="J5682" s="6">
        <v>779.96</v>
      </c>
      <c r="K5682" s="5">
        <f t="shared" si="617"/>
        <v>14.03928</v>
      </c>
      <c r="L5682" s="7">
        <v>3.79</v>
      </c>
      <c r="M5682" s="7">
        <v>4343</v>
      </c>
      <c r="N5682" s="3">
        <v>45628</v>
      </c>
      <c r="O5682" s="4" t="str">
        <f t="shared" si="618"/>
        <v>2024-12</v>
      </c>
      <c r="P5682" s="4" t="str">
        <f t="shared" si="619"/>
        <v>12</v>
      </c>
      <c r="Q5682" s="4" t="str">
        <f t="shared" si="620"/>
        <v>December</v>
      </c>
      <c r="R5682" s="30" t="str">
        <f t="shared" si="621"/>
        <v>02</v>
      </c>
      <c r="W5682" t="str">
        <f t="shared" si="622"/>
        <v>ok</v>
      </c>
    </row>
    <row r="5683" spans="1:23" x14ac:dyDescent="0.3">
      <c r="A5683" t="s">
        <v>5725</v>
      </c>
      <c r="B5683" t="s">
        <v>33</v>
      </c>
      <c r="C5683" t="s">
        <v>12</v>
      </c>
      <c r="D5683" t="s">
        <v>34</v>
      </c>
      <c r="E5683" t="s">
        <v>20</v>
      </c>
      <c r="F5683" t="s">
        <v>38</v>
      </c>
      <c r="G5683" s="5">
        <v>5724.95</v>
      </c>
      <c r="H5683" s="5">
        <f t="shared" si="616"/>
        <v>103.0491</v>
      </c>
      <c r="I5683" s="6">
        <v>4</v>
      </c>
      <c r="J5683" s="6">
        <v>22899.8</v>
      </c>
      <c r="K5683" s="5">
        <f t="shared" si="617"/>
        <v>412.19639999999998</v>
      </c>
      <c r="L5683" s="7">
        <v>4.67</v>
      </c>
      <c r="M5683" s="7">
        <v>4261</v>
      </c>
      <c r="N5683" s="3">
        <v>45313</v>
      </c>
      <c r="O5683" s="4" t="str">
        <f t="shared" si="618"/>
        <v>2024-01</v>
      </c>
      <c r="P5683" s="4" t="str">
        <f t="shared" si="619"/>
        <v>01</v>
      </c>
      <c r="Q5683" s="4" t="str">
        <f t="shared" si="620"/>
        <v>January</v>
      </c>
      <c r="R5683" s="30" t="str">
        <f t="shared" si="621"/>
        <v>22</v>
      </c>
      <c r="W5683" t="str">
        <f t="shared" si="622"/>
        <v>ok</v>
      </c>
    </row>
    <row r="5684" spans="1:23" x14ac:dyDescent="0.3">
      <c r="A5684" t="s">
        <v>5726</v>
      </c>
      <c r="B5684" t="s">
        <v>63</v>
      </c>
      <c r="C5684" t="s">
        <v>18</v>
      </c>
      <c r="D5684" t="s">
        <v>64</v>
      </c>
      <c r="E5684" t="s">
        <v>20</v>
      </c>
      <c r="F5684" t="s">
        <v>15</v>
      </c>
      <c r="G5684" s="5">
        <v>8862.58</v>
      </c>
      <c r="H5684" s="5">
        <f t="shared" si="616"/>
        <v>159.52643999999998</v>
      </c>
      <c r="I5684" s="6">
        <v>5</v>
      </c>
      <c r="J5684" s="6">
        <v>44312.9</v>
      </c>
      <c r="K5684" s="5">
        <f t="shared" si="617"/>
        <v>797.6321999999999</v>
      </c>
      <c r="L5684" s="7">
        <v>2.31</v>
      </c>
      <c r="M5684" s="7">
        <v>286</v>
      </c>
      <c r="N5684" s="3">
        <v>45394</v>
      </c>
      <c r="O5684" s="4" t="str">
        <f t="shared" si="618"/>
        <v>2024-04</v>
      </c>
      <c r="P5684" s="4" t="str">
        <f t="shared" si="619"/>
        <v>04</v>
      </c>
      <c r="Q5684" s="4" t="str">
        <f t="shared" si="620"/>
        <v>April</v>
      </c>
      <c r="R5684" s="30" t="str">
        <f t="shared" si="621"/>
        <v>12</v>
      </c>
      <c r="W5684" t="str">
        <f t="shared" si="622"/>
        <v>ok</v>
      </c>
    </row>
    <row r="5685" spans="1:23" x14ac:dyDescent="0.3">
      <c r="A5685" t="s">
        <v>5727</v>
      </c>
      <c r="B5685" t="s">
        <v>23</v>
      </c>
      <c r="C5685" t="s">
        <v>24</v>
      </c>
      <c r="D5685" t="s">
        <v>25</v>
      </c>
      <c r="E5685" t="s">
        <v>45</v>
      </c>
      <c r="F5685" t="s">
        <v>15</v>
      </c>
      <c r="G5685" s="5">
        <v>3370.78</v>
      </c>
      <c r="H5685" s="5">
        <f t="shared" si="616"/>
        <v>60.674039999999998</v>
      </c>
      <c r="I5685" s="6">
        <v>4</v>
      </c>
      <c r="J5685" s="6">
        <v>13483.12</v>
      </c>
      <c r="K5685" s="5">
        <f t="shared" si="617"/>
        <v>242.69615999999999</v>
      </c>
      <c r="L5685" s="7">
        <v>3.69</v>
      </c>
      <c r="M5685" s="7">
        <v>4707</v>
      </c>
      <c r="N5685" s="3">
        <v>45449</v>
      </c>
      <c r="O5685" s="4" t="str">
        <f t="shared" si="618"/>
        <v>2024-06</v>
      </c>
      <c r="P5685" s="4" t="str">
        <f t="shared" si="619"/>
        <v>06</v>
      </c>
      <c r="Q5685" s="4" t="str">
        <f t="shared" si="620"/>
        <v>June</v>
      </c>
      <c r="R5685" s="30" t="str">
        <f t="shared" si="621"/>
        <v>06</v>
      </c>
      <c r="W5685" t="str">
        <f t="shared" si="622"/>
        <v>ok</v>
      </c>
    </row>
    <row r="5686" spans="1:23" x14ac:dyDescent="0.3">
      <c r="A5686" t="s">
        <v>5728</v>
      </c>
      <c r="B5686" t="s">
        <v>33</v>
      </c>
      <c r="C5686" t="s">
        <v>12</v>
      </c>
      <c r="D5686" t="s">
        <v>34</v>
      </c>
      <c r="E5686" t="s">
        <v>45</v>
      </c>
      <c r="F5686" t="s">
        <v>38</v>
      </c>
      <c r="G5686" s="5">
        <v>11553.7</v>
      </c>
      <c r="H5686" s="5">
        <f t="shared" si="616"/>
        <v>207.9666</v>
      </c>
      <c r="I5686" s="6">
        <v>1</v>
      </c>
      <c r="J5686" s="6">
        <v>11553.7</v>
      </c>
      <c r="K5686" s="5">
        <f t="shared" si="617"/>
        <v>207.9666</v>
      </c>
      <c r="L5686" s="7">
        <v>4.76</v>
      </c>
      <c r="M5686" s="7">
        <v>1260</v>
      </c>
      <c r="N5686" s="3">
        <v>45619</v>
      </c>
      <c r="O5686" s="4" t="str">
        <f t="shared" si="618"/>
        <v>2024-11</v>
      </c>
      <c r="P5686" s="4" t="str">
        <f t="shared" si="619"/>
        <v>11</v>
      </c>
      <c r="Q5686" s="4" t="str">
        <f t="shared" si="620"/>
        <v>November</v>
      </c>
      <c r="R5686" s="30" t="str">
        <f t="shared" si="621"/>
        <v>23</v>
      </c>
      <c r="W5686" t="str">
        <f t="shared" si="622"/>
        <v>ok</v>
      </c>
    </row>
    <row r="5687" spans="1:23" x14ac:dyDescent="0.3">
      <c r="A5687" t="s">
        <v>5729</v>
      </c>
      <c r="B5687" t="s">
        <v>33</v>
      </c>
      <c r="C5687" t="s">
        <v>12</v>
      </c>
      <c r="D5687" t="s">
        <v>34</v>
      </c>
      <c r="E5687" t="s">
        <v>20</v>
      </c>
      <c r="F5687" t="s">
        <v>15</v>
      </c>
      <c r="G5687" s="5">
        <v>8581.57</v>
      </c>
      <c r="H5687" s="5">
        <f t="shared" si="616"/>
        <v>154.46825999999999</v>
      </c>
      <c r="I5687" s="6">
        <v>1</v>
      </c>
      <c r="J5687" s="6">
        <v>8581.57</v>
      </c>
      <c r="K5687" s="5">
        <f t="shared" si="617"/>
        <v>154.46825999999999</v>
      </c>
      <c r="L5687" s="7">
        <v>2.2200000000000002</v>
      </c>
      <c r="M5687" s="7">
        <v>4029</v>
      </c>
      <c r="N5687" s="3">
        <v>45308</v>
      </c>
      <c r="O5687" s="4" t="str">
        <f t="shared" si="618"/>
        <v>2024-01</v>
      </c>
      <c r="P5687" s="4" t="str">
        <f t="shared" si="619"/>
        <v>01</v>
      </c>
      <c r="Q5687" s="4" t="str">
        <f t="shared" si="620"/>
        <v>January</v>
      </c>
      <c r="R5687" s="30" t="str">
        <f t="shared" si="621"/>
        <v>17</v>
      </c>
      <c r="W5687" t="str">
        <f t="shared" si="622"/>
        <v>ok</v>
      </c>
    </row>
    <row r="5688" spans="1:23" x14ac:dyDescent="0.3">
      <c r="A5688" t="s">
        <v>5730</v>
      </c>
      <c r="B5688" t="s">
        <v>36</v>
      </c>
      <c r="C5688" t="s">
        <v>18</v>
      </c>
      <c r="D5688" t="s">
        <v>37</v>
      </c>
      <c r="E5688" t="s">
        <v>45</v>
      </c>
      <c r="F5688" t="s">
        <v>60</v>
      </c>
      <c r="G5688" s="5">
        <v>6008</v>
      </c>
      <c r="H5688" s="5">
        <f t="shared" si="616"/>
        <v>108.14399999999999</v>
      </c>
      <c r="I5688" s="6">
        <v>1</v>
      </c>
      <c r="J5688" s="6">
        <v>6008</v>
      </c>
      <c r="K5688" s="5">
        <f t="shared" si="617"/>
        <v>108.14399999999999</v>
      </c>
      <c r="L5688" s="7">
        <v>1.47</v>
      </c>
      <c r="M5688" s="7">
        <v>4431</v>
      </c>
      <c r="N5688" s="3">
        <v>45508</v>
      </c>
      <c r="O5688" s="4" t="str">
        <f t="shared" si="618"/>
        <v>2024-08</v>
      </c>
      <c r="P5688" s="4" t="str">
        <f t="shared" si="619"/>
        <v>08</v>
      </c>
      <c r="Q5688" s="4" t="str">
        <f t="shared" si="620"/>
        <v>August</v>
      </c>
      <c r="R5688" s="30" t="str">
        <f t="shared" si="621"/>
        <v>04</v>
      </c>
      <c r="W5688" t="str">
        <f t="shared" si="622"/>
        <v>ok</v>
      </c>
    </row>
    <row r="5689" spans="1:23" x14ac:dyDescent="0.3">
      <c r="A5689" t="s">
        <v>5731</v>
      </c>
      <c r="B5689" t="s">
        <v>51</v>
      </c>
      <c r="C5689" t="s">
        <v>29</v>
      </c>
      <c r="D5689" t="s">
        <v>52</v>
      </c>
      <c r="E5689" t="s">
        <v>14</v>
      </c>
      <c r="F5689" t="s">
        <v>38</v>
      </c>
      <c r="G5689" s="5">
        <v>17956.009999999998</v>
      </c>
      <c r="H5689" s="5">
        <f t="shared" si="616"/>
        <v>323.20817999999997</v>
      </c>
      <c r="I5689" s="6">
        <v>5</v>
      </c>
      <c r="J5689" s="6">
        <v>89780.05</v>
      </c>
      <c r="K5689" s="5">
        <f t="shared" si="617"/>
        <v>1616.0409</v>
      </c>
      <c r="L5689" s="7">
        <v>4.2</v>
      </c>
      <c r="M5689" s="7">
        <v>3985</v>
      </c>
      <c r="N5689" s="3">
        <v>45553</v>
      </c>
      <c r="O5689" s="4" t="str">
        <f t="shared" si="618"/>
        <v>2024-09</v>
      </c>
      <c r="P5689" s="4" t="str">
        <f t="shared" si="619"/>
        <v>09</v>
      </c>
      <c r="Q5689" s="4" t="str">
        <f t="shared" si="620"/>
        <v>September</v>
      </c>
      <c r="R5689" s="30" t="str">
        <f t="shared" si="621"/>
        <v>18</v>
      </c>
      <c r="W5689" t="str">
        <f t="shared" si="622"/>
        <v>ok</v>
      </c>
    </row>
    <row r="5690" spans="1:23" x14ac:dyDescent="0.3">
      <c r="A5690" t="s">
        <v>5732</v>
      </c>
      <c r="B5690" t="s">
        <v>17</v>
      </c>
      <c r="C5690" t="s">
        <v>18</v>
      </c>
      <c r="D5690" t="s">
        <v>19</v>
      </c>
      <c r="E5690" t="s">
        <v>14</v>
      </c>
      <c r="F5690" t="s">
        <v>38</v>
      </c>
      <c r="G5690" s="5">
        <v>10870.82</v>
      </c>
      <c r="H5690" s="5">
        <f t="shared" si="616"/>
        <v>195.67475999999999</v>
      </c>
      <c r="I5690" s="6">
        <v>4</v>
      </c>
      <c r="J5690" s="6">
        <v>43483.28</v>
      </c>
      <c r="K5690" s="5">
        <f t="shared" si="617"/>
        <v>782.69903999999997</v>
      </c>
      <c r="L5690" s="7">
        <v>2.31</v>
      </c>
      <c r="M5690" s="7">
        <v>4819</v>
      </c>
      <c r="N5690" s="3">
        <v>45645</v>
      </c>
      <c r="O5690" s="4" t="str">
        <f t="shared" si="618"/>
        <v>2024-12</v>
      </c>
      <c r="P5690" s="4" t="str">
        <f t="shared" si="619"/>
        <v>12</v>
      </c>
      <c r="Q5690" s="4" t="str">
        <f t="shared" si="620"/>
        <v>December</v>
      </c>
      <c r="R5690" s="30" t="str">
        <f t="shared" si="621"/>
        <v>19</v>
      </c>
      <c r="W5690" t="str">
        <f t="shared" si="622"/>
        <v>ok</v>
      </c>
    </row>
    <row r="5691" spans="1:23" x14ac:dyDescent="0.3">
      <c r="A5691" t="s">
        <v>5733</v>
      </c>
      <c r="B5691" t="s">
        <v>17</v>
      </c>
      <c r="C5691" t="s">
        <v>18</v>
      </c>
      <c r="D5691" t="s">
        <v>19</v>
      </c>
      <c r="E5691" t="s">
        <v>45</v>
      </c>
      <c r="F5691" t="s">
        <v>38</v>
      </c>
      <c r="G5691" s="5">
        <v>8685.2900000000009</v>
      </c>
      <c r="H5691" s="5">
        <f t="shared" si="616"/>
        <v>156.33521999999999</v>
      </c>
      <c r="I5691" s="6">
        <v>1</v>
      </c>
      <c r="J5691" s="6">
        <v>8685.2900000000009</v>
      </c>
      <c r="K5691" s="5">
        <f t="shared" si="617"/>
        <v>156.33521999999999</v>
      </c>
      <c r="L5691" s="7">
        <v>4.08</v>
      </c>
      <c r="M5691" s="7">
        <v>25</v>
      </c>
      <c r="N5691" s="3">
        <v>45401</v>
      </c>
      <c r="O5691" s="4" t="str">
        <f t="shared" si="618"/>
        <v>2024-04</v>
      </c>
      <c r="P5691" s="4" t="str">
        <f t="shared" si="619"/>
        <v>04</v>
      </c>
      <c r="Q5691" s="4" t="str">
        <f t="shared" si="620"/>
        <v>April</v>
      </c>
      <c r="R5691" s="30" t="str">
        <f t="shared" si="621"/>
        <v>19</v>
      </c>
      <c r="W5691" t="str">
        <f t="shared" si="622"/>
        <v>ok</v>
      </c>
    </row>
    <row r="5692" spans="1:23" x14ac:dyDescent="0.3">
      <c r="A5692" t="s">
        <v>5734</v>
      </c>
      <c r="B5692" t="s">
        <v>23</v>
      </c>
      <c r="C5692" t="s">
        <v>24</v>
      </c>
      <c r="D5692" t="s">
        <v>25</v>
      </c>
      <c r="E5692" t="s">
        <v>45</v>
      </c>
      <c r="F5692" t="s">
        <v>21</v>
      </c>
      <c r="G5692" s="5">
        <v>6450.83</v>
      </c>
      <c r="H5692" s="5">
        <f t="shared" si="616"/>
        <v>116.11493999999999</v>
      </c>
      <c r="I5692" s="6">
        <v>4</v>
      </c>
      <c r="J5692" s="6">
        <v>25803.32</v>
      </c>
      <c r="K5692" s="5">
        <f t="shared" si="617"/>
        <v>464.45975999999996</v>
      </c>
      <c r="L5692" s="7">
        <v>2.23</v>
      </c>
      <c r="M5692" s="7">
        <v>4580</v>
      </c>
      <c r="N5692" s="3">
        <v>45451</v>
      </c>
      <c r="O5692" s="4" t="str">
        <f t="shared" si="618"/>
        <v>2024-06</v>
      </c>
      <c r="P5692" s="4" t="str">
        <f t="shared" si="619"/>
        <v>06</v>
      </c>
      <c r="Q5692" s="4" t="str">
        <f t="shared" si="620"/>
        <v>June</v>
      </c>
      <c r="R5692" s="30" t="str">
        <f t="shared" si="621"/>
        <v>08</v>
      </c>
      <c r="W5692" t="str">
        <f t="shared" si="622"/>
        <v>ok</v>
      </c>
    </row>
    <row r="5693" spans="1:23" x14ac:dyDescent="0.3">
      <c r="A5693" t="s">
        <v>5735</v>
      </c>
      <c r="B5693" t="s">
        <v>23</v>
      </c>
      <c r="C5693" t="s">
        <v>24</v>
      </c>
      <c r="D5693" t="s">
        <v>25</v>
      </c>
      <c r="E5693" t="s">
        <v>20</v>
      </c>
      <c r="F5693" t="s">
        <v>38</v>
      </c>
      <c r="G5693" s="5">
        <v>11123.39</v>
      </c>
      <c r="H5693" s="5">
        <f t="shared" si="616"/>
        <v>200.22101999999998</v>
      </c>
      <c r="I5693" s="6">
        <v>4</v>
      </c>
      <c r="J5693" s="6">
        <v>44493.56</v>
      </c>
      <c r="K5693" s="5">
        <f t="shared" si="617"/>
        <v>800.88407999999993</v>
      </c>
      <c r="L5693" s="7">
        <v>2.78</v>
      </c>
      <c r="M5693" s="7">
        <v>4136</v>
      </c>
      <c r="N5693" s="3">
        <v>45648</v>
      </c>
      <c r="O5693" s="4" t="str">
        <f t="shared" si="618"/>
        <v>2024-12</v>
      </c>
      <c r="P5693" s="4" t="str">
        <f t="shared" si="619"/>
        <v>12</v>
      </c>
      <c r="Q5693" s="4" t="str">
        <f t="shared" si="620"/>
        <v>December</v>
      </c>
      <c r="R5693" s="30" t="str">
        <f t="shared" si="621"/>
        <v>22</v>
      </c>
      <c r="W5693" t="str">
        <f t="shared" si="622"/>
        <v>ok</v>
      </c>
    </row>
    <row r="5694" spans="1:23" x14ac:dyDescent="0.3">
      <c r="A5694" t="s">
        <v>5736</v>
      </c>
      <c r="B5694" t="s">
        <v>51</v>
      </c>
      <c r="C5694" t="s">
        <v>29</v>
      </c>
      <c r="D5694" t="s">
        <v>52</v>
      </c>
      <c r="E5694" t="s">
        <v>20</v>
      </c>
      <c r="F5694" t="s">
        <v>15</v>
      </c>
      <c r="G5694" s="5">
        <v>19036.87</v>
      </c>
      <c r="H5694" s="5">
        <f t="shared" si="616"/>
        <v>342.66365999999994</v>
      </c>
      <c r="I5694" s="6">
        <v>1</v>
      </c>
      <c r="J5694" s="6">
        <v>19036.87</v>
      </c>
      <c r="K5694" s="5">
        <f t="shared" si="617"/>
        <v>342.66365999999994</v>
      </c>
      <c r="L5694" s="7">
        <v>2.7</v>
      </c>
      <c r="M5694" s="7">
        <v>2834</v>
      </c>
      <c r="N5694" s="3">
        <v>45415</v>
      </c>
      <c r="O5694" s="4" t="str">
        <f t="shared" si="618"/>
        <v>2024-05</v>
      </c>
      <c r="P5694" s="4" t="str">
        <f t="shared" si="619"/>
        <v>05</v>
      </c>
      <c r="Q5694" s="4" t="str">
        <f t="shared" si="620"/>
        <v>May</v>
      </c>
      <c r="R5694" s="30" t="str">
        <f t="shared" si="621"/>
        <v>03</v>
      </c>
      <c r="W5694" t="str">
        <f t="shared" si="622"/>
        <v>ok</v>
      </c>
    </row>
    <row r="5695" spans="1:23" x14ac:dyDescent="0.3">
      <c r="A5695" t="s">
        <v>5737</v>
      </c>
      <c r="B5695" t="s">
        <v>63</v>
      </c>
      <c r="C5695" t="s">
        <v>18</v>
      </c>
      <c r="D5695" t="s">
        <v>64</v>
      </c>
      <c r="E5695" t="s">
        <v>14</v>
      </c>
      <c r="F5695" t="s">
        <v>21</v>
      </c>
      <c r="G5695" s="5">
        <v>14633.35</v>
      </c>
      <c r="H5695" s="5">
        <f t="shared" si="616"/>
        <v>263.40029999999996</v>
      </c>
      <c r="I5695" s="6">
        <v>3</v>
      </c>
      <c r="J5695" s="6">
        <v>43900.05</v>
      </c>
      <c r="K5695" s="5">
        <f t="shared" si="617"/>
        <v>790.20089999999982</v>
      </c>
      <c r="L5695" s="7">
        <v>4.8</v>
      </c>
      <c r="M5695" s="7">
        <v>3058</v>
      </c>
      <c r="N5695" s="3">
        <v>45483</v>
      </c>
      <c r="O5695" s="4" t="str">
        <f t="shared" si="618"/>
        <v>2024-07</v>
      </c>
      <c r="P5695" s="4" t="str">
        <f t="shared" si="619"/>
        <v>07</v>
      </c>
      <c r="Q5695" s="4" t="str">
        <f t="shared" si="620"/>
        <v>July</v>
      </c>
      <c r="R5695" s="30" t="str">
        <f t="shared" si="621"/>
        <v>10</v>
      </c>
      <c r="W5695" t="str">
        <f t="shared" si="622"/>
        <v>ok</v>
      </c>
    </row>
    <row r="5696" spans="1:23" x14ac:dyDescent="0.3">
      <c r="A5696" t="s">
        <v>5738</v>
      </c>
      <c r="B5696" t="s">
        <v>47</v>
      </c>
      <c r="C5696" t="s">
        <v>12</v>
      </c>
      <c r="D5696" t="s">
        <v>48</v>
      </c>
      <c r="E5696" t="s">
        <v>20</v>
      </c>
      <c r="F5696" t="s">
        <v>60</v>
      </c>
      <c r="G5696" s="5">
        <v>15787.95</v>
      </c>
      <c r="H5696" s="5">
        <f t="shared" si="616"/>
        <v>284.18309999999997</v>
      </c>
      <c r="I5696" s="6">
        <v>4</v>
      </c>
      <c r="J5696" s="6">
        <v>63151.8</v>
      </c>
      <c r="K5696" s="5">
        <f t="shared" si="617"/>
        <v>1136.7323999999999</v>
      </c>
      <c r="L5696" s="7">
        <v>3.68</v>
      </c>
      <c r="M5696" s="7">
        <v>3065</v>
      </c>
      <c r="N5696" s="3">
        <v>45491</v>
      </c>
      <c r="O5696" s="4" t="str">
        <f t="shared" si="618"/>
        <v>2024-07</v>
      </c>
      <c r="P5696" s="4" t="str">
        <f t="shared" si="619"/>
        <v>07</v>
      </c>
      <c r="Q5696" s="4" t="str">
        <f t="shared" si="620"/>
        <v>July</v>
      </c>
      <c r="R5696" s="30" t="str">
        <f t="shared" si="621"/>
        <v>18</v>
      </c>
      <c r="W5696" t="str">
        <f t="shared" si="622"/>
        <v>ok</v>
      </c>
    </row>
    <row r="5697" spans="1:23" x14ac:dyDescent="0.3">
      <c r="A5697" t="s">
        <v>5739</v>
      </c>
      <c r="B5697" t="s">
        <v>17</v>
      </c>
      <c r="C5697" t="s">
        <v>18</v>
      </c>
      <c r="D5697" t="s">
        <v>19</v>
      </c>
      <c r="E5697" t="s">
        <v>45</v>
      </c>
      <c r="F5697" t="s">
        <v>60</v>
      </c>
      <c r="G5697" s="5">
        <v>18378.39</v>
      </c>
      <c r="H5697" s="5">
        <f t="shared" si="616"/>
        <v>330.81101999999998</v>
      </c>
      <c r="I5697" s="6">
        <v>1</v>
      </c>
      <c r="J5697" s="6">
        <v>18378.39</v>
      </c>
      <c r="K5697" s="5">
        <f t="shared" si="617"/>
        <v>330.81101999999998</v>
      </c>
      <c r="L5697" s="7">
        <v>1.95</v>
      </c>
      <c r="M5697" s="7">
        <v>1608</v>
      </c>
      <c r="N5697" s="3">
        <v>45421</v>
      </c>
      <c r="O5697" s="4" t="str">
        <f t="shared" si="618"/>
        <v>2024-05</v>
      </c>
      <c r="P5697" s="4" t="str">
        <f t="shared" si="619"/>
        <v>05</v>
      </c>
      <c r="Q5697" s="4" t="str">
        <f t="shared" si="620"/>
        <v>May</v>
      </c>
      <c r="R5697" s="30" t="str">
        <f t="shared" si="621"/>
        <v>09</v>
      </c>
      <c r="W5697" t="str">
        <f t="shared" si="622"/>
        <v>ok</v>
      </c>
    </row>
    <row r="5698" spans="1:23" x14ac:dyDescent="0.3">
      <c r="A5698" t="s">
        <v>5740</v>
      </c>
      <c r="B5698" t="s">
        <v>28</v>
      </c>
      <c r="C5698" t="s">
        <v>29</v>
      </c>
      <c r="D5698" t="s">
        <v>30</v>
      </c>
      <c r="E5698" t="s">
        <v>20</v>
      </c>
      <c r="F5698" t="s">
        <v>60</v>
      </c>
      <c r="G5698" s="5">
        <v>9982.2199999999993</v>
      </c>
      <c r="H5698" s="5">
        <f t="shared" si="616"/>
        <v>179.67995999999997</v>
      </c>
      <c r="I5698" s="6">
        <v>1</v>
      </c>
      <c r="J5698" s="6">
        <v>9982.2199999999993</v>
      </c>
      <c r="K5698" s="5">
        <f t="shared" si="617"/>
        <v>179.67995999999997</v>
      </c>
      <c r="L5698" s="7">
        <v>3.15</v>
      </c>
      <c r="M5698" s="7">
        <v>3140</v>
      </c>
      <c r="N5698" s="3">
        <v>45397</v>
      </c>
      <c r="O5698" s="4" t="str">
        <f t="shared" si="618"/>
        <v>2024-04</v>
      </c>
      <c r="P5698" s="4" t="str">
        <f t="shared" si="619"/>
        <v>04</v>
      </c>
      <c r="Q5698" s="4" t="str">
        <f t="shared" si="620"/>
        <v>April</v>
      </c>
      <c r="R5698" s="30" t="str">
        <f t="shared" si="621"/>
        <v>15</v>
      </c>
      <c r="W5698" t="str">
        <f t="shared" si="622"/>
        <v>ok</v>
      </c>
    </row>
    <row r="5699" spans="1:23" x14ac:dyDescent="0.3">
      <c r="A5699" t="s">
        <v>5741</v>
      </c>
      <c r="B5699" t="s">
        <v>36</v>
      </c>
      <c r="C5699" t="s">
        <v>18</v>
      </c>
      <c r="D5699" t="s">
        <v>37</v>
      </c>
      <c r="E5699" t="s">
        <v>45</v>
      </c>
      <c r="F5699" t="s">
        <v>60</v>
      </c>
      <c r="G5699" s="5">
        <v>16904.73</v>
      </c>
      <c r="H5699" s="5">
        <f t="shared" ref="H5699:H5762" si="623">G5699*0.018</f>
        <v>304.28513999999996</v>
      </c>
      <c r="I5699" s="6">
        <v>2</v>
      </c>
      <c r="J5699" s="6">
        <v>33809.46</v>
      </c>
      <c r="K5699" s="5">
        <f t="shared" ref="K5699:K5762" si="624">H5699*I5699</f>
        <v>608.57027999999991</v>
      </c>
      <c r="L5699" s="7">
        <v>3.18</v>
      </c>
      <c r="M5699" s="7">
        <v>4586</v>
      </c>
      <c r="N5699" s="3">
        <v>45465</v>
      </c>
      <c r="O5699" s="4" t="str">
        <f t="shared" ref="O5699:O5762" si="625">TEXT(N5699,"yyyy-mm")</f>
        <v>2024-06</v>
      </c>
      <c r="P5699" s="4" t="str">
        <f t="shared" ref="P5699:P5762" si="626">TEXT(N5699,"mm")</f>
        <v>06</v>
      </c>
      <c r="Q5699" s="4" t="str">
        <f t="shared" ref="Q5699:Q5762" si="627">TEXT(DATE(2024,P5699,1),"mmmm")</f>
        <v>June</v>
      </c>
      <c r="R5699" s="30" t="str">
        <f t="shared" ref="R5699:R5762" si="628">TEXT(N5699,"dd")</f>
        <v>22</v>
      </c>
      <c r="W5699" t="str">
        <f t="shared" ref="W5699:W5762" si="629">IF(G5699*I5699=J5699,"ok","False")</f>
        <v>ok</v>
      </c>
    </row>
    <row r="5700" spans="1:23" x14ac:dyDescent="0.3">
      <c r="A5700" t="s">
        <v>5742</v>
      </c>
      <c r="B5700" t="s">
        <v>23</v>
      </c>
      <c r="C5700" t="s">
        <v>24</v>
      </c>
      <c r="D5700" t="s">
        <v>25</v>
      </c>
      <c r="E5700" t="s">
        <v>20</v>
      </c>
      <c r="F5700" t="s">
        <v>38</v>
      </c>
      <c r="G5700" s="5">
        <v>12054.64</v>
      </c>
      <c r="H5700" s="5">
        <f t="shared" si="623"/>
        <v>216.98351999999997</v>
      </c>
      <c r="I5700" s="6">
        <v>3</v>
      </c>
      <c r="J5700" s="6">
        <v>36163.919999999998</v>
      </c>
      <c r="K5700" s="5">
        <f t="shared" si="624"/>
        <v>650.95055999999988</v>
      </c>
      <c r="L5700" s="7">
        <v>2.0299999999999998</v>
      </c>
      <c r="M5700" s="7">
        <v>3597</v>
      </c>
      <c r="N5700" s="3">
        <v>45301</v>
      </c>
      <c r="O5700" s="4" t="str">
        <f t="shared" si="625"/>
        <v>2024-01</v>
      </c>
      <c r="P5700" s="4" t="str">
        <f t="shared" si="626"/>
        <v>01</v>
      </c>
      <c r="Q5700" s="4" t="str">
        <f t="shared" si="627"/>
        <v>January</v>
      </c>
      <c r="R5700" s="30" t="str">
        <f t="shared" si="628"/>
        <v>10</v>
      </c>
      <c r="W5700" t="str">
        <f t="shared" si="629"/>
        <v>ok</v>
      </c>
    </row>
    <row r="5701" spans="1:23" x14ac:dyDescent="0.3">
      <c r="A5701" t="s">
        <v>5743</v>
      </c>
      <c r="B5701" t="s">
        <v>51</v>
      </c>
      <c r="C5701" t="s">
        <v>29</v>
      </c>
      <c r="D5701" t="s">
        <v>52</v>
      </c>
      <c r="E5701" t="s">
        <v>45</v>
      </c>
      <c r="F5701" t="s">
        <v>38</v>
      </c>
      <c r="G5701" s="5">
        <v>14729.44</v>
      </c>
      <c r="H5701" s="5">
        <f t="shared" si="623"/>
        <v>265.12991999999997</v>
      </c>
      <c r="I5701" s="6">
        <v>5</v>
      </c>
      <c r="J5701" s="6">
        <v>73647.199999999997</v>
      </c>
      <c r="K5701" s="5">
        <f t="shared" si="624"/>
        <v>1325.6495999999997</v>
      </c>
      <c r="L5701" s="7">
        <v>1.19</v>
      </c>
      <c r="M5701" s="7">
        <v>2718</v>
      </c>
      <c r="N5701" s="3">
        <v>45349</v>
      </c>
      <c r="O5701" s="4" t="str">
        <f t="shared" si="625"/>
        <v>2024-02</v>
      </c>
      <c r="P5701" s="4" t="str">
        <f t="shared" si="626"/>
        <v>02</v>
      </c>
      <c r="Q5701" s="4" t="str">
        <f t="shared" si="627"/>
        <v>February</v>
      </c>
      <c r="R5701" s="30" t="str">
        <f t="shared" si="628"/>
        <v>27</v>
      </c>
      <c r="W5701" t="str">
        <f t="shared" si="629"/>
        <v>ok</v>
      </c>
    </row>
    <row r="5702" spans="1:23" x14ac:dyDescent="0.3">
      <c r="A5702" t="s">
        <v>5744</v>
      </c>
      <c r="B5702" t="s">
        <v>17</v>
      </c>
      <c r="C5702" t="s">
        <v>18</v>
      </c>
      <c r="D5702" t="s">
        <v>19</v>
      </c>
      <c r="E5702" t="s">
        <v>45</v>
      </c>
      <c r="F5702" t="s">
        <v>60</v>
      </c>
      <c r="G5702" s="5">
        <v>14487.9</v>
      </c>
      <c r="H5702" s="5">
        <f t="shared" si="623"/>
        <v>260.78219999999999</v>
      </c>
      <c r="I5702" s="6">
        <v>1</v>
      </c>
      <c r="J5702" s="6">
        <v>14487.9</v>
      </c>
      <c r="K5702" s="5">
        <f t="shared" si="624"/>
        <v>260.78219999999999</v>
      </c>
      <c r="L5702" s="7">
        <v>3.42</v>
      </c>
      <c r="M5702" s="7">
        <v>1900</v>
      </c>
      <c r="N5702" s="3">
        <v>45444</v>
      </c>
      <c r="O5702" s="4" t="str">
        <f t="shared" si="625"/>
        <v>2024-06</v>
      </c>
      <c r="P5702" s="4" t="str">
        <f t="shared" si="626"/>
        <v>06</v>
      </c>
      <c r="Q5702" s="4" t="str">
        <f t="shared" si="627"/>
        <v>June</v>
      </c>
      <c r="R5702" s="30" t="str">
        <f t="shared" si="628"/>
        <v>01</v>
      </c>
      <c r="W5702" t="str">
        <f t="shared" si="629"/>
        <v>ok</v>
      </c>
    </row>
    <row r="5703" spans="1:23" x14ac:dyDescent="0.3">
      <c r="A5703" t="s">
        <v>5745</v>
      </c>
      <c r="B5703" t="s">
        <v>17</v>
      </c>
      <c r="C5703" t="s">
        <v>18</v>
      </c>
      <c r="D5703" t="s">
        <v>19</v>
      </c>
      <c r="E5703" t="s">
        <v>14</v>
      </c>
      <c r="F5703" t="s">
        <v>15</v>
      </c>
      <c r="G5703" s="5">
        <v>4253.91</v>
      </c>
      <c r="H5703" s="5">
        <f t="shared" si="623"/>
        <v>76.570379999999986</v>
      </c>
      <c r="I5703" s="6">
        <v>5</v>
      </c>
      <c r="J5703" s="6">
        <v>21269.55</v>
      </c>
      <c r="K5703" s="5">
        <f t="shared" si="624"/>
        <v>382.85189999999994</v>
      </c>
      <c r="L5703" s="7">
        <v>2.16</v>
      </c>
      <c r="M5703" s="7">
        <v>3408</v>
      </c>
      <c r="N5703" s="3">
        <v>45468</v>
      </c>
      <c r="O5703" s="4" t="str">
        <f t="shared" si="625"/>
        <v>2024-06</v>
      </c>
      <c r="P5703" s="4" t="str">
        <f t="shared" si="626"/>
        <v>06</v>
      </c>
      <c r="Q5703" s="4" t="str">
        <f t="shared" si="627"/>
        <v>June</v>
      </c>
      <c r="R5703" s="30" t="str">
        <f t="shared" si="628"/>
        <v>25</v>
      </c>
      <c r="W5703" t="str">
        <f t="shared" si="629"/>
        <v>ok</v>
      </c>
    </row>
    <row r="5704" spans="1:23" x14ac:dyDescent="0.3">
      <c r="A5704" t="s">
        <v>5746</v>
      </c>
      <c r="B5704" t="s">
        <v>17</v>
      </c>
      <c r="C5704" t="s">
        <v>18</v>
      </c>
      <c r="D5704" t="s">
        <v>19</v>
      </c>
      <c r="E5704" t="s">
        <v>20</v>
      </c>
      <c r="F5704" t="s">
        <v>38</v>
      </c>
      <c r="G5704" s="5">
        <v>9742.65</v>
      </c>
      <c r="H5704" s="5">
        <f t="shared" si="623"/>
        <v>175.36769999999999</v>
      </c>
      <c r="I5704" s="6">
        <v>3</v>
      </c>
      <c r="J5704" s="6">
        <v>29227.95</v>
      </c>
      <c r="K5704" s="5">
        <f t="shared" si="624"/>
        <v>526.10309999999993</v>
      </c>
      <c r="L5704" s="7">
        <v>2.0699999999999998</v>
      </c>
      <c r="M5704" s="7">
        <v>1043</v>
      </c>
      <c r="N5704" s="3">
        <v>45379</v>
      </c>
      <c r="O5704" s="4" t="str">
        <f t="shared" si="625"/>
        <v>2024-03</v>
      </c>
      <c r="P5704" s="4" t="str">
        <f t="shared" si="626"/>
        <v>03</v>
      </c>
      <c r="Q5704" s="4" t="str">
        <f t="shared" si="627"/>
        <v>March</v>
      </c>
      <c r="R5704" s="30" t="str">
        <f t="shared" si="628"/>
        <v>28</v>
      </c>
      <c r="W5704" t="str">
        <f t="shared" si="629"/>
        <v>ok</v>
      </c>
    </row>
    <row r="5705" spans="1:23" x14ac:dyDescent="0.3">
      <c r="A5705" t="s">
        <v>5747</v>
      </c>
      <c r="B5705" t="s">
        <v>17</v>
      </c>
      <c r="C5705" t="s">
        <v>18</v>
      </c>
      <c r="D5705" t="s">
        <v>19</v>
      </c>
      <c r="E5705" t="s">
        <v>45</v>
      </c>
      <c r="F5705" t="s">
        <v>21</v>
      </c>
      <c r="G5705" s="5">
        <v>16821.330000000002</v>
      </c>
      <c r="H5705" s="5">
        <f t="shared" si="623"/>
        <v>302.78394000000003</v>
      </c>
      <c r="I5705" s="6">
        <v>1</v>
      </c>
      <c r="J5705" s="6">
        <v>16821.330000000002</v>
      </c>
      <c r="K5705" s="5">
        <f t="shared" si="624"/>
        <v>302.78394000000003</v>
      </c>
      <c r="L5705" s="7">
        <v>1.82</v>
      </c>
      <c r="M5705" s="7">
        <v>4427</v>
      </c>
      <c r="N5705" s="3">
        <v>45604</v>
      </c>
      <c r="O5705" s="4" t="str">
        <f t="shared" si="625"/>
        <v>2024-11</v>
      </c>
      <c r="P5705" s="4" t="str">
        <f t="shared" si="626"/>
        <v>11</v>
      </c>
      <c r="Q5705" s="4" t="str">
        <f t="shared" si="627"/>
        <v>November</v>
      </c>
      <c r="R5705" s="30" t="str">
        <f t="shared" si="628"/>
        <v>08</v>
      </c>
      <c r="W5705" t="str">
        <f t="shared" si="629"/>
        <v>ok</v>
      </c>
    </row>
    <row r="5706" spans="1:23" x14ac:dyDescent="0.3">
      <c r="A5706" t="s">
        <v>5748</v>
      </c>
      <c r="B5706" t="s">
        <v>51</v>
      </c>
      <c r="C5706" t="s">
        <v>29</v>
      </c>
      <c r="D5706" t="s">
        <v>52</v>
      </c>
      <c r="E5706" t="s">
        <v>45</v>
      </c>
      <c r="F5706" t="s">
        <v>60</v>
      </c>
      <c r="G5706" s="5">
        <v>3594.56</v>
      </c>
      <c r="H5706" s="5">
        <f t="shared" si="623"/>
        <v>64.702079999999995</v>
      </c>
      <c r="I5706" s="6">
        <v>4</v>
      </c>
      <c r="J5706" s="6">
        <v>14378.24</v>
      </c>
      <c r="K5706" s="5">
        <f t="shared" si="624"/>
        <v>258.80831999999998</v>
      </c>
      <c r="L5706" s="7">
        <v>1.76</v>
      </c>
      <c r="M5706" s="7">
        <v>3884</v>
      </c>
      <c r="N5706" s="3">
        <v>45412</v>
      </c>
      <c r="O5706" s="4" t="str">
        <f t="shared" si="625"/>
        <v>2024-04</v>
      </c>
      <c r="P5706" s="4" t="str">
        <f t="shared" si="626"/>
        <v>04</v>
      </c>
      <c r="Q5706" s="4" t="str">
        <f t="shared" si="627"/>
        <v>April</v>
      </c>
      <c r="R5706" s="30" t="str">
        <f t="shared" si="628"/>
        <v>30</v>
      </c>
      <c r="W5706" t="str">
        <f t="shared" si="629"/>
        <v>ok</v>
      </c>
    </row>
    <row r="5707" spans="1:23" x14ac:dyDescent="0.3">
      <c r="A5707" t="s">
        <v>5749</v>
      </c>
      <c r="B5707" t="s">
        <v>47</v>
      </c>
      <c r="C5707" t="s">
        <v>12</v>
      </c>
      <c r="D5707" t="s">
        <v>48</v>
      </c>
      <c r="E5707" t="s">
        <v>14</v>
      </c>
      <c r="F5707" t="s">
        <v>38</v>
      </c>
      <c r="G5707" s="5">
        <v>18244.7</v>
      </c>
      <c r="H5707" s="5">
        <f t="shared" si="623"/>
        <v>328.40460000000002</v>
      </c>
      <c r="I5707" s="6">
        <v>3</v>
      </c>
      <c r="J5707" s="6">
        <v>54734.1</v>
      </c>
      <c r="K5707" s="5">
        <f t="shared" si="624"/>
        <v>985.21379999999999</v>
      </c>
      <c r="L5707" s="7">
        <v>3.59</v>
      </c>
      <c r="M5707" s="7">
        <v>2685</v>
      </c>
      <c r="N5707" s="3">
        <v>45355</v>
      </c>
      <c r="O5707" s="4" t="str">
        <f t="shared" si="625"/>
        <v>2024-03</v>
      </c>
      <c r="P5707" s="4" t="str">
        <f t="shared" si="626"/>
        <v>03</v>
      </c>
      <c r="Q5707" s="4" t="str">
        <f t="shared" si="627"/>
        <v>March</v>
      </c>
      <c r="R5707" s="30" t="str">
        <f t="shared" si="628"/>
        <v>04</v>
      </c>
      <c r="W5707" t="str">
        <f t="shared" si="629"/>
        <v>ok</v>
      </c>
    </row>
    <row r="5708" spans="1:23" x14ac:dyDescent="0.3">
      <c r="A5708" t="s">
        <v>5750</v>
      </c>
      <c r="B5708" t="s">
        <v>63</v>
      </c>
      <c r="C5708" t="s">
        <v>18</v>
      </c>
      <c r="D5708" t="s">
        <v>64</v>
      </c>
      <c r="E5708" t="s">
        <v>20</v>
      </c>
      <c r="F5708" t="s">
        <v>21</v>
      </c>
      <c r="G5708" s="5">
        <v>12291.22</v>
      </c>
      <c r="H5708" s="5">
        <f t="shared" si="623"/>
        <v>221.24195999999998</v>
      </c>
      <c r="I5708" s="6">
        <v>3</v>
      </c>
      <c r="J5708" s="6">
        <v>36873.660000000003</v>
      </c>
      <c r="K5708" s="5">
        <f t="shared" si="624"/>
        <v>663.72587999999996</v>
      </c>
      <c r="L5708" s="7">
        <v>2.91</v>
      </c>
      <c r="M5708" s="7">
        <v>3264</v>
      </c>
      <c r="N5708" s="3">
        <v>45628</v>
      </c>
      <c r="O5708" s="4" t="str">
        <f t="shared" si="625"/>
        <v>2024-12</v>
      </c>
      <c r="P5708" s="4" t="str">
        <f t="shared" si="626"/>
        <v>12</v>
      </c>
      <c r="Q5708" s="4" t="str">
        <f t="shared" si="627"/>
        <v>December</v>
      </c>
      <c r="R5708" s="30" t="str">
        <f t="shared" si="628"/>
        <v>02</v>
      </c>
      <c r="W5708" t="str">
        <f t="shared" si="629"/>
        <v>ok</v>
      </c>
    </row>
    <row r="5709" spans="1:23" x14ac:dyDescent="0.3">
      <c r="A5709" t="s">
        <v>5751</v>
      </c>
      <c r="B5709" t="s">
        <v>36</v>
      </c>
      <c r="C5709" t="s">
        <v>18</v>
      </c>
      <c r="D5709" t="s">
        <v>37</v>
      </c>
      <c r="E5709" t="s">
        <v>45</v>
      </c>
      <c r="F5709" t="s">
        <v>21</v>
      </c>
      <c r="G5709" s="5">
        <v>14538.25</v>
      </c>
      <c r="H5709" s="5">
        <f t="shared" si="623"/>
        <v>261.68849999999998</v>
      </c>
      <c r="I5709" s="6">
        <v>2</v>
      </c>
      <c r="J5709" s="6">
        <v>29076.5</v>
      </c>
      <c r="K5709" s="5">
        <f t="shared" si="624"/>
        <v>523.37699999999995</v>
      </c>
      <c r="L5709" s="7">
        <v>1.51</v>
      </c>
      <c r="M5709" s="7">
        <v>738</v>
      </c>
      <c r="N5709" s="3">
        <v>45564</v>
      </c>
      <c r="O5709" s="4" t="str">
        <f t="shared" si="625"/>
        <v>2024-09</v>
      </c>
      <c r="P5709" s="4" t="str">
        <f t="shared" si="626"/>
        <v>09</v>
      </c>
      <c r="Q5709" s="4" t="str">
        <f t="shared" si="627"/>
        <v>September</v>
      </c>
      <c r="R5709" s="30" t="str">
        <f t="shared" si="628"/>
        <v>29</v>
      </c>
      <c r="W5709" t="str">
        <f t="shared" si="629"/>
        <v>ok</v>
      </c>
    </row>
    <row r="5710" spans="1:23" x14ac:dyDescent="0.3">
      <c r="A5710" t="s">
        <v>5752</v>
      </c>
      <c r="B5710" t="s">
        <v>17</v>
      </c>
      <c r="C5710" t="s">
        <v>18</v>
      </c>
      <c r="D5710" t="s">
        <v>19</v>
      </c>
      <c r="E5710" t="s">
        <v>14</v>
      </c>
      <c r="F5710" t="s">
        <v>15</v>
      </c>
      <c r="G5710" s="5">
        <v>7350.2</v>
      </c>
      <c r="H5710" s="5">
        <f t="shared" si="623"/>
        <v>132.30359999999999</v>
      </c>
      <c r="I5710" s="6">
        <v>3</v>
      </c>
      <c r="J5710" s="6">
        <v>22050.6</v>
      </c>
      <c r="K5710" s="5">
        <f t="shared" si="624"/>
        <v>396.91079999999999</v>
      </c>
      <c r="L5710" s="7">
        <v>3.36</v>
      </c>
      <c r="M5710" s="7">
        <v>114</v>
      </c>
      <c r="N5710" s="3">
        <v>45471</v>
      </c>
      <c r="O5710" s="4" t="str">
        <f t="shared" si="625"/>
        <v>2024-06</v>
      </c>
      <c r="P5710" s="4" t="str">
        <f t="shared" si="626"/>
        <v>06</v>
      </c>
      <c r="Q5710" s="4" t="str">
        <f t="shared" si="627"/>
        <v>June</v>
      </c>
      <c r="R5710" s="30" t="str">
        <f t="shared" si="628"/>
        <v>28</v>
      </c>
      <c r="W5710" t="str">
        <f t="shared" si="629"/>
        <v>ok</v>
      </c>
    </row>
    <row r="5711" spans="1:23" x14ac:dyDescent="0.3">
      <c r="A5711" t="s">
        <v>5753</v>
      </c>
      <c r="B5711" t="s">
        <v>63</v>
      </c>
      <c r="C5711" t="s">
        <v>18</v>
      </c>
      <c r="D5711" t="s">
        <v>64</v>
      </c>
      <c r="E5711" t="s">
        <v>14</v>
      </c>
      <c r="F5711" t="s">
        <v>21</v>
      </c>
      <c r="G5711" s="5">
        <v>17713.060000000001</v>
      </c>
      <c r="H5711" s="5">
        <f t="shared" si="623"/>
        <v>318.83508</v>
      </c>
      <c r="I5711" s="6">
        <v>4</v>
      </c>
      <c r="J5711" s="6">
        <v>70852.240000000005</v>
      </c>
      <c r="K5711" s="5">
        <f t="shared" si="624"/>
        <v>1275.34032</v>
      </c>
      <c r="L5711" s="7">
        <v>3.24</v>
      </c>
      <c r="M5711" s="7">
        <v>855</v>
      </c>
      <c r="N5711" s="3">
        <v>45620</v>
      </c>
      <c r="O5711" s="4" t="str">
        <f t="shared" si="625"/>
        <v>2024-11</v>
      </c>
      <c r="P5711" s="4" t="str">
        <f t="shared" si="626"/>
        <v>11</v>
      </c>
      <c r="Q5711" s="4" t="str">
        <f t="shared" si="627"/>
        <v>November</v>
      </c>
      <c r="R5711" s="30" t="str">
        <f t="shared" si="628"/>
        <v>24</v>
      </c>
      <c r="W5711" t="str">
        <f t="shared" si="629"/>
        <v>ok</v>
      </c>
    </row>
    <row r="5712" spans="1:23" x14ac:dyDescent="0.3">
      <c r="A5712" t="s">
        <v>5754</v>
      </c>
      <c r="B5712" t="s">
        <v>63</v>
      </c>
      <c r="C5712" t="s">
        <v>18</v>
      </c>
      <c r="D5712" t="s">
        <v>64</v>
      </c>
      <c r="E5712" t="s">
        <v>45</v>
      </c>
      <c r="F5712" t="s">
        <v>60</v>
      </c>
      <c r="G5712" s="5">
        <v>19246.43</v>
      </c>
      <c r="H5712" s="5">
        <f t="shared" si="623"/>
        <v>346.43573999999995</v>
      </c>
      <c r="I5712" s="6">
        <v>2</v>
      </c>
      <c r="J5712" s="6">
        <v>38492.86</v>
      </c>
      <c r="K5712" s="5">
        <f t="shared" si="624"/>
        <v>692.87147999999991</v>
      </c>
      <c r="L5712" s="7">
        <v>4.5</v>
      </c>
      <c r="M5712" s="7">
        <v>2803</v>
      </c>
      <c r="N5712" s="3">
        <v>45601</v>
      </c>
      <c r="O5712" s="4" t="str">
        <f t="shared" si="625"/>
        <v>2024-11</v>
      </c>
      <c r="P5712" s="4" t="str">
        <f t="shared" si="626"/>
        <v>11</v>
      </c>
      <c r="Q5712" s="4" t="str">
        <f t="shared" si="627"/>
        <v>November</v>
      </c>
      <c r="R5712" s="30" t="str">
        <f t="shared" si="628"/>
        <v>05</v>
      </c>
      <c r="W5712" t="str">
        <f t="shared" si="629"/>
        <v>ok</v>
      </c>
    </row>
    <row r="5713" spans="1:23" x14ac:dyDescent="0.3">
      <c r="A5713" t="s">
        <v>5755</v>
      </c>
      <c r="B5713" t="s">
        <v>33</v>
      </c>
      <c r="C5713" t="s">
        <v>12</v>
      </c>
      <c r="D5713" t="s">
        <v>34</v>
      </c>
      <c r="E5713" t="s">
        <v>14</v>
      </c>
      <c r="F5713" t="s">
        <v>15</v>
      </c>
      <c r="G5713" s="5">
        <v>11238.87</v>
      </c>
      <c r="H5713" s="5">
        <f t="shared" si="623"/>
        <v>202.29965999999999</v>
      </c>
      <c r="I5713" s="6">
        <v>4</v>
      </c>
      <c r="J5713" s="6">
        <v>44955.48</v>
      </c>
      <c r="K5713" s="5">
        <f t="shared" si="624"/>
        <v>809.19863999999995</v>
      </c>
      <c r="L5713" s="7">
        <v>3.48</v>
      </c>
      <c r="M5713" s="7">
        <v>1070</v>
      </c>
      <c r="N5713" s="3">
        <v>45403</v>
      </c>
      <c r="O5713" s="4" t="str">
        <f t="shared" si="625"/>
        <v>2024-04</v>
      </c>
      <c r="P5713" s="4" t="str">
        <f t="shared" si="626"/>
        <v>04</v>
      </c>
      <c r="Q5713" s="4" t="str">
        <f t="shared" si="627"/>
        <v>April</v>
      </c>
      <c r="R5713" s="30" t="str">
        <f t="shared" si="628"/>
        <v>21</v>
      </c>
      <c r="W5713" t="str">
        <f t="shared" si="629"/>
        <v>ok</v>
      </c>
    </row>
    <row r="5714" spans="1:23" x14ac:dyDescent="0.3">
      <c r="A5714" t="s">
        <v>5756</v>
      </c>
      <c r="B5714" t="s">
        <v>63</v>
      </c>
      <c r="C5714" t="s">
        <v>18</v>
      </c>
      <c r="D5714" t="s">
        <v>64</v>
      </c>
      <c r="E5714" t="s">
        <v>45</v>
      </c>
      <c r="F5714" t="s">
        <v>26</v>
      </c>
      <c r="G5714" s="5">
        <v>6848.65</v>
      </c>
      <c r="H5714" s="5">
        <f t="shared" si="623"/>
        <v>123.27569999999999</v>
      </c>
      <c r="I5714" s="6">
        <v>1</v>
      </c>
      <c r="J5714" s="6">
        <v>6848.65</v>
      </c>
      <c r="K5714" s="5">
        <f t="shared" si="624"/>
        <v>123.27569999999999</v>
      </c>
      <c r="L5714" s="7">
        <v>1.08</v>
      </c>
      <c r="M5714" s="7">
        <v>1172</v>
      </c>
      <c r="N5714" s="3">
        <v>45552</v>
      </c>
      <c r="O5714" s="4" t="str">
        <f t="shared" si="625"/>
        <v>2024-09</v>
      </c>
      <c r="P5714" s="4" t="str">
        <f t="shared" si="626"/>
        <v>09</v>
      </c>
      <c r="Q5714" s="4" t="str">
        <f t="shared" si="627"/>
        <v>September</v>
      </c>
      <c r="R5714" s="30" t="str">
        <f t="shared" si="628"/>
        <v>17</v>
      </c>
      <c r="W5714" t="str">
        <f t="shared" si="629"/>
        <v>ok</v>
      </c>
    </row>
    <row r="5715" spans="1:23" x14ac:dyDescent="0.3">
      <c r="A5715" t="s">
        <v>5757</v>
      </c>
      <c r="B5715" t="s">
        <v>63</v>
      </c>
      <c r="C5715" t="s">
        <v>18</v>
      </c>
      <c r="D5715" t="s">
        <v>64</v>
      </c>
      <c r="E5715" t="s">
        <v>14</v>
      </c>
      <c r="F5715" t="s">
        <v>38</v>
      </c>
      <c r="G5715" s="5">
        <v>9121.8700000000008</v>
      </c>
      <c r="H5715" s="5">
        <f t="shared" si="623"/>
        <v>164.19365999999999</v>
      </c>
      <c r="I5715" s="6">
        <v>4</v>
      </c>
      <c r="J5715" s="6">
        <v>36487.480000000003</v>
      </c>
      <c r="K5715" s="5">
        <f t="shared" si="624"/>
        <v>656.77463999999998</v>
      </c>
      <c r="L5715" s="7">
        <v>4.17</v>
      </c>
      <c r="M5715" s="7">
        <v>4260</v>
      </c>
      <c r="N5715" s="3">
        <v>45350</v>
      </c>
      <c r="O5715" s="4" t="str">
        <f t="shared" si="625"/>
        <v>2024-02</v>
      </c>
      <c r="P5715" s="4" t="str">
        <f t="shared" si="626"/>
        <v>02</v>
      </c>
      <c r="Q5715" s="4" t="str">
        <f t="shared" si="627"/>
        <v>February</v>
      </c>
      <c r="R5715" s="30" t="str">
        <f t="shared" si="628"/>
        <v>28</v>
      </c>
      <c r="W5715" t="str">
        <f t="shared" si="629"/>
        <v>ok</v>
      </c>
    </row>
    <row r="5716" spans="1:23" x14ac:dyDescent="0.3">
      <c r="A5716" t="s">
        <v>5758</v>
      </c>
      <c r="B5716" t="s">
        <v>41</v>
      </c>
      <c r="C5716" t="s">
        <v>42</v>
      </c>
      <c r="D5716" t="s">
        <v>43</v>
      </c>
      <c r="E5716" t="s">
        <v>20</v>
      </c>
      <c r="F5716" t="s">
        <v>31</v>
      </c>
      <c r="G5716" s="5">
        <v>2152.23</v>
      </c>
      <c r="H5716" s="5">
        <f t="shared" si="623"/>
        <v>38.740139999999997</v>
      </c>
      <c r="I5716" s="6">
        <v>5</v>
      </c>
      <c r="J5716" s="6">
        <v>10761.15</v>
      </c>
      <c r="K5716" s="5">
        <f t="shared" si="624"/>
        <v>193.70069999999998</v>
      </c>
      <c r="L5716" s="7">
        <v>4.7300000000000004</v>
      </c>
      <c r="M5716" s="7">
        <v>257</v>
      </c>
      <c r="N5716" s="3">
        <v>45502</v>
      </c>
      <c r="O5716" s="4" t="str">
        <f t="shared" si="625"/>
        <v>2024-07</v>
      </c>
      <c r="P5716" s="4" t="str">
        <f t="shared" si="626"/>
        <v>07</v>
      </c>
      <c r="Q5716" s="4" t="str">
        <f t="shared" si="627"/>
        <v>July</v>
      </c>
      <c r="R5716" s="30" t="str">
        <f t="shared" si="628"/>
        <v>29</v>
      </c>
      <c r="W5716" t="str">
        <f t="shared" si="629"/>
        <v>ok</v>
      </c>
    </row>
    <row r="5717" spans="1:23" x14ac:dyDescent="0.3">
      <c r="A5717" t="s">
        <v>5759</v>
      </c>
      <c r="B5717" t="s">
        <v>28</v>
      </c>
      <c r="C5717" t="s">
        <v>29</v>
      </c>
      <c r="D5717" t="s">
        <v>30</v>
      </c>
      <c r="E5717" t="s">
        <v>45</v>
      </c>
      <c r="F5717" t="s">
        <v>26</v>
      </c>
      <c r="G5717" s="5">
        <v>5004.46</v>
      </c>
      <c r="H5717" s="5">
        <f t="shared" si="623"/>
        <v>90.080279999999988</v>
      </c>
      <c r="I5717" s="6">
        <v>4</v>
      </c>
      <c r="J5717" s="6">
        <v>20017.84</v>
      </c>
      <c r="K5717" s="5">
        <f t="shared" si="624"/>
        <v>360.32111999999995</v>
      </c>
      <c r="L5717" s="7">
        <v>3.58</v>
      </c>
      <c r="M5717" s="7">
        <v>715</v>
      </c>
      <c r="N5717" s="3">
        <v>45432</v>
      </c>
      <c r="O5717" s="4" t="str">
        <f t="shared" si="625"/>
        <v>2024-05</v>
      </c>
      <c r="P5717" s="4" t="str">
        <f t="shared" si="626"/>
        <v>05</v>
      </c>
      <c r="Q5717" s="4" t="str">
        <f t="shared" si="627"/>
        <v>May</v>
      </c>
      <c r="R5717" s="30" t="str">
        <f t="shared" si="628"/>
        <v>20</v>
      </c>
      <c r="W5717" t="str">
        <f t="shared" si="629"/>
        <v>ok</v>
      </c>
    </row>
    <row r="5718" spans="1:23" x14ac:dyDescent="0.3">
      <c r="A5718" t="s">
        <v>5760</v>
      </c>
      <c r="B5718" t="s">
        <v>63</v>
      </c>
      <c r="C5718" t="s">
        <v>18</v>
      </c>
      <c r="D5718" t="s">
        <v>64</v>
      </c>
      <c r="E5718" t="s">
        <v>20</v>
      </c>
      <c r="F5718" t="s">
        <v>15</v>
      </c>
      <c r="G5718" s="5">
        <v>12151.94</v>
      </c>
      <c r="H5718" s="5">
        <f t="shared" si="623"/>
        <v>218.73491999999999</v>
      </c>
      <c r="I5718" s="6">
        <v>4</v>
      </c>
      <c r="J5718" s="6">
        <v>48607.76</v>
      </c>
      <c r="K5718" s="5">
        <f t="shared" si="624"/>
        <v>874.93967999999995</v>
      </c>
      <c r="L5718" s="7">
        <v>3.79</v>
      </c>
      <c r="M5718" s="7">
        <v>2365</v>
      </c>
      <c r="N5718" s="3">
        <v>45617</v>
      </c>
      <c r="O5718" s="4" t="str">
        <f t="shared" si="625"/>
        <v>2024-11</v>
      </c>
      <c r="P5718" s="4" t="str">
        <f t="shared" si="626"/>
        <v>11</v>
      </c>
      <c r="Q5718" s="4" t="str">
        <f t="shared" si="627"/>
        <v>November</v>
      </c>
      <c r="R5718" s="30" t="str">
        <f t="shared" si="628"/>
        <v>21</v>
      </c>
      <c r="W5718" t="str">
        <f t="shared" si="629"/>
        <v>ok</v>
      </c>
    </row>
    <row r="5719" spans="1:23" x14ac:dyDescent="0.3">
      <c r="A5719" t="s">
        <v>5761</v>
      </c>
      <c r="B5719" t="s">
        <v>41</v>
      </c>
      <c r="C5719" t="s">
        <v>42</v>
      </c>
      <c r="D5719" t="s">
        <v>43</v>
      </c>
      <c r="E5719" t="s">
        <v>45</v>
      </c>
      <c r="F5719" t="s">
        <v>38</v>
      </c>
      <c r="G5719" s="5">
        <v>14882.23</v>
      </c>
      <c r="H5719" s="5">
        <f t="shared" si="623"/>
        <v>267.88013999999998</v>
      </c>
      <c r="I5719" s="6">
        <v>4</v>
      </c>
      <c r="J5719" s="6">
        <v>59528.92</v>
      </c>
      <c r="K5719" s="5">
        <f t="shared" si="624"/>
        <v>1071.5205599999999</v>
      </c>
      <c r="L5719" s="7">
        <v>1.58</v>
      </c>
      <c r="M5719" s="7">
        <v>247</v>
      </c>
      <c r="N5719" s="3">
        <v>45483</v>
      </c>
      <c r="O5719" s="4" t="str">
        <f t="shared" si="625"/>
        <v>2024-07</v>
      </c>
      <c r="P5719" s="4" t="str">
        <f t="shared" si="626"/>
        <v>07</v>
      </c>
      <c r="Q5719" s="4" t="str">
        <f t="shared" si="627"/>
        <v>July</v>
      </c>
      <c r="R5719" s="30" t="str">
        <f t="shared" si="628"/>
        <v>10</v>
      </c>
      <c r="W5719" t="str">
        <f t="shared" si="629"/>
        <v>ok</v>
      </c>
    </row>
    <row r="5720" spans="1:23" x14ac:dyDescent="0.3">
      <c r="A5720" t="s">
        <v>5762</v>
      </c>
      <c r="B5720" t="s">
        <v>28</v>
      </c>
      <c r="C5720" t="s">
        <v>29</v>
      </c>
      <c r="D5720" t="s">
        <v>30</v>
      </c>
      <c r="E5720" t="s">
        <v>20</v>
      </c>
      <c r="F5720" t="s">
        <v>21</v>
      </c>
      <c r="G5720" s="5">
        <v>12032.88</v>
      </c>
      <c r="H5720" s="5">
        <f t="shared" si="623"/>
        <v>216.59183999999996</v>
      </c>
      <c r="I5720" s="6">
        <v>5</v>
      </c>
      <c r="J5720" s="6">
        <v>60164.4</v>
      </c>
      <c r="K5720" s="5">
        <f t="shared" si="624"/>
        <v>1082.9591999999998</v>
      </c>
      <c r="L5720" s="7">
        <v>4.1399999999999997</v>
      </c>
      <c r="M5720" s="7">
        <v>4094</v>
      </c>
      <c r="N5720" s="3">
        <v>45392</v>
      </c>
      <c r="O5720" s="4" t="str">
        <f t="shared" si="625"/>
        <v>2024-04</v>
      </c>
      <c r="P5720" s="4" t="str">
        <f t="shared" si="626"/>
        <v>04</v>
      </c>
      <c r="Q5720" s="4" t="str">
        <f t="shared" si="627"/>
        <v>April</v>
      </c>
      <c r="R5720" s="30" t="str">
        <f t="shared" si="628"/>
        <v>10</v>
      </c>
      <c r="W5720" t="str">
        <f t="shared" si="629"/>
        <v>ok</v>
      </c>
    </row>
    <row r="5721" spans="1:23" x14ac:dyDescent="0.3">
      <c r="A5721" t="s">
        <v>5763</v>
      </c>
      <c r="B5721" t="s">
        <v>51</v>
      </c>
      <c r="C5721" t="s">
        <v>29</v>
      </c>
      <c r="D5721" t="s">
        <v>52</v>
      </c>
      <c r="E5721" t="s">
        <v>45</v>
      </c>
      <c r="F5721" t="s">
        <v>15</v>
      </c>
      <c r="G5721" s="5">
        <v>916.61</v>
      </c>
      <c r="H5721" s="5">
        <f t="shared" si="623"/>
        <v>16.49898</v>
      </c>
      <c r="I5721" s="6">
        <v>2</v>
      </c>
      <c r="J5721" s="6">
        <v>1833.22</v>
      </c>
      <c r="K5721" s="5">
        <f t="shared" si="624"/>
        <v>32.997959999999999</v>
      </c>
      <c r="L5721" s="7">
        <v>3.43</v>
      </c>
      <c r="M5721" s="7">
        <v>3546</v>
      </c>
      <c r="N5721" s="3">
        <v>45348</v>
      </c>
      <c r="O5721" s="4" t="str">
        <f t="shared" si="625"/>
        <v>2024-02</v>
      </c>
      <c r="P5721" s="4" t="str">
        <f t="shared" si="626"/>
        <v>02</v>
      </c>
      <c r="Q5721" s="4" t="str">
        <f t="shared" si="627"/>
        <v>February</v>
      </c>
      <c r="R5721" s="30" t="str">
        <f t="shared" si="628"/>
        <v>26</v>
      </c>
      <c r="W5721" t="str">
        <f t="shared" si="629"/>
        <v>ok</v>
      </c>
    </row>
    <row r="5722" spans="1:23" x14ac:dyDescent="0.3">
      <c r="A5722" t="s">
        <v>5764</v>
      </c>
      <c r="B5722" t="s">
        <v>11</v>
      </c>
      <c r="C5722" t="s">
        <v>12</v>
      </c>
      <c r="D5722" t="s">
        <v>13</v>
      </c>
      <c r="E5722" t="s">
        <v>14</v>
      </c>
      <c r="F5722" t="s">
        <v>31</v>
      </c>
      <c r="G5722" s="5">
        <v>7663.75</v>
      </c>
      <c r="H5722" s="5">
        <f t="shared" si="623"/>
        <v>137.94749999999999</v>
      </c>
      <c r="I5722" s="6">
        <v>5</v>
      </c>
      <c r="J5722" s="6">
        <v>38318.75</v>
      </c>
      <c r="K5722" s="5">
        <f t="shared" si="624"/>
        <v>689.73749999999995</v>
      </c>
      <c r="L5722" s="7">
        <v>4.72</v>
      </c>
      <c r="M5722" s="7">
        <v>1977</v>
      </c>
      <c r="N5722" s="3">
        <v>45390</v>
      </c>
      <c r="O5722" s="4" t="str">
        <f t="shared" si="625"/>
        <v>2024-04</v>
      </c>
      <c r="P5722" s="4" t="str">
        <f t="shared" si="626"/>
        <v>04</v>
      </c>
      <c r="Q5722" s="4" t="str">
        <f t="shared" si="627"/>
        <v>April</v>
      </c>
      <c r="R5722" s="30" t="str">
        <f t="shared" si="628"/>
        <v>08</v>
      </c>
      <c r="W5722" t="str">
        <f t="shared" si="629"/>
        <v>ok</v>
      </c>
    </row>
    <row r="5723" spans="1:23" x14ac:dyDescent="0.3">
      <c r="A5723" t="s">
        <v>5765</v>
      </c>
      <c r="B5723" t="s">
        <v>33</v>
      </c>
      <c r="C5723" t="s">
        <v>12</v>
      </c>
      <c r="D5723" t="s">
        <v>34</v>
      </c>
      <c r="E5723" t="s">
        <v>14</v>
      </c>
      <c r="F5723" t="s">
        <v>38</v>
      </c>
      <c r="G5723" s="5">
        <v>3130.26</v>
      </c>
      <c r="H5723" s="5">
        <f t="shared" si="623"/>
        <v>56.344679999999997</v>
      </c>
      <c r="I5723" s="6">
        <v>4</v>
      </c>
      <c r="J5723" s="6">
        <v>12521.04</v>
      </c>
      <c r="K5723" s="5">
        <f t="shared" si="624"/>
        <v>225.37871999999999</v>
      </c>
      <c r="L5723" s="7">
        <v>3.11</v>
      </c>
      <c r="M5723" s="7">
        <v>3915</v>
      </c>
      <c r="N5723" s="3">
        <v>45557</v>
      </c>
      <c r="O5723" s="4" t="str">
        <f t="shared" si="625"/>
        <v>2024-09</v>
      </c>
      <c r="P5723" s="4" t="str">
        <f t="shared" si="626"/>
        <v>09</v>
      </c>
      <c r="Q5723" s="4" t="str">
        <f t="shared" si="627"/>
        <v>September</v>
      </c>
      <c r="R5723" s="30" t="str">
        <f t="shared" si="628"/>
        <v>22</v>
      </c>
      <c r="W5723" t="str">
        <f t="shared" si="629"/>
        <v>ok</v>
      </c>
    </row>
    <row r="5724" spans="1:23" x14ac:dyDescent="0.3">
      <c r="A5724" t="s">
        <v>5766</v>
      </c>
      <c r="B5724" t="s">
        <v>41</v>
      </c>
      <c r="C5724" t="s">
        <v>42</v>
      </c>
      <c r="D5724" t="s">
        <v>43</v>
      </c>
      <c r="E5724" t="s">
        <v>20</v>
      </c>
      <c r="F5724" t="s">
        <v>26</v>
      </c>
      <c r="G5724" s="5">
        <v>13827.8</v>
      </c>
      <c r="H5724" s="5">
        <f t="shared" si="623"/>
        <v>248.90039999999996</v>
      </c>
      <c r="I5724" s="6">
        <v>5</v>
      </c>
      <c r="J5724" s="6">
        <v>69139</v>
      </c>
      <c r="K5724" s="5">
        <f t="shared" si="624"/>
        <v>1244.5019999999997</v>
      </c>
      <c r="L5724" s="7">
        <v>2.68</v>
      </c>
      <c r="M5724" s="7">
        <v>1149</v>
      </c>
      <c r="N5724" s="3">
        <v>45348</v>
      </c>
      <c r="O5724" s="4" t="str">
        <f t="shared" si="625"/>
        <v>2024-02</v>
      </c>
      <c r="P5724" s="4" t="str">
        <f t="shared" si="626"/>
        <v>02</v>
      </c>
      <c r="Q5724" s="4" t="str">
        <f t="shared" si="627"/>
        <v>February</v>
      </c>
      <c r="R5724" s="30" t="str">
        <f t="shared" si="628"/>
        <v>26</v>
      </c>
      <c r="W5724" t="str">
        <f t="shared" si="629"/>
        <v>ok</v>
      </c>
    </row>
    <row r="5725" spans="1:23" x14ac:dyDescent="0.3">
      <c r="A5725" t="s">
        <v>5767</v>
      </c>
      <c r="B5725" t="s">
        <v>33</v>
      </c>
      <c r="C5725" t="s">
        <v>12</v>
      </c>
      <c r="D5725" t="s">
        <v>34</v>
      </c>
      <c r="E5725" t="s">
        <v>20</v>
      </c>
      <c r="F5725" t="s">
        <v>26</v>
      </c>
      <c r="G5725" s="5">
        <v>12993.45</v>
      </c>
      <c r="H5725" s="5">
        <f t="shared" si="623"/>
        <v>233.88210000000001</v>
      </c>
      <c r="I5725" s="6">
        <v>2</v>
      </c>
      <c r="J5725" s="6">
        <v>25986.9</v>
      </c>
      <c r="K5725" s="5">
        <f t="shared" si="624"/>
        <v>467.76420000000002</v>
      </c>
      <c r="L5725" s="7">
        <v>4.42</v>
      </c>
      <c r="M5725" s="7">
        <v>3776</v>
      </c>
      <c r="N5725" s="3">
        <v>45510</v>
      </c>
      <c r="O5725" s="4" t="str">
        <f t="shared" si="625"/>
        <v>2024-08</v>
      </c>
      <c r="P5725" s="4" t="str">
        <f t="shared" si="626"/>
        <v>08</v>
      </c>
      <c r="Q5725" s="4" t="str">
        <f t="shared" si="627"/>
        <v>August</v>
      </c>
      <c r="R5725" s="30" t="str">
        <f t="shared" si="628"/>
        <v>06</v>
      </c>
      <c r="W5725" t="str">
        <f t="shared" si="629"/>
        <v>ok</v>
      </c>
    </row>
    <row r="5726" spans="1:23" x14ac:dyDescent="0.3">
      <c r="A5726" t="s">
        <v>5768</v>
      </c>
      <c r="B5726" t="s">
        <v>36</v>
      </c>
      <c r="C5726" t="s">
        <v>18</v>
      </c>
      <c r="D5726" t="s">
        <v>37</v>
      </c>
      <c r="E5726" t="s">
        <v>14</v>
      </c>
      <c r="F5726" t="s">
        <v>38</v>
      </c>
      <c r="G5726" s="5">
        <v>16096.51</v>
      </c>
      <c r="H5726" s="5">
        <f t="shared" si="623"/>
        <v>289.73717999999997</v>
      </c>
      <c r="I5726" s="6">
        <v>4</v>
      </c>
      <c r="J5726" s="6">
        <v>64386.04</v>
      </c>
      <c r="K5726" s="5">
        <f t="shared" si="624"/>
        <v>1158.9487199999999</v>
      </c>
      <c r="L5726" s="7">
        <v>1.2</v>
      </c>
      <c r="M5726" s="7">
        <v>4218</v>
      </c>
      <c r="N5726" s="3">
        <v>45518</v>
      </c>
      <c r="O5726" s="4" t="str">
        <f t="shared" si="625"/>
        <v>2024-08</v>
      </c>
      <c r="P5726" s="4" t="str">
        <f t="shared" si="626"/>
        <v>08</v>
      </c>
      <c r="Q5726" s="4" t="str">
        <f t="shared" si="627"/>
        <v>August</v>
      </c>
      <c r="R5726" s="30" t="str">
        <f t="shared" si="628"/>
        <v>14</v>
      </c>
      <c r="W5726" t="str">
        <f t="shared" si="629"/>
        <v>ok</v>
      </c>
    </row>
    <row r="5727" spans="1:23" x14ac:dyDescent="0.3">
      <c r="A5727" t="s">
        <v>5769</v>
      </c>
      <c r="B5727" t="s">
        <v>47</v>
      </c>
      <c r="C5727" t="s">
        <v>12</v>
      </c>
      <c r="D5727" t="s">
        <v>48</v>
      </c>
      <c r="E5727" t="s">
        <v>14</v>
      </c>
      <c r="F5727" t="s">
        <v>21</v>
      </c>
      <c r="G5727" s="5">
        <v>12161.38</v>
      </c>
      <c r="H5727" s="5">
        <f t="shared" si="623"/>
        <v>218.90483999999998</v>
      </c>
      <c r="I5727" s="6">
        <v>2</v>
      </c>
      <c r="J5727" s="6">
        <v>24322.76</v>
      </c>
      <c r="K5727" s="5">
        <f t="shared" si="624"/>
        <v>437.80967999999996</v>
      </c>
      <c r="L5727" s="7">
        <v>3.76</v>
      </c>
      <c r="M5727" s="7">
        <v>4262</v>
      </c>
      <c r="N5727" s="3">
        <v>45334</v>
      </c>
      <c r="O5727" s="4" t="str">
        <f t="shared" si="625"/>
        <v>2024-02</v>
      </c>
      <c r="P5727" s="4" t="str">
        <f t="shared" si="626"/>
        <v>02</v>
      </c>
      <c r="Q5727" s="4" t="str">
        <f t="shared" si="627"/>
        <v>February</v>
      </c>
      <c r="R5727" s="30" t="str">
        <f t="shared" si="628"/>
        <v>12</v>
      </c>
      <c r="W5727" t="str">
        <f t="shared" si="629"/>
        <v>ok</v>
      </c>
    </row>
    <row r="5728" spans="1:23" x14ac:dyDescent="0.3">
      <c r="A5728" t="s">
        <v>5770</v>
      </c>
      <c r="B5728" t="s">
        <v>11</v>
      </c>
      <c r="C5728" t="s">
        <v>12</v>
      </c>
      <c r="D5728" t="s">
        <v>13</v>
      </c>
      <c r="E5728" t="s">
        <v>20</v>
      </c>
      <c r="F5728" t="s">
        <v>15</v>
      </c>
      <c r="G5728" s="5">
        <v>14819.45</v>
      </c>
      <c r="H5728" s="5">
        <f t="shared" si="623"/>
        <v>266.75009999999997</v>
      </c>
      <c r="I5728" s="6">
        <v>1</v>
      </c>
      <c r="J5728" s="6">
        <v>14819.45</v>
      </c>
      <c r="K5728" s="5">
        <f t="shared" si="624"/>
        <v>266.75009999999997</v>
      </c>
      <c r="L5728" s="7">
        <v>4.83</v>
      </c>
      <c r="M5728" s="7">
        <v>1350</v>
      </c>
      <c r="N5728" s="3">
        <v>45578</v>
      </c>
      <c r="O5728" s="4" t="str">
        <f t="shared" si="625"/>
        <v>2024-10</v>
      </c>
      <c r="P5728" s="4" t="str">
        <f t="shared" si="626"/>
        <v>10</v>
      </c>
      <c r="Q5728" s="4" t="str">
        <f t="shared" si="627"/>
        <v>October</v>
      </c>
      <c r="R5728" s="30" t="str">
        <f t="shared" si="628"/>
        <v>13</v>
      </c>
      <c r="W5728" t="str">
        <f t="shared" si="629"/>
        <v>ok</v>
      </c>
    </row>
    <row r="5729" spans="1:23" x14ac:dyDescent="0.3">
      <c r="A5729" t="s">
        <v>5771</v>
      </c>
      <c r="B5729" t="s">
        <v>28</v>
      </c>
      <c r="C5729" t="s">
        <v>29</v>
      </c>
      <c r="D5729" t="s">
        <v>30</v>
      </c>
      <c r="E5729" t="s">
        <v>45</v>
      </c>
      <c r="F5729" t="s">
        <v>21</v>
      </c>
      <c r="G5729" s="5">
        <v>17664.77</v>
      </c>
      <c r="H5729" s="5">
        <f t="shared" si="623"/>
        <v>317.96585999999996</v>
      </c>
      <c r="I5729" s="6">
        <v>2</v>
      </c>
      <c r="J5729" s="6">
        <v>35329.54</v>
      </c>
      <c r="K5729" s="5">
        <f t="shared" si="624"/>
        <v>635.93171999999993</v>
      </c>
      <c r="L5729" s="7">
        <v>3.41</v>
      </c>
      <c r="M5729" s="7">
        <v>2724</v>
      </c>
      <c r="N5729" s="3">
        <v>45487</v>
      </c>
      <c r="O5729" s="4" t="str">
        <f t="shared" si="625"/>
        <v>2024-07</v>
      </c>
      <c r="P5729" s="4" t="str">
        <f t="shared" si="626"/>
        <v>07</v>
      </c>
      <c r="Q5729" s="4" t="str">
        <f t="shared" si="627"/>
        <v>July</v>
      </c>
      <c r="R5729" s="30" t="str">
        <f t="shared" si="628"/>
        <v>14</v>
      </c>
      <c r="W5729" t="str">
        <f t="shared" si="629"/>
        <v>ok</v>
      </c>
    </row>
    <row r="5730" spans="1:23" x14ac:dyDescent="0.3">
      <c r="A5730" t="s">
        <v>5772</v>
      </c>
      <c r="B5730" t="s">
        <v>51</v>
      </c>
      <c r="C5730" t="s">
        <v>29</v>
      </c>
      <c r="D5730" t="s">
        <v>52</v>
      </c>
      <c r="E5730" t="s">
        <v>20</v>
      </c>
      <c r="F5730" t="s">
        <v>31</v>
      </c>
      <c r="G5730" s="5">
        <v>9696.2800000000007</v>
      </c>
      <c r="H5730" s="5">
        <f t="shared" si="623"/>
        <v>174.53304</v>
      </c>
      <c r="I5730" s="6">
        <v>3</v>
      </c>
      <c r="J5730" s="6">
        <v>29088.84</v>
      </c>
      <c r="K5730" s="5">
        <f t="shared" si="624"/>
        <v>523.59911999999997</v>
      </c>
      <c r="L5730" s="7">
        <v>4.5599999999999996</v>
      </c>
      <c r="M5730" s="7">
        <v>288</v>
      </c>
      <c r="N5730" s="3">
        <v>45311</v>
      </c>
      <c r="O5730" s="4" t="str">
        <f t="shared" si="625"/>
        <v>2024-01</v>
      </c>
      <c r="P5730" s="4" t="str">
        <f t="shared" si="626"/>
        <v>01</v>
      </c>
      <c r="Q5730" s="4" t="str">
        <f t="shared" si="627"/>
        <v>January</v>
      </c>
      <c r="R5730" s="30" t="str">
        <f t="shared" si="628"/>
        <v>20</v>
      </c>
      <c r="W5730" t="str">
        <f t="shared" si="629"/>
        <v>ok</v>
      </c>
    </row>
    <row r="5731" spans="1:23" x14ac:dyDescent="0.3">
      <c r="A5731" t="s">
        <v>5773</v>
      </c>
      <c r="B5731" t="s">
        <v>28</v>
      </c>
      <c r="C5731" t="s">
        <v>29</v>
      </c>
      <c r="D5731" t="s">
        <v>30</v>
      </c>
      <c r="E5731" t="s">
        <v>14</v>
      </c>
      <c r="F5731" t="s">
        <v>15</v>
      </c>
      <c r="G5731" s="5">
        <v>14302.56</v>
      </c>
      <c r="H5731" s="5">
        <f t="shared" si="623"/>
        <v>257.44607999999999</v>
      </c>
      <c r="I5731" s="6">
        <v>5</v>
      </c>
      <c r="J5731" s="6">
        <v>71512.800000000003</v>
      </c>
      <c r="K5731" s="5">
        <f t="shared" si="624"/>
        <v>1287.2303999999999</v>
      </c>
      <c r="L5731" s="7">
        <v>4.71</v>
      </c>
      <c r="M5731" s="7">
        <v>3576</v>
      </c>
      <c r="N5731" s="3">
        <v>45582</v>
      </c>
      <c r="O5731" s="4" t="str">
        <f t="shared" si="625"/>
        <v>2024-10</v>
      </c>
      <c r="P5731" s="4" t="str">
        <f t="shared" si="626"/>
        <v>10</v>
      </c>
      <c r="Q5731" s="4" t="str">
        <f t="shared" si="627"/>
        <v>October</v>
      </c>
      <c r="R5731" s="30" t="str">
        <f t="shared" si="628"/>
        <v>17</v>
      </c>
      <c r="W5731" t="str">
        <f t="shared" si="629"/>
        <v>ok</v>
      </c>
    </row>
    <row r="5732" spans="1:23" x14ac:dyDescent="0.3">
      <c r="A5732" t="s">
        <v>5774</v>
      </c>
      <c r="B5732" t="s">
        <v>23</v>
      </c>
      <c r="C5732" t="s">
        <v>24</v>
      </c>
      <c r="D5732" t="s">
        <v>25</v>
      </c>
      <c r="E5732" t="s">
        <v>14</v>
      </c>
      <c r="F5732" t="s">
        <v>15</v>
      </c>
      <c r="G5732" s="5">
        <v>16063.25</v>
      </c>
      <c r="H5732" s="5">
        <f t="shared" si="623"/>
        <v>289.13849999999996</v>
      </c>
      <c r="I5732" s="6">
        <v>1</v>
      </c>
      <c r="J5732" s="6">
        <v>16063.25</v>
      </c>
      <c r="K5732" s="5">
        <f t="shared" si="624"/>
        <v>289.13849999999996</v>
      </c>
      <c r="L5732" s="7">
        <v>1.28</v>
      </c>
      <c r="M5732" s="7">
        <v>978</v>
      </c>
      <c r="N5732" s="3">
        <v>45596</v>
      </c>
      <c r="O5732" s="4" t="str">
        <f t="shared" si="625"/>
        <v>2024-10</v>
      </c>
      <c r="P5732" s="4" t="str">
        <f t="shared" si="626"/>
        <v>10</v>
      </c>
      <c r="Q5732" s="4" t="str">
        <f t="shared" si="627"/>
        <v>October</v>
      </c>
      <c r="R5732" s="30" t="str">
        <f t="shared" si="628"/>
        <v>31</v>
      </c>
      <c r="W5732" t="str">
        <f t="shared" si="629"/>
        <v>ok</v>
      </c>
    </row>
    <row r="5733" spans="1:23" x14ac:dyDescent="0.3">
      <c r="A5733" t="s">
        <v>5775</v>
      </c>
      <c r="B5733" t="s">
        <v>36</v>
      </c>
      <c r="C5733" t="s">
        <v>18</v>
      </c>
      <c r="D5733" t="s">
        <v>37</v>
      </c>
      <c r="E5733" t="s">
        <v>20</v>
      </c>
      <c r="F5733" t="s">
        <v>15</v>
      </c>
      <c r="G5733" s="5">
        <v>11758.36</v>
      </c>
      <c r="H5733" s="5">
        <f t="shared" si="623"/>
        <v>211.65047999999999</v>
      </c>
      <c r="I5733" s="6">
        <v>3</v>
      </c>
      <c r="J5733" s="6">
        <v>35275.08</v>
      </c>
      <c r="K5733" s="5">
        <f t="shared" si="624"/>
        <v>634.95143999999993</v>
      </c>
      <c r="L5733" s="7">
        <v>3.58</v>
      </c>
      <c r="M5733" s="7">
        <v>3983</v>
      </c>
      <c r="N5733" s="3">
        <v>45524</v>
      </c>
      <c r="O5733" s="4" t="str">
        <f t="shared" si="625"/>
        <v>2024-08</v>
      </c>
      <c r="P5733" s="4" t="str">
        <f t="shared" si="626"/>
        <v>08</v>
      </c>
      <c r="Q5733" s="4" t="str">
        <f t="shared" si="627"/>
        <v>August</v>
      </c>
      <c r="R5733" s="30" t="str">
        <f t="shared" si="628"/>
        <v>20</v>
      </c>
      <c r="W5733" t="str">
        <f t="shared" si="629"/>
        <v>ok</v>
      </c>
    </row>
    <row r="5734" spans="1:23" x14ac:dyDescent="0.3">
      <c r="A5734" t="s">
        <v>5776</v>
      </c>
      <c r="B5734" t="s">
        <v>47</v>
      </c>
      <c r="C5734" t="s">
        <v>12</v>
      </c>
      <c r="D5734" t="s">
        <v>48</v>
      </c>
      <c r="E5734" t="s">
        <v>45</v>
      </c>
      <c r="F5734" t="s">
        <v>31</v>
      </c>
      <c r="G5734" s="5">
        <v>174.51</v>
      </c>
      <c r="H5734" s="5">
        <f t="shared" si="623"/>
        <v>3.1411799999999994</v>
      </c>
      <c r="I5734" s="6">
        <v>3</v>
      </c>
      <c r="J5734" s="6">
        <v>523.53</v>
      </c>
      <c r="K5734" s="5">
        <f t="shared" si="624"/>
        <v>9.4235399999999991</v>
      </c>
      <c r="L5734" s="7">
        <v>2.5299999999999998</v>
      </c>
      <c r="M5734" s="7">
        <v>3295</v>
      </c>
      <c r="N5734" s="3">
        <v>45303</v>
      </c>
      <c r="O5734" s="4" t="str">
        <f t="shared" si="625"/>
        <v>2024-01</v>
      </c>
      <c r="P5734" s="4" t="str">
        <f t="shared" si="626"/>
        <v>01</v>
      </c>
      <c r="Q5734" s="4" t="str">
        <f t="shared" si="627"/>
        <v>January</v>
      </c>
      <c r="R5734" s="30" t="str">
        <f t="shared" si="628"/>
        <v>12</v>
      </c>
      <c r="W5734" t="str">
        <f t="shared" si="629"/>
        <v>ok</v>
      </c>
    </row>
    <row r="5735" spans="1:23" x14ac:dyDescent="0.3">
      <c r="A5735" t="s">
        <v>5777</v>
      </c>
      <c r="B5735" t="s">
        <v>36</v>
      </c>
      <c r="C5735" t="s">
        <v>18</v>
      </c>
      <c r="D5735" t="s">
        <v>37</v>
      </c>
      <c r="E5735" t="s">
        <v>45</v>
      </c>
      <c r="F5735" t="s">
        <v>38</v>
      </c>
      <c r="G5735" s="5">
        <v>15881.56</v>
      </c>
      <c r="H5735" s="5">
        <f t="shared" si="623"/>
        <v>285.86807999999996</v>
      </c>
      <c r="I5735" s="6">
        <v>1</v>
      </c>
      <c r="J5735" s="6">
        <v>15881.56</v>
      </c>
      <c r="K5735" s="5">
        <f t="shared" si="624"/>
        <v>285.86807999999996</v>
      </c>
      <c r="L5735" s="7">
        <v>2.95</v>
      </c>
      <c r="M5735" s="7">
        <v>1752</v>
      </c>
      <c r="N5735" s="3">
        <v>45364</v>
      </c>
      <c r="O5735" s="4" t="str">
        <f t="shared" si="625"/>
        <v>2024-03</v>
      </c>
      <c r="P5735" s="4" t="str">
        <f t="shared" si="626"/>
        <v>03</v>
      </c>
      <c r="Q5735" s="4" t="str">
        <f t="shared" si="627"/>
        <v>March</v>
      </c>
      <c r="R5735" s="30" t="str">
        <f t="shared" si="628"/>
        <v>13</v>
      </c>
      <c r="W5735" t="str">
        <f t="shared" si="629"/>
        <v>ok</v>
      </c>
    </row>
    <row r="5736" spans="1:23" x14ac:dyDescent="0.3">
      <c r="A5736" t="s">
        <v>5778</v>
      </c>
      <c r="B5736" t="s">
        <v>17</v>
      </c>
      <c r="C5736" t="s">
        <v>18</v>
      </c>
      <c r="D5736" t="s">
        <v>19</v>
      </c>
      <c r="E5736" t="s">
        <v>20</v>
      </c>
      <c r="F5736" t="s">
        <v>15</v>
      </c>
      <c r="G5736" s="5">
        <v>18467.14</v>
      </c>
      <c r="H5736" s="5">
        <f t="shared" si="623"/>
        <v>332.40851999999995</v>
      </c>
      <c r="I5736" s="6">
        <v>5</v>
      </c>
      <c r="J5736" s="6">
        <v>92335.7</v>
      </c>
      <c r="K5736" s="5">
        <f t="shared" si="624"/>
        <v>1662.0425999999998</v>
      </c>
      <c r="L5736" s="7">
        <v>1.08</v>
      </c>
      <c r="M5736" s="7">
        <v>4833</v>
      </c>
      <c r="N5736" s="3">
        <v>45483</v>
      </c>
      <c r="O5736" s="4" t="str">
        <f t="shared" si="625"/>
        <v>2024-07</v>
      </c>
      <c r="P5736" s="4" t="str">
        <f t="shared" si="626"/>
        <v>07</v>
      </c>
      <c r="Q5736" s="4" t="str">
        <f t="shared" si="627"/>
        <v>July</v>
      </c>
      <c r="R5736" s="30" t="str">
        <f t="shared" si="628"/>
        <v>10</v>
      </c>
      <c r="W5736" t="str">
        <f t="shared" si="629"/>
        <v>ok</v>
      </c>
    </row>
    <row r="5737" spans="1:23" x14ac:dyDescent="0.3">
      <c r="A5737" t="s">
        <v>5779</v>
      </c>
      <c r="B5737" t="s">
        <v>47</v>
      </c>
      <c r="C5737" t="s">
        <v>12</v>
      </c>
      <c r="D5737" t="s">
        <v>48</v>
      </c>
      <c r="E5737" t="s">
        <v>20</v>
      </c>
      <c r="F5737" t="s">
        <v>60</v>
      </c>
      <c r="G5737" s="5">
        <v>2368.19</v>
      </c>
      <c r="H5737" s="5">
        <f t="shared" si="623"/>
        <v>42.627420000000001</v>
      </c>
      <c r="I5737" s="6">
        <v>2</v>
      </c>
      <c r="J5737" s="6">
        <v>4736.38</v>
      </c>
      <c r="K5737" s="5">
        <f t="shared" si="624"/>
        <v>85.254840000000002</v>
      </c>
      <c r="L5737" s="7">
        <v>2.96</v>
      </c>
      <c r="M5737" s="7">
        <v>2115</v>
      </c>
      <c r="N5737" s="3">
        <v>45412</v>
      </c>
      <c r="O5737" s="4" t="str">
        <f t="shared" si="625"/>
        <v>2024-04</v>
      </c>
      <c r="P5737" s="4" t="str">
        <f t="shared" si="626"/>
        <v>04</v>
      </c>
      <c r="Q5737" s="4" t="str">
        <f t="shared" si="627"/>
        <v>April</v>
      </c>
      <c r="R5737" s="30" t="str">
        <f t="shared" si="628"/>
        <v>30</v>
      </c>
      <c r="W5737" t="str">
        <f t="shared" si="629"/>
        <v>ok</v>
      </c>
    </row>
    <row r="5738" spans="1:23" x14ac:dyDescent="0.3">
      <c r="A5738" t="s">
        <v>5780</v>
      </c>
      <c r="B5738" t="s">
        <v>41</v>
      </c>
      <c r="C5738" t="s">
        <v>42</v>
      </c>
      <c r="D5738" t="s">
        <v>43</v>
      </c>
      <c r="E5738" t="s">
        <v>45</v>
      </c>
      <c r="F5738" t="s">
        <v>31</v>
      </c>
      <c r="G5738" s="5">
        <v>8166.56</v>
      </c>
      <c r="H5738" s="5">
        <f t="shared" si="623"/>
        <v>146.99807999999999</v>
      </c>
      <c r="I5738" s="6">
        <v>3</v>
      </c>
      <c r="J5738" s="6">
        <v>24499.68</v>
      </c>
      <c r="K5738" s="5">
        <f t="shared" si="624"/>
        <v>440.99423999999999</v>
      </c>
      <c r="L5738" s="7">
        <v>1.82</v>
      </c>
      <c r="M5738" s="7">
        <v>3161</v>
      </c>
      <c r="N5738" s="3">
        <v>45542</v>
      </c>
      <c r="O5738" s="4" t="str">
        <f t="shared" si="625"/>
        <v>2024-09</v>
      </c>
      <c r="P5738" s="4" t="str">
        <f t="shared" si="626"/>
        <v>09</v>
      </c>
      <c r="Q5738" s="4" t="str">
        <f t="shared" si="627"/>
        <v>September</v>
      </c>
      <c r="R5738" s="30" t="str">
        <f t="shared" si="628"/>
        <v>07</v>
      </c>
      <c r="W5738" t="str">
        <f t="shared" si="629"/>
        <v>ok</v>
      </c>
    </row>
    <row r="5739" spans="1:23" x14ac:dyDescent="0.3">
      <c r="A5739" t="s">
        <v>5781</v>
      </c>
      <c r="B5739" t="s">
        <v>36</v>
      </c>
      <c r="C5739" t="s">
        <v>18</v>
      </c>
      <c r="D5739" t="s">
        <v>37</v>
      </c>
      <c r="E5739" t="s">
        <v>20</v>
      </c>
      <c r="F5739" t="s">
        <v>26</v>
      </c>
      <c r="G5739" s="5">
        <v>1277.8599999999999</v>
      </c>
      <c r="H5739" s="5">
        <f t="shared" si="623"/>
        <v>23.001479999999997</v>
      </c>
      <c r="I5739" s="6">
        <v>4</v>
      </c>
      <c r="J5739" s="6">
        <v>5111.4399999999996</v>
      </c>
      <c r="K5739" s="5">
        <f t="shared" si="624"/>
        <v>92.005919999999989</v>
      </c>
      <c r="L5739" s="7">
        <v>3.21</v>
      </c>
      <c r="M5739" s="7">
        <v>4431</v>
      </c>
      <c r="N5739" s="3">
        <v>45336</v>
      </c>
      <c r="O5739" s="4" t="str">
        <f t="shared" si="625"/>
        <v>2024-02</v>
      </c>
      <c r="P5739" s="4" t="str">
        <f t="shared" si="626"/>
        <v>02</v>
      </c>
      <c r="Q5739" s="4" t="str">
        <f t="shared" si="627"/>
        <v>February</v>
      </c>
      <c r="R5739" s="30" t="str">
        <f t="shared" si="628"/>
        <v>14</v>
      </c>
      <c r="W5739" t="str">
        <f t="shared" si="629"/>
        <v>ok</v>
      </c>
    </row>
    <row r="5740" spans="1:23" x14ac:dyDescent="0.3">
      <c r="A5740" t="s">
        <v>5782</v>
      </c>
      <c r="B5740" t="s">
        <v>17</v>
      </c>
      <c r="C5740" t="s">
        <v>18</v>
      </c>
      <c r="D5740" t="s">
        <v>19</v>
      </c>
      <c r="E5740" t="s">
        <v>14</v>
      </c>
      <c r="F5740" t="s">
        <v>60</v>
      </c>
      <c r="G5740" s="5">
        <v>11160.7</v>
      </c>
      <c r="H5740" s="5">
        <f t="shared" si="623"/>
        <v>200.89259999999999</v>
      </c>
      <c r="I5740" s="6">
        <v>5</v>
      </c>
      <c r="J5740" s="6">
        <v>55803.5</v>
      </c>
      <c r="K5740" s="5">
        <f t="shared" si="624"/>
        <v>1004.463</v>
      </c>
      <c r="L5740" s="7">
        <v>2.67</v>
      </c>
      <c r="M5740" s="7">
        <v>2409</v>
      </c>
      <c r="N5740" s="3">
        <v>45314</v>
      </c>
      <c r="O5740" s="4" t="str">
        <f t="shared" si="625"/>
        <v>2024-01</v>
      </c>
      <c r="P5740" s="4" t="str">
        <f t="shared" si="626"/>
        <v>01</v>
      </c>
      <c r="Q5740" s="4" t="str">
        <f t="shared" si="627"/>
        <v>January</v>
      </c>
      <c r="R5740" s="30" t="str">
        <f t="shared" si="628"/>
        <v>23</v>
      </c>
      <c r="W5740" t="str">
        <f t="shared" si="629"/>
        <v>ok</v>
      </c>
    </row>
    <row r="5741" spans="1:23" x14ac:dyDescent="0.3">
      <c r="A5741" t="s">
        <v>5783</v>
      </c>
      <c r="B5741" t="s">
        <v>33</v>
      </c>
      <c r="C5741" t="s">
        <v>12</v>
      </c>
      <c r="D5741" t="s">
        <v>34</v>
      </c>
      <c r="E5741" t="s">
        <v>45</v>
      </c>
      <c r="F5741" t="s">
        <v>21</v>
      </c>
      <c r="G5741" s="5">
        <v>9654.32</v>
      </c>
      <c r="H5741" s="5">
        <f t="shared" si="623"/>
        <v>173.77775999999997</v>
      </c>
      <c r="I5741" s="6">
        <v>4</v>
      </c>
      <c r="J5741" s="6">
        <v>38617.279999999999</v>
      </c>
      <c r="K5741" s="5">
        <f t="shared" si="624"/>
        <v>695.11103999999989</v>
      </c>
      <c r="L5741" s="7">
        <v>3.51</v>
      </c>
      <c r="M5741" s="7">
        <v>3741</v>
      </c>
      <c r="N5741" s="3">
        <v>45307</v>
      </c>
      <c r="O5741" s="4" t="str">
        <f t="shared" si="625"/>
        <v>2024-01</v>
      </c>
      <c r="P5741" s="4" t="str">
        <f t="shared" si="626"/>
        <v>01</v>
      </c>
      <c r="Q5741" s="4" t="str">
        <f t="shared" si="627"/>
        <v>January</v>
      </c>
      <c r="R5741" s="30" t="str">
        <f t="shared" si="628"/>
        <v>16</v>
      </c>
      <c r="W5741" t="str">
        <f t="shared" si="629"/>
        <v>ok</v>
      </c>
    </row>
    <row r="5742" spans="1:23" x14ac:dyDescent="0.3">
      <c r="A5742" t="s">
        <v>5784</v>
      </c>
      <c r="B5742" t="s">
        <v>17</v>
      </c>
      <c r="C5742" t="s">
        <v>18</v>
      </c>
      <c r="D5742" t="s">
        <v>19</v>
      </c>
      <c r="E5742" t="s">
        <v>14</v>
      </c>
      <c r="F5742" t="s">
        <v>26</v>
      </c>
      <c r="G5742" s="5">
        <v>7281.08</v>
      </c>
      <c r="H5742" s="5">
        <f t="shared" si="623"/>
        <v>131.05944</v>
      </c>
      <c r="I5742" s="6">
        <v>5</v>
      </c>
      <c r="J5742" s="6">
        <v>36405.4</v>
      </c>
      <c r="K5742" s="5">
        <f t="shared" si="624"/>
        <v>655.29719999999998</v>
      </c>
      <c r="L5742" s="7">
        <v>3.84</v>
      </c>
      <c r="M5742" s="7">
        <v>4965</v>
      </c>
      <c r="N5742" s="3">
        <v>45563</v>
      </c>
      <c r="O5742" s="4" t="str">
        <f t="shared" si="625"/>
        <v>2024-09</v>
      </c>
      <c r="P5742" s="4" t="str">
        <f t="shared" si="626"/>
        <v>09</v>
      </c>
      <c r="Q5742" s="4" t="str">
        <f t="shared" si="627"/>
        <v>September</v>
      </c>
      <c r="R5742" s="30" t="str">
        <f t="shared" si="628"/>
        <v>28</v>
      </c>
      <c r="W5742" t="str">
        <f t="shared" si="629"/>
        <v>ok</v>
      </c>
    </row>
    <row r="5743" spans="1:23" x14ac:dyDescent="0.3">
      <c r="A5743" t="s">
        <v>5785</v>
      </c>
      <c r="B5743" t="s">
        <v>36</v>
      </c>
      <c r="C5743" t="s">
        <v>18</v>
      </c>
      <c r="D5743" t="s">
        <v>37</v>
      </c>
      <c r="E5743" t="s">
        <v>45</v>
      </c>
      <c r="F5743" t="s">
        <v>38</v>
      </c>
      <c r="G5743" s="5">
        <v>12469.29</v>
      </c>
      <c r="H5743" s="5">
        <f t="shared" si="623"/>
        <v>224.44721999999999</v>
      </c>
      <c r="I5743" s="6">
        <v>1</v>
      </c>
      <c r="J5743" s="6">
        <v>12469.29</v>
      </c>
      <c r="K5743" s="5">
        <f t="shared" si="624"/>
        <v>224.44721999999999</v>
      </c>
      <c r="L5743" s="7">
        <v>5</v>
      </c>
      <c r="M5743" s="7">
        <v>4543</v>
      </c>
      <c r="N5743" s="3">
        <v>45438</v>
      </c>
      <c r="O5743" s="4" t="str">
        <f t="shared" si="625"/>
        <v>2024-05</v>
      </c>
      <c r="P5743" s="4" t="str">
        <f t="shared" si="626"/>
        <v>05</v>
      </c>
      <c r="Q5743" s="4" t="str">
        <f t="shared" si="627"/>
        <v>May</v>
      </c>
      <c r="R5743" s="30" t="str">
        <f t="shared" si="628"/>
        <v>26</v>
      </c>
      <c r="W5743" t="str">
        <f t="shared" si="629"/>
        <v>ok</v>
      </c>
    </row>
    <row r="5744" spans="1:23" x14ac:dyDescent="0.3">
      <c r="A5744" t="s">
        <v>5786</v>
      </c>
      <c r="B5744" t="s">
        <v>11</v>
      </c>
      <c r="C5744" t="s">
        <v>12</v>
      </c>
      <c r="D5744" t="s">
        <v>13</v>
      </c>
      <c r="E5744" t="s">
        <v>14</v>
      </c>
      <c r="F5744" t="s">
        <v>38</v>
      </c>
      <c r="G5744" s="5">
        <v>18274.099999999999</v>
      </c>
      <c r="H5744" s="5">
        <f t="shared" si="623"/>
        <v>328.93379999999996</v>
      </c>
      <c r="I5744" s="6">
        <v>4</v>
      </c>
      <c r="J5744" s="6">
        <v>73096.399999999994</v>
      </c>
      <c r="K5744" s="5">
        <f t="shared" si="624"/>
        <v>1315.7351999999998</v>
      </c>
      <c r="L5744" s="7">
        <v>4.87</v>
      </c>
      <c r="M5744" s="7">
        <v>3302</v>
      </c>
      <c r="N5744" s="3">
        <v>45377</v>
      </c>
      <c r="O5744" s="4" t="str">
        <f t="shared" si="625"/>
        <v>2024-03</v>
      </c>
      <c r="P5744" s="4" t="str">
        <f t="shared" si="626"/>
        <v>03</v>
      </c>
      <c r="Q5744" s="4" t="str">
        <f t="shared" si="627"/>
        <v>March</v>
      </c>
      <c r="R5744" s="30" t="str">
        <f t="shared" si="628"/>
        <v>26</v>
      </c>
      <c r="W5744" t="str">
        <f t="shared" si="629"/>
        <v>ok</v>
      </c>
    </row>
    <row r="5745" spans="1:23" x14ac:dyDescent="0.3">
      <c r="A5745" t="s">
        <v>5787</v>
      </c>
      <c r="B5745" t="s">
        <v>17</v>
      </c>
      <c r="C5745" t="s">
        <v>18</v>
      </c>
      <c r="D5745" t="s">
        <v>19</v>
      </c>
      <c r="E5745" t="s">
        <v>45</v>
      </c>
      <c r="F5745" t="s">
        <v>26</v>
      </c>
      <c r="G5745" s="5">
        <v>17168.849999999999</v>
      </c>
      <c r="H5745" s="5">
        <f t="shared" si="623"/>
        <v>309.03929999999997</v>
      </c>
      <c r="I5745" s="6">
        <v>5</v>
      </c>
      <c r="J5745" s="6">
        <v>85844.25</v>
      </c>
      <c r="K5745" s="5">
        <f t="shared" si="624"/>
        <v>1545.1964999999998</v>
      </c>
      <c r="L5745" s="7">
        <v>1.1299999999999999</v>
      </c>
      <c r="M5745" s="7">
        <v>4016</v>
      </c>
      <c r="N5745" s="3">
        <v>45314</v>
      </c>
      <c r="O5745" s="4" t="str">
        <f t="shared" si="625"/>
        <v>2024-01</v>
      </c>
      <c r="P5745" s="4" t="str">
        <f t="shared" si="626"/>
        <v>01</v>
      </c>
      <c r="Q5745" s="4" t="str">
        <f t="shared" si="627"/>
        <v>January</v>
      </c>
      <c r="R5745" s="30" t="str">
        <f t="shared" si="628"/>
        <v>23</v>
      </c>
      <c r="W5745" t="str">
        <f t="shared" si="629"/>
        <v>ok</v>
      </c>
    </row>
    <row r="5746" spans="1:23" x14ac:dyDescent="0.3">
      <c r="A5746" t="s">
        <v>5788</v>
      </c>
      <c r="B5746" t="s">
        <v>11</v>
      </c>
      <c r="C5746" t="s">
        <v>12</v>
      </c>
      <c r="D5746" t="s">
        <v>13</v>
      </c>
      <c r="E5746" t="s">
        <v>20</v>
      </c>
      <c r="F5746" t="s">
        <v>21</v>
      </c>
      <c r="G5746" s="5">
        <v>3893.01</v>
      </c>
      <c r="H5746" s="5">
        <f t="shared" si="623"/>
        <v>70.074179999999998</v>
      </c>
      <c r="I5746" s="6">
        <v>4</v>
      </c>
      <c r="J5746" s="6">
        <v>15572.04</v>
      </c>
      <c r="K5746" s="5">
        <f t="shared" si="624"/>
        <v>280.29671999999999</v>
      </c>
      <c r="L5746" s="7">
        <v>2.2200000000000002</v>
      </c>
      <c r="M5746" s="7">
        <v>443</v>
      </c>
      <c r="N5746" s="3">
        <v>45418</v>
      </c>
      <c r="O5746" s="4" t="str">
        <f t="shared" si="625"/>
        <v>2024-05</v>
      </c>
      <c r="P5746" s="4" t="str">
        <f t="shared" si="626"/>
        <v>05</v>
      </c>
      <c r="Q5746" s="4" t="str">
        <f t="shared" si="627"/>
        <v>May</v>
      </c>
      <c r="R5746" s="30" t="str">
        <f t="shared" si="628"/>
        <v>06</v>
      </c>
      <c r="W5746" t="str">
        <f t="shared" si="629"/>
        <v>ok</v>
      </c>
    </row>
    <row r="5747" spans="1:23" x14ac:dyDescent="0.3">
      <c r="A5747" t="s">
        <v>5789</v>
      </c>
      <c r="B5747" t="s">
        <v>63</v>
      </c>
      <c r="C5747" t="s">
        <v>18</v>
      </c>
      <c r="D5747" t="s">
        <v>64</v>
      </c>
      <c r="E5747" t="s">
        <v>45</v>
      </c>
      <c r="F5747" t="s">
        <v>21</v>
      </c>
      <c r="G5747" s="5">
        <v>13861.23</v>
      </c>
      <c r="H5747" s="5">
        <f t="shared" si="623"/>
        <v>249.50213999999997</v>
      </c>
      <c r="I5747" s="6">
        <v>1</v>
      </c>
      <c r="J5747" s="6">
        <v>13861.23</v>
      </c>
      <c r="K5747" s="5">
        <f t="shared" si="624"/>
        <v>249.50213999999997</v>
      </c>
      <c r="L5747" s="7">
        <v>2.72</v>
      </c>
      <c r="M5747" s="7">
        <v>351</v>
      </c>
      <c r="N5747" s="3">
        <v>45636</v>
      </c>
      <c r="O5747" s="4" t="str">
        <f t="shared" si="625"/>
        <v>2024-12</v>
      </c>
      <c r="P5747" s="4" t="str">
        <f t="shared" si="626"/>
        <v>12</v>
      </c>
      <c r="Q5747" s="4" t="str">
        <f t="shared" si="627"/>
        <v>December</v>
      </c>
      <c r="R5747" s="30" t="str">
        <f t="shared" si="628"/>
        <v>10</v>
      </c>
      <c r="W5747" t="str">
        <f t="shared" si="629"/>
        <v>ok</v>
      </c>
    </row>
    <row r="5748" spans="1:23" x14ac:dyDescent="0.3">
      <c r="A5748" t="s">
        <v>5790</v>
      </c>
      <c r="B5748" t="s">
        <v>33</v>
      </c>
      <c r="C5748" t="s">
        <v>12</v>
      </c>
      <c r="D5748" t="s">
        <v>34</v>
      </c>
      <c r="E5748" t="s">
        <v>20</v>
      </c>
      <c r="F5748" t="s">
        <v>15</v>
      </c>
      <c r="G5748" s="5">
        <v>16364.5</v>
      </c>
      <c r="H5748" s="5">
        <f t="shared" si="623"/>
        <v>294.56099999999998</v>
      </c>
      <c r="I5748" s="6">
        <v>4</v>
      </c>
      <c r="J5748" s="6">
        <v>65458</v>
      </c>
      <c r="K5748" s="5">
        <f t="shared" si="624"/>
        <v>1178.2439999999999</v>
      </c>
      <c r="L5748" s="7">
        <v>1.79</v>
      </c>
      <c r="M5748" s="7">
        <v>3198</v>
      </c>
      <c r="N5748" s="3">
        <v>45496</v>
      </c>
      <c r="O5748" s="4" t="str">
        <f t="shared" si="625"/>
        <v>2024-07</v>
      </c>
      <c r="P5748" s="4" t="str">
        <f t="shared" si="626"/>
        <v>07</v>
      </c>
      <c r="Q5748" s="4" t="str">
        <f t="shared" si="627"/>
        <v>July</v>
      </c>
      <c r="R5748" s="30" t="str">
        <f t="shared" si="628"/>
        <v>23</v>
      </c>
      <c r="W5748" t="str">
        <f t="shared" si="629"/>
        <v>ok</v>
      </c>
    </row>
    <row r="5749" spans="1:23" x14ac:dyDescent="0.3">
      <c r="A5749" t="s">
        <v>5791</v>
      </c>
      <c r="B5749" t="s">
        <v>41</v>
      </c>
      <c r="C5749" t="s">
        <v>42</v>
      </c>
      <c r="D5749" t="s">
        <v>43</v>
      </c>
      <c r="E5749" t="s">
        <v>20</v>
      </c>
      <c r="F5749" t="s">
        <v>60</v>
      </c>
      <c r="G5749" s="5">
        <v>18830.52</v>
      </c>
      <c r="H5749" s="5">
        <f t="shared" si="623"/>
        <v>338.94935999999996</v>
      </c>
      <c r="I5749" s="6">
        <v>2</v>
      </c>
      <c r="J5749" s="6">
        <v>37661.040000000001</v>
      </c>
      <c r="K5749" s="5">
        <f t="shared" si="624"/>
        <v>677.89871999999991</v>
      </c>
      <c r="L5749" s="7">
        <v>1.21</v>
      </c>
      <c r="M5749" s="7">
        <v>2656</v>
      </c>
      <c r="N5749" s="3">
        <v>45344</v>
      </c>
      <c r="O5749" s="4" t="str">
        <f t="shared" si="625"/>
        <v>2024-02</v>
      </c>
      <c r="P5749" s="4" t="str">
        <f t="shared" si="626"/>
        <v>02</v>
      </c>
      <c r="Q5749" s="4" t="str">
        <f t="shared" si="627"/>
        <v>February</v>
      </c>
      <c r="R5749" s="30" t="str">
        <f t="shared" si="628"/>
        <v>22</v>
      </c>
      <c r="W5749" t="str">
        <f t="shared" si="629"/>
        <v>ok</v>
      </c>
    </row>
    <row r="5750" spans="1:23" x14ac:dyDescent="0.3">
      <c r="A5750" t="s">
        <v>5792</v>
      </c>
      <c r="B5750" t="s">
        <v>28</v>
      </c>
      <c r="C5750" t="s">
        <v>29</v>
      </c>
      <c r="D5750" t="s">
        <v>30</v>
      </c>
      <c r="E5750" t="s">
        <v>45</v>
      </c>
      <c r="F5750" t="s">
        <v>26</v>
      </c>
      <c r="G5750" s="5">
        <v>13375.05</v>
      </c>
      <c r="H5750" s="5">
        <f t="shared" si="623"/>
        <v>240.75089999999997</v>
      </c>
      <c r="I5750" s="6">
        <v>3</v>
      </c>
      <c r="J5750" s="6">
        <v>40125.15</v>
      </c>
      <c r="K5750" s="5">
        <f t="shared" si="624"/>
        <v>722.25269999999989</v>
      </c>
      <c r="L5750" s="7">
        <v>1.39</v>
      </c>
      <c r="M5750" s="7">
        <v>2533</v>
      </c>
      <c r="N5750" s="3">
        <v>45435</v>
      </c>
      <c r="O5750" s="4" t="str">
        <f t="shared" si="625"/>
        <v>2024-05</v>
      </c>
      <c r="P5750" s="4" t="str">
        <f t="shared" si="626"/>
        <v>05</v>
      </c>
      <c r="Q5750" s="4" t="str">
        <f t="shared" si="627"/>
        <v>May</v>
      </c>
      <c r="R5750" s="30" t="str">
        <f t="shared" si="628"/>
        <v>23</v>
      </c>
      <c r="W5750" t="str">
        <f t="shared" si="629"/>
        <v>ok</v>
      </c>
    </row>
    <row r="5751" spans="1:23" x14ac:dyDescent="0.3">
      <c r="A5751" t="s">
        <v>5793</v>
      </c>
      <c r="B5751" t="s">
        <v>51</v>
      </c>
      <c r="C5751" t="s">
        <v>29</v>
      </c>
      <c r="D5751" t="s">
        <v>52</v>
      </c>
      <c r="E5751" t="s">
        <v>45</v>
      </c>
      <c r="F5751" t="s">
        <v>21</v>
      </c>
      <c r="G5751" s="5">
        <v>15238.96</v>
      </c>
      <c r="H5751" s="5">
        <f t="shared" si="623"/>
        <v>274.30127999999996</v>
      </c>
      <c r="I5751" s="6">
        <v>1</v>
      </c>
      <c r="J5751" s="6">
        <v>15238.96</v>
      </c>
      <c r="K5751" s="5">
        <f t="shared" si="624"/>
        <v>274.30127999999996</v>
      </c>
      <c r="L5751" s="7">
        <v>4.1100000000000003</v>
      </c>
      <c r="M5751" s="7">
        <v>1544</v>
      </c>
      <c r="N5751" s="3">
        <v>45514</v>
      </c>
      <c r="O5751" s="4" t="str">
        <f t="shared" si="625"/>
        <v>2024-08</v>
      </c>
      <c r="P5751" s="4" t="str">
        <f t="shared" si="626"/>
        <v>08</v>
      </c>
      <c r="Q5751" s="4" t="str">
        <f t="shared" si="627"/>
        <v>August</v>
      </c>
      <c r="R5751" s="30" t="str">
        <f t="shared" si="628"/>
        <v>10</v>
      </c>
      <c r="W5751" t="str">
        <f t="shared" si="629"/>
        <v>ok</v>
      </c>
    </row>
    <row r="5752" spans="1:23" x14ac:dyDescent="0.3">
      <c r="A5752" t="s">
        <v>5794</v>
      </c>
      <c r="B5752" t="s">
        <v>63</v>
      </c>
      <c r="C5752" t="s">
        <v>18</v>
      </c>
      <c r="D5752" t="s">
        <v>64</v>
      </c>
      <c r="E5752" t="s">
        <v>45</v>
      </c>
      <c r="F5752" t="s">
        <v>26</v>
      </c>
      <c r="G5752" s="5">
        <v>16008.35</v>
      </c>
      <c r="H5752" s="5">
        <f t="shared" si="623"/>
        <v>288.15029999999996</v>
      </c>
      <c r="I5752" s="6">
        <v>5</v>
      </c>
      <c r="J5752" s="6">
        <v>80041.75</v>
      </c>
      <c r="K5752" s="5">
        <f t="shared" si="624"/>
        <v>1440.7514999999999</v>
      </c>
      <c r="L5752" s="7">
        <v>1.47</v>
      </c>
      <c r="M5752" s="7">
        <v>5000</v>
      </c>
      <c r="N5752" s="3">
        <v>45484</v>
      </c>
      <c r="O5752" s="4" t="str">
        <f t="shared" si="625"/>
        <v>2024-07</v>
      </c>
      <c r="P5752" s="4" t="str">
        <f t="shared" si="626"/>
        <v>07</v>
      </c>
      <c r="Q5752" s="4" t="str">
        <f t="shared" si="627"/>
        <v>July</v>
      </c>
      <c r="R5752" s="30" t="str">
        <f t="shared" si="628"/>
        <v>11</v>
      </c>
      <c r="W5752" t="str">
        <f t="shared" si="629"/>
        <v>ok</v>
      </c>
    </row>
    <row r="5753" spans="1:23" x14ac:dyDescent="0.3">
      <c r="A5753" t="s">
        <v>5795</v>
      </c>
      <c r="B5753" t="s">
        <v>63</v>
      </c>
      <c r="C5753" t="s">
        <v>18</v>
      </c>
      <c r="D5753" t="s">
        <v>64</v>
      </c>
      <c r="E5753" t="s">
        <v>20</v>
      </c>
      <c r="F5753" t="s">
        <v>31</v>
      </c>
      <c r="G5753" s="5">
        <v>1773.8</v>
      </c>
      <c r="H5753" s="5">
        <f t="shared" si="623"/>
        <v>31.928399999999996</v>
      </c>
      <c r="I5753" s="6">
        <v>3</v>
      </c>
      <c r="J5753" s="6">
        <v>5321.4</v>
      </c>
      <c r="K5753" s="5">
        <f t="shared" si="624"/>
        <v>95.785199999999989</v>
      </c>
      <c r="L5753" s="7">
        <v>2.58</v>
      </c>
      <c r="M5753" s="7">
        <v>3072</v>
      </c>
      <c r="N5753" s="3">
        <v>45374</v>
      </c>
      <c r="O5753" s="4" t="str">
        <f t="shared" si="625"/>
        <v>2024-03</v>
      </c>
      <c r="P5753" s="4" t="str">
        <f t="shared" si="626"/>
        <v>03</v>
      </c>
      <c r="Q5753" s="4" t="str">
        <f t="shared" si="627"/>
        <v>March</v>
      </c>
      <c r="R5753" s="30" t="str">
        <f t="shared" si="628"/>
        <v>23</v>
      </c>
      <c r="W5753" t="str">
        <f t="shared" si="629"/>
        <v>ok</v>
      </c>
    </row>
    <row r="5754" spans="1:23" x14ac:dyDescent="0.3">
      <c r="A5754" t="s">
        <v>5796</v>
      </c>
      <c r="B5754" t="s">
        <v>51</v>
      </c>
      <c r="C5754" t="s">
        <v>29</v>
      </c>
      <c r="D5754" t="s">
        <v>52</v>
      </c>
      <c r="E5754" t="s">
        <v>14</v>
      </c>
      <c r="F5754" t="s">
        <v>38</v>
      </c>
      <c r="G5754" s="5">
        <v>18077.62</v>
      </c>
      <c r="H5754" s="5">
        <f t="shared" si="623"/>
        <v>325.39715999999999</v>
      </c>
      <c r="I5754" s="6">
        <v>2</v>
      </c>
      <c r="J5754" s="6">
        <v>36155.24</v>
      </c>
      <c r="K5754" s="5">
        <f t="shared" si="624"/>
        <v>650.79431999999997</v>
      </c>
      <c r="L5754" s="7">
        <v>3.85</v>
      </c>
      <c r="M5754" s="7">
        <v>3216</v>
      </c>
      <c r="N5754" s="3">
        <v>45430</v>
      </c>
      <c r="O5754" s="4" t="str">
        <f t="shared" si="625"/>
        <v>2024-05</v>
      </c>
      <c r="P5754" s="4" t="str">
        <f t="shared" si="626"/>
        <v>05</v>
      </c>
      <c r="Q5754" s="4" t="str">
        <f t="shared" si="627"/>
        <v>May</v>
      </c>
      <c r="R5754" s="30" t="str">
        <f t="shared" si="628"/>
        <v>18</v>
      </c>
      <c r="W5754" t="str">
        <f t="shared" si="629"/>
        <v>ok</v>
      </c>
    </row>
    <row r="5755" spans="1:23" x14ac:dyDescent="0.3">
      <c r="A5755" t="s">
        <v>5797</v>
      </c>
      <c r="B5755" t="s">
        <v>41</v>
      </c>
      <c r="C5755" t="s">
        <v>42</v>
      </c>
      <c r="D5755" t="s">
        <v>43</v>
      </c>
      <c r="E5755" t="s">
        <v>20</v>
      </c>
      <c r="F5755" t="s">
        <v>15</v>
      </c>
      <c r="G5755" s="5">
        <v>4450.9799999999996</v>
      </c>
      <c r="H5755" s="5">
        <f t="shared" si="623"/>
        <v>80.11763999999998</v>
      </c>
      <c r="I5755" s="6">
        <v>4</v>
      </c>
      <c r="J5755" s="6">
        <v>17803.919999999998</v>
      </c>
      <c r="K5755" s="5">
        <f t="shared" si="624"/>
        <v>320.47055999999992</v>
      </c>
      <c r="L5755" s="7">
        <v>2.16</v>
      </c>
      <c r="M5755" s="7">
        <v>2280</v>
      </c>
      <c r="N5755" s="3">
        <v>45304</v>
      </c>
      <c r="O5755" s="4" t="str">
        <f t="shared" si="625"/>
        <v>2024-01</v>
      </c>
      <c r="P5755" s="4" t="str">
        <f t="shared" si="626"/>
        <v>01</v>
      </c>
      <c r="Q5755" s="4" t="str">
        <f t="shared" si="627"/>
        <v>January</v>
      </c>
      <c r="R5755" s="30" t="str">
        <f t="shared" si="628"/>
        <v>13</v>
      </c>
      <c r="W5755" t="str">
        <f t="shared" si="629"/>
        <v>ok</v>
      </c>
    </row>
    <row r="5756" spans="1:23" x14ac:dyDescent="0.3">
      <c r="A5756" t="s">
        <v>5798</v>
      </c>
      <c r="B5756" t="s">
        <v>47</v>
      </c>
      <c r="C5756" t="s">
        <v>12</v>
      </c>
      <c r="D5756" t="s">
        <v>48</v>
      </c>
      <c r="E5756" t="s">
        <v>45</v>
      </c>
      <c r="F5756" t="s">
        <v>15</v>
      </c>
      <c r="G5756" s="5">
        <v>9461.5300000000007</v>
      </c>
      <c r="H5756" s="5">
        <f t="shared" si="623"/>
        <v>170.30753999999999</v>
      </c>
      <c r="I5756" s="6">
        <v>5</v>
      </c>
      <c r="J5756" s="6">
        <v>47307.65</v>
      </c>
      <c r="K5756" s="5">
        <f t="shared" si="624"/>
        <v>851.53769999999997</v>
      </c>
      <c r="L5756" s="7">
        <v>1.26</v>
      </c>
      <c r="M5756" s="7">
        <v>396</v>
      </c>
      <c r="N5756" s="3">
        <v>45602</v>
      </c>
      <c r="O5756" s="4" t="str">
        <f t="shared" si="625"/>
        <v>2024-11</v>
      </c>
      <c r="P5756" s="4" t="str">
        <f t="shared" si="626"/>
        <v>11</v>
      </c>
      <c r="Q5756" s="4" t="str">
        <f t="shared" si="627"/>
        <v>November</v>
      </c>
      <c r="R5756" s="30" t="str">
        <f t="shared" si="628"/>
        <v>06</v>
      </c>
      <c r="W5756" t="str">
        <f t="shared" si="629"/>
        <v>ok</v>
      </c>
    </row>
    <row r="5757" spans="1:23" x14ac:dyDescent="0.3">
      <c r="A5757" t="s">
        <v>5799</v>
      </c>
      <c r="B5757" t="s">
        <v>23</v>
      </c>
      <c r="C5757" t="s">
        <v>24</v>
      </c>
      <c r="D5757" t="s">
        <v>25</v>
      </c>
      <c r="E5757" t="s">
        <v>20</v>
      </c>
      <c r="F5757" t="s">
        <v>60</v>
      </c>
      <c r="G5757" s="5">
        <v>10839.05</v>
      </c>
      <c r="H5757" s="5">
        <f t="shared" si="623"/>
        <v>195.10289999999998</v>
      </c>
      <c r="I5757" s="6">
        <v>3</v>
      </c>
      <c r="J5757" s="6">
        <v>32517.15</v>
      </c>
      <c r="K5757" s="5">
        <f t="shared" si="624"/>
        <v>585.30869999999993</v>
      </c>
      <c r="L5757" s="7">
        <v>3.43</v>
      </c>
      <c r="M5757" s="7">
        <v>4502</v>
      </c>
      <c r="N5757" s="3">
        <v>45368</v>
      </c>
      <c r="O5757" s="4" t="str">
        <f t="shared" si="625"/>
        <v>2024-03</v>
      </c>
      <c r="P5757" s="4" t="str">
        <f t="shared" si="626"/>
        <v>03</v>
      </c>
      <c r="Q5757" s="4" t="str">
        <f t="shared" si="627"/>
        <v>March</v>
      </c>
      <c r="R5757" s="30" t="str">
        <f t="shared" si="628"/>
        <v>17</v>
      </c>
      <c r="W5757" t="str">
        <f t="shared" si="629"/>
        <v>ok</v>
      </c>
    </row>
    <row r="5758" spans="1:23" x14ac:dyDescent="0.3">
      <c r="A5758" t="s">
        <v>5800</v>
      </c>
      <c r="B5758" t="s">
        <v>41</v>
      </c>
      <c r="C5758" t="s">
        <v>42</v>
      </c>
      <c r="D5758" t="s">
        <v>43</v>
      </c>
      <c r="E5758" t="s">
        <v>14</v>
      </c>
      <c r="F5758" t="s">
        <v>60</v>
      </c>
      <c r="G5758" s="5">
        <v>7010.29</v>
      </c>
      <c r="H5758" s="5">
        <f t="shared" si="623"/>
        <v>126.18521999999999</v>
      </c>
      <c r="I5758" s="6">
        <v>2</v>
      </c>
      <c r="J5758" s="6">
        <v>14020.58</v>
      </c>
      <c r="K5758" s="5">
        <f t="shared" si="624"/>
        <v>252.37043999999997</v>
      </c>
      <c r="L5758" s="7">
        <v>1.1100000000000001</v>
      </c>
      <c r="M5758" s="7">
        <v>1946</v>
      </c>
      <c r="N5758" s="3">
        <v>45507</v>
      </c>
      <c r="O5758" s="4" t="str">
        <f t="shared" si="625"/>
        <v>2024-08</v>
      </c>
      <c r="P5758" s="4" t="str">
        <f t="shared" si="626"/>
        <v>08</v>
      </c>
      <c r="Q5758" s="4" t="str">
        <f t="shared" si="627"/>
        <v>August</v>
      </c>
      <c r="R5758" s="30" t="str">
        <f t="shared" si="628"/>
        <v>03</v>
      </c>
      <c r="W5758" t="str">
        <f t="shared" si="629"/>
        <v>ok</v>
      </c>
    </row>
    <row r="5759" spans="1:23" x14ac:dyDescent="0.3">
      <c r="A5759" t="s">
        <v>5801</v>
      </c>
      <c r="B5759" t="s">
        <v>33</v>
      </c>
      <c r="C5759" t="s">
        <v>12</v>
      </c>
      <c r="D5759" t="s">
        <v>34</v>
      </c>
      <c r="E5759" t="s">
        <v>14</v>
      </c>
      <c r="F5759" t="s">
        <v>26</v>
      </c>
      <c r="G5759" s="5">
        <v>3907.08</v>
      </c>
      <c r="H5759" s="5">
        <f t="shared" si="623"/>
        <v>70.327439999999996</v>
      </c>
      <c r="I5759" s="6">
        <v>3</v>
      </c>
      <c r="J5759" s="6">
        <v>11721.24</v>
      </c>
      <c r="K5759" s="5">
        <f t="shared" si="624"/>
        <v>210.98231999999999</v>
      </c>
      <c r="L5759" s="7">
        <v>2.54</v>
      </c>
      <c r="M5759" s="7">
        <v>4204</v>
      </c>
      <c r="N5759" s="3">
        <v>45424</v>
      </c>
      <c r="O5759" s="4" t="str">
        <f t="shared" si="625"/>
        <v>2024-05</v>
      </c>
      <c r="P5759" s="4" t="str">
        <f t="shared" si="626"/>
        <v>05</v>
      </c>
      <c r="Q5759" s="4" t="str">
        <f t="shared" si="627"/>
        <v>May</v>
      </c>
      <c r="R5759" s="30" t="str">
        <f t="shared" si="628"/>
        <v>12</v>
      </c>
      <c r="W5759" t="str">
        <f t="shared" si="629"/>
        <v>ok</v>
      </c>
    </row>
    <row r="5760" spans="1:23" x14ac:dyDescent="0.3">
      <c r="A5760" t="s">
        <v>5802</v>
      </c>
      <c r="B5760" t="s">
        <v>47</v>
      </c>
      <c r="C5760" t="s">
        <v>12</v>
      </c>
      <c r="D5760" t="s">
        <v>48</v>
      </c>
      <c r="E5760" t="s">
        <v>20</v>
      </c>
      <c r="F5760" t="s">
        <v>15</v>
      </c>
      <c r="G5760" s="5">
        <v>16080.95</v>
      </c>
      <c r="H5760" s="5">
        <f t="shared" si="623"/>
        <v>289.45709999999997</v>
      </c>
      <c r="I5760" s="6">
        <v>4</v>
      </c>
      <c r="J5760" s="6">
        <v>64323.8</v>
      </c>
      <c r="K5760" s="5">
        <f t="shared" si="624"/>
        <v>1157.8283999999999</v>
      </c>
      <c r="L5760" s="7">
        <v>4.9000000000000004</v>
      </c>
      <c r="M5760" s="7">
        <v>1150</v>
      </c>
      <c r="N5760" s="3">
        <v>45392</v>
      </c>
      <c r="O5760" s="4" t="str">
        <f t="shared" si="625"/>
        <v>2024-04</v>
      </c>
      <c r="P5760" s="4" t="str">
        <f t="shared" si="626"/>
        <v>04</v>
      </c>
      <c r="Q5760" s="4" t="str">
        <f t="shared" si="627"/>
        <v>April</v>
      </c>
      <c r="R5760" s="30" t="str">
        <f t="shared" si="628"/>
        <v>10</v>
      </c>
      <c r="W5760" t="str">
        <f t="shared" si="629"/>
        <v>ok</v>
      </c>
    </row>
    <row r="5761" spans="1:23" x14ac:dyDescent="0.3">
      <c r="A5761" t="s">
        <v>5803</v>
      </c>
      <c r="B5761" t="s">
        <v>33</v>
      </c>
      <c r="C5761" t="s">
        <v>12</v>
      </c>
      <c r="D5761" t="s">
        <v>34</v>
      </c>
      <c r="E5761" t="s">
        <v>20</v>
      </c>
      <c r="F5761" t="s">
        <v>15</v>
      </c>
      <c r="G5761" s="5">
        <v>12514.65</v>
      </c>
      <c r="H5761" s="5">
        <f t="shared" si="623"/>
        <v>225.26369999999997</v>
      </c>
      <c r="I5761" s="6">
        <v>2</v>
      </c>
      <c r="J5761" s="6">
        <v>25029.3</v>
      </c>
      <c r="K5761" s="5">
        <f t="shared" si="624"/>
        <v>450.52739999999994</v>
      </c>
      <c r="L5761" s="7">
        <v>2.61</v>
      </c>
      <c r="M5761" s="7">
        <v>4601</v>
      </c>
      <c r="N5761" s="3">
        <v>45375</v>
      </c>
      <c r="O5761" s="4" t="str">
        <f t="shared" si="625"/>
        <v>2024-03</v>
      </c>
      <c r="P5761" s="4" t="str">
        <f t="shared" si="626"/>
        <v>03</v>
      </c>
      <c r="Q5761" s="4" t="str">
        <f t="shared" si="627"/>
        <v>March</v>
      </c>
      <c r="R5761" s="30" t="str">
        <f t="shared" si="628"/>
        <v>24</v>
      </c>
      <c r="W5761" t="str">
        <f t="shared" si="629"/>
        <v>ok</v>
      </c>
    </row>
    <row r="5762" spans="1:23" x14ac:dyDescent="0.3">
      <c r="A5762" t="s">
        <v>5804</v>
      </c>
      <c r="B5762" t="s">
        <v>41</v>
      </c>
      <c r="C5762" t="s">
        <v>42</v>
      </c>
      <c r="D5762" t="s">
        <v>43</v>
      </c>
      <c r="E5762" t="s">
        <v>20</v>
      </c>
      <c r="F5762" t="s">
        <v>60</v>
      </c>
      <c r="G5762" s="5">
        <v>4770.4799999999996</v>
      </c>
      <c r="H5762" s="5">
        <f t="shared" si="623"/>
        <v>85.868639999999985</v>
      </c>
      <c r="I5762" s="6">
        <v>4</v>
      </c>
      <c r="J5762" s="6">
        <v>19081.919999999998</v>
      </c>
      <c r="K5762" s="5">
        <f t="shared" si="624"/>
        <v>343.47455999999994</v>
      </c>
      <c r="L5762" s="7">
        <v>2.7</v>
      </c>
      <c r="M5762" s="7">
        <v>2140</v>
      </c>
      <c r="N5762" s="3">
        <v>45593</v>
      </c>
      <c r="O5762" s="4" t="str">
        <f t="shared" si="625"/>
        <v>2024-10</v>
      </c>
      <c r="P5762" s="4" t="str">
        <f t="shared" si="626"/>
        <v>10</v>
      </c>
      <c r="Q5762" s="4" t="str">
        <f t="shared" si="627"/>
        <v>October</v>
      </c>
      <c r="R5762" s="30" t="str">
        <f t="shared" si="628"/>
        <v>28</v>
      </c>
      <c r="W5762" t="str">
        <f t="shared" si="629"/>
        <v>ok</v>
      </c>
    </row>
    <row r="5763" spans="1:23" x14ac:dyDescent="0.3">
      <c r="A5763" t="s">
        <v>5805</v>
      </c>
      <c r="B5763" t="s">
        <v>33</v>
      </c>
      <c r="C5763" t="s">
        <v>12</v>
      </c>
      <c r="D5763" t="s">
        <v>34</v>
      </c>
      <c r="E5763" t="s">
        <v>45</v>
      </c>
      <c r="F5763" t="s">
        <v>15</v>
      </c>
      <c r="G5763" s="5">
        <v>8336.36</v>
      </c>
      <c r="H5763" s="5">
        <f t="shared" ref="H5763:H5826" si="630">G5763*0.018</f>
        <v>150.05448000000001</v>
      </c>
      <c r="I5763" s="6">
        <v>3</v>
      </c>
      <c r="J5763" s="6">
        <v>25009.08</v>
      </c>
      <c r="K5763" s="5">
        <f t="shared" ref="K5763:K5826" si="631">H5763*I5763</f>
        <v>450.16344000000004</v>
      </c>
      <c r="L5763" s="7">
        <v>4.55</v>
      </c>
      <c r="M5763" s="7">
        <v>4000</v>
      </c>
      <c r="N5763" s="3">
        <v>45471</v>
      </c>
      <c r="O5763" s="4" t="str">
        <f t="shared" ref="O5763:O5826" si="632">TEXT(N5763,"yyyy-mm")</f>
        <v>2024-06</v>
      </c>
      <c r="P5763" s="4" t="str">
        <f t="shared" ref="P5763:P5826" si="633">TEXT(N5763,"mm")</f>
        <v>06</v>
      </c>
      <c r="Q5763" s="4" t="str">
        <f t="shared" ref="Q5763:Q5826" si="634">TEXT(DATE(2024,P5763,1),"mmmm")</f>
        <v>June</v>
      </c>
      <c r="R5763" s="30" t="str">
        <f t="shared" ref="R5763:R5826" si="635">TEXT(N5763,"dd")</f>
        <v>28</v>
      </c>
      <c r="W5763" t="str">
        <f t="shared" ref="W5763:W5826" si="636">IF(G5763*I5763=J5763,"ok","False")</f>
        <v>ok</v>
      </c>
    </row>
    <row r="5764" spans="1:23" x14ac:dyDescent="0.3">
      <c r="A5764" t="s">
        <v>5806</v>
      </c>
      <c r="B5764" t="s">
        <v>17</v>
      </c>
      <c r="C5764" t="s">
        <v>18</v>
      </c>
      <c r="D5764" t="s">
        <v>19</v>
      </c>
      <c r="E5764" t="s">
        <v>45</v>
      </c>
      <c r="F5764" t="s">
        <v>31</v>
      </c>
      <c r="G5764" s="5">
        <v>474.95</v>
      </c>
      <c r="H5764" s="5">
        <f t="shared" si="630"/>
        <v>8.5490999999999993</v>
      </c>
      <c r="I5764" s="6">
        <v>5</v>
      </c>
      <c r="J5764" s="6">
        <v>2374.75</v>
      </c>
      <c r="K5764" s="5">
        <f t="shared" si="631"/>
        <v>42.745499999999993</v>
      </c>
      <c r="L5764" s="7">
        <v>3.18</v>
      </c>
      <c r="M5764" s="7">
        <v>4324</v>
      </c>
      <c r="N5764" s="3">
        <v>45475</v>
      </c>
      <c r="O5764" s="4" t="str">
        <f t="shared" si="632"/>
        <v>2024-07</v>
      </c>
      <c r="P5764" s="4" t="str">
        <f t="shared" si="633"/>
        <v>07</v>
      </c>
      <c r="Q5764" s="4" t="str">
        <f t="shared" si="634"/>
        <v>July</v>
      </c>
      <c r="R5764" s="30" t="str">
        <f t="shared" si="635"/>
        <v>02</v>
      </c>
      <c r="W5764" t="str">
        <f t="shared" si="636"/>
        <v>ok</v>
      </c>
    </row>
    <row r="5765" spans="1:23" x14ac:dyDescent="0.3">
      <c r="A5765" t="s">
        <v>5807</v>
      </c>
      <c r="B5765" t="s">
        <v>33</v>
      </c>
      <c r="C5765" t="s">
        <v>12</v>
      </c>
      <c r="D5765" t="s">
        <v>34</v>
      </c>
      <c r="E5765" t="s">
        <v>45</v>
      </c>
      <c r="F5765" t="s">
        <v>60</v>
      </c>
      <c r="G5765" s="5">
        <v>9303.94</v>
      </c>
      <c r="H5765" s="5">
        <f t="shared" si="630"/>
        <v>167.47092000000001</v>
      </c>
      <c r="I5765" s="6">
        <v>2</v>
      </c>
      <c r="J5765" s="6">
        <v>18607.88</v>
      </c>
      <c r="K5765" s="5">
        <f t="shared" si="631"/>
        <v>334.94184000000001</v>
      </c>
      <c r="L5765" s="7">
        <v>4.62</v>
      </c>
      <c r="M5765" s="7">
        <v>2057</v>
      </c>
      <c r="N5765" s="3">
        <v>45495</v>
      </c>
      <c r="O5765" s="4" t="str">
        <f t="shared" si="632"/>
        <v>2024-07</v>
      </c>
      <c r="P5765" s="4" t="str">
        <f t="shared" si="633"/>
        <v>07</v>
      </c>
      <c r="Q5765" s="4" t="str">
        <f t="shared" si="634"/>
        <v>July</v>
      </c>
      <c r="R5765" s="30" t="str">
        <f t="shared" si="635"/>
        <v>22</v>
      </c>
      <c r="W5765" t="str">
        <f t="shared" si="636"/>
        <v>ok</v>
      </c>
    </row>
    <row r="5766" spans="1:23" x14ac:dyDescent="0.3">
      <c r="A5766" t="s">
        <v>5808</v>
      </c>
      <c r="B5766" t="s">
        <v>33</v>
      </c>
      <c r="C5766" t="s">
        <v>12</v>
      </c>
      <c r="D5766" t="s">
        <v>34</v>
      </c>
      <c r="E5766" t="s">
        <v>45</v>
      </c>
      <c r="F5766" t="s">
        <v>26</v>
      </c>
      <c r="G5766" s="5">
        <v>15680.28</v>
      </c>
      <c r="H5766" s="5">
        <f t="shared" si="630"/>
        <v>282.24504000000002</v>
      </c>
      <c r="I5766" s="6">
        <v>3</v>
      </c>
      <c r="J5766" s="6">
        <v>47040.84</v>
      </c>
      <c r="K5766" s="5">
        <f t="shared" si="631"/>
        <v>846.73512000000005</v>
      </c>
      <c r="L5766" s="7">
        <v>3.88</v>
      </c>
      <c r="M5766" s="7">
        <v>1841</v>
      </c>
      <c r="N5766" s="3">
        <v>45617</v>
      </c>
      <c r="O5766" s="4" t="str">
        <f t="shared" si="632"/>
        <v>2024-11</v>
      </c>
      <c r="P5766" s="4" t="str">
        <f t="shared" si="633"/>
        <v>11</v>
      </c>
      <c r="Q5766" s="4" t="str">
        <f t="shared" si="634"/>
        <v>November</v>
      </c>
      <c r="R5766" s="30" t="str">
        <f t="shared" si="635"/>
        <v>21</v>
      </c>
      <c r="W5766" t="str">
        <f t="shared" si="636"/>
        <v>ok</v>
      </c>
    </row>
    <row r="5767" spans="1:23" x14ac:dyDescent="0.3">
      <c r="A5767" t="s">
        <v>5809</v>
      </c>
      <c r="B5767" t="s">
        <v>47</v>
      </c>
      <c r="C5767" t="s">
        <v>12</v>
      </c>
      <c r="D5767" t="s">
        <v>48</v>
      </c>
      <c r="E5767" t="s">
        <v>20</v>
      </c>
      <c r="F5767" t="s">
        <v>38</v>
      </c>
      <c r="G5767" s="5">
        <v>1804.26</v>
      </c>
      <c r="H5767" s="5">
        <f t="shared" si="630"/>
        <v>32.476679999999995</v>
      </c>
      <c r="I5767" s="6">
        <v>5</v>
      </c>
      <c r="J5767" s="6">
        <v>9021.2999999999993</v>
      </c>
      <c r="K5767" s="5">
        <f t="shared" si="631"/>
        <v>162.38339999999997</v>
      </c>
      <c r="L5767" s="7">
        <v>1.79</v>
      </c>
      <c r="M5767" s="7">
        <v>3758</v>
      </c>
      <c r="N5767" s="3">
        <v>45563</v>
      </c>
      <c r="O5767" s="4" t="str">
        <f t="shared" si="632"/>
        <v>2024-09</v>
      </c>
      <c r="P5767" s="4" t="str">
        <f t="shared" si="633"/>
        <v>09</v>
      </c>
      <c r="Q5767" s="4" t="str">
        <f t="shared" si="634"/>
        <v>September</v>
      </c>
      <c r="R5767" s="30" t="str">
        <f t="shared" si="635"/>
        <v>28</v>
      </c>
      <c r="W5767" t="str">
        <f t="shared" si="636"/>
        <v>ok</v>
      </c>
    </row>
    <row r="5768" spans="1:23" x14ac:dyDescent="0.3">
      <c r="A5768" t="s">
        <v>5810</v>
      </c>
      <c r="B5768" t="s">
        <v>36</v>
      </c>
      <c r="C5768" t="s">
        <v>18</v>
      </c>
      <c r="D5768" t="s">
        <v>37</v>
      </c>
      <c r="E5768" t="s">
        <v>45</v>
      </c>
      <c r="F5768" t="s">
        <v>26</v>
      </c>
      <c r="G5768" s="5">
        <v>11973.72</v>
      </c>
      <c r="H5768" s="5">
        <f t="shared" si="630"/>
        <v>215.52695999999997</v>
      </c>
      <c r="I5768" s="6">
        <v>4</v>
      </c>
      <c r="J5768" s="6">
        <v>47894.879999999997</v>
      </c>
      <c r="K5768" s="5">
        <f t="shared" si="631"/>
        <v>862.1078399999999</v>
      </c>
      <c r="L5768" s="7">
        <v>2.38</v>
      </c>
      <c r="M5768" s="7">
        <v>2353</v>
      </c>
      <c r="N5768" s="3">
        <v>45329</v>
      </c>
      <c r="O5768" s="4" t="str">
        <f t="shared" si="632"/>
        <v>2024-02</v>
      </c>
      <c r="P5768" s="4" t="str">
        <f t="shared" si="633"/>
        <v>02</v>
      </c>
      <c r="Q5768" s="4" t="str">
        <f t="shared" si="634"/>
        <v>February</v>
      </c>
      <c r="R5768" s="30" t="str">
        <f t="shared" si="635"/>
        <v>07</v>
      </c>
      <c r="W5768" t="str">
        <f t="shared" si="636"/>
        <v>ok</v>
      </c>
    </row>
    <row r="5769" spans="1:23" x14ac:dyDescent="0.3">
      <c r="A5769" t="s">
        <v>5811</v>
      </c>
      <c r="B5769" t="s">
        <v>36</v>
      </c>
      <c r="C5769" t="s">
        <v>18</v>
      </c>
      <c r="D5769" t="s">
        <v>37</v>
      </c>
      <c r="E5769" t="s">
        <v>14</v>
      </c>
      <c r="F5769" t="s">
        <v>60</v>
      </c>
      <c r="G5769" s="5">
        <v>16568.099999999999</v>
      </c>
      <c r="H5769" s="5">
        <f t="shared" si="630"/>
        <v>298.22579999999994</v>
      </c>
      <c r="I5769" s="6">
        <v>3</v>
      </c>
      <c r="J5769" s="6">
        <v>49704.3</v>
      </c>
      <c r="K5769" s="5">
        <f t="shared" si="631"/>
        <v>894.67739999999981</v>
      </c>
      <c r="L5769" s="7">
        <v>2.86</v>
      </c>
      <c r="M5769" s="7">
        <v>932</v>
      </c>
      <c r="N5769" s="3">
        <v>45595</v>
      </c>
      <c r="O5769" s="4" t="str">
        <f t="shared" si="632"/>
        <v>2024-10</v>
      </c>
      <c r="P5769" s="4" t="str">
        <f t="shared" si="633"/>
        <v>10</v>
      </c>
      <c r="Q5769" s="4" t="str">
        <f t="shared" si="634"/>
        <v>October</v>
      </c>
      <c r="R5769" s="30" t="str">
        <f t="shared" si="635"/>
        <v>30</v>
      </c>
      <c r="W5769" t="str">
        <f t="shared" si="636"/>
        <v>ok</v>
      </c>
    </row>
    <row r="5770" spans="1:23" x14ac:dyDescent="0.3">
      <c r="A5770" t="s">
        <v>5812</v>
      </c>
      <c r="B5770" t="s">
        <v>36</v>
      </c>
      <c r="C5770" t="s">
        <v>18</v>
      </c>
      <c r="D5770" t="s">
        <v>37</v>
      </c>
      <c r="E5770" t="s">
        <v>20</v>
      </c>
      <c r="F5770" t="s">
        <v>31</v>
      </c>
      <c r="G5770" s="5">
        <v>10107.68</v>
      </c>
      <c r="H5770" s="5">
        <f t="shared" si="630"/>
        <v>181.93823999999998</v>
      </c>
      <c r="I5770" s="6">
        <v>4</v>
      </c>
      <c r="J5770" s="6">
        <v>40430.720000000001</v>
      </c>
      <c r="K5770" s="5">
        <f t="shared" si="631"/>
        <v>727.75295999999992</v>
      </c>
      <c r="L5770" s="7">
        <v>2.14</v>
      </c>
      <c r="M5770" s="7">
        <v>4529</v>
      </c>
      <c r="N5770" s="3">
        <v>45400</v>
      </c>
      <c r="O5770" s="4" t="str">
        <f t="shared" si="632"/>
        <v>2024-04</v>
      </c>
      <c r="P5770" s="4" t="str">
        <f t="shared" si="633"/>
        <v>04</v>
      </c>
      <c r="Q5770" s="4" t="str">
        <f t="shared" si="634"/>
        <v>April</v>
      </c>
      <c r="R5770" s="30" t="str">
        <f t="shared" si="635"/>
        <v>18</v>
      </c>
      <c r="W5770" t="str">
        <f t="shared" si="636"/>
        <v>ok</v>
      </c>
    </row>
    <row r="5771" spans="1:23" x14ac:dyDescent="0.3">
      <c r="A5771" t="s">
        <v>5813</v>
      </c>
      <c r="B5771" t="s">
        <v>33</v>
      </c>
      <c r="C5771" t="s">
        <v>12</v>
      </c>
      <c r="D5771" t="s">
        <v>34</v>
      </c>
      <c r="E5771" t="s">
        <v>45</v>
      </c>
      <c r="F5771" t="s">
        <v>38</v>
      </c>
      <c r="G5771" s="5">
        <v>1750.89</v>
      </c>
      <c r="H5771" s="5">
        <f t="shared" si="630"/>
        <v>31.516020000000001</v>
      </c>
      <c r="I5771" s="6">
        <v>2</v>
      </c>
      <c r="J5771" s="6">
        <v>3501.78</v>
      </c>
      <c r="K5771" s="5">
        <f t="shared" si="631"/>
        <v>63.032040000000002</v>
      </c>
      <c r="L5771" s="7">
        <v>2.25</v>
      </c>
      <c r="M5771" s="7">
        <v>4545</v>
      </c>
      <c r="N5771" s="3">
        <v>45459</v>
      </c>
      <c r="O5771" s="4" t="str">
        <f t="shared" si="632"/>
        <v>2024-06</v>
      </c>
      <c r="P5771" s="4" t="str">
        <f t="shared" si="633"/>
        <v>06</v>
      </c>
      <c r="Q5771" s="4" t="str">
        <f t="shared" si="634"/>
        <v>June</v>
      </c>
      <c r="R5771" s="30" t="str">
        <f t="shared" si="635"/>
        <v>16</v>
      </c>
      <c r="W5771" t="str">
        <f t="shared" si="636"/>
        <v>ok</v>
      </c>
    </row>
    <row r="5772" spans="1:23" x14ac:dyDescent="0.3">
      <c r="A5772" t="s">
        <v>5814</v>
      </c>
      <c r="B5772" t="s">
        <v>41</v>
      </c>
      <c r="C5772" t="s">
        <v>42</v>
      </c>
      <c r="D5772" t="s">
        <v>43</v>
      </c>
      <c r="E5772" t="s">
        <v>45</v>
      </c>
      <c r="F5772" t="s">
        <v>38</v>
      </c>
      <c r="G5772" s="5">
        <v>4909.95</v>
      </c>
      <c r="H5772" s="5">
        <f t="shared" si="630"/>
        <v>88.379099999999994</v>
      </c>
      <c r="I5772" s="6">
        <v>4</v>
      </c>
      <c r="J5772" s="6">
        <v>19639.8</v>
      </c>
      <c r="K5772" s="5">
        <f t="shared" si="631"/>
        <v>353.51639999999998</v>
      </c>
      <c r="L5772" s="7">
        <v>4.43</v>
      </c>
      <c r="M5772" s="7">
        <v>2531</v>
      </c>
      <c r="N5772" s="3">
        <v>45375</v>
      </c>
      <c r="O5772" s="4" t="str">
        <f t="shared" si="632"/>
        <v>2024-03</v>
      </c>
      <c r="P5772" s="4" t="str">
        <f t="shared" si="633"/>
        <v>03</v>
      </c>
      <c r="Q5772" s="4" t="str">
        <f t="shared" si="634"/>
        <v>March</v>
      </c>
      <c r="R5772" s="30" t="str">
        <f t="shared" si="635"/>
        <v>24</v>
      </c>
      <c r="W5772" t="str">
        <f t="shared" si="636"/>
        <v>ok</v>
      </c>
    </row>
    <row r="5773" spans="1:23" x14ac:dyDescent="0.3">
      <c r="A5773" t="s">
        <v>5815</v>
      </c>
      <c r="B5773" t="s">
        <v>51</v>
      </c>
      <c r="C5773" t="s">
        <v>29</v>
      </c>
      <c r="D5773" t="s">
        <v>52</v>
      </c>
      <c r="E5773" t="s">
        <v>45</v>
      </c>
      <c r="F5773" t="s">
        <v>38</v>
      </c>
      <c r="G5773" s="5">
        <v>2538.75</v>
      </c>
      <c r="H5773" s="5">
        <f t="shared" si="630"/>
        <v>45.697499999999998</v>
      </c>
      <c r="I5773" s="6">
        <v>1</v>
      </c>
      <c r="J5773" s="6">
        <v>2538.75</v>
      </c>
      <c r="K5773" s="5">
        <f t="shared" si="631"/>
        <v>45.697499999999998</v>
      </c>
      <c r="L5773" s="7">
        <v>4.74</v>
      </c>
      <c r="M5773" s="7">
        <v>4613</v>
      </c>
      <c r="N5773" s="3">
        <v>45618</v>
      </c>
      <c r="O5773" s="4" t="str">
        <f t="shared" si="632"/>
        <v>2024-11</v>
      </c>
      <c r="P5773" s="4" t="str">
        <f t="shared" si="633"/>
        <v>11</v>
      </c>
      <c r="Q5773" s="4" t="str">
        <f t="shared" si="634"/>
        <v>November</v>
      </c>
      <c r="R5773" s="30" t="str">
        <f t="shared" si="635"/>
        <v>22</v>
      </c>
      <c r="W5773" t="str">
        <f t="shared" si="636"/>
        <v>ok</v>
      </c>
    </row>
    <row r="5774" spans="1:23" x14ac:dyDescent="0.3">
      <c r="A5774" t="s">
        <v>5816</v>
      </c>
      <c r="B5774" t="s">
        <v>47</v>
      </c>
      <c r="C5774" t="s">
        <v>12</v>
      </c>
      <c r="D5774" t="s">
        <v>48</v>
      </c>
      <c r="E5774" t="s">
        <v>14</v>
      </c>
      <c r="F5774" t="s">
        <v>15</v>
      </c>
      <c r="G5774" s="5">
        <v>4136.9399999999996</v>
      </c>
      <c r="H5774" s="5">
        <f t="shared" si="630"/>
        <v>74.464919999999992</v>
      </c>
      <c r="I5774" s="6">
        <v>3</v>
      </c>
      <c r="J5774" s="6">
        <v>12410.82</v>
      </c>
      <c r="K5774" s="5">
        <f t="shared" si="631"/>
        <v>223.39475999999996</v>
      </c>
      <c r="L5774" s="7">
        <v>3.94</v>
      </c>
      <c r="M5774" s="7">
        <v>3062</v>
      </c>
      <c r="N5774" s="3">
        <v>45418</v>
      </c>
      <c r="O5774" s="4" t="str">
        <f t="shared" si="632"/>
        <v>2024-05</v>
      </c>
      <c r="P5774" s="4" t="str">
        <f t="shared" si="633"/>
        <v>05</v>
      </c>
      <c r="Q5774" s="4" t="str">
        <f t="shared" si="634"/>
        <v>May</v>
      </c>
      <c r="R5774" s="30" t="str">
        <f t="shared" si="635"/>
        <v>06</v>
      </c>
      <c r="W5774" t="str">
        <f t="shared" si="636"/>
        <v>ok</v>
      </c>
    </row>
    <row r="5775" spans="1:23" x14ac:dyDescent="0.3">
      <c r="A5775" t="s">
        <v>5817</v>
      </c>
      <c r="B5775" t="s">
        <v>17</v>
      </c>
      <c r="C5775" t="s">
        <v>18</v>
      </c>
      <c r="D5775" t="s">
        <v>19</v>
      </c>
      <c r="E5775" t="s">
        <v>45</v>
      </c>
      <c r="F5775" t="s">
        <v>31</v>
      </c>
      <c r="G5775" s="5">
        <v>5826.73</v>
      </c>
      <c r="H5775" s="5">
        <f t="shared" si="630"/>
        <v>104.88113999999999</v>
      </c>
      <c r="I5775" s="6">
        <v>5</v>
      </c>
      <c r="J5775" s="6">
        <v>29133.65</v>
      </c>
      <c r="K5775" s="5">
        <f t="shared" si="631"/>
        <v>524.40569999999991</v>
      </c>
      <c r="L5775" s="7">
        <v>1.65</v>
      </c>
      <c r="M5775" s="7">
        <v>216</v>
      </c>
      <c r="N5775" s="3">
        <v>45312</v>
      </c>
      <c r="O5775" s="4" t="str">
        <f t="shared" si="632"/>
        <v>2024-01</v>
      </c>
      <c r="P5775" s="4" t="str">
        <f t="shared" si="633"/>
        <v>01</v>
      </c>
      <c r="Q5775" s="4" t="str">
        <f t="shared" si="634"/>
        <v>January</v>
      </c>
      <c r="R5775" s="30" t="str">
        <f t="shared" si="635"/>
        <v>21</v>
      </c>
      <c r="W5775" t="str">
        <f t="shared" si="636"/>
        <v>ok</v>
      </c>
    </row>
    <row r="5776" spans="1:23" x14ac:dyDescent="0.3">
      <c r="A5776" t="s">
        <v>5818</v>
      </c>
      <c r="B5776" t="s">
        <v>28</v>
      </c>
      <c r="C5776" t="s">
        <v>29</v>
      </c>
      <c r="D5776" t="s">
        <v>30</v>
      </c>
      <c r="E5776" t="s">
        <v>20</v>
      </c>
      <c r="F5776" t="s">
        <v>15</v>
      </c>
      <c r="G5776" s="5">
        <v>9438.2000000000007</v>
      </c>
      <c r="H5776" s="5">
        <f t="shared" si="630"/>
        <v>169.88759999999999</v>
      </c>
      <c r="I5776" s="6">
        <v>4</v>
      </c>
      <c r="J5776" s="6">
        <v>37752.800000000003</v>
      </c>
      <c r="K5776" s="5">
        <f t="shared" si="631"/>
        <v>679.55039999999997</v>
      </c>
      <c r="L5776" s="7">
        <v>3.19</v>
      </c>
      <c r="M5776" s="7">
        <v>1262</v>
      </c>
      <c r="N5776" s="3">
        <v>45550</v>
      </c>
      <c r="O5776" s="4" t="str">
        <f t="shared" si="632"/>
        <v>2024-09</v>
      </c>
      <c r="P5776" s="4" t="str">
        <f t="shared" si="633"/>
        <v>09</v>
      </c>
      <c r="Q5776" s="4" t="str">
        <f t="shared" si="634"/>
        <v>September</v>
      </c>
      <c r="R5776" s="30" t="str">
        <f t="shared" si="635"/>
        <v>15</v>
      </c>
      <c r="W5776" t="str">
        <f t="shared" si="636"/>
        <v>ok</v>
      </c>
    </row>
    <row r="5777" spans="1:23" x14ac:dyDescent="0.3">
      <c r="A5777" t="s">
        <v>5819</v>
      </c>
      <c r="B5777" t="s">
        <v>63</v>
      </c>
      <c r="C5777" t="s">
        <v>18</v>
      </c>
      <c r="D5777" t="s">
        <v>64</v>
      </c>
      <c r="E5777" t="s">
        <v>14</v>
      </c>
      <c r="F5777" t="s">
        <v>21</v>
      </c>
      <c r="G5777" s="5">
        <v>17892.330000000002</v>
      </c>
      <c r="H5777" s="5">
        <f t="shared" si="630"/>
        <v>322.06193999999999</v>
      </c>
      <c r="I5777" s="6">
        <v>4</v>
      </c>
      <c r="J5777" s="6">
        <v>71569.320000000007</v>
      </c>
      <c r="K5777" s="5">
        <f t="shared" si="631"/>
        <v>1288.24776</v>
      </c>
      <c r="L5777" s="7">
        <v>2.61</v>
      </c>
      <c r="M5777" s="7">
        <v>3268</v>
      </c>
      <c r="N5777" s="3">
        <v>45457</v>
      </c>
      <c r="O5777" s="4" t="str">
        <f t="shared" si="632"/>
        <v>2024-06</v>
      </c>
      <c r="P5777" s="4" t="str">
        <f t="shared" si="633"/>
        <v>06</v>
      </c>
      <c r="Q5777" s="4" t="str">
        <f t="shared" si="634"/>
        <v>June</v>
      </c>
      <c r="R5777" s="30" t="str">
        <f t="shared" si="635"/>
        <v>14</v>
      </c>
      <c r="W5777" t="str">
        <f t="shared" si="636"/>
        <v>ok</v>
      </c>
    </row>
    <row r="5778" spans="1:23" x14ac:dyDescent="0.3">
      <c r="A5778" t="s">
        <v>5820</v>
      </c>
      <c r="B5778" t="s">
        <v>47</v>
      </c>
      <c r="C5778" t="s">
        <v>12</v>
      </c>
      <c r="D5778" t="s">
        <v>48</v>
      </c>
      <c r="E5778" t="s">
        <v>14</v>
      </c>
      <c r="F5778" t="s">
        <v>21</v>
      </c>
      <c r="G5778" s="5">
        <v>14058.63</v>
      </c>
      <c r="H5778" s="5">
        <f t="shared" si="630"/>
        <v>253.05533999999997</v>
      </c>
      <c r="I5778" s="6">
        <v>2</v>
      </c>
      <c r="J5778" s="6">
        <v>28117.26</v>
      </c>
      <c r="K5778" s="5">
        <f t="shared" si="631"/>
        <v>506.11067999999995</v>
      </c>
      <c r="L5778" s="7">
        <v>4.74</v>
      </c>
      <c r="M5778" s="7">
        <v>1909</v>
      </c>
      <c r="N5778" s="3">
        <v>45457</v>
      </c>
      <c r="O5778" s="4" t="str">
        <f t="shared" si="632"/>
        <v>2024-06</v>
      </c>
      <c r="P5778" s="4" t="str">
        <f t="shared" si="633"/>
        <v>06</v>
      </c>
      <c r="Q5778" s="4" t="str">
        <f t="shared" si="634"/>
        <v>June</v>
      </c>
      <c r="R5778" s="30" t="str">
        <f t="shared" si="635"/>
        <v>14</v>
      </c>
      <c r="W5778" t="str">
        <f t="shared" si="636"/>
        <v>ok</v>
      </c>
    </row>
    <row r="5779" spans="1:23" x14ac:dyDescent="0.3">
      <c r="A5779" t="s">
        <v>5821</v>
      </c>
      <c r="B5779" t="s">
        <v>51</v>
      </c>
      <c r="C5779" t="s">
        <v>29</v>
      </c>
      <c r="D5779" t="s">
        <v>52</v>
      </c>
      <c r="E5779" t="s">
        <v>20</v>
      </c>
      <c r="F5779" t="s">
        <v>26</v>
      </c>
      <c r="G5779" s="5">
        <v>5986.65</v>
      </c>
      <c r="H5779" s="5">
        <f t="shared" si="630"/>
        <v>107.75969999999998</v>
      </c>
      <c r="I5779" s="6">
        <v>5</v>
      </c>
      <c r="J5779" s="6">
        <v>29933.25</v>
      </c>
      <c r="K5779" s="5">
        <f t="shared" si="631"/>
        <v>538.79849999999988</v>
      </c>
      <c r="L5779" s="7">
        <v>1.79</v>
      </c>
      <c r="M5779" s="7">
        <v>583</v>
      </c>
      <c r="N5779" s="3">
        <v>45433</v>
      </c>
      <c r="O5779" s="4" t="str">
        <f t="shared" si="632"/>
        <v>2024-05</v>
      </c>
      <c r="P5779" s="4" t="str">
        <f t="shared" si="633"/>
        <v>05</v>
      </c>
      <c r="Q5779" s="4" t="str">
        <f t="shared" si="634"/>
        <v>May</v>
      </c>
      <c r="R5779" s="30" t="str">
        <f t="shared" si="635"/>
        <v>21</v>
      </c>
      <c r="W5779" t="str">
        <f t="shared" si="636"/>
        <v>ok</v>
      </c>
    </row>
    <row r="5780" spans="1:23" x14ac:dyDescent="0.3">
      <c r="A5780" t="s">
        <v>5822</v>
      </c>
      <c r="B5780" t="s">
        <v>41</v>
      </c>
      <c r="C5780" t="s">
        <v>42</v>
      </c>
      <c r="D5780" t="s">
        <v>43</v>
      </c>
      <c r="E5780" t="s">
        <v>20</v>
      </c>
      <c r="F5780" t="s">
        <v>26</v>
      </c>
      <c r="G5780" s="5">
        <v>4427.75</v>
      </c>
      <c r="H5780" s="5">
        <f t="shared" si="630"/>
        <v>79.6995</v>
      </c>
      <c r="I5780" s="6">
        <v>3</v>
      </c>
      <c r="J5780" s="6">
        <v>13283.25</v>
      </c>
      <c r="K5780" s="5">
        <f t="shared" si="631"/>
        <v>239.0985</v>
      </c>
      <c r="L5780" s="7">
        <v>4.6500000000000004</v>
      </c>
      <c r="M5780" s="7">
        <v>3052</v>
      </c>
      <c r="N5780" s="3">
        <v>45608</v>
      </c>
      <c r="O5780" s="4" t="str">
        <f t="shared" si="632"/>
        <v>2024-11</v>
      </c>
      <c r="P5780" s="4" t="str">
        <f t="shared" si="633"/>
        <v>11</v>
      </c>
      <c r="Q5780" s="4" t="str">
        <f t="shared" si="634"/>
        <v>November</v>
      </c>
      <c r="R5780" s="30" t="str">
        <f t="shared" si="635"/>
        <v>12</v>
      </c>
      <c r="W5780" t="str">
        <f t="shared" si="636"/>
        <v>ok</v>
      </c>
    </row>
    <row r="5781" spans="1:23" x14ac:dyDescent="0.3">
      <c r="A5781" t="s">
        <v>5823</v>
      </c>
      <c r="B5781" t="s">
        <v>17</v>
      </c>
      <c r="C5781" t="s">
        <v>18</v>
      </c>
      <c r="D5781" t="s">
        <v>19</v>
      </c>
      <c r="E5781" t="s">
        <v>20</v>
      </c>
      <c r="F5781" t="s">
        <v>26</v>
      </c>
      <c r="G5781" s="5">
        <v>426.24</v>
      </c>
      <c r="H5781" s="5">
        <f t="shared" si="630"/>
        <v>7.6723199999999991</v>
      </c>
      <c r="I5781" s="6">
        <v>2</v>
      </c>
      <c r="J5781" s="6">
        <v>852.48</v>
      </c>
      <c r="K5781" s="5">
        <f t="shared" si="631"/>
        <v>15.344639999999998</v>
      </c>
      <c r="L5781" s="7">
        <v>2.77</v>
      </c>
      <c r="M5781" s="7">
        <v>632</v>
      </c>
      <c r="N5781" s="3">
        <v>45459</v>
      </c>
      <c r="O5781" s="4" t="str">
        <f t="shared" si="632"/>
        <v>2024-06</v>
      </c>
      <c r="P5781" s="4" t="str">
        <f t="shared" si="633"/>
        <v>06</v>
      </c>
      <c r="Q5781" s="4" t="str">
        <f t="shared" si="634"/>
        <v>June</v>
      </c>
      <c r="R5781" s="30" t="str">
        <f t="shared" si="635"/>
        <v>16</v>
      </c>
      <c r="W5781" t="str">
        <f t="shared" si="636"/>
        <v>ok</v>
      </c>
    </row>
    <row r="5782" spans="1:23" x14ac:dyDescent="0.3">
      <c r="A5782" t="s">
        <v>5824</v>
      </c>
      <c r="B5782" t="s">
        <v>17</v>
      </c>
      <c r="C5782" t="s">
        <v>18</v>
      </c>
      <c r="D5782" t="s">
        <v>19</v>
      </c>
      <c r="E5782" t="s">
        <v>20</v>
      </c>
      <c r="F5782" t="s">
        <v>15</v>
      </c>
      <c r="G5782" s="5">
        <v>2467.1999999999998</v>
      </c>
      <c r="H5782" s="5">
        <f t="shared" si="630"/>
        <v>44.40959999999999</v>
      </c>
      <c r="I5782" s="6">
        <v>4</v>
      </c>
      <c r="J5782" s="6">
        <v>9868.7999999999993</v>
      </c>
      <c r="K5782" s="5">
        <f t="shared" si="631"/>
        <v>177.63839999999996</v>
      </c>
      <c r="L5782" s="7">
        <v>3</v>
      </c>
      <c r="M5782" s="7">
        <v>944</v>
      </c>
      <c r="N5782" s="3">
        <v>45473</v>
      </c>
      <c r="O5782" s="4" t="str">
        <f t="shared" si="632"/>
        <v>2024-06</v>
      </c>
      <c r="P5782" s="4" t="str">
        <f t="shared" si="633"/>
        <v>06</v>
      </c>
      <c r="Q5782" s="4" t="str">
        <f t="shared" si="634"/>
        <v>June</v>
      </c>
      <c r="R5782" s="30" t="str">
        <f t="shared" si="635"/>
        <v>30</v>
      </c>
      <c r="W5782" t="str">
        <f t="shared" si="636"/>
        <v>ok</v>
      </c>
    </row>
    <row r="5783" spans="1:23" x14ac:dyDescent="0.3">
      <c r="A5783" t="s">
        <v>5825</v>
      </c>
      <c r="B5783" t="s">
        <v>17</v>
      </c>
      <c r="C5783" t="s">
        <v>18</v>
      </c>
      <c r="D5783" t="s">
        <v>19</v>
      </c>
      <c r="E5783" t="s">
        <v>45</v>
      </c>
      <c r="F5783" t="s">
        <v>60</v>
      </c>
      <c r="G5783" s="5">
        <v>6671.4</v>
      </c>
      <c r="H5783" s="5">
        <f t="shared" si="630"/>
        <v>120.08519999999999</v>
      </c>
      <c r="I5783" s="6">
        <v>2</v>
      </c>
      <c r="J5783" s="6">
        <v>13342.8</v>
      </c>
      <c r="K5783" s="5">
        <f t="shared" si="631"/>
        <v>240.17039999999997</v>
      </c>
      <c r="L5783" s="7">
        <v>2.09</v>
      </c>
      <c r="M5783" s="7">
        <v>4809</v>
      </c>
      <c r="N5783" s="3">
        <v>45375</v>
      </c>
      <c r="O5783" s="4" t="str">
        <f t="shared" si="632"/>
        <v>2024-03</v>
      </c>
      <c r="P5783" s="4" t="str">
        <f t="shared" si="633"/>
        <v>03</v>
      </c>
      <c r="Q5783" s="4" t="str">
        <f t="shared" si="634"/>
        <v>March</v>
      </c>
      <c r="R5783" s="30" t="str">
        <f t="shared" si="635"/>
        <v>24</v>
      </c>
      <c r="W5783" t="str">
        <f t="shared" si="636"/>
        <v>ok</v>
      </c>
    </row>
    <row r="5784" spans="1:23" x14ac:dyDescent="0.3">
      <c r="A5784" t="s">
        <v>5826</v>
      </c>
      <c r="B5784" t="s">
        <v>17</v>
      </c>
      <c r="C5784" t="s">
        <v>18</v>
      </c>
      <c r="D5784" t="s">
        <v>19</v>
      </c>
      <c r="E5784" t="s">
        <v>14</v>
      </c>
      <c r="F5784" t="s">
        <v>31</v>
      </c>
      <c r="G5784" s="5">
        <v>7788.94</v>
      </c>
      <c r="H5784" s="5">
        <f t="shared" si="630"/>
        <v>140.20091999999997</v>
      </c>
      <c r="I5784" s="6">
        <v>3</v>
      </c>
      <c r="J5784" s="6">
        <v>23366.82</v>
      </c>
      <c r="K5784" s="5">
        <f t="shared" si="631"/>
        <v>420.60275999999988</v>
      </c>
      <c r="L5784" s="7">
        <v>3.71</v>
      </c>
      <c r="M5784" s="7">
        <v>3938</v>
      </c>
      <c r="N5784" s="3">
        <v>45518</v>
      </c>
      <c r="O5784" s="4" t="str">
        <f t="shared" si="632"/>
        <v>2024-08</v>
      </c>
      <c r="P5784" s="4" t="str">
        <f t="shared" si="633"/>
        <v>08</v>
      </c>
      <c r="Q5784" s="4" t="str">
        <f t="shared" si="634"/>
        <v>August</v>
      </c>
      <c r="R5784" s="30" t="str">
        <f t="shared" si="635"/>
        <v>14</v>
      </c>
      <c r="W5784" t="str">
        <f t="shared" si="636"/>
        <v>ok</v>
      </c>
    </row>
    <row r="5785" spans="1:23" x14ac:dyDescent="0.3">
      <c r="A5785" t="s">
        <v>5827</v>
      </c>
      <c r="B5785" t="s">
        <v>51</v>
      </c>
      <c r="C5785" t="s">
        <v>29</v>
      </c>
      <c r="D5785" t="s">
        <v>52</v>
      </c>
      <c r="E5785" t="s">
        <v>14</v>
      </c>
      <c r="F5785" t="s">
        <v>15</v>
      </c>
      <c r="G5785" s="5">
        <v>16103.35</v>
      </c>
      <c r="H5785" s="5">
        <f t="shared" si="630"/>
        <v>289.8603</v>
      </c>
      <c r="I5785" s="6">
        <v>4</v>
      </c>
      <c r="J5785" s="6">
        <v>64413.4</v>
      </c>
      <c r="K5785" s="5">
        <f t="shared" si="631"/>
        <v>1159.4412</v>
      </c>
      <c r="L5785" s="7">
        <v>3.9</v>
      </c>
      <c r="M5785" s="7">
        <v>3347</v>
      </c>
      <c r="N5785" s="3">
        <v>45610</v>
      </c>
      <c r="O5785" s="4" t="str">
        <f t="shared" si="632"/>
        <v>2024-11</v>
      </c>
      <c r="P5785" s="4" t="str">
        <f t="shared" si="633"/>
        <v>11</v>
      </c>
      <c r="Q5785" s="4" t="str">
        <f t="shared" si="634"/>
        <v>November</v>
      </c>
      <c r="R5785" s="30" t="str">
        <f t="shared" si="635"/>
        <v>14</v>
      </c>
      <c r="W5785" t="str">
        <f t="shared" si="636"/>
        <v>ok</v>
      </c>
    </row>
    <row r="5786" spans="1:23" x14ac:dyDescent="0.3">
      <c r="A5786" t="s">
        <v>5828</v>
      </c>
      <c r="B5786" t="s">
        <v>17</v>
      </c>
      <c r="C5786" t="s">
        <v>18</v>
      </c>
      <c r="D5786" t="s">
        <v>19</v>
      </c>
      <c r="E5786" t="s">
        <v>14</v>
      </c>
      <c r="F5786" t="s">
        <v>60</v>
      </c>
      <c r="G5786" s="5">
        <v>10255.959999999999</v>
      </c>
      <c r="H5786" s="5">
        <f t="shared" si="630"/>
        <v>184.60727999999997</v>
      </c>
      <c r="I5786" s="6">
        <v>2</v>
      </c>
      <c r="J5786" s="6">
        <v>20511.919999999998</v>
      </c>
      <c r="K5786" s="5">
        <f t="shared" si="631"/>
        <v>369.21455999999995</v>
      </c>
      <c r="L5786" s="7">
        <v>3.03</v>
      </c>
      <c r="M5786" s="7">
        <v>4573</v>
      </c>
      <c r="N5786" s="3">
        <v>45622</v>
      </c>
      <c r="O5786" s="4" t="str">
        <f t="shared" si="632"/>
        <v>2024-11</v>
      </c>
      <c r="P5786" s="4" t="str">
        <f t="shared" si="633"/>
        <v>11</v>
      </c>
      <c r="Q5786" s="4" t="str">
        <f t="shared" si="634"/>
        <v>November</v>
      </c>
      <c r="R5786" s="30" t="str">
        <f t="shared" si="635"/>
        <v>26</v>
      </c>
      <c r="W5786" t="str">
        <f t="shared" si="636"/>
        <v>ok</v>
      </c>
    </row>
    <row r="5787" spans="1:23" x14ac:dyDescent="0.3">
      <c r="A5787" t="s">
        <v>5829</v>
      </c>
      <c r="B5787" t="s">
        <v>47</v>
      </c>
      <c r="C5787" t="s">
        <v>12</v>
      </c>
      <c r="D5787" t="s">
        <v>48</v>
      </c>
      <c r="E5787" t="s">
        <v>14</v>
      </c>
      <c r="F5787" t="s">
        <v>26</v>
      </c>
      <c r="G5787" s="5">
        <v>2810.66</v>
      </c>
      <c r="H5787" s="5">
        <f t="shared" si="630"/>
        <v>50.591879999999996</v>
      </c>
      <c r="I5787" s="6">
        <v>2</v>
      </c>
      <c r="J5787" s="6">
        <v>5621.32</v>
      </c>
      <c r="K5787" s="5">
        <f t="shared" si="631"/>
        <v>101.18375999999999</v>
      </c>
      <c r="L5787" s="7">
        <v>2.75</v>
      </c>
      <c r="M5787" s="7">
        <v>3828</v>
      </c>
      <c r="N5787" s="3">
        <v>45526</v>
      </c>
      <c r="O5787" s="4" t="str">
        <f t="shared" si="632"/>
        <v>2024-08</v>
      </c>
      <c r="P5787" s="4" t="str">
        <f t="shared" si="633"/>
        <v>08</v>
      </c>
      <c r="Q5787" s="4" t="str">
        <f t="shared" si="634"/>
        <v>August</v>
      </c>
      <c r="R5787" s="30" t="str">
        <f t="shared" si="635"/>
        <v>22</v>
      </c>
      <c r="W5787" t="str">
        <f t="shared" si="636"/>
        <v>ok</v>
      </c>
    </row>
    <row r="5788" spans="1:23" x14ac:dyDescent="0.3">
      <c r="A5788" t="s">
        <v>5830</v>
      </c>
      <c r="B5788" t="s">
        <v>23</v>
      </c>
      <c r="C5788" t="s">
        <v>24</v>
      </c>
      <c r="D5788" t="s">
        <v>25</v>
      </c>
      <c r="E5788" t="s">
        <v>14</v>
      </c>
      <c r="F5788" t="s">
        <v>60</v>
      </c>
      <c r="G5788" s="5">
        <v>1146.49</v>
      </c>
      <c r="H5788" s="5">
        <f t="shared" si="630"/>
        <v>20.63682</v>
      </c>
      <c r="I5788" s="6">
        <v>2</v>
      </c>
      <c r="J5788" s="6">
        <v>2292.98</v>
      </c>
      <c r="K5788" s="5">
        <f t="shared" si="631"/>
        <v>41.27364</v>
      </c>
      <c r="L5788" s="7">
        <v>1.98</v>
      </c>
      <c r="M5788" s="7">
        <v>2375</v>
      </c>
      <c r="N5788" s="3">
        <v>45365</v>
      </c>
      <c r="O5788" s="4" t="str">
        <f t="shared" si="632"/>
        <v>2024-03</v>
      </c>
      <c r="P5788" s="4" t="str">
        <f t="shared" si="633"/>
        <v>03</v>
      </c>
      <c r="Q5788" s="4" t="str">
        <f t="shared" si="634"/>
        <v>March</v>
      </c>
      <c r="R5788" s="30" t="str">
        <f t="shared" si="635"/>
        <v>14</v>
      </c>
      <c r="W5788" t="str">
        <f t="shared" si="636"/>
        <v>ok</v>
      </c>
    </row>
    <row r="5789" spans="1:23" x14ac:dyDescent="0.3">
      <c r="A5789" t="s">
        <v>5831</v>
      </c>
      <c r="B5789" t="s">
        <v>28</v>
      </c>
      <c r="C5789" t="s">
        <v>29</v>
      </c>
      <c r="D5789" t="s">
        <v>30</v>
      </c>
      <c r="E5789" t="s">
        <v>20</v>
      </c>
      <c r="F5789" t="s">
        <v>31</v>
      </c>
      <c r="G5789" s="5">
        <v>2113.1999999999998</v>
      </c>
      <c r="H5789" s="5">
        <f t="shared" si="630"/>
        <v>38.037599999999991</v>
      </c>
      <c r="I5789" s="6">
        <v>1</v>
      </c>
      <c r="J5789" s="6">
        <v>2113.1999999999998</v>
      </c>
      <c r="K5789" s="5">
        <f t="shared" si="631"/>
        <v>38.037599999999991</v>
      </c>
      <c r="L5789" s="7">
        <v>1.84</v>
      </c>
      <c r="M5789" s="7">
        <v>3900</v>
      </c>
      <c r="N5789" s="3">
        <v>45591</v>
      </c>
      <c r="O5789" s="4" t="str">
        <f t="shared" si="632"/>
        <v>2024-10</v>
      </c>
      <c r="P5789" s="4" t="str">
        <f t="shared" si="633"/>
        <v>10</v>
      </c>
      <c r="Q5789" s="4" t="str">
        <f t="shared" si="634"/>
        <v>October</v>
      </c>
      <c r="R5789" s="30" t="str">
        <f t="shared" si="635"/>
        <v>26</v>
      </c>
      <c r="W5789" t="str">
        <f t="shared" si="636"/>
        <v>ok</v>
      </c>
    </row>
    <row r="5790" spans="1:23" x14ac:dyDescent="0.3">
      <c r="A5790" t="s">
        <v>5832</v>
      </c>
      <c r="B5790" t="s">
        <v>11</v>
      </c>
      <c r="C5790" t="s">
        <v>12</v>
      </c>
      <c r="D5790" t="s">
        <v>13</v>
      </c>
      <c r="E5790" t="s">
        <v>14</v>
      </c>
      <c r="F5790" t="s">
        <v>38</v>
      </c>
      <c r="G5790" s="5">
        <v>15253.19</v>
      </c>
      <c r="H5790" s="5">
        <f t="shared" si="630"/>
        <v>274.55741999999998</v>
      </c>
      <c r="I5790" s="6">
        <v>4</v>
      </c>
      <c r="J5790" s="6">
        <v>61012.76</v>
      </c>
      <c r="K5790" s="5">
        <f t="shared" si="631"/>
        <v>1098.2296799999999</v>
      </c>
      <c r="L5790" s="7">
        <v>2.4</v>
      </c>
      <c r="M5790" s="7">
        <v>4535</v>
      </c>
      <c r="N5790" s="3">
        <v>45454</v>
      </c>
      <c r="O5790" s="4" t="str">
        <f t="shared" si="632"/>
        <v>2024-06</v>
      </c>
      <c r="P5790" s="4" t="str">
        <f t="shared" si="633"/>
        <v>06</v>
      </c>
      <c r="Q5790" s="4" t="str">
        <f t="shared" si="634"/>
        <v>June</v>
      </c>
      <c r="R5790" s="30" t="str">
        <f t="shared" si="635"/>
        <v>11</v>
      </c>
      <c r="W5790" t="str">
        <f t="shared" si="636"/>
        <v>ok</v>
      </c>
    </row>
    <row r="5791" spans="1:23" x14ac:dyDescent="0.3">
      <c r="A5791" t="s">
        <v>5833</v>
      </c>
      <c r="B5791" t="s">
        <v>17</v>
      </c>
      <c r="C5791" t="s">
        <v>18</v>
      </c>
      <c r="D5791" t="s">
        <v>19</v>
      </c>
      <c r="E5791" t="s">
        <v>45</v>
      </c>
      <c r="F5791" t="s">
        <v>21</v>
      </c>
      <c r="G5791" s="5">
        <v>19304.669999999998</v>
      </c>
      <c r="H5791" s="5">
        <f t="shared" si="630"/>
        <v>347.48405999999994</v>
      </c>
      <c r="I5791" s="6">
        <v>3</v>
      </c>
      <c r="J5791" s="6">
        <v>57914.01</v>
      </c>
      <c r="K5791" s="5">
        <f t="shared" si="631"/>
        <v>1042.4521799999998</v>
      </c>
      <c r="L5791" s="7">
        <v>3.82</v>
      </c>
      <c r="M5791" s="7">
        <v>2474</v>
      </c>
      <c r="N5791" s="3">
        <v>45590</v>
      </c>
      <c r="O5791" s="4" t="str">
        <f t="shared" si="632"/>
        <v>2024-10</v>
      </c>
      <c r="P5791" s="4" t="str">
        <f t="shared" si="633"/>
        <v>10</v>
      </c>
      <c r="Q5791" s="4" t="str">
        <f t="shared" si="634"/>
        <v>October</v>
      </c>
      <c r="R5791" s="30" t="str">
        <f t="shared" si="635"/>
        <v>25</v>
      </c>
      <c r="W5791" t="str">
        <f t="shared" si="636"/>
        <v>ok</v>
      </c>
    </row>
    <row r="5792" spans="1:23" x14ac:dyDescent="0.3">
      <c r="A5792" t="s">
        <v>5834</v>
      </c>
      <c r="B5792" t="s">
        <v>41</v>
      </c>
      <c r="C5792" t="s">
        <v>42</v>
      </c>
      <c r="D5792" t="s">
        <v>43</v>
      </c>
      <c r="E5792" t="s">
        <v>45</v>
      </c>
      <c r="F5792" t="s">
        <v>21</v>
      </c>
      <c r="G5792" s="5">
        <v>6700.56</v>
      </c>
      <c r="H5792" s="5">
        <f t="shared" si="630"/>
        <v>120.61008</v>
      </c>
      <c r="I5792" s="6">
        <v>5</v>
      </c>
      <c r="J5792" s="6">
        <v>33502.800000000003</v>
      </c>
      <c r="K5792" s="5">
        <f t="shared" si="631"/>
        <v>603.05039999999997</v>
      </c>
      <c r="L5792" s="7">
        <v>1.32</v>
      </c>
      <c r="M5792" s="7">
        <v>2944</v>
      </c>
      <c r="N5792" s="3">
        <v>45343</v>
      </c>
      <c r="O5792" s="4" t="str">
        <f t="shared" si="632"/>
        <v>2024-02</v>
      </c>
      <c r="P5792" s="4" t="str">
        <f t="shared" si="633"/>
        <v>02</v>
      </c>
      <c r="Q5792" s="4" t="str">
        <f t="shared" si="634"/>
        <v>February</v>
      </c>
      <c r="R5792" s="30" t="str">
        <f t="shared" si="635"/>
        <v>21</v>
      </c>
      <c r="W5792" t="str">
        <f t="shared" si="636"/>
        <v>ok</v>
      </c>
    </row>
    <row r="5793" spans="1:23" x14ac:dyDescent="0.3">
      <c r="A5793" t="s">
        <v>5835</v>
      </c>
      <c r="B5793" t="s">
        <v>28</v>
      </c>
      <c r="C5793" t="s">
        <v>29</v>
      </c>
      <c r="D5793" t="s">
        <v>30</v>
      </c>
      <c r="E5793" t="s">
        <v>14</v>
      </c>
      <c r="F5793" t="s">
        <v>60</v>
      </c>
      <c r="G5793" s="5">
        <v>4696.53</v>
      </c>
      <c r="H5793" s="5">
        <f t="shared" si="630"/>
        <v>84.537539999999993</v>
      </c>
      <c r="I5793" s="6">
        <v>4</v>
      </c>
      <c r="J5793" s="6">
        <v>18786.12</v>
      </c>
      <c r="K5793" s="5">
        <f t="shared" si="631"/>
        <v>338.15015999999997</v>
      </c>
      <c r="L5793" s="7">
        <v>3.56</v>
      </c>
      <c r="M5793" s="7">
        <v>2315</v>
      </c>
      <c r="N5793" s="3">
        <v>45445</v>
      </c>
      <c r="O5793" s="4" t="str">
        <f t="shared" si="632"/>
        <v>2024-06</v>
      </c>
      <c r="P5793" s="4" t="str">
        <f t="shared" si="633"/>
        <v>06</v>
      </c>
      <c r="Q5793" s="4" t="str">
        <f t="shared" si="634"/>
        <v>June</v>
      </c>
      <c r="R5793" s="30" t="str">
        <f t="shared" si="635"/>
        <v>02</v>
      </c>
      <c r="W5793" t="str">
        <f t="shared" si="636"/>
        <v>ok</v>
      </c>
    </row>
    <row r="5794" spans="1:23" x14ac:dyDescent="0.3">
      <c r="A5794" t="s">
        <v>5836</v>
      </c>
      <c r="B5794" t="s">
        <v>36</v>
      </c>
      <c r="C5794" t="s">
        <v>18</v>
      </c>
      <c r="D5794" t="s">
        <v>37</v>
      </c>
      <c r="E5794" t="s">
        <v>14</v>
      </c>
      <c r="F5794" t="s">
        <v>31</v>
      </c>
      <c r="G5794" s="5">
        <v>13489.51</v>
      </c>
      <c r="H5794" s="5">
        <f t="shared" si="630"/>
        <v>242.81117999999998</v>
      </c>
      <c r="I5794" s="6">
        <v>4</v>
      </c>
      <c r="J5794" s="6">
        <v>53958.04</v>
      </c>
      <c r="K5794" s="5">
        <f t="shared" si="631"/>
        <v>971.24471999999992</v>
      </c>
      <c r="L5794" s="7">
        <v>2.21</v>
      </c>
      <c r="M5794" s="7">
        <v>3965</v>
      </c>
      <c r="N5794" s="3">
        <v>45293</v>
      </c>
      <c r="O5794" s="4" t="str">
        <f t="shared" si="632"/>
        <v>2024-01</v>
      </c>
      <c r="P5794" s="4" t="str">
        <f t="shared" si="633"/>
        <v>01</v>
      </c>
      <c r="Q5794" s="4" t="str">
        <f t="shared" si="634"/>
        <v>January</v>
      </c>
      <c r="R5794" s="30" t="str">
        <f t="shared" si="635"/>
        <v>02</v>
      </c>
      <c r="W5794" t="str">
        <f t="shared" si="636"/>
        <v>ok</v>
      </c>
    </row>
    <row r="5795" spans="1:23" x14ac:dyDescent="0.3">
      <c r="A5795" t="s">
        <v>5837</v>
      </c>
      <c r="B5795" t="s">
        <v>47</v>
      </c>
      <c r="C5795" t="s">
        <v>12</v>
      </c>
      <c r="D5795" t="s">
        <v>48</v>
      </c>
      <c r="E5795" t="s">
        <v>20</v>
      </c>
      <c r="F5795" t="s">
        <v>15</v>
      </c>
      <c r="G5795" s="5">
        <v>7910.59</v>
      </c>
      <c r="H5795" s="5">
        <f t="shared" si="630"/>
        <v>142.39061999999998</v>
      </c>
      <c r="I5795" s="6">
        <v>2</v>
      </c>
      <c r="J5795" s="6">
        <v>15821.18</v>
      </c>
      <c r="K5795" s="5">
        <f t="shared" si="631"/>
        <v>284.78123999999997</v>
      </c>
      <c r="L5795" s="7">
        <v>1.41</v>
      </c>
      <c r="M5795" s="7">
        <v>1574</v>
      </c>
      <c r="N5795" s="3">
        <v>45626</v>
      </c>
      <c r="O5795" s="4" t="str">
        <f t="shared" si="632"/>
        <v>2024-11</v>
      </c>
      <c r="P5795" s="4" t="str">
        <f t="shared" si="633"/>
        <v>11</v>
      </c>
      <c r="Q5795" s="4" t="str">
        <f t="shared" si="634"/>
        <v>November</v>
      </c>
      <c r="R5795" s="30" t="str">
        <f t="shared" si="635"/>
        <v>30</v>
      </c>
      <c r="W5795" t="str">
        <f t="shared" si="636"/>
        <v>ok</v>
      </c>
    </row>
    <row r="5796" spans="1:23" x14ac:dyDescent="0.3">
      <c r="A5796" t="s">
        <v>5838</v>
      </c>
      <c r="B5796" t="s">
        <v>51</v>
      </c>
      <c r="C5796" t="s">
        <v>29</v>
      </c>
      <c r="D5796" t="s">
        <v>52</v>
      </c>
      <c r="E5796" t="s">
        <v>20</v>
      </c>
      <c r="F5796" t="s">
        <v>31</v>
      </c>
      <c r="G5796" s="5">
        <v>879.92</v>
      </c>
      <c r="H5796" s="5">
        <f t="shared" si="630"/>
        <v>15.838559999999998</v>
      </c>
      <c r="I5796" s="6">
        <v>2</v>
      </c>
      <c r="J5796" s="6">
        <v>1759.84</v>
      </c>
      <c r="K5796" s="5">
        <f t="shared" si="631"/>
        <v>31.677119999999995</v>
      </c>
      <c r="L5796" s="7">
        <v>3.6</v>
      </c>
      <c r="M5796" s="7">
        <v>2477</v>
      </c>
      <c r="N5796" s="3">
        <v>45303</v>
      </c>
      <c r="O5796" s="4" t="str">
        <f t="shared" si="632"/>
        <v>2024-01</v>
      </c>
      <c r="P5796" s="4" t="str">
        <f t="shared" si="633"/>
        <v>01</v>
      </c>
      <c r="Q5796" s="4" t="str">
        <f t="shared" si="634"/>
        <v>January</v>
      </c>
      <c r="R5796" s="30" t="str">
        <f t="shared" si="635"/>
        <v>12</v>
      </c>
      <c r="W5796" t="str">
        <f t="shared" si="636"/>
        <v>ok</v>
      </c>
    </row>
    <row r="5797" spans="1:23" x14ac:dyDescent="0.3">
      <c r="A5797" t="s">
        <v>5839</v>
      </c>
      <c r="B5797" t="s">
        <v>17</v>
      </c>
      <c r="C5797" t="s">
        <v>18</v>
      </c>
      <c r="D5797" t="s">
        <v>19</v>
      </c>
      <c r="E5797" t="s">
        <v>20</v>
      </c>
      <c r="F5797" t="s">
        <v>31</v>
      </c>
      <c r="G5797" s="5">
        <v>19633.05</v>
      </c>
      <c r="H5797" s="5">
        <f t="shared" si="630"/>
        <v>353.39489999999995</v>
      </c>
      <c r="I5797" s="6">
        <v>1</v>
      </c>
      <c r="J5797" s="6">
        <v>19633.05</v>
      </c>
      <c r="K5797" s="5">
        <f t="shared" si="631"/>
        <v>353.39489999999995</v>
      </c>
      <c r="L5797" s="7">
        <v>4.93</v>
      </c>
      <c r="M5797" s="7">
        <v>4840</v>
      </c>
      <c r="N5797" s="3">
        <v>45415</v>
      </c>
      <c r="O5797" s="4" t="str">
        <f t="shared" si="632"/>
        <v>2024-05</v>
      </c>
      <c r="P5797" s="4" t="str">
        <f t="shared" si="633"/>
        <v>05</v>
      </c>
      <c r="Q5797" s="4" t="str">
        <f t="shared" si="634"/>
        <v>May</v>
      </c>
      <c r="R5797" s="30" t="str">
        <f t="shared" si="635"/>
        <v>03</v>
      </c>
      <c r="W5797" t="str">
        <f t="shared" si="636"/>
        <v>ok</v>
      </c>
    </row>
    <row r="5798" spans="1:23" x14ac:dyDescent="0.3">
      <c r="A5798" t="s">
        <v>5840</v>
      </c>
      <c r="B5798" t="s">
        <v>51</v>
      </c>
      <c r="C5798" t="s">
        <v>29</v>
      </c>
      <c r="D5798" t="s">
        <v>52</v>
      </c>
      <c r="E5798" t="s">
        <v>14</v>
      </c>
      <c r="F5798" t="s">
        <v>60</v>
      </c>
      <c r="G5798" s="5">
        <v>829.61</v>
      </c>
      <c r="H5798" s="5">
        <f t="shared" si="630"/>
        <v>14.932979999999999</v>
      </c>
      <c r="I5798" s="6">
        <v>5</v>
      </c>
      <c r="J5798" s="6">
        <v>4148.05</v>
      </c>
      <c r="K5798" s="5">
        <f t="shared" si="631"/>
        <v>74.664899999999989</v>
      </c>
      <c r="L5798" s="7">
        <v>3.95</v>
      </c>
      <c r="M5798" s="7">
        <v>570</v>
      </c>
      <c r="N5798" s="3">
        <v>45519</v>
      </c>
      <c r="O5798" s="4" t="str">
        <f t="shared" si="632"/>
        <v>2024-08</v>
      </c>
      <c r="P5798" s="4" t="str">
        <f t="shared" si="633"/>
        <v>08</v>
      </c>
      <c r="Q5798" s="4" t="str">
        <f t="shared" si="634"/>
        <v>August</v>
      </c>
      <c r="R5798" s="30" t="str">
        <f t="shared" si="635"/>
        <v>15</v>
      </c>
      <c r="W5798" t="str">
        <f t="shared" si="636"/>
        <v>ok</v>
      </c>
    </row>
    <row r="5799" spans="1:23" x14ac:dyDescent="0.3">
      <c r="A5799" t="s">
        <v>5841</v>
      </c>
      <c r="B5799" t="s">
        <v>47</v>
      </c>
      <c r="C5799" t="s">
        <v>12</v>
      </c>
      <c r="D5799" t="s">
        <v>48</v>
      </c>
      <c r="E5799" t="s">
        <v>14</v>
      </c>
      <c r="F5799" t="s">
        <v>38</v>
      </c>
      <c r="G5799" s="5">
        <v>12378.52</v>
      </c>
      <c r="H5799" s="5">
        <f t="shared" si="630"/>
        <v>222.81335999999999</v>
      </c>
      <c r="I5799" s="6">
        <v>5</v>
      </c>
      <c r="J5799" s="6">
        <v>61892.6</v>
      </c>
      <c r="K5799" s="5">
        <f t="shared" si="631"/>
        <v>1114.0668000000001</v>
      </c>
      <c r="L5799" s="7">
        <v>2.72</v>
      </c>
      <c r="M5799" s="7">
        <v>2953</v>
      </c>
      <c r="N5799" s="3">
        <v>45566</v>
      </c>
      <c r="O5799" s="4" t="str">
        <f t="shared" si="632"/>
        <v>2024-10</v>
      </c>
      <c r="P5799" s="4" t="str">
        <f t="shared" si="633"/>
        <v>10</v>
      </c>
      <c r="Q5799" s="4" t="str">
        <f t="shared" si="634"/>
        <v>October</v>
      </c>
      <c r="R5799" s="30" t="str">
        <f t="shared" si="635"/>
        <v>01</v>
      </c>
      <c r="W5799" t="str">
        <f t="shared" si="636"/>
        <v>ok</v>
      </c>
    </row>
    <row r="5800" spans="1:23" x14ac:dyDescent="0.3">
      <c r="A5800" t="s">
        <v>5842</v>
      </c>
      <c r="B5800" t="s">
        <v>41</v>
      </c>
      <c r="C5800" t="s">
        <v>42</v>
      </c>
      <c r="D5800" t="s">
        <v>43</v>
      </c>
      <c r="E5800" t="s">
        <v>14</v>
      </c>
      <c r="F5800" t="s">
        <v>38</v>
      </c>
      <c r="G5800" s="5">
        <v>15441.11</v>
      </c>
      <c r="H5800" s="5">
        <f t="shared" si="630"/>
        <v>277.93997999999999</v>
      </c>
      <c r="I5800" s="6">
        <v>3</v>
      </c>
      <c r="J5800" s="6">
        <v>46323.33</v>
      </c>
      <c r="K5800" s="5">
        <f t="shared" si="631"/>
        <v>833.81993999999997</v>
      </c>
      <c r="L5800" s="7">
        <v>2.4300000000000002</v>
      </c>
      <c r="M5800" s="7">
        <v>1826</v>
      </c>
      <c r="N5800" s="3">
        <v>45405</v>
      </c>
      <c r="O5800" s="4" t="str">
        <f t="shared" si="632"/>
        <v>2024-04</v>
      </c>
      <c r="P5800" s="4" t="str">
        <f t="shared" si="633"/>
        <v>04</v>
      </c>
      <c r="Q5800" s="4" t="str">
        <f t="shared" si="634"/>
        <v>April</v>
      </c>
      <c r="R5800" s="30" t="str">
        <f t="shared" si="635"/>
        <v>23</v>
      </c>
      <c r="W5800" t="str">
        <f t="shared" si="636"/>
        <v>ok</v>
      </c>
    </row>
    <row r="5801" spans="1:23" x14ac:dyDescent="0.3">
      <c r="A5801" t="s">
        <v>5843</v>
      </c>
      <c r="B5801" t="s">
        <v>63</v>
      </c>
      <c r="C5801" t="s">
        <v>18</v>
      </c>
      <c r="D5801" t="s">
        <v>64</v>
      </c>
      <c r="E5801" t="s">
        <v>20</v>
      </c>
      <c r="F5801" t="s">
        <v>15</v>
      </c>
      <c r="G5801" s="5">
        <v>4222.8100000000004</v>
      </c>
      <c r="H5801" s="5">
        <f t="shared" si="630"/>
        <v>76.010580000000004</v>
      </c>
      <c r="I5801" s="6">
        <v>4</v>
      </c>
      <c r="J5801" s="6">
        <v>16891.240000000002</v>
      </c>
      <c r="K5801" s="5">
        <f t="shared" si="631"/>
        <v>304.04232000000002</v>
      </c>
      <c r="L5801" s="7">
        <v>3.94</v>
      </c>
      <c r="M5801" s="7">
        <v>455</v>
      </c>
      <c r="N5801" s="3">
        <v>45614</v>
      </c>
      <c r="O5801" s="4" t="str">
        <f t="shared" si="632"/>
        <v>2024-11</v>
      </c>
      <c r="P5801" s="4" t="str">
        <f t="shared" si="633"/>
        <v>11</v>
      </c>
      <c r="Q5801" s="4" t="str">
        <f t="shared" si="634"/>
        <v>November</v>
      </c>
      <c r="R5801" s="30" t="str">
        <f t="shared" si="635"/>
        <v>18</v>
      </c>
      <c r="W5801" t="str">
        <f t="shared" si="636"/>
        <v>ok</v>
      </c>
    </row>
    <row r="5802" spans="1:23" x14ac:dyDescent="0.3">
      <c r="A5802" t="s">
        <v>5844</v>
      </c>
      <c r="B5802" t="s">
        <v>36</v>
      </c>
      <c r="C5802" t="s">
        <v>18</v>
      </c>
      <c r="D5802" t="s">
        <v>37</v>
      </c>
      <c r="E5802" t="s">
        <v>45</v>
      </c>
      <c r="F5802" t="s">
        <v>26</v>
      </c>
      <c r="G5802" s="5">
        <v>568.66</v>
      </c>
      <c r="H5802" s="5">
        <f t="shared" si="630"/>
        <v>10.235879999999998</v>
      </c>
      <c r="I5802" s="6">
        <v>2</v>
      </c>
      <c r="J5802" s="6">
        <v>1137.32</v>
      </c>
      <c r="K5802" s="5">
        <f t="shared" si="631"/>
        <v>20.471759999999996</v>
      </c>
      <c r="L5802" s="7">
        <v>3.03</v>
      </c>
      <c r="M5802" s="7">
        <v>247</v>
      </c>
      <c r="N5802" s="3">
        <v>45420</v>
      </c>
      <c r="O5802" s="4" t="str">
        <f t="shared" si="632"/>
        <v>2024-05</v>
      </c>
      <c r="P5802" s="4" t="str">
        <f t="shared" si="633"/>
        <v>05</v>
      </c>
      <c r="Q5802" s="4" t="str">
        <f t="shared" si="634"/>
        <v>May</v>
      </c>
      <c r="R5802" s="30" t="str">
        <f t="shared" si="635"/>
        <v>08</v>
      </c>
      <c r="W5802" t="str">
        <f t="shared" si="636"/>
        <v>ok</v>
      </c>
    </row>
    <row r="5803" spans="1:23" x14ac:dyDescent="0.3">
      <c r="A5803" t="s">
        <v>5845</v>
      </c>
      <c r="B5803" t="s">
        <v>28</v>
      </c>
      <c r="C5803" t="s">
        <v>29</v>
      </c>
      <c r="D5803" t="s">
        <v>30</v>
      </c>
      <c r="E5803" t="s">
        <v>45</v>
      </c>
      <c r="F5803" t="s">
        <v>26</v>
      </c>
      <c r="G5803" s="5">
        <v>13678.14</v>
      </c>
      <c r="H5803" s="5">
        <f t="shared" si="630"/>
        <v>246.20651999999998</v>
      </c>
      <c r="I5803" s="6">
        <v>5</v>
      </c>
      <c r="J5803" s="6">
        <v>68390.7</v>
      </c>
      <c r="K5803" s="5">
        <f t="shared" si="631"/>
        <v>1231.0326</v>
      </c>
      <c r="L5803" s="7">
        <v>2.46</v>
      </c>
      <c r="M5803" s="7">
        <v>757</v>
      </c>
      <c r="N5803" s="3">
        <v>45588</v>
      </c>
      <c r="O5803" s="4" t="str">
        <f t="shared" si="632"/>
        <v>2024-10</v>
      </c>
      <c r="P5803" s="4" t="str">
        <f t="shared" si="633"/>
        <v>10</v>
      </c>
      <c r="Q5803" s="4" t="str">
        <f t="shared" si="634"/>
        <v>October</v>
      </c>
      <c r="R5803" s="30" t="str">
        <f t="shared" si="635"/>
        <v>23</v>
      </c>
      <c r="W5803" t="str">
        <f t="shared" si="636"/>
        <v>ok</v>
      </c>
    </row>
    <row r="5804" spans="1:23" x14ac:dyDescent="0.3">
      <c r="A5804" t="s">
        <v>5846</v>
      </c>
      <c r="B5804" t="s">
        <v>11</v>
      </c>
      <c r="C5804" t="s">
        <v>12</v>
      </c>
      <c r="D5804" t="s">
        <v>13</v>
      </c>
      <c r="E5804" t="s">
        <v>14</v>
      </c>
      <c r="F5804" t="s">
        <v>15</v>
      </c>
      <c r="G5804" s="5">
        <v>4645.7299999999996</v>
      </c>
      <c r="H5804" s="5">
        <f t="shared" si="630"/>
        <v>83.623139999999992</v>
      </c>
      <c r="I5804" s="6">
        <v>4</v>
      </c>
      <c r="J5804" s="6">
        <v>18582.919999999998</v>
      </c>
      <c r="K5804" s="5">
        <f t="shared" si="631"/>
        <v>334.49255999999997</v>
      </c>
      <c r="L5804" s="7">
        <v>3.89</v>
      </c>
      <c r="M5804" s="7">
        <v>3411</v>
      </c>
      <c r="N5804" s="3">
        <v>45394</v>
      </c>
      <c r="O5804" s="4" t="str">
        <f t="shared" si="632"/>
        <v>2024-04</v>
      </c>
      <c r="P5804" s="4" t="str">
        <f t="shared" si="633"/>
        <v>04</v>
      </c>
      <c r="Q5804" s="4" t="str">
        <f t="shared" si="634"/>
        <v>April</v>
      </c>
      <c r="R5804" s="30" t="str">
        <f t="shared" si="635"/>
        <v>12</v>
      </c>
      <c r="W5804" t="str">
        <f t="shared" si="636"/>
        <v>ok</v>
      </c>
    </row>
    <row r="5805" spans="1:23" x14ac:dyDescent="0.3">
      <c r="A5805" t="s">
        <v>5847</v>
      </c>
      <c r="B5805" t="s">
        <v>28</v>
      </c>
      <c r="C5805" t="s">
        <v>29</v>
      </c>
      <c r="D5805" t="s">
        <v>30</v>
      </c>
      <c r="E5805" t="s">
        <v>20</v>
      </c>
      <c r="F5805" t="s">
        <v>15</v>
      </c>
      <c r="G5805" s="5">
        <v>2833.89</v>
      </c>
      <c r="H5805" s="5">
        <f t="shared" si="630"/>
        <v>51.010019999999997</v>
      </c>
      <c r="I5805" s="6">
        <v>3</v>
      </c>
      <c r="J5805" s="6">
        <v>8501.67</v>
      </c>
      <c r="K5805" s="5">
        <f t="shared" si="631"/>
        <v>153.03005999999999</v>
      </c>
      <c r="L5805" s="7">
        <v>4.75</v>
      </c>
      <c r="M5805" s="7">
        <v>114</v>
      </c>
      <c r="N5805" s="3">
        <v>45448</v>
      </c>
      <c r="O5805" s="4" t="str">
        <f t="shared" si="632"/>
        <v>2024-06</v>
      </c>
      <c r="P5805" s="4" t="str">
        <f t="shared" si="633"/>
        <v>06</v>
      </c>
      <c r="Q5805" s="4" t="str">
        <f t="shared" si="634"/>
        <v>June</v>
      </c>
      <c r="R5805" s="30" t="str">
        <f t="shared" si="635"/>
        <v>05</v>
      </c>
      <c r="W5805" t="str">
        <f t="shared" si="636"/>
        <v>ok</v>
      </c>
    </row>
    <row r="5806" spans="1:23" x14ac:dyDescent="0.3">
      <c r="A5806" t="s">
        <v>5848</v>
      </c>
      <c r="B5806" t="s">
        <v>47</v>
      </c>
      <c r="C5806" t="s">
        <v>12</v>
      </c>
      <c r="D5806" t="s">
        <v>48</v>
      </c>
      <c r="E5806" t="s">
        <v>45</v>
      </c>
      <c r="F5806" t="s">
        <v>60</v>
      </c>
      <c r="G5806" s="5">
        <v>6397.44</v>
      </c>
      <c r="H5806" s="5">
        <f t="shared" si="630"/>
        <v>115.15391999999999</v>
      </c>
      <c r="I5806" s="6">
        <v>5</v>
      </c>
      <c r="J5806" s="6">
        <v>31987.200000000001</v>
      </c>
      <c r="K5806" s="5">
        <f t="shared" si="631"/>
        <v>575.76959999999997</v>
      </c>
      <c r="L5806" s="7">
        <v>3.42</v>
      </c>
      <c r="M5806" s="7">
        <v>1939</v>
      </c>
      <c r="N5806" s="3">
        <v>45400</v>
      </c>
      <c r="O5806" s="4" t="str">
        <f t="shared" si="632"/>
        <v>2024-04</v>
      </c>
      <c r="P5806" s="4" t="str">
        <f t="shared" si="633"/>
        <v>04</v>
      </c>
      <c r="Q5806" s="4" t="str">
        <f t="shared" si="634"/>
        <v>April</v>
      </c>
      <c r="R5806" s="30" t="str">
        <f t="shared" si="635"/>
        <v>18</v>
      </c>
      <c r="W5806" t="str">
        <f t="shared" si="636"/>
        <v>ok</v>
      </c>
    </row>
    <row r="5807" spans="1:23" x14ac:dyDescent="0.3">
      <c r="A5807" t="s">
        <v>5849</v>
      </c>
      <c r="B5807" t="s">
        <v>23</v>
      </c>
      <c r="C5807" t="s">
        <v>24</v>
      </c>
      <c r="D5807" t="s">
        <v>25</v>
      </c>
      <c r="E5807" t="s">
        <v>20</v>
      </c>
      <c r="F5807" t="s">
        <v>31</v>
      </c>
      <c r="G5807" s="5">
        <v>14097.46</v>
      </c>
      <c r="H5807" s="5">
        <f t="shared" si="630"/>
        <v>253.75427999999997</v>
      </c>
      <c r="I5807" s="6">
        <v>3</v>
      </c>
      <c r="J5807" s="6">
        <v>42292.38</v>
      </c>
      <c r="K5807" s="5">
        <f t="shared" si="631"/>
        <v>761.26283999999987</v>
      </c>
      <c r="L5807" s="7">
        <v>4.18</v>
      </c>
      <c r="M5807" s="7">
        <v>3973</v>
      </c>
      <c r="N5807" s="3">
        <v>45343</v>
      </c>
      <c r="O5807" s="4" t="str">
        <f t="shared" si="632"/>
        <v>2024-02</v>
      </c>
      <c r="P5807" s="4" t="str">
        <f t="shared" si="633"/>
        <v>02</v>
      </c>
      <c r="Q5807" s="4" t="str">
        <f t="shared" si="634"/>
        <v>February</v>
      </c>
      <c r="R5807" s="30" t="str">
        <f t="shared" si="635"/>
        <v>21</v>
      </c>
      <c r="W5807" t="str">
        <f t="shared" si="636"/>
        <v>ok</v>
      </c>
    </row>
    <row r="5808" spans="1:23" x14ac:dyDescent="0.3">
      <c r="A5808" t="s">
        <v>5850</v>
      </c>
      <c r="B5808" t="s">
        <v>33</v>
      </c>
      <c r="C5808" t="s">
        <v>12</v>
      </c>
      <c r="D5808" t="s">
        <v>34</v>
      </c>
      <c r="E5808" t="s">
        <v>14</v>
      </c>
      <c r="F5808" t="s">
        <v>26</v>
      </c>
      <c r="G5808" s="5">
        <v>3706.87</v>
      </c>
      <c r="H5808" s="5">
        <f t="shared" si="630"/>
        <v>66.723659999999995</v>
      </c>
      <c r="I5808" s="6">
        <v>1</v>
      </c>
      <c r="J5808" s="6">
        <v>3706.87</v>
      </c>
      <c r="K5808" s="5">
        <f t="shared" si="631"/>
        <v>66.723659999999995</v>
      </c>
      <c r="L5808" s="7">
        <v>3.77</v>
      </c>
      <c r="M5808" s="7">
        <v>2642</v>
      </c>
      <c r="N5808" s="3">
        <v>45321</v>
      </c>
      <c r="O5808" s="4" t="str">
        <f t="shared" si="632"/>
        <v>2024-01</v>
      </c>
      <c r="P5808" s="4" t="str">
        <f t="shared" si="633"/>
        <v>01</v>
      </c>
      <c r="Q5808" s="4" t="str">
        <f t="shared" si="634"/>
        <v>January</v>
      </c>
      <c r="R5808" s="30" t="str">
        <f t="shared" si="635"/>
        <v>30</v>
      </c>
      <c r="W5808" t="str">
        <f t="shared" si="636"/>
        <v>ok</v>
      </c>
    </row>
    <row r="5809" spans="1:23" x14ac:dyDescent="0.3">
      <c r="A5809" t="s">
        <v>5851</v>
      </c>
      <c r="B5809" t="s">
        <v>51</v>
      </c>
      <c r="C5809" t="s">
        <v>29</v>
      </c>
      <c r="D5809" t="s">
        <v>52</v>
      </c>
      <c r="E5809" t="s">
        <v>20</v>
      </c>
      <c r="F5809" t="s">
        <v>15</v>
      </c>
      <c r="G5809" s="5">
        <v>5639.25</v>
      </c>
      <c r="H5809" s="5">
        <f t="shared" si="630"/>
        <v>101.50649999999999</v>
      </c>
      <c r="I5809" s="6">
        <v>4</v>
      </c>
      <c r="J5809" s="6">
        <v>22557</v>
      </c>
      <c r="K5809" s="5">
        <f t="shared" si="631"/>
        <v>406.02599999999995</v>
      </c>
      <c r="L5809" s="7">
        <v>4</v>
      </c>
      <c r="M5809" s="7">
        <v>2369</v>
      </c>
      <c r="N5809" s="3">
        <v>45599</v>
      </c>
      <c r="O5809" s="4" t="str">
        <f t="shared" si="632"/>
        <v>2024-11</v>
      </c>
      <c r="P5809" s="4" t="str">
        <f t="shared" si="633"/>
        <v>11</v>
      </c>
      <c r="Q5809" s="4" t="str">
        <f t="shared" si="634"/>
        <v>November</v>
      </c>
      <c r="R5809" s="30" t="str">
        <f t="shared" si="635"/>
        <v>03</v>
      </c>
      <c r="W5809" t="str">
        <f t="shared" si="636"/>
        <v>ok</v>
      </c>
    </row>
    <row r="5810" spans="1:23" x14ac:dyDescent="0.3">
      <c r="A5810" t="s">
        <v>5852</v>
      </c>
      <c r="B5810" t="s">
        <v>41</v>
      </c>
      <c r="C5810" t="s">
        <v>42</v>
      </c>
      <c r="D5810" t="s">
        <v>43</v>
      </c>
      <c r="E5810" t="s">
        <v>14</v>
      </c>
      <c r="F5810" t="s">
        <v>15</v>
      </c>
      <c r="G5810" s="5">
        <v>11282.9</v>
      </c>
      <c r="H5810" s="5">
        <f t="shared" si="630"/>
        <v>203.09219999999999</v>
      </c>
      <c r="I5810" s="6">
        <v>3</v>
      </c>
      <c r="J5810" s="6">
        <v>33848.699999999997</v>
      </c>
      <c r="K5810" s="5">
        <f t="shared" si="631"/>
        <v>609.27659999999992</v>
      </c>
      <c r="L5810" s="7">
        <v>4.09</v>
      </c>
      <c r="M5810" s="7">
        <v>144</v>
      </c>
      <c r="N5810" s="3">
        <v>45293</v>
      </c>
      <c r="O5810" s="4" t="str">
        <f t="shared" si="632"/>
        <v>2024-01</v>
      </c>
      <c r="P5810" s="4" t="str">
        <f t="shared" si="633"/>
        <v>01</v>
      </c>
      <c r="Q5810" s="4" t="str">
        <f t="shared" si="634"/>
        <v>January</v>
      </c>
      <c r="R5810" s="30" t="str">
        <f t="shared" si="635"/>
        <v>02</v>
      </c>
      <c r="W5810" t="str">
        <f t="shared" si="636"/>
        <v>ok</v>
      </c>
    </row>
    <row r="5811" spans="1:23" x14ac:dyDescent="0.3">
      <c r="A5811" t="s">
        <v>5853</v>
      </c>
      <c r="B5811" t="s">
        <v>36</v>
      </c>
      <c r="C5811" t="s">
        <v>18</v>
      </c>
      <c r="D5811" t="s">
        <v>37</v>
      </c>
      <c r="E5811" t="s">
        <v>45</v>
      </c>
      <c r="F5811" t="s">
        <v>26</v>
      </c>
      <c r="G5811" s="5">
        <v>19804.64</v>
      </c>
      <c r="H5811" s="5">
        <f t="shared" si="630"/>
        <v>356.48351999999994</v>
      </c>
      <c r="I5811" s="6">
        <v>5</v>
      </c>
      <c r="J5811" s="6">
        <v>99023.2</v>
      </c>
      <c r="K5811" s="5">
        <f t="shared" si="631"/>
        <v>1782.4175999999998</v>
      </c>
      <c r="L5811" s="7">
        <v>3.8</v>
      </c>
      <c r="M5811" s="7">
        <v>542</v>
      </c>
      <c r="N5811" s="3">
        <v>45470</v>
      </c>
      <c r="O5811" s="4" t="str">
        <f t="shared" si="632"/>
        <v>2024-06</v>
      </c>
      <c r="P5811" s="4" t="str">
        <f t="shared" si="633"/>
        <v>06</v>
      </c>
      <c r="Q5811" s="4" t="str">
        <f t="shared" si="634"/>
        <v>June</v>
      </c>
      <c r="R5811" s="30" t="str">
        <f t="shared" si="635"/>
        <v>27</v>
      </c>
      <c r="W5811" t="str">
        <f t="shared" si="636"/>
        <v>ok</v>
      </c>
    </row>
    <row r="5812" spans="1:23" x14ac:dyDescent="0.3">
      <c r="A5812" t="s">
        <v>5854</v>
      </c>
      <c r="B5812" t="s">
        <v>36</v>
      </c>
      <c r="C5812" t="s">
        <v>18</v>
      </c>
      <c r="D5812" t="s">
        <v>37</v>
      </c>
      <c r="E5812" t="s">
        <v>14</v>
      </c>
      <c r="F5812" t="s">
        <v>60</v>
      </c>
      <c r="G5812" s="5">
        <v>14496.65</v>
      </c>
      <c r="H5812" s="5">
        <f t="shared" si="630"/>
        <v>260.93969999999996</v>
      </c>
      <c r="I5812" s="6">
        <v>4</v>
      </c>
      <c r="J5812" s="6">
        <v>57986.6</v>
      </c>
      <c r="K5812" s="5">
        <f t="shared" si="631"/>
        <v>1043.7587999999998</v>
      </c>
      <c r="L5812" s="7">
        <v>2.5099999999999998</v>
      </c>
      <c r="M5812" s="7">
        <v>417</v>
      </c>
      <c r="N5812" s="3">
        <v>45588</v>
      </c>
      <c r="O5812" s="4" t="str">
        <f t="shared" si="632"/>
        <v>2024-10</v>
      </c>
      <c r="P5812" s="4" t="str">
        <f t="shared" si="633"/>
        <v>10</v>
      </c>
      <c r="Q5812" s="4" t="str">
        <f t="shared" si="634"/>
        <v>October</v>
      </c>
      <c r="R5812" s="30" t="str">
        <f t="shared" si="635"/>
        <v>23</v>
      </c>
      <c r="W5812" t="str">
        <f t="shared" si="636"/>
        <v>ok</v>
      </c>
    </row>
    <row r="5813" spans="1:23" x14ac:dyDescent="0.3">
      <c r="A5813" t="s">
        <v>5855</v>
      </c>
      <c r="B5813" t="s">
        <v>11</v>
      </c>
      <c r="C5813" t="s">
        <v>12</v>
      </c>
      <c r="D5813" t="s">
        <v>13</v>
      </c>
      <c r="E5813" t="s">
        <v>45</v>
      </c>
      <c r="F5813" t="s">
        <v>38</v>
      </c>
      <c r="G5813" s="5">
        <v>8261.08</v>
      </c>
      <c r="H5813" s="5">
        <f t="shared" si="630"/>
        <v>148.69943999999998</v>
      </c>
      <c r="I5813" s="6">
        <v>2</v>
      </c>
      <c r="J5813" s="6">
        <v>16522.16</v>
      </c>
      <c r="K5813" s="5">
        <f t="shared" si="631"/>
        <v>297.39887999999996</v>
      </c>
      <c r="L5813" s="7">
        <v>3.15</v>
      </c>
      <c r="M5813" s="7">
        <v>1104</v>
      </c>
      <c r="N5813" s="3">
        <v>45594</v>
      </c>
      <c r="O5813" s="4" t="str">
        <f t="shared" si="632"/>
        <v>2024-10</v>
      </c>
      <c r="P5813" s="4" t="str">
        <f t="shared" si="633"/>
        <v>10</v>
      </c>
      <c r="Q5813" s="4" t="str">
        <f t="shared" si="634"/>
        <v>October</v>
      </c>
      <c r="R5813" s="30" t="str">
        <f t="shared" si="635"/>
        <v>29</v>
      </c>
      <c r="W5813" t="str">
        <f t="shared" si="636"/>
        <v>ok</v>
      </c>
    </row>
    <row r="5814" spans="1:23" x14ac:dyDescent="0.3">
      <c r="A5814" t="s">
        <v>5856</v>
      </c>
      <c r="B5814" t="s">
        <v>41</v>
      </c>
      <c r="C5814" t="s">
        <v>42</v>
      </c>
      <c r="D5814" t="s">
        <v>43</v>
      </c>
      <c r="E5814" t="s">
        <v>45</v>
      </c>
      <c r="F5814" t="s">
        <v>38</v>
      </c>
      <c r="G5814" s="5">
        <v>12887.57</v>
      </c>
      <c r="H5814" s="5">
        <f t="shared" si="630"/>
        <v>231.97625999999997</v>
      </c>
      <c r="I5814" s="6">
        <v>1</v>
      </c>
      <c r="J5814" s="6">
        <v>12887.57</v>
      </c>
      <c r="K5814" s="5">
        <f t="shared" si="631"/>
        <v>231.97625999999997</v>
      </c>
      <c r="L5814" s="7">
        <v>4.12</v>
      </c>
      <c r="M5814" s="7">
        <v>1187</v>
      </c>
      <c r="N5814" s="3">
        <v>45536</v>
      </c>
      <c r="O5814" s="4" t="str">
        <f t="shared" si="632"/>
        <v>2024-09</v>
      </c>
      <c r="P5814" s="4" t="str">
        <f t="shared" si="633"/>
        <v>09</v>
      </c>
      <c r="Q5814" s="4" t="str">
        <f t="shared" si="634"/>
        <v>September</v>
      </c>
      <c r="R5814" s="30" t="str">
        <f t="shared" si="635"/>
        <v>01</v>
      </c>
      <c r="W5814" t="str">
        <f t="shared" si="636"/>
        <v>ok</v>
      </c>
    </row>
    <row r="5815" spans="1:23" x14ac:dyDescent="0.3">
      <c r="A5815" t="s">
        <v>5857</v>
      </c>
      <c r="B5815" t="s">
        <v>36</v>
      </c>
      <c r="C5815" t="s">
        <v>18</v>
      </c>
      <c r="D5815" t="s">
        <v>37</v>
      </c>
      <c r="E5815" t="s">
        <v>14</v>
      </c>
      <c r="F5815" t="s">
        <v>15</v>
      </c>
      <c r="G5815" s="5">
        <v>2476.52</v>
      </c>
      <c r="H5815" s="5">
        <f t="shared" si="630"/>
        <v>44.577359999999999</v>
      </c>
      <c r="I5815" s="6">
        <v>2</v>
      </c>
      <c r="J5815" s="6">
        <v>4953.04</v>
      </c>
      <c r="K5815" s="5">
        <f t="shared" si="631"/>
        <v>89.154719999999998</v>
      </c>
      <c r="L5815" s="7">
        <v>2.68</v>
      </c>
      <c r="M5815" s="7">
        <v>1968</v>
      </c>
      <c r="N5815" s="3">
        <v>45413</v>
      </c>
      <c r="O5815" s="4" t="str">
        <f t="shared" si="632"/>
        <v>2024-05</v>
      </c>
      <c r="P5815" s="4" t="str">
        <f t="shared" si="633"/>
        <v>05</v>
      </c>
      <c r="Q5815" s="4" t="str">
        <f t="shared" si="634"/>
        <v>May</v>
      </c>
      <c r="R5815" s="30" t="str">
        <f t="shared" si="635"/>
        <v>01</v>
      </c>
      <c r="W5815" t="str">
        <f t="shared" si="636"/>
        <v>ok</v>
      </c>
    </row>
    <row r="5816" spans="1:23" x14ac:dyDescent="0.3">
      <c r="A5816" t="s">
        <v>5858</v>
      </c>
      <c r="B5816" t="s">
        <v>17</v>
      </c>
      <c r="C5816" t="s">
        <v>18</v>
      </c>
      <c r="D5816" t="s">
        <v>19</v>
      </c>
      <c r="E5816" t="s">
        <v>14</v>
      </c>
      <c r="F5816" t="s">
        <v>26</v>
      </c>
      <c r="G5816" s="5">
        <v>7773.58</v>
      </c>
      <c r="H5816" s="5">
        <f t="shared" si="630"/>
        <v>139.92443999999998</v>
      </c>
      <c r="I5816" s="6">
        <v>1</v>
      </c>
      <c r="J5816" s="6">
        <v>7773.58</v>
      </c>
      <c r="K5816" s="5">
        <f t="shared" si="631"/>
        <v>139.92443999999998</v>
      </c>
      <c r="L5816" s="7">
        <v>3.53</v>
      </c>
      <c r="M5816" s="7">
        <v>223</v>
      </c>
      <c r="N5816" s="3">
        <v>45348</v>
      </c>
      <c r="O5816" s="4" t="str">
        <f t="shared" si="632"/>
        <v>2024-02</v>
      </c>
      <c r="P5816" s="4" t="str">
        <f t="shared" si="633"/>
        <v>02</v>
      </c>
      <c r="Q5816" s="4" t="str">
        <f t="shared" si="634"/>
        <v>February</v>
      </c>
      <c r="R5816" s="30" t="str">
        <f t="shared" si="635"/>
        <v>26</v>
      </c>
      <c r="W5816" t="str">
        <f t="shared" si="636"/>
        <v>ok</v>
      </c>
    </row>
    <row r="5817" spans="1:23" x14ac:dyDescent="0.3">
      <c r="A5817" t="s">
        <v>5859</v>
      </c>
      <c r="B5817" t="s">
        <v>28</v>
      </c>
      <c r="C5817" t="s">
        <v>29</v>
      </c>
      <c r="D5817" t="s">
        <v>30</v>
      </c>
      <c r="E5817" t="s">
        <v>20</v>
      </c>
      <c r="F5817" t="s">
        <v>21</v>
      </c>
      <c r="G5817" s="5">
        <v>11998.42</v>
      </c>
      <c r="H5817" s="5">
        <f t="shared" si="630"/>
        <v>215.97155999999998</v>
      </c>
      <c r="I5817" s="6">
        <v>2</v>
      </c>
      <c r="J5817" s="6">
        <v>23996.84</v>
      </c>
      <c r="K5817" s="5">
        <f t="shared" si="631"/>
        <v>431.94311999999996</v>
      </c>
      <c r="L5817" s="7">
        <v>1.33</v>
      </c>
      <c r="M5817" s="7">
        <v>2910</v>
      </c>
      <c r="N5817" s="3">
        <v>45478</v>
      </c>
      <c r="O5817" s="4" t="str">
        <f t="shared" si="632"/>
        <v>2024-07</v>
      </c>
      <c r="P5817" s="4" t="str">
        <f t="shared" si="633"/>
        <v>07</v>
      </c>
      <c r="Q5817" s="4" t="str">
        <f t="shared" si="634"/>
        <v>July</v>
      </c>
      <c r="R5817" s="30" t="str">
        <f t="shared" si="635"/>
        <v>05</v>
      </c>
      <c r="W5817" t="str">
        <f t="shared" si="636"/>
        <v>ok</v>
      </c>
    </row>
    <row r="5818" spans="1:23" x14ac:dyDescent="0.3">
      <c r="A5818" t="s">
        <v>5860</v>
      </c>
      <c r="B5818" t="s">
        <v>47</v>
      </c>
      <c r="C5818" t="s">
        <v>12</v>
      </c>
      <c r="D5818" t="s">
        <v>48</v>
      </c>
      <c r="E5818" t="s">
        <v>45</v>
      </c>
      <c r="F5818" t="s">
        <v>15</v>
      </c>
      <c r="G5818" s="5">
        <v>4963.18</v>
      </c>
      <c r="H5818" s="5">
        <f t="shared" si="630"/>
        <v>89.337239999999994</v>
      </c>
      <c r="I5818" s="6">
        <v>5</v>
      </c>
      <c r="J5818" s="6">
        <v>24815.9</v>
      </c>
      <c r="K5818" s="5">
        <f t="shared" si="631"/>
        <v>446.68619999999999</v>
      </c>
      <c r="L5818" s="7">
        <v>4.93</v>
      </c>
      <c r="M5818" s="7">
        <v>2994</v>
      </c>
      <c r="N5818" s="3">
        <v>45401</v>
      </c>
      <c r="O5818" s="4" t="str">
        <f t="shared" si="632"/>
        <v>2024-04</v>
      </c>
      <c r="P5818" s="4" t="str">
        <f t="shared" si="633"/>
        <v>04</v>
      </c>
      <c r="Q5818" s="4" t="str">
        <f t="shared" si="634"/>
        <v>April</v>
      </c>
      <c r="R5818" s="30" t="str">
        <f t="shared" si="635"/>
        <v>19</v>
      </c>
      <c r="W5818" t="str">
        <f t="shared" si="636"/>
        <v>ok</v>
      </c>
    </row>
    <row r="5819" spans="1:23" x14ac:dyDescent="0.3">
      <c r="A5819" t="s">
        <v>5861</v>
      </c>
      <c r="B5819" t="s">
        <v>41</v>
      </c>
      <c r="C5819" t="s">
        <v>42</v>
      </c>
      <c r="D5819" t="s">
        <v>43</v>
      </c>
      <c r="E5819" t="s">
        <v>45</v>
      </c>
      <c r="F5819" t="s">
        <v>38</v>
      </c>
      <c r="G5819" s="5">
        <v>1385.56</v>
      </c>
      <c r="H5819" s="5">
        <f t="shared" si="630"/>
        <v>24.940079999999998</v>
      </c>
      <c r="I5819" s="6">
        <v>5</v>
      </c>
      <c r="J5819" s="6">
        <v>6927.8</v>
      </c>
      <c r="K5819" s="5">
        <f t="shared" si="631"/>
        <v>124.70039999999999</v>
      </c>
      <c r="L5819" s="7">
        <v>2.4300000000000002</v>
      </c>
      <c r="M5819" s="7">
        <v>4610</v>
      </c>
      <c r="N5819" s="3">
        <v>45357</v>
      </c>
      <c r="O5819" s="4" t="str">
        <f t="shared" si="632"/>
        <v>2024-03</v>
      </c>
      <c r="P5819" s="4" t="str">
        <f t="shared" si="633"/>
        <v>03</v>
      </c>
      <c r="Q5819" s="4" t="str">
        <f t="shared" si="634"/>
        <v>March</v>
      </c>
      <c r="R5819" s="30" t="str">
        <f t="shared" si="635"/>
        <v>06</v>
      </c>
      <c r="W5819" t="str">
        <f t="shared" si="636"/>
        <v>ok</v>
      </c>
    </row>
    <row r="5820" spans="1:23" x14ac:dyDescent="0.3">
      <c r="A5820" t="s">
        <v>5862</v>
      </c>
      <c r="B5820" t="s">
        <v>28</v>
      </c>
      <c r="C5820" t="s">
        <v>29</v>
      </c>
      <c r="D5820" t="s">
        <v>30</v>
      </c>
      <c r="E5820" t="s">
        <v>14</v>
      </c>
      <c r="F5820" t="s">
        <v>31</v>
      </c>
      <c r="G5820" s="5">
        <v>12003.41</v>
      </c>
      <c r="H5820" s="5">
        <f t="shared" si="630"/>
        <v>216.06137999999999</v>
      </c>
      <c r="I5820" s="6">
        <v>2</v>
      </c>
      <c r="J5820" s="6">
        <v>24006.82</v>
      </c>
      <c r="K5820" s="5">
        <f t="shared" si="631"/>
        <v>432.12275999999997</v>
      </c>
      <c r="L5820" s="7">
        <v>2.1</v>
      </c>
      <c r="M5820" s="7">
        <v>2863</v>
      </c>
      <c r="N5820" s="3">
        <v>45466</v>
      </c>
      <c r="O5820" s="4" t="str">
        <f t="shared" si="632"/>
        <v>2024-06</v>
      </c>
      <c r="P5820" s="4" t="str">
        <f t="shared" si="633"/>
        <v>06</v>
      </c>
      <c r="Q5820" s="4" t="str">
        <f t="shared" si="634"/>
        <v>June</v>
      </c>
      <c r="R5820" s="30" t="str">
        <f t="shared" si="635"/>
        <v>23</v>
      </c>
      <c r="W5820" t="str">
        <f t="shared" si="636"/>
        <v>ok</v>
      </c>
    </row>
    <row r="5821" spans="1:23" x14ac:dyDescent="0.3">
      <c r="A5821" t="s">
        <v>5863</v>
      </c>
      <c r="B5821" t="s">
        <v>11</v>
      </c>
      <c r="C5821" t="s">
        <v>12</v>
      </c>
      <c r="D5821" t="s">
        <v>13</v>
      </c>
      <c r="E5821" t="s">
        <v>14</v>
      </c>
      <c r="F5821" t="s">
        <v>60</v>
      </c>
      <c r="G5821" s="5">
        <v>556.03</v>
      </c>
      <c r="H5821" s="5">
        <f t="shared" si="630"/>
        <v>10.008539999999998</v>
      </c>
      <c r="I5821" s="6">
        <v>5</v>
      </c>
      <c r="J5821" s="6">
        <v>2780.15</v>
      </c>
      <c r="K5821" s="5">
        <f t="shared" si="631"/>
        <v>50.042699999999989</v>
      </c>
      <c r="L5821" s="7">
        <v>3.12</v>
      </c>
      <c r="M5821" s="7">
        <v>4652</v>
      </c>
      <c r="N5821" s="3">
        <v>45480</v>
      </c>
      <c r="O5821" s="4" t="str">
        <f t="shared" si="632"/>
        <v>2024-07</v>
      </c>
      <c r="P5821" s="4" t="str">
        <f t="shared" si="633"/>
        <v>07</v>
      </c>
      <c r="Q5821" s="4" t="str">
        <f t="shared" si="634"/>
        <v>July</v>
      </c>
      <c r="R5821" s="30" t="str">
        <f t="shared" si="635"/>
        <v>07</v>
      </c>
      <c r="W5821" t="str">
        <f t="shared" si="636"/>
        <v>ok</v>
      </c>
    </row>
    <row r="5822" spans="1:23" x14ac:dyDescent="0.3">
      <c r="A5822" t="s">
        <v>5864</v>
      </c>
      <c r="B5822" t="s">
        <v>41</v>
      </c>
      <c r="C5822" t="s">
        <v>42</v>
      </c>
      <c r="D5822" t="s">
        <v>43</v>
      </c>
      <c r="E5822" t="s">
        <v>14</v>
      </c>
      <c r="F5822" t="s">
        <v>26</v>
      </c>
      <c r="G5822" s="5">
        <v>1240.22</v>
      </c>
      <c r="H5822" s="5">
        <f t="shared" si="630"/>
        <v>22.32396</v>
      </c>
      <c r="I5822" s="6">
        <v>3</v>
      </c>
      <c r="J5822" s="6">
        <v>3720.66</v>
      </c>
      <c r="K5822" s="5">
        <f t="shared" si="631"/>
        <v>66.971879999999999</v>
      </c>
      <c r="L5822" s="7">
        <v>4.9000000000000004</v>
      </c>
      <c r="M5822" s="7">
        <v>2274</v>
      </c>
      <c r="N5822" s="3">
        <v>45580</v>
      </c>
      <c r="O5822" s="4" t="str">
        <f t="shared" si="632"/>
        <v>2024-10</v>
      </c>
      <c r="P5822" s="4" t="str">
        <f t="shared" si="633"/>
        <v>10</v>
      </c>
      <c r="Q5822" s="4" t="str">
        <f t="shared" si="634"/>
        <v>October</v>
      </c>
      <c r="R5822" s="30" t="str">
        <f t="shared" si="635"/>
        <v>15</v>
      </c>
      <c r="W5822" t="str">
        <f t="shared" si="636"/>
        <v>ok</v>
      </c>
    </row>
    <row r="5823" spans="1:23" x14ac:dyDescent="0.3">
      <c r="A5823" t="s">
        <v>5865</v>
      </c>
      <c r="B5823" t="s">
        <v>33</v>
      </c>
      <c r="C5823" t="s">
        <v>12</v>
      </c>
      <c r="D5823" t="s">
        <v>34</v>
      </c>
      <c r="E5823" t="s">
        <v>45</v>
      </c>
      <c r="F5823" t="s">
        <v>26</v>
      </c>
      <c r="G5823" s="5">
        <v>1405.54</v>
      </c>
      <c r="H5823" s="5">
        <f t="shared" si="630"/>
        <v>25.299719999999997</v>
      </c>
      <c r="I5823" s="6">
        <v>3</v>
      </c>
      <c r="J5823" s="6">
        <v>4216.62</v>
      </c>
      <c r="K5823" s="5">
        <f t="shared" si="631"/>
        <v>75.899159999999995</v>
      </c>
      <c r="L5823" s="7">
        <v>3.55</v>
      </c>
      <c r="M5823" s="7">
        <v>699</v>
      </c>
      <c r="N5823" s="3">
        <v>45314</v>
      </c>
      <c r="O5823" s="4" t="str">
        <f t="shared" si="632"/>
        <v>2024-01</v>
      </c>
      <c r="P5823" s="4" t="str">
        <f t="shared" si="633"/>
        <v>01</v>
      </c>
      <c r="Q5823" s="4" t="str">
        <f t="shared" si="634"/>
        <v>January</v>
      </c>
      <c r="R5823" s="30" t="str">
        <f t="shared" si="635"/>
        <v>23</v>
      </c>
      <c r="W5823" t="str">
        <f t="shared" si="636"/>
        <v>ok</v>
      </c>
    </row>
    <row r="5824" spans="1:23" x14ac:dyDescent="0.3">
      <c r="A5824" t="s">
        <v>5866</v>
      </c>
      <c r="B5824" t="s">
        <v>51</v>
      </c>
      <c r="C5824" t="s">
        <v>29</v>
      </c>
      <c r="D5824" t="s">
        <v>52</v>
      </c>
      <c r="E5824" t="s">
        <v>20</v>
      </c>
      <c r="F5824" t="s">
        <v>21</v>
      </c>
      <c r="G5824" s="5">
        <v>1471.7</v>
      </c>
      <c r="H5824" s="5">
        <f t="shared" si="630"/>
        <v>26.490600000000001</v>
      </c>
      <c r="I5824" s="6">
        <v>2</v>
      </c>
      <c r="J5824" s="6">
        <v>2943.4</v>
      </c>
      <c r="K5824" s="5">
        <f t="shared" si="631"/>
        <v>52.981200000000001</v>
      </c>
      <c r="L5824" s="7">
        <v>2.4</v>
      </c>
      <c r="M5824" s="7">
        <v>3619</v>
      </c>
      <c r="N5824" s="3">
        <v>45407</v>
      </c>
      <c r="O5824" s="4" t="str">
        <f t="shared" si="632"/>
        <v>2024-04</v>
      </c>
      <c r="P5824" s="4" t="str">
        <f t="shared" si="633"/>
        <v>04</v>
      </c>
      <c r="Q5824" s="4" t="str">
        <f t="shared" si="634"/>
        <v>April</v>
      </c>
      <c r="R5824" s="30" t="str">
        <f t="shared" si="635"/>
        <v>25</v>
      </c>
      <c r="W5824" t="str">
        <f t="shared" si="636"/>
        <v>ok</v>
      </c>
    </row>
    <row r="5825" spans="1:23" x14ac:dyDescent="0.3">
      <c r="A5825" t="s">
        <v>5867</v>
      </c>
      <c r="B5825" t="s">
        <v>36</v>
      </c>
      <c r="C5825" t="s">
        <v>18</v>
      </c>
      <c r="D5825" t="s">
        <v>37</v>
      </c>
      <c r="E5825" t="s">
        <v>20</v>
      </c>
      <c r="F5825" t="s">
        <v>15</v>
      </c>
      <c r="G5825" s="5">
        <v>10196.51</v>
      </c>
      <c r="H5825" s="5">
        <f t="shared" si="630"/>
        <v>183.53717999999998</v>
      </c>
      <c r="I5825" s="6">
        <v>5</v>
      </c>
      <c r="J5825" s="6">
        <v>50982.55</v>
      </c>
      <c r="K5825" s="5">
        <f t="shared" si="631"/>
        <v>917.68589999999995</v>
      </c>
      <c r="L5825" s="7">
        <v>2.44</v>
      </c>
      <c r="M5825" s="7">
        <v>4826</v>
      </c>
      <c r="N5825" s="3">
        <v>45421</v>
      </c>
      <c r="O5825" s="4" t="str">
        <f t="shared" si="632"/>
        <v>2024-05</v>
      </c>
      <c r="P5825" s="4" t="str">
        <f t="shared" si="633"/>
        <v>05</v>
      </c>
      <c r="Q5825" s="4" t="str">
        <f t="shared" si="634"/>
        <v>May</v>
      </c>
      <c r="R5825" s="30" t="str">
        <f t="shared" si="635"/>
        <v>09</v>
      </c>
      <c r="W5825" t="str">
        <f t="shared" si="636"/>
        <v>ok</v>
      </c>
    </row>
    <row r="5826" spans="1:23" x14ac:dyDescent="0.3">
      <c r="A5826" t="s">
        <v>5868</v>
      </c>
      <c r="B5826" t="s">
        <v>41</v>
      </c>
      <c r="C5826" t="s">
        <v>42</v>
      </c>
      <c r="D5826" t="s">
        <v>43</v>
      </c>
      <c r="E5826" t="s">
        <v>45</v>
      </c>
      <c r="F5826" t="s">
        <v>15</v>
      </c>
      <c r="G5826" s="5">
        <v>11679.75</v>
      </c>
      <c r="H5826" s="5">
        <f t="shared" si="630"/>
        <v>210.23549999999997</v>
      </c>
      <c r="I5826" s="6">
        <v>3</v>
      </c>
      <c r="J5826" s="6">
        <v>35039.25</v>
      </c>
      <c r="K5826" s="5">
        <f t="shared" si="631"/>
        <v>630.70649999999989</v>
      </c>
      <c r="L5826" s="7">
        <v>4</v>
      </c>
      <c r="M5826" s="7">
        <v>3819</v>
      </c>
      <c r="N5826" s="3">
        <v>45375</v>
      </c>
      <c r="O5826" s="4" t="str">
        <f t="shared" si="632"/>
        <v>2024-03</v>
      </c>
      <c r="P5826" s="4" t="str">
        <f t="shared" si="633"/>
        <v>03</v>
      </c>
      <c r="Q5826" s="4" t="str">
        <f t="shared" si="634"/>
        <v>March</v>
      </c>
      <c r="R5826" s="30" t="str">
        <f t="shared" si="635"/>
        <v>24</v>
      </c>
      <c r="W5826" t="str">
        <f t="shared" si="636"/>
        <v>ok</v>
      </c>
    </row>
    <row r="5827" spans="1:23" x14ac:dyDescent="0.3">
      <c r="A5827" t="s">
        <v>5869</v>
      </c>
      <c r="B5827" t="s">
        <v>33</v>
      </c>
      <c r="C5827" t="s">
        <v>12</v>
      </c>
      <c r="D5827" t="s">
        <v>34</v>
      </c>
      <c r="E5827" t="s">
        <v>14</v>
      </c>
      <c r="F5827" t="s">
        <v>26</v>
      </c>
      <c r="G5827" s="5">
        <v>19520.900000000001</v>
      </c>
      <c r="H5827" s="5">
        <f t="shared" ref="H5827:H5890" si="637">G5827*0.018</f>
        <v>351.37619999999998</v>
      </c>
      <c r="I5827" s="6">
        <v>4</v>
      </c>
      <c r="J5827" s="6">
        <v>78083.600000000006</v>
      </c>
      <c r="K5827" s="5">
        <f t="shared" ref="K5827:K5890" si="638">H5827*I5827</f>
        <v>1405.5047999999999</v>
      </c>
      <c r="L5827" s="7">
        <v>4.68</v>
      </c>
      <c r="M5827" s="7">
        <v>2823</v>
      </c>
      <c r="N5827" s="3">
        <v>45520</v>
      </c>
      <c r="O5827" s="4" t="str">
        <f t="shared" ref="O5827:O5890" si="639">TEXT(N5827,"yyyy-mm")</f>
        <v>2024-08</v>
      </c>
      <c r="P5827" s="4" t="str">
        <f t="shared" ref="P5827:P5890" si="640">TEXT(N5827,"mm")</f>
        <v>08</v>
      </c>
      <c r="Q5827" s="4" t="str">
        <f t="shared" ref="Q5827:Q5890" si="641">TEXT(DATE(2024,P5827,1),"mmmm")</f>
        <v>August</v>
      </c>
      <c r="R5827" s="30" t="str">
        <f t="shared" ref="R5827:R5890" si="642">TEXT(N5827,"dd")</f>
        <v>16</v>
      </c>
      <c r="W5827" t="str">
        <f t="shared" ref="W5827:W5890" si="643">IF(G5827*I5827=J5827,"ok","False")</f>
        <v>ok</v>
      </c>
    </row>
    <row r="5828" spans="1:23" x14ac:dyDescent="0.3">
      <c r="A5828" t="s">
        <v>5870</v>
      </c>
      <c r="B5828" t="s">
        <v>63</v>
      </c>
      <c r="C5828" t="s">
        <v>18</v>
      </c>
      <c r="D5828" t="s">
        <v>64</v>
      </c>
      <c r="E5828" t="s">
        <v>14</v>
      </c>
      <c r="F5828" t="s">
        <v>38</v>
      </c>
      <c r="G5828" s="5">
        <v>8993.31</v>
      </c>
      <c r="H5828" s="5">
        <f t="shared" si="637"/>
        <v>161.87957999999998</v>
      </c>
      <c r="I5828" s="6">
        <v>4</v>
      </c>
      <c r="J5828" s="6">
        <v>35973.24</v>
      </c>
      <c r="K5828" s="5">
        <f t="shared" si="638"/>
        <v>647.5183199999999</v>
      </c>
      <c r="L5828" s="7">
        <v>2.15</v>
      </c>
      <c r="M5828" s="7">
        <v>4083</v>
      </c>
      <c r="N5828" s="3">
        <v>45324</v>
      </c>
      <c r="O5828" s="4" t="str">
        <f t="shared" si="639"/>
        <v>2024-02</v>
      </c>
      <c r="P5828" s="4" t="str">
        <f t="shared" si="640"/>
        <v>02</v>
      </c>
      <c r="Q5828" s="4" t="str">
        <f t="shared" si="641"/>
        <v>February</v>
      </c>
      <c r="R5828" s="30" t="str">
        <f t="shared" si="642"/>
        <v>02</v>
      </c>
      <c r="W5828" t="str">
        <f t="shared" si="643"/>
        <v>ok</v>
      </c>
    </row>
    <row r="5829" spans="1:23" x14ac:dyDescent="0.3">
      <c r="A5829" t="s">
        <v>5871</v>
      </c>
      <c r="B5829" t="s">
        <v>47</v>
      </c>
      <c r="C5829" t="s">
        <v>12</v>
      </c>
      <c r="D5829" t="s">
        <v>48</v>
      </c>
      <c r="E5829" t="s">
        <v>14</v>
      </c>
      <c r="F5829" t="s">
        <v>60</v>
      </c>
      <c r="G5829" s="5">
        <v>17728.400000000001</v>
      </c>
      <c r="H5829" s="5">
        <f t="shared" si="637"/>
        <v>319.1112</v>
      </c>
      <c r="I5829" s="6">
        <v>3</v>
      </c>
      <c r="J5829" s="6">
        <v>53185.2</v>
      </c>
      <c r="K5829" s="5">
        <f t="shared" si="638"/>
        <v>957.33359999999993</v>
      </c>
      <c r="L5829" s="7">
        <v>2.52</v>
      </c>
      <c r="M5829" s="7">
        <v>2990</v>
      </c>
      <c r="N5829" s="3">
        <v>45498</v>
      </c>
      <c r="O5829" s="4" t="str">
        <f t="shared" si="639"/>
        <v>2024-07</v>
      </c>
      <c r="P5829" s="4" t="str">
        <f t="shared" si="640"/>
        <v>07</v>
      </c>
      <c r="Q5829" s="4" t="str">
        <f t="shared" si="641"/>
        <v>July</v>
      </c>
      <c r="R5829" s="30" t="str">
        <f t="shared" si="642"/>
        <v>25</v>
      </c>
      <c r="W5829" t="str">
        <f t="shared" si="643"/>
        <v>ok</v>
      </c>
    </row>
    <row r="5830" spans="1:23" x14ac:dyDescent="0.3">
      <c r="A5830" t="s">
        <v>5872</v>
      </c>
      <c r="B5830" t="s">
        <v>17</v>
      </c>
      <c r="C5830" t="s">
        <v>18</v>
      </c>
      <c r="D5830" t="s">
        <v>19</v>
      </c>
      <c r="E5830" t="s">
        <v>20</v>
      </c>
      <c r="F5830" t="s">
        <v>26</v>
      </c>
      <c r="G5830" s="5">
        <v>9155.41</v>
      </c>
      <c r="H5830" s="5">
        <f t="shared" si="637"/>
        <v>164.79737999999998</v>
      </c>
      <c r="I5830" s="6">
        <v>1</v>
      </c>
      <c r="J5830" s="6">
        <v>9155.41</v>
      </c>
      <c r="K5830" s="5">
        <f t="shared" si="638"/>
        <v>164.79737999999998</v>
      </c>
      <c r="L5830" s="7">
        <v>2.65</v>
      </c>
      <c r="M5830" s="7">
        <v>1503</v>
      </c>
      <c r="N5830" s="3">
        <v>45485</v>
      </c>
      <c r="O5830" s="4" t="str">
        <f t="shared" si="639"/>
        <v>2024-07</v>
      </c>
      <c r="P5830" s="4" t="str">
        <f t="shared" si="640"/>
        <v>07</v>
      </c>
      <c r="Q5830" s="4" t="str">
        <f t="shared" si="641"/>
        <v>July</v>
      </c>
      <c r="R5830" s="30" t="str">
        <f t="shared" si="642"/>
        <v>12</v>
      </c>
      <c r="W5830" t="str">
        <f t="shared" si="643"/>
        <v>ok</v>
      </c>
    </row>
    <row r="5831" spans="1:23" x14ac:dyDescent="0.3">
      <c r="A5831" t="s">
        <v>5873</v>
      </c>
      <c r="B5831" t="s">
        <v>23</v>
      </c>
      <c r="C5831" t="s">
        <v>24</v>
      </c>
      <c r="D5831" t="s">
        <v>25</v>
      </c>
      <c r="E5831" t="s">
        <v>45</v>
      </c>
      <c r="F5831" t="s">
        <v>21</v>
      </c>
      <c r="G5831" s="5">
        <v>15540.09</v>
      </c>
      <c r="H5831" s="5">
        <f t="shared" si="637"/>
        <v>279.72161999999997</v>
      </c>
      <c r="I5831" s="6">
        <v>1</v>
      </c>
      <c r="J5831" s="6">
        <v>15540.09</v>
      </c>
      <c r="K5831" s="5">
        <f t="shared" si="638"/>
        <v>279.72161999999997</v>
      </c>
      <c r="L5831" s="7">
        <v>1.92</v>
      </c>
      <c r="M5831" s="7">
        <v>1560</v>
      </c>
      <c r="N5831" s="3">
        <v>45506</v>
      </c>
      <c r="O5831" s="4" t="str">
        <f t="shared" si="639"/>
        <v>2024-08</v>
      </c>
      <c r="P5831" s="4" t="str">
        <f t="shared" si="640"/>
        <v>08</v>
      </c>
      <c r="Q5831" s="4" t="str">
        <f t="shared" si="641"/>
        <v>August</v>
      </c>
      <c r="R5831" s="30" t="str">
        <f t="shared" si="642"/>
        <v>02</v>
      </c>
      <c r="W5831" t="str">
        <f t="shared" si="643"/>
        <v>ok</v>
      </c>
    </row>
    <row r="5832" spans="1:23" x14ac:dyDescent="0.3">
      <c r="A5832" t="s">
        <v>5874</v>
      </c>
      <c r="B5832" t="s">
        <v>33</v>
      </c>
      <c r="C5832" t="s">
        <v>12</v>
      </c>
      <c r="D5832" t="s">
        <v>34</v>
      </c>
      <c r="E5832" t="s">
        <v>14</v>
      </c>
      <c r="F5832" t="s">
        <v>31</v>
      </c>
      <c r="G5832" s="5">
        <v>7445.98</v>
      </c>
      <c r="H5832" s="5">
        <f t="shared" si="637"/>
        <v>134.02763999999999</v>
      </c>
      <c r="I5832" s="6">
        <v>2</v>
      </c>
      <c r="J5832" s="6">
        <v>14891.96</v>
      </c>
      <c r="K5832" s="5">
        <f t="shared" si="638"/>
        <v>268.05527999999998</v>
      </c>
      <c r="L5832" s="7">
        <v>1.48</v>
      </c>
      <c r="M5832" s="7">
        <v>3867</v>
      </c>
      <c r="N5832" s="3">
        <v>45391</v>
      </c>
      <c r="O5832" s="4" t="str">
        <f t="shared" si="639"/>
        <v>2024-04</v>
      </c>
      <c r="P5832" s="4" t="str">
        <f t="shared" si="640"/>
        <v>04</v>
      </c>
      <c r="Q5832" s="4" t="str">
        <f t="shared" si="641"/>
        <v>April</v>
      </c>
      <c r="R5832" s="30" t="str">
        <f t="shared" si="642"/>
        <v>09</v>
      </c>
      <c r="W5832" t="str">
        <f t="shared" si="643"/>
        <v>ok</v>
      </c>
    </row>
    <row r="5833" spans="1:23" x14ac:dyDescent="0.3">
      <c r="A5833" t="s">
        <v>5875</v>
      </c>
      <c r="B5833" t="s">
        <v>51</v>
      </c>
      <c r="C5833" t="s">
        <v>29</v>
      </c>
      <c r="D5833" t="s">
        <v>52</v>
      </c>
      <c r="E5833" t="s">
        <v>20</v>
      </c>
      <c r="F5833" t="s">
        <v>26</v>
      </c>
      <c r="G5833" s="5">
        <v>19290.439999999999</v>
      </c>
      <c r="H5833" s="5">
        <f t="shared" si="637"/>
        <v>347.22791999999993</v>
      </c>
      <c r="I5833" s="6">
        <v>4</v>
      </c>
      <c r="J5833" s="6">
        <v>77161.759999999995</v>
      </c>
      <c r="K5833" s="5">
        <f t="shared" si="638"/>
        <v>1388.9116799999997</v>
      </c>
      <c r="L5833" s="7">
        <v>2.46</v>
      </c>
      <c r="M5833" s="7">
        <v>113</v>
      </c>
      <c r="N5833" s="3">
        <v>45322</v>
      </c>
      <c r="O5833" s="4" t="str">
        <f t="shared" si="639"/>
        <v>2024-01</v>
      </c>
      <c r="P5833" s="4" t="str">
        <f t="shared" si="640"/>
        <v>01</v>
      </c>
      <c r="Q5833" s="4" t="str">
        <f t="shared" si="641"/>
        <v>January</v>
      </c>
      <c r="R5833" s="30" t="str">
        <f t="shared" si="642"/>
        <v>31</v>
      </c>
      <c r="W5833" t="str">
        <f t="shared" si="643"/>
        <v>ok</v>
      </c>
    </row>
    <row r="5834" spans="1:23" x14ac:dyDescent="0.3">
      <c r="A5834" t="s">
        <v>5876</v>
      </c>
      <c r="B5834" t="s">
        <v>33</v>
      </c>
      <c r="C5834" t="s">
        <v>12</v>
      </c>
      <c r="D5834" t="s">
        <v>34</v>
      </c>
      <c r="E5834" t="s">
        <v>20</v>
      </c>
      <c r="F5834" t="s">
        <v>38</v>
      </c>
      <c r="G5834" s="5">
        <v>18550.73</v>
      </c>
      <c r="H5834" s="5">
        <f t="shared" si="637"/>
        <v>333.91313999999994</v>
      </c>
      <c r="I5834" s="6">
        <v>1</v>
      </c>
      <c r="J5834" s="6">
        <v>18550.73</v>
      </c>
      <c r="K5834" s="5">
        <f t="shared" si="638"/>
        <v>333.91313999999994</v>
      </c>
      <c r="L5834" s="7">
        <v>2.5</v>
      </c>
      <c r="M5834" s="7">
        <v>4512</v>
      </c>
      <c r="N5834" s="3">
        <v>45375</v>
      </c>
      <c r="O5834" s="4" t="str">
        <f t="shared" si="639"/>
        <v>2024-03</v>
      </c>
      <c r="P5834" s="4" t="str">
        <f t="shared" si="640"/>
        <v>03</v>
      </c>
      <c r="Q5834" s="4" t="str">
        <f t="shared" si="641"/>
        <v>March</v>
      </c>
      <c r="R5834" s="30" t="str">
        <f t="shared" si="642"/>
        <v>24</v>
      </c>
      <c r="W5834" t="str">
        <f t="shared" si="643"/>
        <v>ok</v>
      </c>
    </row>
    <row r="5835" spans="1:23" x14ac:dyDescent="0.3">
      <c r="A5835" t="s">
        <v>5877</v>
      </c>
      <c r="B5835" t="s">
        <v>17</v>
      </c>
      <c r="C5835" t="s">
        <v>18</v>
      </c>
      <c r="D5835" t="s">
        <v>19</v>
      </c>
      <c r="E5835" t="s">
        <v>20</v>
      </c>
      <c r="F5835" t="s">
        <v>31</v>
      </c>
      <c r="G5835" s="5">
        <v>13564.23</v>
      </c>
      <c r="H5835" s="5">
        <f t="shared" si="637"/>
        <v>244.15613999999997</v>
      </c>
      <c r="I5835" s="6">
        <v>1</v>
      </c>
      <c r="J5835" s="6">
        <v>13564.23</v>
      </c>
      <c r="K5835" s="5">
        <f t="shared" si="638"/>
        <v>244.15613999999997</v>
      </c>
      <c r="L5835" s="7">
        <v>1.8</v>
      </c>
      <c r="M5835" s="7">
        <v>3331</v>
      </c>
      <c r="N5835" s="3">
        <v>45352</v>
      </c>
      <c r="O5835" s="4" t="str">
        <f t="shared" si="639"/>
        <v>2024-03</v>
      </c>
      <c r="P5835" s="4" t="str">
        <f t="shared" si="640"/>
        <v>03</v>
      </c>
      <c r="Q5835" s="4" t="str">
        <f t="shared" si="641"/>
        <v>March</v>
      </c>
      <c r="R5835" s="30" t="str">
        <f t="shared" si="642"/>
        <v>01</v>
      </c>
      <c r="W5835" t="str">
        <f t="shared" si="643"/>
        <v>ok</v>
      </c>
    </row>
    <row r="5836" spans="1:23" x14ac:dyDescent="0.3">
      <c r="A5836" t="s">
        <v>5878</v>
      </c>
      <c r="B5836" t="s">
        <v>28</v>
      </c>
      <c r="C5836" t="s">
        <v>29</v>
      </c>
      <c r="D5836" t="s">
        <v>30</v>
      </c>
      <c r="E5836" t="s">
        <v>20</v>
      </c>
      <c r="F5836" t="s">
        <v>60</v>
      </c>
      <c r="G5836" s="5">
        <v>12316.53</v>
      </c>
      <c r="H5836" s="5">
        <f t="shared" si="637"/>
        <v>221.69754</v>
      </c>
      <c r="I5836" s="6">
        <v>5</v>
      </c>
      <c r="J5836" s="6">
        <v>61582.65</v>
      </c>
      <c r="K5836" s="5">
        <f t="shared" si="638"/>
        <v>1108.4877000000001</v>
      </c>
      <c r="L5836" s="7">
        <v>1.04</v>
      </c>
      <c r="M5836" s="7">
        <v>2201</v>
      </c>
      <c r="N5836" s="3">
        <v>45513</v>
      </c>
      <c r="O5836" s="4" t="str">
        <f t="shared" si="639"/>
        <v>2024-08</v>
      </c>
      <c r="P5836" s="4" t="str">
        <f t="shared" si="640"/>
        <v>08</v>
      </c>
      <c r="Q5836" s="4" t="str">
        <f t="shared" si="641"/>
        <v>August</v>
      </c>
      <c r="R5836" s="30" t="str">
        <f t="shared" si="642"/>
        <v>09</v>
      </c>
      <c r="W5836" t="str">
        <f t="shared" si="643"/>
        <v>ok</v>
      </c>
    </row>
    <row r="5837" spans="1:23" x14ac:dyDescent="0.3">
      <c r="A5837" t="s">
        <v>5879</v>
      </c>
      <c r="B5837" t="s">
        <v>51</v>
      </c>
      <c r="C5837" t="s">
        <v>29</v>
      </c>
      <c r="D5837" t="s">
        <v>52</v>
      </c>
      <c r="E5837" t="s">
        <v>45</v>
      </c>
      <c r="F5837" t="s">
        <v>26</v>
      </c>
      <c r="G5837" s="5">
        <v>6932.21</v>
      </c>
      <c r="H5837" s="5">
        <f t="shared" si="637"/>
        <v>124.77977999999999</v>
      </c>
      <c r="I5837" s="6">
        <v>5</v>
      </c>
      <c r="J5837" s="6">
        <v>34661.050000000003</v>
      </c>
      <c r="K5837" s="5">
        <f t="shared" si="638"/>
        <v>623.89889999999991</v>
      </c>
      <c r="L5837" s="7">
        <v>2.5</v>
      </c>
      <c r="M5837" s="7">
        <v>1928</v>
      </c>
      <c r="N5837" s="3">
        <v>45411</v>
      </c>
      <c r="O5837" s="4" t="str">
        <f t="shared" si="639"/>
        <v>2024-04</v>
      </c>
      <c r="P5837" s="4" t="str">
        <f t="shared" si="640"/>
        <v>04</v>
      </c>
      <c r="Q5837" s="4" t="str">
        <f t="shared" si="641"/>
        <v>April</v>
      </c>
      <c r="R5837" s="30" t="str">
        <f t="shared" si="642"/>
        <v>29</v>
      </c>
      <c r="W5837" t="str">
        <f t="shared" si="643"/>
        <v>ok</v>
      </c>
    </row>
    <row r="5838" spans="1:23" x14ac:dyDescent="0.3">
      <c r="A5838" t="s">
        <v>5880</v>
      </c>
      <c r="B5838" t="s">
        <v>51</v>
      </c>
      <c r="C5838" t="s">
        <v>29</v>
      </c>
      <c r="D5838" t="s">
        <v>52</v>
      </c>
      <c r="E5838" t="s">
        <v>45</v>
      </c>
      <c r="F5838" t="s">
        <v>38</v>
      </c>
      <c r="G5838" s="5">
        <v>6003.17</v>
      </c>
      <c r="H5838" s="5">
        <f t="shared" si="637"/>
        <v>108.05705999999999</v>
      </c>
      <c r="I5838" s="6">
        <v>3</v>
      </c>
      <c r="J5838" s="6">
        <v>18009.509999999998</v>
      </c>
      <c r="K5838" s="5">
        <f t="shared" si="638"/>
        <v>324.17117999999999</v>
      </c>
      <c r="L5838" s="7">
        <v>2.9</v>
      </c>
      <c r="M5838" s="7">
        <v>624</v>
      </c>
      <c r="N5838" s="3">
        <v>45569</v>
      </c>
      <c r="O5838" s="4" t="str">
        <f t="shared" si="639"/>
        <v>2024-10</v>
      </c>
      <c r="P5838" s="4" t="str">
        <f t="shared" si="640"/>
        <v>10</v>
      </c>
      <c r="Q5838" s="4" t="str">
        <f t="shared" si="641"/>
        <v>October</v>
      </c>
      <c r="R5838" s="30" t="str">
        <f t="shared" si="642"/>
        <v>04</v>
      </c>
      <c r="W5838" t="str">
        <f t="shared" si="643"/>
        <v>ok</v>
      </c>
    </row>
    <row r="5839" spans="1:23" x14ac:dyDescent="0.3">
      <c r="A5839" t="s">
        <v>5881</v>
      </c>
      <c r="B5839" t="s">
        <v>33</v>
      </c>
      <c r="C5839" t="s">
        <v>12</v>
      </c>
      <c r="D5839" t="s">
        <v>34</v>
      </c>
      <c r="E5839" t="s">
        <v>45</v>
      </c>
      <c r="F5839" t="s">
        <v>21</v>
      </c>
      <c r="G5839" s="5">
        <v>9266.0499999999993</v>
      </c>
      <c r="H5839" s="5">
        <f t="shared" si="637"/>
        <v>166.78889999999998</v>
      </c>
      <c r="I5839" s="6">
        <v>1</v>
      </c>
      <c r="J5839" s="6">
        <v>9266.0499999999993</v>
      </c>
      <c r="K5839" s="5">
        <f t="shared" si="638"/>
        <v>166.78889999999998</v>
      </c>
      <c r="L5839" s="7">
        <v>1.49</v>
      </c>
      <c r="M5839" s="7">
        <v>2583</v>
      </c>
      <c r="N5839" s="3">
        <v>45512</v>
      </c>
      <c r="O5839" s="4" t="str">
        <f t="shared" si="639"/>
        <v>2024-08</v>
      </c>
      <c r="P5839" s="4" t="str">
        <f t="shared" si="640"/>
        <v>08</v>
      </c>
      <c r="Q5839" s="4" t="str">
        <f t="shared" si="641"/>
        <v>August</v>
      </c>
      <c r="R5839" s="30" t="str">
        <f t="shared" si="642"/>
        <v>08</v>
      </c>
      <c r="W5839" t="str">
        <f t="shared" si="643"/>
        <v>ok</v>
      </c>
    </row>
    <row r="5840" spans="1:23" x14ac:dyDescent="0.3">
      <c r="A5840" t="s">
        <v>5882</v>
      </c>
      <c r="B5840" t="s">
        <v>28</v>
      </c>
      <c r="C5840" t="s">
        <v>29</v>
      </c>
      <c r="D5840" t="s">
        <v>30</v>
      </c>
      <c r="E5840" t="s">
        <v>14</v>
      </c>
      <c r="F5840" t="s">
        <v>31</v>
      </c>
      <c r="G5840" s="5">
        <v>8240.91</v>
      </c>
      <c r="H5840" s="5">
        <f t="shared" si="637"/>
        <v>148.33637999999999</v>
      </c>
      <c r="I5840" s="6">
        <v>4</v>
      </c>
      <c r="J5840" s="6">
        <v>32963.64</v>
      </c>
      <c r="K5840" s="5">
        <f t="shared" si="638"/>
        <v>593.34551999999996</v>
      </c>
      <c r="L5840" s="7">
        <v>3.52</v>
      </c>
      <c r="M5840" s="7">
        <v>564</v>
      </c>
      <c r="N5840" s="3">
        <v>45455</v>
      </c>
      <c r="O5840" s="4" t="str">
        <f t="shared" si="639"/>
        <v>2024-06</v>
      </c>
      <c r="P5840" s="4" t="str">
        <f t="shared" si="640"/>
        <v>06</v>
      </c>
      <c r="Q5840" s="4" t="str">
        <f t="shared" si="641"/>
        <v>June</v>
      </c>
      <c r="R5840" s="30" t="str">
        <f t="shared" si="642"/>
        <v>12</v>
      </c>
      <c r="W5840" t="str">
        <f t="shared" si="643"/>
        <v>ok</v>
      </c>
    </row>
    <row r="5841" spans="1:23" x14ac:dyDescent="0.3">
      <c r="A5841" t="s">
        <v>5883</v>
      </c>
      <c r="B5841" t="s">
        <v>47</v>
      </c>
      <c r="C5841" t="s">
        <v>12</v>
      </c>
      <c r="D5841" t="s">
        <v>48</v>
      </c>
      <c r="E5841" t="s">
        <v>45</v>
      </c>
      <c r="F5841" t="s">
        <v>21</v>
      </c>
      <c r="G5841" s="5">
        <v>6531.05</v>
      </c>
      <c r="H5841" s="5">
        <f t="shared" si="637"/>
        <v>117.55889999999999</v>
      </c>
      <c r="I5841" s="6">
        <v>2</v>
      </c>
      <c r="J5841" s="6">
        <v>13062.1</v>
      </c>
      <c r="K5841" s="5">
        <f t="shared" si="638"/>
        <v>235.11779999999999</v>
      </c>
      <c r="L5841" s="7">
        <v>1.66</v>
      </c>
      <c r="M5841" s="7">
        <v>17</v>
      </c>
      <c r="N5841" s="3">
        <v>45583</v>
      </c>
      <c r="O5841" s="4" t="str">
        <f t="shared" si="639"/>
        <v>2024-10</v>
      </c>
      <c r="P5841" s="4" t="str">
        <f t="shared" si="640"/>
        <v>10</v>
      </c>
      <c r="Q5841" s="4" t="str">
        <f t="shared" si="641"/>
        <v>October</v>
      </c>
      <c r="R5841" s="30" t="str">
        <f t="shared" si="642"/>
        <v>18</v>
      </c>
      <c r="W5841" t="str">
        <f t="shared" si="643"/>
        <v>ok</v>
      </c>
    </row>
    <row r="5842" spans="1:23" x14ac:dyDescent="0.3">
      <c r="A5842" t="s">
        <v>5884</v>
      </c>
      <c r="B5842" t="s">
        <v>41</v>
      </c>
      <c r="C5842" t="s">
        <v>42</v>
      </c>
      <c r="D5842" t="s">
        <v>43</v>
      </c>
      <c r="E5842" t="s">
        <v>45</v>
      </c>
      <c r="F5842" t="s">
        <v>21</v>
      </c>
      <c r="G5842" s="5">
        <v>12998.52</v>
      </c>
      <c r="H5842" s="5">
        <f t="shared" si="637"/>
        <v>233.97335999999999</v>
      </c>
      <c r="I5842" s="6">
        <v>4</v>
      </c>
      <c r="J5842" s="6">
        <v>51994.080000000002</v>
      </c>
      <c r="K5842" s="5">
        <f t="shared" si="638"/>
        <v>935.89343999999994</v>
      </c>
      <c r="L5842" s="7">
        <v>2.64</v>
      </c>
      <c r="M5842" s="7">
        <v>2903</v>
      </c>
      <c r="N5842" s="3">
        <v>45484</v>
      </c>
      <c r="O5842" s="4" t="str">
        <f t="shared" si="639"/>
        <v>2024-07</v>
      </c>
      <c r="P5842" s="4" t="str">
        <f t="shared" si="640"/>
        <v>07</v>
      </c>
      <c r="Q5842" s="4" t="str">
        <f t="shared" si="641"/>
        <v>July</v>
      </c>
      <c r="R5842" s="30" t="str">
        <f t="shared" si="642"/>
        <v>11</v>
      </c>
      <c r="W5842" t="str">
        <f t="shared" si="643"/>
        <v>ok</v>
      </c>
    </row>
    <row r="5843" spans="1:23" x14ac:dyDescent="0.3">
      <c r="A5843" t="s">
        <v>5885</v>
      </c>
      <c r="B5843" t="s">
        <v>11</v>
      </c>
      <c r="C5843" t="s">
        <v>12</v>
      </c>
      <c r="D5843" t="s">
        <v>13</v>
      </c>
      <c r="E5843" t="s">
        <v>20</v>
      </c>
      <c r="F5843" t="s">
        <v>26</v>
      </c>
      <c r="G5843" s="5">
        <v>9838.1</v>
      </c>
      <c r="H5843" s="5">
        <f t="shared" si="637"/>
        <v>177.08580000000001</v>
      </c>
      <c r="I5843" s="6">
        <v>5</v>
      </c>
      <c r="J5843" s="6">
        <v>49190.5</v>
      </c>
      <c r="K5843" s="5">
        <f t="shared" si="638"/>
        <v>885.42900000000009</v>
      </c>
      <c r="L5843" s="7">
        <v>3.39</v>
      </c>
      <c r="M5843" s="7">
        <v>3019</v>
      </c>
      <c r="N5843" s="3">
        <v>45471</v>
      </c>
      <c r="O5843" s="4" t="str">
        <f t="shared" si="639"/>
        <v>2024-06</v>
      </c>
      <c r="P5843" s="4" t="str">
        <f t="shared" si="640"/>
        <v>06</v>
      </c>
      <c r="Q5843" s="4" t="str">
        <f t="shared" si="641"/>
        <v>June</v>
      </c>
      <c r="R5843" s="30" t="str">
        <f t="shared" si="642"/>
        <v>28</v>
      </c>
      <c r="W5843" t="str">
        <f t="shared" si="643"/>
        <v>ok</v>
      </c>
    </row>
    <row r="5844" spans="1:23" x14ac:dyDescent="0.3">
      <c r="A5844" t="s">
        <v>5886</v>
      </c>
      <c r="B5844" t="s">
        <v>41</v>
      </c>
      <c r="C5844" t="s">
        <v>42</v>
      </c>
      <c r="D5844" t="s">
        <v>43</v>
      </c>
      <c r="E5844" t="s">
        <v>20</v>
      </c>
      <c r="F5844" t="s">
        <v>60</v>
      </c>
      <c r="G5844" s="5">
        <v>9546.33</v>
      </c>
      <c r="H5844" s="5">
        <f t="shared" si="637"/>
        <v>171.83393999999998</v>
      </c>
      <c r="I5844" s="6">
        <v>2</v>
      </c>
      <c r="J5844" s="6">
        <v>19092.66</v>
      </c>
      <c r="K5844" s="5">
        <f t="shared" si="638"/>
        <v>343.66787999999997</v>
      </c>
      <c r="L5844" s="7">
        <v>3.23</v>
      </c>
      <c r="M5844" s="7">
        <v>915</v>
      </c>
      <c r="N5844" s="3">
        <v>45500</v>
      </c>
      <c r="O5844" s="4" t="str">
        <f t="shared" si="639"/>
        <v>2024-07</v>
      </c>
      <c r="P5844" s="4" t="str">
        <f t="shared" si="640"/>
        <v>07</v>
      </c>
      <c r="Q5844" s="4" t="str">
        <f t="shared" si="641"/>
        <v>July</v>
      </c>
      <c r="R5844" s="30" t="str">
        <f t="shared" si="642"/>
        <v>27</v>
      </c>
      <c r="W5844" t="str">
        <f t="shared" si="643"/>
        <v>ok</v>
      </c>
    </row>
    <row r="5845" spans="1:23" x14ac:dyDescent="0.3">
      <c r="A5845" t="s">
        <v>5887</v>
      </c>
      <c r="B5845" t="s">
        <v>36</v>
      </c>
      <c r="C5845" t="s">
        <v>18</v>
      </c>
      <c r="D5845" t="s">
        <v>37</v>
      </c>
      <c r="E5845" t="s">
        <v>45</v>
      </c>
      <c r="F5845" t="s">
        <v>60</v>
      </c>
      <c r="G5845" s="5">
        <v>9018.4699999999993</v>
      </c>
      <c r="H5845" s="5">
        <f t="shared" si="637"/>
        <v>162.33245999999997</v>
      </c>
      <c r="I5845" s="6">
        <v>2</v>
      </c>
      <c r="J5845" s="6">
        <v>18036.939999999999</v>
      </c>
      <c r="K5845" s="5">
        <f t="shared" si="638"/>
        <v>324.66491999999994</v>
      </c>
      <c r="L5845" s="7">
        <v>3.4</v>
      </c>
      <c r="M5845" s="7">
        <v>2018</v>
      </c>
      <c r="N5845" s="3">
        <v>45532</v>
      </c>
      <c r="O5845" s="4" t="str">
        <f t="shared" si="639"/>
        <v>2024-08</v>
      </c>
      <c r="P5845" s="4" t="str">
        <f t="shared" si="640"/>
        <v>08</v>
      </c>
      <c r="Q5845" s="4" t="str">
        <f t="shared" si="641"/>
        <v>August</v>
      </c>
      <c r="R5845" s="30" t="str">
        <f t="shared" si="642"/>
        <v>28</v>
      </c>
      <c r="W5845" t="str">
        <f t="shared" si="643"/>
        <v>ok</v>
      </c>
    </row>
    <row r="5846" spans="1:23" x14ac:dyDescent="0.3">
      <c r="A5846" t="s">
        <v>5888</v>
      </c>
      <c r="B5846" t="s">
        <v>11</v>
      </c>
      <c r="C5846" t="s">
        <v>12</v>
      </c>
      <c r="D5846" t="s">
        <v>13</v>
      </c>
      <c r="E5846" t="s">
        <v>14</v>
      </c>
      <c r="F5846" t="s">
        <v>21</v>
      </c>
      <c r="G5846" s="5">
        <v>12261.99</v>
      </c>
      <c r="H5846" s="5">
        <f t="shared" si="637"/>
        <v>220.71581999999998</v>
      </c>
      <c r="I5846" s="6">
        <v>1</v>
      </c>
      <c r="J5846" s="6">
        <v>12261.99</v>
      </c>
      <c r="K5846" s="5">
        <f t="shared" si="638"/>
        <v>220.71581999999998</v>
      </c>
      <c r="L5846" s="7">
        <v>3.98</v>
      </c>
      <c r="M5846" s="7">
        <v>3808</v>
      </c>
      <c r="N5846" s="3">
        <v>45652</v>
      </c>
      <c r="O5846" s="4" t="str">
        <f t="shared" si="639"/>
        <v>2024-12</v>
      </c>
      <c r="P5846" s="4" t="str">
        <f t="shared" si="640"/>
        <v>12</v>
      </c>
      <c r="Q5846" s="4" t="str">
        <f t="shared" si="641"/>
        <v>December</v>
      </c>
      <c r="R5846" s="30" t="str">
        <f t="shared" si="642"/>
        <v>26</v>
      </c>
      <c r="W5846" t="str">
        <f t="shared" si="643"/>
        <v>ok</v>
      </c>
    </row>
    <row r="5847" spans="1:23" x14ac:dyDescent="0.3">
      <c r="A5847" t="s">
        <v>5889</v>
      </c>
      <c r="B5847" t="s">
        <v>33</v>
      </c>
      <c r="C5847" t="s">
        <v>12</v>
      </c>
      <c r="D5847" t="s">
        <v>34</v>
      </c>
      <c r="E5847" t="s">
        <v>20</v>
      </c>
      <c r="F5847" t="s">
        <v>26</v>
      </c>
      <c r="G5847" s="5">
        <v>4787.08</v>
      </c>
      <c r="H5847" s="5">
        <f t="shared" si="637"/>
        <v>86.167439999999999</v>
      </c>
      <c r="I5847" s="6">
        <v>2</v>
      </c>
      <c r="J5847" s="6">
        <v>9574.16</v>
      </c>
      <c r="K5847" s="5">
        <f t="shared" si="638"/>
        <v>172.33488</v>
      </c>
      <c r="L5847" s="7">
        <v>2.0099999999999998</v>
      </c>
      <c r="M5847" s="7">
        <v>4678</v>
      </c>
      <c r="N5847" s="3">
        <v>45450</v>
      </c>
      <c r="O5847" s="4" t="str">
        <f t="shared" si="639"/>
        <v>2024-06</v>
      </c>
      <c r="P5847" s="4" t="str">
        <f t="shared" si="640"/>
        <v>06</v>
      </c>
      <c r="Q5847" s="4" t="str">
        <f t="shared" si="641"/>
        <v>June</v>
      </c>
      <c r="R5847" s="30" t="str">
        <f t="shared" si="642"/>
        <v>07</v>
      </c>
      <c r="W5847" t="str">
        <f t="shared" si="643"/>
        <v>ok</v>
      </c>
    </row>
    <row r="5848" spans="1:23" x14ac:dyDescent="0.3">
      <c r="A5848" t="s">
        <v>5890</v>
      </c>
      <c r="B5848" t="s">
        <v>63</v>
      </c>
      <c r="C5848" t="s">
        <v>18</v>
      </c>
      <c r="D5848" t="s">
        <v>64</v>
      </c>
      <c r="E5848" t="s">
        <v>20</v>
      </c>
      <c r="F5848" t="s">
        <v>15</v>
      </c>
      <c r="G5848" s="5">
        <v>9772.4</v>
      </c>
      <c r="H5848" s="5">
        <f t="shared" si="637"/>
        <v>175.90319999999997</v>
      </c>
      <c r="I5848" s="6">
        <v>1</v>
      </c>
      <c r="J5848" s="6">
        <v>9772.4</v>
      </c>
      <c r="K5848" s="5">
        <f t="shared" si="638"/>
        <v>175.90319999999997</v>
      </c>
      <c r="L5848" s="7">
        <v>1.77</v>
      </c>
      <c r="M5848" s="7">
        <v>923</v>
      </c>
      <c r="N5848" s="3">
        <v>45649</v>
      </c>
      <c r="O5848" s="4" t="str">
        <f t="shared" si="639"/>
        <v>2024-12</v>
      </c>
      <c r="P5848" s="4" t="str">
        <f t="shared" si="640"/>
        <v>12</v>
      </c>
      <c r="Q5848" s="4" t="str">
        <f t="shared" si="641"/>
        <v>December</v>
      </c>
      <c r="R5848" s="30" t="str">
        <f t="shared" si="642"/>
        <v>23</v>
      </c>
      <c r="W5848" t="str">
        <f t="shared" si="643"/>
        <v>ok</v>
      </c>
    </row>
    <row r="5849" spans="1:23" x14ac:dyDescent="0.3">
      <c r="A5849" t="s">
        <v>5891</v>
      </c>
      <c r="B5849" t="s">
        <v>33</v>
      </c>
      <c r="C5849" t="s">
        <v>12</v>
      </c>
      <c r="D5849" t="s">
        <v>34</v>
      </c>
      <c r="E5849" t="s">
        <v>20</v>
      </c>
      <c r="F5849" t="s">
        <v>38</v>
      </c>
      <c r="G5849" s="5">
        <v>13769.63</v>
      </c>
      <c r="H5849" s="5">
        <f t="shared" si="637"/>
        <v>247.85333999999997</v>
      </c>
      <c r="I5849" s="6">
        <v>4</v>
      </c>
      <c r="J5849" s="6">
        <v>55078.52</v>
      </c>
      <c r="K5849" s="5">
        <f t="shared" si="638"/>
        <v>991.4133599999999</v>
      </c>
      <c r="L5849" s="7">
        <v>1.02</v>
      </c>
      <c r="M5849" s="7">
        <v>3085</v>
      </c>
      <c r="N5849" s="3">
        <v>45472</v>
      </c>
      <c r="O5849" s="4" t="str">
        <f t="shared" si="639"/>
        <v>2024-06</v>
      </c>
      <c r="P5849" s="4" t="str">
        <f t="shared" si="640"/>
        <v>06</v>
      </c>
      <c r="Q5849" s="4" t="str">
        <f t="shared" si="641"/>
        <v>June</v>
      </c>
      <c r="R5849" s="30" t="str">
        <f t="shared" si="642"/>
        <v>29</v>
      </c>
      <c r="W5849" t="str">
        <f t="shared" si="643"/>
        <v>ok</v>
      </c>
    </row>
    <row r="5850" spans="1:23" x14ac:dyDescent="0.3">
      <c r="A5850" t="s">
        <v>5892</v>
      </c>
      <c r="B5850" t="s">
        <v>17</v>
      </c>
      <c r="C5850" t="s">
        <v>18</v>
      </c>
      <c r="D5850" t="s">
        <v>19</v>
      </c>
      <c r="E5850" t="s">
        <v>14</v>
      </c>
      <c r="F5850" t="s">
        <v>31</v>
      </c>
      <c r="G5850" s="5">
        <v>7240.55</v>
      </c>
      <c r="H5850" s="5">
        <f t="shared" si="637"/>
        <v>130.32989999999998</v>
      </c>
      <c r="I5850" s="6">
        <v>1</v>
      </c>
      <c r="J5850" s="6">
        <v>7240.55</v>
      </c>
      <c r="K5850" s="5">
        <f t="shared" si="638"/>
        <v>130.32989999999998</v>
      </c>
      <c r="L5850" s="7">
        <v>2.41</v>
      </c>
      <c r="M5850" s="7">
        <v>4051</v>
      </c>
      <c r="N5850" s="3">
        <v>45316</v>
      </c>
      <c r="O5850" s="4" t="str">
        <f t="shared" si="639"/>
        <v>2024-01</v>
      </c>
      <c r="P5850" s="4" t="str">
        <f t="shared" si="640"/>
        <v>01</v>
      </c>
      <c r="Q5850" s="4" t="str">
        <f t="shared" si="641"/>
        <v>January</v>
      </c>
      <c r="R5850" s="30" t="str">
        <f t="shared" si="642"/>
        <v>25</v>
      </c>
      <c r="W5850" t="str">
        <f t="shared" si="643"/>
        <v>ok</v>
      </c>
    </row>
    <row r="5851" spans="1:23" x14ac:dyDescent="0.3">
      <c r="A5851" t="s">
        <v>5893</v>
      </c>
      <c r="B5851" t="s">
        <v>51</v>
      </c>
      <c r="C5851" t="s">
        <v>29</v>
      </c>
      <c r="D5851" t="s">
        <v>52</v>
      </c>
      <c r="E5851" t="s">
        <v>20</v>
      </c>
      <c r="F5851" t="s">
        <v>60</v>
      </c>
      <c r="G5851" s="5">
        <v>8170.14</v>
      </c>
      <c r="H5851" s="5">
        <f t="shared" si="637"/>
        <v>147.06252000000001</v>
      </c>
      <c r="I5851" s="6">
        <v>3</v>
      </c>
      <c r="J5851" s="6">
        <v>24510.42</v>
      </c>
      <c r="K5851" s="5">
        <f t="shared" si="638"/>
        <v>441.18756000000002</v>
      </c>
      <c r="L5851" s="7">
        <v>3.36</v>
      </c>
      <c r="M5851" s="7">
        <v>2466</v>
      </c>
      <c r="N5851" s="3">
        <v>45391</v>
      </c>
      <c r="O5851" s="4" t="str">
        <f t="shared" si="639"/>
        <v>2024-04</v>
      </c>
      <c r="P5851" s="4" t="str">
        <f t="shared" si="640"/>
        <v>04</v>
      </c>
      <c r="Q5851" s="4" t="str">
        <f t="shared" si="641"/>
        <v>April</v>
      </c>
      <c r="R5851" s="30" t="str">
        <f t="shared" si="642"/>
        <v>09</v>
      </c>
      <c r="W5851" t="str">
        <f t="shared" si="643"/>
        <v>ok</v>
      </c>
    </row>
    <row r="5852" spans="1:23" x14ac:dyDescent="0.3">
      <c r="A5852" t="s">
        <v>5894</v>
      </c>
      <c r="B5852" t="s">
        <v>23</v>
      </c>
      <c r="C5852" t="s">
        <v>24</v>
      </c>
      <c r="D5852" t="s">
        <v>25</v>
      </c>
      <c r="E5852" t="s">
        <v>45</v>
      </c>
      <c r="F5852" t="s">
        <v>31</v>
      </c>
      <c r="G5852" s="5">
        <v>17362.22</v>
      </c>
      <c r="H5852" s="5">
        <f t="shared" si="637"/>
        <v>312.51995999999997</v>
      </c>
      <c r="I5852" s="6">
        <v>4</v>
      </c>
      <c r="J5852" s="6">
        <v>69448.88</v>
      </c>
      <c r="K5852" s="5">
        <f t="shared" si="638"/>
        <v>1250.0798399999999</v>
      </c>
      <c r="L5852" s="7">
        <v>2.25</v>
      </c>
      <c r="M5852" s="7">
        <v>2637</v>
      </c>
      <c r="N5852" s="3">
        <v>45582</v>
      </c>
      <c r="O5852" s="4" t="str">
        <f t="shared" si="639"/>
        <v>2024-10</v>
      </c>
      <c r="P5852" s="4" t="str">
        <f t="shared" si="640"/>
        <v>10</v>
      </c>
      <c r="Q5852" s="4" t="str">
        <f t="shared" si="641"/>
        <v>October</v>
      </c>
      <c r="R5852" s="30" t="str">
        <f t="shared" si="642"/>
        <v>17</v>
      </c>
      <c r="W5852" t="str">
        <f t="shared" si="643"/>
        <v>ok</v>
      </c>
    </row>
    <row r="5853" spans="1:23" x14ac:dyDescent="0.3">
      <c r="A5853" t="s">
        <v>5895</v>
      </c>
      <c r="B5853" t="s">
        <v>63</v>
      </c>
      <c r="C5853" t="s">
        <v>18</v>
      </c>
      <c r="D5853" t="s">
        <v>64</v>
      </c>
      <c r="E5853" t="s">
        <v>45</v>
      </c>
      <c r="F5853" t="s">
        <v>38</v>
      </c>
      <c r="G5853" s="5">
        <v>12101.54</v>
      </c>
      <c r="H5853" s="5">
        <f t="shared" si="637"/>
        <v>217.82772</v>
      </c>
      <c r="I5853" s="6">
        <v>4</v>
      </c>
      <c r="J5853" s="6">
        <v>48406.16</v>
      </c>
      <c r="K5853" s="5">
        <f t="shared" si="638"/>
        <v>871.31088</v>
      </c>
      <c r="L5853" s="7">
        <v>3.21</v>
      </c>
      <c r="M5853" s="7">
        <v>1801</v>
      </c>
      <c r="N5853" s="3">
        <v>45483</v>
      </c>
      <c r="O5853" s="4" t="str">
        <f t="shared" si="639"/>
        <v>2024-07</v>
      </c>
      <c r="P5853" s="4" t="str">
        <f t="shared" si="640"/>
        <v>07</v>
      </c>
      <c r="Q5853" s="4" t="str">
        <f t="shared" si="641"/>
        <v>July</v>
      </c>
      <c r="R5853" s="30" t="str">
        <f t="shared" si="642"/>
        <v>10</v>
      </c>
      <c r="W5853" t="str">
        <f t="shared" si="643"/>
        <v>ok</v>
      </c>
    </row>
    <row r="5854" spans="1:23" x14ac:dyDescent="0.3">
      <c r="A5854" t="s">
        <v>5896</v>
      </c>
      <c r="B5854" t="s">
        <v>47</v>
      </c>
      <c r="C5854" t="s">
        <v>12</v>
      </c>
      <c r="D5854" t="s">
        <v>48</v>
      </c>
      <c r="E5854" t="s">
        <v>14</v>
      </c>
      <c r="F5854" t="s">
        <v>15</v>
      </c>
      <c r="G5854" s="5">
        <v>15693.66</v>
      </c>
      <c r="H5854" s="5">
        <f t="shared" si="637"/>
        <v>282.48587999999995</v>
      </c>
      <c r="I5854" s="6">
        <v>4</v>
      </c>
      <c r="J5854" s="6">
        <v>62774.64</v>
      </c>
      <c r="K5854" s="5">
        <f t="shared" si="638"/>
        <v>1129.9435199999998</v>
      </c>
      <c r="L5854" s="7">
        <v>1.17</v>
      </c>
      <c r="M5854" s="7">
        <v>4838</v>
      </c>
      <c r="N5854" s="3">
        <v>45496</v>
      </c>
      <c r="O5854" s="4" t="str">
        <f t="shared" si="639"/>
        <v>2024-07</v>
      </c>
      <c r="P5854" s="4" t="str">
        <f t="shared" si="640"/>
        <v>07</v>
      </c>
      <c r="Q5854" s="4" t="str">
        <f t="shared" si="641"/>
        <v>July</v>
      </c>
      <c r="R5854" s="30" t="str">
        <f t="shared" si="642"/>
        <v>23</v>
      </c>
      <c r="W5854" t="str">
        <f t="shared" si="643"/>
        <v>ok</v>
      </c>
    </row>
    <row r="5855" spans="1:23" x14ac:dyDescent="0.3">
      <c r="A5855" t="s">
        <v>5897</v>
      </c>
      <c r="B5855" t="s">
        <v>51</v>
      </c>
      <c r="C5855" t="s">
        <v>29</v>
      </c>
      <c r="D5855" t="s">
        <v>52</v>
      </c>
      <c r="E5855" t="s">
        <v>45</v>
      </c>
      <c r="F5855" t="s">
        <v>26</v>
      </c>
      <c r="G5855" s="5">
        <v>13913.02</v>
      </c>
      <c r="H5855" s="5">
        <f t="shared" si="637"/>
        <v>250.43436</v>
      </c>
      <c r="I5855" s="6">
        <v>2</v>
      </c>
      <c r="J5855" s="6">
        <v>27826.04</v>
      </c>
      <c r="K5855" s="5">
        <f t="shared" si="638"/>
        <v>500.86872</v>
      </c>
      <c r="L5855" s="7">
        <v>1.93</v>
      </c>
      <c r="M5855" s="7">
        <v>2353</v>
      </c>
      <c r="N5855" s="3">
        <v>45568</v>
      </c>
      <c r="O5855" s="4" t="str">
        <f t="shared" si="639"/>
        <v>2024-10</v>
      </c>
      <c r="P5855" s="4" t="str">
        <f t="shared" si="640"/>
        <v>10</v>
      </c>
      <c r="Q5855" s="4" t="str">
        <f t="shared" si="641"/>
        <v>October</v>
      </c>
      <c r="R5855" s="30" t="str">
        <f t="shared" si="642"/>
        <v>03</v>
      </c>
      <c r="W5855" t="str">
        <f t="shared" si="643"/>
        <v>ok</v>
      </c>
    </row>
    <row r="5856" spans="1:23" x14ac:dyDescent="0.3">
      <c r="A5856" t="s">
        <v>5898</v>
      </c>
      <c r="B5856" t="s">
        <v>23</v>
      </c>
      <c r="C5856" t="s">
        <v>24</v>
      </c>
      <c r="D5856" t="s">
        <v>25</v>
      </c>
      <c r="E5856" t="s">
        <v>45</v>
      </c>
      <c r="F5856" t="s">
        <v>60</v>
      </c>
      <c r="G5856" s="5">
        <v>12749.28</v>
      </c>
      <c r="H5856" s="5">
        <f t="shared" si="637"/>
        <v>229.48704000000001</v>
      </c>
      <c r="I5856" s="6">
        <v>3</v>
      </c>
      <c r="J5856" s="6">
        <v>38247.839999999997</v>
      </c>
      <c r="K5856" s="5">
        <f t="shared" si="638"/>
        <v>688.46112000000005</v>
      </c>
      <c r="L5856" s="7">
        <v>1.32</v>
      </c>
      <c r="M5856" s="7">
        <v>2610</v>
      </c>
      <c r="N5856" s="3">
        <v>45415</v>
      </c>
      <c r="O5856" s="4" t="str">
        <f t="shared" si="639"/>
        <v>2024-05</v>
      </c>
      <c r="P5856" s="4" t="str">
        <f t="shared" si="640"/>
        <v>05</v>
      </c>
      <c r="Q5856" s="4" t="str">
        <f t="shared" si="641"/>
        <v>May</v>
      </c>
      <c r="R5856" s="30" t="str">
        <f t="shared" si="642"/>
        <v>03</v>
      </c>
      <c r="W5856" t="str">
        <f t="shared" si="643"/>
        <v>ok</v>
      </c>
    </row>
    <row r="5857" spans="1:23" x14ac:dyDescent="0.3">
      <c r="A5857" t="s">
        <v>5899</v>
      </c>
      <c r="B5857" t="s">
        <v>36</v>
      </c>
      <c r="C5857" t="s">
        <v>18</v>
      </c>
      <c r="D5857" t="s">
        <v>37</v>
      </c>
      <c r="E5857" t="s">
        <v>20</v>
      </c>
      <c r="F5857" t="s">
        <v>15</v>
      </c>
      <c r="G5857" s="5">
        <v>11834.53</v>
      </c>
      <c r="H5857" s="5">
        <f t="shared" si="637"/>
        <v>213.02153999999999</v>
      </c>
      <c r="I5857" s="6">
        <v>1</v>
      </c>
      <c r="J5857" s="6">
        <v>11834.53</v>
      </c>
      <c r="K5857" s="5">
        <f t="shared" si="638"/>
        <v>213.02153999999999</v>
      </c>
      <c r="L5857" s="7">
        <v>2.31</v>
      </c>
      <c r="M5857" s="7">
        <v>2665</v>
      </c>
      <c r="N5857" s="3">
        <v>45371</v>
      </c>
      <c r="O5857" s="4" t="str">
        <f t="shared" si="639"/>
        <v>2024-03</v>
      </c>
      <c r="P5857" s="4" t="str">
        <f t="shared" si="640"/>
        <v>03</v>
      </c>
      <c r="Q5857" s="4" t="str">
        <f t="shared" si="641"/>
        <v>March</v>
      </c>
      <c r="R5857" s="30" t="str">
        <f t="shared" si="642"/>
        <v>20</v>
      </c>
      <c r="W5857" t="str">
        <f t="shared" si="643"/>
        <v>ok</v>
      </c>
    </row>
    <row r="5858" spans="1:23" x14ac:dyDescent="0.3">
      <c r="A5858" t="s">
        <v>5900</v>
      </c>
      <c r="B5858" t="s">
        <v>28</v>
      </c>
      <c r="C5858" t="s">
        <v>29</v>
      </c>
      <c r="D5858" t="s">
        <v>30</v>
      </c>
      <c r="E5858" t="s">
        <v>45</v>
      </c>
      <c r="F5858" t="s">
        <v>38</v>
      </c>
      <c r="G5858" s="5">
        <v>3115.66</v>
      </c>
      <c r="H5858" s="5">
        <f t="shared" si="637"/>
        <v>56.081879999999991</v>
      </c>
      <c r="I5858" s="6">
        <v>1</v>
      </c>
      <c r="J5858" s="6">
        <v>3115.66</v>
      </c>
      <c r="K5858" s="5">
        <f t="shared" si="638"/>
        <v>56.081879999999991</v>
      </c>
      <c r="L5858" s="7">
        <v>4.6500000000000004</v>
      </c>
      <c r="M5858" s="7">
        <v>3179</v>
      </c>
      <c r="N5858" s="3">
        <v>45484</v>
      </c>
      <c r="O5858" s="4" t="str">
        <f t="shared" si="639"/>
        <v>2024-07</v>
      </c>
      <c r="P5858" s="4" t="str">
        <f t="shared" si="640"/>
        <v>07</v>
      </c>
      <c r="Q5858" s="4" t="str">
        <f t="shared" si="641"/>
        <v>July</v>
      </c>
      <c r="R5858" s="30" t="str">
        <f t="shared" si="642"/>
        <v>11</v>
      </c>
      <c r="W5858" t="str">
        <f t="shared" si="643"/>
        <v>ok</v>
      </c>
    </row>
    <row r="5859" spans="1:23" x14ac:dyDescent="0.3">
      <c r="A5859" t="s">
        <v>5901</v>
      </c>
      <c r="B5859" t="s">
        <v>17</v>
      </c>
      <c r="C5859" t="s">
        <v>18</v>
      </c>
      <c r="D5859" t="s">
        <v>19</v>
      </c>
      <c r="E5859" t="s">
        <v>45</v>
      </c>
      <c r="F5859" t="s">
        <v>31</v>
      </c>
      <c r="G5859" s="5">
        <v>1814.09</v>
      </c>
      <c r="H5859" s="5">
        <f t="shared" si="637"/>
        <v>32.653619999999997</v>
      </c>
      <c r="I5859" s="6">
        <v>4</v>
      </c>
      <c r="J5859" s="6">
        <v>7256.36</v>
      </c>
      <c r="K5859" s="5">
        <f t="shared" si="638"/>
        <v>130.61447999999999</v>
      </c>
      <c r="L5859" s="7">
        <v>1.5</v>
      </c>
      <c r="M5859" s="7">
        <v>4017</v>
      </c>
      <c r="N5859" s="3">
        <v>45323</v>
      </c>
      <c r="O5859" s="4" t="str">
        <f t="shared" si="639"/>
        <v>2024-02</v>
      </c>
      <c r="P5859" s="4" t="str">
        <f t="shared" si="640"/>
        <v>02</v>
      </c>
      <c r="Q5859" s="4" t="str">
        <f t="shared" si="641"/>
        <v>February</v>
      </c>
      <c r="R5859" s="30" t="str">
        <f t="shared" si="642"/>
        <v>01</v>
      </c>
      <c r="W5859" t="str">
        <f t="shared" si="643"/>
        <v>ok</v>
      </c>
    </row>
    <row r="5860" spans="1:23" x14ac:dyDescent="0.3">
      <c r="A5860" t="s">
        <v>5902</v>
      </c>
      <c r="B5860" t="s">
        <v>47</v>
      </c>
      <c r="C5860" t="s">
        <v>12</v>
      </c>
      <c r="D5860" t="s">
        <v>48</v>
      </c>
      <c r="E5860" t="s">
        <v>20</v>
      </c>
      <c r="F5860" t="s">
        <v>15</v>
      </c>
      <c r="G5860" s="5">
        <v>7193.81</v>
      </c>
      <c r="H5860" s="5">
        <f t="shared" si="637"/>
        <v>129.48857999999998</v>
      </c>
      <c r="I5860" s="6">
        <v>3</v>
      </c>
      <c r="J5860" s="6">
        <v>21581.43</v>
      </c>
      <c r="K5860" s="5">
        <f t="shared" si="638"/>
        <v>388.46573999999998</v>
      </c>
      <c r="L5860" s="7">
        <v>1.1399999999999999</v>
      </c>
      <c r="M5860" s="7">
        <v>795</v>
      </c>
      <c r="N5860" s="3">
        <v>45511</v>
      </c>
      <c r="O5860" s="4" t="str">
        <f t="shared" si="639"/>
        <v>2024-08</v>
      </c>
      <c r="P5860" s="4" t="str">
        <f t="shared" si="640"/>
        <v>08</v>
      </c>
      <c r="Q5860" s="4" t="str">
        <f t="shared" si="641"/>
        <v>August</v>
      </c>
      <c r="R5860" s="30" t="str">
        <f t="shared" si="642"/>
        <v>07</v>
      </c>
      <c r="W5860" t="str">
        <f t="shared" si="643"/>
        <v>ok</v>
      </c>
    </row>
    <row r="5861" spans="1:23" x14ac:dyDescent="0.3">
      <c r="A5861" t="s">
        <v>5903</v>
      </c>
      <c r="B5861" t="s">
        <v>17</v>
      </c>
      <c r="C5861" t="s">
        <v>18</v>
      </c>
      <c r="D5861" t="s">
        <v>19</v>
      </c>
      <c r="E5861" t="s">
        <v>45</v>
      </c>
      <c r="F5861" t="s">
        <v>26</v>
      </c>
      <c r="G5861" s="5">
        <v>15969.8</v>
      </c>
      <c r="H5861" s="5">
        <f t="shared" si="637"/>
        <v>287.45639999999997</v>
      </c>
      <c r="I5861" s="6">
        <v>4</v>
      </c>
      <c r="J5861" s="6">
        <v>63879.199999999997</v>
      </c>
      <c r="K5861" s="5">
        <f t="shared" si="638"/>
        <v>1149.8255999999999</v>
      </c>
      <c r="L5861" s="7">
        <v>4.7</v>
      </c>
      <c r="M5861" s="7">
        <v>4342</v>
      </c>
      <c r="N5861" s="3">
        <v>45358</v>
      </c>
      <c r="O5861" s="4" t="str">
        <f t="shared" si="639"/>
        <v>2024-03</v>
      </c>
      <c r="P5861" s="4" t="str">
        <f t="shared" si="640"/>
        <v>03</v>
      </c>
      <c r="Q5861" s="4" t="str">
        <f t="shared" si="641"/>
        <v>March</v>
      </c>
      <c r="R5861" s="30" t="str">
        <f t="shared" si="642"/>
        <v>07</v>
      </c>
      <c r="W5861" t="str">
        <f t="shared" si="643"/>
        <v>ok</v>
      </c>
    </row>
    <row r="5862" spans="1:23" x14ac:dyDescent="0.3">
      <c r="A5862" t="s">
        <v>5904</v>
      </c>
      <c r="B5862" t="s">
        <v>51</v>
      </c>
      <c r="C5862" t="s">
        <v>29</v>
      </c>
      <c r="D5862" t="s">
        <v>52</v>
      </c>
      <c r="E5862" t="s">
        <v>20</v>
      </c>
      <c r="F5862" t="s">
        <v>38</v>
      </c>
      <c r="G5862" s="5">
        <v>3035.84</v>
      </c>
      <c r="H5862" s="5">
        <f t="shared" si="637"/>
        <v>54.645119999999999</v>
      </c>
      <c r="I5862" s="6">
        <v>2</v>
      </c>
      <c r="J5862" s="6">
        <v>6071.68</v>
      </c>
      <c r="K5862" s="5">
        <f t="shared" si="638"/>
        <v>109.29024</v>
      </c>
      <c r="L5862" s="7">
        <v>4.67</v>
      </c>
      <c r="M5862" s="7">
        <v>987</v>
      </c>
      <c r="N5862" s="3">
        <v>45539</v>
      </c>
      <c r="O5862" s="4" t="str">
        <f t="shared" si="639"/>
        <v>2024-09</v>
      </c>
      <c r="P5862" s="4" t="str">
        <f t="shared" si="640"/>
        <v>09</v>
      </c>
      <c r="Q5862" s="4" t="str">
        <f t="shared" si="641"/>
        <v>September</v>
      </c>
      <c r="R5862" s="30" t="str">
        <f t="shared" si="642"/>
        <v>04</v>
      </c>
      <c r="W5862" t="str">
        <f t="shared" si="643"/>
        <v>ok</v>
      </c>
    </row>
    <row r="5863" spans="1:23" x14ac:dyDescent="0.3">
      <c r="A5863" t="s">
        <v>5905</v>
      </c>
      <c r="B5863" t="s">
        <v>33</v>
      </c>
      <c r="C5863" t="s">
        <v>12</v>
      </c>
      <c r="D5863" t="s">
        <v>34</v>
      </c>
      <c r="E5863" t="s">
        <v>14</v>
      </c>
      <c r="F5863" t="s">
        <v>60</v>
      </c>
      <c r="G5863" s="5">
        <v>17896.900000000001</v>
      </c>
      <c r="H5863" s="5">
        <f t="shared" si="637"/>
        <v>322.14420000000001</v>
      </c>
      <c r="I5863" s="6">
        <v>5</v>
      </c>
      <c r="J5863" s="6">
        <v>89484.5</v>
      </c>
      <c r="K5863" s="5">
        <f t="shared" si="638"/>
        <v>1610.721</v>
      </c>
      <c r="L5863" s="7">
        <v>4.87</v>
      </c>
      <c r="M5863" s="7">
        <v>3366</v>
      </c>
      <c r="N5863" s="3">
        <v>45293</v>
      </c>
      <c r="O5863" s="4" t="str">
        <f t="shared" si="639"/>
        <v>2024-01</v>
      </c>
      <c r="P5863" s="4" t="str">
        <f t="shared" si="640"/>
        <v>01</v>
      </c>
      <c r="Q5863" s="4" t="str">
        <f t="shared" si="641"/>
        <v>January</v>
      </c>
      <c r="R5863" s="30" t="str">
        <f t="shared" si="642"/>
        <v>02</v>
      </c>
      <c r="W5863" t="str">
        <f t="shared" si="643"/>
        <v>ok</v>
      </c>
    </row>
    <row r="5864" spans="1:23" x14ac:dyDescent="0.3">
      <c r="A5864" t="s">
        <v>5906</v>
      </c>
      <c r="B5864" t="s">
        <v>63</v>
      </c>
      <c r="C5864" t="s">
        <v>18</v>
      </c>
      <c r="D5864" t="s">
        <v>64</v>
      </c>
      <c r="E5864" t="s">
        <v>20</v>
      </c>
      <c r="F5864" t="s">
        <v>21</v>
      </c>
      <c r="G5864" s="5">
        <v>14846.3</v>
      </c>
      <c r="H5864" s="5">
        <f t="shared" si="637"/>
        <v>267.23339999999996</v>
      </c>
      <c r="I5864" s="6">
        <v>5</v>
      </c>
      <c r="J5864" s="6">
        <v>74231.5</v>
      </c>
      <c r="K5864" s="5">
        <f t="shared" si="638"/>
        <v>1336.1669999999999</v>
      </c>
      <c r="L5864" s="7">
        <v>3.25</v>
      </c>
      <c r="M5864" s="7">
        <v>344</v>
      </c>
      <c r="N5864" s="3">
        <v>45512</v>
      </c>
      <c r="O5864" s="4" t="str">
        <f t="shared" si="639"/>
        <v>2024-08</v>
      </c>
      <c r="P5864" s="4" t="str">
        <f t="shared" si="640"/>
        <v>08</v>
      </c>
      <c r="Q5864" s="4" t="str">
        <f t="shared" si="641"/>
        <v>August</v>
      </c>
      <c r="R5864" s="30" t="str">
        <f t="shared" si="642"/>
        <v>08</v>
      </c>
      <c r="W5864" t="str">
        <f t="shared" si="643"/>
        <v>ok</v>
      </c>
    </row>
    <row r="5865" spans="1:23" x14ac:dyDescent="0.3">
      <c r="A5865" t="s">
        <v>5907</v>
      </c>
      <c r="B5865" t="s">
        <v>47</v>
      </c>
      <c r="C5865" t="s">
        <v>12</v>
      </c>
      <c r="D5865" t="s">
        <v>48</v>
      </c>
      <c r="E5865" t="s">
        <v>45</v>
      </c>
      <c r="F5865" t="s">
        <v>21</v>
      </c>
      <c r="G5865" s="5">
        <v>977.57</v>
      </c>
      <c r="H5865" s="5">
        <f t="shared" si="637"/>
        <v>17.596260000000001</v>
      </c>
      <c r="I5865" s="6">
        <v>1</v>
      </c>
      <c r="J5865" s="6">
        <v>977.57</v>
      </c>
      <c r="K5865" s="5">
        <f t="shared" si="638"/>
        <v>17.596260000000001</v>
      </c>
      <c r="L5865" s="7">
        <v>2.2400000000000002</v>
      </c>
      <c r="M5865" s="7">
        <v>4829</v>
      </c>
      <c r="N5865" s="3">
        <v>45318</v>
      </c>
      <c r="O5865" s="4" t="str">
        <f t="shared" si="639"/>
        <v>2024-01</v>
      </c>
      <c r="P5865" s="4" t="str">
        <f t="shared" si="640"/>
        <v>01</v>
      </c>
      <c r="Q5865" s="4" t="str">
        <f t="shared" si="641"/>
        <v>January</v>
      </c>
      <c r="R5865" s="30" t="str">
        <f t="shared" si="642"/>
        <v>27</v>
      </c>
      <c r="W5865" t="str">
        <f t="shared" si="643"/>
        <v>ok</v>
      </c>
    </row>
    <row r="5866" spans="1:23" x14ac:dyDescent="0.3">
      <c r="A5866" t="s">
        <v>5908</v>
      </c>
      <c r="B5866" t="s">
        <v>41</v>
      </c>
      <c r="C5866" t="s">
        <v>42</v>
      </c>
      <c r="D5866" t="s">
        <v>43</v>
      </c>
      <c r="E5866" t="s">
        <v>20</v>
      </c>
      <c r="F5866" t="s">
        <v>21</v>
      </c>
      <c r="G5866" s="5">
        <v>3505.12</v>
      </c>
      <c r="H5866" s="5">
        <f t="shared" si="637"/>
        <v>63.092159999999993</v>
      </c>
      <c r="I5866" s="6">
        <v>5</v>
      </c>
      <c r="J5866" s="6">
        <v>17525.599999999999</v>
      </c>
      <c r="K5866" s="5">
        <f t="shared" si="638"/>
        <v>315.46079999999995</v>
      </c>
      <c r="L5866" s="7">
        <v>2</v>
      </c>
      <c r="M5866" s="7">
        <v>2041</v>
      </c>
      <c r="N5866" s="3">
        <v>45432</v>
      </c>
      <c r="O5866" s="4" t="str">
        <f t="shared" si="639"/>
        <v>2024-05</v>
      </c>
      <c r="P5866" s="4" t="str">
        <f t="shared" si="640"/>
        <v>05</v>
      </c>
      <c r="Q5866" s="4" t="str">
        <f t="shared" si="641"/>
        <v>May</v>
      </c>
      <c r="R5866" s="30" t="str">
        <f t="shared" si="642"/>
        <v>20</v>
      </c>
      <c r="W5866" t="str">
        <f t="shared" si="643"/>
        <v>ok</v>
      </c>
    </row>
    <row r="5867" spans="1:23" x14ac:dyDescent="0.3">
      <c r="A5867" t="s">
        <v>5909</v>
      </c>
      <c r="B5867" t="s">
        <v>11</v>
      </c>
      <c r="C5867" t="s">
        <v>12</v>
      </c>
      <c r="D5867" t="s">
        <v>13</v>
      </c>
      <c r="E5867" t="s">
        <v>45</v>
      </c>
      <c r="F5867" t="s">
        <v>31</v>
      </c>
      <c r="G5867" s="5">
        <v>19942.150000000001</v>
      </c>
      <c r="H5867" s="5">
        <f t="shared" si="637"/>
        <v>358.95870000000002</v>
      </c>
      <c r="I5867" s="6">
        <v>1</v>
      </c>
      <c r="J5867" s="6">
        <v>19942.150000000001</v>
      </c>
      <c r="K5867" s="5">
        <f t="shared" si="638"/>
        <v>358.95870000000002</v>
      </c>
      <c r="L5867" s="7">
        <v>2.77</v>
      </c>
      <c r="M5867" s="7">
        <v>3672</v>
      </c>
      <c r="N5867" s="3">
        <v>45488</v>
      </c>
      <c r="O5867" s="4" t="str">
        <f t="shared" si="639"/>
        <v>2024-07</v>
      </c>
      <c r="P5867" s="4" t="str">
        <f t="shared" si="640"/>
        <v>07</v>
      </c>
      <c r="Q5867" s="4" t="str">
        <f t="shared" si="641"/>
        <v>July</v>
      </c>
      <c r="R5867" s="30" t="str">
        <f t="shared" si="642"/>
        <v>15</v>
      </c>
      <c r="W5867" t="str">
        <f t="shared" si="643"/>
        <v>ok</v>
      </c>
    </row>
    <row r="5868" spans="1:23" x14ac:dyDescent="0.3">
      <c r="A5868" t="s">
        <v>5910</v>
      </c>
      <c r="B5868" t="s">
        <v>28</v>
      </c>
      <c r="C5868" t="s">
        <v>29</v>
      </c>
      <c r="D5868" t="s">
        <v>30</v>
      </c>
      <c r="E5868" t="s">
        <v>45</v>
      </c>
      <c r="F5868" t="s">
        <v>26</v>
      </c>
      <c r="G5868" s="5">
        <v>19536.099999999999</v>
      </c>
      <c r="H5868" s="5">
        <f t="shared" si="637"/>
        <v>351.64979999999997</v>
      </c>
      <c r="I5868" s="6">
        <v>3</v>
      </c>
      <c r="J5868" s="6">
        <v>58608.3</v>
      </c>
      <c r="K5868" s="5">
        <f t="shared" si="638"/>
        <v>1054.9494</v>
      </c>
      <c r="L5868" s="7">
        <v>3.39</v>
      </c>
      <c r="M5868" s="7">
        <v>1810</v>
      </c>
      <c r="N5868" s="3">
        <v>45307</v>
      </c>
      <c r="O5868" s="4" t="str">
        <f t="shared" si="639"/>
        <v>2024-01</v>
      </c>
      <c r="P5868" s="4" t="str">
        <f t="shared" si="640"/>
        <v>01</v>
      </c>
      <c r="Q5868" s="4" t="str">
        <f t="shared" si="641"/>
        <v>January</v>
      </c>
      <c r="R5868" s="30" t="str">
        <f t="shared" si="642"/>
        <v>16</v>
      </c>
      <c r="W5868" t="str">
        <f t="shared" si="643"/>
        <v>ok</v>
      </c>
    </row>
    <row r="5869" spans="1:23" x14ac:dyDescent="0.3">
      <c r="A5869" t="s">
        <v>5911</v>
      </c>
      <c r="B5869" t="s">
        <v>41</v>
      </c>
      <c r="C5869" t="s">
        <v>42</v>
      </c>
      <c r="D5869" t="s">
        <v>43</v>
      </c>
      <c r="E5869" t="s">
        <v>20</v>
      </c>
      <c r="F5869" t="s">
        <v>26</v>
      </c>
      <c r="G5869" s="5">
        <v>7725.39</v>
      </c>
      <c r="H5869" s="5">
        <f t="shared" si="637"/>
        <v>139.05701999999999</v>
      </c>
      <c r="I5869" s="6">
        <v>1</v>
      </c>
      <c r="J5869" s="6">
        <v>7725.39</v>
      </c>
      <c r="K5869" s="5">
        <f t="shared" si="638"/>
        <v>139.05701999999999</v>
      </c>
      <c r="L5869" s="7">
        <v>3.1</v>
      </c>
      <c r="M5869" s="7">
        <v>4849</v>
      </c>
      <c r="N5869" s="3">
        <v>45495</v>
      </c>
      <c r="O5869" s="4" t="str">
        <f t="shared" si="639"/>
        <v>2024-07</v>
      </c>
      <c r="P5869" s="4" t="str">
        <f t="shared" si="640"/>
        <v>07</v>
      </c>
      <c r="Q5869" s="4" t="str">
        <f t="shared" si="641"/>
        <v>July</v>
      </c>
      <c r="R5869" s="30" t="str">
        <f t="shared" si="642"/>
        <v>22</v>
      </c>
      <c r="W5869" t="str">
        <f t="shared" si="643"/>
        <v>ok</v>
      </c>
    </row>
    <row r="5870" spans="1:23" x14ac:dyDescent="0.3">
      <c r="A5870" t="s">
        <v>5912</v>
      </c>
      <c r="B5870" t="s">
        <v>41</v>
      </c>
      <c r="C5870" t="s">
        <v>42</v>
      </c>
      <c r="D5870" t="s">
        <v>43</v>
      </c>
      <c r="E5870" t="s">
        <v>45</v>
      </c>
      <c r="F5870" t="s">
        <v>26</v>
      </c>
      <c r="G5870" s="5">
        <v>4814.32</v>
      </c>
      <c r="H5870" s="5">
        <f t="shared" si="637"/>
        <v>86.657759999999982</v>
      </c>
      <c r="I5870" s="6">
        <v>3</v>
      </c>
      <c r="J5870" s="6">
        <v>14442.96</v>
      </c>
      <c r="K5870" s="5">
        <f t="shared" si="638"/>
        <v>259.97327999999993</v>
      </c>
      <c r="L5870" s="7">
        <v>4.1100000000000003</v>
      </c>
      <c r="M5870" s="7">
        <v>331</v>
      </c>
      <c r="N5870" s="3">
        <v>45568</v>
      </c>
      <c r="O5870" s="4" t="str">
        <f t="shared" si="639"/>
        <v>2024-10</v>
      </c>
      <c r="P5870" s="4" t="str">
        <f t="shared" si="640"/>
        <v>10</v>
      </c>
      <c r="Q5870" s="4" t="str">
        <f t="shared" si="641"/>
        <v>October</v>
      </c>
      <c r="R5870" s="30" t="str">
        <f t="shared" si="642"/>
        <v>03</v>
      </c>
      <c r="W5870" t="str">
        <f t="shared" si="643"/>
        <v>ok</v>
      </c>
    </row>
    <row r="5871" spans="1:23" x14ac:dyDescent="0.3">
      <c r="A5871" t="s">
        <v>5913</v>
      </c>
      <c r="B5871" t="s">
        <v>17</v>
      </c>
      <c r="C5871" t="s">
        <v>18</v>
      </c>
      <c r="D5871" t="s">
        <v>19</v>
      </c>
      <c r="E5871" t="s">
        <v>45</v>
      </c>
      <c r="F5871" t="s">
        <v>31</v>
      </c>
      <c r="G5871" s="5">
        <v>3137.03</v>
      </c>
      <c r="H5871" s="5">
        <f t="shared" si="637"/>
        <v>56.466540000000002</v>
      </c>
      <c r="I5871" s="6">
        <v>4</v>
      </c>
      <c r="J5871" s="6">
        <v>12548.12</v>
      </c>
      <c r="K5871" s="5">
        <f t="shared" si="638"/>
        <v>225.86616000000001</v>
      </c>
      <c r="L5871" s="7">
        <v>2.66</v>
      </c>
      <c r="M5871" s="7">
        <v>4799</v>
      </c>
      <c r="N5871" s="3">
        <v>45549</v>
      </c>
      <c r="O5871" s="4" t="str">
        <f t="shared" si="639"/>
        <v>2024-09</v>
      </c>
      <c r="P5871" s="4" t="str">
        <f t="shared" si="640"/>
        <v>09</v>
      </c>
      <c r="Q5871" s="4" t="str">
        <f t="shared" si="641"/>
        <v>September</v>
      </c>
      <c r="R5871" s="30" t="str">
        <f t="shared" si="642"/>
        <v>14</v>
      </c>
      <c r="W5871" t="str">
        <f t="shared" si="643"/>
        <v>ok</v>
      </c>
    </row>
    <row r="5872" spans="1:23" x14ac:dyDescent="0.3">
      <c r="A5872" t="s">
        <v>5914</v>
      </c>
      <c r="B5872" t="s">
        <v>51</v>
      </c>
      <c r="C5872" t="s">
        <v>29</v>
      </c>
      <c r="D5872" t="s">
        <v>52</v>
      </c>
      <c r="E5872" t="s">
        <v>14</v>
      </c>
      <c r="F5872" t="s">
        <v>31</v>
      </c>
      <c r="G5872" s="5">
        <v>18247.740000000002</v>
      </c>
      <c r="H5872" s="5">
        <f t="shared" si="637"/>
        <v>328.45931999999999</v>
      </c>
      <c r="I5872" s="6">
        <v>3</v>
      </c>
      <c r="J5872" s="6">
        <v>54743.22</v>
      </c>
      <c r="K5872" s="5">
        <f t="shared" si="638"/>
        <v>985.37796000000003</v>
      </c>
      <c r="L5872" s="7">
        <v>2.14</v>
      </c>
      <c r="M5872" s="7">
        <v>1939</v>
      </c>
      <c r="N5872" s="3">
        <v>45541</v>
      </c>
      <c r="O5872" s="4" t="str">
        <f t="shared" si="639"/>
        <v>2024-09</v>
      </c>
      <c r="P5872" s="4" t="str">
        <f t="shared" si="640"/>
        <v>09</v>
      </c>
      <c r="Q5872" s="4" t="str">
        <f t="shared" si="641"/>
        <v>September</v>
      </c>
      <c r="R5872" s="30" t="str">
        <f t="shared" si="642"/>
        <v>06</v>
      </c>
      <c r="W5872" t="str">
        <f t="shared" si="643"/>
        <v>ok</v>
      </c>
    </row>
    <row r="5873" spans="1:23" x14ac:dyDescent="0.3">
      <c r="A5873" t="s">
        <v>5915</v>
      </c>
      <c r="B5873" t="s">
        <v>36</v>
      </c>
      <c r="C5873" t="s">
        <v>18</v>
      </c>
      <c r="D5873" t="s">
        <v>37</v>
      </c>
      <c r="E5873" t="s">
        <v>45</v>
      </c>
      <c r="F5873" t="s">
        <v>21</v>
      </c>
      <c r="G5873" s="5">
        <v>4568.01</v>
      </c>
      <c r="H5873" s="5">
        <f t="shared" si="637"/>
        <v>82.224180000000004</v>
      </c>
      <c r="I5873" s="6">
        <v>2</v>
      </c>
      <c r="J5873" s="6">
        <v>9136.02</v>
      </c>
      <c r="K5873" s="5">
        <f t="shared" si="638"/>
        <v>164.44836000000001</v>
      </c>
      <c r="L5873" s="7">
        <v>2.85</v>
      </c>
      <c r="M5873" s="7">
        <v>1488</v>
      </c>
      <c r="N5873" s="3">
        <v>45598</v>
      </c>
      <c r="O5873" s="4" t="str">
        <f t="shared" si="639"/>
        <v>2024-11</v>
      </c>
      <c r="P5873" s="4" t="str">
        <f t="shared" si="640"/>
        <v>11</v>
      </c>
      <c r="Q5873" s="4" t="str">
        <f t="shared" si="641"/>
        <v>November</v>
      </c>
      <c r="R5873" s="30" t="str">
        <f t="shared" si="642"/>
        <v>02</v>
      </c>
      <c r="W5873" t="str">
        <f t="shared" si="643"/>
        <v>ok</v>
      </c>
    </row>
    <row r="5874" spans="1:23" x14ac:dyDescent="0.3">
      <c r="A5874" t="s">
        <v>5916</v>
      </c>
      <c r="B5874" t="s">
        <v>47</v>
      </c>
      <c r="C5874" t="s">
        <v>12</v>
      </c>
      <c r="D5874" t="s">
        <v>48</v>
      </c>
      <c r="E5874" t="s">
        <v>45</v>
      </c>
      <c r="F5874" t="s">
        <v>60</v>
      </c>
      <c r="G5874" s="5">
        <v>4695.08</v>
      </c>
      <c r="H5874" s="5">
        <f t="shared" si="637"/>
        <v>84.511439999999993</v>
      </c>
      <c r="I5874" s="6">
        <v>2</v>
      </c>
      <c r="J5874" s="6">
        <v>9390.16</v>
      </c>
      <c r="K5874" s="5">
        <f t="shared" si="638"/>
        <v>169.02287999999999</v>
      </c>
      <c r="L5874" s="7">
        <v>1.28</v>
      </c>
      <c r="M5874" s="7">
        <v>4606</v>
      </c>
      <c r="N5874" s="3">
        <v>45438</v>
      </c>
      <c r="O5874" s="4" t="str">
        <f t="shared" si="639"/>
        <v>2024-05</v>
      </c>
      <c r="P5874" s="4" t="str">
        <f t="shared" si="640"/>
        <v>05</v>
      </c>
      <c r="Q5874" s="4" t="str">
        <f t="shared" si="641"/>
        <v>May</v>
      </c>
      <c r="R5874" s="30" t="str">
        <f t="shared" si="642"/>
        <v>26</v>
      </c>
      <c r="W5874" t="str">
        <f t="shared" si="643"/>
        <v>ok</v>
      </c>
    </row>
    <row r="5875" spans="1:23" x14ac:dyDescent="0.3">
      <c r="A5875" t="s">
        <v>5917</v>
      </c>
      <c r="B5875" t="s">
        <v>63</v>
      </c>
      <c r="C5875" t="s">
        <v>18</v>
      </c>
      <c r="D5875" t="s">
        <v>64</v>
      </c>
      <c r="E5875" t="s">
        <v>14</v>
      </c>
      <c r="F5875" t="s">
        <v>15</v>
      </c>
      <c r="G5875" s="5">
        <v>7922.18</v>
      </c>
      <c r="H5875" s="5">
        <f t="shared" si="637"/>
        <v>142.59923999999998</v>
      </c>
      <c r="I5875" s="6">
        <v>4</v>
      </c>
      <c r="J5875" s="6">
        <v>31688.720000000001</v>
      </c>
      <c r="K5875" s="5">
        <f t="shared" si="638"/>
        <v>570.39695999999992</v>
      </c>
      <c r="L5875" s="7">
        <v>2.97</v>
      </c>
      <c r="M5875" s="7">
        <v>3569</v>
      </c>
      <c r="N5875" s="3">
        <v>45438</v>
      </c>
      <c r="O5875" s="4" t="str">
        <f t="shared" si="639"/>
        <v>2024-05</v>
      </c>
      <c r="P5875" s="4" t="str">
        <f t="shared" si="640"/>
        <v>05</v>
      </c>
      <c r="Q5875" s="4" t="str">
        <f t="shared" si="641"/>
        <v>May</v>
      </c>
      <c r="R5875" s="30" t="str">
        <f t="shared" si="642"/>
        <v>26</v>
      </c>
      <c r="W5875" t="str">
        <f t="shared" si="643"/>
        <v>ok</v>
      </c>
    </row>
    <row r="5876" spans="1:23" x14ac:dyDescent="0.3">
      <c r="A5876" t="s">
        <v>5918</v>
      </c>
      <c r="B5876" t="s">
        <v>28</v>
      </c>
      <c r="C5876" t="s">
        <v>29</v>
      </c>
      <c r="D5876" t="s">
        <v>30</v>
      </c>
      <c r="E5876" t="s">
        <v>14</v>
      </c>
      <c r="F5876" t="s">
        <v>26</v>
      </c>
      <c r="G5876" s="5">
        <v>18187.3</v>
      </c>
      <c r="H5876" s="5">
        <f t="shared" si="637"/>
        <v>327.37139999999994</v>
      </c>
      <c r="I5876" s="6">
        <v>2</v>
      </c>
      <c r="J5876" s="6">
        <v>36374.6</v>
      </c>
      <c r="K5876" s="5">
        <f t="shared" si="638"/>
        <v>654.74279999999987</v>
      </c>
      <c r="L5876" s="7">
        <v>4.75</v>
      </c>
      <c r="M5876" s="7">
        <v>2837</v>
      </c>
      <c r="N5876" s="3">
        <v>45503</v>
      </c>
      <c r="O5876" s="4" t="str">
        <f t="shared" si="639"/>
        <v>2024-07</v>
      </c>
      <c r="P5876" s="4" t="str">
        <f t="shared" si="640"/>
        <v>07</v>
      </c>
      <c r="Q5876" s="4" t="str">
        <f t="shared" si="641"/>
        <v>July</v>
      </c>
      <c r="R5876" s="30" t="str">
        <f t="shared" si="642"/>
        <v>30</v>
      </c>
      <c r="W5876" t="str">
        <f t="shared" si="643"/>
        <v>ok</v>
      </c>
    </row>
    <row r="5877" spans="1:23" x14ac:dyDescent="0.3">
      <c r="A5877" t="s">
        <v>5919</v>
      </c>
      <c r="B5877" t="s">
        <v>23</v>
      </c>
      <c r="C5877" t="s">
        <v>24</v>
      </c>
      <c r="D5877" t="s">
        <v>25</v>
      </c>
      <c r="E5877" t="s">
        <v>45</v>
      </c>
      <c r="F5877" t="s">
        <v>60</v>
      </c>
      <c r="G5877" s="5">
        <v>15749.88</v>
      </c>
      <c r="H5877" s="5">
        <f t="shared" si="637"/>
        <v>283.49783999999994</v>
      </c>
      <c r="I5877" s="6">
        <v>4</v>
      </c>
      <c r="J5877" s="6">
        <v>62999.519999999997</v>
      </c>
      <c r="K5877" s="5">
        <f t="shared" si="638"/>
        <v>1133.9913599999998</v>
      </c>
      <c r="L5877" s="7">
        <v>2.41</v>
      </c>
      <c r="M5877" s="7">
        <v>743</v>
      </c>
      <c r="N5877" s="3">
        <v>45516</v>
      </c>
      <c r="O5877" s="4" t="str">
        <f t="shared" si="639"/>
        <v>2024-08</v>
      </c>
      <c r="P5877" s="4" t="str">
        <f t="shared" si="640"/>
        <v>08</v>
      </c>
      <c r="Q5877" s="4" t="str">
        <f t="shared" si="641"/>
        <v>August</v>
      </c>
      <c r="R5877" s="30" t="str">
        <f t="shared" si="642"/>
        <v>12</v>
      </c>
      <c r="W5877" t="str">
        <f t="shared" si="643"/>
        <v>ok</v>
      </c>
    </row>
    <row r="5878" spans="1:23" x14ac:dyDescent="0.3">
      <c r="A5878" t="s">
        <v>5920</v>
      </c>
      <c r="B5878" t="s">
        <v>63</v>
      </c>
      <c r="C5878" t="s">
        <v>18</v>
      </c>
      <c r="D5878" t="s">
        <v>64</v>
      </c>
      <c r="E5878" t="s">
        <v>14</v>
      </c>
      <c r="F5878" t="s">
        <v>31</v>
      </c>
      <c r="G5878" s="5">
        <v>7652.08</v>
      </c>
      <c r="H5878" s="5">
        <f t="shared" si="637"/>
        <v>137.73743999999999</v>
      </c>
      <c r="I5878" s="6">
        <v>3</v>
      </c>
      <c r="J5878" s="6">
        <v>22956.240000000002</v>
      </c>
      <c r="K5878" s="5">
        <f t="shared" si="638"/>
        <v>413.21231999999998</v>
      </c>
      <c r="L5878" s="7">
        <v>2.96</v>
      </c>
      <c r="M5878" s="7">
        <v>4953</v>
      </c>
      <c r="N5878" s="3">
        <v>45595</v>
      </c>
      <c r="O5878" s="4" t="str">
        <f t="shared" si="639"/>
        <v>2024-10</v>
      </c>
      <c r="P5878" s="4" t="str">
        <f t="shared" si="640"/>
        <v>10</v>
      </c>
      <c r="Q5878" s="4" t="str">
        <f t="shared" si="641"/>
        <v>October</v>
      </c>
      <c r="R5878" s="30" t="str">
        <f t="shared" si="642"/>
        <v>30</v>
      </c>
      <c r="W5878" t="str">
        <f t="shared" si="643"/>
        <v>ok</v>
      </c>
    </row>
    <row r="5879" spans="1:23" x14ac:dyDescent="0.3">
      <c r="A5879" t="s">
        <v>5921</v>
      </c>
      <c r="B5879" t="s">
        <v>51</v>
      </c>
      <c r="C5879" t="s">
        <v>29</v>
      </c>
      <c r="D5879" t="s">
        <v>52</v>
      </c>
      <c r="E5879" t="s">
        <v>45</v>
      </c>
      <c r="F5879" t="s">
        <v>26</v>
      </c>
      <c r="G5879" s="5">
        <v>18306.55</v>
      </c>
      <c r="H5879" s="5">
        <f t="shared" si="637"/>
        <v>329.51789999999994</v>
      </c>
      <c r="I5879" s="6">
        <v>5</v>
      </c>
      <c r="J5879" s="6">
        <v>91532.75</v>
      </c>
      <c r="K5879" s="5">
        <f t="shared" si="638"/>
        <v>1647.5894999999996</v>
      </c>
      <c r="L5879" s="7">
        <v>4.5</v>
      </c>
      <c r="M5879" s="7">
        <v>4904</v>
      </c>
      <c r="N5879" s="3">
        <v>45487</v>
      </c>
      <c r="O5879" s="4" t="str">
        <f t="shared" si="639"/>
        <v>2024-07</v>
      </c>
      <c r="P5879" s="4" t="str">
        <f t="shared" si="640"/>
        <v>07</v>
      </c>
      <c r="Q5879" s="4" t="str">
        <f t="shared" si="641"/>
        <v>July</v>
      </c>
      <c r="R5879" s="30" t="str">
        <f t="shared" si="642"/>
        <v>14</v>
      </c>
      <c r="W5879" t="str">
        <f t="shared" si="643"/>
        <v>ok</v>
      </c>
    </row>
    <row r="5880" spans="1:23" x14ac:dyDescent="0.3">
      <c r="A5880" t="s">
        <v>5922</v>
      </c>
      <c r="B5880" t="s">
        <v>11</v>
      </c>
      <c r="C5880" t="s">
        <v>12</v>
      </c>
      <c r="D5880" t="s">
        <v>13</v>
      </c>
      <c r="E5880" t="s">
        <v>45</v>
      </c>
      <c r="F5880" t="s">
        <v>21</v>
      </c>
      <c r="G5880" s="5">
        <v>10878.04</v>
      </c>
      <c r="H5880" s="5">
        <f t="shared" si="637"/>
        <v>195.80472</v>
      </c>
      <c r="I5880" s="6">
        <v>5</v>
      </c>
      <c r="J5880" s="6">
        <v>54390.2</v>
      </c>
      <c r="K5880" s="5">
        <f t="shared" si="638"/>
        <v>979.02359999999999</v>
      </c>
      <c r="L5880" s="7">
        <v>1.18</v>
      </c>
      <c r="M5880" s="7">
        <v>3403</v>
      </c>
      <c r="N5880" s="3">
        <v>45461</v>
      </c>
      <c r="O5880" s="4" t="str">
        <f t="shared" si="639"/>
        <v>2024-06</v>
      </c>
      <c r="P5880" s="4" t="str">
        <f t="shared" si="640"/>
        <v>06</v>
      </c>
      <c r="Q5880" s="4" t="str">
        <f t="shared" si="641"/>
        <v>June</v>
      </c>
      <c r="R5880" s="30" t="str">
        <f t="shared" si="642"/>
        <v>18</v>
      </c>
      <c r="W5880" t="str">
        <f t="shared" si="643"/>
        <v>ok</v>
      </c>
    </row>
    <row r="5881" spans="1:23" x14ac:dyDescent="0.3">
      <c r="A5881" t="s">
        <v>5923</v>
      </c>
      <c r="B5881" t="s">
        <v>17</v>
      </c>
      <c r="C5881" t="s">
        <v>18</v>
      </c>
      <c r="D5881" t="s">
        <v>19</v>
      </c>
      <c r="E5881" t="s">
        <v>14</v>
      </c>
      <c r="F5881" t="s">
        <v>26</v>
      </c>
      <c r="G5881" s="5">
        <v>17775.439999999999</v>
      </c>
      <c r="H5881" s="5">
        <f t="shared" si="637"/>
        <v>319.95791999999994</v>
      </c>
      <c r="I5881" s="6">
        <v>1</v>
      </c>
      <c r="J5881" s="6">
        <v>17775.439999999999</v>
      </c>
      <c r="K5881" s="5">
        <f t="shared" si="638"/>
        <v>319.95791999999994</v>
      </c>
      <c r="L5881" s="7">
        <v>2.66</v>
      </c>
      <c r="M5881" s="7">
        <v>3422</v>
      </c>
      <c r="N5881" s="3">
        <v>45455</v>
      </c>
      <c r="O5881" s="4" t="str">
        <f t="shared" si="639"/>
        <v>2024-06</v>
      </c>
      <c r="P5881" s="4" t="str">
        <f t="shared" si="640"/>
        <v>06</v>
      </c>
      <c r="Q5881" s="4" t="str">
        <f t="shared" si="641"/>
        <v>June</v>
      </c>
      <c r="R5881" s="30" t="str">
        <f t="shared" si="642"/>
        <v>12</v>
      </c>
      <c r="W5881" t="str">
        <f t="shared" si="643"/>
        <v>ok</v>
      </c>
    </row>
    <row r="5882" spans="1:23" x14ac:dyDescent="0.3">
      <c r="A5882" t="s">
        <v>5924</v>
      </c>
      <c r="B5882" t="s">
        <v>23</v>
      </c>
      <c r="C5882" t="s">
        <v>24</v>
      </c>
      <c r="D5882" t="s">
        <v>25</v>
      </c>
      <c r="E5882" t="s">
        <v>45</v>
      </c>
      <c r="F5882" t="s">
        <v>60</v>
      </c>
      <c r="G5882" s="5">
        <v>4688.01</v>
      </c>
      <c r="H5882" s="5">
        <f t="shared" si="637"/>
        <v>84.384180000000001</v>
      </c>
      <c r="I5882" s="6">
        <v>5</v>
      </c>
      <c r="J5882" s="6">
        <v>23440.05</v>
      </c>
      <c r="K5882" s="5">
        <f t="shared" si="638"/>
        <v>421.92090000000002</v>
      </c>
      <c r="L5882" s="7">
        <v>1.1000000000000001</v>
      </c>
      <c r="M5882" s="7">
        <v>2938</v>
      </c>
      <c r="N5882" s="3">
        <v>45608</v>
      </c>
      <c r="O5882" s="4" t="str">
        <f t="shared" si="639"/>
        <v>2024-11</v>
      </c>
      <c r="P5882" s="4" t="str">
        <f t="shared" si="640"/>
        <v>11</v>
      </c>
      <c r="Q5882" s="4" t="str">
        <f t="shared" si="641"/>
        <v>November</v>
      </c>
      <c r="R5882" s="30" t="str">
        <f t="shared" si="642"/>
        <v>12</v>
      </c>
      <c r="W5882" t="str">
        <f t="shared" si="643"/>
        <v>ok</v>
      </c>
    </row>
    <row r="5883" spans="1:23" x14ac:dyDescent="0.3">
      <c r="A5883" t="s">
        <v>5925</v>
      </c>
      <c r="B5883" t="s">
        <v>28</v>
      </c>
      <c r="C5883" t="s">
        <v>29</v>
      </c>
      <c r="D5883" t="s">
        <v>30</v>
      </c>
      <c r="E5883" t="s">
        <v>20</v>
      </c>
      <c r="F5883" t="s">
        <v>21</v>
      </c>
      <c r="G5883" s="5">
        <v>323.20999999999998</v>
      </c>
      <c r="H5883" s="5">
        <f t="shared" si="637"/>
        <v>5.8177799999999991</v>
      </c>
      <c r="I5883" s="6">
        <v>5</v>
      </c>
      <c r="J5883" s="6">
        <v>1616.05</v>
      </c>
      <c r="K5883" s="5">
        <f t="shared" si="638"/>
        <v>29.088899999999995</v>
      </c>
      <c r="L5883" s="7">
        <v>3.61</v>
      </c>
      <c r="M5883" s="7">
        <v>766</v>
      </c>
      <c r="N5883" s="3">
        <v>45521</v>
      </c>
      <c r="O5883" s="4" t="str">
        <f t="shared" si="639"/>
        <v>2024-08</v>
      </c>
      <c r="P5883" s="4" t="str">
        <f t="shared" si="640"/>
        <v>08</v>
      </c>
      <c r="Q5883" s="4" t="str">
        <f t="shared" si="641"/>
        <v>August</v>
      </c>
      <c r="R5883" s="30" t="str">
        <f t="shared" si="642"/>
        <v>17</v>
      </c>
      <c r="W5883" t="str">
        <f t="shared" si="643"/>
        <v>ok</v>
      </c>
    </row>
    <row r="5884" spans="1:23" x14ac:dyDescent="0.3">
      <c r="A5884" t="s">
        <v>5926</v>
      </c>
      <c r="B5884" t="s">
        <v>23</v>
      </c>
      <c r="C5884" t="s">
        <v>24</v>
      </c>
      <c r="D5884" t="s">
        <v>25</v>
      </c>
      <c r="E5884" t="s">
        <v>20</v>
      </c>
      <c r="F5884" t="s">
        <v>38</v>
      </c>
      <c r="G5884" s="5">
        <v>14199.43</v>
      </c>
      <c r="H5884" s="5">
        <f t="shared" si="637"/>
        <v>255.58973999999998</v>
      </c>
      <c r="I5884" s="6">
        <v>3</v>
      </c>
      <c r="J5884" s="6">
        <v>42598.29</v>
      </c>
      <c r="K5884" s="5">
        <f t="shared" si="638"/>
        <v>766.7692199999999</v>
      </c>
      <c r="L5884" s="7">
        <v>4.25</v>
      </c>
      <c r="M5884" s="7">
        <v>2795</v>
      </c>
      <c r="N5884" s="3">
        <v>45570</v>
      </c>
      <c r="O5884" s="4" t="str">
        <f t="shared" si="639"/>
        <v>2024-10</v>
      </c>
      <c r="P5884" s="4" t="str">
        <f t="shared" si="640"/>
        <v>10</v>
      </c>
      <c r="Q5884" s="4" t="str">
        <f t="shared" si="641"/>
        <v>October</v>
      </c>
      <c r="R5884" s="30" t="str">
        <f t="shared" si="642"/>
        <v>05</v>
      </c>
      <c r="W5884" t="str">
        <f t="shared" si="643"/>
        <v>ok</v>
      </c>
    </row>
    <row r="5885" spans="1:23" x14ac:dyDescent="0.3">
      <c r="A5885" t="s">
        <v>5927</v>
      </c>
      <c r="B5885" t="s">
        <v>17</v>
      </c>
      <c r="C5885" t="s">
        <v>18</v>
      </c>
      <c r="D5885" t="s">
        <v>19</v>
      </c>
      <c r="E5885" t="s">
        <v>20</v>
      </c>
      <c r="F5885" t="s">
        <v>60</v>
      </c>
      <c r="G5885" s="5">
        <v>5279.14</v>
      </c>
      <c r="H5885" s="5">
        <f t="shared" si="637"/>
        <v>95.024519999999995</v>
      </c>
      <c r="I5885" s="6">
        <v>2</v>
      </c>
      <c r="J5885" s="6">
        <v>10558.28</v>
      </c>
      <c r="K5885" s="5">
        <f t="shared" si="638"/>
        <v>190.04903999999999</v>
      </c>
      <c r="L5885" s="7">
        <v>3.22</v>
      </c>
      <c r="M5885" s="7">
        <v>4149</v>
      </c>
      <c r="N5885" s="3">
        <v>45449</v>
      </c>
      <c r="O5885" s="4" t="str">
        <f t="shared" si="639"/>
        <v>2024-06</v>
      </c>
      <c r="P5885" s="4" t="str">
        <f t="shared" si="640"/>
        <v>06</v>
      </c>
      <c r="Q5885" s="4" t="str">
        <f t="shared" si="641"/>
        <v>June</v>
      </c>
      <c r="R5885" s="30" t="str">
        <f t="shared" si="642"/>
        <v>06</v>
      </c>
      <c r="W5885" t="str">
        <f t="shared" si="643"/>
        <v>ok</v>
      </c>
    </row>
    <row r="5886" spans="1:23" x14ac:dyDescent="0.3">
      <c r="A5886" t="s">
        <v>5928</v>
      </c>
      <c r="B5886" t="s">
        <v>51</v>
      </c>
      <c r="C5886" t="s">
        <v>29</v>
      </c>
      <c r="D5886" t="s">
        <v>52</v>
      </c>
      <c r="E5886" t="s">
        <v>45</v>
      </c>
      <c r="F5886" t="s">
        <v>60</v>
      </c>
      <c r="G5886" s="5">
        <v>14867.85</v>
      </c>
      <c r="H5886" s="5">
        <f t="shared" si="637"/>
        <v>267.62129999999996</v>
      </c>
      <c r="I5886" s="6">
        <v>5</v>
      </c>
      <c r="J5886" s="6">
        <v>74339.25</v>
      </c>
      <c r="K5886" s="5">
        <f t="shared" si="638"/>
        <v>1338.1064999999999</v>
      </c>
      <c r="L5886" s="7">
        <v>4.53</v>
      </c>
      <c r="M5886" s="7">
        <v>4862</v>
      </c>
      <c r="N5886" s="3">
        <v>45620</v>
      </c>
      <c r="O5886" s="4" t="str">
        <f t="shared" si="639"/>
        <v>2024-11</v>
      </c>
      <c r="P5886" s="4" t="str">
        <f t="shared" si="640"/>
        <v>11</v>
      </c>
      <c r="Q5886" s="4" t="str">
        <f t="shared" si="641"/>
        <v>November</v>
      </c>
      <c r="R5886" s="30" t="str">
        <f t="shared" si="642"/>
        <v>24</v>
      </c>
      <c r="W5886" t="str">
        <f t="shared" si="643"/>
        <v>ok</v>
      </c>
    </row>
    <row r="5887" spans="1:23" x14ac:dyDescent="0.3">
      <c r="A5887" t="s">
        <v>5929</v>
      </c>
      <c r="B5887" t="s">
        <v>47</v>
      </c>
      <c r="C5887" t="s">
        <v>12</v>
      </c>
      <c r="D5887" t="s">
        <v>48</v>
      </c>
      <c r="E5887" t="s">
        <v>20</v>
      </c>
      <c r="F5887" t="s">
        <v>60</v>
      </c>
      <c r="G5887" s="5">
        <v>12715.2</v>
      </c>
      <c r="H5887" s="5">
        <f t="shared" si="637"/>
        <v>228.87359999999998</v>
      </c>
      <c r="I5887" s="6">
        <v>4</v>
      </c>
      <c r="J5887" s="6">
        <v>50860.800000000003</v>
      </c>
      <c r="K5887" s="5">
        <f t="shared" si="638"/>
        <v>915.49439999999993</v>
      </c>
      <c r="L5887" s="7">
        <v>2.69</v>
      </c>
      <c r="M5887" s="7">
        <v>452</v>
      </c>
      <c r="N5887" s="3">
        <v>45550</v>
      </c>
      <c r="O5887" s="4" t="str">
        <f t="shared" si="639"/>
        <v>2024-09</v>
      </c>
      <c r="P5887" s="4" t="str">
        <f t="shared" si="640"/>
        <v>09</v>
      </c>
      <c r="Q5887" s="4" t="str">
        <f t="shared" si="641"/>
        <v>September</v>
      </c>
      <c r="R5887" s="30" t="str">
        <f t="shared" si="642"/>
        <v>15</v>
      </c>
      <c r="W5887" t="str">
        <f t="shared" si="643"/>
        <v>ok</v>
      </c>
    </row>
    <row r="5888" spans="1:23" x14ac:dyDescent="0.3">
      <c r="A5888" t="s">
        <v>5930</v>
      </c>
      <c r="B5888" t="s">
        <v>17</v>
      </c>
      <c r="C5888" t="s">
        <v>18</v>
      </c>
      <c r="D5888" t="s">
        <v>19</v>
      </c>
      <c r="E5888" t="s">
        <v>20</v>
      </c>
      <c r="F5888" t="s">
        <v>26</v>
      </c>
      <c r="G5888" s="5">
        <v>7336.33</v>
      </c>
      <c r="H5888" s="5">
        <f t="shared" si="637"/>
        <v>132.05393999999998</v>
      </c>
      <c r="I5888" s="6">
        <v>5</v>
      </c>
      <c r="J5888" s="6">
        <v>36681.65</v>
      </c>
      <c r="K5888" s="5">
        <f t="shared" si="638"/>
        <v>660.26969999999994</v>
      </c>
      <c r="L5888" s="7">
        <v>4.1399999999999997</v>
      </c>
      <c r="M5888" s="7">
        <v>2433</v>
      </c>
      <c r="N5888" s="3">
        <v>45624</v>
      </c>
      <c r="O5888" s="4" t="str">
        <f t="shared" si="639"/>
        <v>2024-11</v>
      </c>
      <c r="P5888" s="4" t="str">
        <f t="shared" si="640"/>
        <v>11</v>
      </c>
      <c r="Q5888" s="4" t="str">
        <f t="shared" si="641"/>
        <v>November</v>
      </c>
      <c r="R5888" s="30" t="str">
        <f t="shared" si="642"/>
        <v>28</v>
      </c>
      <c r="W5888" t="str">
        <f t="shared" si="643"/>
        <v>ok</v>
      </c>
    </row>
    <row r="5889" spans="1:23" x14ac:dyDescent="0.3">
      <c r="A5889" t="s">
        <v>5931</v>
      </c>
      <c r="B5889" t="s">
        <v>28</v>
      </c>
      <c r="C5889" t="s">
        <v>29</v>
      </c>
      <c r="D5889" t="s">
        <v>30</v>
      </c>
      <c r="E5889" t="s">
        <v>14</v>
      </c>
      <c r="F5889" t="s">
        <v>15</v>
      </c>
      <c r="G5889" s="5">
        <v>5391.51</v>
      </c>
      <c r="H5889" s="5">
        <f t="shared" si="637"/>
        <v>97.047179999999997</v>
      </c>
      <c r="I5889" s="6">
        <v>2</v>
      </c>
      <c r="J5889" s="6">
        <v>10783.02</v>
      </c>
      <c r="K5889" s="5">
        <f t="shared" si="638"/>
        <v>194.09435999999999</v>
      </c>
      <c r="L5889" s="7">
        <v>1.26</v>
      </c>
      <c r="M5889" s="7">
        <v>725</v>
      </c>
      <c r="N5889" s="3">
        <v>45493</v>
      </c>
      <c r="O5889" s="4" t="str">
        <f t="shared" si="639"/>
        <v>2024-07</v>
      </c>
      <c r="P5889" s="4" t="str">
        <f t="shared" si="640"/>
        <v>07</v>
      </c>
      <c r="Q5889" s="4" t="str">
        <f t="shared" si="641"/>
        <v>July</v>
      </c>
      <c r="R5889" s="30" t="str">
        <f t="shared" si="642"/>
        <v>20</v>
      </c>
      <c r="W5889" t="str">
        <f t="shared" si="643"/>
        <v>ok</v>
      </c>
    </row>
    <row r="5890" spans="1:23" x14ac:dyDescent="0.3">
      <c r="A5890" t="s">
        <v>5932</v>
      </c>
      <c r="B5890" t="s">
        <v>17</v>
      </c>
      <c r="C5890" t="s">
        <v>18</v>
      </c>
      <c r="D5890" t="s">
        <v>19</v>
      </c>
      <c r="E5890" t="s">
        <v>20</v>
      </c>
      <c r="F5890" t="s">
        <v>15</v>
      </c>
      <c r="G5890" s="5">
        <v>11525.65</v>
      </c>
      <c r="H5890" s="5">
        <f t="shared" si="637"/>
        <v>207.46169999999998</v>
      </c>
      <c r="I5890" s="6">
        <v>1</v>
      </c>
      <c r="J5890" s="6">
        <v>11525.65</v>
      </c>
      <c r="K5890" s="5">
        <f t="shared" si="638"/>
        <v>207.46169999999998</v>
      </c>
      <c r="L5890" s="7">
        <v>1.47</v>
      </c>
      <c r="M5890" s="7">
        <v>237</v>
      </c>
      <c r="N5890" s="3">
        <v>45510</v>
      </c>
      <c r="O5890" s="4" t="str">
        <f t="shared" si="639"/>
        <v>2024-08</v>
      </c>
      <c r="P5890" s="4" t="str">
        <f t="shared" si="640"/>
        <v>08</v>
      </c>
      <c r="Q5890" s="4" t="str">
        <f t="shared" si="641"/>
        <v>August</v>
      </c>
      <c r="R5890" s="30" t="str">
        <f t="shared" si="642"/>
        <v>06</v>
      </c>
      <c r="W5890" t="str">
        <f t="shared" si="643"/>
        <v>ok</v>
      </c>
    </row>
    <row r="5891" spans="1:23" x14ac:dyDescent="0.3">
      <c r="A5891" t="s">
        <v>5933</v>
      </c>
      <c r="B5891" t="s">
        <v>36</v>
      </c>
      <c r="C5891" t="s">
        <v>18</v>
      </c>
      <c r="D5891" t="s">
        <v>37</v>
      </c>
      <c r="E5891" t="s">
        <v>45</v>
      </c>
      <c r="F5891" t="s">
        <v>21</v>
      </c>
      <c r="G5891" s="5">
        <v>720.64</v>
      </c>
      <c r="H5891" s="5">
        <f t="shared" ref="H5891:H5954" si="644">G5891*0.018</f>
        <v>12.971519999999998</v>
      </c>
      <c r="I5891" s="6">
        <v>4</v>
      </c>
      <c r="J5891" s="6">
        <v>2882.56</v>
      </c>
      <c r="K5891" s="5">
        <f t="shared" ref="K5891:K5954" si="645">H5891*I5891</f>
        <v>51.886079999999993</v>
      </c>
      <c r="L5891" s="7">
        <v>3.49</v>
      </c>
      <c r="M5891" s="7">
        <v>3796</v>
      </c>
      <c r="N5891" s="3">
        <v>45573</v>
      </c>
      <c r="O5891" s="4" t="str">
        <f t="shared" ref="O5891:O5954" si="646">TEXT(N5891,"yyyy-mm")</f>
        <v>2024-10</v>
      </c>
      <c r="P5891" s="4" t="str">
        <f t="shared" ref="P5891:P5954" si="647">TEXT(N5891,"mm")</f>
        <v>10</v>
      </c>
      <c r="Q5891" s="4" t="str">
        <f t="shared" ref="Q5891:Q5954" si="648">TEXT(DATE(2024,P5891,1),"mmmm")</f>
        <v>October</v>
      </c>
      <c r="R5891" s="30" t="str">
        <f t="shared" ref="R5891:R5954" si="649">TEXT(N5891,"dd")</f>
        <v>08</v>
      </c>
      <c r="W5891" t="str">
        <f t="shared" ref="W5891:W5954" si="650">IF(G5891*I5891=J5891,"ok","False")</f>
        <v>ok</v>
      </c>
    </row>
    <row r="5892" spans="1:23" x14ac:dyDescent="0.3">
      <c r="A5892" t="s">
        <v>5934</v>
      </c>
      <c r="B5892" t="s">
        <v>11</v>
      </c>
      <c r="C5892" t="s">
        <v>12</v>
      </c>
      <c r="D5892" t="s">
        <v>13</v>
      </c>
      <c r="E5892" t="s">
        <v>14</v>
      </c>
      <c r="F5892" t="s">
        <v>21</v>
      </c>
      <c r="G5892" s="5">
        <v>8964.15</v>
      </c>
      <c r="H5892" s="5">
        <f t="shared" si="644"/>
        <v>161.35469999999998</v>
      </c>
      <c r="I5892" s="6">
        <v>4</v>
      </c>
      <c r="J5892" s="6">
        <v>35856.6</v>
      </c>
      <c r="K5892" s="5">
        <f t="shared" si="645"/>
        <v>645.41879999999992</v>
      </c>
      <c r="L5892" s="7">
        <v>2.44</v>
      </c>
      <c r="M5892" s="7">
        <v>2408</v>
      </c>
      <c r="N5892" s="3">
        <v>45522</v>
      </c>
      <c r="O5892" s="4" t="str">
        <f t="shared" si="646"/>
        <v>2024-08</v>
      </c>
      <c r="P5892" s="4" t="str">
        <f t="shared" si="647"/>
        <v>08</v>
      </c>
      <c r="Q5892" s="4" t="str">
        <f t="shared" si="648"/>
        <v>August</v>
      </c>
      <c r="R5892" s="30" t="str">
        <f t="shared" si="649"/>
        <v>18</v>
      </c>
      <c r="W5892" t="str">
        <f t="shared" si="650"/>
        <v>ok</v>
      </c>
    </row>
    <row r="5893" spans="1:23" x14ac:dyDescent="0.3">
      <c r="A5893" t="s">
        <v>5935</v>
      </c>
      <c r="B5893" t="s">
        <v>36</v>
      </c>
      <c r="C5893" t="s">
        <v>18</v>
      </c>
      <c r="D5893" t="s">
        <v>37</v>
      </c>
      <c r="E5893" t="s">
        <v>20</v>
      </c>
      <c r="F5893" t="s">
        <v>26</v>
      </c>
      <c r="G5893" s="5">
        <v>951.64</v>
      </c>
      <c r="H5893" s="5">
        <f t="shared" si="644"/>
        <v>17.129519999999999</v>
      </c>
      <c r="I5893" s="6">
        <v>1</v>
      </c>
      <c r="J5893" s="6">
        <v>951.64</v>
      </c>
      <c r="K5893" s="5">
        <f t="shared" si="645"/>
        <v>17.129519999999999</v>
      </c>
      <c r="L5893" s="7">
        <v>1.37</v>
      </c>
      <c r="M5893" s="7">
        <v>4559</v>
      </c>
      <c r="N5893" s="3">
        <v>45506</v>
      </c>
      <c r="O5893" s="4" t="str">
        <f t="shared" si="646"/>
        <v>2024-08</v>
      </c>
      <c r="P5893" s="4" t="str">
        <f t="shared" si="647"/>
        <v>08</v>
      </c>
      <c r="Q5893" s="4" t="str">
        <f t="shared" si="648"/>
        <v>August</v>
      </c>
      <c r="R5893" s="30" t="str">
        <f t="shared" si="649"/>
        <v>02</v>
      </c>
      <c r="W5893" t="str">
        <f t="shared" si="650"/>
        <v>ok</v>
      </c>
    </row>
    <row r="5894" spans="1:23" x14ac:dyDescent="0.3">
      <c r="A5894" t="s">
        <v>5936</v>
      </c>
      <c r="B5894" t="s">
        <v>36</v>
      </c>
      <c r="C5894" t="s">
        <v>18</v>
      </c>
      <c r="D5894" t="s">
        <v>37</v>
      </c>
      <c r="E5894" t="s">
        <v>20</v>
      </c>
      <c r="F5894" t="s">
        <v>26</v>
      </c>
      <c r="G5894" s="5">
        <v>10392.51</v>
      </c>
      <c r="H5894" s="5">
        <f t="shared" si="644"/>
        <v>187.06518</v>
      </c>
      <c r="I5894" s="6">
        <v>4</v>
      </c>
      <c r="J5894" s="6">
        <v>41570.04</v>
      </c>
      <c r="K5894" s="5">
        <f t="shared" si="645"/>
        <v>748.26071999999999</v>
      </c>
      <c r="L5894" s="7">
        <v>2.61</v>
      </c>
      <c r="M5894" s="7">
        <v>2693</v>
      </c>
      <c r="N5894" s="3">
        <v>45456</v>
      </c>
      <c r="O5894" s="4" t="str">
        <f t="shared" si="646"/>
        <v>2024-06</v>
      </c>
      <c r="P5894" s="4" t="str">
        <f t="shared" si="647"/>
        <v>06</v>
      </c>
      <c r="Q5894" s="4" t="str">
        <f t="shared" si="648"/>
        <v>June</v>
      </c>
      <c r="R5894" s="30" t="str">
        <f t="shared" si="649"/>
        <v>13</v>
      </c>
      <c r="W5894" t="str">
        <f t="shared" si="650"/>
        <v>ok</v>
      </c>
    </row>
    <row r="5895" spans="1:23" x14ac:dyDescent="0.3">
      <c r="A5895" t="s">
        <v>5937</v>
      </c>
      <c r="B5895" t="s">
        <v>23</v>
      </c>
      <c r="C5895" t="s">
        <v>24</v>
      </c>
      <c r="D5895" t="s">
        <v>25</v>
      </c>
      <c r="E5895" t="s">
        <v>20</v>
      </c>
      <c r="F5895" t="s">
        <v>60</v>
      </c>
      <c r="G5895" s="5">
        <v>18050.990000000002</v>
      </c>
      <c r="H5895" s="5">
        <f t="shared" si="644"/>
        <v>324.91782000000001</v>
      </c>
      <c r="I5895" s="6">
        <v>1</v>
      </c>
      <c r="J5895" s="6">
        <v>18050.990000000002</v>
      </c>
      <c r="K5895" s="5">
        <f t="shared" si="645"/>
        <v>324.91782000000001</v>
      </c>
      <c r="L5895" s="7">
        <v>2.69</v>
      </c>
      <c r="M5895" s="7">
        <v>755</v>
      </c>
      <c r="N5895" s="3">
        <v>45442</v>
      </c>
      <c r="O5895" s="4" t="str">
        <f t="shared" si="646"/>
        <v>2024-05</v>
      </c>
      <c r="P5895" s="4" t="str">
        <f t="shared" si="647"/>
        <v>05</v>
      </c>
      <c r="Q5895" s="4" t="str">
        <f t="shared" si="648"/>
        <v>May</v>
      </c>
      <c r="R5895" s="30" t="str">
        <f t="shared" si="649"/>
        <v>30</v>
      </c>
      <c r="W5895" t="str">
        <f t="shared" si="650"/>
        <v>ok</v>
      </c>
    </row>
    <row r="5896" spans="1:23" x14ac:dyDescent="0.3">
      <c r="A5896" t="s">
        <v>5938</v>
      </c>
      <c r="B5896" t="s">
        <v>36</v>
      </c>
      <c r="C5896" t="s">
        <v>18</v>
      </c>
      <c r="D5896" t="s">
        <v>37</v>
      </c>
      <c r="E5896" t="s">
        <v>45</v>
      </c>
      <c r="F5896" t="s">
        <v>15</v>
      </c>
      <c r="G5896" s="5">
        <v>2510.9299999999998</v>
      </c>
      <c r="H5896" s="5">
        <f t="shared" si="644"/>
        <v>45.196739999999991</v>
      </c>
      <c r="I5896" s="6">
        <v>5</v>
      </c>
      <c r="J5896" s="6">
        <v>12554.65</v>
      </c>
      <c r="K5896" s="5">
        <f t="shared" si="645"/>
        <v>225.98369999999994</v>
      </c>
      <c r="L5896" s="7">
        <v>1.24</v>
      </c>
      <c r="M5896" s="7">
        <v>3377</v>
      </c>
      <c r="N5896" s="3">
        <v>45636</v>
      </c>
      <c r="O5896" s="4" t="str">
        <f t="shared" si="646"/>
        <v>2024-12</v>
      </c>
      <c r="P5896" s="4" t="str">
        <f t="shared" si="647"/>
        <v>12</v>
      </c>
      <c r="Q5896" s="4" t="str">
        <f t="shared" si="648"/>
        <v>December</v>
      </c>
      <c r="R5896" s="30" t="str">
        <f t="shared" si="649"/>
        <v>10</v>
      </c>
      <c r="W5896" t="str">
        <f t="shared" si="650"/>
        <v>ok</v>
      </c>
    </row>
    <row r="5897" spans="1:23" x14ac:dyDescent="0.3">
      <c r="A5897" t="s">
        <v>5939</v>
      </c>
      <c r="B5897" t="s">
        <v>23</v>
      </c>
      <c r="C5897" t="s">
        <v>24</v>
      </c>
      <c r="D5897" t="s">
        <v>25</v>
      </c>
      <c r="E5897" t="s">
        <v>20</v>
      </c>
      <c r="F5897" t="s">
        <v>26</v>
      </c>
      <c r="G5897" s="5">
        <v>838.09</v>
      </c>
      <c r="H5897" s="5">
        <f t="shared" si="644"/>
        <v>15.085619999999999</v>
      </c>
      <c r="I5897" s="6">
        <v>1</v>
      </c>
      <c r="J5897" s="6">
        <v>838.09</v>
      </c>
      <c r="K5897" s="5">
        <f t="shared" si="645"/>
        <v>15.085619999999999</v>
      </c>
      <c r="L5897" s="7">
        <v>4.8600000000000003</v>
      </c>
      <c r="M5897" s="7">
        <v>1511</v>
      </c>
      <c r="N5897" s="3">
        <v>45403</v>
      </c>
      <c r="O5897" s="4" t="str">
        <f t="shared" si="646"/>
        <v>2024-04</v>
      </c>
      <c r="P5897" s="4" t="str">
        <f t="shared" si="647"/>
        <v>04</v>
      </c>
      <c r="Q5897" s="4" t="str">
        <f t="shared" si="648"/>
        <v>April</v>
      </c>
      <c r="R5897" s="30" t="str">
        <f t="shared" si="649"/>
        <v>21</v>
      </c>
      <c r="W5897" t="str">
        <f t="shared" si="650"/>
        <v>ok</v>
      </c>
    </row>
    <row r="5898" spans="1:23" x14ac:dyDescent="0.3">
      <c r="A5898" t="s">
        <v>5940</v>
      </c>
      <c r="B5898" t="s">
        <v>41</v>
      </c>
      <c r="C5898" t="s">
        <v>42</v>
      </c>
      <c r="D5898" t="s">
        <v>43</v>
      </c>
      <c r="E5898" t="s">
        <v>14</v>
      </c>
      <c r="F5898" t="s">
        <v>21</v>
      </c>
      <c r="G5898" s="5">
        <v>12212.07</v>
      </c>
      <c r="H5898" s="5">
        <f t="shared" si="644"/>
        <v>219.81725999999998</v>
      </c>
      <c r="I5898" s="6">
        <v>1</v>
      </c>
      <c r="J5898" s="6">
        <v>12212.07</v>
      </c>
      <c r="K5898" s="5">
        <f t="shared" si="645"/>
        <v>219.81725999999998</v>
      </c>
      <c r="L5898" s="7">
        <v>1.97</v>
      </c>
      <c r="M5898" s="7">
        <v>3865</v>
      </c>
      <c r="N5898" s="3">
        <v>45382</v>
      </c>
      <c r="O5898" s="4" t="str">
        <f t="shared" si="646"/>
        <v>2024-03</v>
      </c>
      <c r="P5898" s="4" t="str">
        <f t="shared" si="647"/>
        <v>03</v>
      </c>
      <c r="Q5898" s="4" t="str">
        <f t="shared" si="648"/>
        <v>March</v>
      </c>
      <c r="R5898" s="30" t="str">
        <f t="shared" si="649"/>
        <v>31</v>
      </c>
      <c r="W5898" t="str">
        <f t="shared" si="650"/>
        <v>ok</v>
      </c>
    </row>
    <row r="5899" spans="1:23" x14ac:dyDescent="0.3">
      <c r="A5899" t="s">
        <v>5941</v>
      </c>
      <c r="B5899" t="s">
        <v>41</v>
      </c>
      <c r="C5899" t="s">
        <v>42</v>
      </c>
      <c r="D5899" t="s">
        <v>43</v>
      </c>
      <c r="E5899" t="s">
        <v>20</v>
      </c>
      <c r="F5899" t="s">
        <v>60</v>
      </c>
      <c r="G5899" s="5">
        <v>8451.2099999999991</v>
      </c>
      <c r="H5899" s="5">
        <f t="shared" si="644"/>
        <v>152.12177999999997</v>
      </c>
      <c r="I5899" s="6">
        <v>5</v>
      </c>
      <c r="J5899" s="6">
        <v>42256.05</v>
      </c>
      <c r="K5899" s="5">
        <f t="shared" si="645"/>
        <v>760.60889999999984</v>
      </c>
      <c r="L5899" s="7">
        <v>4.82</v>
      </c>
      <c r="M5899" s="7">
        <v>1695</v>
      </c>
      <c r="N5899" s="3">
        <v>45600</v>
      </c>
      <c r="O5899" s="4" t="str">
        <f t="shared" si="646"/>
        <v>2024-11</v>
      </c>
      <c r="P5899" s="4" t="str">
        <f t="shared" si="647"/>
        <v>11</v>
      </c>
      <c r="Q5899" s="4" t="str">
        <f t="shared" si="648"/>
        <v>November</v>
      </c>
      <c r="R5899" s="30" t="str">
        <f t="shared" si="649"/>
        <v>04</v>
      </c>
      <c r="W5899" t="str">
        <f t="shared" si="650"/>
        <v>ok</v>
      </c>
    </row>
    <row r="5900" spans="1:23" x14ac:dyDescent="0.3">
      <c r="A5900" t="s">
        <v>5942</v>
      </c>
      <c r="B5900" t="s">
        <v>11</v>
      </c>
      <c r="C5900" t="s">
        <v>12</v>
      </c>
      <c r="D5900" t="s">
        <v>13</v>
      </c>
      <c r="E5900" t="s">
        <v>20</v>
      </c>
      <c r="F5900" t="s">
        <v>31</v>
      </c>
      <c r="G5900" s="5">
        <v>7046.05</v>
      </c>
      <c r="H5900" s="5">
        <f t="shared" si="644"/>
        <v>126.82889999999999</v>
      </c>
      <c r="I5900" s="6">
        <v>2</v>
      </c>
      <c r="J5900" s="6">
        <v>14092.1</v>
      </c>
      <c r="K5900" s="5">
        <f t="shared" si="645"/>
        <v>253.65779999999998</v>
      </c>
      <c r="L5900" s="7">
        <v>1.68</v>
      </c>
      <c r="M5900" s="7">
        <v>1914</v>
      </c>
      <c r="N5900" s="3">
        <v>45388</v>
      </c>
      <c r="O5900" s="4" t="str">
        <f t="shared" si="646"/>
        <v>2024-04</v>
      </c>
      <c r="P5900" s="4" t="str">
        <f t="shared" si="647"/>
        <v>04</v>
      </c>
      <c r="Q5900" s="4" t="str">
        <f t="shared" si="648"/>
        <v>April</v>
      </c>
      <c r="R5900" s="30" t="str">
        <f t="shared" si="649"/>
        <v>06</v>
      </c>
      <c r="W5900" t="str">
        <f t="shared" si="650"/>
        <v>ok</v>
      </c>
    </row>
    <row r="5901" spans="1:23" x14ac:dyDescent="0.3">
      <c r="A5901" t="s">
        <v>5943</v>
      </c>
      <c r="B5901" t="s">
        <v>23</v>
      </c>
      <c r="C5901" t="s">
        <v>24</v>
      </c>
      <c r="D5901" t="s">
        <v>25</v>
      </c>
      <c r="E5901" t="s">
        <v>20</v>
      </c>
      <c r="F5901" t="s">
        <v>26</v>
      </c>
      <c r="G5901" s="5">
        <v>15143.71</v>
      </c>
      <c r="H5901" s="5">
        <f t="shared" si="644"/>
        <v>272.58677999999998</v>
      </c>
      <c r="I5901" s="6">
        <v>3</v>
      </c>
      <c r="J5901" s="6">
        <v>45431.13</v>
      </c>
      <c r="K5901" s="5">
        <f t="shared" si="645"/>
        <v>817.76033999999993</v>
      </c>
      <c r="L5901" s="7">
        <v>1.82</v>
      </c>
      <c r="M5901" s="7">
        <v>3321</v>
      </c>
      <c r="N5901" s="3">
        <v>45341</v>
      </c>
      <c r="O5901" s="4" t="str">
        <f t="shared" si="646"/>
        <v>2024-02</v>
      </c>
      <c r="P5901" s="4" t="str">
        <f t="shared" si="647"/>
        <v>02</v>
      </c>
      <c r="Q5901" s="4" t="str">
        <f t="shared" si="648"/>
        <v>February</v>
      </c>
      <c r="R5901" s="30" t="str">
        <f t="shared" si="649"/>
        <v>19</v>
      </c>
      <c r="W5901" t="str">
        <f t="shared" si="650"/>
        <v>ok</v>
      </c>
    </row>
    <row r="5902" spans="1:23" x14ac:dyDescent="0.3">
      <c r="A5902" t="s">
        <v>5944</v>
      </c>
      <c r="B5902" t="s">
        <v>23</v>
      </c>
      <c r="C5902" t="s">
        <v>24</v>
      </c>
      <c r="D5902" t="s">
        <v>25</v>
      </c>
      <c r="E5902" t="s">
        <v>14</v>
      </c>
      <c r="F5902" t="s">
        <v>21</v>
      </c>
      <c r="G5902" s="5">
        <v>14644.34</v>
      </c>
      <c r="H5902" s="5">
        <f t="shared" si="644"/>
        <v>263.59811999999999</v>
      </c>
      <c r="I5902" s="6">
        <v>2</v>
      </c>
      <c r="J5902" s="6">
        <v>29288.68</v>
      </c>
      <c r="K5902" s="5">
        <f t="shared" si="645"/>
        <v>527.19623999999999</v>
      </c>
      <c r="L5902" s="7">
        <v>2.57</v>
      </c>
      <c r="M5902" s="7">
        <v>4373</v>
      </c>
      <c r="N5902" s="3">
        <v>45384</v>
      </c>
      <c r="O5902" s="4" t="str">
        <f t="shared" si="646"/>
        <v>2024-04</v>
      </c>
      <c r="P5902" s="4" t="str">
        <f t="shared" si="647"/>
        <v>04</v>
      </c>
      <c r="Q5902" s="4" t="str">
        <f t="shared" si="648"/>
        <v>April</v>
      </c>
      <c r="R5902" s="30" t="str">
        <f t="shared" si="649"/>
        <v>02</v>
      </c>
      <c r="W5902" t="str">
        <f t="shared" si="650"/>
        <v>ok</v>
      </c>
    </row>
    <row r="5903" spans="1:23" x14ac:dyDescent="0.3">
      <c r="A5903" t="s">
        <v>5945</v>
      </c>
      <c r="B5903" t="s">
        <v>41</v>
      </c>
      <c r="C5903" t="s">
        <v>42</v>
      </c>
      <c r="D5903" t="s">
        <v>43</v>
      </c>
      <c r="E5903" t="s">
        <v>14</v>
      </c>
      <c r="F5903" t="s">
        <v>60</v>
      </c>
      <c r="G5903" s="5">
        <v>19482.04</v>
      </c>
      <c r="H5903" s="5">
        <f t="shared" si="644"/>
        <v>350.67671999999999</v>
      </c>
      <c r="I5903" s="6">
        <v>2</v>
      </c>
      <c r="J5903" s="6">
        <v>38964.080000000002</v>
      </c>
      <c r="K5903" s="5">
        <f t="shared" si="645"/>
        <v>701.35343999999998</v>
      </c>
      <c r="L5903" s="7">
        <v>4.8899999999999997</v>
      </c>
      <c r="M5903" s="7">
        <v>1803</v>
      </c>
      <c r="N5903" s="3">
        <v>45300</v>
      </c>
      <c r="O5903" s="4" t="str">
        <f t="shared" si="646"/>
        <v>2024-01</v>
      </c>
      <c r="P5903" s="4" t="str">
        <f t="shared" si="647"/>
        <v>01</v>
      </c>
      <c r="Q5903" s="4" t="str">
        <f t="shared" si="648"/>
        <v>January</v>
      </c>
      <c r="R5903" s="30" t="str">
        <f t="shared" si="649"/>
        <v>09</v>
      </c>
      <c r="W5903" t="str">
        <f t="shared" si="650"/>
        <v>ok</v>
      </c>
    </row>
    <row r="5904" spans="1:23" x14ac:dyDescent="0.3">
      <c r="A5904" t="s">
        <v>5946</v>
      </c>
      <c r="B5904" t="s">
        <v>41</v>
      </c>
      <c r="C5904" t="s">
        <v>42</v>
      </c>
      <c r="D5904" t="s">
        <v>43</v>
      </c>
      <c r="E5904" t="s">
        <v>45</v>
      </c>
      <c r="F5904" t="s">
        <v>15</v>
      </c>
      <c r="G5904" s="5">
        <v>18492.62</v>
      </c>
      <c r="H5904" s="5">
        <f t="shared" si="644"/>
        <v>332.86715999999996</v>
      </c>
      <c r="I5904" s="6">
        <v>2</v>
      </c>
      <c r="J5904" s="6">
        <v>36985.24</v>
      </c>
      <c r="K5904" s="5">
        <f t="shared" si="645"/>
        <v>665.73431999999991</v>
      </c>
      <c r="L5904" s="7">
        <v>1.63</v>
      </c>
      <c r="M5904" s="7">
        <v>3872</v>
      </c>
      <c r="N5904" s="3">
        <v>45323</v>
      </c>
      <c r="O5904" s="4" t="str">
        <f t="shared" si="646"/>
        <v>2024-02</v>
      </c>
      <c r="P5904" s="4" t="str">
        <f t="shared" si="647"/>
        <v>02</v>
      </c>
      <c r="Q5904" s="4" t="str">
        <f t="shared" si="648"/>
        <v>February</v>
      </c>
      <c r="R5904" s="30" t="str">
        <f t="shared" si="649"/>
        <v>01</v>
      </c>
      <c r="W5904" t="str">
        <f t="shared" si="650"/>
        <v>ok</v>
      </c>
    </row>
    <row r="5905" spans="1:23" x14ac:dyDescent="0.3">
      <c r="A5905" t="s">
        <v>5947</v>
      </c>
      <c r="B5905" t="s">
        <v>51</v>
      </c>
      <c r="C5905" t="s">
        <v>29</v>
      </c>
      <c r="D5905" t="s">
        <v>52</v>
      </c>
      <c r="E5905" t="s">
        <v>45</v>
      </c>
      <c r="F5905" t="s">
        <v>38</v>
      </c>
      <c r="G5905" s="5">
        <v>18426.64</v>
      </c>
      <c r="H5905" s="5">
        <f t="shared" si="644"/>
        <v>331.67951999999997</v>
      </c>
      <c r="I5905" s="6">
        <v>5</v>
      </c>
      <c r="J5905" s="6">
        <v>92133.2</v>
      </c>
      <c r="K5905" s="5">
        <f t="shared" si="645"/>
        <v>1658.3975999999998</v>
      </c>
      <c r="L5905" s="7">
        <v>1.1399999999999999</v>
      </c>
      <c r="M5905" s="7">
        <v>1524</v>
      </c>
      <c r="N5905" s="3">
        <v>45634</v>
      </c>
      <c r="O5905" s="4" t="str">
        <f t="shared" si="646"/>
        <v>2024-12</v>
      </c>
      <c r="P5905" s="4" t="str">
        <f t="shared" si="647"/>
        <v>12</v>
      </c>
      <c r="Q5905" s="4" t="str">
        <f t="shared" si="648"/>
        <v>December</v>
      </c>
      <c r="R5905" s="30" t="str">
        <f t="shared" si="649"/>
        <v>08</v>
      </c>
      <c r="W5905" t="str">
        <f t="shared" si="650"/>
        <v>ok</v>
      </c>
    </row>
    <row r="5906" spans="1:23" x14ac:dyDescent="0.3">
      <c r="A5906" t="s">
        <v>5948</v>
      </c>
      <c r="B5906" t="s">
        <v>36</v>
      </c>
      <c r="C5906" t="s">
        <v>18</v>
      </c>
      <c r="D5906" t="s">
        <v>37</v>
      </c>
      <c r="E5906" t="s">
        <v>14</v>
      </c>
      <c r="F5906" t="s">
        <v>38</v>
      </c>
      <c r="G5906" s="5">
        <v>6981.18</v>
      </c>
      <c r="H5906" s="5">
        <f t="shared" si="644"/>
        <v>125.66123999999999</v>
      </c>
      <c r="I5906" s="6">
        <v>5</v>
      </c>
      <c r="J5906" s="6">
        <v>34905.9</v>
      </c>
      <c r="K5906" s="5">
        <f t="shared" si="645"/>
        <v>628.30619999999999</v>
      </c>
      <c r="L5906" s="7">
        <v>4.8499999999999996</v>
      </c>
      <c r="M5906" s="7">
        <v>796</v>
      </c>
      <c r="N5906" s="3">
        <v>45546</v>
      </c>
      <c r="O5906" s="4" t="str">
        <f t="shared" si="646"/>
        <v>2024-09</v>
      </c>
      <c r="P5906" s="4" t="str">
        <f t="shared" si="647"/>
        <v>09</v>
      </c>
      <c r="Q5906" s="4" t="str">
        <f t="shared" si="648"/>
        <v>September</v>
      </c>
      <c r="R5906" s="30" t="str">
        <f t="shared" si="649"/>
        <v>11</v>
      </c>
      <c r="W5906" t="str">
        <f t="shared" si="650"/>
        <v>ok</v>
      </c>
    </row>
    <row r="5907" spans="1:23" x14ac:dyDescent="0.3">
      <c r="A5907" t="s">
        <v>5949</v>
      </c>
      <c r="B5907" t="s">
        <v>63</v>
      </c>
      <c r="C5907" t="s">
        <v>18</v>
      </c>
      <c r="D5907" t="s">
        <v>64</v>
      </c>
      <c r="E5907" t="s">
        <v>20</v>
      </c>
      <c r="F5907" t="s">
        <v>21</v>
      </c>
      <c r="G5907" s="5">
        <v>8758.99</v>
      </c>
      <c r="H5907" s="5">
        <f t="shared" si="644"/>
        <v>157.66181999999998</v>
      </c>
      <c r="I5907" s="6">
        <v>3</v>
      </c>
      <c r="J5907" s="6">
        <v>26276.97</v>
      </c>
      <c r="K5907" s="5">
        <f t="shared" si="645"/>
        <v>472.98545999999993</v>
      </c>
      <c r="L5907" s="7">
        <v>1.06</v>
      </c>
      <c r="M5907" s="7">
        <v>1876</v>
      </c>
      <c r="N5907" s="3">
        <v>45540</v>
      </c>
      <c r="O5907" s="4" t="str">
        <f t="shared" si="646"/>
        <v>2024-09</v>
      </c>
      <c r="P5907" s="4" t="str">
        <f t="shared" si="647"/>
        <v>09</v>
      </c>
      <c r="Q5907" s="4" t="str">
        <f t="shared" si="648"/>
        <v>September</v>
      </c>
      <c r="R5907" s="30" t="str">
        <f t="shared" si="649"/>
        <v>05</v>
      </c>
      <c r="W5907" t="str">
        <f t="shared" si="650"/>
        <v>ok</v>
      </c>
    </row>
    <row r="5908" spans="1:23" x14ac:dyDescent="0.3">
      <c r="A5908" t="s">
        <v>5950</v>
      </c>
      <c r="B5908" t="s">
        <v>47</v>
      </c>
      <c r="C5908" t="s">
        <v>12</v>
      </c>
      <c r="D5908" t="s">
        <v>48</v>
      </c>
      <c r="E5908" t="s">
        <v>45</v>
      </c>
      <c r="F5908" t="s">
        <v>38</v>
      </c>
      <c r="G5908" s="5">
        <v>19111.330000000002</v>
      </c>
      <c r="H5908" s="5">
        <f t="shared" si="644"/>
        <v>344.00394</v>
      </c>
      <c r="I5908" s="6">
        <v>3</v>
      </c>
      <c r="J5908" s="6">
        <v>57333.99</v>
      </c>
      <c r="K5908" s="5">
        <f t="shared" si="645"/>
        <v>1032.0118199999999</v>
      </c>
      <c r="L5908" s="7">
        <v>4.1900000000000004</v>
      </c>
      <c r="M5908" s="7">
        <v>4340</v>
      </c>
      <c r="N5908" s="3">
        <v>45428</v>
      </c>
      <c r="O5908" s="4" t="str">
        <f t="shared" si="646"/>
        <v>2024-05</v>
      </c>
      <c r="P5908" s="4" t="str">
        <f t="shared" si="647"/>
        <v>05</v>
      </c>
      <c r="Q5908" s="4" t="str">
        <f t="shared" si="648"/>
        <v>May</v>
      </c>
      <c r="R5908" s="30" t="str">
        <f t="shared" si="649"/>
        <v>16</v>
      </c>
      <c r="W5908" t="str">
        <f t="shared" si="650"/>
        <v>ok</v>
      </c>
    </row>
    <row r="5909" spans="1:23" x14ac:dyDescent="0.3">
      <c r="A5909" t="s">
        <v>5951</v>
      </c>
      <c r="B5909" t="s">
        <v>36</v>
      </c>
      <c r="C5909" t="s">
        <v>18</v>
      </c>
      <c r="D5909" t="s">
        <v>37</v>
      </c>
      <c r="E5909" t="s">
        <v>14</v>
      </c>
      <c r="F5909" t="s">
        <v>60</v>
      </c>
      <c r="G5909" s="5">
        <v>18100.490000000002</v>
      </c>
      <c r="H5909" s="5">
        <f t="shared" si="644"/>
        <v>325.80882000000003</v>
      </c>
      <c r="I5909" s="6">
        <v>5</v>
      </c>
      <c r="J5909" s="6">
        <v>90502.45</v>
      </c>
      <c r="K5909" s="5">
        <f t="shared" si="645"/>
        <v>1629.0441000000001</v>
      </c>
      <c r="L5909" s="7">
        <v>3.36</v>
      </c>
      <c r="M5909" s="7">
        <v>4957</v>
      </c>
      <c r="N5909" s="3">
        <v>45541</v>
      </c>
      <c r="O5909" s="4" t="str">
        <f t="shared" si="646"/>
        <v>2024-09</v>
      </c>
      <c r="P5909" s="4" t="str">
        <f t="shared" si="647"/>
        <v>09</v>
      </c>
      <c r="Q5909" s="4" t="str">
        <f t="shared" si="648"/>
        <v>September</v>
      </c>
      <c r="R5909" s="30" t="str">
        <f t="shared" si="649"/>
        <v>06</v>
      </c>
      <c r="W5909" t="str">
        <f t="shared" si="650"/>
        <v>ok</v>
      </c>
    </row>
    <row r="5910" spans="1:23" x14ac:dyDescent="0.3">
      <c r="A5910" t="s">
        <v>5952</v>
      </c>
      <c r="B5910" t="s">
        <v>63</v>
      </c>
      <c r="C5910" t="s">
        <v>18</v>
      </c>
      <c r="D5910" t="s">
        <v>64</v>
      </c>
      <c r="E5910" t="s">
        <v>45</v>
      </c>
      <c r="F5910" t="s">
        <v>38</v>
      </c>
      <c r="G5910" s="5">
        <v>19001.95</v>
      </c>
      <c r="H5910" s="5">
        <f t="shared" si="644"/>
        <v>342.0351</v>
      </c>
      <c r="I5910" s="6">
        <v>4</v>
      </c>
      <c r="J5910" s="6">
        <v>76007.8</v>
      </c>
      <c r="K5910" s="5">
        <f t="shared" si="645"/>
        <v>1368.1404</v>
      </c>
      <c r="L5910" s="7">
        <v>4.33</v>
      </c>
      <c r="M5910" s="7">
        <v>1592</v>
      </c>
      <c r="N5910" s="3">
        <v>45481</v>
      </c>
      <c r="O5910" s="4" t="str">
        <f t="shared" si="646"/>
        <v>2024-07</v>
      </c>
      <c r="P5910" s="4" t="str">
        <f t="shared" si="647"/>
        <v>07</v>
      </c>
      <c r="Q5910" s="4" t="str">
        <f t="shared" si="648"/>
        <v>July</v>
      </c>
      <c r="R5910" s="30" t="str">
        <f t="shared" si="649"/>
        <v>08</v>
      </c>
      <c r="W5910" t="str">
        <f t="shared" si="650"/>
        <v>ok</v>
      </c>
    </row>
    <row r="5911" spans="1:23" x14ac:dyDescent="0.3">
      <c r="A5911" t="s">
        <v>5953</v>
      </c>
      <c r="B5911" t="s">
        <v>11</v>
      </c>
      <c r="C5911" t="s">
        <v>12</v>
      </c>
      <c r="D5911" t="s">
        <v>13</v>
      </c>
      <c r="E5911" t="s">
        <v>20</v>
      </c>
      <c r="F5911" t="s">
        <v>15</v>
      </c>
      <c r="G5911" s="5">
        <v>6911.38</v>
      </c>
      <c r="H5911" s="5">
        <f t="shared" si="644"/>
        <v>124.40483999999999</v>
      </c>
      <c r="I5911" s="6">
        <v>2</v>
      </c>
      <c r="J5911" s="6">
        <v>13822.76</v>
      </c>
      <c r="K5911" s="5">
        <f t="shared" si="645"/>
        <v>248.80967999999999</v>
      </c>
      <c r="L5911" s="7">
        <v>3.15</v>
      </c>
      <c r="M5911" s="7">
        <v>3046</v>
      </c>
      <c r="N5911" s="3">
        <v>45353</v>
      </c>
      <c r="O5911" s="4" t="str">
        <f t="shared" si="646"/>
        <v>2024-03</v>
      </c>
      <c r="P5911" s="4" t="str">
        <f t="shared" si="647"/>
        <v>03</v>
      </c>
      <c r="Q5911" s="4" t="str">
        <f t="shared" si="648"/>
        <v>March</v>
      </c>
      <c r="R5911" s="30" t="str">
        <f t="shared" si="649"/>
        <v>02</v>
      </c>
      <c r="W5911" t="str">
        <f t="shared" si="650"/>
        <v>ok</v>
      </c>
    </row>
    <row r="5912" spans="1:23" x14ac:dyDescent="0.3">
      <c r="A5912" t="s">
        <v>5954</v>
      </c>
      <c r="B5912" t="s">
        <v>51</v>
      </c>
      <c r="C5912" t="s">
        <v>29</v>
      </c>
      <c r="D5912" t="s">
        <v>52</v>
      </c>
      <c r="E5912" t="s">
        <v>20</v>
      </c>
      <c r="F5912" t="s">
        <v>26</v>
      </c>
      <c r="G5912" s="5">
        <v>15771.45</v>
      </c>
      <c r="H5912" s="5">
        <f t="shared" si="644"/>
        <v>283.8861</v>
      </c>
      <c r="I5912" s="6">
        <v>1</v>
      </c>
      <c r="J5912" s="6">
        <v>15771.45</v>
      </c>
      <c r="K5912" s="5">
        <f t="shared" si="645"/>
        <v>283.8861</v>
      </c>
      <c r="L5912" s="7">
        <v>3.25</v>
      </c>
      <c r="M5912" s="7">
        <v>4054</v>
      </c>
      <c r="N5912" s="3">
        <v>45598</v>
      </c>
      <c r="O5912" s="4" t="str">
        <f t="shared" si="646"/>
        <v>2024-11</v>
      </c>
      <c r="P5912" s="4" t="str">
        <f t="shared" si="647"/>
        <v>11</v>
      </c>
      <c r="Q5912" s="4" t="str">
        <f t="shared" si="648"/>
        <v>November</v>
      </c>
      <c r="R5912" s="30" t="str">
        <f t="shared" si="649"/>
        <v>02</v>
      </c>
      <c r="W5912" t="str">
        <f t="shared" si="650"/>
        <v>ok</v>
      </c>
    </row>
    <row r="5913" spans="1:23" x14ac:dyDescent="0.3">
      <c r="A5913" t="s">
        <v>5955</v>
      </c>
      <c r="B5913" t="s">
        <v>33</v>
      </c>
      <c r="C5913" t="s">
        <v>12</v>
      </c>
      <c r="D5913" t="s">
        <v>34</v>
      </c>
      <c r="E5913" t="s">
        <v>20</v>
      </c>
      <c r="F5913" t="s">
        <v>31</v>
      </c>
      <c r="G5913" s="5">
        <v>1932.76</v>
      </c>
      <c r="H5913" s="5">
        <f t="shared" si="644"/>
        <v>34.789679999999997</v>
      </c>
      <c r="I5913" s="6">
        <v>3</v>
      </c>
      <c r="J5913" s="6">
        <v>5798.28</v>
      </c>
      <c r="K5913" s="5">
        <f t="shared" si="645"/>
        <v>104.36903999999998</v>
      </c>
      <c r="L5913" s="7">
        <v>1.99</v>
      </c>
      <c r="M5913" s="7">
        <v>4195</v>
      </c>
      <c r="N5913" s="3">
        <v>45347</v>
      </c>
      <c r="O5913" s="4" t="str">
        <f t="shared" si="646"/>
        <v>2024-02</v>
      </c>
      <c r="P5913" s="4" t="str">
        <f t="shared" si="647"/>
        <v>02</v>
      </c>
      <c r="Q5913" s="4" t="str">
        <f t="shared" si="648"/>
        <v>February</v>
      </c>
      <c r="R5913" s="30" t="str">
        <f t="shared" si="649"/>
        <v>25</v>
      </c>
      <c r="W5913" t="str">
        <f t="shared" si="650"/>
        <v>ok</v>
      </c>
    </row>
    <row r="5914" spans="1:23" x14ac:dyDescent="0.3">
      <c r="A5914" t="s">
        <v>5956</v>
      </c>
      <c r="B5914" t="s">
        <v>33</v>
      </c>
      <c r="C5914" t="s">
        <v>12</v>
      </c>
      <c r="D5914" t="s">
        <v>34</v>
      </c>
      <c r="E5914" t="s">
        <v>45</v>
      </c>
      <c r="F5914" t="s">
        <v>15</v>
      </c>
      <c r="G5914" s="5">
        <v>234.42</v>
      </c>
      <c r="H5914" s="5">
        <f t="shared" si="644"/>
        <v>4.2195599999999995</v>
      </c>
      <c r="I5914" s="6">
        <v>4</v>
      </c>
      <c r="J5914" s="6">
        <v>937.68</v>
      </c>
      <c r="K5914" s="5">
        <f t="shared" si="645"/>
        <v>16.878239999999998</v>
      </c>
      <c r="L5914" s="7">
        <v>3.71</v>
      </c>
      <c r="M5914" s="7">
        <v>2833</v>
      </c>
      <c r="N5914" s="3">
        <v>45500</v>
      </c>
      <c r="O5914" s="4" t="str">
        <f t="shared" si="646"/>
        <v>2024-07</v>
      </c>
      <c r="P5914" s="4" t="str">
        <f t="shared" si="647"/>
        <v>07</v>
      </c>
      <c r="Q5914" s="4" t="str">
        <f t="shared" si="648"/>
        <v>July</v>
      </c>
      <c r="R5914" s="30" t="str">
        <f t="shared" si="649"/>
        <v>27</v>
      </c>
      <c r="W5914" t="str">
        <f t="shared" si="650"/>
        <v>ok</v>
      </c>
    </row>
    <row r="5915" spans="1:23" x14ac:dyDescent="0.3">
      <c r="A5915" t="s">
        <v>5957</v>
      </c>
      <c r="B5915" t="s">
        <v>17</v>
      </c>
      <c r="C5915" t="s">
        <v>18</v>
      </c>
      <c r="D5915" t="s">
        <v>19</v>
      </c>
      <c r="E5915" t="s">
        <v>14</v>
      </c>
      <c r="F5915" t="s">
        <v>21</v>
      </c>
      <c r="G5915" s="5">
        <v>8306.8799999999992</v>
      </c>
      <c r="H5915" s="5">
        <f t="shared" si="644"/>
        <v>149.52383999999998</v>
      </c>
      <c r="I5915" s="6">
        <v>3</v>
      </c>
      <c r="J5915" s="6">
        <v>24920.639999999999</v>
      </c>
      <c r="K5915" s="5">
        <f t="shared" si="645"/>
        <v>448.57151999999996</v>
      </c>
      <c r="L5915" s="7">
        <v>2.54</v>
      </c>
      <c r="M5915" s="7">
        <v>1702</v>
      </c>
      <c r="N5915" s="3">
        <v>45380</v>
      </c>
      <c r="O5915" s="4" t="str">
        <f t="shared" si="646"/>
        <v>2024-03</v>
      </c>
      <c r="P5915" s="4" t="str">
        <f t="shared" si="647"/>
        <v>03</v>
      </c>
      <c r="Q5915" s="4" t="str">
        <f t="shared" si="648"/>
        <v>March</v>
      </c>
      <c r="R5915" s="30" t="str">
        <f t="shared" si="649"/>
        <v>29</v>
      </c>
      <c r="W5915" t="str">
        <f t="shared" si="650"/>
        <v>ok</v>
      </c>
    </row>
    <row r="5916" spans="1:23" x14ac:dyDescent="0.3">
      <c r="A5916" t="s">
        <v>5958</v>
      </c>
      <c r="B5916" t="s">
        <v>23</v>
      </c>
      <c r="C5916" t="s">
        <v>24</v>
      </c>
      <c r="D5916" t="s">
        <v>25</v>
      </c>
      <c r="E5916" t="s">
        <v>45</v>
      </c>
      <c r="F5916" t="s">
        <v>60</v>
      </c>
      <c r="G5916" s="5">
        <v>2409.56</v>
      </c>
      <c r="H5916" s="5">
        <f t="shared" si="644"/>
        <v>43.372079999999997</v>
      </c>
      <c r="I5916" s="6">
        <v>1</v>
      </c>
      <c r="J5916" s="6">
        <v>2409.56</v>
      </c>
      <c r="K5916" s="5">
        <f t="shared" si="645"/>
        <v>43.372079999999997</v>
      </c>
      <c r="L5916" s="7">
        <v>1.1100000000000001</v>
      </c>
      <c r="M5916" s="7">
        <v>4699</v>
      </c>
      <c r="N5916" s="3">
        <v>45303</v>
      </c>
      <c r="O5916" s="4" t="str">
        <f t="shared" si="646"/>
        <v>2024-01</v>
      </c>
      <c r="P5916" s="4" t="str">
        <f t="shared" si="647"/>
        <v>01</v>
      </c>
      <c r="Q5916" s="4" t="str">
        <f t="shared" si="648"/>
        <v>January</v>
      </c>
      <c r="R5916" s="30" t="str">
        <f t="shared" si="649"/>
        <v>12</v>
      </c>
      <c r="W5916" t="str">
        <f t="shared" si="650"/>
        <v>ok</v>
      </c>
    </row>
    <row r="5917" spans="1:23" x14ac:dyDescent="0.3">
      <c r="A5917" t="s">
        <v>5959</v>
      </c>
      <c r="B5917" t="s">
        <v>36</v>
      </c>
      <c r="C5917" t="s">
        <v>18</v>
      </c>
      <c r="D5917" t="s">
        <v>37</v>
      </c>
      <c r="E5917" t="s">
        <v>45</v>
      </c>
      <c r="F5917" t="s">
        <v>21</v>
      </c>
      <c r="G5917" s="5">
        <v>17481.13</v>
      </c>
      <c r="H5917" s="5">
        <f t="shared" si="644"/>
        <v>314.66034000000002</v>
      </c>
      <c r="I5917" s="6">
        <v>3</v>
      </c>
      <c r="J5917" s="6">
        <v>52443.39</v>
      </c>
      <c r="K5917" s="5">
        <f t="shared" si="645"/>
        <v>943.98102000000006</v>
      </c>
      <c r="L5917" s="7">
        <v>1.96</v>
      </c>
      <c r="M5917" s="7">
        <v>3212</v>
      </c>
      <c r="N5917" s="3">
        <v>45499</v>
      </c>
      <c r="O5917" s="4" t="str">
        <f t="shared" si="646"/>
        <v>2024-07</v>
      </c>
      <c r="P5917" s="4" t="str">
        <f t="shared" si="647"/>
        <v>07</v>
      </c>
      <c r="Q5917" s="4" t="str">
        <f t="shared" si="648"/>
        <v>July</v>
      </c>
      <c r="R5917" s="30" t="str">
        <f t="shared" si="649"/>
        <v>26</v>
      </c>
      <c r="W5917" t="str">
        <f t="shared" si="650"/>
        <v>ok</v>
      </c>
    </row>
    <row r="5918" spans="1:23" x14ac:dyDescent="0.3">
      <c r="A5918" t="s">
        <v>5960</v>
      </c>
      <c r="B5918" t="s">
        <v>17</v>
      </c>
      <c r="C5918" t="s">
        <v>18</v>
      </c>
      <c r="D5918" t="s">
        <v>19</v>
      </c>
      <c r="E5918" t="s">
        <v>14</v>
      </c>
      <c r="F5918" t="s">
        <v>38</v>
      </c>
      <c r="G5918" s="5">
        <v>2042.79</v>
      </c>
      <c r="H5918" s="5">
        <f t="shared" si="644"/>
        <v>36.770219999999995</v>
      </c>
      <c r="I5918" s="6">
        <v>3</v>
      </c>
      <c r="J5918" s="6">
        <v>6128.37</v>
      </c>
      <c r="K5918" s="5">
        <f t="shared" si="645"/>
        <v>110.31065999999998</v>
      </c>
      <c r="L5918" s="7">
        <v>1.56</v>
      </c>
      <c r="M5918" s="7">
        <v>4921</v>
      </c>
      <c r="N5918" s="3">
        <v>45622</v>
      </c>
      <c r="O5918" s="4" t="str">
        <f t="shared" si="646"/>
        <v>2024-11</v>
      </c>
      <c r="P5918" s="4" t="str">
        <f t="shared" si="647"/>
        <v>11</v>
      </c>
      <c r="Q5918" s="4" t="str">
        <f t="shared" si="648"/>
        <v>November</v>
      </c>
      <c r="R5918" s="30" t="str">
        <f t="shared" si="649"/>
        <v>26</v>
      </c>
      <c r="W5918" t="str">
        <f t="shared" si="650"/>
        <v>ok</v>
      </c>
    </row>
    <row r="5919" spans="1:23" x14ac:dyDescent="0.3">
      <c r="A5919" t="s">
        <v>5961</v>
      </c>
      <c r="B5919" t="s">
        <v>36</v>
      </c>
      <c r="C5919" t="s">
        <v>18</v>
      </c>
      <c r="D5919" t="s">
        <v>37</v>
      </c>
      <c r="E5919" t="s">
        <v>20</v>
      </c>
      <c r="F5919" t="s">
        <v>26</v>
      </c>
      <c r="G5919" s="5">
        <v>1204.55</v>
      </c>
      <c r="H5919" s="5">
        <f t="shared" si="644"/>
        <v>21.681899999999999</v>
      </c>
      <c r="I5919" s="6">
        <v>4</v>
      </c>
      <c r="J5919" s="6">
        <v>4818.2</v>
      </c>
      <c r="K5919" s="5">
        <f t="shared" si="645"/>
        <v>86.727599999999995</v>
      </c>
      <c r="L5919" s="7">
        <v>3.25</v>
      </c>
      <c r="M5919" s="7">
        <v>3381</v>
      </c>
      <c r="N5919" s="3">
        <v>45451</v>
      </c>
      <c r="O5919" s="4" t="str">
        <f t="shared" si="646"/>
        <v>2024-06</v>
      </c>
      <c r="P5919" s="4" t="str">
        <f t="shared" si="647"/>
        <v>06</v>
      </c>
      <c r="Q5919" s="4" t="str">
        <f t="shared" si="648"/>
        <v>June</v>
      </c>
      <c r="R5919" s="30" t="str">
        <f t="shared" si="649"/>
        <v>08</v>
      </c>
      <c r="W5919" t="str">
        <f t="shared" si="650"/>
        <v>ok</v>
      </c>
    </row>
    <row r="5920" spans="1:23" x14ac:dyDescent="0.3">
      <c r="A5920" t="s">
        <v>5962</v>
      </c>
      <c r="B5920" t="s">
        <v>17</v>
      </c>
      <c r="C5920" t="s">
        <v>18</v>
      </c>
      <c r="D5920" t="s">
        <v>19</v>
      </c>
      <c r="E5920" t="s">
        <v>45</v>
      </c>
      <c r="F5920" t="s">
        <v>21</v>
      </c>
      <c r="G5920" s="5">
        <v>7875.61</v>
      </c>
      <c r="H5920" s="5">
        <f t="shared" si="644"/>
        <v>141.76097999999999</v>
      </c>
      <c r="I5920" s="6">
        <v>3</v>
      </c>
      <c r="J5920" s="6">
        <v>23626.83</v>
      </c>
      <c r="K5920" s="5">
        <f t="shared" si="645"/>
        <v>425.28293999999994</v>
      </c>
      <c r="L5920" s="7">
        <v>3.35</v>
      </c>
      <c r="M5920" s="7">
        <v>4179</v>
      </c>
      <c r="N5920" s="3">
        <v>45327</v>
      </c>
      <c r="O5920" s="4" t="str">
        <f t="shared" si="646"/>
        <v>2024-02</v>
      </c>
      <c r="P5920" s="4" t="str">
        <f t="shared" si="647"/>
        <v>02</v>
      </c>
      <c r="Q5920" s="4" t="str">
        <f t="shared" si="648"/>
        <v>February</v>
      </c>
      <c r="R5920" s="30" t="str">
        <f t="shared" si="649"/>
        <v>05</v>
      </c>
      <c r="W5920" t="str">
        <f t="shared" si="650"/>
        <v>ok</v>
      </c>
    </row>
    <row r="5921" spans="1:23" x14ac:dyDescent="0.3">
      <c r="A5921" t="s">
        <v>5963</v>
      </c>
      <c r="B5921" t="s">
        <v>11</v>
      </c>
      <c r="C5921" t="s">
        <v>12</v>
      </c>
      <c r="D5921" t="s">
        <v>13</v>
      </c>
      <c r="E5921" t="s">
        <v>14</v>
      </c>
      <c r="F5921" t="s">
        <v>38</v>
      </c>
      <c r="G5921" s="5">
        <v>14864.48</v>
      </c>
      <c r="H5921" s="5">
        <f t="shared" si="644"/>
        <v>267.56063999999998</v>
      </c>
      <c r="I5921" s="6">
        <v>2</v>
      </c>
      <c r="J5921" s="6">
        <v>29728.959999999999</v>
      </c>
      <c r="K5921" s="5">
        <f t="shared" si="645"/>
        <v>535.12127999999996</v>
      </c>
      <c r="L5921" s="7">
        <v>1.65</v>
      </c>
      <c r="M5921" s="7">
        <v>1516</v>
      </c>
      <c r="N5921" s="3">
        <v>45358</v>
      </c>
      <c r="O5921" s="4" t="str">
        <f t="shared" si="646"/>
        <v>2024-03</v>
      </c>
      <c r="P5921" s="4" t="str">
        <f t="shared" si="647"/>
        <v>03</v>
      </c>
      <c r="Q5921" s="4" t="str">
        <f t="shared" si="648"/>
        <v>March</v>
      </c>
      <c r="R5921" s="30" t="str">
        <f t="shared" si="649"/>
        <v>07</v>
      </c>
      <c r="W5921" t="str">
        <f t="shared" si="650"/>
        <v>ok</v>
      </c>
    </row>
    <row r="5922" spans="1:23" x14ac:dyDescent="0.3">
      <c r="A5922" t="s">
        <v>5964</v>
      </c>
      <c r="B5922" t="s">
        <v>23</v>
      </c>
      <c r="C5922" t="s">
        <v>24</v>
      </c>
      <c r="D5922" t="s">
        <v>25</v>
      </c>
      <c r="E5922" t="s">
        <v>45</v>
      </c>
      <c r="F5922" t="s">
        <v>21</v>
      </c>
      <c r="G5922" s="5">
        <v>7984.7</v>
      </c>
      <c r="H5922" s="5">
        <f t="shared" si="644"/>
        <v>143.72459999999998</v>
      </c>
      <c r="I5922" s="6">
        <v>5</v>
      </c>
      <c r="J5922" s="6">
        <v>39923.5</v>
      </c>
      <c r="K5922" s="5">
        <f t="shared" si="645"/>
        <v>718.62299999999993</v>
      </c>
      <c r="L5922" s="7">
        <v>4.8600000000000003</v>
      </c>
      <c r="M5922" s="7">
        <v>2661</v>
      </c>
      <c r="N5922" s="3">
        <v>45479</v>
      </c>
      <c r="O5922" s="4" t="str">
        <f t="shared" si="646"/>
        <v>2024-07</v>
      </c>
      <c r="P5922" s="4" t="str">
        <f t="shared" si="647"/>
        <v>07</v>
      </c>
      <c r="Q5922" s="4" t="str">
        <f t="shared" si="648"/>
        <v>July</v>
      </c>
      <c r="R5922" s="30" t="str">
        <f t="shared" si="649"/>
        <v>06</v>
      </c>
      <c r="W5922" t="str">
        <f t="shared" si="650"/>
        <v>ok</v>
      </c>
    </row>
    <row r="5923" spans="1:23" x14ac:dyDescent="0.3">
      <c r="A5923" t="s">
        <v>5965</v>
      </c>
      <c r="B5923" t="s">
        <v>47</v>
      </c>
      <c r="C5923" t="s">
        <v>12</v>
      </c>
      <c r="D5923" t="s">
        <v>48</v>
      </c>
      <c r="E5923" t="s">
        <v>14</v>
      </c>
      <c r="F5923" t="s">
        <v>38</v>
      </c>
      <c r="G5923" s="5">
        <v>6790.89</v>
      </c>
      <c r="H5923" s="5">
        <f t="shared" si="644"/>
        <v>122.23602</v>
      </c>
      <c r="I5923" s="6">
        <v>5</v>
      </c>
      <c r="J5923" s="6">
        <v>33954.449999999997</v>
      </c>
      <c r="K5923" s="5">
        <f t="shared" si="645"/>
        <v>611.18010000000004</v>
      </c>
      <c r="L5923" s="7">
        <v>2.52</v>
      </c>
      <c r="M5923" s="7">
        <v>3887</v>
      </c>
      <c r="N5923" s="3">
        <v>45588</v>
      </c>
      <c r="O5923" s="4" t="str">
        <f t="shared" si="646"/>
        <v>2024-10</v>
      </c>
      <c r="P5923" s="4" t="str">
        <f t="shared" si="647"/>
        <v>10</v>
      </c>
      <c r="Q5923" s="4" t="str">
        <f t="shared" si="648"/>
        <v>October</v>
      </c>
      <c r="R5923" s="30" t="str">
        <f t="shared" si="649"/>
        <v>23</v>
      </c>
      <c r="W5923" t="str">
        <f t="shared" si="650"/>
        <v>ok</v>
      </c>
    </row>
    <row r="5924" spans="1:23" x14ac:dyDescent="0.3">
      <c r="A5924" t="s">
        <v>5966</v>
      </c>
      <c r="B5924" t="s">
        <v>11</v>
      </c>
      <c r="C5924" t="s">
        <v>12</v>
      </c>
      <c r="D5924" t="s">
        <v>13</v>
      </c>
      <c r="E5924" t="s">
        <v>20</v>
      </c>
      <c r="F5924" t="s">
        <v>38</v>
      </c>
      <c r="G5924" s="5">
        <v>13672.77</v>
      </c>
      <c r="H5924" s="5">
        <f t="shared" si="644"/>
        <v>246.10986</v>
      </c>
      <c r="I5924" s="6">
        <v>1</v>
      </c>
      <c r="J5924" s="6">
        <v>13672.77</v>
      </c>
      <c r="K5924" s="5">
        <f t="shared" si="645"/>
        <v>246.10986</v>
      </c>
      <c r="L5924" s="7">
        <v>1.1499999999999999</v>
      </c>
      <c r="M5924" s="7">
        <v>538</v>
      </c>
      <c r="N5924" s="3">
        <v>45314</v>
      </c>
      <c r="O5924" s="4" t="str">
        <f t="shared" si="646"/>
        <v>2024-01</v>
      </c>
      <c r="P5924" s="4" t="str">
        <f t="shared" si="647"/>
        <v>01</v>
      </c>
      <c r="Q5924" s="4" t="str">
        <f t="shared" si="648"/>
        <v>January</v>
      </c>
      <c r="R5924" s="30" t="str">
        <f t="shared" si="649"/>
        <v>23</v>
      </c>
      <c r="W5924" t="str">
        <f t="shared" si="650"/>
        <v>ok</v>
      </c>
    </row>
    <row r="5925" spans="1:23" x14ac:dyDescent="0.3">
      <c r="A5925" t="s">
        <v>5967</v>
      </c>
      <c r="B5925" t="s">
        <v>36</v>
      </c>
      <c r="C5925" t="s">
        <v>18</v>
      </c>
      <c r="D5925" t="s">
        <v>37</v>
      </c>
      <c r="E5925" t="s">
        <v>14</v>
      </c>
      <c r="F5925" t="s">
        <v>31</v>
      </c>
      <c r="G5925" s="5">
        <v>15296.62</v>
      </c>
      <c r="H5925" s="5">
        <f t="shared" si="644"/>
        <v>275.33915999999999</v>
      </c>
      <c r="I5925" s="6">
        <v>2</v>
      </c>
      <c r="J5925" s="6">
        <v>30593.24</v>
      </c>
      <c r="K5925" s="5">
        <f t="shared" si="645"/>
        <v>550.67831999999999</v>
      </c>
      <c r="L5925" s="7">
        <v>4.17</v>
      </c>
      <c r="M5925" s="7">
        <v>4960</v>
      </c>
      <c r="N5925" s="3">
        <v>45498</v>
      </c>
      <c r="O5925" s="4" t="str">
        <f t="shared" si="646"/>
        <v>2024-07</v>
      </c>
      <c r="P5925" s="4" t="str">
        <f t="shared" si="647"/>
        <v>07</v>
      </c>
      <c r="Q5925" s="4" t="str">
        <f t="shared" si="648"/>
        <v>July</v>
      </c>
      <c r="R5925" s="30" t="str">
        <f t="shared" si="649"/>
        <v>25</v>
      </c>
      <c r="W5925" t="str">
        <f t="shared" si="650"/>
        <v>ok</v>
      </c>
    </row>
    <row r="5926" spans="1:23" x14ac:dyDescent="0.3">
      <c r="A5926" t="s">
        <v>5968</v>
      </c>
      <c r="B5926" t="s">
        <v>51</v>
      </c>
      <c r="C5926" t="s">
        <v>29</v>
      </c>
      <c r="D5926" t="s">
        <v>52</v>
      </c>
      <c r="E5926" t="s">
        <v>14</v>
      </c>
      <c r="F5926" t="s">
        <v>38</v>
      </c>
      <c r="G5926" s="5">
        <v>17115.34</v>
      </c>
      <c r="H5926" s="5">
        <f t="shared" si="644"/>
        <v>308.07612</v>
      </c>
      <c r="I5926" s="6">
        <v>2</v>
      </c>
      <c r="J5926" s="6">
        <v>34230.68</v>
      </c>
      <c r="K5926" s="5">
        <f t="shared" si="645"/>
        <v>616.15224000000001</v>
      </c>
      <c r="L5926" s="7">
        <v>2.2599999999999998</v>
      </c>
      <c r="M5926" s="7">
        <v>3266</v>
      </c>
      <c r="N5926" s="3">
        <v>45352</v>
      </c>
      <c r="O5926" s="4" t="str">
        <f t="shared" si="646"/>
        <v>2024-03</v>
      </c>
      <c r="P5926" s="4" t="str">
        <f t="shared" si="647"/>
        <v>03</v>
      </c>
      <c r="Q5926" s="4" t="str">
        <f t="shared" si="648"/>
        <v>March</v>
      </c>
      <c r="R5926" s="30" t="str">
        <f t="shared" si="649"/>
        <v>01</v>
      </c>
      <c r="W5926" t="str">
        <f t="shared" si="650"/>
        <v>ok</v>
      </c>
    </row>
    <row r="5927" spans="1:23" x14ac:dyDescent="0.3">
      <c r="A5927" t="s">
        <v>5969</v>
      </c>
      <c r="B5927" t="s">
        <v>11</v>
      </c>
      <c r="C5927" t="s">
        <v>12</v>
      </c>
      <c r="D5927" t="s">
        <v>13</v>
      </c>
      <c r="E5927" t="s">
        <v>14</v>
      </c>
      <c r="F5927" t="s">
        <v>60</v>
      </c>
      <c r="G5927" s="5">
        <v>5104.57</v>
      </c>
      <c r="H5927" s="5">
        <f t="shared" si="644"/>
        <v>91.882259999999988</v>
      </c>
      <c r="I5927" s="6">
        <v>3</v>
      </c>
      <c r="J5927" s="6">
        <v>15313.71</v>
      </c>
      <c r="K5927" s="5">
        <f t="shared" si="645"/>
        <v>275.64677999999998</v>
      </c>
      <c r="L5927" s="7">
        <v>4.76</v>
      </c>
      <c r="M5927" s="7">
        <v>12</v>
      </c>
      <c r="N5927" s="3">
        <v>45297</v>
      </c>
      <c r="O5927" s="4" t="str">
        <f t="shared" si="646"/>
        <v>2024-01</v>
      </c>
      <c r="P5927" s="4" t="str">
        <f t="shared" si="647"/>
        <v>01</v>
      </c>
      <c r="Q5927" s="4" t="str">
        <f t="shared" si="648"/>
        <v>January</v>
      </c>
      <c r="R5927" s="30" t="str">
        <f t="shared" si="649"/>
        <v>06</v>
      </c>
      <c r="W5927" t="str">
        <f t="shared" si="650"/>
        <v>ok</v>
      </c>
    </row>
    <row r="5928" spans="1:23" x14ac:dyDescent="0.3">
      <c r="A5928" t="s">
        <v>5970</v>
      </c>
      <c r="B5928" t="s">
        <v>36</v>
      </c>
      <c r="C5928" t="s">
        <v>18</v>
      </c>
      <c r="D5928" t="s">
        <v>37</v>
      </c>
      <c r="E5928" t="s">
        <v>20</v>
      </c>
      <c r="F5928" t="s">
        <v>21</v>
      </c>
      <c r="G5928" s="5">
        <v>5466.07</v>
      </c>
      <c r="H5928" s="5">
        <f t="shared" si="644"/>
        <v>98.389259999999993</v>
      </c>
      <c r="I5928" s="6">
        <v>1</v>
      </c>
      <c r="J5928" s="6">
        <v>5466.07</v>
      </c>
      <c r="K5928" s="5">
        <f t="shared" si="645"/>
        <v>98.389259999999993</v>
      </c>
      <c r="L5928" s="7">
        <v>1.1200000000000001</v>
      </c>
      <c r="M5928" s="7">
        <v>2225</v>
      </c>
      <c r="N5928" s="3">
        <v>45403</v>
      </c>
      <c r="O5928" s="4" t="str">
        <f t="shared" si="646"/>
        <v>2024-04</v>
      </c>
      <c r="P5928" s="4" t="str">
        <f t="shared" si="647"/>
        <v>04</v>
      </c>
      <c r="Q5928" s="4" t="str">
        <f t="shared" si="648"/>
        <v>April</v>
      </c>
      <c r="R5928" s="30" t="str">
        <f t="shared" si="649"/>
        <v>21</v>
      </c>
      <c r="W5928" t="str">
        <f t="shared" si="650"/>
        <v>ok</v>
      </c>
    </row>
    <row r="5929" spans="1:23" x14ac:dyDescent="0.3">
      <c r="A5929" t="s">
        <v>5971</v>
      </c>
      <c r="B5929" t="s">
        <v>41</v>
      </c>
      <c r="C5929" t="s">
        <v>42</v>
      </c>
      <c r="D5929" t="s">
        <v>43</v>
      </c>
      <c r="E5929" t="s">
        <v>20</v>
      </c>
      <c r="F5929" t="s">
        <v>15</v>
      </c>
      <c r="G5929" s="5">
        <v>9695.41</v>
      </c>
      <c r="H5929" s="5">
        <f t="shared" si="644"/>
        <v>174.51737999999997</v>
      </c>
      <c r="I5929" s="6">
        <v>1</v>
      </c>
      <c r="J5929" s="6">
        <v>9695.41</v>
      </c>
      <c r="K5929" s="5">
        <f t="shared" si="645"/>
        <v>174.51737999999997</v>
      </c>
      <c r="L5929" s="7">
        <v>3.77</v>
      </c>
      <c r="M5929" s="7">
        <v>3883</v>
      </c>
      <c r="N5929" s="3">
        <v>45624</v>
      </c>
      <c r="O5929" s="4" t="str">
        <f t="shared" si="646"/>
        <v>2024-11</v>
      </c>
      <c r="P5929" s="4" t="str">
        <f t="shared" si="647"/>
        <v>11</v>
      </c>
      <c r="Q5929" s="4" t="str">
        <f t="shared" si="648"/>
        <v>November</v>
      </c>
      <c r="R5929" s="30" t="str">
        <f t="shared" si="649"/>
        <v>28</v>
      </c>
      <c r="W5929" t="str">
        <f t="shared" si="650"/>
        <v>ok</v>
      </c>
    </row>
    <row r="5930" spans="1:23" x14ac:dyDescent="0.3">
      <c r="A5930" t="s">
        <v>5972</v>
      </c>
      <c r="B5930" t="s">
        <v>41</v>
      </c>
      <c r="C5930" t="s">
        <v>42</v>
      </c>
      <c r="D5930" t="s">
        <v>43</v>
      </c>
      <c r="E5930" t="s">
        <v>45</v>
      </c>
      <c r="F5930" t="s">
        <v>21</v>
      </c>
      <c r="G5930" s="5">
        <v>2261.67</v>
      </c>
      <c r="H5930" s="5">
        <f t="shared" si="644"/>
        <v>40.710059999999999</v>
      </c>
      <c r="I5930" s="6">
        <v>1</v>
      </c>
      <c r="J5930" s="6">
        <v>2261.67</v>
      </c>
      <c r="K5930" s="5">
        <f t="shared" si="645"/>
        <v>40.710059999999999</v>
      </c>
      <c r="L5930" s="7">
        <v>4.4400000000000004</v>
      </c>
      <c r="M5930" s="7">
        <v>77</v>
      </c>
      <c r="N5930" s="3">
        <v>45366</v>
      </c>
      <c r="O5930" s="4" t="str">
        <f t="shared" si="646"/>
        <v>2024-03</v>
      </c>
      <c r="P5930" s="4" t="str">
        <f t="shared" si="647"/>
        <v>03</v>
      </c>
      <c r="Q5930" s="4" t="str">
        <f t="shared" si="648"/>
        <v>March</v>
      </c>
      <c r="R5930" s="30" t="str">
        <f t="shared" si="649"/>
        <v>15</v>
      </c>
      <c r="W5930" t="str">
        <f t="shared" si="650"/>
        <v>ok</v>
      </c>
    </row>
    <row r="5931" spans="1:23" x14ac:dyDescent="0.3">
      <c r="A5931" t="s">
        <v>5973</v>
      </c>
      <c r="B5931" t="s">
        <v>23</v>
      </c>
      <c r="C5931" t="s">
        <v>24</v>
      </c>
      <c r="D5931" t="s">
        <v>25</v>
      </c>
      <c r="E5931" t="s">
        <v>14</v>
      </c>
      <c r="F5931" t="s">
        <v>38</v>
      </c>
      <c r="G5931" s="5">
        <v>6380.73</v>
      </c>
      <c r="H5931" s="5">
        <f t="shared" si="644"/>
        <v>114.85313999999998</v>
      </c>
      <c r="I5931" s="6">
        <v>5</v>
      </c>
      <c r="J5931" s="6">
        <v>31903.65</v>
      </c>
      <c r="K5931" s="5">
        <f t="shared" si="645"/>
        <v>574.26569999999992</v>
      </c>
      <c r="L5931" s="7">
        <v>4.82</v>
      </c>
      <c r="M5931" s="7">
        <v>3408</v>
      </c>
      <c r="N5931" s="3">
        <v>45530</v>
      </c>
      <c r="O5931" s="4" t="str">
        <f t="shared" si="646"/>
        <v>2024-08</v>
      </c>
      <c r="P5931" s="4" t="str">
        <f t="shared" si="647"/>
        <v>08</v>
      </c>
      <c r="Q5931" s="4" t="str">
        <f t="shared" si="648"/>
        <v>August</v>
      </c>
      <c r="R5931" s="30" t="str">
        <f t="shared" si="649"/>
        <v>26</v>
      </c>
      <c r="W5931" t="str">
        <f t="shared" si="650"/>
        <v>ok</v>
      </c>
    </row>
    <row r="5932" spans="1:23" x14ac:dyDescent="0.3">
      <c r="A5932" t="s">
        <v>5974</v>
      </c>
      <c r="B5932" t="s">
        <v>23</v>
      </c>
      <c r="C5932" t="s">
        <v>24</v>
      </c>
      <c r="D5932" t="s">
        <v>25</v>
      </c>
      <c r="E5932" t="s">
        <v>20</v>
      </c>
      <c r="F5932" t="s">
        <v>60</v>
      </c>
      <c r="G5932" s="5">
        <v>6242.87</v>
      </c>
      <c r="H5932" s="5">
        <f t="shared" si="644"/>
        <v>112.37165999999999</v>
      </c>
      <c r="I5932" s="6">
        <v>5</v>
      </c>
      <c r="J5932" s="6">
        <v>31214.35</v>
      </c>
      <c r="K5932" s="5">
        <f t="shared" si="645"/>
        <v>561.85829999999999</v>
      </c>
      <c r="L5932" s="7">
        <v>2.73</v>
      </c>
      <c r="M5932" s="7">
        <v>615</v>
      </c>
      <c r="N5932" s="3">
        <v>45568</v>
      </c>
      <c r="O5932" s="4" t="str">
        <f t="shared" si="646"/>
        <v>2024-10</v>
      </c>
      <c r="P5932" s="4" t="str">
        <f t="shared" si="647"/>
        <v>10</v>
      </c>
      <c r="Q5932" s="4" t="str">
        <f t="shared" si="648"/>
        <v>October</v>
      </c>
      <c r="R5932" s="30" t="str">
        <f t="shared" si="649"/>
        <v>03</v>
      </c>
      <c r="W5932" t="str">
        <f t="shared" si="650"/>
        <v>ok</v>
      </c>
    </row>
    <row r="5933" spans="1:23" x14ac:dyDescent="0.3">
      <c r="A5933" t="s">
        <v>5975</v>
      </c>
      <c r="B5933" t="s">
        <v>23</v>
      </c>
      <c r="C5933" t="s">
        <v>24</v>
      </c>
      <c r="D5933" t="s">
        <v>25</v>
      </c>
      <c r="E5933" t="s">
        <v>45</v>
      </c>
      <c r="F5933" t="s">
        <v>31</v>
      </c>
      <c r="G5933" s="5">
        <v>11726.04</v>
      </c>
      <c r="H5933" s="5">
        <f t="shared" si="644"/>
        <v>211.06872000000001</v>
      </c>
      <c r="I5933" s="6">
        <v>4</v>
      </c>
      <c r="J5933" s="6">
        <v>46904.160000000003</v>
      </c>
      <c r="K5933" s="5">
        <f t="shared" si="645"/>
        <v>844.27488000000005</v>
      </c>
      <c r="L5933" s="7">
        <v>3.08</v>
      </c>
      <c r="M5933" s="7">
        <v>1964</v>
      </c>
      <c r="N5933" s="3">
        <v>45648</v>
      </c>
      <c r="O5933" s="4" t="str">
        <f t="shared" si="646"/>
        <v>2024-12</v>
      </c>
      <c r="P5933" s="4" t="str">
        <f t="shared" si="647"/>
        <v>12</v>
      </c>
      <c r="Q5933" s="4" t="str">
        <f t="shared" si="648"/>
        <v>December</v>
      </c>
      <c r="R5933" s="30" t="str">
        <f t="shared" si="649"/>
        <v>22</v>
      </c>
      <c r="W5933" t="str">
        <f t="shared" si="650"/>
        <v>ok</v>
      </c>
    </row>
    <row r="5934" spans="1:23" x14ac:dyDescent="0.3">
      <c r="A5934" t="s">
        <v>5976</v>
      </c>
      <c r="B5934" t="s">
        <v>47</v>
      </c>
      <c r="C5934" t="s">
        <v>12</v>
      </c>
      <c r="D5934" t="s">
        <v>48</v>
      </c>
      <c r="E5934" t="s">
        <v>20</v>
      </c>
      <c r="F5934" t="s">
        <v>26</v>
      </c>
      <c r="G5934" s="5">
        <v>15011.53</v>
      </c>
      <c r="H5934" s="5">
        <f t="shared" si="644"/>
        <v>270.20753999999999</v>
      </c>
      <c r="I5934" s="6">
        <v>1</v>
      </c>
      <c r="J5934" s="6">
        <v>15011.53</v>
      </c>
      <c r="K5934" s="5">
        <f t="shared" si="645"/>
        <v>270.20753999999999</v>
      </c>
      <c r="L5934" s="7">
        <v>1.1599999999999999</v>
      </c>
      <c r="M5934" s="7">
        <v>1849</v>
      </c>
      <c r="N5934" s="3">
        <v>45636</v>
      </c>
      <c r="O5934" s="4" t="str">
        <f t="shared" si="646"/>
        <v>2024-12</v>
      </c>
      <c r="P5934" s="4" t="str">
        <f t="shared" si="647"/>
        <v>12</v>
      </c>
      <c r="Q5934" s="4" t="str">
        <f t="shared" si="648"/>
        <v>December</v>
      </c>
      <c r="R5934" s="30" t="str">
        <f t="shared" si="649"/>
        <v>10</v>
      </c>
      <c r="W5934" t="str">
        <f t="shared" si="650"/>
        <v>ok</v>
      </c>
    </row>
    <row r="5935" spans="1:23" x14ac:dyDescent="0.3">
      <c r="A5935" t="s">
        <v>5977</v>
      </c>
      <c r="B5935" t="s">
        <v>11</v>
      </c>
      <c r="C5935" t="s">
        <v>12</v>
      </c>
      <c r="D5935" t="s">
        <v>13</v>
      </c>
      <c r="E5935" t="s">
        <v>14</v>
      </c>
      <c r="F5935" t="s">
        <v>60</v>
      </c>
      <c r="G5935" s="5">
        <v>9701.0300000000007</v>
      </c>
      <c r="H5935" s="5">
        <f t="shared" si="644"/>
        <v>174.61854</v>
      </c>
      <c r="I5935" s="6">
        <v>4</v>
      </c>
      <c r="J5935" s="6">
        <v>38804.120000000003</v>
      </c>
      <c r="K5935" s="5">
        <f t="shared" si="645"/>
        <v>698.47415999999998</v>
      </c>
      <c r="L5935" s="7">
        <v>2.4900000000000002</v>
      </c>
      <c r="M5935" s="7">
        <v>1737</v>
      </c>
      <c r="N5935" s="3">
        <v>45615</v>
      </c>
      <c r="O5935" s="4" t="str">
        <f t="shared" si="646"/>
        <v>2024-11</v>
      </c>
      <c r="P5935" s="4" t="str">
        <f t="shared" si="647"/>
        <v>11</v>
      </c>
      <c r="Q5935" s="4" t="str">
        <f t="shared" si="648"/>
        <v>November</v>
      </c>
      <c r="R5935" s="30" t="str">
        <f t="shared" si="649"/>
        <v>19</v>
      </c>
      <c r="W5935" t="str">
        <f t="shared" si="650"/>
        <v>ok</v>
      </c>
    </row>
    <row r="5936" spans="1:23" x14ac:dyDescent="0.3">
      <c r="A5936" t="s">
        <v>5978</v>
      </c>
      <c r="B5936" t="s">
        <v>47</v>
      </c>
      <c r="C5936" t="s">
        <v>12</v>
      </c>
      <c r="D5936" t="s">
        <v>48</v>
      </c>
      <c r="E5936" t="s">
        <v>14</v>
      </c>
      <c r="F5936" t="s">
        <v>38</v>
      </c>
      <c r="G5936" s="5">
        <v>9806.57</v>
      </c>
      <c r="H5936" s="5">
        <f t="shared" si="644"/>
        <v>176.51825999999997</v>
      </c>
      <c r="I5936" s="6">
        <v>4</v>
      </c>
      <c r="J5936" s="6">
        <v>39226.28</v>
      </c>
      <c r="K5936" s="5">
        <f t="shared" si="645"/>
        <v>706.07303999999988</v>
      </c>
      <c r="L5936" s="7">
        <v>2.99</v>
      </c>
      <c r="M5936" s="7">
        <v>3393</v>
      </c>
      <c r="N5936" s="3">
        <v>45535</v>
      </c>
      <c r="O5936" s="4" t="str">
        <f t="shared" si="646"/>
        <v>2024-08</v>
      </c>
      <c r="P5936" s="4" t="str">
        <f t="shared" si="647"/>
        <v>08</v>
      </c>
      <c r="Q5936" s="4" t="str">
        <f t="shared" si="648"/>
        <v>August</v>
      </c>
      <c r="R5936" s="30" t="str">
        <f t="shared" si="649"/>
        <v>31</v>
      </c>
      <c r="W5936" t="str">
        <f t="shared" si="650"/>
        <v>ok</v>
      </c>
    </row>
    <row r="5937" spans="1:23" x14ac:dyDescent="0.3">
      <c r="A5937" t="s">
        <v>5979</v>
      </c>
      <c r="B5937" t="s">
        <v>47</v>
      </c>
      <c r="C5937" t="s">
        <v>12</v>
      </c>
      <c r="D5937" t="s">
        <v>48</v>
      </c>
      <c r="E5937" t="s">
        <v>14</v>
      </c>
      <c r="F5937" t="s">
        <v>26</v>
      </c>
      <c r="G5937" s="5">
        <v>19763.259999999998</v>
      </c>
      <c r="H5937" s="5">
        <f t="shared" si="644"/>
        <v>355.73867999999993</v>
      </c>
      <c r="I5937" s="6">
        <v>1</v>
      </c>
      <c r="J5937" s="6">
        <v>19763.259999999998</v>
      </c>
      <c r="K5937" s="5">
        <f t="shared" si="645"/>
        <v>355.73867999999993</v>
      </c>
      <c r="L5937" s="7">
        <v>1.1299999999999999</v>
      </c>
      <c r="M5937" s="7">
        <v>4006</v>
      </c>
      <c r="N5937" s="3">
        <v>45568</v>
      </c>
      <c r="O5937" s="4" t="str">
        <f t="shared" si="646"/>
        <v>2024-10</v>
      </c>
      <c r="P5937" s="4" t="str">
        <f t="shared" si="647"/>
        <v>10</v>
      </c>
      <c r="Q5937" s="4" t="str">
        <f t="shared" si="648"/>
        <v>October</v>
      </c>
      <c r="R5937" s="30" t="str">
        <f t="shared" si="649"/>
        <v>03</v>
      </c>
      <c r="W5937" t="str">
        <f t="shared" si="650"/>
        <v>ok</v>
      </c>
    </row>
    <row r="5938" spans="1:23" x14ac:dyDescent="0.3">
      <c r="A5938" t="s">
        <v>5980</v>
      </c>
      <c r="B5938" t="s">
        <v>17</v>
      </c>
      <c r="C5938" t="s">
        <v>18</v>
      </c>
      <c r="D5938" t="s">
        <v>19</v>
      </c>
      <c r="E5938" t="s">
        <v>14</v>
      </c>
      <c r="F5938" t="s">
        <v>31</v>
      </c>
      <c r="G5938" s="5">
        <v>5038.7299999999996</v>
      </c>
      <c r="H5938" s="5">
        <f t="shared" si="644"/>
        <v>90.69713999999999</v>
      </c>
      <c r="I5938" s="6">
        <v>3</v>
      </c>
      <c r="J5938" s="6">
        <v>15116.19</v>
      </c>
      <c r="K5938" s="5">
        <f t="shared" si="645"/>
        <v>272.09141999999997</v>
      </c>
      <c r="L5938" s="7">
        <v>1.1000000000000001</v>
      </c>
      <c r="M5938" s="7">
        <v>1530</v>
      </c>
      <c r="N5938" s="3">
        <v>45406</v>
      </c>
      <c r="O5938" s="4" t="str">
        <f t="shared" si="646"/>
        <v>2024-04</v>
      </c>
      <c r="P5938" s="4" t="str">
        <f t="shared" si="647"/>
        <v>04</v>
      </c>
      <c r="Q5938" s="4" t="str">
        <f t="shared" si="648"/>
        <v>April</v>
      </c>
      <c r="R5938" s="30" t="str">
        <f t="shared" si="649"/>
        <v>24</v>
      </c>
      <c r="W5938" t="str">
        <f t="shared" si="650"/>
        <v>ok</v>
      </c>
    </row>
    <row r="5939" spans="1:23" x14ac:dyDescent="0.3">
      <c r="A5939" t="s">
        <v>5981</v>
      </c>
      <c r="B5939" t="s">
        <v>23</v>
      </c>
      <c r="C5939" t="s">
        <v>24</v>
      </c>
      <c r="D5939" t="s">
        <v>25</v>
      </c>
      <c r="E5939" t="s">
        <v>14</v>
      </c>
      <c r="F5939" t="s">
        <v>38</v>
      </c>
      <c r="G5939" s="5">
        <v>6768.58</v>
      </c>
      <c r="H5939" s="5">
        <f t="shared" si="644"/>
        <v>121.83443999999999</v>
      </c>
      <c r="I5939" s="6">
        <v>1</v>
      </c>
      <c r="J5939" s="6">
        <v>6768.58</v>
      </c>
      <c r="K5939" s="5">
        <f t="shared" si="645"/>
        <v>121.83443999999999</v>
      </c>
      <c r="L5939" s="7">
        <v>4.95</v>
      </c>
      <c r="M5939" s="7">
        <v>3573</v>
      </c>
      <c r="N5939" s="3">
        <v>45467</v>
      </c>
      <c r="O5939" s="4" t="str">
        <f t="shared" si="646"/>
        <v>2024-06</v>
      </c>
      <c r="P5939" s="4" t="str">
        <f t="shared" si="647"/>
        <v>06</v>
      </c>
      <c r="Q5939" s="4" t="str">
        <f t="shared" si="648"/>
        <v>June</v>
      </c>
      <c r="R5939" s="30" t="str">
        <f t="shared" si="649"/>
        <v>24</v>
      </c>
      <c r="W5939" t="str">
        <f t="shared" si="650"/>
        <v>ok</v>
      </c>
    </row>
    <row r="5940" spans="1:23" x14ac:dyDescent="0.3">
      <c r="A5940" t="s">
        <v>5982</v>
      </c>
      <c r="B5940" t="s">
        <v>41</v>
      </c>
      <c r="C5940" t="s">
        <v>42</v>
      </c>
      <c r="D5940" t="s">
        <v>43</v>
      </c>
      <c r="E5940" t="s">
        <v>45</v>
      </c>
      <c r="F5940" t="s">
        <v>60</v>
      </c>
      <c r="G5940" s="5">
        <v>6876.22</v>
      </c>
      <c r="H5940" s="5">
        <f t="shared" si="644"/>
        <v>123.77195999999999</v>
      </c>
      <c r="I5940" s="6">
        <v>2</v>
      </c>
      <c r="J5940" s="6">
        <v>13752.44</v>
      </c>
      <c r="K5940" s="5">
        <f t="shared" si="645"/>
        <v>247.54391999999999</v>
      </c>
      <c r="L5940" s="7">
        <v>4.0199999999999996</v>
      </c>
      <c r="M5940" s="7">
        <v>3896</v>
      </c>
      <c r="N5940" s="3">
        <v>45478</v>
      </c>
      <c r="O5940" s="4" t="str">
        <f t="shared" si="646"/>
        <v>2024-07</v>
      </c>
      <c r="P5940" s="4" t="str">
        <f t="shared" si="647"/>
        <v>07</v>
      </c>
      <c r="Q5940" s="4" t="str">
        <f t="shared" si="648"/>
        <v>July</v>
      </c>
      <c r="R5940" s="30" t="str">
        <f t="shared" si="649"/>
        <v>05</v>
      </c>
      <c r="W5940" t="str">
        <f t="shared" si="650"/>
        <v>ok</v>
      </c>
    </row>
    <row r="5941" spans="1:23" x14ac:dyDescent="0.3">
      <c r="A5941" t="s">
        <v>5983</v>
      </c>
      <c r="B5941" t="s">
        <v>17</v>
      </c>
      <c r="C5941" t="s">
        <v>18</v>
      </c>
      <c r="D5941" t="s">
        <v>19</v>
      </c>
      <c r="E5941" t="s">
        <v>14</v>
      </c>
      <c r="F5941" t="s">
        <v>31</v>
      </c>
      <c r="G5941" s="5">
        <v>10449.98</v>
      </c>
      <c r="H5941" s="5">
        <f t="shared" si="644"/>
        <v>188.09963999999997</v>
      </c>
      <c r="I5941" s="6">
        <v>4</v>
      </c>
      <c r="J5941" s="6">
        <v>41799.919999999998</v>
      </c>
      <c r="K5941" s="5">
        <f t="shared" si="645"/>
        <v>752.39855999999986</v>
      </c>
      <c r="L5941" s="7">
        <v>1.95</v>
      </c>
      <c r="M5941" s="7">
        <v>3582</v>
      </c>
      <c r="N5941" s="3">
        <v>45336</v>
      </c>
      <c r="O5941" s="4" t="str">
        <f t="shared" si="646"/>
        <v>2024-02</v>
      </c>
      <c r="P5941" s="4" t="str">
        <f t="shared" si="647"/>
        <v>02</v>
      </c>
      <c r="Q5941" s="4" t="str">
        <f t="shared" si="648"/>
        <v>February</v>
      </c>
      <c r="R5941" s="30" t="str">
        <f t="shared" si="649"/>
        <v>14</v>
      </c>
      <c r="W5941" t="str">
        <f t="shared" si="650"/>
        <v>ok</v>
      </c>
    </row>
    <row r="5942" spans="1:23" x14ac:dyDescent="0.3">
      <c r="A5942" t="s">
        <v>5984</v>
      </c>
      <c r="B5942" t="s">
        <v>36</v>
      </c>
      <c r="C5942" t="s">
        <v>18</v>
      </c>
      <c r="D5942" t="s">
        <v>37</v>
      </c>
      <c r="E5942" t="s">
        <v>14</v>
      </c>
      <c r="F5942" t="s">
        <v>15</v>
      </c>
      <c r="G5942" s="5">
        <v>14151.26</v>
      </c>
      <c r="H5942" s="5">
        <f t="shared" si="644"/>
        <v>254.72268</v>
      </c>
      <c r="I5942" s="6">
        <v>4</v>
      </c>
      <c r="J5942" s="6">
        <v>56605.04</v>
      </c>
      <c r="K5942" s="5">
        <f t="shared" si="645"/>
        <v>1018.89072</v>
      </c>
      <c r="L5942" s="7">
        <v>3.59</v>
      </c>
      <c r="M5942" s="7">
        <v>142</v>
      </c>
      <c r="N5942" s="3">
        <v>45448</v>
      </c>
      <c r="O5942" s="4" t="str">
        <f t="shared" si="646"/>
        <v>2024-06</v>
      </c>
      <c r="P5942" s="4" t="str">
        <f t="shared" si="647"/>
        <v>06</v>
      </c>
      <c r="Q5942" s="4" t="str">
        <f t="shared" si="648"/>
        <v>June</v>
      </c>
      <c r="R5942" s="30" t="str">
        <f t="shared" si="649"/>
        <v>05</v>
      </c>
      <c r="W5942" t="str">
        <f t="shared" si="650"/>
        <v>ok</v>
      </c>
    </row>
    <row r="5943" spans="1:23" x14ac:dyDescent="0.3">
      <c r="A5943" t="s">
        <v>5985</v>
      </c>
      <c r="B5943" t="s">
        <v>17</v>
      </c>
      <c r="C5943" t="s">
        <v>18</v>
      </c>
      <c r="D5943" t="s">
        <v>19</v>
      </c>
      <c r="E5943" t="s">
        <v>20</v>
      </c>
      <c r="F5943" t="s">
        <v>26</v>
      </c>
      <c r="G5943" s="5">
        <v>7569.76</v>
      </c>
      <c r="H5943" s="5">
        <f t="shared" si="644"/>
        <v>136.25567999999998</v>
      </c>
      <c r="I5943" s="6">
        <v>5</v>
      </c>
      <c r="J5943" s="6">
        <v>37848.800000000003</v>
      </c>
      <c r="K5943" s="5">
        <f t="shared" si="645"/>
        <v>681.27839999999992</v>
      </c>
      <c r="L5943" s="7">
        <v>2.94</v>
      </c>
      <c r="M5943" s="7">
        <v>4390</v>
      </c>
      <c r="N5943" s="3">
        <v>45604</v>
      </c>
      <c r="O5943" s="4" t="str">
        <f t="shared" si="646"/>
        <v>2024-11</v>
      </c>
      <c r="P5943" s="4" t="str">
        <f t="shared" si="647"/>
        <v>11</v>
      </c>
      <c r="Q5943" s="4" t="str">
        <f t="shared" si="648"/>
        <v>November</v>
      </c>
      <c r="R5943" s="30" t="str">
        <f t="shared" si="649"/>
        <v>08</v>
      </c>
      <c r="W5943" t="str">
        <f t="shared" si="650"/>
        <v>ok</v>
      </c>
    </row>
    <row r="5944" spans="1:23" x14ac:dyDescent="0.3">
      <c r="A5944" t="s">
        <v>5986</v>
      </c>
      <c r="B5944" t="s">
        <v>17</v>
      </c>
      <c r="C5944" t="s">
        <v>18</v>
      </c>
      <c r="D5944" t="s">
        <v>19</v>
      </c>
      <c r="E5944" t="s">
        <v>45</v>
      </c>
      <c r="F5944" t="s">
        <v>26</v>
      </c>
      <c r="G5944" s="5">
        <v>2696.17</v>
      </c>
      <c r="H5944" s="5">
        <f t="shared" si="644"/>
        <v>48.531059999999997</v>
      </c>
      <c r="I5944" s="6">
        <v>2</v>
      </c>
      <c r="J5944" s="6">
        <v>5392.34</v>
      </c>
      <c r="K5944" s="5">
        <f t="shared" si="645"/>
        <v>97.062119999999993</v>
      </c>
      <c r="L5944" s="7">
        <v>3.32</v>
      </c>
      <c r="M5944" s="7">
        <v>3885</v>
      </c>
      <c r="N5944" s="3">
        <v>45495</v>
      </c>
      <c r="O5944" s="4" t="str">
        <f t="shared" si="646"/>
        <v>2024-07</v>
      </c>
      <c r="P5944" s="4" t="str">
        <f t="shared" si="647"/>
        <v>07</v>
      </c>
      <c r="Q5944" s="4" t="str">
        <f t="shared" si="648"/>
        <v>July</v>
      </c>
      <c r="R5944" s="30" t="str">
        <f t="shared" si="649"/>
        <v>22</v>
      </c>
      <c r="W5944" t="str">
        <f t="shared" si="650"/>
        <v>ok</v>
      </c>
    </row>
    <row r="5945" spans="1:23" x14ac:dyDescent="0.3">
      <c r="A5945" t="s">
        <v>5987</v>
      </c>
      <c r="B5945" t="s">
        <v>51</v>
      </c>
      <c r="C5945" t="s">
        <v>29</v>
      </c>
      <c r="D5945" t="s">
        <v>52</v>
      </c>
      <c r="E5945" t="s">
        <v>14</v>
      </c>
      <c r="F5945" t="s">
        <v>38</v>
      </c>
      <c r="G5945" s="5">
        <v>10959.74</v>
      </c>
      <c r="H5945" s="5">
        <f t="shared" si="644"/>
        <v>197.27531999999999</v>
      </c>
      <c r="I5945" s="6">
        <v>3</v>
      </c>
      <c r="J5945" s="6">
        <v>32879.22</v>
      </c>
      <c r="K5945" s="5">
        <f t="shared" si="645"/>
        <v>591.82596000000001</v>
      </c>
      <c r="L5945" s="7">
        <v>3.25</v>
      </c>
      <c r="M5945" s="7">
        <v>1333</v>
      </c>
      <c r="N5945" s="3">
        <v>45472</v>
      </c>
      <c r="O5945" s="4" t="str">
        <f t="shared" si="646"/>
        <v>2024-06</v>
      </c>
      <c r="P5945" s="4" t="str">
        <f t="shared" si="647"/>
        <v>06</v>
      </c>
      <c r="Q5945" s="4" t="str">
        <f t="shared" si="648"/>
        <v>June</v>
      </c>
      <c r="R5945" s="30" t="str">
        <f t="shared" si="649"/>
        <v>29</v>
      </c>
      <c r="W5945" t="str">
        <f t="shared" si="650"/>
        <v>ok</v>
      </c>
    </row>
    <row r="5946" spans="1:23" x14ac:dyDescent="0.3">
      <c r="A5946" t="s">
        <v>5988</v>
      </c>
      <c r="B5946" t="s">
        <v>33</v>
      </c>
      <c r="C5946" t="s">
        <v>12</v>
      </c>
      <c r="D5946" t="s">
        <v>34</v>
      </c>
      <c r="E5946" t="s">
        <v>45</v>
      </c>
      <c r="F5946" t="s">
        <v>31</v>
      </c>
      <c r="G5946" s="5">
        <v>17818.77</v>
      </c>
      <c r="H5946" s="5">
        <f t="shared" si="644"/>
        <v>320.73786000000001</v>
      </c>
      <c r="I5946" s="6">
        <v>1</v>
      </c>
      <c r="J5946" s="6">
        <v>17818.77</v>
      </c>
      <c r="K5946" s="5">
        <f t="shared" si="645"/>
        <v>320.73786000000001</v>
      </c>
      <c r="L5946" s="7">
        <v>2.5499999999999998</v>
      </c>
      <c r="M5946" s="7">
        <v>1774</v>
      </c>
      <c r="N5946" s="3">
        <v>45338</v>
      </c>
      <c r="O5946" s="4" t="str">
        <f t="shared" si="646"/>
        <v>2024-02</v>
      </c>
      <c r="P5946" s="4" t="str">
        <f t="shared" si="647"/>
        <v>02</v>
      </c>
      <c r="Q5946" s="4" t="str">
        <f t="shared" si="648"/>
        <v>February</v>
      </c>
      <c r="R5946" s="30" t="str">
        <f t="shared" si="649"/>
        <v>16</v>
      </c>
      <c r="W5946" t="str">
        <f t="shared" si="650"/>
        <v>ok</v>
      </c>
    </row>
    <row r="5947" spans="1:23" x14ac:dyDescent="0.3">
      <c r="A5947" t="s">
        <v>5989</v>
      </c>
      <c r="B5947" t="s">
        <v>33</v>
      </c>
      <c r="C5947" t="s">
        <v>12</v>
      </c>
      <c r="D5947" t="s">
        <v>34</v>
      </c>
      <c r="E5947" t="s">
        <v>14</v>
      </c>
      <c r="F5947" t="s">
        <v>21</v>
      </c>
      <c r="G5947" s="5">
        <v>11190.4</v>
      </c>
      <c r="H5947" s="5">
        <f t="shared" si="644"/>
        <v>201.42719999999997</v>
      </c>
      <c r="I5947" s="6">
        <v>2</v>
      </c>
      <c r="J5947" s="6">
        <v>22380.799999999999</v>
      </c>
      <c r="K5947" s="5">
        <f t="shared" si="645"/>
        <v>402.85439999999994</v>
      </c>
      <c r="L5947" s="7">
        <v>4.6500000000000004</v>
      </c>
      <c r="M5947" s="7">
        <v>3882</v>
      </c>
      <c r="N5947" s="3">
        <v>45479</v>
      </c>
      <c r="O5947" s="4" t="str">
        <f t="shared" si="646"/>
        <v>2024-07</v>
      </c>
      <c r="P5947" s="4" t="str">
        <f t="shared" si="647"/>
        <v>07</v>
      </c>
      <c r="Q5947" s="4" t="str">
        <f t="shared" si="648"/>
        <v>July</v>
      </c>
      <c r="R5947" s="30" t="str">
        <f t="shared" si="649"/>
        <v>06</v>
      </c>
      <c r="W5947" t="str">
        <f t="shared" si="650"/>
        <v>ok</v>
      </c>
    </row>
    <row r="5948" spans="1:23" x14ac:dyDescent="0.3">
      <c r="A5948" t="s">
        <v>5990</v>
      </c>
      <c r="B5948" t="s">
        <v>23</v>
      </c>
      <c r="C5948" t="s">
        <v>24</v>
      </c>
      <c r="D5948" t="s">
        <v>25</v>
      </c>
      <c r="E5948" t="s">
        <v>20</v>
      </c>
      <c r="F5948" t="s">
        <v>38</v>
      </c>
      <c r="G5948" s="5">
        <v>18549.79</v>
      </c>
      <c r="H5948" s="5">
        <f t="shared" si="644"/>
        <v>333.89621999999997</v>
      </c>
      <c r="I5948" s="6">
        <v>2</v>
      </c>
      <c r="J5948" s="6">
        <v>37099.58</v>
      </c>
      <c r="K5948" s="5">
        <f t="shared" si="645"/>
        <v>667.79243999999994</v>
      </c>
      <c r="L5948" s="7">
        <v>2.19</v>
      </c>
      <c r="M5948" s="7">
        <v>3048</v>
      </c>
      <c r="N5948" s="3">
        <v>45625</v>
      </c>
      <c r="O5948" s="4" t="str">
        <f t="shared" si="646"/>
        <v>2024-11</v>
      </c>
      <c r="P5948" s="4" t="str">
        <f t="shared" si="647"/>
        <v>11</v>
      </c>
      <c r="Q5948" s="4" t="str">
        <f t="shared" si="648"/>
        <v>November</v>
      </c>
      <c r="R5948" s="30" t="str">
        <f t="shared" si="649"/>
        <v>29</v>
      </c>
      <c r="W5948" t="str">
        <f t="shared" si="650"/>
        <v>ok</v>
      </c>
    </row>
    <row r="5949" spans="1:23" x14ac:dyDescent="0.3">
      <c r="A5949" t="s">
        <v>5991</v>
      </c>
      <c r="B5949" t="s">
        <v>41</v>
      </c>
      <c r="C5949" t="s">
        <v>42</v>
      </c>
      <c r="D5949" t="s">
        <v>43</v>
      </c>
      <c r="E5949" t="s">
        <v>14</v>
      </c>
      <c r="F5949" t="s">
        <v>38</v>
      </c>
      <c r="G5949" s="5">
        <v>15783.73</v>
      </c>
      <c r="H5949" s="5">
        <f t="shared" si="644"/>
        <v>284.10713999999996</v>
      </c>
      <c r="I5949" s="6">
        <v>4</v>
      </c>
      <c r="J5949" s="6">
        <v>63134.92</v>
      </c>
      <c r="K5949" s="5">
        <f t="shared" si="645"/>
        <v>1136.4285599999998</v>
      </c>
      <c r="L5949" s="7">
        <v>4.25</v>
      </c>
      <c r="M5949" s="7">
        <v>2647</v>
      </c>
      <c r="N5949" s="3">
        <v>45448</v>
      </c>
      <c r="O5949" s="4" t="str">
        <f t="shared" si="646"/>
        <v>2024-06</v>
      </c>
      <c r="P5949" s="4" t="str">
        <f t="shared" si="647"/>
        <v>06</v>
      </c>
      <c r="Q5949" s="4" t="str">
        <f t="shared" si="648"/>
        <v>June</v>
      </c>
      <c r="R5949" s="30" t="str">
        <f t="shared" si="649"/>
        <v>05</v>
      </c>
      <c r="W5949" t="str">
        <f t="shared" si="650"/>
        <v>ok</v>
      </c>
    </row>
    <row r="5950" spans="1:23" x14ac:dyDescent="0.3">
      <c r="A5950" t="s">
        <v>5992</v>
      </c>
      <c r="B5950" t="s">
        <v>41</v>
      </c>
      <c r="C5950" t="s">
        <v>42</v>
      </c>
      <c r="D5950" t="s">
        <v>43</v>
      </c>
      <c r="E5950" t="s">
        <v>14</v>
      </c>
      <c r="F5950" t="s">
        <v>60</v>
      </c>
      <c r="G5950" s="5">
        <v>11224.31</v>
      </c>
      <c r="H5950" s="5">
        <f t="shared" si="644"/>
        <v>202.03757999999996</v>
      </c>
      <c r="I5950" s="6">
        <v>5</v>
      </c>
      <c r="J5950" s="6">
        <v>56121.55</v>
      </c>
      <c r="K5950" s="5">
        <f t="shared" si="645"/>
        <v>1010.1878999999998</v>
      </c>
      <c r="L5950" s="7">
        <v>2.96</v>
      </c>
      <c r="M5950" s="7">
        <v>4605</v>
      </c>
      <c r="N5950" s="3">
        <v>45507</v>
      </c>
      <c r="O5950" s="4" t="str">
        <f t="shared" si="646"/>
        <v>2024-08</v>
      </c>
      <c r="P5950" s="4" t="str">
        <f t="shared" si="647"/>
        <v>08</v>
      </c>
      <c r="Q5950" s="4" t="str">
        <f t="shared" si="648"/>
        <v>August</v>
      </c>
      <c r="R5950" s="30" t="str">
        <f t="shared" si="649"/>
        <v>03</v>
      </c>
      <c r="W5950" t="str">
        <f t="shared" si="650"/>
        <v>ok</v>
      </c>
    </row>
    <row r="5951" spans="1:23" x14ac:dyDescent="0.3">
      <c r="A5951" t="s">
        <v>5993</v>
      </c>
      <c r="B5951" t="s">
        <v>36</v>
      </c>
      <c r="C5951" t="s">
        <v>18</v>
      </c>
      <c r="D5951" t="s">
        <v>37</v>
      </c>
      <c r="E5951" t="s">
        <v>45</v>
      </c>
      <c r="F5951" t="s">
        <v>60</v>
      </c>
      <c r="G5951" s="5">
        <v>17119.72</v>
      </c>
      <c r="H5951" s="5">
        <f t="shared" si="644"/>
        <v>308.15496000000002</v>
      </c>
      <c r="I5951" s="6">
        <v>4</v>
      </c>
      <c r="J5951" s="6">
        <v>68478.880000000005</v>
      </c>
      <c r="K5951" s="5">
        <f t="shared" si="645"/>
        <v>1232.6198400000001</v>
      </c>
      <c r="L5951" s="7">
        <v>1.93</v>
      </c>
      <c r="M5951" s="7">
        <v>1750</v>
      </c>
      <c r="N5951" s="3">
        <v>45647</v>
      </c>
      <c r="O5951" s="4" t="str">
        <f t="shared" si="646"/>
        <v>2024-12</v>
      </c>
      <c r="P5951" s="4" t="str">
        <f t="shared" si="647"/>
        <v>12</v>
      </c>
      <c r="Q5951" s="4" t="str">
        <f t="shared" si="648"/>
        <v>December</v>
      </c>
      <c r="R5951" s="30" t="str">
        <f t="shared" si="649"/>
        <v>21</v>
      </c>
      <c r="W5951" t="str">
        <f t="shared" si="650"/>
        <v>ok</v>
      </c>
    </row>
    <row r="5952" spans="1:23" x14ac:dyDescent="0.3">
      <c r="A5952" t="s">
        <v>5994</v>
      </c>
      <c r="B5952" t="s">
        <v>51</v>
      </c>
      <c r="C5952" t="s">
        <v>29</v>
      </c>
      <c r="D5952" t="s">
        <v>52</v>
      </c>
      <c r="E5952" t="s">
        <v>14</v>
      </c>
      <c r="F5952" t="s">
        <v>60</v>
      </c>
      <c r="G5952" s="5">
        <v>18126.73</v>
      </c>
      <c r="H5952" s="5">
        <f t="shared" si="644"/>
        <v>326.28113999999999</v>
      </c>
      <c r="I5952" s="6">
        <v>1</v>
      </c>
      <c r="J5952" s="6">
        <v>18126.73</v>
      </c>
      <c r="K5952" s="5">
        <f t="shared" si="645"/>
        <v>326.28113999999999</v>
      </c>
      <c r="L5952" s="7">
        <v>1.04</v>
      </c>
      <c r="M5952" s="7">
        <v>3440</v>
      </c>
      <c r="N5952" s="3">
        <v>45579</v>
      </c>
      <c r="O5952" s="4" t="str">
        <f t="shared" si="646"/>
        <v>2024-10</v>
      </c>
      <c r="P5952" s="4" t="str">
        <f t="shared" si="647"/>
        <v>10</v>
      </c>
      <c r="Q5952" s="4" t="str">
        <f t="shared" si="648"/>
        <v>October</v>
      </c>
      <c r="R5952" s="30" t="str">
        <f t="shared" si="649"/>
        <v>14</v>
      </c>
      <c r="W5952" t="str">
        <f t="shared" si="650"/>
        <v>ok</v>
      </c>
    </row>
    <row r="5953" spans="1:23" x14ac:dyDescent="0.3">
      <c r="A5953" t="s">
        <v>5995</v>
      </c>
      <c r="B5953" t="s">
        <v>63</v>
      </c>
      <c r="C5953" t="s">
        <v>18</v>
      </c>
      <c r="D5953" t="s">
        <v>64</v>
      </c>
      <c r="E5953" t="s">
        <v>45</v>
      </c>
      <c r="F5953" t="s">
        <v>38</v>
      </c>
      <c r="G5953" s="5">
        <v>14315.81</v>
      </c>
      <c r="H5953" s="5">
        <f t="shared" si="644"/>
        <v>257.68457999999998</v>
      </c>
      <c r="I5953" s="6">
        <v>1</v>
      </c>
      <c r="J5953" s="6">
        <v>14315.81</v>
      </c>
      <c r="K5953" s="5">
        <f t="shared" si="645"/>
        <v>257.68457999999998</v>
      </c>
      <c r="L5953" s="7">
        <v>3.96</v>
      </c>
      <c r="M5953" s="7">
        <v>479</v>
      </c>
      <c r="N5953" s="3">
        <v>45302</v>
      </c>
      <c r="O5953" s="4" t="str">
        <f t="shared" si="646"/>
        <v>2024-01</v>
      </c>
      <c r="P5953" s="4" t="str">
        <f t="shared" si="647"/>
        <v>01</v>
      </c>
      <c r="Q5953" s="4" t="str">
        <f t="shared" si="648"/>
        <v>January</v>
      </c>
      <c r="R5953" s="30" t="str">
        <f t="shared" si="649"/>
        <v>11</v>
      </c>
      <c r="W5953" t="str">
        <f t="shared" si="650"/>
        <v>ok</v>
      </c>
    </row>
    <row r="5954" spans="1:23" x14ac:dyDescent="0.3">
      <c r="A5954" t="s">
        <v>5996</v>
      </c>
      <c r="B5954" t="s">
        <v>33</v>
      </c>
      <c r="C5954" t="s">
        <v>12</v>
      </c>
      <c r="D5954" t="s">
        <v>34</v>
      </c>
      <c r="E5954" t="s">
        <v>14</v>
      </c>
      <c r="F5954" t="s">
        <v>26</v>
      </c>
      <c r="G5954" s="5">
        <v>1847.58</v>
      </c>
      <c r="H5954" s="5">
        <f t="shared" si="644"/>
        <v>33.256439999999998</v>
      </c>
      <c r="I5954" s="6">
        <v>1</v>
      </c>
      <c r="J5954" s="6">
        <v>1847.58</v>
      </c>
      <c r="K5954" s="5">
        <f t="shared" si="645"/>
        <v>33.256439999999998</v>
      </c>
      <c r="L5954" s="7">
        <v>3.24</v>
      </c>
      <c r="M5954" s="7">
        <v>2228</v>
      </c>
      <c r="N5954" s="3">
        <v>45449</v>
      </c>
      <c r="O5954" s="4" t="str">
        <f t="shared" si="646"/>
        <v>2024-06</v>
      </c>
      <c r="P5954" s="4" t="str">
        <f t="shared" si="647"/>
        <v>06</v>
      </c>
      <c r="Q5954" s="4" t="str">
        <f t="shared" si="648"/>
        <v>June</v>
      </c>
      <c r="R5954" s="30" t="str">
        <f t="shared" si="649"/>
        <v>06</v>
      </c>
      <c r="W5954" t="str">
        <f t="shared" si="650"/>
        <v>ok</v>
      </c>
    </row>
    <row r="5955" spans="1:23" x14ac:dyDescent="0.3">
      <c r="A5955" t="s">
        <v>5997</v>
      </c>
      <c r="B5955" t="s">
        <v>36</v>
      </c>
      <c r="C5955" t="s">
        <v>18</v>
      </c>
      <c r="D5955" t="s">
        <v>37</v>
      </c>
      <c r="E5955" t="s">
        <v>14</v>
      </c>
      <c r="F5955" t="s">
        <v>60</v>
      </c>
      <c r="G5955" s="5">
        <v>17134</v>
      </c>
      <c r="H5955" s="5">
        <f t="shared" ref="H5955:H6018" si="651">G5955*0.018</f>
        <v>308.41199999999998</v>
      </c>
      <c r="I5955" s="6">
        <v>4</v>
      </c>
      <c r="J5955" s="6">
        <v>68536</v>
      </c>
      <c r="K5955" s="5">
        <f t="shared" ref="K5955:K6018" si="652">H5955*I5955</f>
        <v>1233.6479999999999</v>
      </c>
      <c r="L5955" s="7">
        <v>2.92</v>
      </c>
      <c r="M5955" s="7">
        <v>556</v>
      </c>
      <c r="N5955" s="3">
        <v>45516</v>
      </c>
      <c r="O5955" s="4" t="str">
        <f t="shared" ref="O5955:O6018" si="653">TEXT(N5955,"yyyy-mm")</f>
        <v>2024-08</v>
      </c>
      <c r="P5955" s="4" t="str">
        <f t="shared" ref="P5955:P6018" si="654">TEXT(N5955,"mm")</f>
        <v>08</v>
      </c>
      <c r="Q5955" s="4" t="str">
        <f t="shared" ref="Q5955:Q6018" si="655">TEXT(DATE(2024,P5955,1),"mmmm")</f>
        <v>August</v>
      </c>
      <c r="R5955" s="30" t="str">
        <f t="shared" ref="R5955:R6018" si="656">TEXT(N5955,"dd")</f>
        <v>12</v>
      </c>
      <c r="W5955" t="str">
        <f t="shared" ref="W5955:W6018" si="657">IF(G5955*I5955=J5955,"ok","False")</f>
        <v>ok</v>
      </c>
    </row>
    <row r="5956" spans="1:23" x14ac:dyDescent="0.3">
      <c r="A5956" t="s">
        <v>5998</v>
      </c>
      <c r="B5956" t="s">
        <v>23</v>
      </c>
      <c r="C5956" t="s">
        <v>24</v>
      </c>
      <c r="D5956" t="s">
        <v>25</v>
      </c>
      <c r="E5956" t="s">
        <v>14</v>
      </c>
      <c r="F5956" t="s">
        <v>21</v>
      </c>
      <c r="G5956" s="5">
        <v>3451.11</v>
      </c>
      <c r="H5956" s="5">
        <f t="shared" si="651"/>
        <v>62.119979999999998</v>
      </c>
      <c r="I5956" s="6">
        <v>5</v>
      </c>
      <c r="J5956" s="6">
        <v>17255.55</v>
      </c>
      <c r="K5956" s="5">
        <f t="shared" si="652"/>
        <v>310.59989999999999</v>
      </c>
      <c r="L5956" s="7">
        <v>1.54</v>
      </c>
      <c r="M5956" s="7">
        <v>4071</v>
      </c>
      <c r="N5956" s="3">
        <v>45400</v>
      </c>
      <c r="O5956" s="4" t="str">
        <f t="shared" si="653"/>
        <v>2024-04</v>
      </c>
      <c r="P5956" s="4" t="str">
        <f t="shared" si="654"/>
        <v>04</v>
      </c>
      <c r="Q5956" s="4" t="str">
        <f t="shared" si="655"/>
        <v>April</v>
      </c>
      <c r="R5956" s="30" t="str">
        <f t="shared" si="656"/>
        <v>18</v>
      </c>
      <c r="W5956" t="str">
        <f t="shared" si="657"/>
        <v>ok</v>
      </c>
    </row>
    <row r="5957" spans="1:23" x14ac:dyDescent="0.3">
      <c r="A5957" t="s">
        <v>5999</v>
      </c>
      <c r="B5957" t="s">
        <v>28</v>
      </c>
      <c r="C5957" t="s">
        <v>29</v>
      </c>
      <c r="D5957" t="s">
        <v>30</v>
      </c>
      <c r="E5957" t="s">
        <v>14</v>
      </c>
      <c r="F5957" t="s">
        <v>26</v>
      </c>
      <c r="G5957" s="5">
        <v>7936.26</v>
      </c>
      <c r="H5957" s="5">
        <f t="shared" si="651"/>
        <v>142.85267999999999</v>
      </c>
      <c r="I5957" s="6">
        <v>1</v>
      </c>
      <c r="J5957" s="6">
        <v>7936.26</v>
      </c>
      <c r="K5957" s="5">
        <f t="shared" si="652"/>
        <v>142.85267999999999</v>
      </c>
      <c r="L5957" s="7">
        <v>3.09</v>
      </c>
      <c r="M5957" s="7">
        <v>2050</v>
      </c>
      <c r="N5957" s="3">
        <v>45568</v>
      </c>
      <c r="O5957" s="4" t="str">
        <f t="shared" si="653"/>
        <v>2024-10</v>
      </c>
      <c r="P5957" s="4" t="str">
        <f t="shared" si="654"/>
        <v>10</v>
      </c>
      <c r="Q5957" s="4" t="str">
        <f t="shared" si="655"/>
        <v>October</v>
      </c>
      <c r="R5957" s="30" t="str">
        <f t="shared" si="656"/>
        <v>03</v>
      </c>
      <c r="W5957" t="str">
        <f t="shared" si="657"/>
        <v>ok</v>
      </c>
    </row>
    <row r="5958" spans="1:23" x14ac:dyDescent="0.3">
      <c r="A5958" t="s">
        <v>6000</v>
      </c>
      <c r="B5958" t="s">
        <v>28</v>
      </c>
      <c r="C5958" t="s">
        <v>29</v>
      </c>
      <c r="D5958" t="s">
        <v>30</v>
      </c>
      <c r="E5958" t="s">
        <v>14</v>
      </c>
      <c r="F5958" t="s">
        <v>31</v>
      </c>
      <c r="G5958" s="5">
        <v>5777.59</v>
      </c>
      <c r="H5958" s="5">
        <f t="shared" si="651"/>
        <v>103.99661999999999</v>
      </c>
      <c r="I5958" s="6">
        <v>5</v>
      </c>
      <c r="J5958" s="6">
        <v>28887.95</v>
      </c>
      <c r="K5958" s="5">
        <f t="shared" si="652"/>
        <v>519.98309999999992</v>
      </c>
      <c r="L5958" s="7">
        <v>2.04</v>
      </c>
      <c r="M5958" s="7">
        <v>4355</v>
      </c>
      <c r="N5958" s="3">
        <v>45553</v>
      </c>
      <c r="O5958" s="4" t="str">
        <f t="shared" si="653"/>
        <v>2024-09</v>
      </c>
      <c r="P5958" s="4" t="str">
        <f t="shared" si="654"/>
        <v>09</v>
      </c>
      <c r="Q5958" s="4" t="str">
        <f t="shared" si="655"/>
        <v>September</v>
      </c>
      <c r="R5958" s="30" t="str">
        <f t="shared" si="656"/>
        <v>18</v>
      </c>
      <c r="W5958" t="str">
        <f t="shared" si="657"/>
        <v>ok</v>
      </c>
    </row>
    <row r="5959" spans="1:23" x14ac:dyDescent="0.3">
      <c r="A5959" t="s">
        <v>6001</v>
      </c>
      <c r="B5959" t="s">
        <v>41</v>
      </c>
      <c r="C5959" t="s">
        <v>42</v>
      </c>
      <c r="D5959" t="s">
        <v>43</v>
      </c>
      <c r="E5959" t="s">
        <v>45</v>
      </c>
      <c r="F5959" t="s">
        <v>26</v>
      </c>
      <c r="G5959" s="5">
        <v>15632.82</v>
      </c>
      <c r="H5959" s="5">
        <f t="shared" si="651"/>
        <v>281.39076</v>
      </c>
      <c r="I5959" s="6">
        <v>4</v>
      </c>
      <c r="J5959" s="6">
        <v>62531.28</v>
      </c>
      <c r="K5959" s="5">
        <f t="shared" si="652"/>
        <v>1125.56304</v>
      </c>
      <c r="L5959" s="7">
        <v>1.97</v>
      </c>
      <c r="M5959" s="7">
        <v>4737</v>
      </c>
      <c r="N5959" s="3">
        <v>45495</v>
      </c>
      <c r="O5959" s="4" t="str">
        <f t="shared" si="653"/>
        <v>2024-07</v>
      </c>
      <c r="P5959" s="4" t="str">
        <f t="shared" si="654"/>
        <v>07</v>
      </c>
      <c r="Q5959" s="4" t="str">
        <f t="shared" si="655"/>
        <v>July</v>
      </c>
      <c r="R5959" s="30" t="str">
        <f t="shared" si="656"/>
        <v>22</v>
      </c>
      <c r="W5959" t="str">
        <f t="shared" si="657"/>
        <v>ok</v>
      </c>
    </row>
    <row r="5960" spans="1:23" x14ac:dyDescent="0.3">
      <c r="A5960" t="s">
        <v>6002</v>
      </c>
      <c r="B5960" t="s">
        <v>17</v>
      </c>
      <c r="C5960" t="s">
        <v>18</v>
      </c>
      <c r="D5960" t="s">
        <v>19</v>
      </c>
      <c r="E5960" t="s">
        <v>14</v>
      </c>
      <c r="F5960" t="s">
        <v>21</v>
      </c>
      <c r="G5960" s="5">
        <v>5051.47</v>
      </c>
      <c r="H5960" s="5">
        <f t="shared" si="651"/>
        <v>90.926459999999992</v>
      </c>
      <c r="I5960" s="6">
        <v>1</v>
      </c>
      <c r="J5960" s="6">
        <v>5051.47</v>
      </c>
      <c r="K5960" s="5">
        <f t="shared" si="652"/>
        <v>90.926459999999992</v>
      </c>
      <c r="L5960" s="7">
        <v>2.61</v>
      </c>
      <c r="M5960" s="7">
        <v>552</v>
      </c>
      <c r="N5960" s="3">
        <v>45584</v>
      </c>
      <c r="O5960" s="4" t="str">
        <f t="shared" si="653"/>
        <v>2024-10</v>
      </c>
      <c r="P5960" s="4" t="str">
        <f t="shared" si="654"/>
        <v>10</v>
      </c>
      <c r="Q5960" s="4" t="str">
        <f t="shared" si="655"/>
        <v>October</v>
      </c>
      <c r="R5960" s="30" t="str">
        <f t="shared" si="656"/>
        <v>19</v>
      </c>
      <c r="W5960" t="str">
        <f t="shared" si="657"/>
        <v>ok</v>
      </c>
    </row>
    <row r="5961" spans="1:23" x14ac:dyDescent="0.3">
      <c r="A5961" t="s">
        <v>6003</v>
      </c>
      <c r="B5961" t="s">
        <v>36</v>
      </c>
      <c r="C5961" t="s">
        <v>18</v>
      </c>
      <c r="D5961" t="s">
        <v>37</v>
      </c>
      <c r="E5961" t="s">
        <v>20</v>
      </c>
      <c r="F5961" t="s">
        <v>38</v>
      </c>
      <c r="G5961" s="5">
        <v>8087.45</v>
      </c>
      <c r="H5961" s="5">
        <f t="shared" si="651"/>
        <v>145.57409999999999</v>
      </c>
      <c r="I5961" s="6">
        <v>5</v>
      </c>
      <c r="J5961" s="6">
        <v>40437.25</v>
      </c>
      <c r="K5961" s="5">
        <f t="shared" si="652"/>
        <v>727.87049999999999</v>
      </c>
      <c r="L5961" s="7">
        <v>1.8</v>
      </c>
      <c r="M5961" s="7">
        <v>349</v>
      </c>
      <c r="N5961" s="3">
        <v>45644</v>
      </c>
      <c r="O5961" s="4" t="str">
        <f t="shared" si="653"/>
        <v>2024-12</v>
      </c>
      <c r="P5961" s="4" t="str">
        <f t="shared" si="654"/>
        <v>12</v>
      </c>
      <c r="Q5961" s="4" t="str">
        <f t="shared" si="655"/>
        <v>December</v>
      </c>
      <c r="R5961" s="30" t="str">
        <f t="shared" si="656"/>
        <v>18</v>
      </c>
      <c r="W5961" t="str">
        <f t="shared" si="657"/>
        <v>ok</v>
      </c>
    </row>
    <row r="5962" spans="1:23" x14ac:dyDescent="0.3">
      <c r="A5962" t="s">
        <v>6004</v>
      </c>
      <c r="B5962" t="s">
        <v>28</v>
      </c>
      <c r="C5962" t="s">
        <v>29</v>
      </c>
      <c r="D5962" t="s">
        <v>30</v>
      </c>
      <c r="E5962" t="s">
        <v>45</v>
      </c>
      <c r="F5962" t="s">
        <v>15</v>
      </c>
      <c r="G5962" s="5">
        <v>17592.189999999999</v>
      </c>
      <c r="H5962" s="5">
        <f t="shared" si="651"/>
        <v>316.65941999999995</v>
      </c>
      <c r="I5962" s="6">
        <v>2</v>
      </c>
      <c r="J5962" s="6">
        <v>35184.379999999997</v>
      </c>
      <c r="K5962" s="5">
        <f t="shared" si="652"/>
        <v>633.31883999999991</v>
      </c>
      <c r="L5962" s="7">
        <v>3.03</v>
      </c>
      <c r="M5962" s="7">
        <v>4361</v>
      </c>
      <c r="N5962" s="3">
        <v>45462</v>
      </c>
      <c r="O5962" s="4" t="str">
        <f t="shared" si="653"/>
        <v>2024-06</v>
      </c>
      <c r="P5962" s="4" t="str">
        <f t="shared" si="654"/>
        <v>06</v>
      </c>
      <c r="Q5962" s="4" t="str">
        <f t="shared" si="655"/>
        <v>June</v>
      </c>
      <c r="R5962" s="30" t="str">
        <f t="shared" si="656"/>
        <v>19</v>
      </c>
      <c r="W5962" t="str">
        <f t="shared" si="657"/>
        <v>ok</v>
      </c>
    </row>
    <row r="5963" spans="1:23" x14ac:dyDescent="0.3">
      <c r="A5963" t="s">
        <v>6005</v>
      </c>
      <c r="B5963" t="s">
        <v>36</v>
      </c>
      <c r="C5963" t="s">
        <v>18</v>
      </c>
      <c r="D5963" t="s">
        <v>37</v>
      </c>
      <c r="E5963" t="s">
        <v>45</v>
      </c>
      <c r="F5963" t="s">
        <v>21</v>
      </c>
      <c r="G5963" s="5">
        <v>17297.97</v>
      </c>
      <c r="H5963" s="5">
        <f t="shared" si="651"/>
        <v>311.36345999999998</v>
      </c>
      <c r="I5963" s="6">
        <v>1</v>
      </c>
      <c r="J5963" s="6">
        <v>17297.97</v>
      </c>
      <c r="K5963" s="5">
        <f t="shared" si="652"/>
        <v>311.36345999999998</v>
      </c>
      <c r="L5963" s="7">
        <v>4.22</v>
      </c>
      <c r="M5963" s="7">
        <v>3376</v>
      </c>
      <c r="N5963" s="3">
        <v>45570</v>
      </c>
      <c r="O5963" s="4" t="str">
        <f t="shared" si="653"/>
        <v>2024-10</v>
      </c>
      <c r="P5963" s="4" t="str">
        <f t="shared" si="654"/>
        <v>10</v>
      </c>
      <c r="Q5963" s="4" t="str">
        <f t="shared" si="655"/>
        <v>October</v>
      </c>
      <c r="R5963" s="30" t="str">
        <f t="shared" si="656"/>
        <v>05</v>
      </c>
      <c r="W5963" t="str">
        <f t="shared" si="657"/>
        <v>ok</v>
      </c>
    </row>
    <row r="5964" spans="1:23" x14ac:dyDescent="0.3">
      <c r="A5964" t="s">
        <v>6006</v>
      </c>
      <c r="B5964" t="s">
        <v>28</v>
      </c>
      <c r="C5964" t="s">
        <v>29</v>
      </c>
      <c r="D5964" t="s">
        <v>30</v>
      </c>
      <c r="E5964" t="s">
        <v>45</v>
      </c>
      <c r="F5964" t="s">
        <v>26</v>
      </c>
      <c r="G5964" s="5">
        <v>8694.81</v>
      </c>
      <c r="H5964" s="5">
        <f t="shared" si="651"/>
        <v>156.50657999999999</v>
      </c>
      <c r="I5964" s="6">
        <v>3</v>
      </c>
      <c r="J5964" s="6">
        <v>26084.43</v>
      </c>
      <c r="K5964" s="5">
        <f t="shared" si="652"/>
        <v>469.51973999999996</v>
      </c>
      <c r="L5964" s="7">
        <v>3.57</v>
      </c>
      <c r="M5964" s="7">
        <v>2075</v>
      </c>
      <c r="N5964" s="3">
        <v>45609</v>
      </c>
      <c r="O5964" s="4" t="str">
        <f t="shared" si="653"/>
        <v>2024-11</v>
      </c>
      <c r="P5964" s="4" t="str">
        <f t="shared" si="654"/>
        <v>11</v>
      </c>
      <c r="Q5964" s="4" t="str">
        <f t="shared" si="655"/>
        <v>November</v>
      </c>
      <c r="R5964" s="30" t="str">
        <f t="shared" si="656"/>
        <v>13</v>
      </c>
      <c r="W5964" t="str">
        <f t="shared" si="657"/>
        <v>ok</v>
      </c>
    </row>
    <row r="5965" spans="1:23" x14ac:dyDescent="0.3">
      <c r="A5965" t="s">
        <v>6007</v>
      </c>
      <c r="B5965" t="s">
        <v>33</v>
      </c>
      <c r="C5965" t="s">
        <v>12</v>
      </c>
      <c r="D5965" t="s">
        <v>34</v>
      </c>
      <c r="E5965" t="s">
        <v>14</v>
      </c>
      <c r="F5965" t="s">
        <v>38</v>
      </c>
      <c r="G5965" s="5">
        <v>7426.01</v>
      </c>
      <c r="H5965" s="5">
        <f t="shared" si="651"/>
        <v>133.66818000000001</v>
      </c>
      <c r="I5965" s="6">
        <v>3</v>
      </c>
      <c r="J5965" s="6">
        <v>22278.03</v>
      </c>
      <c r="K5965" s="5">
        <f t="shared" si="652"/>
        <v>401.00454000000002</v>
      </c>
      <c r="L5965" s="7">
        <v>4.8099999999999996</v>
      </c>
      <c r="M5965" s="7">
        <v>4388</v>
      </c>
      <c r="N5965" s="3">
        <v>45636</v>
      </c>
      <c r="O5965" s="4" t="str">
        <f t="shared" si="653"/>
        <v>2024-12</v>
      </c>
      <c r="P5965" s="4" t="str">
        <f t="shared" si="654"/>
        <v>12</v>
      </c>
      <c r="Q5965" s="4" t="str">
        <f t="shared" si="655"/>
        <v>December</v>
      </c>
      <c r="R5965" s="30" t="str">
        <f t="shared" si="656"/>
        <v>10</v>
      </c>
      <c r="W5965" t="str">
        <f t="shared" si="657"/>
        <v>ok</v>
      </c>
    </row>
    <row r="5966" spans="1:23" x14ac:dyDescent="0.3">
      <c r="A5966" t="s">
        <v>6008</v>
      </c>
      <c r="B5966" t="s">
        <v>33</v>
      </c>
      <c r="C5966" t="s">
        <v>12</v>
      </c>
      <c r="D5966" t="s">
        <v>34</v>
      </c>
      <c r="E5966" t="s">
        <v>45</v>
      </c>
      <c r="F5966" t="s">
        <v>60</v>
      </c>
      <c r="G5966" s="5">
        <v>15218.63</v>
      </c>
      <c r="H5966" s="5">
        <f t="shared" si="651"/>
        <v>273.93533999999994</v>
      </c>
      <c r="I5966" s="6">
        <v>1</v>
      </c>
      <c r="J5966" s="6">
        <v>15218.63</v>
      </c>
      <c r="K5966" s="5">
        <f t="shared" si="652"/>
        <v>273.93533999999994</v>
      </c>
      <c r="L5966" s="7">
        <v>4.7300000000000004</v>
      </c>
      <c r="M5966" s="7">
        <v>519</v>
      </c>
      <c r="N5966" s="3">
        <v>45641</v>
      </c>
      <c r="O5966" s="4" t="str">
        <f t="shared" si="653"/>
        <v>2024-12</v>
      </c>
      <c r="P5966" s="4" t="str">
        <f t="shared" si="654"/>
        <v>12</v>
      </c>
      <c r="Q5966" s="4" t="str">
        <f t="shared" si="655"/>
        <v>December</v>
      </c>
      <c r="R5966" s="30" t="str">
        <f t="shared" si="656"/>
        <v>15</v>
      </c>
      <c r="W5966" t="str">
        <f t="shared" si="657"/>
        <v>ok</v>
      </c>
    </row>
    <row r="5967" spans="1:23" x14ac:dyDescent="0.3">
      <c r="A5967" t="s">
        <v>6009</v>
      </c>
      <c r="B5967" t="s">
        <v>17</v>
      </c>
      <c r="C5967" t="s">
        <v>18</v>
      </c>
      <c r="D5967" t="s">
        <v>19</v>
      </c>
      <c r="E5967" t="s">
        <v>45</v>
      </c>
      <c r="F5967" t="s">
        <v>26</v>
      </c>
      <c r="G5967" s="5">
        <v>7526.84</v>
      </c>
      <c r="H5967" s="5">
        <f t="shared" si="651"/>
        <v>135.48311999999999</v>
      </c>
      <c r="I5967" s="6">
        <v>5</v>
      </c>
      <c r="J5967" s="6">
        <v>37634.199999999997</v>
      </c>
      <c r="K5967" s="5">
        <f t="shared" si="652"/>
        <v>677.41559999999993</v>
      </c>
      <c r="L5967" s="7">
        <v>1.57</v>
      </c>
      <c r="M5967" s="7">
        <v>2802</v>
      </c>
      <c r="N5967" s="3">
        <v>45363</v>
      </c>
      <c r="O5967" s="4" t="str">
        <f t="shared" si="653"/>
        <v>2024-03</v>
      </c>
      <c r="P5967" s="4" t="str">
        <f t="shared" si="654"/>
        <v>03</v>
      </c>
      <c r="Q5967" s="4" t="str">
        <f t="shared" si="655"/>
        <v>March</v>
      </c>
      <c r="R5967" s="30" t="str">
        <f t="shared" si="656"/>
        <v>12</v>
      </c>
      <c r="W5967" t="str">
        <f t="shared" si="657"/>
        <v>ok</v>
      </c>
    </row>
    <row r="5968" spans="1:23" x14ac:dyDescent="0.3">
      <c r="A5968" t="s">
        <v>6010</v>
      </c>
      <c r="B5968" t="s">
        <v>63</v>
      </c>
      <c r="C5968" t="s">
        <v>18</v>
      </c>
      <c r="D5968" t="s">
        <v>64</v>
      </c>
      <c r="E5968" t="s">
        <v>20</v>
      </c>
      <c r="F5968" t="s">
        <v>21</v>
      </c>
      <c r="G5968" s="5">
        <v>12039.05</v>
      </c>
      <c r="H5968" s="5">
        <f t="shared" si="651"/>
        <v>216.70289999999997</v>
      </c>
      <c r="I5968" s="6">
        <v>5</v>
      </c>
      <c r="J5968" s="6">
        <v>60195.25</v>
      </c>
      <c r="K5968" s="5">
        <f t="shared" si="652"/>
        <v>1083.5144999999998</v>
      </c>
      <c r="L5968" s="7">
        <v>3.91</v>
      </c>
      <c r="M5968" s="7">
        <v>4688</v>
      </c>
      <c r="N5968" s="3">
        <v>45305</v>
      </c>
      <c r="O5968" s="4" t="str">
        <f t="shared" si="653"/>
        <v>2024-01</v>
      </c>
      <c r="P5968" s="4" t="str">
        <f t="shared" si="654"/>
        <v>01</v>
      </c>
      <c r="Q5968" s="4" t="str">
        <f t="shared" si="655"/>
        <v>January</v>
      </c>
      <c r="R5968" s="30" t="str">
        <f t="shared" si="656"/>
        <v>14</v>
      </c>
      <c r="W5968" t="str">
        <f t="shared" si="657"/>
        <v>ok</v>
      </c>
    </row>
    <row r="5969" spans="1:23" x14ac:dyDescent="0.3">
      <c r="A5969" t="s">
        <v>6011</v>
      </c>
      <c r="B5969" t="s">
        <v>28</v>
      </c>
      <c r="C5969" t="s">
        <v>29</v>
      </c>
      <c r="D5969" t="s">
        <v>30</v>
      </c>
      <c r="E5969" t="s">
        <v>20</v>
      </c>
      <c r="F5969" t="s">
        <v>31</v>
      </c>
      <c r="G5969" s="5">
        <v>17303.810000000001</v>
      </c>
      <c r="H5969" s="5">
        <f t="shared" si="651"/>
        <v>311.46857999999997</v>
      </c>
      <c r="I5969" s="6">
        <v>3</v>
      </c>
      <c r="J5969" s="6">
        <v>51911.43</v>
      </c>
      <c r="K5969" s="5">
        <f t="shared" si="652"/>
        <v>934.40573999999992</v>
      </c>
      <c r="L5969" s="7">
        <v>4.33</v>
      </c>
      <c r="M5969" s="7">
        <v>159</v>
      </c>
      <c r="N5969" s="3">
        <v>45595</v>
      </c>
      <c r="O5969" s="4" t="str">
        <f t="shared" si="653"/>
        <v>2024-10</v>
      </c>
      <c r="P5969" s="4" t="str">
        <f t="shared" si="654"/>
        <v>10</v>
      </c>
      <c r="Q5969" s="4" t="str">
        <f t="shared" si="655"/>
        <v>October</v>
      </c>
      <c r="R5969" s="30" t="str">
        <f t="shared" si="656"/>
        <v>30</v>
      </c>
      <c r="W5969" t="str">
        <f t="shared" si="657"/>
        <v>ok</v>
      </c>
    </row>
    <row r="5970" spans="1:23" x14ac:dyDescent="0.3">
      <c r="A5970" t="s">
        <v>6012</v>
      </c>
      <c r="B5970" t="s">
        <v>33</v>
      </c>
      <c r="C5970" t="s">
        <v>12</v>
      </c>
      <c r="D5970" t="s">
        <v>34</v>
      </c>
      <c r="E5970" t="s">
        <v>45</v>
      </c>
      <c r="F5970" t="s">
        <v>26</v>
      </c>
      <c r="G5970" s="5">
        <v>5926.71</v>
      </c>
      <c r="H5970" s="5">
        <f t="shared" si="651"/>
        <v>106.68078</v>
      </c>
      <c r="I5970" s="6">
        <v>5</v>
      </c>
      <c r="J5970" s="6">
        <v>29633.55</v>
      </c>
      <c r="K5970" s="5">
        <f t="shared" si="652"/>
        <v>533.40390000000002</v>
      </c>
      <c r="L5970" s="7">
        <v>3.73</v>
      </c>
      <c r="M5970" s="7">
        <v>1715</v>
      </c>
      <c r="N5970" s="3">
        <v>45396</v>
      </c>
      <c r="O5970" s="4" t="str">
        <f t="shared" si="653"/>
        <v>2024-04</v>
      </c>
      <c r="P5970" s="4" t="str">
        <f t="shared" si="654"/>
        <v>04</v>
      </c>
      <c r="Q5970" s="4" t="str">
        <f t="shared" si="655"/>
        <v>April</v>
      </c>
      <c r="R5970" s="30" t="str">
        <f t="shared" si="656"/>
        <v>14</v>
      </c>
      <c r="W5970" t="str">
        <f t="shared" si="657"/>
        <v>ok</v>
      </c>
    </row>
    <row r="5971" spans="1:23" x14ac:dyDescent="0.3">
      <c r="A5971" t="s">
        <v>6013</v>
      </c>
      <c r="B5971" t="s">
        <v>11</v>
      </c>
      <c r="C5971" t="s">
        <v>12</v>
      </c>
      <c r="D5971" t="s">
        <v>13</v>
      </c>
      <c r="E5971" t="s">
        <v>45</v>
      </c>
      <c r="F5971" t="s">
        <v>15</v>
      </c>
      <c r="G5971" s="5">
        <v>4799.78</v>
      </c>
      <c r="H5971" s="5">
        <f t="shared" si="651"/>
        <v>86.396039999999985</v>
      </c>
      <c r="I5971" s="6">
        <v>5</v>
      </c>
      <c r="J5971" s="6">
        <v>23998.9</v>
      </c>
      <c r="K5971" s="5">
        <f t="shared" si="652"/>
        <v>431.98019999999991</v>
      </c>
      <c r="L5971" s="7">
        <v>4.55</v>
      </c>
      <c r="M5971" s="7">
        <v>541</v>
      </c>
      <c r="N5971" s="3">
        <v>45548</v>
      </c>
      <c r="O5971" s="4" t="str">
        <f t="shared" si="653"/>
        <v>2024-09</v>
      </c>
      <c r="P5971" s="4" t="str">
        <f t="shared" si="654"/>
        <v>09</v>
      </c>
      <c r="Q5971" s="4" t="str">
        <f t="shared" si="655"/>
        <v>September</v>
      </c>
      <c r="R5971" s="30" t="str">
        <f t="shared" si="656"/>
        <v>13</v>
      </c>
      <c r="W5971" t="str">
        <f t="shared" si="657"/>
        <v>ok</v>
      </c>
    </row>
    <row r="5972" spans="1:23" x14ac:dyDescent="0.3">
      <c r="A5972" t="s">
        <v>6014</v>
      </c>
      <c r="B5972" t="s">
        <v>28</v>
      </c>
      <c r="C5972" t="s">
        <v>29</v>
      </c>
      <c r="D5972" t="s">
        <v>30</v>
      </c>
      <c r="E5972" t="s">
        <v>14</v>
      </c>
      <c r="F5972" t="s">
        <v>60</v>
      </c>
      <c r="G5972" s="5">
        <v>15609.53</v>
      </c>
      <c r="H5972" s="5">
        <f t="shared" si="651"/>
        <v>280.97154</v>
      </c>
      <c r="I5972" s="6">
        <v>3</v>
      </c>
      <c r="J5972" s="6">
        <v>46828.59</v>
      </c>
      <c r="K5972" s="5">
        <f t="shared" si="652"/>
        <v>842.91462000000001</v>
      </c>
      <c r="L5972" s="7">
        <v>2.16</v>
      </c>
      <c r="M5972" s="7">
        <v>2756</v>
      </c>
      <c r="N5972" s="3">
        <v>45476</v>
      </c>
      <c r="O5972" s="4" t="str">
        <f t="shared" si="653"/>
        <v>2024-07</v>
      </c>
      <c r="P5972" s="4" t="str">
        <f t="shared" si="654"/>
        <v>07</v>
      </c>
      <c r="Q5972" s="4" t="str">
        <f t="shared" si="655"/>
        <v>July</v>
      </c>
      <c r="R5972" s="30" t="str">
        <f t="shared" si="656"/>
        <v>03</v>
      </c>
      <c r="W5972" t="str">
        <f t="shared" si="657"/>
        <v>ok</v>
      </c>
    </row>
    <row r="5973" spans="1:23" x14ac:dyDescent="0.3">
      <c r="A5973" t="s">
        <v>6015</v>
      </c>
      <c r="B5973" t="s">
        <v>23</v>
      </c>
      <c r="C5973" t="s">
        <v>24</v>
      </c>
      <c r="D5973" t="s">
        <v>25</v>
      </c>
      <c r="E5973" t="s">
        <v>20</v>
      </c>
      <c r="F5973" t="s">
        <v>31</v>
      </c>
      <c r="G5973" s="5">
        <v>6953.69</v>
      </c>
      <c r="H5973" s="5">
        <f t="shared" si="651"/>
        <v>125.16641999999999</v>
      </c>
      <c r="I5973" s="6">
        <v>4</v>
      </c>
      <c r="J5973" s="6">
        <v>27814.76</v>
      </c>
      <c r="K5973" s="5">
        <f t="shared" si="652"/>
        <v>500.66567999999995</v>
      </c>
      <c r="L5973" s="7">
        <v>4.72</v>
      </c>
      <c r="M5973" s="7">
        <v>594</v>
      </c>
      <c r="N5973" s="3">
        <v>45596</v>
      </c>
      <c r="O5973" s="4" t="str">
        <f t="shared" si="653"/>
        <v>2024-10</v>
      </c>
      <c r="P5973" s="4" t="str">
        <f t="shared" si="654"/>
        <v>10</v>
      </c>
      <c r="Q5973" s="4" t="str">
        <f t="shared" si="655"/>
        <v>October</v>
      </c>
      <c r="R5973" s="30" t="str">
        <f t="shared" si="656"/>
        <v>31</v>
      </c>
      <c r="W5973" t="str">
        <f t="shared" si="657"/>
        <v>ok</v>
      </c>
    </row>
    <row r="5974" spans="1:23" x14ac:dyDescent="0.3">
      <c r="A5974" t="s">
        <v>6016</v>
      </c>
      <c r="B5974" t="s">
        <v>63</v>
      </c>
      <c r="C5974" t="s">
        <v>18</v>
      </c>
      <c r="D5974" t="s">
        <v>64</v>
      </c>
      <c r="E5974" t="s">
        <v>20</v>
      </c>
      <c r="F5974" t="s">
        <v>15</v>
      </c>
      <c r="G5974" s="5">
        <v>10599.11</v>
      </c>
      <c r="H5974" s="5">
        <f t="shared" si="651"/>
        <v>190.78397999999999</v>
      </c>
      <c r="I5974" s="6">
        <v>3</v>
      </c>
      <c r="J5974" s="6">
        <v>31797.33</v>
      </c>
      <c r="K5974" s="5">
        <f t="shared" si="652"/>
        <v>572.35194000000001</v>
      </c>
      <c r="L5974" s="7">
        <v>2.6</v>
      </c>
      <c r="M5974" s="7">
        <v>4695</v>
      </c>
      <c r="N5974" s="3">
        <v>45640</v>
      </c>
      <c r="O5974" s="4" t="str">
        <f t="shared" si="653"/>
        <v>2024-12</v>
      </c>
      <c r="P5974" s="4" t="str">
        <f t="shared" si="654"/>
        <v>12</v>
      </c>
      <c r="Q5974" s="4" t="str">
        <f t="shared" si="655"/>
        <v>December</v>
      </c>
      <c r="R5974" s="30" t="str">
        <f t="shared" si="656"/>
        <v>14</v>
      </c>
      <c r="W5974" t="str">
        <f t="shared" si="657"/>
        <v>ok</v>
      </c>
    </row>
    <row r="5975" spans="1:23" x14ac:dyDescent="0.3">
      <c r="A5975" t="s">
        <v>6017</v>
      </c>
      <c r="B5975" t="s">
        <v>11</v>
      </c>
      <c r="C5975" t="s">
        <v>12</v>
      </c>
      <c r="D5975" t="s">
        <v>13</v>
      </c>
      <c r="E5975" t="s">
        <v>20</v>
      </c>
      <c r="F5975" t="s">
        <v>15</v>
      </c>
      <c r="G5975" s="5">
        <v>13850.47</v>
      </c>
      <c r="H5975" s="5">
        <f t="shared" si="651"/>
        <v>249.30845999999997</v>
      </c>
      <c r="I5975" s="6">
        <v>5</v>
      </c>
      <c r="J5975" s="6">
        <v>69252.350000000006</v>
      </c>
      <c r="K5975" s="5">
        <f t="shared" si="652"/>
        <v>1246.5422999999998</v>
      </c>
      <c r="L5975" s="7">
        <v>2.84</v>
      </c>
      <c r="M5975" s="7">
        <v>2723</v>
      </c>
      <c r="N5975" s="3">
        <v>45474</v>
      </c>
      <c r="O5975" s="4" t="str">
        <f t="shared" si="653"/>
        <v>2024-07</v>
      </c>
      <c r="P5975" s="4" t="str">
        <f t="shared" si="654"/>
        <v>07</v>
      </c>
      <c r="Q5975" s="4" t="str">
        <f t="shared" si="655"/>
        <v>July</v>
      </c>
      <c r="R5975" s="30" t="str">
        <f t="shared" si="656"/>
        <v>01</v>
      </c>
      <c r="W5975" t="str">
        <f t="shared" si="657"/>
        <v>ok</v>
      </c>
    </row>
    <row r="5976" spans="1:23" x14ac:dyDescent="0.3">
      <c r="A5976" t="s">
        <v>6018</v>
      </c>
      <c r="B5976" t="s">
        <v>33</v>
      </c>
      <c r="C5976" t="s">
        <v>12</v>
      </c>
      <c r="D5976" t="s">
        <v>34</v>
      </c>
      <c r="E5976" t="s">
        <v>45</v>
      </c>
      <c r="F5976" t="s">
        <v>38</v>
      </c>
      <c r="G5976" s="5">
        <v>18154.599999999999</v>
      </c>
      <c r="H5976" s="5">
        <f t="shared" si="651"/>
        <v>326.78279999999995</v>
      </c>
      <c r="I5976" s="6">
        <v>1</v>
      </c>
      <c r="J5976" s="6">
        <v>18154.599999999999</v>
      </c>
      <c r="K5976" s="5">
        <f t="shared" si="652"/>
        <v>326.78279999999995</v>
      </c>
      <c r="L5976" s="7">
        <v>4</v>
      </c>
      <c r="M5976" s="7">
        <v>644</v>
      </c>
      <c r="N5976" s="3">
        <v>45517</v>
      </c>
      <c r="O5976" s="4" t="str">
        <f t="shared" si="653"/>
        <v>2024-08</v>
      </c>
      <c r="P5976" s="4" t="str">
        <f t="shared" si="654"/>
        <v>08</v>
      </c>
      <c r="Q5976" s="4" t="str">
        <f t="shared" si="655"/>
        <v>August</v>
      </c>
      <c r="R5976" s="30" t="str">
        <f t="shared" si="656"/>
        <v>13</v>
      </c>
      <c r="W5976" t="str">
        <f t="shared" si="657"/>
        <v>ok</v>
      </c>
    </row>
    <row r="5977" spans="1:23" x14ac:dyDescent="0.3">
      <c r="A5977" t="s">
        <v>6019</v>
      </c>
      <c r="B5977" t="s">
        <v>11</v>
      </c>
      <c r="C5977" t="s">
        <v>12</v>
      </c>
      <c r="D5977" t="s">
        <v>13</v>
      </c>
      <c r="E5977" t="s">
        <v>45</v>
      </c>
      <c r="F5977" t="s">
        <v>26</v>
      </c>
      <c r="G5977" s="5">
        <v>3315.02</v>
      </c>
      <c r="H5977" s="5">
        <f t="shared" si="651"/>
        <v>59.670359999999995</v>
      </c>
      <c r="I5977" s="6">
        <v>4</v>
      </c>
      <c r="J5977" s="6">
        <v>13260.08</v>
      </c>
      <c r="K5977" s="5">
        <f t="shared" si="652"/>
        <v>238.68143999999998</v>
      </c>
      <c r="L5977" s="7">
        <v>1.19</v>
      </c>
      <c r="M5977" s="7">
        <v>850</v>
      </c>
      <c r="N5977" s="3">
        <v>45561</v>
      </c>
      <c r="O5977" s="4" t="str">
        <f t="shared" si="653"/>
        <v>2024-09</v>
      </c>
      <c r="P5977" s="4" t="str">
        <f t="shared" si="654"/>
        <v>09</v>
      </c>
      <c r="Q5977" s="4" t="str">
        <f t="shared" si="655"/>
        <v>September</v>
      </c>
      <c r="R5977" s="30" t="str">
        <f t="shared" si="656"/>
        <v>26</v>
      </c>
      <c r="W5977" t="str">
        <f t="shared" si="657"/>
        <v>ok</v>
      </c>
    </row>
    <row r="5978" spans="1:23" x14ac:dyDescent="0.3">
      <c r="A5978" t="s">
        <v>6020</v>
      </c>
      <c r="B5978" t="s">
        <v>47</v>
      </c>
      <c r="C5978" t="s">
        <v>12</v>
      </c>
      <c r="D5978" t="s">
        <v>48</v>
      </c>
      <c r="E5978" t="s">
        <v>45</v>
      </c>
      <c r="F5978" t="s">
        <v>21</v>
      </c>
      <c r="G5978" s="5">
        <v>17520.53</v>
      </c>
      <c r="H5978" s="5">
        <f t="shared" si="651"/>
        <v>315.36953999999997</v>
      </c>
      <c r="I5978" s="6">
        <v>5</v>
      </c>
      <c r="J5978" s="6">
        <v>87602.65</v>
      </c>
      <c r="K5978" s="5">
        <f t="shared" si="652"/>
        <v>1576.8476999999998</v>
      </c>
      <c r="L5978" s="7">
        <v>3.88</v>
      </c>
      <c r="M5978" s="7">
        <v>2918</v>
      </c>
      <c r="N5978" s="3">
        <v>45540</v>
      </c>
      <c r="O5978" s="4" t="str">
        <f t="shared" si="653"/>
        <v>2024-09</v>
      </c>
      <c r="P5978" s="4" t="str">
        <f t="shared" si="654"/>
        <v>09</v>
      </c>
      <c r="Q5978" s="4" t="str">
        <f t="shared" si="655"/>
        <v>September</v>
      </c>
      <c r="R5978" s="30" t="str">
        <f t="shared" si="656"/>
        <v>05</v>
      </c>
      <c r="W5978" t="str">
        <f t="shared" si="657"/>
        <v>ok</v>
      </c>
    </row>
    <row r="5979" spans="1:23" x14ac:dyDescent="0.3">
      <c r="A5979" t="s">
        <v>6021</v>
      </c>
      <c r="B5979" t="s">
        <v>51</v>
      </c>
      <c r="C5979" t="s">
        <v>29</v>
      </c>
      <c r="D5979" t="s">
        <v>52</v>
      </c>
      <c r="E5979" t="s">
        <v>20</v>
      </c>
      <c r="F5979" t="s">
        <v>15</v>
      </c>
      <c r="G5979" s="5">
        <v>4682.2299999999996</v>
      </c>
      <c r="H5979" s="5">
        <f t="shared" si="651"/>
        <v>84.280139999999989</v>
      </c>
      <c r="I5979" s="6">
        <v>2</v>
      </c>
      <c r="J5979" s="6">
        <v>9364.4599999999991</v>
      </c>
      <c r="K5979" s="5">
        <f t="shared" si="652"/>
        <v>168.56027999999998</v>
      </c>
      <c r="L5979" s="7">
        <v>2.5499999999999998</v>
      </c>
      <c r="M5979" s="7">
        <v>594</v>
      </c>
      <c r="N5979" s="3">
        <v>45382</v>
      </c>
      <c r="O5979" s="4" t="str">
        <f t="shared" si="653"/>
        <v>2024-03</v>
      </c>
      <c r="P5979" s="4" t="str">
        <f t="shared" si="654"/>
        <v>03</v>
      </c>
      <c r="Q5979" s="4" t="str">
        <f t="shared" si="655"/>
        <v>March</v>
      </c>
      <c r="R5979" s="30" t="str">
        <f t="shared" si="656"/>
        <v>31</v>
      </c>
      <c r="W5979" t="str">
        <f t="shared" si="657"/>
        <v>ok</v>
      </c>
    </row>
    <row r="5980" spans="1:23" x14ac:dyDescent="0.3">
      <c r="A5980" t="s">
        <v>6022</v>
      </c>
      <c r="B5980" t="s">
        <v>28</v>
      </c>
      <c r="C5980" t="s">
        <v>29</v>
      </c>
      <c r="D5980" t="s">
        <v>30</v>
      </c>
      <c r="E5980" t="s">
        <v>20</v>
      </c>
      <c r="F5980" t="s">
        <v>15</v>
      </c>
      <c r="G5980" s="5">
        <v>13252.05</v>
      </c>
      <c r="H5980" s="5">
        <f t="shared" si="651"/>
        <v>238.53689999999997</v>
      </c>
      <c r="I5980" s="6">
        <v>3</v>
      </c>
      <c r="J5980" s="6">
        <v>39756.15</v>
      </c>
      <c r="K5980" s="5">
        <f t="shared" si="652"/>
        <v>715.61069999999995</v>
      </c>
      <c r="L5980" s="7">
        <v>1.45</v>
      </c>
      <c r="M5980" s="7">
        <v>2442</v>
      </c>
      <c r="N5980" s="3">
        <v>45479</v>
      </c>
      <c r="O5980" s="4" t="str">
        <f t="shared" si="653"/>
        <v>2024-07</v>
      </c>
      <c r="P5980" s="4" t="str">
        <f t="shared" si="654"/>
        <v>07</v>
      </c>
      <c r="Q5980" s="4" t="str">
        <f t="shared" si="655"/>
        <v>July</v>
      </c>
      <c r="R5980" s="30" t="str">
        <f t="shared" si="656"/>
        <v>06</v>
      </c>
      <c r="W5980" t="str">
        <f t="shared" si="657"/>
        <v>ok</v>
      </c>
    </row>
    <row r="5981" spans="1:23" x14ac:dyDescent="0.3">
      <c r="A5981" t="s">
        <v>6023</v>
      </c>
      <c r="B5981" t="s">
        <v>28</v>
      </c>
      <c r="C5981" t="s">
        <v>29</v>
      </c>
      <c r="D5981" t="s">
        <v>30</v>
      </c>
      <c r="E5981" t="s">
        <v>14</v>
      </c>
      <c r="F5981" t="s">
        <v>38</v>
      </c>
      <c r="G5981" s="5">
        <v>1398.63</v>
      </c>
      <c r="H5981" s="5">
        <f t="shared" si="651"/>
        <v>25.175339999999998</v>
      </c>
      <c r="I5981" s="6">
        <v>2</v>
      </c>
      <c r="J5981" s="6">
        <v>2797.26</v>
      </c>
      <c r="K5981" s="5">
        <f t="shared" si="652"/>
        <v>50.350679999999997</v>
      </c>
      <c r="L5981" s="7">
        <v>2.09</v>
      </c>
      <c r="M5981" s="7">
        <v>1317</v>
      </c>
      <c r="N5981" s="3">
        <v>45391</v>
      </c>
      <c r="O5981" s="4" t="str">
        <f t="shared" si="653"/>
        <v>2024-04</v>
      </c>
      <c r="P5981" s="4" t="str">
        <f t="shared" si="654"/>
        <v>04</v>
      </c>
      <c r="Q5981" s="4" t="str">
        <f t="shared" si="655"/>
        <v>April</v>
      </c>
      <c r="R5981" s="30" t="str">
        <f t="shared" si="656"/>
        <v>09</v>
      </c>
      <c r="W5981" t="str">
        <f t="shared" si="657"/>
        <v>ok</v>
      </c>
    </row>
    <row r="5982" spans="1:23" x14ac:dyDescent="0.3">
      <c r="A5982" t="s">
        <v>6024</v>
      </c>
      <c r="B5982" t="s">
        <v>41</v>
      </c>
      <c r="C5982" t="s">
        <v>42</v>
      </c>
      <c r="D5982" t="s">
        <v>43</v>
      </c>
      <c r="E5982" t="s">
        <v>14</v>
      </c>
      <c r="F5982" t="s">
        <v>26</v>
      </c>
      <c r="G5982" s="5">
        <v>13163.62</v>
      </c>
      <c r="H5982" s="5">
        <f t="shared" si="651"/>
        <v>236.94515999999999</v>
      </c>
      <c r="I5982" s="6">
        <v>4</v>
      </c>
      <c r="J5982" s="6">
        <v>52654.48</v>
      </c>
      <c r="K5982" s="5">
        <f t="shared" si="652"/>
        <v>947.78063999999995</v>
      </c>
      <c r="L5982" s="7">
        <v>4.78</v>
      </c>
      <c r="M5982" s="7">
        <v>1152</v>
      </c>
      <c r="N5982" s="3">
        <v>45598</v>
      </c>
      <c r="O5982" s="4" t="str">
        <f t="shared" si="653"/>
        <v>2024-11</v>
      </c>
      <c r="P5982" s="4" t="str">
        <f t="shared" si="654"/>
        <v>11</v>
      </c>
      <c r="Q5982" s="4" t="str">
        <f t="shared" si="655"/>
        <v>November</v>
      </c>
      <c r="R5982" s="30" t="str">
        <f t="shared" si="656"/>
        <v>02</v>
      </c>
      <c r="W5982" t="str">
        <f t="shared" si="657"/>
        <v>ok</v>
      </c>
    </row>
    <row r="5983" spans="1:23" x14ac:dyDescent="0.3">
      <c r="A5983" t="s">
        <v>6025</v>
      </c>
      <c r="B5983" t="s">
        <v>41</v>
      </c>
      <c r="C5983" t="s">
        <v>42</v>
      </c>
      <c r="D5983" t="s">
        <v>43</v>
      </c>
      <c r="E5983" t="s">
        <v>45</v>
      </c>
      <c r="F5983" t="s">
        <v>31</v>
      </c>
      <c r="G5983" s="5">
        <v>18627.5</v>
      </c>
      <c r="H5983" s="5">
        <f t="shared" si="651"/>
        <v>335.29499999999996</v>
      </c>
      <c r="I5983" s="6">
        <v>3</v>
      </c>
      <c r="J5983" s="6">
        <v>55882.5</v>
      </c>
      <c r="K5983" s="5">
        <f t="shared" si="652"/>
        <v>1005.8849999999999</v>
      </c>
      <c r="L5983" s="7">
        <v>3.92</v>
      </c>
      <c r="M5983" s="7">
        <v>3385</v>
      </c>
      <c r="N5983" s="3">
        <v>45547</v>
      </c>
      <c r="O5983" s="4" t="str">
        <f t="shared" si="653"/>
        <v>2024-09</v>
      </c>
      <c r="P5983" s="4" t="str">
        <f t="shared" si="654"/>
        <v>09</v>
      </c>
      <c r="Q5983" s="4" t="str">
        <f t="shared" si="655"/>
        <v>September</v>
      </c>
      <c r="R5983" s="30" t="str">
        <f t="shared" si="656"/>
        <v>12</v>
      </c>
      <c r="W5983" t="str">
        <f t="shared" si="657"/>
        <v>ok</v>
      </c>
    </row>
    <row r="5984" spans="1:23" x14ac:dyDescent="0.3">
      <c r="A5984" t="s">
        <v>6026</v>
      </c>
      <c r="B5984" t="s">
        <v>23</v>
      </c>
      <c r="C5984" t="s">
        <v>24</v>
      </c>
      <c r="D5984" t="s">
        <v>25</v>
      </c>
      <c r="E5984" t="s">
        <v>45</v>
      </c>
      <c r="F5984" t="s">
        <v>38</v>
      </c>
      <c r="G5984" s="5">
        <v>7621.28</v>
      </c>
      <c r="H5984" s="5">
        <f t="shared" si="651"/>
        <v>137.18303999999998</v>
      </c>
      <c r="I5984" s="6">
        <v>4</v>
      </c>
      <c r="J5984" s="6">
        <v>30485.119999999999</v>
      </c>
      <c r="K5984" s="5">
        <f t="shared" si="652"/>
        <v>548.73215999999991</v>
      </c>
      <c r="L5984" s="7">
        <v>2.29</v>
      </c>
      <c r="M5984" s="7">
        <v>2902</v>
      </c>
      <c r="N5984" s="3">
        <v>45641</v>
      </c>
      <c r="O5984" s="4" t="str">
        <f t="shared" si="653"/>
        <v>2024-12</v>
      </c>
      <c r="P5984" s="4" t="str">
        <f t="shared" si="654"/>
        <v>12</v>
      </c>
      <c r="Q5984" s="4" t="str">
        <f t="shared" si="655"/>
        <v>December</v>
      </c>
      <c r="R5984" s="30" t="str">
        <f t="shared" si="656"/>
        <v>15</v>
      </c>
      <c r="W5984" t="str">
        <f t="shared" si="657"/>
        <v>ok</v>
      </c>
    </row>
    <row r="5985" spans="1:23" x14ac:dyDescent="0.3">
      <c r="A5985" t="s">
        <v>6027</v>
      </c>
      <c r="B5985" t="s">
        <v>33</v>
      </c>
      <c r="C5985" t="s">
        <v>12</v>
      </c>
      <c r="D5985" t="s">
        <v>34</v>
      </c>
      <c r="E5985" t="s">
        <v>14</v>
      </c>
      <c r="F5985" t="s">
        <v>38</v>
      </c>
      <c r="G5985" s="5">
        <v>12200.27</v>
      </c>
      <c r="H5985" s="5">
        <f t="shared" si="651"/>
        <v>219.60486</v>
      </c>
      <c r="I5985" s="6">
        <v>3</v>
      </c>
      <c r="J5985" s="6">
        <v>36600.81</v>
      </c>
      <c r="K5985" s="5">
        <f t="shared" si="652"/>
        <v>658.81457999999998</v>
      </c>
      <c r="L5985" s="7">
        <v>3.03</v>
      </c>
      <c r="M5985" s="7">
        <v>2867</v>
      </c>
      <c r="N5985" s="3">
        <v>45416</v>
      </c>
      <c r="O5985" s="4" t="str">
        <f t="shared" si="653"/>
        <v>2024-05</v>
      </c>
      <c r="P5985" s="4" t="str">
        <f t="shared" si="654"/>
        <v>05</v>
      </c>
      <c r="Q5985" s="4" t="str">
        <f t="shared" si="655"/>
        <v>May</v>
      </c>
      <c r="R5985" s="30" t="str">
        <f t="shared" si="656"/>
        <v>04</v>
      </c>
      <c r="W5985" t="str">
        <f t="shared" si="657"/>
        <v>ok</v>
      </c>
    </row>
    <row r="5986" spans="1:23" x14ac:dyDescent="0.3">
      <c r="A5986" t="s">
        <v>6028</v>
      </c>
      <c r="B5986" t="s">
        <v>17</v>
      </c>
      <c r="C5986" t="s">
        <v>18</v>
      </c>
      <c r="D5986" t="s">
        <v>19</v>
      </c>
      <c r="E5986" t="s">
        <v>20</v>
      </c>
      <c r="F5986" t="s">
        <v>31</v>
      </c>
      <c r="G5986" s="5">
        <v>14772.33</v>
      </c>
      <c r="H5986" s="5">
        <f t="shared" si="651"/>
        <v>265.90193999999997</v>
      </c>
      <c r="I5986" s="6">
        <v>4</v>
      </c>
      <c r="J5986" s="6">
        <v>59089.32</v>
      </c>
      <c r="K5986" s="5">
        <f t="shared" si="652"/>
        <v>1063.6077599999999</v>
      </c>
      <c r="L5986" s="7">
        <v>2.21</v>
      </c>
      <c r="M5986" s="7">
        <v>1661</v>
      </c>
      <c r="N5986" s="3">
        <v>45425</v>
      </c>
      <c r="O5986" s="4" t="str">
        <f t="shared" si="653"/>
        <v>2024-05</v>
      </c>
      <c r="P5986" s="4" t="str">
        <f t="shared" si="654"/>
        <v>05</v>
      </c>
      <c r="Q5986" s="4" t="str">
        <f t="shared" si="655"/>
        <v>May</v>
      </c>
      <c r="R5986" s="30" t="str">
        <f t="shared" si="656"/>
        <v>13</v>
      </c>
      <c r="W5986" t="str">
        <f t="shared" si="657"/>
        <v>ok</v>
      </c>
    </row>
    <row r="5987" spans="1:23" x14ac:dyDescent="0.3">
      <c r="A5987" t="s">
        <v>6029</v>
      </c>
      <c r="B5987" t="s">
        <v>36</v>
      </c>
      <c r="C5987" t="s">
        <v>18</v>
      </c>
      <c r="D5987" t="s">
        <v>37</v>
      </c>
      <c r="E5987" t="s">
        <v>45</v>
      </c>
      <c r="F5987" t="s">
        <v>31</v>
      </c>
      <c r="G5987" s="5">
        <v>8039.65</v>
      </c>
      <c r="H5987" s="5">
        <f t="shared" si="651"/>
        <v>144.71369999999999</v>
      </c>
      <c r="I5987" s="6">
        <v>1</v>
      </c>
      <c r="J5987" s="6">
        <v>8039.65</v>
      </c>
      <c r="K5987" s="5">
        <f t="shared" si="652"/>
        <v>144.71369999999999</v>
      </c>
      <c r="L5987" s="7">
        <v>1.34</v>
      </c>
      <c r="M5987" s="7">
        <v>1482</v>
      </c>
      <c r="N5987" s="3">
        <v>45422</v>
      </c>
      <c r="O5987" s="4" t="str">
        <f t="shared" si="653"/>
        <v>2024-05</v>
      </c>
      <c r="P5987" s="4" t="str">
        <f t="shared" si="654"/>
        <v>05</v>
      </c>
      <c r="Q5987" s="4" t="str">
        <f t="shared" si="655"/>
        <v>May</v>
      </c>
      <c r="R5987" s="30" t="str">
        <f t="shared" si="656"/>
        <v>10</v>
      </c>
      <c r="W5987" t="str">
        <f t="shared" si="657"/>
        <v>ok</v>
      </c>
    </row>
    <row r="5988" spans="1:23" x14ac:dyDescent="0.3">
      <c r="A5988" t="s">
        <v>6030</v>
      </c>
      <c r="B5988" t="s">
        <v>36</v>
      </c>
      <c r="C5988" t="s">
        <v>18</v>
      </c>
      <c r="D5988" t="s">
        <v>37</v>
      </c>
      <c r="E5988" t="s">
        <v>20</v>
      </c>
      <c r="F5988" t="s">
        <v>15</v>
      </c>
      <c r="G5988" s="5">
        <v>1125.8599999999999</v>
      </c>
      <c r="H5988" s="5">
        <f t="shared" si="651"/>
        <v>20.265479999999997</v>
      </c>
      <c r="I5988" s="6">
        <v>4</v>
      </c>
      <c r="J5988" s="6">
        <v>4503.4399999999996</v>
      </c>
      <c r="K5988" s="5">
        <f t="shared" si="652"/>
        <v>81.061919999999986</v>
      </c>
      <c r="L5988" s="7">
        <v>3.34</v>
      </c>
      <c r="M5988" s="7">
        <v>3262</v>
      </c>
      <c r="N5988" s="3">
        <v>45335</v>
      </c>
      <c r="O5988" s="4" t="str">
        <f t="shared" si="653"/>
        <v>2024-02</v>
      </c>
      <c r="P5988" s="4" t="str">
        <f t="shared" si="654"/>
        <v>02</v>
      </c>
      <c r="Q5988" s="4" t="str">
        <f t="shared" si="655"/>
        <v>February</v>
      </c>
      <c r="R5988" s="30" t="str">
        <f t="shared" si="656"/>
        <v>13</v>
      </c>
      <c r="W5988" t="str">
        <f t="shared" si="657"/>
        <v>ok</v>
      </c>
    </row>
    <row r="5989" spans="1:23" x14ac:dyDescent="0.3">
      <c r="A5989" t="s">
        <v>6031</v>
      </c>
      <c r="B5989" t="s">
        <v>51</v>
      </c>
      <c r="C5989" t="s">
        <v>29</v>
      </c>
      <c r="D5989" t="s">
        <v>52</v>
      </c>
      <c r="E5989" t="s">
        <v>45</v>
      </c>
      <c r="F5989" t="s">
        <v>38</v>
      </c>
      <c r="G5989" s="5">
        <v>1451.66</v>
      </c>
      <c r="H5989" s="5">
        <f t="shared" si="651"/>
        <v>26.12988</v>
      </c>
      <c r="I5989" s="6">
        <v>4</v>
      </c>
      <c r="J5989" s="6">
        <v>5806.64</v>
      </c>
      <c r="K5989" s="5">
        <f t="shared" si="652"/>
        <v>104.51952</v>
      </c>
      <c r="L5989" s="7">
        <v>2.21</v>
      </c>
      <c r="M5989" s="7">
        <v>192</v>
      </c>
      <c r="N5989" s="3">
        <v>45526</v>
      </c>
      <c r="O5989" s="4" t="str">
        <f t="shared" si="653"/>
        <v>2024-08</v>
      </c>
      <c r="P5989" s="4" t="str">
        <f t="shared" si="654"/>
        <v>08</v>
      </c>
      <c r="Q5989" s="4" t="str">
        <f t="shared" si="655"/>
        <v>August</v>
      </c>
      <c r="R5989" s="30" t="str">
        <f t="shared" si="656"/>
        <v>22</v>
      </c>
      <c r="W5989" t="str">
        <f t="shared" si="657"/>
        <v>ok</v>
      </c>
    </row>
    <row r="5990" spans="1:23" x14ac:dyDescent="0.3">
      <c r="A5990" t="s">
        <v>6032</v>
      </c>
      <c r="B5990" t="s">
        <v>41</v>
      </c>
      <c r="C5990" t="s">
        <v>42</v>
      </c>
      <c r="D5990" t="s">
        <v>43</v>
      </c>
      <c r="E5990" t="s">
        <v>45</v>
      </c>
      <c r="F5990" t="s">
        <v>26</v>
      </c>
      <c r="G5990" s="5">
        <v>7537.41</v>
      </c>
      <c r="H5990" s="5">
        <f t="shared" si="651"/>
        <v>135.67337999999998</v>
      </c>
      <c r="I5990" s="6">
        <v>5</v>
      </c>
      <c r="J5990" s="6">
        <v>37687.050000000003</v>
      </c>
      <c r="K5990" s="5">
        <f t="shared" si="652"/>
        <v>678.36689999999987</v>
      </c>
      <c r="L5990" s="7">
        <v>2.36</v>
      </c>
      <c r="M5990" s="7">
        <v>348</v>
      </c>
      <c r="N5990" s="3">
        <v>45578</v>
      </c>
      <c r="O5990" s="4" t="str">
        <f t="shared" si="653"/>
        <v>2024-10</v>
      </c>
      <c r="P5990" s="4" t="str">
        <f t="shared" si="654"/>
        <v>10</v>
      </c>
      <c r="Q5990" s="4" t="str">
        <f t="shared" si="655"/>
        <v>October</v>
      </c>
      <c r="R5990" s="30" t="str">
        <f t="shared" si="656"/>
        <v>13</v>
      </c>
      <c r="W5990" t="str">
        <f t="shared" si="657"/>
        <v>ok</v>
      </c>
    </row>
    <row r="5991" spans="1:23" x14ac:dyDescent="0.3">
      <c r="A5991" t="s">
        <v>6033</v>
      </c>
      <c r="B5991" t="s">
        <v>28</v>
      </c>
      <c r="C5991" t="s">
        <v>29</v>
      </c>
      <c r="D5991" t="s">
        <v>30</v>
      </c>
      <c r="E5991" t="s">
        <v>20</v>
      </c>
      <c r="F5991" t="s">
        <v>31</v>
      </c>
      <c r="G5991" s="5">
        <v>18016.13</v>
      </c>
      <c r="H5991" s="5">
        <f t="shared" si="651"/>
        <v>324.29034000000001</v>
      </c>
      <c r="I5991" s="6">
        <v>2</v>
      </c>
      <c r="J5991" s="6">
        <v>36032.26</v>
      </c>
      <c r="K5991" s="5">
        <f t="shared" si="652"/>
        <v>648.58068000000003</v>
      </c>
      <c r="L5991" s="7">
        <v>3.41</v>
      </c>
      <c r="M5991" s="7">
        <v>1626</v>
      </c>
      <c r="N5991" s="3">
        <v>45453</v>
      </c>
      <c r="O5991" s="4" t="str">
        <f t="shared" si="653"/>
        <v>2024-06</v>
      </c>
      <c r="P5991" s="4" t="str">
        <f t="shared" si="654"/>
        <v>06</v>
      </c>
      <c r="Q5991" s="4" t="str">
        <f t="shared" si="655"/>
        <v>June</v>
      </c>
      <c r="R5991" s="30" t="str">
        <f t="shared" si="656"/>
        <v>10</v>
      </c>
      <c r="W5991" t="str">
        <f t="shared" si="657"/>
        <v>ok</v>
      </c>
    </row>
    <row r="5992" spans="1:23" x14ac:dyDescent="0.3">
      <c r="A5992" t="s">
        <v>6034</v>
      </c>
      <c r="B5992" t="s">
        <v>63</v>
      </c>
      <c r="C5992" t="s">
        <v>18</v>
      </c>
      <c r="D5992" t="s">
        <v>64</v>
      </c>
      <c r="E5992" t="s">
        <v>14</v>
      </c>
      <c r="F5992" t="s">
        <v>60</v>
      </c>
      <c r="G5992" s="5">
        <v>2764.81</v>
      </c>
      <c r="H5992" s="5">
        <f t="shared" si="651"/>
        <v>49.766579999999998</v>
      </c>
      <c r="I5992" s="6">
        <v>3</v>
      </c>
      <c r="J5992" s="6">
        <v>8294.43</v>
      </c>
      <c r="K5992" s="5">
        <f t="shared" si="652"/>
        <v>149.29973999999999</v>
      </c>
      <c r="L5992" s="7">
        <v>1.69</v>
      </c>
      <c r="M5992" s="7">
        <v>3241</v>
      </c>
      <c r="N5992" s="3">
        <v>45495</v>
      </c>
      <c r="O5992" s="4" t="str">
        <f t="shared" si="653"/>
        <v>2024-07</v>
      </c>
      <c r="P5992" s="4" t="str">
        <f t="shared" si="654"/>
        <v>07</v>
      </c>
      <c r="Q5992" s="4" t="str">
        <f t="shared" si="655"/>
        <v>July</v>
      </c>
      <c r="R5992" s="30" t="str">
        <f t="shared" si="656"/>
        <v>22</v>
      </c>
      <c r="W5992" t="str">
        <f t="shared" si="657"/>
        <v>ok</v>
      </c>
    </row>
    <row r="5993" spans="1:23" x14ac:dyDescent="0.3">
      <c r="A5993" t="s">
        <v>6035</v>
      </c>
      <c r="B5993" t="s">
        <v>36</v>
      </c>
      <c r="C5993" t="s">
        <v>18</v>
      </c>
      <c r="D5993" t="s">
        <v>37</v>
      </c>
      <c r="E5993" t="s">
        <v>14</v>
      </c>
      <c r="F5993" t="s">
        <v>21</v>
      </c>
      <c r="G5993" s="5">
        <v>2084.5</v>
      </c>
      <c r="H5993" s="5">
        <f t="shared" si="651"/>
        <v>37.520999999999994</v>
      </c>
      <c r="I5993" s="6">
        <v>2</v>
      </c>
      <c r="J5993" s="6">
        <v>4169</v>
      </c>
      <c r="K5993" s="5">
        <f t="shared" si="652"/>
        <v>75.041999999999987</v>
      </c>
      <c r="L5993" s="7">
        <v>3.41</v>
      </c>
      <c r="M5993" s="7">
        <v>3320</v>
      </c>
      <c r="N5993" s="3">
        <v>45426</v>
      </c>
      <c r="O5993" s="4" t="str">
        <f t="shared" si="653"/>
        <v>2024-05</v>
      </c>
      <c r="P5993" s="4" t="str">
        <f t="shared" si="654"/>
        <v>05</v>
      </c>
      <c r="Q5993" s="4" t="str">
        <f t="shared" si="655"/>
        <v>May</v>
      </c>
      <c r="R5993" s="30" t="str">
        <f t="shared" si="656"/>
        <v>14</v>
      </c>
      <c r="W5993" t="str">
        <f t="shared" si="657"/>
        <v>ok</v>
      </c>
    </row>
    <row r="5994" spans="1:23" x14ac:dyDescent="0.3">
      <c r="A5994" t="s">
        <v>6036</v>
      </c>
      <c r="B5994" t="s">
        <v>23</v>
      </c>
      <c r="C5994" t="s">
        <v>24</v>
      </c>
      <c r="D5994" t="s">
        <v>25</v>
      </c>
      <c r="E5994" t="s">
        <v>45</v>
      </c>
      <c r="F5994" t="s">
        <v>31</v>
      </c>
      <c r="G5994" s="5">
        <v>19186.3</v>
      </c>
      <c r="H5994" s="5">
        <f t="shared" si="651"/>
        <v>345.35339999999997</v>
      </c>
      <c r="I5994" s="6">
        <v>4</v>
      </c>
      <c r="J5994" s="6">
        <v>76745.2</v>
      </c>
      <c r="K5994" s="5">
        <f t="shared" si="652"/>
        <v>1381.4135999999999</v>
      </c>
      <c r="L5994" s="7">
        <v>4.63</v>
      </c>
      <c r="M5994" s="7">
        <v>661</v>
      </c>
      <c r="N5994" s="3">
        <v>45415</v>
      </c>
      <c r="O5994" s="4" t="str">
        <f t="shared" si="653"/>
        <v>2024-05</v>
      </c>
      <c r="P5994" s="4" t="str">
        <f t="shared" si="654"/>
        <v>05</v>
      </c>
      <c r="Q5994" s="4" t="str">
        <f t="shared" si="655"/>
        <v>May</v>
      </c>
      <c r="R5994" s="30" t="str">
        <f t="shared" si="656"/>
        <v>03</v>
      </c>
      <c r="W5994" t="str">
        <f t="shared" si="657"/>
        <v>ok</v>
      </c>
    </row>
    <row r="5995" spans="1:23" x14ac:dyDescent="0.3">
      <c r="A5995" t="s">
        <v>6037</v>
      </c>
      <c r="B5995" t="s">
        <v>28</v>
      </c>
      <c r="C5995" t="s">
        <v>29</v>
      </c>
      <c r="D5995" t="s">
        <v>30</v>
      </c>
      <c r="E5995" t="s">
        <v>45</v>
      </c>
      <c r="F5995" t="s">
        <v>15</v>
      </c>
      <c r="G5995" s="5">
        <v>10428.08</v>
      </c>
      <c r="H5995" s="5">
        <f t="shared" si="651"/>
        <v>187.70543999999998</v>
      </c>
      <c r="I5995" s="6">
        <v>4</v>
      </c>
      <c r="J5995" s="6">
        <v>41712.32</v>
      </c>
      <c r="K5995" s="5">
        <f t="shared" si="652"/>
        <v>750.82175999999993</v>
      </c>
      <c r="L5995" s="7">
        <v>3.54</v>
      </c>
      <c r="M5995" s="7">
        <v>4365</v>
      </c>
      <c r="N5995" s="3">
        <v>45357</v>
      </c>
      <c r="O5995" s="4" t="str">
        <f t="shared" si="653"/>
        <v>2024-03</v>
      </c>
      <c r="P5995" s="4" t="str">
        <f t="shared" si="654"/>
        <v>03</v>
      </c>
      <c r="Q5995" s="4" t="str">
        <f t="shared" si="655"/>
        <v>March</v>
      </c>
      <c r="R5995" s="30" t="str">
        <f t="shared" si="656"/>
        <v>06</v>
      </c>
      <c r="W5995" t="str">
        <f t="shared" si="657"/>
        <v>ok</v>
      </c>
    </row>
    <row r="5996" spans="1:23" x14ac:dyDescent="0.3">
      <c r="A5996" t="s">
        <v>6038</v>
      </c>
      <c r="B5996" t="s">
        <v>41</v>
      </c>
      <c r="C5996" t="s">
        <v>42</v>
      </c>
      <c r="D5996" t="s">
        <v>43</v>
      </c>
      <c r="E5996" t="s">
        <v>14</v>
      </c>
      <c r="F5996" t="s">
        <v>21</v>
      </c>
      <c r="G5996" s="5">
        <v>1925</v>
      </c>
      <c r="H5996" s="5">
        <f t="shared" si="651"/>
        <v>34.65</v>
      </c>
      <c r="I5996" s="6">
        <v>5</v>
      </c>
      <c r="J5996" s="6">
        <v>9625</v>
      </c>
      <c r="K5996" s="5">
        <f t="shared" si="652"/>
        <v>173.25</v>
      </c>
      <c r="L5996" s="7">
        <v>3.07</v>
      </c>
      <c r="M5996" s="7">
        <v>3976</v>
      </c>
      <c r="N5996" s="3">
        <v>45504</v>
      </c>
      <c r="O5996" s="4" t="str">
        <f t="shared" si="653"/>
        <v>2024-07</v>
      </c>
      <c r="P5996" s="4" t="str">
        <f t="shared" si="654"/>
        <v>07</v>
      </c>
      <c r="Q5996" s="4" t="str">
        <f t="shared" si="655"/>
        <v>July</v>
      </c>
      <c r="R5996" s="30" t="str">
        <f t="shared" si="656"/>
        <v>31</v>
      </c>
      <c r="W5996" t="str">
        <f t="shared" si="657"/>
        <v>ok</v>
      </c>
    </row>
    <row r="5997" spans="1:23" x14ac:dyDescent="0.3">
      <c r="A5997" t="s">
        <v>6039</v>
      </c>
      <c r="B5997" t="s">
        <v>11</v>
      </c>
      <c r="C5997" t="s">
        <v>12</v>
      </c>
      <c r="D5997" t="s">
        <v>13</v>
      </c>
      <c r="E5997" t="s">
        <v>20</v>
      </c>
      <c r="F5997" t="s">
        <v>21</v>
      </c>
      <c r="G5997" s="5">
        <v>2553.38</v>
      </c>
      <c r="H5997" s="5">
        <f t="shared" si="651"/>
        <v>45.960839999999997</v>
      </c>
      <c r="I5997" s="6">
        <v>1</v>
      </c>
      <c r="J5997" s="6">
        <v>2553.38</v>
      </c>
      <c r="K5997" s="5">
        <f t="shared" si="652"/>
        <v>45.960839999999997</v>
      </c>
      <c r="L5997" s="7">
        <v>1.24</v>
      </c>
      <c r="M5997" s="7">
        <v>3963</v>
      </c>
      <c r="N5997" s="3">
        <v>45596</v>
      </c>
      <c r="O5997" s="4" t="str">
        <f t="shared" si="653"/>
        <v>2024-10</v>
      </c>
      <c r="P5997" s="4" t="str">
        <f t="shared" si="654"/>
        <v>10</v>
      </c>
      <c r="Q5997" s="4" t="str">
        <f t="shared" si="655"/>
        <v>October</v>
      </c>
      <c r="R5997" s="30" t="str">
        <f t="shared" si="656"/>
        <v>31</v>
      </c>
      <c r="W5997" t="str">
        <f t="shared" si="657"/>
        <v>ok</v>
      </c>
    </row>
    <row r="5998" spans="1:23" x14ac:dyDescent="0.3">
      <c r="A5998" t="s">
        <v>6040</v>
      </c>
      <c r="B5998" t="s">
        <v>11</v>
      </c>
      <c r="C5998" t="s">
        <v>12</v>
      </c>
      <c r="D5998" t="s">
        <v>13</v>
      </c>
      <c r="E5998" t="s">
        <v>20</v>
      </c>
      <c r="F5998" t="s">
        <v>38</v>
      </c>
      <c r="G5998" s="5">
        <v>7221.35</v>
      </c>
      <c r="H5998" s="5">
        <f t="shared" si="651"/>
        <v>129.98429999999999</v>
      </c>
      <c r="I5998" s="6">
        <v>1</v>
      </c>
      <c r="J5998" s="6">
        <v>7221.35</v>
      </c>
      <c r="K5998" s="5">
        <f t="shared" si="652"/>
        <v>129.98429999999999</v>
      </c>
      <c r="L5998" s="7">
        <v>2.11</v>
      </c>
      <c r="M5998" s="7">
        <v>3270</v>
      </c>
      <c r="N5998" s="3">
        <v>45595</v>
      </c>
      <c r="O5998" s="4" t="str">
        <f t="shared" si="653"/>
        <v>2024-10</v>
      </c>
      <c r="P5998" s="4" t="str">
        <f t="shared" si="654"/>
        <v>10</v>
      </c>
      <c r="Q5998" s="4" t="str">
        <f t="shared" si="655"/>
        <v>October</v>
      </c>
      <c r="R5998" s="30" t="str">
        <f t="shared" si="656"/>
        <v>30</v>
      </c>
      <c r="W5998" t="str">
        <f t="shared" si="657"/>
        <v>ok</v>
      </c>
    </row>
    <row r="5999" spans="1:23" x14ac:dyDescent="0.3">
      <c r="A5999" t="s">
        <v>6041</v>
      </c>
      <c r="B5999" t="s">
        <v>28</v>
      </c>
      <c r="C5999" t="s">
        <v>29</v>
      </c>
      <c r="D5999" t="s">
        <v>30</v>
      </c>
      <c r="E5999" t="s">
        <v>14</v>
      </c>
      <c r="F5999" t="s">
        <v>38</v>
      </c>
      <c r="G5999" s="5">
        <v>8145.48</v>
      </c>
      <c r="H5999" s="5">
        <f t="shared" si="651"/>
        <v>146.61863999999997</v>
      </c>
      <c r="I5999" s="6">
        <v>4</v>
      </c>
      <c r="J5999" s="6">
        <v>32581.919999999998</v>
      </c>
      <c r="K5999" s="5">
        <f t="shared" si="652"/>
        <v>586.47455999999988</v>
      </c>
      <c r="L5999" s="7">
        <v>4.84</v>
      </c>
      <c r="M5999" s="7">
        <v>4373</v>
      </c>
      <c r="N5999" s="3">
        <v>45558</v>
      </c>
      <c r="O5999" s="4" t="str">
        <f t="shared" si="653"/>
        <v>2024-09</v>
      </c>
      <c r="P5999" s="4" t="str">
        <f t="shared" si="654"/>
        <v>09</v>
      </c>
      <c r="Q5999" s="4" t="str">
        <f t="shared" si="655"/>
        <v>September</v>
      </c>
      <c r="R5999" s="30" t="str">
        <f t="shared" si="656"/>
        <v>23</v>
      </c>
      <c r="W5999" t="str">
        <f t="shared" si="657"/>
        <v>ok</v>
      </c>
    </row>
    <row r="6000" spans="1:23" x14ac:dyDescent="0.3">
      <c r="A6000" t="s">
        <v>6042</v>
      </c>
      <c r="B6000" t="s">
        <v>36</v>
      </c>
      <c r="C6000" t="s">
        <v>18</v>
      </c>
      <c r="D6000" t="s">
        <v>37</v>
      </c>
      <c r="E6000" t="s">
        <v>14</v>
      </c>
      <c r="F6000" t="s">
        <v>31</v>
      </c>
      <c r="G6000" s="5">
        <v>8036.81</v>
      </c>
      <c r="H6000" s="5">
        <f t="shared" si="651"/>
        <v>144.66257999999999</v>
      </c>
      <c r="I6000" s="6">
        <v>1</v>
      </c>
      <c r="J6000" s="6">
        <v>8036.81</v>
      </c>
      <c r="K6000" s="5">
        <f t="shared" si="652"/>
        <v>144.66257999999999</v>
      </c>
      <c r="L6000" s="7">
        <v>3.15</v>
      </c>
      <c r="M6000" s="7">
        <v>4474</v>
      </c>
      <c r="N6000" s="3">
        <v>45367</v>
      </c>
      <c r="O6000" s="4" t="str">
        <f t="shared" si="653"/>
        <v>2024-03</v>
      </c>
      <c r="P6000" s="4" t="str">
        <f t="shared" si="654"/>
        <v>03</v>
      </c>
      <c r="Q6000" s="4" t="str">
        <f t="shared" si="655"/>
        <v>March</v>
      </c>
      <c r="R6000" s="30" t="str">
        <f t="shared" si="656"/>
        <v>16</v>
      </c>
      <c r="W6000" t="str">
        <f t="shared" si="657"/>
        <v>ok</v>
      </c>
    </row>
    <row r="6001" spans="1:23" x14ac:dyDescent="0.3">
      <c r="A6001" t="s">
        <v>6043</v>
      </c>
      <c r="B6001" t="s">
        <v>23</v>
      </c>
      <c r="C6001" t="s">
        <v>24</v>
      </c>
      <c r="D6001" t="s">
        <v>25</v>
      </c>
      <c r="E6001" t="s">
        <v>14</v>
      </c>
      <c r="F6001" t="s">
        <v>31</v>
      </c>
      <c r="G6001" s="5">
        <v>10113.64</v>
      </c>
      <c r="H6001" s="5">
        <f t="shared" si="651"/>
        <v>182.04551999999998</v>
      </c>
      <c r="I6001" s="6">
        <v>2</v>
      </c>
      <c r="J6001" s="6">
        <v>20227.28</v>
      </c>
      <c r="K6001" s="5">
        <f t="shared" si="652"/>
        <v>364.09103999999996</v>
      </c>
      <c r="L6001" s="7">
        <v>2.21</v>
      </c>
      <c r="M6001" s="7">
        <v>3440</v>
      </c>
      <c r="N6001" s="3">
        <v>45303</v>
      </c>
      <c r="O6001" s="4" t="str">
        <f t="shared" si="653"/>
        <v>2024-01</v>
      </c>
      <c r="P6001" s="4" t="str">
        <f t="shared" si="654"/>
        <v>01</v>
      </c>
      <c r="Q6001" s="4" t="str">
        <f t="shared" si="655"/>
        <v>January</v>
      </c>
      <c r="R6001" s="30" t="str">
        <f t="shared" si="656"/>
        <v>12</v>
      </c>
      <c r="W6001" t="str">
        <f t="shared" si="657"/>
        <v>ok</v>
      </c>
    </row>
    <row r="6002" spans="1:23" x14ac:dyDescent="0.3">
      <c r="A6002" t="s">
        <v>6044</v>
      </c>
      <c r="B6002" t="s">
        <v>41</v>
      </c>
      <c r="C6002" t="s">
        <v>42</v>
      </c>
      <c r="D6002" t="s">
        <v>43</v>
      </c>
      <c r="E6002" t="s">
        <v>45</v>
      </c>
      <c r="F6002" t="s">
        <v>31</v>
      </c>
      <c r="G6002" s="5">
        <v>14481.37</v>
      </c>
      <c r="H6002" s="5">
        <f t="shared" si="651"/>
        <v>260.66465999999997</v>
      </c>
      <c r="I6002" s="6">
        <v>4</v>
      </c>
      <c r="J6002" s="6">
        <v>57925.48</v>
      </c>
      <c r="K6002" s="5">
        <f t="shared" si="652"/>
        <v>1042.6586399999999</v>
      </c>
      <c r="L6002" s="7">
        <v>4.93</v>
      </c>
      <c r="M6002" s="7">
        <v>4320</v>
      </c>
      <c r="N6002" s="3">
        <v>45446</v>
      </c>
      <c r="O6002" s="4" t="str">
        <f t="shared" si="653"/>
        <v>2024-06</v>
      </c>
      <c r="P6002" s="4" t="str">
        <f t="shared" si="654"/>
        <v>06</v>
      </c>
      <c r="Q6002" s="4" t="str">
        <f t="shared" si="655"/>
        <v>June</v>
      </c>
      <c r="R6002" s="30" t="str">
        <f t="shared" si="656"/>
        <v>03</v>
      </c>
      <c r="W6002" t="str">
        <f t="shared" si="657"/>
        <v>ok</v>
      </c>
    </row>
    <row r="6003" spans="1:23" x14ac:dyDescent="0.3">
      <c r="A6003" t="s">
        <v>6045</v>
      </c>
      <c r="B6003" t="s">
        <v>33</v>
      </c>
      <c r="C6003" t="s">
        <v>12</v>
      </c>
      <c r="D6003" t="s">
        <v>34</v>
      </c>
      <c r="E6003" t="s">
        <v>14</v>
      </c>
      <c r="F6003" t="s">
        <v>38</v>
      </c>
      <c r="G6003" s="5">
        <v>401.08</v>
      </c>
      <c r="H6003" s="5">
        <f t="shared" si="651"/>
        <v>7.2194399999999987</v>
      </c>
      <c r="I6003" s="6">
        <v>1</v>
      </c>
      <c r="J6003" s="6">
        <v>401.08</v>
      </c>
      <c r="K6003" s="5">
        <f t="shared" si="652"/>
        <v>7.2194399999999987</v>
      </c>
      <c r="L6003" s="7">
        <v>1.68</v>
      </c>
      <c r="M6003" s="7">
        <v>486</v>
      </c>
      <c r="N6003" s="3">
        <v>45310</v>
      </c>
      <c r="O6003" s="4" t="str">
        <f t="shared" si="653"/>
        <v>2024-01</v>
      </c>
      <c r="P6003" s="4" t="str">
        <f t="shared" si="654"/>
        <v>01</v>
      </c>
      <c r="Q6003" s="4" t="str">
        <f t="shared" si="655"/>
        <v>January</v>
      </c>
      <c r="R6003" s="30" t="str">
        <f t="shared" si="656"/>
        <v>19</v>
      </c>
      <c r="W6003" t="str">
        <f t="shared" si="657"/>
        <v>ok</v>
      </c>
    </row>
    <row r="6004" spans="1:23" x14ac:dyDescent="0.3">
      <c r="A6004" t="s">
        <v>6046</v>
      </c>
      <c r="B6004" t="s">
        <v>41</v>
      </c>
      <c r="C6004" t="s">
        <v>42</v>
      </c>
      <c r="D6004" t="s">
        <v>43</v>
      </c>
      <c r="E6004" t="s">
        <v>45</v>
      </c>
      <c r="F6004" t="s">
        <v>38</v>
      </c>
      <c r="G6004" s="5">
        <v>10380.959999999999</v>
      </c>
      <c r="H6004" s="5">
        <f t="shared" si="651"/>
        <v>186.85727999999997</v>
      </c>
      <c r="I6004" s="6">
        <v>5</v>
      </c>
      <c r="J6004" s="6">
        <v>51904.800000000003</v>
      </c>
      <c r="K6004" s="5">
        <f t="shared" si="652"/>
        <v>934.28639999999984</v>
      </c>
      <c r="L6004" s="7">
        <v>3.74</v>
      </c>
      <c r="M6004" s="7">
        <v>3902</v>
      </c>
      <c r="N6004" s="3">
        <v>45549</v>
      </c>
      <c r="O6004" s="4" t="str">
        <f t="shared" si="653"/>
        <v>2024-09</v>
      </c>
      <c r="P6004" s="4" t="str">
        <f t="shared" si="654"/>
        <v>09</v>
      </c>
      <c r="Q6004" s="4" t="str">
        <f t="shared" si="655"/>
        <v>September</v>
      </c>
      <c r="R6004" s="30" t="str">
        <f t="shared" si="656"/>
        <v>14</v>
      </c>
      <c r="W6004" t="str">
        <f t="shared" si="657"/>
        <v>ok</v>
      </c>
    </row>
    <row r="6005" spans="1:23" x14ac:dyDescent="0.3">
      <c r="A6005" t="s">
        <v>6047</v>
      </c>
      <c r="B6005" t="s">
        <v>63</v>
      </c>
      <c r="C6005" t="s">
        <v>18</v>
      </c>
      <c r="D6005" t="s">
        <v>64</v>
      </c>
      <c r="E6005" t="s">
        <v>20</v>
      </c>
      <c r="F6005" t="s">
        <v>26</v>
      </c>
      <c r="G6005" s="5">
        <v>4543.82</v>
      </c>
      <c r="H6005" s="5">
        <f t="shared" si="651"/>
        <v>81.788759999999982</v>
      </c>
      <c r="I6005" s="6">
        <v>5</v>
      </c>
      <c r="J6005" s="6">
        <v>22719.1</v>
      </c>
      <c r="K6005" s="5">
        <f t="shared" si="652"/>
        <v>408.9437999999999</v>
      </c>
      <c r="L6005" s="7">
        <v>1.53</v>
      </c>
      <c r="M6005" s="7">
        <v>724</v>
      </c>
      <c r="N6005" s="3">
        <v>45310</v>
      </c>
      <c r="O6005" s="4" t="str">
        <f t="shared" si="653"/>
        <v>2024-01</v>
      </c>
      <c r="P6005" s="4" t="str">
        <f t="shared" si="654"/>
        <v>01</v>
      </c>
      <c r="Q6005" s="4" t="str">
        <f t="shared" si="655"/>
        <v>January</v>
      </c>
      <c r="R6005" s="30" t="str">
        <f t="shared" si="656"/>
        <v>19</v>
      </c>
      <c r="W6005" t="str">
        <f t="shared" si="657"/>
        <v>ok</v>
      </c>
    </row>
    <row r="6006" spans="1:23" x14ac:dyDescent="0.3">
      <c r="A6006" t="s">
        <v>6048</v>
      </c>
      <c r="B6006" t="s">
        <v>36</v>
      </c>
      <c r="C6006" t="s">
        <v>18</v>
      </c>
      <c r="D6006" t="s">
        <v>37</v>
      </c>
      <c r="E6006" t="s">
        <v>45</v>
      </c>
      <c r="F6006" t="s">
        <v>60</v>
      </c>
      <c r="G6006" s="5">
        <v>16499.28</v>
      </c>
      <c r="H6006" s="5">
        <f t="shared" si="651"/>
        <v>296.98703999999998</v>
      </c>
      <c r="I6006" s="6">
        <v>3</v>
      </c>
      <c r="J6006" s="6">
        <v>49497.84</v>
      </c>
      <c r="K6006" s="5">
        <f t="shared" si="652"/>
        <v>890.96111999999994</v>
      </c>
      <c r="L6006" s="7">
        <v>3.02</v>
      </c>
      <c r="M6006" s="7">
        <v>3769</v>
      </c>
      <c r="N6006" s="3">
        <v>45484</v>
      </c>
      <c r="O6006" s="4" t="str">
        <f t="shared" si="653"/>
        <v>2024-07</v>
      </c>
      <c r="P6006" s="4" t="str">
        <f t="shared" si="654"/>
        <v>07</v>
      </c>
      <c r="Q6006" s="4" t="str">
        <f t="shared" si="655"/>
        <v>July</v>
      </c>
      <c r="R6006" s="30" t="str">
        <f t="shared" si="656"/>
        <v>11</v>
      </c>
      <c r="W6006" t="str">
        <f t="shared" si="657"/>
        <v>ok</v>
      </c>
    </row>
    <row r="6007" spans="1:23" x14ac:dyDescent="0.3">
      <c r="A6007" t="s">
        <v>6049</v>
      </c>
      <c r="B6007" t="s">
        <v>17</v>
      </c>
      <c r="C6007" t="s">
        <v>18</v>
      </c>
      <c r="D6007" t="s">
        <v>19</v>
      </c>
      <c r="E6007" t="s">
        <v>45</v>
      </c>
      <c r="F6007" t="s">
        <v>31</v>
      </c>
      <c r="G6007" s="5">
        <v>19176.400000000001</v>
      </c>
      <c r="H6007" s="5">
        <f t="shared" si="651"/>
        <v>345.17520000000002</v>
      </c>
      <c r="I6007" s="6">
        <v>2</v>
      </c>
      <c r="J6007" s="6">
        <v>38352.800000000003</v>
      </c>
      <c r="K6007" s="5">
        <f t="shared" si="652"/>
        <v>690.35040000000004</v>
      </c>
      <c r="L6007" s="7">
        <v>1.94</v>
      </c>
      <c r="M6007" s="7">
        <v>2215</v>
      </c>
      <c r="N6007" s="3">
        <v>45546</v>
      </c>
      <c r="O6007" s="4" t="str">
        <f t="shared" si="653"/>
        <v>2024-09</v>
      </c>
      <c r="P6007" s="4" t="str">
        <f t="shared" si="654"/>
        <v>09</v>
      </c>
      <c r="Q6007" s="4" t="str">
        <f t="shared" si="655"/>
        <v>September</v>
      </c>
      <c r="R6007" s="30" t="str">
        <f t="shared" si="656"/>
        <v>11</v>
      </c>
      <c r="W6007" t="str">
        <f t="shared" si="657"/>
        <v>ok</v>
      </c>
    </row>
    <row r="6008" spans="1:23" x14ac:dyDescent="0.3">
      <c r="A6008" t="s">
        <v>6050</v>
      </c>
      <c r="B6008" t="s">
        <v>47</v>
      </c>
      <c r="C6008" t="s">
        <v>12</v>
      </c>
      <c r="D6008" t="s">
        <v>48</v>
      </c>
      <c r="E6008" t="s">
        <v>20</v>
      </c>
      <c r="F6008" t="s">
        <v>21</v>
      </c>
      <c r="G6008" s="5">
        <v>12634.17</v>
      </c>
      <c r="H6008" s="5">
        <f t="shared" si="651"/>
        <v>227.41505999999998</v>
      </c>
      <c r="I6008" s="6">
        <v>1</v>
      </c>
      <c r="J6008" s="6">
        <v>12634.17</v>
      </c>
      <c r="K6008" s="5">
        <f t="shared" si="652"/>
        <v>227.41505999999998</v>
      </c>
      <c r="L6008" s="7">
        <v>2.89</v>
      </c>
      <c r="M6008" s="7">
        <v>3434</v>
      </c>
      <c r="N6008" s="3">
        <v>45518</v>
      </c>
      <c r="O6008" s="4" t="str">
        <f t="shared" si="653"/>
        <v>2024-08</v>
      </c>
      <c r="P6008" s="4" t="str">
        <f t="shared" si="654"/>
        <v>08</v>
      </c>
      <c r="Q6008" s="4" t="str">
        <f t="shared" si="655"/>
        <v>August</v>
      </c>
      <c r="R6008" s="30" t="str">
        <f t="shared" si="656"/>
        <v>14</v>
      </c>
      <c r="W6008" t="str">
        <f t="shared" si="657"/>
        <v>ok</v>
      </c>
    </row>
    <row r="6009" spans="1:23" x14ac:dyDescent="0.3">
      <c r="A6009" t="s">
        <v>6051</v>
      </c>
      <c r="B6009" t="s">
        <v>47</v>
      </c>
      <c r="C6009" t="s">
        <v>12</v>
      </c>
      <c r="D6009" t="s">
        <v>48</v>
      </c>
      <c r="E6009" t="s">
        <v>20</v>
      </c>
      <c r="F6009" t="s">
        <v>31</v>
      </c>
      <c r="G6009" s="5">
        <v>7921.74</v>
      </c>
      <c r="H6009" s="5">
        <f t="shared" si="651"/>
        <v>142.59132</v>
      </c>
      <c r="I6009" s="6">
        <v>4</v>
      </c>
      <c r="J6009" s="6">
        <v>31686.959999999999</v>
      </c>
      <c r="K6009" s="5">
        <f t="shared" si="652"/>
        <v>570.36527999999998</v>
      </c>
      <c r="L6009" s="7">
        <v>3.47</v>
      </c>
      <c r="M6009" s="7">
        <v>1113</v>
      </c>
      <c r="N6009" s="3">
        <v>45550</v>
      </c>
      <c r="O6009" s="4" t="str">
        <f t="shared" si="653"/>
        <v>2024-09</v>
      </c>
      <c r="P6009" s="4" t="str">
        <f t="shared" si="654"/>
        <v>09</v>
      </c>
      <c r="Q6009" s="4" t="str">
        <f t="shared" si="655"/>
        <v>September</v>
      </c>
      <c r="R6009" s="30" t="str">
        <f t="shared" si="656"/>
        <v>15</v>
      </c>
      <c r="W6009" t="str">
        <f t="shared" si="657"/>
        <v>ok</v>
      </c>
    </row>
    <row r="6010" spans="1:23" x14ac:dyDescent="0.3">
      <c r="A6010" t="s">
        <v>6052</v>
      </c>
      <c r="B6010" t="s">
        <v>63</v>
      </c>
      <c r="C6010" t="s">
        <v>18</v>
      </c>
      <c r="D6010" t="s">
        <v>64</v>
      </c>
      <c r="E6010" t="s">
        <v>45</v>
      </c>
      <c r="F6010" t="s">
        <v>15</v>
      </c>
      <c r="G6010" s="5">
        <v>13299.61</v>
      </c>
      <c r="H6010" s="5">
        <f t="shared" si="651"/>
        <v>239.39297999999999</v>
      </c>
      <c r="I6010" s="6">
        <v>3</v>
      </c>
      <c r="J6010" s="6">
        <v>39898.83</v>
      </c>
      <c r="K6010" s="5">
        <f t="shared" si="652"/>
        <v>718.17894000000001</v>
      </c>
      <c r="L6010" s="7">
        <v>4.2</v>
      </c>
      <c r="M6010" s="7">
        <v>4995</v>
      </c>
      <c r="N6010" s="3">
        <v>45642</v>
      </c>
      <c r="O6010" s="4" t="str">
        <f t="shared" si="653"/>
        <v>2024-12</v>
      </c>
      <c r="P6010" s="4" t="str">
        <f t="shared" si="654"/>
        <v>12</v>
      </c>
      <c r="Q6010" s="4" t="str">
        <f t="shared" si="655"/>
        <v>December</v>
      </c>
      <c r="R6010" s="30" t="str">
        <f t="shared" si="656"/>
        <v>16</v>
      </c>
      <c r="W6010" t="str">
        <f t="shared" si="657"/>
        <v>ok</v>
      </c>
    </row>
    <row r="6011" spans="1:23" x14ac:dyDescent="0.3">
      <c r="A6011" t="s">
        <v>6053</v>
      </c>
      <c r="B6011" t="s">
        <v>36</v>
      </c>
      <c r="C6011" t="s">
        <v>18</v>
      </c>
      <c r="D6011" t="s">
        <v>37</v>
      </c>
      <c r="E6011" t="s">
        <v>45</v>
      </c>
      <c r="F6011" t="s">
        <v>26</v>
      </c>
      <c r="G6011" s="5">
        <v>4601.4399999999996</v>
      </c>
      <c r="H6011" s="5">
        <f t="shared" si="651"/>
        <v>82.825919999999982</v>
      </c>
      <c r="I6011" s="6">
        <v>4</v>
      </c>
      <c r="J6011" s="6">
        <v>18405.759999999998</v>
      </c>
      <c r="K6011" s="5">
        <f t="shared" si="652"/>
        <v>331.30367999999993</v>
      </c>
      <c r="L6011" s="7">
        <v>4.1100000000000003</v>
      </c>
      <c r="M6011" s="7">
        <v>3075</v>
      </c>
      <c r="N6011" s="3">
        <v>45355</v>
      </c>
      <c r="O6011" s="4" t="str">
        <f t="shared" si="653"/>
        <v>2024-03</v>
      </c>
      <c r="P6011" s="4" t="str">
        <f t="shared" si="654"/>
        <v>03</v>
      </c>
      <c r="Q6011" s="4" t="str">
        <f t="shared" si="655"/>
        <v>March</v>
      </c>
      <c r="R6011" s="30" t="str">
        <f t="shared" si="656"/>
        <v>04</v>
      </c>
      <c r="W6011" t="str">
        <f t="shared" si="657"/>
        <v>ok</v>
      </c>
    </row>
    <row r="6012" spans="1:23" x14ac:dyDescent="0.3">
      <c r="A6012" t="s">
        <v>6054</v>
      </c>
      <c r="B6012" t="s">
        <v>63</v>
      </c>
      <c r="C6012" t="s">
        <v>18</v>
      </c>
      <c r="D6012" t="s">
        <v>64</v>
      </c>
      <c r="E6012" t="s">
        <v>14</v>
      </c>
      <c r="F6012" t="s">
        <v>60</v>
      </c>
      <c r="G6012" s="5">
        <v>12075.74</v>
      </c>
      <c r="H6012" s="5">
        <f t="shared" si="651"/>
        <v>217.36331999999999</v>
      </c>
      <c r="I6012" s="6">
        <v>2</v>
      </c>
      <c r="J6012" s="6">
        <v>24151.48</v>
      </c>
      <c r="K6012" s="5">
        <f t="shared" si="652"/>
        <v>434.72663999999997</v>
      </c>
      <c r="L6012" s="7">
        <v>3.65</v>
      </c>
      <c r="M6012" s="7">
        <v>1947</v>
      </c>
      <c r="N6012" s="3">
        <v>45477</v>
      </c>
      <c r="O6012" s="4" t="str">
        <f t="shared" si="653"/>
        <v>2024-07</v>
      </c>
      <c r="P6012" s="4" t="str">
        <f t="shared" si="654"/>
        <v>07</v>
      </c>
      <c r="Q6012" s="4" t="str">
        <f t="shared" si="655"/>
        <v>July</v>
      </c>
      <c r="R6012" s="30" t="str">
        <f t="shared" si="656"/>
        <v>04</v>
      </c>
      <c r="W6012" t="str">
        <f t="shared" si="657"/>
        <v>ok</v>
      </c>
    </row>
    <row r="6013" spans="1:23" x14ac:dyDescent="0.3">
      <c r="A6013" t="s">
        <v>6055</v>
      </c>
      <c r="B6013" t="s">
        <v>23</v>
      </c>
      <c r="C6013" t="s">
        <v>24</v>
      </c>
      <c r="D6013" t="s">
        <v>25</v>
      </c>
      <c r="E6013" t="s">
        <v>45</v>
      </c>
      <c r="F6013" t="s">
        <v>26</v>
      </c>
      <c r="G6013" s="5">
        <v>1664.85</v>
      </c>
      <c r="H6013" s="5">
        <f t="shared" si="651"/>
        <v>29.967299999999994</v>
      </c>
      <c r="I6013" s="6">
        <v>5</v>
      </c>
      <c r="J6013" s="6">
        <v>8324.25</v>
      </c>
      <c r="K6013" s="5">
        <f t="shared" si="652"/>
        <v>149.83649999999997</v>
      </c>
      <c r="L6013" s="7">
        <v>3.85</v>
      </c>
      <c r="M6013" s="7">
        <v>4364</v>
      </c>
      <c r="N6013" s="3">
        <v>45344</v>
      </c>
      <c r="O6013" s="4" t="str">
        <f t="shared" si="653"/>
        <v>2024-02</v>
      </c>
      <c r="P6013" s="4" t="str">
        <f t="shared" si="654"/>
        <v>02</v>
      </c>
      <c r="Q6013" s="4" t="str">
        <f t="shared" si="655"/>
        <v>February</v>
      </c>
      <c r="R6013" s="30" t="str">
        <f t="shared" si="656"/>
        <v>22</v>
      </c>
      <c r="W6013" t="str">
        <f t="shared" si="657"/>
        <v>ok</v>
      </c>
    </row>
    <row r="6014" spans="1:23" x14ac:dyDescent="0.3">
      <c r="A6014" t="s">
        <v>6056</v>
      </c>
      <c r="B6014" t="s">
        <v>23</v>
      </c>
      <c r="C6014" t="s">
        <v>24</v>
      </c>
      <c r="D6014" t="s">
        <v>25</v>
      </c>
      <c r="E6014" t="s">
        <v>14</v>
      </c>
      <c r="F6014" t="s">
        <v>26</v>
      </c>
      <c r="G6014" s="5">
        <v>11677.97</v>
      </c>
      <c r="H6014" s="5">
        <f t="shared" si="651"/>
        <v>210.20345999999998</v>
      </c>
      <c r="I6014" s="6">
        <v>3</v>
      </c>
      <c r="J6014" s="6">
        <v>35033.910000000003</v>
      </c>
      <c r="K6014" s="5">
        <f t="shared" si="652"/>
        <v>630.61037999999996</v>
      </c>
      <c r="L6014" s="7">
        <v>4.49</v>
      </c>
      <c r="M6014" s="7">
        <v>2432</v>
      </c>
      <c r="N6014" s="3">
        <v>45335</v>
      </c>
      <c r="O6014" s="4" t="str">
        <f t="shared" si="653"/>
        <v>2024-02</v>
      </c>
      <c r="P6014" s="4" t="str">
        <f t="shared" si="654"/>
        <v>02</v>
      </c>
      <c r="Q6014" s="4" t="str">
        <f t="shared" si="655"/>
        <v>February</v>
      </c>
      <c r="R6014" s="30" t="str">
        <f t="shared" si="656"/>
        <v>13</v>
      </c>
      <c r="W6014" t="str">
        <f t="shared" si="657"/>
        <v>ok</v>
      </c>
    </row>
    <row r="6015" spans="1:23" x14ac:dyDescent="0.3">
      <c r="A6015" t="s">
        <v>6057</v>
      </c>
      <c r="B6015" t="s">
        <v>47</v>
      </c>
      <c r="C6015" t="s">
        <v>12</v>
      </c>
      <c r="D6015" t="s">
        <v>48</v>
      </c>
      <c r="E6015" t="s">
        <v>20</v>
      </c>
      <c r="F6015" t="s">
        <v>31</v>
      </c>
      <c r="G6015" s="5">
        <v>12992.36</v>
      </c>
      <c r="H6015" s="5">
        <f t="shared" si="651"/>
        <v>233.86248000000001</v>
      </c>
      <c r="I6015" s="6">
        <v>4</v>
      </c>
      <c r="J6015" s="6">
        <v>51969.440000000002</v>
      </c>
      <c r="K6015" s="5">
        <f t="shared" si="652"/>
        <v>935.44992000000002</v>
      </c>
      <c r="L6015" s="7">
        <v>2.08</v>
      </c>
      <c r="M6015" s="7">
        <v>4506</v>
      </c>
      <c r="N6015" s="3">
        <v>45477</v>
      </c>
      <c r="O6015" s="4" t="str">
        <f t="shared" si="653"/>
        <v>2024-07</v>
      </c>
      <c r="P6015" s="4" t="str">
        <f t="shared" si="654"/>
        <v>07</v>
      </c>
      <c r="Q6015" s="4" t="str">
        <f t="shared" si="655"/>
        <v>July</v>
      </c>
      <c r="R6015" s="30" t="str">
        <f t="shared" si="656"/>
        <v>04</v>
      </c>
      <c r="W6015" t="str">
        <f t="shared" si="657"/>
        <v>ok</v>
      </c>
    </row>
    <row r="6016" spans="1:23" x14ac:dyDescent="0.3">
      <c r="A6016" t="s">
        <v>6058</v>
      </c>
      <c r="B6016" t="s">
        <v>17</v>
      </c>
      <c r="C6016" t="s">
        <v>18</v>
      </c>
      <c r="D6016" t="s">
        <v>19</v>
      </c>
      <c r="E6016" t="s">
        <v>20</v>
      </c>
      <c r="F6016" t="s">
        <v>15</v>
      </c>
      <c r="G6016" s="5">
        <v>16999.61</v>
      </c>
      <c r="H6016" s="5">
        <f t="shared" si="651"/>
        <v>305.99297999999999</v>
      </c>
      <c r="I6016" s="6">
        <v>1</v>
      </c>
      <c r="J6016" s="6">
        <v>16999.61</v>
      </c>
      <c r="K6016" s="5">
        <f t="shared" si="652"/>
        <v>305.99297999999999</v>
      </c>
      <c r="L6016" s="7">
        <v>2.58</v>
      </c>
      <c r="M6016" s="7">
        <v>2852</v>
      </c>
      <c r="N6016" s="3">
        <v>45407</v>
      </c>
      <c r="O6016" s="4" t="str">
        <f t="shared" si="653"/>
        <v>2024-04</v>
      </c>
      <c r="P6016" s="4" t="str">
        <f t="shared" si="654"/>
        <v>04</v>
      </c>
      <c r="Q6016" s="4" t="str">
        <f t="shared" si="655"/>
        <v>April</v>
      </c>
      <c r="R6016" s="30" t="str">
        <f t="shared" si="656"/>
        <v>25</v>
      </c>
      <c r="W6016" t="str">
        <f t="shared" si="657"/>
        <v>ok</v>
      </c>
    </row>
    <row r="6017" spans="1:23" x14ac:dyDescent="0.3">
      <c r="A6017" t="s">
        <v>6059</v>
      </c>
      <c r="B6017" t="s">
        <v>36</v>
      </c>
      <c r="C6017" t="s">
        <v>18</v>
      </c>
      <c r="D6017" t="s">
        <v>37</v>
      </c>
      <c r="E6017" t="s">
        <v>14</v>
      </c>
      <c r="F6017" t="s">
        <v>60</v>
      </c>
      <c r="G6017" s="5">
        <v>4490.17</v>
      </c>
      <c r="H6017" s="5">
        <f t="shared" si="651"/>
        <v>80.823059999999998</v>
      </c>
      <c r="I6017" s="6">
        <v>5</v>
      </c>
      <c r="J6017" s="6">
        <v>22450.85</v>
      </c>
      <c r="K6017" s="5">
        <f t="shared" si="652"/>
        <v>404.11529999999999</v>
      </c>
      <c r="L6017" s="7">
        <v>1.42</v>
      </c>
      <c r="M6017" s="7">
        <v>4697</v>
      </c>
      <c r="N6017" s="3">
        <v>45320</v>
      </c>
      <c r="O6017" s="4" t="str">
        <f t="shared" si="653"/>
        <v>2024-01</v>
      </c>
      <c r="P6017" s="4" t="str">
        <f t="shared" si="654"/>
        <v>01</v>
      </c>
      <c r="Q6017" s="4" t="str">
        <f t="shared" si="655"/>
        <v>January</v>
      </c>
      <c r="R6017" s="30" t="str">
        <f t="shared" si="656"/>
        <v>29</v>
      </c>
      <c r="W6017" t="str">
        <f t="shared" si="657"/>
        <v>ok</v>
      </c>
    </row>
    <row r="6018" spans="1:23" x14ac:dyDescent="0.3">
      <c r="A6018" t="s">
        <v>6060</v>
      </c>
      <c r="B6018" t="s">
        <v>11</v>
      </c>
      <c r="C6018" t="s">
        <v>12</v>
      </c>
      <c r="D6018" t="s">
        <v>13</v>
      </c>
      <c r="E6018" t="s">
        <v>45</v>
      </c>
      <c r="F6018" t="s">
        <v>31</v>
      </c>
      <c r="G6018" s="5">
        <v>5470.31</v>
      </c>
      <c r="H6018" s="5">
        <f t="shared" si="651"/>
        <v>98.465580000000003</v>
      </c>
      <c r="I6018" s="6">
        <v>4</v>
      </c>
      <c r="J6018" s="6">
        <v>21881.24</v>
      </c>
      <c r="K6018" s="5">
        <f t="shared" si="652"/>
        <v>393.86232000000001</v>
      </c>
      <c r="L6018" s="7">
        <v>1.0900000000000001</v>
      </c>
      <c r="M6018" s="7">
        <v>482</v>
      </c>
      <c r="N6018" s="3">
        <v>45342</v>
      </c>
      <c r="O6018" s="4" t="str">
        <f t="shared" si="653"/>
        <v>2024-02</v>
      </c>
      <c r="P6018" s="4" t="str">
        <f t="shared" si="654"/>
        <v>02</v>
      </c>
      <c r="Q6018" s="4" t="str">
        <f t="shared" si="655"/>
        <v>February</v>
      </c>
      <c r="R6018" s="30" t="str">
        <f t="shared" si="656"/>
        <v>20</v>
      </c>
      <c r="W6018" t="str">
        <f t="shared" si="657"/>
        <v>ok</v>
      </c>
    </row>
    <row r="6019" spans="1:23" x14ac:dyDescent="0.3">
      <c r="A6019" t="s">
        <v>6061</v>
      </c>
      <c r="B6019" t="s">
        <v>47</v>
      </c>
      <c r="C6019" t="s">
        <v>12</v>
      </c>
      <c r="D6019" t="s">
        <v>48</v>
      </c>
      <c r="E6019" t="s">
        <v>20</v>
      </c>
      <c r="F6019" t="s">
        <v>15</v>
      </c>
      <c r="G6019" s="5">
        <v>15625.3</v>
      </c>
      <c r="H6019" s="5">
        <f t="shared" ref="H6019:H6082" si="658">G6019*0.018</f>
        <v>281.25539999999995</v>
      </c>
      <c r="I6019" s="6">
        <v>4</v>
      </c>
      <c r="J6019" s="6">
        <v>62501.2</v>
      </c>
      <c r="K6019" s="5">
        <f t="shared" ref="K6019:K6082" si="659">H6019*I6019</f>
        <v>1125.0215999999998</v>
      </c>
      <c r="L6019" s="7">
        <v>3.03</v>
      </c>
      <c r="M6019" s="7">
        <v>4115</v>
      </c>
      <c r="N6019" s="3">
        <v>45372</v>
      </c>
      <c r="O6019" s="4" t="str">
        <f t="shared" ref="O6019:O6082" si="660">TEXT(N6019,"yyyy-mm")</f>
        <v>2024-03</v>
      </c>
      <c r="P6019" s="4" t="str">
        <f t="shared" ref="P6019:P6082" si="661">TEXT(N6019,"mm")</f>
        <v>03</v>
      </c>
      <c r="Q6019" s="4" t="str">
        <f t="shared" ref="Q6019:Q6082" si="662">TEXT(DATE(2024,P6019,1),"mmmm")</f>
        <v>March</v>
      </c>
      <c r="R6019" s="30" t="str">
        <f t="shared" ref="R6019:R6082" si="663">TEXT(N6019,"dd")</f>
        <v>21</v>
      </c>
      <c r="W6019" t="str">
        <f t="shared" ref="W6019:W6082" si="664">IF(G6019*I6019=J6019,"ok","False")</f>
        <v>ok</v>
      </c>
    </row>
    <row r="6020" spans="1:23" x14ac:dyDescent="0.3">
      <c r="A6020" t="s">
        <v>6062</v>
      </c>
      <c r="B6020" t="s">
        <v>41</v>
      </c>
      <c r="C6020" t="s">
        <v>42</v>
      </c>
      <c r="D6020" t="s">
        <v>43</v>
      </c>
      <c r="E6020" t="s">
        <v>45</v>
      </c>
      <c r="F6020" t="s">
        <v>31</v>
      </c>
      <c r="G6020" s="5">
        <v>12992.59</v>
      </c>
      <c r="H6020" s="5">
        <f t="shared" si="658"/>
        <v>233.86661999999998</v>
      </c>
      <c r="I6020" s="6">
        <v>5</v>
      </c>
      <c r="J6020" s="6">
        <v>64962.95</v>
      </c>
      <c r="K6020" s="5">
        <f t="shared" si="659"/>
        <v>1169.3330999999998</v>
      </c>
      <c r="L6020" s="7">
        <v>3.34</v>
      </c>
      <c r="M6020" s="7">
        <v>962</v>
      </c>
      <c r="N6020" s="3">
        <v>45528</v>
      </c>
      <c r="O6020" s="4" t="str">
        <f t="shared" si="660"/>
        <v>2024-08</v>
      </c>
      <c r="P6020" s="4" t="str">
        <f t="shared" si="661"/>
        <v>08</v>
      </c>
      <c r="Q6020" s="4" t="str">
        <f t="shared" si="662"/>
        <v>August</v>
      </c>
      <c r="R6020" s="30" t="str">
        <f t="shared" si="663"/>
        <v>24</v>
      </c>
      <c r="W6020" t="str">
        <f t="shared" si="664"/>
        <v>ok</v>
      </c>
    </row>
    <row r="6021" spans="1:23" x14ac:dyDescent="0.3">
      <c r="A6021" t="s">
        <v>6063</v>
      </c>
      <c r="B6021" t="s">
        <v>23</v>
      </c>
      <c r="C6021" t="s">
        <v>24</v>
      </c>
      <c r="D6021" t="s">
        <v>25</v>
      </c>
      <c r="E6021" t="s">
        <v>14</v>
      </c>
      <c r="F6021" t="s">
        <v>21</v>
      </c>
      <c r="G6021" s="5">
        <v>15967.99</v>
      </c>
      <c r="H6021" s="5">
        <f t="shared" si="658"/>
        <v>287.42381999999998</v>
      </c>
      <c r="I6021" s="6">
        <v>4</v>
      </c>
      <c r="J6021" s="6">
        <v>63871.96</v>
      </c>
      <c r="K6021" s="5">
        <f t="shared" si="659"/>
        <v>1149.6952799999999</v>
      </c>
      <c r="L6021" s="7">
        <v>1.97</v>
      </c>
      <c r="M6021" s="7">
        <v>3814</v>
      </c>
      <c r="N6021" s="3">
        <v>45595</v>
      </c>
      <c r="O6021" s="4" t="str">
        <f t="shared" si="660"/>
        <v>2024-10</v>
      </c>
      <c r="P6021" s="4" t="str">
        <f t="shared" si="661"/>
        <v>10</v>
      </c>
      <c r="Q6021" s="4" t="str">
        <f t="shared" si="662"/>
        <v>October</v>
      </c>
      <c r="R6021" s="30" t="str">
        <f t="shared" si="663"/>
        <v>30</v>
      </c>
      <c r="W6021" t="str">
        <f t="shared" si="664"/>
        <v>ok</v>
      </c>
    </row>
    <row r="6022" spans="1:23" x14ac:dyDescent="0.3">
      <c r="A6022" t="s">
        <v>6064</v>
      </c>
      <c r="B6022" t="s">
        <v>11</v>
      </c>
      <c r="C6022" t="s">
        <v>12</v>
      </c>
      <c r="D6022" t="s">
        <v>13</v>
      </c>
      <c r="E6022" t="s">
        <v>20</v>
      </c>
      <c r="F6022" t="s">
        <v>31</v>
      </c>
      <c r="G6022" s="5">
        <v>13713.35</v>
      </c>
      <c r="H6022" s="5">
        <f t="shared" si="658"/>
        <v>246.84029999999998</v>
      </c>
      <c r="I6022" s="6">
        <v>3</v>
      </c>
      <c r="J6022" s="6">
        <v>41140.050000000003</v>
      </c>
      <c r="K6022" s="5">
        <f t="shared" si="659"/>
        <v>740.52089999999998</v>
      </c>
      <c r="L6022" s="7">
        <v>4.68</v>
      </c>
      <c r="M6022" s="7">
        <v>4294</v>
      </c>
      <c r="N6022" s="3">
        <v>45450</v>
      </c>
      <c r="O6022" s="4" t="str">
        <f t="shared" si="660"/>
        <v>2024-06</v>
      </c>
      <c r="P6022" s="4" t="str">
        <f t="shared" si="661"/>
        <v>06</v>
      </c>
      <c r="Q6022" s="4" t="str">
        <f t="shared" si="662"/>
        <v>June</v>
      </c>
      <c r="R6022" s="30" t="str">
        <f t="shared" si="663"/>
        <v>07</v>
      </c>
      <c r="W6022" t="str">
        <f t="shared" si="664"/>
        <v>ok</v>
      </c>
    </row>
    <row r="6023" spans="1:23" x14ac:dyDescent="0.3">
      <c r="A6023" t="s">
        <v>6065</v>
      </c>
      <c r="B6023" t="s">
        <v>11</v>
      </c>
      <c r="C6023" t="s">
        <v>12</v>
      </c>
      <c r="D6023" t="s">
        <v>13</v>
      </c>
      <c r="E6023" t="s">
        <v>45</v>
      </c>
      <c r="F6023" t="s">
        <v>38</v>
      </c>
      <c r="G6023" s="5">
        <v>10975.85</v>
      </c>
      <c r="H6023" s="5">
        <f t="shared" si="658"/>
        <v>197.56529999999998</v>
      </c>
      <c r="I6023" s="6">
        <v>3</v>
      </c>
      <c r="J6023" s="6">
        <v>32927.550000000003</v>
      </c>
      <c r="K6023" s="5">
        <f t="shared" si="659"/>
        <v>592.69589999999994</v>
      </c>
      <c r="L6023" s="7">
        <v>3.97</v>
      </c>
      <c r="M6023" s="7">
        <v>1109</v>
      </c>
      <c r="N6023" s="3">
        <v>45588</v>
      </c>
      <c r="O6023" s="4" t="str">
        <f t="shared" si="660"/>
        <v>2024-10</v>
      </c>
      <c r="P6023" s="4" t="str">
        <f t="shared" si="661"/>
        <v>10</v>
      </c>
      <c r="Q6023" s="4" t="str">
        <f t="shared" si="662"/>
        <v>October</v>
      </c>
      <c r="R6023" s="30" t="str">
        <f t="shared" si="663"/>
        <v>23</v>
      </c>
      <c r="W6023" t="str">
        <f t="shared" si="664"/>
        <v>ok</v>
      </c>
    </row>
    <row r="6024" spans="1:23" x14ac:dyDescent="0.3">
      <c r="A6024" t="s">
        <v>6066</v>
      </c>
      <c r="B6024" t="s">
        <v>36</v>
      </c>
      <c r="C6024" t="s">
        <v>18</v>
      </c>
      <c r="D6024" t="s">
        <v>37</v>
      </c>
      <c r="E6024" t="s">
        <v>20</v>
      </c>
      <c r="F6024" t="s">
        <v>38</v>
      </c>
      <c r="G6024" s="5">
        <v>10298.91</v>
      </c>
      <c r="H6024" s="5">
        <f t="shared" si="658"/>
        <v>185.38037999999997</v>
      </c>
      <c r="I6024" s="6">
        <v>4</v>
      </c>
      <c r="J6024" s="6">
        <v>41195.64</v>
      </c>
      <c r="K6024" s="5">
        <f t="shared" si="659"/>
        <v>741.5215199999999</v>
      </c>
      <c r="L6024" s="7">
        <v>2</v>
      </c>
      <c r="M6024" s="7">
        <v>4347</v>
      </c>
      <c r="N6024" s="3">
        <v>45467</v>
      </c>
      <c r="O6024" s="4" t="str">
        <f t="shared" si="660"/>
        <v>2024-06</v>
      </c>
      <c r="P6024" s="4" t="str">
        <f t="shared" si="661"/>
        <v>06</v>
      </c>
      <c r="Q6024" s="4" t="str">
        <f t="shared" si="662"/>
        <v>June</v>
      </c>
      <c r="R6024" s="30" t="str">
        <f t="shared" si="663"/>
        <v>24</v>
      </c>
      <c r="W6024" t="str">
        <f t="shared" si="664"/>
        <v>ok</v>
      </c>
    </row>
    <row r="6025" spans="1:23" x14ac:dyDescent="0.3">
      <c r="A6025" t="s">
        <v>6067</v>
      </c>
      <c r="B6025" t="s">
        <v>11</v>
      </c>
      <c r="C6025" t="s">
        <v>12</v>
      </c>
      <c r="D6025" t="s">
        <v>13</v>
      </c>
      <c r="E6025" t="s">
        <v>14</v>
      </c>
      <c r="F6025" t="s">
        <v>60</v>
      </c>
      <c r="G6025" s="5">
        <v>3584.85</v>
      </c>
      <c r="H6025" s="5">
        <f t="shared" si="658"/>
        <v>64.527299999999997</v>
      </c>
      <c r="I6025" s="6">
        <v>2</v>
      </c>
      <c r="J6025" s="6">
        <v>7169.7</v>
      </c>
      <c r="K6025" s="5">
        <f t="shared" si="659"/>
        <v>129.05459999999999</v>
      </c>
      <c r="L6025" s="7">
        <v>5</v>
      </c>
      <c r="M6025" s="7">
        <v>1034</v>
      </c>
      <c r="N6025" s="3">
        <v>45552</v>
      </c>
      <c r="O6025" s="4" t="str">
        <f t="shared" si="660"/>
        <v>2024-09</v>
      </c>
      <c r="P6025" s="4" t="str">
        <f t="shared" si="661"/>
        <v>09</v>
      </c>
      <c r="Q6025" s="4" t="str">
        <f t="shared" si="662"/>
        <v>September</v>
      </c>
      <c r="R6025" s="30" t="str">
        <f t="shared" si="663"/>
        <v>17</v>
      </c>
      <c r="W6025" t="str">
        <f t="shared" si="664"/>
        <v>ok</v>
      </c>
    </row>
    <row r="6026" spans="1:23" x14ac:dyDescent="0.3">
      <c r="A6026" t="s">
        <v>6068</v>
      </c>
      <c r="B6026" t="s">
        <v>17</v>
      </c>
      <c r="C6026" t="s">
        <v>18</v>
      </c>
      <c r="D6026" t="s">
        <v>19</v>
      </c>
      <c r="E6026" t="s">
        <v>14</v>
      </c>
      <c r="F6026" t="s">
        <v>60</v>
      </c>
      <c r="G6026" s="5">
        <v>1520.43</v>
      </c>
      <c r="H6026" s="5">
        <f t="shared" si="658"/>
        <v>27.367739999999998</v>
      </c>
      <c r="I6026" s="6">
        <v>4</v>
      </c>
      <c r="J6026" s="6">
        <v>6081.72</v>
      </c>
      <c r="K6026" s="5">
        <f t="shared" si="659"/>
        <v>109.47095999999999</v>
      </c>
      <c r="L6026" s="7">
        <v>1.95</v>
      </c>
      <c r="M6026" s="7">
        <v>2460</v>
      </c>
      <c r="N6026" s="3">
        <v>45306</v>
      </c>
      <c r="O6026" s="4" t="str">
        <f t="shared" si="660"/>
        <v>2024-01</v>
      </c>
      <c r="P6026" s="4" t="str">
        <f t="shared" si="661"/>
        <v>01</v>
      </c>
      <c r="Q6026" s="4" t="str">
        <f t="shared" si="662"/>
        <v>January</v>
      </c>
      <c r="R6026" s="30" t="str">
        <f t="shared" si="663"/>
        <v>15</v>
      </c>
      <c r="W6026" t="str">
        <f t="shared" si="664"/>
        <v>ok</v>
      </c>
    </row>
    <row r="6027" spans="1:23" x14ac:dyDescent="0.3">
      <c r="A6027" t="s">
        <v>6069</v>
      </c>
      <c r="B6027" t="s">
        <v>28</v>
      </c>
      <c r="C6027" t="s">
        <v>29</v>
      </c>
      <c r="D6027" t="s">
        <v>30</v>
      </c>
      <c r="E6027" t="s">
        <v>45</v>
      </c>
      <c r="F6027" t="s">
        <v>60</v>
      </c>
      <c r="G6027" s="5">
        <v>7375.02</v>
      </c>
      <c r="H6027" s="5">
        <f t="shared" si="658"/>
        <v>132.75036</v>
      </c>
      <c r="I6027" s="6">
        <v>1</v>
      </c>
      <c r="J6027" s="6">
        <v>7375.02</v>
      </c>
      <c r="K6027" s="5">
        <f t="shared" si="659"/>
        <v>132.75036</v>
      </c>
      <c r="L6027" s="7">
        <v>1.02</v>
      </c>
      <c r="M6027" s="7">
        <v>991</v>
      </c>
      <c r="N6027" s="3">
        <v>45430</v>
      </c>
      <c r="O6027" s="4" t="str">
        <f t="shared" si="660"/>
        <v>2024-05</v>
      </c>
      <c r="P6027" s="4" t="str">
        <f t="shared" si="661"/>
        <v>05</v>
      </c>
      <c r="Q6027" s="4" t="str">
        <f t="shared" si="662"/>
        <v>May</v>
      </c>
      <c r="R6027" s="30" t="str">
        <f t="shared" si="663"/>
        <v>18</v>
      </c>
      <c r="W6027" t="str">
        <f t="shared" si="664"/>
        <v>ok</v>
      </c>
    </row>
    <row r="6028" spans="1:23" x14ac:dyDescent="0.3">
      <c r="A6028" t="s">
        <v>6070</v>
      </c>
      <c r="B6028" t="s">
        <v>23</v>
      </c>
      <c r="C6028" t="s">
        <v>24</v>
      </c>
      <c r="D6028" t="s">
        <v>25</v>
      </c>
      <c r="E6028" t="s">
        <v>45</v>
      </c>
      <c r="F6028" t="s">
        <v>31</v>
      </c>
      <c r="G6028" s="5">
        <v>6497.63</v>
      </c>
      <c r="H6028" s="5">
        <f t="shared" si="658"/>
        <v>116.95733999999999</v>
      </c>
      <c r="I6028" s="6">
        <v>2</v>
      </c>
      <c r="J6028" s="6">
        <v>12995.26</v>
      </c>
      <c r="K6028" s="5">
        <f t="shared" si="659"/>
        <v>233.91467999999998</v>
      </c>
      <c r="L6028" s="7">
        <v>4.49</v>
      </c>
      <c r="M6028" s="7">
        <v>286</v>
      </c>
      <c r="N6028" s="3">
        <v>45405</v>
      </c>
      <c r="O6028" s="4" t="str">
        <f t="shared" si="660"/>
        <v>2024-04</v>
      </c>
      <c r="P6028" s="4" t="str">
        <f t="shared" si="661"/>
        <v>04</v>
      </c>
      <c r="Q6028" s="4" t="str">
        <f t="shared" si="662"/>
        <v>April</v>
      </c>
      <c r="R6028" s="30" t="str">
        <f t="shared" si="663"/>
        <v>23</v>
      </c>
      <c r="W6028" t="str">
        <f t="shared" si="664"/>
        <v>ok</v>
      </c>
    </row>
    <row r="6029" spans="1:23" x14ac:dyDescent="0.3">
      <c r="A6029" t="s">
        <v>6071</v>
      </c>
      <c r="B6029" t="s">
        <v>28</v>
      </c>
      <c r="C6029" t="s">
        <v>29</v>
      </c>
      <c r="D6029" t="s">
        <v>30</v>
      </c>
      <c r="E6029" t="s">
        <v>45</v>
      </c>
      <c r="F6029" t="s">
        <v>15</v>
      </c>
      <c r="G6029" s="5">
        <v>5704.31</v>
      </c>
      <c r="H6029" s="5">
        <f t="shared" si="658"/>
        <v>102.67758000000001</v>
      </c>
      <c r="I6029" s="6">
        <v>5</v>
      </c>
      <c r="J6029" s="6">
        <v>28521.55</v>
      </c>
      <c r="K6029" s="5">
        <f t="shared" si="659"/>
        <v>513.38790000000006</v>
      </c>
      <c r="L6029" s="7">
        <v>3.99</v>
      </c>
      <c r="M6029" s="7">
        <v>57</v>
      </c>
      <c r="N6029" s="3">
        <v>45328</v>
      </c>
      <c r="O6029" s="4" t="str">
        <f t="shared" si="660"/>
        <v>2024-02</v>
      </c>
      <c r="P6029" s="4" t="str">
        <f t="shared" si="661"/>
        <v>02</v>
      </c>
      <c r="Q6029" s="4" t="str">
        <f t="shared" si="662"/>
        <v>February</v>
      </c>
      <c r="R6029" s="30" t="str">
        <f t="shared" si="663"/>
        <v>06</v>
      </c>
      <c r="W6029" t="str">
        <f t="shared" si="664"/>
        <v>ok</v>
      </c>
    </row>
    <row r="6030" spans="1:23" x14ac:dyDescent="0.3">
      <c r="A6030" t="s">
        <v>6072</v>
      </c>
      <c r="B6030" t="s">
        <v>23</v>
      </c>
      <c r="C6030" t="s">
        <v>24</v>
      </c>
      <c r="D6030" t="s">
        <v>25</v>
      </c>
      <c r="E6030" t="s">
        <v>20</v>
      </c>
      <c r="F6030" t="s">
        <v>26</v>
      </c>
      <c r="G6030" s="5">
        <v>15629.28</v>
      </c>
      <c r="H6030" s="5">
        <f t="shared" si="658"/>
        <v>281.32704000000001</v>
      </c>
      <c r="I6030" s="6">
        <v>1</v>
      </c>
      <c r="J6030" s="6">
        <v>15629.28</v>
      </c>
      <c r="K6030" s="5">
        <f t="shared" si="659"/>
        <v>281.32704000000001</v>
      </c>
      <c r="L6030" s="7">
        <v>2.54</v>
      </c>
      <c r="M6030" s="7">
        <v>3601</v>
      </c>
      <c r="N6030" s="3">
        <v>45357</v>
      </c>
      <c r="O6030" s="4" t="str">
        <f t="shared" si="660"/>
        <v>2024-03</v>
      </c>
      <c r="P6030" s="4" t="str">
        <f t="shared" si="661"/>
        <v>03</v>
      </c>
      <c r="Q6030" s="4" t="str">
        <f t="shared" si="662"/>
        <v>March</v>
      </c>
      <c r="R6030" s="30" t="str">
        <f t="shared" si="663"/>
        <v>06</v>
      </c>
      <c r="W6030" t="str">
        <f t="shared" si="664"/>
        <v>ok</v>
      </c>
    </row>
    <row r="6031" spans="1:23" x14ac:dyDescent="0.3">
      <c r="A6031" t="s">
        <v>6073</v>
      </c>
      <c r="B6031" t="s">
        <v>41</v>
      </c>
      <c r="C6031" t="s">
        <v>42</v>
      </c>
      <c r="D6031" t="s">
        <v>43</v>
      </c>
      <c r="E6031" t="s">
        <v>45</v>
      </c>
      <c r="F6031" t="s">
        <v>60</v>
      </c>
      <c r="G6031" s="5">
        <v>1520.25</v>
      </c>
      <c r="H6031" s="5">
        <f t="shared" si="658"/>
        <v>27.3645</v>
      </c>
      <c r="I6031" s="6">
        <v>2</v>
      </c>
      <c r="J6031" s="6">
        <v>3040.5</v>
      </c>
      <c r="K6031" s="5">
        <f t="shared" si="659"/>
        <v>54.728999999999999</v>
      </c>
      <c r="L6031" s="7">
        <v>1.45</v>
      </c>
      <c r="M6031" s="7">
        <v>838</v>
      </c>
      <c r="N6031" s="3">
        <v>45333</v>
      </c>
      <c r="O6031" s="4" t="str">
        <f t="shared" si="660"/>
        <v>2024-02</v>
      </c>
      <c r="P6031" s="4" t="str">
        <f t="shared" si="661"/>
        <v>02</v>
      </c>
      <c r="Q6031" s="4" t="str">
        <f t="shared" si="662"/>
        <v>February</v>
      </c>
      <c r="R6031" s="30" t="str">
        <f t="shared" si="663"/>
        <v>11</v>
      </c>
      <c r="W6031" t="str">
        <f t="shared" si="664"/>
        <v>ok</v>
      </c>
    </row>
    <row r="6032" spans="1:23" x14ac:dyDescent="0.3">
      <c r="A6032" t="s">
        <v>6074</v>
      </c>
      <c r="B6032" t="s">
        <v>36</v>
      </c>
      <c r="C6032" t="s">
        <v>18</v>
      </c>
      <c r="D6032" t="s">
        <v>37</v>
      </c>
      <c r="E6032" t="s">
        <v>45</v>
      </c>
      <c r="F6032" t="s">
        <v>60</v>
      </c>
      <c r="G6032" s="5">
        <v>13043.73</v>
      </c>
      <c r="H6032" s="5">
        <f t="shared" si="658"/>
        <v>234.78713999999997</v>
      </c>
      <c r="I6032" s="6">
        <v>5</v>
      </c>
      <c r="J6032" s="6">
        <v>65218.65</v>
      </c>
      <c r="K6032" s="5">
        <f t="shared" si="659"/>
        <v>1173.9356999999998</v>
      </c>
      <c r="L6032" s="7">
        <v>3.3</v>
      </c>
      <c r="M6032" s="7">
        <v>1798</v>
      </c>
      <c r="N6032" s="3">
        <v>45417</v>
      </c>
      <c r="O6032" s="4" t="str">
        <f t="shared" si="660"/>
        <v>2024-05</v>
      </c>
      <c r="P6032" s="4" t="str">
        <f t="shared" si="661"/>
        <v>05</v>
      </c>
      <c r="Q6032" s="4" t="str">
        <f t="shared" si="662"/>
        <v>May</v>
      </c>
      <c r="R6032" s="30" t="str">
        <f t="shared" si="663"/>
        <v>05</v>
      </c>
      <c r="W6032" t="str">
        <f t="shared" si="664"/>
        <v>ok</v>
      </c>
    </row>
    <row r="6033" spans="1:23" x14ac:dyDescent="0.3">
      <c r="A6033" t="s">
        <v>6075</v>
      </c>
      <c r="B6033" t="s">
        <v>11</v>
      </c>
      <c r="C6033" t="s">
        <v>12</v>
      </c>
      <c r="D6033" t="s">
        <v>13</v>
      </c>
      <c r="E6033" t="s">
        <v>45</v>
      </c>
      <c r="F6033" t="s">
        <v>60</v>
      </c>
      <c r="G6033" s="5">
        <v>5816.97</v>
      </c>
      <c r="H6033" s="5">
        <f t="shared" si="658"/>
        <v>104.70546</v>
      </c>
      <c r="I6033" s="6">
        <v>4</v>
      </c>
      <c r="J6033" s="6">
        <v>23267.88</v>
      </c>
      <c r="K6033" s="5">
        <f t="shared" si="659"/>
        <v>418.82184000000001</v>
      </c>
      <c r="L6033" s="7">
        <v>2.89</v>
      </c>
      <c r="M6033" s="7">
        <v>1992</v>
      </c>
      <c r="N6033" s="3">
        <v>45584</v>
      </c>
      <c r="O6033" s="4" t="str">
        <f t="shared" si="660"/>
        <v>2024-10</v>
      </c>
      <c r="P6033" s="4" t="str">
        <f t="shared" si="661"/>
        <v>10</v>
      </c>
      <c r="Q6033" s="4" t="str">
        <f t="shared" si="662"/>
        <v>October</v>
      </c>
      <c r="R6033" s="30" t="str">
        <f t="shared" si="663"/>
        <v>19</v>
      </c>
      <c r="W6033" t="str">
        <f t="shared" si="664"/>
        <v>ok</v>
      </c>
    </row>
    <row r="6034" spans="1:23" x14ac:dyDescent="0.3">
      <c r="A6034" t="s">
        <v>6076</v>
      </c>
      <c r="B6034" t="s">
        <v>17</v>
      </c>
      <c r="C6034" t="s">
        <v>18</v>
      </c>
      <c r="D6034" t="s">
        <v>19</v>
      </c>
      <c r="E6034" t="s">
        <v>14</v>
      </c>
      <c r="F6034" t="s">
        <v>21</v>
      </c>
      <c r="G6034" s="5">
        <v>4123.62</v>
      </c>
      <c r="H6034" s="5">
        <f t="shared" si="658"/>
        <v>74.225159999999988</v>
      </c>
      <c r="I6034" s="6">
        <v>5</v>
      </c>
      <c r="J6034" s="6">
        <v>20618.099999999999</v>
      </c>
      <c r="K6034" s="5">
        <f t="shared" si="659"/>
        <v>371.12579999999991</v>
      </c>
      <c r="L6034" s="7">
        <v>2.78</v>
      </c>
      <c r="M6034" s="7">
        <v>4475</v>
      </c>
      <c r="N6034" s="3">
        <v>45370</v>
      </c>
      <c r="O6034" s="4" t="str">
        <f t="shared" si="660"/>
        <v>2024-03</v>
      </c>
      <c r="P6034" s="4" t="str">
        <f t="shared" si="661"/>
        <v>03</v>
      </c>
      <c r="Q6034" s="4" t="str">
        <f t="shared" si="662"/>
        <v>March</v>
      </c>
      <c r="R6034" s="30" t="str">
        <f t="shared" si="663"/>
        <v>19</v>
      </c>
      <c r="W6034" t="str">
        <f t="shared" si="664"/>
        <v>ok</v>
      </c>
    </row>
    <row r="6035" spans="1:23" x14ac:dyDescent="0.3">
      <c r="A6035" t="s">
        <v>6077</v>
      </c>
      <c r="B6035" t="s">
        <v>17</v>
      </c>
      <c r="C6035" t="s">
        <v>18</v>
      </c>
      <c r="D6035" t="s">
        <v>19</v>
      </c>
      <c r="E6035" t="s">
        <v>14</v>
      </c>
      <c r="F6035" t="s">
        <v>21</v>
      </c>
      <c r="G6035" s="5">
        <v>18263.03</v>
      </c>
      <c r="H6035" s="5">
        <f t="shared" si="658"/>
        <v>328.73453999999998</v>
      </c>
      <c r="I6035" s="6">
        <v>4</v>
      </c>
      <c r="J6035" s="6">
        <v>73052.12</v>
      </c>
      <c r="K6035" s="5">
        <f t="shared" si="659"/>
        <v>1314.9381599999999</v>
      </c>
      <c r="L6035" s="7">
        <v>1.66</v>
      </c>
      <c r="M6035" s="7">
        <v>4192</v>
      </c>
      <c r="N6035" s="3">
        <v>45345</v>
      </c>
      <c r="O6035" s="4" t="str">
        <f t="shared" si="660"/>
        <v>2024-02</v>
      </c>
      <c r="P6035" s="4" t="str">
        <f t="shared" si="661"/>
        <v>02</v>
      </c>
      <c r="Q6035" s="4" t="str">
        <f t="shared" si="662"/>
        <v>February</v>
      </c>
      <c r="R6035" s="30" t="str">
        <f t="shared" si="663"/>
        <v>23</v>
      </c>
      <c r="W6035" t="str">
        <f t="shared" si="664"/>
        <v>ok</v>
      </c>
    </row>
    <row r="6036" spans="1:23" x14ac:dyDescent="0.3">
      <c r="A6036" t="s">
        <v>6078</v>
      </c>
      <c r="B6036" t="s">
        <v>47</v>
      </c>
      <c r="C6036" t="s">
        <v>12</v>
      </c>
      <c r="D6036" t="s">
        <v>48</v>
      </c>
      <c r="E6036" t="s">
        <v>14</v>
      </c>
      <c r="F6036" t="s">
        <v>60</v>
      </c>
      <c r="G6036" s="5">
        <v>8824.4500000000007</v>
      </c>
      <c r="H6036" s="5">
        <f t="shared" si="658"/>
        <v>158.84010000000001</v>
      </c>
      <c r="I6036" s="6">
        <v>4</v>
      </c>
      <c r="J6036" s="6">
        <v>35297.800000000003</v>
      </c>
      <c r="K6036" s="5">
        <f t="shared" si="659"/>
        <v>635.36040000000003</v>
      </c>
      <c r="L6036" s="7">
        <v>2.67</v>
      </c>
      <c r="M6036" s="7">
        <v>1489</v>
      </c>
      <c r="N6036" s="3">
        <v>45525</v>
      </c>
      <c r="O6036" s="4" t="str">
        <f t="shared" si="660"/>
        <v>2024-08</v>
      </c>
      <c r="P6036" s="4" t="str">
        <f t="shared" si="661"/>
        <v>08</v>
      </c>
      <c r="Q6036" s="4" t="str">
        <f t="shared" si="662"/>
        <v>August</v>
      </c>
      <c r="R6036" s="30" t="str">
        <f t="shared" si="663"/>
        <v>21</v>
      </c>
      <c r="W6036" t="str">
        <f t="shared" si="664"/>
        <v>ok</v>
      </c>
    </row>
    <row r="6037" spans="1:23" x14ac:dyDescent="0.3">
      <c r="A6037" t="s">
        <v>6079</v>
      </c>
      <c r="B6037" t="s">
        <v>51</v>
      </c>
      <c r="C6037" t="s">
        <v>29</v>
      </c>
      <c r="D6037" t="s">
        <v>52</v>
      </c>
      <c r="E6037" t="s">
        <v>20</v>
      </c>
      <c r="F6037" t="s">
        <v>26</v>
      </c>
      <c r="G6037" s="5">
        <v>6437.24</v>
      </c>
      <c r="H6037" s="5">
        <f t="shared" si="658"/>
        <v>115.87031999999999</v>
      </c>
      <c r="I6037" s="6">
        <v>3</v>
      </c>
      <c r="J6037" s="6">
        <v>19311.72</v>
      </c>
      <c r="K6037" s="5">
        <f t="shared" si="659"/>
        <v>347.61095999999998</v>
      </c>
      <c r="L6037" s="7">
        <v>2.56</v>
      </c>
      <c r="M6037" s="7">
        <v>767</v>
      </c>
      <c r="N6037" s="3">
        <v>45296</v>
      </c>
      <c r="O6037" s="4" t="str">
        <f t="shared" si="660"/>
        <v>2024-01</v>
      </c>
      <c r="P6037" s="4" t="str">
        <f t="shared" si="661"/>
        <v>01</v>
      </c>
      <c r="Q6037" s="4" t="str">
        <f t="shared" si="662"/>
        <v>January</v>
      </c>
      <c r="R6037" s="30" t="str">
        <f t="shared" si="663"/>
        <v>05</v>
      </c>
      <c r="W6037" t="str">
        <f t="shared" si="664"/>
        <v>ok</v>
      </c>
    </row>
    <row r="6038" spans="1:23" x14ac:dyDescent="0.3">
      <c r="A6038" t="s">
        <v>6080</v>
      </c>
      <c r="B6038" t="s">
        <v>41</v>
      </c>
      <c r="C6038" t="s">
        <v>42</v>
      </c>
      <c r="D6038" t="s">
        <v>43</v>
      </c>
      <c r="E6038" t="s">
        <v>20</v>
      </c>
      <c r="F6038" t="s">
        <v>26</v>
      </c>
      <c r="G6038" s="5">
        <v>4600.12</v>
      </c>
      <c r="H6038" s="5">
        <f t="shared" si="658"/>
        <v>82.802159999999986</v>
      </c>
      <c r="I6038" s="6">
        <v>1</v>
      </c>
      <c r="J6038" s="6">
        <v>4600.12</v>
      </c>
      <c r="K6038" s="5">
        <f t="shared" si="659"/>
        <v>82.802159999999986</v>
      </c>
      <c r="L6038" s="7">
        <v>3.55</v>
      </c>
      <c r="M6038" s="7">
        <v>4085</v>
      </c>
      <c r="N6038" s="3">
        <v>45565</v>
      </c>
      <c r="O6038" s="4" t="str">
        <f t="shared" si="660"/>
        <v>2024-09</v>
      </c>
      <c r="P6038" s="4" t="str">
        <f t="shared" si="661"/>
        <v>09</v>
      </c>
      <c r="Q6038" s="4" t="str">
        <f t="shared" si="662"/>
        <v>September</v>
      </c>
      <c r="R6038" s="30" t="str">
        <f t="shared" si="663"/>
        <v>30</v>
      </c>
      <c r="W6038" t="str">
        <f t="shared" si="664"/>
        <v>ok</v>
      </c>
    </row>
    <row r="6039" spans="1:23" x14ac:dyDescent="0.3">
      <c r="A6039" t="s">
        <v>6081</v>
      </c>
      <c r="B6039" t="s">
        <v>17</v>
      </c>
      <c r="C6039" t="s">
        <v>18</v>
      </c>
      <c r="D6039" t="s">
        <v>19</v>
      </c>
      <c r="E6039" t="s">
        <v>45</v>
      </c>
      <c r="F6039" t="s">
        <v>15</v>
      </c>
      <c r="G6039" s="5">
        <v>4389.78</v>
      </c>
      <c r="H6039" s="5">
        <f t="shared" si="658"/>
        <v>79.01603999999999</v>
      </c>
      <c r="I6039" s="6">
        <v>5</v>
      </c>
      <c r="J6039" s="6">
        <v>21948.9</v>
      </c>
      <c r="K6039" s="5">
        <f t="shared" si="659"/>
        <v>395.08019999999993</v>
      </c>
      <c r="L6039" s="7">
        <v>3.39</v>
      </c>
      <c r="M6039" s="7">
        <v>382</v>
      </c>
      <c r="N6039" s="3">
        <v>45546</v>
      </c>
      <c r="O6039" s="4" t="str">
        <f t="shared" si="660"/>
        <v>2024-09</v>
      </c>
      <c r="P6039" s="4" t="str">
        <f t="shared" si="661"/>
        <v>09</v>
      </c>
      <c r="Q6039" s="4" t="str">
        <f t="shared" si="662"/>
        <v>September</v>
      </c>
      <c r="R6039" s="30" t="str">
        <f t="shared" si="663"/>
        <v>11</v>
      </c>
      <c r="W6039" t="str">
        <f t="shared" si="664"/>
        <v>ok</v>
      </c>
    </row>
    <row r="6040" spans="1:23" x14ac:dyDescent="0.3">
      <c r="A6040" t="s">
        <v>6082</v>
      </c>
      <c r="B6040" t="s">
        <v>33</v>
      </c>
      <c r="C6040" t="s">
        <v>12</v>
      </c>
      <c r="D6040" t="s">
        <v>34</v>
      </c>
      <c r="E6040" t="s">
        <v>45</v>
      </c>
      <c r="F6040" t="s">
        <v>31</v>
      </c>
      <c r="G6040" s="5">
        <v>9023.65</v>
      </c>
      <c r="H6040" s="5">
        <f t="shared" si="658"/>
        <v>162.42569999999998</v>
      </c>
      <c r="I6040" s="6">
        <v>4</v>
      </c>
      <c r="J6040" s="6">
        <v>36094.6</v>
      </c>
      <c r="K6040" s="5">
        <f t="shared" si="659"/>
        <v>649.70279999999991</v>
      </c>
      <c r="L6040" s="7">
        <v>2.73</v>
      </c>
      <c r="M6040" s="7">
        <v>4383</v>
      </c>
      <c r="N6040" s="3">
        <v>45541</v>
      </c>
      <c r="O6040" s="4" t="str">
        <f t="shared" si="660"/>
        <v>2024-09</v>
      </c>
      <c r="P6040" s="4" t="str">
        <f t="shared" si="661"/>
        <v>09</v>
      </c>
      <c r="Q6040" s="4" t="str">
        <f t="shared" si="662"/>
        <v>September</v>
      </c>
      <c r="R6040" s="30" t="str">
        <f t="shared" si="663"/>
        <v>06</v>
      </c>
      <c r="W6040" t="str">
        <f t="shared" si="664"/>
        <v>ok</v>
      </c>
    </row>
    <row r="6041" spans="1:23" x14ac:dyDescent="0.3">
      <c r="A6041" t="s">
        <v>6083</v>
      </c>
      <c r="B6041" t="s">
        <v>11</v>
      </c>
      <c r="C6041" t="s">
        <v>12</v>
      </c>
      <c r="D6041" t="s">
        <v>13</v>
      </c>
      <c r="E6041" t="s">
        <v>14</v>
      </c>
      <c r="F6041" t="s">
        <v>26</v>
      </c>
      <c r="G6041" s="5">
        <v>4194.57</v>
      </c>
      <c r="H6041" s="5">
        <f t="shared" si="658"/>
        <v>75.502259999999993</v>
      </c>
      <c r="I6041" s="6">
        <v>1</v>
      </c>
      <c r="J6041" s="6">
        <v>4194.57</v>
      </c>
      <c r="K6041" s="5">
        <f t="shared" si="659"/>
        <v>75.502259999999993</v>
      </c>
      <c r="L6041" s="7">
        <v>1.1599999999999999</v>
      </c>
      <c r="M6041" s="7">
        <v>3909</v>
      </c>
      <c r="N6041" s="3">
        <v>45377</v>
      </c>
      <c r="O6041" s="4" t="str">
        <f t="shared" si="660"/>
        <v>2024-03</v>
      </c>
      <c r="P6041" s="4" t="str">
        <f t="shared" si="661"/>
        <v>03</v>
      </c>
      <c r="Q6041" s="4" t="str">
        <f t="shared" si="662"/>
        <v>March</v>
      </c>
      <c r="R6041" s="30" t="str">
        <f t="shared" si="663"/>
        <v>26</v>
      </c>
      <c r="W6041" t="str">
        <f t="shared" si="664"/>
        <v>ok</v>
      </c>
    </row>
    <row r="6042" spans="1:23" x14ac:dyDescent="0.3">
      <c r="A6042" t="s">
        <v>6084</v>
      </c>
      <c r="B6042" t="s">
        <v>51</v>
      </c>
      <c r="C6042" t="s">
        <v>29</v>
      </c>
      <c r="D6042" t="s">
        <v>52</v>
      </c>
      <c r="E6042" t="s">
        <v>20</v>
      </c>
      <c r="F6042" t="s">
        <v>31</v>
      </c>
      <c r="G6042" s="5">
        <v>5030.83</v>
      </c>
      <c r="H6042" s="5">
        <f t="shared" si="658"/>
        <v>90.554939999999988</v>
      </c>
      <c r="I6042" s="6">
        <v>5</v>
      </c>
      <c r="J6042" s="6">
        <v>25154.15</v>
      </c>
      <c r="K6042" s="5">
        <f t="shared" si="659"/>
        <v>452.77469999999994</v>
      </c>
      <c r="L6042" s="7">
        <v>2.23</v>
      </c>
      <c r="M6042" s="7">
        <v>2049</v>
      </c>
      <c r="N6042" s="3">
        <v>45527</v>
      </c>
      <c r="O6042" s="4" t="str">
        <f t="shared" si="660"/>
        <v>2024-08</v>
      </c>
      <c r="P6042" s="4" t="str">
        <f t="shared" si="661"/>
        <v>08</v>
      </c>
      <c r="Q6042" s="4" t="str">
        <f t="shared" si="662"/>
        <v>August</v>
      </c>
      <c r="R6042" s="30" t="str">
        <f t="shared" si="663"/>
        <v>23</v>
      </c>
      <c r="W6042" t="str">
        <f t="shared" si="664"/>
        <v>ok</v>
      </c>
    </row>
    <row r="6043" spans="1:23" x14ac:dyDescent="0.3">
      <c r="A6043" t="s">
        <v>6085</v>
      </c>
      <c r="B6043" t="s">
        <v>47</v>
      </c>
      <c r="C6043" t="s">
        <v>12</v>
      </c>
      <c r="D6043" t="s">
        <v>48</v>
      </c>
      <c r="E6043" t="s">
        <v>14</v>
      </c>
      <c r="F6043" t="s">
        <v>26</v>
      </c>
      <c r="G6043" s="5">
        <v>12352.49</v>
      </c>
      <c r="H6043" s="5">
        <f t="shared" si="658"/>
        <v>222.34481999999997</v>
      </c>
      <c r="I6043" s="6">
        <v>3</v>
      </c>
      <c r="J6043" s="6">
        <v>37057.47</v>
      </c>
      <c r="K6043" s="5">
        <f t="shared" si="659"/>
        <v>667.03445999999985</v>
      </c>
      <c r="L6043" s="7">
        <v>2.34</v>
      </c>
      <c r="M6043" s="7">
        <v>1249</v>
      </c>
      <c r="N6043" s="3">
        <v>45322</v>
      </c>
      <c r="O6043" s="4" t="str">
        <f t="shared" si="660"/>
        <v>2024-01</v>
      </c>
      <c r="P6043" s="4" t="str">
        <f t="shared" si="661"/>
        <v>01</v>
      </c>
      <c r="Q6043" s="4" t="str">
        <f t="shared" si="662"/>
        <v>January</v>
      </c>
      <c r="R6043" s="30" t="str">
        <f t="shared" si="663"/>
        <v>31</v>
      </c>
      <c r="W6043" t="str">
        <f t="shared" si="664"/>
        <v>ok</v>
      </c>
    </row>
    <row r="6044" spans="1:23" x14ac:dyDescent="0.3">
      <c r="A6044" t="s">
        <v>6086</v>
      </c>
      <c r="B6044" t="s">
        <v>63</v>
      </c>
      <c r="C6044" t="s">
        <v>18</v>
      </c>
      <c r="D6044" t="s">
        <v>64</v>
      </c>
      <c r="E6044" t="s">
        <v>20</v>
      </c>
      <c r="F6044" t="s">
        <v>26</v>
      </c>
      <c r="G6044" s="5">
        <v>12041.82</v>
      </c>
      <c r="H6044" s="5">
        <f t="shared" si="658"/>
        <v>216.75275999999997</v>
      </c>
      <c r="I6044" s="6">
        <v>3</v>
      </c>
      <c r="J6044" s="6">
        <v>36125.46</v>
      </c>
      <c r="K6044" s="5">
        <f t="shared" si="659"/>
        <v>650.2582799999999</v>
      </c>
      <c r="L6044" s="7">
        <v>2.2999999999999998</v>
      </c>
      <c r="M6044" s="7">
        <v>959</v>
      </c>
      <c r="N6044" s="3">
        <v>45300</v>
      </c>
      <c r="O6044" s="4" t="str">
        <f t="shared" si="660"/>
        <v>2024-01</v>
      </c>
      <c r="P6044" s="4" t="str">
        <f t="shared" si="661"/>
        <v>01</v>
      </c>
      <c r="Q6044" s="4" t="str">
        <f t="shared" si="662"/>
        <v>January</v>
      </c>
      <c r="R6044" s="30" t="str">
        <f t="shared" si="663"/>
        <v>09</v>
      </c>
      <c r="W6044" t="str">
        <f t="shared" si="664"/>
        <v>ok</v>
      </c>
    </row>
    <row r="6045" spans="1:23" x14ac:dyDescent="0.3">
      <c r="A6045" t="s">
        <v>6087</v>
      </c>
      <c r="B6045" t="s">
        <v>63</v>
      </c>
      <c r="C6045" t="s">
        <v>18</v>
      </c>
      <c r="D6045" t="s">
        <v>64</v>
      </c>
      <c r="E6045" t="s">
        <v>20</v>
      </c>
      <c r="F6045" t="s">
        <v>21</v>
      </c>
      <c r="G6045" s="5">
        <v>7602.93</v>
      </c>
      <c r="H6045" s="5">
        <f t="shared" si="658"/>
        <v>136.85273999999998</v>
      </c>
      <c r="I6045" s="6">
        <v>3</v>
      </c>
      <c r="J6045" s="6">
        <v>22808.79</v>
      </c>
      <c r="K6045" s="5">
        <f t="shared" si="659"/>
        <v>410.55821999999995</v>
      </c>
      <c r="L6045" s="7">
        <v>4.78</v>
      </c>
      <c r="M6045" s="7">
        <v>1751</v>
      </c>
      <c r="N6045" s="3">
        <v>45535</v>
      </c>
      <c r="O6045" s="4" t="str">
        <f t="shared" si="660"/>
        <v>2024-08</v>
      </c>
      <c r="P6045" s="4" t="str">
        <f t="shared" si="661"/>
        <v>08</v>
      </c>
      <c r="Q6045" s="4" t="str">
        <f t="shared" si="662"/>
        <v>August</v>
      </c>
      <c r="R6045" s="30" t="str">
        <f t="shared" si="663"/>
        <v>31</v>
      </c>
      <c r="W6045" t="str">
        <f t="shared" si="664"/>
        <v>ok</v>
      </c>
    </row>
    <row r="6046" spans="1:23" x14ac:dyDescent="0.3">
      <c r="A6046" t="s">
        <v>6088</v>
      </c>
      <c r="B6046" t="s">
        <v>47</v>
      </c>
      <c r="C6046" t="s">
        <v>12</v>
      </c>
      <c r="D6046" t="s">
        <v>48</v>
      </c>
      <c r="E6046" t="s">
        <v>45</v>
      </c>
      <c r="F6046" t="s">
        <v>38</v>
      </c>
      <c r="G6046" s="5">
        <v>7674.75</v>
      </c>
      <c r="H6046" s="5">
        <f t="shared" si="658"/>
        <v>138.1455</v>
      </c>
      <c r="I6046" s="6">
        <v>5</v>
      </c>
      <c r="J6046" s="6">
        <v>38373.75</v>
      </c>
      <c r="K6046" s="5">
        <f t="shared" si="659"/>
        <v>690.72749999999996</v>
      </c>
      <c r="L6046" s="7">
        <v>3.41</v>
      </c>
      <c r="M6046" s="7">
        <v>2246</v>
      </c>
      <c r="N6046" s="3">
        <v>45571</v>
      </c>
      <c r="O6046" s="4" t="str">
        <f t="shared" si="660"/>
        <v>2024-10</v>
      </c>
      <c r="P6046" s="4" t="str">
        <f t="shared" si="661"/>
        <v>10</v>
      </c>
      <c r="Q6046" s="4" t="str">
        <f t="shared" si="662"/>
        <v>October</v>
      </c>
      <c r="R6046" s="30" t="str">
        <f t="shared" si="663"/>
        <v>06</v>
      </c>
      <c r="W6046" t="str">
        <f t="shared" si="664"/>
        <v>ok</v>
      </c>
    </row>
    <row r="6047" spans="1:23" x14ac:dyDescent="0.3">
      <c r="A6047" t="s">
        <v>6089</v>
      </c>
      <c r="B6047" t="s">
        <v>41</v>
      </c>
      <c r="C6047" t="s">
        <v>42</v>
      </c>
      <c r="D6047" t="s">
        <v>43</v>
      </c>
      <c r="E6047" t="s">
        <v>45</v>
      </c>
      <c r="F6047" t="s">
        <v>31</v>
      </c>
      <c r="G6047" s="5">
        <v>19148.64</v>
      </c>
      <c r="H6047" s="5">
        <f t="shared" si="658"/>
        <v>344.67551999999995</v>
      </c>
      <c r="I6047" s="6">
        <v>1</v>
      </c>
      <c r="J6047" s="6">
        <v>19148.64</v>
      </c>
      <c r="K6047" s="5">
        <f t="shared" si="659"/>
        <v>344.67551999999995</v>
      </c>
      <c r="L6047" s="7">
        <v>3.65</v>
      </c>
      <c r="M6047" s="7">
        <v>3462</v>
      </c>
      <c r="N6047" s="3">
        <v>45545</v>
      </c>
      <c r="O6047" s="4" t="str">
        <f t="shared" si="660"/>
        <v>2024-09</v>
      </c>
      <c r="P6047" s="4" t="str">
        <f t="shared" si="661"/>
        <v>09</v>
      </c>
      <c r="Q6047" s="4" t="str">
        <f t="shared" si="662"/>
        <v>September</v>
      </c>
      <c r="R6047" s="30" t="str">
        <f t="shared" si="663"/>
        <v>10</v>
      </c>
      <c r="W6047" t="str">
        <f t="shared" si="664"/>
        <v>ok</v>
      </c>
    </row>
    <row r="6048" spans="1:23" x14ac:dyDescent="0.3">
      <c r="A6048" t="s">
        <v>6090</v>
      </c>
      <c r="B6048" t="s">
        <v>17</v>
      </c>
      <c r="C6048" t="s">
        <v>18</v>
      </c>
      <c r="D6048" t="s">
        <v>19</v>
      </c>
      <c r="E6048" t="s">
        <v>14</v>
      </c>
      <c r="F6048" t="s">
        <v>31</v>
      </c>
      <c r="G6048" s="5">
        <v>5315.02</v>
      </c>
      <c r="H6048" s="5">
        <f t="shared" si="658"/>
        <v>95.670360000000002</v>
      </c>
      <c r="I6048" s="6">
        <v>1</v>
      </c>
      <c r="J6048" s="6">
        <v>5315.02</v>
      </c>
      <c r="K6048" s="5">
        <f t="shared" si="659"/>
        <v>95.670360000000002</v>
      </c>
      <c r="L6048" s="7">
        <v>3.96</v>
      </c>
      <c r="M6048" s="7">
        <v>843</v>
      </c>
      <c r="N6048" s="3">
        <v>45412</v>
      </c>
      <c r="O6048" s="4" t="str">
        <f t="shared" si="660"/>
        <v>2024-04</v>
      </c>
      <c r="P6048" s="4" t="str">
        <f t="shared" si="661"/>
        <v>04</v>
      </c>
      <c r="Q6048" s="4" t="str">
        <f t="shared" si="662"/>
        <v>April</v>
      </c>
      <c r="R6048" s="30" t="str">
        <f t="shared" si="663"/>
        <v>30</v>
      </c>
      <c r="W6048" t="str">
        <f t="shared" si="664"/>
        <v>ok</v>
      </c>
    </row>
    <row r="6049" spans="1:23" x14ac:dyDescent="0.3">
      <c r="A6049" t="s">
        <v>6091</v>
      </c>
      <c r="B6049" t="s">
        <v>17</v>
      </c>
      <c r="C6049" t="s">
        <v>18</v>
      </c>
      <c r="D6049" t="s">
        <v>19</v>
      </c>
      <c r="E6049" t="s">
        <v>45</v>
      </c>
      <c r="F6049" t="s">
        <v>60</v>
      </c>
      <c r="G6049" s="5">
        <v>1564.44</v>
      </c>
      <c r="H6049" s="5">
        <f t="shared" si="658"/>
        <v>28.15992</v>
      </c>
      <c r="I6049" s="6">
        <v>3</v>
      </c>
      <c r="J6049" s="6">
        <v>4693.32</v>
      </c>
      <c r="K6049" s="5">
        <f t="shared" si="659"/>
        <v>84.479759999999999</v>
      </c>
      <c r="L6049" s="7">
        <v>4.55</v>
      </c>
      <c r="M6049" s="7">
        <v>4758</v>
      </c>
      <c r="N6049" s="3">
        <v>45645</v>
      </c>
      <c r="O6049" s="4" t="str">
        <f t="shared" si="660"/>
        <v>2024-12</v>
      </c>
      <c r="P6049" s="4" t="str">
        <f t="shared" si="661"/>
        <v>12</v>
      </c>
      <c r="Q6049" s="4" t="str">
        <f t="shared" si="662"/>
        <v>December</v>
      </c>
      <c r="R6049" s="30" t="str">
        <f t="shared" si="663"/>
        <v>19</v>
      </c>
      <c r="W6049" t="str">
        <f t="shared" si="664"/>
        <v>ok</v>
      </c>
    </row>
    <row r="6050" spans="1:23" x14ac:dyDescent="0.3">
      <c r="A6050" t="s">
        <v>6092</v>
      </c>
      <c r="B6050" t="s">
        <v>23</v>
      </c>
      <c r="C6050" t="s">
        <v>24</v>
      </c>
      <c r="D6050" t="s">
        <v>25</v>
      </c>
      <c r="E6050" t="s">
        <v>14</v>
      </c>
      <c r="F6050" t="s">
        <v>15</v>
      </c>
      <c r="G6050" s="5">
        <v>3577.99</v>
      </c>
      <c r="H6050" s="5">
        <f t="shared" si="658"/>
        <v>64.403819999999996</v>
      </c>
      <c r="I6050" s="6">
        <v>1</v>
      </c>
      <c r="J6050" s="6">
        <v>3577.99</v>
      </c>
      <c r="K6050" s="5">
        <f t="shared" si="659"/>
        <v>64.403819999999996</v>
      </c>
      <c r="L6050" s="7">
        <v>1.05</v>
      </c>
      <c r="M6050" s="7">
        <v>4093</v>
      </c>
      <c r="N6050" s="3">
        <v>45651</v>
      </c>
      <c r="O6050" s="4" t="str">
        <f t="shared" si="660"/>
        <v>2024-12</v>
      </c>
      <c r="P6050" s="4" t="str">
        <f t="shared" si="661"/>
        <v>12</v>
      </c>
      <c r="Q6050" s="4" t="str">
        <f t="shared" si="662"/>
        <v>December</v>
      </c>
      <c r="R6050" s="30" t="str">
        <f t="shared" si="663"/>
        <v>25</v>
      </c>
      <c r="W6050" t="str">
        <f t="shared" si="664"/>
        <v>ok</v>
      </c>
    </row>
    <row r="6051" spans="1:23" x14ac:dyDescent="0.3">
      <c r="A6051" t="s">
        <v>6093</v>
      </c>
      <c r="B6051" t="s">
        <v>41</v>
      </c>
      <c r="C6051" t="s">
        <v>42</v>
      </c>
      <c r="D6051" t="s">
        <v>43</v>
      </c>
      <c r="E6051" t="s">
        <v>20</v>
      </c>
      <c r="F6051" t="s">
        <v>60</v>
      </c>
      <c r="G6051" s="5">
        <v>135.18</v>
      </c>
      <c r="H6051" s="5">
        <f t="shared" si="658"/>
        <v>2.4332400000000001</v>
      </c>
      <c r="I6051" s="6">
        <v>2</v>
      </c>
      <c r="J6051" s="6">
        <v>270.36</v>
      </c>
      <c r="K6051" s="5">
        <f t="shared" si="659"/>
        <v>4.8664800000000001</v>
      </c>
      <c r="L6051" s="7">
        <v>2.89</v>
      </c>
      <c r="M6051" s="7">
        <v>3171</v>
      </c>
      <c r="N6051" s="3">
        <v>45585</v>
      </c>
      <c r="O6051" s="4" t="str">
        <f t="shared" si="660"/>
        <v>2024-10</v>
      </c>
      <c r="P6051" s="4" t="str">
        <f t="shared" si="661"/>
        <v>10</v>
      </c>
      <c r="Q6051" s="4" t="str">
        <f t="shared" si="662"/>
        <v>October</v>
      </c>
      <c r="R6051" s="30" t="str">
        <f t="shared" si="663"/>
        <v>20</v>
      </c>
      <c r="W6051" t="str">
        <f t="shared" si="664"/>
        <v>ok</v>
      </c>
    </row>
    <row r="6052" spans="1:23" x14ac:dyDescent="0.3">
      <c r="A6052" t="s">
        <v>6094</v>
      </c>
      <c r="B6052" t="s">
        <v>11</v>
      </c>
      <c r="C6052" t="s">
        <v>12</v>
      </c>
      <c r="D6052" t="s">
        <v>13</v>
      </c>
      <c r="E6052" t="s">
        <v>14</v>
      </c>
      <c r="F6052" t="s">
        <v>38</v>
      </c>
      <c r="G6052" s="5">
        <v>12281.74</v>
      </c>
      <c r="H6052" s="5">
        <f t="shared" si="658"/>
        <v>221.07131999999999</v>
      </c>
      <c r="I6052" s="6">
        <v>1</v>
      </c>
      <c r="J6052" s="6">
        <v>12281.74</v>
      </c>
      <c r="K6052" s="5">
        <f t="shared" si="659"/>
        <v>221.07131999999999</v>
      </c>
      <c r="L6052" s="7">
        <v>4.51</v>
      </c>
      <c r="M6052" s="7">
        <v>2871</v>
      </c>
      <c r="N6052" s="3">
        <v>45451</v>
      </c>
      <c r="O6052" s="4" t="str">
        <f t="shared" si="660"/>
        <v>2024-06</v>
      </c>
      <c r="P6052" s="4" t="str">
        <f t="shared" si="661"/>
        <v>06</v>
      </c>
      <c r="Q6052" s="4" t="str">
        <f t="shared" si="662"/>
        <v>June</v>
      </c>
      <c r="R6052" s="30" t="str">
        <f t="shared" si="663"/>
        <v>08</v>
      </c>
      <c r="W6052" t="str">
        <f t="shared" si="664"/>
        <v>ok</v>
      </c>
    </row>
    <row r="6053" spans="1:23" x14ac:dyDescent="0.3">
      <c r="A6053" t="s">
        <v>6095</v>
      </c>
      <c r="B6053" t="s">
        <v>23</v>
      </c>
      <c r="C6053" t="s">
        <v>24</v>
      </c>
      <c r="D6053" t="s">
        <v>25</v>
      </c>
      <c r="E6053" t="s">
        <v>45</v>
      </c>
      <c r="F6053" t="s">
        <v>38</v>
      </c>
      <c r="G6053" s="5">
        <v>9356.9599999999991</v>
      </c>
      <c r="H6053" s="5">
        <f t="shared" si="658"/>
        <v>168.42527999999996</v>
      </c>
      <c r="I6053" s="6">
        <v>3</v>
      </c>
      <c r="J6053" s="6">
        <v>28070.880000000001</v>
      </c>
      <c r="K6053" s="5">
        <f t="shared" si="659"/>
        <v>505.2758399999999</v>
      </c>
      <c r="L6053" s="7">
        <v>3.12</v>
      </c>
      <c r="M6053" s="7">
        <v>4911</v>
      </c>
      <c r="N6053" s="3">
        <v>45581</v>
      </c>
      <c r="O6053" s="4" t="str">
        <f t="shared" si="660"/>
        <v>2024-10</v>
      </c>
      <c r="P6053" s="4" t="str">
        <f t="shared" si="661"/>
        <v>10</v>
      </c>
      <c r="Q6053" s="4" t="str">
        <f t="shared" si="662"/>
        <v>October</v>
      </c>
      <c r="R6053" s="30" t="str">
        <f t="shared" si="663"/>
        <v>16</v>
      </c>
      <c r="W6053" t="str">
        <f t="shared" si="664"/>
        <v>ok</v>
      </c>
    </row>
    <row r="6054" spans="1:23" x14ac:dyDescent="0.3">
      <c r="A6054" t="s">
        <v>6096</v>
      </c>
      <c r="B6054" t="s">
        <v>51</v>
      </c>
      <c r="C6054" t="s">
        <v>29</v>
      </c>
      <c r="D6054" t="s">
        <v>52</v>
      </c>
      <c r="E6054" t="s">
        <v>14</v>
      </c>
      <c r="F6054" t="s">
        <v>31</v>
      </c>
      <c r="G6054" s="5">
        <v>7164.06</v>
      </c>
      <c r="H6054" s="5">
        <f t="shared" si="658"/>
        <v>128.95308</v>
      </c>
      <c r="I6054" s="6">
        <v>3</v>
      </c>
      <c r="J6054" s="6">
        <v>21492.18</v>
      </c>
      <c r="K6054" s="5">
        <f t="shared" si="659"/>
        <v>386.85924</v>
      </c>
      <c r="L6054" s="7">
        <v>3.66</v>
      </c>
      <c r="M6054" s="7">
        <v>3869</v>
      </c>
      <c r="N6054" s="3">
        <v>45431</v>
      </c>
      <c r="O6054" s="4" t="str">
        <f t="shared" si="660"/>
        <v>2024-05</v>
      </c>
      <c r="P6054" s="4" t="str">
        <f t="shared" si="661"/>
        <v>05</v>
      </c>
      <c r="Q6054" s="4" t="str">
        <f t="shared" si="662"/>
        <v>May</v>
      </c>
      <c r="R6054" s="30" t="str">
        <f t="shared" si="663"/>
        <v>19</v>
      </c>
      <c r="W6054" t="str">
        <f t="shared" si="664"/>
        <v>ok</v>
      </c>
    </row>
    <row r="6055" spans="1:23" x14ac:dyDescent="0.3">
      <c r="A6055" t="s">
        <v>6097</v>
      </c>
      <c r="B6055" t="s">
        <v>41</v>
      </c>
      <c r="C6055" t="s">
        <v>42</v>
      </c>
      <c r="D6055" t="s">
        <v>43</v>
      </c>
      <c r="E6055" t="s">
        <v>20</v>
      </c>
      <c r="F6055" t="s">
        <v>60</v>
      </c>
      <c r="G6055" s="5">
        <v>4457.8900000000003</v>
      </c>
      <c r="H6055" s="5">
        <f t="shared" si="658"/>
        <v>80.242019999999997</v>
      </c>
      <c r="I6055" s="6">
        <v>4</v>
      </c>
      <c r="J6055" s="6">
        <v>17831.560000000001</v>
      </c>
      <c r="K6055" s="5">
        <f t="shared" si="659"/>
        <v>320.96807999999999</v>
      </c>
      <c r="L6055" s="7">
        <v>4.6500000000000004</v>
      </c>
      <c r="M6055" s="7">
        <v>3580</v>
      </c>
      <c r="N6055" s="3">
        <v>45361</v>
      </c>
      <c r="O6055" s="4" t="str">
        <f t="shared" si="660"/>
        <v>2024-03</v>
      </c>
      <c r="P6055" s="4" t="str">
        <f t="shared" si="661"/>
        <v>03</v>
      </c>
      <c r="Q6055" s="4" t="str">
        <f t="shared" si="662"/>
        <v>March</v>
      </c>
      <c r="R6055" s="30" t="str">
        <f t="shared" si="663"/>
        <v>10</v>
      </c>
      <c r="W6055" t="str">
        <f t="shared" si="664"/>
        <v>ok</v>
      </c>
    </row>
    <row r="6056" spans="1:23" x14ac:dyDescent="0.3">
      <c r="A6056" t="s">
        <v>6098</v>
      </c>
      <c r="B6056" t="s">
        <v>47</v>
      </c>
      <c r="C6056" t="s">
        <v>12</v>
      </c>
      <c r="D6056" t="s">
        <v>48</v>
      </c>
      <c r="E6056" t="s">
        <v>14</v>
      </c>
      <c r="F6056" t="s">
        <v>15</v>
      </c>
      <c r="G6056" s="5">
        <v>15512.17</v>
      </c>
      <c r="H6056" s="5">
        <f t="shared" si="658"/>
        <v>279.21905999999996</v>
      </c>
      <c r="I6056" s="6">
        <v>2</v>
      </c>
      <c r="J6056" s="6">
        <v>31024.34</v>
      </c>
      <c r="K6056" s="5">
        <f t="shared" si="659"/>
        <v>558.43811999999991</v>
      </c>
      <c r="L6056" s="7">
        <v>1.51</v>
      </c>
      <c r="M6056" s="7">
        <v>3185</v>
      </c>
      <c r="N6056" s="3">
        <v>45646</v>
      </c>
      <c r="O6056" s="4" t="str">
        <f t="shared" si="660"/>
        <v>2024-12</v>
      </c>
      <c r="P6056" s="4" t="str">
        <f t="shared" si="661"/>
        <v>12</v>
      </c>
      <c r="Q6056" s="4" t="str">
        <f t="shared" si="662"/>
        <v>December</v>
      </c>
      <c r="R6056" s="30" t="str">
        <f t="shared" si="663"/>
        <v>20</v>
      </c>
      <c r="W6056" t="str">
        <f t="shared" si="664"/>
        <v>ok</v>
      </c>
    </row>
    <row r="6057" spans="1:23" x14ac:dyDescent="0.3">
      <c r="A6057" t="s">
        <v>6099</v>
      </c>
      <c r="B6057" t="s">
        <v>11</v>
      </c>
      <c r="C6057" t="s">
        <v>12</v>
      </c>
      <c r="D6057" t="s">
        <v>13</v>
      </c>
      <c r="E6057" t="s">
        <v>45</v>
      </c>
      <c r="F6057" t="s">
        <v>31</v>
      </c>
      <c r="G6057" s="5">
        <v>10468.23</v>
      </c>
      <c r="H6057" s="5">
        <f t="shared" si="658"/>
        <v>188.42813999999998</v>
      </c>
      <c r="I6057" s="6">
        <v>4</v>
      </c>
      <c r="J6057" s="6">
        <v>41872.92</v>
      </c>
      <c r="K6057" s="5">
        <f t="shared" si="659"/>
        <v>753.71255999999994</v>
      </c>
      <c r="L6057" s="7">
        <v>3.66</v>
      </c>
      <c r="M6057" s="7">
        <v>1376</v>
      </c>
      <c r="N6057" s="3">
        <v>45348</v>
      </c>
      <c r="O6057" s="4" t="str">
        <f t="shared" si="660"/>
        <v>2024-02</v>
      </c>
      <c r="P6057" s="4" t="str">
        <f t="shared" si="661"/>
        <v>02</v>
      </c>
      <c r="Q6057" s="4" t="str">
        <f t="shared" si="662"/>
        <v>February</v>
      </c>
      <c r="R6057" s="30" t="str">
        <f t="shared" si="663"/>
        <v>26</v>
      </c>
      <c r="W6057" t="str">
        <f t="shared" si="664"/>
        <v>ok</v>
      </c>
    </row>
    <row r="6058" spans="1:23" x14ac:dyDescent="0.3">
      <c r="A6058" t="s">
        <v>6100</v>
      </c>
      <c r="B6058" t="s">
        <v>23</v>
      </c>
      <c r="C6058" t="s">
        <v>24</v>
      </c>
      <c r="D6058" t="s">
        <v>25</v>
      </c>
      <c r="E6058" t="s">
        <v>20</v>
      </c>
      <c r="F6058" t="s">
        <v>38</v>
      </c>
      <c r="G6058" s="5">
        <v>3661.75</v>
      </c>
      <c r="H6058" s="5">
        <f t="shared" si="658"/>
        <v>65.91149999999999</v>
      </c>
      <c r="I6058" s="6">
        <v>3</v>
      </c>
      <c r="J6058" s="6">
        <v>10985.25</v>
      </c>
      <c r="K6058" s="5">
        <f t="shared" si="659"/>
        <v>197.73449999999997</v>
      </c>
      <c r="L6058" s="7">
        <v>4.53</v>
      </c>
      <c r="M6058" s="7">
        <v>3707</v>
      </c>
      <c r="N6058" s="3">
        <v>45498</v>
      </c>
      <c r="O6058" s="4" t="str">
        <f t="shared" si="660"/>
        <v>2024-07</v>
      </c>
      <c r="P6058" s="4" t="str">
        <f t="shared" si="661"/>
        <v>07</v>
      </c>
      <c r="Q6058" s="4" t="str">
        <f t="shared" si="662"/>
        <v>July</v>
      </c>
      <c r="R6058" s="30" t="str">
        <f t="shared" si="663"/>
        <v>25</v>
      </c>
      <c r="W6058" t="str">
        <f t="shared" si="664"/>
        <v>ok</v>
      </c>
    </row>
    <row r="6059" spans="1:23" x14ac:dyDescent="0.3">
      <c r="A6059" t="s">
        <v>6101</v>
      </c>
      <c r="B6059" t="s">
        <v>33</v>
      </c>
      <c r="C6059" t="s">
        <v>12</v>
      </c>
      <c r="D6059" t="s">
        <v>34</v>
      </c>
      <c r="E6059" t="s">
        <v>20</v>
      </c>
      <c r="F6059" t="s">
        <v>15</v>
      </c>
      <c r="G6059" s="5">
        <v>5194.05</v>
      </c>
      <c r="H6059" s="5">
        <f t="shared" si="658"/>
        <v>93.492899999999992</v>
      </c>
      <c r="I6059" s="6">
        <v>3</v>
      </c>
      <c r="J6059" s="6">
        <v>15582.15</v>
      </c>
      <c r="K6059" s="5">
        <f t="shared" si="659"/>
        <v>280.4787</v>
      </c>
      <c r="L6059" s="7">
        <v>1.84</v>
      </c>
      <c r="M6059" s="7">
        <v>2154</v>
      </c>
      <c r="N6059" s="3">
        <v>45650</v>
      </c>
      <c r="O6059" s="4" t="str">
        <f t="shared" si="660"/>
        <v>2024-12</v>
      </c>
      <c r="P6059" s="4" t="str">
        <f t="shared" si="661"/>
        <v>12</v>
      </c>
      <c r="Q6059" s="4" t="str">
        <f t="shared" si="662"/>
        <v>December</v>
      </c>
      <c r="R6059" s="30" t="str">
        <f t="shared" si="663"/>
        <v>24</v>
      </c>
      <c r="W6059" t="str">
        <f t="shared" si="664"/>
        <v>ok</v>
      </c>
    </row>
    <row r="6060" spans="1:23" x14ac:dyDescent="0.3">
      <c r="A6060" t="s">
        <v>6102</v>
      </c>
      <c r="B6060" t="s">
        <v>23</v>
      </c>
      <c r="C6060" t="s">
        <v>24</v>
      </c>
      <c r="D6060" t="s">
        <v>25</v>
      </c>
      <c r="E6060" t="s">
        <v>45</v>
      </c>
      <c r="F6060" t="s">
        <v>15</v>
      </c>
      <c r="G6060" s="5">
        <v>9273.2800000000007</v>
      </c>
      <c r="H6060" s="5">
        <f t="shared" si="658"/>
        <v>166.91904</v>
      </c>
      <c r="I6060" s="6">
        <v>1</v>
      </c>
      <c r="J6060" s="6">
        <v>9273.2800000000007</v>
      </c>
      <c r="K6060" s="5">
        <f t="shared" si="659"/>
        <v>166.91904</v>
      </c>
      <c r="L6060" s="7">
        <v>1.49</v>
      </c>
      <c r="M6060" s="7">
        <v>3642</v>
      </c>
      <c r="N6060" s="3">
        <v>45364</v>
      </c>
      <c r="O6060" s="4" t="str">
        <f t="shared" si="660"/>
        <v>2024-03</v>
      </c>
      <c r="P6060" s="4" t="str">
        <f t="shared" si="661"/>
        <v>03</v>
      </c>
      <c r="Q6060" s="4" t="str">
        <f t="shared" si="662"/>
        <v>March</v>
      </c>
      <c r="R6060" s="30" t="str">
        <f t="shared" si="663"/>
        <v>13</v>
      </c>
      <c r="W6060" t="str">
        <f t="shared" si="664"/>
        <v>ok</v>
      </c>
    </row>
    <row r="6061" spans="1:23" x14ac:dyDescent="0.3">
      <c r="A6061" t="s">
        <v>6103</v>
      </c>
      <c r="B6061" t="s">
        <v>17</v>
      </c>
      <c r="C6061" t="s">
        <v>18</v>
      </c>
      <c r="D6061" t="s">
        <v>19</v>
      </c>
      <c r="E6061" t="s">
        <v>45</v>
      </c>
      <c r="F6061" t="s">
        <v>21</v>
      </c>
      <c r="G6061" s="5">
        <v>4757.97</v>
      </c>
      <c r="H6061" s="5">
        <f t="shared" si="658"/>
        <v>85.643460000000005</v>
      </c>
      <c r="I6061" s="6">
        <v>4</v>
      </c>
      <c r="J6061" s="6">
        <v>19031.88</v>
      </c>
      <c r="K6061" s="5">
        <f t="shared" si="659"/>
        <v>342.57384000000002</v>
      </c>
      <c r="L6061" s="7">
        <v>3.89</v>
      </c>
      <c r="M6061" s="7">
        <v>2042</v>
      </c>
      <c r="N6061" s="3">
        <v>45370</v>
      </c>
      <c r="O6061" s="4" t="str">
        <f t="shared" si="660"/>
        <v>2024-03</v>
      </c>
      <c r="P6061" s="4" t="str">
        <f t="shared" si="661"/>
        <v>03</v>
      </c>
      <c r="Q6061" s="4" t="str">
        <f t="shared" si="662"/>
        <v>March</v>
      </c>
      <c r="R6061" s="30" t="str">
        <f t="shared" si="663"/>
        <v>19</v>
      </c>
      <c r="W6061" t="str">
        <f t="shared" si="664"/>
        <v>ok</v>
      </c>
    </row>
    <row r="6062" spans="1:23" x14ac:dyDescent="0.3">
      <c r="A6062" t="s">
        <v>6104</v>
      </c>
      <c r="B6062" t="s">
        <v>17</v>
      </c>
      <c r="C6062" t="s">
        <v>18</v>
      </c>
      <c r="D6062" t="s">
        <v>19</v>
      </c>
      <c r="E6062" t="s">
        <v>14</v>
      </c>
      <c r="F6062" t="s">
        <v>38</v>
      </c>
      <c r="G6062" s="5">
        <v>2154.44</v>
      </c>
      <c r="H6062" s="5">
        <f t="shared" si="658"/>
        <v>38.779919999999997</v>
      </c>
      <c r="I6062" s="6">
        <v>2</v>
      </c>
      <c r="J6062" s="6">
        <v>4308.88</v>
      </c>
      <c r="K6062" s="5">
        <f t="shared" si="659"/>
        <v>77.559839999999994</v>
      </c>
      <c r="L6062" s="7">
        <v>2.6</v>
      </c>
      <c r="M6062" s="7">
        <v>74</v>
      </c>
      <c r="N6062" s="3">
        <v>45599</v>
      </c>
      <c r="O6062" s="4" t="str">
        <f t="shared" si="660"/>
        <v>2024-11</v>
      </c>
      <c r="P6062" s="4" t="str">
        <f t="shared" si="661"/>
        <v>11</v>
      </c>
      <c r="Q6062" s="4" t="str">
        <f t="shared" si="662"/>
        <v>November</v>
      </c>
      <c r="R6062" s="30" t="str">
        <f t="shared" si="663"/>
        <v>03</v>
      </c>
      <c r="W6062" t="str">
        <f t="shared" si="664"/>
        <v>ok</v>
      </c>
    </row>
    <row r="6063" spans="1:23" x14ac:dyDescent="0.3">
      <c r="A6063" t="s">
        <v>6105</v>
      </c>
      <c r="B6063" t="s">
        <v>28</v>
      </c>
      <c r="C6063" t="s">
        <v>29</v>
      </c>
      <c r="D6063" t="s">
        <v>30</v>
      </c>
      <c r="E6063" t="s">
        <v>20</v>
      </c>
      <c r="F6063" t="s">
        <v>31</v>
      </c>
      <c r="G6063" s="5">
        <v>6096.69</v>
      </c>
      <c r="H6063" s="5">
        <f t="shared" si="658"/>
        <v>109.74041999999999</v>
      </c>
      <c r="I6063" s="6">
        <v>5</v>
      </c>
      <c r="J6063" s="6">
        <v>30483.45</v>
      </c>
      <c r="K6063" s="5">
        <f t="shared" si="659"/>
        <v>548.70209999999997</v>
      </c>
      <c r="L6063" s="7">
        <v>4.71</v>
      </c>
      <c r="M6063" s="7">
        <v>4364</v>
      </c>
      <c r="N6063" s="3">
        <v>45398</v>
      </c>
      <c r="O6063" s="4" t="str">
        <f t="shared" si="660"/>
        <v>2024-04</v>
      </c>
      <c r="P6063" s="4" t="str">
        <f t="shared" si="661"/>
        <v>04</v>
      </c>
      <c r="Q6063" s="4" t="str">
        <f t="shared" si="662"/>
        <v>April</v>
      </c>
      <c r="R6063" s="30" t="str">
        <f t="shared" si="663"/>
        <v>16</v>
      </c>
      <c r="W6063" t="str">
        <f t="shared" si="664"/>
        <v>ok</v>
      </c>
    </row>
    <row r="6064" spans="1:23" x14ac:dyDescent="0.3">
      <c r="A6064" t="s">
        <v>6106</v>
      </c>
      <c r="B6064" t="s">
        <v>17</v>
      </c>
      <c r="C6064" t="s">
        <v>18</v>
      </c>
      <c r="D6064" t="s">
        <v>19</v>
      </c>
      <c r="E6064" t="s">
        <v>45</v>
      </c>
      <c r="F6064" t="s">
        <v>21</v>
      </c>
      <c r="G6064" s="5">
        <v>7566.82</v>
      </c>
      <c r="H6064" s="5">
        <f t="shared" si="658"/>
        <v>136.20275999999998</v>
      </c>
      <c r="I6064" s="6">
        <v>5</v>
      </c>
      <c r="J6064" s="6">
        <v>37834.1</v>
      </c>
      <c r="K6064" s="5">
        <f t="shared" si="659"/>
        <v>681.01379999999995</v>
      </c>
      <c r="L6064" s="7">
        <v>1.33</v>
      </c>
      <c r="M6064" s="7">
        <v>4535</v>
      </c>
      <c r="N6064" s="3">
        <v>45372</v>
      </c>
      <c r="O6064" s="4" t="str">
        <f t="shared" si="660"/>
        <v>2024-03</v>
      </c>
      <c r="P6064" s="4" t="str">
        <f t="shared" si="661"/>
        <v>03</v>
      </c>
      <c r="Q6064" s="4" t="str">
        <f t="shared" si="662"/>
        <v>March</v>
      </c>
      <c r="R6064" s="30" t="str">
        <f t="shared" si="663"/>
        <v>21</v>
      </c>
      <c r="W6064" t="str">
        <f t="shared" si="664"/>
        <v>ok</v>
      </c>
    </row>
    <row r="6065" spans="1:23" x14ac:dyDescent="0.3">
      <c r="A6065" t="s">
        <v>6107</v>
      </c>
      <c r="B6065" t="s">
        <v>23</v>
      </c>
      <c r="C6065" t="s">
        <v>24</v>
      </c>
      <c r="D6065" t="s">
        <v>25</v>
      </c>
      <c r="E6065" t="s">
        <v>20</v>
      </c>
      <c r="F6065" t="s">
        <v>21</v>
      </c>
      <c r="G6065" s="5">
        <v>7206.16</v>
      </c>
      <c r="H6065" s="5">
        <f t="shared" si="658"/>
        <v>129.71087999999997</v>
      </c>
      <c r="I6065" s="6">
        <v>1</v>
      </c>
      <c r="J6065" s="6">
        <v>7206.16</v>
      </c>
      <c r="K6065" s="5">
        <f t="shared" si="659"/>
        <v>129.71087999999997</v>
      </c>
      <c r="L6065" s="7">
        <v>1.58</v>
      </c>
      <c r="M6065" s="7">
        <v>1724</v>
      </c>
      <c r="N6065" s="3">
        <v>45572</v>
      </c>
      <c r="O6065" s="4" t="str">
        <f t="shared" si="660"/>
        <v>2024-10</v>
      </c>
      <c r="P6065" s="4" t="str">
        <f t="shared" si="661"/>
        <v>10</v>
      </c>
      <c r="Q6065" s="4" t="str">
        <f t="shared" si="662"/>
        <v>October</v>
      </c>
      <c r="R6065" s="30" t="str">
        <f t="shared" si="663"/>
        <v>07</v>
      </c>
      <c r="W6065" t="str">
        <f t="shared" si="664"/>
        <v>ok</v>
      </c>
    </row>
    <row r="6066" spans="1:23" x14ac:dyDescent="0.3">
      <c r="A6066" t="s">
        <v>6108</v>
      </c>
      <c r="B6066" t="s">
        <v>11</v>
      </c>
      <c r="C6066" t="s">
        <v>12</v>
      </c>
      <c r="D6066" t="s">
        <v>13</v>
      </c>
      <c r="E6066" t="s">
        <v>20</v>
      </c>
      <c r="F6066" t="s">
        <v>38</v>
      </c>
      <c r="G6066" s="5">
        <v>18257.009999999998</v>
      </c>
      <c r="H6066" s="5">
        <f t="shared" si="658"/>
        <v>328.62617999999992</v>
      </c>
      <c r="I6066" s="6">
        <v>4</v>
      </c>
      <c r="J6066" s="6">
        <v>73028.039999999994</v>
      </c>
      <c r="K6066" s="5">
        <f t="shared" si="659"/>
        <v>1314.5047199999997</v>
      </c>
      <c r="L6066" s="7">
        <v>1.67</v>
      </c>
      <c r="M6066" s="7">
        <v>4569</v>
      </c>
      <c r="N6066" s="3">
        <v>45314</v>
      </c>
      <c r="O6066" s="4" t="str">
        <f t="shared" si="660"/>
        <v>2024-01</v>
      </c>
      <c r="P6066" s="4" t="str">
        <f t="shared" si="661"/>
        <v>01</v>
      </c>
      <c r="Q6066" s="4" t="str">
        <f t="shared" si="662"/>
        <v>January</v>
      </c>
      <c r="R6066" s="30" t="str">
        <f t="shared" si="663"/>
        <v>23</v>
      </c>
      <c r="W6066" t="str">
        <f t="shared" si="664"/>
        <v>ok</v>
      </c>
    </row>
    <row r="6067" spans="1:23" x14ac:dyDescent="0.3">
      <c r="A6067" t="s">
        <v>6109</v>
      </c>
      <c r="B6067" t="s">
        <v>63</v>
      </c>
      <c r="C6067" t="s">
        <v>18</v>
      </c>
      <c r="D6067" t="s">
        <v>64</v>
      </c>
      <c r="E6067" t="s">
        <v>14</v>
      </c>
      <c r="F6067" t="s">
        <v>26</v>
      </c>
      <c r="G6067" s="5">
        <v>8307.82</v>
      </c>
      <c r="H6067" s="5">
        <f t="shared" si="658"/>
        <v>149.54075999999998</v>
      </c>
      <c r="I6067" s="6">
        <v>3</v>
      </c>
      <c r="J6067" s="6">
        <v>24923.46</v>
      </c>
      <c r="K6067" s="5">
        <f t="shared" si="659"/>
        <v>448.62227999999993</v>
      </c>
      <c r="L6067" s="7">
        <v>1.31</v>
      </c>
      <c r="M6067" s="7">
        <v>4283</v>
      </c>
      <c r="N6067" s="3">
        <v>45492</v>
      </c>
      <c r="O6067" s="4" t="str">
        <f t="shared" si="660"/>
        <v>2024-07</v>
      </c>
      <c r="P6067" s="4" t="str">
        <f t="shared" si="661"/>
        <v>07</v>
      </c>
      <c r="Q6067" s="4" t="str">
        <f t="shared" si="662"/>
        <v>July</v>
      </c>
      <c r="R6067" s="30" t="str">
        <f t="shared" si="663"/>
        <v>19</v>
      </c>
      <c r="W6067" t="str">
        <f t="shared" si="664"/>
        <v>ok</v>
      </c>
    </row>
    <row r="6068" spans="1:23" x14ac:dyDescent="0.3">
      <c r="A6068" t="s">
        <v>6110</v>
      </c>
      <c r="B6068" t="s">
        <v>17</v>
      </c>
      <c r="C6068" t="s">
        <v>18</v>
      </c>
      <c r="D6068" t="s">
        <v>19</v>
      </c>
      <c r="E6068" t="s">
        <v>45</v>
      </c>
      <c r="F6068" t="s">
        <v>26</v>
      </c>
      <c r="G6068" s="5">
        <v>10863.59</v>
      </c>
      <c r="H6068" s="5">
        <f t="shared" si="658"/>
        <v>195.54461999999998</v>
      </c>
      <c r="I6068" s="6">
        <v>5</v>
      </c>
      <c r="J6068" s="6">
        <v>54317.95</v>
      </c>
      <c r="K6068" s="5">
        <f t="shared" si="659"/>
        <v>977.72309999999993</v>
      </c>
      <c r="L6068" s="7">
        <v>4.21</v>
      </c>
      <c r="M6068" s="7">
        <v>588</v>
      </c>
      <c r="N6068" s="3">
        <v>45438</v>
      </c>
      <c r="O6068" s="4" t="str">
        <f t="shared" si="660"/>
        <v>2024-05</v>
      </c>
      <c r="P6068" s="4" t="str">
        <f t="shared" si="661"/>
        <v>05</v>
      </c>
      <c r="Q6068" s="4" t="str">
        <f t="shared" si="662"/>
        <v>May</v>
      </c>
      <c r="R6068" s="30" t="str">
        <f t="shared" si="663"/>
        <v>26</v>
      </c>
      <c r="W6068" t="str">
        <f t="shared" si="664"/>
        <v>ok</v>
      </c>
    </row>
    <row r="6069" spans="1:23" x14ac:dyDescent="0.3">
      <c r="A6069" t="s">
        <v>6111</v>
      </c>
      <c r="B6069" t="s">
        <v>17</v>
      </c>
      <c r="C6069" t="s">
        <v>18</v>
      </c>
      <c r="D6069" t="s">
        <v>19</v>
      </c>
      <c r="E6069" t="s">
        <v>20</v>
      </c>
      <c r="F6069" t="s">
        <v>38</v>
      </c>
      <c r="G6069" s="5">
        <v>9167.56</v>
      </c>
      <c r="H6069" s="5">
        <f t="shared" si="658"/>
        <v>165.01607999999999</v>
      </c>
      <c r="I6069" s="6">
        <v>4</v>
      </c>
      <c r="J6069" s="6">
        <v>36670.239999999998</v>
      </c>
      <c r="K6069" s="5">
        <f t="shared" si="659"/>
        <v>660.06431999999995</v>
      </c>
      <c r="L6069" s="7">
        <v>2.54</v>
      </c>
      <c r="M6069" s="7">
        <v>1280</v>
      </c>
      <c r="N6069" s="3">
        <v>45439</v>
      </c>
      <c r="O6069" s="4" t="str">
        <f t="shared" si="660"/>
        <v>2024-05</v>
      </c>
      <c r="P6069" s="4" t="str">
        <f t="shared" si="661"/>
        <v>05</v>
      </c>
      <c r="Q6069" s="4" t="str">
        <f t="shared" si="662"/>
        <v>May</v>
      </c>
      <c r="R6069" s="30" t="str">
        <f t="shared" si="663"/>
        <v>27</v>
      </c>
      <c r="W6069" t="str">
        <f t="shared" si="664"/>
        <v>ok</v>
      </c>
    </row>
    <row r="6070" spans="1:23" x14ac:dyDescent="0.3">
      <c r="A6070" t="s">
        <v>6112</v>
      </c>
      <c r="B6070" t="s">
        <v>63</v>
      </c>
      <c r="C6070" t="s">
        <v>18</v>
      </c>
      <c r="D6070" t="s">
        <v>64</v>
      </c>
      <c r="E6070" t="s">
        <v>45</v>
      </c>
      <c r="F6070" t="s">
        <v>15</v>
      </c>
      <c r="G6070" s="5">
        <v>6095.86</v>
      </c>
      <c r="H6070" s="5">
        <f t="shared" si="658"/>
        <v>109.72547999999999</v>
      </c>
      <c r="I6070" s="6">
        <v>2</v>
      </c>
      <c r="J6070" s="6">
        <v>12191.72</v>
      </c>
      <c r="K6070" s="5">
        <f t="shared" si="659"/>
        <v>219.45095999999998</v>
      </c>
      <c r="L6070" s="7">
        <v>2.94</v>
      </c>
      <c r="M6070" s="7">
        <v>2247</v>
      </c>
      <c r="N6070" s="3">
        <v>45434</v>
      </c>
      <c r="O6070" s="4" t="str">
        <f t="shared" si="660"/>
        <v>2024-05</v>
      </c>
      <c r="P6070" s="4" t="str">
        <f t="shared" si="661"/>
        <v>05</v>
      </c>
      <c r="Q6070" s="4" t="str">
        <f t="shared" si="662"/>
        <v>May</v>
      </c>
      <c r="R6070" s="30" t="str">
        <f t="shared" si="663"/>
        <v>22</v>
      </c>
      <c r="W6070" t="str">
        <f t="shared" si="664"/>
        <v>ok</v>
      </c>
    </row>
    <row r="6071" spans="1:23" x14ac:dyDescent="0.3">
      <c r="A6071" t="s">
        <v>6113</v>
      </c>
      <c r="B6071" t="s">
        <v>17</v>
      </c>
      <c r="C6071" t="s">
        <v>18</v>
      </c>
      <c r="D6071" t="s">
        <v>19</v>
      </c>
      <c r="E6071" t="s">
        <v>20</v>
      </c>
      <c r="F6071" t="s">
        <v>38</v>
      </c>
      <c r="G6071" s="5">
        <v>15765.33</v>
      </c>
      <c r="H6071" s="5">
        <f t="shared" si="658"/>
        <v>283.77593999999999</v>
      </c>
      <c r="I6071" s="6">
        <v>3</v>
      </c>
      <c r="J6071" s="6">
        <v>47295.99</v>
      </c>
      <c r="K6071" s="5">
        <f t="shared" si="659"/>
        <v>851.32781999999997</v>
      </c>
      <c r="L6071" s="7">
        <v>4.66</v>
      </c>
      <c r="M6071" s="7">
        <v>4105</v>
      </c>
      <c r="N6071" s="3">
        <v>45651</v>
      </c>
      <c r="O6071" s="4" t="str">
        <f t="shared" si="660"/>
        <v>2024-12</v>
      </c>
      <c r="P6071" s="4" t="str">
        <f t="shared" si="661"/>
        <v>12</v>
      </c>
      <c r="Q6071" s="4" t="str">
        <f t="shared" si="662"/>
        <v>December</v>
      </c>
      <c r="R6071" s="30" t="str">
        <f t="shared" si="663"/>
        <v>25</v>
      </c>
      <c r="W6071" t="str">
        <f t="shared" si="664"/>
        <v>ok</v>
      </c>
    </row>
    <row r="6072" spans="1:23" x14ac:dyDescent="0.3">
      <c r="A6072" t="s">
        <v>6114</v>
      </c>
      <c r="B6072" t="s">
        <v>47</v>
      </c>
      <c r="C6072" t="s">
        <v>12</v>
      </c>
      <c r="D6072" t="s">
        <v>48</v>
      </c>
      <c r="E6072" t="s">
        <v>45</v>
      </c>
      <c r="F6072" t="s">
        <v>21</v>
      </c>
      <c r="G6072" s="5">
        <v>18509.490000000002</v>
      </c>
      <c r="H6072" s="5">
        <f t="shared" si="658"/>
        <v>333.17081999999999</v>
      </c>
      <c r="I6072" s="6">
        <v>5</v>
      </c>
      <c r="J6072" s="6">
        <v>92547.45</v>
      </c>
      <c r="K6072" s="5">
        <f t="shared" si="659"/>
        <v>1665.8541</v>
      </c>
      <c r="L6072" s="7">
        <v>1.3</v>
      </c>
      <c r="M6072" s="7">
        <v>1129</v>
      </c>
      <c r="N6072" s="3">
        <v>45336</v>
      </c>
      <c r="O6072" s="4" t="str">
        <f t="shared" si="660"/>
        <v>2024-02</v>
      </c>
      <c r="P6072" s="4" t="str">
        <f t="shared" si="661"/>
        <v>02</v>
      </c>
      <c r="Q6072" s="4" t="str">
        <f t="shared" si="662"/>
        <v>February</v>
      </c>
      <c r="R6072" s="30" t="str">
        <f t="shared" si="663"/>
        <v>14</v>
      </c>
      <c r="W6072" t="str">
        <f t="shared" si="664"/>
        <v>ok</v>
      </c>
    </row>
    <row r="6073" spans="1:23" x14ac:dyDescent="0.3">
      <c r="A6073" t="s">
        <v>6115</v>
      </c>
      <c r="B6073" t="s">
        <v>47</v>
      </c>
      <c r="C6073" t="s">
        <v>12</v>
      </c>
      <c r="D6073" t="s">
        <v>48</v>
      </c>
      <c r="E6073" t="s">
        <v>14</v>
      </c>
      <c r="F6073" t="s">
        <v>60</v>
      </c>
      <c r="G6073" s="5">
        <v>5574.87</v>
      </c>
      <c r="H6073" s="5">
        <f t="shared" si="658"/>
        <v>100.34765999999999</v>
      </c>
      <c r="I6073" s="6">
        <v>3</v>
      </c>
      <c r="J6073" s="6">
        <v>16724.61</v>
      </c>
      <c r="K6073" s="5">
        <f t="shared" si="659"/>
        <v>301.04297999999994</v>
      </c>
      <c r="L6073" s="7">
        <v>4.3</v>
      </c>
      <c r="M6073" s="7">
        <v>2970</v>
      </c>
      <c r="N6073" s="3">
        <v>45434</v>
      </c>
      <c r="O6073" s="4" t="str">
        <f t="shared" si="660"/>
        <v>2024-05</v>
      </c>
      <c r="P6073" s="4" t="str">
        <f t="shared" si="661"/>
        <v>05</v>
      </c>
      <c r="Q6073" s="4" t="str">
        <f t="shared" si="662"/>
        <v>May</v>
      </c>
      <c r="R6073" s="30" t="str">
        <f t="shared" si="663"/>
        <v>22</v>
      </c>
      <c r="W6073" t="str">
        <f t="shared" si="664"/>
        <v>ok</v>
      </c>
    </row>
    <row r="6074" spans="1:23" x14ac:dyDescent="0.3">
      <c r="A6074" t="s">
        <v>6116</v>
      </c>
      <c r="B6074" t="s">
        <v>41</v>
      </c>
      <c r="C6074" t="s">
        <v>42</v>
      </c>
      <c r="D6074" t="s">
        <v>43</v>
      </c>
      <c r="E6074" t="s">
        <v>20</v>
      </c>
      <c r="F6074" t="s">
        <v>15</v>
      </c>
      <c r="G6074" s="5">
        <v>1500.11</v>
      </c>
      <c r="H6074" s="5">
        <f t="shared" si="658"/>
        <v>27.001979999999996</v>
      </c>
      <c r="I6074" s="6">
        <v>1</v>
      </c>
      <c r="J6074" s="6">
        <v>1500.11</v>
      </c>
      <c r="K6074" s="5">
        <f t="shared" si="659"/>
        <v>27.001979999999996</v>
      </c>
      <c r="L6074" s="7">
        <v>3.5</v>
      </c>
      <c r="M6074" s="7">
        <v>1708</v>
      </c>
      <c r="N6074" s="3">
        <v>45542</v>
      </c>
      <c r="O6074" s="4" t="str">
        <f t="shared" si="660"/>
        <v>2024-09</v>
      </c>
      <c r="P6074" s="4" t="str">
        <f t="shared" si="661"/>
        <v>09</v>
      </c>
      <c r="Q6074" s="4" t="str">
        <f t="shared" si="662"/>
        <v>September</v>
      </c>
      <c r="R6074" s="30" t="str">
        <f t="shared" si="663"/>
        <v>07</v>
      </c>
      <c r="W6074" t="str">
        <f t="shared" si="664"/>
        <v>ok</v>
      </c>
    </row>
    <row r="6075" spans="1:23" x14ac:dyDescent="0.3">
      <c r="A6075" t="s">
        <v>6117</v>
      </c>
      <c r="B6075" t="s">
        <v>17</v>
      </c>
      <c r="C6075" t="s">
        <v>18</v>
      </c>
      <c r="D6075" t="s">
        <v>19</v>
      </c>
      <c r="E6075" t="s">
        <v>45</v>
      </c>
      <c r="F6075" t="s">
        <v>21</v>
      </c>
      <c r="G6075" s="5">
        <v>17584.150000000001</v>
      </c>
      <c r="H6075" s="5">
        <f t="shared" si="658"/>
        <v>316.5147</v>
      </c>
      <c r="I6075" s="6">
        <v>4</v>
      </c>
      <c r="J6075" s="6">
        <v>70336.600000000006</v>
      </c>
      <c r="K6075" s="5">
        <f t="shared" si="659"/>
        <v>1266.0588</v>
      </c>
      <c r="L6075" s="7">
        <v>1.25</v>
      </c>
      <c r="M6075" s="7">
        <v>2795</v>
      </c>
      <c r="N6075" s="3">
        <v>45545</v>
      </c>
      <c r="O6075" s="4" t="str">
        <f t="shared" si="660"/>
        <v>2024-09</v>
      </c>
      <c r="P6075" s="4" t="str">
        <f t="shared" si="661"/>
        <v>09</v>
      </c>
      <c r="Q6075" s="4" t="str">
        <f t="shared" si="662"/>
        <v>September</v>
      </c>
      <c r="R6075" s="30" t="str">
        <f t="shared" si="663"/>
        <v>10</v>
      </c>
      <c r="W6075" t="str">
        <f t="shared" si="664"/>
        <v>ok</v>
      </c>
    </row>
    <row r="6076" spans="1:23" x14ac:dyDescent="0.3">
      <c r="A6076" t="s">
        <v>6118</v>
      </c>
      <c r="B6076" t="s">
        <v>28</v>
      </c>
      <c r="C6076" t="s">
        <v>29</v>
      </c>
      <c r="D6076" t="s">
        <v>30</v>
      </c>
      <c r="E6076" t="s">
        <v>14</v>
      </c>
      <c r="F6076" t="s">
        <v>15</v>
      </c>
      <c r="G6076" s="5">
        <v>2725.83</v>
      </c>
      <c r="H6076" s="5">
        <f t="shared" si="658"/>
        <v>49.064939999999993</v>
      </c>
      <c r="I6076" s="6">
        <v>4</v>
      </c>
      <c r="J6076" s="6">
        <v>10903.32</v>
      </c>
      <c r="K6076" s="5">
        <f t="shared" si="659"/>
        <v>196.25975999999997</v>
      </c>
      <c r="L6076" s="7">
        <v>4.9800000000000004</v>
      </c>
      <c r="M6076" s="7">
        <v>3322</v>
      </c>
      <c r="N6076" s="3">
        <v>45519</v>
      </c>
      <c r="O6076" s="4" t="str">
        <f t="shared" si="660"/>
        <v>2024-08</v>
      </c>
      <c r="P6076" s="4" t="str">
        <f t="shared" si="661"/>
        <v>08</v>
      </c>
      <c r="Q6076" s="4" t="str">
        <f t="shared" si="662"/>
        <v>August</v>
      </c>
      <c r="R6076" s="30" t="str">
        <f t="shared" si="663"/>
        <v>15</v>
      </c>
      <c r="W6076" t="str">
        <f t="shared" si="664"/>
        <v>ok</v>
      </c>
    </row>
    <row r="6077" spans="1:23" x14ac:dyDescent="0.3">
      <c r="A6077" t="s">
        <v>6119</v>
      </c>
      <c r="B6077" t="s">
        <v>28</v>
      </c>
      <c r="C6077" t="s">
        <v>29</v>
      </c>
      <c r="D6077" t="s">
        <v>30</v>
      </c>
      <c r="E6077" t="s">
        <v>14</v>
      </c>
      <c r="F6077" t="s">
        <v>60</v>
      </c>
      <c r="G6077" s="5">
        <v>2465.89</v>
      </c>
      <c r="H6077" s="5">
        <f t="shared" si="658"/>
        <v>44.386019999999995</v>
      </c>
      <c r="I6077" s="6">
        <v>3</v>
      </c>
      <c r="J6077" s="6">
        <v>7397.67</v>
      </c>
      <c r="K6077" s="5">
        <f t="shared" si="659"/>
        <v>133.15805999999998</v>
      </c>
      <c r="L6077" s="7">
        <v>4.5199999999999996</v>
      </c>
      <c r="M6077" s="7">
        <v>1901</v>
      </c>
      <c r="N6077" s="3">
        <v>45605</v>
      </c>
      <c r="O6077" s="4" t="str">
        <f t="shared" si="660"/>
        <v>2024-11</v>
      </c>
      <c r="P6077" s="4" t="str">
        <f t="shared" si="661"/>
        <v>11</v>
      </c>
      <c r="Q6077" s="4" t="str">
        <f t="shared" si="662"/>
        <v>November</v>
      </c>
      <c r="R6077" s="30" t="str">
        <f t="shared" si="663"/>
        <v>09</v>
      </c>
      <c r="W6077" t="str">
        <f t="shared" si="664"/>
        <v>ok</v>
      </c>
    </row>
    <row r="6078" spans="1:23" x14ac:dyDescent="0.3">
      <c r="A6078" t="s">
        <v>6120</v>
      </c>
      <c r="B6078" t="s">
        <v>28</v>
      </c>
      <c r="C6078" t="s">
        <v>29</v>
      </c>
      <c r="D6078" t="s">
        <v>30</v>
      </c>
      <c r="E6078" t="s">
        <v>45</v>
      </c>
      <c r="F6078" t="s">
        <v>26</v>
      </c>
      <c r="G6078" s="5">
        <v>3328.8</v>
      </c>
      <c r="H6078" s="5">
        <f t="shared" si="658"/>
        <v>59.918399999999998</v>
      </c>
      <c r="I6078" s="6">
        <v>2</v>
      </c>
      <c r="J6078" s="6">
        <v>6657.6</v>
      </c>
      <c r="K6078" s="5">
        <f t="shared" si="659"/>
        <v>119.8368</v>
      </c>
      <c r="L6078" s="7">
        <v>1.77</v>
      </c>
      <c r="M6078" s="7">
        <v>4113</v>
      </c>
      <c r="N6078" s="3">
        <v>45635</v>
      </c>
      <c r="O6078" s="4" t="str">
        <f t="shared" si="660"/>
        <v>2024-12</v>
      </c>
      <c r="P6078" s="4" t="str">
        <f t="shared" si="661"/>
        <v>12</v>
      </c>
      <c r="Q6078" s="4" t="str">
        <f t="shared" si="662"/>
        <v>December</v>
      </c>
      <c r="R6078" s="30" t="str">
        <f t="shared" si="663"/>
        <v>09</v>
      </c>
      <c r="W6078" t="str">
        <f t="shared" si="664"/>
        <v>ok</v>
      </c>
    </row>
    <row r="6079" spans="1:23" x14ac:dyDescent="0.3">
      <c r="A6079" t="s">
        <v>6121</v>
      </c>
      <c r="B6079" t="s">
        <v>63</v>
      </c>
      <c r="C6079" t="s">
        <v>18</v>
      </c>
      <c r="D6079" t="s">
        <v>64</v>
      </c>
      <c r="E6079" t="s">
        <v>45</v>
      </c>
      <c r="F6079" t="s">
        <v>26</v>
      </c>
      <c r="G6079" s="5">
        <v>2038.39</v>
      </c>
      <c r="H6079" s="5">
        <f t="shared" si="658"/>
        <v>36.691020000000002</v>
      </c>
      <c r="I6079" s="6">
        <v>1</v>
      </c>
      <c r="J6079" s="6">
        <v>2038.39</v>
      </c>
      <c r="K6079" s="5">
        <f t="shared" si="659"/>
        <v>36.691020000000002</v>
      </c>
      <c r="L6079" s="7">
        <v>2.68</v>
      </c>
      <c r="M6079" s="7">
        <v>4395</v>
      </c>
      <c r="N6079" s="3">
        <v>45588</v>
      </c>
      <c r="O6079" s="4" t="str">
        <f t="shared" si="660"/>
        <v>2024-10</v>
      </c>
      <c r="P6079" s="4" t="str">
        <f t="shared" si="661"/>
        <v>10</v>
      </c>
      <c r="Q6079" s="4" t="str">
        <f t="shared" si="662"/>
        <v>October</v>
      </c>
      <c r="R6079" s="30" t="str">
        <f t="shared" si="663"/>
        <v>23</v>
      </c>
      <c r="W6079" t="str">
        <f t="shared" si="664"/>
        <v>ok</v>
      </c>
    </row>
    <row r="6080" spans="1:23" x14ac:dyDescent="0.3">
      <c r="A6080" t="s">
        <v>6122</v>
      </c>
      <c r="B6080" t="s">
        <v>41</v>
      </c>
      <c r="C6080" t="s">
        <v>42</v>
      </c>
      <c r="D6080" t="s">
        <v>43</v>
      </c>
      <c r="E6080" t="s">
        <v>20</v>
      </c>
      <c r="F6080" t="s">
        <v>31</v>
      </c>
      <c r="G6080" s="5">
        <v>16288.07</v>
      </c>
      <c r="H6080" s="5">
        <f t="shared" si="658"/>
        <v>293.18525999999997</v>
      </c>
      <c r="I6080" s="6">
        <v>2</v>
      </c>
      <c r="J6080" s="6">
        <v>32576.14</v>
      </c>
      <c r="K6080" s="5">
        <f t="shared" si="659"/>
        <v>586.37051999999994</v>
      </c>
      <c r="L6080" s="7">
        <v>1.84</v>
      </c>
      <c r="M6080" s="7">
        <v>1468</v>
      </c>
      <c r="N6080" s="3">
        <v>45347</v>
      </c>
      <c r="O6080" s="4" t="str">
        <f t="shared" si="660"/>
        <v>2024-02</v>
      </c>
      <c r="P6080" s="4" t="str">
        <f t="shared" si="661"/>
        <v>02</v>
      </c>
      <c r="Q6080" s="4" t="str">
        <f t="shared" si="662"/>
        <v>February</v>
      </c>
      <c r="R6080" s="30" t="str">
        <f t="shared" si="663"/>
        <v>25</v>
      </c>
      <c r="W6080" t="str">
        <f t="shared" si="664"/>
        <v>ok</v>
      </c>
    </row>
    <row r="6081" spans="1:23" x14ac:dyDescent="0.3">
      <c r="A6081" t="s">
        <v>6123</v>
      </c>
      <c r="B6081" t="s">
        <v>63</v>
      </c>
      <c r="C6081" t="s">
        <v>18</v>
      </c>
      <c r="D6081" t="s">
        <v>64</v>
      </c>
      <c r="E6081" t="s">
        <v>20</v>
      </c>
      <c r="F6081" t="s">
        <v>15</v>
      </c>
      <c r="G6081" s="5">
        <v>13967.87</v>
      </c>
      <c r="H6081" s="5">
        <f t="shared" si="658"/>
        <v>251.42166</v>
      </c>
      <c r="I6081" s="6">
        <v>4</v>
      </c>
      <c r="J6081" s="6">
        <v>55871.48</v>
      </c>
      <c r="K6081" s="5">
        <f t="shared" si="659"/>
        <v>1005.68664</v>
      </c>
      <c r="L6081" s="7">
        <v>2.11</v>
      </c>
      <c r="M6081" s="7">
        <v>3819</v>
      </c>
      <c r="N6081" s="3">
        <v>45299</v>
      </c>
      <c r="O6081" s="4" t="str">
        <f t="shared" si="660"/>
        <v>2024-01</v>
      </c>
      <c r="P6081" s="4" t="str">
        <f t="shared" si="661"/>
        <v>01</v>
      </c>
      <c r="Q6081" s="4" t="str">
        <f t="shared" si="662"/>
        <v>January</v>
      </c>
      <c r="R6081" s="30" t="str">
        <f t="shared" si="663"/>
        <v>08</v>
      </c>
      <c r="W6081" t="str">
        <f t="shared" si="664"/>
        <v>ok</v>
      </c>
    </row>
    <row r="6082" spans="1:23" x14ac:dyDescent="0.3">
      <c r="A6082" t="s">
        <v>6124</v>
      </c>
      <c r="B6082" t="s">
        <v>28</v>
      </c>
      <c r="C6082" t="s">
        <v>29</v>
      </c>
      <c r="D6082" t="s">
        <v>30</v>
      </c>
      <c r="E6082" t="s">
        <v>20</v>
      </c>
      <c r="F6082" t="s">
        <v>31</v>
      </c>
      <c r="G6082" s="5">
        <v>16007.74</v>
      </c>
      <c r="H6082" s="5">
        <f t="shared" si="658"/>
        <v>288.13932</v>
      </c>
      <c r="I6082" s="6">
        <v>3</v>
      </c>
      <c r="J6082" s="6">
        <v>48023.22</v>
      </c>
      <c r="K6082" s="5">
        <f t="shared" si="659"/>
        <v>864.41795999999999</v>
      </c>
      <c r="L6082" s="7">
        <v>4.8499999999999996</v>
      </c>
      <c r="M6082" s="7">
        <v>3658</v>
      </c>
      <c r="N6082" s="3">
        <v>45510</v>
      </c>
      <c r="O6082" s="4" t="str">
        <f t="shared" si="660"/>
        <v>2024-08</v>
      </c>
      <c r="P6082" s="4" t="str">
        <f t="shared" si="661"/>
        <v>08</v>
      </c>
      <c r="Q6082" s="4" t="str">
        <f t="shared" si="662"/>
        <v>August</v>
      </c>
      <c r="R6082" s="30" t="str">
        <f t="shared" si="663"/>
        <v>06</v>
      </c>
      <c r="W6082" t="str">
        <f t="shared" si="664"/>
        <v>ok</v>
      </c>
    </row>
    <row r="6083" spans="1:23" x14ac:dyDescent="0.3">
      <c r="A6083" t="s">
        <v>6125</v>
      </c>
      <c r="B6083" t="s">
        <v>17</v>
      </c>
      <c r="C6083" t="s">
        <v>18</v>
      </c>
      <c r="D6083" t="s">
        <v>19</v>
      </c>
      <c r="E6083" t="s">
        <v>45</v>
      </c>
      <c r="F6083" t="s">
        <v>26</v>
      </c>
      <c r="G6083" s="5">
        <v>5133.68</v>
      </c>
      <c r="H6083" s="5">
        <f t="shared" ref="H6083:H6146" si="665">G6083*0.018</f>
        <v>92.406239999999997</v>
      </c>
      <c r="I6083" s="6">
        <v>2</v>
      </c>
      <c r="J6083" s="6">
        <v>10267.36</v>
      </c>
      <c r="K6083" s="5">
        <f t="shared" ref="K6083:K6146" si="666">H6083*I6083</f>
        <v>184.81247999999999</v>
      </c>
      <c r="L6083" s="7">
        <v>3.12</v>
      </c>
      <c r="M6083" s="7">
        <v>4773</v>
      </c>
      <c r="N6083" s="3">
        <v>45439</v>
      </c>
      <c r="O6083" s="4" t="str">
        <f t="shared" ref="O6083:O6146" si="667">TEXT(N6083,"yyyy-mm")</f>
        <v>2024-05</v>
      </c>
      <c r="P6083" s="4" t="str">
        <f t="shared" ref="P6083:P6146" si="668">TEXT(N6083,"mm")</f>
        <v>05</v>
      </c>
      <c r="Q6083" s="4" t="str">
        <f t="shared" ref="Q6083:Q6146" si="669">TEXT(DATE(2024,P6083,1),"mmmm")</f>
        <v>May</v>
      </c>
      <c r="R6083" s="30" t="str">
        <f t="shared" ref="R6083:R6146" si="670">TEXT(N6083,"dd")</f>
        <v>27</v>
      </c>
      <c r="W6083" t="str">
        <f t="shared" ref="W6083:W6146" si="671">IF(G6083*I6083=J6083,"ok","False")</f>
        <v>ok</v>
      </c>
    </row>
    <row r="6084" spans="1:23" x14ac:dyDescent="0.3">
      <c r="A6084" t="s">
        <v>6126</v>
      </c>
      <c r="B6084" t="s">
        <v>36</v>
      </c>
      <c r="C6084" t="s">
        <v>18</v>
      </c>
      <c r="D6084" t="s">
        <v>37</v>
      </c>
      <c r="E6084" t="s">
        <v>20</v>
      </c>
      <c r="F6084" t="s">
        <v>15</v>
      </c>
      <c r="G6084" s="5">
        <v>17084.57</v>
      </c>
      <c r="H6084" s="5">
        <f t="shared" si="665"/>
        <v>307.52225999999996</v>
      </c>
      <c r="I6084" s="6">
        <v>4</v>
      </c>
      <c r="J6084" s="6">
        <v>68338.28</v>
      </c>
      <c r="K6084" s="5">
        <f t="shared" si="666"/>
        <v>1230.0890399999998</v>
      </c>
      <c r="L6084" s="7">
        <v>3.57</v>
      </c>
      <c r="M6084" s="7">
        <v>3800</v>
      </c>
      <c r="N6084" s="3">
        <v>45321</v>
      </c>
      <c r="O6084" s="4" t="str">
        <f t="shared" si="667"/>
        <v>2024-01</v>
      </c>
      <c r="P6084" s="4" t="str">
        <f t="shared" si="668"/>
        <v>01</v>
      </c>
      <c r="Q6084" s="4" t="str">
        <f t="shared" si="669"/>
        <v>January</v>
      </c>
      <c r="R6084" s="30" t="str">
        <f t="shared" si="670"/>
        <v>30</v>
      </c>
      <c r="W6084" t="str">
        <f t="shared" si="671"/>
        <v>ok</v>
      </c>
    </row>
    <row r="6085" spans="1:23" x14ac:dyDescent="0.3">
      <c r="A6085" t="s">
        <v>6127</v>
      </c>
      <c r="B6085" t="s">
        <v>63</v>
      </c>
      <c r="C6085" t="s">
        <v>18</v>
      </c>
      <c r="D6085" t="s">
        <v>64</v>
      </c>
      <c r="E6085" t="s">
        <v>20</v>
      </c>
      <c r="F6085" t="s">
        <v>26</v>
      </c>
      <c r="G6085" s="5">
        <v>17849.72</v>
      </c>
      <c r="H6085" s="5">
        <f t="shared" si="665"/>
        <v>321.29496</v>
      </c>
      <c r="I6085" s="6">
        <v>1</v>
      </c>
      <c r="J6085" s="6">
        <v>17849.72</v>
      </c>
      <c r="K6085" s="5">
        <f t="shared" si="666"/>
        <v>321.29496</v>
      </c>
      <c r="L6085" s="7">
        <v>3.23</v>
      </c>
      <c r="M6085" s="7">
        <v>4131</v>
      </c>
      <c r="N6085" s="3">
        <v>45542</v>
      </c>
      <c r="O6085" s="4" t="str">
        <f t="shared" si="667"/>
        <v>2024-09</v>
      </c>
      <c r="P6085" s="4" t="str">
        <f t="shared" si="668"/>
        <v>09</v>
      </c>
      <c r="Q6085" s="4" t="str">
        <f t="shared" si="669"/>
        <v>September</v>
      </c>
      <c r="R6085" s="30" t="str">
        <f t="shared" si="670"/>
        <v>07</v>
      </c>
      <c r="W6085" t="str">
        <f t="shared" si="671"/>
        <v>ok</v>
      </c>
    </row>
    <row r="6086" spans="1:23" x14ac:dyDescent="0.3">
      <c r="A6086" t="s">
        <v>6128</v>
      </c>
      <c r="B6086" t="s">
        <v>36</v>
      </c>
      <c r="C6086" t="s">
        <v>18</v>
      </c>
      <c r="D6086" t="s">
        <v>37</v>
      </c>
      <c r="E6086" t="s">
        <v>14</v>
      </c>
      <c r="F6086" t="s">
        <v>26</v>
      </c>
      <c r="G6086" s="5">
        <v>19133.63</v>
      </c>
      <c r="H6086" s="5">
        <f t="shared" si="665"/>
        <v>344.40533999999997</v>
      </c>
      <c r="I6086" s="6">
        <v>5</v>
      </c>
      <c r="J6086" s="6">
        <v>95668.15</v>
      </c>
      <c r="K6086" s="5">
        <f t="shared" si="666"/>
        <v>1722.0266999999999</v>
      </c>
      <c r="L6086" s="7">
        <v>4.5999999999999996</v>
      </c>
      <c r="M6086" s="7">
        <v>722</v>
      </c>
      <c r="N6086" s="3">
        <v>45380</v>
      </c>
      <c r="O6086" s="4" t="str">
        <f t="shared" si="667"/>
        <v>2024-03</v>
      </c>
      <c r="P6086" s="4" t="str">
        <f t="shared" si="668"/>
        <v>03</v>
      </c>
      <c r="Q6086" s="4" t="str">
        <f t="shared" si="669"/>
        <v>March</v>
      </c>
      <c r="R6086" s="30" t="str">
        <f t="shared" si="670"/>
        <v>29</v>
      </c>
      <c r="W6086" t="str">
        <f t="shared" si="671"/>
        <v>ok</v>
      </c>
    </row>
    <row r="6087" spans="1:23" x14ac:dyDescent="0.3">
      <c r="A6087" t="s">
        <v>6129</v>
      </c>
      <c r="B6087" t="s">
        <v>36</v>
      </c>
      <c r="C6087" t="s">
        <v>18</v>
      </c>
      <c r="D6087" t="s">
        <v>37</v>
      </c>
      <c r="E6087" t="s">
        <v>14</v>
      </c>
      <c r="F6087" t="s">
        <v>31</v>
      </c>
      <c r="G6087" s="5">
        <v>12458.01</v>
      </c>
      <c r="H6087" s="5">
        <f t="shared" si="665"/>
        <v>224.24418</v>
      </c>
      <c r="I6087" s="6">
        <v>5</v>
      </c>
      <c r="J6087" s="6">
        <v>62290.05</v>
      </c>
      <c r="K6087" s="5">
        <f t="shared" si="666"/>
        <v>1121.2209</v>
      </c>
      <c r="L6087" s="7">
        <v>4.3499999999999996</v>
      </c>
      <c r="M6087" s="7">
        <v>297</v>
      </c>
      <c r="N6087" s="3">
        <v>45397</v>
      </c>
      <c r="O6087" s="4" t="str">
        <f t="shared" si="667"/>
        <v>2024-04</v>
      </c>
      <c r="P6087" s="4" t="str">
        <f t="shared" si="668"/>
        <v>04</v>
      </c>
      <c r="Q6087" s="4" t="str">
        <f t="shared" si="669"/>
        <v>April</v>
      </c>
      <c r="R6087" s="30" t="str">
        <f t="shared" si="670"/>
        <v>15</v>
      </c>
      <c r="W6087" t="str">
        <f t="shared" si="671"/>
        <v>ok</v>
      </c>
    </row>
    <row r="6088" spans="1:23" x14ac:dyDescent="0.3">
      <c r="A6088" t="s">
        <v>6130</v>
      </c>
      <c r="B6088" t="s">
        <v>11</v>
      </c>
      <c r="C6088" t="s">
        <v>12</v>
      </c>
      <c r="D6088" t="s">
        <v>13</v>
      </c>
      <c r="E6088" t="s">
        <v>45</v>
      </c>
      <c r="F6088" t="s">
        <v>31</v>
      </c>
      <c r="G6088" s="5">
        <v>5379.42</v>
      </c>
      <c r="H6088" s="5">
        <f t="shared" si="665"/>
        <v>96.829560000000001</v>
      </c>
      <c r="I6088" s="6">
        <v>2</v>
      </c>
      <c r="J6088" s="6">
        <v>10758.84</v>
      </c>
      <c r="K6088" s="5">
        <f t="shared" si="666"/>
        <v>193.65912</v>
      </c>
      <c r="L6088" s="7">
        <v>4.13</v>
      </c>
      <c r="M6088" s="7">
        <v>4563</v>
      </c>
      <c r="N6088" s="3">
        <v>45474</v>
      </c>
      <c r="O6088" s="4" t="str">
        <f t="shared" si="667"/>
        <v>2024-07</v>
      </c>
      <c r="P6088" s="4" t="str">
        <f t="shared" si="668"/>
        <v>07</v>
      </c>
      <c r="Q6088" s="4" t="str">
        <f t="shared" si="669"/>
        <v>July</v>
      </c>
      <c r="R6088" s="30" t="str">
        <f t="shared" si="670"/>
        <v>01</v>
      </c>
      <c r="W6088" t="str">
        <f t="shared" si="671"/>
        <v>ok</v>
      </c>
    </row>
    <row r="6089" spans="1:23" x14ac:dyDescent="0.3">
      <c r="A6089" t="s">
        <v>6131</v>
      </c>
      <c r="B6089" t="s">
        <v>51</v>
      </c>
      <c r="C6089" t="s">
        <v>29</v>
      </c>
      <c r="D6089" t="s">
        <v>52</v>
      </c>
      <c r="E6089" t="s">
        <v>14</v>
      </c>
      <c r="F6089" t="s">
        <v>21</v>
      </c>
      <c r="G6089" s="5">
        <v>19224.990000000002</v>
      </c>
      <c r="H6089" s="5">
        <f t="shared" si="665"/>
        <v>346.04982000000001</v>
      </c>
      <c r="I6089" s="6">
        <v>1</v>
      </c>
      <c r="J6089" s="6">
        <v>19224.990000000002</v>
      </c>
      <c r="K6089" s="5">
        <f t="shared" si="666"/>
        <v>346.04982000000001</v>
      </c>
      <c r="L6089" s="7">
        <v>1.38</v>
      </c>
      <c r="M6089" s="7">
        <v>1723</v>
      </c>
      <c r="N6089" s="3">
        <v>45309</v>
      </c>
      <c r="O6089" s="4" t="str">
        <f t="shared" si="667"/>
        <v>2024-01</v>
      </c>
      <c r="P6089" s="4" t="str">
        <f t="shared" si="668"/>
        <v>01</v>
      </c>
      <c r="Q6089" s="4" t="str">
        <f t="shared" si="669"/>
        <v>January</v>
      </c>
      <c r="R6089" s="30" t="str">
        <f t="shared" si="670"/>
        <v>18</v>
      </c>
      <c r="W6089" t="str">
        <f t="shared" si="671"/>
        <v>ok</v>
      </c>
    </row>
    <row r="6090" spans="1:23" x14ac:dyDescent="0.3">
      <c r="A6090" t="s">
        <v>6132</v>
      </c>
      <c r="B6090" t="s">
        <v>36</v>
      </c>
      <c r="C6090" t="s">
        <v>18</v>
      </c>
      <c r="D6090" t="s">
        <v>37</v>
      </c>
      <c r="E6090" t="s">
        <v>14</v>
      </c>
      <c r="F6090" t="s">
        <v>31</v>
      </c>
      <c r="G6090" s="5">
        <v>5573.52</v>
      </c>
      <c r="H6090" s="5">
        <f t="shared" si="665"/>
        <v>100.32335999999999</v>
      </c>
      <c r="I6090" s="6">
        <v>1</v>
      </c>
      <c r="J6090" s="6">
        <v>5573.52</v>
      </c>
      <c r="K6090" s="5">
        <f t="shared" si="666"/>
        <v>100.32335999999999</v>
      </c>
      <c r="L6090" s="7">
        <v>1.41</v>
      </c>
      <c r="M6090" s="7">
        <v>4222</v>
      </c>
      <c r="N6090" s="3">
        <v>45404</v>
      </c>
      <c r="O6090" s="4" t="str">
        <f t="shared" si="667"/>
        <v>2024-04</v>
      </c>
      <c r="P6090" s="4" t="str">
        <f t="shared" si="668"/>
        <v>04</v>
      </c>
      <c r="Q6090" s="4" t="str">
        <f t="shared" si="669"/>
        <v>April</v>
      </c>
      <c r="R6090" s="30" t="str">
        <f t="shared" si="670"/>
        <v>22</v>
      </c>
      <c r="W6090" t="str">
        <f t="shared" si="671"/>
        <v>ok</v>
      </c>
    </row>
    <row r="6091" spans="1:23" x14ac:dyDescent="0.3">
      <c r="A6091" t="s">
        <v>6133</v>
      </c>
      <c r="B6091" t="s">
        <v>11</v>
      </c>
      <c r="C6091" t="s">
        <v>12</v>
      </c>
      <c r="D6091" t="s">
        <v>13</v>
      </c>
      <c r="E6091" t="s">
        <v>14</v>
      </c>
      <c r="F6091" t="s">
        <v>31</v>
      </c>
      <c r="G6091" s="5">
        <v>11093.84</v>
      </c>
      <c r="H6091" s="5">
        <f t="shared" si="665"/>
        <v>199.68911999999997</v>
      </c>
      <c r="I6091" s="6">
        <v>2</v>
      </c>
      <c r="J6091" s="6">
        <v>22187.68</v>
      </c>
      <c r="K6091" s="5">
        <f t="shared" si="666"/>
        <v>399.37823999999995</v>
      </c>
      <c r="L6091" s="7">
        <v>3.76</v>
      </c>
      <c r="M6091" s="7">
        <v>3823</v>
      </c>
      <c r="N6091" s="3">
        <v>45628</v>
      </c>
      <c r="O6091" s="4" t="str">
        <f t="shared" si="667"/>
        <v>2024-12</v>
      </c>
      <c r="P6091" s="4" t="str">
        <f t="shared" si="668"/>
        <v>12</v>
      </c>
      <c r="Q6091" s="4" t="str">
        <f t="shared" si="669"/>
        <v>December</v>
      </c>
      <c r="R6091" s="30" t="str">
        <f t="shared" si="670"/>
        <v>02</v>
      </c>
      <c r="W6091" t="str">
        <f t="shared" si="671"/>
        <v>ok</v>
      </c>
    </row>
    <row r="6092" spans="1:23" x14ac:dyDescent="0.3">
      <c r="A6092" t="s">
        <v>6134</v>
      </c>
      <c r="B6092" t="s">
        <v>17</v>
      </c>
      <c r="C6092" t="s">
        <v>18</v>
      </c>
      <c r="D6092" t="s">
        <v>19</v>
      </c>
      <c r="E6092" t="s">
        <v>14</v>
      </c>
      <c r="F6092" t="s">
        <v>31</v>
      </c>
      <c r="G6092" s="5">
        <v>13211.95</v>
      </c>
      <c r="H6092" s="5">
        <f t="shared" si="665"/>
        <v>237.8151</v>
      </c>
      <c r="I6092" s="6">
        <v>4</v>
      </c>
      <c r="J6092" s="6">
        <v>52847.8</v>
      </c>
      <c r="K6092" s="5">
        <f t="shared" si="666"/>
        <v>951.2604</v>
      </c>
      <c r="L6092" s="7">
        <v>4.04</v>
      </c>
      <c r="M6092" s="7">
        <v>3755</v>
      </c>
      <c r="N6092" s="3">
        <v>45454</v>
      </c>
      <c r="O6092" s="4" t="str">
        <f t="shared" si="667"/>
        <v>2024-06</v>
      </c>
      <c r="P6092" s="4" t="str">
        <f t="shared" si="668"/>
        <v>06</v>
      </c>
      <c r="Q6092" s="4" t="str">
        <f t="shared" si="669"/>
        <v>June</v>
      </c>
      <c r="R6092" s="30" t="str">
        <f t="shared" si="670"/>
        <v>11</v>
      </c>
      <c r="W6092" t="str">
        <f t="shared" si="671"/>
        <v>ok</v>
      </c>
    </row>
    <row r="6093" spans="1:23" x14ac:dyDescent="0.3">
      <c r="A6093" t="s">
        <v>6135</v>
      </c>
      <c r="B6093" t="s">
        <v>41</v>
      </c>
      <c r="C6093" t="s">
        <v>42</v>
      </c>
      <c r="D6093" t="s">
        <v>43</v>
      </c>
      <c r="E6093" t="s">
        <v>20</v>
      </c>
      <c r="F6093" t="s">
        <v>15</v>
      </c>
      <c r="G6093" s="5">
        <v>11852.27</v>
      </c>
      <c r="H6093" s="5">
        <f t="shared" si="665"/>
        <v>213.34085999999999</v>
      </c>
      <c r="I6093" s="6">
        <v>2</v>
      </c>
      <c r="J6093" s="6">
        <v>23704.54</v>
      </c>
      <c r="K6093" s="5">
        <f t="shared" si="666"/>
        <v>426.68171999999998</v>
      </c>
      <c r="L6093" s="7">
        <v>3.8</v>
      </c>
      <c r="M6093" s="7">
        <v>3138</v>
      </c>
      <c r="N6093" s="3">
        <v>45631</v>
      </c>
      <c r="O6093" s="4" t="str">
        <f t="shared" si="667"/>
        <v>2024-12</v>
      </c>
      <c r="P6093" s="4" t="str">
        <f t="shared" si="668"/>
        <v>12</v>
      </c>
      <c r="Q6093" s="4" t="str">
        <f t="shared" si="669"/>
        <v>December</v>
      </c>
      <c r="R6093" s="30" t="str">
        <f t="shared" si="670"/>
        <v>05</v>
      </c>
      <c r="W6093" t="str">
        <f t="shared" si="671"/>
        <v>ok</v>
      </c>
    </row>
    <row r="6094" spans="1:23" x14ac:dyDescent="0.3">
      <c r="A6094" t="s">
        <v>6136</v>
      </c>
      <c r="B6094" t="s">
        <v>63</v>
      </c>
      <c r="C6094" t="s">
        <v>18</v>
      </c>
      <c r="D6094" t="s">
        <v>64</v>
      </c>
      <c r="E6094" t="s">
        <v>45</v>
      </c>
      <c r="F6094" t="s">
        <v>31</v>
      </c>
      <c r="G6094" s="5">
        <v>11679.01</v>
      </c>
      <c r="H6094" s="5">
        <f t="shared" si="665"/>
        <v>210.22217999999998</v>
      </c>
      <c r="I6094" s="6">
        <v>2</v>
      </c>
      <c r="J6094" s="6">
        <v>23358.02</v>
      </c>
      <c r="K6094" s="5">
        <f t="shared" si="666"/>
        <v>420.44435999999996</v>
      </c>
      <c r="L6094" s="7">
        <v>4.87</v>
      </c>
      <c r="M6094" s="7">
        <v>4567</v>
      </c>
      <c r="N6094" s="3">
        <v>45293</v>
      </c>
      <c r="O6094" s="4" t="str">
        <f t="shared" si="667"/>
        <v>2024-01</v>
      </c>
      <c r="P6094" s="4" t="str">
        <f t="shared" si="668"/>
        <v>01</v>
      </c>
      <c r="Q6094" s="4" t="str">
        <f t="shared" si="669"/>
        <v>January</v>
      </c>
      <c r="R6094" s="30" t="str">
        <f t="shared" si="670"/>
        <v>02</v>
      </c>
      <c r="W6094" t="str">
        <f t="shared" si="671"/>
        <v>ok</v>
      </c>
    </row>
    <row r="6095" spans="1:23" x14ac:dyDescent="0.3">
      <c r="A6095" t="s">
        <v>6137</v>
      </c>
      <c r="B6095" t="s">
        <v>17</v>
      </c>
      <c r="C6095" t="s">
        <v>18</v>
      </c>
      <c r="D6095" t="s">
        <v>19</v>
      </c>
      <c r="E6095" t="s">
        <v>45</v>
      </c>
      <c r="F6095" t="s">
        <v>38</v>
      </c>
      <c r="G6095" s="5">
        <v>12890.86</v>
      </c>
      <c r="H6095" s="5">
        <f t="shared" si="665"/>
        <v>232.03548000000001</v>
      </c>
      <c r="I6095" s="6">
        <v>5</v>
      </c>
      <c r="J6095" s="6">
        <v>64454.3</v>
      </c>
      <c r="K6095" s="5">
        <f t="shared" si="666"/>
        <v>1160.1774</v>
      </c>
      <c r="L6095" s="7">
        <v>3.19</v>
      </c>
      <c r="M6095" s="7">
        <v>3103</v>
      </c>
      <c r="N6095" s="3">
        <v>45424</v>
      </c>
      <c r="O6095" s="4" t="str">
        <f t="shared" si="667"/>
        <v>2024-05</v>
      </c>
      <c r="P6095" s="4" t="str">
        <f t="shared" si="668"/>
        <v>05</v>
      </c>
      <c r="Q6095" s="4" t="str">
        <f t="shared" si="669"/>
        <v>May</v>
      </c>
      <c r="R6095" s="30" t="str">
        <f t="shared" si="670"/>
        <v>12</v>
      </c>
      <c r="W6095" t="str">
        <f t="shared" si="671"/>
        <v>ok</v>
      </c>
    </row>
    <row r="6096" spans="1:23" x14ac:dyDescent="0.3">
      <c r="A6096" t="s">
        <v>6138</v>
      </c>
      <c r="B6096" t="s">
        <v>47</v>
      </c>
      <c r="C6096" t="s">
        <v>12</v>
      </c>
      <c r="D6096" t="s">
        <v>48</v>
      </c>
      <c r="E6096" t="s">
        <v>14</v>
      </c>
      <c r="F6096" t="s">
        <v>60</v>
      </c>
      <c r="G6096" s="5">
        <v>13755.11</v>
      </c>
      <c r="H6096" s="5">
        <f t="shared" si="665"/>
        <v>247.59197999999998</v>
      </c>
      <c r="I6096" s="6">
        <v>1</v>
      </c>
      <c r="J6096" s="6">
        <v>13755.11</v>
      </c>
      <c r="K6096" s="5">
        <f t="shared" si="666"/>
        <v>247.59197999999998</v>
      </c>
      <c r="L6096" s="7">
        <v>4.24</v>
      </c>
      <c r="M6096" s="7">
        <v>4007</v>
      </c>
      <c r="N6096" s="3">
        <v>45358</v>
      </c>
      <c r="O6096" s="4" t="str">
        <f t="shared" si="667"/>
        <v>2024-03</v>
      </c>
      <c r="P6096" s="4" t="str">
        <f t="shared" si="668"/>
        <v>03</v>
      </c>
      <c r="Q6096" s="4" t="str">
        <f t="shared" si="669"/>
        <v>March</v>
      </c>
      <c r="R6096" s="30" t="str">
        <f t="shared" si="670"/>
        <v>07</v>
      </c>
      <c r="W6096" t="str">
        <f t="shared" si="671"/>
        <v>ok</v>
      </c>
    </row>
    <row r="6097" spans="1:23" x14ac:dyDescent="0.3">
      <c r="A6097" t="s">
        <v>6139</v>
      </c>
      <c r="B6097" t="s">
        <v>28</v>
      </c>
      <c r="C6097" t="s">
        <v>29</v>
      </c>
      <c r="D6097" t="s">
        <v>30</v>
      </c>
      <c r="E6097" t="s">
        <v>14</v>
      </c>
      <c r="F6097" t="s">
        <v>60</v>
      </c>
      <c r="G6097" s="5">
        <v>11661.1</v>
      </c>
      <c r="H6097" s="5">
        <f t="shared" si="665"/>
        <v>209.8998</v>
      </c>
      <c r="I6097" s="6">
        <v>2</v>
      </c>
      <c r="J6097" s="6">
        <v>23322.2</v>
      </c>
      <c r="K6097" s="5">
        <f t="shared" si="666"/>
        <v>419.7996</v>
      </c>
      <c r="L6097" s="7">
        <v>1.65</v>
      </c>
      <c r="M6097" s="7">
        <v>4750</v>
      </c>
      <c r="N6097" s="3">
        <v>45587</v>
      </c>
      <c r="O6097" s="4" t="str">
        <f t="shared" si="667"/>
        <v>2024-10</v>
      </c>
      <c r="P6097" s="4" t="str">
        <f t="shared" si="668"/>
        <v>10</v>
      </c>
      <c r="Q6097" s="4" t="str">
        <f t="shared" si="669"/>
        <v>October</v>
      </c>
      <c r="R6097" s="30" t="str">
        <f t="shared" si="670"/>
        <v>22</v>
      </c>
      <c r="W6097" t="str">
        <f t="shared" si="671"/>
        <v>ok</v>
      </c>
    </row>
    <row r="6098" spans="1:23" x14ac:dyDescent="0.3">
      <c r="A6098" t="s">
        <v>6140</v>
      </c>
      <c r="B6098" t="s">
        <v>17</v>
      </c>
      <c r="C6098" t="s">
        <v>18</v>
      </c>
      <c r="D6098" t="s">
        <v>19</v>
      </c>
      <c r="E6098" t="s">
        <v>45</v>
      </c>
      <c r="F6098" t="s">
        <v>31</v>
      </c>
      <c r="G6098" s="5">
        <v>18150.349999999999</v>
      </c>
      <c r="H6098" s="5">
        <f t="shared" si="665"/>
        <v>326.70629999999994</v>
      </c>
      <c r="I6098" s="6">
        <v>3</v>
      </c>
      <c r="J6098" s="6">
        <v>54451.05</v>
      </c>
      <c r="K6098" s="5">
        <f t="shared" si="666"/>
        <v>980.11889999999983</v>
      </c>
      <c r="L6098" s="7">
        <v>1.78</v>
      </c>
      <c r="M6098" s="7">
        <v>2492</v>
      </c>
      <c r="N6098" s="3">
        <v>45392</v>
      </c>
      <c r="O6098" s="4" t="str">
        <f t="shared" si="667"/>
        <v>2024-04</v>
      </c>
      <c r="P6098" s="4" t="str">
        <f t="shared" si="668"/>
        <v>04</v>
      </c>
      <c r="Q6098" s="4" t="str">
        <f t="shared" si="669"/>
        <v>April</v>
      </c>
      <c r="R6098" s="30" t="str">
        <f t="shared" si="670"/>
        <v>10</v>
      </c>
      <c r="W6098" t="str">
        <f t="shared" si="671"/>
        <v>ok</v>
      </c>
    </row>
    <row r="6099" spans="1:23" x14ac:dyDescent="0.3">
      <c r="A6099" t="s">
        <v>6141</v>
      </c>
      <c r="B6099" t="s">
        <v>33</v>
      </c>
      <c r="C6099" t="s">
        <v>12</v>
      </c>
      <c r="D6099" t="s">
        <v>34</v>
      </c>
      <c r="E6099" t="s">
        <v>45</v>
      </c>
      <c r="F6099" t="s">
        <v>21</v>
      </c>
      <c r="G6099" s="5">
        <v>14094.43</v>
      </c>
      <c r="H6099" s="5">
        <f t="shared" si="665"/>
        <v>253.69973999999999</v>
      </c>
      <c r="I6099" s="6">
        <v>2</v>
      </c>
      <c r="J6099" s="6">
        <v>28188.86</v>
      </c>
      <c r="K6099" s="5">
        <f t="shared" si="666"/>
        <v>507.39947999999998</v>
      </c>
      <c r="L6099" s="7">
        <v>1.34</v>
      </c>
      <c r="M6099" s="7">
        <v>2229</v>
      </c>
      <c r="N6099" s="3">
        <v>45346</v>
      </c>
      <c r="O6099" s="4" t="str">
        <f t="shared" si="667"/>
        <v>2024-02</v>
      </c>
      <c r="P6099" s="4" t="str">
        <f t="shared" si="668"/>
        <v>02</v>
      </c>
      <c r="Q6099" s="4" t="str">
        <f t="shared" si="669"/>
        <v>February</v>
      </c>
      <c r="R6099" s="30" t="str">
        <f t="shared" si="670"/>
        <v>24</v>
      </c>
      <c r="W6099" t="str">
        <f t="shared" si="671"/>
        <v>ok</v>
      </c>
    </row>
    <row r="6100" spans="1:23" x14ac:dyDescent="0.3">
      <c r="A6100" t="s">
        <v>6142</v>
      </c>
      <c r="B6100" t="s">
        <v>63</v>
      </c>
      <c r="C6100" t="s">
        <v>18</v>
      </c>
      <c r="D6100" t="s">
        <v>64</v>
      </c>
      <c r="E6100" t="s">
        <v>45</v>
      </c>
      <c r="F6100" t="s">
        <v>38</v>
      </c>
      <c r="G6100" s="5">
        <v>408.59</v>
      </c>
      <c r="H6100" s="5">
        <f t="shared" si="665"/>
        <v>7.3546199999999988</v>
      </c>
      <c r="I6100" s="6">
        <v>4</v>
      </c>
      <c r="J6100" s="6">
        <v>1634.36</v>
      </c>
      <c r="K6100" s="5">
        <f t="shared" si="666"/>
        <v>29.418479999999995</v>
      </c>
      <c r="L6100" s="7">
        <v>1.92</v>
      </c>
      <c r="M6100" s="7">
        <v>4458</v>
      </c>
      <c r="N6100" s="3">
        <v>45389</v>
      </c>
      <c r="O6100" s="4" t="str">
        <f t="shared" si="667"/>
        <v>2024-04</v>
      </c>
      <c r="P6100" s="4" t="str">
        <f t="shared" si="668"/>
        <v>04</v>
      </c>
      <c r="Q6100" s="4" t="str">
        <f t="shared" si="669"/>
        <v>April</v>
      </c>
      <c r="R6100" s="30" t="str">
        <f t="shared" si="670"/>
        <v>07</v>
      </c>
      <c r="W6100" t="str">
        <f t="shared" si="671"/>
        <v>ok</v>
      </c>
    </row>
    <row r="6101" spans="1:23" x14ac:dyDescent="0.3">
      <c r="A6101" t="s">
        <v>6143</v>
      </c>
      <c r="B6101" t="s">
        <v>47</v>
      </c>
      <c r="C6101" t="s">
        <v>12</v>
      </c>
      <c r="D6101" t="s">
        <v>48</v>
      </c>
      <c r="E6101" t="s">
        <v>20</v>
      </c>
      <c r="F6101" t="s">
        <v>31</v>
      </c>
      <c r="G6101" s="5">
        <v>2433.79</v>
      </c>
      <c r="H6101" s="5">
        <f t="shared" si="665"/>
        <v>43.808219999999999</v>
      </c>
      <c r="I6101" s="6">
        <v>4</v>
      </c>
      <c r="J6101" s="6">
        <v>9735.16</v>
      </c>
      <c r="K6101" s="5">
        <f t="shared" si="666"/>
        <v>175.23287999999999</v>
      </c>
      <c r="L6101" s="7">
        <v>3.09</v>
      </c>
      <c r="M6101" s="7">
        <v>2732</v>
      </c>
      <c r="N6101" s="3">
        <v>45510</v>
      </c>
      <c r="O6101" s="4" t="str">
        <f t="shared" si="667"/>
        <v>2024-08</v>
      </c>
      <c r="P6101" s="4" t="str">
        <f t="shared" si="668"/>
        <v>08</v>
      </c>
      <c r="Q6101" s="4" t="str">
        <f t="shared" si="669"/>
        <v>August</v>
      </c>
      <c r="R6101" s="30" t="str">
        <f t="shared" si="670"/>
        <v>06</v>
      </c>
      <c r="W6101" t="str">
        <f t="shared" si="671"/>
        <v>ok</v>
      </c>
    </row>
    <row r="6102" spans="1:23" x14ac:dyDescent="0.3">
      <c r="A6102" t="s">
        <v>6144</v>
      </c>
      <c r="B6102" t="s">
        <v>51</v>
      </c>
      <c r="C6102" t="s">
        <v>29</v>
      </c>
      <c r="D6102" t="s">
        <v>52</v>
      </c>
      <c r="E6102" t="s">
        <v>14</v>
      </c>
      <c r="F6102" t="s">
        <v>15</v>
      </c>
      <c r="G6102" s="5">
        <v>6707.05</v>
      </c>
      <c r="H6102" s="5">
        <f t="shared" si="665"/>
        <v>120.7269</v>
      </c>
      <c r="I6102" s="6">
        <v>5</v>
      </c>
      <c r="J6102" s="6">
        <v>33535.25</v>
      </c>
      <c r="K6102" s="5">
        <f t="shared" si="666"/>
        <v>603.6345</v>
      </c>
      <c r="L6102" s="7">
        <v>3.02</v>
      </c>
      <c r="M6102" s="7">
        <v>2725</v>
      </c>
      <c r="N6102" s="3">
        <v>45391</v>
      </c>
      <c r="O6102" s="4" t="str">
        <f t="shared" si="667"/>
        <v>2024-04</v>
      </c>
      <c r="P6102" s="4" t="str">
        <f t="shared" si="668"/>
        <v>04</v>
      </c>
      <c r="Q6102" s="4" t="str">
        <f t="shared" si="669"/>
        <v>April</v>
      </c>
      <c r="R6102" s="30" t="str">
        <f t="shared" si="670"/>
        <v>09</v>
      </c>
      <c r="W6102" t="str">
        <f t="shared" si="671"/>
        <v>ok</v>
      </c>
    </row>
    <row r="6103" spans="1:23" x14ac:dyDescent="0.3">
      <c r="A6103" t="s">
        <v>6145</v>
      </c>
      <c r="B6103" t="s">
        <v>47</v>
      </c>
      <c r="C6103" t="s">
        <v>12</v>
      </c>
      <c r="D6103" t="s">
        <v>48</v>
      </c>
      <c r="E6103" t="s">
        <v>20</v>
      </c>
      <c r="F6103" t="s">
        <v>31</v>
      </c>
      <c r="G6103" s="5">
        <v>6402.74</v>
      </c>
      <c r="H6103" s="5">
        <f t="shared" si="665"/>
        <v>115.24931999999998</v>
      </c>
      <c r="I6103" s="6">
        <v>5</v>
      </c>
      <c r="J6103" s="6">
        <v>32013.7</v>
      </c>
      <c r="K6103" s="5">
        <f t="shared" si="666"/>
        <v>576.24659999999994</v>
      </c>
      <c r="L6103" s="7">
        <v>1.51</v>
      </c>
      <c r="M6103" s="7">
        <v>1516</v>
      </c>
      <c r="N6103" s="3">
        <v>45389</v>
      </c>
      <c r="O6103" s="4" t="str">
        <f t="shared" si="667"/>
        <v>2024-04</v>
      </c>
      <c r="P6103" s="4" t="str">
        <f t="shared" si="668"/>
        <v>04</v>
      </c>
      <c r="Q6103" s="4" t="str">
        <f t="shared" si="669"/>
        <v>April</v>
      </c>
      <c r="R6103" s="30" t="str">
        <f t="shared" si="670"/>
        <v>07</v>
      </c>
      <c r="W6103" t="str">
        <f t="shared" si="671"/>
        <v>ok</v>
      </c>
    </row>
    <row r="6104" spans="1:23" x14ac:dyDescent="0.3">
      <c r="A6104" t="s">
        <v>6146</v>
      </c>
      <c r="B6104" t="s">
        <v>23</v>
      </c>
      <c r="C6104" t="s">
        <v>24</v>
      </c>
      <c r="D6104" t="s">
        <v>25</v>
      </c>
      <c r="E6104" t="s">
        <v>14</v>
      </c>
      <c r="F6104" t="s">
        <v>38</v>
      </c>
      <c r="G6104" s="5">
        <v>7905.65</v>
      </c>
      <c r="H6104" s="5">
        <f t="shared" si="665"/>
        <v>142.30169999999998</v>
      </c>
      <c r="I6104" s="6">
        <v>2</v>
      </c>
      <c r="J6104" s="6">
        <v>15811.3</v>
      </c>
      <c r="K6104" s="5">
        <f t="shared" si="666"/>
        <v>284.60339999999997</v>
      </c>
      <c r="L6104" s="7">
        <v>3.58</v>
      </c>
      <c r="M6104" s="7">
        <v>1295</v>
      </c>
      <c r="N6104" s="3">
        <v>45309</v>
      </c>
      <c r="O6104" s="4" t="str">
        <f t="shared" si="667"/>
        <v>2024-01</v>
      </c>
      <c r="P6104" s="4" t="str">
        <f t="shared" si="668"/>
        <v>01</v>
      </c>
      <c r="Q6104" s="4" t="str">
        <f t="shared" si="669"/>
        <v>January</v>
      </c>
      <c r="R6104" s="30" t="str">
        <f t="shared" si="670"/>
        <v>18</v>
      </c>
      <c r="W6104" t="str">
        <f t="shared" si="671"/>
        <v>ok</v>
      </c>
    </row>
    <row r="6105" spans="1:23" x14ac:dyDescent="0.3">
      <c r="A6105" t="s">
        <v>6147</v>
      </c>
      <c r="B6105" t="s">
        <v>41</v>
      </c>
      <c r="C6105" t="s">
        <v>42</v>
      </c>
      <c r="D6105" t="s">
        <v>43</v>
      </c>
      <c r="E6105" t="s">
        <v>45</v>
      </c>
      <c r="F6105" t="s">
        <v>21</v>
      </c>
      <c r="G6105" s="5">
        <v>14021.37</v>
      </c>
      <c r="H6105" s="5">
        <f t="shared" si="665"/>
        <v>252.38466</v>
      </c>
      <c r="I6105" s="6">
        <v>4</v>
      </c>
      <c r="J6105" s="6">
        <v>56085.48</v>
      </c>
      <c r="K6105" s="5">
        <f t="shared" si="666"/>
        <v>1009.53864</v>
      </c>
      <c r="L6105" s="7">
        <v>3.65</v>
      </c>
      <c r="M6105" s="7">
        <v>4670</v>
      </c>
      <c r="N6105" s="3">
        <v>45633</v>
      </c>
      <c r="O6105" s="4" t="str">
        <f t="shared" si="667"/>
        <v>2024-12</v>
      </c>
      <c r="P6105" s="4" t="str">
        <f t="shared" si="668"/>
        <v>12</v>
      </c>
      <c r="Q6105" s="4" t="str">
        <f t="shared" si="669"/>
        <v>December</v>
      </c>
      <c r="R6105" s="30" t="str">
        <f t="shared" si="670"/>
        <v>07</v>
      </c>
      <c r="W6105" t="str">
        <f t="shared" si="671"/>
        <v>ok</v>
      </c>
    </row>
    <row r="6106" spans="1:23" x14ac:dyDescent="0.3">
      <c r="A6106" t="s">
        <v>6148</v>
      </c>
      <c r="B6106" t="s">
        <v>33</v>
      </c>
      <c r="C6106" t="s">
        <v>12</v>
      </c>
      <c r="D6106" t="s">
        <v>34</v>
      </c>
      <c r="E6106" t="s">
        <v>20</v>
      </c>
      <c r="F6106" t="s">
        <v>15</v>
      </c>
      <c r="G6106" s="5">
        <v>19108.740000000002</v>
      </c>
      <c r="H6106" s="5">
        <f t="shared" si="665"/>
        <v>343.95731999999998</v>
      </c>
      <c r="I6106" s="6">
        <v>4</v>
      </c>
      <c r="J6106" s="6">
        <v>76434.960000000006</v>
      </c>
      <c r="K6106" s="5">
        <f t="shared" si="666"/>
        <v>1375.8292799999999</v>
      </c>
      <c r="L6106" s="7">
        <v>1.27</v>
      </c>
      <c r="M6106" s="7">
        <v>4804</v>
      </c>
      <c r="N6106" s="3">
        <v>45416</v>
      </c>
      <c r="O6106" s="4" t="str">
        <f t="shared" si="667"/>
        <v>2024-05</v>
      </c>
      <c r="P6106" s="4" t="str">
        <f t="shared" si="668"/>
        <v>05</v>
      </c>
      <c r="Q6106" s="4" t="str">
        <f t="shared" si="669"/>
        <v>May</v>
      </c>
      <c r="R6106" s="30" t="str">
        <f t="shared" si="670"/>
        <v>04</v>
      </c>
      <c r="W6106" t="str">
        <f t="shared" si="671"/>
        <v>ok</v>
      </c>
    </row>
    <row r="6107" spans="1:23" x14ac:dyDescent="0.3">
      <c r="A6107" t="s">
        <v>6149</v>
      </c>
      <c r="B6107" t="s">
        <v>36</v>
      </c>
      <c r="C6107" t="s">
        <v>18</v>
      </c>
      <c r="D6107" t="s">
        <v>37</v>
      </c>
      <c r="E6107" t="s">
        <v>45</v>
      </c>
      <c r="F6107" t="s">
        <v>38</v>
      </c>
      <c r="G6107" s="5">
        <v>15336.07</v>
      </c>
      <c r="H6107" s="5">
        <f t="shared" si="665"/>
        <v>276.04925999999995</v>
      </c>
      <c r="I6107" s="6">
        <v>1</v>
      </c>
      <c r="J6107" s="6">
        <v>15336.07</v>
      </c>
      <c r="K6107" s="5">
        <f t="shared" si="666"/>
        <v>276.04925999999995</v>
      </c>
      <c r="L6107" s="7">
        <v>2.5</v>
      </c>
      <c r="M6107" s="7">
        <v>4471</v>
      </c>
      <c r="N6107" s="3">
        <v>45317</v>
      </c>
      <c r="O6107" s="4" t="str">
        <f t="shared" si="667"/>
        <v>2024-01</v>
      </c>
      <c r="P6107" s="4" t="str">
        <f t="shared" si="668"/>
        <v>01</v>
      </c>
      <c r="Q6107" s="4" t="str">
        <f t="shared" si="669"/>
        <v>January</v>
      </c>
      <c r="R6107" s="30" t="str">
        <f t="shared" si="670"/>
        <v>26</v>
      </c>
      <c r="W6107" t="str">
        <f t="shared" si="671"/>
        <v>ok</v>
      </c>
    </row>
    <row r="6108" spans="1:23" x14ac:dyDescent="0.3">
      <c r="A6108" t="s">
        <v>6150</v>
      </c>
      <c r="B6108" t="s">
        <v>51</v>
      </c>
      <c r="C6108" t="s">
        <v>29</v>
      </c>
      <c r="D6108" t="s">
        <v>52</v>
      </c>
      <c r="E6108" t="s">
        <v>20</v>
      </c>
      <c r="F6108" t="s">
        <v>15</v>
      </c>
      <c r="G6108" s="5">
        <v>4461.08</v>
      </c>
      <c r="H6108" s="5">
        <f t="shared" si="665"/>
        <v>80.29943999999999</v>
      </c>
      <c r="I6108" s="6">
        <v>1</v>
      </c>
      <c r="J6108" s="6">
        <v>4461.08</v>
      </c>
      <c r="K6108" s="5">
        <f t="shared" si="666"/>
        <v>80.29943999999999</v>
      </c>
      <c r="L6108" s="7">
        <v>1.62</v>
      </c>
      <c r="M6108" s="7">
        <v>1774</v>
      </c>
      <c r="N6108" s="3">
        <v>45584</v>
      </c>
      <c r="O6108" s="4" t="str">
        <f t="shared" si="667"/>
        <v>2024-10</v>
      </c>
      <c r="P6108" s="4" t="str">
        <f t="shared" si="668"/>
        <v>10</v>
      </c>
      <c r="Q6108" s="4" t="str">
        <f t="shared" si="669"/>
        <v>October</v>
      </c>
      <c r="R6108" s="30" t="str">
        <f t="shared" si="670"/>
        <v>19</v>
      </c>
      <c r="W6108" t="str">
        <f t="shared" si="671"/>
        <v>ok</v>
      </c>
    </row>
    <row r="6109" spans="1:23" x14ac:dyDescent="0.3">
      <c r="A6109" t="s">
        <v>6151</v>
      </c>
      <c r="B6109" t="s">
        <v>51</v>
      </c>
      <c r="C6109" t="s">
        <v>29</v>
      </c>
      <c r="D6109" t="s">
        <v>52</v>
      </c>
      <c r="E6109" t="s">
        <v>20</v>
      </c>
      <c r="F6109" t="s">
        <v>60</v>
      </c>
      <c r="G6109" s="5">
        <v>14669.9</v>
      </c>
      <c r="H6109" s="5">
        <f t="shared" si="665"/>
        <v>264.0582</v>
      </c>
      <c r="I6109" s="6">
        <v>3</v>
      </c>
      <c r="J6109" s="6">
        <v>44009.7</v>
      </c>
      <c r="K6109" s="5">
        <f t="shared" si="666"/>
        <v>792.17460000000005</v>
      </c>
      <c r="L6109" s="7">
        <v>1.68</v>
      </c>
      <c r="M6109" s="7">
        <v>2588</v>
      </c>
      <c r="N6109" s="3">
        <v>45464</v>
      </c>
      <c r="O6109" s="4" t="str">
        <f t="shared" si="667"/>
        <v>2024-06</v>
      </c>
      <c r="P6109" s="4" t="str">
        <f t="shared" si="668"/>
        <v>06</v>
      </c>
      <c r="Q6109" s="4" t="str">
        <f t="shared" si="669"/>
        <v>June</v>
      </c>
      <c r="R6109" s="30" t="str">
        <f t="shared" si="670"/>
        <v>21</v>
      </c>
      <c r="W6109" t="str">
        <f t="shared" si="671"/>
        <v>ok</v>
      </c>
    </row>
    <row r="6110" spans="1:23" x14ac:dyDescent="0.3">
      <c r="A6110" t="s">
        <v>6152</v>
      </c>
      <c r="B6110" t="s">
        <v>28</v>
      </c>
      <c r="C6110" t="s">
        <v>29</v>
      </c>
      <c r="D6110" t="s">
        <v>30</v>
      </c>
      <c r="E6110" t="s">
        <v>45</v>
      </c>
      <c r="F6110" t="s">
        <v>21</v>
      </c>
      <c r="G6110" s="5">
        <v>7634.51</v>
      </c>
      <c r="H6110" s="5">
        <f t="shared" si="665"/>
        <v>137.42117999999999</v>
      </c>
      <c r="I6110" s="6">
        <v>5</v>
      </c>
      <c r="J6110" s="6">
        <v>38172.550000000003</v>
      </c>
      <c r="K6110" s="5">
        <f t="shared" si="666"/>
        <v>687.10590000000002</v>
      </c>
      <c r="L6110" s="7">
        <v>3.8</v>
      </c>
      <c r="M6110" s="7">
        <v>2652</v>
      </c>
      <c r="N6110" s="3">
        <v>45385</v>
      </c>
      <c r="O6110" s="4" t="str">
        <f t="shared" si="667"/>
        <v>2024-04</v>
      </c>
      <c r="P6110" s="4" t="str">
        <f t="shared" si="668"/>
        <v>04</v>
      </c>
      <c r="Q6110" s="4" t="str">
        <f t="shared" si="669"/>
        <v>April</v>
      </c>
      <c r="R6110" s="30" t="str">
        <f t="shared" si="670"/>
        <v>03</v>
      </c>
      <c r="W6110" t="str">
        <f t="shared" si="671"/>
        <v>ok</v>
      </c>
    </row>
    <row r="6111" spans="1:23" x14ac:dyDescent="0.3">
      <c r="A6111" t="s">
        <v>6153</v>
      </c>
      <c r="B6111" t="s">
        <v>11</v>
      </c>
      <c r="C6111" t="s">
        <v>12</v>
      </c>
      <c r="D6111" t="s">
        <v>13</v>
      </c>
      <c r="E6111" t="s">
        <v>20</v>
      </c>
      <c r="F6111" t="s">
        <v>21</v>
      </c>
      <c r="G6111" s="5">
        <v>582.35</v>
      </c>
      <c r="H6111" s="5">
        <f t="shared" si="665"/>
        <v>10.4823</v>
      </c>
      <c r="I6111" s="6">
        <v>4</v>
      </c>
      <c r="J6111" s="6">
        <v>2329.4</v>
      </c>
      <c r="K6111" s="5">
        <f t="shared" si="666"/>
        <v>41.929200000000002</v>
      </c>
      <c r="L6111" s="7">
        <v>2.0499999999999998</v>
      </c>
      <c r="M6111" s="7">
        <v>1664</v>
      </c>
      <c r="N6111" s="3">
        <v>45298</v>
      </c>
      <c r="O6111" s="4" t="str">
        <f t="shared" si="667"/>
        <v>2024-01</v>
      </c>
      <c r="P6111" s="4" t="str">
        <f t="shared" si="668"/>
        <v>01</v>
      </c>
      <c r="Q6111" s="4" t="str">
        <f t="shared" si="669"/>
        <v>January</v>
      </c>
      <c r="R6111" s="30" t="str">
        <f t="shared" si="670"/>
        <v>07</v>
      </c>
      <c r="W6111" t="str">
        <f t="shared" si="671"/>
        <v>ok</v>
      </c>
    </row>
    <row r="6112" spans="1:23" x14ac:dyDescent="0.3">
      <c r="A6112" t="s">
        <v>6154</v>
      </c>
      <c r="B6112" t="s">
        <v>17</v>
      </c>
      <c r="C6112" t="s">
        <v>18</v>
      </c>
      <c r="D6112" t="s">
        <v>19</v>
      </c>
      <c r="E6112" t="s">
        <v>20</v>
      </c>
      <c r="F6112" t="s">
        <v>26</v>
      </c>
      <c r="G6112" s="5">
        <v>16008.29</v>
      </c>
      <c r="H6112" s="5">
        <f t="shared" si="665"/>
        <v>288.14922000000001</v>
      </c>
      <c r="I6112" s="6">
        <v>1</v>
      </c>
      <c r="J6112" s="6">
        <v>16008.29</v>
      </c>
      <c r="K6112" s="5">
        <f t="shared" si="666"/>
        <v>288.14922000000001</v>
      </c>
      <c r="L6112" s="7">
        <v>4.04</v>
      </c>
      <c r="M6112" s="7">
        <v>1879</v>
      </c>
      <c r="N6112" s="3">
        <v>45447</v>
      </c>
      <c r="O6112" s="4" t="str">
        <f t="shared" si="667"/>
        <v>2024-06</v>
      </c>
      <c r="P6112" s="4" t="str">
        <f t="shared" si="668"/>
        <v>06</v>
      </c>
      <c r="Q6112" s="4" t="str">
        <f t="shared" si="669"/>
        <v>June</v>
      </c>
      <c r="R6112" s="30" t="str">
        <f t="shared" si="670"/>
        <v>04</v>
      </c>
      <c r="W6112" t="str">
        <f t="shared" si="671"/>
        <v>ok</v>
      </c>
    </row>
    <row r="6113" spans="1:23" x14ac:dyDescent="0.3">
      <c r="A6113" t="s">
        <v>6155</v>
      </c>
      <c r="B6113" t="s">
        <v>17</v>
      </c>
      <c r="C6113" t="s">
        <v>18</v>
      </c>
      <c r="D6113" t="s">
        <v>19</v>
      </c>
      <c r="E6113" t="s">
        <v>20</v>
      </c>
      <c r="F6113" t="s">
        <v>26</v>
      </c>
      <c r="G6113" s="5">
        <v>261.86</v>
      </c>
      <c r="H6113" s="5">
        <f t="shared" si="665"/>
        <v>4.7134799999999997</v>
      </c>
      <c r="I6113" s="6">
        <v>1</v>
      </c>
      <c r="J6113" s="6">
        <v>261.86</v>
      </c>
      <c r="K6113" s="5">
        <f t="shared" si="666"/>
        <v>4.7134799999999997</v>
      </c>
      <c r="L6113" s="7">
        <v>3.76</v>
      </c>
      <c r="M6113" s="7">
        <v>4913</v>
      </c>
      <c r="N6113" s="3">
        <v>45567</v>
      </c>
      <c r="O6113" s="4" t="str">
        <f t="shared" si="667"/>
        <v>2024-10</v>
      </c>
      <c r="P6113" s="4" t="str">
        <f t="shared" si="668"/>
        <v>10</v>
      </c>
      <c r="Q6113" s="4" t="str">
        <f t="shared" si="669"/>
        <v>October</v>
      </c>
      <c r="R6113" s="30" t="str">
        <f t="shared" si="670"/>
        <v>02</v>
      </c>
      <c r="W6113" t="str">
        <f t="shared" si="671"/>
        <v>ok</v>
      </c>
    </row>
    <row r="6114" spans="1:23" x14ac:dyDescent="0.3">
      <c r="A6114" t="s">
        <v>6156</v>
      </c>
      <c r="B6114" t="s">
        <v>11</v>
      </c>
      <c r="C6114" t="s">
        <v>12</v>
      </c>
      <c r="D6114" t="s">
        <v>13</v>
      </c>
      <c r="E6114" t="s">
        <v>14</v>
      </c>
      <c r="F6114" t="s">
        <v>38</v>
      </c>
      <c r="G6114" s="5">
        <v>11773.87</v>
      </c>
      <c r="H6114" s="5">
        <f t="shared" si="665"/>
        <v>211.92966000000001</v>
      </c>
      <c r="I6114" s="6">
        <v>2</v>
      </c>
      <c r="J6114" s="6">
        <v>23547.74</v>
      </c>
      <c r="K6114" s="5">
        <f t="shared" si="666"/>
        <v>423.85932000000003</v>
      </c>
      <c r="L6114" s="7">
        <v>1.3</v>
      </c>
      <c r="M6114" s="7">
        <v>179</v>
      </c>
      <c r="N6114" s="3">
        <v>45415</v>
      </c>
      <c r="O6114" s="4" t="str">
        <f t="shared" si="667"/>
        <v>2024-05</v>
      </c>
      <c r="P6114" s="4" t="str">
        <f t="shared" si="668"/>
        <v>05</v>
      </c>
      <c r="Q6114" s="4" t="str">
        <f t="shared" si="669"/>
        <v>May</v>
      </c>
      <c r="R6114" s="30" t="str">
        <f t="shared" si="670"/>
        <v>03</v>
      </c>
      <c r="W6114" t="str">
        <f t="shared" si="671"/>
        <v>ok</v>
      </c>
    </row>
    <row r="6115" spans="1:23" x14ac:dyDescent="0.3">
      <c r="A6115" t="s">
        <v>6157</v>
      </c>
      <c r="B6115" t="s">
        <v>23</v>
      </c>
      <c r="C6115" t="s">
        <v>24</v>
      </c>
      <c r="D6115" t="s">
        <v>25</v>
      </c>
      <c r="E6115" t="s">
        <v>45</v>
      </c>
      <c r="F6115" t="s">
        <v>31</v>
      </c>
      <c r="G6115" s="5">
        <v>892.34</v>
      </c>
      <c r="H6115" s="5">
        <f t="shared" si="665"/>
        <v>16.06212</v>
      </c>
      <c r="I6115" s="6">
        <v>1</v>
      </c>
      <c r="J6115" s="6">
        <v>892.34</v>
      </c>
      <c r="K6115" s="5">
        <f t="shared" si="666"/>
        <v>16.06212</v>
      </c>
      <c r="L6115" s="7">
        <v>2.0099999999999998</v>
      </c>
      <c r="M6115" s="7">
        <v>3766</v>
      </c>
      <c r="N6115" s="3">
        <v>45337</v>
      </c>
      <c r="O6115" s="4" t="str">
        <f t="shared" si="667"/>
        <v>2024-02</v>
      </c>
      <c r="P6115" s="4" t="str">
        <f t="shared" si="668"/>
        <v>02</v>
      </c>
      <c r="Q6115" s="4" t="str">
        <f t="shared" si="669"/>
        <v>February</v>
      </c>
      <c r="R6115" s="30" t="str">
        <f t="shared" si="670"/>
        <v>15</v>
      </c>
      <c r="W6115" t="str">
        <f t="shared" si="671"/>
        <v>ok</v>
      </c>
    </row>
    <row r="6116" spans="1:23" x14ac:dyDescent="0.3">
      <c r="A6116" t="s">
        <v>6158</v>
      </c>
      <c r="B6116" t="s">
        <v>47</v>
      </c>
      <c r="C6116" t="s">
        <v>12</v>
      </c>
      <c r="D6116" t="s">
        <v>48</v>
      </c>
      <c r="E6116" t="s">
        <v>45</v>
      </c>
      <c r="F6116" t="s">
        <v>38</v>
      </c>
      <c r="G6116" s="5">
        <v>2363.5300000000002</v>
      </c>
      <c r="H6116" s="5">
        <f t="shared" si="665"/>
        <v>42.54354</v>
      </c>
      <c r="I6116" s="6">
        <v>1</v>
      </c>
      <c r="J6116" s="6">
        <v>2363.5300000000002</v>
      </c>
      <c r="K6116" s="5">
        <f t="shared" si="666"/>
        <v>42.54354</v>
      </c>
      <c r="L6116" s="7">
        <v>4.09</v>
      </c>
      <c r="M6116" s="7">
        <v>2432</v>
      </c>
      <c r="N6116" s="3">
        <v>45517</v>
      </c>
      <c r="O6116" s="4" t="str">
        <f t="shared" si="667"/>
        <v>2024-08</v>
      </c>
      <c r="P6116" s="4" t="str">
        <f t="shared" si="668"/>
        <v>08</v>
      </c>
      <c r="Q6116" s="4" t="str">
        <f t="shared" si="669"/>
        <v>August</v>
      </c>
      <c r="R6116" s="30" t="str">
        <f t="shared" si="670"/>
        <v>13</v>
      </c>
      <c r="W6116" t="str">
        <f t="shared" si="671"/>
        <v>ok</v>
      </c>
    </row>
    <row r="6117" spans="1:23" x14ac:dyDescent="0.3">
      <c r="A6117" t="s">
        <v>6159</v>
      </c>
      <c r="B6117" t="s">
        <v>41</v>
      </c>
      <c r="C6117" t="s">
        <v>42</v>
      </c>
      <c r="D6117" t="s">
        <v>43</v>
      </c>
      <c r="E6117" t="s">
        <v>14</v>
      </c>
      <c r="F6117" t="s">
        <v>38</v>
      </c>
      <c r="G6117" s="5">
        <v>18934.98</v>
      </c>
      <c r="H6117" s="5">
        <f t="shared" si="665"/>
        <v>340.82963999999998</v>
      </c>
      <c r="I6117" s="6">
        <v>5</v>
      </c>
      <c r="J6117" s="6">
        <v>94674.9</v>
      </c>
      <c r="K6117" s="5">
        <f t="shared" si="666"/>
        <v>1704.1481999999999</v>
      </c>
      <c r="L6117" s="7">
        <v>2.33</v>
      </c>
      <c r="M6117" s="7">
        <v>168</v>
      </c>
      <c r="N6117" s="3">
        <v>45392</v>
      </c>
      <c r="O6117" s="4" t="str">
        <f t="shared" si="667"/>
        <v>2024-04</v>
      </c>
      <c r="P6117" s="4" t="str">
        <f t="shared" si="668"/>
        <v>04</v>
      </c>
      <c r="Q6117" s="4" t="str">
        <f t="shared" si="669"/>
        <v>April</v>
      </c>
      <c r="R6117" s="30" t="str">
        <f t="shared" si="670"/>
        <v>10</v>
      </c>
      <c r="W6117" t="str">
        <f t="shared" si="671"/>
        <v>ok</v>
      </c>
    </row>
    <row r="6118" spans="1:23" x14ac:dyDescent="0.3">
      <c r="A6118" t="s">
        <v>6160</v>
      </c>
      <c r="B6118" t="s">
        <v>28</v>
      </c>
      <c r="C6118" t="s">
        <v>29</v>
      </c>
      <c r="D6118" t="s">
        <v>30</v>
      </c>
      <c r="E6118" t="s">
        <v>20</v>
      </c>
      <c r="F6118" t="s">
        <v>38</v>
      </c>
      <c r="G6118" s="5">
        <v>5621.16</v>
      </c>
      <c r="H6118" s="5">
        <f t="shared" si="665"/>
        <v>101.18087999999999</v>
      </c>
      <c r="I6118" s="6">
        <v>4</v>
      </c>
      <c r="J6118" s="6">
        <v>22484.639999999999</v>
      </c>
      <c r="K6118" s="5">
        <f t="shared" si="666"/>
        <v>404.72351999999995</v>
      </c>
      <c r="L6118" s="7">
        <v>3.74</v>
      </c>
      <c r="M6118" s="7">
        <v>3595</v>
      </c>
      <c r="N6118" s="3">
        <v>45340</v>
      </c>
      <c r="O6118" s="4" t="str">
        <f t="shared" si="667"/>
        <v>2024-02</v>
      </c>
      <c r="P6118" s="4" t="str">
        <f t="shared" si="668"/>
        <v>02</v>
      </c>
      <c r="Q6118" s="4" t="str">
        <f t="shared" si="669"/>
        <v>February</v>
      </c>
      <c r="R6118" s="30" t="str">
        <f t="shared" si="670"/>
        <v>18</v>
      </c>
      <c r="W6118" t="str">
        <f t="shared" si="671"/>
        <v>ok</v>
      </c>
    </row>
    <row r="6119" spans="1:23" x14ac:dyDescent="0.3">
      <c r="A6119" t="s">
        <v>6161</v>
      </c>
      <c r="B6119" t="s">
        <v>51</v>
      </c>
      <c r="C6119" t="s">
        <v>29</v>
      </c>
      <c r="D6119" t="s">
        <v>52</v>
      </c>
      <c r="E6119" t="s">
        <v>45</v>
      </c>
      <c r="F6119" t="s">
        <v>38</v>
      </c>
      <c r="G6119" s="5">
        <v>17003.77</v>
      </c>
      <c r="H6119" s="5">
        <f t="shared" si="665"/>
        <v>306.06786</v>
      </c>
      <c r="I6119" s="6">
        <v>4</v>
      </c>
      <c r="J6119" s="6">
        <v>68015.08</v>
      </c>
      <c r="K6119" s="5">
        <f t="shared" si="666"/>
        <v>1224.27144</v>
      </c>
      <c r="L6119" s="7">
        <v>3.64</v>
      </c>
      <c r="M6119" s="7">
        <v>3409</v>
      </c>
      <c r="N6119" s="3">
        <v>45495</v>
      </c>
      <c r="O6119" s="4" t="str">
        <f t="shared" si="667"/>
        <v>2024-07</v>
      </c>
      <c r="P6119" s="4" t="str">
        <f t="shared" si="668"/>
        <v>07</v>
      </c>
      <c r="Q6119" s="4" t="str">
        <f t="shared" si="669"/>
        <v>July</v>
      </c>
      <c r="R6119" s="30" t="str">
        <f t="shared" si="670"/>
        <v>22</v>
      </c>
      <c r="W6119" t="str">
        <f t="shared" si="671"/>
        <v>ok</v>
      </c>
    </row>
    <row r="6120" spans="1:23" x14ac:dyDescent="0.3">
      <c r="A6120" t="s">
        <v>6162</v>
      </c>
      <c r="B6120" t="s">
        <v>33</v>
      </c>
      <c r="C6120" t="s">
        <v>12</v>
      </c>
      <c r="D6120" t="s">
        <v>34</v>
      </c>
      <c r="E6120" t="s">
        <v>45</v>
      </c>
      <c r="F6120" t="s">
        <v>15</v>
      </c>
      <c r="G6120" s="5">
        <v>6945.25</v>
      </c>
      <c r="H6120" s="5">
        <f t="shared" si="665"/>
        <v>125.01449999999998</v>
      </c>
      <c r="I6120" s="6">
        <v>4</v>
      </c>
      <c r="J6120" s="6">
        <v>27781</v>
      </c>
      <c r="K6120" s="5">
        <f t="shared" si="666"/>
        <v>500.05799999999994</v>
      </c>
      <c r="L6120" s="7">
        <v>1.01</v>
      </c>
      <c r="M6120" s="7">
        <v>1775</v>
      </c>
      <c r="N6120" s="3">
        <v>45323</v>
      </c>
      <c r="O6120" s="4" t="str">
        <f t="shared" si="667"/>
        <v>2024-02</v>
      </c>
      <c r="P6120" s="4" t="str">
        <f t="shared" si="668"/>
        <v>02</v>
      </c>
      <c r="Q6120" s="4" t="str">
        <f t="shared" si="669"/>
        <v>February</v>
      </c>
      <c r="R6120" s="30" t="str">
        <f t="shared" si="670"/>
        <v>01</v>
      </c>
      <c r="W6120" t="str">
        <f t="shared" si="671"/>
        <v>ok</v>
      </c>
    </row>
    <row r="6121" spans="1:23" x14ac:dyDescent="0.3">
      <c r="A6121" t="s">
        <v>6163</v>
      </c>
      <c r="B6121" t="s">
        <v>11</v>
      </c>
      <c r="C6121" t="s">
        <v>12</v>
      </c>
      <c r="D6121" t="s">
        <v>13</v>
      </c>
      <c r="E6121" t="s">
        <v>20</v>
      </c>
      <c r="F6121" t="s">
        <v>38</v>
      </c>
      <c r="G6121" s="5">
        <v>11221.66</v>
      </c>
      <c r="H6121" s="5">
        <f t="shared" si="665"/>
        <v>201.98987999999997</v>
      </c>
      <c r="I6121" s="6">
        <v>4</v>
      </c>
      <c r="J6121" s="6">
        <v>44886.64</v>
      </c>
      <c r="K6121" s="5">
        <f t="shared" si="666"/>
        <v>807.95951999999988</v>
      </c>
      <c r="L6121" s="7">
        <v>3.76</v>
      </c>
      <c r="M6121" s="7">
        <v>3291</v>
      </c>
      <c r="N6121" s="3">
        <v>45543</v>
      </c>
      <c r="O6121" s="4" t="str">
        <f t="shared" si="667"/>
        <v>2024-09</v>
      </c>
      <c r="P6121" s="4" t="str">
        <f t="shared" si="668"/>
        <v>09</v>
      </c>
      <c r="Q6121" s="4" t="str">
        <f t="shared" si="669"/>
        <v>September</v>
      </c>
      <c r="R6121" s="30" t="str">
        <f t="shared" si="670"/>
        <v>08</v>
      </c>
      <c r="W6121" t="str">
        <f t="shared" si="671"/>
        <v>ok</v>
      </c>
    </row>
    <row r="6122" spans="1:23" x14ac:dyDescent="0.3">
      <c r="A6122" t="s">
        <v>6164</v>
      </c>
      <c r="B6122" t="s">
        <v>41</v>
      </c>
      <c r="C6122" t="s">
        <v>42</v>
      </c>
      <c r="D6122" t="s">
        <v>43</v>
      </c>
      <c r="E6122" t="s">
        <v>14</v>
      </c>
      <c r="F6122" t="s">
        <v>38</v>
      </c>
      <c r="G6122" s="5">
        <v>4665.24</v>
      </c>
      <c r="H6122" s="5">
        <f t="shared" si="665"/>
        <v>83.974319999999992</v>
      </c>
      <c r="I6122" s="6">
        <v>3</v>
      </c>
      <c r="J6122" s="6">
        <v>13995.72</v>
      </c>
      <c r="K6122" s="5">
        <f t="shared" si="666"/>
        <v>251.92295999999999</v>
      </c>
      <c r="L6122" s="7">
        <v>1.34</v>
      </c>
      <c r="M6122" s="7">
        <v>4087</v>
      </c>
      <c r="N6122" s="3">
        <v>45632</v>
      </c>
      <c r="O6122" s="4" t="str">
        <f t="shared" si="667"/>
        <v>2024-12</v>
      </c>
      <c r="P6122" s="4" t="str">
        <f t="shared" si="668"/>
        <v>12</v>
      </c>
      <c r="Q6122" s="4" t="str">
        <f t="shared" si="669"/>
        <v>December</v>
      </c>
      <c r="R6122" s="30" t="str">
        <f t="shared" si="670"/>
        <v>06</v>
      </c>
      <c r="W6122" t="str">
        <f t="shared" si="671"/>
        <v>ok</v>
      </c>
    </row>
    <row r="6123" spans="1:23" x14ac:dyDescent="0.3">
      <c r="A6123" t="s">
        <v>6165</v>
      </c>
      <c r="B6123" t="s">
        <v>17</v>
      </c>
      <c r="C6123" t="s">
        <v>18</v>
      </c>
      <c r="D6123" t="s">
        <v>19</v>
      </c>
      <c r="E6123" t="s">
        <v>14</v>
      </c>
      <c r="F6123" t="s">
        <v>21</v>
      </c>
      <c r="G6123" s="5">
        <v>13731.9</v>
      </c>
      <c r="H6123" s="5">
        <f t="shared" si="665"/>
        <v>247.17419999999998</v>
      </c>
      <c r="I6123" s="6">
        <v>2</v>
      </c>
      <c r="J6123" s="6">
        <v>27463.8</v>
      </c>
      <c r="K6123" s="5">
        <f t="shared" si="666"/>
        <v>494.34839999999997</v>
      </c>
      <c r="L6123" s="7">
        <v>3.45</v>
      </c>
      <c r="M6123" s="7">
        <v>2679</v>
      </c>
      <c r="N6123" s="3">
        <v>45416</v>
      </c>
      <c r="O6123" s="4" t="str">
        <f t="shared" si="667"/>
        <v>2024-05</v>
      </c>
      <c r="P6123" s="4" t="str">
        <f t="shared" si="668"/>
        <v>05</v>
      </c>
      <c r="Q6123" s="4" t="str">
        <f t="shared" si="669"/>
        <v>May</v>
      </c>
      <c r="R6123" s="30" t="str">
        <f t="shared" si="670"/>
        <v>04</v>
      </c>
      <c r="W6123" t="str">
        <f t="shared" si="671"/>
        <v>ok</v>
      </c>
    </row>
    <row r="6124" spans="1:23" x14ac:dyDescent="0.3">
      <c r="A6124" t="s">
        <v>6166</v>
      </c>
      <c r="B6124" t="s">
        <v>51</v>
      </c>
      <c r="C6124" t="s">
        <v>29</v>
      </c>
      <c r="D6124" t="s">
        <v>52</v>
      </c>
      <c r="E6124" t="s">
        <v>14</v>
      </c>
      <c r="F6124" t="s">
        <v>21</v>
      </c>
      <c r="G6124" s="5">
        <v>17043.45</v>
      </c>
      <c r="H6124" s="5">
        <f t="shared" si="665"/>
        <v>306.78210000000001</v>
      </c>
      <c r="I6124" s="6">
        <v>1</v>
      </c>
      <c r="J6124" s="6">
        <v>17043.45</v>
      </c>
      <c r="K6124" s="5">
        <f t="shared" si="666"/>
        <v>306.78210000000001</v>
      </c>
      <c r="L6124" s="7">
        <v>2.98</v>
      </c>
      <c r="M6124" s="7">
        <v>553</v>
      </c>
      <c r="N6124" s="3">
        <v>45434</v>
      </c>
      <c r="O6124" s="4" t="str">
        <f t="shared" si="667"/>
        <v>2024-05</v>
      </c>
      <c r="P6124" s="4" t="str">
        <f t="shared" si="668"/>
        <v>05</v>
      </c>
      <c r="Q6124" s="4" t="str">
        <f t="shared" si="669"/>
        <v>May</v>
      </c>
      <c r="R6124" s="30" t="str">
        <f t="shared" si="670"/>
        <v>22</v>
      </c>
      <c r="W6124" t="str">
        <f t="shared" si="671"/>
        <v>ok</v>
      </c>
    </row>
    <row r="6125" spans="1:23" x14ac:dyDescent="0.3">
      <c r="A6125" t="s">
        <v>6167</v>
      </c>
      <c r="B6125" t="s">
        <v>33</v>
      </c>
      <c r="C6125" t="s">
        <v>12</v>
      </c>
      <c r="D6125" t="s">
        <v>34</v>
      </c>
      <c r="E6125" t="s">
        <v>45</v>
      </c>
      <c r="F6125" t="s">
        <v>31</v>
      </c>
      <c r="G6125" s="5">
        <v>7649.78</v>
      </c>
      <c r="H6125" s="5">
        <f t="shared" si="665"/>
        <v>137.69603999999998</v>
      </c>
      <c r="I6125" s="6">
        <v>2</v>
      </c>
      <c r="J6125" s="6">
        <v>15299.56</v>
      </c>
      <c r="K6125" s="5">
        <f t="shared" si="666"/>
        <v>275.39207999999996</v>
      </c>
      <c r="L6125" s="7">
        <v>3.96</v>
      </c>
      <c r="M6125" s="7">
        <v>2440</v>
      </c>
      <c r="N6125" s="3">
        <v>45351</v>
      </c>
      <c r="O6125" s="4" t="str">
        <f t="shared" si="667"/>
        <v>2024-02</v>
      </c>
      <c r="P6125" s="4" t="str">
        <f t="shared" si="668"/>
        <v>02</v>
      </c>
      <c r="Q6125" s="4" t="str">
        <f t="shared" si="669"/>
        <v>February</v>
      </c>
      <c r="R6125" s="30" t="str">
        <f t="shared" si="670"/>
        <v>29</v>
      </c>
      <c r="W6125" t="str">
        <f t="shared" si="671"/>
        <v>ok</v>
      </c>
    </row>
    <row r="6126" spans="1:23" x14ac:dyDescent="0.3">
      <c r="A6126" t="s">
        <v>6168</v>
      </c>
      <c r="B6126" t="s">
        <v>36</v>
      </c>
      <c r="C6126" t="s">
        <v>18</v>
      </c>
      <c r="D6126" t="s">
        <v>37</v>
      </c>
      <c r="E6126" t="s">
        <v>45</v>
      </c>
      <c r="F6126" t="s">
        <v>60</v>
      </c>
      <c r="G6126" s="5">
        <v>17479.46</v>
      </c>
      <c r="H6126" s="5">
        <f t="shared" si="665"/>
        <v>314.63027999999997</v>
      </c>
      <c r="I6126" s="6">
        <v>5</v>
      </c>
      <c r="J6126" s="6">
        <v>87397.3</v>
      </c>
      <c r="K6126" s="5">
        <f t="shared" si="666"/>
        <v>1573.1513999999997</v>
      </c>
      <c r="L6126" s="7">
        <v>3.88</v>
      </c>
      <c r="M6126" s="7">
        <v>2734</v>
      </c>
      <c r="N6126" s="3">
        <v>45292</v>
      </c>
      <c r="O6126" s="4" t="str">
        <f t="shared" si="667"/>
        <v>2024-01</v>
      </c>
      <c r="P6126" s="4" t="str">
        <f t="shared" si="668"/>
        <v>01</v>
      </c>
      <c r="Q6126" s="4" t="str">
        <f t="shared" si="669"/>
        <v>January</v>
      </c>
      <c r="R6126" s="30" t="str">
        <f t="shared" si="670"/>
        <v>01</v>
      </c>
      <c r="W6126" t="str">
        <f t="shared" si="671"/>
        <v>ok</v>
      </c>
    </row>
    <row r="6127" spans="1:23" x14ac:dyDescent="0.3">
      <c r="A6127" t="s">
        <v>6169</v>
      </c>
      <c r="B6127" t="s">
        <v>23</v>
      </c>
      <c r="C6127" t="s">
        <v>24</v>
      </c>
      <c r="D6127" t="s">
        <v>25</v>
      </c>
      <c r="E6127" t="s">
        <v>14</v>
      </c>
      <c r="F6127" t="s">
        <v>60</v>
      </c>
      <c r="G6127" s="5">
        <v>18472.02</v>
      </c>
      <c r="H6127" s="5">
        <f t="shared" si="665"/>
        <v>332.49635999999998</v>
      </c>
      <c r="I6127" s="6">
        <v>1</v>
      </c>
      <c r="J6127" s="6">
        <v>18472.02</v>
      </c>
      <c r="K6127" s="5">
        <f t="shared" si="666"/>
        <v>332.49635999999998</v>
      </c>
      <c r="L6127" s="7">
        <v>3.63</v>
      </c>
      <c r="M6127" s="7">
        <v>946</v>
      </c>
      <c r="N6127" s="3">
        <v>45539</v>
      </c>
      <c r="O6127" s="4" t="str">
        <f t="shared" si="667"/>
        <v>2024-09</v>
      </c>
      <c r="P6127" s="4" t="str">
        <f t="shared" si="668"/>
        <v>09</v>
      </c>
      <c r="Q6127" s="4" t="str">
        <f t="shared" si="669"/>
        <v>September</v>
      </c>
      <c r="R6127" s="30" t="str">
        <f t="shared" si="670"/>
        <v>04</v>
      </c>
      <c r="W6127" t="str">
        <f t="shared" si="671"/>
        <v>ok</v>
      </c>
    </row>
    <row r="6128" spans="1:23" x14ac:dyDescent="0.3">
      <c r="A6128" t="s">
        <v>6170</v>
      </c>
      <c r="B6128" t="s">
        <v>28</v>
      </c>
      <c r="C6128" t="s">
        <v>29</v>
      </c>
      <c r="D6128" t="s">
        <v>30</v>
      </c>
      <c r="E6128" t="s">
        <v>14</v>
      </c>
      <c r="F6128" t="s">
        <v>26</v>
      </c>
      <c r="G6128" s="5">
        <v>1788.11</v>
      </c>
      <c r="H6128" s="5">
        <f t="shared" si="665"/>
        <v>32.185979999999994</v>
      </c>
      <c r="I6128" s="6">
        <v>2</v>
      </c>
      <c r="J6128" s="6">
        <v>3576.22</v>
      </c>
      <c r="K6128" s="5">
        <f t="shared" si="666"/>
        <v>64.371959999999987</v>
      </c>
      <c r="L6128" s="7">
        <v>4.59</v>
      </c>
      <c r="M6128" s="7">
        <v>55</v>
      </c>
      <c r="N6128" s="3">
        <v>45420</v>
      </c>
      <c r="O6128" s="4" t="str">
        <f t="shared" si="667"/>
        <v>2024-05</v>
      </c>
      <c r="P6128" s="4" t="str">
        <f t="shared" si="668"/>
        <v>05</v>
      </c>
      <c r="Q6128" s="4" t="str">
        <f t="shared" si="669"/>
        <v>May</v>
      </c>
      <c r="R6128" s="30" t="str">
        <f t="shared" si="670"/>
        <v>08</v>
      </c>
      <c r="W6128" t="str">
        <f t="shared" si="671"/>
        <v>ok</v>
      </c>
    </row>
    <row r="6129" spans="1:23" x14ac:dyDescent="0.3">
      <c r="A6129" t="s">
        <v>6171</v>
      </c>
      <c r="B6129" t="s">
        <v>36</v>
      </c>
      <c r="C6129" t="s">
        <v>18</v>
      </c>
      <c r="D6129" t="s">
        <v>37</v>
      </c>
      <c r="E6129" t="s">
        <v>20</v>
      </c>
      <c r="F6129" t="s">
        <v>60</v>
      </c>
      <c r="G6129" s="5">
        <v>11993.87</v>
      </c>
      <c r="H6129" s="5">
        <f t="shared" si="665"/>
        <v>215.88965999999999</v>
      </c>
      <c r="I6129" s="6">
        <v>1</v>
      </c>
      <c r="J6129" s="6">
        <v>11993.87</v>
      </c>
      <c r="K6129" s="5">
        <f t="shared" si="666"/>
        <v>215.88965999999999</v>
      </c>
      <c r="L6129" s="7">
        <v>4.4000000000000004</v>
      </c>
      <c r="M6129" s="7">
        <v>38</v>
      </c>
      <c r="N6129" s="3">
        <v>45366</v>
      </c>
      <c r="O6129" s="4" t="str">
        <f t="shared" si="667"/>
        <v>2024-03</v>
      </c>
      <c r="P6129" s="4" t="str">
        <f t="shared" si="668"/>
        <v>03</v>
      </c>
      <c r="Q6129" s="4" t="str">
        <f t="shared" si="669"/>
        <v>March</v>
      </c>
      <c r="R6129" s="30" t="str">
        <f t="shared" si="670"/>
        <v>15</v>
      </c>
      <c r="W6129" t="str">
        <f t="shared" si="671"/>
        <v>ok</v>
      </c>
    </row>
    <row r="6130" spans="1:23" x14ac:dyDescent="0.3">
      <c r="A6130" t="s">
        <v>6172</v>
      </c>
      <c r="B6130" t="s">
        <v>63</v>
      </c>
      <c r="C6130" t="s">
        <v>18</v>
      </c>
      <c r="D6130" t="s">
        <v>64</v>
      </c>
      <c r="E6130" t="s">
        <v>14</v>
      </c>
      <c r="F6130" t="s">
        <v>21</v>
      </c>
      <c r="G6130" s="5">
        <v>14943.46</v>
      </c>
      <c r="H6130" s="5">
        <f t="shared" si="665"/>
        <v>268.98227999999995</v>
      </c>
      <c r="I6130" s="6">
        <v>3</v>
      </c>
      <c r="J6130" s="6">
        <v>44830.38</v>
      </c>
      <c r="K6130" s="5">
        <f t="shared" si="666"/>
        <v>806.94683999999984</v>
      </c>
      <c r="L6130" s="7">
        <v>1.65</v>
      </c>
      <c r="M6130" s="7">
        <v>4467</v>
      </c>
      <c r="N6130" s="3">
        <v>45571</v>
      </c>
      <c r="O6130" s="4" t="str">
        <f t="shared" si="667"/>
        <v>2024-10</v>
      </c>
      <c r="P6130" s="4" t="str">
        <f t="shared" si="668"/>
        <v>10</v>
      </c>
      <c r="Q6130" s="4" t="str">
        <f t="shared" si="669"/>
        <v>October</v>
      </c>
      <c r="R6130" s="30" t="str">
        <f t="shared" si="670"/>
        <v>06</v>
      </c>
      <c r="W6130" t="str">
        <f t="shared" si="671"/>
        <v>ok</v>
      </c>
    </row>
    <row r="6131" spans="1:23" x14ac:dyDescent="0.3">
      <c r="A6131" t="s">
        <v>6173</v>
      </c>
      <c r="B6131" t="s">
        <v>41</v>
      </c>
      <c r="C6131" t="s">
        <v>42</v>
      </c>
      <c r="D6131" t="s">
        <v>43</v>
      </c>
      <c r="E6131" t="s">
        <v>14</v>
      </c>
      <c r="F6131" t="s">
        <v>38</v>
      </c>
      <c r="G6131" s="5">
        <v>3350.07</v>
      </c>
      <c r="H6131" s="5">
        <f t="shared" si="665"/>
        <v>60.301259999999999</v>
      </c>
      <c r="I6131" s="6">
        <v>1</v>
      </c>
      <c r="J6131" s="6">
        <v>3350.07</v>
      </c>
      <c r="K6131" s="5">
        <f t="shared" si="666"/>
        <v>60.301259999999999</v>
      </c>
      <c r="L6131" s="7">
        <v>2.2999999999999998</v>
      </c>
      <c r="M6131" s="7">
        <v>1736</v>
      </c>
      <c r="N6131" s="3">
        <v>45471</v>
      </c>
      <c r="O6131" s="4" t="str">
        <f t="shared" si="667"/>
        <v>2024-06</v>
      </c>
      <c r="P6131" s="4" t="str">
        <f t="shared" si="668"/>
        <v>06</v>
      </c>
      <c r="Q6131" s="4" t="str">
        <f t="shared" si="669"/>
        <v>June</v>
      </c>
      <c r="R6131" s="30" t="str">
        <f t="shared" si="670"/>
        <v>28</v>
      </c>
      <c r="W6131" t="str">
        <f t="shared" si="671"/>
        <v>ok</v>
      </c>
    </row>
    <row r="6132" spans="1:23" x14ac:dyDescent="0.3">
      <c r="A6132" t="s">
        <v>6174</v>
      </c>
      <c r="B6132" t="s">
        <v>47</v>
      </c>
      <c r="C6132" t="s">
        <v>12</v>
      </c>
      <c r="D6132" t="s">
        <v>48</v>
      </c>
      <c r="E6132" t="s">
        <v>14</v>
      </c>
      <c r="F6132" t="s">
        <v>38</v>
      </c>
      <c r="G6132" s="5">
        <v>11520.88</v>
      </c>
      <c r="H6132" s="5">
        <f t="shared" si="665"/>
        <v>207.37583999999998</v>
      </c>
      <c r="I6132" s="6">
        <v>2</v>
      </c>
      <c r="J6132" s="6">
        <v>23041.759999999998</v>
      </c>
      <c r="K6132" s="5">
        <f t="shared" si="666"/>
        <v>414.75167999999996</v>
      </c>
      <c r="L6132" s="7">
        <v>3.42</v>
      </c>
      <c r="M6132" s="7">
        <v>1189</v>
      </c>
      <c r="N6132" s="3">
        <v>45328</v>
      </c>
      <c r="O6132" s="4" t="str">
        <f t="shared" si="667"/>
        <v>2024-02</v>
      </c>
      <c r="P6132" s="4" t="str">
        <f t="shared" si="668"/>
        <v>02</v>
      </c>
      <c r="Q6132" s="4" t="str">
        <f t="shared" si="669"/>
        <v>February</v>
      </c>
      <c r="R6132" s="30" t="str">
        <f t="shared" si="670"/>
        <v>06</v>
      </c>
      <c r="W6132" t="str">
        <f t="shared" si="671"/>
        <v>ok</v>
      </c>
    </row>
    <row r="6133" spans="1:23" x14ac:dyDescent="0.3">
      <c r="A6133" t="s">
        <v>6175</v>
      </c>
      <c r="B6133" t="s">
        <v>36</v>
      </c>
      <c r="C6133" t="s">
        <v>18</v>
      </c>
      <c r="D6133" t="s">
        <v>37</v>
      </c>
      <c r="E6133" t="s">
        <v>45</v>
      </c>
      <c r="F6133" t="s">
        <v>31</v>
      </c>
      <c r="G6133" s="5">
        <v>331.1</v>
      </c>
      <c r="H6133" s="5">
        <f t="shared" si="665"/>
        <v>5.9597999999999995</v>
      </c>
      <c r="I6133" s="6">
        <v>4</v>
      </c>
      <c r="J6133" s="6">
        <v>1324.4</v>
      </c>
      <c r="K6133" s="5">
        <f t="shared" si="666"/>
        <v>23.839199999999998</v>
      </c>
      <c r="L6133" s="7">
        <v>3.75</v>
      </c>
      <c r="M6133" s="7">
        <v>984</v>
      </c>
      <c r="N6133" s="3">
        <v>45454</v>
      </c>
      <c r="O6133" s="4" t="str">
        <f t="shared" si="667"/>
        <v>2024-06</v>
      </c>
      <c r="P6133" s="4" t="str">
        <f t="shared" si="668"/>
        <v>06</v>
      </c>
      <c r="Q6133" s="4" t="str">
        <f t="shared" si="669"/>
        <v>June</v>
      </c>
      <c r="R6133" s="30" t="str">
        <f t="shared" si="670"/>
        <v>11</v>
      </c>
      <c r="W6133" t="str">
        <f t="shared" si="671"/>
        <v>ok</v>
      </c>
    </row>
    <row r="6134" spans="1:23" x14ac:dyDescent="0.3">
      <c r="A6134" t="s">
        <v>6176</v>
      </c>
      <c r="B6134" t="s">
        <v>17</v>
      </c>
      <c r="C6134" t="s">
        <v>18</v>
      </c>
      <c r="D6134" t="s">
        <v>19</v>
      </c>
      <c r="E6134" t="s">
        <v>14</v>
      </c>
      <c r="F6134" t="s">
        <v>31</v>
      </c>
      <c r="G6134" s="5">
        <v>7187.8</v>
      </c>
      <c r="H6134" s="5">
        <f t="shared" si="665"/>
        <v>129.38039999999998</v>
      </c>
      <c r="I6134" s="6">
        <v>1</v>
      </c>
      <c r="J6134" s="6">
        <v>7187.8</v>
      </c>
      <c r="K6134" s="5">
        <f t="shared" si="666"/>
        <v>129.38039999999998</v>
      </c>
      <c r="L6134" s="7">
        <v>4.63</v>
      </c>
      <c r="M6134" s="7">
        <v>1101</v>
      </c>
      <c r="N6134" s="3">
        <v>45417</v>
      </c>
      <c r="O6134" s="4" t="str">
        <f t="shared" si="667"/>
        <v>2024-05</v>
      </c>
      <c r="P6134" s="4" t="str">
        <f t="shared" si="668"/>
        <v>05</v>
      </c>
      <c r="Q6134" s="4" t="str">
        <f t="shared" si="669"/>
        <v>May</v>
      </c>
      <c r="R6134" s="30" t="str">
        <f t="shared" si="670"/>
        <v>05</v>
      </c>
      <c r="W6134" t="str">
        <f t="shared" si="671"/>
        <v>ok</v>
      </c>
    </row>
    <row r="6135" spans="1:23" x14ac:dyDescent="0.3">
      <c r="A6135" t="s">
        <v>6177</v>
      </c>
      <c r="B6135" t="s">
        <v>51</v>
      </c>
      <c r="C6135" t="s">
        <v>29</v>
      </c>
      <c r="D6135" t="s">
        <v>52</v>
      </c>
      <c r="E6135" t="s">
        <v>45</v>
      </c>
      <c r="F6135" t="s">
        <v>15</v>
      </c>
      <c r="G6135" s="5">
        <v>3777.7</v>
      </c>
      <c r="H6135" s="5">
        <f t="shared" si="665"/>
        <v>67.998599999999996</v>
      </c>
      <c r="I6135" s="6">
        <v>4</v>
      </c>
      <c r="J6135" s="6">
        <v>15110.8</v>
      </c>
      <c r="K6135" s="5">
        <f t="shared" si="666"/>
        <v>271.99439999999998</v>
      </c>
      <c r="L6135" s="7">
        <v>4.34</v>
      </c>
      <c r="M6135" s="7">
        <v>68</v>
      </c>
      <c r="N6135" s="3">
        <v>45530</v>
      </c>
      <c r="O6135" s="4" t="str">
        <f t="shared" si="667"/>
        <v>2024-08</v>
      </c>
      <c r="P6135" s="4" t="str">
        <f t="shared" si="668"/>
        <v>08</v>
      </c>
      <c r="Q6135" s="4" t="str">
        <f t="shared" si="669"/>
        <v>August</v>
      </c>
      <c r="R6135" s="30" t="str">
        <f t="shared" si="670"/>
        <v>26</v>
      </c>
      <c r="W6135" t="str">
        <f t="shared" si="671"/>
        <v>ok</v>
      </c>
    </row>
    <row r="6136" spans="1:23" x14ac:dyDescent="0.3">
      <c r="A6136" t="s">
        <v>6178</v>
      </c>
      <c r="B6136" t="s">
        <v>63</v>
      </c>
      <c r="C6136" t="s">
        <v>18</v>
      </c>
      <c r="D6136" t="s">
        <v>64</v>
      </c>
      <c r="E6136" t="s">
        <v>20</v>
      </c>
      <c r="F6136" t="s">
        <v>15</v>
      </c>
      <c r="G6136" s="5">
        <v>17940.16</v>
      </c>
      <c r="H6136" s="5">
        <f t="shared" si="665"/>
        <v>322.92287999999996</v>
      </c>
      <c r="I6136" s="6">
        <v>4</v>
      </c>
      <c r="J6136" s="6">
        <v>71760.639999999999</v>
      </c>
      <c r="K6136" s="5">
        <f t="shared" si="666"/>
        <v>1291.6915199999999</v>
      </c>
      <c r="L6136" s="7">
        <v>4.32</v>
      </c>
      <c r="M6136" s="7">
        <v>1959</v>
      </c>
      <c r="N6136" s="3">
        <v>45326</v>
      </c>
      <c r="O6136" s="4" t="str">
        <f t="shared" si="667"/>
        <v>2024-02</v>
      </c>
      <c r="P6136" s="4" t="str">
        <f t="shared" si="668"/>
        <v>02</v>
      </c>
      <c r="Q6136" s="4" t="str">
        <f t="shared" si="669"/>
        <v>February</v>
      </c>
      <c r="R6136" s="30" t="str">
        <f t="shared" si="670"/>
        <v>04</v>
      </c>
      <c r="W6136" t="str">
        <f t="shared" si="671"/>
        <v>ok</v>
      </c>
    </row>
    <row r="6137" spans="1:23" x14ac:dyDescent="0.3">
      <c r="A6137" t="s">
        <v>6179</v>
      </c>
      <c r="B6137" t="s">
        <v>51</v>
      </c>
      <c r="C6137" t="s">
        <v>29</v>
      </c>
      <c r="D6137" t="s">
        <v>52</v>
      </c>
      <c r="E6137" t="s">
        <v>45</v>
      </c>
      <c r="F6137" t="s">
        <v>21</v>
      </c>
      <c r="G6137" s="5">
        <v>12259.1</v>
      </c>
      <c r="H6137" s="5">
        <f t="shared" si="665"/>
        <v>220.66379999999998</v>
      </c>
      <c r="I6137" s="6">
        <v>4</v>
      </c>
      <c r="J6137" s="6">
        <v>49036.4</v>
      </c>
      <c r="K6137" s="5">
        <f t="shared" si="666"/>
        <v>882.65519999999992</v>
      </c>
      <c r="L6137" s="7">
        <v>2.09</v>
      </c>
      <c r="M6137" s="7">
        <v>3656</v>
      </c>
      <c r="N6137" s="3">
        <v>45516</v>
      </c>
      <c r="O6137" s="4" t="str">
        <f t="shared" si="667"/>
        <v>2024-08</v>
      </c>
      <c r="P6137" s="4" t="str">
        <f t="shared" si="668"/>
        <v>08</v>
      </c>
      <c r="Q6137" s="4" t="str">
        <f t="shared" si="669"/>
        <v>August</v>
      </c>
      <c r="R6137" s="30" t="str">
        <f t="shared" si="670"/>
        <v>12</v>
      </c>
      <c r="W6137" t="str">
        <f t="shared" si="671"/>
        <v>ok</v>
      </c>
    </row>
    <row r="6138" spans="1:23" x14ac:dyDescent="0.3">
      <c r="A6138" t="s">
        <v>6180</v>
      </c>
      <c r="B6138" t="s">
        <v>17</v>
      </c>
      <c r="C6138" t="s">
        <v>18</v>
      </c>
      <c r="D6138" t="s">
        <v>19</v>
      </c>
      <c r="E6138" t="s">
        <v>45</v>
      </c>
      <c r="F6138" t="s">
        <v>26</v>
      </c>
      <c r="G6138" s="5">
        <v>2765.86</v>
      </c>
      <c r="H6138" s="5">
        <f t="shared" si="665"/>
        <v>49.78548</v>
      </c>
      <c r="I6138" s="6">
        <v>3</v>
      </c>
      <c r="J6138" s="6">
        <v>8297.58</v>
      </c>
      <c r="K6138" s="5">
        <f t="shared" si="666"/>
        <v>149.35643999999999</v>
      </c>
      <c r="L6138" s="7">
        <v>3.03</v>
      </c>
      <c r="M6138" s="7">
        <v>3193</v>
      </c>
      <c r="N6138" s="3">
        <v>45405</v>
      </c>
      <c r="O6138" s="4" t="str">
        <f t="shared" si="667"/>
        <v>2024-04</v>
      </c>
      <c r="P6138" s="4" t="str">
        <f t="shared" si="668"/>
        <v>04</v>
      </c>
      <c r="Q6138" s="4" t="str">
        <f t="shared" si="669"/>
        <v>April</v>
      </c>
      <c r="R6138" s="30" t="str">
        <f t="shared" si="670"/>
        <v>23</v>
      </c>
      <c r="W6138" t="str">
        <f t="shared" si="671"/>
        <v>ok</v>
      </c>
    </row>
    <row r="6139" spans="1:23" x14ac:dyDescent="0.3">
      <c r="A6139" t="s">
        <v>6181</v>
      </c>
      <c r="B6139" t="s">
        <v>17</v>
      </c>
      <c r="C6139" t="s">
        <v>18</v>
      </c>
      <c r="D6139" t="s">
        <v>19</v>
      </c>
      <c r="E6139" t="s">
        <v>45</v>
      </c>
      <c r="F6139" t="s">
        <v>38</v>
      </c>
      <c r="G6139" s="5">
        <v>16254.99</v>
      </c>
      <c r="H6139" s="5">
        <f t="shared" si="665"/>
        <v>292.58981999999997</v>
      </c>
      <c r="I6139" s="6">
        <v>2</v>
      </c>
      <c r="J6139" s="6">
        <v>32509.98</v>
      </c>
      <c r="K6139" s="5">
        <f t="shared" si="666"/>
        <v>585.17963999999995</v>
      </c>
      <c r="L6139" s="7">
        <v>3.72</v>
      </c>
      <c r="M6139" s="7">
        <v>4752</v>
      </c>
      <c r="N6139" s="3">
        <v>45456</v>
      </c>
      <c r="O6139" s="4" t="str">
        <f t="shared" si="667"/>
        <v>2024-06</v>
      </c>
      <c r="P6139" s="4" t="str">
        <f t="shared" si="668"/>
        <v>06</v>
      </c>
      <c r="Q6139" s="4" t="str">
        <f t="shared" si="669"/>
        <v>June</v>
      </c>
      <c r="R6139" s="30" t="str">
        <f t="shared" si="670"/>
        <v>13</v>
      </c>
      <c r="W6139" t="str">
        <f t="shared" si="671"/>
        <v>ok</v>
      </c>
    </row>
    <row r="6140" spans="1:23" x14ac:dyDescent="0.3">
      <c r="A6140" t="s">
        <v>6182</v>
      </c>
      <c r="B6140" t="s">
        <v>28</v>
      </c>
      <c r="C6140" t="s">
        <v>29</v>
      </c>
      <c r="D6140" t="s">
        <v>30</v>
      </c>
      <c r="E6140" t="s">
        <v>20</v>
      </c>
      <c r="F6140" t="s">
        <v>21</v>
      </c>
      <c r="G6140" s="5">
        <v>9482.75</v>
      </c>
      <c r="H6140" s="5">
        <f t="shared" si="665"/>
        <v>170.68949999999998</v>
      </c>
      <c r="I6140" s="6">
        <v>2</v>
      </c>
      <c r="J6140" s="6">
        <v>18965.5</v>
      </c>
      <c r="K6140" s="5">
        <f t="shared" si="666"/>
        <v>341.37899999999996</v>
      </c>
      <c r="L6140" s="7">
        <v>1.03</v>
      </c>
      <c r="M6140" s="7">
        <v>1190</v>
      </c>
      <c r="N6140" s="3">
        <v>45620</v>
      </c>
      <c r="O6140" s="4" t="str">
        <f t="shared" si="667"/>
        <v>2024-11</v>
      </c>
      <c r="P6140" s="4" t="str">
        <f t="shared" si="668"/>
        <v>11</v>
      </c>
      <c r="Q6140" s="4" t="str">
        <f t="shared" si="669"/>
        <v>November</v>
      </c>
      <c r="R6140" s="30" t="str">
        <f t="shared" si="670"/>
        <v>24</v>
      </c>
      <c r="W6140" t="str">
        <f t="shared" si="671"/>
        <v>ok</v>
      </c>
    </row>
    <row r="6141" spans="1:23" x14ac:dyDescent="0.3">
      <c r="A6141" t="s">
        <v>6183</v>
      </c>
      <c r="B6141" t="s">
        <v>63</v>
      </c>
      <c r="C6141" t="s">
        <v>18</v>
      </c>
      <c r="D6141" t="s">
        <v>64</v>
      </c>
      <c r="E6141" t="s">
        <v>20</v>
      </c>
      <c r="F6141" t="s">
        <v>38</v>
      </c>
      <c r="G6141" s="5">
        <v>3732.78</v>
      </c>
      <c r="H6141" s="5">
        <f t="shared" si="665"/>
        <v>67.190039999999996</v>
      </c>
      <c r="I6141" s="6">
        <v>3</v>
      </c>
      <c r="J6141" s="6">
        <v>11198.34</v>
      </c>
      <c r="K6141" s="5">
        <f t="shared" si="666"/>
        <v>201.57011999999997</v>
      </c>
      <c r="L6141" s="7">
        <v>4.1399999999999997</v>
      </c>
      <c r="M6141" s="7">
        <v>2211</v>
      </c>
      <c r="N6141" s="3">
        <v>45450</v>
      </c>
      <c r="O6141" s="4" t="str">
        <f t="shared" si="667"/>
        <v>2024-06</v>
      </c>
      <c r="P6141" s="4" t="str">
        <f t="shared" si="668"/>
        <v>06</v>
      </c>
      <c r="Q6141" s="4" t="str">
        <f t="shared" si="669"/>
        <v>June</v>
      </c>
      <c r="R6141" s="30" t="str">
        <f t="shared" si="670"/>
        <v>07</v>
      </c>
      <c r="W6141" t="str">
        <f t="shared" si="671"/>
        <v>ok</v>
      </c>
    </row>
    <row r="6142" spans="1:23" x14ac:dyDescent="0.3">
      <c r="A6142" t="s">
        <v>6184</v>
      </c>
      <c r="B6142" t="s">
        <v>23</v>
      </c>
      <c r="C6142" t="s">
        <v>24</v>
      </c>
      <c r="D6142" t="s">
        <v>25</v>
      </c>
      <c r="E6142" t="s">
        <v>14</v>
      </c>
      <c r="F6142" t="s">
        <v>38</v>
      </c>
      <c r="G6142" s="5">
        <v>12447.49</v>
      </c>
      <c r="H6142" s="5">
        <f t="shared" si="665"/>
        <v>224.05481999999998</v>
      </c>
      <c r="I6142" s="6">
        <v>2</v>
      </c>
      <c r="J6142" s="6">
        <v>24894.98</v>
      </c>
      <c r="K6142" s="5">
        <f t="shared" si="666"/>
        <v>448.10963999999996</v>
      </c>
      <c r="L6142" s="7">
        <v>2.74</v>
      </c>
      <c r="M6142" s="7">
        <v>3909</v>
      </c>
      <c r="N6142" s="3">
        <v>45400</v>
      </c>
      <c r="O6142" s="4" t="str">
        <f t="shared" si="667"/>
        <v>2024-04</v>
      </c>
      <c r="P6142" s="4" t="str">
        <f t="shared" si="668"/>
        <v>04</v>
      </c>
      <c r="Q6142" s="4" t="str">
        <f t="shared" si="669"/>
        <v>April</v>
      </c>
      <c r="R6142" s="30" t="str">
        <f t="shared" si="670"/>
        <v>18</v>
      </c>
      <c r="W6142" t="str">
        <f t="shared" si="671"/>
        <v>ok</v>
      </c>
    </row>
    <row r="6143" spans="1:23" x14ac:dyDescent="0.3">
      <c r="A6143" t="s">
        <v>6185</v>
      </c>
      <c r="B6143" t="s">
        <v>51</v>
      </c>
      <c r="C6143" t="s">
        <v>29</v>
      </c>
      <c r="D6143" t="s">
        <v>52</v>
      </c>
      <c r="E6143" t="s">
        <v>45</v>
      </c>
      <c r="F6143" t="s">
        <v>26</v>
      </c>
      <c r="G6143" s="5">
        <v>11473.4</v>
      </c>
      <c r="H6143" s="5">
        <f t="shared" si="665"/>
        <v>206.52119999999996</v>
      </c>
      <c r="I6143" s="6">
        <v>2</v>
      </c>
      <c r="J6143" s="6">
        <v>22946.799999999999</v>
      </c>
      <c r="K6143" s="5">
        <f t="shared" si="666"/>
        <v>413.04239999999993</v>
      </c>
      <c r="L6143" s="7">
        <v>4.75</v>
      </c>
      <c r="M6143" s="7">
        <v>2565</v>
      </c>
      <c r="N6143" s="3">
        <v>45472</v>
      </c>
      <c r="O6143" s="4" t="str">
        <f t="shared" si="667"/>
        <v>2024-06</v>
      </c>
      <c r="P6143" s="4" t="str">
        <f t="shared" si="668"/>
        <v>06</v>
      </c>
      <c r="Q6143" s="4" t="str">
        <f t="shared" si="669"/>
        <v>June</v>
      </c>
      <c r="R6143" s="30" t="str">
        <f t="shared" si="670"/>
        <v>29</v>
      </c>
      <c r="W6143" t="str">
        <f t="shared" si="671"/>
        <v>ok</v>
      </c>
    </row>
    <row r="6144" spans="1:23" x14ac:dyDescent="0.3">
      <c r="A6144" t="s">
        <v>6186</v>
      </c>
      <c r="B6144" t="s">
        <v>33</v>
      </c>
      <c r="C6144" t="s">
        <v>12</v>
      </c>
      <c r="D6144" t="s">
        <v>34</v>
      </c>
      <c r="E6144" t="s">
        <v>20</v>
      </c>
      <c r="F6144" t="s">
        <v>38</v>
      </c>
      <c r="G6144" s="5">
        <v>14774.24</v>
      </c>
      <c r="H6144" s="5">
        <f t="shared" si="665"/>
        <v>265.93631999999997</v>
      </c>
      <c r="I6144" s="6">
        <v>1</v>
      </c>
      <c r="J6144" s="6">
        <v>14774.24</v>
      </c>
      <c r="K6144" s="5">
        <f t="shared" si="666"/>
        <v>265.93631999999997</v>
      </c>
      <c r="L6144" s="7">
        <v>4.58</v>
      </c>
      <c r="M6144" s="7">
        <v>2034</v>
      </c>
      <c r="N6144" s="3">
        <v>45593</v>
      </c>
      <c r="O6144" s="4" t="str">
        <f t="shared" si="667"/>
        <v>2024-10</v>
      </c>
      <c r="P6144" s="4" t="str">
        <f t="shared" si="668"/>
        <v>10</v>
      </c>
      <c r="Q6144" s="4" t="str">
        <f t="shared" si="669"/>
        <v>October</v>
      </c>
      <c r="R6144" s="30" t="str">
        <f t="shared" si="670"/>
        <v>28</v>
      </c>
      <c r="W6144" t="str">
        <f t="shared" si="671"/>
        <v>ok</v>
      </c>
    </row>
    <row r="6145" spans="1:23" x14ac:dyDescent="0.3">
      <c r="A6145" t="s">
        <v>6187</v>
      </c>
      <c r="B6145" t="s">
        <v>51</v>
      </c>
      <c r="C6145" t="s">
        <v>29</v>
      </c>
      <c r="D6145" t="s">
        <v>52</v>
      </c>
      <c r="E6145" t="s">
        <v>14</v>
      </c>
      <c r="F6145" t="s">
        <v>15</v>
      </c>
      <c r="G6145" s="5">
        <v>14231.19</v>
      </c>
      <c r="H6145" s="5">
        <f t="shared" si="665"/>
        <v>256.16141999999996</v>
      </c>
      <c r="I6145" s="6">
        <v>4</v>
      </c>
      <c r="J6145" s="6">
        <v>56924.76</v>
      </c>
      <c r="K6145" s="5">
        <f t="shared" si="666"/>
        <v>1024.6456799999999</v>
      </c>
      <c r="L6145" s="7">
        <v>1.97</v>
      </c>
      <c r="M6145" s="7">
        <v>412</v>
      </c>
      <c r="N6145" s="3">
        <v>45361</v>
      </c>
      <c r="O6145" s="4" t="str">
        <f t="shared" si="667"/>
        <v>2024-03</v>
      </c>
      <c r="P6145" s="4" t="str">
        <f t="shared" si="668"/>
        <v>03</v>
      </c>
      <c r="Q6145" s="4" t="str">
        <f t="shared" si="669"/>
        <v>March</v>
      </c>
      <c r="R6145" s="30" t="str">
        <f t="shared" si="670"/>
        <v>10</v>
      </c>
      <c r="W6145" t="str">
        <f t="shared" si="671"/>
        <v>ok</v>
      </c>
    </row>
    <row r="6146" spans="1:23" x14ac:dyDescent="0.3">
      <c r="A6146" t="s">
        <v>6188</v>
      </c>
      <c r="B6146" t="s">
        <v>28</v>
      </c>
      <c r="C6146" t="s">
        <v>29</v>
      </c>
      <c r="D6146" t="s">
        <v>30</v>
      </c>
      <c r="E6146" t="s">
        <v>20</v>
      </c>
      <c r="F6146" t="s">
        <v>21</v>
      </c>
      <c r="G6146" s="5">
        <v>3392.11</v>
      </c>
      <c r="H6146" s="5">
        <f t="shared" si="665"/>
        <v>61.057980000000001</v>
      </c>
      <c r="I6146" s="6">
        <v>3</v>
      </c>
      <c r="J6146" s="6">
        <v>10176.33</v>
      </c>
      <c r="K6146" s="5">
        <f t="shared" si="666"/>
        <v>183.17394000000002</v>
      </c>
      <c r="L6146" s="7">
        <v>4.8600000000000003</v>
      </c>
      <c r="M6146" s="7">
        <v>42</v>
      </c>
      <c r="N6146" s="3">
        <v>45354</v>
      </c>
      <c r="O6146" s="4" t="str">
        <f t="shared" si="667"/>
        <v>2024-03</v>
      </c>
      <c r="P6146" s="4" t="str">
        <f t="shared" si="668"/>
        <v>03</v>
      </c>
      <c r="Q6146" s="4" t="str">
        <f t="shared" si="669"/>
        <v>March</v>
      </c>
      <c r="R6146" s="30" t="str">
        <f t="shared" si="670"/>
        <v>03</v>
      </c>
      <c r="W6146" t="str">
        <f t="shared" si="671"/>
        <v>ok</v>
      </c>
    </row>
    <row r="6147" spans="1:23" x14ac:dyDescent="0.3">
      <c r="A6147" t="s">
        <v>6189</v>
      </c>
      <c r="B6147" t="s">
        <v>51</v>
      </c>
      <c r="C6147" t="s">
        <v>29</v>
      </c>
      <c r="D6147" t="s">
        <v>52</v>
      </c>
      <c r="E6147" t="s">
        <v>14</v>
      </c>
      <c r="F6147" t="s">
        <v>31</v>
      </c>
      <c r="G6147" s="5">
        <v>9806.66</v>
      </c>
      <c r="H6147" s="5">
        <f t="shared" ref="H6147:H6210" si="672">G6147*0.018</f>
        <v>176.51987999999997</v>
      </c>
      <c r="I6147" s="6">
        <v>3</v>
      </c>
      <c r="J6147" s="6">
        <v>29419.98</v>
      </c>
      <c r="K6147" s="5">
        <f t="shared" ref="K6147:K6210" si="673">H6147*I6147</f>
        <v>529.55963999999994</v>
      </c>
      <c r="L6147" s="7">
        <v>3.59</v>
      </c>
      <c r="M6147" s="7">
        <v>1616</v>
      </c>
      <c r="N6147" s="3">
        <v>45478</v>
      </c>
      <c r="O6147" s="4" t="str">
        <f t="shared" ref="O6147:O6210" si="674">TEXT(N6147,"yyyy-mm")</f>
        <v>2024-07</v>
      </c>
      <c r="P6147" s="4" t="str">
        <f t="shared" ref="P6147:P6210" si="675">TEXT(N6147,"mm")</f>
        <v>07</v>
      </c>
      <c r="Q6147" s="4" t="str">
        <f t="shared" ref="Q6147:Q6210" si="676">TEXT(DATE(2024,P6147,1),"mmmm")</f>
        <v>July</v>
      </c>
      <c r="R6147" s="30" t="str">
        <f t="shared" ref="R6147:R6210" si="677">TEXT(N6147,"dd")</f>
        <v>05</v>
      </c>
      <c r="W6147" t="str">
        <f t="shared" ref="W6147:W6210" si="678">IF(G6147*I6147=J6147,"ok","False")</f>
        <v>ok</v>
      </c>
    </row>
    <row r="6148" spans="1:23" x14ac:dyDescent="0.3">
      <c r="A6148" t="s">
        <v>6190</v>
      </c>
      <c r="B6148" t="s">
        <v>28</v>
      </c>
      <c r="C6148" t="s">
        <v>29</v>
      </c>
      <c r="D6148" t="s">
        <v>30</v>
      </c>
      <c r="E6148" t="s">
        <v>45</v>
      </c>
      <c r="F6148" t="s">
        <v>60</v>
      </c>
      <c r="G6148" s="5">
        <v>3935.28</v>
      </c>
      <c r="H6148" s="5">
        <f t="shared" si="672"/>
        <v>70.835039999999992</v>
      </c>
      <c r="I6148" s="6">
        <v>2</v>
      </c>
      <c r="J6148" s="6">
        <v>7870.56</v>
      </c>
      <c r="K6148" s="5">
        <f t="shared" si="673"/>
        <v>141.67007999999998</v>
      </c>
      <c r="L6148" s="7">
        <v>3.8</v>
      </c>
      <c r="M6148" s="7">
        <v>2641</v>
      </c>
      <c r="N6148" s="3">
        <v>45647</v>
      </c>
      <c r="O6148" s="4" t="str">
        <f t="shared" si="674"/>
        <v>2024-12</v>
      </c>
      <c r="P6148" s="4" t="str">
        <f t="shared" si="675"/>
        <v>12</v>
      </c>
      <c r="Q6148" s="4" t="str">
        <f t="shared" si="676"/>
        <v>December</v>
      </c>
      <c r="R6148" s="30" t="str">
        <f t="shared" si="677"/>
        <v>21</v>
      </c>
      <c r="W6148" t="str">
        <f t="shared" si="678"/>
        <v>ok</v>
      </c>
    </row>
    <row r="6149" spans="1:23" x14ac:dyDescent="0.3">
      <c r="A6149" t="s">
        <v>6191</v>
      </c>
      <c r="B6149" t="s">
        <v>63</v>
      </c>
      <c r="C6149" t="s">
        <v>18</v>
      </c>
      <c r="D6149" t="s">
        <v>64</v>
      </c>
      <c r="E6149" t="s">
        <v>14</v>
      </c>
      <c r="F6149" t="s">
        <v>38</v>
      </c>
      <c r="G6149" s="5">
        <v>12907.25</v>
      </c>
      <c r="H6149" s="5">
        <f t="shared" si="672"/>
        <v>232.33049999999997</v>
      </c>
      <c r="I6149" s="6">
        <v>1</v>
      </c>
      <c r="J6149" s="6">
        <v>12907.25</v>
      </c>
      <c r="K6149" s="5">
        <f t="shared" si="673"/>
        <v>232.33049999999997</v>
      </c>
      <c r="L6149" s="7">
        <v>2.38</v>
      </c>
      <c r="M6149" s="7">
        <v>3402</v>
      </c>
      <c r="N6149" s="3">
        <v>45453</v>
      </c>
      <c r="O6149" s="4" t="str">
        <f t="shared" si="674"/>
        <v>2024-06</v>
      </c>
      <c r="P6149" s="4" t="str">
        <f t="shared" si="675"/>
        <v>06</v>
      </c>
      <c r="Q6149" s="4" t="str">
        <f t="shared" si="676"/>
        <v>June</v>
      </c>
      <c r="R6149" s="30" t="str">
        <f t="shared" si="677"/>
        <v>10</v>
      </c>
      <c r="W6149" t="str">
        <f t="shared" si="678"/>
        <v>ok</v>
      </c>
    </row>
    <row r="6150" spans="1:23" x14ac:dyDescent="0.3">
      <c r="A6150" t="s">
        <v>6192</v>
      </c>
      <c r="B6150" t="s">
        <v>51</v>
      </c>
      <c r="C6150" t="s">
        <v>29</v>
      </c>
      <c r="D6150" t="s">
        <v>52</v>
      </c>
      <c r="E6150" t="s">
        <v>45</v>
      </c>
      <c r="F6150" t="s">
        <v>15</v>
      </c>
      <c r="G6150" s="5">
        <v>13832.81</v>
      </c>
      <c r="H6150" s="5">
        <f t="shared" si="672"/>
        <v>248.99057999999997</v>
      </c>
      <c r="I6150" s="6">
        <v>5</v>
      </c>
      <c r="J6150" s="6">
        <v>69164.05</v>
      </c>
      <c r="K6150" s="5">
        <f t="shared" si="673"/>
        <v>1244.9528999999998</v>
      </c>
      <c r="L6150" s="7">
        <v>3.9</v>
      </c>
      <c r="M6150" s="7">
        <v>2043</v>
      </c>
      <c r="N6150" s="3">
        <v>45570</v>
      </c>
      <c r="O6150" s="4" t="str">
        <f t="shared" si="674"/>
        <v>2024-10</v>
      </c>
      <c r="P6150" s="4" t="str">
        <f t="shared" si="675"/>
        <v>10</v>
      </c>
      <c r="Q6150" s="4" t="str">
        <f t="shared" si="676"/>
        <v>October</v>
      </c>
      <c r="R6150" s="30" t="str">
        <f t="shared" si="677"/>
        <v>05</v>
      </c>
      <c r="W6150" t="str">
        <f t="shared" si="678"/>
        <v>ok</v>
      </c>
    </row>
    <row r="6151" spans="1:23" x14ac:dyDescent="0.3">
      <c r="A6151" t="s">
        <v>6193</v>
      </c>
      <c r="B6151" t="s">
        <v>23</v>
      </c>
      <c r="C6151" t="s">
        <v>24</v>
      </c>
      <c r="D6151" t="s">
        <v>25</v>
      </c>
      <c r="E6151" t="s">
        <v>14</v>
      </c>
      <c r="F6151" t="s">
        <v>21</v>
      </c>
      <c r="G6151" s="5">
        <v>8454.6299999999992</v>
      </c>
      <c r="H6151" s="5">
        <f t="shared" si="672"/>
        <v>152.18333999999999</v>
      </c>
      <c r="I6151" s="6">
        <v>5</v>
      </c>
      <c r="J6151" s="6">
        <v>42273.15</v>
      </c>
      <c r="K6151" s="5">
        <f t="shared" si="673"/>
        <v>760.91669999999999</v>
      </c>
      <c r="L6151" s="7">
        <v>1.36</v>
      </c>
      <c r="M6151" s="7">
        <v>2032</v>
      </c>
      <c r="N6151" s="3">
        <v>45649</v>
      </c>
      <c r="O6151" s="4" t="str">
        <f t="shared" si="674"/>
        <v>2024-12</v>
      </c>
      <c r="P6151" s="4" t="str">
        <f t="shared" si="675"/>
        <v>12</v>
      </c>
      <c r="Q6151" s="4" t="str">
        <f t="shared" si="676"/>
        <v>December</v>
      </c>
      <c r="R6151" s="30" t="str">
        <f t="shared" si="677"/>
        <v>23</v>
      </c>
      <c r="W6151" t="str">
        <f t="shared" si="678"/>
        <v>ok</v>
      </c>
    </row>
    <row r="6152" spans="1:23" x14ac:dyDescent="0.3">
      <c r="A6152" t="s">
        <v>6194</v>
      </c>
      <c r="B6152" t="s">
        <v>51</v>
      </c>
      <c r="C6152" t="s">
        <v>29</v>
      </c>
      <c r="D6152" t="s">
        <v>52</v>
      </c>
      <c r="E6152" t="s">
        <v>45</v>
      </c>
      <c r="F6152" t="s">
        <v>60</v>
      </c>
      <c r="G6152" s="5">
        <v>14748.09</v>
      </c>
      <c r="H6152" s="5">
        <f t="shared" si="672"/>
        <v>265.46562</v>
      </c>
      <c r="I6152" s="6">
        <v>3</v>
      </c>
      <c r="J6152" s="6">
        <v>44244.27</v>
      </c>
      <c r="K6152" s="5">
        <f t="shared" si="673"/>
        <v>796.39686000000006</v>
      </c>
      <c r="L6152" s="7">
        <v>3.6</v>
      </c>
      <c r="M6152" s="7">
        <v>3050</v>
      </c>
      <c r="N6152" s="3">
        <v>45606</v>
      </c>
      <c r="O6152" s="4" t="str">
        <f t="shared" si="674"/>
        <v>2024-11</v>
      </c>
      <c r="P6152" s="4" t="str">
        <f t="shared" si="675"/>
        <v>11</v>
      </c>
      <c r="Q6152" s="4" t="str">
        <f t="shared" si="676"/>
        <v>November</v>
      </c>
      <c r="R6152" s="30" t="str">
        <f t="shared" si="677"/>
        <v>10</v>
      </c>
      <c r="W6152" t="str">
        <f t="shared" si="678"/>
        <v>ok</v>
      </c>
    </row>
    <row r="6153" spans="1:23" x14ac:dyDescent="0.3">
      <c r="A6153" t="s">
        <v>6195</v>
      </c>
      <c r="B6153" t="s">
        <v>33</v>
      </c>
      <c r="C6153" t="s">
        <v>12</v>
      </c>
      <c r="D6153" t="s">
        <v>34</v>
      </c>
      <c r="E6153" t="s">
        <v>14</v>
      </c>
      <c r="F6153" t="s">
        <v>15</v>
      </c>
      <c r="G6153" s="5">
        <v>5641.35</v>
      </c>
      <c r="H6153" s="5">
        <f t="shared" si="672"/>
        <v>101.54429999999999</v>
      </c>
      <c r="I6153" s="6">
        <v>3</v>
      </c>
      <c r="J6153" s="6">
        <v>16924.05</v>
      </c>
      <c r="K6153" s="5">
        <f t="shared" si="673"/>
        <v>304.63289999999995</v>
      </c>
      <c r="L6153" s="7">
        <v>1.74</v>
      </c>
      <c r="M6153" s="7">
        <v>3597</v>
      </c>
      <c r="N6153" s="3">
        <v>45459</v>
      </c>
      <c r="O6153" s="4" t="str">
        <f t="shared" si="674"/>
        <v>2024-06</v>
      </c>
      <c r="P6153" s="4" t="str">
        <f t="shared" si="675"/>
        <v>06</v>
      </c>
      <c r="Q6153" s="4" t="str">
        <f t="shared" si="676"/>
        <v>June</v>
      </c>
      <c r="R6153" s="30" t="str">
        <f t="shared" si="677"/>
        <v>16</v>
      </c>
      <c r="W6153" t="str">
        <f t="shared" si="678"/>
        <v>ok</v>
      </c>
    </row>
    <row r="6154" spans="1:23" x14ac:dyDescent="0.3">
      <c r="A6154" t="s">
        <v>6196</v>
      </c>
      <c r="B6154" t="s">
        <v>33</v>
      </c>
      <c r="C6154" t="s">
        <v>12</v>
      </c>
      <c r="D6154" t="s">
        <v>34</v>
      </c>
      <c r="E6154" t="s">
        <v>45</v>
      </c>
      <c r="F6154" t="s">
        <v>38</v>
      </c>
      <c r="G6154" s="5">
        <v>18433.68</v>
      </c>
      <c r="H6154" s="5">
        <f t="shared" si="672"/>
        <v>331.80624</v>
      </c>
      <c r="I6154" s="6">
        <v>3</v>
      </c>
      <c r="J6154" s="6">
        <v>55301.04</v>
      </c>
      <c r="K6154" s="5">
        <f t="shared" si="673"/>
        <v>995.41872000000001</v>
      </c>
      <c r="L6154" s="7">
        <v>2.58</v>
      </c>
      <c r="M6154" s="7">
        <v>4088</v>
      </c>
      <c r="N6154" s="3">
        <v>45637</v>
      </c>
      <c r="O6154" s="4" t="str">
        <f t="shared" si="674"/>
        <v>2024-12</v>
      </c>
      <c r="P6154" s="4" t="str">
        <f t="shared" si="675"/>
        <v>12</v>
      </c>
      <c r="Q6154" s="4" t="str">
        <f t="shared" si="676"/>
        <v>December</v>
      </c>
      <c r="R6154" s="30" t="str">
        <f t="shared" si="677"/>
        <v>11</v>
      </c>
      <c r="W6154" t="str">
        <f t="shared" si="678"/>
        <v>ok</v>
      </c>
    </row>
    <row r="6155" spans="1:23" x14ac:dyDescent="0.3">
      <c r="A6155" t="s">
        <v>6197</v>
      </c>
      <c r="B6155" t="s">
        <v>23</v>
      </c>
      <c r="C6155" t="s">
        <v>24</v>
      </c>
      <c r="D6155" t="s">
        <v>25</v>
      </c>
      <c r="E6155" t="s">
        <v>45</v>
      </c>
      <c r="F6155" t="s">
        <v>60</v>
      </c>
      <c r="G6155" s="5">
        <v>10337.219999999999</v>
      </c>
      <c r="H6155" s="5">
        <f t="shared" si="672"/>
        <v>186.06995999999998</v>
      </c>
      <c r="I6155" s="6">
        <v>2</v>
      </c>
      <c r="J6155" s="6">
        <v>20674.439999999999</v>
      </c>
      <c r="K6155" s="5">
        <f t="shared" si="673"/>
        <v>372.13991999999996</v>
      </c>
      <c r="L6155" s="7">
        <v>1.25</v>
      </c>
      <c r="M6155" s="7">
        <v>4542</v>
      </c>
      <c r="N6155" s="3">
        <v>45634</v>
      </c>
      <c r="O6155" s="4" t="str">
        <f t="shared" si="674"/>
        <v>2024-12</v>
      </c>
      <c r="P6155" s="4" t="str">
        <f t="shared" si="675"/>
        <v>12</v>
      </c>
      <c r="Q6155" s="4" t="str">
        <f t="shared" si="676"/>
        <v>December</v>
      </c>
      <c r="R6155" s="30" t="str">
        <f t="shared" si="677"/>
        <v>08</v>
      </c>
      <c r="W6155" t="str">
        <f t="shared" si="678"/>
        <v>ok</v>
      </c>
    </row>
    <row r="6156" spans="1:23" x14ac:dyDescent="0.3">
      <c r="A6156" t="s">
        <v>6198</v>
      </c>
      <c r="B6156" t="s">
        <v>47</v>
      </c>
      <c r="C6156" t="s">
        <v>12</v>
      </c>
      <c r="D6156" t="s">
        <v>48</v>
      </c>
      <c r="E6156" t="s">
        <v>20</v>
      </c>
      <c r="F6156" t="s">
        <v>38</v>
      </c>
      <c r="G6156" s="5">
        <v>6861.28</v>
      </c>
      <c r="H6156" s="5">
        <f t="shared" si="672"/>
        <v>123.50303999999998</v>
      </c>
      <c r="I6156" s="6">
        <v>2</v>
      </c>
      <c r="J6156" s="6">
        <v>13722.56</v>
      </c>
      <c r="K6156" s="5">
        <f t="shared" si="673"/>
        <v>247.00607999999997</v>
      </c>
      <c r="L6156" s="7">
        <v>1.95</v>
      </c>
      <c r="M6156" s="7">
        <v>2652</v>
      </c>
      <c r="N6156" s="3">
        <v>45433</v>
      </c>
      <c r="O6156" s="4" t="str">
        <f t="shared" si="674"/>
        <v>2024-05</v>
      </c>
      <c r="P6156" s="4" t="str">
        <f t="shared" si="675"/>
        <v>05</v>
      </c>
      <c r="Q6156" s="4" t="str">
        <f t="shared" si="676"/>
        <v>May</v>
      </c>
      <c r="R6156" s="30" t="str">
        <f t="shared" si="677"/>
        <v>21</v>
      </c>
      <c r="W6156" t="str">
        <f t="shared" si="678"/>
        <v>ok</v>
      </c>
    </row>
    <row r="6157" spans="1:23" x14ac:dyDescent="0.3">
      <c r="A6157" t="s">
        <v>6199</v>
      </c>
      <c r="B6157" t="s">
        <v>41</v>
      </c>
      <c r="C6157" t="s">
        <v>42</v>
      </c>
      <c r="D6157" t="s">
        <v>43</v>
      </c>
      <c r="E6157" t="s">
        <v>14</v>
      </c>
      <c r="F6157" t="s">
        <v>31</v>
      </c>
      <c r="G6157" s="5">
        <v>13185.8</v>
      </c>
      <c r="H6157" s="5">
        <f t="shared" si="672"/>
        <v>237.34439999999998</v>
      </c>
      <c r="I6157" s="6">
        <v>4</v>
      </c>
      <c r="J6157" s="6">
        <v>52743.199999999997</v>
      </c>
      <c r="K6157" s="5">
        <f t="shared" si="673"/>
        <v>949.37759999999992</v>
      </c>
      <c r="L6157" s="7">
        <v>4.4400000000000004</v>
      </c>
      <c r="M6157" s="7">
        <v>325</v>
      </c>
      <c r="N6157" s="3">
        <v>45515</v>
      </c>
      <c r="O6157" s="4" t="str">
        <f t="shared" si="674"/>
        <v>2024-08</v>
      </c>
      <c r="P6157" s="4" t="str">
        <f t="shared" si="675"/>
        <v>08</v>
      </c>
      <c r="Q6157" s="4" t="str">
        <f t="shared" si="676"/>
        <v>August</v>
      </c>
      <c r="R6157" s="30" t="str">
        <f t="shared" si="677"/>
        <v>11</v>
      </c>
      <c r="W6157" t="str">
        <f t="shared" si="678"/>
        <v>ok</v>
      </c>
    </row>
    <row r="6158" spans="1:23" x14ac:dyDescent="0.3">
      <c r="A6158" t="s">
        <v>6200</v>
      </c>
      <c r="B6158" t="s">
        <v>17</v>
      </c>
      <c r="C6158" t="s">
        <v>18</v>
      </c>
      <c r="D6158" t="s">
        <v>19</v>
      </c>
      <c r="E6158" t="s">
        <v>20</v>
      </c>
      <c r="F6158" t="s">
        <v>15</v>
      </c>
      <c r="G6158" s="5">
        <v>16184.09</v>
      </c>
      <c r="H6158" s="5">
        <f t="shared" si="672"/>
        <v>291.31361999999996</v>
      </c>
      <c r="I6158" s="6">
        <v>4</v>
      </c>
      <c r="J6158" s="6">
        <v>64736.36</v>
      </c>
      <c r="K6158" s="5">
        <f t="shared" si="673"/>
        <v>1165.2544799999998</v>
      </c>
      <c r="L6158" s="7">
        <v>1.76</v>
      </c>
      <c r="M6158" s="7">
        <v>3037</v>
      </c>
      <c r="N6158" s="3">
        <v>45607</v>
      </c>
      <c r="O6158" s="4" t="str">
        <f t="shared" si="674"/>
        <v>2024-11</v>
      </c>
      <c r="P6158" s="4" t="str">
        <f t="shared" si="675"/>
        <v>11</v>
      </c>
      <c r="Q6158" s="4" t="str">
        <f t="shared" si="676"/>
        <v>November</v>
      </c>
      <c r="R6158" s="30" t="str">
        <f t="shared" si="677"/>
        <v>11</v>
      </c>
      <c r="W6158" t="str">
        <f t="shared" si="678"/>
        <v>ok</v>
      </c>
    </row>
    <row r="6159" spans="1:23" x14ac:dyDescent="0.3">
      <c r="A6159" t="s">
        <v>6201</v>
      </c>
      <c r="B6159" t="s">
        <v>47</v>
      </c>
      <c r="C6159" t="s">
        <v>12</v>
      </c>
      <c r="D6159" t="s">
        <v>48</v>
      </c>
      <c r="E6159" t="s">
        <v>20</v>
      </c>
      <c r="F6159" t="s">
        <v>26</v>
      </c>
      <c r="G6159" s="5">
        <v>12228.33</v>
      </c>
      <c r="H6159" s="5">
        <f t="shared" si="672"/>
        <v>220.10993999999999</v>
      </c>
      <c r="I6159" s="6">
        <v>3</v>
      </c>
      <c r="J6159" s="6">
        <v>36684.99</v>
      </c>
      <c r="K6159" s="5">
        <f t="shared" si="673"/>
        <v>660.32981999999993</v>
      </c>
      <c r="L6159" s="7">
        <v>4.09</v>
      </c>
      <c r="M6159" s="7">
        <v>67</v>
      </c>
      <c r="N6159" s="3">
        <v>45325</v>
      </c>
      <c r="O6159" s="4" t="str">
        <f t="shared" si="674"/>
        <v>2024-02</v>
      </c>
      <c r="P6159" s="4" t="str">
        <f t="shared" si="675"/>
        <v>02</v>
      </c>
      <c r="Q6159" s="4" t="str">
        <f t="shared" si="676"/>
        <v>February</v>
      </c>
      <c r="R6159" s="30" t="str">
        <f t="shared" si="677"/>
        <v>03</v>
      </c>
      <c r="W6159" t="str">
        <f t="shared" si="678"/>
        <v>ok</v>
      </c>
    </row>
    <row r="6160" spans="1:23" x14ac:dyDescent="0.3">
      <c r="A6160" t="s">
        <v>6202</v>
      </c>
      <c r="B6160" t="s">
        <v>33</v>
      </c>
      <c r="C6160" t="s">
        <v>12</v>
      </c>
      <c r="D6160" t="s">
        <v>34</v>
      </c>
      <c r="E6160" t="s">
        <v>20</v>
      </c>
      <c r="F6160" t="s">
        <v>21</v>
      </c>
      <c r="G6160" s="5">
        <v>8803.16</v>
      </c>
      <c r="H6160" s="5">
        <f t="shared" si="672"/>
        <v>158.45687999999998</v>
      </c>
      <c r="I6160" s="6">
        <v>5</v>
      </c>
      <c r="J6160" s="6">
        <v>44015.8</v>
      </c>
      <c r="K6160" s="5">
        <f t="shared" si="673"/>
        <v>792.28439999999989</v>
      </c>
      <c r="L6160" s="7">
        <v>4.12</v>
      </c>
      <c r="M6160" s="7">
        <v>2065</v>
      </c>
      <c r="N6160" s="3">
        <v>45483</v>
      </c>
      <c r="O6160" s="4" t="str">
        <f t="shared" si="674"/>
        <v>2024-07</v>
      </c>
      <c r="P6160" s="4" t="str">
        <f t="shared" si="675"/>
        <v>07</v>
      </c>
      <c r="Q6160" s="4" t="str">
        <f t="shared" si="676"/>
        <v>July</v>
      </c>
      <c r="R6160" s="30" t="str">
        <f t="shared" si="677"/>
        <v>10</v>
      </c>
      <c r="W6160" t="str">
        <f t="shared" si="678"/>
        <v>ok</v>
      </c>
    </row>
    <row r="6161" spans="1:23" x14ac:dyDescent="0.3">
      <c r="A6161" t="s">
        <v>6203</v>
      </c>
      <c r="B6161" t="s">
        <v>51</v>
      </c>
      <c r="C6161" t="s">
        <v>29</v>
      </c>
      <c r="D6161" t="s">
        <v>52</v>
      </c>
      <c r="E6161" t="s">
        <v>14</v>
      </c>
      <c r="F6161" t="s">
        <v>15</v>
      </c>
      <c r="G6161" s="5">
        <v>19510.45</v>
      </c>
      <c r="H6161" s="5">
        <f t="shared" si="672"/>
        <v>351.18809999999996</v>
      </c>
      <c r="I6161" s="6">
        <v>4</v>
      </c>
      <c r="J6161" s="6">
        <v>78041.8</v>
      </c>
      <c r="K6161" s="5">
        <f t="shared" si="673"/>
        <v>1404.7523999999999</v>
      </c>
      <c r="L6161" s="7">
        <v>1.75</v>
      </c>
      <c r="M6161" s="7">
        <v>3469</v>
      </c>
      <c r="N6161" s="3">
        <v>45419</v>
      </c>
      <c r="O6161" s="4" t="str">
        <f t="shared" si="674"/>
        <v>2024-05</v>
      </c>
      <c r="P6161" s="4" t="str">
        <f t="shared" si="675"/>
        <v>05</v>
      </c>
      <c r="Q6161" s="4" t="str">
        <f t="shared" si="676"/>
        <v>May</v>
      </c>
      <c r="R6161" s="30" t="str">
        <f t="shared" si="677"/>
        <v>07</v>
      </c>
      <c r="W6161" t="str">
        <f t="shared" si="678"/>
        <v>ok</v>
      </c>
    </row>
    <row r="6162" spans="1:23" x14ac:dyDescent="0.3">
      <c r="A6162" t="s">
        <v>6204</v>
      </c>
      <c r="B6162" t="s">
        <v>47</v>
      </c>
      <c r="C6162" t="s">
        <v>12</v>
      </c>
      <c r="D6162" t="s">
        <v>48</v>
      </c>
      <c r="E6162" t="s">
        <v>45</v>
      </c>
      <c r="F6162" t="s">
        <v>38</v>
      </c>
      <c r="G6162" s="5">
        <v>19319.650000000001</v>
      </c>
      <c r="H6162" s="5">
        <f t="shared" si="672"/>
        <v>347.75369999999998</v>
      </c>
      <c r="I6162" s="6">
        <v>2</v>
      </c>
      <c r="J6162" s="6">
        <v>38639.300000000003</v>
      </c>
      <c r="K6162" s="5">
        <f t="shared" si="673"/>
        <v>695.50739999999996</v>
      </c>
      <c r="L6162" s="7">
        <v>1.25</v>
      </c>
      <c r="M6162" s="7">
        <v>4064</v>
      </c>
      <c r="N6162" s="3">
        <v>45501</v>
      </c>
      <c r="O6162" s="4" t="str">
        <f t="shared" si="674"/>
        <v>2024-07</v>
      </c>
      <c r="P6162" s="4" t="str">
        <f t="shared" si="675"/>
        <v>07</v>
      </c>
      <c r="Q6162" s="4" t="str">
        <f t="shared" si="676"/>
        <v>July</v>
      </c>
      <c r="R6162" s="30" t="str">
        <f t="shared" si="677"/>
        <v>28</v>
      </c>
      <c r="W6162" t="str">
        <f t="shared" si="678"/>
        <v>ok</v>
      </c>
    </row>
    <row r="6163" spans="1:23" x14ac:dyDescent="0.3">
      <c r="A6163" t="s">
        <v>6205</v>
      </c>
      <c r="B6163" t="s">
        <v>17</v>
      </c>
      <c r="C6163" t="s">
        <v>18</v>
      </c>
      <c r="D6163" t="s">
        <v>19</v>
      </c>
      <c r="E6163" t="s">
        <v>45</v>
      </c>
      <c r="F6163" t="s">
        <v>31</v>
      </c>
      <c r="G6163" s="5">
        <v>19770.86</v>
      </c>
      <c r="H6163" s="5">
        <f t="shared" si="672"/>
        <v>355.87547999999998</v>
      </c>
      <c r="I6163" s="6">
        <v>3</v>
      </c>
      <c r="J6163" s="6">
        <v>59312.58</v>
      </c>
      <c r="K6163" s="5">
        <f t="shared" si="673"/>
        <v>1067.62644</v>
      </c>
      <c r="L6163" s="7">
        <v>1.1299999999999999</v>
      </c>
      <c r="M6163" s="7">
        <v>1949</v>
      </c>
      <c r="N6163" s="3">
        <v>45601</v>
      </c>
      <c r="O6163" s="4" t="str">
        <f t="shared" si="674"/>
        <v>2024-11</v>
      </c>
      <c r="P6163" s="4" t="str">
        <f t="shared" si="675"/>
        <v>11</v>
      </c>
      <c r="Q6163" s="4" t="str">
        <f t="shared" si="676"/>
        <v>November</v>
      </c>
      <c r="R6163" s="30" t="str">
        <f t="shared" si="677"/>
        <v>05</v>
      </c>
      <c r="W6163" t="str">
        <f t="shared" si="678"/>
        <v>ok</v>
      </c>
    </row>
    <row r="6164" spans="1:23" x14ac:dyDescent="0.3">
      <c r="A6164" t="s">
        <v>6206</v>
      </c>
      <c r="B6164" t="s">
        <v>17</v>
      </c>
      <c r="C6164" t="s">
        <v>18</v>
      </c>
      <c r="D6164" t="s">
        <v>19</v>
      </c>
      <c r="E6164" t="s">
        <v>14</v>
      </c>
      <c r="F6164" t="s">
        <v>15</v>
      </c>
      <c r="G6164" s="5">
        <v>6358.31</v>
      </c>
      <c r="H6164" s="5">
        <f t="shared" si="672"/>
        <v>114.44958</v>
      </c>
      <c r="I6164" s="6">
        <v>2</v>
      </c>
      <c r="J6164" s="6">
        <v>12716.62</v>
      </c>
      <c r="K6164" s="5">
        <f t="shared" si="673"/>
        <v>228.89915999999999</v>
      </c>
      <c r="L6164" s="7">
        <v>2.0299999999999998</v>
      </c>
      <c r="M6164" s="7">
        <v>2122</v>
      </c>
      <c r="N6164" s="3">
        <v>45615</v>
      </c>
      <c r="O6164" s="4" t="str">
        <f t="shared" si="674"/>
        <v>2024-11</v>
      </c>
      <c r="P6164" s="4" t="str">
        <f t="shared" si="675"/>
        <v>11</v>
      </c>
      <c r="Q6164" s="4" t="str">
        <f t="shared" si="676"/>
        <v>November</v>
      </c>
      <c r="R6164" s="30" t="str">
        <f t="shared" si="677"/>
        <v>19</v>
      </c>
      <c r="W6164" t="str">
        <f t="shared" si="678"/>
        <v>ok</v>
      </c>
    </row>
    <row r="6165" spans="1:23" x14ac:dyDescent="0.3">
      <c r="A6165" t="s">
        <v>6207</v>
      </c>
      <c r="B6165" t="s">
        <v>23</v>
      </c>
      <c r="C6165" t="s">
        <v>24</v>
      </c>
      <c r="D6165" t="s">
        <v>25</v>
      </c>
      <c r="E6165" t="s">
        <v>45</v>
      </c>
      <c r="F6165" t="s">
        <v>21</v>
      </c>
      <c r="G6165" s="5">
        <v>9023.06</v>
      </c>
      <c r="H6165" s="5">
        <f t="shared" si="672"/>
        <v>162.41507999999999</v>
      </c>
      <c r="I6165" s="6">
        <v>1</v>
      </c>
      <c r="J6165" s="6">
        <v>9023.06</v>
      </c>
      <c r="K6165" s="5">
        <f t="shared" si="673"/>
        <v>162.41507999999999</v>
      </c>
      <c r="L6165" s="7">
        <v>3.03</v>
      </c>
      <c r="M6165" s="7">
        <v>4863</v>
      </c>
      <c r="N6165" s="3">
        <v>45304</v>
      </c>
      <c r="O6165" s="4" t="str">
        <f t="shared" si="674"/>
        <v>2024-01</v>
      </c>
      <c r="P6165" s="4" t="str">
        <f t="shared" si="675"/>
        <v>01</v>
      </c>
      <c r="Q6165" s="4" t="str">
        <f t="shared" si="676"/>
        <v>January</v>
      </c>
      <c r="R6165" s="30" t="str">
        <f t="shared" si="677"/>
        <v>13</v>
      </c>
      <c r="W6165" t="str">
        <f t="shared" si="678"/>
        <v>ok</v>
      </c>
    </row>
    <row r="6166" spans="1:23" x14ac:dyDescent="0.3">
      <c r="A6166" t="s">
        <v>6208</v>
      </c>
      <c r="B6166" t="s">
        <v>63</v>
      </c>
      <c r="C6166" t="s">
        <v>18</v>
      </c>
      <c r="D6166" t="s">
        <v>64</v>
      </c>
      <c r="E6166" t="s">
        <v>20</v>
      </c>
      <c r="F6166" t="s">
        <v>15</v>
      </c>
      <c r="G6166" s="5">
        <v>1561.67</v>
      </c>
      <c r="H6166" s="5">
        <f t="shared" si="672"/>
        <v>28.110060000000001</v>
      </c>
      <c r="I6166" s="6">
        <v>2</v>
      </c>
      <c r="J6166" s="6">
        <v>3123.34</v>
      </c>
      <c r="K6166" s="5">
        <f t="shared" si="673"/>
        <v>56.220120000000001</v>
      </c>
      <c r="L6166" s="7">
        <v>1.3</v>
      </c>
      <c r="M6166" s="7">
        <v>2671</v>
      </c>
      <c r="N6166" s="3">
        <v>45451</v>
      </c>
      <c r="O6166" s="4" t="str">
        <f t="shared" si="674"/>
        <v>2024-06</v>
      </c>
      <c r="P6166" s="4" t="str">
        <f t="shared" si="675"/>
        <v>06</v>
      </c>
      <c r="Q6166" s="4" t="str">
        <f t="shared" si="676"/>
        <v>June</v>
      </c>
      <c r="R6166" s="30" t="str">
        <f t="shared" si="677"/>
        <v>08</v>
      </c>
      <c r="W6166" t="str">
        <f t="shared" si="678"/>
        <v>ok</v>
      </c>
    </row>
    <row r="6167" spans="1:23" x14ac:dyDescent="0.3">
      <c r="A6167" t="s">
        <v>6209</v>
      </c>
      <c r="B6167" t="s">
        <v>41</v>
      </c>
      <c r="C6167" t="s">
        <v>42</v>
      </c>
      <c r="D6167" t="s">
        <v>43</v>
      </c>
      <c r="E6167" t="s">
        <v>14</v>
      </c>
      <c r="F6167" t="s">
        <v>26</v>
      </c>
      <c r="G6167" s="5">
        <v>2862.06</v>
      </c>
      <c r="H6167" s="5">
        <f t="shared" si="672"/>
        <v>51.517079999999993</v>
      </c>
      <c r="I6167" s="6">
        <v>2</v>
      </c>
      <c r="J6167" s="6">
        <v>5724.12</v>
      </c>
      <c r="K6167" s="5">
        <f t="shared" si="673"/>
        <v>103.03415999999999</v>
      </c>
      <c r="L6167" s="7">
        <v>3.49</v>
      </c>
      <c r="M6167" s="7">
        <v>3688</v>
      </c>
      <c r="N6167" s="3">
        <v>45526</v>
      </c>
      <c r="O6167" s="4" t="str">
        <f t="shared" si="674"/>
        <v>2024-08</v>
      </c>
      <c r="P6167" s="4" t="str">
        <f t="shared" si="675"/>
        <v>08</v>
      </c>
      <c r="Q6167" s="4" t="str">
        <f t="shared" si="676"/>
        <v>August</v>
      </c>
      <c r="R6167" s="30" t="str">
        <f t="shared" si="677"/>
        <v>22</v>
      </c>
      <c r="W6167" t="str">
        <f t="shared" si="678"/>
        <v>ok</v>
      </c>
    </row>
    <row r="6168" spans="1:23" x14ac:dyDescent="0.3">
      <c r="A6168" t="s">
        <v>6210</v>
      </c>
      <c r="B6168" t="s">
        <v>47</v>
      </c>
      <c r="C6168" t="s">
        <v>12</v>
      </c>
      <c r="D6168" t="s">
        <v>48</v>
      </c>
      <c r="E6168" t="s">
        <v>20</v>
      </c>
      <c r="F6168" t="s">
        <v>60</v>
      </c>
      <c r="G6168" s="5">
        <v>16643.22</v>
      </c>
      <c r="H6168" s="5">
        <f t="shared" si="672"/>
        <v>299.57796000000002</v>
      </c>
      <c r="I6168" s="6">
        <v>3</v>
      </c>
      <c r="J6168" s="6">
        <v>49929.66</v>
      </c>
      <c r="K6168" s="5">
        <f t="shared" si="673"/>
        <v>898.73388</v>
      </c>
      <c r="L6168" s="7">
        <v>2.09</v>
      </c>
      <c r="M6168" s="7">
        <v>562</v>
      </c>
      <c r="N6168" s="3">
        <v>45388</v>
      </c>
      <c r="O6168" s="4" t="str">
        <f t="shared" si="674"/>
        <v>2024-04</v>
      </c>
      <c r="P6168" s="4" t="str">
        <f t="shared" si="675"/>
        <v>04</v>
      </c>
      <c r="Q6168" s="4" t="str">
        <f t="shared" si="676"/>
        <v>April</v>
      </c>
      <c r="R6168" s="30" t="str">
        <f t="shared" si="677"/>
        <v>06</v>
      </c>
      <c r="W6168" t="str">
        <f t="shared" si="678"/>
        <v>ok</v>
      </c>
    </row>
    <row r="6169" spans="1:23" x14ac:dyDescent="0.3">
      <c r="A6169" t="s">
        <v>6211</v>
      </c>
      <c r="B6169" t="s">
        <v>41</v>
      </c>
      <c r="C6169" t="s">
        <v>42</v>
      </c>
      <c r="D6169" t="s">
        <v>43</v>
      </c>
      <c r="E6169" t="s">
        <v>20</v>
      </c>
      <c r="F6169" t="s">
        <v>15</v>
      </c>
      <c r="G6169" s="5">
        <v>12853.67</v>
      </c>
      <c r="H6169" s="5">
        <f t="shared" si="672"/>
        <v>231.36605999999998</v>
      </c>
      <c r="I6169" s="6">
        <v>5</v>
      </c>
      <c r="J6169" s="6">
        <v>64268.35</v>
      </c>
      <c r="K6169" s="5">
        <f t="shared" si="673"/>
        <v>1156.8302999999999</v>
      </c>
      <c r="L6169" s="7">
        <v>4.99</v>
      </c>
      <c r="M6169" s="7">
        <v>4906</v>
      </c>
      <c r="N6169" s="3">
        <v>45649</v>
      </c>
      <c r="O6169" s="4" t="str">
        <f t="shared" si="674"/>
        <v>2024-12</v>
      </c>
      <c r="P6169" s="4" t="str">
        <f t="shared" si="675"/>
        <v>12</v>
      </c>
      <c r="Q6169" s="4" t="str">
        <f t="shared" si="676"/>
        <v>December</v>
      </c>
      <c r="R6169" s="30" t="str">
        <f t="shared" si="677"/>
        <v>23</v>
      </c>
      <c r="W6169" t="str">
        <f t="shared" si="678"/>
        <v>ok</v>
      </c>
    </row>
    <row r="6170" spans="1:23" x14ac:dyDescent="0.3">
      <c r="A6170" t="s">
        <v>6212</v>
      </c>
      <c r="B6170" t="s">
        <v>63</v>
      </c>
      <c r="C6170" t="s">
        <v>18</v>
      </c>
      <c r="D6170" t="s">
        <v>64</v>
      </c>
      <c r="E6170" t="s">
        <v>45</v>
      </c>
      <c r="F6170" t="s">
        <v>26</v>
      </c>
      <c r="G6170" s="5">
        <v>6241.43</v>
      </c>
      <c r="H6170" s="5">
        <f t="shared" si="672"/>
        <v>112.34573999999999</v>
      </c>
      <c r="I6170" s="6">
        <v>2</v>
      </c>
      <c r="J6170" s="6">
        <v>12482.86</v>
      </c>
      <c r="K6170" s="5">
        <f t="shared" si="673"/>
        <v>224.69147999999998</v>
      </c>
      <c r="L6170" s="7">
        <v>4.88</v>
      </c>
      <c r="M6170" s="7">
        <v>1405</v>
      </c>
      <c r="N6170" s="3">
        <v>45391</v>
      </c>
      <c r="O6170" s="4" t="str">
        <f t="shared" si="674"/>
        <v>2024-04</v>
      </c>
      <c r="P6170" s="4" t="str">
        <f t="shared" si="675"/>
        <v>04</v>
      </c>
      <c r="Q6170" s="4" t="str">
        <f t="shared" si="676"/>
        <v>April</v>
      </c>
      <c r="R6170" s="30" t="str">
        <f t="shared" si="677"/>
        <v>09</v>
      </c>
      <c r="W6170" t="str">
        <f t="shared" si="678"/>
        <v>ok</v>
      </c>
    </row>
    <row r="6171" spans="1:23" x14ac:dyDescent="0.3">
      <c r="A6171" t="s">
        <v>6213</v>
      </c>
      <c r="B6171" t="s">
        <v>33</v>
      </c>
      <c r="C6171" t="s">
        <v>12</v>
      </c>
      <c r="D6171" t="s">
        <v>34</v>
      </c>
      <c r="E6171" t="s">
        <v>14</v>
      </c>
      <c r="F6171" t="s">
        <v>21</v>
      </c>
      <c r="G6171" s="5">
        <v>14449.28</v>
      </c>
      <c r="H6171" s="5">
        <f t="shared" si="672"/>
        <v>260.08704</v>
      </c>
      <c r="I6171" s="6">
        <v>3</v>
      </c>
      <c r="J6171" s="6">
        <v>43347.839999999997</v>
      </c>
      <c r="K6171" s="5">
        <f t="shared" si="673"/>
        <v>780.26112000000001</v>
      </c>
      <c r="L6171" s="7">
        <v>2.89</v>
      </c>
      <c r="M6171" s="7">
        <v>222</v>
      </c>
      <c r="N6171" s="3">
        <v>45476</v>
      </c>
      <c r="O6171" s="4" t="str">
        <f t="shared" si="674"/>
        <v>2024-07</v>
      </c>
      <c r="P6171" s="4" t="str">
        <f t="shared" si="675"/>
        <v>07</v>
      </c>
      <c r="Q6171" s="4" t="str">
        <f t="shared" si="676"/>
        <v>July</v>
      </c>
      <c r="R6171" s="30" t="str">
        <f t="shared" si="677"/>
        <v>03</v>
      </c>
      <c r="W6171" t="str">
        <f t="shared" si="678"/>
        <v>ok</v>
      </c>
    </row>
    <row r="6172" spans="1:23" x14ac:dyDescent="0.3">
      <c r="A6172" t="s">
        <v>6214</v>
      </c>
      <c r="B6172" t="s">
        <v>63</v>
      </c>
      <c r="C6172" t="s">
        <v>18</v>
      </c>
      <c r="D6172" t="s">
        <v>64</v>
      </c>
      <c r="E6172" t="s">
        <v>14</v>
      </c>
      <c r="F6172" t="s">
        <v>31</v>
      </c>
      <c r="G6172" s="5">
        <v>10780</v>
      </c>
      <c r="H6172" s="5">
        <f t="shared" si="672"/>
        <v>194.04</v>
      </c>
      <c r="I6172" s="6">
        <v>1</v>
      </c>
      <c r="J6172" s="6">
        <v>10780</v>
      </c>
      <c r="K6172" s="5">
        <f t="shared" si="673"/>
        <v>194.04</v>
      </c>
      <c r="L6172" s="7">
        <v>4.75</v>
      </c>
      <c r="M6172" s="7">
        <v>4654</v>
      </c>
      <c r="N6172" s="3">
        <v>45377</v>
      </c>
      <c r="O6172" s="4" t="str">
        <f t="shared" si="674"/>
        <v>2024-03</v>
      </c>
      <c r="P6172" s="4" t="str">
        <f t="shared" si="675"/>
        <v>03</v>
      </c>
      <c r="Q6172" s="4" t="str">
        <f t="shared" si="676"/>
        <v>March</v>
      </c>
      <c r="R6172" s="30" t="str">
        <f t="shared" si="677"/>
        <v>26</v>
      </c>
      <c r="W6172" t="str">
        <f t="shared" si="678"/>
        <v>ok</v>
      </c>
    </row>
    <row r="6173" spans="1:23" x14ac:dyDescent="0.3">
      <c r="A6173" t="s">
        <v>6215</v>
      </c>
      <c r="B6173" t="s">
        <v>41</v>
      </c>
      <c r="C6173" t="s">
        <v>42</v>
      </c>
      <c r="D6173" t="s">
        <v>43</v>
      </c>
      <c r="E6173" t="s">
        <v>45</v>
      </c>
      <c r="F6173" t="s">
        <v>21</v>
      </c>
      <c r="G6173" s="5">
        <v>19920.490000000002</v>
      </c>
      <c r="H6173" s="5">
        <f t="shared" si="672"/>
        <v>358.56882000000002</v>
      </c>
      <c r="I6173" s="6">
        <v>4</v>
      </c>
      <c r="J6173" s="6">
        <v>79681.960000000006</v>
      </c>
      <c r="K6173" s="5">
        <f t="shared" si="673"/>
        <v>1434.2752800000001</v>
      </c>
      <c r="L6173" s="7">
        <v>3.67</v>
      </c>
      <c r="M6173" s="7">
        <v>4724</v>
      </c>
      <c r="N6173" s="3">
        <v>45469</v>
      </c>
      <c r="O6173" s="4" t="str">
        <f t="shared" si="674"/>
        <v>2024-06</v>
      </c>
      <c r="P6173" s="4" t="str">
        <f t="shared" si="675"/>
        <v>06</v>
      </c>
      <c r="Q6173" s="4" t="str">
        <f t="shared" si="676"/>
        <v>June</v>
      </c>
      <c r="R6173" s="30" t="str">
        <f t="shared" si="677"/>
        <v>26</v>
      </c>
      <c r="W6173" t="str">
        <f t="shared" si="678"/>
        <v>ok</v>
      </c>
    </row>
    <row r="6174" spans="1:23" x14ac:dyDescent="0.3">
      <c r="A6174" t="s">
        <v>6216</v>
      </c>
      <c r="B6174" t="s">
        <v>47</v>
      </c>
      <c r="C6174" t="s">
        <v>12</v>
      </c>
      <c r="D6174" t="s">
        <v>48</v>
      </c>
      <c r="E6174" t="s">
        <v>14</v>
      </c>
      <c r="F6174" t="s">
        <v>15</v>
      </c>
      <c r="G6174" s="5">
        <v>18823.12</v>
      </c>
      <c r="H6174" s="5">
        <f t="shared" si="672"/>
        <v>338.81615999999997</v>
      </c>
      <c r="I6174" s="6">
        <v>5</v>
      </c>
      <c r="J6174" s="6">
        <v>94115.6</v>
      </c>
      <c r="K6174" s="5">
        <f t="shared" si="673"/>
        <v>1694.0807999999997</v>
      </c>
      <c r="L6174" s="7">
        <v>4.1900000000000004</v>
      </c>
      <c r="M6174" s="7">
        <v>3206</v>
      </c>
      <c r="N6174" s="3">
        <v>45463</v>
      </c>
      <c r="O6174" s="4" t="str">
        <f t="shared" si="674"/>
        <v>2024-06</v>
      </c>
      <c r="P6174" s="4" t="str">
        <f t="shared" si="675"/>
        <v>06</v>
      </c>
      <c r="Q6174" s="4" t="str">
        <f t="shared" si="676"/>
        <v>June</v>
      </c>
      <c r="R6174" s="30" t="str">
        <f t="shared" si="677"/>
        <v>20</v>
      </c>
      <c r="W6174" t="str">
        <f t="shared" si="678"/>
        <v>ok</v>
      </c>
    </row>
    <row r="6175" spans="1:23" x14ac:dyDescent="0.3">
      <c r="A6175" t="s">
        <v>6217</v>
      </c>
      <c r="B6175" t="s">
        <v>28</v>
      </c>
      <c r="C6175" t="s">
        <v>29</v>
      </c>
      <c r="D6175" t="s">
        <v>30</v>
      </c>
      <c r="E6175" t="s">
        <v>14</v>
      </c>
      <c r="F6175" t="s">
        <v>31</v>
      </c>
      <c r="G6175" s="5">
        <v>14130.63</v>
      </c>
      <c r="H6175" s="5">
        <f t="shared" si="672"/>
        <v>254.35133999999996</v>
      </c>
      <c r="I6175" s="6">
        <v>3</v>
      </c>
      <c r="J6175" s="6">
        <v>42391.89</v>
      </c>
      <c r="K6175" s="5">
        <f t="shared" si="673"/>
        <v>763.05401999999992</v>
      </c>
      <c r="L6175" s="7">
        <v>3.45</v>
      </c>
      <c r="M6175" s="7">
        <v>2522</v>
      </c>
      <c r="N6175" s="3">
        <v>45625</v>
      </c>
      <c r="O6175" s="4" t="str">
        <f t="shared" si="674"/>
        <v>2024-11</v>
      </c>
      <c r="P6175" s="4" t="str">
        <f t="shared" si="675"/>
        <v>11</v>
      </c>
      <c r="Q6175" s="4" t="str">
        <f t="shared" si="676"/>
        <v>November</v>
      </c>
      <c r="R6175" s="30" t="str">
        <f t="shared" si="677"/>
        <v>29</v>
      </c>
      <c r="W6175" t="str">
        <f t="shared" si="678"/>
        <v>ok</v>
      </c>
    </row>
    <row r="6176" spans="1:23" x14ac:dyDescent="0.3">
      <c r="A6176" t="s">
        <v>6218</v>
      </c>
      <c r="B6176" t="s">
        <v>63</v>
      </c>
      <c r="C6176" t="s">
        <v>18</v>
      </c>
      <c r="D6176" t="s">
        <v>64</v>
      </c>
      <c r="E6176" t="s">
        <v>14</v>
      </c>
      <c r="F6176" t="s">
        <v>26</v>
      </c>
      <c r="G6176" s="5">
        <v>10367.92</v>
      </c>
      <c r="H6176" s="5">
        <f t="shared" si="672"/>
        <v>186.62255999999999</v>
      </c>
      <c r="I6176" s="6">
        <v>1</v>
      </c>
      <c r="J6176" s="6">
        <v>10367.92</v>
      </c>
      <c r="K6176" s="5">
        <f t="shared" si="673"/>
        <v>186.62255999999999</v>
      </c>
      <c r="L6176" s="7">
        <v>3.49</v>
      </c>
      <c r="M6176" s="7">
        <v>3969</v>
      </c>
      <c r="N6176" s="3">
        <v>45394</v>
      </c>
      <c r="O6176" s="4" t="str">
        <f t="shared" si="674"/>
        <v>2024-04</v>
      </c>
      <c r="P6176" s="4" t="str">
        <f t="shared" si="675"/>
        <v>04</v>
      </c>
      <c r="Q6176" s="4" t="str">
        <f t="shared" si="676"/>
        <v>April</v>
      </c>
      <c r="R6176" s="30" t="str">
        <f t="shared" si="677"/>
        <v>12</v>
      </c>
      <c r="W6176" t="str">
        <f t="shared" si="678"/>
        <v>ok</v>
      </c>
    </row>
    <row r="6177" spans="1:23" x14ac:dyDescent="0.3">
      <c r="A6177" t="s">
        <v>6219</v>
      </c>
      <c r="B6177" t="s">
        <v>33</v>
      </c>
      <c r="C6177" t="s">
        <v>12</v>
      </c>
      <c r="D6177" t="s">
        <v>34</v>
      </c>
      <c r="E6177" t="s">
        <v>45</v>
      </c>
      <c r="F6177" t="s">
        <v>21</v>
      </c>
      <c r="G6177" s="5">
        <v>11170.97</v>
      </c>
      <c r="H6177" s="5">
        <f t="shared" si="672"/>
        <v>201.07745999999997</v>
      </c>
      <c r="I6177" s="6">
        <v>1</v>
      </c>
      <c r="J6177" s="6">
        <v>11170.97</v>
      </c>
      <c r="K6177" s="5">
        <f t="shared" si="673"/>
        <v>201.07745999999997</v>
      </c>
      <c r="L6177" s="7">
        <v>1.82</v>
      </c>
      <c r="M6177" s="7">
        <v>902</v>
      </c>
      <c r="N6177" s="3">
        <v>45637</v>
      </c>
      <c r="O6177" s="4" t="str">
        <f t="shared" si="674"/>
        <v>2024-12</v>
      </c>
      <c r="P6177" s="4" t="str">
        <f t="shared" si="675"/>
        <v>12</v>
      </c>
      <c r="Q6177" s="4" t="str">
        <f t="shared" si="676"/>
        <v>December</v>
      </c>
      <c r="R6177" s="30" t="str">
        <f t="shared" si="677"/>
        <v>11</v>
      </c>
      <c r="W6177" t="str">
        <f t="shared" si="678"/>
        <v>ok</v>
      </c>
    </row>
    <row r="6178" spans="1:23" x14ac:dyDescent="0.3">
      <c r="A6178" t="s">
        <v>6220</v>
      </c>
      <c r="B6178" t="s">
        <v>33</v>
      </c>
      <c r="C6178" t="s">
        <v>12</v>
      </c>
      <c r="D6178" t="s">
        <v>34</v>
      </c>
      <c r="E6178" t="s">
        <v>45</v>
      </c>
      <c r="F6178" t="s">
        <v>26</v>
      </c>
      <c r="G6178" s="5">
        <v>8426.11</v>
      </c>
      <c r="H6178" s="5">
        <f t="shared" si="672"/>
        <v>151.66998000000001</v>
      </c>
      <c r="I6178" s="6">
        <v>1</v>
      </c>
      <c r="J6178" s="6">
        <v>8426.11</v>
      </c>
      <c r="K6178" s="5">
        <f t="shared" si="673"/>
        <v>151.66998000000001</v>
      </c>
      <c r="L6178" s="7">
        <v>1.56</v>
      </c>
      <c r="M6178" s="7">
        <v>3966</v>
      </c>
      <c r="N6178" s="3">
        <v>45466</v>
      </c>
      <c r="O6178" s="4" t="str">
        <f t="shared" si="674"/>
        <v>2024-06</v>
      </c>
      <c r="P6178" s="4" t="str">
        <f t="shared" si="675"/>
        <v>06</v>
      </c>
      <c r="Q6178" s="4" t="str">
        <f t="shared" si="676"/>
        <v>June</v>
      </c>
      <c r="R6178" s="30" t="str">
        <f t="shared" si="677"/>
        <v>23</v>
      </c>
      <c r="W6178" t="str">
        <f t="shared" si="678"/>
        <v>ok</v>
      </c>
    </row>
    <row r="6179" spans="1:23" x14ac:dyDescent="0.3">
      <c r="A6179" t="s">
        <v>6221</v>
      </c>
      <c r="B6179" t="s">
        <v>23</v>
      </c>
      <c r="C6179" t="s">
        <v>24</v>
      </c>
      <c r="D6179" t="s">
        <v>25</v>
      </c>
      <c r="E6179" t="s">
        <v>45</v>
      </c>
      <c r="F6179" t="s">
        <v>26</v>
      </c>
      <c r="G6179" s="5">
        <v>11769.77</v>
      </c>
      <c r="H6179" s="5">
        <f t="shared" si="672"/>
        <v>211.85585999999998</v>
      </c>
      <c r="I6179" s="6">
        <v>4</v>
      </c>
      <c r="J6179" s="6">
        <v>47079.08</v>
      </c>
      <c r="K6179" s="5">
        <f t="shared" si="673"/>
        <v>847.42343999999991</v>
      </c>
      <c r="L6179" s="7">
        <v>2.36</v>
      </c>
      <c r="M6179" s="7">
        <v>1868</v>
      </c>
      <c r="N6179" s="3">
        <v>45391</v>
      </c>
      <c r="O6179" s="4" t="str">
        <f t="shared" si="674"/>
        <v>2024-04</v>
      </c>
      <c r="P6179" s="4" t="str">
        <f t="shared" si="675"/>
        <v>04</v>
      </c>
      <c r="Q6179" s="4" t="str">
        <f t="shared" si="676"/>
        <v>April</v>
      </c>
      <c r="R6179" s="30" t="str">
        <f t="shared" si="677"/>
        <v>09</v>
      </c>
      <c r="W6179" t="str">
        <f t="shared" si="678"/>
        <v>ok</v>
      </c>
    </row>
    <row r="6180" spans="1:23" x14ac:dyDescent="0.3">
      <c r="A6180" t="s">
        <v>6222</v>
      </c>
      <c r="B6180" t="s">
        <v>11</v>
      </c>
      <c r="C6180" t="s">
        <v>12</v>
      </c>
      <c r="D6180" t="s">
        <v>13</v>
      </c>
      <c r="E6180" t="s">
        <v>20</v>
      </c>
      <c r="F6180" t="s">
        <v>15</v>
      </c>
      <c r="G6180" s="5">
        <v>10955.73</v>
      </c>
      <c r="H6180" s="5">
        <f t="shared" si="672"/>
        <v>197.20313999999999</v>
      </c>
      <c r="I6180" s="6">
        <v>5</v>
      </c>
      <c r="J6180" s="6">
        <v>54778.65</v>
      </c>
      <c r="K6180" s="5">
        <f t="shared" si="673"/>
        <v>986.01569999999992</v>
      </c>
      <c r="L6180" s="7">
        <v>2.25</v>
      </c>
      <c r="M6180" s="7">
        <v>3480</v>
      </c>
      <c r="N6180" s="3">
        <v>45641</v>
      </c>
      <c r="O6180" s="4" t="str">
        <f t="shared" si="674"/>
        <v>2024-12</v>
      </c>
      <c r="P6180" s="4" t="str">
        <f t="shared" si="675"/>
        <v>12</v>
      </c>
      <c r="Q6180" s="4" t="str">
        <f t="shared" si="676"/>
        <v>December</v>
      </c>
      <c r="R6180" s="30" t="str">
        <f t="shared" si="677"/>
        <v>15</v>
      </c>
      <c r="W6180" t="str">
        <f t="shared" si="678"/>
        <v>ok</v>
      </c>
    </row>
    <row r="6181" spans="1:23" x14ac:dyDescent="0.3">
      <c r="A6181" t="s">
        <v>6223</v>
      </c>
      <c r="B6181" t="s">
        <v>47</v>
      </c>
      <c r="C6181" t="s">
        <v>12</v>
      </c>
      <c r="D6181" t="s">
        <v>48</v>
      </c>
      <c r="E6181" t="s">
        <v>14</v>
      </c>
      <c r="F6181" t="s">
        <v>60</v>
      </c>
      <c r="G6181" s="5">
        <v>5309.92</v>
      </c>
      <c r="H6181" s="5">
        <f t="shared" si="672"/>
        <v>95.578559999999996</v>
      </c>
      <c r="I6181" s="6">
        <v>5</v>
      </c>
      <c r="J6181" s="6">
        <v>26549.599999999999</v>
      </c>
      <c r="K6181" s="5">
        <f t="shared" si="673"/>
        <v>477.89279999999997</v>
      </c>
      <c r="L6181" s="7">
        <v>1.27</v>
      </c>
      <c r="M6181" s="7">
        <v>660</v>
      </c>
      <c r="N6181" s="3">
        <v>45317</v>
      </c>
      <c r="O6181" s="4" t="str">
        <f t="shared" si="674"/>
        <v>2024-01</v>
      </c>
      <c r="P6181" s="4" t="str">
        <f t="shared" si="675"/>
        <v>01</v>
      </c>
      <c r="Q6181" s="4" t="str">
        <f t="shared" si="676"/>
        <v>January</v>
      </c>
      <c r="R6181" s="30" t="str">
        <f t="shared" si="677"/>
        <v>26</v>
      </c>
      <c r="W6181" t="str">
        <f t="shared" si="678"/>
        <v>ok</v>
      </c>
    </row>
    <row r="6182" spans="1:23" x14ac:dyDescent="0.3">
      <c r="A6182" t="s">
        <v>6224</v>
      </c>
      <c r="B6182" t="s">
        <v>23</v>
      </c>
      <c r="C6182" t="s">
        <v>24</v>
      </c>
      <c r="D6182" t="s">
        <v>25</v>
      </c>
      <c r="E6182" t="s">
        <v>20</v>
      </c>
      <c r="F6182" t="s">
        <v>15</v>
      </c>
      <c r="G6182" s="5">
        <v>3860.67</v>
      </c>
      <c r="H6182" s="5">
        <f t="shared" si="672"/>
        <v>69.492059999999995</v>
      </c>
      <c r="I6182" s="6">
        <v>3</v>
      </c>
      <c r="J6182" s="6">
        <v>11582.01</v>
      </c>
      <c r="K6182" s="5">
        <f t="shared" si="673"/>
        <v>208.47618</v>
      </c>
      <c r="L6182" s="7">
        <v>4.2699999999999996</v>
      </c>
      <c r="M6182" s="7">
        <v>284</v>
      </c>
      <c r="N6182" s="3">
        <v>45518</v>
      </c>
      <c r="O6182" s="4" t="str">
        <f t="shared" si="674"/>
        <v>2024-08</v>
      </c>
      <c r="P6182" s="4" t="str">
        <f t="shared" si="675"/>
        <v>08</v>
      </c>
      <c r="Q6182" s="4" t="str">
        <f t="shared" si="676"/>
        <v>August</v>
      </c>
      <c r="R6182" s="30" t="str">
        <f t="shared" si="677"/>
        <v>14</v>
      </c>
      <c r="W6182" t="str">
        <f t="shared" si="678"/>
        <v>ok</v>
      </c>
    </row>
    <row r="6183" spans="1:23" x14ac:dyDescent="0.3">
      <c r="A6183" t="s">
        <v>6225</v>
      </c>
      <c r="B6183" t="s">
        <v>11</v>
      </c>
      <c r="C6183" t="s">
        <v>12</v>
      </c>
      <c r="D6183" t="s">
        <v>13</v>
      </c>
      <c r="E6183" t="s">
        <v>14</v>
      </c>
      <c r="F6183" t="s">
        <v>26</v>
      </c>
      <c r="G6183" s="5">
        <v>18806.07</v>
      </c>
      <c r="H6183" s="5">
        <f t="shared" si="672"/>
        <v>338.50925999999998</v>
      </c>
      <c r="I6183" s="6">
        <v>1</v>
      </c>
      <c r="J6183" s="6">
        <v>18806.07</v>
      </c>
      <c r="K6183" s="5">
        <f t="shared" si="673"/>
        <v>338.50925999999998</v>
      </c>
      <c r="L6183" s="7">
        <v>4.87</v>
      </c>
      <c r="M6183" s="7">
        <v>3784</v>
      </c>
      <c r="N6183" s="3">
        <v>45388</v>
      </c>
      <c r="O6183" s="4" t="str">
        <f t="shared" si="674"/>
        <v>2024-04</v>
      </c>
      <c r="P6183" s="4" t="str">
        <f t="shared" si="675"/>
        <v>04</v>
      </c>
      <c r="Q6183" s="4" t="str">
        <f t="shared" si="676"/>
        <v>April</v>
      </c>
      <c r="R6183" s="30" t="str">
        <f t="shared" si="677"/>
        <v>06</v>
      </c>
      <c r="W6183" t="str">
        <f t="shared" si="678"/>
        <v>ok</v>
      </c>
    </row>
    <row r="6184" spans="1:23" x14ac:dyDescent="0.3">
      <c r="A6184" t="s">
        <v>6226</v>
      </c>
      <c r="B6184" t="s">
        <v>11</v>
      </c>
      <c r="C6184" t="s">
        <v>12</v>
      </c>
      <c r="D6184" t="s">
        <v>13</v>
      </c>
      <c r="E6184" t="s">
        <v>45</v>
      </c>
      <c r="F6184" t="s">
        <v>21</v>
      </c>
      <c r="G6184" s="5">
        <v>14361.09</v>
      </c>
      <c r="H6184" s="5">
        <f t="shared" si="672"/>
        <v>258.49961999999999</v>
      </c>
      <c r="I6184" s="6">
        <v>3</v>
      </c>
      <c r="J6184" s="6">
        <v>43083.27</v>
      </c>
      <c r="K6184" s="5">
        <f t="shared" si="673"/>
        <v>775.49885999999992</v>
      </c>
      <c r="L6184" s="7">
        <v>1.98</v>
      </c>
      <c r="M6184" s="7">
        <v>702</v>
      </c>
      <c r="N6184" s="3">
        <v>45637</v>
      </c>
      <c r="O6184" s="4" t="str">
        <f t="shared" si="674"/>
        <v>2024-12</v>
      </c>
      <c r="P6184" s="4" t="str">
        <f t="shared" si="675"/>
        <v>12</v>
      </c>
      <c r="Q6184" s="4" t="str">
        <f t="shared" si="676"/>
        <v>December</v>
      </c>
      <c r="R6184" s="30" t="str">
        <f t="shared" si="677"/>
        <v>11</v>
      </c>
      <c r="W6184" t="str">
        <f t="shared" si="678"/>
        <v>ok</v>
      </c>
    </row>
    <row r="6185" spans="1:23" x14ac:dyDescent="0.3">
      <c r="A6185" t="s">
        <v>6227</v>
      </c>
      <c r="B6185" t="s">
        <v>28</v>
      </c>
      <c r="C6185" t="s">
        <v>29</v>
      </c>
      <c r="D6185" t="s">
        <v>30</v>
      </c>
      <c r="E6185" t="s">
        <v>45</v>
      </c>
      <c r="F6185" t="s">
        <v>26</v>
      </c>
      <c r="G6185" s="5">
        <v>15239.72</v>
      </c>
      <c r="H6185" s="5">
        <f t="shared" si="672"/>
        <v>274.31495999999999</v>
      </c>
      <c r="I6185" s="6">
        <v>2</v>
      </c>
      <c r="J6185" s="6">
        <v>30479.439999999999</v>
      </c>
      <c r="K6185" s="5">
        <f t="shared" si="673"/>
        <v>548.62991999999997</v>
      </c>
      <c r="L6185" s="7">
        <v>1.56</v>
      </c>
      <c r="M6185" s="7">
        <v>2003</v>
      </c>
      <c r="N6185" s="3">
        <v>45296</v>
      </c>
      <c r="O6185" s="4" t="str">
        <f t="shared" si="674"/>
        <v>2024-01</v>
      </c>
      <c r="P6185" s="4" t="str">
        <f t="shared" si="675"/>
        <v>01</v>
      </c>
      <c r="Q6185" s="4" t="str">
        <f t="shared" si="676"/>
        <v>January</v>
      </c>
      <c r="R6185" s="30" t="str">
        <f t="shared" si="677"/>
        <v>05</v>
      </c>
      <c r="W6185" t="str">
        <f t="shared" si="678"/>
        <v>ok</v>
      </c>
    </row>
    <row r="6186" spans="1:23" x14ac:dyDescent="0.3">
      <c r="A6186" t="s">
        <v>6228</v>
      </c>
      <c r="B6186" t="s">
        <v>41</v>
      </c>
      <c r="C6186" t="s">
        <v>42</v>
      </c>
      <c r="D6186" t="s">
        <v>43</v>
      </c>
      <c r="E6186" t="s">
        <v>45</v>
      </c>
      <c r="F6186" t="s">
        <v>60</v>
      </c>
      <c r="G6186" s="5">
        <v>2334.7199999999998</v>
      </c>
      <c r="H6186" s="5">
        <f t="shared" si="672"/>
        <v>42.024959999999993</v>
      </c>
      <c r="I6186" s="6">
        <v>5</v>
      </c>
      <c r="J6186" s="6">
        <v>11673.6</v>
      </c>
      <c r="K6186" s="5">
        <f t="shared" si="673"/>
        <v>210.12479999999996</v>
      </c>
      <c r="L6186" s="7">
        <v>4.71</v>
      </c>
      <c r="M6186" s="7">
        <v>3042</v>
      </c>
      <c r="N6186" s="3">
        <v>45448</v>
      </c>
      <c r="O6186" s="4" t="str">
        <f t="shared" si="674"/>
        <v>2024-06</v>
      </c>
      <c r="P6186" s="4" t="str">
        <f t="shared" si="675"/>
        <v>06</v>
      </c>
      <c r="Q6186" s="4" t="str">
        <f t="shared" si="676"/>
        <v>June</v>
      </c>
      <c r="R6186" s="30" t="str">
        <f t="shared" si="677"/>
        <v>05</v>
      </c>
      <c r="W6186" t="str">
        <f t="shared" si="678"/>
        <v>ok</v>
      </c>
    </row>
    <row r="6187" spans="1:23" x14ac:dyDescent="0.3">
      <c r="A6187" t="s">
        <v>6229</v>
      </c>
      <c r="B6187" t="s">
        <v>33</v>
      </c>
      <c r="C6187" t="s">
        <v>12</v>
      </c>
      <c r="D6187" t="s">
        <v>34</v>
      </c>
      <c r="E6187" t="s">
        <v>45</v>
      </c>
      <c r="F6187" t="s">
        <v>21</v>
      </c>
      <c r="G6187" s="5">
        <v>10509.37</v>
      </c>
      <c r="H6187" s="5">
        <f t="shared" si="672"/>
        <v>189.16865999999999</v>
      </c>
      <c r="I6187" s="6">
        <v>2</v>
      </c>
      <c r="J6187" s="6">
        <v>21018.74</v>
      </c>
      <c r="K6187" s="5">
        <f t="shared" si="673"/>
        <v>378.33731999999998</v>
      </c>
      <c r="L6187" s="7">
        <v>2.29</v>
      </c>
      <c r="M6187" s="7">
        <v>855</v>
      </c>
      <c r="N6187" s="3">
        <v>45539</v>
      </c>
      <c r="O6187" s="4" t="str">
        <f t="shared" si="674"/>
        <v>2024-09</v>
      </c>
      <c r="P6187" s="4" t="str">
        <f t="shared" si="675"/>
        <v>09</v>
      </c>
      <c r="Q6187" s="4" t="str">
        <f t="shared" si="676"/>
        <v>September</v>
      </c>
      <c r="R6187" s="30" t="str">
        <f t="shared" si="677"/>
        <v>04</v>
      </c>
      <c r="W6187" t="str">
        <f t="shared" si="678"/>
        <v>ok</v>
      </c>
    </row>
    <row r="6188" spans="1:23" x14ac:dyDescent="0.3">
      <c r="A6188" t="s">
        <v>6230</v>
      </c>
      <c r="B6188" t="s">
        <v>23</v>
      </c>
      <c r="C6188" t="s">
        <v>24</v>
      </c>
      <c r="D6188" t="s">
        <v>25</v>
      </c>
      <c r="E6188" t="s">
        <v>20</v>
      </c>
      <c r="F6188" t="s">
        <v>38</v>
      </c>
      <c r="G6188" s="5">
        <v>14281.37</v>
      </c>
      <c r="H6188" s="5">
        <f t="shared" si="672"/>
        <v>257.06466</v>
      </c>
      <c r="I6188" s="6">
        <v>5</v>
      </c>
      <c r="J6188" s="6">
        <v>71406.850000000006</v>
      </c>
      <c r="K6188" s="5">
        <f t="shared" si="673"/>
        <v>1285.3233</v>
      </c>
      <c r="L6188" s="7">
        <v>2.12</v>
      </c>
      <c r="M6188" s="7">
        <v>1676</v>
      </c>
      <c r="N6188" s="3">
        <v>45647</v>
      </c>
      <c r="O6188" s="4" t="str">
        <f t="shared" si="674"/>
        <v>2024-12</v>
      </c>
      <c r="P6188" s="4" t="str">
        <f t="shared" si="675"/>
        <v>12</v>
      </c>
      <c r="Q6188" s="4" t="str">
        <f t="shared" si="676"/>
        <v>December</v>
      </c>
      <c r="R6188" s="30" t="str">
        <f t="shared" si="677"/>
        <v>21</v>
      </c>
      <c r="W6188" t="str">
        <f t="shared" si="678"/>
        <v>ok</v>
      </c>
    </row>
    <row r="6189" spans="1:23" x14ac:dyDescent="0.3">
      <c r="A6189" t="s">
        <v>6231</v>
      </c>
      <c r="B6189" t="s">
        <v>36</v>
      </c>
      <c r="C6189" t="s">
        <v>18</v>
      </c>
      <c r="D6189" t="s">
        <v>37</v>
      </c>
      <c r="E6189" t="s">
        <v>20</v>
      </c>
      <c r="F6189" t="s">
        <v>31</v>
      </c>
      <c r="G6189" s="5">
        <v>14137.23</v>
      </c>
      <c r="H6189" s="5">
        <f t="shared" si="672"/>
        <v>254.47013999999999</v>
      </c>
      <c r="I6189" s="6">
        <v>3</v>
      </c>
      <c r="J6189" s="6">
        <v>42411.69</v>
      </c>
      <c r="K6189" s="5">
        <f t="shared" si="673"/>
        <v>763.41041999999993</v>
      </c>
      <c r="L6189" s="7">
        <v>3.17</v>
      </c>
      <c r="M6189" s="7">
        <v>519</v>
      </c>
      <c r="N6189" s="3">
        <v>45630</v>
      </c>
      <c r="O6189" s="4" t="str">
        <f t="shared" si="674"/>
        <v>2024-12</v>
      </c>
      <c r="P6189" s="4" t="str">
        <f t="shared" si="675"/>
        <v>12</v>
      </c>
      <c r="Q6189" s="4" t="str">
        <f t="shared" si="676"/>
        <v>December</v>
      </c>
      <c r="R6189" s="30" t="str">
        <f t="shared" si="677"/>
        <v>04</v>
      </c>
      <c r="W6189" t="str">
        <f t="shared" si="678"/>
        <v>ok</v>
      </c>
    </row>
    <row r="6190" spans="1:23" x14ac:dyDescent="0.3">
      <c r="A6190" t="s">
        <v>6232</v>
      </c>
      <c r="B6190" t="s">
        <v>23</v>
      </c>
      <c r="C6190" t="s">
        <v>24</v>
      </c>
      <c r="D6190" t="s">
        <v>25</v>
      </c>
      <c r="E6190" t="s">
        <v>45</v>
      </c>
      <c r="F6190" t="s">
        <v>15</v>
      </c>
      <c r="G6190" s="5">
        <v>18643.59</v>
      </c>
      <c r="H6190" s="5">
        <f t="shared" si="672"/>
        <v>335.58461999999997</v>
      </c>
      <c r="I6190" s="6">
        <v>4</v>
      </c>
      <c r="J6190" s="6">
        <v>74574.36</v>
      </c>
      <c r="K6190" s="5">
        <f t="shared" si="673"/>
        <v>1342.3384799999999</v>
      </c>
      <c r="L6190" s="7">
        <v>4.42</v>
      </c>
      <c r="M6190" s="7">
        <v>4958</v>
      </c>
      <c r="N6190" s="3">
        <v>45406</v>
      </c>
      <c r="O6190" s="4" t="str">
        <f t="shared" si="674"/>
        <v>2024-04</v>
      </c>
      <c r="P6190" s="4" t="str">
        <f t="shared" si="675"/>
        <v>04</v>
      </c>
      <c r="Q6190" s="4" t="str">
        <f t="shared" si="676"/>
        <v>April</v>
      </c>
      <c r="R6190" s="30" t="str">
        <f t="shared" si="677"/>
        <v>24</v>
      </c>
      <c r="W6190" t="str">
        <f t="shared" si="678"/>
        <v>ok</v>
      </c>
    </row>
    <row r="6191" spans="1:23" x14ac:dyDescent="0.3">
      <c r="A6191" t="s">
        <v>6233</v>
      </c>
      <c r="B6191" t="s">
        <v>63</v>
      </c>
      <c r="C6191" t="s">
        <v>18</v>
      </c>
      <c r="D6191" t="s">
        <v>64</v>
      </c>
      <c r="E6191" t="s">
        <v>45</v>
      </c>
      <c r="F6191" t="s">
        <v>21</v>
      </c>
      <c r="G6191" s="5">
        <v>14618.53</v>
      </c>
      <c r="H6191" s="5">
        <f t="shared" si="672"/>
        <v>263.13353999999998</v>
      </c>
      <c r="I6191" s="6">
        <v>2</v>
      </c>
      <c r="J6191" s="6">
        <v>29237.06</v>
      </c>
      <c r="K6191" s="5">
        <f t="shared" si="673"/>
        <v>526.26707999999996</v>
      </c>
      <c r="L6191" s="7">
        <v>3.63</v>
      </c>
      <c r="M6191" s="7">
        <v>2979</v>
      </c>
      <c r="N6191" s="3">
        <v>45639</v>
      </c>
      <c r="O6191" s="4" t="str">
        <f t="shared" si="674"/>
        <v>2024-12</v>
      </c>
      <c r="P6191" s="4" t="str">
        <f t="shared" si="675"/>
        <v>12</v>
      </c>
      <c r="Q6191" s="4" t="str">
        <f t="shared" si="676"/>
        <v>December</v>
      </c>
      <c r="R6191" s="30" t="str">
        <f t="shared" si="677"/>
        <v>13</v>
      </c>
      <c r="W6191" t="str">
        <f t="shared" si="678"/>
        <v>ok</v>
      </c>
    </row>
    <row r="6192" spans="1:23" x14ac:dyDescent="0.3">
      <c r="A6192" t="s">
        <v>6234</v>
      </c>
      <c r="B6192" t="s">
        <v>36</v>
      </c>
      <c r="C6192" t="s">
        <v>18</v>
      </c>
      <c r="D6192" t="s">
        <v>37</v>
      </c>
      <c r="E6192" t="s">
        <v>45</v>
      </c>
      <c r="F6192" t="s">
        <v>31</v>
      </c>
      <c r="G6192" s="5">
        <v>15883.42</v>
      </c>
      <c r="H6192" s="5">
        <f t="shared" si="672"/>
        <v>285.90155999999996</v>
      </c>
      <c r="I6192" s="6">
        <v>1</v>
      </c>
      <c r="J6192" s="6">
        <v>15883.42</v>
      </c>
      <c r="K6192" s="5">
        <f t="shared" si="673"/>
        <v>285.90155999999996</v>
      </c>
      <c r="L6192" s="7">
        <v>2.0299999999999998</v>
      </c>
      <c r="M6192" s="7">
        <v>2288</v>
      </c>
      <c r="N6192" s="3">
        <v>45303</v>
      </c>
      <c r="O6192" s="4" t="str">
        <f t="shared" si="674"/>
        <v>2024-01</v>
      </c>
      <c r="P6192" s="4" t="str">
        <f t="shared" si="675"/>
        <v>01</v>
      </c>
      <c r="Q6192" s="4" t="str">
        <f t="shared" si="676"/>
        <v>January</v>
      </c>
      <c r="R6192" s="30" t="str">
        <f t="shared" si="677"/>
        <v>12</v>
      </c>
      <c r="W6192" t="str">
        <f t="shared" si="678"/>
        <v>ok</v>
      </c>
    </row>
    <row r="6193" spans="1:23" x14ac:dyDescent="0.3">
      <c r="A6193" t="s">
        <v>6235</v>
      </c>
      <c r="B6193" t="s">
        <v>41</v>
      </c>
      <c r="C6193" t="s">
        <v>42</v>
      </c>
      <c r="D6193" t="s">
        <v>43</v>
      </c>
      <c r="E6193" t="s">
        <v>14</v>
      </c>
      <c r="F6193" t="s">
        <v>21</v>
      </c>
      <c r="G6193" s="5">
        <v>19376.669999999998</v>
      </c>
      <c r="H6193" s="5">
        <f t="shared" si="672"/>
        <v>348.78005999999993</v>
      </c>
      <c r="I6193" s="6">
        <v>1</v>
      </c>
      <c r="J6193" s="6">
        <v>19376.669999999998</v>
      </c>
      <c r="K6193" s="5">
        <f t="shared" si="673"/>
        <v>348.78005999999993</v>
      </c>
      <c r="L6193" s="7">
        <v>3.79</v>
      </c>
      <c r="M6193" s="7">
        <v>3837</v>
      </c>
      <c r="N6193" s="3">
        <v>45424</v>
      </c>
      <c r="O6193" s="4" t="str">
        <f t="shared" si="674"/>
        <v>2024-05</v>
      </c>
      <c r="P6193" s="4" t="str">
        <f t="shared" si="675"/>
        <v>05</v>
      </c>
      <c r="Q6193" s="4" t="str">
        <f t="shared" si="676"/>
        <v>May</v>
      </c>
      <c r="R6193" s="30" t="str">
        <f t="shared" si="677"/>
        <v>12</v>
      </c>
      <c r="W6193" t="str">
        <f t="shared" si="678"/>
        <v>ok</v>
      </c>
    </row>
    <row r="6194" spans="1:23" x14ac:dyDescent="0.3">
      <c r="A6194" t="s">
        <v>6236</v>
      </c>
      <c r="B6194" t="s">
        <v>33</v>
      </c>
      <c r="C6194" t="s">
        <v>12</v>
      </c>
      <c r="D6194" t="s">
        <v>34</v>
      </c>
      <c r="E6194" t="s">
        <v>45</v>
      </c>
      <c r="F6194" t="s">
        <v>15</v>
      </c>
      <c r="G6194" s="5">
        <v>6948.28</v>
      </c>
      <c r="H6194" s="5">
        <f t="shared" si="672"/>
        <v>125.06903999999999</v>
      </c>
      <c r="I6194" s="6">
        <v>5</v>
      </c>
      <c r="J6194" s="6">
        <v>34741.4</v>
      </c>
      <c r="K6194" s="5">
        <f t="shared" si="673"/>
        <v>625.34519999999998</v>
      </c>
      <c r="L6194" s="7">
        <v>1.65</v>
      </c>
      <c r="M6194" s="7">
        <v>3526</v>
      </c>
      <c r="N6194" s="3">
        <v>45644</v>
      </c>
      <c r="O6194" s="4" t="str">
        <f t="shared" si="674"/>
        <v>2024-12</v>
      </c>
      <c r="P6194" s="4" t="str">
        <f t="shared" si="675"/>
        <v>12</v>
      </c>
      <c r="Q6194" s="4" t="str">
        <f t="shared" si="676"/>
        <v>December</v>
      </c>
      <c r="R6194" s="30" t="str">
        <f t="shared" si="677"/>
        <v>18</v>
      </c>
      <c r="W6194" t="str">
        <f t="shared" si="678"/>
        <v>ok</v>
      </c>
    </row>
    <row r="6195" spans="1:23" x14ac:dyDescent="0.3">
      <c r="A6195" t="s">
        <v>6237</v>
      </c>
      <c r="B6195" t="s">
        <v>33</v>
      </c>
      <c r="C6195" t="s">
        <v>12</v>
      </c>
      <c r="D6195" t="s">
        <v>34</v>
      </c>
      <c r="E6195" t="s">
        <v>45</v>
      </c>
      <c r="F6195" t="s">
        <v>31</v>
      </c>
      <c r="G6195" s="5">
        <v>11348.49</v>
      </c>
      <c r="H6195" s="5">
        <f t="shared" si="672"/>
        <v>204.27281999999997</v>
      </c>
      <c r="I6195" s="6">
        <v>1</v>
      </c>
      <c r="J6195" s="6">
        <v>11348.49</v>
      </c>
      <c r="K6195" s="5">
        <f t="shared" si="673"/>
        <v>204.27281999999997</v>
      </c>
      <c r="L6195" s="7">
        <v>4.24</v>
      </c>
      <c r="M6195" s="7">
        <v>4003</v>
      </c>
      <c r="N6195" s="3">
        <v>45401</v>
      </c>
      <c r="O6195" s="4" t="str">
        <f t="shared" si="674"/>
        <v>2024-04</v>
      </c>
      <c r="P6195" s="4" t="str">
        <f t="shared" si="675"/>
        <v>04</v>
      </c>
      <c r="Q6195" s="4" t="str">
        <f t="shared" si="676"/>
        <v>April</v>
      </c>
      <c r="R6195" s="30" t="str">
        <f t="shared" si="677"/>
        <v>19</v>
      </c>
      <c r="W6195" t="str">
        <f t="shared" si="678"/>
        <v>ok</v>
      </c>
    </row>
    <row r="6196" spans="1:23" x14ac:dyDescent="0.3">
      <c r="A6196" t="s">
        <v>6238</v>
      </c>
      <c r="B6196" t="s">
        <v>23</v>
      </c>
      <c r="C6196" t="s">
        <v>24</v>
      </c>
      <c r="D6196" t="s">
        <v>25</v>
      </c>
      <c r="E6196" t="s">
        <v>20</v>
      </c>
      <c r="F6196" t="s">
        <v>31</v>
      </c>
      <c r="G6196" s="5">
        <v>4306.4799999999996</v>
      </c>
      <c r="H6196" s="5">
        <f t="shared" si="672"/>
        <v>77.516639999999981</v>
      </c>
      <c r="I6196" s="6">
        <v>2</v>
      </c>
      <c r="J6196" s="6">
        <v>8612.9599999999991</v>
      </c>
      <c r="K6196" s="5">
        <f t="shared" si="673"/>
        <v>155.03327999999996</v>
      </c>
      <c r="L6196" s="7">
        <v>2.88</v>
      </c>
      <c r="M6196" s="7">
        <v>3631</v>
      </c>
      <c r="N6196" s="3">
        <v>45383</v>
      </c>
      <c r="O6196" s="4" t="str">
        <f t="shared" si="674"/>
        <v>2024-04</v>
      </c>
      <c r="P6196" s="4" t="str">
        <f t="shared" si="675"/>
        <v>04</v>
      </c>
      <c r="Q6196" s="4" t="str">
        <f t="shared" si="676"/>
        <v>April</v>
      </c>
      <c r="R6196" s="30" t="str">
        <f t="shared" si="677"/>
        <v>01</v>
      </c>
      <c r="W6196" t="str">
        <f t="shared" si="678"/>
        <v>ok</v>
      </c>
    </row>
    <row r="6197" spans="1:23" x14ac:dyDescent="0.3">
      <c r="A6197" t="s">
        <v>6239</v>
      </c>
      <c r="B6197" t="s">
        <v>36</v>
      </c>
      <c r="C6197" t="s">
        <v>18</v>
      </c>
      <c r="D6197" t="s">
        <v>37</v>
      </c>
      <c r="E6197" t="s">
        <v>45</v>
      </c>
      <c r="F6197" t="s">
        <v>21</v>
      </c>
      <c r="G6197" s="5">
        <v>6381.46</v>
      </c>
      <c r="H6197" s="5">
        <f t="shared" si="672"/>
        <v>114.86627999999999</v>
      </c>
      <c r="I6197" s="6">
        <v>5</v>
      </c>
      <c r="J6197" s="6">
        <v>31907.3</v>
      </c>
      <c r="K6197" s="5">
        <f t="shared" si="673"/>
        <v>574.33139999999992</v>
      </c>
      <c r="L6197" s="7">
        <v>4.93</v>
      </c>
      <c r="M6197" s="7">
        <v>1513</v>
      </c>
      <c r="N6197" s="3">
        <v>45383</v>
      </c>
      <c r="O6197" s="4" t="str">
        <f t="shared" si="674"/>
        <v>2024-04</v>
      </c>
      <c r="P6197" s="4" t="str">
        <f t="shared" si="675"/>
        <v>04</v>
      </c>
      <c r="Q6197" s="4" t="str">
        <f t="shared" si="676"/>
        <v>April</v>
      </c>
      <c r="R6197" s="30" t="str">
        <f t="shared" si="677"/>
        <v>01</v>
      </c>
      <c r="W6197" t="str">
        <f t="shared" si="678"/>
        <v>ok</v>
      </c>
    </row>
    <row r="6198" spans="1:23" x14ac:dyDescent="0.3">
      <c r="A6198" t="s">
        <v>6240</v>
      </c>
      <c r="B6198" t="s">
        <v>47</v>
      </c>
      <c r="C6198" t="s">
        <v>12</v>
      </c>
      <c r="D6198" t="s">
        <v>48</v>
      </c>
      <c r="E6198" t="s">
        <v>14</v>
      </c>
      <c r="F6198" t="s">
        <v>21</v>
      </c>
      <c r="G6198" s="5">
        <v>8806.6</v>
      </c>
      <c r="H6198" s="5">
        <f t="shared" si="672"/>
        <v>158.5188</v>
      </c>
      <c r="I6198" s="6">
        <v>3</v>
      </c>
      <c r="J6198" s="6">
        <v>26419.8</v>
      </c>
      <c r="K6198" s="5">
        <f t="shared" si="673"/>
        <v>475.5564</v>
      </c>
      <c r="L6198" s="7">
        <v>3.99</v>
      </c>
      <c r="M6198" s="7">
        <v>1337</v>
      </c>
      <c r="N6198" s="3">
        <v>45490</v>
      </c>
      <c r="O6198" s="4" t="str">
        <f t="shared" si="674"/>
        <v>2024-07</v>
      </c>
      <c r="P6198" s="4" t="str">
        <f t="shared" si="675"/>
        <v>07</v>
      </c>
      <c r="Q6198" s="4" t="str">
        <f t="shared" si="676"/>
        <v>July</v>
      </c>
      <c r="R6198" s="30" t="str">
        <f t="shared" si="677"/>
        <v>17</v>
      </c>
      <c r="W6198" t="str">
        <f t="shared" si="678"/>
        <v>ok</v>
      </c>
    </row>
    <row r="6199" spans="1:23" x14ac:dyDescent="0.3">
      <c r="A6199" t="s">
        <v>6241</v>
      </c>
      <c r="B6199" t="s">
        <v>36</v>
      </c>
      <c r="C6199" t="s">
        <v>18</v>
      </c>
      <c r="D6199" t="s">
        <v>37</v>
      </c>
      <c r="E6199" t="s">
        <v>45</v>
      </c>
      <c r="F6199" t="s">
        <v>38</v>
      </c>
      <c r="G6199" s="5">
        <v>18012.810000000001</v>
      </c>
      <c r="H6199" s="5">
        <f t="shared" si="672"/>
        <v>324.23057999999997</v>
      </c>
      <c r="I6199" s="6">
        <v>5</v>
      </c>
      <c r="J6199" s="6">
        <v>90064.05</v>
      </c>
      <c r="K6199" s="5">
        <f t="shared" si="673"/>
        <v>1621.1528999999998</v>
      </c>
      <c r="L6199" s="7">
        <v>2.4900000000000002</v>
      </c>
      <c r="M6199" s="7">
        <v>400</v>
      </c>
      <c r="N6199" s="3">
        <v>45506</v>
      </c>
      <c r="O6199" s="4" t="str">
        <f t="shared" si="674"/>
        <v>2024-08</v>
      </c>
      <c r="P6199" s="4" t="str">
        <f t="shared" si="675"/>
        <v>08</v>
      </c>
      <c r="Q6199" s="4" t="str">
        <f t="shared" si="676"/>
        <v>August</v>
      </c>
      <c r="R6199" s="30" t="str">
        <f t="shared" si="677"/>
        <v>02</v>
      </c>
      <c r="W6199" t="str">
        <f t="shared" si="678"/>
        <v>ok</v>
      </c>
    </row>
    <row r="6200" spans="1:23" x14ac:dyDescent="0.3">
      <c r="A6200" t="s">
        <v>6242</v>
      </c>
      <c r="B6200" t="s">
        <v>11</v>
      </c>
      <c r="C6200" t="s">
        <v>12</v>
      </c>
      <c r="D6200" t="s">
        <v>13</v>
      </c>
      <c r="E6200" t="s">
        <v>14</v>
      </c>
      <c r="F6200" t="s">
        <v>31</v>
      </c>
      <c r="G6200" s="5">
        <v>7507.28</v>
      </c>
      <c r="H6200" s="5">
        <f t="shared" si="672"/>
        <v>135.13103999999998</v>
      </c>
      <c r="I6200" s="6">
        <v>4</v>
      </c>
      <c r="J6200" s="6">
        <v>30029.119999999999</v>
      </c>
      <c r="K6200" s="5">
        <f t="shared" si="673"/>
        <v>540.52415999999994</v>
      </c>
      <c r="L6200" s="7">
        <v>1.08</v>
      </c>
      <c r="M6200" s="7">
        <v>691</v>
      </c>
      <c r="N6200" s="3">
        <v>45420</v>
      </c>
      <c r="O6200" s="4" t="str">
        <f t="shared" si="674"/>
        <v>2024-05</v>
      </c>
      <c r="P6200" s="4" t="str">
        <f t="shared" si="675"/>
        <v>05</v>
      </c>
      <c r="Q6200" s="4" t="str">
        <f t="shared" si="676"/>
        <v>May</v>
      </c>
      <c r="R6200" s="30" t="str">
        <f t="shared" si="677"/>
        <v>08</v>
      </c>
      <c r="W6200" t="str">
        <f t="shared" si="678"/>
        <v>ok</v>
      </c>
    </row>
    <row r="6201" spans="1:23" x14ac:dyDescent="0.3">
      <c r="A6201" t="s">
        <v>6243</v>
      </c>
      <c r="B6201" t="s">
        <v>63</v>
      </c>
      <c r="C6201" t="s">
        <v>18</v>
      </c>
      <c r="D6201" t="s">
        <v>64</v>
      </c>
      <c r="E6201" t="s">
        <v>20</v>
      </c>
      <c r="F6201" t="s">
        <v>26</v>
      </c>
      <c r="G6201" s="5">
        <v>18382.95</v>
      </c>
      <c r="H6201" s="5">
        <f t="shared" si="672"/>
        <v>330.8931</v>
      </c>
      <c r="I6201" s="6">
        <v>3</v>
      </c>
      <c r="J6201" s="6">
        <v>55148.85</v>
      </c>
      <c r="K6201" s="5">
        <f t="shared" si="673"/>
        <v>992.67930000000001</v>
      </c>
      <c r="L6201" s="7">
        <v>2.36</v>
      </c>
      <c r="M6201" s="7">
        <v>600</v>
      </c>
      <c r="N6201" s="3">
        <v>45320</v>
      </c>
      <c r="O6201" s="4" t="str">
        <f t="shared" si="674"/>
        <v>2024-01</v>
      </c>
      <c r="P6201" s="4" t="str">
        <f t="shared" si="675"/>
        <v>01</v>
      </c>
      <c r="Q6201" s="4" t="str">
        <f t="shared" si="676"/>
        <v>January</v>
      </c>
      <c r="R6201" s="30" t="str">
        <f t="shared" si="677"/>
        <v>29</v>
      </c>
      <c r="W6201" t="str">
        <f t="shared" si="678"/>
        <v>ok</v>
      </c>
    </row>
    <row r="6202" spans="1:23" x14ac:dyDescent="0.3">
      <c r="A6202" t="s">
        <v>6244</v>
      </c>
      <c r="B6202" t="s">
        <v>23</v>
      </c>
      <c r="C6202" t="s">
        <v>24</v>
      </c>
      <c r="D6202" t="s">
        <v>25</v>
      </c>
      <c r="E6202" t="s">
        <v>20</v>
      </c>
      <c r="F6202" t="s">
        <v>26</v>
      </c>
      <c r="G6202" s="5">
        <v>14866.74</v>
      </c>
      <c r="H6202" s="5">
        <f t="shared" si="672"/>
        <v>267.60131999999999</v>
      </c>
      <c r="I6202" s="6">
        <v>1</v>
      </c>
      <c r="J6202" s="6">
        <v>14866.74</v>
      </c>
      <c r="K6202" s="5">
        <f t="shared" si="673"/>
        <v>267.60131999999999</v>
      </c>
      <c r="L6202" s="7">
        <v>2.83</v>
      </c>
      <c r="M6202" s="7">
        <v>526</v>
      </c>
      <c r="N6202" s="3">
        <v>45644</v>
      </c>
      <c r="O6202" s="4" t="str">
        <f t="shared" si="674"/>
        <v>2024-12</v>
      </c>
      <c r="P6202" s="4" t="str">
        <f t="shared" si="675"/>
        <v>12</v>
      </c>
      <c r="Q6202" s="4" t="str">
        <f t="shared" si="676"/>
        <v>December</v>
      </c>
      <c r="R6202" s="30" t="str">
        <f t="shared" si="677"/>
        <v>18</v>
      </c>
      <c r="W6202" t="str">
        <f t="shared" si="678"/>
        <v>ok</v>
      </c>
    </row>
    <row r="6203" spans="1:23" x14ac:dyDescent="0.3">
      <c r="A6203" t="s">
        <v>6245</v>
      </c>
      <c r="B6203" t="s">
        <v>36</v>
      </c>
      <c r="C6203" t="s">
        <v>18</v>
      </c>
      <c r="D6203" t="s">
        <v>37</v>
      </c>
      <c r="E6203" t="s">
        <v>14</v>
      </c>
      <c r="F6203" t="s">
        <v>31</v>
      </c>
      <c r="G6203" s="5">
        <v>17442.439999999999</v>
      </c>
      <c r="H6203" s="5">
        <f t="shared" si="672"/>
        <v>313.96391999999997</v>
      </c>
      <c r="I6203" s="6">
        <v>2</v>
      </c>
      <c r="J6203" s="6">
        <v>34884.879999999997</v>
      </c>
      <c r="K6203" s="5">
        <f t="shared" si="673"/>
        <v>627.92783999999995</v>
      </c>
      <c r="L6203" s="7">
        <v>2.0699999999999998</v>
      </c>
      <c r="M6203" s="7">
        <v>4147</v>
      </c>
      <c r="N6203" s="3">
        <v>45301</v>
      </c>
      <c r="O6203" s="4" t="str">
        <f t="shared" si="674"/>
        <v>2024-01</v>
      </c>
      <c r="P6203" s="4" t="str">
        <f t="shared" si="675"/>
        <v>01</v>
      </c>
      <c r="Q6203" s="4" t="str">
        <f t="shared" si="676"/>
        <v>January</v>
      </c>
      <c r="R6203" s="30" t="str">
        <f t="shared" si="677"/>
        <v>10</v>
      </c>
      <c r="W6203" t="str">
        <f t="shared" si="678"/>
        <v>ok</v>
      </c>
    </row>
    <row r="6204" spans="1:23" x14ac:dyDescent="0.3">
      <c r="A6204" t="s">
        <v>6246</v>
      </c>
      <c r="B6204" t="s">
        <v>63</v>
      </c>
      <c r="C6204" t="s">
        <v>18</v>
      </c>
      <c r="D6204" t="s">
        <v>64</v>
      </c>
      <c r="E6204" t="s">
        <v>14</v>
      </c>
      <c r="F6204" t="s">
        <v>31</v>
      </c>
      <c r="G6204" s="5">
        <v>14687.17</v>
      </c>
      <c r="H6204" s="5">
        <f t="shared" si="672"/>
        <v>264.36905999999999</v>
      </c>
      <c r="I6204" s="6">
        <v>4</v>
      </c>
      <c r="J6204" s="6">
        <v>58748.68</v>
      </c>
      <c r="K6204" s="5">
        <f t="shared" si="673"/>
        <v>1057.47624</v>
      </c>
      <c r="L6204" s="7">
        <v>1.88</v>
      </c>
      <c r="M6204" s="7">
        <v>3720</v>
      </c>
      <c r="N6204" s="3">
        <v>45526</v>
      </c>
      <c r="O6204" s="4" t="str">
        <f t="shared" si="674"/>
        <v>2024-08</v>
      </c>
      <c r="P6204" s="4" t="str">
        <f t="shared" si="675"/>
        <v>08</v>
      </c>
      <c r="Q6204" s="4" t="str">
        <f t="shared" si="676"/>
        <v>August</v>
      </c>
      <c r="R6204" s="30" t="str">
        <f t="shared" si="677"/>
        <v>22</v>
      </c>
      <c r="W6204" t="str">
        <f t="shared" si="678"/>
        <v>ok</v>
      </c>
    </row>
    <row r="6205" spans="1:23" x14ac:dyDescent="0.3">
      <c r="A6205" t="s">
        <v>6247</v>
      </c>
      <c r="B6205" t="s">
        <v>33</v>
      </c>
      <c r="C6205" t="s">
        <v>12</v>
      </c>
      <c r="D6205" t="s">
        <v>34</v>
      </c>
      <c r="E6205" t="s">
        <v>14</v>
      </c>
      <c r="F6205" t="s">
        <v>31</v>
      </c>
      <c r="G6205" s="5">
        <v>13023.29</v>
      </c>
      <c r="H6205" s="5">
        <f t="shared" si="672"/>
        <v>234.41922</v>
      </c>
      <c r="I6205" s="6">
        <v>2</v>
      </c>
      <c r="J6205" s="6">
        <v>26046.58</v>
      </c>
      <c r="K6205" s="5">
        <f t="shared" si="673"/>
        <v>468.83843999999999</v>
      </c>
      <c r="L6205" s="7">
        <v>4.87</v>
      </c>
      <c r="M6205" s="7">
        <v>3829</v>
      </c>
      <c r="N6205" s="3">
        <v>45350</v>
      </c>
      <c r="O6205" s="4" t="str">
        <f t="shared" si="674"/>
        <v>2024-02</v>
      </c>
      <c r="P6205" s="4" t="str">
        <f t="shared" si="675"/>
        <v>02</v>
      </c>
      <c r="Q6205" s="4" t="str">
        <f t="shared" si="676"/>
        <v>February</v>
      </c>
      <c r="R6205" s="30" t="str">
        <f t="shared" si="677"/>
        <v>28</v>
      </c>
      <c r="W6205" t="str">
        <f t="shared" si="678"/>
        <v>ok</v>
      </c>
    </row>
    <row r="6206" spans="1:23" x14ac:dyDescent="0.3">
      <c r="A6206" t="s">
        <v>6248</v>
      </c>
      <c r="B6206" t="s">
        <v>17</v>
      </c>
      <c r="C6206" t="s">
        <v>18</v>
      </c>
      <c r="D6206" t="s">
        <v>19</v>
      </c>
      <c r="E6206" t="s">
        <v>20</v>
      </c>
      <c r="F6206" t="s">
        <v>31</v>
      </c>
      <c r="G6206" s="5">
        <v>9970.41</v>
      </c>
      <c r="H6206" s="5">
        <f t="shared" si="672"/>
        <v>179.46737999999999</v>
      </c>
      <c r="I6206" s="6">
        <v>5</v>
      </c>
      <c r="J6206" s="6">
        <v>49852.05</v>
      </c>
      <c r="K6206" s="5">
        <f t="shared" si="673"/>
        <v>897.33690000000001</v>
      </c>
      <c r="L6206" s="7">
        <v>3.34</v>
      </c>
      <c r="M6206" s="7">
        <v>84</v>
      </c>
      <c r="N6206" s="3">
        <v>45454</v>
      </c>
      <c r="O6206" s="4" t="str">
        <f t="shared" si="674"/>
        <v>2024-06</v>
      </c>
      <c r="P6206" s="4" t="str">
        <f t="shared" si="675"/>
        <v>06</v>
      </c>
      <c r="Q6206" s="4" t="str">
        <f t="shared" si="676"/>
        <v>June</v>
      </c>
      <c r="R6206" s="30" t="str">
        <f t="shared" si="677"/>
        <v>11</v>
      </c>
      <c r="W6206" t="str">
        <f t="shared" si="678"/>
        <v>ok</v>
      </c>
    </row>
    <row r="6207" spans="1:23" x14ac:dyDescent="0.3">
      <c r="A6207" t="s">
        <v>6249</v>
      </c>
      <c r="B6207" t="s">
        <v>63</v>
      </c>
      <c r="C6207" t="s">
        <v>18</v>
      </c>
      <c r="D6207" t="s">
        <v>64</v>
      </c>
      <c r="E6207" t="s">
        <v>45</v>
      </c>
      <c r="F6207" t="s">
        <v>31</v>
      </c>
      <c r="G6207" s="5">
        <v>594.23</v>
      </c>
      <c r="H6207" s="5">
        <f t="shared" si="672"/>
        <v>10.69614</v>
      </c>
      <c r="I6207" s="6">
        <v>3</v>
      </c>
      <c r="J6207" s="6">
        <v>1782.69</v>
      </c>
      <c r="K6207" s="5">
        <f t="shared" si="673"/>
        <v>32.088419999999999</v>
      </c>
      <c r="L6207" s="7">
        <v>2.65</v>
      </c>
      <c r="M6207" s="7">
        <v>2750</v>
      </c>
      <c r="N6207" s="3">
        <v>45325</v>
      </c>
      <c r="O6207" s="4" t="str">
        <f t="shared" si="674"/>
        <v>2024-02</v>
      </c>
      <c r="P6207" s="4" t="str">
        <f t="shared" si="675"/>
        <v>02</v>
      </c>
      <c r="Q6207" s="4" t="str">
        <f t="shared" si="676"/>
        <v>February</v>
      </c>
      <c r="R6207" s="30" t="str">
        <f t="shared" si="677"/>
        <v>03</v>
      </c>
      <c r="W6207" t="str">
        <f t="shared" si="678"/>
        <v>ok</v>
      </c>
    </row>
    <row r="6208" spans="1:23" x14ac:dyDescent="0.3">
      <c r="A6208" t="s">
        <v>6250</v>
      </c>
      <c r="B6208" t="s">
        <v>23</v>
      </c>
      <c r="C6208" t="s">
        <v>24</v>
      </c>
      <c r="D6208" t="s">
        <v>25</v>
      </c>
      <c r="E6208" t="s">
        <v>20</v>
      </c>
      <c r="F6208" t="s">
        <v>21</v>
      </c>
      <c r="G6208" s="5">
        <v>3376.05</v>
      </c>
      <c r="H6208" s="5">
        <f t="shared" si="672"/>
        <v>60.768900000000002</v>
      </c>
      <c r="I6208" s="6">
        <v>4</v>
      </c>
      <c r="J6208" s="6">
        <v>13504.2</v>
      </c>
      <c r="K6208" s="5">
        <f t="shared" si="673"/>
        <v>243.07560000000001</v>
      </c>
      <c r="L6208" s="7">
        <v>4.6100000000000003</v>
      </c>
      <c r="M6208" s="7">
        <v>1707</v>
      </c>
      <c r="N6208" s="3">
        <v>45590</v>
      </c>
      <c r="O6208" s="4" t="str">
        <f t="shared" si="674"/>
        <v>2024-10</v>
      </c>
      <c r="P6208" s="4" t="str">
        <f t="shared" si="675"/>
        <v>10</v>
      </c>
      <c r="Q6208" s="4" t="str">
        <f t="shared" si="676"/>
        <v>October</v>
      </c>
      <c r="R6208" s="30" t="str">
        <f t="shared" si="677"/>
        <v>25</v>
      </c>
      <c r="W6208" t="str">
        <f t="shared" si="678"/>
        <v>ok</v>
      </c>
    </row>
    <row r="6209" spans="1:23" x14ac:dyDescent="0.3">
      <c r="A6209" t="s">
        <v>6251</v>
      </c>
      <c r="B6209" t="s">
        <v>41</v>
      </c>
      <c r="C6209" t="s">
        <v>42</v>
      </c>
      <c r="D6209" t="s">
        <v>43</v>
      </c>
      <c r="E6209" t="s">
        <v>20</v>
      </c>
      <c r="F6209" t="s">
        <v>21</v>
      </c>
      <c r="G6209" s="5">
        <v>19070.439999999999</v>
      </c>
      <c r="H6209" s="5">
        <f t="shared" si="672"/>
        <v>343.26791999999995</v>
      </c>
      <c r="I6209" s="6">
        <v>1</v>
      </c>
      <c r="J6209" s="6">
        <v>19070.439999999999</v>
      </c>
      <c r="K6209" s="5">
        <f t="shared" si="673"/>
        <v>343.26791999999995</v>
      </c>
      <c r="L6209" s="7">
        <v>1.47</v>
      </c>
      <c r="M6209" s="7">
        <v>4867</v>
      </c>
      <c r="N6209" s="3">
        <v>45451</v>
      </c>
      <c r="O6209" s="4" t="str">
        <f t="shared" si="674"/>
        <v>2024-06</v>
      </c>
      <c r="P6209" s="4" t="str">
        <f t="shared" si="675"/>
        <v>06</v>
      </c>
      <c r="Q6209" s="4" t="str">
        <f t="shared" si="676"/>
        <v>June</v>
      </c>
      <c r="R6209" s="30" t="str">
        <f t="shared" si="677"/>
        <v>08</v>
      </c>
      <c r="W6209" t="str">
        <f t="shared" si="678"/>
        <v>ok</v>
      </c>
    </row>
    <row r="6210" spans="1:23" x14ac:dyDescent="0.3">
      <c r="A6210" t="s">
        <v>6252</v>
      </c>
      <c r="B6210" t="s">
        <v>47</v>
      </c>
      <c r="C6210" t="s">
        <v>12</v>
      </c>
      <c r="D6210" t="s">
        <v>48</v>
      </c>
      <c r="E6210" t="s">
        <v>14</v>
      </c>
      <c r="F6210" t="s">
        <v>21</v>
      </c>
      <c r="G6210" s="5">
        <v>1291.1600000000001</v>
      </c>
      <c r="H6210" s="5">
        <f t="shared" si="672"/>
        <v>23.240880000000001</v>
      </c>
      <c r="I6210" s="6">
        <v>4</v>
      </c>
      <c r="J6210" s="6">
        <v>5164.6400000000003</v>
      </c>
      <c r="K6210" s="5">
        <f t="shared" si="673"/>
        <v>92.963520000000003</v>
      </c>
      <c r="L6210" s="7">
        <v>3.46</v>
      </c>
      <c r="M6210" s="7">
        <v>459</v>
      </c>
      <c r="N6210" s="3">
        <v>45570</v>
      </c>
      <c r="O6210" s="4" t="str">
        <f t="shared" si="674"/>
        <v>2024-10</v>
      </c>
      <c r="P6210" s="4" t="str">
        <f t="shared" si="675"/>
        <v>10</v>
      </c>
      <c r="Q6210" s="4" t="str">
        <f t="shared" si="676"/>
        <v>October</v>
      </c>
      <c r="R6210" s="30" t="str">
        <f t="shared" si="677"/>
        <v>05</v>
      </c>
      <c r="W6210" t="str">
        <f t="shared" si="678"/>
        <v>ok</v>
      </c>
    </row>
    <row r="6211" spans="1:23" x14ac:dyDescent="0.3">
      <c r="A6211" t="s">
        <v>6253</v>
      </c>
      <c r="B6211" t="s">
        <v>28</v>
      </c>
      <c r="C6211" t="s">
        <v>29</v>
      </c>
      <c r="D6211" t="s">
        <v>30</v>
      </c>
      <c r="E6211" t="s">
        <v>14</v>
      </c>
      <c r="F6211" t="s">
        <v>38</v>
      </c>
      <c r="G6211" s="5">
        <v>4898.38</v>
      </c>
      <c r="H6211" s="5">
        <f t="shared" ref="H6211:H6274" si="679">G6211*0.018</f>
        <v>88.170839999999998</v>
      </c>
      <c r="I6211" s="6">
        <v>1</v>
      </c>
      <c r="J6211" s="6">
        <v>4898.38</v>
      </c>
      <c r="K6211" s="5">
        <f t="shared" ref="K6211:K6274" si="680">H6211*I6211</f>
        <v>88.170839999999998</v>
      </c>
      <c r="L6211" s="7">
        <v>1.53</v>
      </c>
      <c r="M6211" s="7">
        <v>1538</v>
      </c>
      <c r="N6211" s="3">
        <v>45295</v>
      </c>
      <c r="O6211" s="4" t="str">
        <f t="shared" ref="O6211:O6274" si="681">TEXT(N6211,"yyyy-mm")</f>
        <v>2024-01</v>
      </c>
      <c r="P6211" s="4" t="str">
        <f t="shared" ref="P6211:P6274" si="682">TEXT(N6211,"mm")</f>
        <v>01</v>
      </c>
      <c r="Q6211" s="4" t="str">
        <f t="shared" ref="Q6211:Q6274" si="683">TEXT(DATE(2024,P6211,1),"mmmm")</f>
        <v>January</v>
      </c>
      <c r="R6211" s="30" t="str">
        <f t="shared" ref="R6211:R6274" si="684">TEXT(N6211,"dd")</f>
        <v>04</v>
      </c>
      <c r="W6211" t="str">
        <f t="shared" ref="W6211:W6274" si="685">IF(G6211*I6211=J6211,"ok","False")</f>
        <v>ok</v>
      </c>
    </row>
    <row r="6212" spans="1:23" x14ac:dyDescent="0.3">
      <c r="A6212" t="s">
        <v>6254</v>
      </c>
      <c r="B6212" t="s">
        <v>33</v>
      </c>
      <c r="C6212" t="s">
        <v>12</v>
      </c>
      <c r="D6212" t="s">
        <v>34</v>
      </c>
      <c r="E6212" t="s">
        <v>14</v>
      </c>
      <c r="F6212" t="s">
        <v>31</v>
      </c>
      <c r="G6212" s="5">
        <v>19855.64</v>
      </c>
      <c r="H6212" s="5">
        <f t="shared" si="679"/>
        <v>357.40151999999995</v>
      </c>
      <c r="I6212" s="6">
        <v>1</v>
      </c>
      <c r="J6212" s="6">
        <v>19855.64</v>
      </c>
      <c r="K6212" s="5">
        <f t="shared" si="680"/>
        <v>357.40151999999995</v>
      </c>
      <c r="L6212" s="7">
        <v>1.55</v>
      </c>
      <c r="M6212" s="7">
        <v>747</v>
      </c>
      <c r="N6212" s="3">
        <v>45482</v>
      </c>
      <c r="O6212" s="4" t="str">
        <f t="shared" si="681"/>
        <v>2024-07</v>
      </c>
      <c r="P6212" s="4" t="str">
        <f t="shared" si="682"/>
        <v>07</v>
      </c>
      <c r="Q6212" s="4" t="str">
        <f t="shared" si="683"/>
        <v>July</v>
      </c>
      <c r="R6212" s="30" t="str">
        <f t="shared" si="684"/>
        <v>09</v>
      </c>
      <c r="W6212" t="str">
        <f t="shared" si="685"/>
        <v>ok</v>
      </c>
    </row>
    <row r="6213" spans="1:23" x14ac:dyDescent="0.3">
      <c r="A6213" t="s">
        <v>6255</v>
      </c>
      <c r="B6213" t="s">
        <v>47</v>
      </c>
      <c r="C6213" t="s">
        <v>12</v>
      </c>
      <c r="D6213" t="s">
        <v>48</v>
      </c>
      <c r="E6213" t="s">
        <v>20</v>
      </c>
      <c r="F6213" t="s">
        <v>38</v>
      </c>
      <c r="G6213" s="5">
        <v>10362.450000000001</v>
      </c>
      <c r="H6213" s="5">
        <f t="shared" si="679"/>
        <v>186.5241</v>
      </c>
      <c r="I6213" s="6">
        <v>3</v>
      </c>
      <c r="J6213" s="6">
        <v>31087.35</v>
      </c>
      <c r="K6213" s="5">
        <f t="shared" si="680"/>
        <v>559.57230000000004</v>
      </c>
      <c r="L6213" s="7">
        <v>4.87</v>
      </c>
      <c r="M6213" s="7">
        <v>312</v>
      </c>
      <c r="N6213" s="3">
        <v>45432</v>
      </c>
      <c r="O6213" s="4" t="str">
        <f t="shared" si="681"/>
        <v>2024-05</v>
      </c>
      <c r="P6213" s="4" t="str">
        <f t="shared" si="682"/>
        <v>05</v>
      </c>
      <c r="Q6213" s="4" t="str">
        <f t="shared" si="683"/>
        <v>May</v>
      </c>
      <c r="R6213" s="30" t="str">
        <f t="shared" si="684"/>
        <v>20</v>
      </c>
      <c r="W6213" t="str">
        <f t="shared" si="685"/>
        <v>ok</v>
      </c>
    </row>
    <row r="6214" spans="1:23" x14ac:dyDescent="0.3">
      <c r="A6214" t="s">
        <v>6256</v>
      </c>
      <c r="B6214" t="s">
        <v>11</v>
      </c>
      <c r="C6214" t="s">
        <v>12</v>
      </c>
      <c r="D6214" t="s">
        <v>13</v>
      </c>
      <c r="E6214" t="s">
        <v>20</v>
      </c>
      <c r="F6214" t="s">
        <v>31</v>
      </c>
      <c r="G6214" s="5">
        <v>3797.41</v>
      </c>
      <c r="H6214" s="5">
        <f t="shared" si="679"/>
        <v>68.353379999999987</v>
      </c>
      <c r="I6214" s="6">
        <v>5</v>
      </c>
      <c r="J6214" s="6">
        <v>18987.05</v>
      </c>
      <c r="K6214" s="5">
        <f t="shared" si="680"/>
        <v>341.76689999999996</v>
      </c>
      <c r="L6214" s="7">
        <v>4.32</v>
      </c>
      <c r="M6214" s="7">
        <v>2033</v>
      </c>
      <c r="N6214" s="3">
        <v>45467</v>
      </c>
      <c r="O6214" s="4" t="str">
        <f t="shared" si="681"/>
        <v>2024-06</v>
      </c>
      <c r="P6214" s="4" t="str">
        <f t="shared" si="682"/>
        <v>06</v>
      </c>
      <c r="Q6214" s="4" t="str">
        <f t="shared" si="683"/>
        <v>June</v>
      </c>
      <c r="R6214" s="30" t="str">
        <f t="shared" si="684"/>
        <v>24</v>
      </c>
      <c r="W6214" t="str">
        <f t="shared" si="685"/>
        <v>ok</v>
      </c>
    </row>
    <row r="6215" spans="1:23" x14ac:dyDescent="0.3">
      <c r="A6215" t="s">
        <v>6257</v>
      </c>
      <c r="B6215" t="s">
        <v>51</v>
      </c>
      <c r="C6215" t="s">
        <v>29</v>
      </c>
      <c r="D6215" t="s">
        <v>52</v>
      </c>
      <c r="E6215" t="s">
        <v>14</v>
      </c>
      <c r="F6215" t="s">
        <v>21</v>
      </c>
      <c r="G6215" s="5">
        <v>4433.8900000000003</v>
      </c>
      <c r="H6215" s="5">
        <f t="shared" si="679"/>
        <v>79.810019999999994</v>
      </c>
      <c r="I6215" s="6">
        <v>1</v>
      </c>
      <c r="J6215" s="6">
        <v>4433.8900000000003</v>
      </c>
      <c r="K6215" s="5">
        <f t="shared" si="680"/>
        <v>79.810019999999994</v>
      </c>
      <c r="L6215" s="7">
        <v>3.22</v>
      </c>
      <c r="M6215" s="7">
        <v>2104</v>
      </c>
      <c r="N6215" s="3">
        <v>45313</v>
      </c>
      <c r="O6215" s="4" t="str">
        <f t="shared" si="681"/>
        <v>2024-01</v>
      </c>
      <c r="P6215" s="4" t="str">
        <f t="shared" si="682"/>
        <v>01</v>
      </c>
      <c r="Q6215" s="4" t="str">
        <f t="shared" si="683"/>
        <v>January</v>
      </c>
      <c r="R6215" s="30" t="str">
        <f t="shared" si="684"/>
        <v>22</v>
      </c>
      <c r="W6215" t="str">
        <f t="shared" si="685"/>
        <v>ok</v>
      </c>
    </row>
    <row r="6216" spans="1:23" x14ac:dyDescent="0.3">
      <c r="A6216" t="s">
        <v>6258</v>
      </c>
      <c r="B6216" t="s">
        <v>47</v>
      </c>
      <c r="C6216" t="s">
        <v>12</v>
      </c>
      <c r="D6216" t="s">
        <v>48</v>
      </c>
      <c r="E6216" t="s">
        <v>14</v>
      </c>
      <c r="F6216" t="s">
        <v>26</v>
      </c>
      <c r="G6216" s="5">
        <v>6993.44</v>
      </c>
      <c r="H6216" s="5">
        <f t="shared" si="679"/>
        <v>125.88191999999998</v>
      </c>
      <c r="I6216" s="6">
        <v>3</v>
      </c>
      <c r="J6216" s="6">
        <v>20980.32</v>
      </c>
      <c r="K6216" s="5">
        <f t="shared" si="680"/>
        <v>377.64575999999994</v>
      </c>
      <c r="L6216" s="7">
        <v>2.48</v>
      </c>
      <c r="M6216" s="7">
        <v>318</v>
      </c>
      <c r="N6216" s="3">
        <v>45322</v>
      </c>
      <c r="O6216" s="4" t="str">
        <f t="shared" si="681"/>
        <v>2024-01</v>
      </c>
      <c r="P6216" s="4" t="str">
        <f t="shared" si="682"/>
        <v>01</v>
      </c>
      <c r="Q6216" s="4" t="str">
        <f t="shared" si="683"/>
        <v>January</v>
      </c>
      <c r="R6216" s="30" t="str">
        <f t="shared" si="684"/>
        <v>31</v>
      </c>
      <c r="W6216" t="str">
        <f t="shared" si="685"/>
        <v>ok</v>
      </c>
    </row>
    <row r="6217" spans="1:23" x14ac:dyDescent="0.3">
      <c r="A6217" t="s">
        <v>6259</v>
      </c>
      <c r="B6217" t="s">
        <v>36</v>
      </c>
      <c r="C6217" t="s">
        <v>18</v>
      </c>
      <c r="D6217" t="s">
        <v>37</v>
      </c>
      <c r="E6217" t="s">
        <v>20</v>
      </c>
      <c r="F6217" t="s">
        <v>21</v>
      </c>
      <c r="G6217" s="5">
        <v>5243.45</v>
      </c>
      <c r="H6217" s="5">
        <f t="shared" si="679"/>
        <v>94.382099999999994</v>
      </c>
      <c r="I6217" s="6">
        <v>4</v>
      </c>
      <c r="J6217" s="6">
        <v>20973.8</v>
      </c>
      <c r="K6217" s="5">
        <f t="shared" si="680"/>
        <v>377.52839999999998</v>
      </c>
      <c r="L6217" s="7">
        <v>3.09</v>
      </c>
      <c r="M6217" s="7">
        <v>4572</v>
      </c>
      <c r="N6217" s="3">
        <v>45530</v>
      </c>
      <c r="O6217" s="4" t="str">
        <f t="shared" si="681"/>
        <v>2024-08</v>
      </c>
      <c r="P6217" s="4" t="str">
        <f t="shared" si="682"/>
        <v>08</v>
      </c>
      <c r="Q6217" s="4" t="str">
        <f t="shared" si="683"/>
        <v>August</v>
      </c>
      <c r="R6217" s="30" t="str">
        <f t="shared" si="684"/>
        <v>26</v>
      </c>
      <c r="W6217" t="str">
        <f t="shared" si="685"/>
        <v>ok</v>
      </c>
    </row>
    <row r="6218" spans="1:23" x14ac:dyDescent="0.3">
      <c r="A6218" t="s">
        <v>6260</v>
      </c>
      <c r="B6218" t="s">
        <v>33</v>
      </c>
      <c r="C6218" t="s">
        <v>12</v>
      </c>
      <c r="D6218" t="s">
        <v>34</v>
      </c>
      <c r="E6218" t="s">
        <v>14</v>
      </c>
      <c r="F6218" t="s">
        <v>60</v>
      </c>
      <c r="G6218" s="5">
        <v>14995.78</v>
      </c>
      <c r="H6218" s="5">
        <f t="shared" si="679"/>
        <v>269.92403999999999</v>
      </c>
      <c r="I6218" s="6">
        <v>5</v>
      </c>
      <c r="J6218" s="6">
        <v>74978.899999999994</v>
      </c>
      <c r="K6218" s="5">
        <f t="shared" si="680"/>
        <v>1349.6201999999998</v>
      </c>
      <c r="L6218" s="7">
        <v>1.85</v>
      </c>
      <c r="M6218" s="7">
        <v>2475</v>
      </c>
      <c r="N6218" s="3">
        <v>45447</v>
      </c>
      <c r="O6218" s="4" t="str">
        <f t="shared" si="681"/>
        <v>2024-06</v>
      </c>
      <c r="P6218" s="4" t="str">
        <f t="shared" si="682"/>
        <v>06</v>
      </c>
      <c r="Q6218" s="4" t="str">
        <f t="shared" si="683"/>
        <v>June</v>
      </c>
      <c r="R6218" s="30" t="str">
        <f t="shared" si="684"/>
        <v>04</v>
      </c>
      <c r="W6218" t="str">
        <f t="shared" si="685"/>
        <v>ok</v>
      </c>
    </row>
    <row r="6219" spans="1:23" x14ac:dyDescent="0.3">
      <c r="A6219" t="s">
        <v>6261</v>
      </c>
      <c r="B6219" t="s">
        <v>33</v>
      </c>
      <c r="C6219" t="s">
        <v>12</v>
      </c>
      <c r="D6219" t="s">
        <v>34</v>
      </c>
      <c r="E6219" t="s">
        <v>14</v>
      </c>
      <c r="F6219" t="s">
        <v>26</v>
      </c>
      <c r="G6219" s="5">
        <v>15992.41</v>
      </c>
      <c r="H6219" s="5">
        <f t="shared" si="679"/>
        <v>287.86337999999995</v>
      </c>
      <c r="I6219" s="6">
        <v>2</v>
      </c>
      <c r="J6219" s="6">
        <v>31984.82</v>
      </c>
      <c r="K6219" s="5">
        <f t="shared" si="680"/>
        <v>575.7267599999999</v>
      </c>
      <c r="L6219" s="7">
        <v>1.33</v>
      </c>
      <c r="M6219" s="7">
        <v>1219</v>
      </c>
      <c r="N6219" s="3">
        <v>45516</v>
      </c>
      <c r="O6219" s="4" t="str">
        <f t="shared" si="681"/>
        <v>2024-08</v>
      </c>
      <c r="P6219" s="4" t="str">
        <f t="shared" si="682"/>
        <v>08</v>
      </c>
      <c r="Q6219" s="4" t="str">
        <f t="shared" si="683"/>
        <v>August</v>
      </c>
      <c r="R6219" s="30" t="str">
        <f t="shared" si="684"/>
        <v>12</v>
      </c>
      <c r="W6219" t="str">
        <f t="shared" si="685"/>
        <v>ok</v>
      </c>
    </row>
    <row r="6220" spans="1:23" x14ac:dyDescent="0.3">
      <c r="A6220" t="s">
        <v>6262</v>
      </c>
      <c r="B6220" t="s">
        <v>51</v>
      </c>
      <c r="C6220" t="s">
        <v>29</v>
      </c>
      <c r="D6220" t="s">
        <v>52</v>
      </c>
      <c r="E6220" t="s">
        <v>20</v>
      </c>
      <c r="F6220" t="s">
        <v>60</v>
      </c>
      <c r="G6220" s="5">
        <v>7466.1</v>
      </c>
      <c r="H6220" s="5">
        <f t="shared" si="679"/>
        <v>134.38980000000001</v>
      </c>
      <c r="I6220" s="6">
        <v>4</v>
      </c>
      <c r="J6220" s="6">
        <v>29864.400000000001</v>
      </c>
      <c r="K6220" s="5">
        <f t="shared" si="680"/>
        <v>537.55920000000003</v>
      </c>
      <c r="L6220" s="7">
        <v>1.72</v>
      </c>
      <c r="M6220" s="7">
        <v>1818</v>
      </c>
      <c r="N6220" s="3">
        <v>45615</v>
      </c>
      <c r="O6220" s="4" t="str">
        <f t="shared" si="681"/>
        <v>2024-11</v>
      </c>
      <c r="P6220" s="4" t="str">
        <f t="shared" si="682"/>
        <v>11</v>
      </c>
      <c r="Q6220" s="4" t="str">
        <f t="shared" si="683"/>
        <v>November</v>
      </c>
      <c r="R6220" s="30" t="str">
        <f t="shared" si="684"/>
        <v>19</v>
      </c>
      <c r="W6220" t="str">
        <f t="shared" si="685"/>
        <v>ok</v>
      </c>
    </row>
    <row r="6221" spans="1:23" x14ac:dyDescent="0.3">
      <c r="A6221" t="s">
        <v>6263</v>
      </c>
      <c r="B6221" t="s">
        <v>33</v>
      </c>
      <c r="C6221" t="s">
        <v>12</v>
      </c>
      <c r="D6221" t="s">
        <v>34</v>
      </c>
      <c r="E6221" t="s">
        <v>14</v>
      </c>
      <c r="F6221" t="s">
        <v>31</v>
      </c>
      <c r="G6221" s="5">
        <v>5041.47</v>
      </c>
      <c r="H6221" s="5">
        <f t="shared" si="679"/>
        <v>90.746459999999999</v>
      </c>
      <c r="I6221" s="6">
        <v>3</v>
      </c>
      <c r="J6221" s="6">
        <v>15124.41</v>
      </c>
      <c r="K6221" s="5">
        <f t="shared" si="680"/>
        <v>272.23937999999998</v>
      </c>
      <c r="L6221" s="7">
        <v>1.47</v>
      </c>
      <c r="M6221" s="7">
        <v>4711</v>
      </c>
      <c r="N6221" s="3">
        <v>45539</v>
      </c>
      <c r="O6221" s="4" t="str">
        <f t="shared" si="681"/>
        <v>2024-09</v>
      </c>
      <c r="P6221" s="4" t="str">
        <f t="shared" si="682"/>
        <v>09</v>
      </c>
      <c r="Q6221" s="4" t="str">
        <f t="shared" si="683"/>
        <v>September</v>
      </c>
      <c r="R6221" s="30" t="str">
        <f t="shared" si="684"/>
        <v>04</v>
      </c>
      <c r="W6221" t="str">
        <f t="shared" si="685"/>
        <v>ok</v>
      </c>
    </row>
    <row r="6222" spans="1:23" x14ac:dyDescent="0.3">
      <c r="A6222" t="s">
        <v>6264</v>
      </c>
      <c r="B6222" t="s">
        <v>51</v>
      </c>
      <c r="C6222" t="s">
        <v>29</v>
      </c>
      <c r="D6222" t="s">
        <v>52</v>
      </c>
      <c r="E6222" t="s">
        <v>45</v>
      </c>
      <c r="F6222" t="s">
        <v>31</v>
      </c>
      <c r="G6222" s="5">
        <v>3050.79</v>
      </c>
      <c r="H6222" s="5">
        <f t="shared" si="679"/>
        <v>54.914219999999993</v>
      </c>
      <c r="I6222" s="6">
        <v>5</v>
      </c>
      <c r="J6222" s="6">
        <v>15253.95</v>
      </c>
      <c r="K6222" s="5">
        <f t="shared" si="680"/>
        <v>274.57109999999994</v>
      </c>
      <c r="L6222" s="7">
        <v>4.5199999999999996</v>
      </c>
      <c r="M6222" s="7">
        <v>2820</v>
      </c>
      <c r="N6222" s="3">
        <v>45413</v>
      </c>
      <c r="O6222" s="4" t="str">
        <f t="shared" si="681"/>
        <v>2024-05</v>
      </c>
      <c r="P6222" s="4" t="str">
        <f t="shared" si="682"/>
        <v>05</v>
      </c>
      <c r="Q6222" s="4" t="str">
        <f t="shared" si="683"/>
        <v>May</v>
      </c>
      <c r="R6222" s="30" t="str">
        <f t="shared" si="684"/>
        <v>01</v>
      </c>
      <c r="W6222" t="str">
        <f t="shared" si="685"/>
        <v>ok</v>
      </c>
    </row>
    <row r="6223" spans="1:23" x14ac:dyDescent="0.3">
      <c r="A6223" t="s">
        <v>6265</v>
      </c>
      <c r="B6223" t="s">
        <v>17</v>
      </c>
      <c r="C6223" t="s">
        <v>18</v>
      </c>
      <c r="D6223" t="s">
        <v>19</v>
      </c>
      <c r="E6223" t="s">
        <v>20</v>
      </c>
      <c r="F6223" t="s">
        <v>26</v>
      </c>
      <c r="G6223" s="5">
        <v>8348.9500000000007</v>
      </c>
      <c r="H6223" s="5">
        <f t="shared" si="679"/>
        <v>150.28110000000001</v>
      </c>
      <c r="I6223" s="6">
        <v>4</v>
      </c>
      <c r="J6223" s="6">
        <v>33395.800000000003</v>
      </c>
      <c r="K6223" s="5">
        <f t="shared" si="680"/>
        <v>601.12440000000004</v>
      </c>
      <c r="L6223" s="7">
        <v>1.84</v>
      </c>
      <c r="M6223" s="7">
        <v>1860</v>
      </c>
      <c r="N6223" s="3">
        <v>45593</v>
      </c>
      <c r="O6223" s="4" t="str">
        <f t="shared" si="681"/>
        <v>2024-10</v>
      </c>
      <c r="P6223" s="4" t="str">
        <f t="shared" si="682"/>
        <v>10</v>
      </c>
      <c r="Q6223" s="4" t="str">
        <f t="shared" si="683"/>
        <v>October</v>
      </c>
      <c r="R6223" s="30" t="str">
        <f t="shared" si="684"/>
        <v>28</v>
      </c>
      <c r="W6223" t="str">
        <f t="shared" si="685"/>
        <v>ok</v>
      </c>
    </row>
    <row r="6224" spans="1:23" x14ac:dyDescent="0.3">
      <c r="A6224" t="s">
        <v>6266</v>
      </c>
      <c r="B6224" t="s">
        <v>17</v>
      </c>
      <c r="C6224" t="s">
        <v>18</v>
      </c>
      <c r="D6224" t="s">
        <v>19</v>
      </c>
      <c r="E6224" t="s">
        <v>20</v>
      </c>
      <c r="F6224" t="s">
        <v>38</v>
      </c>
      <c r="G6224" s="5">
        <v>12547.23</v>
      </c>
      <c r="H6224" s="5">
        <f t="shared" si="679"/>
        <v>225.85013999999998</v>
      </c>
      <c r="I6224" s="6">
        <v>5</v>
      </c>
      <c r="J6224" s="6">
        <v>62736.15</v>
      </c>
      <c r="K6224" s="5">
        <f t="shared" si="680"/>
        <v>1129.2506999999998</v>
      </c>
      <c r="L6224" s="7">
        <v>1.37</v>
      </c>
      <c r="M6224" s="7">
        <v>3677</v>
      </c>
      <c r="N6224" s="3">
        <v>45441</v>
      </c>
      <c r="O6224" s="4" t="str">
        <f t="shared" si="681"/>
        <v>2024-05</v>
      </c>
      <c r="P6224" s="4" t="str">
        <f t="shared" si="682"/>
        <v>05</v>
      </c>
      <c r="Q6224" s="4" t="str">
        <f t="shared" si="683"/>
        <v>May</v>
      </c>
      <c r="R6224" s="30" t="str">
        <f t="shared" si="684"/>
        <v>29</v>
      </c>
      <c r="W6224" t="str">
        <f t="shared" si="685"/>
        <v>ok</v>
      </c>
    </row>
    <row r="6225" spans="1:23" x14ac:dyDescent="0.3">
      <c r="A6225" t="s">
        <v>6267</v>
      </c>
      <c r="B6225" t="s">
        <v>33</v>
      </c>
      <c r="C6225" t="s">
        <v>12</v>
      </c>
      <c r="D6225" t="s">
        <v>34</v>
      </c>
      <c r="E6225" t="s">
        <v>14</v>
      </c>
      <c r="F6225" t="s">
        <v>26</v>
      </c>
      <c r="G6225" s="5">
        <v>18114.43</v>
      </c>
      <c r="H6225" s="5">
        <f t="shared" si="679"/>
        <v>326.05973999999998</v>
      </c>
      <c r="I6225" s="6">
        <v>2</v>
      </c>
      <c r="J6225" s="6">
        <v>36228.86</v>
      </c>
      <c r="K6225" s="5">
        <f t="shared" si="680"/>
        <v>652.11947999999995</v>
      </c>
      <c r="L6225" s="7">
        <v>2.73</v>
      </c>
      <c r="M6225" s="7">
        <v>2881</v>
      </c>
      <c r="N6225" s="3">
        <v>45346</v>
      </c>
      <c r="O6225" s="4" t="str">
        <f t="shared" si="681"/>
        <v>2024-02</v>
      </c>
      <c r="P6225" s="4" t="str">
        <f t="shared" si="682"/>
        <v>02</v>
      </c>
      <c r="Q6225" s="4" t="str">
        <f t="shared" si="683"/>
        <v>February</v>
      </c>
      <c r="R6225" s="30" t="str">
        <f t="shared" si="684"/>
        <v>24</v>
      </c>
      <c r="W6225" t="str">
        <f t="shared" si="685"/>
        <v>ok</v>
      </c>
    </row>
    <row r="6226" spans="1:23" x14ac:dyDescent="0.3">
      <c r="A6226" t="s">
        <v>6268</v>
      </c>
      <c r="B6226" t="s">
        <v>47</v>
      </c>
      <c r="C6226" t="s">
        <v>12</v>
      </c>
      <c r="D6226" t="s">
        <v>48</v>
      </c>
      <c r="E6226" t="s">
        <v>20</v>
      </c>
      <c r="F6226" t="s">
        <v>26</v>
      </c>
      <c r="G6226" s="5">
        <v>14105.16</v>
      </c>
      <c r="H6226" s="5">
        <f t="shared" si="679"/>
        <v>253.89287999999999</v>
      </c>
      <c r="I6226" s="6">
        <v>5</v>
      </c>
      <c r="J6226" s="6">
        <v>70525.8</v>
      </c>
      <c r="K6226" s="5">
        <f t="shared" si="680"/>
        <v>1269.4643999999998</v>
      </c>
      <c r="L6226" s="7">
        <v>3.7</v>
      </c>
      <c r="M6226" s="7">
        <v>2226</v>
      </c>
      <c r="N6226" s="3">
        <v>45605</v>
      </c>
      <c r="O6226" s="4" t="str">
        <f t="shared" si="681"/>
        <v>2024-11</v>
      </c>
      <c r="P6226" s="4" t="str">
        <f t="shared" si="682"/>
        <v>11</v>
      </c>
      <c r="Q6226" s="4" t="str">
        <f t="shared" si="683"/>
        <v>November</v>
      </c>
      <c r="R6226" s="30" t="str">
        <f t="shared" si="684"/>
        <v>09</v>
      </c>
      <c r="W6226" t="str">
        <f t="shared" si="685"/>
        <v>ok</v>
      </c>
    </row>
    <row r="6227" spans="1:23" x14ac:dyDescent="0.3">
      <c r="A6227" t="s">
        <v>6269</v>
      </c>
      <c r="B6227" t="s">
        <v>28</v>
      </c>
      <c r="C6227" t="s">
        <v>29</v>
      </c>
      <c r="D6227" t="s">
        <v>30</v>
      </c>
      <c r="E6227" t="s">
        <v>14</v>
      </c>
      <c r="F6227" t="s">
        <v>15</v>
      </c>
      <c r="G6227" s="5">
        <v>19722.259999999998</v>
      </c>
      <c r="H6227" s="5">
        <f t="shared" si="679"/>
        <v>355.00067999999993</v>
      </c>
      <c r="I6227" s="6">
        <v>4</v>
      </c>
      <c r="J6227" s="6">
        <v>78889.039999999994</v>
      </c>
      <c r="K6227" s="5">
        <f t="shared" si="680"/>
        <v>1420.0027199999997</v>
      </c>
      <c r="L6227" s="7">
        <v>3.92</v>
      </c>
      <c r="M6227" s="7">
        <v>3794</v>
      </c>
      <c r="N6227" s="3">
        <v>45500</v>
      </c>
      <c r="O6227" s="4" t="str">
        <f t="shared" si="681"/>
        <v>2024-07</v>
      </c>
      <c r="P6227" s="4" t="str">
        <f t="shared" si="682"/>
        <v>07</v>
      </c>
      <c r="Q6227" s="4" t="str">
        <f t="shared" si="683"/>
        <v>July</v>
      </c>
      <c r="R6227" s="30" t="str">
        <f t="shared" si="684"/>
        <v>27</v>
      </c>
      <c r="W6227" t="str">
        <f t="shared" si="685"/>
        <v>ok</v>
      </c>
    </row>
    <row r="6228" spans="1:23" x14ac:dyDescent="0.3">
      <c r="A6228" t="s">
        <v>6270</v>
      </c>
      <c r="B6228" t="s">
        <v>51</v>
      </c>
      <c r="C6228" t="s">
        <v>29</v>
      </c>
      <c r="D6228" t="s">
        <v>52</v>
      </c>
      <c r="E6228" t="s">
        <v>45</v>
      </c>
      <c r="F6228" t="s">
        <v>26</v>
      </c>
      <c r="G6228" s="5">
        <v>7524.51</v>
      </c>
      <c r="H6228" s="5">
        <f t="shared" si="679"/>
        <v>135.44118</v>
      </c>
      <c r="I6228" s="6">
        <v>1</v>
      </c>
      <c r="J6228" s="6">
        <v>7524.51</v>
      </c>
      <c r="K6228" s="5">
        <f t="shared" si="680"/>
        <v>135.44118</v>
      </c>
      <c r="L6228" s="7">
        <v>1.71</v>
      </c>
      <c r="M6228" s="7">
        <v>2780</v>
      </c>
      <c r="N6228" s="3">
        <v>45542</v>
      </c>
      <c r="O6228" s="4" t="str">
        <f t="shared" si="681"/>
        <v>2024-09</v>
      </c>
      <c r="P6228" s="4" t="str">
        <f t="shared" si="682"/>
        <v>09</v>
      </c>
      <c r="Q6228" s="4" t="str">
        <f t="shared" si="683"/>
        <v>September</v>
      </c>
      <c r="R6228" s="30" t="str">
        <f t="shared" si="684"/>
        <v>07</v>
      </c>
      <c r="W6228" t="str">
        <f t="shared" si="685"/>
        <v>ok</v>
      </c>
    </row>
    <row r="6229" spans="1:23" x14ac:dyDescent="0.3">
      <c r="A6229" t="s">
        <v>6271</v>
      </c>
      <c r="B6229" t="s">
        <v>28</v>
      </c>
      <c r="C6229" t="s">
        <v>29</v>
      </c>
      <c r="D6229" t="s">
        <v>30</v>
      </c>
      <c r="E6229" t="s">
        <v>45</v>
      </c>
      <c r="F6229" t="s">
        <v>26</v>
      </c>
      <c r="G6229" s="5">
        <v>632.05999999999995</v>
      </c>
      <c r="H6229" s="5">
        <f t="shared" si="679"/>
        <v>11.377079999999998</v>
      </c>
      <c r="I6229" s="6">
        <v>2</v>
      </c>
      <c r="J6229" s="6">
        <v>1264.1199999999999</v>
      </c>
      <c r="K6229" s="5">
        <f t="shared" si="680"/>
        <v>22.754159999999995</v>
      </c>
      <c r="L6229" s="7">
        <v>4.57</v>
      </c>
      <c r="M6229" s="7">
        <v>2805</v>
      </c>
      <c r="N6229" s="3">
        <v>45546</v>
      </c>
      <c r="O6229" s="4" t="str">
        <f t="shared" si="681"/>
        <v>2024-09</v>
      </c>
      <c r="P6229" s="4" t="str">
        <f t="shared" si="682"/>
        <v>09</v>
      </c>
      <c r="Q6229" s="4" t="str">
        <f t="shared" si="683"/>
        <v>September</v>
      </c>
      <c r="R6229" s="30" t="str">
        <f t="shared" si="684"/>
        <v>11</v>
      </c>
      <c r="W6229" t="str">
        <f t="shared" si="685"/>
        <v>ok</v>
      </c>
    </row>
    <row r="6230" spans="1:23" x14ac:dyDescent="0.3">
      <c r="A6230" t="s">
        <v>6272</v>
      </c>
      <c r="B6230" t="s">
        <v>33</v>
      </c>
      <c r="C6230" t="s">
        <v>12</v>
      </c>
      <c r="D6230" t="s">
        <v>34</v>
      </c>
      <c r="E6230" t="s">
        <v>14</v>
      </c>
      <c r="F6230" t="s">
        <v>38</v>
      </c>
      <c r="G6230" s="5">
        <v>8198.77</v>
      </c>
      <c r="H6230" s="5">
        <f t="shared" si="679"/>
        <v>147.57785999999999</v>
      </c>
      <c r="I6230" s="6">
        <v>4</v>
      </c>
      <c r="J6230" s="6">
        <v>32795.08</v>
      </c>
      <c r="K6230" s="5">
        <f t="shared" si="680"/>
        <v>590.31143999999995</v>
      </c>
      <c r="L6230" s="7">
        <v>3.42</v>
      </c>
      <c r="M6230" s="7">
        <v>4064</v>
      </c>
      <c r="N6230" s="3">
        <v>45349</v>
      </c>
      <c r="O6230" s="4" t="str">
        <f t="shared" si="681"/>
        <v>2024-02</v>
      </c>
      <c r="P6230" s="4" t="str">
        <f t="shared" si="682"/>
        <v>02</v>
      </c>
      <c r="Q6230" s="4" t="str">
        <f t="shared" si="683"/>
        <v>February</v>
      </c>
      <c r="R6230" s="30" t="str">
        <f t="shared" si="684"/>
        <v>27</v>
      </c>
      <c r="W6230" t="str">
        <f t="shared" si="685"/>
        <v>ok</v>
      </c>
    </row>
    <row r="6231" spans="1:23" x14ac:dyDescent="0.3">
      <c r="A6231" t="s">
        <v>6273</v>
      </c>
      <c r="B6231" t="s">
        <v>23</v>
      </c>
      <c r="C6231" t="s">
        <v>24</v>
      </c>
      <c r="D6231" t="s">
        <v>25</v>
      </c>
      <c r="E6231" t="s">
        <v>14</v>
      </c>
      <c r="F6231" t="s">
        <v>60</v>
      </c>
      <c r="G6231" s="5">
        <v>11583.45</v>
      </c>
      <c r="H6231" s="5">
        <f t="shared" si="679"/>
        <v>208.50209999999998</v>
      </c>
      <c r="I6231" s="6">
        <v>4</v>
      </c>
      <c r="J6231" s="6">
        <v>46333.8</v>
      </c>
      <c r="K6231" s="5">
        <f t="shared" si="680"/>
        <v>834.00839999999994</v>
      </c>
      <c r="L6231" s="7">
        <v>3.3</v>
      </c>
      <c r="M6231" s="7">
        <v>2496</v>
      </c>
      <c r="N6231" s="3">
        <v>45470</v>
      </c>
      <c r="O6231" s="4" t="str">
        <f t="shared" si="681"/>
        <v>2024-06</v>
      </c>
      <c r="P6231" s="4" t="str">
        <f t="shared" si="682"/>
        <v>06</v>
      </c>
      <c r="Q6231" s="4" t="str">
        <f t="shared" si="683"/>
        <v>June</v>
      </c>
      <c r="R6231" s="30" t="str">
        <f t="shared" si="684"/>
        <v>27</v>
      </c>
      <c r="W6231" t="str">
        <f t="shared" si="685"/>
        <v>ok</v>
      </c>
    </row>
    <row r="6232" spans="1:23" x14ac:dyDescent="0.3">
      <c r="A6232" t="s">
        <v>6274</v>
      </c>
      <c r="B6232" t="s">
        <v>47</v>
      </c>
      <c r="C6232" t="s">
        <v>12</v>
      </c>
      <c r="D6232" t="s">
        <v>48</v>
      </c>
      <c r="E6232" t="s">
        <v>14</v>
      </c>
      <c r="F6232" t="s">
        <v>26</v>
      </c>
      <c r="G6232" s="5">
        <v>1738.6</v>
      </c>
      <c r="H6232" s="5">
        <f t="shared" si="679"/>
        <v>31.294799999999995</v>
      </c>
      <c r="I6232" s="6">
        <v>1</v>
      </c>
      <c r="J6232" s="6">
        <v>1738.6</v>
      </c>
      <c r="K6232" s="5">
        <f t="shared" si="680"/>
        <v>31.294799999999995</v>
      </c>
      <c r="L6232" s="7">
        <v>4.7300000000000004</v>
      </c>
      <c r="M6232" s="7">
        <v>1306</v>
      </c>
      <c r="N6232" s="3">
        <v>45635</v>
      </c>
      <c r="O6232" s="4" t="str">
        <f t="shared" si="681"/>
        <v>2024-12</v>
      </c>
      <c r="P6232" s="4" t="str">
        <f t="shared" si="682"/>
        <v>12</v>
      </c>
      <c r="Q6232" s="4" t="str">
        <f t="shared" si="683"/>
        <v>December</v>
      </c>
      <c r="R6232" s="30" t="str">
        <f t="shared" si="684"/>
        <v>09</v>
      </c>
      <c r="W6232" t="str">
        <f t="shared" si="685"/>
        <v>ok</v>
      </c>
    </row>
    <row r="6233" spans="1:23" x14ac:dyDescent="0.3">
      <c r="A6233" t="s">
        <v>6275</v>
      </c>
      <c r="B6233" t="s">
        <v>33</v>
      </c>
      <c r="C6233" t="s">
        <v>12</v>
      </c>
      <c r="D6233" t="s">
        <v>34</v>
      </c>
      <c r="E6233" t="s">
        <v>45</v>
      </c>
      <c r="F6233" t="s">
        <v>60</v>
      </c>
      <c r="G6233" s="5">
        <v>8216.98</v>
      </c>
      <c r="H6233" s="5">
        <f t="shared" si="679"/>
        <v>147.90563999999998</v>
      </c>
      <c r="I6233" s="6">
        <v>4</v>
      </c>
      <c r="J6233" s="6">
        <v>32867.919999999998</v>
      </c>
      <c r="K6233" s="5">
        <f t="shared" si="680"/>
        <v>591.62255999999991</v>
      </c>
      <c r="L6233" s="7">
        <v>1.21</v>
      </c>
      <c r="M6233" s="7">
        <v>4065</v>
      </c>
      <c r="N6233" s="3">
        <v>45385</v>
      </c>
      <c r="O6233" s="4" t="str">
        <f t="shared" si="681"/>
        <v>2024-04</v>
      </c>
      <c r="P6233" s="4" t="str">
        <f t="shared" si="682"/>
        <v>04</v>
      </c>
      <c r="Q6233" s="4" t="str">
        <f t="shared" si="683"/>
        <v>April</v>
      </c>
      <c r="R6233" s="30" t="str">
        <f t="shared" si="684"/>
        <v>03</v>
      </c>
      <c r="W6233" t="str">
        <f t="shared" si="685"/>
        <v>ok</v>
      </c>
    </row>
    <row r="6234" spans="1:23" x14ac:dyDescent="0.3">
      <c r="A6234" t="s">
        <v>6276</v>
      </c>
      <c r="B6234" t="s">
        <v>36</v>
      </c>
      <c r="C6234" t="s">
        <v>18</v>
      </c>
      <c r="D6234" t="s">
        <v>37</v>
      </c>
      <c r="E6234" t="s">
        <v>20</v>
      </c>
      <c r="F6234" t="s">
        <v>38</v>
      </c>
      <c r="G6234" s="5">
        <v>12236.76</v>
      </c>
      <c r="H6234" s="5">
        <f t="shared" si="679"/>
        <v>220.26167999999998</v>
      </c>
      <c r="I6234" s="6">
        <v>2</v>
      </c>
      <c r="J6234" s="6">
        <v>24473.52</v>
      </c>
      <c r="K6234" s="5">
        <f t="shared" si="680"/>
        <v>440.52335999999997</v>
      </c>
      <c r="L6234" s="7">
        <v>4.17</v>
      </c>
      <c r="M6234" s="7">
        <v>3530</v>
      </c>
      <c r="N6234" s="3">
        <v>45604</v>
      </c>
      <c r="O6234" s="4" t="str">
        <f t="shared" si="681"/>
        <v>2024-11</v>
      </c>
      <c r="P6234" s="4" t="str">
        <f t="shared" si="682"/>
        <v>11</v>
      </c>
      <c r="Q6234" s="4" t="str">
        <f t="shared" si="683"/>
        <v>November</v>
      </c>
      <c r="R6234" s="30" t="str">
        <f t="shared" si="684"/>
        <v>08</v>
      </c>
      <c r="W6234" t="str">
        <f t="shared" si="685"/>
        <v>ok</v>
      </c>
    </row>
    <row r="6235" spans="1:23" x14ac:dyDescent="0.3">
      <c r="A6235" t="s">
        <v>6277</v>
      </c>
      <c r="B6235" t="s">
        <v>11</v>
      </c>
      <c r="C6235" t="s">
        <v>12</v>
      </c>
      <c r="D6235" t="s">
        <v>13</v>
      </c>
      <c r="E6235" t="s">
        <v>45</v>
      </c>
      <c r="F6235" t="s">
        <v>31</v>
      </c>
      <c r="G6235" s="5">
        <v>13564.93</v>
      </c>
      <c r="H6235" s="5">
        <f t="shared" si="679"/>
        <v>244.16873999999999</v>
      </c>
      <c r="I6235" s="6">
        <v>2</v>
      </c>
      <c r="J6235" s="6">
        <v>27129.86</v>
      </c>
      <c r="K6235" s="5">
        <f t="shared" si="680"/>
        <v>488.33747999999997</v>
      </c>
      <c r="L6235" s="7">
        <v>2.5099999999999998</v>
      </c>
      <c r="M6235" s="7">
        <v>4449</v>
      </c>
      <c r="N6235" s="3">
        <v>45405</v>
      </c>
      <c r="O6235" s="4" t="str">
        <f t="shared" si="681"/>
        <v>2024-04</v>
      </c>
      <c r="P6235" s="4" t="str">
        <f t="shared" si="682"/>
        <v>04</v>
      </c>
      <c r="Q6235" s="4" t="str">
        <f t="shared" si="683"/>
        <v>April</v>
      </c>
      <c r="R6235" s="30" t="str">
        <f t="shared" si="684"/>
        <v>23</v>
      </c>
      <c r="W6235" t="str">
        <f t="shared" si="685"/>
        <v>ok</v>
      </c>
    </row>
    <row r="6236" spans="1:23" x14ac:dyDescent="0.3">
      <c r="A6236" t="s">
        <v>6278</v>
      </c>
      <c r="B6236" t="s">
        <v>17</v>
      </c>
      <c r="C6236" t="s">
        <v>18</v>
      </c>
      <c r="D6236" t="s">
        <v>19</v>
      </c>
      <c r="E6236" t="s">
        <v>45</v>
      </c>
      <c r="F6236" t="s">
        <v>15</v>
      </c>
      <c r="G6236" s="5">
        <v>5172.8900000000003</v>
      </c>
      <c r="H6236" s="5">
        <f t="shared" si="679"/>
        <v>93.112020000000001</v>
      </c>
      <c r="I6236" s="6">
        <v>5</v>
      </c>
      <c r="J6236" s="6">
        <v>25864.45</v>
      </c>
      <c r="K6236" s="5">
        <f t="shared" si="680"/>
        <v>465.56010000000003</v>
      </c>
      <c r="L6236" s="7">
        <v>4.8</v>
      </c>
      <c r="M6236" s="7">
        <v>1583</v>
      </c>
      <c r="N6236" s="3">
        <v>45542</v>
      </c>
      <c r="O6236" s="4" t="str">
        <f t="shared" si="681"/>
        <v>2024-09</v>
      </c>
      <c r="P6236" s="4" t="str">
        <f t="shared" si="682"/>
        <v>09</v>
      </c>
      <c r="Q6236" s="4" t="str">
        <f t="shared" si="683"/>
        <v>September</v>
      </c>
      <c r="R6236" s="30" t="str">
        <f t="shared" si="684"/>
        <v>07</v>
      </c>
      <c r="W6236" t="str">
        <f t="shared" si="685"/>
        <v>ok</v>
      </c>
    </row>
    <row r="6237" spans="1:23" x14ac:dyDescent="0.3">
      <c r="A6237" t="s">
        <v>6279</v>
      </c>
      <c r="B6237" t="s">
        <v>11</v>
      </c>
      <c r="C6237" t="s">
        <v>12</v>
      </c>
      <c r="D6237" t="s">
        <v>13</v>
      </c>
      <c r="E6237" t="s">
        <v>20</v>
      </c>
      <c r="F6237" t="s">
        <v>21</v>
      </c>
      <c r="G6237" s="5">
        <v>18258.46</v>
      </c>
      <c r="H6237" s="5">
        <f t="shared" si="679"/>
        <v>328.65227999999996</v>
      </c>
      <c r="I6237" s="6">
        <v>5</v>
      </c>
      <c r="J6237" s="6">
        <v>91292.3</v>
      </c>
      <c r="K6237" s="5">
        <f t="shared" si="680"/>
        <v>1643.2613999999999</v>
      </c>
      <c r="L6237" s="7">
        <v>4.99</v>
      </c>
      <c r="M6237" s="7">
        <v>1177</v>
      </c>
      <c r="N6237" s="3">
        <v>45425</v>
      </c>
      <c r="O6237" s="4" t="str">
        <f t="shared" si="681"/>
        <v>2024-05</v>
      </c>
      <c r="P6237" s="4" t="str">
        <f t="shared" si="682"/>
        <v>05</v>
      </c>
      <c r="Q6237" s="4" t="str">
        <f t="shared" si="683"/>
        <v>May</v>
      </c>
      <c r="R6237" s="30" t="str">
        <f t="shared" si="684"/>
        <v>13</v>
      </c>
      <c r="W6237" t="str">
        <f t="shared" si="685"/>
        <v>ok</v>
      </c>
    </row>
    <row r="6238" spans="1:23" x14ac:dyDescent="0.3">
      <c r="A6238" t="s">
        <v>6280</v>
      </c>
      <c r="B6238" t="s">
        <v>23</v>
      </c>
      <c r="C6238" t="s">
        <v>24</v>
      </c>
      <c r="D6238" t="s">
        <v>25</v>
      </c>
      <c r="E6238" t="s">
        <v>14</v>
      </c>
      <c r="F6238" t="s">
        <v>60</v>
      </c>
      <c r="G6238" s="5">
        <v>13597.15</v>
      </c>
      <c r="H6238" s="5">
        <f t="shared" si="679"/>
        <v>244.74869999999999</v>
      </c>
      <c r="I6238" s="6">
        <v>4</v>
      </c>
      <c r="J6238" s="6">
        <v>54388.6</v>
      </c>
      <c r="K6238" s="5">
        <f t="shared" si="680"/>
        <v>978.99479999999994</v>
      </c>
      <c r="L6238" s="7">
        <v>2.19</v>
      </c>
      <c r="M6238" s="7">
        <v>4601</v>
      </c>
      <c r="N6238" s="3">
        <v>45386</v>
      </c>
      <c r="O6238" s="4" t="str">
        <f t="shared" si="681"/>
        <v>2024-04</v>
      </c>
      <c r="P6238" s="4" t="str">
        <f t="shared" si="682"/>
        <v>04</v>
      </c>
      <c r="Q6238" s="4" t="str">
        <f t="shared" si="683"/>
        <v>April</v>
      </c>
      <c r="R6238" s="30" t="str">
        <f t="shared" si="684"/>
        <v>04</v>
      </c>
      <c r="W6238" t="str">
        <f t="shared" si="685"/>
        <v>ok</v>
      </c>
    </row>
    <row r="6239" spans="1:23" x14ac:dyDescent="0.3">
      <c r="A6239" t="s">
        <v>6281</v>
      </c>
      <c r="B6239" t="s">
        <v>11</v>
      </c>
      <c r="C6239" t="s">
        <v>12</v>
      </c>
      <c r="D6239" t="s">
        <v>13</v>
      </c>
      <c r="E6239" t="s">
        <v>14</v>
      </c>
      <c r="F6239" t="s">
        <v>60</v>
      </c>
      <c r="G6239" s="5">
        <v>4730.2299999999996</v>
      </c>
      <c r="H6239" s="5">
        <f t="shared" si="679"/>
        <v>85.144139999999979</v>
      </c>
      <c r="I6239" s="6">
        <v>5</v>
      </c>
      <c r="J6239" s="6">
        <v>23651.15</v>
      </c>
      <c r="K6239" s="5">
        <f t="shared" si="680"/>
        <v>425.72069999999991</v>
      </c>
      <c r="L6239" s="7">
        <v>1.81</v>
      </c>
      <c r="M6239" s="7">
        <v>2983</v>
      </c>
      <c r="N6239" s="3">
        <v>45565</v>
      </c>
      <c r="O6239" s="4" t="str">
        <f t="shared" si="681"/>
        <v>2024-09</v>
      </c>
      <c r="P6239" s="4" t="str">
        <f t="shared" si="682"/>
        <v>09</v>
      </c>
      <c r="Q6239" s="4" t="str">
        <f t="shared" si="683"/>
        <v>September</v>
      </c>
      <c r="R6239" s="30" t="str">
        <f t="shared" si="684"/>
        <v>30</v>
      </c>
      <c r="W6239" t="str">
        <f t="shared" si="685"/>
        <v>ok</v>
      </c>
    </row>
    <row r="6240" spans="1:23" x14ac:dyDescent="0.3">
      <c r="A6240" t="s">
        <v>6282</v>
      </c>
      <c r="B6240" t="s">
        <v>51</v>
      </c>
      <c r="C6240" t="s">
        <v>29</v>
      </c>
      <c r="D6240" t="s">
        <v>52</v>
      </c>
      <c r="E6240" t="s">
        <v>14</v>
      </c>
      <c r="F6240" t="s">
        <v>31</v>
      </c>
      <c r="G6240" s="5">
        <v>11750.38</v>
      </c>
      <c r="H6240" s="5">
        <f t="shared" si="679"/>
        <v>211.50683999999998</v>
      </c>
      <c r="I6240" s="6">
        <v>4</v>
      </c>
      <c r="J6240" s="6">
        <v>47001.52</v>
      </c>
      <c r="K6240" s="5">
        <f t="shared" si="680"/>
        <v>846.02735999999993</v>
      </c>
      <c r="L6240" s="7">
        <v>4.6399999999999997</v>
      </c>
      <c r="M6240" s="7">
        <v>3645</v>
      </c>
      <c r="N6240" s="3">
        <v>45394</v>
      </c>
      <c r="O6240" s="4" t="str">
        <f t="shared" si="681"/>
        <v>2024-04</v>
      </c>
      <c r="P6240" s="4" t="str">
        <f t="shared" si="682"/>
        <v>04</v>
      </c>
      <c r="Q6240" s="4" t="str">
        <f t="shared" si="683"/>
        <v>April</v>
      </c>
      <c r="R6240" s="30" t="str">
        <f t="shared" si="684"/>
        <v>12</v>
      </c>
      <c r="W6240" t="str">
        <f t="shared" si="685"/>
        <v>ok</v>
      </c>
    </row>
    <row r="6241" spans="1:23" x14ac:dyDescent="0.3">
      <c r="A6241" t="s">
        <v>6283</v>
      </c>
      <c r="B6241" t="s">
        <v>36</v>
      </c>
      <c r="C6241" t="s">
        <v>18</v>
      </c>
      <c r="D6241" t="s">
        <v>37</v>
      </c>
      <c r="E6241" t="s">
        <v>45</v>
      </c>
      <c r="F6241" t="s">
        <v>31</v>
      </c>
      <c r="G6241" s="5">
        <v>817.4</v>
      </c>
      <c r="H6241" s="5">
        <f t="shared" si="679"/>
        <v>14.713199999999999</v>
      </c>
      <c r="I6241" s="6">
        <v>1</v>
      </c>
      <c r="J6241" s="6">
        <v>817.4</v>
      </c>
      <c r="K6241" s="5">
        <f t="shared" si="680"/>
        <v>14.713199999999999</v>
      </c>
      <c r="L6241" s="7">
        <v>1.99</v>
      </c>
      <c r="M6241" s="7">
        <v>4592</v>
      </c>
      <c r="N6241" s="3">
        <v>45600</v>
      </c>
      <c r="O6241" s="4" t="str">
        <f t="shared" si="681"/>
        <v>2024-11</v>
      </c>
      <c r="P6241" s="4" t="str">
        <f t="shared" si="682"/>
        <v>11</v>
      </c>
      <c r="Q6241" s="4" t="str">
        <f t="shared" si="683"/>
        <v>November</v>
      </c>
      <c r="R6241" s="30" t="str">
        <f t="shared" si="684"/>
        <v>04</v>
      </c>
      <c r="W6241" t="str">
        <f t="shared" si="685"/>
        <v>ok</v>
      </c>
    </row>
    <row r="6242" spans="1:23" x14ac:dyDescent="0.3">
      <c r="A6242" t="s">
        <v>6284</v>
      </c>
      <c r="B6242" t="s">
        <v>41</v>
      </c>
      <c r="C6242" t="s">
        <v>42</v>
      </c>
      <c r="D6242" t="s">
        <v>43</v>
      </c>
      <c r="E6242" t="s">
        <v>14</v>
      </c>
      <c r="F6242" t="s">
        <v>31</v>
      </c>
      <c r="G6242" s="5">
        <v>15587.42</v>
      </c>
      <c r="H6242" s="5">
        <f t="shared" si="679"/>
        <v>280.57355999999999</v>
      </c>
      <c r="I6242" s="6">
        <v>4</v>
      </c>
      <c r="J6242" s="6">
        <v>62349.68</v>
      </c>
      <c r="K6242" s="5">
        <f t="shared" si="680"/>
        <v>1122.2942399999999</v>
      </c>
      <c r="L6242" s="7">
        <v>4.83</v>
      </c>
      <c r="M6242" s="7">
        <v>2400</v>
      </c>
      <c r="N6242" s="3">
        <v>45528</v>
      </c>
      <c r="O6242" s="4" t="str">
        <f t="shared" si="681"/>
        <v>2024-08</v>
      </c>
      <c r="P6242" s="4" t="str">
        <f t="shared" si="682"/>
        <v>08</v>
      </c>
      <c r="Q6242" s="4" t="str">
        <f t="shared" si="683"/>
        <v>August</v>
      </c>
      <c r="R6242" s="30" t="str">
        <f t="shared" si="684"/>
        <v>24</v>
      </c>
      <c r="W6242" t="str">
        <f t="shared" si="685"/>
        <v>ok</v>
      </c>
    </row>
    <row r="6243" spans="1:23" x14ac:dyDescent="0.3">
      <c r="A6243" t="s">
        <v>6285</v>
      </c>
      <c r="B6243" t="s">
        <v>63</v>
      </c>
      <c r="C6243" t="s">
        <v>18</v>
      </c>
      <c r="D6243" t="s">
        <v>64</v>
      </c>
      <c r="E6243" t="s">
        <v>45</v>
      </c>
      <c r="F6243" t="s">
        <v>31</v>
      </c>
      <c r="G6243" s="5">
        <v>13600.74</v>
      </c>
      <c r="H6243" s="5">
        <f t="shared" si="679"/>
        <v>244.81331999999998</v>
      </c>
      <c r="I6243" s="6">
        <v>3</v>
      </c>
      <c r="J6243" s="6">
        <v>40802.22</v>
      </c>
      <c r="K6243" s="5">
        <f t="shared" si="680"/>
        <v>734.43995999999993</v>
      </c>
      <c r="L6243" s="7">
        <v>2.46</v>
      </c>
      <c r="M6243" s="7">
        <v>3436</v>
      </c>
      <c r="N6243" s="3">
        <v>45364</v>
      </c>
      <c r="O6243" s="4" t="str">
        <f t="shared" si="681"/>
        <v>2024-03</v>
      </c>
      <c r="P6243" s="4" t="str">
        <f t="shared" si="682"/>
        <v>03</v>
      </c>
      <c r="Q6243" s="4" t="str">
        <f t="shared" si="683"/>
        <v>March</v>
      </c>
      <c r="R6243" s="30" t="str">
        <f t="shared" si="684"/>
        <v>13</v>
      </c>
      <c r="W6243" t="str">
        <f t="shared" si="685"/>
        <v>ok</v>
      </c>
    </row>
    <row r="6244" spans="1:23" x14ac:dyDescent="0.3">
      <c r="A6244" t="s">
        <v>6286</v>
      </c>
      <c r="B6244" t="s">
        <v>23</v>
      </c>
      <c r="C6244" t="s">
        <v>24</v>
      </c>
      <c r="D6244" t="s">
        <v>25</v>
      </c>
      <c r="E6244" t="s">
        <v>45</v>
      </c>
      <c r="F6244" t="s">
        <v>60</v>
      </c>
      <c r="G6244" s="5">
        <v>19088.88</v>
      </c>
      <c r="H6244" s="5">
        <f t="shared" si="679"/>
        <v>343.59983999999997</v>
      </c>
      <c r="I6244" s="6">
        <v>3</v>
      </c>
      <c r="J6244" s="6">
        <v>57266.64</v>
      </c>
      <c r="K6244" s="5">
        <f t="shared" si="680"/>
        <v>1030.79952</v>
      </c>
      <c r="L6244" s="7">
        <v>4.6399999999999997</v>
      </c>
      <c r="M6244" s="7">
        <v>3048</v>
      </c>
      <c r="N6244" s="3">
        <v>45536</v>
      </c>
      <c r="O6244" s="4" t="str">
        <f t="shared" si="681"/>
        <v>2024-09</v>
      </c>
      <c r="P6244" s="4" t="str">
        <f t="shared" si="682"/>
        <v>09</v>
      </c>
      <c r="Q6244" s="4" t="str">
        <f t="shared" si="683"/>
        <v>September</v>
      </c>
      <c r="R6244" s="30" t="str">
        <f t="shared" si="684"/>
        <v>01</v>
      </c>
      <c r="W6244" t="str">
        <f t="shared" si="685"/>
        <v>ok</v>
      </c>
    </row>
    <row r="6245" spans="1:23" x14ac:dyDescent="0.3">
      <c r="A6245" t="s">
        <v>6287</v>
      </c>
      <c r="B6245" t="s">
        <v>23</v>
      </c>
      <c r="C6245" t="s">
        <v>24</v>
      </c>
      <c r="D6245" t="s">
        <v>25</v>
      </c>
      <c r="E6245" t="s">
        <v>14</v>
      </c>
      <c r="F6245" t="s">
        <v>31</v>
      </c>
      <c r="G6245" s="5">
        <v>17977.8</v>
      </c>
      <c r="H6245" s="5">
        <f t="shared" si="679"/>
        <v>323.60039999999998</v>
      </c>
      <c r="I6245" s="6">
        <v>3</v>
      </c>
      <c r="J6245" s="6">
        <v>53933.4</v>
      </c>
      <c r="K6245" s="5">
        <f t="shared" si="680"/>
        <v>970.80119999999988</v>
      </c>
      <c r="L6245" s="7">
        <v>4.66</v>
      </c>
      <c r="M6245" s="7">
        <v>3296</v>
      </c>
      <c r="N6245" s="3">
        <v>45409</v>
      </c>
      <c r="O6245" s="4" t="str">
        <f t="shared" si="681"/>
        <v>2024-04</v>
      </c>
      <c r="P6245" s="4" t="str">
        <f t="shared" si="682"/>
        <v>04</v>
      </c>
      <c r="Q6245" s="4" t="str">
        <f t="shared" si="683"/>
        <v>April</v>
      </c>
      <c r="R6245" s="30" t="str">
        <f t="shared" si="684"/>
        <v>27</v>
      </c>
      <c r="W6245" t="str">
        <f t="shared" si="685"/>
        <v>ok</v>
      </c>
    </row>
    <row r="6246" spans="1:23" x14ac:dyDescent="0.3">
      <c r="A6246" t="s">
        <v>6288</v>
      </c>
      <c r="B6246" t="s">
        <v>33</v>
      </c>
      <c r="C6246" t="s">
        <v>12</v>
      </c>
      <c r="D6246" t="s">
        <v>34</v>
      </c>
      <c r="E6246" t="s">
        <v>45</v>
      </c>
      <c r="F6246" t="s">
        <v>21</v>
      </c>
      <c r="G6246" s="5">
        <v>17592.93</v>
      </c>
      <c r="H6246" s="5">
        <f t="shared" si="679"/>
        <v>316.67273999999998</v>
      </c>
      <c r="I6246" s="6">
        <v>4</v>
      </c>
      <c r="J6246" s="6">
        <v>70371.72</v>
      </c>
      <c r="K6246" s="5">
        <f t="shared" si="680"/>
        <v>1266.6909599999999</v>
      </c>
      <c r="L6246" s="7">
        <v>2.8</v>
      </c>
      <c r="M6246" s="7">
        <v>603</v>
      </c>
      <c r="N6246" s="3">
        <v>45545</v>
      </c>
      <c r="O6246" s="4" t="str">
        <f t="shared" si="681"/>
        <v>2024-09</v>
      </c>
      <c r="P6246" s="4" t="str">
        <f t="shared" si="682"/>
        <v>09</v>
      </c>
      <c r="Q6246" s="4" t="str">
        <f t="shared" si="683"/>
        <v>September</v>
      </c>
      <c r="R6246" s="30" t="str">
        <f t="shared" si="684"/>
        <v>10</v>
      </c>
      <c r="W6246" t="str">
        <f t="shared" si="685"/>
        <v>ok</v>
      </c>
    </row>
    <row r="6247" spans="1:23" x14ac:dyDescent="0.3">
      <c r="A6247" t="s">
        <v>6289</v>
      </c>
      <c r="B6247" t="s">
        <v>11</v>
      </c>
      <c r="C6247" t="s">
        <v>12</v>
      </c>
      <c r="D6247" t="s">
        <v>13</v>
      </c>
      <c r="E6247" t="s">
        <v>14</v>
      </c>
      <c r="F6247" t="s">
        <v>21</v>
      </c>
      <c r="G6247" s="5">
        <v>10378.9</v>
      </c>
      <c r="H6247" s="5">
        <f t="shared" si="679"/>
        <v>186.82019999999997</v>
      </c>
      <c r="I6247" s="6">
        <v>5</v>
      </c>
      <c r="J6247" s="6">
        <v>51894.5</v>
      </c>
      <c r="K6247" s="5">
        <f t="shared" si="680"/>
        <v>934.10099999999989</v>
      </c>
      <c r="L6247" s="7">
        <v>1.95</v>
      </c>
      <c r="M6247" s="7">
        <v>1727</v>
      </c>
      <c r="N6247" s="3">
        <v>45345</v>
      </c>
      <c r="O6247" s="4" t="str">
        <f t="shared" si="681"/>
        <v>2024-02</v>
      </c>
      <c r="P6247" s="4" t="str">
        <f t="shared" si="682"/>
        <v>02</v>
      </c>
      <c r="Q6247" s="4" t="str">
        <f t="shared" si="683"/>
        <v>February</v>
      </c>
      <c r="R6247" s="30" t="str">
        <f t="shared" si="684"/>
        <v>23</v>
      </c>
      <c r="W6247" t="str">
        <f t="shared" si="685"/>
        <v>ok</v>
      </c>
    </row>
    <row r="6248" spans="1:23" x14ac:dyDescent="0.3">
      <c r="A6248" t="s">
        <v>6290</v>
      </c>
      <c r="B6248" t="s">
        <v>28</v>
      </c>
      <c r="C6248" t="s">
        <v>29</v>
      </c>
      <c r="D6248" t="s">
        <v>30</v>
      </c>
      <c r="E6248" t="s">
        <v>14</v>
      </c>
      <c r="F6248" t="s">
        <v>15</v>
      </c>
      <c r="G6248" s="5">
        <v>18913.240000000002</v>
      </c>
      <c r="H6248" s="5">
        <f t="shared" si="679"/>
        <v>340.43831999999998</v>
      </c>
      <c r="I6248" s="6">
        <v>3</v>
      </c>
      <c r="J6248" s="6">
        <v>56739.72</v>
      </c>
      <c r="K6248" s="5">
        <f t="shared" si="680"/>
        <v>1021.3149599999999</v>
      </c>
      <c r="L6248" s="7">
        <v>4.8499999999999996</v>
      </c>
      <c r="M6248" s="7">
        <v>4971</v>
      </c>
      <c r="N6248" s="3">
        <v>45488</v>
      </c>
      <c r="O6248" s="4" t="str">
        <f t="shared" si="681"/>
        <v>2024-07</v>
      </c>
      <c r="P6248" s="4" t="str">
        <f t="shared" si="682"/>
        <v>07</v>
      </c>
      <c r="Q6248" s="4" t="str">
        <f t="shared" si="683"/>
        <v>July</v>
      </c>
      <c r="R6248" s="30" t="str">
        <f t="shared" si="684"/>
        <v>15</v>
      </c>
      <c r="W6248" t="str">
        <f t="shared" si="685"/>
        <v>ok</v>
      </c>
    </row>
    <row r="6249" spans="1:23" x14ac:dyDescent="0.3">
      <c r="A6249" t="s">
        <v>6291</v>
      </c>
      <c r="B6249" t="s">
        <v>51</v>
      </c>
      <c r="C6249" t="s">
        <v>29</v>
      </c>
      <c r="D6249" t="s">
        <v>52</v>
      </c>
      <c r="E6249" t="s">
        <v>45</v>
      </c>
      <c r="F6249" t="s">
        <v>31</v>
      </c>
      <c r="G6249" s="5">
        <v>3892.47</v>
      </c>
      <c r="H6249" s="5">
        <f t="shared" si="679"/>
        <v>70.064459999999997</v>
      </c>
      <c r="I6249" s="6">
        <v>2</v>
      </c>
      <c r="J6249" s="6">
        <v>7784.94</v>
      </c>
      <c r="K6249" s="5">
        <f t="shared" si="680"/>
        <v>140.12891999999999</v>
      </c>
      <c r="L6249" s="7">
        <v>2.9</v>
      </c>
      <c r="M6249" s="7">
        <v>4257</v>
      </c>
      <c r="N6249" s="3">
        <v>45398</v>
      </c>
      <c r="O6249" s="4" t="str">
        <f t="shared" si="681"/>
        <v>2024-04</v>
      </c>
      <c r="P6249" s="4" t="str">
        <f t="shared" si="682"/>
        <v>04</v>
      </c>
      <c r="Q6249" s="4" t="str">
        <f t="shared" si="683"/>
        <v>April</v>
      </c>
      <c r="R6249" s="30" t="str">
        <f t="shared" si="684"/>
        <v>16</v>
      </c>
      <c r="W6249" t="str">
        <f t="shared" si="685"/>
        <v>ok</v>
      </c>
    </row>
    <row r="6250" spans="1:23" x14ac:dyDescent="0.3">
      <c r="A6250" t="s">
        <v>6292</v>
      </c>
      <c r="B6250" t="s">
        <v>33</v>
      </c>
      <c r="C6250" t="s">
        <v>12</v>
      </c>
      <c r="D6250" t="s">
        <v>34</v>
      </c>
      <c r="E6250" t="s">
        <v>20</v>
      </c>
      <c r="F6250" t="s">
        <v>21</v>
      </c>
      <c r="G6250" s="5">
        <v>13833.57</v>
      </c>
      <c r="H6250" s="5">
        <f t="shared" si="679"/>
        <v>249.00425999999999</v>
      </c>
      <c r="I6250" s="6">
        <v>1</v>
      </c>
      <c r="J6250" s="6">
        <v>13833.57</v>
      </c>
      <c r="K6250" s="5">
        <f t="shared" si="680"/>
        <v>249.00425999999999</v>
      </c>
      <c r="L6250" s="7">
        <v>1.37</v>
      </c>
      <c r="M6250" s="7">
        <v>3689</v>
      </c>
      <c r="N6250" s="3">
        <v>45296</v>
      </c>
      <c r="O6250" s="4" t="str">
        <f t="shared" si="681"/>
        <v>2024-01</v>
      </c>
      <c r="P6250" s="4" t="str">
        <f t="shared" si="682"/>
        <v>01</v>
      </c>
      <c r="Q6250" s="4" t="str">
        <f t="shared" si="683"/>
        <v>January</v>
      </c>
      <c r="R6250" s="30" t="str">
        <f t="shared" si="684"/>
        <v>05</v>
      </c>
      <c r="W6250" t="str">
        <f t="shared" si="685"/>
        <v>ok</v>
      </c>
    </row>
    <row r="6251" spans="1:23" x14ac:dyDescent="0.3">
      <c r="A6251" t="s">
        <v>6293</v>
      </c>
      <c r="B6251" t="s">
        <v>51</v>
      </c>
      <c r="C6251" t="s">
        <v>29</v>
      </c>
      <c r="D6251" t="s">
        <v>52</v>
      </c>
      <c r="E6251" t="s">
        <v>20</v>
      </c>
      <c r="F6251" t="s">
        <v>26</v>
      </c>
      <c r="G6251" s="5">
        <v>3688.24</v>
      </c>
      <c r="H6251" s="5">
        <f t="shared" si="679"/>
        <v>66.388319999999993</v>
      </c>
      <c r="I6251" s="6">
        <v>3</v>
      </c>
      <c r="J6251" s="6">
        <v>11064.72</v>
      </c>
      <c r="K6251" s="5">
        <f t="shared" si="680"/>
        <v>199.16495999999998</v>
      </c>
      <c r="L6251" s="7">
        <v>4.68</v>
      </c>
      <c r="M6251" s="7">
        <v>3626</v>
      </c>
      <c r="N6251" s="3">
        <v>45507</v>
      </c>
      <c r="O6251" s="4" t="str">
        <f t="shared" si="681"/>
        <v>2024-08</v>
      </c>
      <c r="P6251" s="4" t="str">
        <f t="shared" si="682"/>
        <v>08</v>
      </c>
      <c r="Q6251" s="4" t="str">
        <f t="shared" si="683"/>
        <v>August</v>
      </c>
      <c r="R6251" s="30" t="str">
        <f t="shared" si="684"/>
        <v>03</v>
      </c>
      <c r="W6251" t="str">
        <f t="shared" si="685"/>
        <v>ok</v>
      </c>
    </row>
    <row r="6252" spans="1:23" x14ac:dyDescent="0.3">
      <c r="A6252" t="s">
        <v>6294</v>
      </c>
      <c r="B6252" t="s">
        <v>17</v>
      </c>
      <c r="C6252" t="s">
        <v>18</v>
      </c>
      <c r="D6252" t="s">
        <v>19</v>
      </c>
      <c r="E6252" t="s">
        <v>45</v>
      </c>
      <c r="F6252" t="s">
        <v>21</v>
      </c>
      <c r="G6252" s="5">
        <v>19197</v>
      </c>
      <c r="H6252" s="5">
        <f t="shared" si="679"/>
        <v>345.54599999999999</v>
      </c>
      <c r="I6252" s="6">
        <v>2</v>
      </c>
      <c r="J6252" s="6">
        <v>38394</v>
      </c>
      <c r="K6252" s="5">
        <f t="shared" si="680"/>
        <v>691.09199999999998</v>
      </c>
      <c r="L6252" s="7">
        <v>2.67</v>
      </c>
      <c r="M6252" s="7">
        <v>2006</v>
      </c>
      <c r="N6252" s="3">
        <v>45376</v>
      </c>
      <c r="O6252" s="4" t="str">
        <f t="shared" si="681"/>
        <v>2024-03</v>
      </c>
      <c r="P6252" s="4" t="str">
        <f t="shared" si="682"/>
        <v>03</v>
      </c>
      <c r="Q6252" s="4" t="str">
        <f t="shared" si="683"/>
        <v>March</v>
      </c>
      <c r="R6252" s="30" t="str">
        <f t="shared" si="684"/>
        <v>25</v>
      </c>
      <c r="W6252" t="str">
        <f t="shared" si="685"/>
        <v>ok</v>
      </c>
    </row>
    <row r="6253" spans="1:23" x14ac:dyDescent="0.3">
      <c r="A6253" t="s">
        <v>6295</v>
      </c>
      <c r="B6253" t="s">
        <v>28</v>
      </c>
      <c r="C6253" t="s">
        <v>29</v>
      </c>
      <c r="D6253" t="s">
        <v>30</v>
      </c>
      <c r="E6253" t="s">
        <v>14</v>
      </c>
      <c r="F6253" t="s">
        <v>26</v>
      </c>
      <c r="G6253" s="5">
        <v>16392.46</v>
      </c>
      <c r="H6253" s="5">
        <f t="shared" si="679"/>
        <v>295.06427999999994</v>
      </c>
      <c r="I6253" s="6">
        <v>3</v>
      </c>
      <c r="J6253" s="6">
        <v>49177.38</v>
      </c>
      <c r="K6253" s="5">
        <f t="shared" si="680"/>
        <v>885.19283999999982</v>
      </c>
      <c r="L6253" s="7">
        <v>4.76</v>
      </c>
      <c r="M6253" s="7">
        <v>3743</v>
      </c>
      <c r="N6253" s="3">
        <v>45620</v>
      </c>
      <c r="O6253" s="4" t="str">
        <f t="shared" si="681"/>
        <v>2024-11</v>
      </c>
      <c r="P6253" s="4" t="str">
        <f t="shared" si="682"/>
        <v>11</v>
      </c>
      <c r="Q6253" s="4" t="str">
        <f t="shared" si="683"/>
        <v>November</v>
      </c>
      <c r="R6253" s="30" t="str">
        <f t="shared" si="684"/>
        <v>24</v>
      </c>
      <c r="W6253" t="str">
        <f t="shared" si="685"/>
        <v>ok</v>
      </c>
    </row>
    <row r="6254" spans="1:23" x14ac:dyDescent="0.3">
      <c r="A6254" t="s">
        <v>6296</v>
      </c>
      <c r="B6254" t="s">
        <v>17</v>
      </c>
      <c r="C6254" t="s">
        <v>18</v>
      </c>
      <c r="D6254" t="s">
        <v>19</v>
      </c>
      <c r="E6254" t="s">
        <v>45</v>
      </c>
      <c r="F6254" t="s">
        <v>60</v>
      </c>
      <c r="G6254" s="5">
        <v>3149.36</v>
      </c>
      <c r="H6254" s="5">
        <f t="shared" si="679"/>
        <v>56.688479999999998</v>
      </c>
      <c r="I6254" s="6">
        <v>1</v>
      </c>
      <c r="J6254" s="6">
        <v>3149.36</v>
      </c>
      <c r="K6254" s="5">
        <f t="shared" si="680"/>
        <v>56.688479999999998</v>
      </c>
      <c r="L6254" s="7">
        <v>2.96</v>
      </c>
      <c r="M6254" s="7">
        <v>1734</v>
      </c>
      <c r="N6254" s="3">
        <v>45551</v>
      </c>
      <c r="O6254" s="4" t="str">
        <f t="shared" si="681"/>
        <v>2024-09</v>
      </c>
      <c r="P6254" s="4" t="str">
        <f t="shared" si="682"/>
        <v>09</v>
      </c>
      <c r="Q6254" s="4" t="str">
        <f t="shared" si="683"/>
        <v>September</v>
      </c>
      <c r="R6254" s="30" t="str">
        <f t="shared" si="684"/>
        <v>16</v>
      </c>
      <c r="W6254" t="str">
        <f t="shared" si="685"/>
        <v>ok</v>
      </c>
    </row>
    <row r="6255" spans="1:23" x14ac:dyDescent="0.3">
      <c r="A6255" t="s">
        <v>6297</v>
      </c>
      <c r="B6255" t="s">
        <v>28</v>
      </c>
      <c r="C6255" t="s">
        <v>29</v>
      </c>
      <c r="D6255" t="s">
        <v>30</v>
      </c>
      <c r="E6255" t="s">
        <v>20</v>
      </c>
      <c r="F6255" t="s">
        <v>21</v>
      </c>
      <c r="G6255" s="5">
        <v>6284.2</v>
      </c>
      <c r="H6255" s="5">
        <f t="shared" si="679"/>
        <v>113.11559999999999</v>
      </c>
      <c r="I6255" s="6">
        <v>3</v>
      </c>
      <c r="J6255" s="6">
        <v>18852.599999999999</v>
      </c>
      <c r="K6255" s="5">
        <f t="shared" si="680"/>
        <v>339.34679999999997</v>
      </c>
      <c r="L6255" s="7">
        <v>4.3899999999999997</v>
      </c>
      <c r="M6255" s="7">
        <v>556</v>
      </c>
      <c r="N6255" s="3">
        <v>45320</v>
      </c>
      <c r="O6255" s="4" t="str">
        <f t="shared" si="681"/>
        <v>2024-01</v>
      </c>
      <c r="P6255" s="4" t="str">
        <f t="shared" si="682"/>
        <v>01</v>
      </c>
      <c r="Q6255" s="4" t="str">
        <f t="shared" si="683"/>
        <v>January</v>
      </c>
      <c r="R6255" s="30" t="str">
        <f t="shared" si="684"/>
        <v>29</v>
      </c>
      <c r="W6255" t="str">
        <f t="shared" si="685"/>
        <v>ok</v>
      </c>
    </row>
    <row r="6256" spans="1:23" x14ac:dyDescent="0.3">
      <c r="A6256" t="s">
        <v>6298</v>
      </c>
      <c r="B6256" t="s">
        <v>41</v>
      </c>
      <c r="C6256" t="s">
        <v>42</v>
      </c>
      <c r="D6256" t="s">
        <v>43</v>
      </c>
      <c r="E6256" t="s">
        <v>20</v>
      </c>
      <c r="F6256" t="s">
        <v>38</v>
      </c>
      <c r="G6256" s="5">
        <v>8200.9500000000007</v>
      </c>
      <c r="H6256" s="5">
        <f t="shared" si="679"/>
        <v>147.61709999999999</v>
      </c>
      <c r="I6256" s="6">
        <v>5</v>
      </c>
      <c r="J6256" s="6">
        <v>41004.75</v>
      </c>
      <c r="K6256" s="5">
        <f t="shared" si="680"/>
        <v>738.08549999999991</v>
      </c>
      <c r="L6256" s="7">
        <v>3.72</v>
      </c>
      <c r="M6256" s="7">
        <v>757</v>
      </c>
      <c r="N6256" s="3">
        <v>45391</v>
      </c>
      <c r="O6256" s="4" t="str">
        <f t="shared" si="681"/>
        <v>2024-04</v>
      </c>
      <c r="P6256" s="4" t="str">
        <f t="shared" si="682"/>
        <v>04</v>
      </c>
      <c r="Q6256" s="4" t="str">
        <f t="shared" si="683"/>
        <v>April</v>
      </c>
      <c r="R6256" s="30" t="str">
        <f t="shared" si="684"/>
        <v>09</v>
      </c>
      <c r="W6256" t="str">
        <f t="shared" si="685"/>
        <v>ok</v>
      </c>
    </row>
    <row r="6257" spans="1:23" x14ac:dyDescent="0.3">
      <c r="A6257" t="s">
        <v>6299</v>
      </c>
      <c r="B6257" t="s">
        <v>51</v>
      </c>
      <c r="C6257" t="s">
        <v>29</v>
      </c>
      <c r="D6257" t="s">
        <v>52</v>
      </c>
      <c r="E6257" t="s">
        <v>45</v>
      </c>
      <c r="F6257" t="s">
        <v>31</v>
      </c>
      <c r="G6257" s="5">
        <v>2496.16</v>
      </c>
      <c r="H6257" s="5">
        <f t="shared" si="679"/>
        <v>44.930879999999995</v>
      </c>
      <c r="I6257" s="6">
        <v>1</v>
      </c>
      <c r="J6257" s="6">
        <v>2496.16</v>
      </c>
      <c r="K6257" s="5">
        <f t="shared" si="680"/>
        <v>44.930879999999995</v>
      </c>
      <c r="L6257" s="7">
        <v>2.97</v>
      </c>
      <c r="M6257" s="7">
        <v>839</v>
      </c>
      <c r="N6257" s="3">
        <v>45382</v>
      </c>
      <c r="O6257" s="4" t="str">
        <f t="shared" si="681"/>
        <v>2024-03</v>
      </c>
      <c r="P6257" s="4" t="str">
        <f t="shared" si="682"/>
        <v>03</v>
      </c>
      <c r="Q6257" s="4" t="str">
        <f t="shared" si="683"/>
        <v>March</v>
      </c>
      <c r="R6257" s="30" t="str">
        <f t="shared" si="684"/>
        <v>31</v>
      </c>
      <c r="W6257" t="str">
        <f t="shared" si="685"/>
        <v>ok</v>
      </c>
    </row>
    <row r="6258" spans="1:23" x14ac:dyDescent="0.3">
      <c r="A6258" t="s">
        <v>6300</v>
      </c>
      <c r="B6258" t="s">
        <v>36</v>
      </c>
      <c r="C6258" t="s">
        <v>18</v>
      </c>
      <c r="D6258" t="s">
        <v>37</v>
      </c>
      <c r="E6258" t="s">
        <v>20</v>
      </c>
      <c r="F6258" t="s">
        <v>26</v>
      </c>
      <c r="G6258" s="5">
        <v>11031.16</v>
      </c>
      <c r="H6258" s="5">
        <f t="shared" si="679"/>
        <v>198.56087999999997</v>
      </c>
      <c r="I6258" s="6">
        <v>4</v>
      </c>
      <c r="J6258" s="6">
        <v>44124.639999999999</v>
      </c>
      <c r="K6258" s="5">
        <f t="shared" si="680"/>
        <v>794.24351999999988</v>
      </c>
      <c r="L6258" s="7">
        <v>1.76</v>
      </c>
      <c r="M6258" s="7">
        <v>3105</v>
      </c>
      <c r="N6258" s="3">
        <v>45344</v>
      </c>
      <c r="O6258" s="4" t="str">
        <f t="shared" si="681"/>
        <v>2024-02</v>
      </c>
      <c r="P6258" s="4" t="str">
        <f t="shared" si="682"/>
        <v>02</v>
      </c>
      <c r="Q6258" s="4" t="str">
        <f t="shared" si="683"/>
        <v>February</v>
      </c>
      <c r="R6258" s="30" t="str">
        <f t="shared" si="684"/>
        <v>22</v>
      </c>
      <c r="W6258" t="str">
        <f t="shared" si="685"/>
        <v>ok</v>
      </c>
    </row>
    <row r="6259" spans="1:23" x14ac:dyDescent="0.3">
      <c r="A6259" t="s">
        <v>6301</v>
      </c>
      <c r="B6259" t="s">
        <v>51</v>
      </c>
      <c r="C6259" t="s">
        <v>29</v>
      </c>
      <c r="D6259" t="s">
        <v>52</v>
      </c>
      <c r="E6259" t="s">
        <v>14</v>
      </c>
      <c r="F6259" t="s">
        <v>26</v>
      </c>
      <c r="G6259" s="5">
        <v>8738.65</v>
      </c>
      <c r="H6259" s="5">
        <f t="shared" si="679"/>
        <v>157.29569999999998</v>
      </c>
      <c r="I6259" s="6">
        <v>1</v>
      </c>
      <c r="J6259" s="6">
        <v>8738.65</v>
      </c>
      <c r="K6259" s="5">
        <f t="shared" si="680"/>
        <v>157.29569999999998</v>
      </c>
      <c r="L6259" s="7">
        <v>3.84</v>
      </c>
      <c r="M6259" s="7">
        <v>274</v>
      </c>
      <c r="N6259" s="3">
        <v>45610</v>
      </c>
      <c r="O6259" s="4" t="str">
        <f t="shared" si="681"/>
        <v>2024-11</v>
      </c>
      <c r="P6259" s="4" t="str">
        <f t="shared" si="682"/>
        <v>11</v>
      </c>
      <c r="Q6259" s="4" t="str">
        <f t="shared" si="683"/>
        <v>November</v>
      </c>
      <c r="R6259" s="30" t="str">
        <f t="shared" si="684"/>
        <v>14</v>
      </c>
      <c r="W6259" t="str">
        <f t="shared" si="685"/>
        <v>ok</v>
      </c>
    </row>
    <row r="6260" spans="1:23" x14ac:dyDescent="0.3">
      <c r="A6260" t="s">
        <v>6302</v>
      </c>
      <c r="B6260" t="s">
        <v>47</v>
      </c>
      <c r="C6260" t="s">
        <v>12</v>
      </c>
      <c r="D6260" t="s">
        <v>48</v>
      </c>
      <c r="E6260" t="s">
        <v>14</v>
      </c>
      <c r="F6260" t="s">
        <v>60</v>
      </c>
      <c r="G6260" s="5">
        <v>12735.06</v>
      </c>
      <c r="H6260" s="5">
        <f t="shared" si="679"/>
        <v>229.23107999999996</v>
      </c>
      <c r="I6260" s="6">
        <v>3</v>
      </c>
      <c r="J6260" s="6">
        <v>38205.18</v>
      </c>
      <c r="K6260" s="5">
        <f t="shared" si="680"/>
        <v>687.69323999999983</v>
      </c>
      <c r="L6260" s="7">
        <v>4</v>
      </c>
      <c r="M6260" s="7">
        <v>2314</v>
      </c>
      <c r="N6260" s="3">
        <v>45647</v>
      </c>
      <c r="O6260" s="4" t="str">
        <f t="shared" si="681"/>
        <v>2024-12</v>
      </c>
      <c r="P6260" s="4" t="str">
        <f t="shared" si="682"/>
        <v>12</v>
      </c>
      <c r="Q6260" s="4" t="str">
        <f t="shared" si="683"/>
        <v>December</v>
      </c>
      <c r="R6260" s="30" t="str">
        <f t="shared" si="684"/>
        <v>21</v>
      </c>
      <c r="W6260" t="str">
        <f t="shared" si="685"/>
        <v>ok</v>
      </c>
    </row>
    <row r="6261" spans="1:23" x14ac:dyDescent="0.3">
      <c r="A6261" t="s">
        <v>6303</v>
      </c>
      <c r="B6261" t="s">
        <v>17</v>
      </c>
      <c r="C6261" t="s">
        <v>18</v>
      </c>
      <c r="D6261" t="s">
        <v>19</v>
      </c>
      <c r="E6261" t="s">
        <v>14</v>
      </c>
      <c r="F6261" t="s">
        <v>21</v>
      </c>
      <c r="G6261" s="5">
        <v>14728.65</v>
      </c>
      <c r="H6261" s="5">
        <f t="shared" si="679"/>
        <v>265.11569999999995</v>
      </c>
      <c r="I6261" s="6">
        <v>3</v>
      </c>
      <c r="J6261" s="6">
        <v>44185.95</v>
      </c>
      <c r="K6261" s="5">
        <f t="shared" si="680"/>
        <v>795.34709999999984</v>
      </c>
      <c r="L6261" s="7">
        <v>2.65</v>
      </c>
      <c r="M6261" s="7">
        <v>372</v>
      </c>
      <c r="N6261" s="3">
        <v>45315</v>
      </c>
      <c r="O6261" s="4" t="str">
        <f t="shared" si="681"/>
        <v>2024-01</v>
      </c>
      <c r="P6261" s="4" t="str">
        <f t="shared" si="682"/>
        <v>01</v>
      </c>
      <c r="Q6261" s="4" t="str">
        <f t="shared" si="683"/>
        <v>January</v>
      </c>
      <c r="R6261" s="30" t="str">
        <f t="shared" si="684"/>
        <v>24</v>
      </c>
      <c r="W6261" t="str">
        <f t="shared" si="685"/>
        <v>ok</v>
      </c>
    </row>
    <row r="6262" spans="1:23" x14ac:dyDescent="0.3">
      <c r="A6262" t="s">
        <v>6304</v>
      </c>
      <c r="B6262" t="s">
        <v>28</v>
      </c>
      <c r="C6262" t="s">
        <v>29</v>
      </c>
      <c r="D6262" t="s">
        <v>30</v>
      </c>
      <c r="E6262" t="s">
        <v>45</v>
      </c>
      <c r="F6262" t="s">
        <v>38</v>
      </c>
      <c r="G6262" s="5">
        <v>14188.46</v>
      </c>
      <c r="H6262" s="5">
        <f t="shared" si="679"/>
        <v>255.39227999999997</v>
      </c>
      <c r="I6262" s="6">
        <v>1</v>
      </c>
      <c r="J6262" s="6">
        <v>14188.46</v>
      </c>
      <c r="K6262" s="5">
        <f t="shared" si="680"/>
        <v>255.39227999999997</v>
      </c>
      <c r="L6262" s="7">
        <v>2.09</v>
      </c>
      <c r="M6262" s="7">
        <v>4664</v>
      </c>
      <c r="N6262" s="3">
        <v>45637</v>
      </c>
      <c r="O6262" s="4" t="str">
        <f t="shared" si="681"/>
        <v>2024-12</v>
      </c>
      <c r="P6262" s="4" t="str">
        <f t="shared" si="682"/>
        <v>12</v>
      </c>
      <c r="Q6262" s="4" t="str">
        <f t="shared" si="683"/>
        <v>December</v>
      </c>
      <c r="R6262" s="30" t="str">
        <f t="shared" si="684"/>
        <v>11</v>
      </c>
      <c r="W6262" t="str">
        <f t="shared" si="685"/>
        <v>ok</v>
      </c>
    </row>
    <row r="6263" spans="1:23" x14ac:dyDescent="0.3">
      <c r="A6263" t="s">
        <v>6305</v>
      </c>
      <c r="B6263" t="s">
        <v>63</v>
      </c>
      <c r="C6263" t="s">
        <v>18</v>
      </c>
      <c r="D6263" t="s">
        <v>64</v>
      </c>
      <c r="E6263" t="s">
        <v>45</v>
      </c>
      <c r="F6263" t="s">
        <v>60</v>
      </c>
      <c r="G6263" s="5">
        <v>8074.37</v>
      </c>
      <c r="H6263" s="5">
        <f t="shared" si="679"/>
        <v>145.33865999999998</v>
      </c>
      <c r="I6263" s="6">
        <v>5</v>
      </c>
      <c r="J6263" s="6">
        <v>40371.85</v>
      </c>
      <c r="K6263" s="5">
        <f t="shared" si="680"/>
        <v>726.69329999999991</v>
      </c>
      <c r="L6263" s="7">
        <v>2.83</v>
      </c>
      <c r="M6263" s="7">
        <v>802</v>
      </c>
      <c r="N6263" s="3">
        <v>45605</v>
      </c>
      <c r="O6263" s="4" t="str">
        <f t="shared" si="681"/>
        <v>2024-11</v>
      </c>
      <c r="P6263" s="4" t="str">
        <f t="shared" si="682"/>
        <v>11</v>
      </c>
      <c r="Q6263" s="4" t="str">
        <f t="shared" si="683"/>
        <v>November</v>
      </c>
      <c r="R6263" s="30" t="str">
        <f t="shared" si="684"/>
        <v>09</v>
      </c>
      <c r="W6263" t="str">
        <f t="shared" si="685"/>
        <v>ok</v>
      </c>
    </row>
    <row r="6264" spans="1:23" x14ac:dyDescent="0.3">
      <c r="A6264" t="s">
        <v>6306</v>
      </c>
      <c r="B6264" t="s">
        <v>41</v>
      </c>
      <c r="C6264" t="s">
        <v>42</v>
      </c>
      <c r="D6264" t="s">
        <v>43</v>
      </c>
      <c r="E6264" t="s">
        <v>45</v>
      </c>
      <c r="F6264" t="s">
        <v>31</v>
      </c>
      <c r="G6264" s="5">
        <v>15224.83</v>
      </c>
      <c r="H6264" s="5">
        <f t="shared" si="679"/>
        <v>274.04693999999995</v>
      </c>
      <c r="I6264" s="6">
        <v>3</v>
      </c>
      <c r="J6264" s="6">
        <v>45674.49</v>
      </c>
      <c r="K6264" s="5">
        <f t="shared" si="680"/>
        <v>822.14081999999985</v>
      </c>
      <c r="L6264" s="7">
        <v>2.91</v>
      </c>
      <c r="M6264" s="7">
        <v>1888</v>
      </c>
      <c r="N6264" s="3">
        <v>45419</v>
      </c>
      <c r="O6264" s="4" t="str">
        <f t="shared" si="681"/>
        <v>2024-05</v>
      </c>
      <c r="P6264" s="4" t="str">
        <f t="shared" si="682"/>
        <v>05</v>
      </c>
      <c r="Q6264" s="4" t="str">
        <f t="shared" si="683"/>
        <v>May</v>
      </c>
      <c r="R6264" s="30" t="str">
        <f t="shared" si="684"/>
        <v>07</v>
      </c>
      <c r="W6264" t="str">
        <f t="shared" si="685"/>
        <v>ok</v>
      </c>
    </row>
    <row r="6265" spans="1:23" x14ac:dyDescent="0.3">
      <c r="A6265" t="s">
        <v>6307</v>
      </c>
      <c r="B6265" t="s">
        <v>36</v>
      </c>
      <c r="C6265" t="s">
        <v>18</v>
      </c>
      <c r="D6265" t="s">
        <v>37</v>
      </c>
      <c r="E6265" t="s">
        <v>45</v>
      </c>
      <c r="F6265" t="s">
        <v>26</v>
      </c>
      <c r="G6265" s="5">
        <v>18201.259999999998</v>
      </c>
      <c r="H6265" s="5">
        <f t="shared" si="679"/>
        <v>327.62267999999995</v>
      </c>
      <c r="I6265" s="6">
        <v>2</v>
      </c>
      <c r="J6265" s="6">
        <v>36402.519999999997</v>
      </c>
      <c r="K6265" s="5">
        <f t="shared" si="680"/>
        <v>655.24535999999989</v>
      </c>
      <c r="L6265" s="7">
        <v>4.4000000000000004</v>
      </c>
      <c r="M6265" s="7">
        <v>3312</v>
      </c>
      <c r="N6265" s="3">
        <v>45578</v>
      </c>
      <c r="O6265" s="4" t="str">
        <f t="shared" si="681"/>
        <v>2024-10</v>
      </c>
      <c r="P6265" s="4" t="str">
        <f t="shared" si="682"/>
        <v>10</v>
      </c>
      <c r="Q6265" s="4" t="str">
        <f t="shared" si="683"/>
        <v>October</v>
      </c>
      <c r="R6265" s="30" t="str">
        <f t="shared" si="684"/>
        <v>13</v>
      </c>
      <c r="W6265" t="str">
        <f t="shared" si="685"/>
        <v>ok</v>
      </c>
    </row>
    <row r="6266" spans="1:23" x14ac:dyDescent="0.3">
      <c r="A6266" t="s">
        <v>6308</v>
      </c>
      <c r="B6266" t="s">
        <v>63</v>
      </c>
      <c r="C6266" t="s">
        <v>18</v>
      </c>
      <c r="D6266" t="s">
        <v>64</v>
      </c>
      <c r="E6266" t="s">
        <v>45</v>
      </c>
      <c r="F6266" t="s">
        <v>26</v>
      </c>
      <c r="G6266" s="5">
        <v>16807.91</v>
      </c>
      <c r="H6266" s="5">
        <f t="shared" si="679"/>
        <v>302.54237999999998</v>
      </c>
      <c r="I6266" s="6">
        <v>2</v>
      </c>
      <c r="J6266" s="6">
        <v>33615.82</v>
      </c>
      <c r="K6266" s="5">
        <f t="shared" si="680"/>
        <v>605.08475999999996</v>
      </c>
      <c r="L6266" s="7">
        <v>1.96</v>
      </c>
      <c r="M6266" s="7">
        <v>1609</v>
      </c>
      <c r="N6266" s="3">
        <v>45342</v>
      </c>
      <c r="O6266" s="4" t="str">
        <f t="shared" si="681"/>
        <v>2024-02</v>
      </c>
      <c r="P6266" s="4" t="str">
        <f t="shared" si="682"/>
        <v>02</v>
      </c>
      <c r="Q6266" s="4" t="str">
        <f t="shared" si="683"/>
        <v>February</v>
      </c>
      <c r="R6266" s="30" t="str">
        <f t="shared" si="684"/>
        <v>20</v>
      </c>
      <c r="W6266" t="str">
        <f t="shared" si="685"/>
        <v>ok</v>
      </c>
    </row>
    <row r="6267" spans="1:23" x14ac:dyDescent="0.3">
      <c r="A6267" t="s">
        <v>6309</v>
      </c>
      <c r="B6267" t="s">
        <v>41</v>
      </c>
      <c r="C6267" t="s">
        <v>42</v>
      </c>
      <c r="D6267" t="s">
        <v>43</v>
      </c>
      <c r="E6267" t="s">
        <v>14</v>
      </c>
      <c r="F6267" t="s">
        <v>15</v>
      </c>
      <c r="G6267" s="5">
        <v>673.69</v>
      </c>
      <c r="H6267" s="5">
        <f t="shared" si="679"/>
        <v>12.12642</v>
      </c>
      <c r="I6267" s="6">
        <v>2</v>
      </c>
      <c r="J6267" s="6">
        <v>1347.38</v>
      </c>
      <c r="K6267" s="5">
        <f t="shared" si="680"/>
        <v>24.252839999999999</v>
      </c>
      <c r="L6267" s="7">
        <v>2.2799999999999998</v>
      </c>
      <c r="M6267" s="7">
        <v>2361</v>
      </c>
      <c r="N6267" s="3">
        <v>45393</v>
      </c>
      <c r="O6267" s="4" t="str">
        <f t="shared" si="681"/>
        <v>2024-04</v>
      </c>
      <c r="P6267" s="4" t="str">
        <f t="shared" si="682"/>
        <v>04</v>
      </c>
      <c r="Q6267" s="4" t="str">
        <f t="shared" si="683"/>
        <v>April</v>
      </c>
      <c r="R6267" s="30" t="str">
        <f t="shared" si="684"/>
        <v>11</v>
      </c>
      <c r="W6267" t="str">
        <f t="shared" si="685"/>
        <v>ok</v>
      </c>
    </row>
    <row r="6268" spans="1:23" x14ac:dyDescent="0.3">
      <c r="A6268" t="s">
        <v>6310</v>
      </c>
      <c r="B6268" t="s">
        <v>17</v>
      </c>
      <c r="C6268" t="s">
        <v>18</v>
      </c>
      <c r="D6268" t="s">
        <v>19</v>
      </c>
      <c r="E6268" t="s">
        <v>14</v>
      </c>
      <c r="F6268" t="s">
        <v>15</v>
      </c>
      <c r="G6268" s="5">
        <v>3017.83</v>
      </c>
      <c r="H6268" s="5">
        <f t="shared" si="679"/>
        <v>54.320939999999993</v>
      </c>
      <c r="I6268" s="6">
        <v>2</v>
      </c>
      <c r="J6268" s="6">
        <v>6035.66</v>
      </c>
      <c r="K6268" s="5">
        <f t="shared" si="680"/>
        <v>108.64187999999999</v>
      </c>
      <c r="L6268" s="7">
        <v>4.76</v>
      </c>
      <c r="M6268" s="7">
        <v>2274</v>
      </c>
      <c r="N6268" s="3">
        <v>45363</v>
      </c>
      <c r="O6268" s="4" t="str">
        <f t="shared" si="681"/>
        <v>2024-03</v>
      </c>
      <c r="P6268" s="4" t="str">
        <f t="shared" si="682"/>
        <v>03</v>
      </c>
      <c r="Q6268" s="4" t="str">
        <f t="shared" si="683"/>
        <v>March</v>
      </c>
      <c r="R6268" s="30" t="str">
        <f t="shared" si="684"/>
        <v>12</v>
      </c>
      <c r="W6268" t="str">
        <f t="shared" si="685"/>
        <v>ok</v>
      </c>
    </row>
    <row r="6269" spans="1:23" x14ac:dyDescent="0.3">
      <c r="A6269" t="s">
        <v>6311</v>
      </c>
      <c r="B6269" t="s">
        <v>11</v>
      </c>
      <c r="C6269" t="s">
        <v>12</v>
      </c>
      <c r="D6269" t="s">
        <v>13</v>
      </c>
      <c r="E6269" t="s">
        <v>45</v>
      </c>
      <c r="F6269" t="s">
        <v>38</v>
      </c>
      <c r="G6269" s="5">
        <v>3275.08</v>
      </c>
      <c r="H6269" s="5">
        <f t="shared" si="679"/>
        <v>58.951439999999991</v>
      </c>
      <c r="I6269" s="6">
        <v>2</v>
      </c>
      <c r="J6269" s="6">
        <v>6550.16</v>
      </c>
      <c r="K6269" s="5">
        <f t="shared" si="680"/>
        <v>117.90287999999998</v>
      </c>
      <c r="L6269" s="7">
        <v>1.67</v>
      </c>
      <c r="M6269" s="7">
        <v>4249</v>
      </c>
      <c r="N6269" s="3">
        <v>45625</v>
      </c>
      <c r="O6269" s="4" t="str">
        <f t="shared" si="681"/>
        <v>2024-11</v>
      </c>
      <c r="P6269" s="4" t="str">
        <f t="shared" si="682"/>
        <v>11</v>
      </c>
      <c r="Q6269" s="4" t="str">
        <f t="shared" si="683"/>
        <v>November</v>
      </c>
      <c r="R6269" s="30" t="str">
        <f t="shared" si="684"/>
        <v>29</v>
      </c>
      <c r="W6269" t="str">
        <f t="shared" si="685"/>
        <v>ok</v>
      </c>
    </row>
    <row r="6270" spans="1:23" x14ac:dyDescent="0.3">
      <c r="A6270" t="s">
        <v>6312</v>
      </c>
      <c r="B6270" t="s">
        <v>11</v>
      </c>
      <c r="C6270" t="s">
        <v>12</v>
      </c>
      <c r="D6270" t="s">
        <v>13</v>
      </c>
      <c r="E6270" t="s">
        <v>14</v>
      </c>
      <c r="F6270" t="s">
        <v>26</v>
      </c>
      <c r="G6270" s="5">
        <v>15214.94</v>
      </c>
      <c r="H6270" s="5">
        <f t="shared" si="679"/>
        <v>273.86892</v>
      </c>
      <c r="I6270" s="6">
        <v>1</v>
      </c>
      <c r="J6270" s="6">
        <v>15214.94</v>
      </c>
      <c r="K6270" s="5">
        <f t="shared" si="680"/>
        <v>273.86892</v>
      </c>
      <c r="L6270" s="7">
        <v>1.1200000000000001</v>
      </c>
      <c r="M6270" s="7">
        <v>4142</v>
      </c>
      <c r="N6270" s="3">
        <v>45472</v>
      </c>
      <c r="O6270" s="4" t="str">
        <f t="shared" si="681"/>
        <v>2024-06</v>
      </c>
      <c r="P6270" s="4" t="str">
        <f t="shared" si="682"/>
        <v>06</v>
      </c>
      <c r="Q6270" s="4" t="str">
        <f t="shared" si="683"/>
        <v>June</v>
      </c>
      <c r="R6270" s="30" t="str">
        <f t="shared" si="684"/>
        <v>29</v>
      </c>
      <c r="W6270" t="str">
        <f t="shared" si="685"/>
        <v>ok</v>
      </c>
    </row>
    <row r="6271" spans="1:23" x14ac:dyDescent="0.3">
      <c r="A6271" t="s">
        <v>6313</v>
      </c>
      <c r="B6271" t="s">
        <v>11</v>
      </c>
      <c r="C6271" t="s">
        <v>12</v>
      </c>
      <c r="D6271" t="s">
        <v>13</v>
      </c>
      <c r="E6271" t="s">
        <v>14</v>
      </c>
      <c r="F6271" t="s">
        <v>31</v>
      </c>
      <c r="G6271" s="5">
        <v>17748.22</v>
      </c>
      <c r="H6271" s="5">
        <f t="shared" si="679"/>
        <v>319.46796000000001</v>
      </c>
      <c r="I6271" s="6">
        <v>2</v>
      </c>
      <c r="J6271" s="6">
        <v>35496.44</v>
      </c>
      <c r="K6271" s="5">
        <f t="shared" si="680"/>
        <v>638.93592000000001</v>
      </c>
      <c r="L6271" s="7">
        <v>2.42</v>
      </c>
      <c r="M6271" s="7">
        <v>506</v>
      </c>
      <c r="N6271" s="3">
        <v>45549</v>
      </c>
      <c r="O6271" s="4" t="str">
        <f t="shared" si="681"/>
        <v>2024-09</v>
      </c>
      <c r="P6271" s="4" t="str">
        <f t="shared" si="682"/>
        <v>09</v>
      </c>
      <c r="Q6271" s="4" t="str">
        <f t="shared" si="683"/>
        <v>September</v>
      </c>
      <c r="R6271" s="30" t="str">
        <f t="shared" si="684"/>
        <v>14</v>
      </c>
      <c r="W6271" t="str">
        <f t="shared" si="685"/>
        <v>ok</v>
      </c>
    </row>
    <row r="6272" spans="1:23" x14ac:dyDescent="0.3">
      <c r="A6272" t="s">
        <v>6314</v>
      </c>
      <c r="B6272" t="s">
        <v>23</v>
      </c>
      <c r="C6272" t="s">
        <v>24</v>
      </c>
      <c r="D6272" t="s">
        <v>25</v>
      </c>
      <c r="E6272" t="s">
        <v>14</v>
      </c>
      <c r="F6272" t="s">
        <v>38</v>
      </c>
      <c r="G6272" s="5">
        <v>1694.32</v>
      </c>
      <c r="H6272" s="5">
        <f t="shared" si="679"/>
        <v>30.497759999999996</v>
      </c>
      <c r="I6272" s="6">
        <v>4</v>
      </c>
      <c r="J6272" s="6">
        <v>6777.28</v>
      </c>
      <c r="K6272" s="5">
        <f t="shared" si="680"/>
        <v>121.99103999999998</v>
      </c>
      <c r="L6272" s="7">
        <v>3.77</v>
      </c>
      <c r="M6272" s="7">
        <v>3134</v>
      </c>
      <c r="N6272" s="3">
        <v>45639</v>
      </c>
      <c r="O6272" s="4" t="str">
        <f t="shared" si="681"/>
        <v>2024-12</v>
      </c>
      <c r="P6272" s="4" t="str">
        <f t="shared" si="682"/>
        <v>12</v>
      </c>
      <c r="Q6272" s="4" t="str">
        <f t="shared" si="683"/>
        <v>December</v>
      </c>
      <c r="R6272" s="30" t="str">
        <f t="shared" si="684"/>
        <v>13</v>
      </c>
      <c r="W6272" t="str">
        <f t="shared" si="685"/>
        <v>ok</v>
      </c>
    </row>
    <row r="6273" spans="1:23" x14ac:dyDescent="0.3">
      <c r="A6273" t="s">
        <v>6315</v>
      </c>
      <c r="B6273" t="s">
        <v>36</v>
      </c>
      <c r="C6273" t="s">
        <v>18</v>
      </c>
      <c r="D6273" t="s">
        <v>37</v>
      </c>
      <c r="E6273" t="s">
        <v>14</v>
      </c>
      <c r="F6273" t="s">
        <v>31</v>
      </c>
      <c r="G6273" s="5">
        <v>7580.76</v>
      </c>
      <c r="H6273" s="5">
        <f t="shared" si="679"/>
        <v>136.45367999999999</v>
      </c>
      <c r="I6273" s="6">
        <v>2</v>
      </c>
      <c r="J6273" s="6">
        <v>15161.52</v>
      </c>
      <c r="K6273" s="5">
        <f t="shared" si="680"/>
        <v>272.90735999999998</v>
      </c>
      <c r="L6273" s="7">
        <v>2.63</v>
      </c>
      <c r="M6273" s="7">
        <v>3467</v>
      </c>
      <c r="N6273" s="3">
        <v>45391</v>
      </c>
      <c r="O6273" s="4" t="str">
        <f t="shared" si="681"/>
        <v>2024-04</v>
      </c>
      <c r="P6273" s="4" t="str">
        <f t="shared" si="682"/>
        <v>04</v>
      </c>
      <c r="Q6273" s="4" t="str">
        <f t="shared" si="683"/>
        <v>April</v>
      </c>
      <c r="R6273" s="30" t="str">
        <f t="shared" si="684"/>
        <v>09</v>
      </c>
      <c r="W6273" t="str">
        <f t="shared" si="685"/>
        <v>ok</v>
      </c>
    </row>
    <row r="6274" spans="1:23" x14ac:dyDescent="0.3">
      <c r="A6274" t="s">
        <v>6316</v>
      </c>
      <c r="B6274" t="s">
        <v>47</v>
      </c>
      <c r="C6274" t="s">
        <v>12</v>
      </c>
      <c r="D6274" t="s">
        <v>48</v>
      </c>
      <c r="E6274" t="s">
        <v>14</v>
      </c>
      <c r="F6274" t="s">
        <v>38</v>
      </c>
      <c r="G6274" s="5">
        <v>10762.28</v>
      </c>
      <c r="H6274" s="5">
        <f t="shared" si="679"/>
        <v>193.72103999999999</v>
      </c>
      <c r="I6274" s="6">
        <v>5</v>
      </c>
      <c r="J6274" s="6">
        <v>53811.4</v>
      </c>
      <c r="K6274" s="5">
        <f t="shared" si="680"/>
        <v>968.60519999999997</v>
      </c>
      <c r="L6274" s="7">
        <v>3.21</v>
      </c>
      <c r="M6274" s="7">
        <v>187</v>
      </c>
      <c r="N6274" s="3">
        <v>45633</v>
      </c>
      <c r="O6274" s="4" t="str">
        <f t="shared" si="681"/>
        <v>2024-12</v>
      </c>
      <c r="P6274" s="4" t="str">
        <f t="shared" si="682"/>
        <v>12</v>
      </c>
      <c r="Q6274" s="4" t="str">
        <f t="shared" si="683"/>
        <v>December</v>
      </c>
      <c r="R6274" s="30" t="str">
        <f t="shared" si="684"/>
        <v>07</v>
      </c>
      <c r="W6274" t="str">
        <f t="shared" si="685"/>
        <v>ok</v>
      </c>
    </row>
    <row r="6275" spans="1:23" x14ac:dyDescent="0.3">
      <c r="A6275" t="s">
        <v>6317</v>
      </c>
      <c r="B6275" t="s">
        <v>28</v>
      </c>
      <c r="C6275" t="s">
        <v>29</v>
      </c>
      <c r="D6275" t="s">
        <v>30</v>
      </c>
      <c r="E6275" t="s">
        <v>14</v>
      </c>
      <c r="F6275" t="s">
        <v>15</v>
      </c>
      <c r="G6275" s="5">
        <v>16708.39</v>
      </c>
      <c r="H6275" s="5">
        <f t="shared" ref="H6275:H6338" si="686">G6275*0.018</f>
        <v>300.75101999999998</v>
      </c>
      <c r="I6275" s="6">
        <v>1</v>
      </c>
      <c r="J6275" s="6">
        <v>16708.39</v>
      </c>
      <c r="K6275" s="5">
        <f t="shared" ref="K6275:K6338" si="687">H6275*I6275</f>
        <v>300.75101999999998</v>
      </c>
      <c r="L6275" s="7">
        <v>2.29</v>
      </c>
      <c r="M6275" s="7">
        <v>669</v>
      </c>
      <c r="N6275" s="3">
        <v>45516</v>
      </c>
      <c r="O6275" s="4" t="str">
        <f t="shared" ref="O6275:O6338" si="688">TEXT(N6275,"yyyy-mm")</f>
        <v>2024-08</v>
      </c>
      <c r="P6275" s="4" t="str">
        <f t="shared" ref="P6275:P6338" si="689">TEXT(N6275,"mm")</f>
        <v>08</v>
      </c>
      <c r="Q6275" s="4" t="str">
        <f t="shared" ref="Q6275:Q6338" si="690">TEXT(DATE(2024,P6275,1),"mmmm")</f>
        <v>August</v>
      </c>
      <c r="R6275" s="30" t="str">
        <f t="shared" ref="R6275:R6338" si="691">TEXT(N6275,"dd")</f>
        <v>12</v>
      </c>
      <c r="W6275" t="str">
        <f t="shared" ref="W6275:W6338" si="692">IF(G6275*I6275=J6275,"ok","False")</f>
        <v>ok</v>
      </c>
    </row>
    <row r="6276" spans="1:23" x14ac:dyDescent="0.3">
      <c r="A6276" t="s">
        <v>6318</v>
      </c>
      <c r="B6276" t="s">
        <v>36</v>
      </c>
      <c r="C6276" t="s">
        <v>18</v>
      </c>
      <c r="D6276" t="s">
        <v>37</v>
      </c>
      <c r="E6276" t="s">
        <v>45</v>
      </c>
      <c r="F6276" t="s">
        <v>15</v>
      </c>
      <c r="G6276" s="5">
        <v>8746.77</v>
      </c>
      <c r="H6276" s="5">
        <f t="shared" si="686"/>
        <v>157.44185999999999</v>
      </c>
      <c r="I6276" s="6">
        <v>1</v>
      </c>
      <c r="J6276" s="6">
        <v>8746.77</v>
      </c>
      <c r="K6276" s="5">
        <f t="shared" si="687"/>
        <v>157.44185999999999</v>
      </c>
      <c r="L6276" s="7">
        <v>1.77</v>
      </c>
      <c r="M6276" s="7">
        <v>4451</v>
      </c>
      <c r="N6276" s="3">
        <v>45350</v>
      </c>
      <c r="O6276" s="4" t="str">
        <f t="shared" si="688"/>
        <v>2024-02</v>
      </c>
      <c r="P6276" s="4" t="str">
        <f t="shared" si="689"/>
        <v>02</v>
      </c>
      <c r="Q6276" s="4" t="str">
        <f t="shared" si="690"/>
        <v>February</v>
      </c>
      <c r="R6276" s="30" t="str">
        <f t="shared" si="691"/>
        <v>28</v>
      </c>
      <c r="W6276" t="str">
        <f t="shared" si="692"/>
        <v>ok</v>
      </c>
    </row>
    <row r="6277" spans="1:23" x14ac:dyDescent="0.3">
      <c r="A6277" t="s">
        <v>6319</v>
      </c>
      <c r="B6277" t="s">
        <v>23</v>
      </c>
      <c r="C6277" t="s">
        <v>24</v>
      </c>
      <c r="D6277" t="s">
        <v>25</v>
      </c>
      <c r="E6277" t="s">
        <v>20</v>
      </c>
      <c r="F6277" t="s">
        <v>38</v>
      </c>
      <c r="G6277" s="5">
        <v>9560.85</v>
      </c>
      <c r="H6277" s="5">
        <f t="shared" si="686"/>
        <v>172.09529999999998</v>
      </c>
      <c r="I6277" s="6">
        <v>3</v>
      </c>
      <c r="J6277" s="6">
        <v>28682.55</v>
      </c>
      <c r="K6277" s="5">
        <f t="shared" si="687"/>
        <v>516.28589999999997</v>
      </c>
      <c r="L6277" s="7">
        <v>2.7</v>
      </c>
      <c r="M6277" s="7">
        <v>3359</v>
      </c>
      <c r="N6277" s="3">
        <v>45560</v>
      </c>
      <c r="O6277" s="4" t="str">
        <f t="shared" si="688"/>
        <v>2024-09</v>
      </c>
      <c r="P6277" s="4" t="str">
        <f t="shared" si="689"/>
        <v>09</v>
      </c>
      <c r="Q6277" s="4" t="str">
        <f t="shared" si="690"/>
        <v>September</v>
      </c>
      <c r="R6277" s="30" t="str">
        <f t="shared" si="691"/>
        <v>25</v>
      </c>
      <c r="W6277" t="str">
        <f t="shared" si="692"/>
        <v>ok</v>
      </c>
    </row>
    <row r="6278" spans="1:23" x14ac:dyDescent="0.3">
      <c r="A6278" t="s">
        <v>6320</v>
      </c>
      <c r="B6278" t="s">
        <v>47</v>
      </c>
      <c r="C6278" t="s">
        <v>12</v>
      </c>
      <c r="D6278" t="s">
        <v>48</v>
      </c>
      <c r="E6278" t="s">
        <v>14</v>
      </c>
      <c r="F6278" t="s">
        <v>60</v>
      </c>
      <c r="G6278" s="5">
        <v>13613.67</v>
      </c>
      <c r="H6278" s="5">
        <f t="shared" si="686"/>
        <v>245.04605999999998</v>
      </c>
      <c r="I6278" s="6">
        <v>4</v>
      </c>
      <c r="J6278" s="6">
        <v>54454.68</v>
      </c>
      <c r="K6278" s="5">
        <f t="shared" si="687"/>
        <v>980.18423999999993</v>
      </c>
      <c r="L6278" s="7">
        <v>4.72</v>
      </c>
      <c r="M6278" s="7">
        <v>4378</v>
      </c>
      <c r="N6278" s="3">
        <v>45618</v>
      </c>
      <c r="O6278" s="4" t="str">
        <f t="shared" si="688"/>
        <v>2024-11</v>
      </c>
      <c r="P6278" s="4" t="str">
        <f t="shared" si="689"/>
        <v>11</v>
      </c>
      <c r="Q6278" s="4" t="str">
        <f t="shared" si="690"/>
        <v>November</v>
      </c>
      <c r="R6278" s="30" t="str">
        <f t="shared" si="691"/>
        <v>22</v>
      </c>
      <c r="W6278" t="str">
        <f t="shared" si="692"/>
        <v>ok</v>
      </c>
    </row>
    <row r="6279" spans="1:23" x14ac:dyDescent="0.3">
      <c r="A6279" t="s">
        <v>6321</v>
      </c>
      <c r="B6279" t="s">
        <v>23</v>
      </c>
      <c r="C6279" t="s">
        <v>24</v>
      </c>
      <c r="D6279" t="s">
        <v>25</v>
      </c>
      <c r="E6279" t="s">
        <v>20</v>
      </c>
      <c r="F6279" t="s">
        <v>60</v>
      </c>
      <c r="G6279" s="5">
        <v>15603.16</v>
      </c>
      <c r="H6279" s="5">
        <f t="shared" si="686"/>
        <v>280.85687999999999</v>
      </c>
      <c r="I6279" s="6">
        <v>3</v>
      </c>
      <c r="J6279" s="6">
        <v>46809.48</v>
      </c>
      <c r="K6279" s="5">
        <f t="shared" si="687"/>
        <v>842.57063999999991</v>
      </c>
      <c r="L6279" s="7">
        <v>2.79</v>
      </c>
      <c r="M6279" s="7">
        <v>4423</v>
      </c>
      <c r="N6279" s="3">
        <v>45361</v>
      </c>
      <c r="O6279" s="4" t="str">
        <f t="shared" si="688"/>
        <v>2024-03</v>
      </c>
      <c r="P6279" s="4" t="str">
        <f t="shared" si="689"/>
        <v>03</v>
      </c>
      <c r="Q6279" s="4" t="str">
        <f t="shared" si="690"/>
        <v>March</v>
      </c>
      <c r="R6279" s="30" t="str">
        <f t="shared" si="691"/>
        <v>10</v>
      </c>
      <c r="W6279" t="str">
        <f t="shared" si="692"/>
        <v>ok</v>
      </c>
    </row>
    <row r="6280" spans="1:23" x14ac:dyDescent="0.3">
      <c r="A6280" t="s">
        <v>6322</v>
      </c>
      <c r="B6280" t="s">
        <v>28</v>
      </c>
      <c r="C6280" t="s">
        <v>29</v>
      </c>
      <c r="D6280" t="s">
        <v>30</v>
      </c>
      <c r="E6280" t="s">
        <v>20</v>
      </c>
      <c r="F6280" t="s">
        <v>21</v>
      </c>
      <c r="G6280" s="5">
        <v>7185.19</v>
      </c>
      <c r="H6280" s="5">
        <f t="shared" si="686"/>
        <v>129.33341999999999</v>
      </c>
      <c r="I6280" s="6">
        <v>4</v>
      </c>
      <c r="J6280" s="6">
        <v>28740.76</v>
      </c>
      <c r="K6280" s="5">
        <f t="shared" si="687"/>
        <v>517.33367999999996</v>
      </c>
      <c r="L6280" s="7">
        <v>1.86</v>
      </c>
      <c r="M6280" s="7">
        <v>1434</v>
      </c>
      <c r="N6280" s="3">
        <v>45503</v>
      </c>
      <c r="O6280" s="4" t="str">
        <f t="shared" si="688"/>
        <v>2024-07</v>
      </c>
      <c r="P6280" s="4" t="str">
        <f t="shared" si="689"/>
        <v>07</v>
      </c>
      <c r="Q6280" s="4" t="str">
        <f t="shared" si="690"/>
        <v>July</v>
      </c>
      <c r="R6280" s="30" t="str">
        <f t="shared" si="691"/>
        <v>30</v>
      </c>
      <c r="W6280" t="str">
        <f t="shared" si="692"/>
        <v>ok</v>
      </c>
    </row>
    <row r="6281" spans="1:23" x14ac:dyDescent="0.3">
      <c r="A6281" t="s">
        <v>6323</v>
      </c>
      <c r="B6281" t="s">
        <v>63</v>
      </c>
      <c r="C6281" t="s">
        <v>18</v>
      </c>
      <c r="D6281" t="s">
        <v>64</v>
      </c>
      <c r="E6281" t="s">
        <v>20</v>
      </c>
      <c r="F6281" t="s">
        <v>15</v>
      </c>
      <c r="G6281" s="5">
        <v>17902.48</v>
      </c>
      <c r="H6281" s="5">
        <f t="shared" si="686"/>
        <v>322.24463999999995</v>
      </c>
      <c r="I6281" s="6">
        <v>4</v>
      </c>
      <c r="J6281" s="6">
        <v>71609.919999999998</v>
      </c>
      <c r="K6281" s="5">
        <f t="shared" si="687"/>
        <v>1288.9785599999998</v>
      </c>
      <c r="L6281" s="7">
        <v>1.1299999999999999</v>
      </c>
      <c r="M6281" s="7">
        <v>2891</v>
      </c>
      <c r="N6281" s="3">
        <v>45584</v>
      </c>
      <c r="O6281" s="4" t="str">
        <f t="shared" si="688"/>
        <v>2024-10</v>
      </c>
      <c r="P6281" s="4" t="str">
        <f t="shared" si="689"/>
        <v>10</v>
      </c>
      <c r="Q6281" s="4" t="str">
        <f t="shared" si="690"/>
        <v>October</v>
      </c>
      <c r="R6281" s="30" t="str">
        <f t="shared" si="691"/>
        <v>19</v>
      </c>
      <c r="W6281" t="str">
        <f t="shared" si="692"/>
        <v>ok</v>
      </c>
    </row>
    <row r="6282" spans="1:23" x14ac:dyDescent="0.3">
      <c r="A6282" t="s">
        <v>6324</v>
      </c>
      <c r="B6282" t="s">
        <v>51</v>
      </c>
      <c r="C6282" t="s">
        <v>29</v>
      </c>
      <c r="D6282" t="s">
        <v>52</v>
      </c>
      <c r="E6282" t="s">
        <v>45</v>
      </c>
      <c r="F6282" t="s">
        <v>60</v>
      </c>
      <c r="G6282" s="5">
        <v>14298.64</v>
      </c>
      <c r="H6282" s="5">
        <f t="shared" si="686"/>
        <v>257.37551999999999</v>
      </c>
      <c r="I6282" s="6">
        <v>4</v>
      </c>
      <c r="J6282" s="6">
        <v>57194.559999999998</v>
      </c>
      <c r="K6282" s="5">
        <f t="shared" si="687"/>
        <v>1029.50208</v>
      </c>
      <c r="L6282" s="7">
        <v>1.76</v>
      </c>
      <c r="M6282" s="7">
        <v>3550</v>
      </c>
      <c r="N6282" s="3">
        <v>45622</v>
      </c>
      <c r="O6282" s="4" t="str">
        <f t="shared" si="688"/>
        <v>2024-11</v>
      </c>
      <c r="P6282" s="4" t="str">
        <f t="shared" si="689"/>
        <v>11</v>
      </c>
      <c r="Q6282" s="4" t="str">
        <f t="shared" si="690"/>
        <v>November</v>
      </c>
      <c r="R6282" s="30" t="str">
        <f t="shared" si="691"/>
        <v>26</v>
      </c>
      <c r="W6282" t="str">
        <f t="shared" si="692"/>
        <v>ok</v>
      </c>
    </row>
    <row r="6283" spans="1:23" x14ac:dyDescent="0.3">
      <c r="A6283" t="s">
        <v>6325</v>
      </c>
      <c r="B6283" t="s">
        <v>17</v>
      </c>
      <c r="C6283" t="s">
        <v>18</v>
      </c>
      <c r="D6283" t="s">
        <v>19</v>
      </c>
      <c r="E6283" t="s">
        <v>14</v>
      </c>
      <c r="F6283" t="s">
        <v>26</v>
      </c>
      <c r="G6283" s="5">
        <v>6181.81</v>
      </c>
      <c r="H6283" s="5">
        <f t="shared" si="686"/>
        <v>111.27258</v>
      </c>
      <c r="I6283" s="6">
        <v>3</v>
      </c>
      <c r="J6283" s="6">
        <v>18545.43</v>
      </c>
      <c r="K6283" s="5">
        <f t="shared" si="687"/>
        <v>333.81774000000001</v>
      </c>
      <c r="L6283" s="7">
        <v>3.62</v>
      </c>
      <c r="M6283" s="7">
        <v>1834</v>
      </c>
      <c r="N6283" s="3">
        <v>45460</v>
      </c>
      <c r="O6283" s="4" t="str">
        <f t="shared" si="688"/>
        <v>2024-06</v>
      </c>
      <c r="P6283" s="4" t="str">
        <f t="shared" si="689"/>
        <v>06</v>
      </c>
      <c r="Q6283" s="4" t="str">
        <f t="shared" si="690"/>
        <v>June</v>
      </c>
      <c r="R6283" s="30" t="str">
        <f t="shared" si="691"/>
        <v>17</v>
      </c>
      <c r="W6283" t="str">
        <f t="shared" si="692"/>
        <v>ok</v>
      </c>
    </row>
    <row r="6284" spans="1:23" x14ac:dyDescent="0.3">
      <c r="A6284" t="s">
        <v>6326</v>
      </c>
      <c r="B6284" t="s">
        <v>17</v>
      </c>
      <c r="C6284" t="s">
        <v>18</v>
      </c>
      <c r="D6284" t="s">
        <v>19</v>
      </c>
      <c r="E6284" t="s">
        <v>20</v>
      </c>
      <c r="F6284" t="s">
        <v>38</v>
      </c>
      <c r="G6284" s="5">
        <v>14852.08</v>
      </c>
      <c r="H6284" s="5">
        <f t="shared" si="686"/>
        <v>267.33743999999996</v>
      </c>
      <c r="I6284" s="6">
        <v>5</v>
      </c>
      <c r="J6284" s="6">
        <v>74260.399999999994</v>
      </c>
      <c r="K6284" s="5">
        <f t="shared" si="687"/>
        <v>1336.6871999999998</v>
      </c>
      <c r="L6284" s="7">
        <v>1.54</v>
      </c>
      <c r="M6284" s="7">
        <v>3079</v>
      </c>
      <c r="N6284" s="3">
        <v>45570</v>
      </c>
      <c r="O6284" s="4" t="str">
        <f t="shared" si="688"/>
        <v>2024-10</v>
      </c>
      <c r="P6284" s="4" t="str">
        <f t="shared" si="689"/>
        <v>10</v>
      </c>
      <c r="Q6284" s="4" t="str">
        <f t="shared" si="690"/>
        <v>October</v>
      </c>
      <c r="R6284" s="30" t="str">
        <f t="shared" si="691"/>
        <v>05</v>
      </c>
      <c r="W6284" t="str">
        <f t="shared" si="692"/>
        <v>ok</v>
      </c>
    </row>
    <row r="6285" spans="1:23" x14ac:dyDescent="0.3">
      <c r="A6285" t="s">
        <v>6327</v>
      </c>
      <c r="B6285" t="s">
        <v>51</v>
      </c>
      <c r="C6285" t="s">
        <v>29</v>
      </c>
      <c r="D6285" t="s">
        <v>52</v>
      </c>
      <c r="E6285" t="s">
        <v>14</v>
      </c>
      <c r="F6285" t="s">
        <v>21</v>
      </c>
      <c r="G6285" s="5">
        <v>19897.919999999998</v>
      </c>
      <c r="H6285" s="5">
        <f t="shared" si="686"/>
        <v>358.16255999999993</v>
      </c>
      <c r="I6285" s="6">
        <v>4</v>
      </c>
      <c r="J6285" s="6">
        <v>79591.679999999993</v>
      </c>
      <c r="K6285" s="5">
        <f t="shared" si="687"/>
        <v>1432.6502399999997</v>
      </c>
      <c r="L6285" s="7">
        <v>2.35</v>
      </c>
      <c r="M6285" s="7">
        <v>1926</v>
      </c>
      <c r="N6285" s="3">
        <v>45633</v>
      </c>
      <c r="O6285" s="4" t="str">
        <f t="shared" si="688"/>
        <v>2024-12</v>
      </c>
      <c r="P6285" s="4" t="str">
        <f t="shared" si="689"/>
        <v>12</v>
      </c>
      <c r="Q6285" s="4" t="str">
        <f t="shared" si="690"/>
        <v>December</v>
      </c>
      <c r="R6285" s="30" t="str">
        <f t="shared" si="691"/>
        <v>07</v>
      </c>
      <c r="W6285" t="str">
        <f t="shared" si="692"/>
        <v>ok</v>
      </c>
    </row>
    <row r="6286" spans="1:23" x14ac:dyDescent="0.3">
      <c r="A6286" t="s">
        <v>6328</v>
      </c>
      <c r="B6286" t="s">
        <v>23</v>
      </c>
      <c r="C6286" t="s">
        <v>24</v>
      </c>
      <c r="D6286" t="s">
        <v>25</v>
      </c>
      <c r="E6286" t="s">
        <v>45</v>
      </c>
      <c r="F6286" t="s">
        <v>31</v>
      </c>
      <c r="G6286" s="5">
        <v>1961.99</v>
      </c>
      <c r="H6286" s="5">
        <f t="shared" si="686"/>
        <v>35.315819999999995</v>
      </c>
      <c r="I6286" s="6">
        <v>4</v>
      </c>
      <c r="J6286" s="6">
        <v>7847.96</v>
      </c>
      <c r="K6286" s="5">
        <f t="shared" si="687"/>
        <v>141.26327999999998</v>
      </c>
      <c r="L6286" s="7">
        <v>3.31</v>
      </c>
      <c r="M6286" s="7">
        <v>4998</v>
      </c>
      <c r="N6286" s="3">
        <v>45465</v>
      </c>
      <c r="O6286" s="4" t="str">
        <f t="shared" si="688"/>
        <v>2024-06</v>
      </c>
      <c r="P6286" s="4" t="str">
        <f t="shared" si="689"/>
        <v>06</v>
      </c>
      <c r="Q6286" s="4" t="str">
        <f t="shared" si="690"/>
        <v>June</v>
      </c>
      <c r="R6286" s="30" t="str">
        <f t="shared" si="691"/>
        <v>22</v>
      </c>
      <c r="W6286" t="str">
        <f t="shared" si="692"/>
        <v>ok</v>
      </c>
    </row>
    <row r="6287" spans="1:23" x14ac:dyDescent="0.3">
      <c r="A6287" t="s">
        <v>6329</v>
      </c>
      <c r="B6287" t="s">
        <v>41</v>
      </c>
      <c r="C6287" t="s">
        <v>42</v>
      </c>
      <c r="D6287" t="s">
        <v>43</v>
      </c>
      <c r="E6287" t="s">
        <v>14</v>
      </c>
      <c r="F6287" t="s">
        <v>31</v>
      </c>
      <c r="G6287" s="5">
        <v>1786.99</v>
      </c>
      <c r="H6287" s="5">
        <f t="shared" si="686"/>
        <v>32.165819999999997</v>
      </c>
      <c r="I6287" s="6">
        <v>5</v>
      </c>
      <c r="J6287" s="6">
        <v>8934.9500000000007</v>
      </c>
      <c r="K6287" s="5">
        <f t="shared" si="687"/>
        <v>160.82909999999998</v>
      </c>
      <c r="L6287" s="7">
        <v>4.17</v>
      </c>
      <c r="M6287" s="7">
        <v>3038</v>
      </c>
      <c r="N6287" s="3">
        <v>45438</v>
      </c>
      <c r="O6287" s="4" t="str">
        <f t="shared" si="688"/>
        <v>2024-05</v>
      </c>
      <c r="P6287" s="4" t="str">
        <f t="shared" si="689"/>
        <v>05</v>
      </c>
      <c r="Q6287" s="4" t="str">
        <f t="shared" si="690"/>
        <v>May</v>
      </c>
      <c r="R6287" s="30" t="str">
        <f t="shared" si="691"/>
        <v>26</v>
      </c>
      <c r="W6287" t="str">
        <f t="shared" si="692"/>
        <v>ok</v>
      </c>
    </row>
    <row r="6288" spans="1:23" x14ac:dyDescent="0.3">
      <c r="A6288" t="s">
        <v>6330</v>
      </c>
      <c r="B6288" t="s">
        <v>28</v>
      </c>
      <c r="C6288" t="s">
        <v>29</v>
      </c>
      <c r="D6288" t="s">
        <v>30</v>
      </c>
      <c r="E6288" t="s">
        <v>45</v>
      </c>
      <c r="F6288" t="s">
        <v>31</v>
      </c>
      <c r="G6288" s="5">
        <v>1634.83</v>
      </c>
      <c r="H6288" s="5">
        <f t="shared" si="686"/>
        <v>29.426939999999995</v>
      </c>
      <c r="I6288" s="6">
        <v>3</v>
      </c>
      <c r="J6288" s="6">
        <v>4904.49</v>
      </c>
      <c r="K6288" s="5">
        <f t="shared" si="687"/>
        <v>88.280819999999977</v>
      </c>
      <c r="L6288" s="7">
        <v>4.75</v>
      </c>
      <c r="M6288" s="7">
        <v>4466</v>
      </c>
      <c r="N6288" s="3">
        <v>45396</v>
      </c>
      <c r="O6288" s="4" t="str">
        <f t="shared" si="688"/>
        <v>2024-04</v>
      </c>
      <c r="P6288" s="4" t="str">
        <f t="shared" si="689"/>
        <v>04</v>
      </c>
      <c r="Q6288" s="4" t="str">
        <f t="shared" si="690"/>
        <v>April</v>
      </c>
      <c r="R6288" s="30" t="str">
        <f t="shared" si="691"/>
        <v>14</v>
      </c>
      <c r="W6288" t="str">
        <f t="shared" si="692"/>
        <v>ok</v>
      </c>
    </row>
    <row r="6289" spans="1:23" x14ac:dyDescent="0.3">
      <c r="A6289" t="s">
        <v>6331</v>
      </c>
      <c r="B6289" t="s">
        <v>33</v>
      </c>
      <c r="C6289" t="s">
        <v>12</v>
      </c>
      <c r="D6289" t="s">
        <v>34</v>
      </c>
      <c r="E6289" t="s">
        <v>20</v>
      </c>
      <c r="F6289" t="s">
        <v>21</v>
      </c>
      <c r="G6289" s="5">
        <v>9063.43</v>
      </c>
      <c r="H6289" s="5">
        <f t="shared" si="686"/>
        <v>163.14174</v>
      </c>
      <c r="I6289" s="6">
        <v>3</v>
      </c>
      <c r="J6289" s="6">
        <v>27190.29</v>
      </c>
      <c r="K6289" s="5">
        <f t="shared" si="687"/>
        <v>489.42521999999997</v>
      </c>
      <c r="L6289" s="7">
        <v>4.07</v>
      </c>
      <c r="M6289" s="7">
        <v>1510</v>
      </c>
      <c r="N6289" s="3">
        <v>45305</v>
      </c>
      <c r="O6289" s="4" t="str">
        <f t="shared" si="688"/>
        <v>2024-01</v>
      </c>
      <c r="P6289" s="4" t="str">
        <f t="shared" si="689"/>
        <v>01</v>
      </c>
      <c r="Q6289" s="4" t="str">
        <f t="shared" si="690"/>
        <v>January</v>
      </c>
      <c r="R6289" s="30" t="str">
        <f t="shared" si="691"/>
        <v>14</v>
      </c>
      <c r="W6289" t="str">
        <f t="shared" si="692"/>
        <v>ok</v>
      </c>
    </row>
    <row r="6290" spans="1:23" x14ac:dyDescent="0.3">
      <c r="A6290" t="s">
        <v>6332</v>
      </c>
      <c r="B6290" t="s">
        <v>11</v>
      </c>
      <c r="C6290" t="s">
        <v>12</v>
      </c>
      <c r="D6290" t="s">
        <v>13</v>
      </c>
      <c r="E6290" t="s">
        <v>45</v>
      </c>
      <c r="F6290" t="s">
        <v>38</v>
      </c>
      <c r="G6290" s="5">
        <v>1986.57</v>
      </c>
      <c r="H6290" s="5">
        <f t="shared" si="686"/>
        <v>35.758259999999993</v>
      </c>
      <c r="I6290" s="6">
        <v>5</v>
      </c>
      <c r="J6290" s="6">
        <v>9932.85</v>
      </c>
      <c r="K6290" s="5">
        <f t="shared" si="687"/>
        <v>178.79129999999998</v>
      </c>
      <c r="L6290" s="7">
        <v>4.24</v>
      </c>
      <c r="M6290" s="7">
        <v>1856</v>
      </c>
      <c r="N6290" s="3">
        <v>45617</v>
      </c>
      <c r="O6290" s="4" t="str">
        <f t="shared" si="688"/>
        <v>2024-11</v>
      </c>
      <c r="P6290" s="4" t="str">
        <f t="shared" si="689"/>
        <v>11</v>
      </c>
      <c r="Q6290" s="4" t="str">
        <f t="shared" si="690"/>
        <v>November</v>
      </c>
      <c r="R6290" s="30" t="str">
        <f t="shared" si="691"/>
        <v>21</v>
      </c>
      <c r="W6290" t="str">
        <f t="shared" si="692"/>
        <v>ok</v>
      </c>
    </row>
    <row r="6291" spans="1:23" x14ac:dyDescent="0.3">
      <c r="A6291" t="s">
        <v>6333</v>
      </c>
      <c r="B6291" t="s">
        <v>36</v>
      </c>
      <c r="C6291" t="s">
        <v>18</v>
      </c>
      <c r="D6291" t="s">
        <v>37</v>
      </c>
      <c r="E6291" t="s">
        <v>14</v>
      </c>
      <c r="F6291" t="s">
        <v>15</v>
      </c>
      <c r="G6291" s="5">
        <v>2860.7</v>
      </c>
      <c r="H6291" s="5">
        <f t="shared" si="686"/>
        <v>51.492599999999996</v>
      </c>
      <c r="I6291" s="6">
        <v>2</v>
      </c>
      <c r="J6291" s="6">
        <v>5721.4</v>
      </c>
      <c r="K6291" s="5">
        <f t="shared" si="687"/>
        <v>102.98519999999999</v>
      </c>
      <c r="L6291" s="7">
        <v>2.82</v>
      </c>
      <c r="M6291" s="7">
        <v>4268</v>
      </c>
      <c r="N6291" s="3">
        <v>45619</v>
      </c>
      <c r="O6291" s="4" t="str">
        <f t="shared" si="688"/>
        <v>2024-11</v>
      </c>
      <c r="P6291" s="4" t="str">
        <f t="shared" si="689"/>
        <v>11</v>
      </c>
      <c r="Q6291" s="4" t="str">
        <f t="shared" si="690"/>
        <v>November</v>
      </c>
      <c r="R6291" s="30" t="str">
        <f t="shared" si="691"/>
        <v>23</v>
      </c>
      <c r="W6291" t="str">
        <f t="shared" si="692"/>
        <v>ok</v>
      </c>
    </row>
    <row r="6292" spans="1:23" x14ac:dyDescent="0.3">
      <c r="A6292" t="s">
        <v>6334</v>
      </c>
      <c r="B6292" t="s">
        <v>28</v>
      </c>
      <c r="C6292" t="s">
        <v>29</v>
      </c>
      <c r="D6292" t="s">
        <v>30</v>
      </c>
      <c r="E6292" t="s">
        <v>20</v>
      </c>
      <c r="F6292" t="s">
        <v>38</v>
      </c>
      <c r="G6292" s="5">
        <v>318.36</v>
      </c>
      <c r="H6292" s="5">
        <f t="shared" si="686"/>
        <v>5.73048</v>
      </c>
      <c r="I6292" s="6">
        <v>2</v>
      </c>
      <c r="J6292" s="6">
        <v>636.72</v>
      </c>
      <c r="K6292" s="5">
        <f t="shared" si="687"/>
        <v>11.46096</v>
      </c>
      <c r="L6292" s="7">
        <v>4.2</v>
      </c>
      <c r="M6292" s="7">
        <v>1456</v>
      </c>
      <c r="N6292" s="3">
        <v>45523</v>
      </c>
      <c r="O6292" s="4" t="str">
        <f t="shared" si="688"/>
        <v>2024-08</v>
      </c>
      <c r="P6292" s="4" t="str">
        <f t="shared" si="689"/>
        <v>08</v>
      </c>
      <c r="Q6292" s="4" t="str">
        <f t="shared" si="690"/>
        <v>August</v>
      </c>
      <c r="R6292" s="30" t="str">
        <f t="shared" si="691"/>
        <v>19</v>
      </c>
      <c r="W6292" t="str">
        <f t="shared" si="692"/>
        <v>ok</v>
      </c>
    </row>
    <row r="6293" spans="1:23" x14ac:dyDescent="0.3">
      <c r="A6293" t="s">
        <v>6335</v>
      </c>
      <c r="B6293" t="s">
        <v>28</v>
      </c>
      <c r="C6293" t="s">
        <v>29</v>
      </c>
      <c r="D6293" t="s">
        <v>30</v>
      </c>
      <c r="E6293" t="s">
        <v>45</v>
      </c>
      <c r="F6293" t="s">
        <v>21</v>
      </c>
      <c r="G6293" s="5">
        <v>6947.06</v>
      </c>
      <c r="H6293" s="5">
        <f t="shared" si="686"/>
        <v>125.04707999999999</v>
      </c>
      <c r="I6293" s="6">
        <v>4</v>
      </c>
      <c r="J6293" s="6">
        <v>27788.240000000002</v>
      </c>
      <c r="K6293" s="5">
        <f t="shared" si="687"/>
        <v>500.18831999999998</v>
      </c>
      <c r="L6293" s="7">
        <v>1.47</v>
      </c>
      <c r="M6293" s="7">
        <v>422</v>
      </c>
      <c r="N6293" s="3">
        <v>45309</v>
      </c>
      <c r="O6293" s="4" t="str">
        <f t="shared" si="688"/>
        <v>2024-01</v>
      </c>
      <c r="P6293" s="4" t="str">
        <f t="shared" si="689"/>
        <v>01</v>
      </c>
      <c r="Q6293" s="4" t="str">
        <f t="shared" si="690"/>
        <v>January</v>
      </c>
      <c r="R6293" s="30" t="str">
        <f t="shared" si="691"/>
        <v>18</v>
      </c>
      <c r="W6293" t="str">
        <f t="shared" si="692"/>
        <v>ok</v>
      </c>
    </row>
    <row r="6294" spans="1:23" x14ac:dyDescent="0.3">
      <c r="A6294" t="s">
        <v>6336</v>
      </c>
      <c r="B6294" t="s">
        <v>23</v>
      </c>
      <c r="C6294" t="s">
        <v>24</v>
      </c>
      <c r="D6294" t="s">
        <v>25</v>
      </c>
      <c r="E6294" t="s">
        <v>14</v>
      </c>
      <c r="F6294" t="s">
        <v>26</v>
      </c>
      <c r="G6294" s="5">
        <v>17029.39</v>
      </c>
      <c r="H6294" s="5">
        <f t="shared" si="686"/>
        <v>306.52901999999995</v>
      </c>
      <c r="I6294" s="6">
        <v>5</v>
      </c>
      <c r="J6294" s="6">
        <v>85146.95</v>
      </c>
      <c r="K6294" s="5">
        <f t="shared" si="687"/>
        <v>1532.6450999999997</v>
      </c>
      <c r="L6294" s="7">
        <v>2.64</v>
      </c>
      <c r="M6294" s="7">
        <v>3957</v>
      </c>
      <c r="N6294" s="3">
        <v>45322</v>
      </c>
      <c r="O6294" s="4" t="str">
        <f t="shared" si="688"/>
        <v>2024-01</v>
      </c>
      <c r="P6294" s="4" t="str">
        <f t="shared" si="689"/>
        <v>01</v>
      </c>
      <c r="Q6294" s="4" t="str">
        <f t="shared" si="690"/>
        <v>January</v>
      </c>
      <c r="R6294" s="30" t="str">
        <f t="shared" si="691"/>
        <v>31</v>
      </c>
      <c r="W6294" t="str">
        <f t="shared" si="692"/>
        <v>ok</v>
      </c>
    </row>
    <row r="6295" spans="1:23" x14ac:dyDescent="0.3">
      <c r="A6295" t="s">
        <v>6337</v>
      </c>
      <c r="B6295" t="s">
        <v>51</v>
      </c>
      <c r="C6295" t="s">
        <v>29</v>
      </c>
      <c r="D6295" t="s">
        <v>52</v>
      </c>
      <c r="E6295" t="s">
        <v>20</v>
      </c>
      <c r="F6295" t="s">
        <v>60</v>
      </c>
      <c r="G6295" s="5">
        <v>4199.68</v>
      </c>
      <c r="H6295" s="5">
        <f t="shared" si="686"/>
        <v>75.594239999999999</v>
      </c>
      <c r="I6295" s="6">
        <v>1</v>
      </c>
      <c r="J6295" s="6">
        <v>4199.68</v>
      </c>
      <c r="K6295" s="5">
        <f t="shared" si="687"/>
        <v>75.594239999999999</v>
      </c>
      <c r="L6295" s="7">
        <v>4.3600000000000003</v>
      </c>
      <c r="M6295" s="7">
        <v>263</v>
      </c>
      <c r="N6295" s="3">
        <v>45489</v>
      </c>
      <c r="O6295" s="4" t="str">
        <f t="shared" si="688"/>
        <v>2024-07</v>
      </c>
      <c r="P6295" s="4" t="str">
        <f t="shared" si="689"/>
        <v>07</v>
      </c>
      <c r="Q6295" s="4" t="str">
        <f t="shared" si="690"/>
        <v>July</v>
      </c>
      <c r="R6295" s="30" t="str">
        <f t="shared" si="691"/>
        <v>16</v>
      </c>
      <c r="W6295" t="str">
        <f t="shared" si="692"/>
        <v>ok</v>
      </c>
    </row>
    <row r="6296" spans="1:23" x14ac:dyDescent="0.3">
      <c r="A6296" t="s">
        <v>6338</v>
      </c>
      <c r="B6296" t="s">
        <v>17</v>
      </c>
      <c r="C6296" t="s">
        <v>18</v>
      </c>
      <c r="D6296" t="s">
        <v>19</v>
      </c>
      <c r="E6296" t="s">
        <v>20</v>
      </c>
      <c r="F6296" t="s">
        <v>26</v>
      </c>
      <c r="G6296" s="5">
        <v>19272.330000000002</v>
      </c>
      <c r="H6296" s="5">
        <f t="shared" si="686"/>
        <v>346.90194000000002</v>
      </c>
      <c r="I6296" s="6">
        <v>3</v>
      </c>
      <c r="J6296" s="6">
        <v>57816.99</v>
      </c>
      <c r="K6296" s="5">
        <f t="shared" si="687"/>
        <v>1040.7058200000001</v>
      </c>
      <c r="L6296" s="7">
        <v>1.83</v>
      </c>
      <c r="M6296" s="7">
        <v>3534</v>
      </c>
      <c r="N6296" s="3">
        <v>45373</v>
      </c>
      <c r="O6296" s="4" t="str">
        <f t="shared" si="688"/>
        <v>2024-03</v>
      </c>
      <c r="P6296" s="4" t="str">
        <f t="shared" si="689"/>
        <v>03</v>
      </c>
      <c r="Q6296" s="4" t="str">
        <f t="shared" si="690"/>
        <v>March</v>
      </c>
      <c r="R6296" s="30" t="str">
        <f t="shared" si="691"/>
        <v>22</v>
      </c>
      <c r="W6296" t="str">
        <f t="shared" si="692"/>
        <v>ok</v>
      </c>
    </row>
    <row r="6297" spans="1:23" x14ac:dyDescent="0.3">
      <c r="A6297" t="s">
        <v>6339</v>
      </c>
      <c r="B6297" t="s">
        <v>51</v>
      </c>
      <c r="C6297" t="s">
        <v>29</v>
      </c>
      <c r="D6297" t="s">
        <v>52</v>
      </c>
      <c r="E6297" t="s">
        <v>20</v>
      </c>
      <c r="F6297" t="s">
        <v>38</v>
      </c>
      <c r="G6297" s="5">
        <v>8886.4500000000007</v>
      </c>
      <c r="H6297" s="5">
        <f t="shared" si="686"/>
        <v>159.95609999999999</v>
      </c>
      <c r="I6297" s="6">
        <v>3</v>
      </c>
      <c r="J6297" s="6">
        <v>26659.35</v>
      </c>
      <c r="K6297" s="5">
        <f t="shared" si="687"/>
        <v>479.86829999999998</v>
      </c>
      <c r="L6297" s="7">
        <v>3.27</v>
      </c>
      <c r="M6297" s="7">
        <v>2706</v>
      </c>
      <c r="N6297" s="3">
        <v>45408</v>
      </c>
      <c r="O6297" s="4" t="str">
        <f t="shared" si="688"/>
        <v>2024-04</v>
      </c>
      <c r="P6297" s="4" t="str">
        <f t="shared" si="689"/>
        <v>04</v>
      </c>
      <c r="Q6297" s="4" t="str">
        <f t="shared" si="690"/>
        <v>April</v>
      </c>
      <c r="R6297" s="30" t="str">
        <f t="shared" si="691"/>
        <v>26</v>
      </c>
      <c r="W6297" t="str">
        <f t="shared" si="692"/>
        <v>ok</v>
      </c>
    </row>
    <row r="6298" spans="1:23" x14ac:dyDescent="0.3">
      <c r="A6298" t="s">
        <v>6340</v>
      </c>
      <c r="B6298" t="s">
        <v>63</v>
      </c>
      <c r="C6298" t="s">
        <v>18</v>
      </c>
      <c r="D6298" t="s">
        <v>64</v>
      </c>
      <c r="E6298" t="s">
        <v>14</v>
      </c>
      <c r="F6298" t="s">
        <v>60</v>
      </c>
      <c r="G6298" s="5">
        <v>941.71</v>
      </c>
      <c r="H6298" s="5">
        <f t="shared" si="686"/>
        <v>16.950779999999998</v>
      </c>
      <c r="I6298" s="6">
        <v>3</v>
      </c>
      <c r="J6298" s="6">
        <v>2825.13</v>
      </c>
      <c r="K6298" s="5">
        <f t="shared" si="687"/>
        <v>50.852339999999998</v>
      </c>
      <c r="L6298" s="7">
        <v>2.6</v>
      </c>
      <c r="M6298" s="7">
        <v>4574</v>
      </c>
      <c r="N6298" s="3">
        <v>45407</v>
      </c>
      <c r="O6298" s="4" t="str">
        <f t="shared" si="688"/>
        <v>2024-04</v>
      </c>
      <c r="P6298" s="4" t="str">
        <f t="shared" si="689"/>
        <v>04</v>
      </c>
      <c r="Q6298" s="4" t="str">
        <f t="shared" si="690"/>
        <v>April</v>
      </c>
      <c r="R6298" s="30" t="str">
        <f t="shared" si="691"/>
        <v>25</v>
      </c>
      <c r="W6298" t="str">
        <f t="shared" si="692"/>
        <v>ok</v>
      </c>
    </row>
    <row r="6299" spans="1:23" x14ac:dyDescent="0.3">
      <c r="A6299" t="s">
        <v>6341</v>
      </c>
      <c r="B6299" t="s">
        <v>41</v>
      </c>
      <c r="C6299" t="s">
        <v>42</v>
      </c>
      <c r="D6299" t="s">
        <v>43</v>
      </c>
      <c r="E6299" t="s">
        <v>14</v>
      </c>
      <c r="F6299" t="s">
        <v>26</v>
      </c>
      <c r="G6299" s="5">
        <v>18255.52</v>
      </c>
      <c r="H6299" s="5">
        <f t="shared" si="686"/>
        <v>328.59935999999999</v>
      </c>
      <c r="I6299" s="6">
        <v>3</v>
      </c>
      <c r="J6299" s="6">
        <v>54766.559999999998</v>
      </c>
      <c r="K6299" s="5">
        <f t="shared" si="687"/>
        <v>985.79808000000003</v>
      </c>
      <c r="L6299" s="7">
        <v>2.86</v>
      </c>
      <c r="M6299" s="7">
        <v>4409</v>
      </c>
      <c r="N6299" s="3">
        <v>45399</v>
      </c>
      <c r="O6299" s="4" t="str">
        <f t="shared" si="688"/>
        <v>2024-04</v>
      </c>
      <c r="P6299" s="4" t="str">
        <f t="shared" si="689"/>
        <v>04</v>
      </c>
      <c r="Q6299" s="4" t="str">
        <f t="shared" si="690"/>
        <v>April</v>
      </c>
      <c r="R6299" s="30" t="str">
        <f t="shared" si="691"/>
        <v>17</v>
      </c>
      <c r="W6299" t="str">
        <f t="shared" si="692"/>
        <v>ok</v>
      </c>
    </row>
    <row r="6300" spans="1:23" x14ac:dyDescent="0.3">
      <c r="A6300" t="s">
        <v>6342</v>
      </c>
      <c r="B6300" t="s">
        <v>17</v>
      </c>
      <c r="C6300" t="s">
        <v>18</v>
      </c>
      <c r="D6300" t="s">
        <v>19</v>
      </c>
      <c r="E6300" t="s">
        <v>14</v>
      </c>
      <c r="F6300" t="s">
        <v>60</v>
      </c>
      <c r="G6300" s="5">
        <v>16949.060000000001</v>
      </c>
      <c r="H6300" s="5">
        <f t="shared" si="686"/>
        <v>305.08308</v>
      </c>
      <c r="I6300" s="6">
        <v>1</v>
      </c>
      <c r="J6300" s="6">
        <v>16949.060000000001</v>
      </c>
      <c r="K6300" s="5">
        <f t="shared" si="687"/>
        <v>305.08308</v>
      </c>
      <c r="L6300" s="7">
        <v>4.3499999999999996</v>
      </c>
      <c r="M6300" s="7">
        <v>2451</v>
      </c>
      <c r="N6300" s="3">
        <v>45567</v>
      </c>
      <c r="O6300" s="4" t="str">
        <f t="shared" si="688"/>
        <v>2024-10</v>
      </c>
      <c r="P6300" s="4" t="str">
        <f t="shared" si="689"/>
        <v>10</v>
      </c>
      <c r="Q6300" s="4" t="str">
        <f t="shared" si="690"/>
        <v>October</v>
      </c>
      <c r="R6300" s="30" t="str">
        <f t="shared" si="691"/>
        <v>02</v>
      </c>
      <c r="W6300" t="str">
        <f t="shared" si="692"/>
        <v>ok</v>
      </c>
    </row>
    <row r="6301" spans="1:23" x14ac:dyDescent="0.3">
      <c r="A6301" t="s">
        <v>6343</v>
      </c>
      <c r="B6301" t="s">
        <v>36</v>
      </c>
      <c r="C6301" t="s">
        <v>18</v>
      </c>
      <c r="D6301" t="s">
        <v>37</v>
      </c>
      <c r="E6301" t="s">
        <v>20</v>
      </c>
      <c r="F6301" t="s">
        <v>15</v>
      </c>
      <c r="G6301" s="5">
        <v>4143.78</v>
      </c>
      <c r="H6301" s="5">
        <f t="shared" si="686"/>
        <v>74.588039999999992</v>
      </c>
      <c r="I6301" s="6">
        <v>3</v>
      </c>
      <c r="J6301" s="6">
        <v>12431.34</v>
      </c>
      <c r="K6301" s="5">
        <f t="shared" si="687"/>
        <v>223.76411999999999</v>
      </c>
      <c r="L6301" s="7">
        <v>3.46</v>
      </c>
      <c r="M6301" s="7">
        <v>3745</v>
      </c>
      <c r="N6301" s="3">
        <v>45556</v>
      </c>
      <c r="O6301" s="4" t="str">
        <f t="shared" si="688"/>
        <v>2024-09</v>
      </c>
      <c r="P6301" s="4" t="str">
        <f t="shared" si="689"/>
        <v>09</v>
      </c>
      <c r="Q6301" s="4" t="str">
        <f t="shared" si="690"/>
        <v>September</v>
      </c>
      <c r="R6301" s="30" t="str">
        <f t="shared" si="691"/>
        <v>21</v>
      </c>
      <c r="W6301" t="str">
        <f t="shared" si="692"/>
        <v>ok</v>
      </c>
    </row>
    <row r="6302" spans="1:23" x14ac:dyDescent="0.3">
      <c r="A6302" t="s">
        <v>6344</v>
      </c>
      <c r="B6302" t="s">
        <v>47</v>
      </c>
      <c r="C6302" t="s">
        <v>12</v>
      </c>
      <c r="D6302" t="s">
        <v>48</v>
      </c>
      <c r="E6302" t="s">
        <v>14</v>
      </c>
      <c r="F6302" t="s">
        <v>60</v>
      </c>
      <c r="G6302" s="5">
        <v>18231.240000000002</v>
      </c>
      <c r="H6302" s="5">
        <f t="shared" si="686"/>
        <v>328.16232000000002</v>
      </c>
      <c r="I6302" s="6">
        <v>4</v>
      </c>
      <c r="J6302" s="6">
        <v>72924.960000000006</v>
      </c>
      <c r="K6302" s="5">
        <f t="shared" si="687"/>
        <v>1312.6492800000001</v>
      </c>
      <c r="L6302" s="7">
        <v>3.31</v>
      </c>
      <c r="M6302" s="7">
        <v>1525</v>
      </c>
      <c r="N6302" s="3">
        <v>45466</v>
      </c>
      <c r="O6302" s="4" t="str">
        <f t="shared" si="688"/>
        <v>2024-06</v>
      </c>
      <c r="P6302" s="4" t="str">
        <f t="shared" si="689"/>
        <v>06</v>
      </c>
      <c r="Q6302" s="4" t="str">
        <f t="shared" si="690"/>
        <v>June</v>
      </c>
      <c r="R6302" s="30" t="str">
        <f t="shared" si="691"/>
        <v>23</v>
      </c>
      <c r="W6302" t="str">
        <f t="shared" si="692"/>
        <v>ok</v>
      </c>
    </row>
    <row r="6303" spans="1:23" x14ac:dyDescent="0.3">
      <c r="A6303" t="s">
        <v>6345</v>
      </c>
      <c r="B6303" t="s">
        <v>11</v>
      </c>
      <c r="C6303" t="s">
        <v>12</v>
      </c>
      <c r="D6303" t="s">
        <v>13</v>
      </c>
      <c r="E6303" t="s">
        <v>20</v>
      </c>
      <c r="F6303" t="s">
        <v>38</v>
      </c>
      <c r="G6303" s="5">
        <v>12721.31</v>
      </c>
      <c r="H6303" s="5">
        <f t="shared" si="686"/>
        <v>228.98357999999996</v>
      </c>
      <c r="I6303" s="6">
        <v>5</v>
      </c>
      <c r="J6303" s="6">
        <v>63606.55</v>
      </c>
      <c r="K6303" s="5">
        <f t="shared" si="687"/>
        <v>1144.9178999999999</v>
      </c>
      <c r="L6303" s="7">
        <v>3.51</v>
      </c>
      <c r="M6303" s="7">
        <v>1955</v>
      </c>
      <c r="N6303" s="3">
        <v>45382</v>
      </c>
      <c r="O6303" s="4" t="str">
        <f t="shared" si="688"/>
        <v>2024-03</v>
      </c>
      <c r="P6303" s="4" t="str">
        <f t="shared" si="689"/>
        <v>03</v>
      </c>
      <c r="Q6303" s="4" t="str">
        <f t="shared" si="690"/>
        <v>March</v>
      </c>
      <c r="R6303" s="30" t="str">
        <f t="shared" si="691"/>
        <v>31</v>
      </c>
      <c r="W6303" t="str">
        <f t="shared" si="692"/>
        <v>ok</v>
      </c>
    </row>
    <row r="6304" spans="1:23" x14ac:dyDescent="0.3">
      <c r="A6304" t="s">
        <v>6346</v>
      </c>
      <c r="B6304" t="s">
        <v>33</v>
      </c>
      <c r="C6304" t="s">
        <v>12</v>
      </c>
      <c r="D6304" t="s">
        <v>34</v>
      </c>
      <c r="E6304" t="s">
        <v>45</v>
      </c>
      <c r="F6304" t="s">
        <v>26</v>
      </c>
      <c r="G6304" s="5">
        <v>4007.42</v>
      </c>
      <c r="H6304" s="5">
        <f t="shared" si="686"/>
        <v>72.133560000000003</v>
      </c>
      <c r="I6304" s="6">
        <v>2</v>
      </c>
      <c r="J6304" s="6">
        <v>8014.84</v>
      </c>
      <c r="K6304" s="5">
        <f t="shared" si="687"/>
        <v>144.26712000000001</v>
      </c>
      <c r="L6304" s="7">
        <v>4.82</v>
      </c>
      <c r="M6304" s="7">
        <v>3802</v>
      </c>
      <c r="N6304" s="3">
        <v>45321</v>
      </c>
      <c r="O6304" s="4" t="str">
        <f t="shared" si="688"/>
        <v>2024-01</v>
      </c>
      <c r="P6304" s="4" t="str">
        <f t="shared" si="689"/>
        <v>01</v>
      </c>
      <c r="Q6304" s="4" t="str">
        <f t="shared" si="690"/>
        <v>January</v>
      </c>
      <c r="R6304" s="30" t="str">
        <f t="shared" si="691"/>
        <v>30</v>
      </c>
      <c r="W6304" t="str">
        <f t="shared" si="692"/>
        <v>ok</v>
      </c>
    </row>
    <row r="6305" spans="1:23" x14ac:dyDescent="0.3">
      <c r="A6305" t="s">
        <v>6347</v>
      </c>
      <c r="B6305" t="s">
        <v>23</v>
      </c>
      <c r="C6305" t="s">
        <v>24</v>
      </c>
      <c r="D6305" t="s">
        <v>25</v>
      </c>
      <c r="E6305" t="s">
        <v>20</v>
      </c>
      <c r="F6305" t="s">
        <v>26</v>
      </c>
      <c r="G6305" s="5">
        <v>9731.5499999999993</v>
      </c>
      <c r="H6305" s="5">
        <f t="shared" si="686"/>
        <v>175.16789999999997</v>
      </c>
      <c r="I6305" s="6">
        <v>5</v>
      </c>
      <c r="J6305" s="6">
        <v>48657.75</v>
      </c>
      <c r="K6305" s="5">
        <f t="shared" si="687"/>
        <v>875.83949999999982</v>
      </c>
      <c r="L6305" s="7">
        <v>1.63</v>
      </c>
      <c r="M6305" s="7">
        <v>1643</v>
      </c>
      <c r="N6305" s="3">
        <v>45401</v>
      </c>
      <c r="O6305" s="4" t="str">
        <f t="shared" si="688"/>
        <v>2024-04</v>
      </c>
      <c r="P6305" s="4" t="str">
        <f t="shared" si="689"/>
        <v>04</v>
      </c>
      <c r="Q6305" s="4" t="str">
        <f t="shared" si="690"/>
        <v>April</v>
      </c>
      <c r="R6305" s="30" t="str">
        <f t="shared" si="691"/>
        <v>19</v>
      </c>
      <c r="W6305" t="str">
        <f t="shared" si="692"/>
        <v>ok</v>
      </c>
    </row>
    <row r="6306" spans="1:23" x14ac:dyDescent="0.3">
      <c r="A6306" t="s">
        <v>6348</v>
      </c>
      <c r="B6306" t="s">
        <v>63</v>
      </c>
      <c r="C6306" t="s">
        <v>18</v>
      </c>
      <c r="D6306" t="s">
        <v>64</v>
      </c>
      <c r="E6306" t="s">
        <v>20</v>
      </c>
      <c r="F6306" t="s">
        <v>38</v>
      </c>
      <c r="G6306" s="5">
        <v>5091.96</v>
      </c>
      <c r="H6306" s="5">
        <f t="shared" si="686"/>
        <v>91.655279999999991</v>
      </c>
      <c r="I6306" s="6">
        <v>5</v>
      </c>
      <c r="J6306" s="6">
        <v>25459.8</v>
      </c>
      <c r="K6306" s="5">
        <f t="shared" si="687"/>
        <v>458.27639999999997</v>
      </c>
      <c r="L6306" s="7">
        <v>4.76</v>
      </c>
      <c r="M6306" s="7">
        <v>1548</v>
      </c>
      <c r="N6306" s="3">
        <v>45391</v>
      </c>
      <c r="O6306" s="4" t="str">
        <f t="shared" si="688"/>
        <v>2024-04</v>
      </c>
      <c r="P6306" s="4" t="str">
        <f t="shared" si="689"/>
        <v>04</v>
      </c>
      <c r="Q6306" s="4" t="str">
        <f t="shared" si="690"/>
        <v>April</v>
      </c>
      <c r="R6306" s="30" t="str">
        <f t="shared" si="691"/>
        <v>09</v>
      </c>
      <c r="W6306" t="str">
        <f t="shared" si="692"/>
        <v>ok</v>
      </c>
    </row>
    <row r="6307" spans="1:23" x14ac:dyDescent="0.3">
      <c r="A6307" t="s">
        <v>6349</v>
      </c>
      <c r="B6307" t="s">
        <v>51</v>
      </c>
      <c r="C6307" t="s">
        <v>29</v>
      </c>
      <c r="D6307" t="s">
        <v>52</v>
      </c>
      <c r="E6307" t="s">
        <v>20</v>
      </c>
      <c r="F6307" t="s">
        <v>38</v>
      </c>
      <c r="G6307" s="5">
        <v>661.14</v>
      </c>
      <c r="H6307" s="5">
        <f t="shared" si="686"/>
        <v>11.900519999999998</v>
      </c>
      <c r="I6307" s="6">
        <v>2</v>
      </c>
      <c r="J6307" s="6">
        <v>1322.28</v>
      </c>
      <c r="K6307" s="5">
        <f t="shared" si="687"/>
        <v>23.801039999999997</v>
      </c>
      <c r="L6307" s="7">
        <v>1.54</v>
      </c>
      <c r="M6307" s="7">
        <v>4989</v>
      </c>
      <c r="N6307" s="3">
        <v>45364</v>
      </c>
      <c r="O6307" s="4" t="str">
        <f t="shared" si="688"/>
        <v>2024-03</v>
      </c>
      <c r="P6307" s="4" t="str">
        <f t="shared" si="689"/>
        <v>03</v>
      </c>
      <c r="Q6307" s="4" t="str">
        <f t="shared" si="690"/>
        <v>March</v>
      </c>
      <c r="R6307" s="30" t="str">
        <f t="shared" si="691"/>
        <v>13</v>
      </c>
      <c r="W6307" t="str">
        <f t="shared" si="692"/>
        <v>ok</v>
      </c>
    </row>
    <row r="6308" spans="1:23" x14ac:dyDescent="0.3">
      <c r="A6308" t="s">
        <v>6350</v>
      </c>
      <c r="B6308" t="s">
        <v>23</v>
      </c>
      <c r="C6308" t="s">
        <v>24</v>
      </c>
      <c r="D6308" t="s">
        <v>25</v>
      </c>
      <c r="E6308" t="s">
        <v>20</v>
      </c>
      <c r="F6308" t="s">
        <v>38</v>
      </c>
      <c r="G6308" s="5">
        <v>5870.67</v>
      </c>
      <c r="H6308" s="5">
        <f t="shared" si="686"/>
        <v>105.67205999999999</v>
      </c>
      <c r="I6308" s="6">
        <v>1</v>
      </c>
      <c r="J6308" s="6">
        <v>5870.67</v>
      </c>
      <c r="K6308" s="5">
        <f t="shared" si="687"/>
        <v>105.67205999999999</v>
      </c>
      <c r="L6308" s="7">
        <v>4.47</v>
      </c>
      <c r="M6308" s="7">
        <v>1509</v>
      </c>
      <c r="N6308" s="3">
        <v>45492</v>
      </c>
      <c r="O6308" s="4" t="str">
        <f t="shared" si="688"/>
        <v>2024-07</v>
      </c>
      <c r="P6308" s="4" t="str">
        <f t="shared" si="689"/>
        <v>07</v>
      </c>
      <c r="Q6308" s="4" t="str">
        <f t="shared" si="690"/>
        <v>July</v>
      </c>
      <c r="R6308" s="30" t="str">
        <f t="shared" si="691"/>
        <v>19</v>
      </c>
      <c r="W6308" t="str">
        <f t="shared" si="692"/>
        <v>ok</v>
      </c>
    </row>
    <row r="6309" spans="1:23" x14ac:dyDescent="0.3">
      <c r="A6309" t="s">
        <v>6351</v>
      </c>
      <c r="B6309" t="s">
        <v>41</v>
      </c>
      <c r="C6309" t="s">
        <v>42</v>
      </c>
      <c r="D6309" t="s">
        <v>43</v>
      </c>
      <c r="E6309" t="s">
        <v>14</v>
      </c>
      <c r="F6309" t="s">
        <v>15</v>
      </c>
      <c r="G6309" s="5">
        <v>6171.25</v>
      </c>
      <c r="H6309" s="5">
        <f t="shared" si="686"/>
        <v>111.0825</v>
      </c>
      <c r="I6309" s="6">
        <v>3</v>
      </c>
      <c r="J6309" s="6">
        <v>18513.75</v>
      </c>
      <c r="K6309" s="5">
        <f t="shared" si="687"/>
        <v>333.2475</v>
      </c>
      <c r="L6309" s="7">
        <v>1.96</v>
      </c>
      <c r="M6309" s="7">
        <v>3559</v>
      </c>
      <c r="N6309" s="3">
        <v>45439</v>
      </c>
      <c r="O6309" s="4" t="str">
        <f t="shared" si="688"/>
        <v>2024-05</v>
      </c>
      <c r="P6309" s="4" t="str">
        <f t="shared" si="689"/>
        <v>05</v>
      </c>
      <c r="Q6309" s="4" t="str">
        <f t="shared" si="690"/>
        <v>May</v>
      </c>
      <c r="R6309" s="30" t="str">
        <f t="shared" si="691"/>
        <v>27</v>
      </c>
      <c r="W6309" t="str">
        <f t="shared" si="692"/>
        <v>ok</v>
      </c>
    </row>
    <row r="6310" spans="1:23" x14ac:dyDescent="0.3">
      <c r="A6310" t="s">
        <v>6352</v>
      </c>
      <c r="B6310" t="s">
        <v>41</v>
      </c>
      <c r="C6310" t="s">
        <v>42</v>
      </c>
      <c r="D6310" t="s">
        <v>43</v>
      </c>
      <c r="E6310" t="s">
        <v>14</v>
      </c>
      <c r="F6310" t="s">
        <v>60</v>
      </c>
      <c r="G6310" s="5">
        <v>10041.83</v>
      </c>
      <c r="H6310" s="5">
        <f t="shared" si="686"/>
        <v>180.75294</v>
      </c>
      <c r="I6310" s="6">
        <v>5</v>
      </c>
      <c r="J6310" s="6">
        <v>50209.15</v>
      </c>
      <c r="K6310" s="5">
        <f t="shared" si="687"/>
        <v>903.76469999999995</v>
      </c>
      <c r="L6310" s="7">
        <v>3.2</v>
      </c>
      <c r="M6310" s="7">
        <v>4105</v>
      </c>
      <c r="N6310" s="3">
        <v>45408</v>
      </c>
      <c r="O6310" s="4" t="str">
        <f t="shared" si="688"/>
        <v>2024-04</v>
      </c>
      <c r="P6310" s="4" t="str">
        <f t="shared" si="689"/>
        <v>04</v>
      </c>
      <c r="Q6310" s="4" t="str">
        <f t="shared" si="690"/>
        <v>April</v>
      </c>
      <c r="R6310" s="30" t="str">
        <f t="shared" si="691"/>
        <v>26</v>
      </c>
      <c r="W6310" t="str">
        <f t="shared" si="692"/>
        <v>ok</v>
      </c>
    </row>
    <row r="6311" spans="1:23" x14ac:dyDescent="0.3">
      <c r="A6311" t="s">
        <v>6353</v>
      </c>
      <c r="B6311" t="s">
        <v>28</v>
      </c>
      <c r="C6311" t="s">
        <v>29</v>
      </c>
      <c r="D6311" t="s">
        <v>30</v>
      </c>
      <c r="E6311" t="s">
        <v>14</v>
      </c>
      <c r="F6311" t="s">
        <v>15</v>
      </c>
      <c r="G6311" s="5">
        <v>16337.47</v>
      </c>
      <c r="H6311" s="5">
        <f t="shared" si="686"/>
        <v>294.07445999999999</v>
      </c>
      <c r="I6311" s="6">
        <v>3</v>
      </c>
      <c r="J6311" s="6">
        <v>49012.41</v>
      </c>
      <c r="K6311" s="5">
        <f t="shared" si="687"/>
        <v>882.22337999999991</v>
      </c>
      <c r="L6311" s="7">
        <v>4.3899999999999997</v>
      </c>
      <c r="M6311" s="7">
        <v>1505</v>
      </c>
      <c r="N6311" s="3">
        <v>45600</v>
      </c>
      <c r="O6311" s="4" t="str">
        <f t="shared" si="688"/>
        <v>2024-11</v>
      </c>
      <c r="P6311" s="4" t="str">
        <f t="shared" si="689"/>
        <v>11</v>
      </c>
      <c r="Q6311" s="4" t="str">
        <f t="shared" si="690"/>
        <v>November</v>
      </c>
      <c r="R6311" s="30" t="str">
        <f t="shared" si="691"/>
        <v>04</v>
      </c>
      <c r="W6311" t="str">
        <f t="shared" si="692"/>
        <v>ok</v>
      </c>
    </row>
    <row r="6312" spans="1:23" x14ac:dyDescent="0.3">
      <c r="A6312" t="s">
        <v>6354</v>
      </c>
      <c r="B6312" t="s">
        <v>36</v>
      </c>
      <c r="C6312" t="s">
        <v>18</v>
      </c>
      <c r="D6312" t="s">
        <v>37</v>
      </c>
      <c r="E6312" t="s">
        <v>45</v>
      </c>
      <c r="F6312" t="s">
        <v>38</v>
      </c>
      <c r="G6312" s="5">
        <v>14113.28</v>
      </c>
      <c r="H6312" s="5">
        <f t="shared" si="686"/>
        <v>254.03904</v>
      </c>
      <c r="I6312" s="6">
        <v>3</v>
      </c>
      <c r="J6312" s="6">
        <v>42339.839999999997</v>
      </c>
      <c r="K6312" s="5">
        <f t="shared" si="687"/>
        <v>762.11712</v>
      </c>
      <c r="L6312" s="7">
        <v>2.85</v>
      </c>
      <c r="M6312" s="7">
        <v>1518</v>
      </c>
      <c r="N6312" s="3">
        <v>45293</v>
      </c>
      <c r="O6312" s="4" t="str">
        <f t="shared" si="688"/>
        <v>2024-01</v>
      </c>
      <c r="P6312" s="4" t="str">
        <f t="shared" si="689"/>
        <v>01</v>
      </c>
      <c r="Q6312" s="4" t="str">
        <f t="shared" si="690"/>
        <v>January</v>
      </c>
      <c r="R6312" s="30" t="str">
        <f t="shared" si="691"/>
        <v>02</v>
      </c>
      <c r="W6312" t="str">
        <f t="shared" si="692"/>
        <v>ok</v>
      </c>
    </row>
    <row r="6313" spans="1:23" x14ac:dyDescent="0.3">
      <c r="A6313" t="s">
        <v>6355</v>
      </c>
      <c r="B6313" t="s">
        <v>63</v>
      </c>
      <c r="C6313" t="s">
        <v>18</v>
      </c>
      <c r="D6313" t="s">
        <v>64</v>
      </c>
      <c r="E6313" t="s">
        <v>14</v>
      </c>
      <c r="F6313" t="s">
        <v>15</v>
      </c>
      <c r="G6313" s="5">
        <v>3277.25</v>
      </c>
      <c r="H6313" s="5">
        <f t="shared" si="686"/>
        <v>58.990499999999997</v>
      </c>
      <c r="I6313" s="6">
        <v>4</v>
      </c>
      <c r="J6313" s="6">
        <v>13109</v>
      </c>
      <c r="K6313" s="5">
        <f t="shared" si="687"/>
        <v>235.96199999999999</v>
      </c>
      <c r="L6313" s="7">
        <v>3</v>
      </c>
      <c r="M6313" s="7">
        <v>4132</v>
      </c>
      <c r="N6313" s="3">
        <v>45370</v>
      </c>
      <c r="O6313" s="4" t="str">
        <f t="shared" si="688"/>
        <v>2024-03</v>
      </c>
      <c r="P6313" s="4" t="str">
        <f t="shared" si="689"/>
        <v>03</v>
      </c>
      <c r="Q6313" s="4" t="str">
        <f t="shared" si="690"/>
        <v>March</v>
      </c>
      <c r="R6313" s="30" t="str">
        <f t="shared" si="691"/>
        <v>19</v>
      </c>
      <c r="W6313" t="str">
        <f t="shared" si="692"/>
        <v>ok</v>
      </c>
    </row>
    <row r="6314" spans="1:23" x14ac:dyDescent="0.3">
      <c r="A6314" t="s">
        <v>6356</v>
      </c>
      <c r="B6314" t="s">
        <v>63</v>
      </c>
      <c r="C6314" t="s">
        <v>18</v>
      </c>
      <c r="D6314" t="s">
        <v>64</v>
      </c>
      <c r="E6314" t="s">
        <v>20</v>
      </c>
      <c r="F6314" t="s">
        <v>31</v>
      </c>
      <c r="G6314" s="5">
        <v>13623.43</v>
      </c>
      <c r="H6314" s="5">
        <f t="shared" si="686"/>
        <v>245.22173999999998</v>
      </c>
      <c r="I6314" s="6">
        <v>5</v>
      </c>
      <c r="J6314" s="6">
        <v>68117.149999999994</v>
      </c>
      <c r="K6314" s="5">
        <f t="shared" si="687"/>
        <v>1226.1087</v>
      </c>
      <c r="L6314" s="7">
        <v>2.93</v>
      </c>
      <c r="M6314" s="7">
        <v>4299</v>
      </c>
      <c r="N6314" s="3">
        <v>45568</v>
      </c>
      <c r="O6314" s="4" t="str">
        <f t="shared" si="688"/>
        <v>2024-10</v>
      </c>
      <c r="P6314" s="4" t="str">
        <f t="shared" si="689"/>
        <v>10</v>
      </c>
      <c r="Q6314" s="4" t="str">
        <f t="shared" si="690"/>
        <v>October</v>
      </c>
      <c r="R6314" s="30" t="str">
        <f t="shared" si="691"/>
        <v>03</v>
      </c>
      <c r="W6314" t="str">
        <f t="shared" si="692"/>
        <v>ok</v>
      </c>
    </row>
    <row r="6315" spans="1:23" x14ac:dyDescent="0.3">
      <c r="A6315" t="s">
        <v>6357</v>
      </c>
      <c r="B6315" t="s">
        <v>28</v>
      </c>
      <c r="C6315" t="s">
        <v>29</v>
      </c>
      <c r="D6315" t="s">
        <v>30</v>
      </c>
      <c r="E6315" t="s">
        <v>20</v>
      </c>
      <c r="F6315" t="s">
        <v>60</v>
      </c>
      <c r="G6315" s="5">
        <v>2389.6999999999998</v>
      </c>
      <c r="H6315" s="5">
        <f t="shared" si="686"/>
        <v>43.014599999999994</v>
      </c>
      <c r="I6315" s="6">
        <v>4</v>
      </c>
      <c r="J6315" s="6">
        <v>9558.7999999999993</v>
      </c>
      <c r="K6315" s="5">
        <f t="shared" si="687"/>
        <v>172.05839999999998</v>
      </c>
      <c r="L6315" s="7">
        <v>2.77</v>
      </c>
      <c r="M6315" s="7">
        <v>1327</v>
      </c>
      <c r="N6315" s="3">
        <v>45399</v>
      </c>
      <c r="O6315" s="4" t="str">
        <f t="shared" si="688"/>
        <v>2024-04</v>
      </c>
      <c r="P6315" s="4" t="str">
        <f t="shared" si="689"/>
        <v>04</v>
      </c>
      <c r="Q6315" s="4" t="str">
        <f t="shared" si="690"/>
        <v>April</v>
      </c>
      <c r="R6315" s="30" t="str">
        <f t="shared" si="691"/>
        <v>17</v>
      </c>
      <c r="W6315" t="str">
        <f t="shared" si="692"/>
        <v>ok</v>
      </c>
    </row>
    <row r="6316" spans="1:23" x14ac:dyDescent="0.3">
      <c r="A6316" t="s">
        <v>6358</v>
      </c>
      <c r="B6316" t="s">
        <v>11</v>
      </c>
      <c r="C6316" t="s">
        <v>12</v>
      </c>
      <c r="D6316" t="s">
        <v>13</v>
      </c>
      <c r="E6316" t="s">
        <v>14</v>
      </c>
      <c r="F6316" t="s">
        <v>60</v>
      </c>
      <c r="G6316" s="5">
        <v>11845.66</v>
      </c>
      <c r="H6316" s="5">
        <f t="shared" si="686"/>
        <v>213.22187999999997</v>
      </c>
      <c r="I6316" s="6">
        <v>1</v>
      </c>
      <c r="J6316" s="6">
        <v>11845.66</v>
      </c>
      <c r="K6316" s="5">
        <f t="shared" si="687"/>
        <v>213.22187999999997</v>
      </c>
      <c r="L6316" s="7">
        <v>2.23</v>
      </c>
      <c r="M6316" s="7">
        <v>703</v>
      </c>
      <c r="N6316" s="3">
        <v>45588</v>
      </c>
      <c r="O6316" s="4" t="str">
        <f t="shared" si="688"/>
        <v>2024-10</v>
      </c>
      <c r="P6316" s="4" t="str">
        <f t="shared" si="689"/>
        <v>10</v>
      </c>
      <c r="Q6316" s="4" t="str">
        <f t="shared" si="690"/>
        <v>October</v>
      </c>
      <c r="R6316" s="30" t="str">
        <f t="shared" si="691"/>
        <v>23</v>
      </c>
      <c r="W6316" t="str">
        <f t="shared" si="692"/>
        <v>ok</v>
      </c>
    </row>
    <row r="6317" spans="1:23" x14ac:dyDescent="0.3">
      <c r="A6317" t="s">
        <v>6359</v>
      </c>
      <c r="B6317" t="s">
        <v>47</v>
      </c>
      <c r="C6317" t="s">
        <v>12</v>
      </c>
      <c r="D6317" t="s">
        <v>48</v>
      </c>
      <c r="E6317" t="s">
        <v>14</v>
      </c>
      <c r="F6317" t="s">
        <v>60</v>
      </c>
      <c r="G6317" s="5">
        <v>19100.13</v>
      </c>
      <c r="H6317" s="5">
        <f t="shared" si="686"/>
        <v>343.80234000000002</v>
      </c>
      <c r="I6317" s="6">
        <v>5</v>
      </c>
      <c r="J6317" s="6">
        <v>95500.65</v>
      </c>
      <c r="K6317" s="5">
        <f t="shared" si="687"/>
        <v>1719.0117</v>
      </c>
      <c r="L6317" s="7">
        <v>4.63</v>
      </c>
      <c r="M6317" s="7">
        <v>3487</v>
      </c>
      <c r="N6317" s="3">
        <v>45388</v>
      </c>
      <c r="O6317" s="4" t="str">
        <f t="shared" si="688"/>
        <v>2024-04</v>
      </c>
      <c r="P6317" s="4" t="str">
        <f t="shared" si="689"/>
        <v>04</v>
      </c>
      <c r="Q6317" s="4" t="str">
        <f t="shared" si="690"/>
        <v>April</v>
      </c>
      <c r="R6317" s="30" t="str">
        <f t="shared" si="691"/>
        <v>06</v>
      </c>
      <c r="W6317" t="str">
        <f t="shared" si="692"/>
        <v>ok</v>
      </c>
    </row>
    <row r="6318" spans="1:23" x14ac:dyDescent="0.3">
      <c r="A6318" t="s">
        <v>6360</v>
      </c>
      <c r="B6318" t="s">
        <v>41</v>
      </c>
      <c r="C6318" t="s">
        <v>42</v>
      </c>
      <c r="D6318" t="s">
        <v>43</v>
      </c>
      <c r="E6318" t="s">
        <v>20</v>
      </c>
      <c r="F6318" t="s">
        <v>15</v>
      </c>
      <c r="G6318" s="5">
        <v>16724.53</v>
      </c>
      <c r="H6318" s="5">
        <f t="shared" si="686"/>
        <v>301.04153999999994</v>
      </c>
      <c r="I6318" s="6">
        <v>5</v>
      </c>
      <c r="J6318" s="6">
        <v>83622.649999999994</v>
      </c>
      <c r="K6318" s="5">
        <f t="shared" si="687"/>
        <v>1505.2076999999997</v>
      </c>
      <c r="L6318" s="7">
        <v>3.53</v>
      </c>
      <c r="M6318" s="7">
        <v>3475</v>
      </c>
      <c r="N6318" s="3">
        <v>45415</v>
      </c>
      <c r="O6318" s="4" t="str">
        <f t="shared" si="688"/>
        <v>2024-05</v>
      </c>
      <c r="P6318" s="4" t="str">
        <f t="shared" si="689"/>
        <v>05</v>
      </c>
      <c r="Q6318" s="4" t="str">
        <f t="shared" si="690"/>
        <v>May</v>
      </c>
      <c r="R6318" s="30" t="str">
        <f t="shared" si="691"/>
        <v>03</v>
      </c>
      <c r="W6318" t="str">
        <f t="shared" si="692"/>
        <v>ok</v>
      </c>
    </row>
    <row r="6319" spans="1:23" x14ac:dyDescent="0.3">
      <c r="A6319" t="s">
        <v>6361</v>
      </c>
      <c r="B6319" t="s">
        <v>47</v>
      </c>
      <c r="C6319" t="s">
        <v>12</v>
      </c>
      <c r="D6319" t="s">
        <v>48</v>
      </c>
      <c r="E6319" t="s">
        <v>14</v>
      </c>
      <c r="F6319" t="s">
        <v>26</v>
      </c>
      <c r="G6319" s="5">
        <v>12602.45</v>
      </c>
      <c r="H6319" s="5">
        <f t="shared" si="686"/>
        <v>226.8441</v>
      </c>
      <c r="I6319" s="6">
        <v>5</v>
      </c>
      <c r="J6319" s="6">
        <v>63012.25</v>
      </c>
      <c r="K6319" s="5">
        <f t="shared" si="687"/>
        <v>1134.2204999999999</v>
      </c>
      <c r="L6319" s="7">
        <v>2.9</v>
      </c>
      <c r="M6319" s="7">
        <v>1703</v>
      </c>
      <c r="N6319" s="3">
        <v>45642</v>
      </c>
      <c r="O6319" s="4" t="str">
        <f t="shared" si="688"/>
        <v>2024-12</v>
      </c>
      <c r="P6319" s="4" t="str">
        <f t="shared" si="689"/>
        <v>12</v>
      </c>
      <c r="Q6319" s="4" t="str">
        <f t="shared" si="690"/>
        <v>December</v>
      </c>
      <c r="R6319" s="30" t="str">
        <f t="shared" si="691"/>
        <v>16</v>
      </c>
      <c r="W6319" t="str">
        <f t="shared" si="692"/>
        <v>ok</v>
      </c>
    </row>
    <row r="6320" spans="1:23" x14ac:dyDescent="0.3">
      <c r="A6320" t="s">
        <v>6362</v>
      </c>
      <c r="B6320" t="s">
        <v>51</v>
      </c>
      <c r="C6320" t="s">
        <v>29</v>
      </c>
      <c r="D6320" t="s">
        <v>52</v>
      </c>
      <c r="E6320" t="s">
        <v>14</v>
      </c>
      <c r="F6320" t="s">
        <v>21</v>
      </c>
      <c r="G6320" s="5">
        <v>6595.3</v>
      </c>
      <c r="H6320" s="5">
        <f t="shared" si="686"/>
        <v>118.71539999999999</v>
      </c>
      <c r="I6320" s="6">
        <v>2</v>
      </c>
      <c r="J6320" s="6">
        <v>13190.6</v>
      </c>
      <c r="K6320" s="5">
        <f t="shared" si="687"/>
        <v>237.43079999999998</v>
      </c>
      <c r="L6320" s="7">
        <v>2.89</v>
      </c>
      <c r="M6320" s="7">
        <v>2953</v>
      </c>
      <c r="N6320" s="3">
        <v>45376</v>
      </c>
      <c r="O6320" s="4" t="str">
        <f t="shared" si="688"/>
        <v>2024-03</v>
      </c>
      <c r="P6320" s="4" t="str">
        <f t="shared" si="689"/>
        <v>03</v>
      </c>
      <c r="Q6320" s="4" t="str">
        <f t="shared" si="690"/>
        <v>March</v>
      </c>
      <c r="R6320" s="30" t="str">
        <f t="shared" si="691"/>
        <v>25</v>
      </c>
      <c r="W6320" t="str">
        <f t="shared" si="692"/>
        <v>ok</v>
      </c>
    </row>
    <row r="6321" spans="1:23" x14ac:dyDescent="0.3">
      <c r="A6321" t="s">
        <v>6363</v>
      </c>
      <c r="B6321" t="s">
        <v>36</v>
      </c>
      <c r="C6321" t="s">
        <v>18</v>
      </c>
      <c r="D6321" t="s">
        <v>37</v>
      </c>
      <c r="E6321" t="s">
        <v>14</v>
      </c>
      <c r="F6321" t="s">
        <v>31</v>
      </c>
      <c r="G6321" s="5">
        <v>573.29</v>
      </c>
      <c r="H6321" s="5">
        <f t="shared" si="686"/>
        <v>10.319219999999998</v>
      </c>
      <c r="I6321" s="6">
        <v>1</v>
      </c>
      <c r="J6321" s="6">
        <v>573.29</v>
      </c>
      <c r="K6321" s="5">
        <f t="shared" si="687"/>
        <v>10.319219999999998</v>
      </c>
      <c r="L6321" s="7">
        <v>4.6100000000000003</v>
      </c>
      <c r="M6321" s="7">
        <v>74</v>
      </c>
      <c r="N6321" s="3">
        <v>45577</v>
      </c>
      <c r="O6321" s="4" t="str">
        <f t="shared" si="688"/>
        <v>2024-10</v>
      </c>
      <c r="P6321" s="4" t="str">
        <f t="shared" si="689"/>
        <v>10</v>
      </c>
      <c r="Q6321" s="4" t="str">
        <f t="shared" si="690"/>
        <v>October</v>
      </c>
      <c r="R6321" s="30" t="str">
        <f t="shared" si="691"/>
        <v>12</v>
      </c>
      <c r="W6321" t="str">
        <f t="shared" si="692"/>
        <v>ok</v>
      </c>
    </row>
    <row r="6322" spans="1:23" x14ac:dyDescent="0.3">
      <c r="A6322" t="s">
        <v>6364</v>
      </c>
      <c r="B6322" t="s">
        <v>23</v>
      </c>
      <c r="C6322" t="s">
        <v>24</v>
      </c>
      <c r="D6322" t="s">
        <v>25</v>
      </c>
      <c r="E6322" t="s">
        <v>14</v>
      </c>
      <c r="F6322" t="s">
        <v>21</v>
      </c>
      <c r="G6322" s="5">
        <v>10153.030000000001</v>
      </c>
      <c r="H6322" s="5">
        <f t="shared" si="686"/>
        <v>182.75453999999999</v>
      </c>
      <c r="I6322" s="6">
        <v>4</v>
      </c>
      <c r="J6322" s="6">
        <v>40612.120000000003</v>
      </c>
      <c r="K6322" s="5">
        <f t="shared" si="687"/>
        <v>731.01815999999997</v>
      </c>
      <c r="L6322" s="7">
        <v>1.96</v>
      </c>
      <c r="M6322" s="7">
        <v>3143</v>
      </c>
      <c r="N6322" s="3">
        <v>45398</v>
      </c>
      <c r="O6322" s="4" t="str">
        <f t="shared" si="688"/>
        <v>2024-04</v>
      </c>
      <c r="P6322" s="4" t="str">
        <f t="shared" si="689"/>
        <v>04</v>
      </c>
      <c r="Q6322" s="4" t="str">
        <f t="shared" si="690"/>
        <v>April</v>
      </c>
      <c r="R6322" s="30" t="str">
        <f t="shared" si="691"/>
        <v>16</v>
      </c>
      <c r="W6322" t="str">
        <f t="shared" si="692"/>
        <v>ok</v>
      </c>
    </row>
    <row r="6323" spans="1:23" x14ac:dyDescent="0.3">
      <c r="A6323" t="s">
        <v>6365</v>
      </c>
      <c r="B6323" t="s">
        <v>41</v>
      </c>
      <c r="C6323" t="s">
        <v>42</v>
      </c>
      <c r="D6323" t="s">
        <v>43</v>
      </c>
      <c r="E6323" t="s">
        <v>14</v>
      </c>
      <c r="F6323" t="s">
        <v>38</v>
      </c>
      <c r="G6323" s="5">
        <v>15490.48</v>
      </c>
      <c r="H6323" s="5">
        <f t="shared" si="686"/>
        <v>278.82863999999995</v>
      </c>
      <c r="I6323" s="6">
        <v>3</v>
      </c>
      <c r="J6323" s="6">
        <v>46471.44</v>
      </c>
      <c r="K6323" s="5">
        <f t="shared" si="687"/>
        <v>836.48591999999985</v>
      </c>
      <c r="L6323" s="7">
        <v>1.25</v>
      </c>
      <c r="M6323" s="7">
        <v>2296</v>
      </c>
      <c r="N6323" s="3">
        <v>45614</v>
      </c>
      <c r="O6323" s="4" t="str">
        <f t="shared" si="688"/>
        <v>2024-11</v>
      </c>
      <c r="P6323" s="4" t="str">
        <f t="shared" si="689"/>
        <v>11</v>
      </c>
      <c r="Q6323" s="4" t="str">
        <f t="shared" si="690"/>
        <v>November</v>
      </c>
      <c r="R6323" s="30" t="str">
        <f t="shared" si="691"/>
        <v>18</v>
      </c>
      <c r="W6323" t="str">
        <f t="shared" si="692"/>
        <v>ok</v>
      </c>
    </row>
    <row r="6324" spans="1:23" x14ac:dyDescent="0.3">
      <c r="A6324" t="s">
        <v>6366</v>
      </c>
      <c r="B6324" t="s">
        <v>51</v>
      </c>
      <c r="C6324" t="s">
        <v>29</v>
      </c>
      <c r="D6324" t="s">
        <v>52</v>
      </c>
      <c r="E6324" t="s">
        <v>45</v>
      </c>
      <c r="F6324" t="s">
        <v>38</v>
      </c>
      <c r="G6324" s="5">
        <v>15639.41</v>
      </c>
      <c r="H6324" s="5">
        <f t="shared" si="686"/>
        <v>281.50937999999996</v>
      </c>
      <c r="I6324" s="6">
        <v>5</v>
      </c>
      <c r="J6324" s="6">
        <v>78197.05</v>
      </c>
      <c r="K6324" s="5">
        <f t="shared" si="687"/>
        <v>1407.5468999999998</v>
      </c>
      <c r="L6324" s="7">
        <v>4.99</v>
      </c>
      <c r="M6324" s="7">
        <v>3956</v>
      </c>
      <c r="N6324" s="3">
        <v>45451</v>
      </c>
      <c r="O6324" s="4" t="str">
        <f t="shared" si="688"/>
        <v>2024-06</v>
      </c>
      <c r="P6324" s="4" t="str">
        <f t="shared" si="689"/>
        <v>06</v>
      </c>
      <c r="Q6324" s="4" t="str">
        <f t="shared" si="690"/>
        <v>June</v>
      </c>
      <c r="R6324" s="30" t="str">
        <f t="shared" si="691"/>
        <v>08</v>
      </c>
      <c r="W6324" t="str">
        <f t="shared" si="692"/>
        <v>ok</v>
      </c>
    </row>
    <row r="6325" spans="1:23" x14ac:dyDescent="0.3">
      <c r="A6325" t="s">
        <v>6367</v>
      </c>
      <c r="B6325" t="s">
        <v>17</v>
      </c>
      <c r="C6325" t="s">
        <v>18</v>
      </c>
      <c r="D6325" t="s">
        <v>19</v>
      </c>
      <c r="E6325" t="s">
        <v>20</v>
      </c>
      <c r="F6325" t="s">
        <v>15</v>
      </c>
      <c r="G6325" s="5">
        <v>10919.38</v>
      </c>
      <c r="H6325" s="5">
        <f t="shared" si="686"/>
        <v>196.54883999999998</v>
      </c>
      <c r="I6325" s="6">
        <v>3</v>
      </c>
      <c r="J6325" s="6">
        <v>32758.14</v>
      </c>
      <c r="K6325" s="5">
        <f t="shared" si="687"/>
        <v>589.64652000000001</v>
      </c>
      <c r="L6325" s="7">
        <v>3.63</v>
      </c>
      <c r="M6325" s="7">
        <v>3666</v>
      </c>
      <c r="N6325" s="3">
        <v>45442</v>
      </c>
      <c r="O6325" s="4" t="str">
        <f t="shared" si="688"/>
        <v>2024-05</v>
      </c>
      <c r="P6325" s="4" t="str">
        <f t="shared" si="689"/>
        <v>05</v>
      </c>
      <c r="Q6325" s="4" t="str">
        <f t="shared" si="690"/>
        <v>May</v>
      </c>
      <c r="R6325" s="30" t="str">
        <f t="shared" si="691"/>
        <v>30</v>
      </c>
      <c r="W6325" t="str">
        <f t="shared" si="692"/>
        <v>ok</v>
      </c>
    </row>
    <row r="6326" spans="1:23" x14ac:dyDescent="0.3">
      <c r="A6326" t="s">
        <v>6368</v>
      </c>
      <c r="B6326" t="s">
        <v>41</v>
      </c>
      <c r="C6326" t="s">
        <v>42</v>
      </c>
      <c r="D6326" t="s">
        <v>43</v>
      </c>
      <c r="E6326" t="s">
        <v>20</v>
      </c>
      <c r="F6326" t="s">
        <v>31</v>
      </c>
      <c r="G6326" s="5">
        <v>18209.919999999998</v>
      </c>
      <c r="H6326" s="5">
        <f t="shared" si="686"/>
        <v>327.77855999999997</v>
      </c>
      <c r="I6326" s="6">
        <v>4</v>
      </c>
      <c r="J6326" s="6">
        <v>72839.679999999993</v>
      </c>
      <c r="K6326" s="5">
        <f t="shared" si="687"/>
        <v>1311.1142399999999</v>
      </c>
      <c r="L6326" s="7">
        <v>4.5</v>
      </c>
      <c r="M6326" s="7">
        <v>4856</v>
      </c>
      <c r="N6326" s="3">
        <v>45546</v>
      </c>
      <c r="O6326" s="4" t="str">
        <f t="shared" si="688"/>
        <v>2024-09</v>
      </c>
      <c r="P6326" s="4" t="str">
        <f t="shared" si="689"/>
        <v>09</v>
      </c>
      <c r="Q6326" s="4" t="str">
        <f t="shared" si="690"/>
        <v>September</v>
      </c>
      <c r="R6326" s="30" t="str">
        <f t="shared" si="691"/>
        <v>11</v>
      </c>
      <c r="W6326" t="str">
        <f t="shared" si="692"/>
        <v>ok</v>
      </c>
    </row>
    <row r="6327" spans="1:23" x14ac:dyDescent="0.3">
      <c r="A6327" t="s">
        <v>6369</v>
      </c>
      <c r="B6327" t="s">
        <v>28</v>
      </c>
      <c r="C6327" t="s">
        <v>29</v>
      </c>
      <c r="D6327" t="s">
        <v>30</v>
      </c>
      <c r="E6327" t="s">
        <v>14</v>
      </c>
      <c r="F6327" t="s">
        <v>38</v>
      </c>
      <c r="G6327" s="5">
        <v>2476.7399999999998</v>
      </c>
      <c r="H6327" s="5">
        <f t="shared" si="686"/>
        <v>44.581319999999991</v>
      </c>
      <c r="I6327" s="6">
        <v>3</v>
      </c>
      <c r="J6327" s="6">
        <v>7430.22</v>
      </c>
      <c r="K6327" s="5">
        <f t="shared" si="687"/>
        <v>133.74395999999996</v>
      </c>
      <c r="L6327" s="7">
        <v>4.5599999999999996</v>
      </c>
      <c r="M6327" s="7">
        <v>3245</v>
      </c>
      <c r="N6327" s="3">
        <v>45548</v>
      </c>
      <c r="O6327" s="4" t="str">
        <f t="shared" si="688"/>
        <v>2024-09</v>
      </c>
      <c r="P6327" s="4" t="str">
        <f t="shared" si="689"/>
        <v>09</v>
      </c>
      <c r="Q6327" s="4" t="str">
        <f t="shared" si="690"/>
        <v>September</v>
      </c>
      <c r="R6327" s="30" t="str">
        <f t="shared" si="691"/>
        <v>13</v>
      </c>
      <c r="W6327" t="str">
        <f t="shared" si="692"/>
        <v>ok</v>
      </c>
    </row>
    <row r="6328" spans="1:23" x14ac:dyDescent="0.3">
      <c r="A6328" t="s">
        <v>6370</v>
      </c>
      <c r="B6328" t="s">
        <v>33</v>
      </c>
      <c r="C6328" t="s">
        <v>12</v>
      </c>
      <c r="D6328" t="s">
        <v>34</v>
      </c>
      <c r="E6328" t="s">
        <v>45</v>
      </c>
      <c r="F6328" t="s">
        <v>38</v>
      </c>
      <c r="G6328" s="5">
        <v>16586.3</v>
      </c>
      <c r="H6328" s="5">
        <f t="shared" si="686"/>
        <v>298.55339999999995</v>
      </c>
      <c r="I6328" s="6">
        <v>4</v>
      </c>
      <c r="J6328" s="6">
        <v>66345.2</v>
      </c>
      <c r="K6328" s="5">
        <f t="shared" si="687"/>
        <v>1194.2135999999998</v>
      </c>
      <c r="L6328" s="7">
        <v>3.04</v>
      </c>
      <c r="M6328" s="7">
        <v>2990</v>
      </c>
      <c r="N6328" s="3">
        <v>45452</v>
      </c>
      <c r="O6328" s="4" t="str">
        <f t="shared" si="688"/>
        <v>2024-06</v>
      </c>
      <c r="P6328" s="4" t="str">
        <f t="shared" si="689"/>
        <v>06</v>
      </c>
      <c r="Q6328" s="4" t="str">
        <f t="shared" si="690"/>
        <v>June</v>
      </c>
      <c r="R6328" s="30" t="str">
        <f t="shared" si="691"/>
        <v>09</v>
      </c>
      <c r="W6328" t="str">
        <f t="shared" si="692"/>
        <v>ok</v>
      </c>
    </row>
    <row r="6329" spans="1:23" x14ac:dyDescent="0.3">
      <c r="A6329" t="s">
        <v>6371</v>
      </c>
      <c r="B6329" t="s">
        <v>23</v>
      </c>
      <c r="C6329" t="s">
        <v>24</v>
      </c>
      <c r="D6329" t="s">
        <v>25</v>
      </c>
      <c r="E6329" t="s">
        <v>45</v>
      </c>
      <c r="F6329" t="s">
        <v>21</v>
      </c>
      <c r="G6329" s="5">
        <v>4030.09</v>
      </c>
      <c r="H6329" s="5">
        <f t="shared" si="686"/>
        <v>72.541619999999995</v>
      </c>
      <c r="I6329" s="6">
        <v>4</v>
      </c>
      <c r="J6329" s="6">
        <v>16120.36</v>
      </c>
      <c r="K6329" s="5">
        <f t="shared" si="687"/>
        <v>290.16647999999998</v>
      </c>
      <c r="L6329" s="7">
        <v>4.72</v>
      </c>
      <c r="M6329" s="7">
        <v>3035</v>
      </c>
      <c r="N6329" s="3">
        <v>45627</v>
      </c>
      <c r="O6329" s="4" t="str">
        <f t="shared" si="688"/>
        <v>2024-12</v>
      </c>
      <c r="P6329" s="4" t="str">
        <f t="shared" si="689"/>
        <v>12</v>
      </c>
      <c r="Q6329" s="4" t="str">
        <f t="shared" si="690"/>
        <v>December</v>
      </c>
      <c r="R6329" s="30" t="str">
        <f t="shared" si="691"/>
        <v>01</v>
      </c>
      <c r="W6329" t="str">
        <f t="shared" si="692"/>
        <v>ok</v>
      </c>
    </row>
    <row r="6330" spans="1:23" x14ac:dyDescent="0.3">
      <c r="A6330" t="s">
        <v>6372</v>
      </c>
      <c r="B6330" t="s">
        <v>36</v>
      </c>
      <c r="C6330" t="s">
        <v>18</v>
      </c>
      <c r="D6330" t="s">
        <v>37</v>
      </c>
      <c r="E6330" t="s">
        <v>14</v>
      </c>
      <c r="F6330" t="s">
        <v>38</v>
      </c>
      <c r="G6330" s="5">
        <v>11671.55</v>
      </c>
      <c r="H6330" s="5">
        <f t="shared" si="686"/>
        <v>210.08789999999996</v>
      </c>
      <c r="I6330" s="6">
        <v>4</v>
      </c>
      <c r="J6330" s="6">
        <v>46686.2</v>
      </c>
      <c r="K6330" s="5">
        <f t="shared" si="687"/>
        <v>840.35159999999985</v>
      </c>
      <c r="L6330" s="7">
        <v>1.91</v>
      </c>
      <c r="M6330" s="7">
        <v>172</v>
      </c>
      <c r="N6330" s="3">
        <v>45307</v>
      </c>
      <c r="O6330" s="4" t="str">
        <f t="shared" si="688"/>
        <v>2024-01</v>
      </c>
      <c r="P6330" s="4" t="str">
        <f t="shared" si="689"/>
        <v>01</v>
      </c>
      <c r="Q6330" s="4" t="str">
        <f t="shared" si="690"/>
        <v>January</v>
      </c>
      <c r="R6330" s="30" t="str">
        <f t="shared" si="691"/>
        <v>16</v>
      </c>
      <c r="W6330" t="str">
        <f t="shared" si="692"/>
        <v>ok</v>
      </c>
    </row>
    <row r="6331" spans="1:23" x14ac:dyDescent="0.3">
      <c r="A6331" t="s">
        <v>6373</v>
      </c>
      <c r="B6331" t="s">
        <v>28</v>
      </c>
      <c r="C6331" t="s">
        <v>29</v>
      </c>
      <c r="D6331" t="s">
        <v>30</v>
      </c>
      <c r="E6331" t="s">
        <v>20</v>
      </c>
      <c r="F6331" t="s">
        <v>31</v>
      </c>
      <c r="G6331" s="5">
        <v>3993.98</v>
      </c>
      <c r="H6331" s="5">
        <f t="shared" si="686"/>
        <v>71.891639999999995</v>
      </c>
      <c r="I6331" s="6">
        <v>2</v>
      </c>
      <c r="J6331" s="6">
        <v>7987.96</v>
      </c>
      <c r="K6331" s="5">
        <f t="shared" si="687"/>
        <v>143.78327999999999</v>
      </c>
      <c r="L6331" s="7">
        <v>3.89</v>
      </c>
      <c r="M6331" s="7">
        <v>4248</v>
      </c>
      <c r="N6331" s="3">
        <v>45312</v>
      </c>
      <c r="O6331" s="4" t="str">
        <f t="shared" si="688"/>
        <v>2024-01</v>
      </c>
      <c r="P6331" s="4" t="str">
        <f t="shared" si="689"/>
        <v>01</v>
      </c>
      <c r="Q6331" s="4" t="str">
        <f t="shared" si="690"/>
        <v>January</v>
      </c>
      <c r="R6331" s="30" t="str">
        <f t="shared" si="691"/>
        <v>21</v>
      </c>
      <c r="W6331" t="str">
        <f t="shared" si="692"/>
        <v>ok</v>
      </c>
    </row>
    <row r="6332" spans="1:23" x14ac:dyDescent="0.3">
      <c r="A6332" t="s">
        <v>6374</v>
      </c>
      <c r="B6332" t="s">
        <v>36</v>
      </c>
      <c r="C6332" t="s">
        <v>18</v>
      </c>
      <c r="D6332" t="s">
        <v>37</v>
      </c>
      <c r="E6332" t="s">
        <v>14</v>
      </c>
      <c r="F6332" t="s">
        <v>38</v>
      </c>
      <c r="G6332" s="5">
        <v>14804.89</v>
      </c>
      <c r="H6332" s="5">
        <f t="shared" si="686"/>
        <v>266.48801999999995</v>
      </c>
      <c r="I6332" s="6">
        <v>3</v>
      </c>
      <c r="J6332" s="6">
        <v>44414.67</v>
      </c>
      <c r="K6332" s="5">
        <f t="shared" si="687"/>
        <v>799.46405999999979</v>
      </c>
      <c r="L6332" s="7">
        <v>4.78</v>
      </c>
      <c r="M6332" s="7">
        <v>278</v>
      </c>
      <c r="N6332" s="3">
        <v>45417</v>
      </c>
      <c r="O6332" s="4" t="str">
        <f t="shared" si="688"/>
        <v>2024-05</v>
      </c>
      <c r="P6332" s="4" t="str">
        <f t="shared" si="689"/>
        <v>05</v>
      </c>
      <c r="Q6332" s="4" t="str">
        <f t="shared" si="690"/>
        <v>May</v>
      </c>
      <c r="R6332" s="30" t="str">
        <f t="shared" si="691"/>
        <v>05</v>
      </c>
      <c r="W6332" t="str">
        <f t="shared" si="692"/>
        <v>ok</v>
      </c>
    </row>
    <row r="6333" spans="1:23" x14ac:dyDescent="0.3">
      <c r="A6333" t="s">
        <v>6375</v>
      </c>
      <c r="B6333" t="s">
        <v>28</v>
      </c>
      <c r="C6333" t="s">
        <v>29</v>
      </c>
      <c r="D6333" t="s">
        <v>30</v>
      </c>
      <c r="E6333" t="s">
        <v>14</v>
      </c>
      <c r="F6333" t="s">
        <v>31</v>
      </c>
      <c r="G6333" s="5">
        <v>672.21</v>
      </c>
      <c r="H6333" s="5">
        <f t="shared" si="686"/>
        <v>12.099779999999999</v>
      </c>
      <c r="I6333" s="6">
        <v>3</v>
      </c>
      <c r="J6333" s="6">
        <v>2016.63</v>
      </c>
      <c r="K6333" s="5">
        <f t="shared" si="687"/>
        <v>36.299340000000001</v>
      </c>
      <c r="L6333" s="7">
        <v>3.81</v>
      </c>
      <c r="M6333" s="7">
        <v>4371</v>
      </c>
      <c r="N6333" s="3">
        <v>45484</v>
      </c>
      <c r="O6333" s="4" t="str">
        <f t="shared" si="688"/>
        <v>2024-07</v>
      </c>
      <c r="P6333" s="4" t="str">
        <f t="shared" si="689"/>
        <v>07</v>
      </c>
      <c r="Q6333" s="4" t="str">
        <f t="shared" si="690"/>
        <v>July</v>
      </c>
      <c r="R6333" s="30" t="str">
        <f t="shared" si="691"/>
        <v>11</v>
      </c>
      <c r="W6333" t="str">
        <f t="shared" si="692"/>
        <v>ok</v>
      </c>
    </row>
    <row r="6334" spans="1:23" x14ac:dyDescent="0.3">
      <c r="A6334" t="s">
        <v>6376</v>
      </c>
      <c r="B6334" t="s">
        <v>63</v>
      </c>
      <c r="C6334" t="s">
        <v>18</v>
      </c>
      <c r="D6334" t="s">
        <v>64</v>
      </c>
      <c r="E6334" t="s">
        <v>20</v>
      </c>
      <c r="F6334" t="s">
        <v>38</v>
      </c>
      <c r="G6334" s="5">
        <v>14232.93</v>
      </c>
      <c r="H6334" s="5">
        <f t="shared" si="686"/>
        <v>256.19273999999996</v>
      </c>
      <c r="I6334" s="6">
        <v>2</v>
      </c>
      <c r="J6334" s="6">
        <v>28465.86</v>
      </c>
      <c r="K6334" s="5">
        <f t="shared" si="687"/>
        <v>512.38547999999992</v>
      </c>
      <c r="L6334" s="7">
        <v>3.82</v>
      </c>
      <c r="M6334" s="7">
        <v>3113</v>
      </c>
      <c r="N6334" s="3">
        <v>45430</v>
      </c>
      <c r="O6334" s="4" t="str">
        <f t="shared" si="688"/>
        <v>2024-05</v>
      </c>
      <c r="P6334" s="4" t="str">
        <f t="shared" si="689"/>
        <v>05</v>
      </c>
      <c r="Q6334" s="4" t="str">
        <f t="shared" si="690"/>
        <v>May</v>
      </c>
      <c r="R6334" s="30" t="str">
        <f t="shared" si="691"/>
        <v>18</v>
      </c>
      <c r="W6334" t="str">
        <f t="shared" si="692"/>
        <v>ok</v>
      </c>
    </row>
    <row r="6335" spans="1:23" x14ac:dyDescent="0.3">
      <c r="A6335" t="s">
        <v>6377</v>
      </c>
      <c r="B6335" t="s">
        <v>47</v>
      </c>
      <c r="C6335" t="s">
        <v>12</v>
      </c>
      <c r="D6335" t="s">
        <v>48</v>
      </c>
      <c r="E6335" t="s">
        <v>20</v>
      </c>
      <c r="F6335" t="s">
        <v>26</v>
      </c>
      <c r="G6335" s="5">
        <v>5571.29</v>
      </c>
      <c r="H6335" s="5">
        <f t="shared" si="686"/>
        <v>100.28321999999999</v>
      </c>
      <c r="I6335" s="6">
        <v>4</v>
      </c>
      <c r="J6335" s="6">
        <v>22285.16</v>
      </c>
      <c r="K6335" s="5">
        <f t="shared" si="687"/>
        <v>401.13287999999994</v>
      </c>
      <c r="L6335" s="7">
        <v>4.68</v>
      </c>
      <c r="M6335" s="7">
        <v>3048</v>
      </c>
      <c r="N6335" s="3">
        <v>45377</v>
      </c>
      <c r="O6335" s="4" t="str">
        <f t="shared" si="688"/>
        <v>2024-03</v>
      </c>
      <c r="P6335" s="4" t="str">
        <f t="shared" si="689"/>
        <v>03</v>
      </c>
      <c r="Q6335" s="4" t="str">
        <f t="shared" si="690"/>
        <v>March</v>
      </c>
      <c r="R6335" s="30" t="str">
        <f t="shared" si="691"/>
        <v>26</v>
      </c>
      <c r="W6335" t="str">
        <f t="shared" si="692"/>
        <v>ok</v>
      </c>
    </row>
    <row r="6336" spans="1:23" x14ac:dyDescent="0.3">
      <c r="A6336" t="s">
        <v>6378</v>
      </c>
      <c r="B6336" t="s">
        <v>23</v>
      </c>
      <c r="C6336" t="s">
        <v>24</v>
      </c>
      <c r="D6336" t="s">
        <v>25</v>
      </c>
      <c r="E6336" t="s">
        <v>14</v>
      </c>
      <c r="F6336" t="s">
        <v>60</v>
      </c>
      <c r="G6336" s="5">
        <v>10607.43</v>
      </c>
      <c r="H6336" s="5">
        <f t="shared" si="686"/>
        <v>190.93374</v>
      </c>
      <c r="I6336" s="6">
        <v>3</v>
      </c>
      <c r="J6336" s="6">
        <v>31822.29</v>
      </c>
      <c r="K6336" s="5">
        <f t="shared" si="687"/>
        <v>572.80122000000006</v>
      </c>
      <c r="L6336" s="7">
        <v>3.77</v>
      </c>
      <c r="M6336" s="7">
        <v>218</v>
      </c>
      <c r="N6336" s="3">
        <v>45502</v>
      </c>
      <c r="O6336" s="4" t="str">
        <f t="shared" si="688"/>
        <v>2024-07</v>
      </c>
      <c r="P6336" s="4" t="str">
        <f t="shared" si="689"/>
        <v>07</v>
      </c>
      <c r="Q6336" s="4" t="str">
        <f t="shared" si="690"/>
        <v>July</v>
      </c>
      <c r="R6336" s="30" t="str">
        <f t="shared" si="691"/>
        <v>29</v>
      </c>
      <c r="W6336" t="str">
        <f t="shared" si="692"/>
        <v>ok</v>
      </c>
    </row>
    <row r="6337" spans="1:23" x14ac:dyDescent="0.3">
      <c r="A6337" t="s">
        <v>6379</v>
      </c>
      <c r="B6337" t="s">
        <v>47</v>
      </c>
      <c r="C6337" t="s">
        <v>12</v>
      </c>
      <c r="D6337" t="s">
        <v>48</v>
      </c>
      <c r="E6337" t="s">
        <v>45</v>
      </c>
      <c r="F6337" t="s">
        <v>21</v>
      </c>
      <c r="G6337" s="5">
        <v>5635.21</v>
      </c>
      <c r="H6337" s="5">
        <f t="shared" si="686"/>
        <v>101.43378</v>
      </c>
      <c r="I6337" s="6">
        <v>1</v>
      </c>
      <c r="J6337" s="6">
        <v>5635.21</v>
      </c>
      <c r="K6337" s="5">
        <f t="shared" si="687"/>
        <v>101.43378</v>
      </c>
      <c r="L6337" s="7">
        <v>4.58</v>
      </c>
      <c r="M6337" s="7">
        <v>3999</v>
      </c>
      <c r="N6337" s="3">
        <v>45543</v>
      </c>
      <c r="O6337" s="4" t="str">
        <f t="shared" si="688"/>
        <v>2024-09</v>
      </c>
      <c r="P6337" s="4" t="str">
        <f t="shared" si="689"/>
        <v>09</v>
      </c>
      <c r="Q6337" s="4" t="str">
        <f t="shared" si="690"/>
        <v>September</v>
      </c>
      <c r="R6337" s="30" t="str">
        <f t="shared" si="691"/>
        <v>08</v>
      </c>
      <c r="W6337" t="str">
        <f t="shared" si="692"/>
        <v>ok</v>
      </c>
    </row>
    <row r="6338" spans="1:23" x14ac:dyDescent="0.3">
      <c r="A6338" t="s">
        <v>6380</v>
      </c>
      <c r="B6338" t="s">
        <v>17</v>
      </c>
      <c r="C6338" t="s">
        <v>18</v>
      </c>
      <c r="D6338" t="s">
        <v>19</v>
      </c>
      <c r="E6338" t="s">
        <v>14</v>
      </c>
      <c r="F6338" t="s">
        <v>21</v>
      </c>
      <c r="G6338" s="5">
        <v>17671.13</v>
      </c>
      <c r="H6338" s="5">
        <f t="shared" si="686"/>
        <v>318.08033999999998</v>
      </c>
      <c r="I6338" s="6">
        <v>2</v>
      </c>
      <c r="J6338" s="6">
        <v>35342.26</v>
      </c>
      <c r="K6338" s="5">
        <f t="shared" si="687"/>
        <v>636.16067999999996</v>
      </c>
      <c r="L6338" s="7">
        <v>4.49</v>
      </c>
      <c r="M6338" s="7">
        <v>772</v>
      </c>
      <c r="N6338" s="3">
        <v>45325</v>
      </c>
      <c r="O6338" s="4" t="str">
        <f t="shared" si="688"/>
        <v>2024-02</v>
      </c>
      <c r="P6338" s="4" t="str">
        <f t="shared" si="689"/>
        <v>02</v>
      </c>
      <c r="Q6338" s="4" t="str">
        <f t="shared" si="690"/>
        <v>February</v>
      </c>
      <c r="R6338" s="30" t="str">
        <f t="shared" si="691"/>
        <v>03</v>
      </c>
      <c r="W6338" t="str">
        <f t="shared" si="692"/>
        <v>ok</v>
      </c>
    </row>
    <row r="6339" spans="1:23" x14ac:dyDescent="0.3">
      <c r="A6339" t="s">
        <v>6381</v>
      </c>
      <c r="B6339" t="s">
        <v>63</v>
      </c>
      <c r="C6339" t="s">
        <v>18</v>
      </c>
      <c r="D6339" t="s">
        <v>64</v>
      </c>
      <c r="E6339" t="s">
        <v>45</v>
      </c>
      <c r="F6339" t="s">
        <v>21</v>
      </c>
      <c r="G6339" s="5">
        <v>4782.62</v>
      </c>
      <c r="H6339" s="5">
        <f t="shared" ref="H6339:H6402" si="693">G6339*0.018</f>
        <v>86.087159999999997</v>
      </c>
      <c r="I6339" s="6">
        <v>2</v>
      </c>
      <c r="J6339" s="6">
        <v>9565.24</v>
      </c>
      <c r="K6339" s="5">
        <f t="shared" ref="K6339:K6402" si="694">H6339*I6339</f>
        <v>172.17431999999999</v>
      </c>
      <c r="L6339" s="7">
        <v>4.9400000000000004</v>
      </c>
      <c r="M6339" s="7">
        <v>3325</v>
      </c>
      <c r="N6339" s="3">
        <v>45349</v>
      </c>
      <c r="O6339" s="4" t="str">
        <f t="shared" ref="O6339:O6402" si="695">TEXT(N6339,"yyyy-mm")</f>
        <v>2024-02</v>
      </c>
      <c r="P6339" s="4" t="str">
        <f t="shared" ref="P6339:P6402" si="696">TEXT(N6339,"mm")</f>
        <v>02</v>
      </c>
      <c r="Q6339" s="4" t="str">
        <f t="shared" ref="Q6339:Q6402" si="697">TEXT(DATE(2024,P6339,1),"mmmm")</f>
        <v>February</v>
      </c>
      <c r="R6339" s="30" t="str">
        <f t="shared" ref="R6339:R6402" si="698">TEXT(N6339,"dd")</f>
        <v>27</v>
      </c>
      <c r="W6339" t="str">
        <f t="shared" ref="W6339:W6402" si="699">IF(G6339*I6339=J6339,"ok","False")</f>
        <v>ok</v>
      </c>
    </row>
    <row r="6340" spans="1:23" x14ac:dyDescent="0.3">
      <c r="A6340" t="s">
        <v>6382</v>
      </c>
      <c r="B6340" t="s">
        <v>41</v>
      </c>
      <c r="C6340" t="s">
        <v>42</v>
      </c>
      <c r="D6340" t="s">
        <v>43</v>
      </c>
      <c r="E6340" t="s">
        <v>14</v>
      </c>
      <c r="F6340" t="s">
        <v>31</v>
      </c>
      <c r="G6340" s="5">
        <v>15881.37</v>
      </c>
      <c r="H6340" s="5">
        <f t="shared" si="693"/>
        <v>285.86466000000001</v>
      </c>
      <c r="I6340" s="6">
        <v>4</v>
      </c>
      <c r="J6340" s="6">
        <v>63525.48</v>
      </c>
      <c r="K6340" s="5">
        <f t="shared" si="694"/>
        <v>1143.4586400000001</v>
      </c>
      <c r="L6340" s="7">
        <v>3.97</v>
      </c>
      <c r="M6340" s="7">
        <v>595</v>
      </c>
      <c r="N6340" s="3">
        <v>45350</v>
      </c>
      <c r="O6340" s="4" t="str">
        <f t="shared" si="695"/>
        <v>2024-02</v>
      </c>
      <c r="P6340" s="4" t="str">
        <f t="shared" si="696"/>
        <v>02</v>
      </c>
      <c r="Q6340" s="4" t="str">
        <f t="shared" si="697"/>
        <v>February</v>
      </c>
      <c r="R6340" s="30" t="str">
        <f t="shared" si="698"/>
        <v>28</v>
      </c>
      <c r="W6340" t="str">
        <f t="shared" si="699"/>
        <v>ok</v>
      </c>
    </row>
    <row r="6341" spans="1:23" x14ac:dyDescent="0.3">
      <c r="A6341" t="s">
        <v>6383</v>
      </c>
      <c r="B6341" t="s">
        <v>28</v>
      </c>
      <c r="C6341" t="s">
        <v>29</v>
      </c>
      <c r="D6341" t="s">
        <v>30</v>
      </c>
      <c r="E6341" t="s">
        <v>20</v>
      </c>
      <c r="F6341" t="s">
        <v>26</v>
      </c>
      <c r="G6341" s="5">
        <v>4734.3900000000003</v>
      </c>
      <c r="H6341" s="5">
        <f t="shared" si="693"/>
        <v>85.21902</v>
      </c>
      <c r="I6341" s="6">
        <v>1</v>
      </c>
      <c r="J6341" s="6">
        <v>4734.3900000000003</v>
      </c>
      <c r="K6341" s="5">
        <f t="shared" si="694"/>
        <v>85.21902</v>
      </c>
      <c r="L6341" s="7">
        <v>3.76</v>
      </c>
      <c r="M6341" s="7">
        <v>1986</v>
      </c>
      <c r="N6341" s="3">
        <v>45599</v>
      </c>
      <c r="O6341" s="4" t="str">
        <f t="shared" si="695"/>
        <v>2024-11</v>
      </c>
      <c r="P6341" s="4" t="str">
        <f t="shared" si="696"/>
        <v>11</v>
      </c>
      <c r="Q6341" s="4" t="str">
        <f t="shared" si="697"/>
        <v>November</v>
      </c>
      <c r="R6341" s="30" t="str">
        <f t="shared" si="698"/>
        <v>03</v>
      </c>
      <c r="W6341" t="str">
        <f t="shared" si="699"/>
        <v>ok</v>
      </c>
    </row>
    <row r="6342" spans="1:23" x14ac:dyDescent="0.3">
      <c r="A6342" t="s">
        <v>6384</v>
      </c>
      <c r="B6342" t="s">
        <v>51</v>
      </c>
      <c r="C6342" t="s">
        <v>29</v>
      </c>
      <c r="D6342" t="s">
        <v>52</v>
      </c>
      <c r="E6342" t="s">
        <v>20</v>
      </c>
      <c r="F6342" t="s">
        <v>15</v>
      </c>
      <c r="G6342" s="5">
        <v>15507.2</v>
      </c>
      <c r="H6342" s="5">
        <f t="shared" si="693"/>
        <v>279.12959999999998</v>
      </c>
      <c r="I6342" s="6">
        <v>4</v>
      </c>
      <c r="J6342" s="6">
        <v>62028.800000000003</v>
      </c>
      <c r="K6342" s="5">
        <f t="shared" si="694"/>
        <v>1116.5183999999999</v>
      </c>
      <c r="L6342" s="7">
        <v>4.49</v>
      </c>
      <c r="M6342" s="7">
        <v>2161</v>
      </c>
      <c r="N6342" s="3">
        <v>45474</v>
      </c>
      <c r="O6342" s="4" t="str">
        <f t="shared" si="695"/>
        <v>2024-07</v>
      </c>
      <c r="P6342" s="4" t="str">
        <f t="shared" si="696"/>
        <v>07</v>
      </c>
      <c r="Q6342" s="4" t="str">
        <f t="shared" si="697"/>
        <v>July</v>
      </c>
      <c r="R6342" s="30" t="str">
        <f t="shared" si="698"/>
        <v>01</v>
      </c>
      <c r="W6342" t="str">
        <f t="shared" si="699"/>
        <v>ok</v>
      </c>
    </row>
    <row r="6343" spans="1:23" x14ac:dyDescent="0.3">
      <c r="A6343" t="s">
        <v>6385</v>
      </c>
      <c r="B6343" t="s">
        <v>11</v>
      </c>
      <c r="C6343" t="s">
        <v>12</v>
      </c>
      <c r="D6343" t="s">
        <v>13</v>
      </c>
      <c r="E6343" t="s">
        <v>14</v>
      </c>
      <c r="F6343" t="s">
        <v>60</v>
      </c>
      <c r="G6343" s="5">
        <v>7921</v>
      </c>
      <c r="H6343" s="5">
        <f t="shared" si="693"/>
        <v>142.578</v>
      </c>
      <c r="I6343" s="6">
        <v>3</v>
      </c>
      <c r="J6343" s="6">
        <v>23763</v>
      </c>
      <c r="K6343" s="5">
        <f t="shared" si="694"/>
        <v>427.73400000000004</v>
      </c>
      <c r="L6343" s="7">
        <v>1.41</v>
      </c>
      <c r="M6343" s="7">
        <v>4217</v>
      </c>
      <c r="N6343" s="3">
        <v>45441</v>
      </c>
      <c r="O6343" s="4" t="str">
        <f t="shared" si="695"/>
        <v>2024-05</v>
      </c>
      <c r="P6343" s="4" t="str">
        <f t="shared" si="696"/>
        <v>05</v>
      </c>
      <c r="Q6343" s="4" t="str">
        <f t="shared" si="697"/>
        <v>May</v>
      </c>
      <c r="R6343" s="30" t="str">
        <f t="shared" si="698"/>
        <v>29</v>
      </c>
      <c r="W6343" t="str">
        <f t="shared" si="699"/>
        <v>ok</v>
      </c>
    </row>
    <row r="6344" spans="1:23" x14ac:dyDescent="0.3">
      <c r="A6344" t="s">
        <v>6386</v>
      </c>
      <c r="B6344" t="s">
        <v>33</v>
      </c>
      <c r="C6344" t="s">
        <v>12</v>
      </c>
      <c r="D6344" t="s">
        <v>34</v>
      </c>
      <c r="E6344" t="s">
        <v>14</v>
      </c>
      <c r="F6344" t="s">
        <v>31</v>
      </c>
      <c r="G6344" s="5">
        <v>4532.7</v>
      </c>
      <c r="H6344" s="5">
        <f t="shared" si="693"/>
        <v>81.588599999999985</v>
      </c>
      <c r="I6344" s="6">
        <v>1</v>
      </c>
      <c r="J6344" s="6">
        <v>4532.7</v>
      </c>
      <c r="K6344" s="5">
        <f t="shared" si="694"/>
        <v>81.588599999999985</v>
      </c>
      <c r="L6344" s="7">
        <v>3.89</v>
      </c>
      <c r="M6344" s="7">
        <v>3863</v>
      </c>
      <c r="N6344" s="3">
        <v>45359</v>
      </c>
      <c r="O6344" s="4" t="str">
        <f t="shared" si="695"/>
        <v>2024-03</v>
      </c>
      <c r="P6344" s="4" t="str">
        <f t="shared" si="696"/>
        <v>03</v>
      </c>
      <c r="Q6344" s="4" t="str">
        <f t="shared" si="697"/>
        <v>March</v>
      </c>
      <c r="R6344" s="30" t="str">
        <f t="shared" si="698"/>
        <v>08</v>
      </c>
      <c r="W6344" t="str">
        <f t="shared" si="699"/>
        <v>ok</v>
      </c>
    </row>
    <row r="6345" spans="1:23" x14ac:dyDescent="0.3">
      <c r="A6345" t="s">
        <v>6387</v>
      </c>
      <c r="B6345" t="s">
        <v>36</v>
      </c>
      <c r="C6345" t="s">
        <v>18</v>
      </c>
      <c r="D6345" t="s">
        <v>37</v>
      </c>
      <c r="E6345" t="s">
        <v>20</v>
      </c>
      <c r="F6345" t="s">
        <v>38</v>
      </c>
      <c r="G6345" s="5">
        <v>8524.65</v>
      </c>
      <c r="H6345" s="5">
        <f t="shared" si="693"/>
        <v>153.44369999999998</v>
      </c>
      <c r="I6345" s="6">
        <v>4</v>
      </c>
      <c r="J6345" s="6">
        <v>34098.6</v>
      </c>
      <c r="K6345" s="5">
        <f t="shared" si="694"/>
        <v>613.77479999999991</v>
      </c>
      <c r="L6345" s="7">
        <v>1.1299999999999999</v>
      </c>
      <c r="M6345" s="7">
        <v>176</v>
      </c>
      <c r="N6345" s="3">
        <v>45527</v>
      </c>
      <c r="O6345" s="4" t="str">
        <f t="shared" si="695"/>
        <v>2024-08</v>
      </c>
      <c r="P6345" s="4" t="str">
        <f t="shared" si="696"/>
        <v>08</v>
      </c>
      <c r="Q6345" s="4" t="str">
        <f t="shared" si="697"/>
        <v>August</v>
      </c>
      <c r="R6345" s="30" t="str">
        <f t="shared" si="698"/>
        <v>23</v>
      </c>
      <c r="W6345" t="str">
        <f t="shared" si="699"/>
        <v>ok</v>
      </c>
    </row>
    <row r="6346" spans="1:23" x14ac:dyDescent="0.3">
      <c r="A6346" t="s">
        <v>6388</v>
      </c>
      <c r="B6346" t="s">
        <v>41</v>
      </c>
      <c r="C6346" t="s">
        <v>42</v>
      </c>
      <c r="D6346" t="s">
        <v>43</v>
      </c>
      <c r="E6346" t="s">
        <v>45</v>
      </c>
      <c r="F6346" t="s">
        <v>21</v>
      </c>
      <c r="G6346" s="5">
        <v>11387.18</v>
      </c>
      <c r="H6346" s="5">
        <f t="shared" si="693"/>
        <v>204.96923999999999</v>
      </c>
      <c r="I6346" s="6">
        <v>1</v>
      </c>
      <c r="J6346" s="6">
        <v>11387.18</v>
      </c>
      <c r="K6346" s="5">
        <f t="shared" si="694"/>
        <v>204.96923999999999</v>
      </c>
      <c r="L6346" s="7">
        <v>2.48</v>
      </c>
      <c r="M6346" s="7">
        <v>2912</v>
      </c>
      <c r="N6346" s="3">
        <v>45584</v>
      </c>
      <c r="O6346" s="4" t="str">
        <f t="shared" si="695"/>
        <v>2024-10</v>
      </c>
      <c r="P6346" s="4" t="str">
        <f t="shared" si="696"/>
        <v>10</v>
      </c>
      <c r="Q6346" s="4" t="str">
        <f t="shared" si="697"/>
        <v>October</v>
      </c>
      <c r="R6346" s="30" t="str">
        <f t="shared" si="698"/>
        <v>19</v>
      </c>
      <c r="W6346" t="str">
        <f t="shared" si="699"/>
        <v>ok</v>
      </c>
    </row>
    <row r="6347" spans="1:23" x14ac:dyDescent="0.3">
      <c r="A6347" t="s">
        <v>6389</v>
      </c>
      <c r="B6347" t="s">
        <v>63</v>
      </c>
      <c r="C6347" t="s">
        <v>18</v>
      </c>
      <c r="D6347" t="s">
        <v>64</v>
      </c>
      <c r="E6347" t="s">
        <v>20</v>
      </c>
      <c r="F6347" t="s">
        <v>38</v>
      </c>
      <c r="G6347" s="5">
        <v>4713.3599999999997</v>
      </c>
      <c r="H6347" s="5">
        <f t="shared" si="693"/>
        <v>84.840479999999985</v>
      </c>
      <c r="I6347" s="6">
        <v>4</v>
      </c>
      <c r="J6347" s="6">
        <v>18853.439999999999</v>
      </c>
      <c r="K6347" s="5">
        <f t="shared" si="694"/>
        <v>339.36191999999994</v>
      </c>
      <c r="L6347" s="7">
        <v>3.52</v>
      </c>
      <c r="M6347" s="7">
        <v>928</v>
      </c>
      <c r="N6347" s="3">
        <v>45316</v>
      </c>
      <c r="O6347" s="4" t="str">
        <f t="shared" si="695"/>
        <v>2024-01</v>
      </c>
      <c r="P6347" s="4" t="str">
        <f t="shared" si="696"/>
        <v>01</v>
      </c>
      <c r="Q6347" s="4" t="str">
        <f t="shared" si="697"/>
        <v>January</v>
      </c>
      <c r="R6347" s="30" t="str">
        <f t="shared" si="698"/>
        <v>25</v>
      </c>
      <c r="W6347" t="str">
        <f t="shared" si="699"/>
        <v>ok</v>
      </c>
    </row>
    <row r="6348" spans="1:23" x14ac:dyDescent="0.3">
      <c r="A6348" t="s">
        <v>6390</v>
      </c>
      <c r="B6348" t="s">
        <v>28</v>
      </c>
      <c r="C6348" t="s">
        <v>29</v>
      </c>
      <c r="D6348" t="s">
        <v>30</v>
      </c>
      <c r="E6348" t="s">
        <v>45</v>
      </c>
      <c r="F6348" t="s">
        <v>38</v>
      </c>
      <c r="G6348" s="5">
        <v>6593.49</v>
      </c>
      <c r="H6348" s="5">
        <f t="shared" si="693"/>
        <v>118.68281999999999</v>
      </c>
      <c r="I6348" s="6">
        <v>5</v>
      </c>
      <c r="J6348" s="6">
        <v>32967.449999999997</v>
      </c>
      <c r="K6348" s="5">
        <f t="shared" si="694"/>
        <v>593.41409999999996</v>
      </c>
      <c r="L6348" s="7">
        <v>3.87</v>
      </c>
      <c r="M6348" s="7">
        <v>4291</v>
      </c>
      <c r="N6348" s="3">
        <v>45477</v>
      </c>
      <c r="O6348" s="4" t="str">
        <f t="shared" si="695"/>
        <v>2024-07</v>
      </c>
      <c r="P6348" s="4" t="str">
        <f t="shared" si="696"/>
        <v>07</v>
      </c>
      <c r="Q6348" s="4" t="str">
        <f t="shared" si="697"/>
        <v>July</v>
      </c>
      <c r="R6348" s="30" t="str">
        <f t="shared" si="698"/>
        <v>04</v>
      </c>
      <c r="W6348" t="str">
        <f t="shared" si="699"/>
        <v>ok</v>
      </c>
    </row>
    <row r="6349" spans="1:23" x14ac:dyDescent="0.3">
      <c r="A6349" t="s">
        <v>6391</v>
      </c>
      <c r="B6349" t="s">
        <v>28</v>
      </c>
      <c r="C6349" t="s">
        <v>29</v>
      </c>
      <c r="D6349" t="s">
        <v>30</v>
      </c>
      <c r="E6349" t="s">
        <v>20</v>
      </c>
      <c r="F6349" t="s">
        <v>38</v>
      </c>
      <c r="G6349" s="5">
        <v>4893.12</v>
      </c>
      <c r="H6349" s="5">
        <f t="shared" si="693"/>
        <v>88.076159999999987</v>
      </c>
      <c r="I6349" s="6">
        <v>3</v>
      </c>
      <c r="J6349" s="6">
        <v>14679.36</v>
      </c>
      <c r="K6349" s="5">
        <f t="shared" si="694"/>
        <v>264.22847999999999</v>
      </c>
      <c r="L6349" s="7">
        <v>3.13</v>
      </c>
      <c r="M6349" s="7">
        <v>4450</v>
      </c>
      <c r="N6349" s="3">
        <v>45331</v>
      </c>
      <c r="O6349" s="4" t="str">
        <f t="shared" si="695"/>
        <v>2024-02</v>
      </c>
      <c r="P6349" s="4" t="str">
        <f t="shared" si="696"/>
        <v>02</v>
      </c>
      <c r="Q6349" s="4" t="str">
        <f t="shared" si="697"/>
        <v>February</v>
      </c>
      <c r="R6349" s="30" t="str">
        <f t="shared" si="698"/>
        <v>09</v>
      </c>
      <c r="W6349" t="str">
        <f t="shared" si="699"/>
        <v>ok</v>
      </c>
    </row>
    <row r="6350" spans="1:23" x14ac:dyDescent="0.3">
      <c r="A6350" t="s">
        <v>6392</v>
      </c>
      <c r="B6350" t="s">
        <v>36</v>
      </c>
      <c r="C6350" t="s">
        <v>18</v>
      </c>
      <c r="D6350" t="s">
        <v>37</v>
      </c>
      <c r="E6350" t="s">
        <v>20</v>
      </c>
      <c r="F6350" t="s">
        <v>31</v>
      </c>
      <c r="G6350" s="5">
        <v>11898.18</v>
      </c>
      <c r="H6350" s="5">
        <f t="shared" si="693"/>
        <v>214.16723999999999</v>
      </c>
      <c r="I6350" s="6">
        <v>1</v>
      </c>
      <c r="J6350" s="6">
        <v>11898.18</v>
      </c>
      <c r="K6350" s="5">
        <f t="shared" si="694"/>
        <v>214.16723999999999</v>
      </c>
      <c r="L6350" s="7">
        <v>4.78</v>
      </c>
      <c r="M6350" s="7">
        <v>4556</v>
      </c>
      <c r="N6350" s="3">
        <v>45620</v>
      </c>
      <c r="O6350" s="4" t="str">
        <f t="shared" si="695"/>
        <v>2024-11</v>
      </c>
      <c r="P6350" s="4" t="str">
        <f t="shared" si="696"/>
        <v>11</v>
      </c>
      <c r="Q6350" s="4" t="str">
        <f t="shared" si="697"/>
        <v>November</v>
      </c>
      <c r="R6350" s="30" t="str">
        <f t="shared" si="698"/>
        <v>24</v>
      </c>
      <c r="W6350" t="str">
        <f t="shared" si="699"/>
        <v>ok</v>
      </c>
    </row>
    <row r="6351" spans="1:23" x14ac:dyDescent="0.3">
      <c r="A6351" t="s">
        <v>6393</v>
      </c>
      <c r="B6351" t="s">
        <v>36</v>
      </c>
      <c r="C6351" t="s">
        <v>18</v>
      </c>
      <c r="D6351" t="s">
        <v>37</v>
      </c>
      <c r="E6351" t="s">
        <v>14</v>
      </c>
      <c r="F6351" t="s">
        <v>21</v>
      </c>
      <c r="G6351" s="5">
        <v>9941.0400000000009</v>
      </c>
      <c r="H6351" s="5">
        <f t="shared" si="693"/>
        <v>178.93871999999999</v>
      </c>
      <c r="I6351" s="6">
        <v>5</v>
      </c>
      <c r="J6351" s="6">
        <v>49705.2</v>
      </c>
      <c r="K6351" s="5">
        <f t="shared" si="694"/>
        <v>894.69359999999995</v>
      </c>
      <c r="L6351" s="7">
        <v>4.46</v>
      </c>
      <c r="M6351" s="7">
        <v>467</v>
      </c>
      <c r="N6351" s="3">
        <v>45537</v>
      </c>
      <c r="O6351" s="4" t="str">
        <f t="shared" si="695"/>
        <v>2024-09</v>
      </c>
      <c r="P6351" s="4" t="str">
        <f t="shared" si="696"/>
        <v>09</v>
      </c>
      <c r="Q6351" s="4" t="str">
        <f t="shared" si="697"/>
        <v>September</v>
      </c>
      <c r="R6351" s="30" t="str">
        <f t="shared" si="698"/>
        <v>02</v>
      </c>
      <c r="W6351" t="str">
        <f t="shared" si="699"/>
        <v>ok</v>
      </c>
    </row>
    <row r="6352" spans="1:23" x14ac:dyDescent="0.3">
      <c r="A6352" t="s">
        <v>6394</v>
      </c>
      <c r="B6352" t="s">
        <v>47</v>
      </c>
      <c r="C6352" t="s">
        <v>12</v>
      </c>
      <c r="D6352" t="s">
        <v>48</v>
      </c>
      <c r="E6352" t="s">
        <v>14</v>
      </c>
      <c r="F6352" t="s">
        <v>26</v>
      </c>
      <c r="G6352" s="5">
        <v>9182.27</v>
      </c>
      <c r="H6352" s="5">
        <f t="shared" si="693"/>
        <v>165.28085999999999</v>
      </c>
      <c r="I6352" s="6">
        <v>3</v>
      </c>
      <c r="J6352" s="6">
        <v>27546.81</v>
      </c>
      <c r="K6352" s="5">
        <f t="shared" si="694"/>
        <v>495.84258</v>
      </c>
      <c r="L6352" s="7">
        <v>2.52</v>
      </c>
      <c r="M6352" s="7">
        <v>1194</v>
      </c>
      <c r="N6352" s="3">
        <v>45515</v>
      </c>
      <c r="O6352" s="4" t="str">
        <f t="shared" si="695"/>
        <v>2024-08</v>
      </c>
      <c r="P6352" s="4" t="str">
        <f t="shared" si="696"/>
        <v>08</v>
      </c>
      <c r="Q6352" s="4" t="str">
        <f t="shared" si="697"/>
        <v>August</v>
      </c>
      <c r="R6352" s="30" t="str">
        <f t="shared" si="698"/>
        <v>11</v>
      </c>
      <c r="W6352" t="str">
        <f t="shared" si="699"/>
        <v>ok</v>
      </c>
    </row>
    <row r="6353" spans="1:23" x14ac:dyDescent="0.3">
      <c r="A6353" t="s">
        <v>6395</v>
      </c>
      <c r="B6353" t="s">
        <v>33</v>
      </c>
      <c r="C6353" t="s">
        <v>12</v>
      </c>
      <c r="D6353" t="s">
        <v>34</v>
      </c>
      <c r="E6353" t="s">
        <v>45</v>
      </c>
      <c r="F6353" t="s">
        <v>15</v>
      </c>
      <c r="G6353" s="5">
        <v>10394.969999999999</v>
      </c>
      <c r="H6353" s="5">
        <f t="shared" si="693"/>
        <v>187.10945999999998</v>
      </c>
      <c r="I6353" s="6">
        <v>3</v>
      </c>
      <c r="J6353" s="6">
        <v>31184.91</v>
      </c>
      <c r="K6353" s="5">
        <f t="shared" si="694"/>
        <v>561.32837999999992</v>
      </c>
      <c r="L6353" s="7">
        <v>3.36</v>
      </c>
      <c r="M6353" s="7">
        <v>944</v>
      </c>
      <c r="N6353" s="3">
        <v>45384</v>
      </c>
      <c r="O6353" s="4" t="str">
        <f t="shared" si="695"/>
        <v>2024-04</v>
      </c>
      <c r="P6353" s="4" t="str">
        <f t="shared" si="696"/>
        <v>04</v>
      </c>
      <c r="Q6353" s="4" t="str">
        <f t="shared" si="697"/>
        <v>April</v>
      </c>
      <c r="R6353" s="30" t="str">
        <f t="shared" si="698"/>
        <v>02</v>
      </c>
      <c r="W6353" t="str">
        <f t="shared" si="699"/>
        <v>ok</v>
      </c>
    </row>
    <row r="6354" spans="1:23" x14ac:dyDescent="0.3">
      <c r="A6354" t="s">
        <v>6396</v>
      </c>
      <c r="B6354" t="s">
        <v>47</v>
      </c>
      <c r="C6354" t="s">
        <v>12</v>
      </c>
      <c r="D6354" t="s">
        <v>48</v>
      </c>
      <c r="E6354" t="s">
        <v>45</v>
      </c>
      <c r="F6354" t="s">
        <v>21</v>
      </c>
      <c r="G6354" s="5">
        <v>11455.6</v>
      </c>
      <c r="H6354" s="5">
        <f t="shared" si="693"/>
        <v>206.20079999999999</v>
      </c>
      <c r="I6354" s="6">
        <v>4</v>
      </c>
      <c r="J6354" s="6">
        <v>45822.400000000001</v>
      </c>
      <c r="K6354" s="5">
        <f t="shared" si="694"/>
        <v>824.80319999999995</v>
      </c>
      <c r="L6354" s="7">
        <v>1.3</v>
      </c>
      <c r="M6354" s="7">
        <v>2550</v>
      </c>
      <c r="N6354" s="3">
        <v>45423</v>
      </c>
      <c r="O6354" s="4" t="str">
        <f t="shared" si="695"/>
        <v>2024-05</v>
      </c>
      <c r="P6354" s="4" t="str">
        <f t="shared" si="696"/>
        <v>05</v>
      </c>
      <c r="Q6354" s="4" t="str">
        <f t="shared" si="697"/>
        <v>May</v>
      </c>
      <c r="R6354" s="30" t="str">
        <f t="shared" si="698"/>
        <v>11</v>
      </c>
      <c r="W6354" t="str">
        <f t="shared" si="699"/>
        <v>ok</v>
      </c>
    </row>
    <row r="6355" spans="1:23" x14ac:dyDescent="0.3">
      <c r="A6355" t="s">
        <v>6397</v>
      </c>
      <c r="B6355" t="s">
        <v>63</v>
      </c>
      <c r="C6355" t="s">
        <v>18</v>
      </c>
      <c r="D6355" t="s">
        <v>64</v>
      </c>
      <c r="E6355" t="s">
        <v>20</v>
      </c>
      <c r="F6355" t="s">
        <v>31</v>
      </c>
      <c r="G6355" s="5">
        <v>18396.53</v>
      </c>
      <c r="H6355" s="5">
        <f t="shared" si="693"/>
        <v>331.13753999999994</v>
      </c>
      <c r="I6355" s="6">
        <v>3</v>
      </c>
      <c r="J6355" s="6">
        <v>55189.59</v>
      </c>
      <c r="K6355" s="5">
        <f t="shared" si="694"/>
        <v>993.41261999999983</v>
      </c>
      <c r="L6355" s="7">
        <v>2.5099999999999998</v>
      </c>
      <c r="M6355" s="7">
        <v>2938</v>
      </c>
      <c r="N6355" s="3">
        <v>45377</v>
      </c>
      <c r="O6355" s="4" t="str">
        <f t="shared" si="695"/>
        <v>2024-03</v>
      </c>
      <c r="P6355" s="4" t="str">
        <f t="shared" si="696"/>
        <v>03</v>
      </c>
      <c r="Q6355" s="4" t="str">
        <f t="shared" si="697"/>
        <v>March</v>
      </c>
      <c r="R6355" s="30" t="str">
        <f t="shared" si="698"/>
        <v>26</v>
      </c>
      <c r="W6355" t="str">
        <f t="shared" si="699"/>
        <v>ok</v>
      </c>
    </row>
    <row r="6356" spans="1:23" x14ac:dyDescent="0.3">
      <c r="A6356" t="s">
        <v>6398</v>
      </c>
      <c r="B6356" t="s">
        <v>63</v>
      </c>
      <c r="C6356" t="s">
        <v>18</v>
      </c>
      <c r="D6356" t="s">
        <v>64</v>
      </c>
      <c r="E6356" t="s">
        <v>45</v>
      </c>
      <c r="F6356" t="s">
        <v>15</v>
      </c>
      <c r="G6356" s="5">
        <v>1253.97</v>
      </c>
      <c r="H6356" s="5">
        <f t="shared" si="693"/>
        <v>22.571459999999998</v>
      </c>
      <c r="I6356" s="6">
        <v>4</v>
      </c>
      <c r="J6356" s="6">
        <v>5015.88</v>
      </c>
      <c r="K6356" s="5">
        <f t="shared" si="694"/>
        <v>90.285839999999993</v>
      </c>
      <c r="L6356" s="7">
        <v>1.8</v>
      </c>
      <c r="M6356" s="7">
        <v>1562</v>
      </c>
      <c r="N6356" s="3">
        <v>45405</v>
      </c>
      <c r="O6356" s="4" t="str">
        <f t="shared" si="695"/>
        <v>2024-04</v>
      </c>
      <c r="P6356" s="4" t="str">
        <f t="shared" si="696"/>
        <v>04</v>
      </c>
      <c r="Q6356" s="4" t="str">
        <f t="shared" si="697"/>
        <v>April</v>
      </c>
      <c r="R6356" s="30" t="str">
        <f t="shared" si="698"/>
        <v>23</v>
      </c>
      <c r="W6356" t="str">
        <f t="shared" si="699"/>
        <v>ok</v>
      </c>
    </row>
    <row r="6357" spans="1:23" x14ac:dyDescent="0.3">
      <c r="A6357" t="s">
        <v>6399</v>
      </c>
      <c r="B6357" t="s">
        <v>11</v>
      </c>
      <c r="C6357" t="s">
        <v>12</v>
      </c>
      <c r="D6357" t="s">
        <v>13</v>
      </c>
      <c r="E6357" t="s">
        <v>20</v>
      </c>
      <c r="F6357" t="s">
        <v>15</v>
      </c>
      <c r="G6357" s="5">
        <v>19975.88</v>
      </c>
      <c r="H6357" s="5">
        <f t="shared" si="693"/>
        <v>359.56583999999998</v>
      </c>
      <c r="I6357" s="6">
        <v>3</v>
      </c>
      <c r="J6357" s="6">
        <v>59927.64</v>
      </c>
      <c r="K6357" s="5">
        <f t="shared" si="694"/>
        <v>1078.6975199999999</v>
      </c>
      <c r="L6357" s="7">
        <v>1.04</v>
      </c>
      <c r="M6357" s="7">
        <v>3110</v>
      </c>
      <c r="N6357" s="3">
        <v>45322</v>
      </c>
      <c r="O6357" s="4" t="str">
        <f t="shared" si="695"/>
        <v>2024-01</v>
      </c>
      <c r="P6357" s="4" t="str">
        <f t="shared" si="696"/>
        <v>01</v>
      </c>
      <c r="Q6357" s="4" t="str">
        <f t="shared" si="697"/>
        <v>January</v>
      </c>
      <c r="R6357" s="30" t="str">
        <f t="shared" si="698"/>
        <v>31</v>
      </c>
      <c r="W6357" t="str">
        <f t="shared" si="699"/>
        <v>ok</v>
      </c>
    </row>
    <row r="6358" spans="1:23" x14ac:dyDescent="0.3">
      <c r="A6358" t="s">
        <v>6400</v>
      </c>
      <c r="B6358" t="s">
        <v>36</v>
      </c>
      <c r="C6358" t="s">
        <v>18</v>
      </c>
      <c r="D6358" t="s">
        <v>37</v>
      </c>
      <c r="E6358" t="s">
        <v>14</v>
      </c>
      <c r="F6358" t="s">
        <v>38</v>
      </c>
      <c r="G6358" s="5">
        <v>16153.33</v>
      </c>
      <c r="H6358" s="5">
        <f t="shared" si="693"/>
        <v>290.75993999999997</v>
      </c>
      <c r="I6358" s="6">
        <v>5</v>
      </c>
      <c r="J6358" s="6">
        <v>80766.649999999994</v>
      </c>
      <c r="K6358" s="5">
        <f t="shared" si="694"/>
        <v>1453.7996999999998</v>
      </c>
      <c r="L6358" s="7">
        <v>1.46</v>
      </c>
      <c r="M6358" s="7">
        <v>2580</v>
      </c>
      <c r="N6358" s="3">
        <v>45293</v>
      </c>
      <c r="O6358" s="4" t="str">
        <f t="shared" si="695"/>
        <v>2024-01</v>
      </c>
      <c r="P6358" s="4" t="str">
        <f t="shared" si="696"/>
        <v>01</v>
      </c>
      <c r="Q6358" s="4" t="str">
        <f t="shared" si="697"/>
        <v>January</v>
      </c>
      <c r="R6358" s="30" t="str">
        <f t="shared" si="698"/>
        <v>02</v>
      </c>
      <c r="W6358" t="str">
        <f t="shared" si="699"/>
        <v>ok</v>
      </c>
    </row>
    <row r="6359" spans="1:23" x14ac:dyDescent="0.3">
      <c r="A6359" t="s">
        <v>6401</v>
      </c>
      <c r="B6359" t="s">
        <v>33</v>
      </c>
      <c r="C6359" t="s">
        <v>12</v>
      </c>
      <c r="D6359" t="s">
        <v>34</v>
      </c>
      <c r="E6359" t="s">
        <v>20</v>
      </c>
      <c r="F6359" t="s">
        <v>26</v>
      </c>
      <c r="G6359" s="5">
        <v>5943.76</v>
      </c>
      <c r="H6359" s="5">
        <f t="shared" si="693"/>
        <v>106.98768</v>
      </c>
      <c r="I6359" s="6">
        <v>1</v>
      </c>
      <c r="J6359" s="6">
        <v>5943.76</v>
      </c>
      <c r="K6359" s="5">
        <f t="shared" si="694"/>
        <v>106.98768</v>
      </c>
      <c r="L6359" s="7">
        <v>3.98</v>
      </c>
      <c r="M6359" s="7">
        <v>1838</v>
      </c>
      <c r="N6359" s="3">
        <v>45595</v>
      </c>
      <c r="O6359" s="4" t="str">
        <f t="shared" si="695"/>
        <v>2024-10</v>
      </c>
      <c r="P6359" s="4" t="str">
        <f t="shared" si="696"/>
        <v>10</v>
      </c>
      <c r="Q6359" s="4" t="str">
        <f t="shared" si="697"/>
        <v>October</v>
      </c>
      <c r="R6359" s="30" t="str">
        <f t="shared" si="698"/>
        <v>30</v>
      </c>
      <c r="W6359" t="str">
        <f t="shared" si="699"/>
        <v>ok</v>
      </c>
    </row>
    <row r="6360" spans="1:23" x14ac:dyDescent="0.3">
      <c r="A6360" t="s">
        <v>6402</v>
      </c>
      <c r="B6360" t="s">
        <v>28</v>
      </c>
      <c r="C6360" t="s">
        <v>29</v>
      </c>
      <c r="D6360" t="s">
        <v>30</v>
      </c>
      <c r="E6360" t="s">
        <v>20</v>
      </c>
      <c r="F6360" t="s">
        <v>26</v>
      </c>
      <c r="G6360" s="5">
        <v>16060.71</v>
      </c>
      <c r="H6360" s="5">
        <f t="shared" si="693"/>
        <v>289.09277999999995</v>
      </c>
      <c r="I6360" s="6">
        <v>3</v>
      </c>
      <c r="J6360" s="6">
        <v>48182.13</v>
      </c>
      <c r="K6360" s="5">
        <f t="shared" si="694"/>
        <v>867.27833999999984</v>
      </c>
      <c r="L6360" s="7">
        <v>1.86</v>
      </c>
      <c r="M6360" s="7">
        <v>1312</v>
      </c>
      <c r="N6360" s="3">
        <v>45479</v>
      </c>
      <c r="O6360" s="4" t="str">
        <f t="shared" si="695"/>
        <v>2024-07</v>
      </c>
      <c r="P6360" s="4" t="str">
        <f t="shared" si="696"/>
        <v>07</v>
      </c>
      <c r="Q6360" s="4" t="str">
        <f t="shared" si="697"/>
        <v>July</v>
      </c>
      <c r="R6360" s="30" t="str">
        <f t="shared" si="698"/>
        <v>06</v>
      </c>
      <c r="W6360" t="str">
        <f t="shared" si="699"/>
        <v>ok</v>
      </c>
    </row>
    <row r="6361" spans="1:23" x14ac:dyDescent="0.3">
      <c r="A6361" t="s">
        <v>6403</v>
      </c>
      <c r="B6361" t="s">
        <v>51</v>
      </c>
      <c r="C6361" t="s">
        <v>29</v>
      </c>
      <c r="D6361" t="s">
        <v>52</v>
      </c>
      <c r="E6361" t="s">
        <v>45</v>
      </c>
      <c r="F6361" t="s">
        <v>31</v>
      </c>
      <c r="G6361" s="5">
        <v>5855.08</v>
      </c>
      <c r="H6361" s="5">
        <f t="shared" si="693"/>
        <v>105.39143999999999</v>
      </c>
      <c r="I6361" s="6">
        <v>2</v>
      </c>
      <c r="J6361" s="6">
        <v>11710.16</v>
      </c>
      <c r="K6361" s="5">
        <f t="shared" si="694"/>
        <v>210.78287999999998</v>
      </c>
      <c r="L6361" s="7">
        <v>2.19</v>
      </c>
      <c r="M6361" s="7">
        <v>1231</v>
      </c>
      <c r="N6361" s="3">
        <v>45366</v>
      </c>
      <c r="O6361" s="4" t="str">
        <f t="shared" si="695"/>
        <v>2024-03</v>
      </c>
      <c r="P6361" s="4" t="str">
        <f t="shared" si="696"/>
        <v>03</v>
      </c>
      <c r="Q6361" s="4" t="str">
        <f t="shared" si="697"/>
        <v>March</v>
      </c>
      <c r="R6361" s="30" t="str">
        <f t="shared" si="698"/>
        <v>15</v>
      </c>
      <c r="W6361" t="str">
        <f t="shared" si="699"/>
        <v>ok</v>
      </c>
    </row>
    <row r="6362" spans="1:23" x14ac:dyDescent="0.3">
      <c r="A6362" t="s">
        <v>6404</v>
      </c>
      <c r="B6362" t="s">
        <v>23</v>
      </c>
      <c r="C6362" t="s">
        <v>24</v>
      </c>
      <c r="D6362" t="s">
        <v>25</v>
      </c>
      <c r="E6362" t="s">
        <v>45</v>
      </c>
      <c r="F6362" t="s">
        <v>21</v>
      </c>
      <c r="G6362" s="5">
        <v>9909.7999999999993</v>
      </c>
      <c r="H6362" s="5">
        <f t="shared" si="693"/>
        <v>178.37639999999996</v>
      </c>
      <c r="I6362" s="6">
        <v>2</v>
      </c>
      <c r="J6362" s="6">
        <v>19819.599999999999</v>
      </c>
      <c r="K6362" s="5">
        <f t="shared" si="694"/>
        <v>356.75279999999992</v>
      </c>
      <c r="L6362" s="7">
        <v>4.28</v>
      </c>
      <c r="M6362" s="7">
        <v>1125</v>
      </c>
      <c r="N6362" s="3">
        <v>45459</v>
      </c>
      <c r="O6362" s="4" t="str">
        <f t="shared" si="695"/>
        <v>2024-06</v>
      </c>
      <c r="P6362" s="4" t="str">
        <f t="shared" si="696"/>
        <v>06</v>
      </c>
      <c r="Q6362" s="4" t="str">
        <f t="shared" si="697"/>
        <v>June</v>
      </c>
      <c r="R6362" s="30" t="str">
        <f t="shared" si="698"/>
        <v>16</v>
      </c>
      <c r="W6362" t="str">
        <f t="shared" si="699"/>
        <v>ok</v>
      </c>
    </row>
    <row r="6363" spans="1:23" x14ac:dyDescent="0.3">
      <c r="A6363" t="s">
        <v>6405</v>
      </c>
      <c r="B6363" t="s">
        <v>51</v>
      </c>
      <c r="C6363" t="s">
        <v>29</v>
      </c>
      <c r="D6363" t="s">
        <v>52</v>
      </c>
      <c r="E6363" t="s">
        <v>45</v>
      </c>
      <c r="F6363" t="s">
        <v>60</v>
      </c>
      <c r="G6363" s="5">
        <v>6973.12</v>
      </c>
      <c r="H6363" s="5">
        <f t="shared" si="693"/>
        <v>125.51615999999999</v>
      </c>
      <c r="I6363" s="6">
        <v>4</v>
      </c>
      <c r="J6363" s="6">
        <v>27892.48</v>
      </c>
      <c r="K6363" s="5">
        <f t="shared" si="694"/>
        <v>502.06463999999994</v>
      </c>
      <c r="L6363" s="7">
        <v>4.83</v>
      </c>
      <c r="M6363" s="7">
        <v>4447</v>
      </c>
      <c r="N6363" s="3">
        <v>45528</v>
      </c>
      <c r="O6363" s="4" t="str">
        <f t="shared" si="695"/>
        <v>2024-08</v>
      </c>
      <c r="P6363" s="4" t="str">
        <f t="shared" si="696"/>
        <v>08</v>
      </c>
      <c r="Q6363" s="4" t="str">
        <f t="shared" si="697"/>
        <v>August</v>
      </c>
      <c r="R6363" s="30" t="str">
        <f t="shared" si="698"/>
        <v>24</v>
      </c>
      <c r="W6363" t="str">
        <f t="shared" si="699"/>
        <v>ok</v>
      </c>
    </row>
    <row r="6364" spans="1:23" x14ac:dyDescent="0.3">
      <c r="A6364" t="s">
        <v>6406</v>
      </c>
      <c r="B6364" t="s">
        <v>36</v>
      </c>
      <c r="C6364" t="s">
        <v>18</v>
      </c>
      <c r="D6364" t="s">
        <v>37</v>
      </c>
      <c r="E6364" t="s">
        <v>14</v>
      </c>
      <c r="F6364" t="s">
        <v>15</v>
      </c>
      <c r="G6364" s="5">
        <v>18244.87</v>
      </c>
      <c r="H6364" s="5">
        <f t="shared" si="693"/>
        <v>328.40765999999996</v>
      </c>
      <c r="I6364" s="6">
        <v>5</v>
      </c>
      <c r="J6364" s="6">
        <v>91224.35</v>
      </c>
      <c r="K6364" s="5">
        <f t="shared" si="694"/>
        <v>1642.0382999999997</v>
      </c>
      <c r="L6364" s="7">
        <v>1.53</v>
      </c>
      <c r="M6364" s="7">
        <v>1780</v>
      </c>
      <c r="N6364" s="3">
        <v>45482</v>
      </c>
      <c r="O6364" s="4" t="str">
        <f t="shared" si="695"/>
        <v>2024-07</v>
      </c>
      <c r="P6364" s="4" t="str">
        <f t="shared" si="696"/>
        <v>07</v>
      </c>
      <c r="Q6364" s="4" t="str">
        <f t="shared" si="697"/>
        <v>July</v>
      </c>
      <c r="R6364" s="30" t="str">
        <f t="shared" si="698"/>
        <v>09</v>
      </c>
      <c r="W6364" t="str">
        <f t="shared" si="699"/>
        <v>ok</v>
      </c>
    </row>
    <row r="6365" spans="1:23" x14ac:dyDescent="0.3">
      <c r="A6365" t="s">
        <v>6407</v>
      </c>
      <c r="B6365" t="s">
        <v>63</v>
      </c>
      <c r="C6365" t="s">
        <v>18</v>
      </c>
      <c r="D6365" t="s">
        <v>64</v>
      </c>
      <c r="E6365" t="s">
        <v>14</v>
      </c>
      <c r="F6365" t="s">
        <v>21</v>
      </c>
      <c r="G6365" s="5">
        <v>3174.01</v>
      </c>
      <c r="H6365" s="5">
        <f t="shared" si="693"/>
        <v>57.132179999999998</v>
      </c>
      <c r="I6365" s="6">
        <v>2</v>
      </c>
      <c r="J6365" s="6">
        <v>6348.02</v>
      </c>
      <c r="K6365" s="5">
        <f t="shared" si="694"/>
        <v>114.26436</v>
      </c>
      <c r="L6365" s="7">
        <v>3.06</v>
      </c>
      <c r="M6365" s="7">
        <v>3709</v>
      </c>
      <c r="N6365" s="3">
        <v>45366</v>
      </c>
      <c r="O6365" s="4" t="str">
        <f t="shared" si="695"/>
        <v>2024-03</v>
      </c>
      <c r="P6365" s="4" t="str">
        <f t="shared" si="696"/>
        <v>03</v>
      </c>
      <c r="Q6365" s="4" t="str">
        <f t="shared" si="697"/>
        <v>March</v>
      </c>
      <c r="R6365" s="30" t="str">
        <f t="shared" si="698"/>
        <v>15</v>
      </c>
      <c r="W6365" t="str">
        <f t="shared" si="699"/>
        <v>ok</v>
      </c>
    </row>
    <row r="6366" spans="1:23" x14ac:dyDescent="0.3">
      <c r="A6366" t="s">
        <v>6408</v>
      </c>
      <c r="B6366" t="s">
        <v>51</v>
      </c>
      <c r="C6366" t="s">
        <v>29</v>
      </c>
      <c r="D6366" t="s">
        <v>52</v>
      </c>
      <c r="E6366" t="s">
        <v>14</v>
      </c>
      <c r="F6366" t="s">
        <v>26</v>
      </c>
      <c r="G6366" s="5">
        <v>12401.15</v>
      </c>
      <c r="H6366" s="5">
        <f t="shared" si="693"/>
        <v>223.22069999999997</v>
      </c>
      <c r="I6366" s="6">
        <v>4</v>
      </c>
      <c r="J6366" s="6">
        <v>49604.6</v>
      </c>
      <c r="K6366" s="5">
        <f t="shared" si="694"/>
        <v>892.88279999999986</v>
      </c>
      <c r="L6366" s="7">
        <v>4.09</v>
      </c>
      <c r="M6366" s="7">
        <v>4053</v>
      </c>
      <c r="N6366" s="3">
        <v>45578</v>
      </c>
      <c r="O6366" s="4" t="str">
        <f t="shared" si="695"/>
        <v>2024-10</v>
      </c>
      <c r="P6366" s="4" t="str">
        <f t="shared" si="696"/>
        <v>10</v>
      </c>
      <c r="Q6366" s="4" t="str">
        <f t="shared" si="697"/>
        <v>October</v>
      </c>
      <c r="R6366" s="30" t="str">
        <f t="shared" si="698"/>
        <v>13</v>
      </c>
      <c r="W6366" t="str">
        <f t="shared" si="699"/>
        <v>ok</v>
      </c>
    </row>
    <row r="6367" spans="1:23" x14ac:dyDescent="0.3">
      <c r="A6367" t="s">
        <v>6409</v>
      </c>
      <c r="B6367" t="s">
        <v>47</v>
      </c>
      <c r="C6367" t="s">
        <v>12</v>
      </c>
      <c r="D6367" t="s">
        <v>48</v>
      </c>
      <c r="E6367" t="s">
        <v>20</v>
      </c>
      <c r="F6367" t="s">
        <v>15</v>
      </c>
      <c r="G6367" s="5">
        <v>13524.47</v>
      </c>
      <c r="H6367" s="5">
        <f t="shared" si="693"/>
        <v>243.44045999999997</v>
      </c>
      <c r="I6367" s="6">
        <v>2</v>
      </c>
      <c r="J6367" s="6">
        <v>27048.94</v>
      </c>
      <c r="K6367" s="5">
        <f t="shared" si="694"/>
        <v>486.88091999999995</v>
      </c>
      <c r="L6367" s="7">
        <v>2.68</v>
      </c>
      <c r="M6367" s="7">
        <v>1467</v>
      </c>
      <c r="N6367" s="3">
        <v>45385</v>
      </c>
      <c r="O6367" s="4" t="str">
        <f t="shared" si="695"/>
        <v>2024-04</v>
      </c>
      <c r="P6367" s="4" t="str">
        <f t="shared" si="696"/>
        <v>04</v>
      </c>
      <c r="Q6367" s="4" t="str">
        <f t="shared" si="697"/>
        <v>April</v>
      </c>
      <c r="R6367" s="30" t="str">
        <f t="shared" si="698"/>
        <v>03</v>
      </c>
      <c r="W6367" t="str">
        <f t="shared" si="699"/>
        <v>ok</v>
      </c>
    </row>
    <row r="6368" spans="1:23" x14ac:dyDescent="0.3">
      <c r="A6368" t="s">
        <v>6410</v>
      </c>
      <c r="B6368" t="s">
        <v>63</v>
      </c>
      <c r="C6368" t="s">
        <v>18</v>
      </c>
      <c r="D6368" t="s">
        <v>64</v>
      </c>
      <c r="E6368" t="s">
        <v>45</v>
      </c>
      <c r="F6368" t="s">
        <v>38</v>
      </c>
      <c r="G6368" s="5">
        <v>16844.79</v>
      </c>
      <c r="H6368" s="5">
        <f t="shared" si="693"/>
        <v>303.20621999999997</v>
      </c>
      <c r="I6368" s="6">
        <v>5</v>
      </c>
      <c r="J6368" s="6">
        <v>84223.95</v>
      </c>
      <c r="K6368" s="5">
        <f t="shared" si="694"/>
        <v>1516.0310999999999</v>
      </c>
      <c r="L6368" s="7">
        <v>1.25</v>
      </c>
      <c r="M6368" s="7">
        <v>2345</v>
      </c>
      <c r="N6368" s="3">
        <v>45520</v>
      </c>
      <c r="O6368" s="4" t="str">
        <f t="shared" si="695"/>
        <v>2024-08</v>
      </c>
      <c r="P6368" s="4" t="str">
        <f t="shared" si="696"/>
        <v>08</v>
      </c>
      <c r="Q6368" s="4" t="str">
        <f t="shared" si="697"/>
        <v>August</v>
      </c>
      <c r="R6368" s="30" t="str">
        <f t="shared" si="698"/>
        <v>16</v>
      </c>
      <c r="W6368" t="str">
        <f t="shared" si="699"/>
        <v>ok</v>
      </c>
    </row>
    <row r="6369" spans="1:23" x14ac:dyDescent="0.3">
      <c r="A6369" t="s">
        <v>6411</v>
      </c>
      <c r="B6369" t="s">
        <v>11</v>
      </c>
      <c r="C6369" t="s">
        <v>12</v>
      </c>
      <c r="D6369" t="s">
        <v>13</v>
      </c>
      <c r="E6369" t="s">
        <v>20</v>
      </c>
      <c r="F6369" t="s">
        <v>21</v>
      </c>
      <c r="G6369" s="5">
        <v>6590.94</v>
      </c>
      <c r="H6369" s="5">
        <f t="shared" si="693"/>
        <v>118.63691999999999</v>
      </c>
      <c r="I6369" s="6">
        <v>2</v>
      </c>
      <c r="J6369" s="6">
        <v>13181.88</v>
      </c>
      <c r="K6369" s="5">
        <f t="shared" si="694"/>
        <v>237.27383999999998</v>
      </c>
      <c r="L6369" s="7">
        <v>3.48</v>
      </c>
      <c r="M6369" s="7">
        <v>2962</v>
      </c>
      <c r="N6369" s="3">
        <v>45438</v>
      </c>
      <c r="O6369" s="4" t="str">
        <f t="shared" si="695"/>
        <v>2024-05</v>
      </c>
      <c r="P6369" s="4" t="str">
        <f t="shared" si="696"/>
        <v>05</v>
      </c>
      <c r="Q6369" s="4" t="str">
        <f t="shared" si="697"/>
        <v>May</v>
      </c>
      <c r="R6369" s="30" t="str">
        <f t="shared" si="698"/>
        <v>26</v>
      </c>
      <c r="W6369" t="str">
        <f t="shared" si="699"/>
        <v>ok</v>
      </c>
    </row>
    <row r="6370" spans="1:23" x14ac:dyDescent="0.3">
      <c r="A6370" t="s">
        <v>6412</v>
      </c>
      <c r="B6370" t="s">
        <v>41</v>
      </c>
      <c r="C6370" t="s">
        <v>42</v>
      </c>
      <c r="D6370" t="s">
        <v>43</v>
      </c>
      <c r="E6370" t="s">
        <v>14</v>
      </c>
      <c r="F6370" t="s">
        <v>38</v>
      </c>
      <c r="G6370" s="5">
        <v>2916.41</v>
      </c>
      <c r="H6370" s="5">
        <f t="shared" si="693"/>
        <v>52.49537999999999</v>
      </c>
      <c r="I6370" s="6">
        <v>3</v>
      </c>
      <c r="J6370" s="6">
        <v>8749.23</v>
      </c>
      <c r="K6370" s="5">
        <f t="shared" si="694"/>
        <v>157.48613999999998</v>
      </c>
      <c r="L6370" s="7">
        <v>1.81</v>
      </c>
      <c r="M6370" s="7">
        <v>2394</v>
      </c>
      <c r="N6370" s="3">
        <v>45377</v>
      </c>
      <c r="O6370" s="4" t="str">
        <f t="shared" si="695"/>
        <v>2024-03</v>
      </c>
      <c r="P6370" s="4" t="str">
        <f t="shared" si="696"/>
        <v>03</v>
      </c>
      <c r="Q6370" s="4" t="str">
        <f t="shared" si="697"/>
        <v>March</v>
      </c>
      <c r="R6370" s="30" t="str">
        <f t="shared" si="698"/>
        <v>26</v>
      </c>
      <c r="W6370" t="str">
        <f t="shared" si="699"/>
        <v>ok</v>
      </c>
    </row>
    <row r="6371" spans="1:23" x14ac:dyDescent="0.3">
      <c r="A6371" t="s">
        <v>6413</v>
      </c>
      <c r="B6371" t="s">
        <v>63</v>
      </c>
      <c r="C6371" t="s">
        <v>18</v>
      </c>
      <c r="D6371" t="s">
        <v>64</v>
      </c>
      <c r="E6371" t="s">
        <v>45</v>
      </c>
      <c r="F6371" t="s">
        <v>26</v>
      </c>
      <c r="G6371" s="5">
        <v>19268.419999999998</v>
      </c>
      <c r="H6371" s="5">
        <f t="shared" si="693"/>
        <v>346.83155999999997</v>
      </c>
      <c r="I6371" s="6">
        <v>1</v>
      </c>
      <c r="J6371" s="6">
        <v>19268.419999999998</v>
      </c>
      <c r="K6371" s="5">
        <f t="shared" si="694"/>
        <v>346.83155999999997</v>
      </c>
      <c r="L6371" s="7">
        <v>1.98</v>
      </c>
      <c r="M6371" s="7">
        <v>2644</v>
      </c>
      <c r="N6371" s="3">
        <v>45476</v>
      </c>
      <c r="O6371" s="4" t="str">
        <f t="shared" si="695"/>
        <v>2024-07</v>
      </c>
      <c r="P6371" s="4" t="str">
        <f t="shared" si="696"/>
        <v>07</v>
      </c>
      <c r="Q6371" s="4" t="str">
        <f t="shared" si="697"/>
        <v>July</v>
      </c>
      <c r="R6371" s="30" t="str">
        <f t="shared" si="698"/>
        <v>03</v>
      </c>
      <c r="W6371" t="str">
        <f t="shared" si="699"/>
        <v>ok</v>
      </c>
    </row>
    <row r="6372" spans="1:23" x14ac:dyDescent="0.3">
      <c r="A6372" t="s">
        <v>6414</v>
      </c>
      <c r="B6372" t="s">
        <v>36</v>
      </c>
      <c r="C6372" t="s">
        <v>18</v>
      </c>
      <c r="D6372" t="s">
        <v>37</v>
      </c>
      <c r="E6372" t="s">
        <v>14</v>
      </c>
      <c r="F6372" t="s">
        <v>31</v>
      </c>
      <c r="G6372" s="5">
        <v>1832.05</v>
      </c>
      <c r="H6372" s="5">
        <f t="shared" si="693"/>
        <v>32.976899999999993</v>
      </c>
      <c r="I6372" s="6">
        <v>5</v>
      </c>
      <c r="J6372" s="6">
        <v>9160.25</v>
      </c>
      <c r="K6372" s="5">
        <f t="shared" si="694"/>
        <v>164.88449999999997</v>
      </c>
      <c r="L6372" s="7">
        <v>2.94</v>
      </c>
      <c r="M6372" s="7">
        <v>4221</v>
      </c>
      <c r="N6372" s="3">
        <v>45317</v>
      </c>
      <c r="O6372" s="4" t="str">
        <f t="shared" si="695"/>
        <v>2024-01</v>
      </c>
      <c r="P6372" s="4" t="str">
        <f t="shared" si="696"/>
        <v>01</v>
      </c>
      <c r="Q6372" s="4" t="str">
        <f t="shared" si="697"/>
        <v>January</v>
      </c>
      <c r="R6372" s="30" t="str">
        <f t="shared" si="698"/>
        <v>26</v>
      </c>
      <c r="W6372" t="str">
        <f t="shared" si="699"/>
        <v>ok</v>
      </c>
    </row>
    <row r="6373" spans="1:23" x14ac:dyDescent="0.3">
      <c r="A6373" t="s">
        <v>6415</v>
      </c>
      <c r="B6373" t="s">
        <v>17</v>
      </c>
      <c r="C6373" t="s">
        <v>18</v>
      </c>
      <c r="D6373" t="s">
        <v>19</v>
      </c>
      <c r="E6373" t="s">
        <v>14</v>
      </c>
      <c r="F6373" t="s">
        <v>31</v>
      </c>
      <c r="G6373" s="5">
        <v>4904.18</v>
      </c>
      <c r="H6373" s="5">
        <f t="shared" si="693"/>
        <v>88.275239999999997</v>
      </c>
      <c r="I6373" s="6">
        <v>4</v>
      </c>
      <c r="J6373" s="6">
        <v>19616.72</v>
      </c>
      <c r="K6373" s="5">
        <f t="shared" si="694"/>
        <v>353.10095999999999</v>
      </c>
      <c r="L6373" s="7">
        <v>3.36</v>
      </c>
      <c r="M6373" s="7">
        <v>1337</v>
      </c>
      <c r="N6373" s="3">
        <v>45428</v>
      </c>
      <c r="O6373" s="4" t="str">
        <f t="shared" si="695"/>
        <v>2024-05</v>
      </c>
      <c r="P6373" s="4" t="str">
        <f t="shared" si="696"/>
        <v>05</v>
      </c>
      <c r="Q6373" s="4" t="str">
        <f t="shared" si="697"/>
        <v>May</v>
      </c>
      <c r="R6373" s="30" t="str">
        <f t="shared" si="698"/>
        <v>16</v>
      </c>
      <c r="W6373" t="str">
        <f t="shared" si="699"/>
        <v>ok</v>
      </c>
    </row>
    <row r="6374" spans="1:23" x14ac:dyDescent="0.3">
      <c r="A6374" t="s">
        <v>6416</v>
      </c>
      <c r="B6374" t="s">
        <v>33</v>
      </c>
      <c r="C6374" t="s">
        <v>12</v>
      </c>
      <c r="D6374" t="s">
        <v>34</v>
      </c>
      <c r="E6374" t="s">
        <v>14</v>
      </c>
      <c r="F6374" t="s">
        <v>15</v>
      </c>
      <c r="G6374" s="5">
        <v>16879.2</v>
      </c>
      <c r="H6374" s="5">
        <f t="shared" si="693"/>
        <v>303.82560000000001</v>
      </c>
      <c r="I6374" s="6">
        <v>1</v>
      </c>
      <c r="J6374" s="6">
        <v>16879.2</v>
      </c>
      <c r="K6374" s="5">
        <f t="shared" si="694"/>
        <v>303.82560000000001</v>
      </c>
      <c r="L6374" s="7">
        <v>3.99</v>
      </c>
      <c r="M6374" s="7">
        <v>4514</v>
      </c>
      <c r="N6374" s="3">
        <v>45641</v>
      </c>
      <c r="O6374" s="4" t="str">
        <f t="shared" si="695"/>
        <v>2024-12</v>
      </c>
      <c r="P6374" s="4" t="str">
        <f t="shared" si="696"/>
        <v>12</v>
      </c>
      <c r="Q6374" s="4" t="str">
        <f t="shared" si="697"/>
        <v>December</v>
      </c>
      <c r="R6374" s="30" t="str">
        <f t="shared" si="698"/>
        <v>15</v>
      </c>
      <c r="W6374" t="str">
        <f t="shared" si="699"/>
        <v>ok</v>
      </c>
    </row>
    <row r="6375" spans="1:23" x14ac:dyDescent="0.3">
      <c r="A6375" t="s">
        <v>6417</v>
      </c>
      <c r="B6375" t="s">
        <v>51</v>
      </c>
      <c r="C6375" t="s">
        <v>29</v>
      </c>
      <c r="D6375" t="s">
        <v>52</v>
      </c>
      <c r="E6375" t="s">
        <v>14</v>
      </c>
      <c r="F6375" t="s">
        <v>26</v>
      </c>
      <c r="G6375" s="5">
        <v>15041.42</v>
      </c>
      <c r="H6375" s="5">
        <f t="shared" si="693"/>
        <v>270.74555999999995</v>
      </c>
      <c r="I6375" s="6">
        <v>3</v>
      </c>
      <c r="J6375" s="6">
        <v>45124.26</v>
      </c>
      <c r="K6375" s="5">
        <f t="shared" si="694"/>
        <v>812.23667999999986</v>
      </c>
      <c r="L6375" s="7">
        <v>4.5999999999999996</v>
      </c>
      <c r="M6375" s="7">
        <v>19</v>
      </c>
      <c r="N6375" s="3">
        <v>45446</v>
      </c>
      <c r="O6375" s="4" t="str">
        <f t="shared" si="695"/>
        <v>2024-06</v>
      </c>
      <c r="P6375" s="4" t="str">
        <f t="shared" si="696"/>
        <v>06</v>
      </c>
      <c r="Q6375" s="4" t="str">
        <f t="shared" si="697"/>
        <v>June</v>
      </c>
      <c r="R6375" s="30" t="str">
        <f t="shared" si="698"/>
        <v>03</v>
      </c>
      <c r="W6375" t="str">
        <f t="shared" si="699"/>
        <v>ok</v>
      </c>
    </row>
    <row r="6376" spans="1:23" x14ac:dyDescent="0.3">
      <c r="A6376" t="s">
        <v>6418</v>
      </c>
      <c r="B6376" t="s">
        <v>23</v>
      </c>
      <c r="C6376" t="s">
        <v>24</v>
      </c>
      <c r="D6376" t="s">
        <v>25</v>
      </c>
      <c r="E6376" t="s">
        <v>20</v>
      </c>
      <c r="F6376" t="s">
        <v>21</v>
      </c>
      <c r="G6376" s="5">
        <v>6824.42</v>
      </c>
      <c r="H6376" s="5">
        <f t="shared" si="693"/>
        <v>122.83955999999999</v>
      </c>
      <c r="I6376" s="6">
        <v>3</v>
      </c>
      <c r="J6376" s="6">
        <v>20473.259999999998</v>
      </c>
      <c r="K6376" s="5">
        <f t="shared" si="694"/>
        <v>368.51867999999996</v>
      </c>
      <c r="L6376" s="7">
        <v>1.58</v>
      </c>
      <c r="M6376" s="7">
        <v>4280</v>
      </c>
      <c r="N6376" s="3">
        <v>45418</v>
      </c>
      <c r="O6376" s="4" t="str">
        <f t="shared" si="695"/>
        <v>2024-05</v>
      </c>
      <c r="P6376" s="4" t="str">
        <f t="shared" si="696"/>
        <v>05</v>
      </c>
      <c r="Q6376" s="4" t="str">
        <f t="shared" si="697"/>
        <v>May</v>
      </c>
      <c r="R6376" s="30" t="str">
        <f t="shared" si="698"/>
        <v>06</v>
      </c>
      <c r="W6376" t="str">
        <f t="shared" si="699"/>
        <v>ok</v>
      </c>
    </row>
    <row r="6377" spans="1:23" x14ac:dyDescent="0.3">
      <c r="A6377" t="s">
        <v>6419</v>
      </c>
      <c r="B6377" t="s">
        <v>23</v>
      </c>
      <c r="C6377" t="s">
        <v>24</v>
      </c>
      <c r="D6377" t="s">
        <v>25</v>
      </c>
      <c r="E6377" t="s">
        <v>20</v>
      </c>
      <c r="F6377" t="s">
        <v>15</v>
      </c>
      <c r="G6377" s="5">
        <v>13017.85</v>
      </c>
      <c r="H6377" s="5">
        <f t="shared" si="693"/>
        <v>234.32129999999998</v>
      </c>
      <c r="I6377" s="6">
        <v>2</v>
      </c>
      <c r="J6377" s="6">
        <v>26035.7</v>
      </c>
      <c r="K6377" s="5">
        <f t="shared" si="694"/>
        <v>468.64259999999996</v>
      </c>
      <c r="L6377" s="7">
        <v>4.28</v>
      </c>
      <c r="M6377" s="7">
        <v>2654</v>
      </c>
      <c r="N6377" s="3">
        <v>45308</v>
      </c>
      <c r="O6377" s="4" t="str">
        <f t="shared" si="695"/>
        <v>2024-01</v>
      </c>
      <c r="P6377" s="4" t="str">
        <f t="shared" si="696"/>
        <v>01</v>
      </c>
      <c r="Q6377" s="4" t="str">
        <f t="shared" si="697"/>
        <v>January</v>
      </c>
      <c r="R6377" s="30" t="str">
        <f t="shared" si="698"/>
        <v>17</v>
      </c>
      <c r="W6377" t="str">
        <f t="shared" si="699"/>
        <v>ok</v>
      </c>
    </row>
    <row r="6378" spans="1:23" x14ac:dyDescent="0.3">
      <c r="A6378" t="s">
        <v>6420</v>
      </c>
      <c r="B6378" t="s">
        <v>36</v>
      </c>
      <c r="C6378" t="s">
        <v>18</v>
      </c>
      <c r="D6378" t="s">
        <v>37</v>
      </c>
      <c r="E6378" t="s">
        <v>14</v>
      </c>
      <c r="F6378" t="s">
        <v>21</v>
      </c>
      <c r="G6378" s="5">
        <v>4138.29</v>
      </c>
      <c r="H6378" s="5">
        <f t="shared" si="693"/>
        <v>74.489219999999989</v>
      </c>
      <c r="I6378" s="6">
        <v>5</v>
      </c>
      <c r="J6378" s="6">
        <v>20691.45</v>
      </c>
      <c r="K6378" s="5">
        <f t="shared" si="694"/>
        <v>372.44609999999994</v>
      </c>
      <c r="L6378" s="7">
        <v>4</v>
      </c>
      <c r="M6378" s="7">
        <v>4125</v>
      </c>
      <c r="N6378" s="3">
        <v>45328</v>
      </c>
      <c r="O6378" s="4" t="str">
        <f t="shared" si="695"/>
        <v>2024-02</v>
      </c>
      <c r="P6378" s="4" t="str">
        <f t="shared" si="696"/>
        <v>02</v>
      </c>
      <c r="Q6378" s="4" t="str">
        <f t="shared" si="697"/>
        <v>February</v>
      </c>
      <c r="R6378" s="30" t="str">
        <f t="shared" si="698"/>
        <v>06</v>
      </c>
      <c r="W6378" t="str">
        <f t="shared" si="699"/>
        <v>ok</v>
      </c>
    </row>
    <row r="6379" spans="1:23" x14ac:dyDescent="0.3">
      <c r="A6379" t="s">
        <v>6421</v>
      </c>
      <c r="B6379" t="s">
        <v>17</v>
      </c>
      <c r="C6379" t="s">
        <v>18</v>
      </c>
      <c r="D6379" t="s">
        <v>19</v>
      </c>
      <c r="E6379" t="s">
        <v>14</v>
      </c>
      <c r="F6379" t="s">
        <v>38</v>
      </c>
      <c r="G6379" s="5">
        <v>2982.44</v>
      </c>
      <c r="H6379" s="5">
        <f t="shared" si="693"/>
        <v>53.683919999999993</v>
      </c>
      <c r="I6379" s="6">
        <v>3</v>
      </c>
      <c r="J6379" s="6">
        <v>8947.32</v>
      </c>
      <c r="K6379" s="5">
        <f t="shared" si="694"/>
        <v>161.05175999999997</v>
      </c>
      <c r="L6379" s="7">
        <v>2.2999999999999998</v>
      </c>
      <c r="M6379" s="7">
        <v>2594</v>
      </c>
      <c r="N6379" s="3">
        <v>45311</v>
      </c>
      <c r="O6379" s="4" t="str">
        <f t="shared" si="695"/>
        <v>2024-01</v>
      </c>
      <c r="P6379" s="4" t="str">
        <f t="shared" si="696"/>
        <v>01</v>
      </c>
      <c r="Q6379" s="4" t="str">
        <f t="shared" si="697"/>
        <v>January</v>
      </c>
      <c r="R6379" s="30" t="str">
        <f t="shared" si="698"/>
        <v>20</v>
      </c>
      <c r="W6379" t="str">
        <f t="shared" si="699"/>
        <v>ok</v>
      </c>
    </row>
    <row r="6380" spans="1:23" x14ac:dyDescent="0.3">
      <c r="A6380" t="s">
        <v>6422</v>
      </c>
      <c r="B6380" t="s">
        <v>47</v>
      </c>
      <c r="C6380" t="s">
        <v>12</v>
      </c>
      <c r="D6380" t="s">
        <v>48</v>
      </c>
      <c r="E6380" t="s">
        <v>20</v>
      </c>
      <c r="F6380" t="s">
        <v>26</v>
      </c>
      <c r="G6380" s="5">
        <v>16546.46</v>
      </c>
      <c r="H6380" s="5">
        <f t="shared" si="693"/>
        <v>297.83627999999999</v>
      </c>
      <c r="I6380" s="6">
        <v>1</v>
      </c>
      <c r="J6380" s="6">
        <v>16546.46</v>
      </c>
      <c r="K6380" s="5">
        <f t="shared" si="694"/>
        <v>297.83627999999999</v>
      </c>
      <c r="L6380" s="7">
        <v>1.75</v>
      </c>
      <c r="M6380" s="7">
        <v>159</v>
      </c>
      <c r="N6380" s="3">
        <v>45374</v>
      </c>
      <c r="O6380" s="4" t="str">
        <f t="shared" si="695"/>
        <v>2024-03</v>
      </c>
      <c r="P6380" s="4" t="str">
        <f t="shared" si="696"/>
        <v>03</v>
      </c>
      <c r="Q6380" s="4" t="str">
        <f t="shared" si="697"/>
        <v>March</v>
      </c>
      <c r="R6380" s="30" t="str">
        <f t="shared" si="698"/>
        <v>23</v>
      </c>
      <c r="W6380" t="str">
        <f t="shared" si="699"/>
        <v>ok</v>
      </c>
    </row>
    <row r="6381" spans="1:23" x14ac:dyDescent="0.3">
      <c r="A6381" t="s">
        <v>6423</v>
      </c>
      <c r="B6381" t="s">
        <v>11</v>
      </c>
      <c r="C6381" t="s">
        <v>12</v>
      </c>
      <c r="D6381" t="s">
        <v>13</v>
      </c>
      <c r="E6381" t="s">
        <v>14</v>
      </c>
      <c r="F6381" t="s">
        <v>26</v>
      </c>
      <c r="G6381" s="5">
        <v>6123.52</v>
      </c>
      <c r="H6381" s="5">
        <f t="shared" si="693"/>
        <v>110.22336</v>
      </c>
      <c r="I6381" s="6">
        <v>3</v>
      </c>
      <c r="J6381" s="6">
        <v>18370.560000000001</v>
      </c>
      <c r="K6381" s="5">
        <f t="shared" si="694"/>
        <v>330.67007999999998</v>
      </c>
      <c r="L6381" s="7">
        <v>1.91</v>
      </c>
      <c r="M6381" s="7">
        <v>1546</v>
      </c>
      <c r="N6381" s="3">
        <v>45349</v>
      </c>
      <c r="O6381" s="4" t="str">
        <f t="shared" si="695"/>
        <v>2024-02</v>
      </c>
      <c r="P6381" s="4" t="str">
        <f t="shared" si="696"/>
        <v>02</v>
      </c>
      <c r="Q6381" s="4" t="str">
        <f t="shared" si="697"/>
        <v>February</v>
      </c>
      <c r="R6381" s="30" t="str">
        <f t="shared" si="698"/>
        <v>27</v>
      </c>
      <c r="W6381" t="str">
        <f t="shared" si="699"/>
        <v>ok</v>
      </c>
    </row>
    <row r="6382" spans="1:23" x14ac:dyDescent="0.3">
      <c r="A6382" t="s">
        <v>6424</v>
      </c>
      <c r="B6382" t="s">
        <v>36</v>
      </c>
      <c r="C6382" t="s">
        <v>18</v>
      </c>
      <c r="D6382" t="s">
        <v>37</v>
      </c>
      <c r="E6382" t="s">
        <v>20</v>
      </c>
      <c r="F6382" t="s">
        <v>31</v>
      </c>
      <c r="G6382" s="5">
        <v>1082.4000000000001</v>
      </c>
      <c r="H6382" s="5">
        <f t="shared" si="693"/>
        <v>19.4832</v>
      </c>
      <c r="I6382" s="6">
        <v>3</v>
      </c>
      <c r="J6382" s="6">
        <v>3247.2</v>
      </c>
      <c r="K6382" s="5">
        <f t="shared" si="694"/>
        <v>58.449600000000004</v>
      </c>
      <c r="L6382" s="7">
        <v>2.48</v>
      </c>
      <c r="M6382" s="7">
        <v>426</v>
      </c>
      <c r="N6382" s="3">
        <v>45566</v>
      </c>
      <c r="O6382" s="4" t="str">
        <f t="shared" si="695"/>
        <v>2024-10</v>
      </c>
      <c r="P6382" s="4" t="str">
        <f t="shared" si="696"/>
        <v>10</v>
      </c>
      <c r="Q6382" s="4" t="str">
        <f t="shared" si="697"/>
        <v>October</v>
      </c>
      <c r="R6382" s="30" t="str">
        <f t="shared" si="698"/>
        <v>01</v>
      </c>
      <c r="W6382" t="str">
        <f t="shared" si="699"/>
        <v>ok</v>
      </c>
    </row>
    <row r="6383" spans="1:23" x14ac:dyDescent="0.3">
      <c r="A6383" t="s">
        <v>6425</v>
      </c>
      <c r="B6383" t="s">
        <v>17</v>
      </c>
      <c r="C6383" t="s">
        <v>18</v>
      </c>
      <c r="D6383" t="s">
        <v>19</v>
      </c>
      <c r="E6383" t="s">
        <v>45</v>
      </c>
      <c r="F6383" t="s">
        <v>31</v>
      </c>
      <c r="G6383" s="5">
        <v>19507.490000000002</v>
      </c>
      <c r="H6383" s="5">
        <f t="shared" si="693"/>
        <v>351.13481999999999</v>
      </c>
      <c r="I6383" s="6">
        <v>3</v>
      </c>
      <c r="J6383" s="6">
        <v>58522.47</v>
      </c>
      <c r="K6383" s="5">
        <f t="shared" si="694"/>
        <v>1053.40446</v>
      </c>
      <c r="L6383" s="7">
        <v>3.9</v>
      </c>
      <c r="M6383" s="7">
        <v>875</v>
      </c>
      <c r="N6383" s="3">
        <v>45562</v>
      </c>
      <c r="O6383" s="4" t="str">
        <f t="shared" si="695"/>
        <v>2024-09</v>
      </c>
      <c r="P6383" s="4" t="str">
        <f t="shared" si="696"/>
        <v>09</v>
      </c>
      <c r="Q6383" s="4" t="str">
        <f t="shared" si="697"/>
        <v>September</v>
      </c>
      <c r="R6383" s="30" t="str">
        <f t="shared" si="698"/>
        <v>27</v>
      </c>
      <c r="W6383" t="str">
        <f t="shared" si="699"/>
        <v>ok</v>
      </c>
    </row>
    <row r="6384" spans="1:23" x14ac:dyDescent="0.3">
      <c r="A6384" t="s">
        <v>6426</v>
      </c>
      <c r="B6384" t="s">
        <v>33</v>
      </c>
      <c r="C6384" t="s">
        <v>12</v>
      </c>
      <c r="D6384" t="s">
        <v>34</v>
      </c>
      <c r="E6384" t="s">
        <v>45</v>
      </c>
      <c r="F6384" t="s">
        <v>31</v>
      </c>
      <c r="G6384" s="5">
        <v>13847.57</v>
      </c>
      <c r="H6384" s="5">
        <f t="shared" si="693"/>
        <v>249.25625999999997</v>
      </c>
      <c r="I6384" s="6">
        <v>4</v>
      </c>
      <c r="J6384" s="6">
        <v>55390.28</v>
      </c>
      <c r="K6384" s="5">
        <f t="shared" si="694"/>
        <v>997.02503999999988</v>
      </c>
      <c r="L6384" s="7">
        <v>3.67</v>
      </c>
      <c r="M6384" s="7">
        <v>1373</v>
      </c>
      <c r="N6384" s="3">
        <v>45640</v>
      </c>
      <c r="O6384" s="4" t="str">
        <f t="shared" si="695"/>
        <v>2024-12</v>
      </c>
      <c r="P6384" s="4" t="str">
        <f t="shared" si="696"/>
        <v>12</v>
      </c>
      <c r="Q6384" s="4" t="str">
        <f t="shared" si="697"/>
        <v>December</v>
      </c>
      <c r="R6384" s="30" t="str">
        <f t="shared" si="698"/>
        <v>14</v>
      </c>
      <c r="W6384" t="str">
        <f t="shared" si="699"/>
        <v>ok</v>
      </c>
    </row>
    <row r="6385" spans="1:23" x14ac:dyDescent="0.3">
      <c r="A6385" t="s">
        <v>6427</v>
      </c>
      <c r="B6385" t="s">
        <v>28</v>
      </c>
      <c r="C6385" t="s">
        <v>29</v>
      </c>
      <c r="D6385" t="s">
        <v>30</v>
      </c>
      <c r="E6385" t="s">
        <v>20</v>
      </c>
      <c r="F6385" t="s">
        <v>26</v>
      </c>
      <c r="G6385" s="5">
        <v>1870.45</v>
      </c>
      <c r="H6385" s="5">
        <f t="shared" si="693"/>
        <v>33.668099999999995</v>
      </c>
      <c r="I6385" s="6">
        <v>2</v>
      </c>
      <c r="J6385" s="6">
        <v>3740.9</v>
      </c>
      <c r="K6385" s="5">
        <f t="shared" si="694"/>
        <v>67.336199999999991</v>
      </c>
      <c r="L6385" s="7">
        <v>2.83</v>
      </c>
      <c r="M6385" s="7">
        <v>1813</v>
      </c>
      <c r="N6385" s="3">
        <v>45602</v>
      </c>
      <c r="O6385" s="4" t="str">
        <f t="shared" si="695"/>
        <v>2024-11</v>
      </c>
      <c r="P6385" s="4" t="str">
        <f t="shared" si="696"/>
        <v>11</v>
      </c>
      <c r="Q6385" s="4" t="str">
        <f t="shared" si="697"/>
        <v>November</v>
      </c>
      <c r="R6385" s="30" t="str">
        <f t="shared" si="698"/>
        <v>06</v>
      </c>
      <c r="W6385" t="str">
        <f t="shared" si="699"/>
        <v>ok</v>
      </c>
    </row>
    <row r="6386" spans="1:23" x14ac:dyDescent="0.3">
      <c r="A6386" t="s">
        <v>6428</v>
      </c>
      <c r="B6386" t="s">
        <v>23</v>
      </c>
      <c r="C6386" t="s">
        <v>24</v>
      </c>
      <c r="D6386" t="s">
        <v>25</v>
      </c>
      <c r="E6386" t="s">
        <v>45</v>
      </c>
      <c r="F6386" t="s">
        <v>26</v>
      </c>
      <c r="G6386" s="5">
        <v>12219.67</v>
      </c>
      <c r="H6386" s="5">
        <f t="shared" si="693"/>
        <v>219.95406</v>
      </c>
      <c r="I6386" s="6">
        <v>5</v>
      </c>
      <c r="J6386" s="6">
        <v>61098.35</v>
      </c>
      <c r="K6386" s="5">
        <f t="shared" si="694"/>
        <v>1099.7702999999999</v>
      </c>
      <c r="L6386" s="7">
        <v>4.22</v>
      </c>
      <c r="M6386" s="7">
        <v>3169</v>
      </c>
      <c r="N6386" s="3">
        <v>45504</v>
      </c>
      <c r="O6386" s="4" t="str">
        <f t="shared" si="695"/>
        <v>2024-07</v>
      </c>
      <c r="P6386" s="4" t="str">
        <f t="shared" si="696"/>
        <v>07</v>
      </c>
      <c r="Q6386" s="4" t="str">
        <f t="shared" si="697"/>
        <v>July</v>
      </c>
      <c r="R6386" s="30" t="str">
        <f t="shared" si="698"/>
        <v>31</v>
      </c>
      <c r="W6386" t="str">
        <f t="shared" si="699"/>
        <v>ok</v>
      </c>
    </row>
    <row r="6387" spans="1:23" x14ac:dyDescent="0.3">
      <c r="A6387" t="s">
        <v>6429</v>
      </c>
      <c r="B6387" t="s">
        <v>41</v>
      </c>
      <c r="C6387" t="s">
        <v>42</v>
      </c>
      <c r="D6387" t="s">
        <v>43</v>
      </c>
      <c r="E6387" t="s">
        <v>20</v>
      </c>
      <c r="F6387" t="s">
        <v>31</v>
      </c>
      <c r="G6387" s="5">
        <v>11461.04</v>
      </c>
      <c r="H6387" s="5">
        <f t="shared" si="693"/>
        <v>206.29872</v>
      </c>
      <c r="I6387" s="6">
        <v>2</v>
      </c>
      <c r="J6387" s="6">
        <v>22922.080000000002</v>
      </c>
      <c r="K6387" s="5">
        <f t="shared" si="694"/>
        <v>412.59744000000001</v>
      </c>
      <c r="L6387" s="7">
        <v>2.68</v>
      </c>
      <c r="M6387" s="7">
        <v>4579</v>
      </c>
      <c r="N6387" s="3">
        <v>45473</v>
      </c>
      <c r="O6387" s="4" t="str">
        <f t="shared" si="695"/>
        <v>2024-06</v>
      </c>
      <c r="P6387" s="4" t="str">
        <f t="shared" si="696"/>
        <v>06</v>
      </c>
      <c r="Q6387" s="4" t="str">
        <f t="shared" si="697"/>
        <v>June</v>
      </c>
      <c r="R6387" s="30" t="str">
        <f t="shared" si="698"/>
        <v>30</v>
      </c>
      <c r="W6387" t="str">
        <f t="shared" si="699"/>
        <v>ok</v>
      </c>
    </row>
    <row r="6388" spans="1:23" x14ac:dyDescent="0.3">
      <c r="A6388" t="s">
        <v>6430</v>
      </c>
      <c r="B6388" t="s">
        <v>41</v>
      </c>
      <c r="C6388" t="s">
        <v>42</v>
      </c>
      <c r="D6388" t="s">
        <v>43</v>
      </c>
      <c r="E6388" t="s">
        <v>20</v>
      </c>
      <c r="F6388" t="s">
        <v>60</v>
      </c>
      <c r="G6388" s="5">
        <v>1134.0899999999999</v>
      </c>
      <c r="H6388" s="5">
        <f t="shared" si="693"/>
        <v>20.413619999999998</v>
      </c>
      <c r="I6388" s="6">
        <v>4</v>
      </c>
      <c r="J6388" s="6">
        <v>4536.3599999999997</v>
      </c>
      <c r="K6388" s="5">
        <f t="shared" si="694"/>
        <v>81.654479999999992</v>
      </c>
      <c r="L6388" s="7">
        <v>2.13</v>
      </c>
      <c r="M6388" s="7">
        <v>1529</v>
      </c>
      <c r="N6388" s="3">
        <v>45586</v>
      </c>
      <c r="O6388" s="4" t="str">
        <f t="shared" si="695"/>
        <v>2024-10</v>
      </c>
      <c r="P6388" s="4" t="str">
        <f t="shared" si="696"/>
        <v>10</v>
      </c>
      <c r="Q6388" s="4" t="str">
        <f t="shared" si="697"/>
        <v>October</v>
      </c>
      <c r="R6388" s="30" t="str">
        <f t="shared" si="698"/>
        <v>21</v>
      </c>
      <c r="W6388" t="str">
        <f t="shared" si="699"/>
        <v>ok</v>
      </c>
    </row>
    <row r="6389" spans="1:23" x14ac:dyDescent="0.3">
      <c r="A6389" t="s">
        <v>6431</v>
      </c>
      <c r="B6389" t="s">
        <v>17</v>
      </c>
      <c r="C6389" t="s">
        <v>18</v>
      </c>
      <c r="D6389" t="s">
        <v>19</v>
      </c>
      <c r="E6389" t="s">
        <v>45</v>
      </c>
      <c r="F6389" t="s">
        <v>60</v>
      </c>
      <c r="G6389" s="5">
        <v>10700.67</v>
      </c>
      <c r="H6389" s="5">
        <f t="shared" si="693"/>
        <v>192.61205999999999</v>
      </c>
      <c r="I6389" s="6">
        <v>1</v>
      </c>
      <c r="J6389" s="6">
        <v>10700.67</v>
      </c>
      <c r="K6389" s="5">
        <f t="shared" si="694"/>
        <v>192.61205999999999</v>
      </c>
      <c r="L6389" s="7">
        <v>1.26</v>
      </c>
      <c r="M6389" s="7">
        <v>449</v>
      </c>
      <c r="N6389" s="3">
        <v>45636</v>
      </c>
      <c r="O6389" s="4" t="str">
        <f t="shared" si="695"/>
        <v>2024-12</v>
      </c>
      <c r="P6389" s="4" t="str">
        <f t="shared" si="696"/>
        <v>12</v>
      </c>
      <c r="Q6389" s="4" t="str">
        <f t="shared" si="697"/>
        <v>December</v>
      </c>
      <c r="R6389" s="30" t="str">
        <f t="shared" si="698"/>
        <v>10</v>
      </c>
      <c r="W6389" t="str">
        <f t="shared" si="699"/>
        <v>ok</v>
      </c>
    </row>
    <row r="6390" spans="1:23" x14ac:dyDescent="0.3">
      <c r="A6390" t="s">
        <v>6432</v>
      </c>
      <c r="B6390" t="s">
        <v>63</v>
      </c>
      <c r="C6390" t="s">
        <v>18</v>
      </c>
      <c r="D6390" t="s">
        <v>64</v>
      </c>
      <c r="E6390" t="s">
        <v>14</v>
      </c>
      <c r="F6390" t="s">
        <v>26</v>
      </c>
      <c r="G6390" s="5">
        <v>8688.2000000000007</v>
      </c>
      <c r="H6390" s="5">
        <f t="shared" si="693"/>
        <v>156.38759999999999</v>
      </c>
      <c r="I6390" s="6">
        <v>5</v>
      </c>
      <c r="J6390" s="6">
        <v>43441</v>
      </c>
      <c r="K6390" s="5">
        <f t="shared" si="694"/>
        <v>781.93799999999999</v>
      </c>
      <c r="L6390" s="7">
        <v>1.3</v>
      </c>
      <c r="M6390" s="7">
        <v>402</v>
      </c>
      <c r="N6390" s="3">
        <v>45566</v>
      </c>
      <c r="O6390" s="4" t="str">
        <f t="shared" si="695"/>
        <v>2024-10</v>
      </c>
      <c r="P6390" s="4" t="str">
        <f t="shared" si="696"/>
        <v>10</v>
      </c>
      <c r="Q6390" s="4" t="str">
        <f t="shared" si="697"/>
        <v>October</v>
      </c>
      <c r="R6390" s="30" t="str">
        <f t="shared" si="698"/>
        <v>01</v>
      </c>
      <c r="W6390" t="str">
        <f t="shared" si="699"/>
        <v>ok</v>
      </c>
    </row>
    <row r="6391" spans="1:23" x14ac:dyDescent="0.3">
      <c r="A6391" t="s">
        <v>6433</v>
      </c>
      <c r="B6391" t="s">
        <v>33</v>
      </c>
      <c r="C6391" t="s">
        <v>12</v>
      </c>
      <c r="D6391" t="s">
        <v>34</v>
      </c>
      <c r="E6391" t="s">
        <v>45</v>
      </c>
      <c r="F6391" t="s">
        <v>21</v>
      </c>
      <c r="G6391" s="5">
        <v>7885.26</v>
      </c>
      <c r="H6391" s="5">
        <f t="shared" si="693"/>
        <v>141.93467999999999</v>
      </c>
      <c r="I6391" s="6">
        <v>5</v>
      </c>
      <c r="J6391" s="6">
        <v>39426.300000000003</v>
      </c>
      <c r="K6391" s="5">
        <f t="shared" si="694"/>
        <v>709.6733999999999</v>
      </c>
      <c r="L6391" s="7">
        <v>3.14</v>
      </c>
      <c r="M6391" s="7">
        <v>4760</v>
      </c>
      <c r="N6391" s="3">
        <v>45500</v>
      </c>
      <c r="O6391" s="4" t="str">
        <f t="shared" si="695"/>
        <v>2024-07</v>
      </c>
      <c r="P6391" s="4" t="str">
        <f t="shared" si="696"/>
        <v>07</v>
      </c>
      <c r="Q6391" s="4" t="str">
        <f t="shared" si="697"/>
        <v>July</v>
      </c>
      <c r="R6391" s="30" t="str">
        <f t="shared" si="698"/>
        <v>27</v>
      </c>
      <c r="W6391" t="str">
        <f t="shared" si="699"/>
        <v>ok</v>
      </c>
    </row>
    <row r="6392" spans="1:23" x14ac:dyDescent="0.3">
      <c r="A6392" t="s">
        <v>6434</v>
      </c>
      <c r="B6392" t="s">
        <v>17</v>
      </c>
      <c r="C6392" t="s">
        <v>18</v>
      </c>
      <c r="D6392" t="s">
        <v>19</v>
      </c>
      <c r="E6392" t="s">
        <v>45</v>
      </c>
      <c r="F6392" t="s">
        <v>21</v>
      </c>
      <c r="G6392" s="5">
        <v>13382.6</v>
      </c>
      <c r="H6392" s="5">
        <f t="shared" si="693"/>
        <v>240.88679999999999</v>
      </c>
      <c r="I6392" s="6">
        <v>4</v>
      </c>
      <c r="J6392" s="6">
        <v>53530.400000000001</v>
      </c>
      <c r="K6392" s="5">
        <f t="shared" si="694"/>
        <v>963.54719999999998</v>
      </c>
      <c r="L6392" s="7">
        <v>3.84</v>
      </c>
      <c r="M6392" s="7">
        <v>799</v>
      </c>
      <c r="N6392" s="3">
        <v>45545</v>
      </c>
      <c r="O6392" s="4" t="str">
        <f t="shared" si="695"/>
        <v>2024-09</v>
      </c>
      <c r="P6392" s="4" t="str">
        <f t="shared" si="696"/>
        <v>09</v>
      </c>
      <c r="Q6392" s="4" t="str">
        <f t="shared" si="697"/>
        <v>September</v>
      </c>
      <c r="R6392" s="30" t="str">
        <f t="shared" si="698"/>
        <v>10</v>
      </c>
      <c r="W6392" t="str">
        <f t="shared" si="699"/>
        <v>ok</v>
      </c>
    </row>
    <row r="6393" spans="1:23" x14ac:dyDescent="0.3">
      <c r="A6393" t="s">
        <v>6435</v>
      </c>
      <c r="B6393" t="s">
        <v>47</v>
      </c>
      <c r="C6393" t="s">
        <v>12</v>
      </c>
      <c r="D6393" t="s">
        <v>48</v>
      </c>
      <c r="E6393" t="s">
        <v>45</v>
      </c>
      <c r="F6393" t="s">
        <v>21</v>
      </c>
      <c r="G6393" s="5">
        <v>19543.11</v>
      </c>
      <c r="H6393" s="5">
        <f t="shared" si="693"/>
        <v>351.77598</v>
      </c>
      <c r="I6393" s="6">
        <v>4</v>
      </c>
      <c r="J6393" s="6">
        <v>78172.44</v>
      </c>
      <c r="K6393" s="5">
        <f t="shared" si="694"/>
        <v>1407.10392</v>
      </c>
      <c r="L6393" s="7">
        <v>3.27</v>
      </c>
      <c r="M6393" s="7">
        <v>1094</v>
      </c>
      <c r="N6393" s="3">
        <v>45573</v>
      </c>
      <c r="O6393" s="4" t="str">
        <f t="shared" si="695"/>
        <v>2024-10</v>
      </c>
      <c r="P6393" s="4" t="str">
        <f t="shared" si="696"/>
        <v>10</v>
      </c>
      <c r="Q6393" s="4" t="str">
        <f t="shared" si="697"/>
        <v>October</v>
      </c>
      <c r="R6393" s="30" t="str">
        <f t="shared" si="698"/>
        <v>08</v>
      </c>
      <c r="W6393" t="str">
        <f t="shared" si="699"/>
        <v>ok</v>
      </c>
    </row>
    <row r="6394" spans="1:23" x14ac:dyDescent="0.3">
      <c r="A6394" t="s">
        <v>6436</v>
      </c>
      <c r="B6394" t="s">
        <v>17</v>
      </c>
      <c r="C6394" t="s">
        <v>18</v>
      </c>
      <c r="D6394" t="s">
        <v>19</v>
      </c>
      <c r="E6394" t="s">
        <v>14</v>
      </c>
      <c r="F6394" t="s">
        <v>60</v>
      </c>
      <c r="G6394" s="5">
        <v>11673.84</v>
      </c>
      <c r="H6394" s="5">
        <f t="shared" si="693"/>
        <v>210.12912</v>
      </c>
      <c r="I6394" s="6">
        <v>1</v>
      </c>
      <c r="J6394" s="6">
        <v>11673.84</v>
      </c>
      <c r="K6394" s="5">
        <f t="shared" si="694"/>
        <v>210.12912</v>
      </c>
      <c r="L6394" s="7">
        <v>2.4</v>
      </c>
      <c r="M6394" s="7">
        <v>3361</v>
      </c>
      <c r="N6394" s="3">
        <v>45349</v>
      </c>
      <c r="O6394" s="4" t="str">
        <f t="shared" si="695"/>
        <v>2024-02</v>
      </c>
      <c r="P6394" s="4" t="str">
        <f t="shared" si="696"/>
        <v>02</v>
      </c>
      <c r="Q6394" s="4" t="str">
        <f t="shared" si="697"/>
        <v>February</v>
      </c>
      <c r="R6394" s="30" t="str">
        <f t="shared" si="698"/>
        <v>27</v>
      </c>
      <c r="W6394" t="str">
        <f t="shared" si="699"/>
        <v>ok</v>
      </c>
    </row>
    <row r="6395" spans="1:23" x14ac:dyDescent="0.3">
      <c r="A6395" t="s">
        <v>6437</v>
      </c>
      <c r="B6395" t="s">
        <v>28</v>
      </c>
      <c r="C6395" t="s">
        <v>29</v>
      </c>
      <c r="D6395" t="s">
        <v>30</v>
      </c>
      <c r="E6395" t="s">
        <v>45</v>
      </c>
      <c r="F6395" t="s">
        <v>38</v>
      </c>
      <c r="G6395" s="5">
        <v>3023.22</v>
      </c>
      <c r="H6395" s="5">
        <f t="shared" si="693"/>
        <v>54.417959999999994</v>
      </c>
      <c r="I6395" s="6">
        <v>3</v>
      </c>
      <c r="J6395" s="6">
        <v>9069.66</v>
      </c>
      <c r="K6395" s="5">
        <f t="shared" si="694"/>
        <v>163.25387999999998</v>
      </c>
      <c r="L6395" s="7">
        <v>1.86</v>
      </c>
      <c r="M6395" s="7">
        <v>951</v>
      </c>
      <c r="N6395" s="3">
        <v>45524</v>
      </c>
      <c r="O6395" s="4" t="str">
        <f t="shared" si="695"/>
        <v>2024-08</v>
      </c>
      <c r="P6395" s="4" t="str">
        <f t="shared" si="696"/>
        <v>08</v>
      </c>
      <c r="Q6395" s="4" t="str">
        <f t="shared" si="697"/>
        <v>August</v>
      </c>
      <c r="R6395" s="30" t="str">
        <f t="shared" si="698"/>
        <v>20</v>
      </c>
      <c r="W6395" t="str">
        <f t="shared" si="699"/>
        <v>ok</v>
      </c>
    </row>
    <row r="6396" spans="1:23" x14ac:dyDescent="0.3">
      <c r="A6396" t="s">
        <v>6438</v>
      </c>
      <c r="B6396" t="s">
        <v>33</v>
      </c>
      <c r="C6396" t="s">
        <v>12</v>
      </c>
      <c r="D6396" t="s">
        <v>34</v>
      </c>
      <c r="E6396" t="s">
        <v>45</v>
      </c>
      <c r="F6396" t="s">
        <v>26</v>
      </c>
      <c r="G6396" s="5">
        <v>2418.09</v>
      </c>
      <c r="H6396" s="5">
        <f t="shared" si="693"/>
        <v>43.525619999999996</v>
      </c>
      <c r="I6396" s="6">
        <v>5</v>
      </c>
      <c r="J6396" s="6">
        <v>12090.45</v>
      </c>
      <c r="K6396" s="5">
        <f t="shared" si="694"/>
        <v>217.62809999999999</v>
      </c>
      <c r="L6396" s="7">
        <v>1.42</v>
      </c>
      <c r="M6396" s="7">
        <v>2718</v>
      </c>
      <c r="N6396" s="3">
        <v>45507</v>
      </c>
      <c r="O6396" s="4" t="str">
        <f t="shared" si="695"/>
        <v>2024-08</v>
      </c>
      <c r="P6396" s="4" t="str">
        <f t="shared" si="696"/>
        <v>08</v>
      </c>
      <c r="Q6396" s="4" t="str">
        <f t="shared" si="697"/>
        <v>August</v>
      </c>
      <c r="R6396" s="30" t="str">
        <f t="shared" si="698"/>
        <v>03</v>
      </c>
      <c r="W6396" t="str">
        <f t="shared" si="699"/>
        <v>ok</v>
      </c>
    </row>
    <row r="6397" spans="1:23" x14ac:dyDescent="0.3">
      <c r="A6397" t="s">
        <v>6439</v>
      </c>
      <c r="B6397" t="s">
        <v>28</v>
      </c>
      <c r="C6397" t="s">
        <v>29</v>
      </c>
      <c r="D6397" t="s">
        <v>30</v>
      </c>
      <c r="E6397" t="s">
        <v>45</v>
      </c>
      <c r="F6397" t="s">
        <v>26</v>
      </c>
      <c r="G6397" s="5">
        <v>11611.9</v>
      </c>
      <c r="H6397" s="5">
        <f t="shared" si="693"/>
        <v>209.01419999999999</v>
      </c>
      <c r="I6397" s="6">
        <v>1</v>
      </c>
      <c r="J6397" s="6">
        <v>11611.9</v>
      </c>
      <c r="K6397" s="5">
        <f t="shared" si="694"/>
        <v>209.01419999999999</v>
      </c>
      <c r="L6397" s="7">
        <v>4.21</v>
      </c>
      <c r="M6397" s="7">
        <v>1822</v>
      </c>
      <c r="N6397" s="3">
        <v>45336</v>
      </c>
      <c r="O6397" s="4" t="str">
        <f t="shared" si="695"/>
        <v>2024-02</v>
      </c>
      <c r="P6397" s="4" t="str">
        <f t="shared" si="696"/>
        <v>02</v>
      </c>
      <c r="Q6397" s="4" t="str">
        <f t="shared" si="697"/>
        <v>February</v>
      </c>
      <c r="R6397" s="30" t="str">
        <f t="shared" si="698"/>
        <v>14</v>
      </c>
      <c r="W6397" t="str">
        <f t="shared" si="699"/>
        <v>ok</v>
      </c>
    </row>
    <row r="6398" spans="1:23" x14ac:dyDescent="0.3">
      <c r="A6398" t="s">
        <v>6440</v>
      </c>
      <c r="B6398" t="s">
        <v>33</v>
      </c>
      <c r="C6398" t="s">
        <v>12</v>
      </c>
      <c r="D6398" t="s">
        <v>34</v>
      </c>
      <c r="E6398" t="s">
        <v>45</v>
      </c>
      <c r="F6398" t="s">
        <v>60</v>
      </c>
      <c r="G6398" s="5">
        <v>11827.18</v>
      </c>
      <c r="H6398" s="5">
        <f t="shared" si="693"/>
        <v>212.88924</v>
      </c>
      <c r="I6398" s="6">
        <v>3</v>
      </c>
      <c r="J6398" s="6">
        <v>35481.54</v>
      </c>
      <c r="K6398" s="5">
        <f t="shared" si="694"/>
        <v>638.66772000000003</v>
      </c>
      <c r="L6398" s="7">
        <v>2.61</v>
      </c>
      <c r="M6398" s="7">
        <v>2508</v>
      </c>
      <c r="N6398" s="3">
        <v>45385</v>
      </c>
      <c r="O6398" s="4" t="str">
        <f t="shared" si="695"/>
        <v>2024-04</v>
      </c>
      <c r="P6398" s="4" t="str">
        <f t="shared" si="696"/>
        <v>04</v>
      </c>
      <c r="Q6398" s="4" t="str">
        <f t="shared" si="697"/>
        <v>April</v>
      </c>
      <c r="R6398" s="30" t="str">
        <f t="shared" si="698"/>
        <v>03</v>
      </c>
      <c r="W6398" t="str">
        <f t="shared" si="699"/>
        <v>ok</v>
      </c>
    </row>
    <row r="6399" spans="1:23" x14ac:dyDescent="0.3">
      <c r="A6399" t="s">
        <v>6441</v>
      </c>
      <c r="B6399" t="s">
        <v>63</v>
      </c>
      <c r="C6399" t="s">
        <v>18</v>
      </c>
      <c r="D6399" t="s">
        <v>64</v>
      </c>
      <c r="E6399" t="s">
        <v>14</v>
      </c>
      <c r="F6399" t="s">
        <v>60</v>
      </c>
      <c r="G6399" s="5">
        <v>12483.91</v>
      </c>
      <c r="H6399" s="5">
        <f t="shared" si="693"/>
        <v>224.71037999999999</v>
      </c>
      <c r="I6399" s="6">
        <v>5</v>
      </c>
      <c r="J6399" s="6">
        <v>62419.55</v>
      </c>
      <c r="K6399" s="5">
        <f t="shared" si="694"/>
        <v>1123.5518999999999</v>
      </c>
      <c r="L6399" s="7">
        <v>2.62</v>
      </c>
      <c r="M6399" s="7">
        <v>2358</v>
      </c>
      <c r="N6399" s="3">
        <v>45463</v>
      </c>
      <c r="O6399" s="4" t="str">
        <f t="shared" si="695"/>
        <v>2024-06</v>
      </c>
      <c r="P6399" s="4" t="str">
        <f t="shared" si="696"/>
        <v>06</v>
      </c>
      <c r="Q6399" s="4" t="str">
        <f t="shared" si="697"/>
        <v>June</v>
      </c>
      <c r="R6399" s="30" t="str">
        <f t="shared" si="698"/>
        <v>20</v>
      </c>
      <c r="W6399" t="str">
        <f t="shared" si="699"/>
        <v>ok</v>
      </c>
    </row>
    <row r="6400" spans="1:23" x14ac:dyDescent="0.3">
      <c r="A6400" t="s">
        <v>6442</v>
      </c>
      <c r="B6400" t="s">
        <v>28</v>
      </c>
      <c r="C6400" t="s">
        <v>29</v>
      </c>
      <c r="D6400" t="s">
        <v>30</v>
      </c>
      <c r="E6400" t="s">
        <v>14</v>
      </c>
      <c r="F6400" t="s">
        <v>38</v>
      </c>
      <c r="G6400" s="5">
        <v>10434.709999999999</v>
      </c>
      <c r="H6400" s="5">
        <f t="shared" si="693"/>
        <v>187.82477999999998</v>
      </c>
      <c r="I6400" s="6">
        <v>5</v>
      </c>
      <c r="J6400" s="6">
        <v>52173.55</v>
      </c>
      <c r="K6400" s="5">
        <f t="shared" si="694"/>
        <v>939.12389999999982</v>
      </c>
      <c r="L6400" s="7">
        <v>3.8</v>
      </c>
      <c r="M6400" s="7">
        <v>903</v>
      </c>
      <c r="N6400" s="3">
        <v>45389</v>
      </c>
      <c r="O6400" s="4" t="str">
        <f t="shared" si="695"/>
        <v>2024-04</v>
      </c>
      <c r="P6400" s="4" t="str">
        <f t="shared" si="696"/>
        <v>04</v>
      </c>
      <c r="Q6400" s="4" t="str">
        <f t="shared" si="697"/>
        <v>April</v>
      </c>
      <c r="R6400" s="30" t="str">
        <f t="shared" si="698"/>
        <v>07</v>
      </c>
      <c r="W6400" t="str">
        <f t="shared" si="699"/>
        <v>ok</v>
      </c>
    </row>
    <row r="6401" spans="1:23" x14ac:dyDescent="0.3">
      <c r="A6401" t="s">
        <v>6443</v>
      </c>
      <c r="B6401" t="s">
        <v>33</v>
      </c>
      <c r="C6401" t="s">
        <v>12</v>
      </c>
      <c r="D6401" t="s">
        <v>34</v>
      </c>
      <c r="E6401" t="s">
        <v>14</v>
      </c>
      <c r="F6401" t="s">
        <v>26</v>
      </c>
      <c r="G6401" s="5">
        <v>9570.74</v>
      </c>
      <c r="H6401" s="5">
        <f t="shared" si="693"/>
        <v>172.27331999999998</v>
      </c>
      <c r="I6401" s="6">
        <v>4</v>
      </c>
      <c r="J6401" s="6">
        <v>38282.959999999999</v>
      </c>
      <c r="K6401" s="5">
        <f t="shared" si="694"/>
        <v>689.09327999999994</v>
      </c>
      <c r="L6401" s="7">
        <v>3.37</v>
      </c>
      <c r="M6401" s="7">
        <v>455</v>
      </c>
      <c r="N6401" s="3">
        <v>45437</v>
      </c>
      <c r="O6401" s="4" t="str">
        <f t="shared" si="695"/>
        <v>2024-05</v>
      </c>
      <c r="P6401" s="4" t="str">
        <f t="shared" si="696"/>
        <v>05</v>
      </c>
      <c r="Q6401" s="4" t="str">
        <f t="shared" si="697"/>
        <v>May</v>
      </c>
      <c r="R6401" s="30" t="str">
        <f t="shared" si="698"/>
        <v>25</v>
      </c>
      <c r="W6401" t="str">
        <f t="shared" si="699"/>
        <v>ok</v>
      </c>
    </row>
    <row r="6402" spans="1:23" x14ac:dyDescent="0.3">
      <c r="A6402" t="s">
        <v>6444</v>
      </c>
      <c r="B6402" t="s">
        <v>47</v>
      </c>
      <c r="C6402" t="s">
        <v>12</v>
      </c>
      <c r="D6402" t="s">
        <v>48</v>
      </c>
      <c r="E6402" t="s">
        <v>20</v>
      </c>
      <c r="F6402" t="s">
        <v>21</v>
      </c>
      <c r="G6402" s="5">
        <v>13546.4</v>
      </c>
      <c r="H6402" s="5">
        <f t="shared" si="693"/>
        <v>243.83519999999999</v>
      </c>
      <c r="I6402" s="6">
        <v>3</v>
      </c>
      <c r="J6402" s="6">
        <v>40639.199999999997</v>
      </c>
      <c r="K6402" s="5">
        <f t="shared" si="694"/>
        <v>731.50559999999996</v>
      </c>
      <c r="L6402" s="7">
        <v>1.3</v>
      </c>
      <c r="M6402" s="7">
        <v>3054</v>
      </c>
      <c r="N6402" s="3">
        <v>45576</v>
      </c>
      <c r="O6402" s="4" t="str">
        <f t="shared" si="695"/>
        <v>2024-10</v>
      </c>
      <c r="P6402" s="4" t="str">
        <f t="shared" si="696"/>
        <v>10</v>
      </c>
      <c r="Q6402" s="4" t="str">
        <f t="shared" si="697"/>
        <v>October</v>
      </c>
      <c r="R6402" s="30" t="str">
        <f t="shared" si="698"/>
        <v>11</v>
      </c>
      <c r="W6402" t="str">
        <f t="shared" si="699"/>
        <v>ok</v>
      </c>
    </row>
    <row r="6403" spans="1:23" x14ac:dyDescent="0.3">
      <c r="A6403" t="s">
        <v>6445</v>
      </c>
      <c r="B6403" t="s">
        <v>36</v>
      </c>
      <c r="C6403" t="s">
        <v>18</v>
      </c>
      <c r="D6403" t="s">
        <v>37</v>
      </c>
      <c r="E6403" t="s">
        <v>14</v>
      </c>
      <c r="F6403" t="s">
        <v>21</v>
      </c>
      <c r="G6403" s="5">
        <v>13271.56</v>
      </c>
      <c r="H6403" s="5">
        <f t="shared" ref="H6403:H6466" si="700">G6403*0.018</f>
        <v>238.88807999999997</v>
      </c>
      <c r="I6403" s="6">
        <v>1</v>
      </c>
      <c r="J6403" s="6">
        <v>13271.56</v>
      </c>
      <c r="K6403" s="5">
        <f t="shared" ref="K6403:K6466" si="701">H6403*I6403</f>
        <v>238.88807999999997</v>
      </c>
      <c r="L6403" s="7">
        <v>4.37</v>
      </c>
      <c r="M6403" s="7">
        <v>4261</v>
      </c>
      <c r="N6403" s="3">
        <v>45563</v>
      </c>
      <c r="O6403" s="4" t="str">
        <f t="shared" ref="O6403:O6466" si="702">TEXT(N6403,"yyyy-mm")</f>
        <v>2024-09</v>
      </c>
      <c r="P6403" s="4" t="str">
        <f t="shared" ref="P6403:P6466" si="703">TEXT(N6403,"mm")</f>
        <v>09</v>
      </c>
      <c r="Q6403" s="4" t="str">
        <f t="shared" ref="Q6403:Q6466" si="704">TEXT(DATE(2024,P6403,1),"mmmm")</f>
        <v>September</v>
      </c>
      <c r="R6403" s="30" t="str">
        <f t="shared" ref="R6403:R6466" si="705">TEXT(N6403,"dd")</f>
        <v>28</v>
      </c>
      <c r="W6403" t="str">
        <f t="shared" ref="W6403:W6466" si="706">IF(G6403*I6403=J6403,"ok","False")</f>
        <v>ok</v>
      </c>
    </row>
    <row r="6404" spans="1:23" x14ac:dyDescent="0.3">
      <c r="A6404" t="s">
        <v>6446</v>
      </c>
      <c r="B6404" t="s">
        <v>36</v>
      </c>
      <c r="C6404" t="s">
        <v>18</v>
      </c>
      <c r="D6404" t="s">
        <v>37</v>
      </c>
      <c r="E6404" t="s">
        <v>45</v>
      </c>
      <c r="F6404" t="s">
        <v>21</v>
      </c>
      <c r="G6404" s="5">
        <v>17723.47</v>
      </c>
      <c r="H6404" s="5">
        <f t="shared" si="700"/>
        <v>319.02246000000002</v>
      </c>
      <c r="I6404" s="6">
        <v>4</v>
      </c>
      <c r="J6404" s="6">
        <v>70893.88</v>
      </c>
      <c r="K6404" s="5">
        <f t="shared" si="701"/>
        <v>1276.0898400000001</v>
      </c>
      <c r="L6404" s="7">
        <v>1.18</v>
      </c>
      <c r="M6404" s="7">
        <v>4500</v>
      </c>
      <c r="N6404" s="3">
        <v>45566</v>
      </c>
      <c r="O6404" s="4" t="str">
        <f t="shared" si="702"/>
        <v>2024-10</v>
      </c>
      <c r="P6404" s="4" t="str">
        <f t="shared" si="703"/>
        <v>10</v>
      </c>
      <c r="Q6404" s="4" t="str">
        <f t="shared" si="704"/>
        <v>October</v>
      </c>
      <c r="R6404" s="30" t="str">
        <f t="shared" si="705"/>
        <v>01</v>
      </c>
      <c r="W6404" t="str">
        <f t="shared" si="706"/>
        <v>ok</v>
      </c>
    </row>
    <row r="6405" spans="1:23" x14ac:dyDescent="0.3">
      <c r="A6405" t="s">
        <v>6447</v>
      </c>
      <c r="B6405" t="s">
        <v>33</v>
      </c>
      <c r="C6405" t="s">
        <v>12</v>
      </c>
      <c r="D6405" t="s">
        <v>34</v>
      </c>
      <c r="E6405" t="s">
        <v>45</v>
      </c>
      <c r="F6405" t="s">
        <v>15</v>
      </c>
      <c r="G6405" s="5">
        <v>4554.58</v>
      </c>
      <c r="H6405" s="5">
        <f t="shared" si="700"/>
        <v>81.982439999999997</v>
      </c>
      <c r="I6405" s="6">
        <v>1</v>
      </c>
      <c r="J6405" s="6">
        <v>4554.58</v>
      </c>
      <c r="K6405" s="5">
        <f t="shared" si="701"/>
        <v>81.982439999999997</v>
      </c>
      <c r="L6405" s="7">
        <v>4.1399999999999997</v>
      </c>
      <c r="M6405" s="7">
        <v>1434</v>
      </c>
      <c r="N6405" s="3">
        <v>45491</v>
      </c>
      <c r="O6405" s="4" t="str">
        <f t="shared" si="702"/>
        <v>2024-07</v>
      </c>
      <c r="P6405" s="4" t="str">
        <f t="shared" si="703"/>
        <v>07</v>
      </c>
      <c r="Q6405" s="4" t="str">
        <f t="shared" si="704"/>
        <v>July</v>
      </c>
      <c r="R6405" s="30" t="str">
        <f t="shared" si="705"/>
        <v>18</v>
      </c>
      <c r="W6405" t="str">
        <f t="shared" si="706"/>
        <v>ok</v>
      </c>
    </row>
    <row r="6406" spans="1:23" x14ac:dyDescent="0.3">
      <c r="A6406" t="s">
        <v>6448</v>
      </c>
      <c r="B6406" t="s">
        <v>36</v>
      </c>
      <c r="C6406" t="s">
        <v>18</v>
      </c>
      <c r="D6406" t="s">
        <v>37</v>
      </c>
      <c r="E6406" t="s">
        <v>14</v>
      </c>
      <c r="F6406" t="s">
        <v>26</v>
      </c>
      <c r="G6406" s="5">
        <v>10246.73</v>
      </c>
      <c r="H6406" s="5">
        <f t="shared" si="700"/>
        <v>184.44113999999999</v>
      </c>
      <c r="I6406" s="6">
        <v>5</v>
      </c>
      <c r="J6406" s="6">
        <v>51233.65</v>
      </c>
      <c r="K6406" s="5">
        <f t="shared" si="701"/>
        <v>922.20569999999998</v>
      </c>
      <c r="L6406" s="7">
        <v>2.7</v>
      </c>
      <c r="M6406" s="7">
        <v>2595</v>
      </c>
      <c r="N6406" s="3">
        <v>45393</v>
      </c>
      <c r="O6406" s="4" t="str">
        <f t="shared" si="702"/>
        <v>2024-04</v>
      </c>
      <c r="P6406" s="4" t="str">
        <f t="shared" si="703"/>
        <v>04</v>
      </c>
      <c r="Q6406" s="4" t="str">
        <f t="shared" si="704"/>
        <v>April</v>
      </c>
      <c r="R6406" s="30" t="str">
        <f t="shared" si="705"/>
        <v>11</v>
      </c>
      <c r="W6406" t="str">
        <f t="shared" si="706"/>
        <v>ok</v>
      </c>
    </row>
    <row r="6407" spans="1:23" x14ac:dyDescent="0.3">
      <c r="A6407" t="s">
        <v>6449</v>
      </c>
      <c r="B6407" t="s">
        <v>23</v>
      </c>
      <c r="C6407" t="s">
        <v>24</v>
      </c>
      <c r="D6407" t="s">
        <v>25</v>
      </c>
      <c r="E6407" t="s">
        <v>20</v>
      </c>
      <c r="F6407" t="s">
        <v>15</v>
      </c>
      <c r="G6407" s="5">
        <v>18694.57</v>
      </c>
      <c r="H6407" s="5">
        <f t="shared" si="700"/>
        <v>336.50225999999998</v>
      </c>
      <c r="I6407" s="6">
        <v>2</v>
      </c>
      <c r="J6407" s="6">
        <v>37389.14</v>
      </c>
      <c r="K6407" s="5">
        <f t="shared" si="701"/>
        <v>673.00451999999996</v>
      </c>
      <c r="L6407" s="7">
        <v>4.68</v>
      </c>
      <c r="M6407" s="7">
        <v>3495</v>
      </c>
      <c r="N6407" s="3">
        <v>45392</v>
      </c>
      <c r="O6407" s="4" t="str">
        <f t="shared" si="702"/>
        <v>2024-04</v>
      </c>
      <c r="P6407" s="4" t="str">
        <f t="shared" si="703"/>
        <v>04</v>
      </c>
      <c r="Q6407" s="4" t="str">
        <f t="shared" si="704"/>
        <v>April</v>
      </c>
      <c r="R6407" s="30" t="str">
        <f t="shared" si="705"/>
        <v>10</v>
      </c>
      <c r="W6407" t="str">
        <f t="shared" si="706"/>
        <v>ok</v>
      </c>
    </row>
    <row r="6408" spans="1:23" x14ac:dyDescent="0.3">
      <c r="A6408" t="s">
        <v>6450</v>
      </c>
      <c r="B6408" t="s">
        <v>51</v>
      </c>
      <c r="C6408" t="s">
        <v>29</v>
      </c>
      <c r="D6408" t="s">
        <v>52</v>
      </c>
      <c r="E6408" t="s">
        <v>14</v>
      </c>
      <c r="F6408" t="s">
        <v>26</v>
      </c>
      <c r="G6408" s="5">
        <v>11127.4</v>
      </c>
      <c r="H6408" s="5">
        <f t="shared" si="700"/>
        <v>200.29319999999998</v>
      </c>
      <c r="I6408" s="6">
        <v>3</v>
      </c>
      <c r="J6408" s="6">
        <v>33382.199999999997</v>
      </c>
      <c r="K6408" s="5">
        <f t="shared" si="701"/>
        <v>600.87959999999998</v>
      </c>
      <c r="L6408" s="7">
        <v>4.6500000000000004</v>
      </c>
      <c r="M6408" s="7">
        <v>4979</v>
      </c>
      <c r="N6408" s="3">
        <v>45324</v>
      </c>
      <c r="O6408" s="4" t="str">
        <f t="shared" si="702"/>
        <v>2024-02</v>
      </c>
      <c r="P6408" s="4" t="str">
        <f t="shared" si="703"/>
        <v>02</v>
      </c>
      <c r="Q6408" s="4" t="str">
        <f t="shared" si="704"/>
        <v>February</v>
      </c>
      <c r="R6408" s="30" t="str">
        <f t="shared" si="705"/>
        <v>02</v>
      </c>
      <c r="W6408" t="str">
        <f t="shared" si="706"/>
        <v>ok</v>
      </c>
    </row>
    <row r="6409" spans="1:23" x14ac:dyDescent="0.3">
      <c r="A6409" t="s">
        <v>6451</v>
      </c>
      <c r="B6409" t="s">
        <v>47</v>
      </c>
      <c r="C6409" t="s">
        <v>12</v>
      </c>
      <c r="D6409" t="s">
        <v>48</v>
      </c>
      <c r="E6409" t="s">
        <v>45</v>
      </c>
      <c r="F6409" t="s">
        <v>60</v>
      </c>
      <c r="G6409" s="5">
        <v>13851.72</v>
      </c>
      <c r="H6409" s="5">
        <f t="shared" si="700"/>
        <v>249.33095999999998</v>
      </c>
      <c r="I6409" s="6">
        <v>3</v>
      </c>
      <c r="J6409" s="6">
        <v>41555.160000000003</v>
      </c>
      <c r="K6409" s="5">
        <f t="shared" si="701"/>
        <v>747.9928799999999</v>
      </c>
      <c r="L6409" s="7">
        <v>3.03</v>
      </c>
      <c r="M6409" s="7">
        <v>4273</v>
      </c>
      <c r="N6409" s="3">
        <v>45548</v>
      </c>
      <c r="O6409" s="4" t="str">
        <f t="shared" si="702"/>
        <v>2024-09</v>
      </c>
      <c r="P6409" s="4" t="str">
        <f t="shared" si="703"/>
        <v>09</v>
      </c>
      <c r="Q6409" s="4" t="str">
        <f t="shared" si="704"/>
        <v>September</v>
      </c>
      <c r="R6409" s="30" t="str">
        <f t="shared" si="705"/>
        <v>13</v>
      </c>
      <c r="W6409" t="str">
        <f t="shared" si="706"/>
        <v>ok</v>
      </c>
    </row>
    <row r="6410" spans="1:23" x14ac:dyDescent="0.3">
      <c r="A6410" t="s">
        <v>6452</v>
      </c>
      <c r="B6410" t="s">
        <v>28</v>
      </c>
      <c r="C6410" t="s">
        <v>29</v>
      </c>
      <c r="D6410" t="s">
        <v>30</v>
      </c>
      <c r="E6410" t="s">
        <v>14</v>
      </c>
      <c r="F6410" t="s">
        <v>15</v>
      </c>
      <c r="G6410" s="5">
        <v>7715.95</v>
      </c>
      <c r="H6410" s="5">
        <f t="shared" si="700"/>
        <v>138.88709999999998</v>
      </c>
      <c r="I6410" s="6">
        <v>5</v>
      </c>
      <c r="J6410" s="6">
        <v>38579.75</v>
      </c>
      <c r="K6410" s="5">
        <f t="shared" si="701"/>
        <v>694.43549999999982</v>
      </c>
      <c r="L6410" s="7">
        <v>3.9</v>
      </c>
      <c r="M6410" s="7">
        <v>4646</v>
      </c>
      <c r="N6410" s="3">
        <v>45502</v>
      </c>
      <c r="O6410" s="4" t="str">
        <f t="shared" si="702"/>
        <v>2024-07</v>
      </c>
      <c r="P6410" s="4" t="str">
        <f t="shared" si="703"/>
        <v>07</v>
      </c>
      <c r="Q6410" s="4" t="str">
        <f t="shared" si="704"/>
        <v>July</v>
      </c>
      <c r="R6410" s="30" t="str">
        <f t="shared" si="705"/>
        <v>29</v>
      </c>
      <c r="W6410" t="str">
        <f t="shared" si="706"/>
        <v>ok</v>
      </c>
    </row>
    <row r="6411" spans="1:23" x14ac:dyDescent="0.3">
      <c r="A6411" t="s">
        <v>6453</v>
      </c>
      <c r="B6411" t="s">
        <v>23</v>
      </c>
      <c r="C6411" t="s">
        <v>24</v>
      </c>
      <c r="D6411" t="s">
        <v>25</v>
      </c>
      <c r="E6411" t="s">
        <v>20</v>
      </c>
      <c r="F6411" t="s">
        <v>31</v>
      </c>
      <c r="G6411" s="5">
        <v>2971.91</v>
      </c>
      <c r="H6411" s="5">
        <f t="shared" si="700"/>
        <v>53.494379999999992</v>
      </c>
      <c r="I6411" s="6">
        <v>2</v>
      </c>
      <c r="J6411" s="6">
        <v>5943.82</v>
      </c>
      <c r="K6411" s="5">
        <f t="shared" si="701"/>
        <v>106.98875999999998</v>
      </c>
      <c r="L6411" s="7">
        <v>1.42</v>
      </c>
      <c r="M6411" s="7">
        <v>3169</v>
      </c>
      <c r="N6411" s="3">
        <v>45379</v>
      </c>
      <c r="O6411" s="4" t="str">
        <f t="shared" si="702"/>
        <v>2024-03</v>
      </c>
      <c r="P6411" s="4" t="str">
        <f t="shared" si="703"/>
        <v>03</v>
      </c>
      <c r="Q6411" s="4" t="str">
        <f t="shared" si="704"/>
        <v>March</v>
      </c>
      <c r="R6411" s="30" t="str">
        <f t="shared" si="705"/>
        <v>28</v>
      </c>
      <c r="W6411" t="str">
        <f t="shared" si="706"/>
        <v>ok</v>
      </c>
    </row>
    <row r="6412" spans="1:23" x14ac:dyDescent="0.3">
      <c r="A6412" t="s">
        <v>6454</v>
      </c>
      <c r="B6412" t="s">
        <v>11</v>
      </c>
      <c r="C6412" t="s">
        <v>12</v>
      </c>
      <c r="D6412" t="s">
        <v>13</v>
      </c>
      <c r="E6412" t="s">
        <v>45</v>
      </c>
      <c r="F6412" t="s">
        <v>31</v>
      </c>
      <c r="G6412" s="5">
        <v>13872.68</v>
      </c>
      <c r="H6412" s="5">
        <f t="shared" si="700"/>
        <v>249.70823999999999</v>
      </c>
      <c r="I6412" s="6">
        <v>2</v>
      </c>
      <c r="J6412" s="6">
        <v>27745.360000000001</v>
      </c>
      <c r="K6412" s="5">
        <f t="shared" si="701"/>
        <v>499.41647999999998</v>
      </c>
      <c r="L6412" s="7">
        <v>3.02</v>
      </c>
      <c r="M6412" s="7">
        <v>4447</v>
      </c>
      <c r="N6412" s="3">
        <v>45523</v>
      </c>
      <c r="O6412" s="4" t="str">
        <f t="shared" si="702"/>
        <v>2024-08</v>
      </c>
      <c r="P6412" s="4" t="str">
        <f t="shared" si="703"/>
        <v>08</v>
      </c>
      <c r="Q6412" s="4" t="str">
        <f t="shared" si="704"/>
        <v>August</v>
      </c>
      <c r="R6412" s="30" t="str">
        <f t="shared" si="705"/>
        <v>19</v>
      </c>
      <c r="W6412" t="str">
        <f t="shared" si="706"/>
        <v>ok</v>
      </c>
    </row>
    <row r="6413" spans="1:23" x14ac:dyDescent="0.3">
      <c r="A6413" t="s">
        <v>6455</v>
      </c>
      <c r="B6413" t="s">
        <v>41</v>
      </c>
      <c r="C6413" t="s">
        <v>42</v>
      </c>
      <c r="D6413" t="s">
        <v>43</v>
      </c>
      <c r="E6413" t="s">
        <v>20</v>
      </c>
      <c r="F6413" t="s">
        <v>21</v>
      </c>
      <c r="G6413" s="5">
        <v>3486.7</v>
      </c>
      <c r="H6413" s="5">
        <f t="shared" si="700"/>
        <v>62.76059999999999</v>
      </c>
      <c r="I6413" s="6">
        <v>2</v>
      </c>
      <c r="J6413" s="6">
        <v>6973.4</v>
      </c>
      <c r="K6413" s="5">
        <f t="shared" si="701"/>
        <v>125.52119999999998</v>
      </c>
      <c r="L6413" s="7">
        <v>1.27</v>
      </c>
      <c r="M6413" s="7">
        <v>100</v>
      </c>
      <c r="N6413" s="3">
        <v>45387</v>
      </c>
      <c r="O6413" s="4" t="str">
        <f t="shared" si="702"/>
        <v>2024-04</v>
      </c>
      <c r="P6413" s="4" t="str">
        <f t="shared" si="703"/>
        <v>04</v>
      </c>
      <c r="Q6413" s="4" t="str">
        <f t="shared" si="704"/>
        <v>April</v>
      </c>
      <c r="R6413" s="30" t="str">
        <f t="shared" si="705"/>
        <v>05</v>
      </c>
      <c r="W6413" t="str">
        <f t="shared" si="706"/>
        <v>ok</v>
      </c>
    </row>
    <row r="6414" spans="1:23" x14ac:dyDescent="0.3">
      <c r="A6414" t="s">
        <v>6456</v>
      </c>
      <c r="B6414" t="s">
        <v>33</v>
      </c>
      <c r="C6414" t="s">
        <v>12</v>
      </c>
      <c r="D6414" t="s">
        <v>34</v>
      </c>
      <c r="E6414" t="s">
        <v>45</v>
      </c>
      <c r="F6414" t="s">
        <v>38</v>
      </c>
      <c r="G6414" s="5">
        <v>7629.89</v>
      </c>
      <c r="H6414" s="5">
        <f t="shared" si="700"/>
        <v>137.33802</v>
      </c>
      <c r="I6414" s="6">
        <v>3</v>
      </c>
      <c r="J6414" s="6">
        <v>22889.67</v>
      </c>
      <c r="K6414" s="5">
        <f t="shared" si="701"/>
        <v>412.01405999999997</v>
      </c>
      <c r="L6414" s="7">
        <v>3.29</v>
      </c>
      <c r="M6414" s="7">
        <v>2647</v>
      </c>
      <c r="N6414" s="3">
        <v>45323</v>
      </c>
      <c r="O6414" s="4" t="str">
        <f t="shared" si="702"/>
        <v>2024-02</v>
      </c>
      <c r="P6414" s="4" t="str">
        <f t="shared" si="703"/>
        <v>02</v>
      </c>
      <c r="Q6414" s="4" t="str">
        <f t="shared" si="704"/>
        <v>February</v>
      </c>
      <c r="R6414" s="30" t="str">
        <f t="shared" si="705"/>
        <v>01</v>
      </c>
      <c r="W6414" t="str">
        <f t="shared" si="706"/>
        <v>ok</v>
      </c>
    </row>
    <row r="6415" spans="1:23" x14ac:dyDescent="0.3">
      <c r="A6415" t="s">
        <v>6457</v>
      </c>
      <c r="B6415" t="s">
        <v>23</v>
      </c>
      <c r="C6415" t="s">
        <v>24</v>
      </c>
      <c r="D6415" t="s">
        <v>25</v>
      </c>
      <c r="E6415" t="s">
        <v>45</v>
      </c>
      <c r="F6415" t="s">
        <v>21</v>
      </c>
      <c r="G6415" s="5">
        <v>3216.01</v>
      </c>
      <c r="H6415" s="5">
        <f t="shared" si="700"/>
        <v>57.888179999999998</v>
      </c>
      <c r="I6415" s="6">
        <v>4</v>
      </c>
      <c r="J6415" s="6">
        <v>12864.04</v>
      </c>
      <c r="K6415" s="5">
        <f t="shared" si="701"/>
        <v>231.55271999999999</v>
      </c>
      <c r="L6415" s="7">
        <v>4.62</v>
      </c>
      <c r="M6415" s="7">
        <v>3769</v>
      </c>
      <c r="N6415" s="3">
        <v>45324</v>
      </c>
      <c r="O6415" s="4" t="str">
        <f t="shared" si="702"/>
        <v>2024-02</v>
      </c>
      <c r="P6415" s="4" t="str">
        <f t="shared" si="703"/>
        <v>02</v>
      </c>
      <c r="Q6415" s="4" t="str">
        <f t="shared" si="704"/>
        <v>February</v>
      </c>
      <c r="R6415" s="30" t="str">
        <f t="shared" si="705"/>
        <v>02</v>
      </c>
      <c r="W6415" t="str">
        <f t="shared" si="706"/>
        <v>ok</v>
      </c>
    </row>
    <row r="6416" spans="1:23" x14ac:dyDescent="0.3">
      <c r="A6416" t="s">
        <v>6458</v>
      </c>
      <c r="B6416" t="s">
        <v>47</v>
      </c>
      <c r="C6416" t="s">
        <v>12</v>
      </c>
      <c r="D6416" t="s">
        <v>48</v>
      </c>
      <c r="E6416" t="s">
        <v>14</v>
      </c>
      <c r="F6416" t="s">
        <v>26</v>
      </c>
      <c r="G6416" s="5">
        <v>15812.78</v>
      </c>
      <c r="H6416" s="5">
        <f t="shared" si="700"/>
        <v>284.63004000000001</v>
      </c>
      <c r="I6416" s="6">
        <v>5</v>
      </c>
      <c r="J6416" s="6">
        <v>79063.899999999994</v>
      </c>
      <c r="K6416" s="5">
        <f t="shared" si="701"/>
        <v>1423.1502</v>
      </c>
      <c r="L6416" s="7">
        <v>1.47</v>
      </c>
      <c r="M6416" s="7">
        <v>2260</v>
      </c>
      <c r="N6416" s="3">
        <v>45641</v>
      </c>
      <c r="O6416" s="4" t="str">
        <f t="shared" si="702"/>
        <v>2024-12</v>
      </c>
      <c r="P6416" s="4" t="str">
        <f t="shared" si="703"/>
        <v>12</v>
      </c>
      <c r="Q6416" s="4" t="str">
        <f t="shared" si="704"/>
        <v>December</v>
      </c>
      <c r="R6416" s="30" t="str">
        <f t="shared" si="705"/>
        <v>15</v>
      </c>
      <c r="W6416" t="str">
        <f t="shared" si="706"/>
        <v>ok</v>
      </c>
    </row>
    <row r="6417" spans="1:23" x14ac:dyDescent="0.3">
      <c r="A6417" t="s">
        <v>6459</v>
      </c>
      <c r="B6417" t="s">
        <v>17</v>
      </c>
      <c r="C6417" t="s">
        <v>18</v>
      </c>
      <c r="D6417" t="s">
        <v>19</v>
      </c>
      <c r="E6417" t="s">
        <v>14</v>
      </c>
      <c r="F6417" t="s">
        <v>60</v>
      </c>
      <c r="G6417" s="5">
        <v>16247.42</v>
      </c>
      <c r="H6417" s="5">
        <f t="shared" si="700"/>
        <v>292.45355999999998</v>
      </c>
      <c r="I6417" s="6">
        <v>3</v>
      </c>
      <c r="J6417" s="6">
        <v>48742.26</v>
      </c>
      <c r="K6417" s="5">
        <f t="shared" si="701"/>
        <v>877.36068</v>
      </c>
      <c r="L6417" s="7">
        <v>2.57</v>
      </c>
      <c r="M6417" s="7">
        <v>886</v>
      </c>
      <c r="N6417" s="3">
        <v>45372</v>
      </c>
      <c r="O6417" s="4" t="str">
        <f t="shared" si="702"/>
        <v>2024-03</v>
      </c>
      <c r="P6417" s="4" t="str">
        <f t="shared" si="703"/>
        <v>03</v>
      </c>
      <c r="Q6417" s="4" t="str">
        <f t="shared" si="704"/>
        <v>March</v>
      </c>
      <c r="R6417" s="30" t="str">
        <f t="shared" si="705"/>
        <v>21</v>
      </c>
      <c r="W6417" t="str">
        <f t="shared" si="706"/>
        <v>ok</v>
      </c>
    </row>
    <row r="6418" spans="1:23" x14ac:dyDescent="0.3">
      <c r="A6418" t="s">
        <v>6460</v>
      </c>
      <c r="B6418" t="s">
        <v>63</v>
      </c>
      <c r="C6418" t="s">
        <v>18</v>
      </c>
      <c r="D6418" t="s">
        <v>64</v>
      </c>
      <c r="E6418" t="s">
        <v>20</v>
      </c>
      <c r="F6418" t="s">
        <v>38</v>
      </c>
      <c r="G6418" s="5">
        <v>12464.1</v>
      </c>
      <c r="H6418" s="5">
        <f t="shared" si="700"/>
        <v>224.35379999999998</v>
      </c>
      <c r="I6418" s="6">
        <v>4</v>
      </c>
      <c r="J6418" s="6">
        <v>49856.4</v>
      </c>
      <c r="K6418" s="5">
        <f t="shared" si="701"/>
        <v>897.41519999999991</v>
      </c>
      <c r="L6418" s="7">
        <v>3.49</v>
      </c>
      <c r="M6418" s="7">
        <v>2400</v>
      </c>
      <c r="N6418" s="3">
        <v>45351</v>
      </c>
      <c r="O6418" s="4" t="str">
        <f t="shared" si="702"/>
        <v>2024-02</v>
      </c>
      <c r="P6418" s="4" t="str">
        <f t="shared" si="703"/>
        <v>02</v>
      </c>
      <c r="Q6418" s="4" t="str">
        <f t="shared" si="704"/>
        <v>February</v>
      </c>
      <c r="R6418" s="30" t="str">
        <f t="shared" si="705"/>
        <v>29</v>
      </c>
      <c r="W6418" t="str">
        <f t="shared" si="706"/>
        <v>ok</v>
      </c>
    </row>
    <row r="6419" spans="1:23" x14ac:dyDescent="0.3">
      <c r="A6419" t="s">
        <v>6461</v>
      </c>
      <c r="B6419" t="s">
        <v>11</v>
      </c>
      <c r="C6419" t="s">
        <v>12</v>
      </c>
      <c r="D6419" t="s">
        <v>13</v>
      </c>
      <c r="E6419" t="s">
        <v>20</v>
      </c>
      <c r="F6419" t="s">
        <v>26</v>
      </c>
      <c r="G6419" s="5">
        <v>5076.8599999999997</v>
      </c>
      <c r="H6419" s="5">
        <f t="shared" si="700"/>
        <v>91.383479999999992</v>
      </c>
      <c r="I6419" s="6">
        <v>2</v>
      </c>
      <c r="J6419" s="6">
        <v>10153.719999999999</v>
      </c>
      <c r="K6419" s="5">
        <f t="shared" si="701"/>
        <v>182.76695999999998</v>
      </c>
      <c r="L6419" s="7">
        <v>3.76</v>
      </c>
      <c r="M6419" s="7">
        <v>73</v>
      </c>
      <c r="N6419" s="3">
        <v>45487</v>
      </c>
      <c r="O6419" s="4" t="str">
        <f t="shared" si="702"/>
        <v>2024-07</v>
      </c>
      <c r="P6419" s="4" t="str">
        <f t="shared" si="703"/>
        <v>07</v>
      </c>
      <c r="Q6419" s="4" t="str">
        <f t="shared" si="704"/>
        <v>July</v>
      </c>
      <c r="R6419" s="30" t="str">
        <f t="shared" si="705"/>
        <v>14</v>
      </c>
      <c r="W6419" t="str">
        <f t="shared" si="706"/>
        <v>ok</v>
      </c>
    </row>
    <row r="6420" spans="1:23" x14ac:dyDescent="0.3">
      <c r="A6420" t="s">
        <v>6462</v>
      </c>
      <c r="B6420" t="s">
        <v>28</v>
      </c>
      <c r="C6420" t="s">
        <v>29</v>
      </c>
      <c r="D6420" t="s">
        <v>30</v>
      </c>
      <c r="E6420" t="s">
        <v>14</v>
      </c>
      <c r="F6420" t="s">
        <v>15</v>
      </c>
      <c r="G6420" s="5">
        <v>16093.59</v>
      </c>
      <c r="H6420" s="5">
        <f t="shared" si="700"/>
        <v>289.68462</v>
      </c>
      <c r="I6420" s="6">
        <v>4</v>
      </c>
      <c r="J6420" s="6">
        <v>64374.36</v>
      </c>
      <c r="K6420" s="5">
        <f t="shared" si="701"/>
        <v>1158.73848</v>
      </c>
      <c r="L6420" s="7">
        <v>3.76</v>
      </c>
      <c r="M6420" s="7">
        <v>1806</v>
      </c>
      <c r="N6420" s="3">
        <v>45545</v>
      </c>
      <c r="O6420" s="4" t="str">
        <f t="shared" si="702"/>
        <v>2024-09</v>
      </c>
      <c r="P6420" s="4" t="str">
        <f t="shared" si="703"/>
        <v>09</v>
      </c>
      <c r="Q6420" s="4" t="str">
        <f t="shared" si="704"/>
        <v>September</v>
      </c>
      <c r="R6420" s="30" t="str">
        <f t="shared" si="705"/>
        <v>10</v>
      </c>
      <c r="W6420" t="str">
        <f t="shared" si="706"/>
        <v>ok</v>
      </c>
    </row>
    <row r="6421" spans="1:23" x14ac:dyDescent="0.3">
      <c r="A6421" t="s">
        <v>6463</v>
      </c>
      <c r="B6421" t="s">
        <v>23</v>
      </c>
      <c r="C6421" t="s">
        <v>24</v>
      </c>
      <c r="D6421" t="s">
        <v>25</v>
      </c>
      <c r="E6421" t="s">
        <v>20</v>
      </c>
      <c r="F6421" t="s">
        <v>60</v>
      </c>
      <c r="G6421" s="5">
        <v>17076.169999999998</v>
      </c>
      <c r="H6421" s="5">
        <f t="shared" si="700"/>
        <v>307.37105999999994</v>
      </c>
      <c r="I6421" s="6">
        <v>5</v>
      </c>
      <c r="J6421" s="6">
        <v>85380.85</v>
      </c>
      <c r="K6421" s="5">
        <f t="shared" si="701"/>
        <v>1536.8552999999997</v>
      </c>
      <c r="L6421" s="7">
        <v>2.9</v>
      </c>
      <c r="M6421" s="7">
        <v>3895</v>
      </c>
      <c r="N6421" s="3">
        <v>45642</v>
      </c>
      <c r="O6421" s="4" t="str">
        <f t="shared" si="702"/>
        <v>2024-12</v>
      </c>
      <c r="P6421" s="4" t="str">
        <f t="shared" si="703"/>
        <v>12</v>
      </c>
      <c r="Q6421" s="4" t="str">
        <f t="shared" si="704"/>
        <v>December</v>
      </c>
      <c r="R6421" s="30" t="str">
        <f t="shared" si="705"/>
        <v>16</v>
      </c>
      <c r="W6421" t="str">
        <f t="shared" si="706"/>
        <v>ok</v>
      </c>
    </row>
    <row r="6422" spans="1:23" x14ac:dyDescent="0.3">
      <c r="A6422" t="s">
        <v>6464</v>
      </c>
      <c r="B6422" t="s">
        <v>47</v>
      </c>
      <c r="C6422" t="s">
        <v>12</v>
      </c>
      <c r="D6422" t="s">
        <v>48</v>
      </c>
      <c r="E6422" t="s">
        <v>20</v>
      </c>
      <c r="F6422" t="s">
        <v>26</v>
      </c>
      <c r="G6422" s="5">
        <v>16453.7</v>
      </c>
      <c r="H6422" s="5">
        <f t="shared" si="700"/>
        <v>296.16660000000002</v>
      </c>
      <c r="I6422" s="6">
        <v>2</v>
      </c>
      <c r="J6422" s="6">
        <v>32907.4</v>
      </c>
      <c r="K6422" s="5">
        <f t="shared" si="701"/>
        <v>592.33320000000003</v>
      </c>
      <c r="L6422" s="7">
        <v>3.59</v>
      </c>
      <c r="M6422" s="7">
        <v>3077</v>
      </c>
      <c r="N6422" s="3">
        <v>45578</v>
      </c>
      <c r="O6422" s="4" t="str">
        <f t="shared" si="702"/>
        <v>2024-10</v>
      </c>
      <c r="P6422" s="4" t="str">
        <f t="shared" si="703"/>
        <v>10</v>
      </c>
      <c r="Q6422" s="4" t="str">
        <f t="shared" si="704"/>
        <v>October</v>
      </c>
      <c r="R6422" s="30" t="str">
        <f t="shared" si="705"/>
        <v>13</v>
      </c>
      <c r="W6422" t="str">
        <f t="shared" si="706"/>
        <v>ok</v>
      </c>
    </row>
    <row r="6423" spans="1:23" x14ac:dyDescent="0.3">
      <c r="A6423" t="s">
        <v>6465</v>
      </c>
      <c r="B6423" t="s">
        <v>33</v>
      </c>
      <c r="C6423" t="s">
        <v>12</v>
      </c>
      <c r="D6423" t="s">
        <v>34</v>
      </c>
      <c r="E6423" t="s">
        <v>45</v>
      </c>
      <c r="F6423" t="s">
        <v>26</v>
      </c>
      <c r="G6423" s="5">
        <v>2983.8</v>
      </c>
      <c r="H6423" s="5">
        <f t="shared" si="700"/>
        <v>53.708399999999997</v>
      </c>
      <c r="I6423" s="6">
        <v>3</v>
      </c>
      <c r="J6423" s="6">
        <v>8951.4</v>
      </c>
      <c r="K6423" s="5">
        <f t="shared" si="701"/>
        <v>161.12520000000001</v>
      </c>
      <c r="L6423" s="7">
        <v>3.46</v>
      </c>
      <c r="M6423" s="7">
        <v>779</v>
      </c>
      <c r="N6423" s="3">
        <v>45561</v>
      </c>
      <c r="O6423" s="4" t="str">
        <f t="shared" si="702"/>
        <v>2024-09</v>
      </c>
      <c r="P6423" s="4" t="str">
        <f t="shared" si="703"/>
        <v>09</v>
      </c>
      <c r="Q6423" s="4" t="str">
        <f t="shared" si="704"/>
        <v>September</v>
      </c>
      <c r="R6423" s="30" t="str">
        <f t="shared" si="705"/>
        <v>26</v>
      </c>
      <c r="W6423" t="str">
        <f t="shared" si="706"/>
        <v>ok</v>
      </c>
    </row>
    <row r="6424" spans="1:23" x14ac:dyDescent="0.3">
      <c r="A6424" t="s">
        <v>6466</v>
      </c>
      <c r="B6424" t="s">
        <v>17</v>
      </c>
      <c r="C6424" t="s">
        <v>18</v>
      </c>
      <c r="D6424" t="s">
        <v>19</v>
      </c>
      <c r="E6424" t="s">
        <v>20</v>
      </c>
      <c r="F6424" t="s">
        <v>38</v>
      </c>
      <c r="G6424" s="5">
        <v>12592.47</v>
      </c>
      <c r="H6424" s="5">
        <f t="shared" si="700"/>
        <v>226.66445999999996</v>
      </c>
      <c r="I6424" s="6">
        <v>1</v>
      </c>
      <c r="J6424" s="6">
        <v>12592.47</v>
      </c>
      <c r="K6424" s="5">
        <f t="shared" si="701"/>
        <v>226.66445999999996</v>
      </c>
      <c r="L6424" s="7">
        <v>4.0999999999999996</v>
      </c>
      <c r="M6424" s="7">
        <v>2568</v>
      </c>
      <c r="N6424" s="3">
        <v>45320</v>
      </c>
      <c r="O6424" s="4" t="str">
        <f t="shared" si="702"/>
        <v>2024-01</v>
      </c>
      <c r="P6424" s="4" t="str">
        <f t="shared" si="703"/>
        <v>01</v>
      </c>
      <c r="Q6424" s="4" t="str">
        <f t="shared" si="704"/>
        <v>January</v>
      </c>
      <c r="R6424" s="30" t="str">
        <f t="shared" si="705"/>
        <v>29</v>
      </c>
      <c r="W6424" t="str">
        <f t="shared" si="706"/>
        <v>ok</v>
      </c>
    </row>
    <row r="6425" spans="1:23" x14ac:dyDescent="0.3">
      <c r="A6425" t="s">
        <v>6467</v>
      </c>
      <c r="B6425" t="s">
        <v>17</v>
      </c>
      <c r="C6425" t="s">
        <v>18</v>
      </c>
      <c r="D6425" t="s">
        <v>19</v>
      </c>
      <c r="E6425" t="s">
        <v>45</v>
      </c>
      <c r="F6425" t="s">
        <v>21</v>
      </c>
      <c r="G6425" s="5">
        <v>13493.03</v>
      </c>
      <c r="H6425" s="5">
        <f t="shared" si="700"/>
        <v>242.87454</v>
      </c>
      <c r="I6425" s="6">
        <v>4</v>
      </c>
      <c r="J6425" s="6">
        <v>53972.12</v>
      </c>
      <c r="K6425" s="5">
        <f t="shared" si="701"/>
        <v>971.49815999999998</v>
      </c>
      <c r="L6425" s="7">
        <v>3.97</v>
      </c>
      <c r="M6425" s="7">
        <v>970</v>
      </c>
      <c r="N6425" s="3">
        <v>45479</v>
      </c>
      <c r="O6425" s="4" t="str">
        <f t="shared" si="702"/>
        <v>2024-07</v>
      </c>
      <c r="P6425" s="4" t="str">
        <f t="shared" si="703"/>
        <v>07</v>
      </c>
      <c r="Q6425" s="4" t="str">
        <f t="shared" si="704"/>
        <v>July</v>
      </c>
      <c r="R6425" s="30" t="str">
        <f t="shared" si="705"/>
        <v>06</v>
      </c>
      <c r="W6425" t="str">
        <f t="shared" si="706"/>
        <v>ok</v>
      </c>
    </row>
    <row r="6426" spans="1:23" x14ac:dyDescent="0.3">
      <c r="A6426" t="s">
        <v>6468</v>
      </c>
      <c r="B6426" t="s">
        <v>11</v>
      </c>
      <c r="C6426" t="s">
        <v>12</v>
      </c>
      <c r="D6426" t="s">
        <v>13</v>
      </c>
      <c r="E6426" t="s">
        <v>45</v>
      </c>
      <c r="F6426" t="s">
        <v>26</v>
      </c>
      <c r="G6426" s="5">
        <v>16190.79</v>
      </c>
      <c r="H6426" s="5">
        <f t="shared" si="700"/>
        <v>291.43421999999998</v>
      </c>
      <c r="I6426" s="6">
        <v>4</v>
      </c>
      <c r="J6426" s="6">
        <v>64763.16</v>
      </c>
      <c r="K6426" s="5">
        <f t="shared" si="701"/>
        <v>1165.7368799999999</v>
      </c>
      <c r="L6426" s="7">
        <v>4.2</v>
      </c>
      <c r="M6426" s="7">
        <v>1262</v>
      </c>
      <c r="N6426" s="3">
        <v>45546</v>
      </c>
      <c r="O6426" s="4" t="str">
        <f t="shared" si="702"/>
        <v>2024-09</v>
      </c>
      <c r="P6426" s="4" t="str">
        <f t="shared" si="703"/>
        <v>09</v>
      </c>
      <c r="Q6426" s="4" t="str">
        <f t="shared" si="704"/>
        <v>September</v>
      </c>
      <c r="R6426" s="30" t="str">
        <f t="shared" si="705"/>
        <v>11</v>
      </c>
      <c r="W6426" t="str">
        <f t="shared" si="706"/>
        <v>ok</v>
      </c>
    </row>
    <row r="6427" spans="1:23" x14ac:dyDescent="0.3">
      <c r="A6427" t="s">
        <v>6469</v>
      </c>
      <c r="B6427" t="s">
        <v>51</v>
      </c>
      <c r="C6427" t="s">
        <v>29</v>
      </c>
      <c r="D6427" t="s">
        <v>52</v>
      </c>
      <c r="E6427" t="s">
        <v>14</v>
      </c>
      <c r="F6427" t="s">
        <v>21</v>
      </c>
      <c r="G6427" s="5">
        <v>160.44</v>
      </c>
      <c r="H6427" s="5">
        <f t="shared" si="700"/>
        <v>2.8879199999999998</v>
      </c>
      <c r="I6427" s="6">
        <v>3</v>
      </c>
      <c r="J6427" s="6">
        <v>481.32</v>
      </c>
      <c r="K6427" s="5">
        <f t="shared" si="701"/>
        <v>8.6637599999999999</v>
      </c>
      <c r="L6427" s="7">
        <v>1.95</v>
      </c>
      <c r="M6427" s="7">
        <v>84</v>
      </c>
      <c r="N6427" s="3">
        <v>45454</v>
      </c>
      <c r="O6427" s="4" t="str">
        <f t="shared" si="702"/>
        <v>2024-06</v>
      </c>
      <c r="P6427" s="4" t="str">
        <f t="shared" si="703"/>
        <v>06</v>
      </c>
      <c r="Q6427" s="4" t="str">
        <f t="shared" si="704"/>
        <v>June</v>
      </c>
      <c r="R6427" s="30" t="str">
        <f t="shared" si="705"/>
        <v>11</v>
      </c>
      <c r="W6427" t="str">
        <f t="shared" si="706"/>
        <v>ok</v>
      </c>
    </row>
    <row r="6428" spans="1:23" x14ac:dyDescent="0.3">
      <c r="A6428" t="s">
        <v>6470</v>
      </c>
      <c r="B6428" t="s">
        <v>28</v>
      </c>
      <c r="C6428" t="s">
        <v>29</v>
      </c>
      <c r="D6428" t="s">
        <v>30</v>
      </c>
      <c r="E6428" t="s">
        <v>45</v>
      </c>
      <c r="F6428" t="s">
        <v>31</v>
      </c>
      <c r="G6428" s="5">
        <v>13922.89</v>
      </c>
      <c r="H6428" s="5">
        <f t="shared" si="700"/>
        <v>250.61201999999997</v>
      </c>
      <c r="I6428" s="6">
        <v>5</v>
      </c>
      <c r="J6428" s="6">
        <v>69614.45</v>
      </c>
      <c r="K6428" s="5">
        <f t="shared" si="701"/>
        <v>1253.0600999999999</v>
      </c>
      <c r="L6428" s="7">
        <v>1.45</v>
      </c>
      <c r="M6428" s="7">
        <v>3353</v>
      </c>
      <c r="N6428" s="3">
        <v>45502</v>
      </c>
      <c r="O6428" s="4" t="str">
        <f t="shared" si="702"/>
        <v>2024-07</v>
      </c>
      <c r="P6428" s="4" t="str">
        <f t="shared" si="703"/>
        <v>07</v>
      </c>
      <c r="Q6428" s="4" t="str">
        <f t="shared" si="704"/>
        <v>July</v>
      </c>
      <c r="R6428" s="30" t="str">
        <f t="shared" si="705"/>
        <v>29</v>
      </c>
      <c r="W6428" t="str">
        <f t="shared" si="706"/>
        <v>ok</v>
      </c>
    </row>
    <row r="6429" spans="1:23" x14ac:dyDescent="0.3">
      <c r="A6429" t="s">
        <v>6471</v>
      </c>
      <c r="B6429" t="s">
        <v>28</v>
      </c>
      <c r="C6429" t="s">
        <v>29</v>
      </c>
      <c r="D6429" t="s">
        <v>30</v>
      </c>
      <c r="E6429" t="s">
        <v>14</v>
      </c>
      <c r="F6429" t="s">
        <v>31</v>
      </c>
      <c r="G6429" s="5">
        <v>14041.01</v>
      </c>
      <c r="H6429" s="5">
        <f t="shared" si="700"/>
        <v>252.73817999999997</v>
      </c>
      <c r="I6429" s="6">
        <v>2</v>
      </c>
      <c r="J6429" s="6">
        <v>28082.02</v>
      </c>
      <c r="K6429" s="5">
        <f t="shared" si="701"/>
        <v>505.47635999999994</v>
      </c>
      <c r="L6429" s="7">
        <v>2.2200000000000002</v>
      </c>
      <c r="M6429" s="7">
        <v>2729</v>
      </c>
      <c r="N6429" s="3">
        <v>45484</v>
      </c>
      <c r="O6429" s="4" t="str">
        <f t="shared" si="702"/>
        <v>2024-07</v>
      </c>
      <c r="P6429" s="4" t="str">
        <f t="shared" si="703"/>
        <v>07</v>
      </c>
      <c r="Q6429" s="4" t="str">
        <f t="shared" si="704"/>
        <v>July</v>
      </c>
      <c r="R6429" s="30" t="str">
        <f t="shared" si="705"/>
        <v>11</v>
      </c>
      <c r="W6429" t="str">
        <f t="shared" si="706"/>
        <v>ok</v>
      </c>
    </row>
    <row r="6430" spans="1:23" x14ac:dyDescent="0.3">
      <c r="A6430" t="s">
        <v>6472</v>
      </c>
      <c r="B6430" t="s">
        <v>33</v>
      </c>
      <c r="C6430" t="s">
        <v>12</v>
      </c>
      <c r="D6430" t="s">
        <v>34</v>
      </c>
      <c r="E6430" t="s">
        <v>20</v>
      </c>
      <c r="F6430" t="s">
        <v>60</v>
      </c>
      <c r="G6430" s="5">
        <v>16201.73</v>
      </c>
      <c r="H6430" s="5">
        <f t="shared" si="700"/>
        <v>291.63113999999996</v>
      </c>
      <c r="I6430" s="6">
        <v>1</v>
      </c>
      <c r="J6430" s="6">
        <v>16201.73</v>
      </c>
      <c r="K6430" s="5">
        <f t="shared" si="701"/>
        <v>291.63113999999996</v>
      </c>
      <c r="L6430" s="7">
        <v>3.06</v>
      </c>
      <c r="M6430" s="7">
        <v>840</v>
      </c>
      <c r="N6430" s="3">
        <v>45446</v>
      </c>
      <c r="O6430" s="4" t="str">
        <f t="shared" si="702"/>
        <v>2024-06</v>
      </c>
      <c r="P6430" s="4" t="str">
        <f t="shared" si="703"/>
        <v>06</v>
      </c>
      <c r="Q6430" s="4" t="str">
        <f t="shared" si="704"/>
        <v>June</v>
      </c>
      <c r="R6430" s="30" t="str">
        <f t="shared" si="705"/>
        <v>03</v>
      </c>
      <c r="W6430" t="str">
        <f t="shared" si="706"/>
        <v>ok</v>
      </c>
    </row>
    <row r="6431" spans="1:23" x14ac:dyDescent="0.3">
      <c r="A6431" t="s">
        <v>6473</v>
      </c>
      <c r="B6431" t="s">
        <v>47</v>
      </c>
      <c r="C6431" t="s">
        <v>12</v>
      </c>
      <c r="D6431" t="s">
        <v>48</v>
      </c>
      <c r="E6431" t="s">
        <v>20</v>
      </c>
      <c r="F6431" t="s">
        <v>21</v>
      </c>
      <c r="G6431" s="5">
        <v>18243.900000000001</v>
      </c>
      <c r="H6431" s="5">
        <f t="shared" si="700"/>
        <v>328.39019999999999</v>
      </c>
      <c r="I6431" s="6">
        <v>4</v>
      </c>
      <c r="J6431" s="6">
        <v>72975.600000000006</v>
      </c>
      <c r="K6431" s="5">
        <f t="shared" si="701"/>
        <v>1313.5608</v>
      </c>
      <c r="L6431" s="7">
        <v>4.6100000000000003</v>
      </c>
      <c r="M6431" s="7">
        <v>2295</v>
      </c>
      <c r="N6431" s="3">
        <v>45524</v>
      </c>
      <c r="O6431" s="4" t="str">
        <f t="shared" si="702"/>
        <v>2024-08</v>
      </c>
      <c r="P6431" s="4" t="str">
        <f t="shared" si="703"/>
        <v>08</v>
      </c>
      <c r="Q6431" s="4" t="str">
        <f t="shared" si="704"/>
        <v>August</v>
      </c>
      <c r="R6431" s="30" t="str">
        <f t="shared" si="705"/>
        <v>20</v>
      </c>
      <c r="W6431" t="str">
        <f t="shared" si="706"/>
        <v>ok</v>
      </c>
    </row>
    <row r="6432" spans="1:23" x14ac:dyDescent="0.3">
      <c r="A6432" t="s">
        <v>6474</v>
      </c>
      <c r="B6432" t="s">
        <v>36</v>
      </c>
      <c r="C6432" t="s">
        <v>18</v>
      </c>
      <c r="D6432" t="s">
        <v>37</v>
      </c>
      <c r="E6432" t="s">
        <v>14</v>
      </c>
      <c r="F6432" t="s">
        <v>60</v>
      </c>
      <c r="G6432" s="5">
        <v>15816.45</v>
      </c>
      <c r="H6432" s="5">
        <f t="shared" si="700"/>
        <v>284.6961</v>
      </c>
      <c r="I6432" s="6">
        <v>3</v>
      </c>
      <c r="J6432" s="6">
        <v>47449.35</v>
      </c>
      <c r="K6432" s="5">
        <f t="shared" si="701"/>
        <v>854.0883</v>
      </c>
      <c r="L6432" s="7">
        <v>3.41</v>
      </c>
      <c r="M6432" s="7">
        <v>846</v>
      </c>
      <c r="N6432" s="3">
        <v>45323</v>
      </c>
      <c r="O6432" s="4" t="str">
        <f t="shared" si="702"/>
        <v>2024-02</v>
      </c>
      <c r="P6432" s="4" t="str">
        <f t="shared" si="703"/>
        <v>02</v>
      </c>
      <c r="Q6432" s="4" t="str">
        <f t="shared" si="704"/>
        <v>February</v>
      </c>
      <c r="R6432" s="30" t="str">
        <f t="shared" si="705"/>
        <v>01</v>
      </c>
      <c r="W6432" t="str">
        <f t="shared" si="706"/>
        <v>ok</v>
      </c>
    </row>
    <row r="6433" spans="1:23" x14ac:dyDescent="0.3">
      <c r="A6433" t="s">
        <v>6475</v>
      </c>
      <c r="B6433" t="s">
        <v>28</v>
      </c>
      <c r="C6433" t="s">
        <v>29</v>
      </c>
      <c r="D6433" t="s">
        <v>30</v>
      </c>
      <c r="E6433" t="s">
        <v>20</v>
      </c>
      <c r="F6433" t="s">
        <v>15</v>
      </c>
      <c r="G6433" s="5">
        <v>13449.98</v>
      </c>
      <c r="H6433" s="5">
        <f t="shared" si="700"/>
        <v>242.09963999999997</v>
      </c>
      <c r="I6433" s="6">
        <v>2</v>
      </c>
      <c r="J6433" s="6">
        <v>26899.96</v>
      </c>
      <c r="K6433" s="5">
        <f t="shared" si="701"/>
        <v>484.19927999999993</v>
      </c>
      <c r="L6433" s="7">
        <v>1.91</v>
      </c>
      <c r="M6433" s="7">
        <v>1251</v>
      </c>
      <c r="N6433" s="3">
        <v>45505</v>
      </c>
      <c r="O6433" s="4" t="str">
        <f t="shared" si="702"/>
        <v>2024-08</v>
      </c>
      <c r="P6433" s="4" t="str">
        <f t="shared" si="703"/>
        <v>08</v>
      </c>
      <c r="Q6433" s="4" t="str">
        <f t="shared" si="704"/>
        <v>August</v>
      </c>
      <c r="R6433" s="30" t="str">
        <f t="shared" si="705"/>
        <v>01</v>
      </c>
      <c r="W6433" t="str">
        <f t="shared" si="706"/>
        <v>ok</v>
      </c>
    </row>
    <row r="6434" spans="1:23" x14ac:dyDescent="0.3">
      <c r="A6434" t="s">
        <v>6476</v>
      </c>
      <c r="B6434" t="s">
        <v>41</v>
      </c>
      <c r="C6434" t="s">
        <v>42</v>
      </c>
      <c r="D6434" t="s">
        <v>43</v>
      </c>
      <c r="E6434" t="s">
        <v>20</v>
      </c>
      <c r="F6434" t="s">
        <v>31</v>
      </c>
      <c r="G6434" s="5">
        <v>12078.75</v>
      </c>
      <c r="H6434" s="5">
        <f t="shared" si="700"/>
        <v>217.41749999999999</v>
      </c>
      <c r="I6434" s="6">
        <v>1</v>
      </c>
      <c r="J6434" s="6">
        <v>12078.75</v>
      </c>
      <c r="K6434" s="5">
        <f t="shared" si="701"/>
        <v>217.41749999999999</v>
      </c>
      <c r="L6434" s="7">
        <v>4.93</v>
      </c>
      <c r="M6434" s="7">
        <v>4617</v>
      </c>
      <c r="N6434" s="3">
        <v>45413</v>
      </c>
      <c r="O6434" s="4" t="str">
        <f t="shared" si="702"/>
        <v>2024-05</v>
      </c>
      <c r="P6434" s="4" t="str">
        <f t="shared" si="703"/>
        <v>05</v>
      </c>
      <c r="Q6434" s="4" t="str">
        <f t="shared" si="704"/>
        <v>May</v>
      </c>
      <c r="R6434" s="30" t="str">
        <f t="shared" si="705"/>
        <v>01</v>
      </c>
      <c r="W6434" t="str">
        <f t="shared" si="706"/>
        <v>ok</v>
      </c>
    </row>
    <row r="6435" spans="1:23" x14ac:dyDescent="0.3">
      <c r="A6435" t="s">
        <v>6477</v>
      </c>
      <c r="B6435" t="s">
        <v>23</v>
      </c>
      <c r="C6435" t="s">
        <v>24</v>
      </c>
      <c r="D6435" t="s">
        <v>25</v>
      </c>
      <c r="E6435" t="s">
        <v>20</v>
      </c>
      <c r="F6435" t="s">
        <v>60</v>
      </c>
      <c r="G6435" s="5">
        <v>1120.33</v>
      </c>
      <c r="H6435" s="5">
        <f t="shared" si="700"/>
        <v>20.165939999999996</v>
      </c>
      <c r="I6435" s="6">
        <v>4</v>
      </c>
      <c r="J6435" s="6">
        <v>4481.32</v>
      </c>
      <c r="K6435" s="5">
        <f t="shared" si="701"/>
        <v>80.663759999999982</v>
      </c>
      <c r="L6435" s="7">
        <v>3.86</v>
      </c>
      <c r="M6435" s="7">
        <v>2039</v>
      </c>
      <c r="N6435" s="3">
        <v>45322</v>
      </c>
      <c r="O6435" s="4" t="str">
        <f t="shared" si="702"/>
        <v>2024-01</v>
      </c>
      <c r="P6435" s="4" t="str">
        <f t="shared" si="703"/>
        <v>01</v>
      </c>
      <c r="Q6435" s="4" t="str">
        <f t="shared" si="704"/>
        <v>January</v>
      </c>
      <c r="R6435" s="30" t="str">
        <f t="shared" si="705"/>
        <v>31</v>
      </c>
      <c r="W6435" t="str">
        <f t="shared" si="706"/>
        <v>ok</v>
      </c>
    </row>
    <row r="6436" spans="1:23" x14ac:dyDescent="0.3">
      <c r="A6436" t="s">
        <v>6478</v>
      </c>
      <c r="B6436" t="s">
        <v>41</v>
      </c>
      <c r="C6436" t="s">
        <v>42</v>
      </c>
      <c r="D6436" t="s">
        <v>43</v>
      </c>
      <c r="E6436" t="s">
        <v>14</v>
      </c>
      <c r="F6436" t="s">
        <v>31</v>
      </c>
      <c r="G6436" s="5">
        <v>9186.25</v>
      </c>
      <c r="H6436" s="5">
        <f t="shared" si="700"/>
        <v>165.35249999999999</v>
      </c>
      <c r="I6436" s="6">
        <v>4</v>
      </c>
      <c r="J6436" s="6">
        <v>36745</v>
      </c>
      <c r="K6436" s="5">
        <f t="shared" si="701"/>
        <v>661.41</v>
      </c>
      <c r="L6436" s="7">
        <v>2.2999999999999998</v>
      </c>
      <c r="M6436" s="7">
        <v>2256</v>
      </c>
      <c r="N6436" s="3">
        <v>45485</v>
      </c>
      <c r="O6436" s="4" t="str">
        <f t="shared" si="702"/>
        <v>2024-07</v>
      </c>
      <c r="P6436" s="4" t="str">
        <f t="shared" si="703"/>
        <v>07</v>
      </c>
      <c r="Q6436" s="4" t="str">
        <f t="shared" si="704"/>
        <v>July</v>
      </c>
      <c r="R6436" s="30" t="str">
        <f t="shared" si="705"/>
        <v>12</v>
      </c>
      <c r="W6436" t="str">
        <f t="shared" si="706"/>
        <v>ok</v>
      </c>
    </row>
    <row r="6437" spans="1:23" x14ac:dyDescent="0.3">
      <c r="A6437" t="s">
        <v>6479</v>
      </c>
      <c r="B6437" t="s">
        <v>47</v>
      </c>
      <c r="C6437" t="s">
        <v>12</v>
      </c>
      <c r="D6437" t="s">
        <v>48</v>
      </c>
      <c r="E6437" t="s">
        <v>14</v>
      </c>
      <c r="F6437" t="s">
        <v>60</v>
      </c>
      <c r="G6437" s="5">
        <v>10360.86</v>
      </c>
      <c r="H6437" s="5">
        <f t="shared" si="700"/>
        <v>186.49547999999999</v>
      </c>
      <c r="I6437" s="6">
        <v>4</v>
      </c>
      <c r="J6437" s="6">
        <v>41443.440000000002</v>
      </c>
      <c r="K6437" s="5">
        <f t="shared" si="701"/>
        <v>745.98191999999995</v>
      </c>
      <c r="L6437" s="7">
        <v>1.08</v>
      </c>
      <c r="M6437" s="7">
        <v>1231</v>
      </c>
      <c r="N6437" s="3">
        <v>45461</v>
      </c>
      <c r="O6437" s="4" t="str">
        <f t="shared" si="702"/>
        <v>2024-06</v>
      </c>
      <c r="P6437" s="4" t="str">
        <f t="shared" si="703"/>
        <v>06</v>
      </c>
      <c r="Q6437" s="4" t="str">
        <f t="shared" si="704"/>
        <v>June</v>
      </c>
      <c r="R6437" s="30" t="str">
        <f t="shared" si="705"/>
        <v>18</v>
      </c>
      <c r="W6437" t="str">
        <f t="shared" si="706"/>
        <v>ok</v>
      </c>
    </row>
    <row r="6438" spans="1:23" x14ac:dyDescent="0.3">
      <c r="A6438" t="s">
        <v>6480</v>
      </c>
      <c r="B6438" t="s">
        <v>33</v>
      </c>
      <c r="C6438" t="s">
        <v>12</v>
      </c>
      <c r="D6438" t="s">
        <v>34</v>
      </c>
      <c r="E6438" t="s">
        <v>14</v>
      </c>
      <c r="F6438" t="s">
        <v>31</v>
      </c>
      <c r="G6438" s="5">
        <v>3208.55</v>
      </c>
      <c r="H6438" s="5">
        <f t="shared" si="700"/>
        <v>57.753900000000002</v>
      </c>
      <c r="I6438" s="6">
        <v>2</v>
      </c>
      <c r="J6438" s="6">
        <v>6417.1</v>
      </c>
      <c r="K6438" s="5">
        <f t="shared" si="701"/>
        <v>115.5078</v>
      </c>
      <c r="L6438" s="7">
        <v>3.54</v>
      </c>
      <c r="M6438" s="7">
        <v>399</v>
      </c>
      <c r="N6438" s="3">
        <v>45443</v>
      </c>
      <c r="O6438" s="4" t="str">
        <f t="shared" si="702"/>
        <v>2024-05</v>
      </c>
      <c r="P6438" s="4" t="str">
        <f t="shared" si="703"/>
        <v>05</v>
      </c>
      <c r="Q6438" s="4" t="str">
        <f t="shared" si="704"/>
        <v>May</v>
      </c>
      <c r="R6438" s="30" t="str">
        <f t="shared" si="705"/>
        <v>31</v>
      </c>
      <c r="W6438" t="str">
        <f t="shared" si="706"/>
        <v>ok</v>
      </c>
    </row>
    <row r="6439" spans="1:23" x14ac:dyDescent="0.3">
      <c r="A6439" t="s">
        <v>6481</v>
      </c>
      <c r="B6439" t="s">
        <v>11</v>
      </c>
      <c r="C6439" t="s">
        <v>12</v>
      </c>
      <c r="D6439" t="s">
        <v>13</v>
      </c>
      <c r="E6439" t="s">
        <v>20</v>
      </c>
      <c r="F6439" t="s">
        <v>38</v>
      </c>
      <c r="G6439" s="5">
        <v>11525.53</v>
      </c>
      <c r="H6439" s="5">
        <f t="shared" si="700"/>
        <v>207.45954</v>
      </c>
      <c r="I6439" s="6">
        <v>3</v>
      </c>
      <c r="J6439" s="6">
        <v>34576.589999999997</v>
      </c>
      <c r="K6439" s="5">
        <f t="shared" si="701"/>
        <v>622.37861999999996</v>
      </c>
      <c r="L6439" s="7">
        <v>3.26</v>
      </c>
      <c r="M6439" s="7">
        <v>1040</v>
      </c>
      <c r="N6439" s="3">
        <v>45607</v>
      </c>
      <c r="O6439" s="4" t="str">
        <f t="shared" si="702"/>
        <v>2024-11</v>
      </c>
      <c r="P6439" s="4" t="str">
        <f t="shared" si="703"/>
        <v>11</v>
      </c>
      <c r="Q6439" s="4" t="str">
        <f t="shared" si="704"/>
        <v>November</v>
      </c>
      <c r="R6439" s="30" t="str">
        <f t="shared" si="705"/>
        <v>11</v>
      </c>
      <c r="W6439" t="str">
        <f t="shared" si="706"/>
        <v>ok</v>
      </c>
    </row>
    <row r="6440" spans="1:23" x14ac:dyDescent="0.3">
      <c r="A6440" t="s">
        <v>6482</v>
      </c>
      <c r="B6440" t="s">
        <v>36</v>
      </c>
      <c r="C6440" t="s">
        <v>18</v>
      </c>
      <c r="D6440" t="s">
        <v>37</v>
      </c>
      <c r="E6440" t="s">
        <v>45</v>
      </c>
      <c r="F6440" t="s">
        <v>26</v>
      </c>
      <c r="G6440" s="5">
        <v>16939.05</v>
      </c>
      <c r="H6440" s="5">
        <f t="shared" si="700"/>
        <v>304.90289999999999</v>
      </c>
      <c r="I6440" s="6">
        <v>4</v>
      </c>
      <c r="J6440" s="6">
        <v>67756.2</v>
      </c>
      <c r="K6440" s="5">
        <f t="shared" si="701"/>
        <v>1219.6116</v>
      </c>
      <c r="L6440" s="7">
        <v>4.59</v>
      </c>
      <c r="M6440" s="7">
        <v>514</v>
      </c>
      <c r="N6440" s="3">
        <v>45591</v>
      </c>
      <c r="O6440" s="4" t="str">
        <f t="shared" si="702"/>
        <v>2024-10</v>
      </c>
      <c r="P6440" s="4" t="str">
        <f t="shared" si="703"/>
        <v>10</v>
      </c>
      <c r="Q6440" s="4" t="str">
        <f t="shared" si="704"/>
        <v>October</v>
      </c>
      <c r="R6440" s="30" t="str">
        <f t="shared" si="705"/>
        <v>26</v>
      </c>
      <c r="W6440" t="str">
        <f t="shared" si="706"/>
        <v>ok</v>
      </c>
    </row>
    <row r="6441" spans="1:23" x14ac:dyDescent="0.3">
      <c r="A6441" t="s">
        <v>6483</v>
      </c>
      <c r="B6441" t="s">
        <v>36</v>
      </c>
      <c r="C6441" t="s">
        <v>18</v>
      </c>
      <c r="D6441" t="s">
        <v>37</v>
      </c>
      <c r="E6441" t="s">
        <v>20</v>
      </c>
      <c r="F6441" t="s">
        <v>38</v>
      </c>
      <c r="G6441" s="5">
        <v>6606.53</v>
      </c>
      <c r="H6441" s="5">
        <f t="shared" si="700"/>
        <v>118.91753999999999</v>
      </c>
      <c r="I6441" s="6">
        <v>2</v>
      </c>
      <c r="J6441" s="6">
        <v>13213.06</v>
      </c>
      <c r="K6441" s="5">
        <f t="shared" si="701"/>
        <v>237.83507999999998</v>
      </c>
      <c r="L6441" s="7">
        <v>1.06</v>
      </c>
      <c r="M6441" s="7">
        <v>563</v>
      </c>
      <c r="N6441" s="3">
        <v>45619</v>
      </c>
      <c r="O6441" s="4" t="str">
        <f t="shared" si="702"/>
        <v>2024-11</v>
      </c>
      <c r="P6441" s="4" t="str">
        <f t="shared" si="703"/>
        <v>11</v>
      </c>
      <c r="Q6441" s="4" t="str">
        <f t="shared" si="704"/>
        <v>November</v>
      </c>
      <c r="R6441" s="30" t="str">
        <f t="shared" si="705"/>
        <v>23</v>
      </c>
      <c r="W6441" t="str">
        <f t="shared" si="706"/>
        <v>ok</v>
      </c>
    </row>
    <row r="6442" spans="1:23" x14ac:dyDescent="0.3">
      <c r="A6442" t="s">
        <v>6484</v>
      </c>
      <c r="B6442" t="s">
        <v>47</v>
      </c>
      <c r="C6442" t="s">
        <v>12</v>
      </c>
      <c r="D6442" t="s">
        <v>48</v>
      </c>
      <c r="E6442" t="s">
        <v>14</v>
      </c>
      <c r="F6442" t="s">
        <v>26</v>
      </c>
      <c r="G6442" s="5">
        <v>1306.3900000000001</v>
      </c>
      <c r="H6442" s="5">
        <f t="shared" si="700"/>
        <v>23.51502</v>
      </c>
      <c r="I6442" s="6">
        <v>3</v>
      </c>
      <c r="J6442" s="6">
        <v>3919.17</v>
      </c>
      <c r="K6442" s="5">
        <f t="shared" si="701"/>
        <v>70.545060000000007</v>
      </c>
      <c r="L6442" s="7">
        <v>4.62</v>
      </c>
      <c r="M6442" s="7">
        <v>3602</v>
      </c>
      <c r="N6442" s="3">
        <v>45514</v>
      </c>
      <c r="O6442" s="4" t="str">
        <f t="shared" si="702"/>
        <v>2024-08</v>
      </c>
      <c r="P6442" s="4" t="str">
        <f t="shared" si="703"/>
        <v>08</v>
      </c>
      <c r="Q6442" s="4" t="str">
        <f t="shared" si="704"/>
        <v>August</v>
      </c>
      <c r="R6442" s="30" t="str">
        <f t="shared" si="705"/>
        <v>10</v>
      </c>
      <c r="W6442" t="str">
        <f t="shared" si="706"/>
        <v>ok</v>
      </c>
    </row>
    <row r="6443" spans="1:23" x14ac:dyDescent="0.3">
      <c r="A6443" t="s">
        <v>6485</v>
      </c>
      <c r="B6443" t="s">
        <v>36</v>
      </c>
      <c r="C6443" t="s">
        <v>18</v>
      </c>
      <c r="D6443" t="s">
        <v>37</v>
      </c>
      <c r="E6443" t="s">
        <v>14</v>
      </c>
      <c r="F6443" t="s">
        <v>15</v>
      </c>
      <c r="G6443" s="5">
        <v>13648.1</v>
      </c>
      <c r="H6443" s="5">
        <f t="shared" si="700"/>
        <v>245.66579999999999</v>
      </c>
      <c r="I6443" s="6">
        <v>2</v>
      </c>
      <c r="J6443" s="6">
        <v>27296.2</v>
      </c>
      <c r="K6443" s="5">
        <f t="shared" si="701"/>
        <v>491.33159999999998</v>
      </c>
      <c r="L6443" s="7">
        <v>2.13</v>
      </c>
      <c r="M6443" s="7">
        <v>1822</v>
      </c>
      <c r="N6443" s="3">
        <v>45593</v>
      </c>
      <c r="O6443" s="4" t="str">
        <f t="shared" si="702"/>
        <v>2024-10</v>
      </c>
      <c r="P6443" s="4" t="str">
        <f t="shared" si="703"/>
        <v>10</v>
      </c>
      <c r="Q6443" s="4" t="str">
        <f t="shared" si="704"/>
        <v>October</v>
      </c>
      <c r="R6443" s="30" t="str">
        <f t="shared" si="705"/>
        <v>28</v>
      </c>
      <c r="W6443" t="str">
        <f t="shared" si="706"/>
        <v>ok</v>
      </c>
    </row>
    <row r="6444" spans="1:23" x14ac:dyDescent="0.3">
      <c r="A6444" t="s">
        <v>6486</v>
      </c>
      <c r="B6444" t="s">
        <v>33</v>
      </c>
      <c r="C6444" t="s">
        <v>12</v>
      </c>
      <c r="D6444" t="s">
        <v>34</v>
      </c>
      <c r="E6444" t="s">
        <v>20</v>
      </c>
      <c r="F6444" t="s">
        <v>31</v>
      </c>
      <c r="G6444" s="5">
        <v>1586.88</v>
      </c>
      <c r="H6444" s="5">
        <f t="shared" si="700"/>
        <v>28.563839999999999</v>
      </c>
      <c r="I6444" s="6">
        <v>3</v>
      </c>
      <c r="J6444" s="6">
        <v>4760.6400000000003</v>
      </c>
      <c r="K6444" s="5">
        <f t="shared" si="701"/>
        <v>85.691519999999997</v>
      </c>
      <c r="L6444" s="7">
        <v>2.5299999999999998</v>
      </c>
      <c r="M6444" s="7">
        <v>2108</v>
      </c>
      <c r="N6444" s="3">
        <v>45295</v>
      </c>
      <c r="O6444" s="4" t="str">
        <f t="shared" si="702"/>
        <v>2024-01</v>
      </c>
      <c r="P6444" s="4" t="str">
        <f t="shared" si="703"/>
        <v>01</v>
      </c>
      <c r="Q6444" s="4" t="str">
        <f t="shared" si="704"/>
        <v>January</v>
      </c>
      <c r="R6444" s="30" t="str">
        <f t="shared" si="705"/>
        <v>04</v>
      </c>
      <c r="W6444" t="str">
        <f t="shared" si="706"/>
        <v>ok</v>
      </c>
    </row>
    <row r="6445" spans="1:23" x14ac:dyDescent="0.3">
      <c r="A6445" t="s">
        <v>6487</v>
      </c>
      <c r="B6445" t="s">
        <v>41</v>
      </c>
      <c r="C6445" t="s">
        <v>42</v>
      </c>
      <c r="D6445" t="s">
        <v>43</v>
      </c>
      <c r="E6445" t="s">
        <v>14</v>
      </c>
      <c r="F6445" t="s">
        <v>21</v>
      </c>
      <c r="G6445" s="5">
        <v>7003.15</v>
      </c>
      <c r="H6445" s="5">
        <f t="shared" si="700"/>
        <v>126.05669999999998</v>
      </c>
      <c r="I6445" s="6">
        <v>3</v>
      </c>
      <c r="J6445" s="6">
        <v>21009.45</v>
      </c>
      <c r="K6445" s="5">
        <f t="shared" si="701"/>
        <v>378.17009999999993</v>
      </c>
      <c r="L6445" s="7">
        <v>2.16</v>
      </c>
      <c r="M6445" s="7">
        <v>1802</v>
      </c>
      <c r="N6445" s="3">
        <v>45321</v>
      </c>
      <c r="O6445" s="4" t="str">
        <f t="shared" si="702"/>
        <v>2024-01</v>
      </c>
      <c r="P6445" s="4" t="str">
        <f t="shared" si="703"/>
        <v>01</v>
      </c>
      <c r="Q6445" s="4" t="str">
        <f t="shared" si="704"/>
        <v>January</v>
      </c>
      <c r="R6445" s="30" t="str">
        <f t="shared" si="705"/>
        <v>30</v>
      </c>
      <c r="W6445" t="str">
        <f t="shared" si="706"/>
        <v>ok</v>
      </c>
    </row>
    <row r="6446" spans="1:23" x14ac:dyDescent="0.3">
      <c r="A6446" t="s">
        <v>6488</v>
      </c>
      <c r="B6446" t="s">
        <v>47</v>
      </c>
      <c r="C6446" t="s">
        <v>12</v>
      </c>
      <c r="D6446" t="s">
        <v>48</v>
      </c>
      <c r="E6446" t="s">
        <v>45</v>
      </c>
      <c r="F6446" t="s">
        <v>15</v>
      </c>
      <c r="G6446" s="5">
        <v>6561.34</v>
      </c>
      <c r="H6446" s="5">
        <f t="shared" si="700"/>
        <v>118.10411999999999</v>
      </c>
      <c r="I6446" s="6">
        <v>3</v>
      </c>
      <c r="J6446" s="6">
        <v>19684.02</v>
      </c>
      <c r="K6446" s="5">
        <f t="shared" si="701"/>
        <v>354.31236000000001</v>
      </c>
      <c r="L6446" s="7">
        <v>1.01</v>
      </c>
      <c r="M6446" s="7">
        <v>4560</v>
      </c>
      <c r="N6446" s="3">
        <v>45450</v>
      </c>
      <c r="O6446" s="4" t="str">
        <f t="shared" si="702"/>
        <v>2024-06</v>
      </c>
      <c r="P6446" s="4" t="str">
        <f t="shared" si="703"/>
        <v>06</v>
      </c>
      <c r="Q6446" s="4" t="str">
        <f t="shared" si="704"/>
        <v>June</v>
      </c>
      <c r="R6446" s="30" t="str">
        <f t="shared" si="705"/>
        <v>07</v>
      </c>
      <c r="W6446" t="str">
        <f t="shared" si="706"/>
        <v>ok</v>
      </c>
    </row>
    <row r="6447" spans="1:23" x14ac:dyDescent="0.3">
      <c r="A6447" t="s">
        <v>6489</v>
      </c>
      <c r="B6447" t="s">
        <v>23</v>
      </c>
      <c r="C6447" t="s">
        <v>24</v>
      </c>
      <c r="D6447" t="s">
        <v>25</v>
      </c>
      <c r="E6447" t="s">
        <v>45</v>
      </c>
      <c r="F6447" t="s">
        <v>31</v>
      </c>
      <c r="G6447" s="5">
        <v>7753.78</v>
      </c>
      <c r="H6447" s="5">
        <f t="shared" si="700"/>
        <v>139.56804</v>
      </c>
      <c r="I6447" s="6">
        <v>3</v>
      </c>
      <c r="J6447" s="6">
        <v>23261.34</v>
      </c>
      <c r="K6447" s="5">
        <f t="shared" si="701"/>
        <v>418.70411999999999</v>
      </c>
      <c r="L6447" s="7">
        <v>4.6900000000000004</v>
      </c>
      <c r="M6447" s="7">
        <v>1345</v>
      </c>
      <c r="N6447" s="3">
        <v>45452</v>
      </c>
      <c r="O6447" s="4" t="str">
        <f t="shared" si="702"/>
        <v>2024-06</v>
      </c>
      <c r="P6447" s="4" t="str">
        <f t="shared" si="703"/>
        <v>06</v>
      </c>
      <c r="Q6447" s="4" t="str">
        <f t="shared" si="704"/>
        <v>June</v>
      </c>
      <c r="R6447" s="30" t="str">
        <f t="shared" si="705"/>
        <v>09</v>
      </c>
      <c r="W6447" t="str">
        <f t="shared" si="706"/>
        <v>ok</v>
      </c>
    </row>
    <row r="6448" spans="1:23" x14ac:dyDescent="0.3">
      <c r="A6448" t="s">
        <v>6490</v>
      </c>
      <c r="B6448" t="s">
        <v>28</v>
      </c>
      <c r="C6448" t="s">
        <v>29</v>
      </c>
      <c r="D6448" t="s">
        <v>30</v>
      </c>
      <c r="E6448" t="s">
        <v>20</v>
      </c>
      <c r="F6448" t="s">
        <v>21</v>
      </c>
      <c r="G6448" s="5">
        <v>12993.65</v>
      </c>
      <c r="H6448" s="5">
        <f t="shared" si="700"/>
        <v>233.88569999999999</v>
      </c>
      <c r="I6448" s="6">
        <v>5</v>
      </c>
      <c r="J6448" s="6">
        <v>64968.25</v>
      </c>
      <c r="K6448" s="5">
        <f t="shared" si="701"/>
        <v>1169.4285</v>
      </c>
      <c r="L6448" s="7">
        <v>3.35</v>
      </c>
      <c r="M6448" s="7">
        <v>3053</v>
      </c>
      <c r="N6448" s="3">
        <v>45313</v>
      </c>
      <c r="O6448" s="4" t="str">
        <f t="shared" si="702"/>
        <v>2024-01</v>
      </c>
      <c r="P6448" s="4" t="str">
        <f t="shared" si="703"/>
        <v>01</v>
      </c>
      <c r="Q6448" s="4" t="str">
        <f t="shared" si="704"/>
        <v>January</v>
      </c>
      <c r="R6448" s="30" t="str">
        <f t="shared" si="705"/>
        <v>22</v>
      </c>
      <c r="W6448" t="str">
        <f t="shared" si="706"/>
        <v>ok</v>
      </c>
    </row>
    <row r="6449" spans="1:23" x14ac:dyDescent="0.3">
      <c r="A6449" t="s">
        <v>6491</v>
      </c>
      <c r="B6449" t="s">
        <v>33</v>
      </c>
      <c r="C6449" t="s">
        <v>12</v>
      </c>
      <c r="D6449" t="s">
        <v>34</v>
      </c>
      <c r="E6449" t="s">
        <v>20</v>
      </c>
      <c r="F6449" t="s">
        <v>21</v>
      </c>
      <c r="G6449" s="5">
        <v>4747.6400000000003</v>
      </c>
      <c r="H6449" s="5">
        <f t="shared" si="700"/>
        <v>85.457520000000002</v>
      </c>
      <c r="I6449" s="6">
        <v>5</v>
      </c>
      <c r="J6449" s="6">
        <v>23738.2</v>
      </c>
      <c r="K6449" s="5">
        <f t="shared" si="701"/>
        <v>427.2876</v>
      </c>
      <c r="L6449" s="7">
        <v>4.3</v>
      </c>
      <c r="M6449" s="7">
        <v>4096</v>
      </c>
      <c r="N6449" s="3">
        <v>45612</v>
      </c>
      <c r="O6449" s="4" t="str">
        <f t="shared" si="702"/>
        <v>2024-11</v>
      </c>
      <c r="P6449" s="4" t="str">
        <f t="shared" si="703"/>
        <v>11</v>
      </c>
      <c r="Q6449" s="4" t="str">
        <f t="shared" si="704"/>
        <v>November</v>
      </c>
      <c r="R6449" s="30" t="str">
        <f t="shared" si="705"/>
        <v>16</v>
      </c>
      <c r="W6449" t="str">
        <f t="shared" si="706"/>
        <v>ok</v>
      </c>
    </row>
    <row r="6450" spans="1:23" x14ac:dyDescent="0.3">
      <c r="A6450" t="s">
        <v>6492</v>
      </c>
      <c r="B6450" t="s">
        <v>41</v>
      </c>
      <c r="C6450" t="s">
        <v>42</v>
      </c>
      <c r="D6450" t="s">
        <v>43</v>
      </c>
      <c r="E6450" t="s">
        <v>45</v>
      </c>
      <c r="F6450" t="s">
        <v>31</v>
      </c>
      <c r="G6450" s="5">
        <v>1352.24</v>
      </c>
      <c r="H6450" s="5">
        <f t="shared" si="700"/>
        <v>24.340319999999998</v>
      </c>
      <c r="I6450" s="6">
        <v>3</v>
      </c>
      <c r="J6450" s="6">
        <v>4056.72</v>
      </c>
      <c r="K6450" s="5">
        <f t="shared" si="701"/>
        <v>73.020960000000002</v>
      </c>
      <c r="L6450" s="7">
        <v>4.4400000000000004</v>
      </c>
      <c r="M6450" s="7">
        <v>584</v>
      </c>
      <c r="N6450" s="3">
        <v>45430</v>
      </c>
      <c r="O6450" s="4" t="str">
        <f t="shared" si="702"/>
        <v>2024-05</v>
      </c>
      <c r="P6450" s="4" t="str">
        <f t="shared" si="703"/>
        <v>05</v>
      </c>
      <c r="Q6450" s="4" t="str">
        <f t="shared" si="704"/>
        <v>May</v>
      </c>
      <c r="R6450" s="30" t="str">
        <f t="shared" si="705"/>
        <v>18</v>
      </c>
      <c r="W6450" t="str">
        <f t="shared" si="706"/>
        <v>ok</v>
      </c>
    </row>
    <row r="6451" spans="1:23" x14ac:dyDescent="0.3">
      <c r="A6451" t="s">
        <v>6493</v>
      </c>
      <c r="B6451" t="s">
        <v>17</v>
      </c>
      <c r="C6451" t="s">
        <v>18</v>
      </c>
      <c r="D6451" t="s">
        <v>19</v>
      </c>
      <c r="E6451" t="s">
        <v>20</v>
      </c>
      <c r="F6451" t="s">
        <v>60</v>
      </c>
      <c r="G6451" s="5">
        <v>16392.84</v>
      </c>
      <c r="H6451" s="5">
        <f t="shared" si="700"/>
        <v>295.07112000000001</v>
      </c>
      <c r="I6451" s="6">
        <v>1</v>
      </c>
      <c r="J6451" s="6">
        <v>16392.84</v>
      </c>
      <c r="K6451" s="5">
        <f t="shared" si="701"/>
        <v>295.07112000000001</v>
      </c>
      <c r="L6451" s="7">
        <v>4.41</v>
      </c>
      <c r="M6451" s="7">
        <v>3450</v>
      </c>
      <c r="N6451" s="3">
        <v>45397</v>
      </c>
      <c r="O6451" s="4" t="str">
        <f t="shared" si="702"/>
        <v>2024-04</v>
      </c>
      <c r="P6451" s="4" t="str">
        <f t="shared" si="703"/>
        <v>04</v>
      </c>
      <c r="Q6451" s="4" t="str">
        <f t="shared" si="704"/>
        <v>April</v>
      </c>
      <c r="R6451" s="30" t="str">
        <f t="shared" si="705"/>
        <v>15</v>
      </c>
      <c r="W6451" t="str">
        <f t="shared" si="706"/>
        <v>ok</v>
      </c>
    </row>
    <row r="6452" spans="1:23" x14ac:dyDescent="0.3">
      <c r="A6452" t="s">
        <v>6494</v>
      </c>
      <c r="B6452" t="s">
        <v>36</v>
      </c>
      <c r="C6452" t="s">
        <v>18</v>
      </c>
      <c r="D6452" t="s">
        <v>37</v>
      </c>
      <c r="E6452" t="s">
        <v>20</v>
      </c>
      <c r="F6452" t="s">
        <v>15</v>
      </c>
      <c r="G6452" s="5">
        <v>15279.69</v>
      </c>
      <c r="H6452" s="5">
        <f t="shared" si="700"/>
        <v>275.03442000000001</v>
      </c>
      <c r="I6452" s="6">
        <v>4</v>
      </c>
      <c r="J6452" s="6">
        <v>61118.76</v>
      </c>
      <c r="K6452" s="5">
        <f t="shared" si="701"/>
        <v>1100.13768</v>
      </c>
      <c r="L6452" s="7">
        <v>4.0999999999999996</v>
      </c>
      <c r="M6452" s="7">
        <v>221</v>
      </c>
      <c r="N6452" s="3">
        <v>45497</v>
      </c>
      <c r="O6452" s="4" t="str">
        <f t="shared" si="702"/>
        <v>2024-07</v>
      </c>
      <c r="P6452" s="4" t="str">
        <f t="shared" si="703"/>
        <v>07</v>
      </c>
      <c r="Q6452" s="4" t="str">
        <f t="shared" si="704"/>
        <v>July</v>
      </c>
      <c r="R6452" s="30" t="str">
        <f t="shared" si="705"/>
        <v>24</v>
      </c>
      <c r="W6452" t="str">
        <f t="shared" si="706"/>
        <v>ok</v>
      </c>
    </row>
    <row r="6453" spans="1:23" x14ac:dyDescent="0.3">
      <c r="A6453" t="s">
        <v>6495</v>
      </c>
      <c r="B6453" t="s">
        <v>36</v>
      </c>
      <c r="C6453" t="s">
        <v>18</v>
      </c>
      <c r="D6453" t="s">
        <v>37</v>
      </c>
      <c r="E6453" t="s">
        <v>14</v>
      </c>
      <c r="F6453" t="s">
        <v>21</v>
      </c>
      <c r="G6453" s="5">
        <v>3688.33</v>
      </c>
      <c r="H6453" s="5">
        <f t="shared" si="700"/>
        <v>66.389939999999996</v>
      </c>
      <c r="I6453" s="6">
        <v>5</v>
      </c>
      <c r="J6453" s="6">
        <v>18441.650000000001</v>
      </c>
      <c r="K6453" s="5">
        <f t="shared" si="701"/>
        <v>331.94970000000001</v>
      </c>
      <c r="L6453" s="7">
        <v>2.38</v>
      </c>
      <c r="M6453" s="7">
        <v>3895</v>
      </c>
      <c r="N6453" s="3">
        <v>45388</v>
      </c>
      <c r="O6453" s="4" t="str">
        <f t="shared" si="702"/>
        <v>2024-04</v>
      </c>
      <c r="P6453" s="4" t="str">
        <f t="shared" si="703"/>
        <v>04</v>
      </c>
      <c r="Q6453" s="4" t="str">
        <f t="shared" si="704"/>
        <v>April</v>
      </c>
      <c r="R6453" s="30" t="str">
        <f t="shared" si="705"/>
        <v>06</v>
      </c>
      <c r="W6453" t="str">
        <f t="shared" si="706"/>
        <v>ok</v>
      </c>
    </row>
    <row r="6454" spans="1:23" x14ac:dyDescent="0.3">
      <c r="A6454" t="s">
        <v>6496</v>
      </c>
      <c r="B6454" t="s">
        <v>17</v>
      </c>
      <c r="C6454" t="s">
        <v>18</v>
      </c>
      <c r="D6454" t="s">
        <v>19</v>
      </c>
      <c r="E6454" t="s">
        <v>14</v>
      </c>
      <c r="F6454" t="s">
        <v>15</v>
      </c>
      <c r="G6454" s="5">
        <v>16727.63</v>
      </c>
      <c r="H6454" s="5">
        <f t="shared" si="700"/>
        <v>301.09733999999997</v>
      </c>
      <c r="I6454" s="6">
        <v>3</v>
      </c>
      <c r="J6454" s="6">
        <v>50182.89</v>
      </c>
      <c r="K6454" s="5">
        <f t="shared" si="701"/>
        <v>903.29201999999987</v>
      </c>
      <c r="L6454" s="7">
        <v>3.61</v>
      </c>
      <c r="M6454" s="7">
        <v>1984</v>
      </c>
      <c r="N6454" s="3">
        <v>45532</v>
      </c>
      <c r="O6454" s="4" t="str">
        <f t="shared" si="702"/>
        <v>2024-08</v>
      </c>
      <c r="P6454" s="4" t="str">
        <f t="shared" si="703"/>
        <v>08</v>
      </c>
      <c r="Q6454" s="4" t="str">
        <f t="shared" si="704"/>
        <v>August</v>
      </c>
      <c r="R6454" s="30" t="str">
        <f t="shared" si="705"/>
        <v>28</v>
      </c>
      <c r="W6454" t="str">
        <f t="shared" si="706"/>
        <v>ok</v>
      </c>
    </row>
    <row r="6455" spans="1:23" x14ac:dyDescent="0.3">
      <c r="A6455" t="s">
        <v>6497</v>
      </c>
      <c r="B6455" t="s">
        <v>11</v>
      </c>
      <c r="C6455" t="s">
        <v>12</v>
      </c>
      <c r="D6455" t="s">
        <v>13</v>
      </c>
      <c r="E6455" t="s">
        <v>20</v>
      </c>
      <c r="F6455" t="s">
        <v>15</v>
      </c>
      <c r="G6455" s="5">
        <v>15561.39</v>
      </c>
      <c r="H6455" s="5">
        <f t="shared" si="700"/>
        <v>280.10501999999997</v>
      </c>
      <c r="I6455" s="6">
        <v>2</v>
      </c>
      <c r="J6455" s="6">
        <v>31122.78</v>
      </c>
      <c r="K6455" s="5">
        <f t="shared" si="701"/>
        <v>560.21003999999994</v>
      </c>
      <c r="L6455" s="7">
        <v>2.0499999999999998</v>
      </c>
      <c r="M6455" s="7">
        <v>3281</v>
      </c>
      <c r="N6455" s="3">
        <v>45535</v>
      </c>
      <c r="O6455" s="4" t="str">
        <f t="shared" si="702"/>
        <v>2024-08</v>
      </c>
      <c r="P6455" s="4" t="str">
        <f t="shared" si="703"/>
        <v>08</v>
      </c>
      <c r="Q6455" s="4" t="str">
        <f t="shared" si="704"/>
        <v>August</v>
      </c>
      <c r="R6455" s="30" t="str">
        <f t="shared" si="705"/>
        <v>31</v>
      </c>
      <c r="W6455" t="str">
        <f t="shared" si="706"/>
        <v>ok</v>
      </c>
    </row>
    <row r="6456" spans="1:23" x14ac:dyDescent="0.3">
      <c r="A6456" t="s">
        <v>6498</v>
      </c>
      <c r="B6456" t="s">
        <v>28</v>
      </c>
      <c r="C6456" t="s">
        <v>29</v>
      </c>
      <c r="D6456" t="s">
        <v>30</v>
      </c>
      <c r="E6456" t="s">
        <v>45</v>
      </c>
      <c r="F6456" t="s">
        <v>60</v>
      </c>
      <c r="G6456" s="5">
        <v>16223.88</v>
      </c>
      <c r="H6456" s="5">
        <f t="shared" si="700"/>
        <v>292.02983999999998</v>
      </c>
      <c r="I6456" s="6">
        <v>1</v>
      </c>
      <c r="J6456" s="6">
        <v>16223.88</v>
      </c>
      <c r="K6456" s="5">
        <f t="shared" si="701"/>
        <v>292.02983999999998</v>
      </c>
      <c r="L6456" s="7">
        <v>1.49</v>
      </c>
      <c r="M6456" s="7">
        <v>1493</v>
      </c>
      <c r="N6456" s="3">
        <v>45355</v>
      </c>
      <c r="O6456" s="4" t="str">
        <f t="shared" si="702"/>
        <v>2024-03</v>
      </c>
      <c r="P6456" s="4" t="str">
        <f t="shared" si="703"/>
        <v>03</v>
      </c>
      <c r="Q6456" s="4" t="str">
        <f t="shared" si="704"/>
        <v>March</v>
      </c>
      <c r="R6456" s="30" t="str">
        <f t="shared" si="705"/>
        <v>04</v>
      </c>
      <c r="W6456" t="str">
        <f t="shared" si="706"/>
        <v>ok</v>
      </c>
    </row>
    <row r="6457" spans="1:23" x14ac:dyDescent="0.3">
      <c r="A6457" t="s">
        <v>6499</v>
      </c>
      <c r="B6457" t="s">
        <v>63</v>
      </c>
      <c r="C6457" t="s">
        <v>18</v>
      </c>
      <c r="D6457" t="s">
        <v>64</v>
      </c>
      <c r="E6457" t="s">
        <v>20</v>
      </c>
      <c r="F6457" t="s">
        <v>26</v>
      </c>
      <c r="G6457" s="5">
        <v>5176.18</v>
      </c>
      <c r="H6457" s="5">
        <f t="shared" si="700"/>
        <v>93.171239999999997</v>
      </c>
      <c r="I6457" s="6">
        <v>2</v>
      </c>
      <c r="J6457" s="6">
        <v>10352.36</v>
      </c>
      <c r="K6457" s="5">
        <f t="shared" si="701"/>
        <v>186.34247999999999</v>
      </c>
      <c r="L6457" s="7">
        <v>2.88</v>
      </c>
      <c r="M6457" s="7">
        <v>3149</v>
      </c>
      <c r="N6457" s="3">
        <v>45449</v>
      </c>
      <c r="O6457" s="4" t="str">
        <f t="shared" si="702"/>
        <v>2024-06</v>
      </c>
      <c r="P6457" s="4" t="str">
        <f t="shared" si="703"/>
        <v>06</v>
      </c>
      <c r="Q6457" s="4" t="str">
        <f t="shared" si="704"/>
        <v>June</v>
      </c>
      <c r="R6457" s="30" t="str">
        <f t="shared" si="705"/>
        <v>06</v>
      </c>
      <c r="W6457" t="str">
        <f t="shared" si="706"/>
        <v>ok</v>
      </c>
    </row>
    <row r="6458" spans="1:23" x14ac:dyDescent="0.3">
      <c r="A6458" t="s">
        <v>6500</v>
      </c>
      <c r="B6458" t="s">
        <v>33</v>
      </c>
      <c r="C6458" t="s">
        <v>12</v>
      </c>
      <c r="D6458" t="s">
        <v>34</v>
      </c>
      <c r="E6458" t="s">
        <v>14</v>
      </c>
      <c r="F6458" t="s">
        <v>15</v>
      </c>
      <c r="G6458" s="5">
        <v>14487.88</v>
      </c>
      <c r="H6458" s="5">
        <f t="shared" si="700"/>
        <v>260.78183999999999</v>
      </c>
      <c r="I6458" s="6">
        <v>4</v>
      </c>
      <c r="J6458" s="6">
        <v>57951.519999999997</v>
      </c>
      <c r="K6458" s="5">
        <f t="shared" si="701"/>
        <v>1043.12736</v>
      </c>
      <c r="L6458" s="7">
        <v>2.0499999999999998</v>
      </c>
      <c r="M6458" s="7">
        <v>2991</v>
      </c>
      <c r="N6458" s="3">
        <v>45333</v>
      </c>
      <c r="O6458" s="4" t="str">
        <f t="shared" si="702"/>
        <v>2024-02</v>
      </c>
      <c r="P6458" s="4" t="str">
        <f t="shared" si="703"/>
        <v>02</v>
      </c>
      <c r="Q6458" s="4" t="str">
        <f t="shared" si="704"/>
        <v>February</v>
      </c>
      <c r="R6458" s="30" t="str">
        <f t="shared" si="705"/>
        <v>11</v>
      </c>
      <c r="W6458" t="str">
        <f t="shared" si="706"/>
        <v>ok</v>
      </c>
    </row>
    <row r="6459" spans="1:23" x14ac:dyDescent="0.3">
      <c r="A6459" t="s">
        <v>6501</v>
      </c>
      <c r="B6459" t="s">
        <v>41</v>
      </c>
      <c r="C6459" t="s">
        <v>42</v>
      </c>
      <c r="D6459" t="s">
        <v>43</v>
      </c>
      <c r="E6459" t="s">
        <v>45</v>
      </c>
      <c r="F6459" t="s">
        <v>31</v>
      </c>
      <c r="G6459" s="5">
        <v>7089.72</v>
      </c>
      <c r="H6459" s="5">
        <f t="shared" si="700"/>
        <v>127.61496</v>
      </c>
      <c r="I6459" s="6">
        <v>1</v>
      </c>
      <c r="J6459" s="6">
        <v>7089.72</v>
      </c>
      <c r="K6459" s="5">
        <f t="shared" si="701"/>
        <v>127.61496</v>
      </c>
      <c r="L6459" s="7">
        <v>1.37</v>
      </c>
      <c r="M6459" s="7">
        <v>1263</v>
      </c>
      <c r="N6459" s="3">
        <v>45605</v>
      </c>
      <c r="O6459" s="4" t="str">
        <f t="shared" si="702"/>
        <v>2024-11</v>
      </c>
      <c r="P6459" s="4" t="str">
        <f t="shared" si="703"/>
        <v>11</v>
      </c>
      <c r="Q6459" s="4" t="str">
        <f t="shared" si="704"/>
        <v>November</v>
      </c>
      <c r="R6459" s="30" t="str">
        <f t="shared" si="705"/>
        <v>09</v>
      </c>
      <c r="W6459" t="str">
        <f t="shared" si="706"/>
        <v>ok</v>
      </c>
    </row>
    <row r="6460" spans="1:23" x14ac:dyDescent="0.3">
      <c r="A6460" t="s">
        <v>6502</v>
      </c>
      <c r="B6460" t="s">
        <v>23</v>
      </c>
      <c r="C6460" t="s">
        <v>24</v>
      </c>
      <c r="D6460" t="s">
        <v>25</v>
      </c>
      <c r="E6460" t="s">
        <v>45</v>
      </c>
      <c r="F6460" t="s">
        <v>26</v>
      </c>
      <c r="G6460" s="5">
        <v>1619.31</v>
      </c>
      <c r="H6460" s="5">
        <f t="shared" si="700"/>
        <v>29.147579999999998</v>
      </c>
      <c r="I6460" s="6">
        <v>2</v>
      </c>
      <c r="J6460" s="6">
        <v>3238.62</v>
      </c>
      <c r="K6460" s="5">
        <f t="shared" si="701"/>
        <v>58.295159999999996</v>
      </c>
      <c r="L6460" s="7">
        <v>3.72</v>
      </c>
      <c r="M6460" s="7">
        <v>2919</v>
      </c>
      <c r="N6460" s="3">
        <v>45355</v>
      </c>
      <c r="O6460" s="4" t="str">
        <f t="shared" si="702"/>
        <v>2024-03</v>
      </c>
      <c r="P6460" s="4" t="str">
        <f t="shared" si="703"/>
        <v>03</v>
      </c>
      <c r="Q6460" s="4" t="str">
        <f t="shared" si="704"/>
        <v>March</v>
      </c>
      <c r="R6460" s="30" t="str">
        <f t="shared" si="705"/>
        <v>04</v>
      </c>
      <c r="W6460" t="str">
        <f t="shared" si="706"/>
        <v>ok</v>
      </c>
    </row>
    <row r="6461" spans="1:23" x14ac:dyDescent="0.3">
      <c r="A6461" t="s">
        <v>6503</v>
      </c>
      <c r="B6461" t="s">
        <v>11</v>
      </c>
      <c r="C6461" t="s">
        <v>12</v>
      </c>
      <c r="D6461" t="s">
        <v>13</v>
      </c>
      <c r="E6461" t="s">
        <v>20</v>
      </c>
      <c r="F6461" t="s">
        <v>38</v>
      </c>
      <c r="G6461" s="5">
        <v>6831.9</v>
      </c>
      <c r="H6461" s="5">
        <f t="shared" si="700"/>
        <v>122.97419999999998</v>
      </c>
      <c r="I6461" s="6">
        <v>5</v>
      </c>
      <c r="J6461" s="6">
        <v>34159.5</v>
      </c>
      <c r="K6461" s="5">
        <f t="shared" si="701"/>
        <v>614.87099999999987</v>
      </c>
      <c r="L6461" s="7">
        <v>3.14</v>
      </c>
      <c r="M6461" s="7">
        <v>35</v>
      </c>
      <c r="N6461" s="3">
        <v>45418</v>
      </c>
      <c r="O6461" s="4" t="str">
        <f t="shared" si="702"/>
        <v>2024-05</v>
      </c>
      <c r="P6461" s="4" t="str">
        <f t="shared" si="703"/>
        <v>05</v>
      </c>
      <c r="Q6461" s="4" t="str">
        <f t="shared" si="704"/>
        <v>May</v>
      </c>
      <c r="R6461" s="30" t="str">
        <f t="shared" si="705"/>
        <v>06</v>
      </c>
      <c r="W6461" t="str">
        <f t="shared" si="706"/>
        <v>ok</v>
      </c>
    </row>
    <row r="6462" spans="1:23" x14ac:dyDescent="0.3">
      <c r="A6462" t="s">
        <v>6504</v>
      </c>
      <c r="B6462" t="s">
        <v>63</v>
      </c>
      <c r="C6462" t="s">
        <v>18</v>
      </c>
      <c r="D6462" t="s">
        <v>64</v>
      </c>
      <c r="E6462" t="s">
        <v>20</v>
      </c>
      <c r="F6462" t="s">
        <v>15</v>
      </c>
      <c r="G6462" s="5">
        <v>8840.7199999999993</v>
      </c>
      <c r="H6462" s="5">
        <f t="shared" si="700"/>
        <v>159.13295999999997</v>
      </c>
      <c r="I6462" s="6">
        <v>1</v>
      </c>
      <c r="J6462" s="6">
        <v>8840.7199999999993</v>
      </c>
      <c r="K6462" s="5">
        <f t="shared" si="701"/>
        <v>159.13295999999997</v>
      </c>
      <c r="L6462" s="7">
        <v>3.65</v>
      </c>
      <c r="M6462" s="7">
        <v>708</v>
      </c>
      <c r="N6462" s="3">
        <v>45455</v>
      </c>
      <c r="O6462" s="4" t="str">
        <f t="shared" si="702"/>
        <v>2024-06</v>
      </c>
      <c r="P6462" s="4" t="str">
        <f t="shared" si="703"/>
        <v>06</v>
      </c>
      <c r="Q6462" s="4" t="str">
        <f t="shared" si="704"/>
        <v>June</v>
      </c>
      <c r="R6462" s="30" t="str">
        <f t="shared" si="705"/>
        <v>12</v>
      </c>
      <c r="W6462" t="str">
        <f t="shared" si="706"/>
        <v>ok</v>
      </c>
    </row>
    <row r="6463" spans="1:23" x14ac:dyDescent="0.3">
      <c r="A6463" t="s">
        <v>6505</v>
      </c>
      <c r="B6463" t="s">
        <v>23</v>
      </c>
      <c r="C6463" t="s">
        <v>24</v>
      </c>
      <c r="D6463" t="s">
        <v>25</v>
      </c>
      <c r="E6463" t="s">
        <v>14</v>
      </c>
      <c r="F6463" t="s">
        <v>60</v>
      </c>
      <c r="G6463" s="5">
        <v>9849.75</v>
      </c>
      <c r="H6463" s="5">
        <f t="shared" si="700"/>
        <v>177.29549999999998</v>
      </c>
      <c r="I6463" s="6">
        <v>2</v>
      </c>
      <c r="J6463" s="6">
        <v>19699.5</v>
      </c>
      <c r="K6463" s="5">
        <f t="shared" si="701"/>
        <v>354.59099999999995</v>
      </c>
      <c r="L6463" s="7">
        <v>2.52</v>
      </c>
      <c r="M6463" s="7">
        <v>2366</v>
      </c>
      <c r="N6463" s="3">
        <v>45469</v>
      </c>
      <c r="O6463" s="4" t="str">
        <f t="shared" si="702"/>
        <v>2024-06</v>
      </c>
      <c r="P6463" s="4" t="str">
        <f t="shared" si="703"/>
        <v>06</v>
      </c>
      <c r="Q6463" s="4" t="str">
        <f t="shared" si="704"/>
        <v>June</v>
      </c>
      <c r="R6463" s="30" t="str">
        <f t="shared" si="705"/>
        <v>26</v>
      </c>
      <c r="W6463" t="str">
        <f t="shared" si="706"/>
        <v>ok</v>
      </c>
    </row>
    <row r="6464" spans="1:23" x14ac:dyDescent="0.3">
      <c r="A6464" t="s">
        <v>6506</v>
      </c>
      <c r="B6464" t="s">
        <v>23</v>
      </c>
      <c r="C6464" t="s">
        <v>24</v>
      </c>
      <c r="D6464" t="s">
        <v>25</v>
      </c>
      <c r="E6464" t="s">
        <v>20</v>
      </c>
      <c r="F6464" t="s">
        <v>60</v>
      </c>
      <c r="G6464" s="5">
        <v>804.98</v>
      </c>
      <c r="H6464" s="5">
        <f t="shared" si="700"/>
        <v>14.48964</v>
      </c>
      <c r="I6464" s="6">
        <v>4</v>
      </c>
      <c r="J6464" s="6">
        <v>3219.92</v>
      </c>
      <c r="K6464" s="5">
        <f t="shared" si="701"/>
        <v>57.958559999999999</v>
      </c>
      <c r="L6464" s="7">
        <v>2.66</v>
      </c>
      <c r="M6464" s="7">
        <v>3005</v>
      </c>
      <c r="N6464" s="3">
        <v>45346</v>
      </c>
      <c r="O6464" s="4" t="str">
        <f t="shared" si="702"/>
        <v>2024-02</v>
      </c>
      <c r="P6464" s="4" t="str">
        <f t="shared" si="703"/>
        <v>02</v>
      </c>
      <c r="Q6464" s="4" t="str">
        <f t="shared" si="704"/>
        <v>February</v>
      </c>
      <c r="R6464" s="30" t="str">
        <f t="shared" si="705"/>
        <v>24</v>
      </c>
      <c r="W6464" t="str">
        <f t="shared" si="706"/>
        <v>ok</v>
      </c>
    </row>
    <row r="6465" spans="1:23" x14ac:dyDescent="0.3">
      <c r="A6465" t="s">
        <v>6507</v>
      </c>
      <c r="B6465" t="s">
        <v>51</v>
      </c>
      <c r="C6465" t="s">
        <v>29</v>
      </c>
      <c r="D6465" t="s">
        <v>52</v>
      </c>
      <c r="E6465" t="s">
        <v>14</v>
      </c>
      <c r="F6465" t="s">
        <v>60</v>
      </c>
      <c r="G6465" s="5">
        <v>5228.12</v>
      </c>
      <c r="H6465" s="5">
        <f t="shared" si="700"/>
        <v>94.106159999999988</v>
      </c>
      <c r="I6465" s="6">
        <v>5</v>
      </c>
      <c r="J6465" s="6">
        <v>26140.6</v>
      </c>
      <c r="K6465" s="5">
        <f t="shared" si="701"/>
        <v>470.53079999999994</v>
      </c>
      <c r="L6465" s="7">
        <v>3.96</v>
      </c>
      <c r="M6465" s="7">
        <v>4402</v>
      </c>
      <c r="N6465" s="3">
        <v>45514</v>
      </c>
      <c r="O6465" s="4" t="str">
        <f t="shared" si="702"/>
        <v>2024-08</v>
      </c>
      <c r="P6465" s="4" t="str">
        <f t="shared" si="703"/>
        <v>08</v>
      </c>
      <c r="Q6465" s="4" t="str">
        <f t="shared" si="704"/>
        <v>August</v>
      </c>
      <c r="R6465" s="30" t="str">
        <f t="shared" si="705"/>
        <v>10</v>
      </c>
      <c r="W6465" t="str">
        <f t="shared" si="706"/>
        <v>ok</v>
      </c>
    </row>
    <row r="6466" spans="1:23" x14ac:dyDescent="0.3">
      <c r="A6466" t="s">
        <v>6508</v>
      </c>
      <c r="B6466" t="s">
        <v>47</v>
      </c>
      <c r="C6466" t="s">
        <v>12</v>
      </c>
      <c r="D6466" t="s">
        <v>48</v>
      </c>
      <c r="E6466" t="s">
        <v>20</v>
      </c>
      <c r="F6466" t="s">
        <v>60</v>
      </c>
      <c r="G6466" s="5">
        <v>7235.93</v>
      </c>
      <c r="H6466" s="5">
        <f t="shared" si="700"/>
        <v>130.24673999999999</v>
      </c>
      <c r="I6466" s="6">
        <v>1</v>
      </c>
      <c r="J6466" s="6">
        <v>7235.93</v>
      </c>
      <c r="K6466" s="5">
        <f t="shared" si="701"/>
        <v>130.24673999999999</v>
      </c>
      <c r="L6466" s="7">
        <v>2.0099999999999998</v>
      </c>
      <c r="M6466" s="7">
        <v>3722</v>
      </c>
      <c r="N6466" s="3">
        <v>45600</v>
      </c>
      <c r="O6466" s="4" t="str">
        <f t="shared" si="702"/>
        <v>2024-11</v>
      </c>
      <c r="P6466" s="4" t="str">
        <f t="shared" si="703"/>
        <v>11</v>
      </c>
      <c r="Q6466" s="4" t="str">
        <f t="shared" si="704"/>
        <v>November</v>
      </c>
      <c r="R6466" s="30" t="str">
        <f t="shared" si="705"/>
        <v>04</v>
      </c>
      <c r="W6466" t="str">
        <f t="shared" si="706"/>
        <v>ok</v>
      </c>
    </row>
    <row r="6467" spans="1:23" x14ac:dyDescent="0.3">
      <c r="A6467" t="s">
        <v>6509</v>
      </c>
      <c r="B6467" t="s">
        <v>17</v>
      </c>
      <c r="C6467" t="s">
        <v>18</v>
      </c>
      <c r="D6467" t="s">
        <v>19</v>
      </c>
      <c r="E6467" t="s">
        <v>20</v>
      </c>
      <c r="F6467" t="s">
        <v>60</v>
      </c>
      <c r="G6467" s="5">
        <v>3577.27</v>
      </c>
      <c r="H6467" s="5">
        <f t="shared" ref="H6467:H6530" si="707">G6467*0.018</f>
        <v>64.390859999999989</v>
      </c>
      <c r="I6467" s="6">
        <v>1</v>
      </c>
      <c r="J6467" s="6">
        <v>3577.27</v>
      </c>
      <c r="K6467" s="5">
        <f t="shared" ref="K6467:K6530" si="708">H6467*I6467</f>
        <v>64.390859999999989</v>
      </c>
      <c r="L6467" s="7">
        <v>3.46</v>
      </c>
      <c r="M6467" s="7">
        <v>2486</v>
      </c>
      <c r="N6467" s="3">
        <v>45627</v>
      </c>
      <c r="O6467" s="4" t="str">
        <f t="shared" ref="O6467:O6530" si="709">TEXT(N6467,"yyyy-mm")</f>
        <v>2024-12</v>
      </c>
      <c r="P6467" s="4" t="str">
        <f t="shared" ref="P6467:P6530" si="710">TEXT(N6467,"mm")</f>
        <v>12</v>
      </c>
      <c r="Q6467" s="4" t="str">
        <f t="shared" ref="Q6467:Q6530" si="711">TEXT(DATE(2024,P6467,1),"mmmm")</f>
        <v>December</v>
      </c>
      <c r="R6467" s="30" t="str">
        <f t="shared" ref="R6467:R6530" si="712">TEXT(N6467,"dd")</f>
        <v>01</v>
      </c>
      <c r="W6467" t="str">
        <f t="shared" ref="W6467:W6530" si="713">IF(G6467*I6467=J6467,"ok","False")</f>
        <v>ok</v>
      </c>
    </row>
    <row r="6468" spans="1:23" x14ac:dyDescent="0.3">
      <c r="A6468" t="s">
        <v>6510</v>
      </c>
      <c r="B6468" t="s">
        <v>51</v>
      </c>
      <c r="C6468" t="s">
        <v>29</v>
      </c>
      <c r="D6468" t="s">
        <v>52</v>
      </c>
      <c r="E6468" t="s">
        <v>20</v>
      </c>
      <c r="F6468" t="s">
        <v>15</v>
      </c>
      <c r="G6468" s="5">
        <v>10837.16</v>
      </c>
      <c r="H6468" s="5">
        <f t="shared" si="707"/>
        <v>195.06887999999998</v>
      </c>
      <c r="I6468" s="6">
        <v>4</v>
      </c>
      <c r="J6468" s="6">
        <v>43348.639999999999</v>
      </c>
      <c r="K6468" s="5">
        <f t="shared" si="708"/>
        <v>780.27551999999991</v>
      </c>
      <c r="L6468" s="7">
        <v>2.1</v>
      </c>
      <c r="M6468" s="7">
        <v>452</v>
      </c>
      <c r="N6468" s="3">
        <v>45530</v>
      </c>
      <c r="O6468" s="4" t="str">
        <f t="shared" si="709"/>
        <v>2024-08</v>
      </c>
      <c r="P6468" s="4" t="str">
        <f t="shared" si="710"/>
        <v>08</v>
      </c>
      <c r="Q6468" s="4" t="str">
        <f t="shared" si="711"/>
        <v>August</v>
      </c>
      <c r="R6468" s="30" t="str">
        <f t="shared" si="712"/>
        <v>26</v>
      </c>
      <c r="W6468" t="str">
        <f t="shared" si="713"/>
        <v>ok</v>
      </c>
    </row>
    <row r="6469" spans="1:23" x14ac:dyDescent="0.3">
      <c r="A6469" t="s">
        <v>6511</v>
      </c>
      <c r="B6469" t="s">
        <v>11</v>
      </c>
      <c r="C6469" t="s">
        <v>12</v>
      </c>
      <c r="D6469" t="s">
        <v>13</v>
      </c>
      <c r="E6469" t="s">
        <v>14</v>
      </c>
      <c r="F6469" t="s">
        <v>21</v>
      </c>
      <c r="G6469" s="5">
        <v>479.74</v>
      </c>
      <c r="H6469" s="5">
        <f t="shared" si="707"/>
        <v>8.6353200000000001</v>
      </c>
      <c r="I6469" s="6">
        <v>5</v>
      </c>
      <c r="J6469" s="6">
        <v>2398.6999999999998</v>
      </c>
      <c r="K6469" s="5">
        <f t="shared" si="708"/>
        <v>43.176600000000001</v>
      </c>
      <c r="L6469" s="7">
        <v>4.6100000000000003</v>
      </c>
      <c r="M6469" s="7">
        <v>544</v>
      </c>
      <c r="N6469" s="3">
        <v>45343</v>
      </c>
      <c r="O6469" s="4" t="str">
        <f t="shared" si="709"/>
        <v>2024-02</v>
      </c>
      <c r="P6469" s="4" t="str">
        <f t="shared" si="710"/>
        <v>02</v>
      </c>
      <c r="Q6469" s="4" t="str">
        <f t="shared" si="711"/>
        <v>February</v>
      </c>
      <c r="R6469" s="30" t="str">
        <f t="shared" si="712"/>
        <v>21</v>
      </c>
      <c r="W6469" t="str">
        <f t="shared" si="713"/>
        <v>ok</v>
      </c>
    </row>
    <row r="6470" spans="1:23" x14ac:dyDescent="0.3">
      <c r="A6470" t="s">
        <v>6512</v>
      </c>
      <c r="B6470" t="s">
        <v>63</v>
      </c>
      <c r="C6470" t="s">
        <v>18</v>
      </c>
      <c r="D6470" t="s">
        <v>64</v>
      </c>
      <c r="E6470" t="s">
        <v>20</v>
      </c>
      <c r="F6470" t="s">
        <v>38</v>
      </c>
      <c r="G6470" s="5">
        <v>5826.75</v>
      </c>
      <c r="H6470" s="5">
        <f t="shared" si="707"/>
        <v>104.88149999999999</v>
      </c>
      <c r="I6470" s="6">
        <v>5</v>
      </c>
      <c r="J6470" s="6">
        <v>29133.75</v>
      </c>
      <c r="K6470" s="5">
        <f t="shared" si="708"/>
        <v>524.40749999999991</v>
      </c>
      <c r="L6470" s="7">
        <v>4.21</v>
      </c>
      <c r="M6470" s="7">
        <v>53</v>
      </c>
      <c r="N6470" s="3">
        <v>45616</v>
      </c>
      <c r="O6470" s="4" t="str">
        <f t="shared" si="709"/>
        <v>2024-11</v>
      </c>
      <c r="P6470" s="4" t="str">
        <f t="shared" si="710"/>
        <v>11</v>
      </c>
      <c r="Q6470" s="4" t="str">
        <f t="shared" si="711"/>
        <v>November</v>
      </c>
      <c r="R6470" s="30" t="str">
        <f t="shared" si="712"/>
        <v>20</v>
      </c>
      <c r="W6470" t="str">
        <f t="shared" si="713"/>
        <v>ok</v>
      </c>
    </row>
    <row r="6471" spans="1:23" x14ac:dyDescent="0.3">
      <c r="A6471" t="s">
        <v>6513</v>
      </c>
      <c r="B6471" t="s">
        <v>23</v>
      </c>
      <c r="C6471" t="s">
        <v>24</v>
      </c>
      <c r="D6471" t="s">
        <v>25</v>
      </c>
      <c r="E6471" t="s">
        <v>20</v>
      </c>
      <c r="F6471" t="s">
        <v>38</v>
      </c>
      <c r="G6471" s="5">
        <v>10701.76</v>
      </c>
      <c r="H6471" s="5">
        <f t="shared" si="707"/>
        <v>192.63167999999999</v>
      </c>
      <c r="I6471" s="6">
        <v>5</v>
      </c>
      <c r="J6471" s="6">
        <v>53508.800000000003</v>
      </c>
      <c r="K6471" s="5">
        <f t="shared" si="708"/>
        <v>963.15839999999992</v>
      </c>
      <c r="L6471" s="7">
        <v>4.21</v>
      </c>
      <c r="M6471" s="7">
        <v>4242</v>
      </c>
      <c r="N6471" s="3">
        <v>45558</v>
      </c>
      <c r="O6471" s="4" t="str">
        <f t="shared" si="709"/>
        <v>2024-09</v>
      </c>
      <c r="P6471" s="4" t="str">
        <f t="shared" si="710"/>
        <v>09</v>
      </c>
      <c r="Q6471" s="4" t="str">
        <f t="shared" si="711"/>
        <v>September</v>
      </c>
      <c r="R6471" s="30" t="str">
        <f t="shared" si="712"/>
        <v>23</v>
      </c>
      <c r="W6471" t="str">
        <f t="shared" si="713"/>
        <v>ok</v>
      </c>
    </row>
    <row r="6472" spans="1:23" x14ac:dyDescent="0.3">
      <c r="A6472" t="s">
        <v>6514</v>
      </c>
      <c r="B6472" t="s">
        <v>41</v>
      </c>
      <c r="C6472" t="s">
        <v>42</v>
      </c>
      <c r="D6472" t="s">
        <v>43</v>
      </c>
      <c r="E6472" t="s">
        <v>14</v>
      </c>
      <c r="F6472" t="s">
        <v>21</v>
      </c>
      <c r="G6472" s="5">
        <v>14088.7</v>
      </c>
      <c r="H6472" s="5">
        <f t="shared" si="707"/>
        <v>253.5966</v>
      </c>
      <c r="I6472" s="6">
        <v>3</v>
      </c>
      <c r="J6472" s="6">
        <v>42266.1</v>
      </c>
      <c r="K6472" s="5">
        <f t="shared" si="708"/>
        <v>760.78980000000001</v>
      </c>
      <c r="L6472" s="7">
        <v>2.14</v>
      </c>
      <c r="M6472" s="7">
        <v>3283</v>
      </c>
      <c r="N6472" s="3">
        <v>45409</v>
      </c>
      <c r="O6472" s="4" t="str">
        <f t="shared" si="709"/>
        <v>2024-04</v>
      </c>
      <c r="P6472" s="4" t="str">
        <f t="shared" si="710"/>
        <v>04</v>
      </c>
      <c r="Q6472" s="4" t="str">
        <f t="shared" si="711"/>
        <v>April</v>
      </c>
      <c r="R6472" s="30" t="str">
        <f t="shared" si="712"/>
        <v>27</v>
      </c>
      <c r="W6472" t="str">
        <f t="shared" si="713"/>
        <v>ok</v>
      </c>
    </row>
    <row r="6473" spans="1:23" x14ac:dyDescent="0.3">
      <c r="A6473" t="s">
        <v>6515</v>
      </c>
      <c r="B6473" t="s">
        <v>47</v>
      </c>
      <c r="C6473" t="s">
        <v>12</v>
      </c>
      <c r="D6473" t="s">
        <v>48</v>
      </c>
      <c r="E6473" t="s">
        <v>14</v>
      </c>
      <c r="F6473" t="s">
        <v>31</v>
      </c>
      <c r="G6473" s="5">
        <v>13827.29</v>
      </c>
      <c r="H6473" s="5">
        <f t="shared" si="707"/>
        <v>248.89122</v>
      </c>
      <c r="I6473" s="6">
        <v>1</v>
      </c>
      <c r="J6473" s="6">
        <v>13827.29</v>
      </c>
      <c r="K6473" s="5">
        <f t="shared" si="708"/>
        <v>248.89122</v>
      </c>
      <c r="L6473" s="7">
        <v>4.87</v>
      </c>
      <c r="M6473" s="7">
        <v>178</v>
      </c>
      <c r="N6473" s="3">
        <v>45476</v>
      </c>
      <c r="O6473" s="4" t="str">
        <f t="shared" si="709"/>
        <v>2024-07</v>
      </c>
      <c r="P6473" s="4" t="str">
        <f t="shared" si="710"/>
        <v>07</v>
      </c>
      <c r="Q6473" s="4" t="str">
        <f t="shared" si="711"/>
        <v>July</v>
      </c>
      <c r="R6473" s="30" t="str">
        <f t="shared" si="712"/>
        <v>03</v>
      </c>
      <c r="W6473" t="str">
        <f t="shared" si="713"/>
        <v>ok</v>
      </c>
    </row>
    <row r="6474" spans="1:23" x14ac:dyDescent="0.3">
      <c r="A6474" t="s">
        <v>6516</v>
      </c>
      <c r="B6474" t="s">
        <v>51</v>
      </c>
      <c r="C6474" t="s">
        <v>29</v>
      </c>
      <c r="D6474" t="s">
        <v>52</v>
      </c>
      <c r="E6474" t="s">
        <v>45</v>
      </c>
      <c r="F6474" t="s">
        <v>26</v>
      </c>
      <c r="G6474" s="5">
        <v>7043.35</v>
      </c>
      <c r="H6474" s="5">
        <f t="shared" si="707"/>
        <v>126.7803</v>
      </c>
      <c r="I6474" s="6">
        <v>3</v>
      </c>
      <c r="J6474" s="6">
        <v>21130.05</v>
      </c>
      <c r="K6474" s="5">
        <f t="shared" si="708"/>
        <v>380.34089999999998</v>
      </c>
      <c r="L6474" s="7">
        <v>2.52</v>
      </c>
      <c r="M6474" s="7">
        <v>4350</v>
      </c>
      <c r="N6474" s="3">
        <v>45384</v>
      </c>
      <c r="O6474" s="4" t="str">
        <f t="shared" si="709"/>
        <v>2024-04</v>
      </c>
      <c r="P6474" s="4" t="str">
        <f t="shared" si="710"/>
        <v>04</v>
      </c>
      <c r="Q6474" s="4" t="str">
        <f t="shared" si="711"/>
        <v>April</v>
      </c>
      <c r="R6474" s="30" t="str">
        <f t="shared" si="712"/>
        <v>02</v>
      </c>
      <c r="W6474" t="str">
        <f t="shared" si="713"/>
        <v>ok</v>
      </c>
    </row>
    <row r="6475" spans="1:23" x14ac:dyDescent="0.3">
      <c r="A6475" t="s">
        <v>6517</v>
      </c>
      <c r="B6475" t="s">
        <v>47</v>
      </c>
      <c r="C6475" t="s">
        <v>12</v>
      </c>
      <c r="D6475" t="s">
        <v>48</v>
      </c>
      <c r="E6475" t="s">
        <v>14</v>
      </c>
      <c r="F6475" t="s">
        <v>60</v>
      </c>
      <c r="G6475" s="5">
        <v>11662.27</v>
      </c>
      <c r="H6475" s="5">
        <f t="shared" si="707"/>
        <v>209.92086</v>
      </c>
      <c r="I6475" s="6">
        <v>1</v>
      </c>
      <c r="J6475" s="6">
        <v>11662.27</v>
      </c>
      <c r="K6475" s="5">
        <f t="shared" si="708"/>
        <v>209.92086</v>
      </c>
      <c r="L6475" s="7">
        <v>2.23</v>
      </c>
      <c r="M6475" s="7">
        <v>511</v>
      </c>
      <c r="N6475" s="3">
        <v>45455</v>
      </c>
      <c r="O6475" s="4" t="str">
        <f t="shared" si="709"/>
        <v>2024-06</v>
      </c>
      <c r="P6475" s="4" t="str">
        <f t="shared" si="710"/>
        <v>06</v>
      </c>
      <c r="Q6475" s="4" t="str">
        <f t="shared" si="711"/>
        <v>June</v>
      </c>
      <c r="R6475" s="30" t="str">
        <f t="shared" si="712"/>
        <v>12</v>
      </c>
      <c r="W6475" t="str">
        <f t="shared" si="713"/>
        <v>ok</v>
      </c>
    </row>
    <row r="6476" spans="1:23" x14ac:dyDescent="0.3">
      <c r="A6476" t="s">
        <v>6518</v>
      </c>
      <c r="B6476" t="s">
        <v>36</v>
      </c>
      <c r="C6476" t="s">
        <v>18</v>
      </c>
      <c r="D6476" t="s">
        <v>37</v>
      </c>
      <c r="E6476" t="s">
        <v>45</v>
      </c>
      <c r="F6476" t="s">
        <v>21</v>
      </c>
      <c r="G6476" s="5">
        <v>11587.25</v>
      </c>
      <c r="H6476" s="5">
        <f t="shared" si="707"/>
        <v>208.57049999999998</v>
      </c>
      <c r="I6476" s="6">
        <v>3</v>
      </c>
      <c r="J6476" s="6">
        <v>34761.75</v>
      </c>
      <c r="K6476" s="5">
        <f t="shared" si="708"/>
        <v>625.71149999999989</v>
      </c>
      <c r="L6476" s="7">
        <v>2.83</v>
      </c>
      <c r="M6476" s="7">
        <v>4317</v>
      </c>
      <c r="N6476" s="3">
        <v>45635</v>
      </c>
      <c r="O6476" s="4" t="str">
        <f t="shared" si="709"/>
        <v>2024-12</v>
      </c>
      <c r="P6476" s="4" t="str">
        <f t="shared" si="710"/>
        <v>12</v>
      </c>
      <c r="Q6476" s="4" t="str">
        <f t="shared" si="711"/>
        <v>December</v>
      </c>
      <c r="R6476" s="30" t="str">
        <f t="shared" si="712"/>
        <v>09</v>
      </c>
      <c r="W6476" t="str">
        <f t="shared" si="713"/>
        <v>ok</v>
      </c>
    </row>
    <row r="6477" spans="1:23" x14ac:dyDescent="0.3">
      <c r="A6477" t="s">
        <v>6519</v>
      </c>
      <c r="B6477" t="s">
        <v>33</v>
      </c>
      <c r="C6477" t="s">
        <v>12</v>
      </c>
      <c r="D6477" t="s">
        <v>34</v>
      </c>
      <c r="E6477" t="s">
        <v>14</v>
      </c>
      <c r="F6477" t="s">
        <v>15</v>
      </c>
      <c r="G6477" s="5">
        <v>5533.39</v>
      </c>
      <c r="H6477" s="5">
        <f t="shared" si="707"/>
        <v>99.601020000000005</v>
      </c>
      <c r="I6477" s="6">
        <v>1</v>
      </c>
      <c r="J6477" s="6">
        <v>5533.39</v>
      </c>
      <c r="K6477" s="5">
        <f t="shared" si="708"/>
        <v>99.601020000000005</v>
      </c>
      <c r="L6477" s="7">
        <v>4.7699999999999996</v>
      </c>
      <c r="M6477" s="7">
        <v>2209</v>
      </c>
      <c r="N6477" s="3">
        <v>45346</v>
      </c>
      <c r="O6477" s="4" t="str">
        <f t="shared" si="709"/>
        <v>2024-02</v>
      </c>
      <c r="P6477" s="4" t="str">
        <f t="shared" si="710"/>
        <v>02</v>
      </c>
      <c r="Q6477" s="4" t="str">
        <f t="shared" si="711"/>
        <v>February</v>
      </c>
      <c r="R6477" s="30" t="str">
        <f t="shared" si="712"/>
        <v>24</v>
      </c>
      <c r="W6477" t="str">
        <f t="shared" si="713"/>
        <v>ok</v>
      </c>
    </row>
    <row r="6478" spans="1:23" x14ac:dyDescent="0.3">
      <c r="A6478" t="s">
        <v>6520</v>
      </c>
      <c r="B6478" t="s">
        <v>17</v>
      </c>
      <c r="C6478" t="s">
        <v>18</v>
      </c>
      <c r="D6478" t="s">
        <v>19</v>
      </c>
      <c r="E6478" t="s">
        <v>14</v>
      </c>
      <c r="F6478" t="s">
        <v>26</v>
      </c>
      <c r="G6478" s="5">
        <v>6113.14</v>
      </c>
      <c r="H6478" s="5">
        <f t="shared" si="707"/>
        <v>110.03652</v>
      </c>
      <c r="I6478" s="6">
        <v>1</v>
      </c>
      <c r="J6478" s="6">
        <v>6113.14</v>
      </c>
      <c r="K6478" s="5">
        <f t="shared" si="708"/>
        <v>110.03652</v>
      </c>
      <c r="L6478" s="7">
        <v>1.44</v>
      </c>
      <c r="M6478" s="7">
        <v>1303</v>
      </c>
      <c r="N6478" s="3">
        <v>45551</v>
      </c>
      <c r="O6478" s="4" t="str">
        <f t="shared" si="709"/>
        <v>2024-09</v>
      </c>
      <c r="P6478" s="4" t="str">
        <f t="shared" si="710"/>
        <v>09</v>
      </c>
      <c r="Q6478" s="4" t="str">
        <f t="shared" si="711"/>
        <v>September</v>
      </c>
      <c r="R6478" s="30" t="str">
        <f t="shared" si="712"/>
        <v>16</v>
      </c>
      <c r="W6478" t="str">
        <f t="shared" si="713"/>
        <v>ok</v>
      </c>
    </row>
    <row r="6479" spans="1:23" x14ac:dyDescent="0.3">
      <c r="A6479" t="s">
        <v>6521</v>
      </c>
      <c r="B6479" t="s">
        <v>17</v>
      </c>
      <c r="C6479" t="s">
        <v>18</v>
      </c>
      <c r="D6479" t="s">
        <v>19</v>
      </c>
      <c r="E6479" t="s">
        <v>45</v>
      </c>
      <c r="F6479" t="s">
        <v>26</v>
      </c>
      <c r="G6479" s="5">
        <v>12766.19</v>
      </c>
      <c r="H6479" s="5">
        <f t="shared" si="707"/>
        <v>229.79141999999999</v>
      </c>
      <c r="I6479" s="6">
        <v>4</v>
      </c>
      <c r="J6479" s="6">
        <v>51064.76</v>
      </c>
      <c r="K6479" s="5">
        <f t="shared" si="708"/>
        <v>919.16567999999995</v>
      </c>
      <c r="L6479" s="7">
        <v>3.98</v>
      </c>
      <c r="M6479" s="7">
        <v>1906</v>
      </c>
      <c r="N6479" s="3">
        <v>45295</v>
      </c>
      <c r="O6479" s="4" t="str">
        <f t="shared" si="709"/>
        <v>2024-01</v>
      </c>
      <c r="P6479" s="4" t="str">
        <f t="shared" si="710"/>
        <v>01</v>
      </c>
      <c r="Q6479" s="4" t="str">
        <f t="shared" si="711"/>
        <v>January</v>
      </c>
      <c r="R6479" s="30" t="str">
        <f t="shared" si="712"/>
        <v>04</v>
      </c>
      <c r="W6479" t="str">
        <f t="shared" si="713"/>
        <v>ok</v>
      </c>
    </row>
    <row r="6480" spans="1:23" x14ac:dyDescent="0.3">
      <c r="A6480" t="s">
        <v>6522</v>
      </c>
      <c r="B6480" t="s">
        <v>63</v>
      </c>
      <c r="C6480" t="s">
        <v>18</v>
      </c>
      <c r="D6480" t="s">
        <v>64</v>
      </c>
      <c r="E6480" t="s">
        <v>14</v>
      </c>
      <c r="F6480" t="s">
        <v>15</v>
      </c>
      <c r="G6480" s="5">
        <v>7039.79</v>
      </c>
      <c r="H6480" s="5">
        <f t="shared" si="707"/>
        <v>126.71621999999999</v>
      </c>
      <c r="I6480" s="6">
        <v>5</v>
      </c>
      <c r="J6480" s="6">
        <v>35198.949999999997</v>
      </c>
      <c r="K6480" s="5">
        <f t="shared" si="708"/>
        <v>633.58109999999999</v>
      </c>
      <c r="L6480" s="7">
        <v>2.67</v>
      </c>
      <c r="M6480" s="7">
        <v>4350</v>
      </c>
      <c r="N6480" s="3">
        <v>45475</v>
      </c>
      <c r="O6480" s="4" t="str">
        <f t="shared" si="709"/>
        <v>2024-07</v>
      </c>
      <c r="P6480" s="4" t="str">
        <f t="shared" si="710"/>
        <v>07</v>
      </c>
      <c r="Q6480" s="4" t="str">
        <f t="shared" si="711"/>
        <v>July</v>
      </c>
      <c r="R6480" s="30" t="str">
        <f t="shared" si="712"/>
        <v>02</v>
      </c>
      <c r="W6480" t="str">
        <f t="shared" si="713"/>
        <v>ok</v>
      </c>
    </row>
    <row r="6481" spans="1:23" x14ac:dyDescent="0.3">
      <c r="A6481" t="s">
        <v>6523</v>
      </c>
      <c r="B6481" t="s">
        <v>11</v>
      </c>
      <c r="C6481" t="s">
        <v>12</v>
      </c>
      <c r="D6481" t="s">
        <v>13</v>
      </c>
      <c r="E6481" t="s">
        <v>45</v>
      </c>
      <c r="F6481" t="s">
        <v>31</v>
      </c>
      <c r="G6481" s="5">
        <v>19822.13</v>
      </c>
      <c r="H6481" s="5">
        <f t="shared" si="707"/>
        <v>356.79834</v>
      </c>
      <c r="I6481" s="6">
        <v>3</v>
      </c>
      <c r="J6481" s="6">
        <v>59466.39</v>
      </c>
      <c r="K6481" s="5">
        <f t="shared" si="708"/>
        <v>1070.3950199999999</v>
      </c>
      <c r="L6481" s="7">
        <v>3.96</v>
      </c>
      <c r="M6481" s="7">
        <v>2227</v>
      </c>
      <c r="N6481" s="3">
        <v>45536</v>
      </c>
      <c r="O6481" s="4" t="str">
        <f t="shared" si="709"/>
        <v>2024-09</v>
      </c>
      <c r="P6481" s="4" t="str">
        <f t="shared" si="710"/>
        <v>09</v>
      </c>
      <c r="Q6481" s="4" t="str">
        <f t="shared" si="711"/>
        <v>September</v>
      </c>
      <c r="R6481" s="30" t="str">
        <f t="shared" si="712"/>
        <v>01</v>
      </c>
      <c r="W6481" t="str">
        <f t="shared" si="713"/>
        <v>ok</v>
      </c>
    </row>
    <row r="6482" spans="1:23" x14ac:dyDescent="0.3">
      <c r="A6482" t="s">
        <v>6524</v>
      </c>
      <c r="B6482" t="s">
        <v>17</v>
      </c>
      <c r="C6482" t="s">
        <v>18</v>
      </c>
      <c r="D6482" t="s">
        <v>19</v>
      </c>
      <c r="E6482" t="s">
        <v>45</v>
      </c>
      <c r="F6482" t="s">
        <v>26</v>
      </c>
      <c r="G6482" s="5">
        <v>7720.47</v>
      </c>
      <c r="H6482" s="5">
        <f t="shared" si="707"/>
        <v>138.96845999999999</v>
      </c>
      <c r="I6482" s="6">
        <v>4</v>
      </c>
      <c r="J6482" s="6">
        <v>30881.88</v>
      </c>
      <c r="K6482" s="5">
        <f t="shared" si="708"/>
        <v>555.87383999999997</v>
      </c>
      <c r="L6482" s="7">
        <v>4.2300000000000004</v>
      </c>
      <c r="M6482" s="7">
        <v>591</v>
      </c>
      <c r="N6482" s="3">
        <v>45489</v>
      </c>
      <c r="O6482" s="4" t="str">
        <f t="shared" si="709"/>
        <v>2024-07</v>
      </c>
      <c r="P6482" s="4" t="str">
        <f t="shared" si="710"/>
        <v>07</v>
      </c>
      <c r="Q6482" s="4" t="str">
        <f t="shared" si="711"/>
        <v>July</v>
      </c>
      <c r="R6482" s="30" t="str">
        <f t="shared" si="712"/>
        <v>16</v>
      </c>
      <c r="W6482" t="str">
        <f t="shared" si="713"/>
        <v>ok</v>
      </c>
    </row>
    <row r="6483" spans="1:23" x14ac:dyDescent="0.3">
      <c r="A6483" t="s">
        <v>6525</v>
      </c>
      <c r="B6483" t="s">
        <v>63</v>
      </c>
      <c r="C6483" t="s">
        <v>18</v>
      </c>
      <c r="D6483" t="s">
        <v>64</v>
      </c>
      <c r="E6483" t="s">
        <v>20</v>
      </c>
      <c r="F6483" t="s">
        <v>31</v>
      </c>
      <c r="G6483" s="5">
        <v>18842.57</v>
      </c>
      <c r="H6483" s="5">
        <f t="shared" si="707"/>
        <v>339.16625999999997</v>
      </c>
      <c r="I6483" s="6">
        <v>2</v>
      </c>
      <c r="J6483" s="6">
        <v>37685.14</v>
      </c>
      <c r="K6483" s="5">
        <f t="shared" si="708"/>
        <v>678.33251999999993</v>
      </c>
      <c r="L6483" s="7">
        <v>1.95</v>
      </c>
      <c r="M6483" s="7">
        <v>2616</v>
      </c>
      <c r="N6483" s="3">
        <v>45502</v>
      </c>
      <c r="O6483" s="4" t="str">
        <f t="shared" si="709"/>
        <v>2024-07</v>
      </c>
      <c r="P6483" s="4" t="str">
        <f t="shared" si="710"/>
        <v>07</v>
      </c>
      <c r="Q6483" s="4" t="str">
        <f t="shared" si="711"/>
        <v>July</v>
      </c>
      <c r="R6483" s="30" t="str">
        <f t="shared" si="712"/>
        <v>29</v>
      </c>
      <c r="W6483" t="str">
        <f t="shared" si="713"/>
        <v>ok</v>
      </c>
    </row>
    <row r="6484" spans="1:23" x14ac:dyDescent="0.3">
      <c r="A6484" t="s">
        <v>6526</v>
      </c>
      <c r="B6484" t="s">
        <v>47</v>
      </c>
      <c r="C6484" t="s">
        <v>12</v>
      </c>
      <c r="D6484" t="s">
        <v>48</v>
      </c>
      <c r="E6484" t="s">
        <v>20</v>
      </c>
      <c r="F6484" t="s">
        <v>26</v>
      </c>
      <c r="G6484" s="5">
        <v>254.38</v>
      </c>
      <c r="H6484" s="5">
        <f t="shared" si="707"/>
        <v>4.5788399999999996</v>
      </c>
      <c r="I6484" s="6">
        <v>5</v>
      </c>
      <c r="J6484" s="6">
        <v>1271.9000000000001</v>
      </c>
      <c r="K6484" s="5">
        <f t="shared" si="708"/>
        <v>22.894199999999998</v>
      </c>
      <c r="L6484" s="7">
        <v>4.4000000000000004</v>
      </c>
      <c r="M6484" s="7">
        <v>3047</v>
      </c>
      <c r="N6484" s="3">
        <v>45432</v>
      </c>
      <c r="O6484" s="4" t="str">
        <f t="shared" si="709"/>
        <v>2024-05</v>
      </c>
      <c r="P6484" s="4" t="str">
        <f t="shared" si="710"/>
        <v>05</v>
      </c>
      <c r="Q6484" s="4" t="str">
        <f t="shared" si="711"/>
        <v>May</v>
      </c>
      <c r="R6484" s="30" t="str">
        <f t="shared" si="712"/>
        <v>20</v>
      </c>
      <c r="W6484" t="str">
        <f t="shared" si="713"/>
        <v>ok</v>
      </c>
    </row>
    <row r="6485" spans="1:23" x14ac:dyDescent="0.3">
      <c r="A6485" t="s">
        <v>6527</v>
      </c>
      <c r="B6485" t="s">
        <v>41</v>
      </c>
      <c r="C6485" t="s">
        <v>42</v>
      </c>
      <c r="D6485" t="s">
        <v>43</v>
      </c>
      <c r="E6485" t="s">
        <v>45</v>
      </c>
      <c r="F6485" t="s">
        <v>60</v>
      </c>
      <c r="G6485" s="5">
        <v>19648.509999999998</v>
      </c>
      <c r="H6485" s="5">
        <f t="shared" si="707"/>
        <v>353.67317999999995</v>
      </c>
      <c r="I6485" s="6">
        <v>2</v>
      </c>
      <c r="J6485" s="6">
        <v>39297.019999999997</v>
      </c>
      <c r="K6485" s="5">
        <f t="shared" si="708"/>
        <v>707.34635999999989</v>
      </c>
      <c r="L6485" s="7">
        <v>3.25</v>
      </c>
      <c r="M6485" s="7">
        <v>3250</v>
      </c>
      <c r="N6485" s="3">
        <v>45622</v>
      </c>
      <c r="O6485" s="4" t="str">
        <f t="shared" si="709"/>
        <v>2024-11</v>
      </c>
      <c r="P6485" s="4" t="str">
        <f t="shared" si="710"/>
        <v>11</v>
      </c>
      <c r="Q6485" s="4" t="str">
        <f t="shared" si="711"/>
        <v>November</v>
      </c>
      <c r="R6485" s="30" t="str">
        <f t="shared" si="712"/>
        <v>26</v>
      </c>
      <c r="W6485" t="str">
        <f t="shared" si="713"/>
        <v>ok</v>
      </c>
    </row>
    <row r="6486" spans="1:23" x14ac:dyDescent="0.3">
      <c r="A6486" t="s">
        <v>6528</v>
      </c>
      <c r="B6486" t="s">
        <v>51</v>
      </c>
      <c r="C6486" t="s">
        <v>29</v>
      </c>
      <c r="D6486" t="s">
        <v>52</v>
      </c>
      <c r="E6486" t="s">
        <v>20</v>
      </c>
      <c r="F6486" t="s">
        <v>31</v>
      </c>
      <c r="G6486" s="5">
        <v>9023.81</v>
      </c>
      <c r="H6486" s="5">
        <f t="shared" si="707"/>
        <v>162.42857999999998</v>
      </c>
      <c r="I6486" s="6">
        <v>3</v>
      </c>
      <c r="J6486" s="6">
        <v>27071.43</v>
      </c>
      <c r="K6486" s="5">
        <f t="shared" si="708"/>
        <v>487.28573999999992</v>
      </c>
      <c r="L6486" s="7">
        <v>2.2799999999999998</v>
      </c>
      <c r="M6486" s="7">
        <v>626</v>
      </c>
      <c r="N6486" s="3">
        <v>45322</v>
      </c>
      <c r="O6486" s="4" t="str">
        <f t="shared" si="709"/>
        <v>2024-01</v>
      </c>
      <c r="P6486" s="4" t="str">
        <f t="shared" si="710"/>
        <v>01</v>
      </c>
      <c r="Q6486" s="4" t="str">
        <f t="shared" si="711"/>
        <v>January</v>
      </c>
      <c r="R6486" s="30" t="str">
        <f t="shared" si="712"/>
        <v>31</v>
      </c>
      <c r="W6486" t="str">
        <f t="shared" si="713"/>
        <v>ok</v>
      </c>
    </row>
    <row r="6487" spans="1:23" x14ac:dyDescent="0.3">
      <c r="A6487" t="s">
        <v>6529</v>
      </c>
      <c r="B6487" t="s">
        <v>63</v>
      </c>
      <c r="C6487" t="s">
        <v>18</v>
      </c>
      <c r="D6487" t="s">
        <v>64</v>
      </c>
      <c r="E6487" t="s">
        <v>14</v>
      </c>
      <c r="F6487" t="s">
        <v>38</v>
      </c>
      <c r="G6487" s="5">
        <v>19515.8</v>
      </c>
      <c r="H6487" s="5">
        <f t="shared" si="707"/>
        <v>351.28439999999995</v>
      </c>
      <c r="I6487" s="6">
        <v>5</v>
      </c>
      <c r="J6487" s="6">
        <v>97579</v>
      </c>
      <c r="K6487" s="5">
        <f t="shared" si="708"/>
        <v>1756.4219999999998</v>
      </c>
      <c r="L6487" s="7">
        <v>2.37</v>
      </c>
      <c r="M6487" s="7">
        <v>2515</v>
      </c>
      <c r="N6487" s="3">
        <v>45319</v>
      </c>
      <c r="O6487" s="4" t="str">
        <f t="shared" si="709"/>
        <v>2024-01</v>
      </c>
      <c r="P6487" s="4" t="str">
        <f t="shared" si="710"/>
        <v>01</v>
      </c>
      <c r="Q6487" s="4" t="str">
        <f t="shared" si="711"/>
        <v>January</v>
      </c>
      <c r="R6487" s="30" t="str">
        <f t="shared" si="712"/>
        <v>28</v>
      </c>
      <c r="W6487" t="str">
        <f t="shared" si="713"/>
        <v>ok</v>
      </c>
    </row>
    <row r="6488" spans="1:23" x14ac:dyDescent="0.3">
      <c r="A6488" t="s">
        <v>6530</v>
      </c>
      <c r="B6488" t="s">
        <v>17</v>
      </c>
      <c r="C6488" t="s">
        <v>18</v>
      </c>
      <c r="D6488" t="s">
        <v>19</v>
      </c>
      <c r="E6488" t="s">
        <v>20</v>
      </c>
      <c r="F6488" t="s">
        <v>15</v>
      </c>
      <c r="G6488" s="5">
        <v>2926.42</v>
      </c>
      <c r="H6488" s="5">
        <f t="shared" si="707"/>
        <v>52.675559999999997</v>
      </c>
      <c r="I6488" s="6">
        <v>4</v>
      </c>
      <c r="J6488" s="6">
        <v>11705.68</v>
      </c>
      <c r="K6488" s="5">
        <f t="shared" si="708"/>
        <v>210.70223999999999</v>
      </c>
      <c r="L6488" s="7">
        <v>3.13</v>
      </c>
      <c r="M6488" s="7">
        <v>1917</v>
      </c>
      <c r="N6488" s="3">
        <v>45346</v>
      </c>
      <c r="O6488" s="4" t="str">
        <f t="shared" si="709"/>
        <v>2024-02</v>
      </c>
      <c r="P6488" s="4" t="str">
        <f t="shared" si="710"/>
        <v>02</v>
      </c>
      <c r="Q6488" s="4" t="str">
        <f t="shared" si="711"/>
        <v>February</v>
      </c>
      <c r="R6488" s="30" t="str">
        <f t="shared" si="712"/>
        <v>24</v>
      </c>
      <c r="W6488" t="str">
        <f t="shared" si="713"/>
        <v>ok</v>
      </c>
    </row>
    <row r="6489" spans="1:23" x14ac:dyDescent="0.3">
      <c r="A6489" t="s">
        <v>6531</v>
      </c>
      <c r="B6489" t="s">
        <v>63</v>
      </c>
      <c r="C6489" t="s">
        <v>18</v>
      </c>
      <c r="D6489" t="s">
        <v>64</v>
      </c>
      <c r="E6489" t="s">
        <v>45</v>
      </c>
      <c r="F6489" t="s">
        <v>38</v>
      </c>
      <c r="G6489" s="5">
        <v>10644.43</v>
      </c>
      <c r="H6489" s="5">
        <f t="shared" si="707"/>
        <v>191.59974</v>
      </c>
      <c r="I6489" s="6">
        <v>3</v>
      </c>
      <c r="J6489" s="6">
        <v>31933.29</v>
      </c>
      <c r="K6489" s="5">
        <f t="shared" si="708"/>
        <v>574.79921999999999</v>
      </c>
      <c r="L6489" s="7">
        <v>2.72</v>
      </c>
      <c r="M6489" s="7">
        <v>2735</v>
      </c>
      <c r="N6489" s="3">
        <v>45377</v>
      </c>
      <c r="O6489" s="4" t="str">
        <f t="shared" si="709"/>
        <v>2024-03</v>
      </c>
      <c r="P6489" s="4" t="str">
        <f t="shared" si="710"/>
        <v>03</v>
      </c>
      <c r="Q6489" s="4" t="str">
        <f t="shared" si="711"/>
        <v>March</v>
      </c>
      <c r="R6489" s="30" t="str">
        <f t="shared" si="712"/>
        <v>26</v>
      </c>
      <c r="W6489" t="str">
        <f t="shared" si="713"/>
        <v>ok</v>
      </c>
    </row>
    <row r="6490" spans="1:23" x14ac:dyDescent="0.3">
      <c r="A6490" t="s">
        <v>6532</v>
      </c>
      <c r="B6490" t="s">
        <v>28</v>
      </c>
      <c r="C6490" t="s">
        <v>29</v>
      </c>
      <c r="D6490" t="s">
        <v>30</v>
      </c>
      <c r="E6490" t="s">
        <v>20</v>
      </c>
      <c r="F6490" t="s">
        <v>26</v>
      </c>
      <c r="G6490" s="5">
        <v>8072.33</v>
      </c>
      <c r="H6490" s="5">
        <f t="shared" si="707"/>
        <v>145.30194</v>
      </c>
      <c r="I6490" s="6">
        <v>2</v>
      </c>
      <c r="J6490" s="6">
        <v>16144.66</v>
      </c>
      <c r="K6490" s="5">
        <f t="shared" si="708"/>
        <v>290.60388</v>
      </c>
      <c r="L6490" s="7">
        <v>2.92</v>
      </c>
      <c r="M6490" s="7">
        <v>4200</v>
      </c>
      <c r="N6490" s="3">
        <v>45332</v>
      </c>
      <c r="O6490" s="4" t="str">
        <f t="shared" si="709"/>
        <v>2024-02</v>
      </c>
      <c r="P6490" s="4" t="str">
        <f t="shared" si="710"/>
        <v>02</v>
      </c>
      <c r="Q6490" s="4" t="str">
        <f t="shared" si="711"/>
        <v>February</v>
      </c>
      <c r="R6490" s="30" t="str">
        <f t="shared" si="712"/>
        <v>10</v>
      </c>
      <c r="W6490" t="str">
        <f t="shared" si="713"/>
        <v>ok</v>
      </c>
    </row>
    <row r="6491" spans="1:23" x14ac:dyDescent="0.3">
      <c r="A6491" t="s">
        <v>6533</v>
      </c>
      <c r="B6491" t="s">
        <v>17</v>
      </c>
      <c r="C6491" t="s">
        <v>18</v>
      </c>
      <c r="D6491" t="s">
        <v>19</v>
      </c>
      <c r="E6491" t="s">
        <v>45</v>
      </c>
      <c r="F6491" t="s">
        <v>60</v>
      </c>
      <c r="G6491" s="5">
        <v>11203.98</v>
      </c>
      <c r="H6491" s="5">
        <f t="shared" si="707"/>
        <v>201.67163999999997</v>
      </c>
      <c r="I6491" s="6">
        <v>4</v>
      </c>
      <c r="J6491" s="6">
        <v>44815.92</v>
      </c>
      <c r="K6491" s="5">
        <f t="shared" si="708"/>
        <v>806.68655999999987</v>
      </c>
      <c r="L6491" s="7">
        <v>1.44</v>
      </c>
      <c r="M6491" s="7">
        <v>1133</v>
      </c>
      <c r="N6491" s="3">
        <v>45483</v>
      </c>
      <c r="O6491" s="4" t="str">
        <f t="shared" si="709"/>
        <v>2024-07</v>
      </c>
      <c r="P6491" s="4" t="str">
        <f t="shared" si="710"/>
        <v>07</v>
      </c>
      <c r="Q6491" s="4" t="str">
        <f t="shared" si="711"/>
        <v>July</v>
      </c>
      <c r="R6491" s="30" t="str">
        <f t="shared" si="712"/>
        <v>10</v>
      </c>
      <c r="W6491" t="str">
        <f t="shared" si="713"/>
        <v>ok</v>
      </c>
    </row>
    <row r="6492" spans="1:23" x14ac:dyDescent="0.3">
      <c r="A6492" t="s">
        <v>6534</v>
      </c>
      <c r="B6492" t="s">
        <v>36</v>
      </c>
      <c r="C6492" t="s">
        <v>18</v>
      </c>
      <c r="D6492" t="s">
        <v>37</v>
      </c>
      <c r="E6492" t="s">
        <v>20</v>
      </c>
      <c r="F6492" t="s">
        <v>60</v>
      </c>
      <c r="G6492" s="5">
        <v>2749.96</v>
      </c>
      <c r="H6492" s="5">
        <f t="shared" si="707"/>
        <v>49.499279999999999</v>
      </c>
      <c r="I6492" s="6">
        <v>1</v>
      </c>
      <c r="J6492" s="6">
        <v>2749.96</v>
      </c>
      <c r="K6492" s="5">
        <f t="shared" si="708"/>
        <v>49.499279999999999</v>
      </c>
      <c r="L6492" s="7">
        <v>4.07</v>
      </c>
      <c r="M6492" s="7">
        <v>937</v>
      </c>
      <c r="N6492" s="3">
        <v>45616</v>
      </c>
      <c r="O6492" s="4" t="str">
        <f t="shared" si="709"/>
        <v>2024-11</v>
      </c>
      <c r="P6492" s="4" t="str">
        <f t="shared" si="710"/>
        <v>11</v>
      </c>
      <c r="Q6492" s="4" t="str">
        <f t="shared" si="711"/>
        <v>November</v>
      </c>
      <c r="R6492" s="30" t="str">
        <f t="shared" si="712"/>
        <v>20</v>
      </c>
      <c r="W6492" t="str">
        <f t="shared" si="713"/>
        <v>ok</v>
      </c>
    </row>
    <row r="6493" spans="1:23" x14ac:dyDescent="0.3">
      <c r="A6493" t="s">
        <v>6535</v>
      </c>
      <c r="B6493" t="s">
        <v>33</v>
      </c>
      <c r="C6493" t="s">
        <v>12</v>
      </c>
      <c r="D6493" t="s">
        <v>34</v>
      </c>
      <c r="E6493" t="s">
        <v>14</v>
      </c>
      <c r="F6493" t="s">
        <v>26</v>
      </c>
      <c r="G6493" s="5">
        <v>2802.24</v>
      </c>
      <c r="H6493" s="5">
        <f t="shared" si="707"/>
        <v>50.440319999999993</v>
      </c>
      <c r="I6493" s="6">
        <v>3</v>
      </c>
      <c r="J6493" s="6">
        <v>8406.7199999999993</v>
      </c>
      <c r="K6493" s="5">
        <f t="shared" si="708"/>
        <v>151.32095999999999</v>
      </c>
      <c r="L6493" s="7">
        <v>2.4500000000000002</v>
      </c>
      <c r="M6493" s="7">
        <v>782</v>
      </c>
      <c r="N6493" s="3">
        <v>45521</v>
      </c>
      <c r="O6493" s="4" t="str">
        <f t="shared" si="709"/>
        <v>2024-08</v>
      </c>
      <c r="P6493" s="4" t="str">
        <f t="shared" si="710"/>
        <v>08</v>
      </c>
      <c r="Q6493" s="4" t="str">
        <f t="shared" si="711"/>
        <v>August</v>
      </c>
      <c r="R6493" s="30" t="str">
        <f t="shared" si="712"/>
        <v>17</v>
      </c>
      <c r="W6493" t="str">
        <f t="shared" si="713"/>
        <v>ok</v>
      </c>
    </row>
    <row r="6494" spans="1:23" x14ac:dyDescent="0.3">
      <c r="A6494" t="s">
        <v>6536</v>
      </c>
      <c r="B6494" t="s">
        <v>17</v>
      </c>
      <c r="C6494" t="s">
        <v>18</v>
      </c>
      <c r="D6494" t="s">
        <v>19</v>
      </c>
      <c r="E6494" t="s">
        <v>20</v>
      </c>
      <c r="F6494" t="s">
        <v>15</v>
      </c>
      <c r="G6494" s="5">
        <v>8270.23</v>
      </c>
      <c r="H6494" s="5">
        <f t="shared" si="707"/>
        <v>148.86413999999999</v>
      </c>
      <c r="I6494" s="6">
        <v>2</v>
      </c>
      <c r="J6494" s="6">
        <v>16540.46</v>
      </c>
      <c r="K6494" s="5">
        <f t="shared" si="708"/>
        <v>297.72827999999998</v>
      </c>
      <c r="L6494" s="7">
        <v>3.17</v>
      </c>
      <c r="M6494" s="7">
        <v>4014</v>
      </c>
      <c r="N6494" s="3">
        <v>45438</v>
      </c>
      <c r="O6494" s="4" t="str">
        <f t="shared" si="709"/>
        <v>2024-05</v>
      </c>
      <c r="P6494" s="4" t="str">
        <f t="shared" si="710"/>
        <v>05</v>
      </c>
      <c r="Q6494" s="4" t="str">
        <f t="shared" si="711"/>
        <v>May</v>
      </c>
      <c r="R6494" s="30" t="str">
        <f t="shared" si="712"/>
        <v>26</v>
      </c>
      <c r="W6494" t="str">
        <f t="shared" si="713"/>
        <v>ok</v>
      </c>
    </row>
    <row r="6495" spans="1:23" x14ac:dyDescent="0.3">
      <c r="A6495" t="s">
        <v>6537</v>
      </c>
      <c r="B6495" t="s">
        <v>41</v>
      </c>
      <c r="C6495" t="s">
        <v>42</v>
      </c>
      <c r="D6495" t="s">
        <v>43</v>
      </c>
      <c r="E6495" t="s">
        <v>14</v>
      </c>
      <c r="F6495" t="s">
        <v>15</v>
      </c>
      <c r="G6495" s="5">
        <v>19121.61</v>
      </c>
      <c r="H6495" s="5">
        <f t="shared" si="707"/>
        <v>344.18897999999996</v>
      </c>
      <c r="I6495" s="6">
        <v>4</v>
      </c>
      <c r="J6495" s="6">
        <v>76486.44</v>
      </c>
      <c r="K6495" s="5">
        <f t="shared" si="708"/>
        <v>1376.7559199999998</v>
      </c>
      <c r="L6495" s="7">
        <v>2.5</v>
      </c>
      <c r="M6495" s="7">
        <v>732</v>
      </c>
      <c r="N6495" s="3">
        <v>45298</v>
      </c>
      <c r="O6495" s="4" t="str">
        <f t="shared" si="709"/>
        <v>2024-01</v>
      </c>
      <c r="P6495" s="4" t="str">
        <f t="shared" si="710"/>
        <v>01</v>
      </c>
      <c r="Q6495" s="4" t="str">
        <f t="shared" si="711"/>
        <v>January</v>
      </c>
      <c r="R6495" s="30" t="str">
        <f t="shared" si="712"/>
        <v>07</v>
      </c>
      <c r="W6495" t="str">
        <f t="shared" si="713"/>
        <v>ok</v>
      </c>
    </row>
    <row r="6496" spans="1:23" x14ac:dyDescent="0.3">
      <c r="A6496" t="s">
        <v>6538</v>
      </c>
      <c r="B6496" t="s">
        <v>47</v>
      </c>
      <c r="C6496" t="s">
        <v>12</v>
      </c>
      <c r="D6496" t="s">
        <v>48</v>
      </c>
      <c r="E6496" t="s">
        <v>14</v>
      </c>
      <c r="F6496" t="s">
        <v>21</v>
      </c>
      <c r="G6496" s="5">
        <v>2352.09</v>
      </c>
      <c r="H6496" s="5">
        <f t="shared" si="707"/>
        <v>42.337620000000001</v>
      </c>
      <c r="I6496" s="6">
        <v>4</v>
      </c>
      <c r="J6496" s="6">
        <v>9408.36</v>
      </c>
      <c r="K6496" s="5">
        <f t="shared" si="708"/>
        <v>169.35048</v>
      </c>
      <c r="L6496" s="7">
        <v>1.33</v>
      </c>
      <c r="M6496" s="7">
        <v>1239</v>
      </c>
      <c r="N6496" s="3">
        <v>45604</v>
      </c>
      <c r="O6496" s="4" t="str">
        <f t="shared" si="709"/>
        <v>2024-11</v>
      </c>
      <c r="P6496" s="4" t="str">
        <f t="shared" si="710"/>
        <v>11</v>
      </c>
      <c r="Q6496" s="4" t="str">
        <f t="shared" si="711"/>
        <v>November</v>
      </c>
      <c r="R6496" s="30" t="str">
        <f t="shared" si="712"/>
        <v>08</v>
      </c>
      <c r="W6496" t="str">
        <f t="shared" si="713"/>
        <v>ok</v>
      </c>
    </row>
    <row r="6497" spans="1:23" x14ac:dyDescent="0.3">
      <c r="A6497" t="s">
        <v>6539</v>
      </c>
      <c r="B6497" t="s">
        <v>17</v>
      </c>
      <c r="C6497" t="s">
        <v>18</v>
      </c>
      <c r="D6497" t="s">
        <v>19</v>
      </c>
      <c r="E6497" t="s">
        <v>20</v>
      </c>
      <c r="F6497" t="s">
        <v>60</v>
      </c>
      <c r="G6497" s="5">
        <v>11961.07</v>
      </c>
      <c r="H6497" s="5">
        <f t="shared" si="707"/>
        <v>215.29925999999998</v>
      </c>
      <c r="I6497" s="6">
        <v>4</v>
      </c>
      <c r="J6497" s="6">
        <v>47844.28</v>
      </c>
      <c r="K6497" s="5">
        <f t="shared" si="708"/>
        <v>861.1970399999999</v>
      </c>
      <c r="L6497" s="7">
        <v>1.58</v>
      </c>
      <c r="M6497" s="7">
        <v>3903</v>
      </c>
      <c r="N6497" s="3">
        <v>45529</v>
      </c>
      <c r="O6497" s="4" t="str">
        <f t="shared" si="709"/>
        <v>2024-08</v>
      </c>
      <c r="P6497" s="4" t="str">
        <f t="shared" si="710"/>
        <v>08</v>
      </c>
      <c r="Q6497" s="4" t="str">
        <f t="shared" si="711"/>
        <v>August</v>
      </c>
      <c r="R6497" s="30" t="str">
        <f t="shared" si="712"/>
        <v>25</v>
      </c>
      <c r="W6497" t="str">
        <f t="shared" si="713"/>
        <v>ok</v>
      </c>
    </row>
    <row r="6498" spans="1:23" x14ac:dyDescent="0.3">
      <c r="A6498" t="s">
        <v>6540</v>
      </c>
      <c r="B6498" t="s">
        <v>36</v>
      </c>
      <c r="C6498" t="s">
        <v>18</v>
      </c>
      <c r="D6498" t="s">
        <v>37</v>
      </c>
      <c r="E6498" t="s">
        <v>14</v>
      </c>
      <c r="F6498" t="s">
        <v>31</v>
      </c>
      <c r="G6498" s="5">
        <v>15966.82</v>
      </c>
      <c r="H6498" s="5">
        <f t="shared" si="707"/>
        <v>287.40276</v>
      </c>
      <c r="I6498" s="6">
        <v>2</v>
      </c>
      <c r="J6498" s="6">
        <v>31933.64</v>
      </c>
      <c r="K6498" s="5">
        <f t="shared" si="708"/>
        <v>574.80552</v>
      </c>
      <c r="L6498" s="7">
        <v>4.58</v>
      </c>
      <c r="M6498" s="7">
        <v>2564</v>
      </c>
      <c r="N6498" s="3">
        <v>45458</v>
      </c>
      <c r="O6498" s="4" t="str">
        <f t="shared" si="709"/>
        <v>2024-06</v>
      </c>
      <c r="P6498" s="4" t="str">
        <f t="shared" si="710"/>
        <v>06</v>
      </c>
      <c r="Q6498" s="4" t="str">
        <f t="shared" si="711"/>
        <v>June</v>
      </c>
      <c r="R6498" s="30" t="str">
        <f t="shared" si="712"/>
        <v>15</v>
      </c>
      <c r="W6498" t="str">
        <f t="shared" si="713"/>
        <v>ok</v>
      </c>
    </row>
    <row r="6499" spans="1:23" x14ac:dyDescent="0.3">
      <c r="A6499" t="s">
        <v>6541</v>
      </c>
      <c r="B6499" t="s">
        <v>51</v>
      </c>
      <c r="C6499" t="s">
        <v>29</v>
      </c>
      <c r="D6499" t="s">
        <v>52</v>
      </c>
      <c r="E6499" t="s">
        <v>45</v>
      </c>
      <c r="F6499" t="s">
        <v>26</v>
      </c>
      <c r="G6499" s="5">
        <v>14248.59</v>
      </c>
      <c r="H6499" s="5">
        <f t="shared" si="707"/>
        <v>256.47461999999996</v>
      </c>
      <c r="I6499" s="6">
        <v>1</v>
      </c>
      <c r="J6499" s="6">
        <v>14248.59</v>
      </c>
      <c r="K6499" s="5">
        <f t="shared" si="708"/>
        <v>256.47461999999996</v>
      </c>
      <c r="L6499" s="7">
        <v>3.46</v>
      </c>
      <c r="M6499" s="7">
        <v>1515</v>
      </c>
      <c r="N6499" s="3">
        <v>45579</v>
      </c>
      <c r="O6499" s="4" t="str">
        <f t="shared" si="709"/>
        <v>2024-10</v>
      </c>
      <c r="P6499" s="4" t="str">
        <f t="shared" si="710"/>
        <v>10</v>
      </c>
      <c r="Q6499" s="4" t="str">
        <f t="shared" si="711"/>
        <v>October</v>
      </c>
      <c r="R6499" s="30" t="str">
        <f t="shared" si="712"/>
        <v>14</v>
      </c>
      <c r="W6499" t="str">
        <f t="shared" si="713"/>
        <v>ok</v>
      </c>
    </row>
    <row r="6500" spans="1:23" x14ac:dyDescent="0.3">
      <c r="A6500" t="s">
        <v>6542</v>
      </c>
      <c r="B6500" t="s">
        <v>63</v>
      </c>
      <c r="C6500" t="s">
        <v>18</v>
      </c>
      <c r="D6500" t="s">
        <v>64</v>
      </c>
      <c r="E6500" t="s">
        <v>45</v>
      </c>
      <c r="F6500" t="s">
        <v>31</v>
      </c>
      <c r="G6500" s="5">
        <v>11841.3</v>
      </c>
      <c r="H6500" s="5">
        <f t="shared" si="707"/>
        <v>213.14339999999996</v>
      </c>
      <c r="I6500" s="6">
        <v>1</v>
      </c>
      <c r="J6500" s="6">
        <v>11841.3</v>
      </c>
      <c r="K6500" s="5">
        <f t="shared" si="708"/>
        <v>213.14339999999996</v>
      </c>
      <c r="L6500" s="7">
        <v>2.85</v>
      </c>
      <c r="M6500" s="7">
        <v>4438</v>
      </c>
      <c r="N6500" s="3">
        <v>45297</v>
      </c>
      <c r="O6500" s="4" t="str">
        <f t="shared" si="709"/>
        <v>2024-01</v>
      </c>
      <c r="P6500" s="4" t="str">
        <f t="shared" si="710"/>
        <v>01</v>
      </c>
      <c r="Q6500" s="4" t="str">
        <f t="shared" si="711"/>
        <v>January</v>
      </c>
      <c r="R6500" s="30" t="str">
        <f t="shared" si="712"/>
        <v>06</v>
      </c>
      <c r="W6500" t="str">
        <f t="shared" si="713"/>
        <v>ok</v>
      </c>
    </row>
    <row r="6501" spans="1:23" x14ac:dyDescent="0.3">
      <c r="A6501" t="s">
        <v>6543</v>
      </c>
      <c r="B6501" t="s">
        <v>17</v>
      </c>
      <c r="C6501" t="s">
        <v>18</v>
      </c>
      <c r="D6501" t="s">
        <v>19</v>
      </c>
      <c r="E6501" t="s">
        <v>45</v>
      </c>
      <c r="F6501" t="s">
        <v>31</v>
      </c>
      <c r="G6501" s="5">
        <v>16387.29</v>
      </c>
      <c r="H6501" s="5">
        <f t="shared" si="707"/>
        <v>294.97122000000002</v>
      </c>
      <c r="I6501" s="6">
        <v>1</v>
      </c>
      <c r="J6501" s="6">
        <v>16387.29</v>
      </c>
      <c r="K6501" s="5">
        <f t="shared" si="708"/>
        <v>294.97122000000002</v>
      </c>
      <c r="L6501" s="7">
        <v>1.37</v>
      </c>
      <c r="M6501" s="7">
        <v>2411</v>
      </c>
      <c r="N6501" s="3">
        <v>45384</v>
      </c>
      <c r="O6501" s="4" t="str">
        <f t="shared" si="709"/>
        <v>2024-04</v>
      </c>
      <c r="P6501" s="4" t="str">
        <f t="shared" si="710"/>
        <v>04</v>
      </c>
      <c r="Q6501" s="4" t="str">
        <f t="shared" si="711"/>
        <v>April</v>
      </c>
      <c r="R6501" s="30" t="str">
        <f t="shared" si="712"/>
        <v>02</v>
      </c>
      <c r="W6501" t="str">
        <f t="shared" si="713"/>
        <v>ok</v>
      </c>
    </row>
    <row r="6502" spans="1:23" x14ac:dyDescent="0.3">
      <c r="A6502" t="s">
        <v>6544</v>
      </c>
      <c r="B6502" t="s">
        <v>11</v>
      </c>
      <c r="C6502" t="s">
        <v>12</v>
      </c>
      <c r="D6502" t="s">
        <v>13</v>
      </c>
      <c r="E6502" t="s">
        <v>45</v>
      </c>
      <c r="F6502" t="s">
        <v>38</v>
      </c>
      <c r="G6502" s="5">
        <v>8409.06</v>
      </c>
      <c r="H6502" s="5">
        <f t="shared" si="707"/>
        <v>151.36307999999997</v>
      </c>
      <c r="I6502" s="6">
        <v>2</v>
      </c>
      <c r="J6502" s="6">
        <v>16818.12</v>
      </c>
      <c r="K6502" s="5">
        <f t="shared" si="708"/>
        <v>302.72615999999994</v>
      </c>
      <c r="L6502" s="7">
        <v>4.0999999999999996</v>
      </c>
      <c r="M6502" s="7">
        <v>2061</v>
      </c>
      <c r="N6502" s="3">
        <v>45384</v>
      </c>
      <c r="O6502" s="4" t="str">
        <f t="shared" si="709"/>
        <v>2024-04</v>
      </c>
      <c r="P6502" s="4" t="str">
        <f t="shared" si="710"/>
        <v>04</v>
      </c>
      <c r="Q6502" s="4" t="str">
        <f t="shared" si="711"/>
        <v>April</v>
      </c>
      <c r="R6502" s="30" t="str">
        <f t="shared" si="712"/>
        <v>02</v>
      </c>
      <c r="W6502" t="str">
        <f t="shared" si="713"/>
        <v>ok</v>
      </c>
    </row>
    <row r="6503" spans="1:23" x14ac:dyDescent="0.3">
      <c r="A6503" t="s">
        <v>6545</v>
      </c>
      <c r="B6503" t="s">
        <v>47</v>
      </c>
      <c r="C6503" t="s">
        <v>12</v>
      </c>
      <c r="D6503" t="s">
        <v>48</v>
      </c>
      <c r="E6503" t="s">
        <v>20</v>
      </c>
      <c r="F6503" t="s">
        <v>15</v>
      </c>
      <c r="G6503" s="5">
        <v>13866.04</v>
      </c>
      <c r="H6503" s="5">
        <f t="shared" si="707"/>
        <v>249.58872</v>
      </c>
      <c r="I6503" s="6">
        <v>1</v>
      </c>
      <c r="J6503" s="6">
        <v>13866.04</v>
      </c>
      <c r="K6503" s="5">
        <f t="shared" si="708"/>
        <v>249.58872</v>
      </c>
      <c r="L6503" s="7">
        <v>4.43</v>
      </c>
      <c r="M6503" s="7">
        <v>2083</v>
      </c>
      <c r="N6503" s="3">
        <v>45385</v>
      </c>
      <c r="O6503" s="4" t="str">
        <f t="shared" si="709"/>
        <v>2024-04</v>
      </c>
      <c r="P6503" s="4" t="str">
        <f t="shared" si="710"/>
        <v>04</v>
      </c>
      <c r="Q6503" s="4" t="str">
        <f t="shared" si="711"/>
        <v>April</v>
      </c>
      <c r="R6503" s="30" t="str">
        <f t="shared" si="712"/>
        <v>03</v>
      </c>
      <c r="W6503" t="str">
        <f t="shared" si="713"/>
        <v>ok</v>
      </c>
    </row>
    <row r="6504" spans="1:23" x14ac:dyDescent="0.3">
      <c r="A6504" t="s">
        <v>6546</v>
      </c>
      <c r="B6504" t="s">
        <v>63</v>
      </c>
      <c r="C6504" t="s">
        <v>18</v>
      </c>
      <c r="D6504" t="s">
        <v>64</v>
      </c>
      <c r="E6504" t="s">
        <v>45</v>
      </c>
      <c r="F6504" t="s">
        <v>21</v>
      </c>
      <c r="G6504" s="5">
        <v>15726.99</v>
      </c>
      <c r="H6504" s="5">
        <f t="shared" si="707"/>
        <v>283.08581999999996</v>
      </c>
      <c r="I6504" s="6">
        <v>2</v>
      </c>
      <c r="J6504" s="6">
        <v>31453.98</v>
      </c>
      <c r="K6504" s="5">
        <f t="shared" si="708"/>
        <v>566.17163999999991</v>
      </c>
      <c r="L6504" s="7">
        <v>2.14</v>
      </c>
      <c r="M6504" s="7">
        <v>357</v>
      </c>
      <c r="N6504" s="3">
        <v>45621</v>
      </c>
      <c r="O6504" s="4" t="str">
        <f t="shared" si="709"/>
        <v>2024-11</v>
      </c>
      <c r="P6504" s="4" t="str">
        <f t="shared" si="710"/>
        <v>11</v>
      </c>
      <c r="Q6504" s="4" t="str">
        <f t="shared" si="711"/>
        <v>November</v>
      </c>
      <c r="R6504" s="30" t="str">
        <f t="shared" si="712"/>
        <v>25</v>
      </c>
      <c r="W6504" t="str">
        <f t="shared" si="713"/>
        <v>ok</v>
      </c>
    </row>
    <row r="6505" spans="1:23" x14ac:dyDescent="0.3">
      <c r="A6505" t="s">
        <v>6547</v>
      </c>
      <c r="B6505" t="s">
        <v>11</v>
      </c>
      <c r="C6505" t="s">
        <v>12</v>
      </c>
      <c r="D6505" t="s">
        <v>13</v>
      </c>
      <c r="E6505" t="s">
        <v>20</v>
      </c>
      <c r="F6505" t="s">
        <v>31</v>
      </c>
      <c r="G6505" s="5">
        <v>14217.81</v>
      </c>
      <c r="H6505" s="5">
        <f t="shared" si="707"/>
        <v>255.92057999999997</v>
      </c>
      <c r="I6505" s="6">
        <v>5</v>
      </c>
      <c r="J6505" s="6">
        <v>71089.05</v>
      </c>
      <c r="K6505" s="5">
        <f t="shared" si="708"/>
        <v>1279.6028999999999</v>
      </c>
      <c r="L6505" s="7">
        <v>2.89</v>
      </c>
      <c r="M6505" s="7">
        <v>3718</v>
      </c>
      <c r="N6505" s="3">
        <v>45559</v>
      </c>
      <c r="O6505" s="4" t="str">
        <f t="shared" si="709"/>
        <v>2024-09</v>
      </c>
      <c r="P6505" s="4" t="str">
        <f t="shared" si="710"/>
        <v>09</v>
      </c>
      <c r="Q6505" s="4" t="str">
        <f t="shared" si="711"/>
        <v>September</v>
      </c>
      <c r="R6505" s="30" t="str">
        <f t="shared" si="712"/>
        <v>24</v>
      </c>
      <c r="W6505" t="str">
        <f t="shared" si="713"/>
        <v>ok</v>
      </c>
    </row>
    <row r="6506" spans="1:23" x14ac:dyDescent="0.3">
      <c r="A6506" t="s">
        <v>6548</v>
      </c>
      <c r="B6506" t="s">
        <v>47</v>
      </c>
      <c r="C6506" t="s">
        <v>12</v>
      </c>
      <c r="D6506" t="s">
        <v>48</v>
      </c>
      <c r="E6506" t="s">
        <v>20</v>
      </c>
      <c r="F6506" t="s">
        <v>26</v>
      </c>
      <c r="G6506" s="5">
        <v>9025.7199999999993</v>
      </c>
      <c r="H6506" s="5">
        <f t="shared" si="707"/>
        <v>162.46295999999998</v>
      </c>
      <c r="I6506" s="6">
        <v>5</v>
      </c>
      <c r="J6506" s="6">
        <v>45128.6</v>
      </c>
      <c r="K6506" s="5">
        <f t="shared" si="708"/>
        <v>812.31479999999988</v>
      </c>
      <c r="L6506" s="7">
        <v>3.43</v>
      </c>
      <c r="M6506" s="7">
        <v>4858</v>
      </c>
      <c r="N6506" s="3">
        <v>45554</v>
      </c>
      <c r="O6506" s="4" t="str">
        <f t="shared" si="709"/>
        <v>2024-09</v>
      </c>
      <c r="P6506" s="4" t="str">
        <f t="shared" si="710"/>
        <v>09</v>
      </c>
      <c r="Q6506" s="4" t="str">
        <f t="shared" si="711"/>
        <v>September</v>
      </c>
      <c r="R6506" s="30" t="str">
        <f t="shared" si="712"/>
        <v>19</v>
      </c>
      <c r="W6506" t="str">
        <f t="shared" si="713"/>
        <v>ok</v>
      </c>
    </row>
    <row r="6507" spans="1:23" x14ac:dyDescent="0.3">
      <c r="A6507" t="s">
        <v>6549</v>
      </c>
      <c r="B6507" t="s">
        <v>36</v>
      </c>
      <c r="C6507" t="s">
        <v>18</v>
      </c>
      <c r="D6507" t="s">
        <v>37</v>
      </c>
      <c r="E6507" t="s">
        <v>20</v>
      </c>
      <c r="F6507" t="s">
        <v>26</v>
      </c>
      <c r="G6507" s="5">
        <v>16662.580000000002</v>
      </c>
      <c r="H6507" s="5">
        <f t="shared" si="707"/>
        <v>299.92644000000001</v>
      </c>
      <c r="I6507" s="6">
        <v>2</v>
      </c>
      <c r="J6507" s="6">
        <v>33325.160000000003</v>
      </c>
      <c r="K6507" s="5">
        <f t="shared" si="708"/>
        <v>599.85288000000003</v>
      </c>
      <c r="L6507" s="7">
        <v>2.19</v>
      </c>
      <c r="M6507" s="7">
        <v>2893</v>
      </c>
      <c r="N6507" s="3">
        <v>45553</v>
      </c>
      <c r="O6507" s="4" t="str">
        <f t="shared" si="709"/>
        <v>2024-09</v>
      </c>
      <c r="P6507" s="4" t="str">
        <f t="shared" si="710"/>
        <v>09</v>
      </c>
      <c r="Q6507" s="4" t="str">
        <f t="shared" si="711"/>
        <v>September</v>
      </c>
      <c r="R6507" s="30" t="str">
        <f t="shared" si="712"/>
        <v>18</v>
      </c>
      <c r="W6507" t="str">
        <f t="shared" si="713"/>
        <v>ok</v>
      </c>
    </row>
    <row r="6508" spans="1:23" x14ac:dyDescent="0.3">
      <c r="A6508" t="s">
        <v>6550</v>
      </c>
      <c r="B6508" t="s">
        <v>23</v>
      </c>
      <c r="C6508" t="s">
        <v>24</v>
      </c>
      <c r="D6508" t="s">
        <v>25</v>
      </c>
      <c r="E6508" t="s">
        <v>14</v>
      </c>
      <c r="F6508" t="s">
        <v>31</v>
      </c>
      <c r="G6508" s="5">
        <v>11043.42</v>
      </c>
      <c r="H6508" s="5">
        <f t="shared" si="707"/>
        <v>198.78155999999998</v>
      </c>
      <c r="I6508" s="6">
        <v>1</v>
      </c>
      <c r="J6508" s="6">
        <v>11043.42</v>
      </c>
      <c r="K6508" s="5">
        <f t="shared" si="708"/>
        <v>198.78155999999998</v>
      </c>
      <c r="L6508" s="7">
        <v>4.07</v>
      </c>
      <c r="M6508" s="7">
        <v>3585</v>
      </c>
      <c r="N6508" s="3">
        <v>45631</v>
      </c>
      <c r="O6508" s="4" t="str">
        <f t="shared" si="709"/>
        <v>2024-12</v>
      </c>
      <c r="P6508" s="4" t="str">
        <f t="shared" si="710"/>
        <v>12</v>
      </c>
      <c r="Q6508" s="4" t="str">
        <f t="shared" si="711"/>
        <v>December</v>
      </c>
      <c r="R6508" s="30" t="str">
        <f t="shared" si="712"/>
        <v>05</v>
      </c>
      <c r="W6508" t="str">
        <f t="shared" si="713"/>
        <v>ok</v>
      </c>
    </row>
    <row r="6509" spans="1:23" x14ac:dyDescent="0.3">
      <c r="A6509" t="s">
        <v>6551</v>
      </c>
      <c r="B6509" t="s">
        <v>23</v>
      </c>
      <c r="C6509" t="s">
        <v>24</v>
      </c>
      <c r="D6509" t="s">
        <v>25</v>
      </c>
      <c r="E6509" t="s">
        <v>45</v>
      </c>
      <c r="F6509" t="s">
        <v>60</v>
      </c>
      <c r="G6509" s="5">
        <v>3739.83</v>
      </c>
      <c r="H6509" s="5">
        <f t="shared" si="707"/>
        <v>67.316939999999988</v>
      </c>
      <c r="I6509" s="6">
        <v>5</v>
      </c>
      <c r="J6509" s="6">
        <v>18699.150000000001</v>
      </c>
      <c r="K6509" s="5">
        <f t="shared" si="708"/>
        <v>336.58469999999994</v>
      </c>
      <c r="L6509" s="7">
        <v>2.87</v>
      </c>
      <c r="M6509" s="7">
        <v>347</v>
      </c>
      <c r="N6509" s="3">
        <v>45454</v>
      </c>
      <c r="O6509" s="4" t="str">
        <f t="shared" si="709"/>
        <v>2024-06</v>
      </c>
      <c r="P6509" s="4" t="str">
        <f t="shared" si="710"/>
        <v>06</v>
      </c>
      <c r="Q6509" s="4" t="str">
        <f t="shared" si="711"/>
        <v>June</v>
      </c>
      <c r="R6509" s="30" t="str">
        <f t="shared" si="712"/>
        <v>11</v>
      </c>
      <c r="W6509" t="str">
        <f t="shared" si="713"/>
        <v>ok</v>
      </c>
    </row>
    <row r="6510" spans="1:23" x14ac:dyDescent="0.3">
      <c r="A6510" t="s">
        <v>6552</v>
      </c>
      <c r="B6510" t="s">
        <v>11</v>
      </c>
      <c r="C6510" t="s">
        <v>12</v>
      </c>
      <c r="D6510" t="s">
        <v>13</v>
      </c>
      <c r="E6510" t="s">
        <v>20</v>
      </c>
      <c r="F6510" t="s">
        <v>31</v>
      </c>
      <c r="G6510" s="5">
        <v>3054.25</v>
      </c>
      <c r="H6510" s="5">
        <f t="shared" si="707"/>
        <v>54.976499999999994</v>
      </c>
      <c r="I6510" s="6">
        <v>2</v>
      </c>
      <c r="J6510" s="6">
        <v>6108.5</v>
      </c>
      <c r="K6510" s="5">
        <f t="shared" si="708"/>
        <v>109.95299999999999</v>
      </c>
      <c r="L6510" s="7">
        <v>2.7</v>
      </c>
      <c r="M6510" s="7">
        <v>2858</v>
      </c>
      <c r="N6510" s="3">
        <v>45625</v>
      </c>
      <c r="O6510" s="4" t="str">
        <f t="shared" si="709"/>
        <v>2024-11</v>
      </c>
      <c r="P6510" s="4" t="str">
        <f t="shared" si="710"/>
        <v>11</v>
      </c>
      <c r="Q6510" s="4" t="str">
        <f t="shared" si="711"/>
        <v>November</v>
      </c>
      <c r="R6510" s="30" t="str">
        <f t="shared" si="712"/>
        <v>29</v>
      </c>
      <c r="W6510" t="str">
        <f t="shared" si="713"/>
        <v>ok</v>
      </c>
    </row>
    <row r="6511" spans="1:23" x14ac:dyDescent="0.3">
      <c r="A6511" t="s">
        <v>6553</v>
      </c>
      <c r="B6511" t="s">
        <v>23</v>
      </c>
      <c r="C6511" t="s">
        <v>24</v>
      </c>
      <c r="D6511" t="s">
        <v>25</v>
      </c>
      <c r="E6511" t="s">
        <v>14</v>
      </c>
      <c r="F6511" t="s">
        <v>15</v>
      </c>
      <c r="G6511" s="5">
        <v>14648.2</v>
      </c>
      <c r="H6511" s="5">
        <f t="shared" si="707"/>
        <v>263.66759999999999</v>
      </c>
      <c r="I6511" s="6">
        <v>2</v>
      </c>
      <c r="J6511" s="6">
        <v>29296.400000000001</v>
      </c>
      <c r="K6511" s="5">
        <f t="shared" si="708"/>
        <v>527.33519999999999</v>
      </c>
      <c r="L6511" s="7">
        <v>4.93</v>
      </c>
      <c r="M6511" s="7">
        <v>2526</v>
      </c>
      <c r="N6511" s="3">
        <v>45328</v>
      </c>
      <c r="O6511" s="4" t="str">
        <f t="shared" si="709"/>
        <v>2024-02</v>
      </c>
      <c r="P6511" s="4" t="str">
        <f t="shared" si="710"/>
        <v>02</v>
      </c>
      <c r="Q6511" s="4" t="str">
        <f t="shared" si="711"/>
        <v>February</v>
      </c>
      <c r="R6511" s="30" t="str">
        <f t="shared" si="712"/>
        <v>06</v>
      </c>
      <c r="W6511" t="str">
        <f t="shared" si="713"/>
        <v>ok</v>
      </c>
    </row>
    <row r="6512" spans="1:23" x14ac:dyDescent="0.3">
      <c r="A6512" t="s">
        <v>6554</v>
      </c>
      <c r="B6512" t="s">
        <v>33</v>
      </c>
      <c r="C6512" t="s">
        <v>12</v>
      </c>
      <c r="D6512" t="s">
        <v>34</v>
      </c>
      <c r="E6512" t="s">
        <v>14</v>
      </c>
      <c r="F6512" t="s">
        <v>60</v>
      </c>
      <c r="G6512" s="5">
        <v>5676.2</v>
      </c>
      <c r="H6512" s="5">
        <f t="shared" si="707"/>
        <v>102.17159999999998</v>
      </c>
      <c r="I6512" s="6">
        <v>1</v>
      </c>
      <c r="J6512" s="6">
        <v>5676.2</v>
      </c>
      <c r="K6512" s="5">
        <f t="shared" si="708"/>
        <v>102.17159999999998</v>
      </c>
      <c r="L6512" s="7">
        <v>2.2599999999999998</v>
      </c>
      <c r="M6512" s="7">
        <v>4100</v>
      </c>
      <c r="N6512" s="3">
        <v>45460</v>
      </c>
      <c r="O6512" s="4" t="str">
        <f t="shared" si="709"/>
        <v>2024-06</v>
      </c>
      <c r="P6512" s="4" t="str">
        <f t="shared" si="710"/>
        <v>06</v>
      </c>
      <c r="Q6512" s="4" t="str">
        <f t="shared" si="711"/>
        <v>June</v>
      </c>
      <c r="R6512" s="30" t="str">
        <f t="shared" si="712"/>
        <v>17</v>
      </c>
      <c r="W6512" t="str">
        <f t="shared" si="713"/>
        <v>ok</v>
      </c>
    </row>
    <row r="6513" spans="1:23" x14ac:dyDescent="0.3">
      <c r="A6513" t="s">
        <v>6555</v>
      </c>
      <c r="B6513" t="s">
        <v>36</v>
      </c>
      <c r="C6513" t="s">
        <v>18</v>
      </c>
      <c r="D6513" t="s">
        <v>37</v>
      </c>
      <c r="E6513" t="s">
        <v>20</v>
      </c>
      <c r="F6513" t="s">
        <v>26</v>
      </c>
      <c r="G6513" s="5">
        <v>14309.67</v>
      </c>
      <c r="H6513" s="5">
        <f t="shared" si="707"/>
        <v>257.57405999999997</v>
      </c>
      <c r="I6513" s="6">
        <v>2</v>
      </c>
      <c r="J6513" s="6">
        <v>28619.34</v>
      </c>
      <c r="K6513" s="5">
        <f t="shared" si="708"/>
        <v>515.14811999999995</v>
      </c>
      <c r="L6513" s="7">
        <v>1.99</v>
      </c>
      <c r="M6513" s="7">
        <v>2843</v>
      </c>
      <c r="N6513" s="3">
        <v>45481</v>
      </c>
      <c r="O6513" s="4" t="str">
        <f t="shared" si="709"/>
        <v>2024-07</v>
      </c>
      <c r="P6513" s="4" t="str">
        <f t="shared" si="710"/>
        <v>07</v>
      </c>
      <c r="Q6513" s="4" t="str">
        <f t="shared" si="711"/>
        <v>July</v>
      </c>
      <c r="R6513" s="30" t="str">
        <f t="shared" si="712"/>
        <v>08</v>
      </c>
      <c r="W6513" t="str">
        <f t="shared" si="713"/>
        <v>ok</v>
      </c>
    </row>
    <row r="6514" spans="1:23" x14ac:dyDescent="0.3">
      <c r="A6514" t="s">
        <v>6556</v>
      </c>
      <c r="B6514" t="s">
        <v>63</v>
      </c>
      <c r="C6514" t="s">
        <v>18</v>
      </c>
      <c r="D6514" t="s">
        <v>64</v>
      </c>
      <c r="E6514" t="s">
        <v>45</v>
      </c>
      <c r="F6514" t="s">
        <v>31</v>
      </c>
      <c r="G6514" s="5">
        <v>15689.6</v>
      </c>
      <c r="H6514" s="5">
        <f t="shared" si="707"/>
        <v>282.4128</v>
      </c>
      <c r="I6514" s="6">
        <v>3</v>
      </c>
      <c r="J6514" s="6">
        <v>47068.800000000003</v>
      </c>
      <c r="K6514" s="5">
        <f t="shared" si="708"/>
        <v>847.23839999999996</v>
      </c>
      <c r="L6514" s="7">
        <v>4.17</v>
      </c>
      <c r="M6514" s="7">
        <v>3518</v>
      </c>
      <c r="N6514" s="3">
        <v>45580</v>
      </c>
      <c r="O6514" s="4" t="str">
        <f t="shared" si="709"/>
        <v>2024-10</v>
      </c>
      <c r="P6514" s="4" t="str">
        <f t="shared" si="710"/>
        <v>10</v>
      </c>
      <c r="Q6514" s="4" t="str">
        <f t="shared" si="711"/>
        <v>October</v>
      </c>
      <c r="R6514" s="30" t="str">
        <f t="shared" si="712"/>
        <v>15</v>
      </c>
      <c r="W6514" t="str">
        <f t="shared" si="713"/>
        <v>ok</v>
      </c>
    </row>
    <row r="6515" spans="1:23" x14ac:dyDescent="0.3">
      <c r="A6515" t="s">
        <v>6557</v>
      </c>
      <c r="B6515" t="s">
        <v>47</v>
      </c>
      <c r="C6515" t="s">
        <v>12</v>
      </c>
      <c r="D6515" t="s">
        <v>48</v>
      </c>
      <c r="E6515" t="s">
        <v>45</v>
      </c>
      <c r="F6515" t="s">
        <v>60</v>
      </c>
      <c r="G6515" s="5">
        <v>19072.5</v>
      </c>
      <c r="H6515" s="5">
        <f t="shared" si="707"/>
        <v>343.30499999999995</v>
      </c>
      <c r="I6515" s="6">
        <v>5</v>
      </c>
      <c r="J6515" s="6">
        <v>95362.5</v>
      </c>
      <c r="K6515" s="5">
        <f t="shared" si="708"/>
        <v>1716.5249999999996</v>
      </c>
      <c r="L6515" s="7">
        <v>1.8</v>
      </c>
      <c r="M6515" s="7">
        <v>3802</v>
      </c>
      <c r="N6515" s="3">
        <v>45388</v>
      </c>
      <c r="O6515" s="4" t="str">
        <f t="shared" si="709"/>
        <v>2024-04</v>
      </c>
      <c r="P6515" s="4" t="str">
        <f t="shared" si="710"/>
        <v>04</v>
      </c>
      <c r="Q6515" s="4" t="str">
        <f t="shared" si="711"/>
        <v>April</v>
      </c>
      <c r="R6515" s="30" t="str">
        <f t="shared" si="712"/>
        <v>06</v>
      </c>
      <c r="W6515" t="str">
        <f t="shared" si="713"/>
        <v>ok</v>
      </c>
    </row>
    <row r="6516" spans="1:23" x14ac:dyDescent="0.3">
      <c r="A6516" t="s">
        <v>6558</v>
      </c>
      <c r="B6516" t="s">
        <v>47</v>
      </c>
      <c r="C6516" t="s">
        <v>12</v>
      </c>
      <c r="D6516" t="s">
        <v>48</v>
      </c>
      <c r="E6516" t="s">
        <v>14</v>
      </c>
      <c r="F6516" t="s">
        <v>26</v>
      </c>
      <c r="G6516" s="5">
        <v>8468.68</v>
      </c>
      <c r="H6516" s="5">
        <f t="shared" si="707"/>
        <v>152.43624</v>
      </c>
      <c r="I6516" s="6">
        <v>4</v>
      </c>
      <c r="J6516" s="6">
        <v>33874.720000000001</v>
      </c>
      <c r="K6516" s="5">
        <f t="shared" si="708"/>
        <v>609.74495999999999</v>
      </c>
      <c r="L6516" s="7">
        <v>3.72</v>
      </c>
      <c r="M6516" s="7">
        <v>3815</v>
      </c>
      <c r="N6516" s="3">
        <v>45595</v>
      </c>
      <c r="O6516" s="4" t="str">
        <f t="shared" si="709"/>
        <v>2024-10</v>
      </c>
      <c r="P6516" s="4" t="str">
        <f t="shared" si="710"/>
        <v>10</v>
      </c>
      <c r="Q6516" s="4" t="str">
        <f t="shared" si="711"/>
        <v>October</v>
      </c>
      <c r="R6516" s="30" t="str">
        <f t="shared" si="712"/>
        <v>30</v>
      </c>
      <c r="W6516" t="str">
        <f t="shared" si="713"/>
        <v>ok</v>
      </c>
    </row>
    <row r="6517" spans="1:23" x14ac:dyDescent="0.3">
      <c r="A6517" t="s">
        <v>6559</v>
      </c>
      <c r="B6517" t="s">
        <v>41</v>
      </c>
      <c r="C6517" t="s">
        <v>42</v>
      </c>
      <c r="D6517" t="s">
        <v>43</v>
      </c>
      <c r="E6517" t="s">
        <v>14</v>
      </c>
      <c r="F6517" t="s">
        <v>26</v>
      </c>
      <c r="G6517" s="5">
        <v>19114.48</v>
      </c>
      <c r="H6517" s="5">
        <f t="shared" si="707"/>
        <v>344.06063999999998</v>
      </c>
      <c r="I6517" s="6">
        <v>5</v>
      </c>
      <c r="J6517" s="6">
        <v>95572.4</v>
      </c>
      <c r="K6517" s="5">
        <f t="shared" si="708"/>
        <v>1720.3031999999998</v>
      </c>
      <c r="L6517" s="7">
        <v>2.77</v>
      </c>
      <c r="M6517" s="7">
        <v>2646</v>
      </c>
      <c r="N6517" s="3">
        <v>45541</v>
      </c>
      <c r="O6517" s="4" t="str">
        <f t="shared" si="709"/>
        <v>2024-09</v>
      </c>
      <c r="P6517" s="4" t="str">
        <f t="shared" si="710"/>
        <v>09</v>
      </c>
      <c r="Q6517" s="4" t="str">
        <f t="shared" si="711"/>
        <v>September</v>
      </c>
      <c r="R6517" s="30" t="str">
        <f t="shared" si="712"/>
        <v>06</v>
      </c>
      <c r="W6517" t="str">
        <f t="shared" si="713"/>
        <v>ok</v>
      </c>
    </row>
    <row r="6518" spans="1:23" x14ac:dyDescent="0.3">
      <c r="A6518" t="s">
        <v>6560</v>
      </c>
      <c r="B6518" t="s">
        <v>28</v>
      </c>
      <c r="C6518" t="s">
        <v>29</v>
      </c>
      <c r="D6518" t="s">
        <v>30</v>
      </c>
      <c r="E6518" t="s">
        <v>20</v>
      </c>
      <c r="F6518" t="s">
        <v>31</v>
      </c>
      <c r="G6518" s="5">
        <v>6892.77</v>
      </c>
      <c r="H6518" s="5">
        <f t="shared" si="707"/>
        <v>124.06986000000001</v>
      </c>
      <c r="I6518" s="6">
        <v>4</v>
      </c>
      <c r="J6518" s="6">
        <v>27571.08</v>
      </c>
      <c r="K6518" s="5">
        <f t="shared" si="708"/>
        <v>496.27944000000002</v>
      </c>
      <c r="L6518" s="7">
        <v>2.38</v>
      </c>
      <c r="M6518" s="7">
        <v>4016</v>
      </c>
      <c r="N6518" s="3">
        <v>45600</v>
      </c>
      <c r="O6518" s="4" t="str">
        <f t="shared" si="709"/>
        <v>2024-11</v>
      </c>
      <c r="P6518" s="4" t="str">
        <f t="shared" si="710"/>
        <v>11</v>
      </c>
      <c r="Q6518" s="4" t="str">
        <f t="shared" si="711"/>
        <v>November</v>
      </c>
      <c r="R6518" s="30" t="str">
        <f t="shared" si="712"/>
        <v>04</v>
      </c>
      <c r="W6518" t="str">
        <f t="shared" si="713"/>
        <v>ok</v>
      </c>
    </row>
    <row r="6519" spans="1:23" x14ac:dyDescent="0.3">
      <c r="A6519" t="s">
        <v>6561</v>
      </c>
      <c r="B6519" t="s">
        <v>23</v>
      </c>
      <c r="C6519" t="s">
        <v>24</v>
      </c>
      <c r="D6519" t="s">
        <v>25</v>
      </c>
      <c r="E6519" t="s">
        <v>20</v>
      </c>
      <c r="F6519" t="s">
        <v>38</v>
      </c>
      <c r="G6519" s="5">
        <v>3885.92</v>
      </c>
      <c r="H6519" s="5">
        <f t="shared" si="707"/>
        <v>69.946559999999991</v>
      </c>
      <c r="I6519" s="6">
        <v>5</v>
      </c>
      <c r="J6519" s="6">
        <v>19429.599999999999</v>
      </c>
      <c r="K6519" s="5">
        <f t="shared" si="708"/>
        <v>349.73279999999994</v>
      </c>
      <c r="L6519" s="7">
        <v>4.28</v>
      </c>
      <c r="M6519" s="7">
        <v>3119</v>
      </c>
      <c r="N6519" s="3">
        <v>45489</v>
      </c>
      <c r="O6519" s="4" t="str">
        <f t="shared" si="709"/>
        <v>2024-07</v>
      </c>
      <c r="P6519" s="4" t="str">
        <f t="shared" si="710"/>
        <v>07</v>
      </c>
      <c r="Q6519" s="4" t="str">
        <f t="shared" si="711"/>
        <v>July</v>
      </c>
      <c r="R6519" s="30" t="str">
        <f t="shared" si="712"/>
        <v>16</v>
      </c>
      <c r="W6519" t="str">
        <f t="shared" si="713"/>
        <v>ok</v>
      </c>
    </row>
    <row r="6520" spans="1:23" x14ac:dyDescent="0.3">
      <c r="A6520" t="s">
        <v>6562</v>
      </c>
      <c r="B6520" t="s">
        <v>23</v>
      </c>
      <c r="C6520" t="s">
        <v>24</v>
      </c>
      <c r="D6520" t="s">
        <v>25</v>
      </c>
      <c r="E6520" t="s">
        <v>14</v>
      </c>
      <c r="F6520" t="s">
        <v>26</v>
      </c>
      <c r="G6520" s="5">
        <v>4797.7700000000004</v>
      </c>
      <c r="H6520" s="5">
        <f t="shared" si="707"/>
        <v>86.359859999999998</v>
      </c>
      <c r="I6520" s="6">
        <v>3</v>
      </c>
      <c r="J6520" s="6">
        <v>14393.31</v>
      </c>
      <c r="K6520" s="5">
        <f t="shared" si="708"/>
        <v>259.07957999999996</v>
      </c>
      <c r="L6520" s="7">
        <v>1.35</v>
      </c>
      <c r="M6520" s="7">
        <v>4861</v>
      </c>
      <c r="N6520" s="3">
        <v>45327</v>
      </c>
      <c r="O6520" s="4" t="str">
        <f t="shared" si="709"/>
        <v>2024-02</v>
      </c>
      <c r="P6520" s="4" t="str">
        <f t="shared" si="710"/>
        <v>02</v>
      </c>
      <c r="Q6520" s="4" t="str">
        <f t="shared" si="711"/>
        <v>February</v>
      </c>
      <c r="R6520" s="30" t="str">
        <f t="shared" si="712"/>
        <v>05</v>
      </c>
      <c r="W6520" t="str">
        <f t="shared" si="713"/>
        <v>ok</v>
      </c>
    </row>
    <row r="6521" spans="1:23" x14ac:dyDescent="0.3">
      <c r="A6521" t="s">
        <v>6563</v>
      </c>
      <c r="B6521" t="s">
        <v>11</v>
      </c>
      <c r="C6521" t="s">
        <v>12</v>
      </c>
      <c r="D6521" t="s">
        <v>13</v>
      </c>
      <c r="E6521" t="s">
        <v>45</v>
      </c>
      <c r="F6521" t="s">
        <v>26</v>
      </c>
      <c r="G6521" s="5">
        <v>4317.3100000000004</v>
      </c>
      <c r="H6521" s="5">
        <f t="shared" si="707"/>
        <v>77.711579999999998</v>
      </c>
      <c r="I6521" s="6">
        <v>5</v>
      </c>
      <c r="J6521" s="6">
        <v>21586.55</v>
      </c>
      <c r="K6521" s="5">
        <f t="shared" si="708"/>
        <v>388.55790000000002</v>
      </c>
      <c r="L6521" s="7">
        <v>2.29</v>
      </c>
      <c r="M6521" s="7">
        <v>3840</v>
      </c>
      <c r="N6521" s="3">
        <v>45538</v>
      </c>
      <c r="O6521" s="4" t="str">
        <f t="shared" si="709"/>
        <v>2024-09</v>
      </c>
      <c r="P6521" s="4" t="str">
        <f t="shared" si="710"/>
        <v>09</v>
      </c>
      <c r="Q6521" s="4" t="str">
        <f t="shared" si="711"/>
        <v>September</v>
      </c>
      <c r="R6521" s="30" t="str">
        <f t="shared" si="712"/>
        <v>03</v>
      </c>
      <c r="W6521" t="str">
        <f t="shared" si="713"/>
        <v>ok</v>
      </c>
    </row>
    <row r="6522" spans="1:23" x14ac:dyDescent="0.3">
      <c r="A6522" t="s">
        <v>6564</v>
      </c>
      <c r="B6522" t="s">
        <v>28</v>
      </c>
      <c r="C6522" t="s">
        <v>29</v>
      </c>
      <c r="D6522" t="s">
        <v>30</v>
      </c>
      <c r="E6522" t="s">
        <v>20</v>
      </c>
      <c r="F6522" t="s">
        <v>21</v>
      </c>
      <c r="G6522" s="5">
        <v>2411.77</v>
      </c>
      <c r="H6522" s="5">
        <f t="shared" si="707"/>
        <v>43.411859999999997</v>
      </c>
      <c r="I6522" s="6">
        <v>4</v>
      </c>
      <c r="J6522" s="6">
        <v>9647.08</v>
      </c>
      <c r="K6522" s="5">
        <f t="shared" si="708"/>
        <v>173.64743999999999</v>
      </c>
      <c r="L6522" s="7">
        <v>3.54</v>
      </c>
      <c r="M6522" s="7">
        <v>1452</v>
      </c>
      <c r="N6522" s="3">
        <v>45578</v>
      </c>
      <c r="O6522" s="4" t="str">
        <f t="shared" si="709"/>
        <v>2024-10</v>
      </c>
      <c r="P6522" s="4" t="str">
        <f t="shared" si="710"/>
        <v>10</v>
      </c>
      <c r="Q6522" s="4" t="str">
        <f t="shared" si="711"/>
        <v>October</v>
      </c>
      <c r="R6522" s="30" t="str">
        <f t="shared" si="712"/>
        <v>13</v>
      </c>
      <c r="W6522" t="str">
        <f t="shared" si="713"/>
        <v>ok</v>
      </c>
    </row>
    <row r="6523" spans="1:23" x14ac:dyDescent="0.3">
      <c r="A6523" t="s">
        <v>6565</v>
      </c>
      <c r="B6523" t="s">
        <v>51</v>
      </c>
      <c r="C6523" t="s">
        <v>29</v>
      </c>
      <c r="D6523" t="s">
        <v>52</v>
      </c>
      <c r="E6523" t="s">
        <v>45</v>
      </c>
      <c r="F6523" t="s">
        <v>21</v>
      </c>
      <c r="G6523" s="5">
        <v>503.32</v>
      </c>
      <c r="H6523" s="5">
        <f t="shared" si="707"/>
        <v>9.0597599999999989</v>
      </c>
      <c r="I6523" s="6">
        <v>5</v>
      </c>
      <c r="J6523" s="6">
        <v>2516.6</v>
      </c>
      <c r="K6523" s="5">
        <f t="shared" si="708"/>
        <v>45.298799999999993</v>
      </c>
      <c r="L6523" s="7">
        <v>4.8499999999999996</v>
      </c>
      <c r="M6523" s="7">
        <v>304</v>
      </c>
      <c r="N6523" s="3">
        <v>45421</v>
      </c>
      <c r="O6523" s="4" t="str">
        <f t="shared" si="709"/>
        <v>2024-05</v>
      </c>
      <c r="P6523" s="4" t="str">
        <f t="shared" si="710"/>
        <v>05</v>
      </c>
      <c r="Q6523" s="4" t="str">
        <f t="shared" si="711"/>
        <v>May</v>
      </c>
      <c r="R6523" s="30" t="str">
        <f t="shared" si="712"/>
        <v>09</v>
      </c>
      <c r="W6523" t="str">
        <f t="shared" si="713"/>
        <v>ok</v>
      </c>
    </row>
    <row r="6524" spans="1:23" x14ac:dyDescent="0.3">
      <c r="A6524" t="s">
        <v>6566</v>
      </c>
      <c r="B6524" t="s">
        <v>63</v>
      </c>
      <c r="C6524" t="s">
        <v>18</v>
      </c>
      <c r="D6524" t="s">
        <v>64</v>
      </c>
      <c r="E6524" t="s">
        <v>45</v>
      </c>
      <c r="F6524" t="s">
        <v>26</v>
      </c>
      <c r="G6524" s="5">
        <v>3076.62</v>
      </c>
      <c r="H6524" s="5">
        <f t="shared" si="707"/>
        <v>55.379159999999992</v>
      </c>
      <c r="I6524" s="6">
        <v>4</v>
      </c>
      <c r="J6524" s="6">
        <v>12306.48</v>
      </c>
      <c r="K6524" s="5">
        <f t="shared" si="708"/>
        <v>221.51663999999997</v>
      </c>
      <c r="L6524" s="7">
        <v>4.24</v>
      </c>
      <c r="M6524" s="7">
        <v>1480</v>
      </c>
      <c r="N6524" s="3">
        <v>45342</v>
      </c>
      <c r="O6524" s="4" t="str">
        <f t="shared" si="709"/>
        <v>2024-02</v>
      </c>
      <c r="P6524" s="4" t="str">
        <f t="shared" si="710"/>
        <v>02</v>
      </c>
      <c r="Q6524" s="4" t="str">
        <f t="shared" si="711"/>
        <v>February</v>
      </c>
      <c r="R6524" s="30" t="str">
        <f t="shared" si="712"/>
        <v>20</v>
      </c>
      <c r="W6524" t="str">
        <f t="shared" si="713"/>
        <v>ok</v>
      </c>
    </row>
    <row r="6525" spans="1:23" x14ac:dyDescent="0.3">
      <c r="A6525" t="s">
        <v>6567</v>
      </c>
      <c r="B6525" t="s">
        <v>17</v>
      </c>
      <c r="C6525" t="s">
        <v>18</v>
      </c>
      <c r="D6525" t="s">
        <v>19</v>
      </c>
      <c r="E6525" t="s">
        <v>14</v>
      </c>
      <c r="F6525" t="s">
        <v>60</v>
      </c>
      <c r="G6525" s="5">
        <v>18579.98</v>
      </c>
      <c r="H6525" s="5">
        <f t="shared" si="707"/>
        <v>334.43963999999994</v>
      </c>
      <c r="I6525" s="6">
        <v>4</v>
      </c>
      <c r="J6525" s="6">
        <v>74319.92</v>
      </c>
      <c r="K6525" s="5">
        <f t="shared" si="708"/>
        <v>1337.7585599999998</v>
      </c>
      <c r="L6525" s="7">
        <v>4.6900000000000004</v>
      </c>
      <c r="M6525" s="7">
        <v>3057</v>
      </c>
      <c r="N6525" s="3">
        <v>45581</v>
      </c>
      <c r="O6525" s="4" t="str">
        <f t="shared" si="709"/>
        <v>2024-10</v>
      </c>
      <c r="P6525" s="4" t="str">
        <f t="shared" si="710"/>
        <v>10</v>
      </c>
      <c r="Q6525" s="4" t="str">
        <f t="shared" si="711"/>
        <v>October</v>
      </c>
      <c r="R6525" s="30" t="str">
        <f t="shared" si="712"/>
        <v>16</v>
      </c>
      <c r="W6525" t="str">
        <f t="shared" si="713"/>
        <v>ok</v>
      </c>
    </row>
    <row r="6526" spans="1:23" x14ac:dyDescent="0.3">
      <c r="A6526" t="s">
        <v>6568</v>
      </c>
      <c r="B6526" t="s">
        <v>33</v>
      </c>
      <c r="C6526" t="s">
        <v>12</v>
      </c>
      <c r="D6526" t="s">
        <v>34</v>
      </c>
      <c r="E6526" t="s">
        <v>20</v>
      </c>
      <c r="F6526" t="s">
        <v>26</v>
      </c>
      <c r="G6526" s="5">
        <v>11125.88</v>
      </c>
      <c r="H6526" s="5">
        <f t="shared" si="707"/>
        <v>200.26583999999997</v>
      </c>
      <c r="I6526" s="6">
        <v>2</v>
      </c>
      <c r="J6526" s="6">
        <v>22251.759999999998</v>
      </c>
      <c r="K6526" s="5">
        <f t="shared" si="708"/>
        <v>400.53167999999994</v>
      </c>
      <c r="L6526" s="7">
        <v>4.55</v>
      </c>
      <c r="M6526" s="7">
        <v>4812</v>
      </c>
      <c r="N6526" s="3">
        <v>45635</v>
      </c>
      <c r="O6526" s="4" t="str">
        <f t="shared" si="709"/>
        <v>2024-12</v>
      </c>
      <c r="P6526" s="4" t="str">
        <f t="shared" si="710"/>
        <v>12</v>
      </c>
      <c r="Q6526" s="4" t="str">
        <f t="shared" si="711"/>
        <v>December</v>
      </c>
      <c r="R6526" s="30" t="str">
        <f t="shared" si="712"/>
        <v>09</v>
      </c>
      <c r="W6526" t="str">
        <f t="shared" si="713"/>
        <v>ok</v>
      </c>
    </row>
    <row r="6527" spans="1:23" x14ac:dyDescent="0.3">
      <c r="A6527" t="s">
        <v>6569</v>
      </c>
      <c r="B6527" t="s">
        <v>47</v>
      </c>
      <c r="C6527" t="s">
        <v>12</v>
      </c>
      <c r="D6527" t="s">
        <v>48</v>
      </c>
      <c r="E6527" t="s">
        <v>45</v>
      </c>
      <c r="F6527" t="s">
        <v>15</v>
      </c>
      <c r="G6527" s="5">
        <v>13259.96</v>
      </c>
      <c r="H6527" s="5">
        <f t="shared" si="707"/>
        <v>238.67927999999998</v>
      </c>
      <c r="I6527" s="6">
        <v>3</v>
      </c>
      <c r="J6527" s="6">
        <v>39779.879999999997</v>
      </c>
      <c r="K6527" s="5">
        <f t="shared" si="708"/>
        <v>716.03783999999996</v>
      </c>
      <c r="L6527" s="7">
        <v>4.0199999999999996</v>
      </c>
      <c r="M6527" s="7">
        <v>4475</v>
      </c>
      <c r="N6527" s="3">
        <v>45424</v>
      </c>
      <c r="O6527" s="4" t="str">
        <f t="shared" si="709"/>
        <v>2024-05</v>
      </c>
      <c r="P6527" s="4" t="str">
        <f t="shared" si="710"/>
        <v>05</v>
      </c>
      <c r="Q6527" s="4" t="str">
        <f t="shared" si="711"/>
        <v>May</v>
      </c>
      <c r="R6527" s="30" t="str">
        <f t="shared" si="712"/>
        <v>12</v>
      </c>
      <c r="W6527" t="str">
        <f t="shared" si="713"/>
        <v>ok</v>
      </c>
    </row>
    <row r="6528" spans="1:23" x14ac:dyDescent="0.3">
      <c r="A6528" t="s">
        <v>6570</v>
      </c>
      <c r="B6528" t="s">
        <v>41</v>
      </c>
      <c r="C6528" t="s">
        <v>42</v>
      </c>
      <c r="D6528" t="s">
        <v>43</v>
      </c>
      <c r="E6528" t="s">
        <v>20</v>
      </c>
      <c r="F6528" t="s">
        <v>60</v>
      </c>
      <c r="G6528" s="5">
        <v>6593.53</v>
      </c>
      <c r="H6528" s="5">
        <f t="shared" si="707"/>
        <v>118.68353999999998</v>
      </c>
      <c r="I6528" s="6">
        <v>2</v>
      </c>
      <c r="J6528" s="6">
        <v>13187.06</v>
      </c>
      <c r="K6528" s="5">
        <f t="shared" si="708"/>
        <v>237.36707999999996</v>
      </c>
      <c r="L6528" s="7">
        <v>2.4900000000000002</v>
      </c>
      <c r="M6528" s="7">
        <v>1686</v>
      </c>
      <c r="N6528" s="3">
        <v>45526</v>
      </c>
      <c r="O6528" s="4" t="str">
        <f t="shared" si="709"/>
        <v>2024-08</v>
      </c>
      <c r="P6528" s="4" t="str">
        <f t="shared" si="710"/>
        <v>08</v>
      </c>
      <c r="Q6528" s="4" t="str">
        <f t="shared" si="711"/>
        <v>August</v>
      </c>
      <c r="R6528" s="30" t="str">
        <f t="shared" si="712"/>
        <v>22</v>
      </c>
      <c r="W6528" t="str">
        <f t="shared" si="713"/>
        <v>ok</v>
      </c>
    </row>
    <row r="6529" spans="1:23" x14ac:dyDescent="0.3">
      <c r="A6529" t="s">
        <v>6571</v>
      </c>
      <c r="B6529" t="s">
        <v>17</v>
      </c>
      <c r="C6529" t="s">
        <v>18</v>
      </c>
      <c r="D6529" t="s">
        <v>19</v>
      </c>
      <c r="E6529" t="s">
        <v>45</v>
      </c>
      <c r="F6529" t="s">
        <v>26</v>
      </c>
      <c r="G6529" s="5">
        <v>10971.14</v>
      </c>
      <c r="H6529" s="5">
        <f t="shared" si="707"/>
        <v>197.48051999999998</v>
      </c>
      <c r="I6529" s="6">
        <v>5</v>
      </c>
      <c r="J6529" s="6">
        <v>54855.7</v>
      </c>
      <c r="K6529" s="5">
        <f t="shared" si="708"/>
        <v>987.40259999999989</v>
      </c>
      <c r="L6529" s="7">
        <v>3.96</v>
      </c>
      <c r="M6529" s="7">
        <v>2153</v>
      </c>
      <c r="N6529" s="3">
        <v>45380</v>
      </c>
      <c r="O6529" s="4" t="str">
        <f t="shared" si="709"/>
        <v>2024-03</v>
      </c>
      <c r="P6529" s="4" t="str">
        <f t="shared" si="710"/>
        <v>03</v>
      </c>
      <c r="Q6529" s="4" t="str">
        <f t="shared" si="711"/>
        <v>March</v>
      </c>
      <c r="R6529" s="30" t="str">
        <f t="shared" si="712"/>
        <v>29</v>
      </c>
      <c r="W6529" t="str">
        <f t="shared" si="713"/>
        <v>ok</v>
      </c>
    </row>
    <row r="6530" spans="1:23" x14ac:dyDescent="0.3">
      <c r="A6530" t="s">
        <v>6572</v>
      </c>
      <c r="B6530" t="s">
        <v>41</v>
      </c>
      <c r="C6530" t="s">
        <v>42</v>
      </c>
      <c r="D6530" t="s">
        <v>43</v>
      </c>
      <c r="E6530" t="s">
        <v>45</v>
      </c>
      <c r="F6530" t="s">
        <v>15</v>
      </c>
      <c r="G6530" s="5">
        <v>11542.16</v>
      </c>
      <c r="H6530" s="5">
        <f t="shared" si="707"/>
        <v>207.75887999999998</v>
      </c>
      <c r="I6530" s="6">
        <v>1</v>
      </c>
      <c r="J6530" s="6">
        <v>11542.16</v>
      </c>
      <c r="K6530" s="5">
        <f t="shared" si="708"/>
        <v>207.75887999999998</v>
      </c>
      <c r="L6530" s="7">
        <v>2.66</v>
      </c>
      <c r="M6530" s="7">
        <v>1030</v>
      </c>
      <c r="N6530" s="3">
        <v>45652</v>
      </c>
      <c r="O6530" s="4" t="str">
        <f t="shared" si="709"/>
        <v>2024-12</v>
      </c>
      <c r="P6530" s="4" t="str">
        <f t="shared" si="710"/>
        <v>12</v>
      </c>
      <c r="Q6530" s="4" t="str">
        <f t="shared" si="711"/>
        <v>December</v>
      </c>
      <c r="R6530" s="30" t="str">
        <f t="shared" si="712"/>
        <v>26</v>
      </c>
      <c r="W6530" t="str">
        <f t="shared" si="713"/>
        <v>ok</v>
      </c>
    </row>
    <row r="6531" spans="1:23" x14ac:dyDescent="0.3">
      <c r="A6531" t="s">
        <v>6573</v>
      </c>
      <c r="B6531" t="s">
        <v>51</v>
      </c>
      <c r="C6531" t="s">
        <v>29</v>
      </c>
      <c r="D6531" t="s">
        <v>52</v>
      </c>
      <c r="E6531" t="s">
        <v>20</v>
      </c>
      <c r="F6531" t="s">
        <v>15</v>
      </c>
      <c r="G6531" s="5">
        <v>8626.75</v>
      </c>
      <c r="H6531" s="5">
        <f t="shared" ref="H6531:H6594" si="714">G6531*0.018</f>
        <v>155.28149999999999</v>
      </c>
      <c r="I6531" s="6">
        <v>1</v>
      </c>
      <c r="J6531" s="6">
        <v>8626.75</v>
      </c>
      <c r="K6531" s="5">
        <f t="shared" ref="K6531:K6594" si="715">H6531*I6531</f>
        <v>155.28149999999999</v>
      </c>
      <c r="L6531" s="7">
        <v>3.49</v>
      </c>
      <c r="M6531" s="7">
        <v>1326</v>
      </c>
      <c r="N6531" s="3">
        <v>45337</v>
      </c>
      <c r="O6531" s="4" t="str">
        <f t="shared" ref="O6531:O6594" si="716">TEXT(N6531,"yyyy-mm")</f>
        <v>2024-02</v>
      </c>
      <c r="P6531" s="4" t="str">
        <f t="shared" ref="P6531:P6594" si="717">TEXT(N6531,"mm")</f>
        <v>02</v>
      </c>
      <c r="Q6531" s="4" t="str">
        <f t="shared" ref="Q6531:Q6594" si="718">TEXT(DATE(2024,P6531,1),"mmmm")</f>
        <v>February</v>
      </c>
      <c r="R6531" s="30" t="str">
        <f t="shared" ref="R6531:R6594" si="719">TEXT(N6531,"dd")</f>
        <v>15</v>
      </c>
      <c r="W6531" t="str">
        <f t="shared" ref="W6531:W6594" si="720">IF(G6531*I6531=J6531,"ok","False")</f>
        <v>ok</v>
      </c>
    </row>
    <row r="6532" spans="1:23" x14ac:dyDescent="0.3">
      <c r="A6532" t="s">
        <v>6574</v>
      </c>
      <c r="B6532" t="s">
        <v>41</v>
      </c>
      <c r="C6532" t="s">
        <v>42</v>
      </c>
      <c r="D6532" t="s">
        <v>43</v>
      </c>
      <c r="E6532" t="s">
        <v>14</v>
      </c>
      <c r="F6532" t="s">
        <v>60</v>
      </c>
      <c r="G6532" s="5">
        <v>17839.099999999999</v>
      </c>
      <c r="H6532" s="5">
        <f t="shared" si="714"/>
        <v>321.10379999999992</v>
      </c>
      <c r="I6532" s="6">
        <v>1</v>
      </c>
      <c r="J6532" s="6">
        <v>17839.099999999999</v>
      </c>
      <c r="K6532" s="5">
        <f t="shared" si="715"/>
        <v>321.10379999999992</v>
      </c>
      <c r="L6532" s="7">
        <v>3.03</v>
      </c>
      <c r="M6532" s="7">
        <v>600</v>
      </c>
      <c r="N6532" s="3">
        <v>45549</v>
      </c>
      <c r="O6532" s="4" t="str">
        <f t="shared" si="716"/>
        <v>2024-09</v>
      </c>
      <c r="P6532" s="4" t="str">
        <f t="shared" si="717"/>
        <v>09</v>
      </c>
      <c r="Q6532" s="4" t="str">
        <f t="shared" si="718"/>
        <v>September</v>
      </c>
      <c r="R6532" s="30" t="str">
        <f t="shared" si="719"/>
        <v>14</v>
      </c>
      <c r="W6532" t="str">
        <f t="shared" si="720"/>
        <v>ok</v>
      </c>
    </row>
    <row r="6533" spans="1:23" x14ac:dyDescent="0.3">
      <c r="A6533" t="s">
        <v>6575</v>
      </c>
      <c r="B6533" t="s">
        <v>36</v>
      </c>
      <c r="C6533" t="s">
        <v>18</v>
      </c>
      <c r="D6533" t="s">
        <v>37</v>
      </c>
      <c r="E6533" t="s">
        <v>20</v>
      </c>
      <c r="F6533" t="s">
        <v>26</v>
      </c>
      <c r="G6533" s="5">
        <v>13417.96</v>
      </c>
      <c r="H6533" s="5">
        <f t="shared" si="714"/>
        <v>241.52327999999997</v>
      </c>
      <c r="I6533" s="6">
        <v>5</v>
      </c>
      <c r="J6533" s="6">
        <v>67089.8</v>
      </c>
      <c r="K6533" s="5">
        <f t="shared" si="715"/>
        <v>1207.6163999999999</v>
      </c>
      <c r="L6533" s="7">
        <v>1.77</v>
      </c>
      <c r="M6533" s="7">
        <v>1579</v>
      </c>
      <c r="N6533" s="3">
        <v>45608</v>
      </c>
      <c r="O6533" s="4" t="str">
        <f t="shared" si="716"/>
        <v>2024-11</v>
      </c>
      <c r="P6533" s="4" t="str">
        <f t="shared" si="717"/>
        <v>11</v>
      </c>
      <c r="Q6533" s="4" t="str">
        <f t="shared" si="718"/>
        <v>November</v>
      </c>
      <c r="R6533" s="30" t="str">
        <f t="shared" si="719"/>
        <v>12</v>
      </c>
      <c r="W6533" t="str">
        <f t="shared" si="720"/>
        <v>ok</v>
      </c>
    </row>
    <row r="6534" spans="1:23" x14ac:dyDescent="0.3">
      <c r="A6534" t="s">
        <v>6576</v>
      </c>
      <c r="B6534" t="s">
        <v>36</v>
      </c>
      <c r="C6534" t="s">
        <v>18</v>
      </c>
      <c r="D6534" t="s">
        <v>37</v>
      </c>
      <c r="E6534" t="s">
        <v>45</v>
      </c>
      <c r="F6534" t="s">
        <v>26</v>
      </c>
      <c r="G6534" s="5">
        <v>9839.24</v>
      </c>
      <c r="H6534" s="5">
        <f t="shared" si="714"/>
        <v>177.10631999999998</v>
      </c>
      <c r="I6534" s="6">
        <v>1</v>
      </c>
      <c r="J6534" s="6">
        <v>9839.24</v>
      </c>
      <c r="K6534" s="5">
        <f t="shared" si="715"/>
        <v>177.10631999999998</v>
      </c>
      <c r="L6534" s="7">
        <v>2.37</v>
      </c>
      <c r="M6534" s="7">
        <v>2846</v>
      </c>
      <c r="N6534" s="3">
        <v>45488</v>
      </c>
      <c r="O6534" s="4" t="str">
        <f t="shared" si="716"/>
        <v>2024-07</v>
      </c>
      <c r="P6534" s="4" t="str">
        <f t="shared" si="717"/>
        <v>07</v>
      </c>
      <c r="Q6534" s="4" t="str">
        <f t="shared" si="718"/>
        <v>July</v>
      </c>
      <c r="R6534" s="30" t="str">
        <f t="shared" si="719"/>
        <v>15</v>
      </c>
      <c r="W6534" t="str">
        <f t="shared" si="720"/>
        <v>ok</v>
      </c>
    </row>
    <row r="6535" spans="1:23" x14ac:dyDescent="0.3">
      <c r="A6535" t="s">
        <v>6577</v>
      </c>
      <c r="B6535" t="s">
        <v>11</v>
      </c>
      <c r="C6535" t="s">
        <v>12</v>
      </c>
      <c r="D6535" t="s">
        <v>13</v>
      </c>
      <c r="E6535" t="s">
        <v>14</v>
      </c>
      <c r="F6535" t="s">
        <v>31</v>
      </c>
      <c r="G6535" s="5">
        <v>4930.3500000000004</v>
      </c>
      <c r="H6535" s="5">
        <f t="shared" si="714"/>
        <v>88.746300000000005</v>
      </c>
      <c r="I6535" s="6">
        <v>4</v>
      </c>
      <c r="J6535" s="6">
        <v>19721.400000000001</v>
      </c>
      <c r="K6535" s="5">
        <f t="shared" si="715"/>
        <v>354.98520000000002</v>
      </c>
      <c r="L6535" s="7">
        <v>2.37</v>
      </c>
      <c r="M6535" s="7">
        <v>3327</v>
      </c>
      <c r="N6535" s="3">
        <v>45498</v>
      </c>
      <c r="O6535" s="4" t="str">
        <f t="shared" si="716"/>
        <v>2024-07</v>
      </c>
      <c r="P6535" s="4" t="str">
        <f t="shared" si="717"/>
        <v>07</v>
      </c>
      <c r="Q6535" s="4" t="str">
        <f t="shared" si="718"/>
        <v>July</v>
      </c>
      <c r="R6535" s="30" t="str">
        <f t="shared" si="719"/>
        <v>25</v>
      </c>
      <c r="W6535" t="str">
        <f t="shared" si="720"/>
        <v>ok</v>
      </c>
    </row>
    <row r="6536" spans="1:23" x14ac:dyDescent="0.3">
      <c r="A6536" t="s">
        <v>6578</v>
      </c>
      <c r="B6536" t="s">
        <v>33</v>
      </c>
      <c r="C6536" t="s">
        <v>12</v>
      </c>
      <c r="D6536" t="s">
        <v>34</v>
      </c>
      <c r="E6536" t="s">
        <v>45</v>
      </c>
      <c r="F6536" t="s">
        <v>21</v>
      </c>
      <c r="G6536" s="5">
        <v>14433.66</v>
      </c>
      <c r="H6536" s="5">
        <f t="shared" si="714"/>
        <v>259.80588</v>
      </c>
      <c r="I6536" s="6">
        <v>1</v>
      </c>
      <c r="J6536" s="6">
        <v>14433.66</v>
      </c>
      <c r="K6536" s="5">
        <f t="shared" si="715"/>
        <v>259.80588</v>
      </c>
      <c r="L6536" s="7">
        <v>1.92</v>
      </c>
      <c r="M6536" s="7">
        <v>3026</v>
      </c>
      <c r="N6536" s="3">
        <v>45324</v>
      </c>
      <c r="O6536" s="4" t="str">
        <f t="shared" si="716"/>
        <v>2024-02</v>
      </c>
      <c r="P6536" s="4" t="str">
        <f t="shared" si="717"/>
        <v>02</v>
      </c>
      <c r="Q6536" s="4" t="str">
        <f t="shared" si="718"/>
        <v>February</v>
      </c>
      <c r="R6536" s="30" t="str">
        <f t="shared" si="719"/>
        <v>02</v>
      </c>
      <c r="W6536" t="str">
        <f t="shared" si="720"/>
        <v>ok</v>
      </c>
    </row>
    <row r="6537" spans="1:23" x14ac:dyDescent="0.3">
      <c r="A6537" t="s">
        <v>6579</v>
      </c>
      <c r="B6537" t="s">
        <v>28</v>
      </c>
      <c r="C6537" t="s">
        <v>29</v>
      </c>
      <c r="D6537" t="s">
        <v>30</v>
      </c>
      <c r="E6537" t="s">
        <v>45</v>
      </c>
      <c r="F6537" t="s">
        <v>31</v>
      </c>
      <c r="G6537" s="5">
        <v>1931.5</v>
      </c>
      <c r="H6537" s="5">
        <f t="shared" si="714"/>
        <v>34.766999999999996</v>
      </c>
      <c r="I6537" s="6">
        <v>5</v>
      </c>
      <c r="J6537" s="6">
        <v>9657.5</v>
      </c>
      <c r="K6537" s="5">
        <f t="shared" si="715"/>
        <v>173.83499999999998</v>
      </c>
      <c r="L6537" s="7">
        <v>3.46</v>
      </c>
      <c r="M6537" s="7">
        <v>511</v>
      </c>
      <c r="N6537" s="3">
        <v>45463</v>
      </c>
      <c r="O6537" s="4" t="str">
        <f t="shared" si="716"/>
        <v>2024-06</v>
      </c>
      <c r="P6537" s="4" t="str">
        <f t="shared" si="717"/>
        <v>06</v>
      </c>
      <c r="Q6537" s="4" t="str">
        <f t="shared" si="718"/>
        <v>June</v>
      </c>
      <c r="R6537" s="30" t="str">
        <f t="shared" si="719"/>
        <v>20</v>
      </c>
      <c r="W6537" t="str">
        <f t="shared" si="720"/>
        <v>ok</v>
      </c>
    </row>
    <row r="6538" spans="1:23" x14ac:dyDescent="0.3">
      <c r="A6538" t="s">
        <v>6580</v>
      </c>
      <c r="B6538" t="s">
        <v>51</v>
      </c>
      <c r="C6538" t="s">
        <v>29</v>
      </c>
      <c r="D6538" t="s">
        <v>52</v>
      </c>
      <c r="E6538" t="s">
        <v>20</v>
      </c>
      <c r="F6538" t="s">
        <v>15</v>
      </c>
      <c r="G6538" s="5">
        <v>6472.08</v>
      </c>
      <c r="H6538" s="5">
        <f t="shared" si="714"/>
        <v>116.49743999999998</v>
      </c>
      <c r="I6538" s="6">
        <v>4</v>
      </c>
      <c r="J6538" s="6">
        <v>25888.32</v>
      </c>
      <c r="K6538" s="5">
        <f t="shared" si="715"/>
        <v>465.98975999999993</v>
      </c>
      <c r="L6538" s="7">
        <v>2</v>
      </c>
      <c r="M6538" s="7">
        <v>252</v>
      </c>
      <c r="N6538" s="3">
        <v>45371</v>
      </c>
      <c r="O6538" s="4" t="str">
        <f t="shared" si="716"/>
        <v>2024-03</v>
      </c>
      <c r="P6538" s="4" t="str">
        <f t="shared" si="717"/>
        <v>03</v>
      </c>
      <c r="Q6538" s="4" t="str">
        <f t="shared" si="718"/>
        <v>March</v>
      </c>
      <c r="R6538" s="30" t="str">
        <f t="shared" si="719"/>
        <v>20</v>
      </c>
      <c r="W6538" t="str">
        <f t="shared" si="720"/>
        <v>ok</v>
      </c>
    </row>
    <row r="6539" spans="1:23" x14ac:dyDescent="0.3">
      <c r="A6539" t="s">
        <v>6581</v>
      </c>
      <c r="B6539" t="s">
        <v>28</v>
      </c>
      <c r="C6539" t="s">
        <v>29</v>
      </c>
      <c r="D6539" t="s">
        <v>30</v>
      </c>
      <c r="E6539" t="s">
        <v>20</v>
      </c>
      <c r="F6539" t="s">
        <v>38</v>
      </c>
      <c r="G6539" s="5">
        <v>15902.66</v>
      </c>
      <c r="H6539" s="5">
        <f t="shared" si="714"/>
        <v>286.24787999999995</v>
      </c>
      <c r="I6539" s="6">
        <v>2</v>
      </c>
      <c r="J6539" s="6">
        <v>31805.32</v>
      </c>
      <c r="K6539" s="5">
        <f t="shared" si="715"/>
        <v>572.4957599999999</v>
      </c>
      <c r="L6539" s="7">
        <v>2.5299999999999998</v>
      </c>
      <c r="M6539" s="7">
        <v>3015</v>
      </c>
      <c r="N6539" s="3">
        <v>45581</v>
      </c>
      <c r="O6539" s="4" t="str">
        <f t="shared" si="716"/>
        <v>2024-10</v>
      </c>
      <c r="P6539" s="4" t="str">
        <f t="shared" si="717"/>
        <v>10</v>
      </c>
      <c r="Q6539" s="4" t="str">
        <f t="shared" si="718"/>
        <v>October</v>
      </c>
      <c r="R6539" s="30" t="str">
        <f t="shared" si="719"/>
        <v>16</v>
      </c>
      <c r="W6539" t="str">
        <f t="shared" si="720"/>
        <v>ok</v>
      </c>
    </row>
    <row r="6540" spans="1:23" x14ac:dyDescent="0.3">
      <c r="A6540" t="s">
        <v>6582</v>
      </c>
      <c r="B6540" t="s">
        <v>63</v>
      </c>
      <c r="C6540" t="s">
        <v>18</v>
      </c>
      <c r="D6540" t="s">
        <v>64</v>
      </c>
      <c r="E6540" t="s">
        <v>20</v>
      </c>
      <c r="F6540" t="s">
        <v>15</v>
      </c>
      <c r="G6540" s="5">
        <v>9933.34</v>
      </c>
      <c r="H6540" s="5">
        <f t="shared" si="714"/>
        <v>178.80011999999999</v>
      </c>
      <c r="I6540" s="6">
        <v>2</v>
      </c>
      <c r="J6540" s="6">
        <v>19866.68</v>
      </c>
      <c r="K6540" s="5">
        <f t="shared" si="715"/>
        <v>357.60023999999999</v>
      </c>
      <c r="L6540" s="7">
        <v>4.24</v>
      </c>
      <c r="M6540" s="7">
        <v>3278</v>
      </c>
      <c r="N6540" s="3">
        <v>45293</v>
      </c>
      <c r="O6540" s="4" t="str">
        <f t="shared" si="716"/>
        <v>2024-01</v>
      </c>
      <c r="P6540" s="4" t="str">
        <f t="shared" si="717"/>
        <v>01</v>
      </c>
      <c r="Q6540" s="4" t="str">
        <f t="shared" si="718"/>
        <v>January</v>
      </c>
      <c r="R6540" s="30" t="str">
        <f t="shared" si="719"/>
        <v>02</v>
      </c>
      <c r="W6540" t="str">
        <f t="shared" si="720"/>
        <v>ok</v>
      </c>
    </row>
    <row r="6541" spans="1:23" x14ac:dyDescent="0.3">
      <c r="A6541" t="s">
        <v>6583</v>
      </c>
      <c r="B6541" t="s">
        <v>33</v>
      </c>
      <c r="C6541" t="s">
        <v>12</v>
      </c>
      <c r="D6541" t="s">
        <v>34</v>
      </c>
      <c r="E6541" t="s">
        <v>14</v>
      </c>
      <c r="F6541" t="s">
        <v>38</v>
      </c>
      <c r="G6541" s="5">
        <v>15077.08</v>
      </c>
      <c r="H6541" s="5">
        <f t="shared" si="714"/>
        <v>271.38743999999997</v>
      </c>
      <c r="I6541" s="6">
        <v>1</v>
      </c>
      <c r="J6541" s="6">
        <v>15077.08</v>
      </c>
      <c r="K6541" s="5">
        <f t="shared" si="715"/>
        <v>271.38743999999997</v>
      </c>
      <c r="L6541" s="7">
        <v>1.89</v>
      </c>
      <c r="M6541" s="7">
        <v>2992</v>
      </c>
      <c r="N6541" s="3">
        <v>45410</v>
      </c>
      <c r="O6541" s="4" t="str">
        <f t="shared" si="716"/>
        <v>2024-04</v>
      </c>
      <c r="P6541" s="4" t="str">
        <f t="shared" si="717"/>
        <v>04</v>
      </c>
      <c r="Q6541" s="4" t="str">
        <f t="shared" si="718"/>
        <v>April</v>
      </c>
      <c r="R6541" s="30" t="str">
        <f t="shared" si="719"/>
        <v>28</v>
      </c>
      <c r="W6541" t="str">
        <f t="shared" si="720"/>
        <v>ok</v>
      </c>
    </row>
    <row r="6542" spans="1:23" x14ac:dyDescent="0.3">
      <c r="A6542" t="s">
        <v>6584</v>
      </c>
      <c r="B6542" t="s">
        <v>41</v>
      </c>
      <c r="C6542" t="s">
        <v>42</v>
      </c>
      <c r="D6542" t="s">
        <v>43</v>
      </c>
      <c r="E6542" t="s">
        <v>45</v>
      </c>
      <c r="F6542" t="s">
        <v>21</v>
      </c>
      <c r="G6542" s="5">
        <v>14789.92</v>
      </c>
      <c r="H6542" s="5">
        <f t="shared" si="714"/>
        <v>266.21855999999997</v>
      </c>
      <c r="I6542" s="6">
        <v>4</v>
      </c>
      <c r="J6542" s="6">
        <v>59159.68</v>
      </c>
      <c r="K6542" s="5">
        <f t="shared" si="715"/>
        <v>1064.8742399999999</v>
      </c>
      <c r="L6542" s="7">
        <v>3.86</v>
      </c>
      <c r="M6542" s="7">
        <v>792</v>
      </c>
      <c r="N6542" s="3">
        <v>45618</v>
      </c>
      <c r="O6542" s="4" t="str">
        <f t="shared" si="716"/>
        <v>2024-11</v>
      </c>
      <c r="P6542" s="4" t="str">
        <f t="shared" si="717"/>
        <v>11</v>
      </c>
      <c r="Q6542" s="4" t="str">
        <f t="shared" si="718"/>
        <v>November</v>
      </c>
      <c r="R6542" s="30" t="str">
        <f t="shared" si="719"/>
        <v>22</v>
      </c>
      <c r="W6542" t="str">
        <f t="shared" si="720"/>
        <v>ok</v>
      </c>
    </row>
    <row r="6543" spans="1:23" x14ac:dyDescent="0.3">
      <c r="A6543" t="s">
        <v>6585</v>
      </c>
      <c r="B6543" t="s">
        <v>63</v>
      </c>
      <c r="C6543" t="s">
        <v>18</v>
      </c>
      <c r="D6543" t="s">
        <v>64</v>
      </c>
      <c r="E6543" t="s">
        <v>14</v>
      </c>
      <c r="F6543" t="s">
        <v>38</v>
      </c>
      <c r="G6543" s="5">
        <v>14074.25</v>
      </c>
      <c r="H6543" s="5">
        <f t="shared" si="714"/>
        <v>253.33649999999997</v>
      </c>
      <c r="I6543" s="6">
        <v>1</v>
      </c>
      <c r="J6543" s="6">
        <v>14074.25</v>
      </c>
      <c r="K6543" s="5">
        <f t="shared" si="715"/>
        <v>253.33649999999997</v>
      </c>
      <c r="L6543" s="7">
        <v>2.59</v>
      </c>
      <c r="M6543" s="7">
        <v>661</v>
      </c>
      <c r="N6543" s="3">
        <v>45380</v>
      </c>
      <c r="O6543" s="4" t="str">
        <f t="shared" si="716"/>
        <v>2024-03</v>
      </c>
      <c r="P6543" s="4" t="str">
        <f t="shared" si="717"/>
        <v>03</v>
      </c>
      <c r="Q6543" s="4" t="str">
        <f t="shared" si="718"/>
        <v>March</v>
      </c>
      <c r="R6543" s="30" t="str">
        <f t="shared" si="719"/>
        <v>29</v>
      </c>
      <c r="W6543" t="str">
        <f t="shared" si="720"/>
        <v>ok</v>
      </c>
    </row>
    <row r="6544" spans="1:23" x14ac:dyDescent="0.3">
      <c r="A6544" t="s">
        <v>6586</v>
      </c>
      <c r="B6544" t="s">
        <v>36</v>
      </c>
      <c r="C6544" t="s">
        <v>18</v>
      </c>
      <c r="D6544" t="s">
        <v>37</v>
      </c>
      <c r="E6544" t="s">
        <v>14</v>
      </c>
      <c r="F6544" t="s">
        <v>21</v>
      </c>
      <c r="G6544" s="5">
        <v>3400.97</v>
      </c>
      <c r="H6544" s="5">
        <f t="shared" si="714"/>
        <v>61.217459999999988</v>
      </c>
      <c r="I6544" s="6">
        <v>4</v>
      </c>
      <c r="J6544" s="6">
        <v>13603.88</v>
      </c>
      <c r="K6544" s="5">
        <f t="shared" si="715"/>
        <v>244.86983999999995</v>
      </c>
      <c r="L6544" s="7">
        <v>1.99</v>
      </c>
      <c r="M6544" s="7">
        <v>2311</v>
      </c>
      <c r="N6544" s="3">
        <v>45651</v>
      </c>
      <c r="O6544" s="4" t="str">
        <f t="shared" si="716"/>
        <v>2024-12</v>
      </c>
      <c r="P6544" s="4" t="str">
        <f t="shared" si="717"/>
        <v>12</v>
      </c>
      <c r="Q6544" s="4" t="str">
        <f t="shared" si="718"/>
        <v>December</v>
      </c>
      <c r="R6544" s="30" t="str">
        <f t="shared" si="719"/>
        <v>25</v>
      </c>
      <c r="W6544" t="str">
        <f t="shared" si="720"/>
        <v>ok</v>
      </c>
    </row>
    <row r="6545" spans="1:23" x14ac:dyDescent="0.3">
      <c r="A6545" t="s">
        <v>6587</v>
      </c>
      <c r="B6545" t="s">
        <v>36</v>
      </c>
      <c r="C6545" t="s">
        <v>18</v>
      </c>
      <c r="D6545" t="s">
        <v>37</v>
      </c>
      <c r="E6545" t="s">
        <v>20</v>
      </c>
      <c r="F6545" t="s">
        <v>21</v>
      </c>
      <c r="G6545" s="5">
        <v>3484.37</v>
      </c>
      <c r="H6545" s="5">
        <f t="shared" si="714"/>
        <v>62.718659999999993</v>
      </c>
      <c r="I6545" s="6">
        <v>4</v>
      </c>
      <c r="J6545" s="6">
        <v>13937.48</v>
      </c>
      <c r="K6545" s="5">
        <f t="shared" si="715"/>
        <v>250.87463999999997</v>
      </c>
      <c r="L6545" s="7">
        <v>3.08</v>
      </c>
      <c r="M6545" s="7">
        <v>2442</v>
      </c>
      <c r="N6545" s="3">
        <v>45616</v>
      </c>
      <c r="O6545" s="4" t="str">
        <f t="shared" si="716"/>
        <v>2024-11</v>
      </c>
      <c r="P6545" s="4" t="str">
        <f t="shared" si="717"/>
        <v>11</v>
      </c>
      <c r="Q6545" s="4" t="str">
        <f t="shared" si="718"/>
        <v>November</v>
      </c>
      <c r="R6545" s="30" t="str">
        <f t="shared" si="719"/>
        <v>20</v>
      </c>
      <c r="W6545" t="str">
        <f t="shared" si="720"/>
        <v>ok</v>
      </c>
    </row>
    <row r="6546" spans="1:23" x14ac:dyDescent="0.3">
      <c r="A6546" t="s">
        <v>6588</v>
      </c>
      <c r="B6546" t="s">
        <v>51</v>
      </c>
      <c r="C6546" t="s">
        <v>29</v>
      </c>
      <c r="D6546" t="s">
        <v>52</v>
      </c>
      <c r="E6546" t="s">
        <v>14</v>
      </c>
      <c r="F6546" t="s">
        <v>21</v>
      </c>
      <c r="G6546" s="5">
        <v>14635.82</v>
      </c>
      <c r="H6546" s="5">
        <f t="shared" si="714"/>
        <v>263.44475999999997</v>
      </c>
      <c r="I6546" s="6">
        <v>1</v>
      </c>
      <c r="J6546" s="6">
        <v>14635.82</v>
      </c>
      <c r="K6546" s="5">
        <f t="shared" si="715"/>
        <v>263.44475999999997</v>
      </c>
      <c r="L6546" s="7">
        <v>3.38</v>
      </c>
      <c r="M6546" s="7">
        <v>4106</v>
      </c>
      <c r="N6546" s="3">
        <v>45429</v>
      </c>
      <c r="O6546" s="4" t="str">
        <f t="shared" si="716"/>
        <v>2024-05</v>
      </c>
      <c r="P6546" s="4" t="str">
        <f t="shared" si="717"/>
        <v>05</v>
      </c>
      <c r="Q6546" s="4" t="str">
        <f t="shared" si="718"/>
        <v>May</v>
      </c>
      <c r="R6546" s="30" t="str">
        <f t="shared" si="719"/>
        <v>17</v>
      </c>
      <c r="W6546" t="str">
        <f t="shared" si="720"/>
        <v>ok</v>
      </c>
    </row>
    <row r="6547" spans="1:23" x14ac:dyDescent="0.3">
      <c r="A6547" t="s">
        <v>6589</v>
      </c>
      <c r="B6547" t="s">
        <v>51</v>
      </c>
      <c r="C6547" t="s">
        <v>29</v>
      </c>
      <c r="D6547" t="s">
        <v>52</v>
      </c>
      <c r="E6547" t="s">
        <v>20</v>
      </c>
      <c r="F6547" t="s">
        <v>21</v>
      </c>
      <c r="G6547" s="5">
        <v>12963.72</v>
      </c>
      <c r="H6547" s="5">
        <f t="shared" si="714"/>
        <v>233.34695999999997</v>
      </c>
      <c r="I6547" s="6">
        <v>3</v>
      </c>
      <c r="J6547" s="6">
        <v>38891.160000000003</v>
      </c>
      <c r="K6547" s="5">
        <f t="shared" si="715"/>
        <v>700.0408799999999</v>
      </c>
      <c r="L6547" s="7">
        <v>2.2200000000000002</v>
      </c>
      <c r="M6547" s="7">
        <v>4058</v>
      </c>
      <c r="N6547" s="3">
        <v>45490</v>
      </c>
      <c r="O6547" s="4" t="str">
        <f t="shared" si="716"/>
        <v>2024-07</v>
      </c>
      <c r="P6547" s="4" t="str">
        <f t="shared" si="717"/>
        <v>07</v>
      </c>
      <c r="Q6547" s="4" t="str">
        <f t="shared" si="718"/>
        <v>July</v>
      </c>
      <c r="R6547" s="30" t="str">
        <f t="shared" si="719"/>
        <v>17</v>
      </c>
      <c r="W6547" t="str">
        <f t="shared" si="720"/>
        <v>ok</v>
      </c>
    </row>
    <row r="6548" spans="1:23" x14ac:dyDescent="0.3">
      <c r="A6548" t="s">
        <v>6590</v>
      </c>
      <c r="B6548" t="s">
        <v>11</v>
      </c>
      <c r="C6548" t="s">
        <v>12</v>
      </c>
      <c r="D6548" t="s">
        <v>13</v>
      </c>
      <c r="E6548" t="s">
        <v>14</v>
      </c>
      <c r="F6548" t="s">
        <v>38</v>
      </c>
      <c r="G6548" s="5">
        <v>11032.83</v>
      </c>
      <c r="H6548" s="5">
        <f t="shared" si="714"/>
        <v>198.59093999999999</v>
      </c>
      <c r="I6548" s="6">
        <v>5</v>
      </c>
      <c r="J6548" s="6">
        <v>55164.15</v>
      </c>
      <c r="K6548" s="5">
        <f t="shared" si="715"/>
        <v>992.9547</v>
      </c>
      <c r="L6548" s="7">
        <v>4.9400000000000004</v>
      </c>
      <c r="M6548" s="7">
        <v>531</v>
      </c>
      <c r="N6548" s="3">
        <v>45645</v>
      </c>
      <c r="O6548" s="4" t="str">
        <f t="shared" si="716"/>
        <v>2024-12</v>
      </c>
      <c r="P6548" s="4" t="str">
        <f t="shared" si="717"/>
        <v>12</v>
      </c>
      <c r="Q6548" s="4" t="str">
        <f t="shared" si="718"/>
        <v>December</v>
      </c>
      <c r="R6548" s="30" t="str">
        <f t="shared" si="719"/>
        <v>19</v>
      </c>
      <c r="W6548" t="str">
        <f t="shared" si="720"/>
        <v>ok</v>
      </c>
    </row>
    <row r="6549" spans="1:23" x14ac:dyDescent="0.3">
      <c r="A6549" t="s">
        <v>6591</v>
      </c>
      <c r="B6549" t="s">
        <v>17</v>
      </c>
      <c r="C6549" t="s">
        <v>18</v>
      </c>
      <c r="D6549" t="s">
        <v>19</v>
      </c>
      <c r="E6549" t="s">
        <v>45</v>
      </c>
      <c r="F6549" t="s">
        <v>21</v>
      </c>
      <c r="G6549" s="5">
        <v>699.68</v>
      </c>
      <c r="H6549" s="5">
        <f t="shared" si="714"/>
        <v>12.594239999999997</v>
      </c>
      <c r="I6549" s="6">
        <v>1</v>
      </c>
      <c r="J6549" s="6">
        <v>699.68</v>
      </c>
      <c r="K6549" s="5">
        <f t="shared" si="715"/>
        <v>12.594239999999997</v>
      </c>
      <c r="L6549" s="7">
        <v>3.17</v>
      </c>
      <c r="M6549" s="7">
        <v>4043</v>
      </c>
      <c r="N6549" s="3">
        <v>45416</v>
      </c>
      <c r="O6549" s="4" t="str">
        <f t="shared" si="716"/>
        <v>2024-05</v>
      </c>
      <c r="P6549" s="4" t="str">
        <f t="shared" si="717"/>
        <v>05</v>
      </c>
      <c r="Q6549" s="4" t="str">
        <f t="shared" si="718"/>
        <v>May</v>
      </c>
      <c r="R6549" s="30" t="str">
        <f t="shared" si="719"/>
        <v>04</v>
      </c>
      <c r="W6549" t="str">
        <f t="shared" si="720"/>
        <v>ok</v>
      </c>
    </row>
    <row r="6550" spans="1:23" x14ac:dyDescent="0.3">
      <c r="A6550" t="s">
        <v>6592</v>
      </c>
      <c r="B6550" t="s">
        <v>23</v>
      </c>
      <c r="C6550" t="s">
        <v>24</v>
      </c>
      <c r="D6550" t="s">
        <v>25</v>
      </c>
      <c r="E6550" t="s">
        <v>14</v>
      </c>
      <c r="F6550" t="s">
        <v>21</v>
      </c>
      <c r="G6550" s="5">
        <v>4857.7</v>
      </c>
      <c r="H6550" s="5">
        <f t="shared" si="714"/>
        <v>87.438599999999994</v>
      </c>
      <c r="I6550" s="6">
        <v>1</v>
      </c>
      <c r="J6550" s="6">
        <v>4857.7</v>
      </c>
      <c r="K6550" s="5">
        <f t="shared" si="715"/>
        <v>87.438599999999994</v>
      </c>
      <c r="L6550" s="7">
        <v>4.4800000000000004</v>
      </c>
      <c r="M6550" s="7">
        <v>3177</v>
      </c>
      <c r="N6550" s="3">
        <v>45593</v>
      </c>
      <c r="O6550" s="4" t="str">
        <f t="shared" si="716"/>
        <v>2024-10</v>
      </c>
      <c r="P6550" s="4" t="str">
        <f t="shared" si="717"/>
        <v>10</v>
      </c>
      <c r="Q6550" s="4" t="str">
        <f t="shared" si="718"/>
        <v>October</v>
      </c>
      <c r="R6550" s="30" t="str">
        <f t="shared" si="719"/>
        <v>28</v>
      </c>
      <c r="W6550" t="str">
        <f t="shared" si="720"/>
        <v>ok</v>
      </c>
    </row>
    <row r="6551" spans="1:23" x14ac:dyDescent="0.3">
      <c r="A6551" t="s">
        <v>6593</v>
      </c>
      <c r="B6551" t="s">
        <v>28</v>
      </c>
      <c r="C6551" t="s">
        <v>29</v>
      </c>
      <c r="D6551" t="s">
        <v>30</v>
      </c>
      <c r="E6551" t="s">
        <v>20</v>
      </c>
      <c r="F6551" t="s">
        <v>38</v>
      </c>
      <c r="G6551" s="5">
        <v>15644.65</v>
      </c>
      <c r="H6551" s="5">
        <f t="shared" si="714"/>
        <v>281.60369999999995</v>
      </c>
      <c r="I6551" s="6">
        <v>4</v>
      </c>
      <c r="J6551" s="6">
        <v>62578.6</v>
      </c>
      <c r="K6551" s="5">
        <f t="shared" si="715"/>
        <v>1126.4147999999998</v>
      </c>
      <c r="L6551" s="7">
        <v>1.24</v>
      </c>
      <c r="M6551" s="7">
        <v>2403</v>
      </c>
      <c r="N6551" s="3">
        <v>45577</v>
      </c>
      <c r="O6551" s="4" t="str">
        <f t="shared" si="716"/>
        <v>2024-10</v>
      </c>
      <c r="P6551" s="4" t="str">
        <f t="shared" si="717"/>
        <v>10</v>
      </c>
      <c r="Q6551" s="4" t="str">
        <f t="shared" si="718"/>
        <v>October</v>
      </c>
      <c r="R6551" s="30" t="str">
        <f t="shared" si="719"/>
        <v>12</v>
      </c>
      <c r="W6551" t="str">
        <f t="shared" si="720"/>
        <v>ok</v>
      </c>
    </row>
    <row r="6552" spans="1:23" x14ac:dyDescent="0.3">
      <c r="A6552" t="s">
        <v>6594</v>
      </c>
      <c r="B6552" t="s">
        <v>47</v>
      </c>
      <c r="C6552" t="s">
        <v>12</v>
      </c>
      <c r="D6552" t="s">
        <v>48</v>
      </c>
      <c r="E6552" t="s">
        <v>14</v>
      </c>
      <c r="F6552" t="s">
        <v>26</v>
      </c>
      <c r="G6552" s="5">
        <v>16856.62</v>
      </c>
      <c r="H6552" s="5">
        <f t="shared" si="714"/>
        <v>303.41915999999998</v>
      </c>
      <c r="I6552" s="6">
        <v>3</v>
      </c>
      <c r="J6552" s="6">
        <v>50569.86</v>
      </c>
      <c r="K6552" s="5">
        <f t="shared" si="715"/>
        <v>910.25747999999999</v>
      </c>
      <c r="L6552" s="7">
        <v>4.49</v>
      </c>
      <c r="M6552" s="7">
        <v>3568</v>
      </c>
      <c r="N6552" s="3">
        <v>45370</v>
      </c>
      <c r="O6552" s="4" t="str">
        <f t="shared" si="716"/>
        <v>2024-03</v>
      </c>
      <c r="P6552" s="4" t="str">
        <f t="shared" si="717"/>
        <v>03</v>
      </c>
      <c r="Q6552" s="4" t="str">
        <f t="shared" si="718"/>
        <v>March</v>
      </c>
      <c r="R6552" s="30" t="str">
        <f t="shared" si="719"/>
        <v>19</v>
      </c>
      <c r="W6552" t="str">
        <f t="shared" si="720"/>
        <v>ok</v>
      </c>
    </row>
    <row r="6553" spans="1:23" x14ac:dyDescent="0.3">
      <c r="A6553" t="s">
        <v>6595</v>
      </c>
      <c r="B6553" t="s">
        <v>41</v>
      </c>
      <c r="C6553" t="s">
        <v>42</v>
      </c>
      <c r="D6553" t="s">
        <v>43</v>
      </c>
      <c r="E6553" t="s">
        <v>20</v>
      </c>
      <c r="F6553" t="s">
        <v>21</v>
      </c>
      <c r="G6553" s="5">
        <v>686.69</v>
      </c>
      <c r="H6553" s="5">
        <f t="shared" si="714"/>
        <v>12.36042</v>
      </c>
      <c r="I6553" s="6">
        <v>3</v>
      </c>
      <c r="J6553" s="6">
        <v>2060.0700000000002</v>
      </c>
      <c r="K6553" s="5">
        <f t="shared" si="715"/>
        <v>37.08126</v>
      </c>
      <c r="L6553" s="7">
        <v>4.5199999999999996</v>
      </c>
      <c r="M6553" s="7">
        <v>927</v>
      </c>
      <c r="N6553" s="3">
        <v>45634</v>
      </c>
      <c r="O6553" s="4" t="str">
        <f t="shared" si="716"/>
        <v>2024-12</v>
      </c>
      <c r="P6553" s="4" t="str">
        <f t="shared" si="717"/>
        <v>12</v>
      </c>
      <c r="Q6553" s="4" t="str">
        <f t="shared" si="718"/>
        <v>December</v>
      </c>
      <c r="R6553" s="30" t="str">
        <f t="shared" si="719"/>
        <v>08</v>
      </c>
      <c r="W6553" t="str">
        <f t="shared" si="720"/>
        <v>ok</v>
      </c>
    </row>
    <row r="6554" spans="1:23" x14ac:dyDescent="0.3">
      <c r="A6554" t="s">
        <v>6596</v>
      </c>
      <c r="B6554" t="s">
        <v>36</v>
      </c>
      <c r="C6554" t="s">
        <v>18</v>
      </c>
      <c r="D6554" t="s">
        <v>37</v>
      </c>
      <c r="E6554" t="s">
        <v>14</v>
      </c>
      <c r="F6554" t="s">
        <v>60</v>
      </c>
      <c r="G6554" s="5">
        <v>7044.63</v>
      </c>
      <c r="H6554" s="5">
        <f t="shared" si="714"/>
        <v>126.80333999999999</v>
      </c>
      <c r="I6554" s="6">
        <v>3</v>
      </c>
      <c r="J6554" s="6">
        <v>21133.89</v>
      </c>
      <c r="K6554" s="5">
        <f t="shared" si="715"/>
        <v>380.41001999999997</v>
      </c>
      <c r="L6554" s="7">
        <v>2.94</v>
      </c>
      <c r="M6554" s="7">
        <v>3315</v>
      </c>
      <c r="N6554" s="3">
        <v>45448</v>
      </c>
      <c r="O6554" s="4" t="str">
        <f t="shared" si="716"/>
        <v>2024-06</v>
      </c>
      <c r="P6554" s="4" t="str">
        <f t="shared" si="717"/>
        <v>06</v>
      </c>
      <c r="Q6554" s="4" t="str">
        <f t="shared" si="718"/>
        <v>June</v>
      </c>
      <c r="R6554" s="30" t="str">
        <f t="shared" si="719"/>
        <v>05</v>
      </c>
      <c r="W6554" t="str">
        <f t="shared" si="720"/>
        <v>ok</v>
      </c>
    </row>
    <row r="6555" spans="1:23" x14ac:dyDescent="0.3">
      <c r="A6555" t="s">
        <v>6597</v>
      </c>
      <c r="B6555" t="s">
        <v>47</v>
      </c>
      <c r="C6555" t="s">
        <v>12</v>
      </c>
      <c r="D6555" t="s">
        <v>48</v>
      </c>
      <c r="E6555" t="s">
        <v>20</v>
      </c>
      <c r="F6555" t="s">
        <v>60</v>
      </c>
      <c r="G6555" s="5">
        <v>464.69</v>
      </c>
      <c r="H6555" s="5">
        <f t="shared" si="714"/>
        <v>8.3644199999999991</v>
      </c>
      <c r="I6555" s="6">
        <v>1</v>
      </c>
      <c r="J6555" s="6">
        <v>464.69</v>
      </c>
      <c r="K6555" s="5">
        <f t="shared" si="715"/>
        <v>8.3644199999999991</v>
      </c>
      <c r="L6555" s="7">
        <v>1.0900000000000001</v>
      </c>
      <c r="M6555" s="7">
        <v>2336</v>
      </c>
      <c r="N6555" s="3">
        <v>45518</v>
      </c>
      <c r="O6555" s="4" t="str">
        <f t="shared" si="716"/>
        <v>2024-08</v>
      </c>
      <c r="P6555" s="4" t="str">
        <f t="shared" si="717"/>
        <v>08</v>
      </c>
      <c r="Q6555" s="4" t="str">
        <f t="shared" si="718"/>
        <v>August</v>
      </c>
      <c r="R6555" s="30" t="str">
        <f t="shared" si="719"/>
        <v>14</v>
      </c>
      <c r="W6555" t="str">
        <f t="shared" si="720"/>
        <v>ok</v>
      </c>
    </row>
    <row r="6556" spans="1:23" x14ac:dyDescent="0.3">
      <c r="A6556" t="s">
        <v>6598</v>
      </c>
      <c r="B6556" t="s">
        <v>11</v>
      </c>
      <c r="C6556" t="s">
        <v>12</v>
      </c>
      <c r="D6556" t="s">
        <v>13</v>
      </c>
      <c r="E6556" t="s">
        <v>20</v>
      </c>
      <c r="F6556" t="s">
        <v>31</v>
      </c>
      <c r="G6556" s="5">
        <v>4203.8599999999997</v>
      </c>
      <c r="H6556" s="5">
        <f t="shared" si="714"/>
        <v>75.669479999999993</v>
      </c>
      <c r="I6556" s="6">
        <v>3</v>
      </c>
      <c r="J6556" s="6">
        <v>12611.58</v>
      </c>
      <c r="K6556" s="5">
        <f t="shared" si="715"/>
        <v>227.00843999999998</v>
      </c>
      <c r="L6556" s="7">
        <v>3.81</v>
      </c>
      <c r="M6556" s="7">
        <v>1839</v>
      </c>
      <c r="N6556" s="3">
        <v>45365</v>
      </c>
      <c r="O6556" s="4" t="str">
        <f t="shared" si="716"/>
        <v>2024-03</v>
      </c>
      <c r="P6556" s="4" t="str">
        <f t="shared" si="717"/>
        <v>03</v>
      </c>
      <c r="Q6556" s="4" t="str">
        <f t="shared" si="718"/>
        <v>March</v>
      </c>
      <c r="R6556" s="30" t="str">
        <f t="shared" si="719"/>
        <v>14</v>
      </c>
      <c r="W6556" t="str">
        <f t="shared" si="720"/>
        <v>ok</v>
      </c>
    </row>
    <row r="6557" spans="1:23" x14ac:dyDescent="0.3">
      <c r="A6557" t="s">
        <v>6599</v>
      </c>
      <c r="B6557" t="s">
        <v>17</v>
      </c>
      <c r="C6557" t="s">
        <v>18</v>
      </c>
      <c r="D6557" t="s">
        <v>19</v>
      </c>
      <c r="E6557" t="s">
        <v>45</v>
      </c>
      <c r="F6557" t="s">
        <v>26</v>
      </c>
      <c r="G6557" s="5">
        <v>9762.93</v>
      </c>
      <c r="H6557" s="5">
        <f t="shared" si="714"/>
        <v>175.73273999999998</v>
      </c>
      <c r="I6557" s="6">
        <v>2</v>
      </c>
      <c r="J6557" s="6">
        <v>19525.86</v>
      </c>
      <c r="K6557" s="5">
        <f t="shared" si="715"/>
        <v>351.46547999999996</v>
      </c>
      <c r="L6557" s="7">
        <v>4.97</v>
      </c>
      <c r="M6557" s="7">
        <v>1497</v>
      </c>
      <c r="N6557" s="3">
        <v>45637</v>
      </c>
      <c r="O6557" s="4" t="str">
        <f t="shared" si="716"/>
        <v>2024-12</v>
      </c>
      <c r="P6557" s="4" t="str">
        <f t="shared" si="717"/>
        <v>12</v>
      </c>
      <c r="Q6557" s="4" t="str">
        <f t="shared" si="718"/>
        <v>December</v>
      </c>
      <c r="R6557" s="30" t="str">
        <f t="shared" si="719"/>
        <v>11</v>
      </c>
      <c r="W6557" t="str">
        <f t="shared" si="720"/>
        <v>ok</v>
      </c>
    </row>
    <row r="6558" spans="1:23" x14ac:dyDescent="0.3">
      <c r="A6558" t="s">
        <v>6600</v>
      </c>
      <c r="B6558" t="s">
        <v>28</v>
      </c>
      <c r="C6558" t="s">
        <v>29</v>
      </c>
      <c r="D6558" t="s">
        <v>30</v>
      </c>
      <c r="E6558" t="s">
        <v>20</v>
      </c>
      <c r="F6558" t="s">
        <v>31</v>
      </c>
      <c r="G6558" s="5">
        <v>7321.67</v>
      </c>
      <c r="H6558" s="5">
        <f t="shared" si="714"/>
        <v>131.79005999999998</v>
      </c>
      <c r="I6558" s="6">
        <v>5</v>
      </c>
      <c r="J6558" s="6">
        <v>36608.35</v>
      </c>
      <c r="K6558" s="5">
        <f t="shared" si="715"/>
        <v>658.95029999999997</v>
      </c>
      <c r="L6558" s="7">
        <v>2.56</v>
      </c>
      <c r="M6558" s="7">
        <v>374</v>
      </c>
      <c r="N6558" s="3">
        <v>45351</v>
      </c>
      <c r="O6558" s="4" t="str">
        <f t="shared" si="716"/>
        <v>2024-02</v>
      </c>
      <c r="P6558" s="4" t="str">
        <f t="shared" si="717"/>
        <v>02</v>
      </c>
      <c r="Q6558" s="4" t="str">
        <f t="shared" si="718"/>
        <v>February</v>
      </c>
      <c r="R6558" s="30" t="str">
        <f t="shared" si="719"/>
        <v>29</v>
      </c>
      <c r="W6558" t="str">
        <f t="shared" si="720"/>
        <v>ok</v>
      </c>
    </row>
    <row r="6559" spans="1:23" x14ac:dyDescent="0.3">
      <c r="A6559" t="s">
        <v>6601</v>
      </c>
      <c r="B6559" t="s">
        <v>36</v>
      </c>
      <c r="C6559" t="s">
        <v>18</v>
      </c>
      <c r="D6559" t="s">
        <v>37</v>
      </c>
      <c r="E6559" t="s">
        <v>45</v>
      </c>
      <c r="F6559" t="s">
        <v>26</v>
      </c>
      <c r="G6559" s="5">
        <v>9863.4699999999993</v>
      </c>
      <c r="H6559" s="5">
        <f t="shared" si="714"/>
        <v>177.54245999999998</v>
      </c>
      <c r="I6559" s="6">
        <v>1</v>
      </c>
      <c r="J6559" s="6">
        <v>9863.4699999999993</v>
      </c>
      <c r="K6559" s="5">
        <f t="shared" si="715"/>
        <v>177.54245999999998</v>
      </c>
      <c r="L6559" s="7">
        <v>4.72</v>
      </c>
      <c r="M6559" s="7">
        <v>3853</v>
      </c>
      <c r="N6559" s="3">
        <v>45414</v>
      </c>
      <c r="O6559" s="4" t="str">
        <f t="shared" si="716"/>
        <v>2024-05</v>
      </c>
      <c r="P6559" s="4" t="str">
        <f t="shared" si="717"/>
        <v>05</v>
      </c>
      <c r="Q6559" s="4" t="str">
        <f t="shared" si="718"/>
        <v>May</v>
      </c>
      <c r="R6559" s="30" t="str">
        <f t="shared" si="719"/>
        <v>02</v>
      </c>
      <c r="W6559" t="str">
        <f t="shared" si="720"/>
        <v>ok</v>
      </c>
    </row>
    <row r="6560" spans="1:23" x14ac:dyDescent="0.3">
      <c r="A6560" t="s">
        <v>6602</v>
      </c>
      <c r="B6560" t="s">
        <v>47</v>
      </c>
      <c r="C6560" t="s">
        <v>12</v>
      </c>
      <c r="D6560" t="s">
        <v>48</v>
      </c>
      <c r="E6560" t="s">
        <v>20</v>
      </c>
      <c r="F6560" t="s">
        <v>31</v>
      </c>
      <c r="G6560" s="5">
        <v>10043.36</v>
      </c>
      <c r="H6560" s="5">
        <f t="shared" si="714"/>
        <v>180.78047999999998</v>
      </c>
      <c r="I6560" s="6">
        <v>4</v>
      </c>
      <c r="J6560" s="6">
        <v>40173.440000000002</v>
      </c>
      <c r="K6560" s="5">
        <f t="shared" si="715"/>
        <v>723.12191999999993</v>
      </c>
      <c r="L6560" s="7">
        <v>4.76</v>
      </c>
      <c r="M6560" s="7">
        <v>2093</v>
      </c>
      <c r="N6560" s="3">
        <v>45348</v>
      </c>
      <c r="O6560" s="4" t="str">
        <f t="shared" si="716"/>
        <v>2024-02</v>
      </c>
      <c r="P6560" s="4" t="str">
        <f t="shared" si="717"/>
        <v>02</v>
      </c>
      <c r="Q6560" s="4" t="str">
        <f t="shared" si="718"/>
        <v>February</v>
      </c>
      <c r="R6560" s="30" t="str">
        <f t="shared" si="719"/>
        <v>26</v>
      </c>
      <c r="W6560" t="str">
        <f t="shared" si="720"/>
        <v>ok</v>
      </c>
    </row>
    <row r="6561" spans="1:23" x14ac:dyDescent="0.3">
      <c r="A6561" t="s">
        <v>6603</v>
      </c>
      <c r="B6561" t="s">
        <v>17</v>
      </c>
      <c r="C6561" t="s">
        <v>18</v>
      </c>
      <c r="D6561" t="s">
        <v>19</v>
      </c>
      <c r="E6561" t="s">
        <v>45</v>
      </c>
      <c r="F6561" t="s">
        <v>15</v>
      </c>
      <c r="G6561" s="5">
        <v>3175.95</v>
      </c>
      <c r="H6561" s="5">
        <f t="shared" si="714"/>
        <v>57.167099999999991</v>
      </c>
      <c r="I6561" s="6">
        <v>1</v>
      </c>
      <c r="J6561" s="6">
        <v>3175.95</v>
      </c>
      <c r="K6561" s="5">
        <f t="shared" si="715"/>
        <v>57.167099999999991</v>
      </c>
      <c r="L6561" s="7">
        <v>3.12</v>
      </c>
      <c r="M6561" s="7">
        <v>3922</v>
      </c>
      <c r="N6561" s="3">
        <v>45400</v>
      </c>
      <c r="O6561" s="4" t="str">
        <f t="shared" si="716"/>
        <v>2024-04</v>
      </c>
      <c r="P6561" s="4" t="str">
        <f t="shared" si="717"/>
        <v>04</v>
      </c>
      <c r="Q6561" s="4" t="str">
        <f t="shared" si="718"/>
        <v>April</v>
      </c>
      <c r="R6561" s="30" t="str">
        <f t="shared" si="719"/>
        <v>18</v>
      </c>
      <c r="W6561" t="str">
        <f t="shared" si="720"/>
        <v>ok</v>
      </c>
    </row>
    <row r="6562" spans="1:23" x14ac:dyDescent="0.3">
      <c r="A6562" t="s">
        <v>6604</v>
      </c>
      <c r="B6562" t="s">
        <v>41</v>
      </c>
      <c r="C6562" t="s">
        <v>42</v>
      </c>
      <c r="D6562" t="s">
        <v>43</v>
      </c>
      <c r="E6562" t="s">
        <v>14</v>
      </c>
      <c r="F6562" t="s">
        <v>26</v>
      </c>
      <c r="G6562" s="5">
        <v>8728.7900000000009</v>
      </c>
      <c r="H6562" s="5">
        <f t="shared" si="714"/>
        <v>157.11822000000001</v>
      </c>
      <c r="I6562" s="6">
        <v>5</v>
      </c>
      <c r="J6562" s="6">
        <v>43643.95</v>
      </c>
      <c r="K6562" s="5">
        <f t="shared" si="715"/>
        <v>785.5911000000001</v>
      </c>
      <c r="L6562" s="7">
        <v>2.5099999999999998</v>
      </c>
      <c r="M6562" s="7">
        <v>3085</v>
      </c>
      <c r="N6562" s="3">
        <v>45315</v>
      </c>
      <c r="O6562" s="4" t="str">
        <f t="shared" si="716"/>
        <v>2024-01</v>
      </c>
      <c r="P6562" s="4" t="str">
        <f t="shared" si="717"/>
        <v>01</v>
      </c>
      <c r="Q6562" s="4" t="str">
        <f t="shared" si="718"/>
        <v>January</v>
      </c>
      <c r="R6562" s="30" t="str">
        <f t="shared" si="719"/>
        <v>24</v>
      </c>
      <c r="W6562" t="str">
        <f t="shared" si="720"/>
        <v>ok</v>
      </c>
    </row>
    <row r="6563" spans="1:23" x14ac:dyDescent="0.3">
      <c r="A6563" t="s">
        <v>6605</v>
      </c>
      <c r="B6563" t="s">
        <v>33</v>
      </c>
      <c r="C6563" t="s">
        <v>12</v>
      </c>
      <c r="D6563" t="s">
        <v>34</v>
      </c>
      <c r="E6563" t="s">
        <v>45</v>
      </c>
      <c r="F6563" t="s">
        <v>31</v>
      </c>
      <c r="G6563" s="5">
        <v>10336.530000000001</v>
      </c>
      <c r="H6563" s="5">
        <f t="shared" si="714"/>
        <v>186.05753999999999</v>
      </c>
      <c r="I6563" s="6">
        <v>5</v>
      </c>
      <c r="J6563" s="6">
        <v>51682.65</v>
      </c>
      <c r="K6563" s="5">
        <f t="shared" si="715"/>
        <v>930.28769999999997</v>
      </c>
      <c r="L6563" s="7">
        <v>3.35</v>
      </c>
      <c r="M6563" s="7">
        <v>2894</v>
      </c>
      <c r="N6563" s="3">
        <v>45504</v>
      </c>
      <c r="O6563" s="4" t="str">
        <f t="shared" si="716"/>
        <v>2024-07</v>
      </c>
      <c r="P6563" s="4" t="str">
        <f t="shared" si="717"/>
        <v>07</v>
      </c>
      <c r="Q6563" s="4" t="str">
        <f t="shared" si="718"/>
        <v>July</v>
      </c>
      <c r="R6563" s="30" t="str">
        <f t="shared" si="719"/>
        <v>31</v>
      </c>
      <c r="W6563" t="str">
        <f t="shared" si="720"/>
        <v>ok</v>
      </c>
    </row>
    <row r="6564" spans="1:23" x14ac:dyDescent="0.3">
      <c r="A6564" t="s">
        <v>6606</v>
      </c>
      <c r="B6564" t="s">
        <v>28</v>
      </c>
      <c r="C6564" t="s">
        <v>29</v>
      </c>
      <c r="D6564" t="s">
        <v>30</v>
      </c>
      <c r="E6564" t="s">
        <v>45</v>
      </c>
      <c r="F6564" t="s">
        <v>60</v>
      </c>
      <c r="G6564" s="5">
        <v>19214.509999999998</v>
      </c>
      <c r="H6564" s="5">
        <f t="shared" si="714"/>
        <v>345.86117999999993</v>
      </c>
      <c r="I6564" s="6">
        <v>3</v>
      </c>
      <c r="J6564" s="6">
        <v>57643.53</v>
      </c>
      <c r="K6564" s="5">
        <f t="shared" si="715"/>
        <v>1037.5835399999999</v>
      </c>
      <c r="L6564" s="7">
        <v>1.41</v>
      </c>
      <c r="M6564" s="7">
        <v>2296</v>
      </c>
      <c r="N6564" s="3">
        <v>45418</v>
      </c>
      <c r="O6564" s="4" t="str">
        <f t="shared" si="716"/>
        <v>2024-05</v>
      </c>
      <c r="P6564" s="4" t="str">
        <f t="shared" si="717"/>
        <v>05</v>
      </c>
      <c r="Q6564" s="4" t="str">
        <f t="shared" si="718"/>
        <v>May</v>
      </c>
      <c r="R6564" s="30" t="str">
        <f t="shared" si="719"/>
        <v>06</v>
      </c>
      <c r="W6564" t="str">
        <f t="shared" si="720"/>
        <v>ok</v>
      </c>
    </row>
    <row r="6565" spans="1:23" x14ac:dyDescent="0.3">
      <c r="A6565" t="s">
        <v>6607</v>
      </c>
      <c r="B6565" t="s">
        <v>47</v>
      </c>
      <c r="C6565" t="s">
        <v>12</v>
      </c>
      <c r="D6565" t="s">
        <v>48</v>
      </c>
      <c r="E6565" t="s">
        <v>45</v>
      </c>
      <c r="F6565" t="s">
        <v>21</v>
      </c>
      <c r="G6565" s="5">
        <v>4040.16</v>
      </c>
      <c r="H6565" s="5">
        <f t="shared" si="714"/>
        <v>72.722879999999989</v>
      </c>
      <c r="I6565" s="6">
        <v>1</v>
      </c>
      <c r="J6565" s="6">
        <v>4040.16</v>
      </c>
      <c r="K6565" s="5">
        <f t="shared" si="715"/>
        <v>72.722879999999989</v>
      </c>
      <c r="L6565" s="7">
        <v>3.82</v>
      </c>
      <c r="M6565" s="7">
        <v>3097</v>
      </c>
      <c r="N6565" s="3">
        <v>45454</v>
      </c>
      <c r="O6565" s="4" t="str">
        <f t="shared" si="716"/>
        <v>2024-06</v>
      </c>
      <c r="P6565" s="4" t="str">
        <f t="shared" si="717"/>
        <v>06</v>
      </c>
      <c r="Q6565" s="4" t="str">
        <f t="shared" si="718"/>
        <v>June</v>
      </c>
      <c r="R6565" s="30" t="str">
        <f t="shared" si="719"/>
        <v>11</v>
      </c>
      <c r="W6565" t="str">
        <f t="shared" si="720"/>
        <v>ok</v>
      </c>
    </row>
    <row r="6566" spans="1:23" x14ac:dyDescent="0.3">
      <c r="A6566" t="s">
        <v>6608</v>
      </c>
      <c r="B6566" t="s">
        <v>63</v>
      </c>
      <c r="C6566" t="s">
        <v>18</v>
      </c>
      <c r="D6566" t="s">
        <v>64</v>
      </c>
      <c r="E6566" t="s">
        <v>20</v>
      </c>
      <c r="F6566" t="s">
        <v>26</v>
      </c>
      <c r="G6566" s="5">
        <v>917.83</v>
      </c>
      <c r="H6566" s="5">
        <f t="shared" si="714"/>
        <v>16.52094</v>
      </c>
      <c r="I6566" s="6">
        <v>2</v>
      </c>
      <c r="J6566" s="6">
        <v>1835.66</v>
      </c>
      <c r="K6566" s="5">
        <f t="shared" si="715"/>
        <v>33.041879999999999</v>
      </c>
      <c r="L6566" s="7">
        <v>4.16</v>
      </c>
      <c r="M6566" s="7">
        <v>1828</v>
      </c>
      <c r="N6566" s="3">
        <v>45383</v>
      </c>
      <c r="O6566" s="4" t="str">
        <f t="shared" si="716"/>
        <v>2024-04</v>
      </c>
      <c r="P6566" s="4" t="str">
        <f t="shared" si="717"/>
        <v>04</v>
      </c>
      <c r="Q6566" s="4" t="str">
        <f t="shared" si="718"/>
        <v>April</v>
      </c>
      <c r="R6566" s="30" t="str">
        <f t="shared" si="719"/>
        <v>01</v>
      </c>
      <c r="W6566" t="str">
        <f t="shared" si="720"/>
        <v>ok</v>
      </c>
    </row>
    <row r="6567" spans="1:23" x14ac:dyDescent="0.3">
      <c r="A6567" t="s">
        <v>6609</v>
      </c>
      <c r="B6567" t="s">
        <v>63</v>
      </c>
      <c r="C6567" t="s">
        <v>18</v>
      </c>
      <c r="D6567" t="s">
        <v>64</v>
      </c>
      <c r="E6567" t="s">
        <v>14</v>
      </c>
      <c r="F6567" t="s">
        <v>38</v>
      </c>
      <c r="G6567" s="5">
        <v>976.93</v>
      </c>
      <c r="H6567" s="5">
        <f t="shared" si="714"/>
        <v>17.584739999999996</v>
      </c>
      <c r="I6567" s="6">
        <v>2</v>
      </c>
      <c r="J6567" s="6">
        <v>1953.86</v>
      </c>
      <c r="K6567" s="5">
        <f t="shared" si="715"/>
        <v>35.169479999999993</v>
      </c>
      <c r="L6567" s="7">
        <v>4.1399999999999997</v>
      </c>
      <c r="M6567" s="7">
        <v>2569</v>
      </c>
      <c r="N6567" s="3">
        <v>45615</v>
      </c>
      <c r="O6567" s="4" t="str">
        <f t="shared" si="716"/>
        <v>2024-11</v>
      </c>
      <c r="P6567" s="4" t="str">
        <f t="shared" si="717"/>
        <v>11</v>
      </c>
      <c r="Q6567" s="4" t="str">
        <f t="shared" si="718"/>
        <v>November</v>
      </c>
      <c r="R6567" s="30" t="str">
        <f t="shared" si="719"/>
        <v>19</v>
      </c>
      <c r="W6567" t="str">
        <f t="shared" si="720"/>
        <v>ok</v>
      </c>
    </row>
    <row r="6568" spans="1:23" x14ac:dyDescent="0.3">
      <c r="A6568" t="s">
        <v>6610</v>
      </c>
      <c r="B6568" t="s">
        <v>63</v>
      </c>
      <c r="C6568" t="s">
        <v>18</v>
      </c>
      <c r="D6568" t="s">
        <v>64</v>
      </c>
      <c r="E6568" t="s">
        <v>14</v>
      </c>
      <c r="F6568" t="s">
        <v>26</v>
      </c>
      <c r="G6568" s="5">
        <v>15250.64</v>
      </c>
      <c r="H6568" s="5">
        <f t="shared" si="714"/>
        <v>274.51151999999996</v>
      </c>
      <c r="I6568" s="6">
        <v>3</v>
      </c>
      <c r="J6568" s="6">
        <v>45751.92</v>
      </c>
      <c r="K6568" s="5">
        <f t="shared" si="715"/>
        <v>823.53455999999983</v>
      </c>
      <c r="L6568" s="7">
        <v>3.02</v>
      </c>
      <c r="M6568" s="7">
        <v>2359</v>
      </c>
      <c r="N6568" s="3">
        <v>45406</v>
      </c>
      <c r="O6568" s="4" t="str">
        <f t="shared" si="716"/>
        <v>2024-04</v>
      </c>
      <c r="P6568" s="4" t="str">
        <f t="shared" si="717"/>
        <v>04</v>
      </c>
      <c r="Q6568" s="4" t="str">
        <f t="shared" si="718"/>
        <v>April</v>
      </c>
      <c r="R6568" s="30" t="str">
        <f t="shared" si="719"/>
        <v>24</v>
      </c>
      <c r="W6568" t="str">
        <f t="shared" si="720"/>
        <v>ok</v>
      </c>
    </row>
    <row r="6569" spans="1:23" x14ac:dyDescent="0.3">
      <c r="A6569" t="s">
        <v>6611</v>
      </c>
      <c r="B6569" t="s">
        <v>63</v>
      </c>
      <c r="C6569" t="s">
        <v>18</v>
      </c>
      <c r="D6569" t="s">
        <v>64</v>
      </c>
      <c r="E6569" t="s">
        <v>14</v>
      </c>
      <c r="F6569" t="s">
        <v>21</v>
      </c>
      <c r="G6569" s="5">
        <v>6464.64</v>
      </c>
      <c r="H6569" s="5">
        <f t="shared" si="714"/>
        <v>116.36351999999999</v>
      </c>
      <c r="I6569" s="6">
        <v>1</v>
      </c>
      <c r="J6569" s="6">
        <v>6464.64</v>
      </c>
      <c r="K6569" s="5">
        <f t="shared" si="715"/>
        <v>116.36351999999999</v>
      </c>
      <c r="L6569" s="7">
        <v>4.1399999999999997</v>
      </c>
      <c r="M6569" s="7">
        <v>397</v>
      </c>
      <c r="N6569" s="3">
        <v>45594</v>
      </c>
      <c r="O6569" s="4" t="str">
        <f t="shared" si="716"/>
        <v>2024-10</v>
      </c>
      <c r="P6569" s="4" t="str">
        <f t="shared" si="717"/>
        <v>10</v>
      </c>
      <c r="Q6569" s="4" t="str">
        <f t="shared" si="718"/>
        <v>October</v>
      </c>
      <c r="R6569" s="30" t="str">
        <f t="shared" si="719"/>
        <v>29</v>
      </c>
      <c r="W6569" t="str">
        <f t="shared" si="720"/>
        <v>ok</v>
      </c>
    </row>
    <row r="6570" spans="1:23" x14ac:dyDescent="0.3">
      <c r="A6570" t="s">
        <v>6612</v>
      </c>
      <c r="B6570" t="s">
        <v>51</v>
      </c>
      <c r="C6570" t="s">
        <v>29</v>
      </c>
      <c r="D6570" t="s">
        <v>52</v>
      </c>
      <c r="E6570" t="s">
        <v>45</v>
      </c>
      <c r="F6570" t="s">
        <v>31</v>
      </c>
      <c r="G6570" s="5">
        <v>17024.11</v>
      </c>
      <c r="H6570" s="5">
        <f t="shared" si="714"/>
        <v>306.43397999999996</v>
      </c>
      <c r="I6570" s="6">
        <v>1</v>
      </c>
      <c r="J6570" s="6">
        <v>17024.11</v>
      </c>
      <c r="K6570" s="5">
        <f t="shared" si="715"/>
        <v>306.43397999999996</v>
      </c>
      <c r="L6570" s="7">
        <v>4.68</v>
      </c>
      <c r="M6570" s="7">
        <v>4339</v>
      </c>
      <c r="N6570" s="3">
        <v>45553</v>
      </c>
      <c r="O6570" s="4" t="str">
        <f t="shared" si="716"/>
        <v>2024-09</v>
      </c>
      <c r="P6570" s="4" t="str">
        <f t="shared" si="717"/>
        <v>09</v>
      </c>
      <c r="Q6570" s="4" t="str">
        <f t="shared" si="718"/>
        <v>September</v>
      </c>
      <c r="R6570" s="30" t="str">
        <f t="shared" si="719"/>
        <v>18</v>
      </c>
      <c r="W6570" t="str">
        <f t="shared" si="720"/>
        <v>ok</v>
      </c>
    </row>
    <row r="6571" spans="1:23" x14ac:dyDescent="0.3">
      <c r="A6571" t="s">
        <v>6613</v>
      </c>
      <c r="B6571" t="s">
        <v>33</v>
      </c>
      <c r="C6571" t="s">
        <v>12</v>
      </c>
      <c r="D6571" t="s">
        <v>34</v>
      </c>
      <c r="E6571" t="s">
        <v>14</v>
      </c>
      <c r="F6571" t="s">
        <v>21</v>
      </c>
      <c r="G6571" s="5">
        <v>7721.69</v>
      </c>
      <c r="H6571" s="5">
        <f t="shared" si="714"/>
        <v>138.99041999999997</v>
      </c>
      <c r="I6571" s="6">
        <v>2</v>
      </c>
      <c r="J6571" s="6">
        <v>15443.38</v>
      </c>
      <c r="K6571" s="5">
        <f t="shared" si="715"/>
        <v>277.98083999999994</v>
      </c>
      <c r="L6571" s="7">
        <v>1.96</v>
      </c>
      <c r="M6571" s="7">
        <v>2748</v>
      </c>
      <c r="N6571" s="3">
        <v>45436</v>
      </c>
      <c r="O6571" s="4" t="str">
        <f t="shared" si="716"/>
        <v>2024-05</v>
      </c>
      <c r="P6571" s="4" t="str">
        <f t="shared" si="717"/>
        <v>05</v>
      </c>
      <c r="Q6571" s="4" t="str">
        <f t="shared" si="718"/>
        <v>May</v>
      </c>
      <c r="R6571" s="30" t="str">
        <f t="shared" si="719"/>
        <v>24</v>
      </c>
      <c r="W6571" t="str">
        <f t="shared" si="720"/>
        <v>ok</v>
      </c>
    </row>
    <row r="6572" spans="1:23" x14ac:dyDescent="0.3">
      <c r="A6572" t="s">
        <v>6614</v>
      </c>
      <c r="B6572" t="s">
        <v>47</v>
      </c>
      <c r="C6572" t="s">
        <v>12</v>
      </c>
      <c r="D6572" t="s">
        <v>48</v>
      </c>
      <c r="E6572" t="s">
        <v>20</v>
      </c>
      <c r="F6572" t="s">
        <v>60</v>
      </c>
      <c r="G6572" s="5">
        <v>12784.72</v>
      </c>
      <c r="H6572" s="5">
        <f t="shared" si="714"/>
        <v>230.12495999999996</v>
      </c>
      <c r="I6572" s="6">
        <v>3</v>
      </c>
      <c r="J6572" s="6">
        <v>38354.160000000003</v>
      </c>
      <c r="K6572" s="5">
        <f t="shared" si="715"/>
        <v>690.37487999999985</v>
      </c>
      <c r="L6572" s="7">
        <v>3.94</v>
      </c>
      <c r="M6572" s="7">
        <v>1038</v>
      </c>
      <c r="N6572" s="3">
        <v>45607</v>
      </c>
      <c r="O6572" s="4" t="str">
        <f t="shared" si="716"/>
        <v>2024-11</v>
      </c>
      <c r="P6572" s="4" t="str">
        <f t="shared" si="717"/>
        <v>11</v>
      </c>
      <c r="Q6572" s="4" t="str">
        <f t="shared" si="718"/>
        <v>November</v>
      </c>
      <c r="R6572" s="30" t="str">
        <f t="shared" si="719"/>
        <v>11</v>
      </c>
      <c r="W6572" t="str">
        <f t="shared" si="720"/>
        <v>ok</v>
      </c>
    </row>
    <row r="6573" spans="1:23" x14ac:dyDescent="0.3">
      <c r="A6573" t="s">
        <v>6615</v>
      </c>
      <c r="B6573" t="s">
        <v>41</v>
      </c>
      <c r="C6573" t="s">
        <v>42</v>
      </c>
      <c r="D6573" t="s">
        <v>43</v>
      </c>
      <c r="E6573" t="s">
        <v>14</v>
      </c>
      <c r="F6573" t="s">
        <v>38</v>
      </c>
      <c r="G6573" s="5">
        <v>4624.32</v>
      </c>
      <c r="H6573" s="5">
        <f t="shared" si="714"/>
        <v>83.237759999999994</v>
      </c>
      <c r="I6573" s="6">
        <v>1</v>
      </c>
      <c r="J6573" s="6">
        <v>4624.32</v>
      </c>
      <c r="K6573" s="5">
        <f t="shared" si="715"/>
        <v>83.237759999999994</v>
      </c>
      <c r="L6573" s="7">
        <v>2.06</v>
      </c>
      <c r="M6573" s="7">
        <v>1984</v>
      </c>
      <c r="N6573" s="3">
        <v>45520</v>
      </c>
      <c r="O6573" s="4" t="str">
        <f t="shared" si="716"/>
        <v>2024-08</v>
      </c>
      <c r="P6573" s="4" t="str">
        <f t="shared" si="717"/>
        <v>08</v>
      </c>
      <c r="Q6573" s="4" t="str">
        <f t="shared" si="718"/>
        <v>August</v>
      </c>
      <c r="R6573" s="30" t="str">
        <f t="shared" si="719"/>
        <v>16</v>
      </c>
      <c r="W6573" t="str">
        <f t="shared" si="720"/>
        <v>ok</v>
      </c>
    </row>
    <row r="6574" spans="1:23" x14ac:dyDescent="0.3">
      <c r="A6574" t="s">
        <v>6616</v>
      </c>
      <c r="B6574" t="s">
        <v>28</v>
      </c>
      <c r="C6574" t="s">
        <v>29</v>
      </c>
      <c r="D6574" t="s">
        <v>30</v>
      </c>
      <c r="E6574" t="s">
        <v>20</v>
      </c>
      <c r="F6574" t="s">
        <v>31</v>
      </c>
      <c r="G6574" s="5">
        <v>5193.8100000000004</v>
      </c>
      <c r="H6574" s="5">
        <f t="shared" si="714"/>
        <v>93.488579999999999</v>
      </c>
      <c r="I6574" s="6">
        <v>4</v>
      </c>
      <c r="J6574" s="6">
        <v>20775.240000000002</v>
      </c>
      <c r="K6574" s="5">
        <f t="shared" si="715"/>
        <v>373.95432</v>
      </c>
      <c r="L6574" s="7">
        <v>2.73</v>
      </c>
      <c r="M6574" s="7">
        <v>561</v>
      </c>
      <c r="N6574" s="3">
        <v>45345</v>
      </c>
      <c r="O6574" s="4" t="str">
        <f t="shared" si="716"/>
        <v>2024-02</v>
      </c>
      <c r="P6574" s="4" t="str">
        <f t="shared" si="717"/>
        <v>02</v>
      </c>
      <c r="Q6574" s="4" t="str">
        <f t="shared" si="718"/>
        <v>February</v>
      </c>
      <c r="R6574" s="30" t="str">
        <f t="shared" si="719"/>
        <v>23</v>
      </c>
      <c r="W6574" t="str">
        <f t="shared" si="720"/>
        <v>ok</v>
      </c>
    </row>
    <row r="6575" spans="1:23" x14ac:dyDescent="0.3">
      <c r="A6575" t="s">
        <v>6617</v>
      </c>
      <c r="B6575" t="s">
        <v>17</v>
      </c>
      <c r="C6575" t="s">
        <v>18</v>
      </c>
      <c r="D6575" t="s">
        <v>19</v>
      </c>
      <c r="E6575" t="s">
        <v>45</v>
      </c>
      <c r="F6575" t="s">
        <v>15</v>
      </c>
      <c r="G6575" s="5">
        <v>8383.33</v>
      </c>
      <c r="H6575" s="5">
        <f t="shared" si="714"/>
        <v>150.89993999999999</v>
      </c>
      <c r="I6575" s="6">
        <v>5</v>
      </c>
      <c r="J6575" s="6">
        <v>41916.65</v>
      </c>
      <c r="K6575" s="5">
        <f t="shared" si="715"/>
        <v>754.49969999999996</v>
      </c>
      <c r="L6575" s="7">
        <v>4.79</v>
      </c>
      <c r="M6575" s="7">
        <v>143</v>
      </c>
      <c r="N6575" s="3">
        <v>45632</v>
      </c>
      <c r="O6575" s="4" t="str">
        <f t="shared" si="716"/>
        <v>2024-12</v>
      </c>
      <c r="P6575" s="4" t="str">
        <f t="shared" si="717"/>
        <v>12</v>
      </c>
      <c r="Q6575" s="4" t="str">
        <f t="shared" si="718"/>
        <v>December</v>
      </c>
      <c r="R6575" s="30" t="str">
        <f t="shared" si="719"/>
        <v>06</v>
      </c>
      <c r="W6575" t="str">
        <f t="shared" si="720"/>
        <v>ok</v>
      </c>
    </row>
    <row r="6576" spans="1:23" x14ac:dyDescent="0.3">
      <c r="A6576" t="s">
        <v>6618</v>
      </c>
      <c r="B6576" t="s">
        <v>51</v>
      </c>
      <c r="C6576" t="s">
        <v>29</v>
      </c>
      <c r="D6576" t="s">
        <v>52</v>
      </c>
      <c r="E6576" t="s">
        <v>45</v>
      </c>
      <c r="F6576" t="s">
        <v>21</v>
      </c>
      <c r="G6576" s="5">
        <v>18439.919999999998</v>
      </c>
      <c r="H6576" s="5">
        <f t="shared" si="714"/>
        <v>331.91855999999996</v>
      </c>
      <c r="I6576" s="6">
        <v>1</v>
      </c>
      <c r="J6576" s="6">
        <v>18439.919999999998</v>
      </c>
      <c r="K6576" s="5">
        <f t="shared" si="715"/>
        <v>331.91855999999996</v>
      </c>
      <c r="L6576" s="7">
        <v>2.2799999999999998</v>
      </c>
      <c r="M6576" s="7">
        <v>3299</v>
      </c>
      <c r="N6576" s="3">
        <v>45379</v>
      </c>
      <c r="O6576" s="4" t="str">
        <f t="shared" si="716"/>
        <v>2024-03</v>
      </c>
      <c r="P6576" s="4" t="str">
        <f t="shared" si="717"/>
        <v>03</v>
      </c>
      <c r="Q6576" s="4" t="str">
        <f t="shared" si="718"/>
        <v>March</v>
      </c>
      <c r="R6576" s="30" t="str">
        <f t="shared" si="719"/>
        <v>28</v>
      </c>
      <c r="W6576" t="str">
        <f t="shared" si="720"/>
        <v>ok</v>
      </c>
    </row>
    <row r="6577" spans="1:23" x14ac:dyDescent="0.3">
      <c r="A6577" t="s">
        <v>6619</v>
      </c>
      <c r="B6577" t="s">
        <v>36</v>
      </c>
      <c r="C6577" t="s">
        <v>18</v>
      </c>
      <c r="D6577" t="s">
        <v>37</v>
      </c>
      <c r="E6577" t="s">
        <v>20</v>
      </c>
      <c r="F6577" t="s">
        <v>38</v>
      </c>
      <c r="G6577" s="5">
        <v>1534.92</v>
      </c>
      <c r="H6577" s="5">
        <f t="shared" si="714"/>
        <v>27.62856</v>
      </c>
      <c r="I6577" s="6">
        <v>4</v>
      </c>
      <c r="J6577" s="6">
        <v>6139.68</v>
      </c>
      <c r="K6577" s="5">
        <f t="shared" si="715"/>
        <v>110.51424</v>
      </c>
      <c r="L6577" s="7">
        <v>1.92</v>
      </c>
      <c r="M6577" s="7">
        <v>1430</v>
      </c>
      <c r="N6577" s="3">
        <v>45488</v>
      </c>
      <c r="O6577" s="4" t="str">
        <f t="shared" si="716"/>
        <v>2024-07</v>
      </c>
      <c r="P6577" s="4" t="str">
        <f t="shared" si="717"/>
        <v>07</v>
      </c>
      <c r="Q6577" s="4" t="str">
        <f t="shared" si="718"/>
        <v>July</v>
      </c>
      <c r="R6577" s="30" t="str">
        <f t="shared" si="719"/>
        <v>15</v>
      </c>
      <c r="W6577" t="str">
        <f t="shared" si="720"/>
        <v>ok</v>
      </c>
    </row>
    <row r="6578" spans="1:23" x14ac:dyDescent="0.3">
      <c r="A6578" t="s">
        <v>6620</v>
      </c>
      <c r="B6578" t="s">
        <v>63</v>
      </c>
      <c r="C6578" t="s">
        <v>18</v>
      </c>
      <c r="D6578" t="s">
        <v>64</v>
      </c>
      <c r="E6578" t="s">
        <v>45</v>
      </c>
      <c r="F6578" t="s">
        <v>60</v>
      </c>
      <c r="G6578" s="5">
        <v>12235.32</v>
      </c>
      <c r="H6578" s="5">
        <f t="shared" si="714"/>
        <v>220.23575999999997</v>
      </c>
      <c r="I6578" s="6">
        <v>3</v>
      </c>
      <c r="J6578" s="6">
        <v>36705.96</v>
      </c>
      <c r="K6578" s="5">
        <f t="shared" si="715"/>
        <v>660.70727999999986</v>
      </c>
      <c r="L6578" s="7">
        <v>4.42</v>
      </c>
      <c r="M6578" s="7">
        <v>2157</v>
      </c>
      <c r="N6578" s="3">
        <v>45474</v>
      </c>
      <c r="O6578" s="4" t="str">
        <f t="shared" si="716"/>
        <v>2024-07</v>
      </c>
      <c r="P6578" s="4" t="str">
        <f t="shared" si="717"/>
        <v>07</v>
      </c>
      <c r="Q6578" s="4" t="str">
        <f t="shared" si="718"/>
        <v>July</v>
      </c>
      <c r="R6578" s="30" t="str">
        <f t="shared" si="719"/>
        <v>01</v>
      </c>
      <c r="W6578" t="str">
        <f t="shared" si="720"/>
        <v>ok</v>
      </c>
    </row>
    <row r="6579" spans="1:23" x14ac:dyDescent="0.3">
      <c r="A6579" t="s">
        <v>6621</v>
      </c>
      <c r="B6579" t="s">
        <v>23</v>
      </c>
      <c r="C6579" t="s">
        <v>24</v>
      </c>
      <c r="D6579" t="s">
        <v>25</v>
      </c>
      <c r="E6579" t="s">
        <v>20</v>
      </c>
      <c r="F6579" t="s">
        <v>15</v>
      </c>
      <c r="G6579" s="5">
        <v>17152.39</v>
      </c>
      <c r="H6579" s="5">
        <f t="shared" si="714"/>
        <v>308.74301999999994</v>
      </c>
      <c r="I6579" s="6">
        <v>4</v>
      </c>
      <c r="J6579" s="6">
        <v>68609.56</v>
      </c>
      <c r="K6579" s="5">
        <f t="shared" si="715"/>
        <v>1234.9720799999998</v>
      </c>
      <c r="L6579" s="7">
        <v>2.31</v>
      </c>
      <c r="M6579" s="7">
        <v>3410</v>
      </c>
      <c r="N6579" s="3">
        <v>45425</v>
      </c>
      <c r="O6579" s="4" t="str">
        <f t="shared" si="716"/>
        <v>2024-05</v>
      </c>
      <c r="P6579" s="4" t="str">
        <f t="shared" si="717"/>
        <v>05</v>
      </c>
      <c r="Q6579" s="4" t="str">
        <f t="shared" si="718"/>
        <v>May</v>
      </c>
      <c r="R6579" s="30" t="str">
        <f t="shared" si="719"/>
        <v>13</v>
      </c>
      <c r="W6579" t="str">
        <f t="shared" si="720"/>
        <v>ok</v>
      </c>
    </row>
    <row r="6580" spans="1:23" x14ac:dyDescent="0.3">
      <c r="A6580" t="s">
        <v>6622</v>
      </c>
      <c r="B6580" t="s">
        <v>63</v>
      </c>
      <c r="C6580" t="s">
        <v>18</v>
      </c>
      <c r="D6580" t="s">
        <v>64</v>
      </c>
      <c r="E6580" t="s">
        <v>20</v>
      </c>
      <c r="F6580" t="s">
        <v>26</v>
      </c>
      <c r="G6580" s="5">
        <v>1564.65</v>
      </c>
      <c r="H6580" s="5">
        <f t="shared" si="714"/>
        <v>28.163699999999999</v>
      </c>
      <c r="I6580" s="6">
        <v>4</v>
      </c>
      <c r="J6580" s="6">
        <v>6258.6</v>
      </c>
      <c r="K6580" s="5">
        <f t="shared" si="715"/>
        <v>112.65479999999999</v>
      </c>
      <c r="L6580" s="7">
        <v>4.21</v>
      </c>
      <c r="M6580" s="7">
        <v>4016</v>
      </c>
      <c r="N6580" s="3">
        <v>45325</v>
      </c>
      <c r="O6580" s="4" t="str">
        <f t="shared" si="716"/>
        <v>2024-02</v>
      </c>
      <c r="P6580" s="4" t="str">
        <f t="shared" si="717"/>
        <v>02</v>
      </c>
      <c r="Q6580" s="4" t="str">
        <f t="shared" si="718"/>
        <v>February</v>
      </c>
      <c r="R6580" s="30" t="str">
        <f t="shared" si="719"/>
        <v>03</v>
      </c>
      <c r="W6580" t="str">
        <f t="shared" si="720"/>
        <v>ok</v>
      </c>
    </row>
    <row r="6581" spans="1:23" x14ac:dyDescent="0.3">
      <c r="A6581" t="s">
        <v>6623</v>
      </c>
      <c r="B6581" t="s">
        <v>17</v>
      </c>
      <c r="C6581" t="s">
        <v>18</v>
      </c>
      <c r="D6581" t="s">
        <v>19</v>
      </c>
      <c r="E6581" t="s">
        <v>20</v>
      </c>
      <c r="F6581" t="s">
        <v>31</v>
      </c>
      <c r="G6581" s="5">
        <v>8138.93</v>
      </c>
      <c r="H6581" s="5">
        <f t="shared" si="714"/>
        <v>146.50074000000001</v>
      </c>
      <c r="I6581" s="6">
        <v>5</v>
      </c>
      <c r="J6581" s="6">
        <v>40694.65</v>
      </c>
      <c r="K6581" s="5">
        <f t="shared" si="715"/>
        <v>732.50369999999998</v>
      </c>
      <c r="L6581" s="7">
        <v>1.88</v>
      </c>
      <c r="M6581" s="7">
        <v>1030</v>
      </c>
      <c r="N6581" s="3">
        <v>45381</v>
      </c>
      <c r="O6581" s="4" t="str">
        <f t="shared" si="716"/>
        <v>2024-03</v>
      </c>
      <c r="P6581" s="4" t="str">
        <f t="shared" si="717"/>
        <v>03</v>
      </c>
      <c r="Q6581" s="4" t="str">
        <f t="shared" si="718"/>
        <v>March</v>
      </c>
      <c r="R6581" s="30" t="str">
        <f t="shared" si="719"/>
        <v>30</v>
      </c>
      <c r="W6581" t="str">
        <f t="shared" si="720"/>
        <v>ok</v>
      </c>
    </row>
    <row r="6582" spans="1:23" x14ac:dyDescent="0.3">
      <c r="A6582" t="s">
        <v>6624</v>
      </c>
      <c r="B6582" t="s">
        <v>36</v>
      </c>
      <c r="C6582" t="s">
        <v>18</v>
      </c>
      <c r="D6582" t="s">
        <v>37</v>
      </c>
      <c r="E6582" t="s">
        <v>20</v>
      </c>
      <c r="F6582" t="s">
        <v>38</v>
      </c>
      <c r="G6582" s="5">
        <v>2931.13</v>
      </c>
      <c r="H6582" s="5">
        <f t="shared" si="714"/>
        <v>52.760339999999999</v>
      </c>
      <c r="I6582" s="6">
        <v>3</v>
      </c>
      <c r="J6582" s="6">
        <v>8793.39</v>
      </c>
      <c r="K6582" s="5">
        <f t="shared" si="715"/>
        <v>158.28102000000001</v>
      </c>
      <c r="L6582" s="7">
        <v>4.4400000000000004</v>
      </c>
      <c r="M6582" s="7">
        <v>3992</v>
      </c>
      <c r="N6582" s="3">
        <v>45541</v>
      </c>
      <c r="O6582" s="4" t="str">
        <f t="shared" si="716"/>
        <v>2024-09</v>
      </c>
      <c r="P6582" s="4" t="str">
        <f t="shared" si="717"/>
        <v>09</v>
      </c>
      <c r="Q6582" s="4" t="str">
        <f t="shared" si="718"/>
        <v>September</v>
      </c>
      <c r="R6582" s="30" t="str">
        <f t="shared" si="719"/>
        <v>06</v>
      </c>
      <c r="W6582" t="str">
        <f t="shared" si="720"/>
        <v>ok</v>
      </c>
    </row>
    <row r="6583" spans="1:23" x14ac:dyDescent="0.3">
      <c r="A6583" t="s">
        <v>6625</v>
      </c>
      <c r="B6583" t="s">
        <v>63</v>
      </c>
      <c r="C6583" t="s">
        <v>18</v>
      </c>
      <c r="D6583" t="s">
        <v>64</v>
      </c>
      <c r="E6583" t="s">
        <v>45</v>
      </c>
      <c r="F6583" t="s">
        <v>26</v>
      </c>
      <c r="G6583" s="5">
        <v>19891.330000000002</v>
      </c>
      <c r="H6583" s="5">
        <f t="shared" si="714"/>
        <v>358.04394000000002</v>
      </c>
      <c r="I6583" s="6">
        <v>2</v>
      </c>
      <c r="J6583" s="6">
        <v>39782.660000000003</v>
      </c>
      <c r="K6583" s="5">
        <f t="shared" si="715"/>
        <v>716.08788000000004</v>
      </c>
      <c r="L6583" s="7">
        <v>1.47</v>
      </c>
      <c r="M6583" s="7">
        <v>282</v>
      </c>
      <c r="N6583" s="3">
        <v>45440</v>
      </c>
      <c r="O6583" s="4" t="str">
        <f t="shared" si="716"/>
        <v>2024-05</v>
      </c>
      <c r="P6583" s="4" t="str">
        <f t="shared" si="717"/>
        <v>05</v>
      </c>
      <c r="Q6583" s="4" t="str">
        <f t="shared" si="718"/>
        <v>May</v>
      </c>
      <c r="R6583" s="30" t="str">
        <f t="shared" si="719"/>
        <v>28</v>
      </c>
      <c r="W6583" t="str">
        <f t="shared" si="720"/>
        <v>ok</v>
      </c>
    </row>
    <row r="6584" spans="1:23" x14ac:dyDescent="0.3">
      <c r="A6584" t="s">
        <v>6626</v>
      </c>
      <c r="B6584" t="s">
        <v>17</v>
      </c>
      <c r="C6584" t="s">
        <v>18</v>
      </c>
      <c r="D6584" t="s">
        <v>19</v>
      </c>
      <c r="E6584" t="s">
        <v>14</v>
      </c>
      <c r="F6584" t="s">
        <v>38</v>
      </c>
      <c r="G6584" s="5">
        <v>7697.65</v>
      </c>
      <c r="H6584" s="5">
        <f t="shared" si="714"/>
        <v>138.55769999999998</v>
      </c>
      <c r="I6584" s="6">
        <v>3</v>
      </c>
      <c r="J6584" s="6">
        <v>23092.95</v>
      </c>
      <c r="K6584" s="5">
        <f t="shared" si="715"/>
        <v>415.67309999999998</v>
      </c>
      <c r="L6584" s="7">
        <v>3</v>
      </c>
      <c r="M6584" s="7">
        <v>4553</v>
      </c>
      <c r="N6584" s="3">
        <v>45455</v>
      </c>
      <c r="O6584" s="4" t="str">
        <f t="shared" si="716"/>
        <v>2024-06</v>
      </c>
      <c r="P6584" s="4" t="str">
        <f t="shared" si="717"/>
        <v>06</v>
      </c>
      <c r="Q6584" s="4" t="str">
        <f t="shared" si="718"/>
        <v>June</v>
      </c>
      <c r="R6584" s="30" t="str">
        <f t="shared" si="719"/>
        <v>12</v>
      </c>
      <c r="W6584" t="str">
        <f t="shared" si="720"/>
        <v>ok</v>
      </c>
    </row>
    <row r="6585" spans="1:23" x14ac:dyDescent="0.3">
      <c r="A6585" t="s">
        <v>6627</v>
      </c>
      <c r="B6585" t="s">
        <v>47</v>
      </c>
      <c r="C6585" t="s">
        <v>12</v>
      </c>
      <c r="D6585" t="s">
        <v>48</v>
      </c>
      <c r="E6585" t="s">
        <v>20</v>
      </c>
      <c r="F6585" t="s">
        <v>31</v>
      </c>
      <c r="G6585" s="5">
        <v>11052.07</v>
      </c>
      <c r="H6585" s="5">
        <f t="shared" si="714"/>
        <v>198.93725999999998</v>
      </c>
      <c r="I6585" s="6">
        <v>2</v>
      </c>
      <c r="J6585" s="6">
        <v>22104.14</v>
      </c>
      <c r="K6585" s="5">
        <f t="shared" si="715"/>
        <v>397.87451999999996</v>
      </c>
      <c r="L6585" s="7">
        <v>1.66</v>
      </c>
      <c r="M6585" s="7">
        <v>1333</v>
      </c>
      <c r="N6585" s="3">
        <v>45495</v>
      </c>
      <c r="O6585" s="4" t="str">
        <f t="shared" si="716"/>
        <v>2024-07</v>
      </c>
      <c r="P6585" s="4" t="str">
        <f t="shared" si="717"/>
        <v>07</v>
      </c>
      <c r="Q6585" s="4" t="str">
        <f t="shared" si="718"/>
        <v>July</v>
      </c>
      <c r="R6585" s="30" t="str">
        <f t="shared" si="719"/>
        <v>22</v>
      </c>
      <c r="W6585" t="str">
        <f t="shared" si="720"/>
        <v>ok</v>
      </c>
    </row>
    <row r="6586" spans="1:23" x14ac:dyDescent="0.3">
      <c r="A6586" t="s">
        <v>6628</v>
      </c>
      <c r="B6586" t="s">
        <v>11</v>
      </c>
      <c r="C6586" t="s">
        <v>12</v>
      </c>
      <c r="D6586" t="s">
        <v>13</v>
      </c>
      <c r="E6586" t="s">
        <v>45</v>
      </c>
      <c r="F6586" t="s">
        <v>26</v>
      </c>
      <c r="G6586" s="5">
        <v>14004.3</v>
      </c>
      <c r="H6586" s="5">
        <f t="shared" si="714"/>
        <v>252.07739999999995</v>
      </c>
      <c r="I6586" s="6">
        <v>1</v>
      </c>
      <c r="J6586" s="6">
        <v>14004.3</v>
      </c>
      <c r="K6586" s="5">
        <f t="shared" si="715"/>
        <v>252.07739999999995</v>
      </c>
      <c r="L6586" s="7">
        <v>1.95</v>
      </c>
      <c r="M6586" s="7">
        <v>4975</v>
      </c>
      <c r="N6586" s="3">
        <v>45474</v>
      </c>
      <c r="O6586" s="4" t="str">
        <f t="shared" si="716"/>
        <v>2024-07</v>
      </c>
      <c r="P6586" s="4" t="str">
        <f t="shared" si="717"/>
        <v>07</v>
      </c>
      <c r="Q6586" s="4" t="str">
        <f t="shared" si="718"/>
        <v>July</v>
      </c>
      <c r="R6586" s="30" t="str">
        <f t="shared" si="719"/>
        <v>01</v>
      </c>
      <c r="W6586" t="str">
        <f t="shared" si="720"/>
        <v>ok</v>
      </c>
    </row>
    <row r="6587" spans="1:23" x14ac:dyDescent="0.3">
      <c r="A6587" t="s">
        <v>6629</v>
      </c>
      <c r="B6587" t="s">
        <v>23</v>
      </c>
      <c r="C6587" t="s">
        <v>24</v>
      </c>
      <c r="D6587" t="s">
        <v>25</v>
      </c>
      <c r="E6587" t="s">
        <v>20</v>
      </c>
      <c r="F6587" t="s">
        <v>26</v>
      </c>
      <c r="G6587" s="5">
        <v>2762.75</v>
      </c>
      <c r="H6587" s="5">
        <f t="shared" si="714"/>
        <v>49.729499999999994</v>
      </c>
      <c r="I6587" s="6">
        <v>4</v>
      </c>
      <c r="J6587" s="6">
        <v>11051</v>
      </c>
      <c r="K6587" s="5">
        <f t="shared" si="715"/>
        <v>198.91799999999998</v>
      </c>
      <c r="L6587" s="7">
        <v>4.62</v>
      </c>
      <c r="M6587" s="7">
        <v>4590</v>
      </c>
      <c r="N6587" s="3">
        <v>45373</v>
      </c>
      <c r="O6587" s="4" t="str">
        <f t="shared" si="716"/>
        <v>2024-03</v>
      </c>
      <c r="P6587" s="4" t="str">
        <f t="shared" si="717"/>
        <v>03</v>
      </c>
      <c r="Q6587" s="4" t="str">
        <f t="shared" si="718"/>
        <v>March</v>
      </c>
      <c r="R6587" s="30" t="str">
        <f t="shared" si="719"/>
        <v>22</v>
      </c>
      <c r="W6587" t="str">
        <f t="shared" si="720"/>
        <v>ok</v>
      </c>
    </row>
    <row r="6588" spans="1:23" x14ac:dyDescent="0.3">
      <c r="A6588" t="s">
        <v>6630</v>
      </c>
      <c r="B6588" t="s">
        <v>36</v>
      </c>
      <c r="C6588" t="s">
        <v>18</v>
      </c>
      <c r="D6588" t="s">
        <v>37</v>
      </c>
      <c r="E6588" t="s">
        <v>45</v>
      </c>
      <c r="F6588" t="s">
        <v>60</v>
      </c>
      <c r="G6588" s="5">
        <v>3772.04</v>
      </c>
      <c r="H6588" s="5">
        <f t="shared" si="714"/>
        <v>67.896719999999988</v>
      </c>
      <c r="I6588" s="6">
        <v>2</v>
      </c>
      <c r="J6588" s="6">
        <v>7544.08</v>
      </c>
      <c r="K6588" s="5">
        <f t="shared" si="715"/>
        <v>135.79343999999998</v>
      </c>
      <c r="L6588" s="7">
        <v>1.3</v>
      </c>
      <c r="M6588" s="7">
        <v>3100</v>
      </c>
      <c r="N6588" s="3">
        <v>45525</v>
      </c>
      <c r="O6588" s="4" t="str">
        <f t="shared" si="716"/>
        <v>2024-08</v>
      </c>
      <c r="P6588" s="4" t="str">
        <f t="shared" si="717"/>
        <v>08</v>
      </c>
      <c r="Q6588" s="4" t="str">
        <f t="shared" si="718"/>
        <v>August</v>
      </c>
      <c r="R6588" s="30" t="str">
        <f t="shared" si="719"/>
        <v>21</v>
      </c>
      <c r="W6588" t="str">
        <f t="shared" si="720"/>
        <v>ok</v>
      </c>
    </row>
    <row r="6589" spans="1:23" x14ac:dyDescent="0.3">
      <c r="A6589" t="s">
        <v>6631</v>
      </c>
      <c r="B6589" t="s">
        <v>63</v>
      </c>
      <c r="C6589" t="s">
        <v>18</v>
      </c>
      <c r="D6589" t="s">
        <v>64</v>
      </c>
      <c r="E6589" t="s">
        <v>14</v>
      </c>
      <c r="F6589" t="s">
        <v>21</v>
      </c>
      <c r="G6589" s="5">
        <v>12576.31</v>
      </c>
      <c r="H6589" s="5">
        <f t="shared" si="714"/>
        <v>226.37357999999998</v>
      </c>
      <c r="I6589" s="6">
        <v>4</v>
      </c>
      <c r="J6589" s="6">
        <v>50305.24</v>
      </c>
      <c r="K6589" s="5">
        <f t="shared" si="715"/>
        <v>905.4943199999999</v>
      </c>
      <c r="L6589" s="7">
        <v>3.4</v>
      </c>
      <c r="M6589" s="7">
        <v>379</v>
      </c>
      <c r="N6589" s="3">
        <v>45486</v>
      </c>
      <c r="O6589" s="4" t="str">
        <f t="shared" si="716"/>
        <v>2024-07</v>
      </c>
      <c r="P6589" s="4" t="str">
        <f t="shared" si="717"/>
        <v>07</v>
      </c>
      <c r="Q6589" s="4" t="str">
        <f t="shared" si="718"/>
        <v>July</v>
      </c>
      <c r="R6589" s="30" t="str">
        <f t="shared" si="719"/>
        <v>13</v>
      </c>
      <c r="W6589" t="str">
        <f t="shared" si="720"/>
        <v>ok</v>
      </c>
    </row>
    <row r="6590" spans="1:23" x14ac:dyDescent="0.3">
      <c r="A6590" t="s">
        <v>6632</v>
      </c>
      <c r="B6590" t="s">
        <v>23</v>
      </c>
      <c r="C6590" t="s">
        <v>24</v>
      </c>
      <c r="D6590" t="s">
        <v>25</v>
      </c>
      <c r="E6590" t="s">
        <v>14</v>
      </c>
      <c r="F6590" t="s">
        <v>60</v>
      </c>
      <c r="G6590" s="5">
        <v>3655.23</v>
      </c>
      <c r="H6590" s="5">
        <f t="shared" si="714"/>
        <v>65.794139999999999</v>
      </c>
      <c r="I6590" s="6">
        <v>1</v>
      </c>
      <c r="J6590" s="6">
        <v>3655.23</v>
      </c>
      <c r="K6590" s="5">
        <f t="shared" si="715"/>
        <v>65.794139999999999</v>
      </c>
      <c r="L6590" s="7">
        <v>2.73</v>
      </c>
      <c r="M6590" s="7">
        <v>3061</v>
      </c>
      <c r="N6590" s="3">
        <v>45303</v>
      </c>
      <c r="O6590" s="4" t="str">
        <f t="shared" si="716"/>
        <v>2024-01</v>
      </c>
      <c r="P6590" s="4" t="str">
        <f t="shared" si="717"/>
        <v>01</v>
      </c>
      <c r="Q6590" s="4" t="str">
        <f t="shared" si="718"/>
        <v>January</v>
      </c>
      <c r="R6590" s="30" t="str">
        <f t="shared" si="719"/>
        <v>12</v>
      </c>
      <c r="W6590" t="str">
        <f t="shared" si="720"/>
        <v>ok</v>
      </c>
    </row>
    <row r="6591" spans="1:23" x14ac:dyDescent="0.3">
      <c r="A6591" t="s">
        <v>6633</v>
      </c>
      <c r="B6591" t="s">
        <v>51</v>
      </c>
      <c r="C6591" t="s">
        <v>29</v>
      </c>
      <c r="D6591" t="s">
        <v>52</v>
      </c>
      <c r="E6591" t="s">
        <v>14</v>
      </c>
      <c r="F6591" t="s">
        <v>31</v>
      </c>
      <c r="G6591" s="5">
        <v>882.25</v>
      </c>
      <c r="H6591" s="5">
        <f t="shared" si="714"/>
        <v>15.8805</v>
      </c>
      <c r="I6591" s="6">
        <v>4</v>
      </c>
      <c r="J6591" s="6">
        <v>3529</v>
      </c>
      <c r="K6591" s="5">
        <f t="shared" si="715"/>
        <v>63.521999999999998</v>
      </c>
      <c r="L6591" s="7">
        <v>4.24</v>
      </c>
      <c r="M6591" s="7">
        <v>3744</v>
      </c>
      <c r="N6591" s="3">
        <v>45644</v>
      </c>
      <c r="O6591" s="4" t="str">
        <f t="shared" si="716"/>
        <v>2024-12</v>
      </c>
      <c r="P6591" s="4" t="str">
        <f t="shared" si="717"/>
        <v>12</v>
      </c>
      <c r="Q6591" s="4" t="str">
        <f t="shared" si="718"/>
        <v>December</v>
      </c>
      <c r="R6591" s="30" t="str">
        <f t="shared" si="719"/>
        <v>18</v>
      </c>
      <c r="W6591" t="str">
        <f t="shared" si="720"/>
        <v>ok</v>
      </c>
    </row>
    <row r="6592" spans="1:23" x14ac:dyDescent="0.3">
      <c r="A6592" t="s">
        <v>6634</v>
      </c>
      <c r="B6592" t="s">
        <v>33</v>
      </c>
      <c r="C6592" t="s">
        <v>12</v>
      </c>
      <c r="D6592" t="s">
        <v>34</v>
      </c>
      <c r="E6592" t="s">
        <v>45</v>
      </c>
      <c r="F6592" t="s">
        <v>31</v>
      </c>
      <c r="G6592" s="5">
        <v>15269.49</v>
      </c>
      <c r="H6592" s="5">
        <f t="shared" si="714"/>
        <v>274.85082</v>
      </c>
      <c r="I6592" s="6">
        <v>2</v>
      </c>
      <c r="J6592" s="6">
        <v>30538.98</v>
      </c>
      <c r="K6592" s="5">
        <f t="shared" si="715"/>
        <v>549.70164</v>
      </c>
      <c r="L6592" s="7">
        <v>4.63</v>
      </c>
      <c r="M6592" s="7">
        <v>2924</v>
      </c>
      <c r="N6592" s="3">
        <v>45476</v>
      </c>
      <c r="O6592" s="4" t="str">
        <f t="shared" si="716"/>
        <v>2024-07</v>
      </c>
      <c r="P6592" s="4" t="str">
        <f t="shared" si="717"/>
        <v>07</v>
      </c>
      <c r="Q6592" s="4" t="str">
        <f t="shared" si="718"/>
        <v>July</v>
      </c>
      <c r="R6592" s="30" t="str">
        <f t="shared" si="719"/>
        <v>03</v>
      </c>
      <c r="W6592" t="str">
        <f t="shared" si="720"/>
        <v>ok</v>
      </c>
    </row>
    <row r="6593" spans="1:23" x14ac:dyDescent="0.3">
      <c r="A6593" t="s">
        <v>6635</v>
      </c>
      <c r="B6593" t="s">
        <v>47</v>
      </c>
      <c r="C6593" t="s">
        <v>12</v>
      </c>
      <c r="D6593" t="s">
        <v>48</v>
      </c>
      <c r="E6593" t="s">
        <v>20</v>
      </c>
      <c r="F6593" t="s">
        <v>31</v>
      </c>
      <c r="G6593" s="5">
        <v>9805.5300000000007</v>
      </c>
      <c r="H6593" s="5">
        <f t="shared" si="714"/>
        <v>176.49954</v>
      </c>
      <c r="I6593" s="6">
        <v>1</v>
      </c>
      <c r="J6593" s="6">
        <v>9805.5300000000007</v>
      </c>
      <c r="K6593" s="5">
        <f t="shared" si="715"/>
        <v>176.49954</v>
      </c>
      <c r="L6593" s="7">
        <v>2.52</v>
      </c>
      <c r="M6593" s="7">
        <v>426</v>
      </c>
      <c r="N6593" s="3">
        <v>45580</v>
      </c>
      <c r="O6593" s="4" t="str">
        <f t="shared" si="716"/>
        <v>2024-10</v>
      </c>
      <c r="P6593" s="4" t="str">
        <f t="shared" si="717"/>
        <v>10</v>
      </c>
      <c r="Q6593" s="4" t="str">
        <f t="shared" si="718"/>
        <v>October</v>
      </c>
      <c r="R6593" s="30" t="str">
        <f t="shared" si="719"/>
        <v>15</v>
      </c>
      <c r="W6593" t="str">
        <f t="shared" si="720"/>
        <v>ok</v>
      </c>
    </row>
    <row r="6594" spans="1:23" x14ac:dyDescent="0.3">
      <c r="A6594" t="s">
        <v>6636</v>
      </c>
      <c r="B6594" t="s">
        <v>17</v>
      </c>
      <c r="C6594" t="s">
        <v>18</v>
      </c>
      <c r="D6594" t="s">
        <v>19</v>
      </c>
      <c r="E6594" t="s">
        <v>45</v>
      </c>
      <c r="F6594" t="s">
        <v>31</v>
      </c>
      <c r="G6594" s="5">
        <v>7250.71</v>
      </c>
      <c r="H6594" s="5">
        <f t="shared" si="714"/>
        <v>130.51277999999999</v>
      </c>
      <c r="I6594" s="6">
        <v>5</v>
      </c>
      <c r="J6594" s="6">
        <v>36253.550000000003</v>
      </c>
      <c r="K6594" s="5">
        <f t="shared" si="715"/>
        <v>652.56389999999999</v>
      </c>
      <c r="L6594" s="7">
        <v>3.28</v>
      </c>
      <c r="M6594" s="7">
        <v>994</v>
      </c>
      <c r="N6594" s="3">
        <v>45515</v>
      </c>
      <c r="O6594" s="4" t="str">
        <f t="shared" si="716"/>
        <v>2024-08</v>
      </c>
      <c r="P6594" s="4" t="str">
        <f t="shared" si="717"/>
        <v>08</v>
      </c>
      <c r="Q6594" s="4" t="str">
        <f t="shared" si="718"/>
        <v>August</v>
      </c>
      <c r="R6594" s="30" t="str">
        <f t="shared" si="719"/>
        <v>11</v>
      </c>
      <c r="W6594" t="str">
        <f t="shared" si="720"/>
        <v>ok</v>
      </c>
    </row>
    <row r="6595" spans="1:23" x14ac:dyDescent="0.3">
      <c r="A6595" t="s">
        <v>6637</v>
      </c>
      <c r="B6595" t="s">
        <v>23</v>
      </c>
      <c r="C6595" t="s">
        <v>24</v>
      </c>
      <c r="D6595" t="s">
        <v>25</v>
      </c>
      <c r="E6595" t="s">
        <v>14</v>
      </c>
      <c r="F6595" t="s">
        <v>60</v>
      </c>
      <c r="G6595" s="5">
        <v>14034.96</v>
      </c>
      <c r="H6595" s="5">
        <f t="shared" ref="H6595:H6658" si="721">G6595*0.018</f>
        <v>252.62927999999997</v>
      </c>
      <c r="I6595" s="6">
        <v>5</v>
      </c>
      <c r="J6595" s="6">
        <v>70174.8</v>
      </c>
      <c r="K6595" s="5">
        <f t="shared" ref="K6595:K6658" si="722">H6595*I6595</f>
        <v>1263.1463999999999</v>
      </c>
      <c r="L6595" s="7">
        <v>3.07</v>
      </c>
      <c r="M6595" s="7">
        <v>702</v>
      </c>
      <c r="N6595" s="3">
        <v>45472</v>
      </c>
      <c r="O6595" s="4" t="str">
        <f t="shared" ref="O6595:O6658" si="723">TEXT(N6595,"yyyy-mm")</f>
        <v>2024-06</v>
      </c>
      <c r="P6595" s="4" t="str">
        <f t="shared" ref="P6595:P6658" si="724">TEXT(N6595,"mm")</f>
        <v>06</v>
      </c>
      <c r="Q6595" s="4" t="str">
        <f t="shared" ref="Q6595:Q6658" si="725">TEXT(DATE(2024,P6595,1),"mmmm")</f>
        <v>June</v>
      </c>
      <c r="R6595" s="30" t="str">
        <f t="shared" ref="R6595:R6658" si="726">TEXT(N6595,"dd")</f>
        <v>29</v>
      </c>
      <c r="W6595" t="str">
        <f t="shared" ref="W6595:W6658" si="727">IF(G6595*I6595=J6595,"ok","False")</f>
        <v>ok</v>
      </c>
    </row>
    <row r="6596" spans="1:23" x14ac:dyDescent="0.3">
      <c r="A6596" t="s">
        <v>6638</v>
      </c>
      <c r="B6596" t="s">
        <v>17</v>
      </c>
      <c r="C6596" t="s">
        <v>18</v>
      </c>
      <c r="D6596" t="s">
        <v>19</v>
      </c>
      <c r="E6596" t="s">
        <v>20</v>
      </c>
      <c r="F6596" t="s">
        <v>60</v>
      </c>
      <c r="G6596" s="5">
        <v>9343.65</v>
      </c>
      <c r="H6596" s="5">
        <f t="shared" si="721"/>
        <v>168.18569999999997</v>
      </c>
      <c r="I6596" s="6">
        <v>1</v>
      </c>
      <c r="J6596" s="6">
        <v>9343.65</v>
      </c>
      <c r="K6596" s="5">
        <f t="shared" si="722"/>
        <v>168.18569999999997</v>
      </c>
      <c r="L6596" s="7">
        <v>1.27</v>
      </c>
      <c r="M6596" s="7">
        <v>3670</v>
      </c>
      <c r="N6596" s="3">
        <v>45649</v>
      </c>
      <c r="O6596" s="4" t="str">
        <f t="shared" si="723"/>
        <v>2024-12</v>
      </c>
      <c r="P6596" s="4" t="str">
        <f t="shared" si="724"/>
        <v>12</v>
      </c>
      <c r="Q6596" s="4" t="str">
        <f t="shared" si="725"/>
        <v>December</v>
      </c>
      <c r="R6596" s="30" t="str">
        <f t="shared" si="726"/>
        <v>23</v>
      </c>
      <c r="W6596" t="str">
        <f t="shared" si="727"/>
        <v>ok</v>
      </c>
    </row>
    <row r="6597" spans="1:23" x14ac:dyDescent="0.3">
      <c r="A6597" t="s">
        <v>6639</v>
      </c>
      <c r="B6597" t="s">
        <v>51</v>
      </c>
      <c r="C6597" t="s">
        <v>29</v>
      </c>
      <c r="D6597" t="s">
        <v>52</v>
      </c>
      <c r="E6597" t="s">
        <v>20</v>
      </c>
      <c r="F6597" t="s">
        <v>21</v>
      </c>
      <c r="G6597" s="5">
        <v>4846.1499999999996</v>
      </c>
      <c r="H6597" s="5">
        <f t="shared" si="721"/>
        <v>87.230699999999985</v>
      </c>
      <c r="I6597" s="6">
        <v>3</v>
      </c>
      <c r="J6597" s="6">
        <v>14538.45</v>
      </c>
      <c r="K6597" s="5">
        <f t="shared" si="722"/>
        <v>261.69209999999998</v>
      </c>
      <c r="L6597" s="7">
        <v>3.39</v>
      </c>
      <c r="M6597" s="7">
        <v>3941</v>
      </c>
      <c r="N6597" s="3">
        <v>45436</v>
      </c>
      <c r="O6597" s="4" t="str">
        <f t="shared" si="723"/>
        <v>2024-05</v>
      </c>
      <c r="P6597" s="4" t="str">
        <f t="shared" si="724"/>
        <v>05</v>
      </c>
      <c r="Q6597" s="4" t="str">
        <f t="shared" si="725"/>
        <v>May</v>
      </c>
      <c r="R6597" s="30" t="str">
        <f t="shared" si="726"/>
        <v>24</v>
      </c>
      <c r="W6597" t="str">
        <f t="shared" si="727"/>
        <v>ok</v>
      </c>
    </row>
    <row r="6598" spans="1:23" x14ac:dyDescent="0.3">
      <c r="A6598" t="s">
        <v>6640</v>
      </c>
      <c r="B6598" t="s">
        <v>47</v>
      </c>
      <c r="C6598" t="s">
        <v>12</v>
      </c>
      <c r="D6598" t="s">
        <v>48</v>
      </c>
      <c r="E6598" t="s">
        <v>14</v>
      </c>
      <c r="F6598" t="s">
        <v>60</v>
      </c>
      <c r="G6598" s="5">
        <v>13065.26</v>
      </c>
      <c r="H6598" s="5">
        <f t="shared" si="721"/>
        <v>235.17468</v>
      </c>
      <c r="I6598" s="6">
        <v>2</v>
      </c>
      <c r="J6598" s="6">
        <v>26130.52</v>
      </c>
      <c r="K6598" s="5">
        <f t="shared" si="722"/>
        <v>470.34935999999999</v>
      </c>
      <c r="L6598" s="7">
        <v>2.33</v>
      </c>
      <c r="M6598" s="7">
        <v>858</v>
      </c>
      <c r="N6598" s="3">
        <v>45573</v>
      </c>
      <c r="O6598" s="4" t="str">
        <f t="shared" si="723"/>
        <v>2024-10</v>
      </c>
      <c r="P6598" s="4" t="str">
        <f t="shared" si="724"/>
        <v>10</v>
      </c>
      <c r="Q6598" s="4" t="str">
        <f t="shared" si="725"/>
        <v>October</v>
      </c>
      <c r="R6598" s="30" t="str">
        <f t="shared" si="726"/>
        <v>08</v>
      </c>
      <c r="W6598" t="str">
        <f t="shared" si="727"/>
        <v>ok</v>
      </c>
    </row>
    <row r="6599" spans="1:23" x14ac:dyDescent="0.3">
      <c r="A6599" t="s">
        <v>6641</v>
      </c>
      <c r="B6599" t="s">
        <v>36</v>
      </c>
      <c r="C6599" t="s">
        <v>18</v>
      </c>
      <c r="D6599" t="s">
        <v>37</v>
      </c>
      <c r="E6599" t="s">
        <v>20</v>
      </c>
      <c r="F6599" t="s">
        <v>38</v>
      </c>
      <c r="G6599" s="5">
        <v>19634.939999999999</v>
      </c>
      <c r="H6599" s="5">
        <f t="shared" si="721"/>
        <v>353.42891999999995</v>
      </c>
      <c r="I6599" s="6">
        <v>2</v>
      </c>
      <c r="J6599" s="6">
        <v>39269.879999999997</v>
      </c>
      <c r="K6599" s="5">
        <f t="shared" si="722"/>
        <v>706.8578399999999</v>
      </c>
      <c r="L6599" s="7">
        <v>3.67</v>
      </c>
      <c r="M6599" s="7">
        <v>2143</v>
      </c>
      <c r="N6599" s="3">
        <v>45603</v>
      </c>
      <c r="O6599" s="4" t="str">
        <f t="shared" si="723"/>
        <v>2024-11</v>
      </c>
      <c r="P6599" s="4" t="str">
        <f t="shared" si="724"/>
        <v>11</v>
      </c>
      <c r="Q6599" s="4" t="str">
        <f t="shared" si="725"/>
        <v>November</v>
      </c>
      <c r="R6599" s="30" t="str">
        <f t="shared" si="726"/>
        <v>07</v>
      </c>
      <c r="W6599" t="str">
        <f t="shared" si="727"/>
        <v>ok</v>
      </c>
    </row>
    <row r="6600" spans="1:23" x14ac:dyDescent="0.3">
      <c r="A6600" t="s">
        <v>6642</v>
      </c>
      <c r="B6600" t="s">
        <v>63</v>
      </c>
      <c r="C6600" t="s">
        <v>18</v>
      </c>
      <c r="D6600" t="s">
        <v>64</v>
      </c>
      <c r="E6600" t="s">
        <v>14</v>
      </c>
      <c r="F6600" t="s">
        <v>60</v>
      </c>
      <c r="G6600" s="5">
        <v>13599.15</v>
      </c>
      <c r="H6600" s="5">
        <f t="shared" si="721"/>
        <v>244.78469999999999</v>
      </c>
      <c r="I6600" s="6">
        <v>3</v>
      </c>
      <c r="J6600" s="6">
        <v>40797.449999999997</v>
      </c>
      <c r="K6600" s="5">
        <f t="shared" si="722"/>
        <v>734.35410000000002</v>
      </c>
      <c r="L6600" s="7">
        <v>4.17</v>
      </c>
      <c r="M6600" s="7">
        <v>3585</v>
      </c>
      <c r="N6600" s="3">
        <v>45419</v>
      </c>
      <c r="O6600" s="4" t="str">
        <f t="shared" si="723"/>
        <v>2024-05</v>
      </c>
      <c r="P6600" s="4" t="str">
        <f t="shared" si="724"/>
        <v>05</v>
      </c>
      <c r="Q6600" s="4" t="str">
        <f t="shared" si="725"/>
        <v>May</v>
      </c>
      <c r="R6600" s="30" t="str">
        <f t="shared" si="726"/>
        <v>07</v>
      </c>
      <c r="W6600" t="str">
        <f t="shared" si="727"/>
        <v>ok</v>
      </c>
    </row>
    <row r="6601" spans="1:23" x14ac:dyDescent="0.3">
      <c r="A6601" t="s">
        <v>6643</v>
      </c>
      <c r="B6601" t="s">
        <v>47</v>
      </c>
      <c r="C6601" t="s">
        <v>12</v>
      </c>
      <c r="D6601" t="s">
        <v>48</v>
      </c>
      <c r="E6601" t="s">
        <v>14</v>
      </c>
      <c r="F6601" t="s">
        <v>60</v>
      </c>
      <c r="G6601" s="5">
        <v>3026.98</v>
      </c>
      <c r="H6601" s="5">
        <f t="shared" si="721"/>
        <v>54.485639999999997</v>
      </c>
      <c r="I6601" s="6">
        <v>3</v>
      </c>
      <c r="J6601" s="6">
        <v>9080.94</v>
      </c>
      <c r="K6601" s="5">
        <f t="shared" si="722"/>
        <v>163.45692</v>
      </c>
      <c r="L6601" s="7">
        <v>1.7</v>
      </c>
      <c r="M6601" s="7">
        <v>892</v>
      </c>
      <c r="N6601" s="3">
        <v>45312</v>
      </c>
      <c r="O6601" s="4" t="str">
        <f t="shared" si="723"/>
        <v>2024-01</v>
      </c>
      <c r="P6601" s="4" t="str">
        <f t="shared" si="724"/>
        <v>01</v>
      </c>
      <c r="Q6601" s="4" t="str">
        <f t="shared" si="725"/>
        <v>January</v>
      </c>
      <c r="R6601" s="30" t="str">
        <f t="shared" si="726"/>
        <v>21</v>
      </c>
      <c r="W6601" t="str">
        <f t="shared" si="727"/>
        <v>ok</v>
      </c>
    </row>
    <row r="6602" spans="1:23" x14ac:dyDescent="0.3">
      <c r="A6602" t="s">
        <v>6644</v>
      </c>
      <c r="B6602" t="s">
        <v>47</v>
      </c>
      <c r="C6602" t="s">
        <v>12</v>
      </c>
      <c r="D6602" t="s">
        <v>48</v>
      </c>
      <c r="E6602" t="s">
        <v>45</v>
      </c>
      <c r="F6602" t="s">
        <v>31</v>
      </c>
      <c r="G6602" s="5">
        <v>2109.21</v>
      </c>
      <c r="H6602" s="5">
        <f t="shared" si="721"/>
        <v>37.965779999999995</v>
      </c>
      <c r="I6602" s="6">
        <v>4</v>
      </c>
      <c r="J6602" s="6">
        <v>8436.84</v>
      </c>
      <c r="K6602" s="5">
        <f t="shared" si="722"/>
        <v>151.86311999999998</v>
      </c>
      <c r="L6602" s="7">
        <v>2.97</v>
      </c>
      <c r="M6602" s="7">
        <v>4266</v>
      </c>
      <c r="N6602" s="3">
        <v>45426</v>
      </c>
      <c r="O6602" s="4" t="str">
        <f t="shared" si="723"/>
        <v>2024-05</v>
      </c>
      <c r="P6602" s="4" t="str">
        <f t="shared" si="724"/>
        <v>05</v>
      </c>
      <c r="Q6602" s="4" t="str">
        <f t="shared" si="725"/>
        <v>May</v>
      </c>
      <c r="R6602" s="30" t="str">
        <f t="shared" si="726"/>
        <v>14</v>
      </c>
      <c r="W6602" t="str">
        <f t="shared" si="727"/>
        <v>ok</v>
      </c>
    </row>
    <row r="6603" spans="1:23" x14ac:dyDescent="0.3">
      <c r="A6603" t="s">
        <v>6645</v>
      </c>
      <c r="B6603" t="s">
        <v>36</v>
      </c>
      <c r="C6603" t="s">
        <v>18</v>
      </c>
      <c r="D6603" t="s">
        <v>37</v>
      </c>
      <c r="E6603" t="s">
        <v>45</v>
      </c>
      <c r="F6603" t="s">
        <v>21</v>
      </c>
      <c r="G6603" s="5">
        <v>12204.43</v>
      </c>
      <c r="H6603" s="5">
        <f t="shared" si="721"/>
        <v>219.67973999999998</v>
      </c>
      <c r="I6603" s="6">
        <v>4</v>
      </c>
      <c r="J6603" s="6">
        <v>48817.72</v>
      </c>
      <c r="K6603" s="5">
        <f t="shared" si="722"/>
        <v>878.71895999999992</v>
      </c>
      <c r="L6603" s="7">
        <v>1.79</v>
      </c>
      <c r="M6603" s="7">
        <v>3342</v>
      </c>
      <c r="N6603" s="3">
        <v>45428</v>
      </c>
      <c r="O6603" s="4" t="str">
        <f t="shared" si="723"/>
        <v>2024-05</v>
      </c>
      <c r="P6603" s="4" t="str">
        <f t="shared" si="724"/>
        <v>05</v>
      </c>
      <c r="Q6603" s="4" t="str">
        <f t="shared" si="725"/>
        <v>May</v>
      </c>
      <c r="R6603" s="30" t="str">
        <f t="shared" si="726"/>
        <v>16</v>
      </c>
      <c r="W6603" t="str">
        <f t="shared" si="727"/>
        <v>ok</v>
      </c>
    </row>
    <row r="6604" spans="1:23" x14ac:dyDescent="0.3">
      <c r="A6604" t="s">
        <v>6646</v>
      </c>
      <c r="B6604" t="s">
        <v>28</v>
      </c>
      <c r="C6604" t="s">
        <v>29</v>
      </c>
      <c r="D6604" t="s">
        <v>30</v>
      </c>
      <c r="E6604" t="s">
        <v>20</v>
      </c>
      <c r="F6604" t="s">
        <v>38</v>
      </c>
      <c r="G6604" s="5">
        <v>11777.65</v>
      </c>
      <c r="H6604" s="5">
        <f t="shared" si="721"/>
        <v>211.99769999999998</v>
      </c>
      <c r="I6604" s="6">
        <v>4</v>
      </c>
      <c r="J6604" s="6">
        <v>47110.6</v>
      </c>
      <c r="K6604" s="5">
        <f t="shared" si="722"/>
        <v>847.99079999999992</v>
      </c>
      <c r="L6604" s="7">
        <v>3.32</v>
      </c>
      <c r="M6604" s="7">
        <v>3439</v>
      </c>
      <c r="N6604" s="3">
        <v>45333</v>
      </c>
      <c r="O6604" s="4" t="str">
        <f t="shared" si="723"/>
        <v>2024-02</v>
      </c>
      <c r="P6604" s="4" t="str">
        <f t="shared" si="724"/>
        <v>02</v>
      </c>
      <c r="Q6604" s="4" t="str">
        <f t="shared" si="725"/>
        <v>February</v>
      </c>
      <c r="R6604" s="30" t="str">
        <f t="shared" si="726"/>
        <v>11</v>
      </c>
      <c r="W6604" t="str">
        <f t="shared" si="727"/>
        <v>ok</v>
      </c>
    </row>
    <row r="6605" spans="1:23" x14ac:dyDescent="0.3">
      <c r="A6605" t="s">
        <v>6647</v>
      </c>
      <c r="B6605" t="s">
        <v>11</v>
      </c>
      <c r="C6605" t="s">
        <v>12</v>
      </c>
      <c r="D6605" t="s">
        <v>13</v>
      </c>
      <c r="E6605" t="s">
        <v>14</v>
      </c>
      <c r="F6605" t="s">
        <v>26</v>
      </c>
      <c r="G6605" s="5">
        <v>7011.84</v>
      </c>
      <c r="H6605" s="5">
        <f t="shared" si="721"/>
        <v>126.21311999999999</v>
      </c>
      <c r="I6605" s="6">
        <v>5</v>
      </c>
      <c r="J6605" s="6">
        <v>35059.199999999997</v>
      </c>
      <c r="K6605" s="5">
        <f t="shared" si="722"/>
        <v>631.0655999999999</v>
      </c>
      <c r="L6605" s="7">
        <v>4.55</v>
      </c>
      <c r="M6605" s="7">
        <v>3162</v>
      </c>
      <c r="N6605" s="3">
        <v>45569</v>
      </c>
      <c r="O6605" s="4" t="str">
        <f t="shared" si="723"/>
        <v>2024-10</v>
      </c>
      <c r="P6605" s="4" t="str">
        <f t="shared" si="724"/>
        <v>10</v>
      </c>
      <c r="Q6605" s="4" t="str">
        <f t="shared" si="725"/>
        <v>October</v>
      </c>
      <c r="R6605" s="30" t="str">
        <f t="shared" si="726"/>
        <v>04</v>
      </c>
      <c r="W6605" t="str">
        <f t="shared" si="727"/>
        <v>ok</v>
      </c>
    </row>
    <row r="6606" spans="1:23" x14ac:dyDescent="0.3">
      <c r="A6606" t="s">
        <v>6648</v>
      </c>
      <c r="B6606" t="s">
        <v>41</v>
      </c>
      <c r="C6606" t="s">
        <v>42</v>
      </c>
      <c r="D6606" t="s">
        <v>43</v>
      </c>
      <c r="E6606" t="s">
        <v>20</v>
      </c>
      <c r="F6606" t="s">
        <v>26</v>
      </c>
      <c r="G6606" s="5">
        <v>4533.17</v>
      </c>
      <c r="H6606" s="5">
        <f t="shared" si="721"/>
        <v>81.597059999999999</v>
      </c>
      <c r="I6606" s="6">
        <v>4</v>
      </c>
      <c r="J6606" s="6">
        <v>18132.68</v>
      </c>
      <c r="K6606" s="5">
        <f t="shared" si="722"/>
        <v>326.38824</v>
      </c>
      <c r="L6606" s="7">
        <v>2.37</v>
      </c>
      <c r="M6606" s="7">
        <v>3432</v>
      </c>
      <c r="N6606" s="3">
        <v>45553</v>
      </c>
      <c r="O6606" s="4" t="str">
        <f t="shared" si="723"/>
        <v>2024-09</v>
      </c>
      <c r="P6606" s="4" t="str">
        <f t="shared" si="724"/>
        <v>09</v>
      </c>
      <c r="Q6606" s="4" t="str">
        <f t="shared" si="725"/>
        <v>September</v>
      </c>
      <c r="R6606" s="30" t="str">
        <f t="shared" si="726"/>
        <v>18</v>
      </c>
      <c r="W6606" t="str">
        <f t="shared" si="727"/>
        <v>ok</v>
      </c>
    </row>
    <row r="6607" spans="1:23" x14ac:dyDescent="0.3">
      <c r="A6607" t="s">
        <v>6649</v>
      </c>
      <c r="B6607" t="s">
        <v>33</v>
      </c>
      <c r="C6607" t="s">
        <v>12</v>
      </c>
      <c r="D6607" t="s">
        <v>34</v>
      </c>
      <c r="E6607" t="s">
        <v>14</v>
      </c>
      <c r="F6607" t="s">
        <v>21</v>
      </c>
      <c r="G6607" s="5">
        <v>2919.17</v>
      </c>
      <c r="H6607" s="5">
        <f t="shared" si="721"/>
        <v>52.545059999999999</v>
      </c>
      <c r="I6607" s="6">
        <v>3</v>
      </c>
      <c r="J6607" s="6">
        <v>8757.51</v>
      </c>
      <c r="K6607" s="5">
        <f t="shared" si="722"/>
        <v>157.63517999999999</v>
      </c>
      <c r="L6607" s="7">
        <v>2.98</v>
      </c>
      <c r="M6607" s="7">
        <v>4226</v>
      </c>
      <c r="N6607" s="3">
        <v>45428</v>
      </c>
      <c r="O6607" s="4" t="str">
        <f t="shared" si="723"/>
        <v>2024-05</v>
      </c>
      <c r="P6607" s="4" t="str">
        <f t="shared" si="724"/>
        <v>05</v>
      </c>
      <c r="Q6607" s="4" t="str">
        <f t="shared" si="725"/>
        <v>May</v>
      </c>
      <c r="R6607" s="30" t="str">
        <f t="shared" si="726"/>
        <v>16</v>
      </c>
      <c r="W6607" t="str">
        <f t="shared" si="727"/>
        <v>ok</v>
      </c>
    </row>
    <row r="6608" spans="1:23" x14ac:dyDescent="0.3">
      <c r="A6608" t="s">
        <v>6650</v>
      </c>
      <c r="B6608" t="s">
        <v>11</v>
      </c>
      <c r="C6608" t="s">
        <v>12</v>
      </c>
      <c r="D6608" t="s">
        <v>13</v>
      </c>
      <c r="E6608" t="s">
        <v>14</v>
      </c>
      <c r="F6608" t="s">
        <v>21</v>
      </c>
      <c r="G6608" s="5">
        <v>14230.88</v>
      </c>
      <c r="H6608" s="5">
        <f t="shared" si="721"/>
        <v>256.15583999999996</v>
      </c>
      <c r="I6608" s="6">
        <v>3</v>
      </c>
      <c r="J6608" s="6">
        <v>42692.639999999999</v>
      </c>
      <c r="K6608" s="5">
        <f t="shared" si="722"/>
        <v>768.46751999999992</v>
      </c>
      <c r="L6608" s="7">
        <v>3.35</v>
      </c>
      <c r="M6608" s="7">
        <v>382</v>
      </c>
      <c r="N6608" s="3">
        <v>45447</v>
      </c>
      <c r="O6608" s="4" t="str">
        <f t="shared" si="723"/>
        <v>2024-06</v>
      </c>
      <c r="P6608" s="4" t="str">
        <f t="shared" si="724"/>
        <v>06</v>
      </c>
      <c r="Q6608" s="4" t="str">
        <f t="shared" si="725"/>
        <v>June</v>
      </c>
      <c r="R6608" s="30" t="str">
        <f t="shared" si="726"/>
        <v>04</v>
      </c>
      <c r="W6608" t="str">
        <f t="shared" si="727"/>
        <v>ok</v>
      </c>
    </row>
    <row r="6609" spans="1:23" x14ac:dyDescent="0.3">
      <c r="A6609" t="s">
        <v>6651</v>
      </c>
      <c r="B6609" t="s">
        <v>41</v>
      </c>
      <c r="C6609" t="s">
        <v>42</v>
      </c>
      <c r="D6609" t="s">
        <v>43</v>
      </c>
      <c r="E6609" t="s">
        <v>14</v>
      </c>
      <c r="F6609" t="s">
        <v>60</v>
      </c>
      <c r="G6609" s="5">
        <v>13618.31</v>
      </c>
      <c r="H6609" s="5">
        <f t="shared" si="721"/>
        <v>245.12957999999998</v>
      </c>
      <c r="I6609" s="6">
        <v>1</v>
      </c>
      <c r="J6609" s="6">
        <v>13618.31</v>
      </c>
      <c r="K6609" s="5">
        <f t="shared" si="722"/>
        <v>245.12957999999998</v>
      </c>
      <c r="L6609" s="7">
        <v>4.07</v>
      </c>
      <c r="M6609" s="7">
        <v>2371</v>
      </c>
      <c r="N6609" s="3">
        <v>45414</v>
      </c>
      <c r="O6609" s="4" t="str">
        <f t="shared" si="723"/>
        <v>2024-05</v>
      </c>
      <c r="P6609" s="4" t="str">
        <f t="shared" si="724"/>
        <v>05</v>
      </c>
      <c r="Q6609" s="4" t="str">
        <f t="shared" si="725"/>
        <v>May</v>
      </c>
      <c r="R6609" s="30" t="str">
        <f t="shared" si="726"/>
        <v>02</v>
      </c>
      <c r="W6609" t="str">
        <f t="shared" si="727"/>
        <v>ok</v>
      </c>
    </row>
    <row r="6610" spans="1:23" x14ac:dyDescent="0.3">
      <c r="A6610" t="s">
        <v>6652</v>
      </c>
      <c r="B6610" t="s">
        <v>11</v>
      </c>
      <c r="C6610" t="s">
        <v>12</v>
      </c>
      <c r="D6610" t="s">
        <v>13</v>
      </c>
      <c r="E6610" t="s">
        <v>20</v>
      </c>
      <c r="F6610" t="s">
        <v>15</v>
      </c>
      <c r="G6610" s="5">
        <v>16341.14</v>
      </c>
      <c r="H6610" s="5">
        <f t="shared" si="721"/>
        <v>294.14051999999998</v>
      </c>
      <c r="I6610" s="6">
        <v>5</v>
      </c>
      <c r="J6610" s="6">
        <v>81705.7</v>
      </c>
      <c r="K6610" s="5">
        <f t="shared" si="722"/>
        <v>1470.7025999999998</v>
      </c>
      <c r="L6610" s="7">
        <v>3.94</v>
      </c>
      <c r="M6610" s="7">
        <v>2358</v>
      </c>
      <c r="N6610" s="3">
        <v>45499</v>
      </c>
      <c r="O6610" s="4" t="str">
        <f t="shared" si="723"/>
        <v>2024-07</v>
      </c>
      <c r="P6610" s="4" t="str">
        <f t="shared" si="724"/>
        <v>07</v>
      </c>
      <c r="Q6610" s="4" t="str">
        <f t="shared" si="725"/>
        <v>July</v>
      </c>
      <c r="R6610" s="30" t="str">
        <f t="shared" si="726"/>
        <v>26</v>
      </c>
      <c r="W6610" t="str">
        <f t="shared" si="727"/>
        <v>ok</v>
      </c>
    </row>
    <row r="6611" spans="1:23" x14ac:dyDescent="0.3">
      <c r="A6611" t="s">
        <v>6653</v>
      </c>
      <c r="B6611" t="s">
        <v>63</v>
      </c>
      <c r="C6611" t="s">
        <v>18</v>
      </c>
      <c r="D6611" t="s">
        <v>64</v>
      </c>
      <c r="E6611" t="s">
        <v>20</v>
      </c>
      <c r="F6611" t="s">
        <v>26</v>
      </c>
      <c r="G6611" s="5">
        <v>9512.26</v>
      </c>
      <c r="H6611" s="5">
        <f t="shared" si="721"/>
        <v>171.22067999999999</v>
      </c>
      <c r="I6611" s="6">
        <v>4</v>
      </c>
      <c r="J6611" s="6">
        <v>38049.040000000001</v>
      </c>
      <c r="K6611" s="5">
        <f t="shared" si="722"/>
        <v>684.88271999999995</v>
      </c>
      <c r="L6611" s="7">
        <v>4.8499999999999996</v>
      </c>
      <c r="M6611" s="7">
        <v>3896</v>
      </c>
      <c r="N6611" s="3">
        <v>45409</v>
      </c>
      <c r="O6611" s="4" t="str">
        <f t="shared" si="723"/>
        <v>2024-04</v>
      </c>
      <c r="P6611" s="4" t="str">
        <f t="shared" si="724"/>
        <v>04</v>
      </c>
      <c r="Q6611" s="4" t="str">
        <f t="shared" si="725"/>
        <v>April</v>
      </c>
      <c r="R6611" s="30" t="str">
        <f t="shared" si="726"/>
        <v>27</v>
      </c>
      <c r="W6611" t="str">
        <f t="shared" si="727"/>
        <v>ok</v>
      </c>
    </row>
    <row r="6612" spans="1:23" x14ac:dyDescent="0.3">
      <c r="A6612" t="s">
        <v>6654</v>
      </c>
      <c r="B6612" t="s">
        <v>41</v>
      </c>
      <c r="C6612" t="s">
        <v>42</v>
      </c>
      <c r="D6612" t="s">
        <v>43</v>
      </c>
      <c r="E6612" t="s">
        <v>20</v>
      </c>
      <c r="F6612" t="s">
        <v>38</v>
      </c>
      <c r="G6612" s="5">
        <v>5401.58</v>
      </c>
      <c r="H6612" s="5">
        <f t="shared" si="721"/>
        <v>97.228439999999992</v>
      </c>
      <c r="I6612" s="6">
        <v>1</v>
      </c>
      <c r="J6612" s="6">
        <v>5401.58</v>
      </c>
      <c r="K6612" s="5">
        <f t="shared" si="722"/>
        <v>97.228439999999992</v>
      </c>
      <c r="L6612" s="7">
        <v>2.58</v>
      </c>
      <c r="M6612" s="7">
        <v>1387</v>
      </c>
      <c r="N6612" s="3">
        <v>45515</v>
      </c>
      <c r="O6612" s="4" t="str">
        <f t="shared" si="723"/>
        <v>2024-08</v>
      </c>
      <c r="P6612" s="4" t="str">
        <f t="shared" si="724"/>
        <v>08</v>
      </c>
      <c r="Q6612" s="4" t="str">
        <f t="shared" si="725"/>
        <v>August</v>
      </c>
      <c r="R6612" s="30" t="str">
        <f t="shared" si="726"/>
        <v>11</v>
      </c>
      <c r="W6612" t="str">
        <f t="shared" si="727"/>
        <v>ok</v>
      </c>
    </row>
    <row r="6613" spans="1:23" x14ac:dyDescent="0.3">
      <c r="A6613" t="s">
        <v>6655</v>
      </c>
      <c r="B6613" t="s">
        <v>63</v>
      </c>
      <c r="C6613" t="s">
        <v>18</v>
      </c>
      <c r="D6613" t="s">
        <v>64</v>
      </c>
      <c r="E6613" t="s">
        <v>20</v>
      </c>
      <c r="F6613" t="s">
        <v>26</v>
      </c>
      <c r="G6613" s="5">
        <v>8488.57</v>
      </c>
      <c r="H6613" s="5">
        <f t="shared" si="721"/>
        <v>152.79425999999998</v>
      </c>
      <c r="I6613" s="6">
        <v>1</v>
      </c>
      <c r="J6613" s="6">
        <v>8488.57</v>
      </c>
      <c r="K6613" s="5">
        <f t="shared" si="722"/>
        <v>152.79425999999998</v>
      </c>
      <c r="L6613" s="7">
        <v>1.65</v>
      </c>
      <c r="M6613" s="7">
        <v>2206</v>
      </c>
      <c r="N6613" s="3">
        <v>45374</v>
      </c>
      <c r="O6613" s="4" t="str">
        <f t="shared" si="723"/>
        <v>2024-03</v>
      </c>
      <c r="P6613" s="4" t="str">
        <f t="shared" si="724"/>
        <v>03</v>
      </c>
      <c r="Q6613" s="4" t="str">
        <f t="shared" si="725"/>
        <v>March</v>
      </c>
      <c r="R6613" s="30" t="str">
        <f t="shared" si="726"/>
        <v>23</v>
      </c>
      <c r="W6613" t="str">
        <f t="shared" si="727"/>
        <v>ok</v>
      </c>
    </row>
    <row r="6614" spans="1:23" x14ac:dyDescent="0.3">
      <c r="A6614" t="s">
        <v>6656</v>
      </c>
      <c r="B6614" t="s">
        <v>36</v>
      </c>
      <c r="C6614" t="s">
        <v>18</v>
      </c>
      <c r="D6614" t="s">
        <v>37</v>
      </c>
      <c r="E6614" t="s">
        <v>14</v>
      </c>
      <c r="F6614" t="s">
        <v>15</v>
      </c>
      <c r="G6614" s="5">
        <v>18815.93</v>
      </c>
      <c r="H6614" s="5">
        <f t="shared" si="721"/>
        <v>338.68673999999999</v>
      </c>
      <c r="I6614" s="6">
        <v>2</v>
      </c>
      <c r="J6614" s="6">
        <v>37631.86</v>
      </c>
      <c r="K6614" s="5">
        <f t="shared" si="722"/>
        <v>677.37347999999997</v>
      </c>
      <c r="L6614" s="7">
        <v>2.2999999999999998</v>
      </c>
      <c r="M6614" s="7">
        <v>1643</v>
      </c>
      <c r="N6614" s="3">
        <v>45393</v>
      </c>
      <c r="O6614" s="4" t="str">
        <f t="shared" si="723"/>
        <v>2024-04</v>
      </c>
      <c r="P6614" s="4" t="str">
        <f t="shared" si="724"/>
        <v>04</v>
      </c>
      <c r="Q6614" s="4" t="str">
        <f t="shared" si="725"/>
        <v>April</v>
      </c>
      <c r="R6614" s="30" t="str">
        <f t="shared" si="726"/>
        <v>11</v>
      </c>
      <c r="W6614" t="str">
        <f t="shared" si="727"/>
        <v>ok</v>
      </c>
    </row>
    <row r="6615" spans="1:23" x14ac:dyDescent="0.3">
      <c r="A6615" t="s">
        <v>6657</v>
      </c>
      <c r="B6615" t="s">
        <v>36</v>
      </c>
      <c r="C6615" t="s">
        <v>18</v>
      </c>
      <c r="D6615" t="s">
        <v>37</v>
      </c>
      <c r="E6615" t="s">
        <v>20</v>
      </c>
      <c r="F6615" t="s">
        <v>38</v>
      </c>
      <c r="G6615" s="5">
        <v>4159.76</v>
      </c>
      <c r="H6615" s="5">
        <f t="shared" si="721"/>
        <v>74.875680000000003</v>
      </c>
      <c r="I6615" s="6">
        <v>3</v>
      </c>
      <c r="J6615" s="6">
        <v>12479.28</v>
      </c>
      <c r="K6615" s="5">
        <f t="shared" si="722"/>
        <v>224.62704000000002</v>
      </c>
      <c r="L6615" s="7">
        <v>4.6900000000000004</v>
      </c>
      <c r="M6615" s="7">
        <v>214</v>
      </c>
      <c r="N6615" s="3">
        <v>45614</v>
      </c>
      <c r="O6615" s="4" t="str">
        <f t="shared" si="723"/>
        <v>2024-11</v>
      </c>
      <c r="P6615" s="4" t="str">
        <f t="shared" si="724"/>
        <v>11</v>
      </c>
      <c r="Q6615" s="4" t="str">
        <f t="shared" si="725"/>
        <v>November</v>
      </c>
      <c r="R6615" s="30" t="str">
        <f t="shared" si="726"/>
        <v>18</v>
      </c>
      <c r="W6615" t="str">
        <f t="shared" si="727"/>
        <v>ok</v>
      </c>
    </row>
    <row r="6616" spans="1:23" x14ac:dyDescent="0.3">
      <c r="A6616" t="s">
        <v>6658</v>
      </c>
      <c r="B6616" t="s">
        <v>51</v>
      </c>
      <c r="C6616" t="s">
        <v>29</v>
      </c>
      <c r="D6616" t="s">
        <v>52</v>
      </c>
      <c r="E6616" t="s">
        <v>20</v>
      </c>
      <c r="F6616" t="s">
        <v>15</v>
      </c>
      <c r="G6616" s="5">
        <v>19647.12</v>
      </c>
      <c r="H6616" s="5">
        <f t="shared" si="721"/>
        <v>353.64815999999996</v>
      </c>
      <c r="I6616" s="6">
        <v>5</v>
      </c>
      <c r="J6616" s="6">
        <v>98235.6</v>
      </c>
      <c r="K6616" s="5">
        <f t="shared" si="722"/>
        <v>1768.2407999999998</v>
      </c>
      <c r="L6616" s="7">
        <v>4.71</v>
      </c>
      <c r="M6616" s="7">
        <v>4669</v>
      </c>
      <c r="N6616" s="3">
        <v>45614</v>
      </c>
      <c r="O6616" s="4" t="str">
        <f t="shared" si="723"/>
        <v>2024-11</v>
      </c>
      <c r="P6616" s="4" t="str">
        <f t="shared" si="724"/>
        <v>11</v>
      </c>
      <c r="Q6616" s="4" t="str">
        <f t="shared" si="725"/>
        <v>November</v>
      </c>
      <c r="R6616" s="30" t="str">
        <f t="shared" si="726"/>
        <v>18</v>
      </c>
      <c r="W6616" t="str">
        <f t="shared" si="727"/>
        <v>ok</v>
      </c>
    </row>
    <row r="6617" spans="1:23" x14ac:dyDescent="0.3">
      <c r="A6617" t="s">
        <v>6659</v>
      </c>
      <c r="B6617" t="s">
        <v>36</v>
      </c>
      <c r="C6617" t="s">
        <v>18</v>
      </c>
      <c r="D6617" t="s">
        <v>37</v>
      </c>
      <c r="E6617" t="s">
        <v>20</v>
      </c>
      <c r="F6617" t="s">
        <v>60</v>
      </c>
      <c r="G6617" s="5">
        <v>9136.0400000000009</v>
      </c>
      <c r="H6617" s="5">
        <f t="shared" si="721"/>
        <v>164.44872000000001</v>
      </c>
      <c r="I6617" s="6">
        <v>4</v>
      </c>
      <c r="J6617" s="6">
        <v>36544.160000000003</v>
      </c>
      <c r="K6617" s="5">
        <f t="shared" si="722"/>
        <v>657.79488000000003</v>
      </c>
      <c r="L6617" s="7">
        <v>2.61</v>
      </c>
      <c r="M6617" s="7">
        <v>3558</v>
      </c>
      <c r="N6617" s="3">
        <v>45453</v>
      </c>
      <c r="O6617" s="4" t="str">
        <f t="shared" si="723"/>
        <v>2024-06</v>
      </c>
      <c r="P6617" s="4" t="str">
        <f t="shared" si="724"/>
        <v>06</v>
      </c>
      <c r="Q6617" s="4" t="str">
        <f t="shared" si="725"/>
        <v>June</v>
      </c>
      <c r="R6617" s="30" t="str">
        <f t="shared" si="726"/>
        <v>10</v>
      </c>
      <c r="W6617" t="str">
        <f t="shared" si="727"/>
        <v>ok</v>
      </c>
    </row>
    <row r="6618" spans="1:23" x14ac:dyDescent="0.3">
      <c r="A6618" t="s">
        <v>6660</v>
      </c>
      <c r="B6618" t="s">
        <v>23</v>
      </c>
      <c r="C6618" t="s">
        <v>24</v>
      </c>
      <c r="D6618" t="s">
        <v>25</v>
      </c>
      <c r="E6618" t="s">
        <v>14</v>
      </c>
      <c r="F6618" t="s">
        <v>15</v>
      </c>
      <c r="G6618" s="5">
        <v>897.95</v>
      </c>
      <c r="H6618" s="5">
        <f t="shared" si="721"/>
        <v>16.1631</v>
      </c>
      <c r="I6618" s="6">
        <v>4</v>
      </c>
      <c r="J6618" s="6">
        <v>3591.8</v>
      </c>
      <c r="K6618" s="5">
        <f t="shared" si="722"/>
        <v>64.6524</v>
      </c>
      <c r="L6618" s="7">
        <v>2.61</v>
      </c>
      <c r="M6618" s="7">
        <v>1307</v>
      </c>
      <c r="N6618" s="3">
        <v>45395</v>
      </c>
      <c r="O6618" s="4" t="str">
        <f t="shared" si="723"/>
        <v>2024-04</v>
      </c>
      <c r="P6618" s="4" t="str">
        <f t="shared" si="724"/>
        <v>04</v>
      </c>
      <c r="Q6618" s="4" t="str">
        <f t="shared" si="725"/>
        <v>April</v>
      </c>
      <c r="R6618" s="30" t="str">
        <f t="shared" si="726"/>
        <v>13</v>
      </c>
      <c r="W6618" t="str">
        <f t="shared" si="727"/>
        <v>ok</v>
      </c>
    </row>
    <row r="6619" spans="1:23" x14ac:dyDescent="0.3">
      <c r="A6619" t="s">
        <v>6661</v>
      </c>
      <c r="B6619" t="s">
        <v>28</v>
      </c>
      <c r="C6619" t="s">
        <v>29</v>
      </c>
      <c r="D6619" t="s">
        <v>30</v>
      </c>
      <c r="E6619" t="s">
        <v>20</v>
      </c>
      <c r="F6619" t="s">
        <v>15</v>
      </c>
      <c r="G6619" s="5">
        <v>3859.54</v>
      </c>
      <c r="H6619" s="5">
        <f t="shared" si="721"/>
        <v>69.471719999999991</v>
      </c>
      <c r="I6619" s="6">
        <v>5</v>
      </c>
      <c r="J6619" s="6">
        <v>19297.7</v>
      </c>
      <c r="K6619" s="5">
        <f t="shared" si="722"/>
        <v>347.35859999999997</v>
      </c>
      <c r="L6619" s="7">
        <v>3.42</v>
      </c>
      <c r="M6619" s="7">
        <v>2146</v>
      </c>
      <c r="N6619" s="3">
        <v>45426</v>
      </c>
      <c r="O6619" s="4" t="str">
        <f t="shared" si="723"/>
        <v>2024-05</v>
      </c>
      <c r="P6619" s="4" t="str">
        <f t="shared" si="724"/>
        <v>05</v>
      </c>
      <c r="Q6619" s="4" t="str">
        <f t="shared" si="725"/>
        <v>May</v>
      </c>
      <c r="R6619" s="30" t="str">
        <f t="shared" si="726"/>
        <v>14</v>
      </c>
      <c r="W6619" t="str">
        <f t="shared" si="727"/>
        <v>ok</v>
      </c>
    </row>
    <row r="6620" spans="1:23" x14ac:dyDescent="0.3">
      <c r="A6620" t="s">
        <v>6662</v>
      </c>
      <c r="B6620" t="s">
        <v>11</v>
      </c>
      <c r="C6620" t="s">
        <v>12</v>
      </c>
      <c r="D6620" t="s">
        <v>13</v>
      </c>
      <c r="E6620" t="s">
        <v>20</v>
      </c>
      <c r="F6620" t="s">
        <v>31</v>
      </c>
      <c r="G6620" s="5">
        <v>3019.59</v>
      </c>
      <c r="H6620" s="5">
        <f t="shared" si="721"/>
        <v>54.352620000000002</v>
      </c>
      <c r="I6620" s="6">
        <v>1</v>
      </c>
      <c r="J6620" s="6">
        <v>3019.59</v>
      </c>
      <c r="K6620" s="5">
        <f t="shared" si="722"/>
        <v>54.352620000000002</v>
      </c>
      <c r="L6620" s="7">
        <v>1.34</v>
      </c>
      <c r="M6620" s="7">
        <v>1298</v>
      </c>
      <c r="N6620" s="3">
        <v>45475</v>
      </c>
      <c r="O6620" s="4" t="str">
        <f t="shared" si="723"/>
        <v>2024-07</v>
      </c>
      <c r="P6620" s="4" t="str">
        <f t="shared" si="724"/>
        <v>07</v>
      </c>
      <c r="Q6620" s="4" t="str">
        <f t="shared" si="725"/>
        <v>July</v>
      </c>
      <c r="R6620" s="30" t="str">
        <f t="shared" si="726"/>
        <v>02</v>
      </c>
      <c r="W6620" t="str">
        <f t="shared" si="727"/>
        <v>ok</v>
      </c>
    </row>
    <row r="6621" spans="1:23" x14ac:dyDescent="0.3">
      <c r="A6621" t="s">
        <v>6663</v>
      </c>
      <c r="B6621" t="s">
        <v>41</v>
      </c>
      <c r="C6621" t="s">
        <v>42</v>
      </c>
      <c r="D6621" t="s">
        <v>43</v>
      </c>
      <c r="E6621" t="s">
        <v>20</v>
      </c>
      <c r="F6621" t="s">
        <v>31</v>
      </c>
      <c r="G6621" s="5">
        <v>8232.16</v>
      </c>
      <c r="H6621" s="5">
        <f t="shared" si="721"/>
        <v>148.17887999999999</v>
      </c>
      <c r="I6621" s="6">
        <v>1</v>
      </c>
      <c r="J6621" s="6">
        <v>8232.16</v>
      </c>
      <c r="K6621" s="5">
        <f t="shared" si="722"/>
        <v>148.17887999999999</v>
      </c>
      <c r="L6621" s="7">
        <v>3.35</v>
      </c>
      <c r="M6621" s="7">
        <v>2491</v>
      </c>
      <c r="N6621" s="3">
        <v>45636</v>
      </c>
      <c r="O6621" s="4" t="str">
        <f t="shared" si="723"/>
        <v>2024-12</v>
      </c>
      <c r="P6621" s="4" t="str">
        <f t="shared" si="724"/>
        <v>12</v>
      </c>
      <c r="Q6621" s="4" t="str">
        <f t="shared" si="725"/>
        <v>December</v>
      </c>
      <c r="R6621" s="30" t="str">
        <f t="shared" si="726"/>
        <v>10</v>
      </c>
      <c r="W6621" t="str">
        <f t="shared" si="727"/>
        <v>ok</v>
      </c>
    </row>
    <row r="6622" spans="1:23" x14ac:dyDescent="0.3">
      <c r="A6622" t="s">
        <v>6664</v>
      </c>
      <c r="B6622" t="s">
        <v>28</v>
      </c>
      <c r="C6622" t="s">
        <v>29</v>
      </c>
      <c r="D6622" t="s">
        <v>30</v>
      </c>
      <c r="E6622" t="s">
        <v>45</v>
      </c>
      <c r="F6622" t="s">
        <v>21</v>
      </c>
      <c r="G6622" s="5">
        <v>13294.06</v>
      </c>
      <c r="H6622" s="5">
        <f t="shared" si="721"/>
        <v>239.29307999999997</v>
      </c>
      <c r="I6622" s="6">
        <v>4</v>
      </c>
      <c r="J6622" s="6">
        <v>53176.24</v>
      </c>
      <c r="K6622" s="5">
        <f t="shared" si="722"/>
        <v>957.1723199999999</v>
      </c>
      <c r="L6622" s="7">
        <v>1.21</v>
      </c>
      <c r="M6622" s="7">
        <v>2813</v>
      </c>
      <c r="N6622" s="3">
        <v>45481</v>
      </c>
      <c r="O6622" s="4" t="str">
        <f t="shared" si="723"/>
        <v>2024-07</v>
      </c>
      <c r="P6622" s="4" t="str">
        <f t="shared" si="724"/>
        <v>07</v>
      </c>
      <c r="Q6622" s="4" t="str">
        <f t="shared" si="725"/>
        <v>July</v>
      </c>
      <c r="R6622" s="30" t="str">
        <f t="shared" si="726"/>
        <v>08</v>
      </c>
      <c r="W6622" t="str">
        <f t="shared" si="727"/>
        <v>ok</v>
      </c>
    </row>
    <row r="6623" spans="1:23" x14ac:dyDescent="0.3">
      <c r="A6623" t="s">
        <v>6665</v>
      </c>
      <c r="B6623" t="s">
        <v>23</v>
      </c>
      <c r="C6623" t="s">
        <v>24</v>
      </c>
      <c r="D6623" t="s">
        <v>25</v>
      </c>
      <c r="E6623" t="s">
        <v>20</v>
      </c>
      <c r="F6623" t="s">
        <v>38</v>
      </c>
      <c r="G6623" s="5">
        <v>11633.28</v>
      </c>
      <c r="H6623" s="5">
        <f t="shared" si="721"/>
        <v>209.39903999999999</v>
      </c>
      <c r="I6623" s="6">
        <v>2</v>
      </c>
      <c r="J6623" s="6">
        <v>23266.560000000001</v>
      </c>
      <c r="K6623" s="5">
        <f t="shared" si="722"/>
        <v>418.79807999999997</v>
      </c>
      <c r="L6623" s="7">
        <v>2.54</v>
      </c>
      <c r="M6623" s="7">
        <v>1739</v>
      </c>
      <c r="N6623" s="3">
        <v>45380</v>
      </c>
      <c r="O6623" s="4" t="str">
        <f t="shared" si="723"/>
        <v>2024-03</v>
      </c>
      <c r="P6623" s="4" t="str">
        <f t="shared" si="724"/>
        <v>03</v>
      </c>
      <c r="Q6623" s="4" t="str">
        <f t="shared" si="725"/>
        <v>March</v>
      </c>
      <c r="R6623" s="30" t="str">
        <f t="shared" si="726"/>
        <v>29</v>
      </c>
      <c r="W6623" t="str">
        <f t="shared" si="727"/>
        <v>ok</v>
      </c>
    </row>
    <row r="6624" spans="1:23" x14ac:dyDescent="0.3">
      <c r="A6624" t="s">
        <v>6666</v>
      </c>
      <c r="B6624" t="s">
        <v>63</v>
      </c>
      <c r="C6624" t="s">
        <v>18</v>
      </c>
      <c r="D6624" t="s">
        <v>64</v>
      </c>
      <c r="E6624" t="s">
        <v>20</v>
      </c>
      <c r="F6624" t="s">
        <v>38</v>
      </c>
      <c r="G6624" s="5">
        <v>12173.41</v>
      </c>
      <c r="H6624" s="5">
        <f t="shared" si="721"/>
        <v>219.12137999999999</v>
      </c>
      <c r="I6624" s="6">
        <v>5</v>
      </c>
      <c r="J6624" s="6">
        <v>60867.05</v>
      </c>
      <c r="K6624" s="5">
        <f t="shared" si="722"/>
        <v>1095.6069</v>
      </c>
      <c r="L6624" s="7">
        <v>2.72</v>
      </c>
      <c r="M6624" s="7">
        <v>4407</v>
      </c>
      <c r="N6624" s="3">
        <v>45418</v>
      </c>
      <c r="O6624" s="4" t="str">
        <f t="shared" si="723"/>
        <v>2024-05</v>
      </c>
      <c r="P6624" s="4" t="str">
        <f t="shared" si="724"/>
        <v>05</v>
      </c>
      <c r="Q6624" s="4" t="str">
        <f t="shared" si="725"/>
        <v>May</v>
      </c>
      <c r="R6624" s="30" t="str">
        <f t="shared" si="726"/>
        <v>06</v>
      </c>
      <c r="W6624" t="str">
        <f t="shared" si="727"/>
        <v>ok</v>
      </c>
    </row>
    <row r="6625" spans="1:23" x14ac:dyDescent="0.3">
      <c r="A6625" t="s">
        <v>6667</v>
      </c>
      <c r="B6625" t="s">
        <v>47</v>
      </c>
      <c r="C6625" t="s">
        <v>12</v>
      </c>
      <c r="D6625" t="s">
        <v>48</v>
      </c>
      <c r="E6625" t="s">
        <v>20</v>
      </c>
      <c r="F6625" t="s">
        <v>26</v>
      </c>
      <c r="G6625" s="5">
        <v>9001.1</v>
      </c>
      <c r="H6625" s="5">
        <f t="shared" si="721"/>
        <v>162.0198</v>
      </c>
      <c r="I6625" s="6">
        <v>4</v>
      </c>
      <c r="J6625" s="6">
        <v>36004.400000000001</v>
      </c>
      <c r="K6625" s="5">
        <f t="shared" si="722"/>
        <v>648.07920000000001</v>
      </c>
      <c r="L6625" s="7">
        <v>3.38</v>
      </c>
      <c r="M6625" s="7">
        <v>4357</v>
      </c>
      <c r="N6625" s="3">
        <v>45630</v>
      </c>
      <c r="O6625" s="4" t="str">
        <f t="shared" si="723"/>
        <v>2024-12</v>
      </c>
      <c r="P6625" s="4" t="str">
        <f t="shared" si="724"/>
        <v>12</v>
      </c>
      <c r="Q6625" s="4" t="str">
        <f t="shared" si="725"/>
        <v>December</v>
      </c>
      <c r="R6625" s="30" t="str">
        <f t="shared" si="726"/>
        <v>04</v>
      </c>
      <c r="W6625" t="str">
        <f t="shared" si="727"/>
        <v>ok</v>
      </c>
    </row>
    <row r="6626" spans="1:23" x14ac:dyDescent="0.3">
      <c r="A6626" t="s">
        <v>6668</v>
      </c>
      <c r="B6626" t="s">
        <v>23</v>
      </c>
      <c r="C6626" t="s">
        <v>24</v>
      </c>
      <c r="D6626" t="s">
        <v>25</v>
      </c>
      <c r="E6626" t="s">
        <v>45</v>
      </c>
      <c r="F6626" t="s">
        <v>60</v>
      </c>
      <c r="G6626" s="5">
        <v>5963.14</v>
      </c>
      <c r="H6626" s="5">
        <f t="shared" si="721"/>
        <v>107.33651999999999</v>
      </c>
      <c r="I6626" s="6">
        <v>1</v>
      </c>
      <c r="J6626" s="6">
        <v>5963.14</v>
      </c>
      <c r="K6626" s="5">
        <f t="shared" si="722"/>
        <v>107.33651999999999</v>
      </c>
      <c r="L6626" s="7">
        <v>3.25</v>
      </c>
      <c r="M6626" s="7">
        <v>3427</v>
      </c>
      <c r="N6626" s="3">
        <v>45399</v>
      </c>
      <c r="O6626" s="4" t="str">
        <f t="shared" si="723"/>
        <v>2024-04</v>
      </c>
      <c r="P6626" s="4" t="str">
        <f t="shared" si="724"/>
        <v>04</v>
      </c>
      <c r="Q6626" s="4" t="str">
        <f t="shared" si="725"/>
        <v>April</v>
      </c>
      <c r="R6626" s="30" t="str">
        <f t="shared" si="726"/>
        <v>17</v>
      </c>
      <c r="W6626" t="str">
        <f t="shared" si="727"/>
        <v>ok</v>
      </c>
    </row>
    <row r="6627" spans="1:23" x14ac:dyDescent="0.3">
      <c r="A6627" t="s">
        <v>6669</v>
      </c>
      <c r="B6627" t="s">
        <v>41</v>
      </c>
      <c r="C6627" t="s">
        <v>42</v>
      </c>
      <c r="D6627" t="s">
        <v>43</v>
      </c>
      <c r="E6627" t="s">
        <v>45</v>
      </c>
      <c r="F6627" t="s">
        <v>38</v>
      </c>
      <c r="G6627" s="5">
        <v>4313.13</v>
      </c>
      <c r="H6627" s="5">
        <f t="shared" si="721"/>
        <v>77.63633999999999</v>
      </c>
      <c r="I6627" s="6">
        <v>5</v>
      </c>
      <c r="J6627" s="6">
        <v>21565.65</v>
      </c>
      <c r="K6627" s="5">
        <f t="shared" si="722"/>
        <v>388.18169999999998</v>
      </c>
      <c r="L6627" s="7">
        <v>2.84</v>
      </c>
      <c r="M6627" s="7">
        <v>2383</v>
      </c>
      <c r="N6627" s="3">
        <v>45416</v>
      </c>
      <c r="O6627" s="4" t="str">
        <f t="shared" si="723"/>
        <v>2024-05</v>
      </c>
      <c r="P6627" s="4" t="str">
        <f t="shared" si="724"/>
        <v>05</v>
      </c>
      <c r="Q6627" s="4" t="str">
        <f t="shared" si="725"/>
        <v>May</v>
      </c>
      <c r="R6627" s="30" t="str">
        <f t="shared" si="726"/>
        <v>04</v>
      </c>
      <c r="W6627" t="str">
        <f t="shared" si="727"/>
        <v>ok</v>
      </c>
    </row>
    <row r="6628" spans="1:23" x14ac:dyDescent="0.3">
      <c r="A6628" t="s">
        <v>6670</v>
      </c>
      <c r="B6628" t="s">
        <v>47</v>
      </c>
      <c r="C6628" t="s">
        <v>12</v>
      </c>
      <c r="D6628" t="s">
        <v>48</v>
      </c>
      <c r="E6628" t="s">
        <v>14</v>
      </c>
      <c r="F6628" t="s">
        <v>15</v>
      </c>
      <c r="G6628" s="5">
        <v>7245</v>
      </c>
      <c r="H6628" s="5">
        <f t="shared" si="721"/>
        <v>130.41</v>
      </c>
      <c r="I6628" s="6">
        <v>2</v>
      </c>
      <c r="J6628" s="6">
        <v>14490</v>
      </c>
      <c r="K6628" s="5">
        <f t="shared" si="722"/>
        <v>260.82</v>
      </c>
      <c r="L6628" s="7">
        <v>3.48</v>
      </c>
      <c r="M6628" s="7">
        <v>3190</v>
      </c>
      <c r="N6628" s="3">
        <v>45623</v>
      </c>
      <c r="O6628" s="4" t="str">
        <f t="shared" si="723"/>
        <v>2024-11</v>
      </c>
      <c r="P6628" s="4" t="str">
        <f t="shared" si="724"/>
        <v>11</v>
      </c>
      <c r="Q6628" s="4" t="str">
        <f t="shared" si="725"/>
        <v>November</v>
      </c>
      <c r="R6628" s="30" t="str">
        <f t="shared" si="726"/>
        <v>27</v>
      </c>
      <c r="W6628" t="str">
        <f t="shared" si="727"/>
        <v>ok</v>
      </c>
    </row>
    <row r="6629" spans="1:23" x14ac:dyDescent="0.3">
      <c r="A6629" t="s">
        <v>6671</v>
      </c>
      <c r="B6629" t="s">
        <v>17</v>
      </c>
      <c r="C6629" t="s">
        <v>18</v>
      </c>
      <c r="D6629" t="s">
        <v>19</v>
      </c>
      <c r="E6629" t="s">
        <v>45</v>
      </c>
      <c r="F6629" t="s">
        <v>15</v>
      </c>
      <c r="G6629" s="5">
        <v>6877.45</v>
      </c>
      <c r="H6629" s="5">
        <f t="shared" si="721"/>
        <v>123.79409999999999</v>
      </c>
      <c r="I6629" s="6">
        <v>5</v>
      </c>
      <c r="J6629" s="6">
        <v>34387.25</v>
      </c>
      <c r="K6629" s="5">
        <f t="shared" si="722"/>
        <v>618.9704999999999</v>
      </c>
      <c r="L6629" s="7">
        <v>3</v>
      </c>
      <c r="M6629" s="7">
        <v>2611</v>
      </c>
      <c r="N6629" s="3">
        <v>45339</v>
      </c>
      <c r="O6629" s="4" t="str">
        <f t="shared" si="723"/>
        <v>2024-02</v>
      </c>
      <c r="P6629" s="4" t="str">
        <f t="shared" si="724"/>
        <v>02</v>
      </c>
      <c r="Q6629" s="4" t="str">
        <f t="shared" si="725"/>
        <v>February</v>
      </c>
      <c r="R6629" s="30" t="str">
        <f t="shared" si="726"/>
        <v>17</v>
      </c>
      <c r="W6629" t="str">
        <f t="shared" si="727"/>
        <v>ok</v>
      </c>
    </row>
    <row r="6630" spans="1:23" x14ac:dyDescent="0.3">
      <c r="A6630" t="s">
        <v>6672</v>
      </c>
      <c r="B6630" t="s">
        <v>28</v>
      </c>
      <c r="C6630" t="s">
        <v>29</v>
      </c>
      <c r="D6630" t="s">
        <v>30</v>
      </c>
      <c r="E6630" t="s">
        <v>14</v>
      </c>
      <c r="F6630" t="s">
        <v>21</v>
      </c>
      <c r="G6630" s="5">
        <v>9036.81</v>
      </c>
      <c r="H6630" s="5">
        <f t="shared" si="721"/>
        <v>162.66257999999999</v>
      </c>
      <c r="I6630" s="6">
        <v>1</v>
      </c>
      <c r="J6630" s="6">
        <v>9036.81</v>
      </c>
      <c r="K6630" s="5">
        <f t="shared" si="722"/>
        <v>162.66257999999999</v>
      </c>
      <c r="L6630" s="7">
        <v>2.78</v>
      </c>
      <c r="M6630" s="7">
        <v>3581</v>
      </c>
      <c r="N6630" s="3">
        <v>45458</v>
      </c>
      <c r="O6630" s="4" t="str">
        <f t="shared" si="723"/>
        <v>2024-06</v>
      </c>
      <c r="P6630" s="4" t="str">
        <f t="shared" si="724"/>
        <v>06</v>
      </c>
      <c r="Q6630" s="4" t="str">
        <f t="shared" si="725"/>
        <v>June</v>
      </c>
      <c r="R6630" s="30" t="str">
        <f t="shared" si="726"/>
        <v>15</v>
      </c>
      <c r="W6630" t="str">
        <f t="shared" si="727"/>
        <v>ok</v>
      </c>
    </row>
    <row r="6631" spans="1:23" x14ac:dyDescent="0.3">
      <c r="A6631" t="s">
        <v>6673</v>
      </c>
      <c r="B6631" t="s">
        <v>51</v>
      </c>
      <c r="C6631" t="s">
        <v>29</v>
      </c>
      <c r="D6631" t="s">
        <v>52</v>
      </c>
      <c r="E6631" t="s">
        <v>20</v>
      </c>
      <c r="F6631" t="s">
        <v>60</v>
      </c>
      <c r="G6631" s="5">
        <v>18293.310000000001</v>
      </c>
      <c r="H6631" s="5">
        <f t="shared" si="721"/>
        <v>329.27958000000001</v>
      </c>
      <c r="I6631" s="6">
        <v>4</v>
      </c>
      <c r="J6631" s="6">
        <v>73173.240000000005</v>
      </c>
      <c r="K6631" s="5">
        <f t="shared" si="722"/>
        <v>1317.11832</v>
      </c>
      <c r="L6631" s="7">
        <v>2.13</v>
      </c>
      <c r="M6631" s="7">
        <v>3961</v>
      </c>
      <c r="N6631" s="3">
        <v>45342</v>
      </c>
      <c r="O6631" s="4" t="str">
        <f t="shared" si="723"/>
        <v>2024-02</v>
      </c>
      <c r="P6631" s="4" t="str">
        <f t="shared" si="724"/>
        <v>02</v>
      </c>
      <c r="Q6631" s="4" t="str">
        <f t="shared" si="725"/>
        <v>February</v>
      </c>
      <c r="R6631" s="30" t="str">
        <f t="shared" si="726"/>
        <v>20</v>
      </c>
      <c r="W6631" t="str">
        <f t="shared" si="727"/>
        <v>ok</v>
      </c>
    </row>
    <row r="6632" spans="1:23" x14ac:dyDescent="0.3">
      <c r="A6632" t="s">
        <v>6674</v>
      </c>
      <c r="B6632" t="s">
        <v>51</v>
      </c>
      <c r="C6632" t="s">
        <v>29</v>
      </c>
      <c r="D6632" t="s">
        <v>52</v>
      </c>
      <c r="E6632" t="s">
        <v>14</v>
      </c>
      <c r="F6632" t="s">
        <v>60</v>
      </c>
      <c r="G6632" s="5">
        <v>14167.73</v>
      </c>
      <c r="H6632" s="5">
        <f t="shared" si="721"/>
        <v>255.01913999999996</v>
      </c>
      <c r="I6632" s="6">
        <v>3</v>
      </c>
      <c r="J6632" s="6">
        <v>42503.19</v>
      </c>
      <c r="K6632" s="5">
        <f t="shared" si="722"/>
        <v>765.05741999999987</v>
      </c>
      <c r="L6632" s="7">
        <v>3.41</v>
      </c>
      <c r="M6632" s="7">
        <v>249</v>
      </c>
      <c r="N6632" s="3">
        <v>45354</v>
      </c>
      <c r="O6632" s="4" t="str">
        <f t="shared" si="723"/>
        <v>2024-03</v>
      </c>
      <c r="P6632" s="4" t="str">
        <f t="shared" si="724"/>
        <v>03</v>
      </c>
      <c r="Q6632" s="4" t="str">
        <f t="shared" si="725"/>
        <v>March</v>
      </c>
      <c r="R6632" s="30" t="str">
        <f t="shared" si="726"/>
        <v>03</v>
      </c>
      <c r="W6632" t="str">
        <f t="shared" si="727"/>
        <v>ok</v>
      </c>
    </row>
    <row r="6633" spans="1:23" x14ac:dyDescent="0.3">
      <c r="A6633" t="s">
        <v>6675</v>
      </c>
      <c r="B6633" t="s">
        <v>23</v>
      </c>
      <c r="C6633" t="s">
        <v>24</v>
      </c>
      <c r="D6633" t="s">
        <v>25</v>
      </c>
      <c r="E6633" t="s">
        <v>20</v>
      </c>
      <c r="F6633" t="s">
        <v>15</v>
      </c>
      <c r="G6633" s="5">
        <v>14090.55</v>
      </c>
      <c r="H6633" s="5">
        <f t="shared" si="721"/>
        <v>253.62989999999996</v>
      </c>
      <c r="I6633" s="6">
        <v>4</v>
      </c>
      <c r="J6633" s="6">
        <v>56362.2</v>
      </c>
      <c r="K6633" s="5">
        <f t="shared" si="722"/>
        <v>1014.5195999999999</v>
      </c>
      <c r="L6633" s="7">
        <v>1.3</v>
      </c>
      <c r="M6633" s="7">
        <v>1597</v>
      </c>
      <c r="N6633" s="3">
        <v>45415</v>
      </c>
      <c r="O6633" s="4" t="str">
        <f t="shared" si="723"/>
        <v>2024-05</v>
      </c>
      <c r="P6633" s="4" t="str">
        <f t="shared" si="724"/>
        <v>05</v>
      </c>
      <c r="Q6633" s="4" t="str">
        <f t="shared" si="725"/>
        <v>May</v>
      </c>
      <c r="R6633" s="30" t="str">
        <f t="shared" si="726"/>
        <v>03</v>
      </c>
      <c r="W6633" t="str">
        <f t="shared" si="727"/>
        <v>ok</v>
      </c>
    </row>
    <row r="6634" spans="1:23" x14ac:dyDescent="0.3">
      <c r="A6634" t="s">
        <v>6676</v>
      </c>
      <c r="B6634" t="s">
        <v>41</v>
      </c>
      <c r="C6634" t="s">
        <v>42</v>
      </c>
      <c r="D6634" t="s">
        <v>43</v>
      </c>
      <c r="E6634" t="s">
        <v>20</v>
      </c>
      <c r="F6634" t="s">
        <v>60</v>
      </c>
      <c r="G6634" s="5">
        <v>3547.94</v>
      </c>
      <c r="H6634" s="5">
        <f t="shared" si="721"/>
        <v>63.862919999999995</v>
      </c>
      <c r="I6634" s="6">
        <v>1</v>
      </c>
      <c r="J6634" s="6">
        <v>3547.94</v>
      </c>
      <c r="K6634" s="5">
        <f t="shared" si="722"/>
        <v>63.862919999999995</v>
      </c>
      <c r="L6634" s="7">
        <v>2.15</v>
      </c>
      <c r="M6634" s="7">
        <v>1494</v>
      </c>
      <c r="N6634" s="3">
        <v>45599</v>
      </c>
      <c r="O6634" s="4" t="str">
        <f t="shared" si="723"/>
        <v>2024-11</v>
      </c>
      <c r="P6634" s="4" t="str">
        <f t="shared" si="724"/>
        <v>11</v>
      </c>
      <c r="Q6634" s="4" t="str">
        <f t="shared" si="725"/>
        <v>November</v>
      </c>
      <c r="R6634" s="30" t="str">
        <f t="shared" si="726"/>
        <v>03</v>
      </c>
      <c r="W6634" t="str">
        <f t="shared" si="727"/>
        <v>ok</v>
      </c>
    </row>
    <row r="6635" spans="1:23" x14ac:dyDescent="0.3">
      <c r="A6635" t="s">
        <v>6677</v>
      </c>
      <c r="B6635" t="s">
        <v>28</v>
      </c>
      <c r="C6635" t="s">
        <v>29</v>
      </c>
      <c r="D6635" t="s">
        <v>30</v>
      </c>
      <c r="E6635" t="s">
        <v>45</v>
      </c>
      <c r="F6635" t="s">
        <v>38</v>
      </c>
      <c r="G6635" s="5">
        <v>1372.87</v>
      </c>
      <c r="H6635" s="5">
        <f t="shared" si="721"/>
        <v>24.711659999999995</v>
      </c>
      <c r="I6635" s="6">
        <v>1</v>
      </c>
      <c r="J6635" s="6">
        <v>1372.87</v>
      </c>
      <c r="K6635" s="5">
        <f t="shared" si="722"/>
        <v>24.711659999999995</v>
      </c>
      <c r="L6635" s="7">
        <v>4.12</v>
      </c>
      <c r="M6635" s="7">
        <v>2420</v>
      </c>
      <c r="N6635" s="3">
        <v>45512</v>
      </c>
      <c r="O6635" s="4" t="str">
        <f t="shared" si="723"/>
        <v>2024-08</v>
      </c>
      <c r="P6635" s="4" t="str">
        <f t="shared" si="724"/>
        <v>08</v>
      </c>
      <c r="Q6635" s="4" t="str">
        <f t="shared" si="725"/>
        <v>August</v>
      </c>
      <c r="R6635" s="30" t="str">
        <f t="shared" si="726"/>
        <v>08</v>
      </c>
      <c r="W6635" t="str">
        <f t="shared" si="727"/>
        <v>ok</v>
      </c>
    </row>
    <row r="6636" spans="1:23" x14ac:dyDescent="0.3">
      <c r="A6636" t="s">
        <v>6678</v>
      </c>
      <c r="B6636" t="s">
        <v>23</v>
      </c>
      <c r="C6636" t="s">
        <v>24</v>
      </c>
      <c r="D6636" t="s">
        <v>25</v>
      </c>
      <c r="E6636" t="s">
        <v>45</v>
      </c>
      <c r="F6636" t="s">
        <v>21</v>
      </c>
      <c r="G6636" s="5">
        <v>10412.57</v>
      </c>
      <c r="H6636" s="5">
        <f t="shared" si="721"/>
        <v>187.42625999999998</v>
      </c>
      <c r="I6636" s="6">
        <v>5</v>
      </c>
      <c r="J6636" s="6">
        <v>52062.85</v>
      </c>
      <c r="K6636" s="5">
        <f t="shared" si="722"/>
        <v>937.1312999999999</v>
      </c>
      <c r="L6636" s="7">
        <v>2.92</v>
      </c>
      <c r="M6636" s="7">
        <v>2723</v>
      </c>
      <c r="N6636" s="3">
        <v>45556</v>
      </c>
      <c r="O6636" s="4" t="str">
        <f t="shared" si="723"/>
        <v>2024-09</v>
      </c>
      <c r="P6636" s="4" t="str">
        <f t="shared" si="724"/>
        <v>09</v>
      </c>
      <c r="Q6636" s="4" t="str">
        <f t="shared" si="725"/>
        <v>September</v>
      </c>
      <c r="R6636" s="30" t="str">
        <f t="shared" si="726"/>
        <v>21</v>
      </c>
      <c r="W6636" t="str">
        <f t="shared" si="727"/>
        <v>ok</v>
      </c>
    </row>
    <row r="6637" spans="1:23" x14ac:dyDescent="0.3">
      <c r="A6637" t="s">
        <v>6679</v>
      </c>
      <c r="B6637" t="s">
        <v>23</v>
      </c>
      <c r="C6637" t="s">
        <v>24</v>
      </c>
      <c r="D6637" t="s">
        <v>25</v>
      </c>
      <c r="E6637" t="s">
        <v>45</v>
      </c>
      <c r="F6637" t="s">
        <v>21</v>
      </c>
      <c r="G6637" s="5">
        <v>7107.62</v>
      </c>
      <c r="H6637" s="5">
        <f t="shared" si="721"/>
        <v>127.93715999999999</v>
      </c>
      <c r="I6637" s="6">
        <v>3</v>
      </c>
      <c r="J6637" s="6">
        <v>21322.86</v>
      </c>
      <c r="K6637" s="5">
        <f t="shared" si="722"/>
        <v>383.81147999999996</v>
      </c>
      <c r="L6637" s="7">
        <v>4.12</v>
      </c>
      <c r="M6637" s="7">
        <v>4196</v>
      </c>
      <c r="N6637" s="3">
        <v>45440</v>
      </c>
      <c r="O6637" s="4" t="str">
        <f t="shared" si="723"/>
        <v>2024-05</v>
      </c>
      <c r="P6637" s="4" t="str">
        <f t="shared" si="724"/>
        <v>05</v>
      </c>
      <c r="Q6637" s="4" t="str">
        <f t="shared" si="725"/>
        <v>May</v>
      </c>
      <c r="R6637" s="30" t="str">
        <f t="shared" si="726"/>
        <v>28</v>
      </c>
      <c r="W6637" t="str">
        <f t="shared" si="727"/>
        <v>ok</v>
      </c>
    </row>
    <row r="6638" spans="1:23" x14ac:dyDescent="0.3">
      <c r="A6638" t="s">
        <v>6680</v>
      </c>
      <c r="B6638" t="s">
        <v>28</v>
      </c>
      <c r="C6638" t="s">
        <v>29</v>
      </c>
      <c r="D6638" t="s">
        <v>30</v>
      </c>
      <c r="E6638" t="s">
        <v>14</v>
      </c>
      <c r="F6638" t="s">
        <v>26</v>
      </c>
      <c r="G6638" s="5">
        <v>11784.85</v>
      </c>
      <c r="H6638" s="5">
        <f t="shared" si="721"/>
        <v>212.12729999999999</v>
      </c>
      <c r="I6638" s="6">
        <v>3</v>
      </c>
      <c r="J6638" s="6">
        <v>35354.550000000003</v>
      </c>
      <c r="K6638" s="5">
        <f t="shared" si="722"/>
        <v>636.38189999999997</v>
      </c>
      <c r="L6638" s="7">
        <v>2.73</v>
      </c>
      <c r="M6638" s="7">
        <v>3012</v>
      </c>
      <c r="N6638" s="3">
        <v>45493</v>
      </c>
      <c r="O6638" s="4" t="str">
        <f t="shared" si="723"/>
        <v>2024-07</v>
      </c>
      <c r="P6638" s="4" t="str">
        <f t="shared" si="724"/>
        <v>07</v>
      </c>
      <c r="Q6638" s="4" t="str">
        <f t="shared" si="725"/>
        <v>July</v>
      </c>
      <c r="R6638" s="30" t="str">
        <f t="shared" si="726"/>
        <v>20</v>
      </c>
      <c r="W6638" t="str">
        <f t="shared" si="727"/>
        <v>ok</v>
      </c>
    </row>
    <row r="6639" spans="1:23" x14ac:dyDescent="0.3">
      <c r="A6639" t="s">
        <v>6681</v>
      </c>
      <c r="B6639" t="s">
        <v>51</v>
      </c>
      <c r="C6639" t="s">
        <v>29</v>
      </c>
      <c r="D6639" t="s">
        <v>52</v>
      </c>
      <c r="E6639" t="s">
        <v>45</v>
      </c>
      <c r="F6639" t="s">
        <v>38</v>
      </c>
      <c r="G6639" s="5">
        <v>4946.49</v>
      </c>
      <c r="H6639" s="5">
        <f t="shared" si="721"/>
        <v>89.036819999999992</v>
      </c>
      <c r="I6639" s="6">
        <v>3</v>
      </c>
      <c r="J6639" s="6">
        <v>14839.47</v>
      </c>
      <c r="K6639" s="5">
        <f t="shared" si="722"/>
        <v>267.11045999999999</v>
      </c>
      <c r="L6639" s="7">
        <v>1.84</v>
      </c>
      <c r="M6639" s="7">
        <v>292</v>
      </c>
      <c r="N6639" s="3">
        <v>45434</v>
      </c>
      <c r="O6639" s="4" t="str">
        <f t="shared" si="723"/>
        <v>2024-05</v>
      </c>
      <c r="P6639" s="4" t="str">
        <f t="shared" si="724"/>
        <v>05</v>
      </c>
      <c r="Q6639" s="4" t="str">
        <f t="shared" si="725"/>
        <v>May</v>
      </c>
      <c r="R6639" s="30" t="str">
        <f t="shared" si="726"/>
        <v>22</v>
      </c>
      <c r="W6639" t="str">
        <f t="shared" si="727"/>
        <v>ok</v>
      </c>
    </row>
    <row r="6640" spans="1:23" x14ac:dyDescent="0.3">
      <c r="A6640" t="s">
        <v>6682</v>
      </c>
      <c r="B6640" t="s">
        <v>11</v>
      </c>
      <c r="C6640" t="s">
        <v>12</v>
      </c>
      <c r="D6640" t="s">
        <v>13</v>
      </c>
      <c r="E6640" t="s">
        <v>14</v>
      </c>
      <c r="F6640" t="s">
        <v>60</v>
      </c>
      <c r="G6640" s="5">
        <v>14143.62</v>
      </c>
      <c r="H6640" s="5">
        <f t="shared" si="721"/>
        <v>254.58516</v>
      </c>
      <c r="I6640" s="6">
        <v>3</v>
      </c>
      <c r="J6640" s="6">
        <v>42430.86</v>
      </c>
      <c r="K6640" s="5">
        <f t="shared" si="722"/>
        <v>763.75548000000003</v>
      </c>
      <c r="L6640" s="7">
        <v>4.2300000000000004</v>
      </c>
      <c r="M6640" s="7">
        <v>845</v>
      </c>
      <c r="N6640" s="3">
        <v>45434</v>
      </c>
      <c r="O6640" s="4" t="str">
        <f t="shared" si="723"/>
        <v>2024-05</v>
      </c>
      <c r="P6640" s="4" t="str">
        <f t="shared" si="724"/>
        <v>05</v>
      </c>
      <c r="Q6640" s="4" t="str">
        <f t="shared" si="725"/>
        <v>May</v>
      </c>
      <c r="R6640" s="30" t="str">
        <f t="shared" si="726"/>
        <v>22</v>
      </c>
      <c r="W6640" t="str">
        <f t="shared" si="727"/>
        <v>ok</v>
      </c>
    </row>
    <row r="6641" spans="1:23" x14ac:dyDescent="0.3">
      <c r="A6641" t="s">
        <v>6683</v>
      </c>
      <c r="B6641" t="s">
        <v>11</v>
      </c>
      <c r="C6641" t="s">
        <v>12</v>
      </c>
      <c r="D6641" t="s">
        <v>13</v>
      </c>
      <c r="E6641" t="s">
        <v>14</v>
      </c>
      <c r="F6641" t="s">
        <v>31</v>
      </c>
      <c r="G6641" s="5">
        <v>9942.36</v>
      </c>
      <c r="H6641" s="5">
        <f t="shared" si="721"/>
        <v>178.96248</v>
      </c>
      <c r="I6641" s="6">
        <v>3</v>
      </c>
      <c r="J6641" s="6">
        <v>29827.08</v>
      </c>
      <c r="K6641" s="5">
        <f t="shared" si="722"/>
        <v>536.88743999999997</v>
      </c>
      <c r="L6641" s="7">
        <v>4.68</v>
      </c>
      <c r="M6641" s="7">
        <v>2081</v>
      </c>
      <c r="N6641" s="3">
        <v>45651</v>
      </c>
      <c r="O6641" s="4" t="str">
        <f t="shared" si="723"/>
        <v>2024-12</v>
      </c>
      <c r="P6641" s="4" t="str">
        <f t="shared" si="724"/>
        <v>12</v>
      </c>
      <c r="Q6641" s="4" t="str">
        <f t="shared" si="725"/>
        <v>December</v>
      </c>
      <c r="R6641" s="30" t="str">
        <f t="shared" si="726"/>
        <v>25</v>
      </c>
      <c r="W6641" t="str">
        <f t="shared" si="727"/>
        <v>ok</v>
      </c>
    </row>
    <row r="6642" spans="1:23" x14ac:dyDescent="0.3">
      <c r="A6642" t="s">
        <v>6684</v>
      </c>
      <c r="B6642" t="s">
        <v>17</v>
      </c>
      <c r="C6642" t="s">
        <v>18</v>
      </c>
      <c r="D6642" t="s">
        <v>19</v>
      </c>
      <c r="E6642" t="s">
        <v>14</v>
      </c>
      <c r="F6642" t="s">
        <v>26</v>
      </c>
      <c r="G6642" s="5">
        <v>17764.45</v>
      </c>
      <c r="H6642" s="5">
        <f t="shared" si="721"/>
        <v>319.76009999999997</v>
      </c>
      <c r="I6642" s="6">
        <v>3</v>
      </c>
      <c r="J6642" s="6">
        <v>53293.35</v>
      </c>
      <c r="K6642" s="5">
        <f t="shared" si="722"/>
        <v>959.2802999999999</v>
      </c>
      <c r="L6642" s="7">
        <v>2.41</v>
      </c>
      <c r="M6642" s="7">
        <v>4920</v>
      </c>
      <c r="N6642" s="3">
        <v>45444</v>
      </c>
      <c r="O6642" s="4" t="str">
        <f t="shared" si="723"/>
        <v>2024-06</v>
      </c>
      <c r="P6642" s="4" t="str">
        <f t="shared" si="724"/>
        <v>06</v>
      </c>
      <c r="Q6642" s="4" t="str">
        <f t="shared" si="725"/>
        <v>June</v>
      </c>
      <c r="R6642" s="30" t="str">
        <f t="shared" si="726"/>
        <v>01</v>
      </c>
      <c r="W6642" t="str">
        <f t="shared" si="727"/>
        <v>ok</v>
      </c>
    </row>
    <row r="6643" spans="1:23" x14ac:dyDescent="0.3">
      <c r="A6643" t="s">
        <v>6685</v>
      </c>
      <c r="B6643" t="s">
        <v>33</v>
      </c>
      <c r="C6643" t="s">
        <v>12</v>
      </c>
      <c r="D6643" t="s">
        <v>34</v>
      </c>
      <c r="E6643" t="s">
        <v>45</v>
      </c>
      <c r="F6643" t="s">
        <v>26</v>
      </c>
      <c r="G6643" s="5">
        <v>3909.09</v>
      </c>
      <c r="H6643" s="5">
        <f t="shared" si="721"/>
        <v>70.363619999999997</v>
      </c>
      <c r="I6643" s="6">
        <v>5</v>
      </c>
      <c r="J6643" s="6">
        <v>19545.45</v>
      </c>
      <c r="K6643" s="5">
        <f t="shared" si="722"/>
        <v>351.81809999999996</v>
      </c>
      <c r="L6643" s="7">
        <v>4.03</v>
      </c>
      <c r="M6643" s="7">
        <v>3436</v>
      </c>
      <c r="N6643" s="3">
        <v>45593</v>
      </c>
      <c r="O6643" s="4" t="str">
        <f t="shared" si="723"/>
        <v>2024-10</v>
      </c>
      <c r="P6643" s="4" t="str">
        <f t="shared" si="724"/>
        <v>10</v>
      </c>
      <c r="Q6643" s="4" t="str">
        <f t="shared" si="725"/>
        <v>October</v>
      </c>
      <c r="R6643" s="30" t="str">
        <f t="shared" si="726"/>
        <v>28</v>
      </c>
      <c r="W6643" t="str">
        <f t="shared" si="727"/>
        <v>ok</v>
      </c>
    </row>
    <row r="6644" spans="1:23" x14ac:dyDescent="0.3">
      <c r="A6644" t="s">
        <v>6686</v>
      </c>
      <c r="B6644" t="s">
        <v>33</v>
      </c>
      <c r="C6644" t="s">
        <v>12</v>
      </c>
      <c r="D6644" t="s">
        <v>34</v>
      </c>
      <c r="E6644" t="s">
        <v>14</v>
      </c>
      <c r="F6644" t="s">
        <v>15</v>
      </c>
      <c r="G6644" s="5">
        <v>16207.64</v>
      </c>
      <c r="H6644" s="5">
        <f t="shared" si="721"/>
        <v>291.73751999999996</v>
      </c>
      <c r="I6644" s="6">
        <v>5</v>
      </c>
      <c r="J6644" s="6">
        <v>81038.2</v>
      </c>
      <c r="K6644" s="5">
        <f t="shared" si="722"/>
        <v>1458.6875999999997</v>
      </c>
      <c r="L6644" s="7">
        <v>2.72</v>
      </c>
      <c r="M6644" s="7">
        <v>2307</v>
      </c>
      <c r="N6644" s="3">
        <v>45569</v>
      </c>
      <c r="O6644" s="4" t="str">
        <f t="shared" si="723"/>
        <v>2024-10</v>
      </c>
      <c r="P6644" s="4" t="str">
        <f t="shared" si="724"/>
        <v>10</v>
      </c>
      <c r="Q6644" s="4" t="str">
        <f t="shared" si="725"/>
        <v>October</v>
      </c>
      <c r="R6644" s="30" t="str">
        <f t="shared" si="726"/>
        <v>04</v>
      </c>
      <c r="W6644" t="str">
        <f t="shared" si="727"/>
        <v>ok</v>
      </c>
    </row>
    <row r="6645" spans="1:23" x14ac:dyDescent="0.3">
      <c r="A6645" t="s">
        <v>6687</v>
      </c>
      <c r="B6645" t="s">
        <v>51</v>
      </c>
      <c r="C6645" t="s">
        <v>29</v>
      </c>
      <c r="D6645" t="s">
        <v>52</v>
      </c>
      <c r="E6645" t="s">
        <v>20</v>
      </c>
      <c r="F6645" t="s">
        <v>26</v>
      </c>
      <c r="G6645" s="5">
        <v>9797.01</v>
      </c>
      <c r="H6645" s="5">
        <f t="shared" si="721"/>
        <v>176.34618</v>
      </c>
      <c r="I6645" s="6">
        <v>4</v>
      </c>
      <c r="J6645" s="6">
        <v>39188.04</v>
      </c>
      <c r="K6645" s="5">
        <f t="shared" si="722"/>
        <v>705.38472000000002</v>
      </c>
      <c r="L6645" s="7">
        <v>1.06</v>
      </c>
      <c r="M6645" s="7">
        <v>2311</v>
      </c>
      <c r="N6645" s="3">
        <v>45338</v>
      </c>
      <c r="O6645" s="4" t="str">
        <f t="shared" si="723"/>
        <v>2024-02</v>
      </c>
      <c r="P6645" s="4" t="str">
        <f t="shared" si="724"/>
        <v>02</v>
      </c>
      <c r="Q6645" s="4" t="str">
        <f t="shared" si="725"/>
        <v>February</v>
      </c>
      <c r="R6645" s="30" t="str">
        <f t="shared" si="726"/>
        <v>16</v>
      </c>
      <c r="W6645" t="str">
        <f t="shared" si="727"/>
        <v>ok</v>
      </c>
    </row>
    <row r="6646" spans="1:23" x14ac:dyDescent="0.3">
      <c r="A6646" t="s">
        <v>6688</v>
      </c>
      <c r="B6646" t="s">
        <v>63</v>
      </c>
      <c r="C6646" t="s">
        <v>18</v>
      </c>
      <c r="D6646" t="s">
        <v>64</v>
      </c>
      <c r="E6646" t="s">
        <v>20</v>
      </c>
      <c r="F6646" t="s">
        <v>31</v>
      </c>
      <c r="G6646" s="5">
        <v>15315.8</v>
      </c>
      <c r="H6646" s="5">
        <f t="shared" si="721"/>
        <v>275.68439999999998</v>
      </c>
      <c r="I6646" s="6">
        <v>1</v>
      </c>
      <c r="J6646" s="6">
        <v>15315.8</v>
      </c>
      <c r="K6646" s="5">
        <f t="shared" si="722"/>
        <v>275.68439999999998</v>
      </c>
      <c r="L6646" s="7">
        <v>4.01</v>
      </c>
      <c r="M6646" s="7">
        <v>4973</v>
      </c>
      <c r="N6646" s="3">
        <v>45507</v>
      </c>
      <c r="O6646" s="4" t="str">
        <f t="shared" si="723"/>
        <v>2024-08</v>
      </c>
      <c r="P6646" s="4" t="str">
        <f t="shared" si="724"/>
        <v>08</v>
      </c>
      <c r="Q6646" s="4" t="str">
        <f t="shared" si="725"/>
        <v>August</v>
      </c>
      <c r="R6646" s="30" t="str">
        <f t="shared" si="726"/>
        <v>03</v>
      </c>
      <c r="W6646" t="str">
        <f t="shared" si="727"/>
        <v>ok</v>
      </c>
    </row>
    <row r="6647" spans="1:23" x14ac:dyDescent="0.3">
      <c r="A6647" t="s">
        <v>6689</v>
      </c>
      <c r="B6647" t="s">
        <v>11</v>
      </c>
      <c r="C6647" t="s">
        <v>12</v>
      </c>
      <c r="D6647" t="s">
        <v>13</v>
      </c>
      <c r="E6647" t="s">
        <v>20</v>
      </c>
      <c r="F6647" t="s">
        <v>15</v>
      </c>
      <c r="G6647" s="5">
        <v>10691.87</v>
      </c>
      <c r="H6647" s="5">
        <f t="shared" si="721"/>
        <v>192.45366000000001</v>
      </c>
      <c r="I6647" s="6">
        <v>2</v>
      </c>
      <c r="J6647" s="6">
        <v>21383.74</v>
      </c>
      <c r="K6647" s="5">
        <f t="shared" si="722"/>
        <v>384.90732000000003</v>
      </c>
      <c r="L6647" s="7">
        <v>1.07</v>
      </c>
      <c r="M6647" s="7">
        <v>1192</v>
      </c>
      <c r="N6647" s="3">
        <v>45540</v>
      </c>
      <c r="O6647" s="4" t="str">
        <f t="shared" si="723"/>
        <v>2024-09</v>
      </c>
      <c r="P6647" s="4" t="str">
        <f t="shared" si="724"/>
        <v>09</v>
      </c>
      <c r="Q6647" s="4" t="str">
        <f t="shared" si="725"/>
        <v>September</v>
      </c>
      <c r="R6647" s="30" t="str">
        <f t="shared" si="726"/>
        <v>05</v>
      </c>
      <c r="W6647" t="str">
        <f t="shared" si="727"/>
        <v>ok</v>
      </c>
    </row>
    <row r="6648" spans="1:23" x14ac:dyDescent="0.3">
      <c r="A6648" t="s">
        <v>6690</v>
      </c>
      <c r="B6648" t="s">
        <v>28</v>
      </c>
      <c r="C6648" t="s">
        <v>29</v>
      </c>
      <c r="D6648" t="s">
        <v>30</v>
      </c>
      <c r="E6648" t="s">
        <v>45</v>
      </c>
      <c r="F6648" t="s">
        <v>15</v>
      </c>
      <c r="G6648" s="5">
        <v>17209.099999999999</v>
      </c>
      <c r="H6648" s="5">
        <f t="shared" si="721"/>
        <v>309.76379999999995</v>
      </c>
      <c r="I6648" s="6">
        <v>2</v>
      </c>
      <c r="J6648" s="6">
        <v>34418.199999999997</v>
      </c>
      <c r="K6648" s="5">
        <f t="shared" si="722"/>
        <v>619.52759999999989</v>
      </c>
      <c r="L6648" s="7">
        <v>1.39</v>
      </c>
      <c r="M6648" s="7">
        <v>1243</v>
      </c>
      <c r="N6648" s="3">
        <v>45369</v>
      </c>
      <c r="O6648" s="4" t="str">
        <f t="shared" si="723"/>
        <v>2024-03</v>
      </c>
      <c r="P6648" s="4" t="str">
        <f t="shared" si="724"/>
        <v>03</v>
      </c>
      <c r="Q6648" s="4" t="str">
        <f t="shared" si="725"/>
        <v>March</v>
      </c>
      <c r="R6648" s="30" t="str">
        <f t="shared" si="726"/>
        <v>18</v>
      </c>
      <c r="W6648" t="str">
        <f t="shared" si="727"/>
        <v>ok</v>
      </c>
    </row>
    <row r="6649" spans="1:23" x14ac:dyDescent="0.3">
      <c r="A6649" t="s">
        <v>6691</v>
      </c>
      <c r="B6649" t="s">
        <v>36</v>
      </c>
      <c r="C6649" t="s">
        <v>18</v>
      </c>
      <c r="D6649" t="s">
        <v>37</v>
      </c>
      <c r="E6649" t="s">
        <v>20</v>
      </c>
      <c r="F6649" t="s">
        <v>15</v>
      </c>
      <c r="G6649" s="5">
        <v>159.88999999999999</v>
      </c>
      <c r="H6649" s="5">
        <f t="shared" si="721"/>
        <v>2.8780199999999994</v>
      </c>
      <c r="I6649" s="6">
        <v>4</v>
      </c>
      <c r="J6649" s="6">
        <v>639.55999999999995</v>
      </c>
      <c r="K6649" s="5">
        <f t="shared" si="722"/>
        <v>11.512079999999997</v>
      </c>
      <c r="L6649" s="7">
        <v>2.14</v>
      </c>
      <c r="M6649" s="7">
        <v>413</v>
      </c>
      <c r="N6649" s="3">
        <v>45586</v>
      </c>
      <c r="O6649" s="4" t="str">
        <f t="shared" si="723"/>
        <v>2024-10</v>
      </c>
      <c r="P6649" s="4" t="str">
        <f t="shared" si="724"/>
        <v>10</v>
      </c>
      <c r="Q6649" s="4" t="str">
        <f t="shared" si="725"/>
        <v>October</v>
      </c>
      <c r="R6649" s="30" t="str">
        <f t="shared" si="726"/>
        <v>21</v>
      </c>
      <c r="W6649" t="str">
        <f t="shared" si="727"/>
        <v>ok</v>
      </c>
    </row>
    <row r="6650" spans="1:23" x14ac:dyDescent="0.3">
      <c r="A6650" t="s">
        <v>6692</v>
      </c>
      <c r="B6650" t="s">
        <v>33</v>
      </c>
      <c r="C6650" t="s">
        <v>12</v>
      </c>
      <c r="D6650" t="s">
        <v>34</v>
      </c>
      <c r="E6650" t="s">
        <v>20</v>
      </c>
      <c r="F6650" t="s">
        <v>21</v>
      </c>
      <c r="G6650" s="5">
        <v>4126.37</v>
      </c>
      <c r="H6650" s="5">
        <f t="shared" si="721"/>
        <v>74.274659999999997</v>
      </c>
      <c r="I6650" s="6">
        <v>3</v>
      </c>
      <c r="J6650" s="6">
        <v>12379.11</v>
      </c>
      <c r="K6650" s="5">
        <f t="shared" si="722"/>
        <v>222.82398000000001</v>
      </c>
      <c r="L6650" s="7">
        <v>1.02</v>
      </c>
      <c r="M6650" s="7">
        <v>1038</v>
      </c>
      <c r="N6650" s="3">
        <v>45326</v>
      </c>
      <c r="O6650" s="4" t="str">
        <f t="shared" si="723"/>
        <v>2024-02</v>
      </c>
      <c r="P6650" s="4" t="str">
        <f t="shared" si="724"/>
        <v>02</v>
      </c>
      <c r="Q6650" s="4" t="str">
        <f t="shared" si="725"/>
        <v>February</v>
      </c>
      <c r="R6650" s="30" t="str">
        <f t="shared" si="726"/>
        <v>04</v>
      </c>
      <c r="W6650" t="str">
        <f t="shared" si="727"/>
        <v>ok</v>
      </c>
    </row>
    <row r="6651" spans="1:23" x14ac:dyDescent="0.3">
      <c r="A6651" t="s">
        <v>6693</v>
      </c>
      <c r="B6651" t="s">
        <v>23</v>
      </c>
      <c r="C6651" t="s">
        <v>24</v>
      </c>
      <c r="D6651" t="s">
        <v>25</v>
      </c>
      <c r="E6651" t="s">
        <v>14</v>
      </c>
      <c r="F6651" t="s">
        <v>31</v>
      </c>
      <c r="G6651" s="5">
        <v>9372.5</v>
      </c>
      <c r="H6651" s="5">
        <f t="shared" si="721"/>
        <v>168.70499999999998</v>
      </c>
      <c r="I6651" s="6">
        <v>5</v>
      </c>
      <c r="J6651" s="6">
        <v>46862.5</v>
      </c>
      <c r="K6651" s="5">
        <f t="shared" si="722"/>
        <v>843.52499999999986</v>
      </c>
      <c r="L6651" s="7">
        <v>4.67</v>
      </c>
      <c r="M6651" s="7">
        <v>1484</v>
      </c>
      <c r="N6651" s="3">
        <v>45332</v>
      </c>
      <c r="O6651" s="4" t="str">
        <f t="shared" si="723"/>
        <v>2024-02</v>
      </c>
      <c r="P6651" s="4" t="str">
        <f t="shared" si="724"/>
        <v>02</v>
      </c>
      <c r="Q6651" s="4" t="str">
        <f t="shared" si="725"/>
        <v>February</v>
      </c>
      <c r="R6651" s="30" t="str">
        <f t="shared" si="726"/>
        <v>10</v>
      </c>
      <c r="W6651" t="str">
        <f t="shared" si="727"/>
        <v>ok</v>
      </c>
    </row>
    <row r="6652" spans="1:23" x14ac:dyDescent="0.3">
      <c r="A6652" t="s">
        <v>6694</v>
      </c>
      <c r="B6652" t="s">
        <v>41</v>
      </c>
      <c r="C6652" t="s">
        <v>42</v>
      </c>
      <c r="D6652" t="s">
        <v>43</v>
      </c>
      <c r="E6652" t="s">
        <v>20</v>
      </c>
      <c r="F6652" t="s">
        <v>38</v>
      </c>
      <c r="G6652" s="5">
        <v>2412.5100000000002</v>
      </c>
      <c r="H6652" s="5">
        <f t="shared" si="721"/>
        <v>43.425179999999997</v>
      </c>
      <c r="I6652" s="6">
        <v>3</v>
      </c>
      <c r="J6652" s="6">
        <v>7237.53</v>
      </c>
      <c r="K6652" s="5">
        <f t="shared" si="722"/>
        <v>130.27553999999998</v>
      </c>
      <c r="L6652" s="7">
        <v>1.3</v>
      </c>
      <c r="M6652" s="7">
        <v>1557</v>
      </c>
      <c r="N6652" s="3">
        <v>45477</v>
      </c>
      <c r="O6652" s="4" t="str">
        <f t="shared" si="723"/>
        <v>2024-07</v>
      </c>
      <c r="P6652" s="4" t="str">
        <f t="shared" si="724"/>
        <v>07</v>
      </c>
      <c r="Q6652" s="4" t="str">
        <f t="shared" si="725"/>
        <v>July</v>
      </c>
      <c r="R6652" s="30" t="str">
        <f t="shared" si="726"/>
        <v>04</v>
      </c>
      <c r="W6652" t="str">
        <f t="shared" si="727"/>
        <v>ok</v>
      </c>
    </row>
    <row r="6653" spans="1:23" x14ac:dyDescent="0.3">
      <c r="A6653" t="s">
        <v>6695</v>
      </c>
      <c r="B6653" t="s">
        <v>33</v>
      </c>
      <c r="C6653" t="s">
        <v>12</v>
      </c>
      <c r="D6653" t="s">
        <v>34</v>
      </c>
      <c r="E6653" t="s">
        <v>20</v>
      </c>
      <c r="F6653" t="s">
        <v>38</v>
      </c>
      <c r="G6653" s="5">
        <v>15190.62</v>
      </c>
      <c r="H6653" s="5">
        <f t="shared" si="721"/>
        <v>273.43115999999998</v>
      </c>
      <c r="I6653" s="6">
        <v>2</v>
      </c>
      <c r="J6653" s="6">
        <v>30381.24</v>
      </c>
      <c r="K6653" s="5">
        <f t="shared" si="722"/>
        <v>546.86231999999995</v>
      </c>
      <c r="L6653" s="7">
        <v>4.5</v>
      </c>
      <c r="M6653" s="7">
        <v>3866</v>
      </c>
      <c r="N6653" s="3">
        <v>45454</v>
      </c>
      <c r="O6653" s="4" t="str">
        <f t="shared" si="723"/>
        <v>2024-06</v>
      </c>
      <c r="P6653" s="4" t="str">
        <f t="shared" si="724"/>
        <v>06</v>
      </c>
      <c r="Q6653" s="4" t="str">
        <f t="shared" si="725"/>
        <v>June</v>
      </c>
      <c r="R6653" s="30" t="str">
        <f t="shared" si="726"/>
        <v>11</v>
      </c>
      <c r="W6653" t="str">
        <f t="shared" si="727"/>
        <v>ok</v>
      </c>
    </row>
    <row r="6654" spans="1:23" x14ac:dyDescent="0.3">
      <c r="A6654" t="s">
        <v>6696</v>
      </c>
      <c r="B6654" t="s">
        <v>36</v>
      </c>
      <c r="C6654" t="s">
        <v>18</v>
      </c>
      <c r="D6654" t="s">
        <v>37</v>
      </c>
      <c r="E6654" t="s">
        <v>45</v>
      </c>
      <c r="F6654" t="s">
        <v>38</v>
      </c>
      <c r="G6654" s="5">
        <v>472.91</v>
      </c>
      <c r="H6654" s="5">
        <f t="shared" si="721"/>
        <v>8.5123800000000003</v>
      </c>
      <c r="I6654" s="6">
        <v>4</v>
      </c>
      <c r="J6654" s="6">
        <v>1891.64</v>
      </c>
      <c r="K6654" s="5">
        <f t="shared" si="722"/>
        <v>34.049520000000001</v>
      </c>
      <c r="L6654" s="7">
        <v>4.33</v>
      </c>
      <c r="M6654" s="7">
        <v>3610</v>
      </c>
      <c r="N6654" s="3">
        <v>45301</v>
      </c>
      <c r="O6654" s="4" t="str">
        <f t="shared" si="723"/>
        <v>2024-01</v>
      </c>
      <c r="P6654" s="4" t="str">
        <f t="shared" si="724"/>
        <v>01</v>
      </c>
      <c r="Q6654" s="4" t="str">
        <f t="shared" si="725"/>
        <v>January</v>
      </c>
      <c r="R6654" s="30" t="str">
        <f t="shared" si="726"/>
        <v>10</v>
      </c>
      <c r="W6654" t="str">
        <f t="shared" si="727"/>
        <v>ok</v>
      </c>
    </row>
    <row r="6655" spans="1:23" x14ac:dyDescent="0.3">
      <c r="A6655" t="s">
        <v>6697</v>
      </c>
      <c r="B6655" t="s">
        <v>17</v>
      </c>
      <c r="C6655" t="s">
        <v>18</v>
      </c>
      <c r="D6655" t="s">
        <v>19</v>
      </c>
      <c r="E6655" t="s">
        <v>14</v>
      </c>
      <c r="F6655" t="s">
        <v>31</v>
      </c>
      <c r="G6655" s="5">
        <v>2326.69</v>
      </c>
      <c r="H6655" s="5">
        <f t="shared" si="721"/>
        <v>41.880420000000001</v>
      </c>
      <c r="I6655" s="6">
        <v>2</v>
      </c>
      <c r="J6655" s="6">
        <v>4653.38</v>
      </c>
      <c r="K6655" s="5">
        <f t="shared" si="722"/>
        <v>83.760840000000002</v>
      </c>
      <c r="L6655" s="7">
        <v>4.58</v>
      </c>
      <c r="M6655" s="7">
        <v>2512</v>
      </c>
      <c r="N6655" s="3">
        <v>45585</v>
      </c>
      <c r="O6655" s="4" t="str">
        <f t="shared" si="723"/>
        <v>2024-10</v>
      </c>
      <c r="P6655" s="4" t="str">
        <f t="shared" si="724"/>
        <v>10</v>
      </c>
      <c r="Q6655" s="4" t="str">
        <f t="shared" si="725"/>
        <v>October</v>
      </c>
      <c r="R6655" s="30" t="str">
        <f t="shared" si="726"/>
        <v>20</v>
      </c>
      <c r="W6655" t="str">
        <f t="shared" si="727"/>
        <v>ok</v>
      </c>
    </row>
    <row r="6656" spans="1:23" x14ac:dyDescent="0.3">
      <c r="A6656" t="s">
        <v>6698</v>
      </c>
      <c r="B6656" t="s">
        <v>11</v>
      </c>
      <c r="C6656" t="s">
        <v>12</v>
      </c>
      <c r="D6656" t="s">
        <v>13</v>
      </c>
      <c r="E6656" t="s">
        <v>14</v>
      </c>
      <c r="F6656" t="s">
        <v>60</v>
      </c>
      <c r="G6656" s="5">
        <v>18235.84</v>
      </c>
      <c r="H6656" s="5">
        <f t="shared" si="721"/>
        <v>328.24511999999999</v>
      </c>
      <c r="I6656" s="6">
        <v>2</v>
      </c>
      <c r="J6656" s="6">
        <v>36471.68</v>
      </c>
      <c r="K6656" s="5">
        <f t="shared" si="722"/>
        <v>656.49023999999997</v>
      </c>
      <c r="L6656" s="7">
        <v>4.72</v>
      </c>
      <c r="M6656" s="7">
        <v>7</v>
      </c>
      <c r="N6656" s="3">
        <v>45628</v>
      </c>
      <c r="O6656" s="4" t="str">
        <f t="shared" si="723"/>
        <v>2024-12</v>
      </c>
      <c r="P6656" s="4" t="str">
        <f t="shared" si="724"/>
        <v>12</v>
      </c>
      <c r="Q6656" s="4" t="str">
        <f t="shared" si="725"/>
        <v>December</v>
      </c>
      <c r="R6656" s="30" t="str">
        <f t="shared" si="726"/>
        <v>02</v>
      </c>
      <c r="W6656" t="str">
        <f t="shared" si="727"/>
        <v>ok</v>
      </c>
    </row>
    <row r="6657" spans="1:23" x14ac:dyDescent="0.3">
      <c r="A6657" t="s">
        <v>6699</v>
      </c>
      <c r="B6657" t="s">
        <v>47</v>
      </c>
      <c r="C6657" t="s">
        <v>12</v>
      </c>
      <c r="D6657" t="s">
        <v>48</v>
      </c>
      <c r="E6657" t="s">
        <v>20</v>
      </c>
      <c r="F6657" t="s">
        <v>38</v>
      </c>
      <c r="G6657" s="5">
        <v>9582.7900000000009</v>
      </c>
      <c r="H6657" s="5">
        <f t="shared" si="721"/>
        <v>172.49021999999999</v>
      </c>
      <c r="I6657" s="6">
        <v>4</v>
      </c>
      <c r="J6657" s="6">
        <v>38331.160000000003</v>
      </c>
      <c r="K6657" s="5">
        <f t="shared" si="722"/>
        <v>689.96087999999997</v>
      </c>
      <c r="L6657" s="7">
        <v>3.88</v>
      </c>
      <c r="M6657" s="7">
        <v>1964</v>
      </c>
      <c r="N6657" s="3">
        <v>45387</v>
      </c>
      <c r="O6657" s="4" t="str">
        <f t="shared" si="723"/>
        <v>2024-04</v>
      </c>
      <c r="P6657" s="4" t="str">
        <f t="shared" si="724"/>
        <v>04</v>
      </c>
      <c r="Q6657" s="4" t="str">
        <f t="shared" si="725"/>
        <v>April</v>
      </c>
      <c r="R6657" s="30" t="str">
        <f t="shared" si="726"/>
        <v>05</v>
      </c>
      <c r="W6657" t="str">
        <f t="shared" si="727"/>
        <v>ok</v>
      </c>
    </row>
    <row r="6658" spans="1:23" x14ac:dyDescent="0.3">
      <c r="A6658" t="s">
        <v>6700</v>
      </c>
      <c r="B6658" t="s">
        <v>33</v>
      </c>
      <c r="C6658" t="s">
        <v>12</v>
      </c>
      <c r="D6658" t="s">
        <v>34</v>
      </c>
      <c r="E6658" t="s">
        <v>14</v>
      </c>
      <c r="F6658" t="s">
        <v>38</v>
      </c>
      <c r="G6658" s="5">
        <v>16364.01</v>
      </c>
      <c r="H6658" s="5">
        <f t="shared" si="721"/>
        <v>294.55217999999996</v>
      </c>
      <c r="I6658" s="6">
        <v>2</v>
      </c>
      <c r="J6658" s="6">
        <v>32728.02</v>
      </c>
      <c r="K6658" s="5">
        <f t="shared" si="722"/>
        <v>589.10435999999993</v>
      </c>
      <c r="L6658" s="7">
        <v>4.8099999999999996</v>
      </c>
      <c r="M6658" s="7">
        <v>4108</v>
      </c>
      <c r="N6658" s="3">
        <v>45615</v>
      </c>
      <c r="O6658" s="4" t="str">
        <f t="shared" si="723"/>
        <v>2024-11</v>
      </c>
      <c r="P6658" s="4" t="str">
        <f t="shared" si="724"/>
        <v>11</v>
      </c>
      <c r="Q6658" s="4" t="str">
        <f t="shared" si="725"/>
        <v>November</v>
      </c>
      <c r="R6658" s="30" t="str">
        <f t="shared" si="726"/>
        <v>19</v>
      </c>
      <c r="W6658" t="str">
        <f t="shared" si="727"/>
        <v>ok</v>
      </c>
    </row>
    <row r="6659" spans="1:23" x14ac:dyDescent="0.3">
      <c r="A6659" t="s">
        <v>6701</v>
      </c>
      <c r="B6659" t="s">
        <v>63</v>
      </c>
      <c r="C6659" t="s">
        <v>18</v>
      </c>
      <c r="D6659" t="s">
        <v>64</v>
      </c>
      <c r="E6659" t="s">
        <v>20</v>
      </c>
      <c r="F6659" t="s">
        <v>26</v>
      </c>
      <c r="G6659" s="5">
        <v>19360.21</v>
      </c>
      <c r="H6659" s="5">
        <f t="shared" ref="H6659:H6722" si="728">G6659*0.018</f>
        <v>348.48377999999997</v>
      </c>
      <c r="I6659" s="6">
        <v>4</v>
      </c>
      <c r="J6659" s="6">
        <v>77440.84</v>
      </c>
      <c r="K6659" s="5">
        <f t="shared" ref="K6659:K6722" si="729">H6659*I6659</f>
        <v>1393.9351199999999</v>
      </c>
      <c r="L6659" s="7">
        <v>1.61</v>
      </c>
      <c r="M6659" s="7">
        <v>1509</v>
      </c>
      <c r="N6659" s="3">
        <v>45582</v>
      </c>
      <c r="O6659" s="4" t="str">
        <f t="shared" ref="O6659:O6722" si="730">TEXT(N6659,"yyyy-mm")</f>
        <v>2024-10</v>
      </c>
      <c r="P6659" s="4" t="str">
        <f t="shared" ref="P6659:P6722" si="731">TEXT(N6659,"mm")</f>
        <v>10</v>
      </c>
      <c r="Q6659" s="4" t="str">
        <f t="shared" ref="Q6659:Q6722" si="732">TEXT(DATE(2024,P6659,1),"mmmm")</f>
        <v>October</v>
      </c>
      <c r="R6659" s="30" t="str">
        <f t="shared" ref="R6659:R6722" si="733">TEXT(N6659,"dd")</f>
        <v>17</v>
      </c>
      <c r="W6659" t="str">
        <f t="shared" ref="W6659:W6722" si="734">IF(G6659*I6659=J6659,"ok","False")</f>
        <v>ok</v>
      </c>
    </row>
    <row r="6660" spans="1:23" x14ac:dyDescent="0.3">
      <c r="A6660" t="s">
        <v>6702</v>
      </c>
      <c r="B6660" t="s">
        <v>33</v>
      </c>
      <c r="C6660" t="s">
        <v>12</v>
      </c>
      <c r="D6660" t="s">
        <v>34</v>
      </c>
      <c r="E6660" t="s">
        <v>45</v>
      </c>
      <c r="F6660" t="s">
        <v>21</v>
      </c>
      <c r="G6660" s="5">
        <v>3621.14</v>
      </c>
      <c r="H6660" s="5">
        <f t="shared" si="728"/>
        <v>65.180519999999987</v>
      </c>
      <c r="I6660" s="6">
        <v>3</v>
      </c>
      <c r="J6660" s="6">
        <v>10863.42</v>
      </c>
      <c r="K6660" s="5">
        <f t="shared" si="729"/>
        <v>195.54155999999995</v>
      </c>
      <c r="L6660" s="7">
        <v>1.69</v>
      </c>
      <c r="M6660" s="7">
        <v>3252</v>
      </c>
      <c r="N6660" s="3">
        <v>45297</v>
      </c>
      <c r="O6660" s="4" t="str">
        <f t="shared" si="730"/>
        <v>2024-01</v>
      </c>
      <c r="P6660" s="4" t="str">
        <f t="shared" si="731"/>
        <v>01</v>
      </c>
      <c r="Q6660" s="4" t="str">
        <f t="shared" si="732"/>
        <v>January</v>
      </c>
      <c r="R6660" s="30" t="str">
        <f t="shared" si="733"/>
        <v>06</v>
      </c>
      <c r="W6660" t="str">
        <f t="shared" si="734"/>
        <v>ok</v>
      </c>
    </row>
    <row r="6661" spans="1:23" x14ac:dyDescent="0.3">
      <c r="A6661" t="s">
        <v>6703</v>
      </c>
      <c r="B6661" t="s">
        <v>11</v>
      </c>
      <c r="C6661" t="s">
        <v>12</v>
      </c>
      <c r="D6661" t="s">
        <v>13</v>
      </c>
      <c r="E6661" t="s">
        <v>45</v>
      </c>
      <c r="F6661" t="s">
        <v>31</v>
      </c>
      <c r="G6661" s="5">
        <v>16398.919999999998</v>
      </c>
      <c r="H6661" s="5">
        <f t="shared" si="728"/>
        <v>295.18055999999996</v>
      </c>
      <c r="I6661" s="6">
        <v>1</v>
      </c>
      <c r="J6661" s="6">
        <v>16398.919999999998</v>
      </c>
      <c r="K6661" s="5">
        <f t="shared" si="729"/>
        <v>295.18055999999996</v>
      </c>
      <c r="L6661" s="7">
        <v>4.96</v>
      </c>
      <c r="M6661" s="7">
        <v>4074</v>
      </c>
      <c r="N6661" s="3">
        <v>45471</v>
      </c>
      <c r="O6661" s="4" t="str">
        <f t="shared" si="730"/>
        <v>2024-06</v>
      </c>
      <c r="P6661" s="4" t="str">
        <f t="shared" si="731"/>
        <v>06</v>
      </c>
      <c r="Q6661" s="4" t="str">
        <f t="shared" si="732"/>
        <v>June</v>
      </c>
      <c r="R6661" s="30" t="str">
        <f t="shared" si="733"/>
        <v>28</v>
      </c>
      <c r="W6661" t="str">
        <f t="shared" si="734"/>
        <v>ok</v>
      </c>
    </row>
    <row r="6662" spans="1:23" x14ac:dyDescent="0.3">
      <c r="A6662" t="s">
        <v>6704</v>
      </c>
      <c r="B6662" t="s">
        <v>28</v>
      </c>
      <c r="C6662" t="s">
        <v>29</v>
      </c>
      <c r="D6662" t="s">
        <v>30</v>
      </c>
      <c r="E6662" t="s">
        <v>45</v>
      </c>
      <c r="F6662" t="s">
        <v>15</v>
      </c>
      <c r="G6662" s="5">
        <v>18477.22</v>
      </c>
      <c r="H6662" s="5">
        <f t="shared" si="728"/>
        <v>332.58996000000002</v>
      </c>
      <c r="I6662" s="6">
        <v>3</v>
      </c>
      <c r="J6662" s="6">
        <v>55431.66</v>
      </c>
      <c r="K6662" s="5">
        <f t="shared" si="729"/>
        <v>997.76988000000006</v>
      </c>
      <c r="L6662" s="7">
        <v>4.29</v>
      </c>
      <c r="M6662" s="7">
        <v>2766</v>
      </c>
      <c r="N6662" s="3">
        <v>45472</v>
      </c>
      <c r="O6662" s="4" t="str">
        <f t="shared" si="730"/>
        <v>2024-06</v>
      </c>
      <c r="P6662" s="4" t="str">
        <f t="shared" si="731"/>
        <v>06</v>
      </c>
      <c r="Q6662" s="4" t="str">
        <f t="shared" si="732"/>
        <v>June</v>
      </c>
      <c r="R6662" s="30" t="str">
        <f t="shared" si="733"/>
        <v>29</v>
      </c>
      <c r="W6662" t="str">
        <f t="shared" si="734"/>
        <v>ok</v>
      </c>
    </row>
    <row r="6663" spans="1:23" x14ac:dyDescent="0.3">
      <c r="A6663" t="s">
        <v>6705</v>
      </c>
      <c r="B6663" t="s">
        <v>33</v>
      </c>
      <c r="C6663" t="s">
        <v>12</v>
      </c>
      <c r="D6663" t="s">
        <v>34</v>
      </c>
      <c r="E6663" t="s">
        <v>20</v>
      </c>
      <c r="F6663" t="s">
        <v>21</v>
      </c>
      <c r="G6663" s="5">
        <v>8411.25</v>
      </c>
      <c r="H6663" s="5">
        <f t="shared" si="728"/>
        <v>151.40249999999997</v>
      </c>
      <c r="I6663" s="6">
        <v>1</v>
      </c>
      <c r="J6663" s="6">
        <v>8411.25</v>
      </c>
      <c r="K6663" s="5">
        <f t="shared" si="729"/>
        <v>151.40249999999997</v>
      </c>
      <c r="L6663" s="7">
        <v>4.93</v>
      </c>
      <c r="M6663" s="7">
        <v>4505</v>
      </c>
      <c r="N6663" s="3">
        <v>45477</v>
      </c>
      <c r="O6663" s="4" t="str">
        <f t="shared" si="730"/>
        <v>2024-07</v>
      </c>
      <c r="P6663" s="4" t="str">
        <f t="shared" si="731"/>
        <v>07</v>
      </c>
      <c r="Q6663" s="4" t="str">
        <f t="shared" si="732"/>
        <v>July</v>
      </c>
      <c r="R6663" s="30" t="str">
        <f t="shared" si="733"/>
        <v>04</v>
      </c>
      <c r="W6663" t="str">
        <f t="shared" si="734"/>
        <v>ok</v>
      </c>
    </row>
    <row r="6664" spans="1:23" x14ac:dyDescent="0.3">
      <c r="A6664" t="s">
        <v>6706</v>
      </c>
      <c r="B6664" t="s">
        <v>17</v>
      </c>
      <c r="C6664" t="s">
        <v>18</v>
      </c>
      <c r="D6664" t="s">
        <v>19</v>
      </c>
      <c r="E6664" t="s">
        <v>14</v>
      </c>
      <c r="F6664" t="s">
        <v>21</v>
      </c>
      <c r="G6664" s="5">
        <v>16491.07</v>
      </c>
      <c r="H6664" s="5">
        <f t="shared" si="728"/>
        <v>296.83925999999997</v>
      </c>
      <c r="I6664" s="6">
        <v>5</v>
      </c>
      <c r="J6664" s="6">
        <v>82455.350000000006</v>
      </c>
      <c r="K6664" s="5">
        <f t="shared" si="729"/>
        <v>1484.1962999999998</v>
      </c>
      <c r="L6664" s="7">
        <v>4.97</v>
      </c>
      <c r="M6664" s="7">
        <v>1374</v>
      </c>
      <c r="N6664" s="3">
        <v>45360</v>
      </c>
      <c r="O6664" s="4" t="str">
        <f t="shared" si="730"/>
        <v>2024-03</v>
      </c>
      <c r="P6664" s="4" t="str">
        <f t="shared" si="731"/>
        <v>03</v>
      </c>
      <c r="Q6664" s="4" t="str">
        <f t="shared" si="732"/>
        <v>March</v>
      </c>
      <c r="R6664" s="30" t="str">
        <f t="shared" si="733"/>
        <v>09</v>
      </c>
      <c r="W6664" t="str">
        <f t="shared" si="734"/>
        <v>ok</v>
      </c>
    </row>
    <row r="6665" spans="1:23" x14ac:dyDescent="0.3">
      <c r="A6665" t="s">
        <v>6707</v>
      </c>
      <c r="B6665" t="s">
        <v>63</v>
      </c>
      <c r="C6665" t="s">
        <v>18</v>
      </c>
      <c r="D6665" t="s">
        <v>64</v>
      </c>
      <c r="E6665" t="s">
        <v>14</v>
      </c>
      <c r="F6665" t="s">
        <v>21</v>
      </c>
      <c r="G6665" s="5">
        <v>12755.86</v>
      </c>
      <c r="H6665" s="5">
        <f t="shared" si="728"/>
        <v>229.60548</v>
      </c>
      <c r="I6665" s="6">
        <v>2</v>
      </c>
      <c r="J6665" s="6">
        <v>25511.72</v>
      </c>
      <c r="K6665" s="5">
        <f t="shared" si="729"/>
        <v>459.21096</v>
      </c>
      <c r="L6665" s="7">
        <v>3.49</v>
      </c>
      <c r="M6665" s="7">
        <v>3574</v>
      </c>
      <c r="N6665" s="3">
        <v>45514</v>
      </c>
      <c r="O6665" s="4" t="str">
        <f t="shared" si="730"/>
        <v>2024-08</v>
      </c>
      <c r="P6665" s="4" t="str">
        <f t="shared" si="731"/>
        <v>08</v>
      </c>
      <c r="Q6665" s="4" t="str">
        <f t="shared" si="732"/>
        <v>August</v>
      </c>
      <c r="R6665" s="30" t="str">
        <f t="shared" si="733"/>
        <v>10</v>
      </c>
      <c r="W6665" t="str">
        <f t="shared" si="734"/>
        <v>ok</v>
      </c>
    </row>
    <row r="6666" spans="1:23" x14ac:dyDescent="0.3">
      <c r="A6666" t="s">
        <v>6708</v>
      </c>
      <c r="B6666" t="s">
        <v>17</v>
      </c>
      <c r="C6666" t="s">
        <v>18</v>
      </c>
      <c r="D6666" t="s">
        <v>19</v>
      </c>
      <c r="E6666" t="s">
        <v>45</v>
      </c>
      <c r="F6666" t="s">
        <v>15</v>
      </c>
      <c r="G6666" s="5">
        <v>6668.59</v>
      </c>
      <c r="H6666" s="5">
        <f t="shared" si="728"/>
        <v>120.03461999999999</v>
      </c>
      <c r="I6666" s="6">
        <v>5</v>
      </c>
      <c r="J6666" s="6">
        <v>33342.949999999997</v>
      </c>
      <c r="K6666" s="5">
        <f t="shared" si="729"/>
        <v>600.17309999999998</v>
      </c>
      <c r="L6666" s="7">
        <v>2.36</v>
      </c>
      <c r="M6666" s="7">
        <v>4542</v>
      </c>
      <c r="N6666" s="3">
        <v>45392</v>
      </c>
      <c r="O6666" s="4" t="str">
        <f t="shared" si="730"/>
        <v>2024-04</v>
      </c>
      <c r="P6666" s="4" t="str">
        <f t="shared" si="731"/>
        <v>04</v>
      </c>
      <c r="Q6666" s="4" t="str">
        <f t="shared" si="732"/>
        <v>April</v>
      </c>
      <c r="R6666" s="30" t="str">
        <f t="shared" si="733"/>
        <v>10</v>
      </c>
      <c r="W6666" t="str">
        <f t="shared" si="734"/>
        <v>ok</v>
      </c>
    </row>
    <row r="6667" spans="1:23" x14ac:dyDescent="0.3">
      <c r="A6667" t="s">
        <v>6709</v>
      </c>
      <c r="B6667" t="s">
        <v>41</v>
      </c>
      <c r="C6667" t="s">
        <v>42</v>
      </c>
      <c r="D6667" t="s">
        <v>43</v>
      </c>
      <c r="E6667" t="s">
        <v>45</v>
      </c>
      <c r="F6667" t="s">
        <v>31</v>
      </c>
      <c r="G6667" s="5">
        <v>7994.65</v>
      </c>
      <c r="H6667" s="5">
        <f t="shared" si="728"/>
        <v>143.90369999999999</v>
      </c>
      <c r="I6667" s="6">
        <v>3</v>
      </c>
      <c r="J6667" s="6">
        <v>23983.95</v>
      </c>
      <c r="K6667" s="5">
        <f t="shared" si="729"/>
        <v>431.71109999999999</v>
      </c>
      <c r="L6667" s="7">
        <v>3.93</v>
      </c>
      <c r="M6667" s="7">
        <v>3752</v>
      </c>
      <c r="N6667" s="3">
        <v>45309</v>
      </c>
      <c r="O6667" s="4" t="str">
        <f t="shared" si="730"/>
        <v>2024-01</v>
      </c>
      <c r="P6667" s="4" t="str">
        <f t="shared" si="731"/>
        <v>01</v>
      </c>
      <c r="Q6667" s="4" t="str">
        <f t="shared" si="732"/>
        <v>January</v>
      </c>
      <c r="R6667" s="30" t="str">
        <f t="shared" si="733"/>
        <v>18</v>
      </c>
      <c r="W6667" t="str">
        <f t="shared" si="734"/>
        <v>ok</v>
      </c>
    </row>
    <row r="6668" spans="1:23" x14ac:dyDescent="0.3">
      <c r="A6668" t="s">
        <v>6710</v>
      </c>
      <c r="B6668" t="s">
        <v>11</v>
      </c>
      <c r="C6668" t="s">
        <v>12</v>
      </c>
      <c r="D6668" t="s">
        <v>13</v>
      </c>
      <c r="E6668" t="s">
        <v>20</v>
      </c>
      <c r="F6668" t="s">
        <v>38</v>
      </c>
      <c r="G6668" s="5">
        <v>2064.79</v>
      </c>
      <c r="H6668" s="5">
        <f t="shared" si="728"/>
        <v>37.166219999999996</v>
      </c>
      <c r="I6668" s="6">
        <v>5</v>
      </c>
      <c r="J6668" s="6">
        <v>10323.950000000001</v>
      </c>
      <c r="K6668" s="5">
        <f t="shared" si="729"/>
        <v>185.83109999999999</v>
      </c>
      <c r="L6668" s="7">
        <v>2.5099999999999998</v>
      </c>
      <c r="M6668" s="7">
        <v>1207</v>
      </c>
      <c r="N6668" s="3">
        <v>45333</v>
      </c>
      <c r="O6668" s="4" t="str">
        <f t="shared" si="730"/>
        <v>2024-02</v>
      </c>
      <c r="P6668" s="4" t="str">
        <f t="shared" si="731"/>
        <v>02</v>
      </c>
      <c r="Q6668" s="4" t="str">
        <f t="shared" si="732"/>
        <v>February</v>
      </c>
      <c r="R6668" s="30" t="str">
        <f t="shared" si="733"/>
        <v>11</v>
      </c>
      <c r="W6668" t="str">
        <f t="shared" si="734"/>
        <v>ok</v>
      </c>
    </row>
    <row r="6669" spans="1:23" x14ac:dyDescent="0.3">
      <c r="A6669" t="s">
        <v>6711</v>
      </c>
      <c r="B6669" t="s">
        <v>23</v>
      </c>
      <c r="C6669" t="s">
        <v>24</v>
      </c>
      <c r="D6669" t="s">
        <v>25</v>
      </c>
      <c r="E6669" t="s">
        <v>20</v>
      </c>
      <c r="F6669" t="s">
        <v>31</v>
      </c>
      <c r="G6669" s="5">
        <v>19756.38</v>
      </c>
      <c r="H6669" s="5">
        <f t="shared" si="728"/>
        <v>355.61484000000002</v>
      </c>
      <c r="I6669" s="6">
        <v>5</v>
      </c>
      <c r="J6669" s="6">
        <v>98781.9</v>
      </c>
      <c r="K6669" s="5">
        <f t="shared" si="729"/>
        <v>1778.0742</v>
      </c>
      <c r="L6669" s="7">
        <v>2.4700000000000002</v>
      </c>
      <c r="M6669" s="7">
        <v>562</v>
      </c>
      <c r="N6669" s="3">
        <v>45646</v>
      </c>
      <c r="O6669" s="4" t="str">
        <f t="shared" si="730"/>
        <v>2024-12</v>
      </c>
      <c r="P6669" s="4" t="str">
        <f t="shared" si="731"/>
        <v>12</v>
      </c>
      <c r="Q6669" s="4" t="str">
        <f t="shared" si="732"/>
        <v>December</v>
      </c>
      <c r="R6669" s="30" t="str">
        <f t="shared" si="733"/>
        <v>20</v>
      </c>
      <c r="W6669" t="str">
        <f t="shared" si="734"/>
        <v>ok</v>
      </c>
    </row>
    <row r="6670" spans="1:23" x14ac:dyDescent="0.3">
      <c r="A6670" t="s">
        <v>6712</v>
      </c>
      <c r="B6670" t="s">
        <v>23</v>
      </c>
      <c r="C6670" t="s">
        <v>24</v>
      </c>
      <c r="D6670" t="s">
        <v>25</v>
      </c>
      <c r="E6670" t="s">
        <v>45</v>
      </c>
      <c r="F6670" t="s">
        <v>60</v>
      </c>
      <c r="G6670" s="5">
        <v>8136.82</v>
      </c>
      <c r="H6670" s="5">
        <f t="shared" si="728"/>
        <v>146.46275999999997</v>
      </c>
      <c r="I6670" s="6">
        <v>4</v>
      </c>
      <c r="J6670" s="6">
        <v>32547.279999999999</v>
      </c>
      <c r="K6670" s="5">
        <f t="shared" si="729"/>
        <v>585.8510399999999</v>
      </c>
      <c r="L6670" s="7">
        <v>3.82</v>
      </c>
      <c r="M6670" s="7">
        <v>1042</v>
      </c>
      <c r="N6670" s="3">
        <v>45505</v>
      </c>
      <c r="O6670" s="4" t="str">
        <f t="shared" si="730"/>
        <v>2024-08</v>
      </c>
      <c r="P6670" s="4" t="str">
        <f t="shared" si="731"/>
        <v>08</v>
      </c>
      <c r="Q6670" s="4" t="str">
        <f t="shared" si="732"/>
        <v>August</v>
      </c>
      <c r="R6670" s="30" t="str">
        <f t="shared" si="733"/>
        <v>01</v>
      </c>
      <c r="W6670" t="str">
        <f t="shared" si="734"/>
        <v>ok</v>
      </c>
    </row>
    <row r="6671" spans="1:23" x14ac:dyDescent="0.3">
      <c r="A6671" t="s">
        <v>6713</v>
      </c>
      <c r="B6671" t="s">
        <v>23</v>
      </c>
      <c r="C6671" t="s">
        <v>24</v>
      </c>
      <c r="D6671" t="s">
        <v>25</v>
      </c>
      <c r="E6671" t="s">
        <v>20</v>
      </c>
      <c r="F6671" t="s">
        <v>26</v>
      </c>
      <c r="G6671" s="5">
        <v>2292.6799999999998</v>
      </c>
      <c r="H6671" s="5">
        <f t="shared" si="728"/>
        <v>41.268239999999992</v>
      </c>
      <c r="I6671" s="6">
        <v>2</v>
      </c>
      <c r="J6671" s="6">
        <v>4585.3599999999997</v>
      </c>
      <c r="K6671" s="5">
        <f t="shared" si="729"/>
        <v>82.536479999999983</v>
      </c>
      <c r="L6671" s="7">
        <v>3.97</v>
      </c>
      <c r="M6671" s="7">
        <v>2348</v>
      </c>
      <c r="N6671" s="3">
        <v>45640</v>
      </c>
      <c r="O6671" s="4" t="str">
        <f t="shared" si="730"/>
        <v>2024-12</v>
      </c>
      <c r="P6671" s="4" t="str">
        <f t="shared" si="731"/>
        <v>12</v>
      </c>
      <c r="Q6671" s="4" t="str">
        <f t="shared" si="732"/>
        <v>December</v>
      </c>
      <c r="R6671" s="30" t="str">
        <f t="shared" si="733"/>
        <v>14</v>
      </c>
      <c r="W6671" t="str">
        <f t="shared" si="734"/>
        <v>ok</v>
      </c>
    </row>
    <row r="6672" spans="1:23" x14ac:dyDescent="0.3">
      <c r="A6672" t="s">
        <v>6714</v>
      </c>
      <c r="B6672" t="s">
        <v>11</v>
      </c>
      <c r="C6672" t="s">
        <v>12</v>
      </c>
      <c r="D6672" t="s">
        <v>13</v>
      </c>
      <c r="E6672" t="s">
        <v>20</v>
      </c>
      <c r="F6672" t="s">
        <v>31</v>
      </c>
      <c r="G6672" s="5">
        <v>3297.04</v>
      </c>
      <c r="H6672" s="5">
        <f t="shared" si="728"/>
        <v>59.346719999999998</v>
      </c>
      <c r="I6672" s="6">
        <v>5</v>
      </c>
      <c r="J6672" s="6">
        <v>16485.2</v>
      </c>
      <c r="K6672" s="5">
        <f t="shared" si="729"/>
        <v>296.73359999999997</v>
      </c>
      <c r="L6672" s="7">
        <v>4.29</v>
      </c>
      <c r="M6672" s="7">
        <v>945</v>
      </c>
      <c r="N6672" s="3">
        <v>45572</v>
      </c>
      <c r="O6672" s="4" t="str">
        <f t="shared" si="730"/>
        <v>2024-10</v>
      </c>
      <c r="P6672" s="4" t="str">
        <f t="shared" si="731"/>
        <v>10</v>
      </c>
      <c r="Q6672" s="4" t="str">
        <f t="shared" si="732"/>
        <v>October</v>
      </c>
      <c r="R6672" s="30" t="str">
        <f t="shared" si="733"/>
        <v>07</v>
      </c>
      <c r="W6672" t="str">
        <f t="shared" si="734"/>
        <v>ok</v>
      </c>
    </row>
    <row r="6673" spans="1:23" x14ac:dyDescent="0.3">
      <c r="A6673" t="s">
        <v>6715</v>
      </c>
      <c r="B6673" t="s">
        <v>17</v>
      </c>
      <c r="C6673" t="s">
        <v>18</v>
      </c>
      <c r="D6673" t="s">
        <v>19</v>
      </c>
      <c r="E6673" t="s">
        <v>14</v>
      </c>
      <c r="F6673" t="s">
        <v>60</v>
      </c>
      <c r="G6673" s="5">
        <v>11125.51</v>
      </c>
      <c r="H6673" s="5">
        <f t="shared" si="728"/>
        <v>200.25917999999999</v>
      </c>
      <c r="I6673" s="6">
        <v>1</v>
      </c>
      <c r="J6673" s="6">
        <v>11125.51</v>
      </c>
      <c r="K6673" s="5">
        <f t="shared" si="729"/>
        <v>200.25917999999999</v>
      </c>
      <c r="L6673" s="7">
        <v>2.48</v>
      </c>
      <c r="M6673" s="7">
        <v>3536</v>
      </c>
      <c r="N6673" s="3">
        <v>45469</v>
      </c>
      <c r="O6673" s="4" t="str">
        <f t="shared" si="730"/>
        <v>2024-06</v>
      </c>
      <c r="P6673" s="4" t="str">
        <f t="shared" si="731"/>
        <v>06</v>
      </c>
      <c r="Q6673" s="4" t="str">
        <f t="shared" si="732"/>
        <v>June</v>
      </c>
      <c r="R6673" s="30" t="str">
        <f t="shared" si="733"/>
        <v>26</v>
      </c>
      <c r="W6673" t="str">
        <f t="shared" si="734"/>
        <v>ok</v>
      </c>
    </row>
    <row r="6674" spans="1:23" x14ac:dyDescent="0.3">
      <c r="A6674" t="s">
        <v>6716</v>
      </c>
      <c r="B6674" t="s">
        <v>33</v>
      </c>
      <c r="C6674" t="s">
        <v>12</v>
      </c>
      <c r="D6674" t="s">
        <v>34</v>
      </c>
      <c r="E6674" t="s">
        <v>20</v>
      </c>
      <c r="F6674" t="s">
        <v>15</v>
      </c>
      <c r="G6674" s="5">
        <v>4391.55</v>
      </c>
      <c r="H6674" s="5">
        <f t="shared" si="728"/>
        <v>79.047899999999998</v>
      </c>
      <c r="I6674" s="6">
        <v>4</v>
      </c>
      <c r="J6674" s="6">
        <v>17566.2</v>
      </c>
      <c r="K6674" s="5">
        <f t="shared" si="729"/>
        <v>316.19159999999999</v>
      </c>
      <c r="L6674" s="7">
        <v>4.82</v>
      </c>
      <c r="M6674" s="7">
        <v>1363</v>
      </c>
      <c r="N6674" s="3">
        <v>45333</v>
      </c>
      <c r="O6674" s="4" t="str">
        <f t="shared" si="730"/>
        <v>2024-02</v>
      </c>
      <c r="P6674" s="4" t="str">
        <f t="shared" si="731"/>
        <v>02</v>
      </c>
      <c r="Q6674" s="4" t="str">
        <f t="shared" si="732"/>
        <v>February</v>
      </c>
      <c r="R6674" s="30" t="str">
        <f t="shared" si="733"/>
        <v>11</v>
      </c>
      <c r="W6674" t="str">
        <f t="shared" si="734"/>
        <v>ok</v>
      </c>
    </row>
    <row r="6675" spans="1:23" x14ac:dyDescent="0.3">
      <c r="A6675" t="s">
        <v>6717</v>
      </c>
      <c r="B6675" t="s">
        <v>28</v>
      </c>
      <c r="C6675" t="s">
        <v>29</v>
      </c>
      <c r="D6675" t="s">
        <v>30</v>
      </c>
      <c r="E6675" t="s">
        <v>20</v>
      </c>
      <c r="F6675" t="s">
        <v>38</v>
      </c>
      <c r="G6675" s="5">
        <v>1459.91</v>
      </c>
      <c r="H6675" s="5">
        <f t="shared" si="728"/>
        <v>26.278379999999999</v>
      </c>
      <c r="I6675" s="6">
        <v>4</v>
      </c>
      <c r="J6675" s="6">
        <v>5839.64</v>
      </c>
      <c r="K6675" s="5">
        <f t="shared" si="729"/>
        <v>105.11351999999999</v>
      </c>
      <c r="L6675" s="7">
        <v>2.94</v>
      </c>
      <c r="M6675" s="7">
        <v>4018</v>
      </c>
      <c r="N6675" s="3">
        <v>45361</v>
      </c>
      <c r="O6675" s="4" t="str">
        <f t="shared" si="730"/>
        <v>2024-03</v>
      </c>
      <c r="P6675" s="4" t="str">
        <f t="shared" si="731"/>
        <v>03</v>
      </c>
      <c r="Q6675" s="4" t="str">
        <f t="shared" si="732"/>
        <v>March</v>
      </c>
      <c r="R6675" s="30" t="str">
        <f t="shared" si="733"/>
        <v>10</v>
      </c>
      <c r="W6675" t="str">
        <f t="shared" si="734"/>
        <v>ok</v>
      </c>
    </row>
    <row r="6676" spans="1:23" x14ac:dyDescent="0.3">
      <c r="A6676" t="s">
        <v>6718</v>
      </c>
      <c r="B6676" t="s">
        <v>23</v>
      </c>
      <c r="C6676" t="s">
        <v>24</v>
      </c>
      <c r="D6676" t="s">
        <v>25</v>
      </c>
      <c r="E6676" t="s">
        <v>14</v>
      </c>
      <c r="F6676" t="s">
        <v>21</v>
      </c>
      <c r="G6676" s="5">
        <v>17802.97</v>
      </c>
      <c r="H6676" s="5">
        <f t="shared" si="728"/>
        <v>320.45346000000001</v>
      </c>
      <c r="I6676" s="6">
        <v>5</v>
      </c>
      <c r="J6676" s="6">
        <v>89014.85</v>
      </c>
      <c r="K6676" s="5">
        <f t="shared" si="729"/>
        <v>1602.2673</v>
      </c>
      <c r="L6676" s="7">
        <v>3.15</v>
      </c>
      <c r="M6676" s="7">
        <v>1522</v>
      </c>
      <c r="N6676" s="3">
        <v>45321</v>
      </c>
      <c r="O6676" s="4" t="str">
        <f t="shared" si="730"/>
        <v>2024-01</v>
      </c>
      <c r="P6676" s="4" t="str">
        <f t="shared" si="731"/>
        <v>01</v>
      </c>
      <c r="Q6676" s="4" t="str">
        <f t="shared" si="732"/>
        <v>January</v>
      </c>
      <c r="R6676" s="30" t="str">
        <f t="shared" si="733"/>
        <v>30</v>
      </c>
      <c r="W6676" t="str">
        <f t="shared" si="734"/>
        <v>ok</v>
      </c>
    </row>
    <row r="6677" spans="1:23" x14ac:dyDescent="0.3">
      <c r="A6677" t="s">
        <v>6719</v>
      </c>
      <c r="B6677" t="s">
        <v>47</v>
      </c>
      <c r="C6677" t="s">
        <v>12</v>
      </c>
      <c r="D6677" t="s">
        <v>48</v>
      </c>
      <c r="E6677" t="s">
        <v>45</v>
      </c>
      <c r="F6677" t="s">
        <v>26</v>
      </c>
      <c r="G6677" s="5">
        <v>11012.47</v>
      </c>
      <c r="H6677" s="5">
        <f t="shared" si="728"/>
        <v>198.22445999999997</v>
      </c>
      <c r="I6677" s="6">
        <v>2</v>
      </c>
      <c r="J6677" s="6">
        <v>22024.94</v>
      </c>
      <c r="K6677" s="5">
        <f t="shared" si="729"/>
        <v>396.44891999999993</v>
      </c>
      <c r="L6677" s="7">
        <v>2.2200000000000002</v>
      </c>
      <c r="M6677" s="7">
        <v>572</v>
      </c>
      <c r="N6677" s="3">
        <v>45561</v>
      </c>
      <c r="O6677" s="4" t="str">
        <f t="shared" si="730"/>
        <v>2024-09</v>
      </c>
      <c r="P6677" s="4" t="str">
        <f t="shared" si="731"/>
        <v>09</v>
      </c>
      <c r="Q6677" s="4" t="str">
        <f t="shared" si="732"/>
        <v>September</v>
      </c>
      <c r="R6677" s="30" t="str">
        <f t="shared" si="733"/>
        <v>26</v>
      </c>
      <c r="W6677" t="str">
        <f t="shared" si="734"/>
        <v>ok</v>
      </c>
    </row>
    <row r="6678" spans="1:23" x14ac:dyDescent="0.3">
      <c r="A6678" t="s">
        <v>6720</v>
      </c>
      <c r="B6678" t="s">
        <v>47</v>
      </c>
      <c r="C6678" t="s">
        <v>12</v>
      </c>
      <c r="D6678" t="s">
        <v>48</v>
      </c>
      <c r="E6678" t="s">
        <v>45</v>
      </c>
      <c r="F6678" t="s">
        <v>21</v>
      </c>
      <c r="G6678" s="5">
        <v>3630.01</v>
      </c>
      <c r="H6678" s="5">
        <f t="shared" si="728"/>
        <v>65.340180000000004</v>
      </c>
      <c r="I6678" s="6">
        <v>5</v>
      </c>
      <c r="J6678" s="6">
        <v>18150.05</v>
      </c>
      <c r="K6678" s="5">
        <f t="shared" si="729"/>
        <v>326.70090000000005</v>
      </c>
      <c r="L6678" s="7">
        <v>1.53</v>
      </c>
      <c r="M6678" s="7">
        <v>4078</v>
      </c>
      <c r="N6678" s="3">
        <v>45427</v>
      </c>
      <c r="O6678" s="4" t="str">
        <f t="shared" si="730"/>
        <v>2024-05</v>
      </c>
      <c r="P6678" s="4" t="str">
        <f t="shared" si="731"/>
        <v>05</v>
      </c>
      <c r="Q6678" s="4" t="str">
        <f t="shared" si="732"/>
        <v>May</v>
      </c>
      <c r="R6678" s="30" t="str">
        <f t="shared" si="733"/>
        <v>15</v>
      </c>
      <c r="W6678" t="str">
        <f t="shared" si="734"/>
        <v>ok</v>
      </c>
    </row>
    <row r="6679" spans="1:23" x14ac:dyDescent="0.3">
      <c r="A6679" t="s">
        <v>6721</v>
      </c>
      <c r="B6679" t="s">
        <v>28</v>
      </c>
      <c r="C6679" t="s">
        <v>29</v>
      </c>
      <c r="D6679" t="s">
        <v>30</v>
      </c>
      <c r="E6679" t="s">
        <v>14</v>
      </c>
      <c r="F6679" t="s">
        <v>60</v>
      </c>
      <c r="G6679" s="5">
        <v>8340.44</v>
      </c>
      <c r="H6679" s="5">
        <f t="shared" si="728"/>
        <v>150.12791999999999</v>
      </c>
      <c r="I6679" s="6">
        <v>5</v>
      </c>
      <c r="J6679" s="6">
        <v>41702.199999999997</v>
      </c>
      <c r="K6679" s="5">
        <f t="shared" si="729"/>
        <v>750.63959999999997</v>
      </c>
      <c r="L6679" s="7">
        <v>2.73</v>
      </c>
      <c r="M6679" s="7">
        <v>1458</v>
      </c>
      <c r="N6679" s="3">
        <v>45577</v>
      </c>
      <c r="O6679" s="4" t="str">
        <f t="shared" si="730"/>
        <v>2024-10</v>
      </c>
      <c r="P6679" s="4" t="str">
        <f t="shared" si="731"/>
        <v>10</v>
      </c>
      <c r="Q6679" s="4" t="str">
        <f t="shared" si="732"/>
        <v>October</v>
      </c>
      <c r="R6679" s="30" t="str">
        <f t="shared" si="733"/>
        <v>12</v>
      </c>
      <c r="W6679" t="str">
        <f t="shared" si="734"/>
        <v>ok</v>
      </c>
    </row>
    <row r="6680" spans="1:23" x14ac:dyDescent="0.3">
      <c r="A6680" t="s">
        <v>6722</v>
      </c>
      <c r="B6680" t="s">
        <v>23</v>
      </c>
      <c r="C6680" t="s">
        <v>24</v>
      </c>
      <c r="D6680" t="s">
        <v>25</v>
      </c>
      <c r="E6680" t="s">
        <v>20</v>
      </c>
      <c r="F6680" t="s">
        <v>31</v>
      </c>
      <c r="G6680" s="5">
        <v>2757.77</v>
      </c>
      <c r="H6680" s="5">
        <f t="shared" si="728"/>
        <v>49.639859999999999</v>
      </c>
      <c r="I6680" s="6">
        <v>4</v>
      </c>
      <c r="J6680" s="6">
        <v>11031.08</v>
      </c>
      <c r="K6680" s="5">
        <f t="shared" si="729"/>
        <v>198.55944</v>
      </c>
      <c r="L6680" s="7">
        <v>4.58</v>
      </c>
      <c r="M6680" s="7">
        <v>2454</v>
      </c>
      <c r="N6680" s="3">
        <v>45491</v>
      </c>
      <c r="O6680" s="4" t="str">
        <f t="shared" si="730"/>
        <v>2024-07</v>
      </c>
      <c r="P6680" s="4" t="str">
        <f t="shared" si="731"/>
        <v>07</v>
      </c>
      <c r="Q6680" s="4" t="str">
        <f t="shared" si="732"/>
        <v>July</v>
      </c>
      <c r="R6680" s="30" t="str">
        <f t="shared" si="733"/>
        <v>18</v>
      </c>
      <c r="W6680" t="str">
        <f t="shared" si="734"/>
        <v>ok</v>
      </c>
    </row>
    <row r="6681" spans="1:23" x14ac:dyDescent="0.3">
      <c r="A6681" t="s">
        <v>6723</v>
      </c>
      <c r="B6681" t="s">
        <v>17</v>
      </c>
      <c r="C6681" t="s">
        <v>18</v>
      </c>
      <c r="D6681" t="s">
        <v>19</v>
      </c>
      <c r="E6681" t="s">
        <v>20</v>
      </c>
      <c r="F6681" t="s">
        <v>38</v>
      </c>
      <c r="G6681" s="5">
        <v>17732.3</v>
      </c>
      <c r="H6681" s="5">
        <f t="shared" si="728"/>
        <v>319.18139999999994</v>
      </c>
      <c r="I6681" s="6">
        <v>4</v>
      </c>
      <c r="J6681" s="6">
        <v>70929.2</v>
      </c>
      <c r="K6681" s="5">
        <f t="shared" si="729"/>
        <v>1276.7255999999998</v>
      </c>
      <c r="L6681" s="7">
        <v>1.25</v>
      </c>
      <c r="M6681" s="7">
        <v>771</v>
      </c>
      <c r="N6681" s="3">
        <v>45641</v>
      </c>
      <c r="O6681" s="4" t="str">
        <f t="shared" si="730"/>
        <v>2024-12</v>
      </c>
      <c r="P6681" s="4" t="str">
        <f t="shared" si="731"/>
        <v>12</v>
      </c>
      <c r="Q6681" s="4" t="str">
        <f t="shared" si="732"/>
        <v>December</v>
      </c>
      <c r="R6681" s="30" t="str">
        <f t="shared" si="733"/>
        <v>15</v>
      </c>
      <c r="W6681" t="str">
        <f t="shared" si="734"/>
        <v>ok</v>
      </c>
    </row>
    <row r="6682" spans="1:23" x14ac:dyDescent="0.3">
      <c r="A6682" t="s">
        <v>6724</v>
      </c>
      <c r="B6682" t="s">
        <v>33</v>
      </c>
      <c r="C6682" t="s">
        <v>12</v>
      </c>
      <c r="D6682" t="s">
        <v>34</v>
      </c>
      <c r="E6682" t="s">
        <v>45</v>
      </c>
      <c r="F6682" t="s">
        <v>15</v>
      </c>
      <c r="G6682" s="5">
        <v>4817.74</v>
      </c>
      <c r="H6682" s="5">
        <f t="shared" si="728"/>
        <v>86.719319999999996</v>
      </c>
      <c r="I6682" s="6">
        <v>3</v>
      </c>
      <c r="J6682" s="6">
        <v>14453.22</v>
      </c>
      <c r="K6682" s="5">
        <f t="shared" si="729"/>
        <v>260.15796</v>
      </c>
      <c r="L6682" s="7">
        <v>1.99</v>
      </c>
      <c r="M6682" s="7">
        <v>4229</v>
      </c>
      <c r="N6682" s="3">
        <v>45421</v>
      </c>
      <c r="O6682" s="4" t="str">
        <f t="shared" si="730"/>
        <v>2024-05</v>
      </c>
      <c r="P6682" s="4" t="str">
        <f t="shared" si="731"/>
        <v>05</v>
      </c>
      <c r="Q6682" s="4" t="str">
        <f t="shared" si="732"/>
        <v>May</v>
      </c>
      <c r="R6682" s="30" t="str">
        <f t="shared" si="733"/>
        <v>09</v>
      </c>
      <c r="W6682" t="str">
        <f t="shared" si="734"/>
        <v>ok</v>
      </c>
    </row>
    <row r="6683" spans="1:23" x14ac:dyDescent="0.3">
      <c r="A6683" t="s">
        <v>6725</v>
      </c>
      <c r="B6683" t="s">
        <v>33</v>
      </c>
      <c r="C6683" t="s">
        <v>12</v>
      </c>
      <c r="D6683" t="s">
        <v>34</v>
      </c>
      <c r="E6683" t="s">
        <v>45</v>
      </c>
      <c r="F6683" t="s">
        <v>21</v>
      </c>
      <c r="G6683" s="5">
        <v>15536.83</v>
      </c>
      <c r="H6683" s="5">
        <f t="shared" si="728"/>
        <v>279.66293999999999</v>
      </c>
      <c r="I6683" s="6">
        <v>5</v>
      </c>
      <c r="J6683" s="6">
        <v>77684.149999999994</v>
      </c>
      <c r="K6683" s="5">
        <f t="shared" si="729"/>
        <v>1398.3146999999999</v>
      </c>
      <c r="L6683" s="7">
        <v>3.75</v>
      </c>
      <c r="M6683" s="7">
        <v>400</v>
      </c>
      <c r="N6683" s="3">
        <v>45405</v>
      </c>
      <c r="O6683" s="4" t="str">
        <f t="shared" si="730"/>
        <v>2024-04</v>
      </c>
      <c r="P6683" s="4" t="str">
        <f t="shared" si="731"/>
        <v>04</v>
      </c>
      <c r="Q6683" s="4" t="str">
        <f t="shared" si="732"/>
        <v>April</v>
      </c>
      <c r="R6683" s="30" t="str">
        <f t="shared" si="733"/>
        <v>23</v>
      </c>
      <c r="W6683" t="str">
        <f t="shared" si="734"/>
        <v>ok</v>
      </c>
    </row>
    <row r="6684" spans="1:23" x14ac:dyDescent="0.3">
      <c r="A6684" t="s">
        <v>6726</v>
      </c>
      <c r="B6684" t="s">
        <v>41</v>
      </c>
      <c r="C6684" t="s">
        <v>42</v>
      </c>
      <c r="D6684" t="s">
        <v>43</v>
      </c>
      <c r="E6684" t="s">
        <v>45</v>
      </c>
      <c r="F6684" t="s">
        <v>31</v>
      </c>
      <c r="G6684" s="5">
        <v>4428.32</v>
      </c>
      <c r="H6684" s="5">
        <f t="shared" si="728"/>
        <v>79.709759999999989</v>
      </c>
      <c r="I6684" s="6">
        <v>5</v>
      </c>
      <c r="J6684" s="6">
        <v>22141.599999999999</v>
      </c>
      <c r="K6684" s="5">
        <f t="shared" si="729"/>
        <v>398.54879999999991</v>
      </c>
      <c r="L6684" s="7">
        <v>2.68</v>
      </c>
      <c r="M6684" s="7">
        <v>1831</v>
      </c>
      <c r="N6684" s="3">
        <v>45448</v>
      </c>
      <c r="O6684" s="4" t="str">
        <f t="shared" si="730"/>
        <v>2024-06</v>
      </c>
      <c r="P6684" s="4" t="str">
        <f t="shared" si="731"/>
        <v>06</v>
      </c>
      <c r="Q6684" s="4" t="str">
        <f t="shared" si="732"/>
        <v>June</v>
      </c>
      <c r="R6684" s="30" t="str">
        <f t="shared" si="733"/>
        <v>05</v>
      </c>
      <c r="W6684" t="str">
        <f t="shared" si="734"/>
        <v>ok</v>
      </c>
    </row>
    <row r="6685" spans="1:23" x14ac:dyDescent="0.3">
      <c r="A6685" t="s">
        <v>6727</v>
      </c>
      <c r="B6685" t="s">
        <v>11</v>
      </c>
      <c r="C6685" t="s">
        <v>12</v>
      </c>
      <c r="D6685" t="s">
        <v>13</v>
      </c>
      <c r="E6685" t="s">
        <v>45</v>
      </c>
      <c r="F6685" t="s">
        <v>21</v>
      </c>
      <c r="G6685" s="5">
        <v>19566.759999999998</v>
      </c>
      <c r="H6685" s="5">
        <f t="shared" si="728"/>
        <v>352.20167999999995</v>
      </c>
      <c r="I6685" s="6">
        <v>1</v>
      </c>
      <c r="J6685" s="6">
        <v>19566.759999999998</v>
      </c>
      <c r="K6685" s="5">
        <f t="shared" si="729"/>
        <v>352.20167999999995</v>
      </c>
      <c r="L6685" s="7">
        <v>2.59</v>
      </c>
      <c r="M6685" s="7">
        <v>1611</v>
      </c>
      <c r="N6685" s="3">
        <v>45464</v>
      </c>
      <c r="O6685" s="4" t="str">
        <f t="shared" si="730"/>
        <v>2024-06</v>
      </c>
      <c r="P6685" s="4" t="str">
        <f t="shared" si="731"/>
        <v>06</v>
      </c>
      <c r="Q6685" s="4" t="str">
        <f t="shared" si="732"/>
        <v>June</v>
      </c>
      <c r="R6685" s="30" t="str">
        <f t="shared" si="733"/>
        <v>21</v>
      </c>
      <c r="W6685" t="str">
        <f t="shared" si="734"/>
        <v>ok</v>
      </c>
    </row>
    <row r="6686" spans="1:23" x14ac:dyDescent="0.3">
      <c r="A6686" t="s">
        <v>6728</v>
      </c>
      <c r="B6686" t="s">
        <v>51</v>
      </c>
      <c r="C6686" t="s">
        <v>29</v>
      </c>
      <c r="D6686" t="s">
        <v>52</v>
      </c>
      <c r="E6686" t="s">
        <v>45</v>
      </c>
      <c r="F6686" t="s">
        <v>26</v>
      </c>
      <c r="G6686" s="5">
        <v>7515.77</v>
      </c>
      <c r="H6686" s="5">
        <f t="shared" si="728"/>
        <v>135.28386</v>
      </c>
      <c r="I6686" s="6">
        <v>5</v>
      </c>
      <c r="J6686" s="6">
        <v>37578.85</v>
      </c>
      <c r="K6686" s="5">
        <f t="shared" si="729"/>
        <v>676.41930000000002</v>
      </c>
      <c r="L6686" s="7">
        <v>4.13</v>
      </c>
      <c r="M6686" s="7">
        <v>1409</v>
      </c>
      <c r="N6686" s="3">
        <v>45646</v>
      </c>
      <c r="O6686" s="4" t="str">
        <f t="shared" si="730"/>
        <v>2024-12</v>
      </c>
      <c r="P6686" s="4" t="str">
        <f t="shared" si="731"/>
        <v>12</v>
      </c>
      <c r="Q6686" s="4" t="str">
        <f t="shared" si="732"/>
        <v>December</v>
      </c>
      <c r="R6686" s="30" t="str">
        <f t="shared" si="733"/>
        <v>20</v>
      </c>
      <c r="W6686" t="str">
        <f t="shared" si="734"/>
        <v>ok</v>
      </c>
    </row>
    <row r="6687" spans="1:23" x14ac:dyDescent="0.3">
      <c r="A6687" t="s">
        <v>6729</v>
      </c>
      <c r="B6687" t="s">
        <v>17</v>
      </c>
      <c r="C6687" t="s">
        <v>18</v>
      </c>
      <c r="D6687" t="s">
        <v>19</v>
      </c>
      <c r="E6687" t="s">
        <v>14</v>
      </c>
      <c r="F6687" t="s">
        <v>38</v>
      </c>
      <c r="G6687" s="5">
        <v>17502.060000000001</v>
      </c>
      <c r="H6687" s="5">
        <f t="shared" si="728"/>
        <v>315.03708</v>
      </c>
      <c r="I6687" s="6">
        <v>3</v>
      </c>
      <c r="J6687" s="6">
        <v>52506.18</v>
      </c>
      <c r="K6687" s="5">
        <f t="shared" si="729"/>
        <v>945.11123999999995</v>
      </c>
      <c r="L6687" s="7">
        <v>4.6500000000000004</v>
      </c>
      <c r="M6687" s="7">
        <v>4937</v>
      </c>
      <c r="N6687" s="3">
        <v>45547</v>
      </c>
      <c r="O6687" s="4" t="str">
        <f t="shared" si="730"/>
        <v>2024-09</v>
      </c>
      <c r="P6687" s="4" t="str">
        <f t="shared" si="731"/>
        <v>09</v>
      </c>
      <c r="Q6687" s="4" t="str">
        <f t="shared" si="732"/>
        <v>September</v>
      </c>
      <c r="R6687" s="30" t="str">
        <f t="shared" si="733"/>
        <v>12</v>
      </c>
      <c r="W6687" t="str">
        <f t="shared" si="734"/>
        <v>ok</v>
      </c>
    </row>
    <row r="6688" spans="1:23" x14ac:dyDescent="0.3">
      <c r="A6688" t="s">
        <v>6730</v>
      </c>
      <c r="B6688" t="s">
        <v>41</v>
      </c>
      <c r="C6688" t="s">
        <v>42</v>
      </c>
      <c r="D6688" t="s">
        <v>43</v>
      </c>
      <c r="E6688" t="s">
        <v>45</v>
      </c>
      <c r="F6688" t="s">
        <v>60</v>
      </c>
      <c r="G6688" s="5">
        <v>10581.76</v>
      </c>
      <c r="H6688" s="5">
        <f t="shared" si="728"/>
        <v>190.47167999999999</v>
      </c>
      <c r="I6688" s="6">
        <v>2</v>
      </c>
      <c r="J6688" s="6">
        <v>21163.52</v>
      </c>
      <c r="K6688" s="5">
        <f t="shared" si="729"/>
        <v>380.94335999999998</v>
      </c>
      <c r="L6688" s="7">
        <v>1.0900000000000001</v>
      </c>
      <c r="M6688" s="7">
        <v>4713</v>
      </c>
      <c r="N6688" s="3">
        <v>45320</v>
      </c>
      <c r="O6688" s="4" t="str">
        <f t="shared" si="730"/>
        <v>2024-01</v>
      </c>
      <c r="P6688" s="4" t="str">
        <f t="shared" si="731"/>
        <v>01</v>
      </c>
      <c r="Q6688" s="4" t="str">
        <f t="shared" si="732"/>
        <v>January</v>
      </c>
      <c r="R6688" s="30" t="str">
        <f t="shared" si="733"/>
        <v>29</v>
      </c>
      <c r="W6688" t="str">
        <f t="shared" si="734"/>
        <v>ok</v>
      </c>
    </row>
    <row r="6689" spans="1:23" x14ac:dyDescent="0.3">
      <c r="A6689" t="s">
        <v>6731</v>
      </c>
      <c r="B6689" t="s">
        <v>47</v>
      </c>
      <c r="C6689" t="s">
        <v>12</v>
      </c>
      <c r="D6689" t="s">
        <v>48</v>
      </c>
      <c r="E6689" t="s">
        <v>45</v>
      </c>
      <c r="F6689" t="s">
        <v>15</v>
      </c>
      <c r="G6689" s="5">
        <v>2731.09</v>
      </c>
      <c r="H6689" s="5">
        <f t="shared" si="728"/>
        <v>49.159619999999997</v>
      </c>
      <c r="I6689" s="6">
        <v>4</v>
      </c>
      <c r="J6689" s="6">
        <v>10924.36</v>
      </c>
      <c r="K6689" s="5">
        <f t="shared" si="729"/>
        <v>196.63847999999999</v>
      </c>
      <c r="L6689" s="7">
        <v>2.74</v>
      </c>
      <c r="M6689" s="7">
        <v>815</v>
      </c>
      <c r="N6689" s="3">
        <v>45510</v>
      </c>
      <c r="O6689" s="4" t="str">
        <f t="shared" si="730"/>
        <v>2024-08</v>
      </c>
      <c r="P6689" s="4" t="str">
        <f t="shared" si="731"/>
        <v>08</v>
      </c>
      <c r="Q6689" s="4" t="str">
        <f t="shared" si="732"/>
        <v>August</v>
      </c>
      <c r="R6689" s="30" t="str">
        <f t="shared" si="733"/>
        <v>06</v>
      </c>
      <c r="W6689" t="str">
        <f t="shared" si="734"/>
        <v>ok</v>
      </c>
    </row>
    <row r="6690" spans="1:23" x14ac:dyDescent="0.3">
      <c r="A6690" t="s">
        <v>6732</v>
      </c>
      <c r="B6690" t="s">
        <v>28</v>
      </c>
      <c r="C6690" t="s">
        <v>29</v>
      </c>
      <c r="D6690" t="s">
        <v>30</v>
      </c>
      <c r="E6690" t="s">
        <v>14</v>
      </c>
      <c r="F6690" t="s">
        <v>15</v>
      </c>
      <c r="G6690" s="5">
        <v>4958.8900000000003</v>
      </c>
      <c r="H6690" s="5">
        <f t="shared" si="728"/>
        <v>89.260019999999997</v>
      </c>
      <c r="I6690" s="6">
        <v>4</v>
      </c>
      <c r="J6690" s="6">
        <v>19835.560000000001</v>
      </c>
      <c r="K6690" s="5">
        <f t="shared" si="729"/>
        <v>357.04007999999999</v>
      </c>
      <c r="L6690" s="7">
        <v>4.47</v>
      </c>
      <c r="M6690" s="7">
        <v>4665</v>
      </c>
      <c r="N6690" s="3">
        <v>45404</v>
      </c>
      <c r="O6690" s="4" t="str">
        <f t="shared" si="730"/>
        <v>2024-04</v>
      </c>
      <c r="P6690" s="4" t="str">
        <f t="shared" si="731"/>
        <v>04</v>
      </c>
      <c r="Q6690" s="4" t="str">
        <f t="shared" si="732"/>
        <v>April</v>
      </c>
      <c r="R6690" s="30" t="str">
        <f t="shared" si="733"/>
        <v>22</v>
      </c>
      <c r="W6690" t="str">
        <f t="shared" si="734"/>
        <v>ok</v>
      </c>
    </row>
    <row r="6691" spans="1:23" x14ac:dyDescent="0.3">
      <c r="A6691" t="s">
        <v>6733</v>
      </c>
      <c r="B6691" t="s">
        <v>36</v>
      </c>
      <c r="C6691" t="s">
        <v>18</v>
      </c>
      <c r="D6691" t="s">
        <v>37</v>
      </c>
      <c r="E6691" t="s">
        <v>20</v>
      </c>
      <c r="F6691" t="s">
        <v>21</v>
      </c>
      <c r="G6691" s="5">
        <v>12125.83</v>
      </c>
      <c r="H6691" s="5">
        <f t="shared" si="728"/>
        <v>218.26494</v>
      </c>
      <c r="I6691" s="6">
        <v>1</v>
      </c>
      <c r="J6691" s="6">
        <v>12125.83</v>
      </c>
      <c r="K6691" s="5">
        <f t="shared" si="729"/>
        <v>218.26494</v>
      </c>
      <c r="L6691" s="7">
        <v>2.5499999999999998</v>
      </c>
      <c r="M6691" s="7">
        <v>3978</v>
      </c>
      <c r="N6691" s="3">
        <v>45445</v>
      </c>
      <c r="O6691" s="4" t="str">
        <f t="shared" si="730"/>
        <v>2024-06</v>
      </c>
      <c r="P6691" s="4" t="str">
        <f t="shared" si="731"/>
        <v>06</v>
      </c>
      <c r="Q6691" s="4" t="str">
        <f t="shared" si="732"/>
        <v>June</v>
      </c>
      <c r="R6691" s="30" t="str">
        <f t="shared" si="733"/>
        <v>02</v>
      </c>
      <c r="W6691" t="str">
        <f t="shared" si="734"/>
        <v>ok</v>
      </c>
    </row>
    <row r="6692" spans="1:23" x14ac:dyDescent="0.3">
      <c r="A6692" t="s">
        <v>6734</v>
      </c>
      <c r="B6692" t="s">
        <v>28</v>
      </c>
      <c r="C6692" t="s">
        <v>29</v>
      </c>
      <c r="D6692" t="s">
        <v>30</v>
      </c>
      <c r="E6692" t="s">
        <v>20</v>
      </c>
      <c r="F6692" t="s">
        <v>15</v>
      </c>
      <c r="G6692" s="5">
        <v>8723.11</v>
      </c>
      <c r="H6692" s="5">
        <f t="shared" si="728"/>
        <v>157.01597999999998</v>
      </c>
      <c r="I6692" s="6">
        <v>3</v>
      </c>
      <c r="J6692" s="6">
        <v>26169.33</v>
      </c>
      <c r="K6692" s="5">
        <f t="shared" si="729"/>
        <v>471.04793999999993</v>
      </c>
      <c r="L6692" s="7">
        <v>4.08</v>
      </c>
      <c r="M6692" s="7">
        <v>3415</v>
      </c>
      <c r="N6692" s="3">
        <v>45498</v>
      </c>
      <c r="O6692" s="4" t="str">
        <f t="shared" si="730"/>
        <v>2024-07</v>
      </c>
      <c r="P6692" s="4" t="str">
        <f t="shared" si="731"/>
        <v>07</v>
      </c>
      <c r="Q6692" s="4" t="str">
        <f t="shared" si="732"/>
        <v>July</v>
      </c>
      <c r="R6692" s="30" t="str">
        <f t="shared" si="733"/>
        <v>25</v>
      </c>
      <c r="W6692" t="str">
        <f t="shared" si="734"/>
        <v>ok</v>
      </c>
    </row>
    <row r="6693" spans="1:23" x14ac:dyDescent="0.3">
      <c r="A6693" t="s">
        <v>6735</v>
      </c>
      <c r="B6693" t="s">
        <v>47</v>
      </c>
      <c r="C6693" t="s">
        <v>12</v>
      </c>
      <c r="D6693" t="s">
        <v>48</v>
      </c>
      <c r="E6693" t="s">
        <v>45</v>
      </c>
      <c r="F6693" t="s">
        <v>60</v>
      </c>
      <c r="G6693" s="5">
        <v>9180.77</v>
      </c>
      <c r="H6693" s="5">
        <f t="shared" si="728"/>
        <v>165.25386</v>
      </c>
      <c r="I6693" s="6">
        <v>5</v>
      </c>
      <c r="J6693" s="6">
        <v>45903.85</v>
      </c>
      <c r="K6693" s="5">
        <f t="shared" si="729"/>
        <v>826.26930000000004</v>
      </c>
      <c r="L6693" s="7">
        <v>2.92</v>
      </c>
      <c r="M6693" s="7">
        <v>2578</v>
      </c>
      <c r="N6693" s="3">
        <v>45597</v>
      </c>
      <c r="O6693" s="4" t="str">
        <f t="shared" si="730"/>
        <v>2024-11</v>
      </c>
      <c r="P6693" s="4" t="str">
        <f t="shared" si="731"/>
        <v>11</v>
      </c>
      <c r="Q6693" s="4" t="str">
        <f t="shared" si="732"/>
        <v>November</v>
      </c>
      <c r="R6693" s="30" t="str">
        <f t="shared" si="733"/>
        <v>01</v>
      </c>
      <c r="W6693" t="str">
        <f t="shared" si="734"/>
        <v>ok</v>
      </c>
    </row>
    <row r="6694" spans="1:23" x14ac:dyDescent="0.3">
      <c r="A6694" t="s">
        <v>6736</v>
      </c>
      <c r="B6694" t="s">
        <v>23</v>
      </c>
      <c r="C6694" t="s">
        <v>24</v>
      </c>
      <c r="D6694" t="s">
        <v>25</v>
      </c>
      <c r="E6694" t="s">
        <v>20</v>
      </c>
      <c r="F6694" t="s">
        <v>38</v>
      </c>
      <c r="G6694" s="5">
        <v>2568.37</v>
      </c>
      <c r="H6694" s="5">
        <f t="shared" si="728"/>
        <v>46.230659999999993</v>
      </c>
      <c r="I6694" s="6">
        <v>4</v>
      </c>
      <c r="J6694" s="6">
        <v>10273.48</v>
      </c>
      <c r="K6694" s="5">
        <f t="shared" si="729"/>
        <v>184.92263999999997</v>
      </c>
      <c r="L6694" s="7">
        <v>4.99</v>
      </c>
      <c r="M6694" s="7">
        <v>3316</v>
      </c>
      <c r="N6694" s="3">
        <v>45616</v>
      </c>
      <c r="O6694" s="4" t="str">
        <f t="shared" si="730"/>
        <v>2024-11</v>
      </c>
      <c r="P6694" s="4" t="str">
        <f t="shared" si="731"/>
        <v>11</v>
      </c>
      <c r="Q6694" s="4" t="str">
        <f t="shared" si="732"/>
        <v>November</v>
      </c>
      <c r="R6694" s="30" t="str">
        <f t="shared" si="733"/>
        <v>20</v>
      </c>
      <c r="W6694" t="str">
        <f t="shared" si="734"/>
        <v>ok</v>
      </c>
    </row>
    <row r="6695" spans="1:23" x14ac:dyDescent="0.3">
      <c r="A6695" t="s">
        <v>6737</v>
      </c>
      <c r="B6695" t="s">
        <v>51</v>
      </c>
      <c r="C6695" t="s">
        <v>29</v>
      </c>
      <c r="D6695" t="s">
        <v>52</v>
      </c>
      <c r="E6695" t="s">
        <v>14</v>
      </c>
      <c r="F6695" t="s">
        <v>31</v>
      </c>
      <c r="G6695" s="5">
        <v>7445.34</v>
      </c>
      <c r="H6695" s="5">
        <f t="shared" si="728"/>
        <v>134.01612</v>
      </c>
      <c r="I6695" s="6">
        <v>2</v>
      </c>
      <c r="J6695" s="6">
        <v>14890.68</v>
      </c>
      <c r="K6695" s="5">
        <f t="shared" si="729"/>
        <v>268.03224</v>
      </c>
      <c r="L6695" s="7">
        <v>3.65</v>
      </c>
      <c r="M6695" s="7">
        <v>1485</v>
      </c>
      <c r="N6695" s="3">
        <v>45640</v>
      </c>
      <c r="O6695" s="4" t="str">
        <f t="shared" si="730"/>
        <v>2024-12</v>
      </c>
      <c r="P6695" s="4" t="str">
        <f t="shared" si="731"/>
        <v>12</v>
      </c>
      <c r="Q6695" s="4" t="str">
        <f t="shared" si="732"/>
        <v>December</v>
      </c>
      <c r="R6695" s="30" t="str">
        <f t="shared" si="733"/>
        <v>14</v>
      </c>
      <c r="W6695" t="str">
        <f t="shared" si="734"/>
        <v>ok</v>
      </c>
    </row>
    <row r="6696" spans="1:23" x14ac:dyDescent="0.3">
      <c r="A6696" t="s">
        <v>6738</v>
      </c>
      <c r="B6696" t="s">
        <v>51</v>
      </c>
      <c r="C6696" t="s">
        <v>29</v>
      </c>
      <c r="D6696" t="s">
        <v>52</v>
      </c>
      <c r="E6696" t="s">
        <v>14</v>
      </c>
      <c r="F6696" t="s">
        <v>31</v>
      </c>
      <c r="G6696" s="5">
        <v>16673.96</v>
      </c>
      <c r="H6696" s="5">
        <f t="shared" si="728"/>
        <v>300.13127999999995</v>
      </c>
      <c r="I6696" s="6">
        <v>4</v>
      </c>
      <c r="J6696" s="6">
        <v>66695.839999999997</v>
      </c>
      <c r="K6696" s="5">
        <f t="shared" si="729"/>
        <v>1200.5251199999998</v>
      </c>
      <c r="L6696" s="7">
        <v>4.09</v>
      </c>
      <c r="M6696" s="7">
        <v>386</v>
      </c>
      <c r="N6696" s="3">
        <v>45567</v>
      </c>
      <c r="O6696" s="4" t="str">
        <f t="shared" si="730"/>
        <v>2024-10</v>
      </c>
      <c r="P6696" s="4" t="str">
        <f t="shared" si="731"/>
        <v>10</v>
      </c>
      <c r="Q6696" s="4" t="str">
        <f t="shared" si="732"/>
        <v>October</v>
      </c>
      <c r="R6696" s="30" t="str">
        <f t="shared" si="733"/>
        <v>02</v>
      </c>
      <c r="W6696" t="str">
        <f t="shared" si="734"/>
        <v>ok</v>
      </c>
    </row>
    <row r="6697" spans="1:23" x14ac:dyDescent="0.3">
      <c r="A6697" t="s">
        <v>6739</v>
      </c>
      <c r="B6697" t="s">
        <v>17</v>
      </c>
      <c r="C6697" t="s">
        <v>18</v>
      </c>
      <c r="D6697" t="s">
        <v>19</v>
      </c>
      <c r="E6697" t="s">
        <v>45</v>
      </c>
      <c r="F6697" t="s">
        <v>31</v>
      </c>
      <c r="G6697" s="5">
        <v>264.97000000000003</v>
      </c>
      <c r="H6697" s="5">
        <f t="shared" si="728"/>
        <v>4.7694600000000005</v>
      </c>
      <c r="I6697" s="6">
        <v>5</v>
      </c>
      <c r="J6697" s="6">
        <v>1324.85</v>
      </c>
      <c r="K6697" s="5">
        <f t="shared" si="729"/>
        <v>23.847300000000004</v>
      </c>
      <c r="L6697" s="7">
        <v>4.18</v>
      </c>
      <c r="M6697" s="7">
        <v>3943</v>
      </c>
      <c r="N6697" s="3">
        <v>45431</v>
      </c>
      <c r="O6697" s="4" t="str">
        <f t="shared" si="730"/>
        <v>2024-05</v>
      </c>
      <c r="P6697" s="4" t="str">
        <f t="shared" si="731"/>
        <v>05</v>
      </c>
      <c r="Q6697" s="4" t="str">
        <f t="shared" si="732"/>
        <v>May</v>
      </c>
      <c r="R6697" s="30" t="str">
        <f t="shared" si="733"/>
        <v>19</v>
      </c>
      <c r="W6697" t="str">
        <f t="shared" si="734"/>
        <v>ok</v>
      </c>
    </row>
    <row r="6698" spans="1:23" x14ac:dyDescent="0.3">
      <c r="A6698" t="s">
        <v>6740</v>
      </c>
      <c r="B6698" t="s">
        <v>63</v>
      </c>
      <c r="C6698" t="s">
        <v>18</v>
      </c>
      <c r="D6698" t="s">
        <v>64</v>
      </c>
      <c r="E6698" t="s">
        <v>20</v>
      </c>
      <c r="F6698" t="s">
        <v>60</v>
      </c>
      <c r="G6698" s="5">
        <v>17797.43</v>
      </c>
      <c r="H6698" s="5">
        <f t="shared" si="728"/>
        <v>320.35373999999996</v>
      </c>
      <c r="I6698" s="6">
        <v>1</v>
      </c>
      <c r="J6698" s="6">
        <v>17797.43</v>
      </c>
      <c r="K6698" s="5">
        <f t="shared" si="729"/>
        <v>320.35373999999996</v>
      </c>
      <c r="L6698" s="7">
        <v>2.09</v>
      </c>
      <c r="M6698" s="7">
        <v>4972</v>
      </c>
      <c r="N6698" s="3">
        <v>45561</v>
      </c>
      <c r="O6698" s="4" t="str">
        <f t="shared" si="730"/>
        <v>2024-09</v>
      </c>
      <c r="P6698" s="4" t="str">
        <f t="shared" si="731"/>
        <v>09</v>
      </c>
      <c r="Q6698" s="4" t="str">
        <f t="shared" si="732"/>
        <v>September</v>
      </c>
      <c r="R6698" s="30" t="str">
        <f t="shared" si="733"/>
        <v>26</v>
      </c>
      <c r="W6698" t="str">
        <f t="shared" si="734"/>
        <v>ok</v>
      </c>
    </row>
    <row r="6699" spans="1:23" x14ac:dyDescent="0.3">
      <c r="A6699" t="s">
        <v>6741</v>
      </c>
      <c r="B6699" t="s">
        <v>28</v>
      </c>
      <c r="C6699" t="s">
        <v>29</v>
      </c>
      <c r="D6699" t="s">
        <v>30</v>
      </c>
      <c r="E6699" t="s">
        <v>20</v>
      </c>
      <c r="F6699" t="s">
        <v>31</v>
      </c>
      <c r="G6699" s="5">
        <v>9683.52</v>
      </c>
      <c r="H6699" s="5">
        <f t="shared" si="728"/>
        <v>174.30336</v>
      </c>
      <c r="I6699" s="6">
        <v>4</v>
      </c>
      <c r="J6699" s="6">
        <v>38734.080000000002</v>
      </c>
      <c r="K6699" s="5">
        <f t="shared" si="729"/>
        <v>697.21343999999999</v>
      </c>
      <c r="L6699" s="7">
        <v>2.13</v>
      </c>
      <c r="M6699" s="7">
        <v>2394</v>
      </c>
      <c r="N6699" s="3">
        <v>45526</v>
      </c>
      <c r="O6699" s="4" t="str">
        <f t="shared" si="730"/>
        <v>2024-08</v>
      </c>
      <c r="P6699" s="4" t="str">
        <f t="shared" si="731"/>
        <v>08</v>
      </c>
      <c r="Q6699" s="4" t="str">
        <f t="shared" si="732"/>
        <v>August</v>
      </c>
      <c r="R6699" s="30" t="str">
        <f t="shared" si="733"/>
        <v>22</v>
      </c>
      <c r="W6699" t="str">
        <f t="shared" si="734"/>
        <v>ok</v>
      </c>
    </row>
    <row r="6700" spans="1:23" x14ac:dyDescent="0.3">
      <c r="A6700" t="s">
        <v>6742</v>
      </c>
      <c r="B6700" t="s">
        <v>23</v>
      </c>
      <c r="C6700" t="s">
        <v>24</v>
      </c>
      <c r="D6700" t="s">
        <v>25</v>
      </c>
      <c r="E6700" t="s">
        <v>14</v>
      </c>
      <c r="F6700" t="s">
        <v>38</v>
      </c>
      <c r="G6700" s="5">
        <v>8161.81</v>
      </c>
      <c r="H6700" s="5">
        <f t="shared" si="728"/>
        <v>146.91257999999999</v>
      </c>
      <c r="I6700" s="6">
        <v>2</v>
      </c>
      <c r="J6700" s="6">
        <v>16323.62</v>
      </c>
      <c r="K6700" s="5">
        <f t="shared" si="729"/>
        <v>293.82515999999998</v>
      </c>
      <c r="L6700" s="7">
        <v>3.15</v>
      </c>
      <c r="M6700" s="7">
        <v>2379</v>
      </c>
      <c r="N6700" s="3">
        <v>45379</v>
      </c>
      <c r="O6700" s="4" t="str">
        <f t="shared" si="730"/>
        <v>2024-03</v>
      </c>
      <c r="P6700" s="4" t="str">
        <f t="shared" si="731"/>
        <v>03</v>
      </c>
      <c r="Q6700" s="4" t="str">
        <f t="shared" si="732"/>
        <v>March</v>
      </c>
      <c r="R6700" s="30" t="str">
        <f t="shared" si="733"/>
        <v>28</v>
      </c>
      <c r="W6700" t="str">
        <f t="shared" si="734"/>
        <v>ok</v>
      </c>
    </row>
    <row r="6701" spans="1:23" x14ac:dyDescent="0.3">
      <c r="A6701" t="s">
        <v>6743</v>
      </c>
      <c r="B6701" t="s">
        <v>47</v>
      </c>
      <c r="C6701" t="s">
        <v>12</v>
      </c>
      <c r="D6701" t="s">
        <v>48</v>
      </c>
      <c r="E6701" t="s">
        <v>20</v>
      </c>
      <c r="F6701" t="s">
        <v>60</v>
      </c>
      <c r="G6701" s="5">
        <v>4718.2299999999996</v>
      </c>
      <c r="H6701" s="5">
        <f t="shared" si="728"/>
        <v>84.928139999999985</v>
      </c>
      <c r="I6701" s="6">
        <v>3</v>
      </c>
      <c r="J6701" s="6">
        <v>14154.69</v>
      </c>
      <c r="K6701" s="5">
        <f t="shared" si="729"/>
        <v>254.78441999999995</v>
      </c>
      <c r="L6701" s="7">
        <v>3.87</v>
      </c>
      <c r="M6701" s="7">
        <v>4655</v>
      </c>
      <c r="N6701" s="3">
        <v>45383</v>
      </c>
      <c r="O6701" s="4" t="str">
        <f t="shared" si="730"/>
        <v>2024-04</v>
      </c>
      <c r="P6701" s="4" t="str">
        <f t="shared" si="731"/>
        <v>04</v>
      </c>
      <c r="Q6701" s="4" t="str">
        <f t="shared" si="732"/>
        <v>April</v>
      </c>
      <c r="R6701" s="30" t="str">
        <f t="shared" si="733"/>
        <v>01</v>
      </c>
      <c r="W6701" t="str">
        <f t="shared" si="734"/>
        <v>ok</v>
      </c>
    </row>
    <row r="6702" spans="1:23" x14ac:dyDescent="0.3">
      <c r="A6702" t="s">
        <v>6744</v>
      </c>
      <c r="B6702" t="s">
        <v>63</v>
      </c>
      <c r="C6702" t="s">
        <v>18</v>
      </c>
      <c r="D6702" t="s">
        <v>64</v>
      </c>
      <c r="E6702" t="s">
        <v>14</v>
      </c>
      <c r="F6702" t="s">
        <v>31</v>
      </c>
      <c r="G6702" s="5">
        <v>18205.23</v>
      </c>
      <c r="H6702" s="5">
        <f t="shared" si="728"/>
        <v>327.69413999999995</v>
      </c>
      <c r="I6702" s="6">
        <v>3</v>
      </c>
      <c r="J6702" s="6">
        <v>54615.69</v>
      </c>
      <c r="K6702" s="5">
        <f t="shared" si="729"/>
        <v>983.08241999999984</v>
      </c>
      <c r="L6702" s="7">
        <v>4.3099999999999996</v>
      </c>
      <c r="M6702" s="7">
        <v>2249</v>
      </c>
      <c r="N6702" s="3">
        <v>45431</v>
      </c>
      <c r="O6702" s="4" t="str">
        <f t="shared" si="730"/>
        <v>2024-05</v>
      </c>
      <c r="P6702" s="4" t="str">
        <f t="shared" si="731"/>
        <v>05</v>
      </c>
      <c r="Q6702" s="4" t="str">
        <f t="shared" si="732"/>
        <v>May</v>
      </c>
      <c r="R6702" s="30" t="str">
        <f t="shared" si="733"/>
        <v>19</v>
      </c>
      <c r="W6702" t="str">
        <f t="shared" si="734"/>
        <v>ok</v>
      </c>
    </row>
    <row r="6703" spans="1:23" x14ac:dyDescent="0.3">
      <c r="A6703" t="s">
        <v>6745</v>
      </c>
      <c r="B6703" t="s">
        <v>41</v>
      </c>
      <c r="C6703" t="s">
        <v>42</v>
      </c>
      <c r="D6703" t="s">
        <v>43</v>
      </c>
      <c r="E6703" t="s">
        <v>14</v>
      </c>
      <c r="F6703" t="s">
        <v>15</v>
      </c>
      <c r="G6703" s="5">
        <v>3855.87</v>
      </c>
      <c r="H6703" s="5">
        <f t="shared" si="728"/>
        <v>69.405659999999997</v>
      </c>
      <c r="I6703" s="6">
        <v>4</v>
      </c>
      <c r="J6703" s="6">
        <v>15423.48</v>
      </c>
      <c r="K6703" s="5">
        <f t="shared" si="729"/>
        <v>277.62263999999999</v>
      </c>
      <c r="L6703" s="7">
        <v>3.03</v>
      </c>
      <c r="M6703" s="7">
        <v>2869</v>
      </c>
      <c r="N6703" s="3">
        <v>45512</v>
      </c>
      <c r="O6703" s="4" t="str">
        <f t="shared" si="730"/>
        <v>2024-08</v>
      </c>
      <c r="P6703" s="4" t="str">
        <f t="shared" si="731"/>
        <v>08</v>
      </c>
      <c r="Q6703" s="4" t="str">
        <f t="shared" si="732"/>
        <v>August</v>
      </c>
      <c r="R6703" s="30" t="str">
        <f t="shared" si="733"/>
        <v>08</v>
      </c>
      <c r="W6703" t="str">
        <f t="shared" si="734"/>
        <v>ok</v>
      </c>
    </row>
    <row r="6704" spans="1:23" x14ac:dyDescent="0.3">
      <c r="A6704" t="s">
        <v>6746</v>
      </c>
      <c r="B6704" t="s">
        <v>11</v>
      </c>
      <c r="C6704" t="s">
        <v>12</v>
      </c>
      <c r="D6704" t="s">
        <v>13</v>
      </c>
      <c r="E6704" t="s">
        <v>45</v>
      </c>
      <c r="F6704" t="s">
        <v>26</v>
      </c>
      <c r="G6704" s="5">
        <v>16236.08</v>
      </c>
      <c r="H6704" s="5">
        <f t="shared" si="728"/>
        <v>292.24943999999999</v>
      </c>
      <c r="I6704" s="6">
        <v>2</v>
      </c>
      <c r="J6704" s="6">
        <v>32472.16</v>
      </c>
      <c r="K6704" s="5">
        <f t="shared" si="729"/>
        <v>584.49887999999999</v>
      </c>
      <c r="L6704" s="7">
        <v>1.3</v>
      </c>
      <c r="M6704" s="7">
        <v>3307</v>
      </c>
      <c r="N6704" s="3">
        <v>45476</v>
      </c>
      <c r="O6704" s="4" t="str">
        <f t="shared" si="730"/>
        <v>2024-07</v>
      </c>
      <c r="P6704" s="4" t="str">
        <f t="shared" si="731"/>
        <v>07</v>
      </c>
      <c r="Q6704" s="4" t="str">
        <f t="shared" si="732"/>
        <v>July</v>
      </c>
      <c r="R6704" s="30" t="str">
        <f t="shared" si="733"/>
        <v>03</v>
      </c>
      <c r="W6704" t="str">
        <f t="shared" si="734"/>
        <v>ok</v>
      </c>
    </row>
    <row r="6705" spans="1:23" x14ac:dyDescent="0.3">
      <c r="A6705" t="s">
        <v>6747</v>
      </c>
      <c r="B6705" t="s">
        <v>51</v>
      </c>
      <c r="C6705" t="s">
        <v>29</v>
      </c>
      <c r="D6705" t="s">
        <v>52</v>
      </c>
      <c r="E6705" t="s">
        <v>14</v>
      </c>
      <c r="F6705" t="s">
        <v>31</v>
      </c>
      <c r="G6705" s="5">
        <v>2791.31</v>
      </c>
      <c r="H6705" s="5">
        <f t="shared" si="728"/>
        <v>50.243579999999994</v>
      </c>
      <c r="I6705" s="6">
        <v>1</v>
      </c>
      <c r="J6705" s="6">
        <v>2791.31</v>
      </c>
      <c r="K6705" s="5">
        <f t="shared" si="729"/>
        <v>50.243579999999994</v>
      </c>
      <c r="L6705" s="7">
        <v>4.0199999999999996</v>
      </c>
      <c r="M6705" s="7">
        <v>925</v>
      </c>
      <c r="N6705" s="3">
        <v>45541</v>
      </c>
      <c r="O6705" s="4" t="str">
        <f t="shared" si="730"/>
        <v>2024-09</v>
      </c>
      <c r="P6705" s="4" t="str">
        <f t="shared" si="731"/>
        <v>09</v>
      </c>
      <c r="Q6705" s="4" t="str">
        <f t="shared" si="732"/>
        <v>September</v>
      </c>
      <c r="R6705" s="30" t="str">
        <f t="shared" si="733"/>
        <v>06</v>
      </c>
      <c r="W6705" t="str">
        <f t="shared" si="734"/>
        <v>ok</v>
      </c>
    </row>
    <row r="6706" spans="1:23" x14ac:dyDescent="0.3">
      <c r="A6706" t="s">
        <v>6748</v>
      </c>
      <c r="B6706" t="s">
        <v>36</v>
      </c>
      <c r="C6706" t="s">
        <v>18</v>
      </c>
      <c r="D6706" t="s">
        <v>37</v>
      </c>
      <c r="E6706" t="s">
        <v>14</v>
      </c>
      <c r="F6706" t="s">
        <v>15</v>
      </c>
      <c r="G6706" s="5">
        <v>258.33999999999997</v>
      </c>
      <c r="H6706" s="5">
        <f t="shared" si="728"/>
        <v>4.6501199999999994</v>
      </c>
      <c r="I6706" s="6">
        <v>4</v>
      </c>
      <c r="J6706" s="6">
        <v>1033.3599999999999</v>
      </c>
      <c r="K6706" s="5">
        <f t="shared" si="729"/>
        <v>18.600479999999997</v>
      </c>
      <c r="L6706" s="7">
        <v>1.97</v>
      </c>
      <c r="M6706" s="7">
        <v>2882</v>
      </c>
      <c r="N6706" s="3">
        <v>45380</v>
      </c>
      <c r="O6706" s="4" t="str">
        <f t="shared" si="730"/>
        <v>2024-03</v>
      </c>
      <c r="P6706" s="4" t="str">
        <f t="shared" si="731"/>
        <v>03</v>
      </c>
      <c r="Q6706" s="4" t="str">
        <f t="shared" si="732"/>
        <v>March</v>
      </c>
      <c r="R6706" s="30" t="str">
        <f t="shared" si="733"/>
        <v>29</v>
      </c>
      <c r="W6706" t="str">
        <f t="shared" si="734"/>
        <v>ok</v>
      </c>
    </row>
    <row r="6707" spans="1:23" x14ac:dyDescent="0.3">
      <c r="A6707" t="s">
        <v>6749</v>
      </c>
      <c r="B6707" t="s">
        <v>17</v>
      </c>
      <c r="C6707" t="s">
        <v>18</v>
      </c>
      <c r="D6707" t="s">
        <v>19</v>
      </c>
      <c r="E6707" t="s">
        <v>45</v>
      </c>
      <c r="F6707" t="s">
        <v>21</v>
      </c>
      <c r="G6707" s="5">
        <v>17375.34</v>
      </c>
      <c r="H6707" s="5">
        <f t="shared" si="728"/>
        <v>312.75611999999995</v>
      </c>
      <c r="I6707" s="6">
        <v>3</v>
      </c>
      <c r="J6707" s="6">
        <v>52126.02</v>
      </c>
      <c r="K6707" s="5">
        <f t="shared" si="729"/>
        <v>938.2683599999998</v>
      </c>
      <c r="L6707" s="7">
        <v>1.42</v>
      </c>
      <c r="M6707" s="7">
        <v>2764</v>
      </c>
      <c r="N6707" s="3">
        <v>45308</v>
      </c>
      <c r="O6707" s="4" t="str">
        <f t="shared" si="730"/>
        <v>2024-01</v>
      </c>
      <c r="P6707" s="4" t="str">
        <f t="shared" si="731"/>
        <v>01</v>
      </c>
      <c r="Q6707" s="4" t="str">
        <f t="shared" si="732"/>
        <v>January</v>
      </c>
      <c r="R6707" s="30" t="str">
        <f t="shared" si="733"/>
        <v>17</v>
      </c>
      <c r="W6707" t="str">
        <f t="shared" si="734"/>
        <v>ok</v>
      </c>
    </row>
    <row r="6708" spans="1:23" x14ac:dyDescent="0.3">
      <c r="A6708" t="s">
        <v>6750</v>
      </c>
      <c r="B6708" t="s">
        <v>11</v>
      </c>
      <c r="C6708" t="s">
        <v>12</v>
      </c>
      <c r="D6708" t="s">
        <v>13</v>
      </c>
      <c r="E6708" t="s">
        <v>45</v>
      </c>
      <c r="F6708" t="s">
        <v>38</v>
      </c>
      <c r="G6708" s="5">
        <v>801.94</v>
      </c>
      <c r="H6708" s="5">
        <f t="shared" si="728"/>
        <v>14.43492</v>
      </c>
      <c r="I6708" s="6">
        <v>5</v>
      </c>
      <c r="J6708" s="6">
        <v>4009.7</v>
      </c>
      <c r="K6708" s="5">
        <f t="shared" si="729"/>
        <v>72.174599999999998</v>
      </c>
      <c r="L6708" s="7">
        <v>3.7</v>
      </c>
      <c r="M6708" s="7">
        <v>1754</v>
      </c>
      <c r="N6708" s="3">
        <v>45505</v>
      </c>
      <c r="O6708" s="4" t="str">
        <f t="shared" si="730"/>
        <v>2024-08</v>
      </c>
      <c r="P6708" s="4" t="str">
        <f t="shared" si="731"/>
        <v>08</v>
      </c>
      <c r="Q6708" s="4" t="str">
        <f t="shared" si="732"/>
        <v>August</v>
      </c>
      <c r="R6708" s="30" t="str">
        <f t="shared" si="733"/>
        <v>01</v>
      </c>
      <c r="W6708" t="str">
        <f t="shared" si="734"/>
        <v>ok</v>
      </c>
    </row>
    <row r="6709" spans="1:23" x14ac:dyDescent="0.3">
      <c r="A6709" t="s">
        <v>6751</v>
      </c>
      <c r="B6709" t="s">
        <v>41</v>
      </c>
      <c r="C6709" t="s">
        <v>42</v>
      </c>
      <c r="D6709" t="s">
        <v>43</v>
      </c>
      <c r="E6709" t="s">
        <v>45</v>
      </c>
      <c r="F6709" t="s">
        <v>31</v>
      </c>
      <c r="G6709" s="5">
        <v>11545.18</v>
      </c>
      <c r="H6709" s="5">
        <f t="shared" si="728"/>
        <v>207.81323999999998</v>
      </c>
      <c r="I6709" s="6">
        <v>1</v>
      </c>
      <c r="J6709" s="6">
        <v>11545.18</v>
      </c>
      <c r="K6709" s="5">
        <f t="shared" si="729"/>
        <v>207.81323999999998</v>
      </c>
      <c r="L6709" s="7">
        <v>1.92</v>
      </c>
      <c r="M6709" s="7">
        <v>1128</v>
      </c>
      <c r="N6709" s="3">
        <v>45571</v>
      </c>
      <c r="O6709" s="4" t="str">
        <f t="shared" si="730"/>
        <v>2024-10</v>
      </c>
      <c r="P6709" s="4" t="str">
        <f t="shared" si="731"/>
        <v>10</v>
      </c>
      <c r="Q6709" s="4" t="str">
        <f t="shared" si="732"/>
        <v>October</v>
      </c>
      <c r="R6709" s="30" t="str">
        <f t="shared" si="733"/>
        <v>06</v>
      </c>
      <c r="W6709" t="str">
        <f t="shared" si="734"/>
        <v>ok</v>
      </c>
    </row>
    <row r="6710" spans="1:23" x14ac:dyDescent="0.3">
      <c r="A6710" t="s">
        <v>6752</v>
      </c>
      <c r="B6710" t="s">
        <v>63</v>
      </c>
      <c r="C6710" t="s">
        <v>18</v>
      </c>
      <c r="D6710" t="s">
        <v>64</v>
      </c>
      <c r="E6710" t="s">
        <v>20</v>
      </c>
      <c r="F6710" t="s">
        <v>26</v>
      </c>
      <c r="G6710" s="5">
        <v>5141.37</v>
      </c>
      <c r="H6710" s="5">
        <f t="shared" si="728"/>
        <v>92.544659999999993</v>
      </c>
      <c r="I6710" s="6">
        <v>1</v>
      </c>
      <c r="J6710" s="6">
        <v>5141.37</v>
      </c>
      <c r="K6710" s="5">
        <f t="shared" si="729"/>
        <v>92.544659999999993</v>
      </c>
      <c r="L6710" s="7">
        <v>3.64</v>
      </c>
      <c r="M6710" s="7">
        <v>1557</v>
      </c>
      <c r="N6710" s="3">
        <v>45650</v>
      </c>
      <c r="O6710" s="4" t="str">
        <f t="shared" si="730"/>
        <v>2024-12</v>
      </c>
      <c r="P6710" s="4" t="str">
        <f t="shared" si="731"/>
        <v>12</v>
      </c>
      <c r="Q6710" s="4" t="str">
        <f t="shared" si="732"/>
        <v>December</v>
      </c>
      <c r="R6710" s="30" t="str">
        <f t="shared" si="733"/>
        <v>24</v>
      </c>
      <c r="W6710" t="str">
        <f t="shared" si="734"/>
        <v>ok</v>
      </c>
    </row>
    <row r="6711" spans="1:23" x14ac:dyDescent="0.3">
      <c r="A6711" t="s">
        <v>6753</v>
      </c>
      <c r="B6711" t="s">
        <v>23</v>
      </c>
      <c r="C6711" t="s">
        <v>24</v>
      </c>
      <c r="D6711" t="s">
        <v>25</v>
      </c>
      <c r="E6711" t="s">
        <v>45</v>
      </c>
      <c r="F6711" t="s">
        <v>38</v>
      </c>
      <c r="G6711" s="5">
        <v>4566.6899999999996</v>
      </c>
      <c r="H6711" s="5">
        <f t="shared" si="728"/>
        <v>82.20041999999998</v>
      </c>
      <c r="I6711" s="6">
        <v>2</v>
      </c>
      <c r="J6711" s="6">
        <v>9133.3799999999992</v>
      </c>
      <c r="K6711" s="5">
        <f t="shared" si="729"/>
        <v>164.40083999999996</v>
      </c>
      <c r="L6711" s="7">
        <v>2.37</v>
      </c>
      <c r="M6711" s="7">
        <v>3386</v>
      </c>
      <c r="N6711" s="3">
        <v>45328</v>
      </c>
      <c r="O6711" s="4" t="str">
        <f t="shared" si="730"/>
        <v>2024-02</v>
      </c>
      <c r="P6711" s="4" t="str">
        <f t="shared" si="731"/>
        <v>02</v>
      </c>
      <c r="Q6711" s="4" t="str">
        <f t="shared" si="732"/>
        <v>February</v>
      </c>
      <c r="R6711" s="30" t="str">
        <f t="shared" si="733"/>
        <v>06</v>
      </c>
      <c r="W6711" t="str">
        <f t="shared" si="734"/>
        <v>ok</v>
      </c>
    </row>
    <row r="6712" spans="1:23" x14ac:dyDescent="0.3">
      <c r="A6712" t="s">
        <v>6754</v>
      </c>
      <c r="B6712" t="s">
        <v>41</v>
      </c>
      <c r="C6712" t="s">
        <v>42</v>
      </c>
      <c r="D6712" t="s">
        <v>43</v>
      </c>
      <c r="E6712" t="s">
        <v>20</v>
      </c>
      <c r="F6712" t="s">
        <v>15</v>
      </c>
      <c r="G6712" s="5">
        <v>9936.15</v>
      </c>
      <c r="H6712" s="5">
        <f t="shared" si="728"/>
        <v>178.85069999999999</v>
      </c>
      <c r="I6712" s="6">
        <v>2</v>
      </c>
      <c r="J6712" s="6">
        <v>19872.3</v>
      </c>
      <c r="K6712" s="5">
        <f t="shared" si="729"/>
        <v>357.70139999999998</v>
      </c>
      <c r="L6712" s="7">
        <v>1.85</v>
      </c>
      <c r="M6712" s="7">
        <v>996</v>
      </c>
      <c r="N6712" s="3">
        <v>45627</v>
      </c>
      <c r="O6712" s="4" t="str">
        <f t="shared" si="730"/>
        <v>2024-12</v>
      </c>
      <c r="P6712" s="4" t="str">
        <f t="shared" si="731"/>
        <v>12</v>
      </c>
      <c r="Q6712" s="4" t="str">
        <f t="shared" si="732"/>
        <v>December</v>
      </c>
      <c r="R6712" s="30" t="str">
        <f t="shared" si="733"/>
        <v>01</v>
      </c>
      <c r="W6712" t="str">
        <f t="shared" si="734"/>
        <v>ok</v>
      </c>
    </row>
    <row r="6713" spans="1:23" x14ac:dyDescent="0.3">
      <c r="A6713" t="s">
        <v>6755</v>
      </c>
      <c r="B6713" t="s">
        <v>11</v>
      </c>
      <c r="C6713" t="s">
        <v>12</v>
      </c>
      <c r="D6713" t="s">
        <v>13</v>
      </c>
      <c r="E6713" t="s">
        <v>20</v>
      </c>
      <c r="F6713" t="s">
        <v>38</v>
      </c>
      <c r="G6713" s="5">
        <v>11961.49</v>
      </c>
      <c r="H6713" s="5">
        <f t="shared" si="728"/>
        <v>215.30681999999999</v>
      </c>
      <c r="I6713" s="6">
        <v>4</v>
      </c>
      <c r="J6713" s="6">
        <v>47845.96</v>
      </c>
      <c r="K6713" s="5">
        <f t="shared" si="729"/>
        <v>861.22727999999995</v>
      </c>
      <c r="L6713" s="7">
        <v>1.29</v>
      </c>
      <c r="M6713" s="7">
        <v>2778</v>
      </c>
      <c r="N6713" s="3">
        <v>45430</v>
      </c>
      <c r="O6713" s="4" t="str">
        <f t="shared" si="730"/>
        <v>2024-05</v>
      </c>
      <c r="P6713" s="4" t="str">
        <f t="shared" si="731"/>
        <v>05</v>
      </c>
      <c r="Q6713" s="4" t="str">
        <f t="shared" si="732"/>
        <v>May</v>
      </c>
      <c r="R6713" s="30" t="str">
        <f t="shared" si="733"/>
        <v>18</v>
      </c>
      <c r="W6713" t="str">
        <f t="shared" si="734"/>
        <v>ok</v>
      </c>
    </row>
    <row r="6714" spans="1:23" x14ac:dyDescent="0.3">
      <c r="A6714" t="s">
        <v>6756</v>
      </c>
      <c r="B6714" t="s">
        <v>11</v>
      </c>
      <c r="C6714" t="s">
        <v>12</v>
      </c>
      <c r="D6714" t="s">
        <v>13</v>
      </c>
      <c r="E6714" t="s">
        <v>20</v>
      </c>
      <c r="F6714" t="s">
        <v>26</v>
      </c>
      <c r="G6714" s="5">
        <v>14571.77</v>
      </c>
      <c r="H6714" s="5">
        <f t="shared" si="728"/>
        <v>262.29185999999999</v>
      </c>
      <c r="I6714" s="6">
        <v>2</v>
      </c>
      <c r="J6714" s="6">
        <v>29143.54</v>
      </c>
      <c r="K6714" s="5">
        <f t="shared" si="729"/>
        <v>524.58371999999997</v>
      </c>
      <c r="L6714" s="7">
        <v>3.7</v>
      </c>
      <c r="M6714" s="7">
        <v>4887</v>
      </c>
      <c r="N6714" s="3">
        <v>45337</v>
      </c>
      <c r="O6714" s="4" t="str">
        <f t="shared" si="730"/>
        <v>2024-02</v>
      </c>
      <c r="P6714" s="4" t="str">
        <f t="shared" si="731"/>
        <v>02</v>
      </c>
      <c r="Q6714" s="4" t="str">
        <f t="shared" si="732"/>
        <v>February</v>
      </c>
      <c r="R6714" s="30" t="str">
        <f t="shared" si="733"/>
        <v>15</v>
      </c>
      <c r="W6714" t="str">
        <f t="shared" si="734"/>
        <v>ok</v>
      </c>
    </row>
    <row r="6715" spans="1:23" x14ac:dyDescent="0.3">
      <c r="A6715" t="s">
        <v>6757</v>
      </c>
      <c r="B6715" t="s">
        <v>63</v>
      </c>
      <c r="C6715" t="s">
        <v>18</v>
      </c>
      <c r="D6715" t="s">
        <v>64</v>
      </c>
      <c r="E6715" t="s">
        <v>20</v>
      </c>
      <c r="F6715" t="s">
        <v>21</v>
      </c>
      <c r="G6715" s="5">
        <v>18389.46</v>
      </c>
      <c r="H6715" s="5">
        <f t="shared" si="728"/>
        <v>331.01027999999997</v>
      </c>
      <c r="I6715" s="6">
        <v>1</v>
      </c>
      <c r="J6715" s="6">
        <v>18389.46</v>
      </c>
      <c r="K6715" s="5">
        <f t="shared" si="729"/>
        <v>331.01027999999997</v>
      </c>
      <c r="L6715" s="7">
        <v>3.06</v>
      </c>
      <c r="M6715" s="7">
        <v>2752</v>
      </c>
      <c r="N6715" s="3">
        <v>45401</v>
      </c>
      <c r="O6715" s="4" t="str">
        <f t="shared" si="730"/>
        <v>2024-04</v>
      </c>
      <c r="P6715" s="4" t="str">
        <f t="shared" si="731"/>
        <v>04</v>
      </c>
      <c r="Q6715" s="4" t="str">
        <f t="shared" si="732"/>
        <v>April</v>
      </c>
      <c r="R6715" s="30" t="str">
        <f t="shared" si="733"/>
        <v>19</v>
      </c>
      <c r="W6715" t="str">
        <f t="shared" si="734"/>
        <v>ok</v>
      </c>
    </row>
    <row r="6716" spans="1:23" x14ac:dyDescent="0.3">
      <c r="A6716" t="s">
        <v>6758</v>
      </c>
      <c r="B6716" t="s">
        <v>47</v>
      </c>
      <c r="C6716" t="s">
        <v>12</v>
      </c>
      <c r="D6716" t="s">
        <v>48</v>
      </c>
      <c r="E6716" t="s">
        <v>20</v>
      </c>
      <c r="F6716" t="s">
        <v>26</v>
      </c>
      <c r="G6716" s="5">
        <v>13836.71</v>
      </c>
      <c r="H6716" s="5">
        <f t="shared" si="728"/>
        <v>249.06077999999997</v>
      </c>
      <c r="I6716" s="6">
        <v>1</v>
      </c>
      <c r="J6716" s="6">
        <v>13836.71</v>
      </c>
      <c r="K6716" s="5">
        <f t="shared" si="729"/>
        <v>249.06077999999997</v>
      </c>
      <c r="L6716" s="7">
        <v>2.23</v>
      </c>
      <c r="M6716" s="7">
        <v>210</v>
      </c>
      <c r="N6716" s="3">
        <v>45568</v>
      </c>
      <c r="O6716" s="4" t="str">
        <f t="shared" si="730"/>
        <v>2024-10</v>
      </c>
      <c r="P6716" s="4" t="str">
        <f t="shared" si="731"/>
        <v>10</v>
      </c>
      <c r="Q6716" s="4" t="str">
        <f t="shared" si="732"/>
        <v>October</v>
      </c>
      <c r="R6716" s="30" t="str">
        <f t="shared" si="733"/>
        <v>03</v>
      </c>
      <c r="W6716" t="str">
        <f t="shared" si="734"/>
        <v>ok</v>
      </c>
    </row>
    <row r="6717" spans="1:23" x14ac:dyDescent="0.3">
      <c r="A6717" t="s">
        <v>6759</v>
      </c>
      <c r="B6717" t="s">
        <v>51</v>
      </c>
      <c r="C6717" t="s">
        <v>29</v>
      </c>
      <c r="D6717" t="s">
        <v>52</v>
      </c>
      <c r="E6717" t="s">
        <v>20</v>
      </c>
      <c r="F6717" t="s">
        <v>60</v>
      </c>
      <c r="G6717" s="5">
        <v>10776.51</v>
      </c>
      <c r="H6717" s="5">
        <f t="shared" si="728"/>
        <v>193.97717999999998</v>
      </c>
      <c r="I6717" s="6">
        <v>1</v>
      </c>
      <c r="J6717" s="6">
        <v>10776.51</v>
      </c>
      <c r="K6717" s="5">
        <f t="shared" si="729"/>
        <v>193.97717999999998</v>
      </c>
      <c r="L6717" s="7">
        <v>4.96</v>
      </c>
      <c r="M6717" s="7">
        <v>694</v>
      </c>
      <c r="N6717" s="3">
        <v>45618</v>
      </c>
      <c r="O6717" s="4" t="str">
        <f t="shared" si="730"/>
        <v>2024-11</v>
      </c>
      <c r="P6717" s="4" t="str">
        <f t="shared" si="731"/>
        <v>11</v>
      </c>
      <c r="Q6717" s="4" t="str">
        <f t="shared" si="732"/>
        <v>November</v>
      </c>
      <c r="R6717" s="30" t="str">
        <f t="shared" si="733"/>
        <v>22</v>
      </c>
      <c r="W6717" t="str">
        <f t="shared" si="734"/>
        <v>ok</v>
      </c>
    </row>
    <row r="6718" spans="1:23" x14ac:dyDescent="0.3">
      <c r="A6718" t="s">
        <v>6760</v>
      </c>
      <c r="B6718" t="s">
        <v>47</v>
      </c>
      <c r="C6718" t="s">
        <v>12</v>
      </c>
      <c r="D6718" t="s">
        <v>48</v>
      </c>
      <c r="E6718" t="s">
        <v>20</v>
      </c>
      <c r="F6718" t="s">
        <v>38</v>
      </c>
      <c r="G6718" s="5">
        <v>16365.93</v>
      </c>
      <c r="H6718" s="5">
        <f t="shared" si="728"/>
        <v>294.58673999999996</v>
      </c>
      <c r="I6718" s="6">
        <v>2</v>
      </c>
      <c r="J6718" s="6">
        <v>32731.86</v>
      </c>
      <c r="K6718" s="5">
        <f t="shared" si="729"/>
        <v>589.17347999999993</v>
      </c>
      <c r="L6718" s="7">
        <v>4.26</v>
      </c>
      <c r="M6718" s="7">
        <v>382</v>
      </c>
      <c r="N6718" s="3">
        <v>45312</v>
      </c>
      <c r="O6718" s="4" t="str">
        <f t="shared" si="730"/>
        <v>2024-01</v>
      </c>
      <c r="P6718" s="4" t="str">
        <f t="shared" si="731"/>
        <v>01</v>
      </c>
      <c r="Q6718" s="4" t="str">
        <f t="shared" si="732"/>
        <v>January</v>
      </c>
      <c r="R6718" s="30" t="str">
        <f t="shared" si="733"/>
        <v>21</v>
      </c>
      <c r="W6718" t="str">
        <f t="shared" si="734"/>
        <v>ok</v>
      </c>
    </row>
    <row r="6719" spans="1:23" x14ac:dyDescent="0.3">
      <c r="A6719" t="s">
        <v>6761</v>
      </c>
      <c r="B6719" t="s">
        <v>17</v>
      </c>
      <c r="C6719" t="s">
        <v>18</v>
      </c>
      <c r="D6719" t="s">
        <v>19</v>
      </c>
      <c r="E6719" t="s">
        <v>20</v>
      </c>
      <c r="F6719" t="s">
        <v>21</v>
      </c>
      <c r="G6719" s="5">
        <v>12938.69</v>
      </c>
      <c r="H6719" s="5">
        <f t="shared" si="728"/>
        <v>232.89641999999998</v>
      </c>
      <c r="I6719" s="6">
        <v>1</v>
      </c>
      <c r="J6719" s="6">
        <v>12938.69</v>
      </c>
      <c r="K6719" s="5">
        <f t="shared" si="729"/>
        <v>232.89641999999998</v>
      </c>
      <c r="L6719" s="7">
        <v>3.56</v>
      </c>
      <c r="M6719" s="7">
        <v>373</v>
      </c>
      <c r="N6719" s="3">
        <v>45641</v>
      </c>
      <c r="O6719" s="4" t="str">
        <f t="shared" si="730"/>
        <v>2024-12</v>
      </c>
      <c r="P6719" s="4" t="str">
        <f t="shared" si="731"/>
        <v>12</v>
      </c>
      <c r="Q6719" s="4" t="str">
        <f t="shared" si="732"/>
        <v>December</v>
      </c>
      <c r="R6719" s="30" t="str">
        <f t="shared" si="733"/>
        <v>15</v>
      </c>
      <c r="W6719" t="str">
        <f t="shared" si="734"/>
        <v>ok</v>
      </c>
    </row>
    <row r="6720" spans="1:23" x14ac:dyDescent="0.3">
      <c r="A6720" t="s">
        <v>6762</v>
      </c>
      <c r="B6720" t="s">
        <v>47</v>
      </c>
      <c r="C6720" t="s">
        <v>12</v>
      </c>
      <c r="D6720" t="s">
        <v>48</v>
      </c>
      <c r="E6720" t="s">
        <v>20</v>
      </c>
      <c r="F6720" t="s">
        <v>60</v>
      </c>
      <c r="G6720" s="5">
        <v>12874.47</v>
      </c>
      <c r="H6720" s="5">
        <f t="shared" si="728"/>
        <v>231.74045999999998</v>
      </c>
      <c r="I6720" s="6">
        <v>4</v>
      </c>
      <c r="J6720" s="6">
        <v>51497.88</v>
      </c>
      <c r="K6720" s="5">
        <f t="shared" si="729"/>
        <v>926.96183999999994</v>
      </c>
      <c r="L6720" s="7">
        <v>3.31</v>
      </c>
      <c r="M6720" s="7">
        <v>1713</v>
      </c>
      <c r="N6720" s="3">
        <v>45472</v>
      </c>
      <c r="O6720" s="4" t="str">
        <f t="shared" si="730"/>
        <v>2024-06</v>
      </c>
      <c r="P6720" s="4" t="str">
        <f t="shared" si="731"/>
        <v>06</v>
      </c>
      <c r="Q6720" s="4" t="str">
        <f t="shared" si="732"/>
        <v>June</v>
      </c>
      <c r="R6720" s="30" t="str">
        <f t="shared" si="733"/>
        <v>29</v>
      </c>
      <c r="W6720" t="str">
        <f t="shared" si="734"/>
        <v>ok</v>
      </c>
    </row>
    <row r="6721" spans="1:23" x14ac:dyDescent="0.3">
      <c r="A6721" t="s">
        <v>6763</v>
      </c>
      <c r="B6721" t="s">
        <v>11</v>
      </c>
      <c r="C6721" t="s">
        <v>12</v>
      </c>
      <c r="D6721" t="s">
        <v>13</v>
      </c>
      <c r="E6721" t="s">
        <v>45</v>
      </c>
      <c r="F6721" t="s">
        <v>60</v>
      </c>
      <c r="G6721" s="5">
        <v>19533.02</v>
      </c>
      <c r="H6721" s="5">
        <f t="shared" si="728"/>
        <v>351.59435999999999</v>
      </c>
      <c r="I6721" s="6">
        <v>5</v>
      </c>
      <c r="J6721" s="6">
        <v>97665.1</v>
      </c>
      <c r="K6721" s="5">
        <f t="shared" si="729"/>
        <v>1757.9718</v>
      </c>
      <c r="L6721" s="7">
        <v>3.6</v>
      </c>
      <c r="M6721" s="7">
        <v>4210</v>
      </c>
      <c r="N6721" s="3">
        <v>45608</v>
      </c>
      <c r="O6721" s="4" t="str">
        <f t="shared" si="730"/>
        <v>2024-11</v>
      </c>
      <c r="P6721" s="4" t="str">
        <f t="shared" si="731"/>
        <v>11</v>
      </c>
      <c r="Q6721" s="4" t="str">
        <f t="shared" si="732"/>
        <v>November</v>
      </c>
      <c r="R6721" s="30" t="str">
        <f t="shared" si="733"/>
        <v>12</v>
      </c>
      <c r="W6721" t="str">
        <f t="shared" si="734"/>
        <v>ok</v>
      </c>
    </row>
    <row r="6722" spans="1:23" x14ac:dyDescent="0.3">
      <c r="A6722" t="s">
        <v>6764</v>
      </c>
      <c r="B6722" t="s">
        <v>51</v>
      </c>
      <c r="C6722" t="s">
        <v>29</v>
      </c>
      <c r="D6722" t="s">
        <v>52</v>
      </c>
      <c r="E6722" t="s">
        <v>45</v>
      </c>
      <c r="F6722" t="s">
        <v>60</v>
      </c>
      <c r="G6722" s="5">
        <v>6315.73</v>
      </c>
      <c r="H6722" s="5">
        <f t="shared" si="728"/>
        <v>113.68313999999998</v>
      </c>
      <c r="I6722" s="6">
        <v>2</v>
      </c>
      <c r="J6722" s="6">
        <v>12631.46</v>
      </c>
      <c r="K6722" s="5">
        <f t="shared" si="729"/>
        <v>227.36627999999996</v>
      </c>
      <c r="L6722" s="7">
        <v>1.91</v>
      </c>
      <c r="M6722" s="7">
        <v>3072</v>
      </c>
      <c r="N6722" s="3">
        <v>45558</v>
      </c>
      <c r="O6722" s="4" t="str">
        <f t="shared" si="730"/>
        <v>2024-09</v>
      </c>
      <c r="P6722" s="4" t="str">
        <f t="shared" si="731"/>
        <v>09</v>
      </c>
      <c r="Q6722" s="4" t="str">
        <f t="shared" si="732"/>
        <v>September</v>
      </c>
      <c r="R6722" s="30" t="str">
        <f t="shared" si="733"/>
        <v>23</v>
      </c>
      <c r="W6722" t="str">
        <f t="shared" si="734"/>
        <v>ok</v>
      </c>
    </row>
    <row r="6723" spans="1:23" x14ac:dyDescent="0.3">
      <c r="A6723" t="s">
        <v>6765</v>
      </c>
      <c r="B6723" t="s">
        <v>11</v>
      </c>
      <c r="C6723" t="s">
        <v>12</v>
      </c>
      <c r="D6723" t="s">
        <v>13</v>
      </c>
      <c r="E6723" t="s">
        <v>20</v>
      </c>
      <c r="F6723" t="s">
        <v>60</v>
      </c>
      <c r="G6723" s="5">
        <v>13726.72</v>
      </c>
      <c r="H6723" s="5">
        <f t="shared" ref="H6723:H6786" si="735">G6723*0.018</f>
        <v>247.08095999999998</v>
      </c>
      <c r="I6723" s="6">
        <v>4</v>
      </c>
      <c r="J6723" s="6">
        <v>54906.879999999997</v>
      </c>
      <c r="K6723" s="5">
        <f t="shared" ref="K6723:K6786" si="736">H6723*I6723</f>
        <v>988.3238399999999</v>
      </c>
      <c r="L6723" s="7">
        <v>3.92</v>
      </c>
      <c r="M6723" s="7">
        <v>2306</v>
      </c>
      <c r="N6723" s="3">
        <v>45422</v>
      </c>
      <c r="O6723" s="4" t="str">
        <f t="shared" ref="O6723:O6786" si="737">TEXT(N6723,"yyyy-mm")</f>
        <v>2024-05</v>
      </c>
      <c r="P6723" s="4" t="str">
        <f t="shared" ref="P6723:P6786" si="738">TEXT(N6723,"mm")</f>
        <v>05</v>
      </c>
      <c r="Q6723" s="4" t="str">
        <f t="shared" ref="Q6723:Q6786" si="739">TEXT(DATE(2024,P6723,1),"mmmm")</f>
        <v>May</v>
      </c>
      <c r="R6723" s="30" t="str">
        <f t="shared" ref="R6723:R6786" si="740">TEXT(N6723,"dd")</f>
        <v>10</v>
      </c>
      <c r="W6723" t="str">
        <f t="shared" ref="W6723:W6786" si="741">IF(G6723*I6723=J6723,"ok","False")</f>
        <v>ok</v>
      </c>
    </row>
    <row r="6724" spans="1:23" x14ac:dyDescent="0.3">
      <c r="A6724" t="s">
        <v>6766</v>
      </c>
      <c r="B6724" t="s">
        <v>41</v>
      </c>
      <c r="C6724" t="s">
        <v>42</v>
      </c>
      <c r="D6724" t="s">
        <v>43</v>
      </c>
      <c r="E6724" t="s">
        <v>14</v>
      </c>
      <c r="F6724" t="s">
        <v>38</v>
      </c>
      <c r="G6724" s="5">
        <v>1503.09</v>
      </c>
      <c r="H6724" s="5">
        <f t="shared" si="735"/>
        <v>27.055619999999998</v>
      </c>
      <c r="I6724" s="6">
        <v>4</v>
      </c>
      <c r="J6724" s="6">
        <v>6012.36</v>
      </c>
      <c r="K6724" s="5">
        <f t="shared" si="736"/>
        <v>108.22247999999999</v>
      </c>
      <c r="L6724" s="7">
        <v>2.79</v>
      </c>
      <c r="M6724" s="7">
        <v>1780</v>
      </c>
      <c r="N6724" s="3">
        <v>45570</v>
      </c>
      <c r="O6724" s="4" t="str">
        <f t="shared" si="737"/>
        <v>2024-10</v>
      </c>
      <c r="P6724" s="4" t="str">
        <f t="shared" si="738"/>
        <v>10</v>
      </c>
      <c r="Q6724" s="4" t="str">
        <f t="shared" si="739"/>
        <v>October</v>
      </c>
      <c r="R6724" s="30" t="str">
        <f t="shared" si="740"/>
        <v>05</v>
      </c>
      <c r="W6724" t="str">
        <f t="shared" si="741"/>
        <v>ok</v>
      </c>
    </row>
    <row r="6725" spans="1:23" x14ac:dyDescent="0.3">
      <c r="A6725" t="s">
        <v>6767</v>
      </c>
      <c r="B6725" t="s">
        <v>51</v>
      </c>
      <c r="C6725" t="s">
        <v>29</v>
      </c>
      <c r="D6725" t="s">
        <v>52</v>
      </c>
      <c r="E6725" t="s">
        <v>20</v>
      </c>
      <c r="F6725" t="s">
        <v>31</v>
      </c>
      <c r="G6725" s="5">
        <v>14587.56</v>
      </c>
      <c r="H6725" s="5">
        <f t="shared" si="735"/>
        <v>262.57607999999999</v>
      </c>
      <c r="I6725" s="6">
        <v>4</v>
      </c>
      <c r="J6725" s="6">
        <v>58350.239999999998</v>
      </c>
      <c r="K6725" s="5">
        <f t="shared" si="736"/>
        <v>1050.30432</v>
      </c>
      <c r="L6725" s="7">
        <v>1.57</v>
      </c>
      <c r="M6725" s="7">
        <v>4074</v>
      </c>
      <c r="N6725" s="3">
        <v>45415</v>
      </c>
      <c r="O6725" s="4" t="str">
        <f t="shared" si="737"/>
        <v>2024-05</v>
      </c>
      <c r="P6725" s="4" t="str">
        <f t="shared" si="738"/>
        <v>05</v>
      </c>
      <c r="Q6725" s="4" t="str">
        <f t="shared" si="739"/>
        <v>May</v>
      </c>
      <c r="R6725" s="30" t="str">
        <f t="shared" si="740"/>
        <v>03</v>
      </c>
      <c r="W6725" t="str">
        <f t="shared" si="741"/>
        <v>ok</v>
      </c>
    </row>
    <row r="6726" spans="1:23" x14ac:dyDescent="0.3">
      <c r="A6726" t="s">
        <v>6768</v>
      </c>
      <c r="B6726" t="s">
        <v>23</v>
      </c>
      <c r="C6726" t="s">
        <v>24</v>
      </c>
      <c r="D6726" t="s">
        <v>25</v>
      </c>
      <c r="E6726" t="s">
        <v>45</v>
      </c>
      <c r="F6726" t="s">
        <v>21</v>
      </c>
      <c r="G6726" s="5">
        <v>3079.85</v>
      </c>
      <c r="H6726" s="5">
        <f t="shared" si="735"/>
        <v>55.437299999999993</v>
      </c>
      <c r="I6726" s="6">
        <v>1</v>
      </c>
      <c r="J6726" s="6">
        <v>3079.85</v>
      </c>
      <c r="K6726" s="5">
        <f t="shared" si="736"/>
        <v>55.437299999999993</v>
      </c>
      <c r="L6726" s="7">
        <v>3.98</v>
      </c>
      <c r="M6726" s="7">
        <v>1970</v>
      </c>
      <c r="N6726" s="3">
        <v>45407</v>
      </c>
      <c r="O6726" s="4" t="str">
        <f t="shared" si="737"/>
        <v>2024-04</v>
      </c>
      <c r="P6726" s="4" t="str">
        <f t="shared" si="738"/>
        <v>04</v>
      </c>
      <c r="Q6726" s="4" t="str">
        <f t="shared" si="739"/>
        <v>April</v>
      </c>
      <c r="R6726" s="30" t="str">
        <f t="shared" si="740"/>
        <v>25</v>
      </c>
      <c r="W6726" t="str">
        <f t="shared" si="741"/>
        <v>ok</v>
      </c>
    </row>
    <row r="6727" spans="1:23" x14ac:dyDescent="0.3">
      <c r="A6727" t="s">
        <v>6769</v>
      </c>
      <c r="B6727" t="s">
        <v>63</v>
      </c>
      <c r="C6727" t="s">
        <v>18</v>
      </c>
      <c r="D6727" t="s">
        <v>64</v>
      </c>
      <c r="E6727" t="s">
        <v>20</v>
      </c>
      <c r="F6727" t="s">
        <v>21</v>
      </c>
      <c r="G6727" s="5">
        <v>8575.2900000000009</v>
      </c>
      <c r="H6727" s="5">
        <f t="shared" si="735"/>
        <v>154.35522</v>
      </c>
      <c r="I6727" s="6">
        <v>4</v>
      </c>
      <c r="J6727" s="6">
        <v>34301.160000000003</v>
      </c>
      <c r="K6727" s="5">
        <f t="shared" si="736"/>
        <v>617.42088000000001</v>
      </c>
      <c r="L6727" s="7">
        <v>2.77</v>
      </c>
      <c r="M6727" s="7">
        <v>3440</v>
      </c>
      <c r="N6727" s="3">
        <v>45552</v>
      </c>
      <c r="O6727" s="4" t="str">
        <f t="shared" si="737"/>
        <v>2024-09</v>
      </c>
      <c r="P6727" s="4" t="str">
        <f t="shared" si="738"/>
        <v>09</v>
      </c>
      <c r="Q6727" s="4" t="str">
        <f t="shared" si="739"/>
        <v>September</v>
      </c>
      <c r="R6727" s="30" t="str">
        <f t="shared" si="740"/>
        <v>17</v>
      </c>
      <c r="W6727" t="str">
        <f t="shared" si="741"/>
        <v>ok</v>
      </c>
    </row>
    <row r="6728" spans="1:23" x14ac:dyDescent="0.3">
      <c r="A6728" t="s">
        <v>6770</v>
      </c>
      <c r="B6728" t="s">
        <v>17</v>
      </c>
      <c r="C6728" t="s">
        <v>18</v>
      </c>
      <c r="D6728" t="s">
        <v>19</v>
      </c>
      <c r="E6728" t="s">
        <v>14</v>
      </c>
      <c r="F6728" t="s">
        <v>31</v>
      </c>
      <c r="G6728" s="5">
        <v>9037.6200000000008</v>
      </c>
      <c r="H6728" s="5">
        <f t="shared" si="735"/>
        <v>162.67716000000001</v>
      </c>
      <c r="I6728" s="6">
        <v>3</v>
      </c>
      <c r="J6728" s="6">
        <v>27112.86</v>
      </c>
      <c r="K6728" s="5">
        <f t="shared" si="736"/>
        <v>488.03148000000004</v>
      </c>
      <c r="L6728" s="7">
        <v>4.1900000000000004</v>
      </c>
      <c r="M6728" s="7">
        <v>578</v>
      </c>
      <c r="N6728" s="3">
        <v>45351</v>
      </c>
      <c r="O6728" s="4" t="str">
        <f t="shared" si="737"/>
        <v>2024-02</v>
      </c>
      <c r="P6728" s="4" t="str">
        <f t="shared" si="738"/>
        <v>02</v>
      </c>
      <c r="Q6728" s="4" t="str">
        <f t="shared" si="739"/>
        <v>February</v>
      </c>
      <c r="R6728" s="30" t="str">
        <f t="shared" si="740"/>
        <v>29</v>
      </c>
      <c r="W6728" t="str">
        <f t="shared" si="741"/>
        <v>ok</v>
      </c>
    </row>
    <row r="6729" spans="1:23" x14ac:dyDescent="0.3">
      <c r="A6729" t="s">
        <v>6771</v>
      </c>
      <c r="B6729" t="s">
        <v>11</v>
      </c>
      <c r="C6729" t="s">
        <v>12</v>
      </c>
      <c r="D6729" t="s">
        <v>13</v>
      </c>
      <c r="E6729" t="s">
        <v>14</v>
      </c>
      <c r="F6729" t="s">
        <v>21</v>
      </c>
      <c r="G6729" s="5">
        <v>4214.33</v>
      </c>
      <c r="H6729" s="5">
        <f t="shared" si="735"/>
        <v>75.857939999999999</v>
      </c>
      <c r="I6729" s="6">
        <v>1</v>
      </c>
      <c r="J6729" s="6">
        <v>4214.33</v>
      </c>
      <c r="K6729" s="5">
        <f t="shared" si="736"/>
        <v>75.857939999999999</v>
      </c>
      <c r="L6729" s="7">
        <v>1.59</v>
      </c>
      <c r="M6729" s="7">
        <v>4946</v>
      </c>
      <c r="N6729" s="3">
        <v>45435</v>
      </c>
      <c r="O6729" s="4" t="str">
        <f t="shared" si="737"/>
        <v>2024-05</v>
      </c>
      <c r="P6729" s="4" t="str">
        <f t="shared" si="738"/>
        <v>05</v>
      </c>
      <c r="Q6729" s="4" t="str">
        <f t="shared" si="739"/>
        <v>May</v>
      </c>
      <c r="R6729" s="30" t="str">
        <f t="shared" si="740"/>
        <v>23</v>
      </c>
      <c r="W6729" t="str">
        <f t="shared" si="741"/>
        <v>ok</v>
      </c>
    </row>
    <row r="6730" spans="1:23" x14ac:dyDescent="0.3">
      <c r="A6730" t="s">
        <v>6772</v>
      </c>
      <c r="B6730" t="s">
        <v>28</v>
      </c>
      <c r="C6730" t="s">
        <v>29</v>
      </c>
      <c r="D6730" t="s">
        <v>30</v>
      </c>
      <c r="E6730" t="s">
        <v>45</v>
      </c>
      <c r="F6730" t="s">
        <v>15</v>
      </c>
      <c r="G6730" s="5">
        <v>7301</v>
      </c>
      <c r="H6730" s="5">
        <f t="shared" si="735"/>
        <v>131.41799999999998</v>
      </c>
      <c r="I6730" s="6">
        <v>3</v>
      </c>
      <c r="J6730" s="6">
        <v>21903</v>
      </c>
      <c r="K6730" s="5">
        <f t="shared" si="736"/>
        <v>394.25399999999991</v>
      </c>
      <c r="L6730" s="7">
        <v>2.98</v>
      </c>
      <c r="M6730" s="7">
        <v>4942</v>
      </c>
      <c r="N6730" s="3">
        <v>45633</v>
      </c>
      <c r="O6730" s="4" t="str">
        <f t="shared" si="737"/>
        <v>2024-12</v>
      </c>
      <c r="P6730" s="4" t="str">
        <f t="shared" si="738"/>
        <v>12</v>
      </c>
      <c r="Q6730" s="4" t="str">
        <f t="shared" si="739"/>
        <v>December</v>
      </c>
      <c r="R6730" s="30" t="str">
        <f t="shared" si="740"/>
        <v>07</v>
      </c>
      <c r="W6730" t="str">
        <f t="shared" si="741"/>
        <v>ok</v>
      </c>
    </row>
    <row r="6731" spans="1:23" x14ac:dyDescent="0.3">
      <c r="A6731" t="s">
        <v>6773</v>
      </c>
      <c r="B6731" t="s">
        <v>51</v>
      </c>
      <c r="C6731" t="s">
        <v>29</v>
      </c>
      <c r="D6731" t="s">
        <v>52</v>
      </c>
      <c r="E6731" t="s">
        <v>45</v>
      </c>
      <c r="F6731" t="s">
        <v>26</v>
      </c>
      <c r="G6731" s="5">
        <v>14674.92</v>
      </c>
      <c r="H6731" s="5">
        <f t="shared" si="735"/>
        <v>264.14855999999997</v>
      </c>
      <c r="I6731" s="6">
        <v>1</v>
      </c>
      <c r="J6731" s="6">
        <v>14674.92</v>
      </c>
      <c r="K6731" s="5">
        <f t="shared" si="736"/>
        <v>264.14855999999997</v>
      </c>
      <c r="L6731" s="7">
        <v>4.8899999999999997</v>
      </c>
      <c r="M6731" s="7">
        <v>2899</v>
      </c>
      <c r="N6731" s="3">
        <v>45426</v>
      </c>
      <c r="O6731" s="4" t="str">
        <f t="shared" si="737"/>
        <v>2024-05</v>
      </c>
      <c r="P6731" s="4" t="str">
        <f t="shared" si="738"/>
        <v>05</v>
      </c>
      <c r="Q6731" s="4" t="str">
        <f t="shared" si="739"/>
        <v>May</v>
      </c>
      <c r="R6731" s="30" t="str">
        <f t="shared" si="740"/>
        <v>14</v>
      </c>
      <c r="W6731" t="str">
        <f t="shared" si="741"/>
        <v>ok</v>
      </c>
    </row>
    <row r="6732" spans="1:23" x14ac:dyDescent="0.3">
      <c r="A6732" t="s">
        <v>6774</v>
      </c>
      <c r="B6732" t="s">
        <v>28</v>
      </c>
      <c r="C6732" t="s">
        <v>29</v>
      </c>
      <c r="D6732" t="s">
        <v>30</v>
      </c>
      <c r="E6732" t="s">
        <v>14</v>
      </c>
      <c r="F6732" t="s">
        <v>15</v>
      </c>
      <c r="G6732" s="5">
        <v>2156.37</v>
      </c>
      <c r="H6732" s="5">
        <f t="shared" si="735"/>
        <v>38.814659999999996</v>
      </c>
      <c r="I6732" s="6">
        <v>3</v>
      </c>
      <c r="J6732" s="6">
        <v>6469.11</v>
      </c>
      <c r="K6732" s="5">
        <f t="shared" si="736"/>
        <v>116.44397999999998</v>
      </c>
      <c r="L6732" s="7">
        <v>3.99</v>
      </c>
      <c r="M6732" s="7">
        <v>2962</v>
      </c>
      <c r="N6732" s="3">
        <v>45355</v>
      </c>
      <c r="O6732" s="4" t="str">
        <f t="shared" si="737"/>
        <v>2024-03</v>
      </c>
      <c r="P6732" s="4" t="str">
        <f t="shared" si="738"/>
        <v>03</v>
      </c>
      <c r="Q6732" s="4" t="str">
        <f t="shared" si="739"/>
        <v>March</v>
      </c>
      <c r="R6732" s="30" t="str">
        <f t="shared" si="740"/>
        <v>04</v>
      </c>
      <c r="W6732" t="str">
        <f t="shared" si="741"/>
        <v>ok</v>
      </c>
    </row>
    <row r="6733" spans="1:23" x14ac:dyDescent="0.3">
      <c r="A6733" t="s">
        <v>6775</v>
      </c>
      <c r="B6733" t="s">
        <v>33</v>
      </c>
      <c r="C6733" t="s">
        <v>12</v>
      </c>
      <c r="D6733" t="s">
        <v>34</v>
      </c>
      <c r="E6733" t="s">
        <v>20</v>
      </c>
      <c r="F6733" t="s">
        <v>26</v>
      </c>
      <c r="G6733" s="5">
        <v>4246.25</v>
      </c>
      <c r="H6733" s="5">
        <f t="shared" si="735"/>
        <v>76.43249999999999</v>
      </c>
      <c r="I6733" s="6">
        <v>3</v>
      </c>
      <c r="J6733" s="6">
        <v>12738.75</v>
      </c>
      <c r="K6733" s="5">
        <f t="shared" si="736"/>
        <v>229.29749999999996</v>
      </c>
      <c r="L6733" s="7">
        <v>4.87</v>
      </c>
      <c r="M6733" s="7">
        <v>1158</v>
      </c>
      <c r="N6733" s="3">
        <v>45300</v>
      </c>
      <c r="O6733" s="4" t="str">
        <f t="shared" si="737"/>
        <v>2024-01</v>
      </c>
      <c r="P6733" s="4" t="str">
        <f t="shared" si="738"/>
        <v>01</v>
      </c>
      <c r="Q6733" s="4" t="str">
        <f t="shared" si="739"/>
        <v>January</v>
      </c>
      <c r="R6733" s="30" t="str">
        <f t="shared" si="740"/>
        <v>09</v>
      </c>
      <c r="W6733" t="str">
        <f t="shared" si="741"/>
        <v>ok</v>
      </c>
    </row>
    <row r="6734" spans="1:23" x14ac:dyDescent="0.3">
      <c r="A6734" t="s">
        <v>6776</v>
      </c>
      <c r="B6734" t="s">
        <v>17</v>
      </c>
      <c r="C6734" t="s">
        <v>18</v>
      </c>
      <c r="D6734" t="s">
        <v>19</v>
      </c>
      <c r="E6734" t="s">
        <v>45</v>
      </c>
      <c r="F6734" t="s">
        <v>26</v>
      </c>
      <c r="G6734" s="5">
        <v>11434</v>
      </c>
      <c r="H6734" s="5">
        <f t="shared" si="735"/>
        <v>205.81199999999998</v>
      </c>
      <c r="I6734" s="6">
        <v>1</v>
      </c>
      <c r="J6734" s="6">
        <v>11434</v>
      </c>
      <c r="K6734" s="5">
        <f t="shared" si="736"/>
        <v>205.81199999999998</v>
      </c>
      <c r="L6734" s="7">
        <v>1.46</v>
      </c>
      <c r="M6734" s="7">
        <v>3823</v>
      </c>
      <c r="N6734" s="3">
        <v>45394</v>
      </c>
      <c r="O6734" s="4" t="str">
        <f t="shared" si="737"/>
        <v>2024-04</v>
      </c>
      <c r="P6734" s="4" t="str">
        <f t="shared" si="738"/>
        <v>04</v>
      </c>
      <c r="Q6734" s="4" t="str">
        <f t="shared" si="739"/>
        <v>April</v>
      </c>
      <c r="R6734" s="30" t="str">
        <f t="shared" si="740"/>
        <v>12</v>
      </c>
      <c r="W6734" t="str">
        <f t="shared" si="741"/>
        <v>ok</v>
      </c>
    </row>
    <row r="6735" spans="1:23" x14ac:dyDescent="0.3">
      <c r="A6735" t="s">
        <v>6777</v>
      </c>
      <c r="B6735" t="s">
        <v>33</v>
      </c>
      <c r="C6735" t="s">
        <v>12</v>
      </c>
      <c r="D6735" t="s">
        <v>34</v>
      </c>
      <c r="E6735" t="s">
        <v>14</v>
      </c>
      <c r="F6735" t="s">
        <v>26</v>
      </c>
      <c r="G6735" s="5">
        <v>5305.59</v>
      </c>
      <c r="H6735" s="5">
        <f t="shared" si="735"/>
        <v>95.500619999999998</v>
      </c>
      <c r="I6735" s="6">
        <v>2</v>
      </c>
      <c r="J6735" s="6">
        <v>10611.18</v>
      </c>
      <c r="K6735" s="5">
        <f t="shared" si="736"/>
        <v>191.00124</v>
      </c>
      <c r="L6735" s="7">
        <v>1.46</v>
      </c>
      <c r="M6735" s="7">
        <v>3370</v>
      </c>
      <c r="N6735" s="3">
        <v>45635</v>
      </c>
      <c r="O6735" s="4" t="str">
        <f t="shared" si="737"/>
        <v>2024-12</v>
      </c>
      <c r="P6735" s="4" t="str">
        <f t="shared" si="738"/>
        <v>12</v>
      </c>
      <c r="Q6735" s="4" t="str">
        <f t="shared" si="739"/>
        <v>December</v>
      </c>
      <c r="R6735" s="30" t="str">
        <f t="shared" si="740"/>
        <v>09</v>
      </c>
      <c r="W6735" t="str">
        <f t="shared" si="741"/>
        <v>ok</v>
      </c>
    </row>
    <row r="6736" spans="1:23" x14ac:dyDescent="0.3">
      <c r="A6736" t="s">
        <v>6778</v>
      </c>
      <c r="B6736" t="s">
        <v>11</v>
      </c>
      <c r="C6736" t="s">
        <v>12</v>
      </c>
      <c r="D6736" t="s">
        <v>13</v>
      </c>
      <c r="E6736" t="s">
        <v>45</v>
      </c>
      <c r="F6736" t="s">
        <v>26</v>
      </c>
      <c r="G6736" s="5">
        <v>8143.11</v>
      </c>
      <c r="H6736" s="5">
        <f t="shared" si="735"/>
        <v>146.57597999999999</v>
      </c>
      <c r="I6736" s="6">
        <v>5</v>
      </c>
      <c r="J6736" s="6">
        <v>40715.550000000003</v>
      </c>
      <c r="K6736" s="5">
        <f t="shared" si="736"/>
        <v>732.87989999999991</v>
      </c>
      <c r="L6736" s="7">
        <v>1.67</v>
      </c>
      <c r="M6736" s="7">
        <v>4288</v>
      </c>
      <c r="N6736" s="3">
        <v>45416</v>
      </c>
      <c r="O6736" s="4" t="str">
        <f t="shared" si="737"/>
        <v>2024-05</v>
      </c>
      <c r="P6736" s="4" t="str">
        <f t="shared" si="738"/>
        <v>05</v>
      </c>
      <c r="Q6736" s="4" t="str">
        <f t="shared" si="739"/>
        <v>May</v>
      </c>
      <c r="R6736" s="30" t="str">
        <f t="shared" si="740"/>
        <v>04</v>
      </c>
      <c r="W6736" t="str">
        <f t="shared" si="741"/>
        <v>ok</v>
      </c>
    </row>
    <row r="6737" spans="1:23" x14ac:dyDescent="0.3">
      <c r="A6737" t="s">
        <v>6779</v>
      </c>
      <c r="B6737" t="s">
        <v>41</v>
      </c>
      <c r="C6737" t="s">
        <v>42</v>
      </c>
      <c r="D6737" t="s">
        <v>43</v>
      </c>
      <c r="E6737" t="s">
        <v>14</v>
      </c>
      <c r="F6737" t="s">
        <v>26</v>
      </c>
      <c r="G6737" s="5">
        <v>13649.36</v>
      </c>
      <c r="H6737" s="5">
        <f t="shared" si="735"/>
        <v>245.68848</v>
      </c>
      <c r="I6737" s="6">
        <v>5</v>
      </c>
      <c r="J6737" s="6">
        <v>68246.8</v>
      </c>
      <c r="K6737" s="5">
        <f t="shared" si="736"/>
        <v>1228.4423999999999</v>
      </c>
      <c r="L6737" s="7">
        <v>3.47</v>
      </c>
      <c r="M6737" s="7">
        <v>833</v>
      </c>
      <c r="N6737" s="3">
        <v>45292</v>
      </c>
      <c r="O6737" s="4" t="str">
        <f t="shared" si="737"/>
        <v>2024-01</v>
      </c>
      <c r="P6737" s="4" t="str">
        <f t="shared" si="738"/>
        <v>01</v>
      </c>
      <c r="Q6737" s="4" t="str">
        <f t="shared" si="739"/>
        <v>January</v>
      </c>
      <c r="R6737" s="30" t="str">
        <f t="shared" si="740"/>
        <v>01</v>
      </c>
      <c r="W6737" t="str">
        <f t="shared" si="741"/>
        <v>ok</v>
      </c>
    </row>
    <row r="6738" spans="1:23" x14ac:dyDescent="0.3">
      <c r="A6738" t="s">
        <v>6780</v>
      </c>
      <c r="B6738" t="s">
        <v>47</v>
      </c>
      <c r="C6738" t="s">
        <v>12</v>
      </c>
      <c r="D6738" t="s">
        <v>48</v>
      </c>
      <c r="E6738" t="s">
        <v>20</v>
      </c>
      <c r="F6738" t="s">
        <v>15</v>
      </c>
      <c r="G6738" s="5">
        <v>19720.310000000001</v>
      </c>
      <c r="H6738" s="5">
        <f t="shared" si="735"/>
        <v>354.96557999999999</v>
      </c>
      <c r="I6738" s="6">
        <v>4</v>
      </c>
      <c r="J6738" s="6">
        <v>78881.240000000005</v>
      </c>
      <c r="K6738" s="5">
        <f t="shared" si="736"/>
        <v>1419.86232</v>
      </c>
      <c r="L6738" s="7">
        <v>1.81</v>
      </c>
      <c r="M6738" s="7">
        <v>3734</v>
      </c>
      <c r="N6738" s="3">
        <v>45483</v>
      </c>
      <c r="O6738" s="4" t="str">
        <f t="shared" si="737"/>
        <v>2024-07</v>
      </c>
      <c r="P6738" s="4" t="str">
        <f t="shared" si="738"/>
        <v>07</v>
      </c>
      <c r="Q6738" s="4" t="str">
        <f t="shared" si="739"/>
        <v>July</v>
      </c>
      <c r="R6738" s="30" t="str">
        <f t="shared" si="740"/>
        <v>10</v>
      </c>
      <c r="W6738" t="str">
        <f t="shared" si="741"/>
        <v>ok</v>
      </c>
    </row>
    <row r="6739" spans="1:23" x14ac:dyDescent="0.3">
      <c r="A6739" t="s">
        <v>6781</v>
      </c>
      <c r="B6739" t="s">
        <v>47</v>
      </c>
      <c r="C6739" t="s">
        <v>12</v>
      </c>
      <c r="D6739" t="s">
        <v>48</v>
      </c>
      <c r="E6739" t="s">
        <v>45</v>
      </c>
      <c r="F6739" t="s">
        <v>26</v>
      </c>
      <c r="G6739" s="5">
        <v>13677.19</v>
      </c>
      <c r="H6739" s="5">
        <f t="shared" si="735"/>
        <v>246.18941999999998</v>
      </c>
      <c r="I6739" s="6">
        <v>2</v>
      </c>
      <c r="J6739" s="6">
        <v>27354.38</v>
      </c>
      <c r="K6739" s="5">
        <f t="shared" si="736"/>
        <v>492.37883999999997</v>
      </c>
      <c r="L6739" s="7">
        <v>4.5</v>
      </c>
      <c r="M6739" s="7">
        <v>4965</v>
      </c>
      <c r="N6739" s="3">
        <v>45368</v>
      </c>
      <c r="O6739" s="4" t="str">
        <f t="shared" si="737"/>
        <v>2024-03</v>
      </c>
      <c r="P6739" s="4" t="str">
        <f t="shared" si="738"/>
        <v>03</v>
      </c>
      <c r="Q6739" s="4" t="str">
        <f t="shared" si="739"/>
        <v>March</v>
      </c>
      <c r="R6739" s="30" t="str">
        <f t="shared" si="740"/>
        <v>17</v>
      </c>
      <c r="W6739" t="str">
        <f t="shared" si="741"/>
        <v>ok</v>
      </c>
    </row>
    <row r="6740" spans="1:23" x14ac:dyDescent="0.3">
      <c r="A6740" t="s">
        <v>6782</v>
      </c>
      <c r="B6740" t="s">
        <v>36</v>
      </c>
      <c r="C6740" t="s">
        <v>18</v>
      </c>
      <c r="D6740" t="s">
        <v>37</v>
      </c>
      <c r="E6740" t="s">
        <v>14</v>
      </c>
      <c r="F6740" t="s">
        <v>60</v>
      </c>
      <c r="G6740" s="5">
        <v>2295.2199999999998</v>
      </c>
      <c r="H6740" s="5">
        <f t="shared" si="735"/>
        <v>41.313959999999994</v>
      </c>
      <c r="I6740" s="6">
        <v>2</v>
      </c>
      <c r="J6740" s="6">
        <v>4590.4399999999996</v>
      </c>
      <c r="K6740" s="5">
        <f t="shared" si="736"/>
        <v>82.627919999999989</v>
      </c>
      <c r="L6740" s="7">
        <v>2.82</v>
      </c>
      <c r="M6740" s="7">
        <v>2115</v>
      </c>
      <c r="N6740" s="3">
        <v>45599</v>
      </c>
      <c r="O6740" s="4" t="str">
        <f t="shared" si="737"/>
        <v>2024-11</v>
      </c>
      <c r="P6740" s="4" t="str">
        <f t="shared" si="738"/>
        <v>11</v>
      </c>
      <c r="Q6740" s="4" t="str">
        <f t="shared" si="739"/>
        <v>November</v>
      </c>
      <c r="R6740" s="30" t="str">
        <f t="shared" si="740"/>
        <v>03</v>
      </c>
      <c r="W6740" t="str">
        <f t="shared" si="741"/>
        <v>ok</v>
      </c>
    </row>
    <row r="6741" spans="1:23" x14ac:dyDescent="0.3">
      <c r="A6741" t="s">
        <v>6783</v>
      </c>
      <c r="B6741" t="s">
        <v>28</v>
      </c>
      <c r="C6741" t="s">
        <v>29</v>
      </c>
      <c r="D6741" t="s">
        <v>30</v>
      </c>
      <c r="E6741" t="s">
        <v>45</v>
      </c>
      <c r="F6741" t="s">
        <v>15</v>
      </c>
      <c r="G6741" s="5">
        <v>942.89</v>
      </c>
      <c r="H6741" s="5">
        <f t="shared" si="735"/>
        <v>16.972019999999997</v>
      </c>
      <c r="I6741" s="6">
        <v>4</v>
      </c>
      <c r="J6741" s="6">
        <v>3771.56</v>
      </c>
      <c r="K6741" s="5">
        <f t="shared" si="736"/>
        <v>67.888079999999988</v>
      </c>
      <c r="L6741" s="7">
        <v>1.48</v>
      </c>
      <c r="M6741" s="7">
        <v>2892</v>
      </c>
      <c r="N6741" s="3">
        <v>45517</v>
      </c>
      <c r="O6741" s="4" t="str">
        <f t="shared" si="737"/>
        <v>2024-08</v>
      </c>
      <c r="P6741" s="4" t="str">
        <f t="shared" si="738"/>
        <v>08</v>
      </c>
      <c r="Q6741" s="4" t="str">
        <f t="shared" si="739"/>
        <v>August</v>
      </c>
      <c r="R6741" s="30" t="str">
        <f t="shared" si="740"/>
        <v>13</v>
      </c>
      <c r="W6741" t="str">
        <f t="shared" si="741"/>
        <v>ok</v>
      </c>
    </row>
    <row r="6742" spans="1:23" x14ac:dyDescent="0.3">
      <c r="A6742" t="s">
        <v>6784</v>
      </c>
      <c r="B6742" t="s">
        <v>17</v>
      </c>
      <c r="C6742" t="s">
        <v>18</v>
      </c>
      <c r="D6742" t="s">
        <v>19</v>
      </c>
      <c r="E6742" t="s">
        <v>20</v>
      </c>
      <c r="F6742" t="s">
        <v>26</v>
      </c>
      <c r="G6742" s="5">
        <v>17949.55</v>
      </c>
      <c r="H6742" s="5">
        <f t="shared" si="735"/>
        <v>323.09189999999995</v>
      </c>
      <c r="I6742" s="6">
        <v>2</v>
      </c>
      <c r="J6742" s="6">
        <v>35899.1</v>
      </c>
      <c r="K6742" s="5">
        <f t="shared" si="736"/>
        <v>646.18379999999991</v>
      </c>
      <c r="L6742" s="7">
        <v>2.09</v>
      </c>
      <c r="M6742" s="7">
        <v>2374</v>
      </c>
      <c r="N6742" s="3">
        <v>45450</v>
      </c>
      <c r="O6742" s="4" t="str">
        <f t="shared" si="737"/>
        <v>2024-06</v>
      </c>
      <c r="P6742" s="4" t="str">
        <f t="shared" si="738"/>
        <v>06</v>
      </c>
      <c r="Q6742" s="4" t="str">
        <f t="shared" si="739"/>
        <v>June</v>
      </c>
      <c r="R6742" s="30" t="str">
        <f t="shared" si="740"/>
        <v>07</v>
      </c>
      <c r="W6742" t="str">
        <f t="shared" si="741"/>
        <v>ok</v>
      </c>
    </row>
    <row r="6743" spans="1:23" x14ac:dyDescent="0.3">
      <c r="A6743" t="s">
        <v>6785</v>
      </c>
      <c r="B6743" t="s">
        <v>36</v>
      </c>
      <c r="C6743" t="s">
        <v>18</v>
      </c>
      <c r="D6743" t="s">
        <v>37</v>
      </c>
      <c r="E6743" t="s">
        <v>20</v>
      </c>
      <c r="F6743" t="s">
        <v>60</v>
      </c>
      <c r="G6743" s="5">
        <v>12184.2</v>
      </c>
      <c r="H6743" s="5">
        <f t="shared" si="735"/>
        <v>219.31559999999999</v>
      </c>
      <c r="I6743" s="6">
        <v>1</v>
      </c>
      <c r="J6743" s="6">
        <v>12184.2</v>
      </c>
      <c r="K6743" s="5">
        <f t="shared" si="736"/>
        <v>219.31559999999999</v>
      </c>
      <c r="L6743" s="7">
        <v>3.35</v>
      </c>
      <c r="M6743" s="7">
        <v>1759</v>
      </c>
      <c r="N6743" s="3">
        <v>45306</v>
      </c>
      <c r="O6743" s="4" t="str">
        <f t="shared" si="737"/>
        <v>2024-01</v>
      </c>
      <c r="P6743" s="4" t="str">
        <f t="shared" si="738"/>
        <v>01</v>
      </c>
      <c r="Q6743" s="4" t="str">
        <f t="shared" si="739"/>
        <v>January</v>
      </c>
      <c r="R6743" s="30" t="str">
        <f t="shared" si="740"/>
        <v>15</v>
      </c>
      <c r="W6743" t="str">
        <f t="shared" si="741"/>
        <v>ok</v>
      </c>
    </row>
    <row r="6744" spans="1:23" x14ac:dyDescent="0.3">
      <c r="A6744" t="s">
        <v>6786</v>
      </c>
      <c r="B6744" t="s">
        <v>11</v>
      </c>
      <c r="C6744" t="s">
        <v>12</v>
      </c>
      <c r="D6744" t="s">
        <v>13</v>
      </c>
      <c r="E6744" t="s">
        <v>14</v>
      </c>
      <c r="F6744" t="s">
        <v>38</v>
      </c>
      <c r="G6744" s="5">
        <v>3589.47</v>
      </c>
      <c r="H6744" s="5">
        <f t="shared" si="735"/>
        <v>64.610459999999989</v>
      </c>
      <c r="I6744" s="6">
        <v>2</v>
      </c>
      <c r="J6744" s="6">
        <v>7178.94</v>
      </c>
      <c r="K6744" s="5">
        <f t="shared" si="736"/>
        <v>129.22091999999998</v>
      </c>
      <c r="L6744" s="7">
        <v>4.43</v>
      </c>
      <c r="M6744" s="7">
        <v>352</v>
      </c>
      <c r="N6744" s="3">
        <v>45292</v>
      </c>
      <c r="O6744" s="4" t="str">
        <f t="shared" si="737"/>
        <v>2024-01</v>
      </c>
      <c r="P6744" s="4" t="str">
        <f t="shared" si="738"/>
        <v>01</v>
      </c>
      <c r="Q6744" s="4" t="str">
        <f t="shared" si="739"/>
        <v>January</v>
      </c>
      <c r="R6744" s="30" t="str">
        <f t="shared" si="740"/>
        <v>01</v>
      </c>
      <c r="W6744" t="str">
        <f t="shared" si="741"/>
        <v>ok</v>
      </c>
    </row>
    <row r="6745" spans="1:23" x14ac:dyDescent="0.3">
      <c r="A6745" t="s">
        <v>6787</v>
      </c>
      <c r="B6745" t="s">
        <v>41</v>
      </c>
      <c r="C6745" t="s">
        <v>42</v>
      </c>
      <c r="D6745" t="s">
        <v>43</v>
      </c>
      <c r="E6745" t="s">
        <v>14</v>
      </c>
      <c r="F6745" t="s">
        <v>26</v>
      </c>
      <c r="G6745" s="5">
        <v>15126.66</v>
      </c>
      <c r="H6745" s="5">
        <f t="shared" si="735"/>
        <v>272.27987999999999</v>
      </c>
      <c r="I6745" s="6">
        <v>4</v>
      </c>
      <c r="J6745" s="6">
        <v>60506.64</v>
      </c>
      <c r="K6745" s="5">
        <f t="shared" si="736"/>
        <v>1089.11952</v>
      </c>
      <c r="L6745" s="7">
        <v>3.53</v>
      </c>
      <c r="M6745" s="7">
        <v>1985</v>
      </c>
      <c r="N6745" s="3">
        <v>45413</v>
      </c>
      <c r="O6745" s="4" t="str">
        <f t="shared" si="737"/>
        <v>2024-05</v>
      </c>
      <c r="P6745" s="4" t="str">
        <f t="shared" si="738"/>
        <v>05</v>
      </c>
      <c r="Q6745" s="4" t="str">
        <f t="shared" si="739"/>
        <v>May</v>
      </c>
      <c r="R6745" s="30" t="str">
        <f t="shared" si="740"/>
        <v>01</v>
      </c>
      <c r="W6745" t="str">
        <f t="shared" si="741"/>
        <v>ok</v>
      </c>
    </row>
    <row r="6746" spans="1:23" x14ac:dyDescent="0.3">
      <c r="A6746" t="s">
        <v>6788</v>
      </c>
      <c r="B6746" t="s">
        <v>63</v>
      </c>
      <c r="C6746" t="s">
        <v>18</v>
      </c>
      <c r="D6746" t="s">
        <v>64</v>
      </c>
      <c r="E6746" t="s">
        <v>14</v>
      </c>
      <c r="F6746" t="s">
        <v>15</v>
      </c>
      <c r="G6746" s="5">
        <v>11821.9</v>
      </c>
      <c r="H6746" s="5">
        <f t="shared" si="735"/>
        <v>212.79419999999999</v>
      </c>
      <c r="I6746" s="6">
        <v>2</v>
      </c>
      <c r="J6746" s="6">
        <v>23643.8</v>
      </c>
      <c r="K6746" s="5">
        <f t="shared" si="736"/>
        <v>425.58839999999998</v>
      </c>
      <c r="L6746" s="7">
        <v>3.54</v>
      </c>
      <c r="M6746" s="7">
        <v>1002</v>
      </c>
      <c r="N6746" s="3">
        <v>45383</v>
      </c>
      <c r="O6746" s="4" t="str">
        <f t="shared" si="737"/>
        <v>2024-04</v>
      </c>
      <c r="P6746" s="4" t="str">
        <f t="shared" si="738"/>
        <v>04</v>
      </c>
      <c r="Q6746" s="4" t="str">
        <f t="shared" si="739"/>
        <v>April</v>
      </c>
      <c r="R6746" s="30" t="str">
        <f t="shared" si="740"/>
        <v>01</v>
      </c>
      <c r="W6746" t="str">
        <f t="shared" si="741"/>
        <v>ok</v>
      </c>
    </row>
    <row r="6747" spans="1:23" x14ac:dyDescent="0.3">
      <c r="A6747" t="s">
        <v>6789</v>
      </c>
      <c r="B6747" t="s">
        <v>11</v>
      </c>
      <c r="C6747" t="s">
        <v>12</v>
      </c>
      <c r="D6747" t="s">
        <v>13</v>
      </c>
      <c r="E6747" t="s">
        <v>45</v>
      </c>
      <c r="F6747" t="s">
        <v>31</v>
      </c>
      <c r="G6747" s="5">
        <v>19267.740000000002</v>
      </c>
      <c r="H6747" s="5">
        <f t="shared" si="735"/>
        <v>346.81932</v>
      </c>
      <c r="I6747" s="6">
        <v>4</v>
      </c>
      <c r="J6747" s="6">
        <v>77070.960000000006</v>
      </c>
      <c r="K6747" s="5">
        <f t="shared" si="736"/>
        <v>1387.27728</v>
      </c>
      <c r="L6747" s="7">
        <v>2.65</v>
      </c>
      <c r="M6747" s="7">
        <v>4788</v>
      </c>
      <c r="N6747" s="3">
        <v>45498</v>
      </c>
      <c r="O6747" s="4" t="str">
        <f t="shared" si="737"/>
        <v>2024-07</v>
      </c>
      <c r="P6747" s="4" t="str">
        <f t="shared" si="738"/>
        <v>07</v>
      </c>
      <c r="Q6747" s="4" t="str">
        <f t="shared" si="739"/>
        <v>July</v>
      </c>
      <c r="R6747" s="30" t="str">
        <f t="shared" si="740"/>
        <v>25</v>
      </c>
      <c r="W6747" t="str">
        <f t="shared" si="741"/>
        <v>ok</v>
      </c>
    </row>
    <row r="6748" spans="1:23" x14ac:dyDescent="0.3">
      <c r="A6748" t="s">
        <v>6790</v>
      </c>
      <c r="B6748" t="s">
        <v>47</v>
      </c>
      <c r="C6748" t="s">
        <v>12</v>
      </c>
      <c r="D6748" t="s">
        <v>48</v>
      </c>
      <c r="E6748" t="s">
        <v>14</v>
      </c>
      <c r="F6748" t="s">
        <v>26</v>
      </c>
      <c r="G6748" s="5">
        <v>9598.7000000000007</v>
      </c>
      <c r="H6748" s="5">
        <f t="shared" si="735"/>
        <v>172.7766</v>
      </c>
      <c r="I6748" s="6">
        <v>3</v>
      </c>
      <c r="J6748" s="6">
        <v>28796.1</v>
      </c>
      <c r="K6748" s="5">
        <f t="shared" si="736"/>
        <v>518.32979999999998</v>
      </c>
      <c r="L6748" s="7">
        <v>1.68</v>
      </c>
      <c r="M6748" s="7">
        <v>4137</v>
      </c>
      <c r="N6748" s="3">
        <v>45419</v>
      </c>
      <c r="O6748" s="4" t="str">
        <f t="shared" si="737"/>
        <v>2024-05</v>
      </c>
      <c r="P6748" s="4" t="str">
        <f t="shared" si="738"/>
        <v>05</v>
      </c>
      <c r="Q6748" s="4" t="str">
        <f t="shared" si="739"/>
        <v>May</v>
      </c>
      <c r="R6748" s="30" t="str">
        <f t="shared" si="740"/>
        <v>07</v>
      </c>
      <c r="W6748" t="str">
        <f t="shared" si="741"/>
        <v>ok</v>
      </c>
    </row>
    <row r="6749" spans="1:23" x14ac:dyDescent="0.3">
      <c r="A6749" t="s">
        <v>6791</v>
      </c>
      <c r="B6749" t="s">
        <v>28</v>
      </c>
      <c r="C6749" t="s">
        <v>29</v>
      </c>
      <c r="D6749" t="s">
        <v>30</v>
      </c>
      <c r="E6749" t="s">
        <v>14</v>
      </c>
      <c r="F6749" t="s">
        <v>38</v>
      </c>
      <c r="G6749" s="5">
        <v>19872</v>
      </c>
      <c r="H6749" s="5">
        <f t="shared" si="735"/>
        <v>357.69599999999997</v>
      </c>
      <c r="I6749" s="6">
        <v>5</v>
      </c>
      <c r="J6749" s="6">
        <v>99360</v>
      </c>
      <c r="K6749" s="5">
        <f t="shared" si="736"/>
        <v>1788.4799999999998</v>
      </c>
      <c r="L6749" s="7">
        <v>4.6500000000000004</v>
      </c>
      <c r="M6749" s="7">
        <v>4160</v>
      </c>
      <c r="N6749" s="3">
        <v>45476</v>
      </c>
      <c r="O6749" s="4" t="str">
        <f t="shared" si="737"/>
        <v>2024-07</v>
      </c>
      <c r="P6749" s="4" t="str">
        <f t="shared" si="738"/>
        <v>07</v>
      </c>
      <c r="Q6749" s="4" t="str">
        <f t="shared" si="739"/>
        <v>July</v>
      </c>
      <c r="R6749" s="30" t="str">
        <f t="shared" si="740"/>
        <v>03</v>
      </c>
      <c r="W6749" t="str">
        <f t="shared" si="741"/>
        <v>ok</v>
      </c>
    </row>
    <row r="6750" spans="1:23" x14ac:dyDescent="0.3">
      <c r="A6750" t="s">
        <v>6792</v>
      </c>
      <c r="B6750" t="s">
        <v>51</v>
      </c>
      <c r="C6750" t="s">
        <v>29</v>
      </c>
      <c r="D6750" t="s">
        <v>52</v>
      </c>
      <c r="E6750" t="s">
        <v>45</v>
      </c>
      <c r="F6750" t="s">
        <v>26</v>
      </c>
      <c r="G6750" s="5">
        <v>17628.39</v>
      </c>
      <c r="H6750" s="5">
        <f t="shared" si="735"/>
        <v>317.31101999999998</v>
      </c>
      <c r="I6750" s="6">
        <v>5</v>
      </c>
      <c r="J6750" s="6">
        <v>88141.95</v>
      </c>
      <c r="K6750" s="5">
        <f t="shared" si="736"/>
        <v>1586.5551</v>
      </c>
      <c r="L6750" s="7">
        <v>4.3099999999999996</v>
      </c>
      <c r="M6750" s="7">
        <v>2368</v>
      </c>
      <c r="N6750" s="3">
        <v>45331</v>
      </c>
      <c r="O6750" s="4" t="str">
        <f t="shared" si="737"/>
        <v>2024-02</v>
      </c>
      <c r="P6750" s="4" t="str">
        <f t="shared" si="738"/>
        <v>02</v>
      </c>
      <c r="Q6750" s="4" t="str">
        <f t="shared" si="739"/>
        <v>February</v>
      </c>
      <c r="R6750" s="30" t="str">
        <f t="shared" si="740"/>
        <v>09</v>
      </c>
      <c r="W6750" t="str">
        <f t="shared" si="741"/>
        <v>ok</v>
      </c>
    </row>
    <row r="6751" spans="1:23" x14ac:dyDescent="0.3">
      <c r="A6751" t="s">
        <v>6793</v>
      </c>
      <c r="B6751" t="s">
        <v>28</v>
      </c>
      <c r="C6751" t="s">
        <v>29</v>
      </c>
      <c r="D6751" t="s">
        <v>30</v>
      </c>
      <c r="E6751" t="s">
        <v>14</v>
      </c>
      <c r="F6751" t="s">
        <v>38</v>
      </c>
      <c r="G6751" s="5">
        <v>10279.33</v>
      </c>
      <c r="H6751" s="5">
        <f t="shared" si="735"/>
        <v>185.02793999999997</v>
      </c>
      <c r="I6751" s="6">
        <v>1</v>
      </c>
      <c r="J6751" s="6">
        <v>10279.33</v>
      </c>
      <c r="K6751" s="5">
        <f t="shared" si="736"/>
        <v>185.02793999999997</v>
      </c>
      <c r="L6751" s="7">
        <v>1.52</v>
      </c>
      <c r="M6751" s="7">
        <v>704</v>
      </c>
      <c r="N6751" s="3">
        <v>45480</v>
      </c>
      <c r="O6751" s="4" t="str">
        <f t="shared" si="737"/>
        <v>2024-07</v>
      </c>
      <c r="P6751" s="4" t="str">
        <f t="shared" si="738"/>
        <v>07</v>
      </c>
      <c r="Q6751" s="4" t="str">
        <f t="shared" si="739"/>
        <v>July</v>
      </c>
      <c r="R6751" s="30" t="str">
        <f t="shared" si="740"/>
        <v>07</v>
      </c>
      <c r="W6751" t="str">
        <f t="shared" si="741"/>
        <v>ok</v>
      </c>
    </row>
    <row r="6752" spans="1:23" x14ac:dyDescent="0.3">
      <c r="A6752" t="s">
        <v>6794</v>
      </c>
      <c r="B6752" t="s">
        <v>47</v>
      </c>
      <c r="C6752" t="s">
        <v>12</v>
      </c>
      <c r="D6752" t="s">
        <v>48</v>
      </c>
      <c r="E6752" t="s">
        <v>20</v>
      </c>
      <c r="F6752" t="s">
        <v>15</v>
      </c>
      <c r="G6752" s="5">
        <v>12716.25</v>
      </c>
      <c r="H6752" s="5">
        <f t="shared" si="735"/>
        <v>228.89249999999998</v>
      </c>
      <c r="I6752" s="6">
        <v>3</v>
      </c>
      <c r="J6752" s="6">
        <v>38148.75</v>
      </c>
      <c r="K6752" s="5">
        <f t="shared" si="736"/>
        <v>686.67750000000001</v>
      </c>
      <c r="L6752" s="7">
        <v>1.03</v>
      </c>
      <c r="M6752" s="7">
        <v>1449</v>
      </c>
      <c r="N6752" s="3">
        <v>45447</v>
      </c>
      <c r="O6752" s="4" t="str">
        <f t="shared" si="737"/>
        <v>2024-06</v>
      </c>
      <c r="P6752" s="4" t="str">
        <f t="shared" si="738"/>
        <v>06</v>
      </c>
      <c r="Q6752" s="4" t="str">
        <f t="shared" si="739"/>
        <v>June</v>
      </c>
      <c r="R6752" s="30" t="str">
        <f t="shared" si="740"/>
        <v>04</v>
      </c>
      <c r="W6752" t="str">
        <f t="shared" si="741"/>
        <v>ok</v>
      </c>
    </row>
    <row r="6753" spans="1:23" x14ac:dyDescent="0.3">
      <c r="A6753" t="s">
        <v>6795</v>
      </c>
      <c r="B6753" t="s">
        <v>36</v>
      </c>
      <c r="C6753" t="s">
        <v>18</v>
      </c>
      <c r="D6753" t="s">
        <v>37</v>
      </c>
      <c r="E6753" t="s">
        <v>20</v>
      </c>
      <c r="F6753" t="s">
        <v>31</v>
      </c>
      <c r="G6753" s="5">
        <v>2516.7600000000002</v>
      </c>
      <c r="H6753" s="5">
        <f t="shared" si="735"/>
        <v>45.301679999999998</v>
      </c>
      <c r="I6753" s="6">
        <v>2</v>
      </c>
      <c r="J6753" s="6">
        <v>5033.5200000000004</v>
      </c>
      <c r="K6753" s="5">
        <f t="shared" si="736"/>
        <v>90.603359999999995</v>
      </c>
      <c r="L6753" s="7">
        <v>1.82</v>
      </c>
      <c r="M6753" s="7">
        <v>4721</v>
      </c>
      <c r="N6753" s="3">
        <v>45626</v>
      </c>
      <c r="O6753" s="4" t="str">
        <f t="shared" si="737"/>
        <v>2024-11</v>
      </c>
      <c r="P6753" s="4" t="str">
        <f t="shared" si="738"/>
        <v>11</v>
      </c>
      <c r="Q6753" s="4" t="str">
        <f t="shared" si="739"/>
        <v>November</v>
      </c>
      <c r="R6753" s="30" t="str">
        <f t="shared" si="740"/>
        <v>30</v>
      </c>
      <c r="W6753" t="str">
        <f t="shared" si="741"/>
        <v>ok</v>
      </c>
    </row>
    <row r="6754" spans="1:23" x14ac:dyDescent="0.3">
      <c r="A6754" t="s">
        <v>6796</v>
      </c>
      <c r="B6754" t="s">
        <v>28</v>
      </c>
      <c r="C6754" t="s">
        <v>29</v>
      </c>
      <c r="D6754" t="s">
        <v>30</v>
      </c>
      <c r="E6754" t="s">
        <v>45</v>
      </c>
      <c r="F6754" t="s">
        <v>21</v>
      </c>
      <c r="G6754" s="5">
        <v>5305.74</v>
      </c>
      <c r="H6754" s="5">
        <f t="shared" si="735"/>
        <v>95.503319999999988</v>
      </c>
      <c r="I6754" s="6">
        <v>2</v>
      </c>
      <c r="J6754" s="6">
        <v>10611.48</v>
      </c>
      <c r="K6754" s="5">
        <f t="shared" si="736"/>
        <v>191.00663999999998</v>
      </c>
      <c r="L6754" s="7">
        <v>2.61</v>
      </c>
      <c r="M6754" s="7">
        <v>3144</v>
      </c>
      <c r="N6754" s="3">
        <v>45492</v>
      </c>
      <c r="O6754" s="4" t="str">
        <f t="shared" si="737"/>
        <v>2024-07</v>
      </c>
      <c r="P6754" s="4" t="str">
        <f t="shared" si="738"/>
        <v>07</v>
      </c>
      <c r="Q6754" s="4" t="str">
        <f t="shared" si="739"/>
        <v>July</v>
      </c>
      <c r="R6754" s="30" t="str">
        <f t="shared" si="740"/>
        <v>19</v>
      </c>
      <c r="W6754" t="str">
        <f t="shared" si="741"/>
        <v>ok</v>
      </c>
    </row>
    <row r="6755" spans="1:23" x14ac:dyDescent="0.3">
      <c r="A6755" t="s">
        <v>6797</v>
      </c>
      <c r="B6755" t="s">
        <v>51</v>
      </c>
      <c r="C6755" t="s">
        <v>29</v>
      </c>
      <c r="D6755" t="s">
        <v>52</v>
      </c>
      <c r="E6755" t="s">
        <v>45</v>
      </c>
      <c r="F6755" t="s">
        <v>21</v>
      </c>
      <c r="G6755" s="5">
        <v>3515.37</v>
      </c>
      <c r="H6755" s="5">
        <f t="shared" si="735"/>
        <v>63.276659999999993</v>
      </c>
      <c r="I6755" s="6">
        <v>3</v>
      </c>
      <c r="J6755" s="6">
        <v>10546.11</v>
      </c>
      <c r="K6755" s="5">
        <f t="shared" si="736"/>
        <v>189.82997999999998</v>
      </c>
      <c r="L6755" s="7">
        <v>4.6100000000000003</v>
      </c>
      <c r="M6755" s="7">
        <v>1275</v>
      </c>
      <c r="N6755" s="3">
        <v>45324</v>
      </c>
      <c r="O6755" s="4" t="str">
        <f t="shared" si="737"/>
        <v>2024-02</v>
      </c>
      <c r="P6755" s="4" t="str">
        <f t="shared" si="738"/>
        <v>02</v>
      </c>
      <c r="Q6755" s="4" t="str">
        <f t="shared" si="739"/>
        <v>February</v>
      </c>
      <c r="R6755" s="30" t="str">
        <f t="shared" si="740"/>
        <v>02</v>
      </c>
      <c r="W6755" t="str">
        <f t="shared" si="741"/>
        <v>ok</v>
      </c>
    </row>
    <row r="6756" spans="1:23" x14ac:dyDescent="0.3">
      <c r="A6756" t="s">
        <v>6798</v>
      </c>
      <c r="B6756" t="s">
        <v>41</v>
      </c>
      <c r="C6756" t="s">
        <v>42</v>
      </c>
      <c r="D6756" t="s">
        <v>43</v>
      </c>
      <c r="E6756" t="s">
        <v>14</v>
      </c>
      <c r="F6756" t="s">
        <v>15</v>
      </c>
      <c r="G6756" s="5">
        <v>17305.669999999998</v>
      </c>
      <c r="H6756" s="5">
        <f t="shared" si="735"/>
        <v>311.50205999999997</v>
      </c>
      <c r="I6756" s="6">
        <v>4</v>
      </c>
      <c r="J6756" s="6">
        <v>69222.679999999993</v>
      </c>
      <c r="K6756" s="5">
        <f t="shared" si="736"/>
        <v>1246.0082399999999</v>
      </c>
      <c r="L6756" s="7">
        <v>4.0999999999999996</v>
      </c>
      <c r="M6756" s="7">
        <v>1025</v>
      </c>
      <c r="N6756" s="3">
        <v>45318</v>
      </c>
      <c r="O6756" s="4" t="str">
        <f t="shared" si="737"/>
        <v>2024-01</v>
      </c>
      <c r="P6756" s="4" t="str">
        <f t="shared" si="738"/>
        <v>01</v>
      </c>
      <c r="Q6756" s="4" t="str">
        <f t="shared" si="739"/>
        <v>January</v>
      </c>
      <c r="R6756" s="30" t="str">
        <f t="shared" si="740"/>
        <v>27</v>
      </c>
      <c r="W6756" t="str">
        <f t="shared" si="741"/>
        <v>ok</v>
      </c>
    </row>
    <row r="6757" spans="1:23" x14ac:dyDescent="0.3">
      <c r="A6757" t="s">
        <v>6799</v>
      </c>
      <c r="B6757" t="s">
        <v>63</v>
      </c>
      <c r="C6757" t="s">
        <v>18</v>
      </c>
      <c r="D6757" t="s">
        <v>64</v>
      </c>
      <c r="E6757" t="s">
        <v>14</v>
      </c>
      <c r="F6757" t="s">
        <v>60</v>
      </c>
      <c r="G6757" s="5">
        <v>179.69</v>
      </c>
      <c r="H6757" s="5">
        <f t="shared" si="735"/>
        <v>3.2344199999999996</v>
      </c>
      <c r="I6757" s="6">
        <v>4</v>
      </c>
      <c r="J6757" s="6">
        <v>718.76</v>
      </c>
      <c r="K6757" s="5">
        <f t="shared" si="736"/>
        <v>12.937679999999999</v>
      </c>
      <c r="L6757" s="7">
        <v>3.41</v>
      </c>
      <c r="M6757" s="7">
        <v>3340</v>
      </c>
      <c r="N6757" s="3">
        <v>45417</v>
      </c>
      <c r="O6757" s="4" t="str">
        <f t="shared" si="737"/>
        <v>2024-05</v>
      </c>
      <c r="P6757" s="4" t="str">
        <f t="shared" si="738"/>
        <v>05</v>
      </c>
      <c r="Q6757" s="4" t="str">
        <f t="shared" si="739"/>
        <v>May</v>
      </c>
      <c r="R6757" s="30" t="str">
        <f t="shared" si="740"/>
        <v>05</v>
      </c>
      <c r="W6757" t="str">
        <f t="shared" si="741"/>
        <v>ok</v>
      </c>
    </row>
    <row r="6758" spans="1:23" x14ac:dyDescent="0.3">
      <c r="A6758" t="s">
        <v>6800</v>
      </c>
      <c r="B6758" t="s">
        <v>41</v>
      </c>
      <c r="C6758" t="s">
        <v>42</v>
      </c>
      <c r="D6758" t="s">
        <v>43</v>
      </c>
      <c r="E6758" t="s">
        <v>14</v>
      </c>
      <c r="F6758" t="s">
        <v>38</v>
      </c>
      <c r="G6758" s="5">
        <v>18175.41</v>
      </c>
      <c r="H6758" s="5">
        <f t="shared" si="735"/>
        <v>327.15737999999999</v>
      </c>
      <c r="I6758" s="6">
        <v>1</v>
      </c>
      <c r="J6758" s="6">
        <v>18175.41</v>
      </c>
      <c r="K6758" s="5">
        <f t="shared" si="736"/>
        <v>327.15737999999999</v>
      </c>
      <c r="L6758" s="7">
        <v>2.0699999999999998</v>
      </c>
      <c r="M6758" s="7">
        <v>3569</v>
      </c>
      <c r="N6758" s="3">
        <v>45326</v>
      </c>
      <c r="O6758" s="4" t="str">
        <f t="shared" si="737"/>
        <v>2024-02</v>
      </c>
      <c r="P6758" s="4" t="str">
        <f t="shared" si="738"/>
        <v>02</v>
      </c>
      <c r="Q6758" s="4" t="str">
        <f t="shared" si="739"/>
        <v>February</v>
      </c>
      <c r="R6758" s="30" t="str">
        <f t="shared" si="740"/>
        <v>04</v>
      </c>
      <c r="W6758" t="str">
        <f t="shared" si="741"/>
        <v>ok</v>
      </c>
    </row>
    <row r="6759" spans="1:23" x14ac:dyDescent="0.3">
      <c r="A6759" t="s">
        <v>6801</v>
      </c>
      <c r="B6759" t="s">
        <v>33</v>
      </c>
      <c r="C6759" t="s">
        <v>12</v>
      </c>
      <c r="D6759" t="s">
        <v>34</v>
      </c>
      <c r="E6759" t="s">
        <v>20</v>
      </c>
      <c r="F6759" t="s">
        <v>31</v>
      </c>
      <c r="G6759" s="5">
        <v>10197.56</v>
      </c>
      <c r="H6759" s="5">
        <f t="shared" si="735"/>
        <v>183.55607999999998</v>
      </c>
      <c r="I6759" s="6">
        <v>4</v>
      </c>
      <c r="J6759" s="6">
        <v>40790.239999999998</v>
      </c>
      <c r="K6759" s="5">
        <f t="shared" si="736"/>
        <v>734.22431999999992</v>
      </c>
      <c r="L6759" s="7">
        <v>2.98</v>
      </c>
      <c r="M6759" s="7">
        <v>3546</v>
      </c>
      <c r="N6759" s="3">
        <v>45418</v>
      </c>
      <c r="O6759" s="4" t="str">
        <f t="shared" si="737"/>
        <v>2024-05</v>
      </c>
      <c r="P6759" s="4" t="str">
        <f t="shared" si="738"/>
        <v>05</v>
      </c>
      <c r="Q6759" s="4" t="str">
        <f t="shared" si="739"/>
        <v>May</v>
      </c>
      <c r="R6759" s="30" t="str">
        <f t="shared" si="740"/>
        <v>06</v>
      </c>
      <c r="W6759" t="str">
        <f t="shared" si="741"/>
        <v>ok</v>
      </c>
    </row>
    <row r="6760" spans="1:23" x14ac:dyDescent="0.3">
      <c r="A6760" t="s">
        <v>6802</v>
      </c>
      <c r="B6760" t="s">
        <v>28</v>
      </c>
      <c r="C6760" t="s">
        <v>29</v>
      </c>
      <c r="D6760" t="s">
        <v>30</v>
      </c>
      <c r="E6760" t="s">
        <v>45</v>
      </c>
      <c r="F6760" t="s">
        <v>60</v>
      </c>
      <c r="G6760" s="5">
        <v>7353.82</v>
      </c>
      <c r="H6760" s="5">
        <f t="shared" si="735"/>
        <v>132.36875999999998</v>
      </c>
      <c r="I6760" s="6">
        <v>5</v>
      </c>
      <c r="J6760" s="6">
        <v>36769.1</v>
      </c>
      <c r="K6760" s="5">
        <f t="shared" si="736"/>
        <v>661.84379999999987</v>
      </c>
      <c r="L6760" s="7">
        <v>4.05</v>
      </c>
      <c r="M6760" s="7">
        <v>3833</v>
      </c>
      <c r="N6760" s="3">
        <v>45470</v>
      </c>
      <c r="O6760" s="4" t="str">
        <f t="shared" si="737"/>
        <v>2024-06</v>
      </c>
      <c r="P6760" s="4" t="str">
        <f t="shared" si="738"/>
        <v>06</v>
      </c>
      <c r="Q6760" s="4" t="str">
        <f t="shared" si="739"/>
        <v>June</v>
      </c>
      <c r="R6760" s="30" t="str">
        <f t="shared" si="740"/>
        <v>27</v>
      </c>
      <c r="W6760" t="str">
        <f t="shared" si="741"/>
        <v>ok</v>
      </c>
    </row>
    <row r="6761" spans="1:23" x14ac:dyDescent="0.3">
      <c r="A6761" t="s">
        <v>6803</v>
      </c>
      <c r="B6761" t="s">
        <v>11</v>
      </c>
      <c r="C6761" t="s">
        <v>12</v>
      </c>
      <c r="D6761" t="s">
        <v>13</v>
      </c>
      <c r="E6761" t="s">
        <v>45</v>
      </c>
      <c r="F6761" t="s">
        <v>21</v>
      </c>
      <c r="G6761" s="5">
        <v>5309.26</v>
      </c>
      <c r="H6761" s="5">
        <f t="shared" si="735"/>
        <v>95.566679999999991</v>
      </c>
      <c r="I6761" s="6">
        <v>4</v>
      </c>
      <c r="J6761" s="6">
        <v>21237.040000000001</v>
      </c>
      <c r="K6761" s="5">
        <f t="shared" si="736"/>
        <v>382.26671999999996</v>
      </c>
      <c r="L6761" s="7">
        <v>2.87</v>
      </c>
      <c r="M6761" s="7">
        <v>1969</v>
      </c>
      <c r="N6761" s="3">
        <v>45537</v>
      </c>
      <c r="O6761" s="4" t="str">
        <f t="shared" si="737"/>
        <v>2024-09</v>
      </c>
      <c r="P6761" s="4" t="str">
        <f t="shared" si="738"/>
        <v>09</v>
      </c>
      <c r="Q6761" s="4" t="str">
        <f t="shared" si="739"/>
        <v>September</v>
      </c>
      <c r="R6761" s="30" t="str">
        <f t="shared" si="740"/>
        <v>02</v>
      </c>
      <c r="W6761" t="str">
        <f t="shared" si="741"/>
        <v>ok</v>
      </c>
    </row>
    <row r="6762" spans="1:23" x14ac:dyDescent="0.3">
      <c r="A6762" t="s">
        <v>6804</v>
      </c>
      <c r="B6762" t="s">
        <v>36</v>
      </c>
      <c r="C6762" t="s">
        <v>18</v>
      </c>
      <c r="D6762" t="s">
        <v>37</v>
      </c>
      <c r="E6762" t="s">
        <v>45</v>
      </c>
      <c r="F6762" t="s">
        <v>31</v>
      </c>
      <c r="G6762" s="5">
        <v>17425.669999999998</v>
      </c>
      <c r="H6762" s="5">
        <f t="shared" si="735"/>
        <v>313.66205999999994</v>
      </c>
      <c r="I6762" s="6">
        <v>2</v>
      </c>
      <c r="J6762" s="6">
        <v>34851.339999999997</v>
      </c>
      <c r="K6762" s="5">
        <f t="shared" si="736"/>
        <v>627.32411999999988</v>
      </c>
      <c r="L6762" s="7">
        <v>1.0900000000000001</v>
      </c>
      <c r="M6762" s="7">
        <v>4506</v>
      </c>
      <c r="N6762" s="3">
        <v>45313</v>
      </c>
      <c r="O6762" s="4" t="str">
        <f t="shared" si="737"/>
        <v>2024-01</v>
      </c>
      <c r="P6762" s="4" t="str">
        <f t="shared" si="738"/>
        <v>01</v>
      </c>
      <c r="Q6762" s="4" t="str">
        <f t="shared" si="739"/>
        <v>January</v>
      </c>
      <c r="R6762" s="30" t="str">
        <f t="shared" si="740"/>
        <v>22</v>
      </c>
      <c r="W6762" t="str">
        <f t="shared" si="741"/>
        <v>ok</v>
      </c>
    </row>
    <row r="6763" spans="1:23" x14ac:dyDescent="0.3">
      <c r="A6763" t="s">
        <v>6805</v>
      </c>
      <c r="B6763" t="s">
        <v>47</v>
      </c>
      <c r="C6763" t="s">
        <v>12</v>
      </c>
      <c r="D6763" t="s">
        <v>48</v>
      </c>
      <c r="E6763" t="s">
        <v>20</v>
      </c>
      <c r="F6763" t="s">
        <v>26</v>
      </c>
      <c r="G6763" s="5">
        <v>18273.14</v>
      </c>
      <c r="H6763" s="5">
        <f t="shared" si="735"/>
        <v>328.91651999999999</v>
      </c>
      <c r="I6763" s="6">
        <v>4</v>
      </c>
      <c r="J6763" s="6">
        <v>73092.56</v>
      </c>
      <c r="K6763" s="5">
        <f t="shared" si="736"/>
        <v>1315.66608</v>
      </c>
      <c r="L6763" s="7">
        <v>4.07</v>
      </c>
      <c r="M6763" s="7">
        <v>2606</v>
      </c>
      <c r="N6763" s="3">
        <v>45487</v>
      </c>
      <c r="O6763" s="4" t="str">
        <f t="shared" si="737"/>
        <v>2024-07</v>
      </c>
      <c r="P6763" s="4" t="str">
        <f t="shared" si="738"/>
        <v>07</v>
      </c>
      <c r="Q6763" s="4" t="str">
        <f t="shared" si="739"/>
        <v>July</v>
      </c>
      <c r="R6763" s="30" t="str">
        <f t="shared" si="740"/>
        <v>14</v>
      </c>
      <c r="W6763" t="str">
        <f t="shared" si="741"/>
        <v>ok</v>
      </c>
    </row>
    <row r="6764" spans="1:23" x14ac:dyDescent="0.3">
      <c r="A6764" t="s">
        <v>6806</v>
      </c>
      <c r="B6764" t="s">
        <v>11</v>
      </c>
      <c r="C6764" t="s">
        <v>12</v>
      </c>
      <c r="D6764" t="s">
        <v>13</v>
      </c>
      <c r="E6764" t="s">
        <v>20</v>
      </c>
      <c r="F6764" t="s">
        <v>31</v>
      </c>
      <c r="G6764" s="5">
        <v>11733.96</v>
      </c>
      <c r="H6764" s="5">
        <f t="shared" si="735"/>
        <v>211.21127999999996</v>
      </c>
      <c r="I6764" s="6">
        <v>1</v>
      </c>
      <c r="J6764" s="6">
        <v>11733.96</v>
      </c>
      <c r="K6764" s="5">
        <f t="shared" si="736"/>
        <v>211.21127999999996</v>
      </c>
      <c r="L6764" s="7">
        <v>2.87</v>
      </c>
      <c r="M6764" s="7">
        <v>2526</v>
      </c>
      <c r="N6764" s="3">
        <v>45481</v>
      </c>
      <c r="O6764" s="4" t="str">
        <f t="shared" si="737"/>
        <v>2024-07</v>
      </c>
      <c r="P6764" s="4" t="str">
        <f t="shared" si="738"/>
        <v>07</v>
      </c>
      <c r="Q6764" s="4" t="str">
        <f t="shared" si="739"/>
        <v>July</v>
      </c>
      <c r="R6764" s="30" t="str">
        <f t="shared" si="740"/>
        <v>08</v>
      </c>
      <c r="W6764" t="str">
        <f t="shared" si="741"/>
        <v>ok</v>
      </c>
    </row>
    <row r="6765" spans="1:23" x14ac:dyDescent="0.3">
      <c r="A6765" t="s">
        <v>6807</v>
      </c>
      <c r="B6765" t="s">
        <v>17</v>
      </c>
      <c r="C6765" t="s">
        <v>18</v>
      </c>
      <c r="D6765" t="s">
        <v>19</v>
      </c>
      <c r="E6765" t="s">
        <v>14</v>
      </c>
      <c r="F6765" t="s">
        <v>60</v>
      </c>
      <c r="G6765" s="5">
        <v>17614.2</v>
      </c>
      <c r="H6765" s="5">
        <f t="shared" si="735"/>
        <v>317.05559999999997</v>
      </c>
      <c r="I6765" s="6">
        <v>1</v>
      </c>
      <c r="J6765" s="6">
        <v>17614.2</v>
      </c>
      <c r="K6765" s="5">
        <f t="shared" si="736"/>
        <v>317.05559999999997</v>
      </c>
      <c r="L6765" s="7">
        <v>4.13</v>
      </c>
      <c r="M6765" s="7">
        <v>1388</v>
      </c>
      <c r="N6765" s="3">
        <v>45371</v>
      </c>
      <c r="O6765" s="4" t="str">
        <f t="shared" si="737"/>
        <v>2024-03</v>
      </c>
      <c r="P6765" s="4" t="str">
        <f t="shared" si="738"/>
        <v>03</v>
      </c>
      <c r="Q6765" s="4" t="str">
        <f t="shared" si="739"/>
        <v>March</v>
      </c>
      <c r="R6765" s="30" t="str">
        <f t="shared" si="740"/>
        <v>20</v>
      </c>
      <c r="W6765" t="str">
        <f t="shared" si="741"/>
        <v>ok</v>
      </c>
    </row>
    <row r="6766" spans="1:23" x14ac:dyDescent="0.3">
      <c r="A6766" t="s">
        <v>6808</v>
      </c>
      <c r="B6766" t="s">
        <v>47</v>
      </c>
      <c r="C6766" t="s">
        <v>12</v>
      </c>
      <c r="D6766" t="s">
        <v>48</v>
      </c>
      <c r="E6766" t="s">
        <v>20</v>
      </c>
      <c r="F6766" t="s">
        <v>15</v>
      </c>
      <c r="G6766" s="5">
        <v>3400.66</v>
      </c>
      <c r="H6766" s="5">
        <f t="shared" si="735"/>
        <v>61.211879999999994</v>
      </c>
      <c r="I6766" s="6">
        <v>3</v>
      </c>
      <c r="J6766" s="6">
        <v>10201.98</v>
      </c>
      <c r="K6766" s="5">
        <f t="shared" si="736"/>
        <v>183.63563999999997</v>
      </c>
      <c r="L6766" s="7">
        <v>4.7699999999999996</v>
      </c>
      <c r="M6766" s="7">
        <v>3695</v>
      </c>
      <c r="N6766" s="3">
        <v>45486</v>
      </c>
      <c r="O6766" s="4" t="str">
        <f t="shared" si="737"/>
        <v>2024-07</v>
      </c>
      <c r="P6766" s="4" t="str">
        <f t="shared" si="738"/>
        <v>07</v>
      </c>
      <c r="Q6766" s="4" t="str">
        <f t="shared" si="739"/>
        <v>July</v>
      </c>
      <c r="R6766" s="30" t="str">
        <f t="shared" si="740"/>
        <v>13</v>
      </c>
      <c r="W6766" t="str">
        <f t="shared" si="741"/>
        <v>ok</v>
      </c>
    </row>
    <row r="6767" spans="1:23" x14ac:dyDescent="0.3">
      <c r="A6767" t="s">
        <v>6809</v>
      </c>
      <c r="B6767" t="s">
        <v>28</v>
      </c>
      <c r="C6767" t="s">
        <v>29</v>
      </c>
      <c r="D6767" t="s">
        <v>30</v>
      </c>
      <c r="E6767" t="s">
        <v>20</v>
      </c>
      <c r="F6767" t="s">
        <v>21</v>
      </c>
      <c r="G6767" s="5">
        <v>8242.4599999999991</v>
      </c>
      <c r="H6767" s="5">
        <f t="shared" si="735"/>
        <v>148.36427999999998</v>
      </c>
      <c r="I6767" s="6">
        <v>2</v>
      </c>
      <c r="J6767" s="6">
        <v>16484.919999999998</v>
      </c>
      <c r="K6767" s="5">
        <f t="shared" si="736"/>
        <v>296.72855999999996</v>
      </c>
      <c r="L6767" s="7">
        <v>4.26</v>
      </c>
      <c r="M6767" s="7">
        <v>4332</v>
      </c>
      <c r="N6767" s="3">
        <v>45579</v>
      </c>
      <c r="O6767" s="4" t="str">
        <f t="shared" si="737"/>
        <v>2024-10</v>
      </c>
      <c r="P6767" s="4" t="str">
        <f t="shared" si="738"/>
        <v>10</v>
      </c>
      <c r="Q6767" s="4" t="str">
        <f t="shared" si="739"/>
        <v>October</v>
      </c>
      <c r="R6767" s="30" t="str">
        <f t="shared" si="740"/>
        <v>14</v>
      </c>
      <c r="W6767" t="str">
        <f t="shared" si="741"/>
        <v>ok</v>
      </c>
    </row>
    <row r="6768" spans="1:23" x14ac:dyDescent="0.3">
      <c r="A6768" t="s">
        <v>6810</v>
      </c>
      <c r="B6768" t="s">
        <v>28</v>
      </c>
      <c r="C6768" t="s">
        <v>29</v>
      </c>
      <c r="D6768" t="s">
        <v>30</v>
      </c>
      <c r="E6768" t="s">
        <v>14</v>
      </c>
      <c r="F6768" t="s">
        <v>38</v>
      </c>
      <c r="G6768" s="5">
        <v>8867.93</v>
      </c>
      <c r="H6768" s="5">
        <f t="shared" si="735"/>
        <v>159.62273999999999</v>
      </c>
      <c r="I6768" s="6">
        <v>1</v>
      </c>
      <c r="J6768" s="6">
        <v>8867.93</v>
      </c>
      <c r="K6768" s="5">
        <f t="shared" si="736"/>
        <v>159.62273999999999</v>
      </c>
      <c r="L6768" s="7">
        <v>3.19</v>
      </c>
      <c r="M6768" s="7">
        <v>3873</v>
      </c>
      <c r="N6768" s="3">
        <v>45356</v>
      </c>
      <c r="O6768" s="4" t="str">
        <f t="shared" si="737"/>
        <v>2024-03</v>
      </c>
      <c r="P6768" s="4" t="str">
        <f t="shared" si="738"/>
        <v>03</v>
      </c>
      <c r="Q6768" s="4" t="str">
        <f t="shared" si="739"/>
        <v>March</v>
      </c>
      <c r="R6768" s="30" t="str">
        <f t="shared" si="740"/>
        <v>05</v>
      </c>
      <c r="W6768" t="str">
        <f t="shared" si="741"/>
        <v>ok</v>
      </c>
    </row>
    <row r="6769" spans="1:23" x14ac:dyDescent="0.3">
      <c r="A6769" t="s">
        <v>6811</v>
      </c>
      <c r="B6769" t="s">
        <v>23</v>
      </c>
      <c r="C6769" t="s">
        <v>24</v>
      </c>
      <c r="D6769" t="s">
        <v>25</v>
      </c>
      <c r="E6769" t="s">
        <v>20</v>
      </c>
      <c r="F6769" t="s">
        <v>31</v>
      </c>
      <c r="G6769" s="5">
        <v>5426.89</v>
      </c>
      <c r="H6769" s="5">
        <f t="shared" si="735"/>
        <v>97.684020000000004</v>
      </c>
      <c r="I6769" s="6">
        <v>5</v>
      </c>
      <c r="J6769" s="6">
        <v>27134.45</v>
      </c>
      <c r="K6769" s="5">
        <f t="shared" si="736"/>
        <v>488.42010000000005</v>
      </c>
      <c r="L6769" s="7">
        <v>4.8600000000000003</v>
      </c>
      <c r="M6769" s="7">
        <v>3238</v>
      </c>
      <c r="N6769" s="3">
        <v>45577</v>
      </c>
      <c r="O6769" s="4" t="str">
        <f t="shared" si="737"/>
        <v>2024-10</v>
      </c>
      <c r="P6769" s="4" t="str">
        <f t="shared" si="738"/>
        <v>10</v>
      </c>
      <c r="Q6769" s="4" t="str">
        <f t="shared" si="739"/>
        <v>October</v>
      </c>
      <c r="R6769" s="30" t="str">
        <f t="shared" si="740"/>
        <v>12</v>
      </c>
      <c r="W6769" t="str">
        <f t="shared" si="741"/>
        <v>ok</v>
      </c>
    </row>
    <row r="6770" spans="1:23" x14ac:dyDescent="0.3">
      <c r="A6770" t="s">
        <v>6812</v>
      </c>
      <c r="B6770" t="s">
        <v>11</v>
      </c>
      <c r="C6770" t="s">
        <v>12</v>
      </c>
      <c r="D6770" t="s">
        <v>13</v>
      </c>
      <c r="E6770" t="s">
        <v>14</v>
      </c>
      <c r="F6770" t="s">
        <v>31</v>
      </c>
      <c r="G6770" s="5">
        <v>9446.14</v>
      </c>
      <c r="H6770" s="5">
        <f t="shared" si="735"/>
        <v>170.03051999999997</v>
      </c>
      <c r="I6770" s="6">
        <v>1</v>
      </c>
      <c r="J6770" s="6">
        <v>9446.14</v>
      </c>
      <c r="K6770" s="5">
        <f t="shared" si="736"/>
        <v>170.03051999999997</v>
      </c>
      <c r="L6770" s="7">
        <v>4.9400000000000004</v>
      </c>
      <c r="M6770" s="7">
        <v>1992</v>
      </c>
      <c r="N6770" s="3">
        <v>45382</v>
      </c>
      <c r="O6770" s="4" t="str">
        <f t="shared" si="737"/>
        <v>2024-03</v>
      </c>
      <c r="P6770" s="4" t="str">
        <f t="shared" si="738"/>
        <v>03</v>
      </c>
      <c r="Q6770" s="4" t="str">
        <f t="shared" si="739"/>
        <v>March</v>
      </c>
      <c r="R6770" s="30" t="str">
        <f t="shared" si="740"/>
        <v>31</v>
      </c>
      <c r="W6770" t="str">
        <f t="shared" si="741"/>
        <v>ok</v>
      </c>
    </row>
    <row r="6771" spans="1:23" x14ac:dyDescent="0.3">
      <c r="A6771" t="s">
        <v>6813</v>
      </c>
      <c r="B6771" t="s">
        <v>23</v>
      </c>
      <c r="C6771" t="s">
        <v>24</v>
      </c>
      <c r="D6771" t="s">
        <v>25</v>
      </c>
      <c r="E6771" t="s">
        <v>20</v>
      </c>
      <c r="F6771" t="s">
        <v>26</v>
      </c>
      <c r="G6771" s="5">
        <v>12651.38</v>
      </c>
      <c r="H6771" s="5">
        <f t="shared" si="735"/>
        <v>227.72483999999997</v>
      </c>
      <c r="I6771" s="6">
        <v>2</v>
      </c>
      <c r="J6771" s="6">
        <v>25302.76</v>
      </c>
      <c r="K6771" s="5">
        <f t="shared" si="736"/>
        <v>455.44967999999994</v>
      </c>
      <c r="L6771" s="7">
        <v>3.87</v>
      </c>
      <c r="M6771" s="7">
        <v>1862</v>
      </c>
      <c r="N6771" s="3">
        <v>45429</v>
      </c>
      <c r="O6771" s="4" t="str">
        <f t="shared" si="737"/>
        <v>2024-05</v>
      </c>
      <c r="P6771" s="4" t="str">
        <f t="shared" si="738"/>
        <v>05</v>
      </c>
      <c r="Q6771" s="4" t="str">
        <f t="shared" si="739"/>
        <v>May</v>
      </c>
      <c r="R6771" s="30" t="str">
        <f t="shared" si="740"/>
        <v>17</v>
      </c>
      <c r="W6771" t="str">
        <f t="shared" si="741"/>
        <v>ok</v>
      </c>
    </row>
    <row r="6772" spans="1:23" x14ac:dyDescent="0.3">
      <c r="A6772" t="s">
        <v>6814</v>
      </c>
      <c r="B6772" t="s">
        <v>11</v>
      </c>
      <c r="C6772" t="s">
        <v>12</v>
      </c>
      <c r="D6772" t="s">
        <v>13</v>
      </c>
      <c r="E6772" t="s">
        <v>20</v>
      </c>
      <c r="F6772" t="s">
        <v>60</v>
      </c>
      <c r="G6772" s="5">
        <v>17343.95</v>
      </c>
      <c r="H6772" s="5">
        <f t="shared" si="735"/>
        <v>312.19110000000001</v>
      </c>
      <c r="I6772" s="6">
        <v>3</v>
      </c>
      <c r="J6772" s="6">
        <v>52031.85</v>
      </c>
      <c r="K6772" s="5">
        <f t="shared" si="736"/>
        <v>936.57330000000002</v>
      </c>
      <c r="L6772" s="7">
        <v>4.13</v>
      </c>
      <c r="M6772" s="7">
        <v>1659</v>
      </c>
      <c r="N6772" s="3">
        <v>45557</v>
      </c>
      <c r="O6772" s="4" t="str">
        <f t="shared" si="737"/>
        <v>2024-09</v>
      </c>
      <c r="P6772" s="4" t="str">
        <f t="shared" si="738"/>
        <v>09</v>
      </c>
      <c r="Q6772" s="4" t="str">
        <f t="shared" si="739"/>
        <v>September</v>
      </c>
      <c r="R6772" s="30" t="str">
        <f t="shared" si="740"/>
        <v>22</v>
      </c>
      <c r="W6772" t="str">
        <f t="shared" si="741"/>
        <v>ok</v>
      </c>
    </row>
    <row r="6773" spans="1:23" x14ac:dyDescent="0.3">
      <c r="A6773" t="s">
        <v>6815</v>
      </c>
      <c r="B6773" t="s">
        <v>23</v>
      </c>
      <c r="C6773" t="s">
        <v>24</v>
      </c>
      <c r="D6773" t="s">
        <v>25</v>
      </c>
      <c r="E6773" t="s">
        <v>20</v>
      </c>
      <c r="F6773" t="s">
        <v>26</v>
      </c>
      <c r="G6773" s="5">
        <v>5190.57</v>
      </c>
      <c r="H6773" s="5">
        <f t="shared" si="735"/>
        <v>93.43025999999999</v>
      </c>
      <c r="I6773" s="6">
        <v>5</v>
      </c>
      <c r="J6773" s="6">
        <v>25952.85</v>
      </c>
      <c r="K6773" s="5">
        <f t="shared" si="736"/>
        <v>467.15129999999994</v>
      </c>
      <c r="L6773" s="7">
        <v>4.7699999999999996</v>
      </c>
      <c r="M6773" s="7">
        <v>3271</v>
      </c>
      <c r="N6773" s="3">
        <v>45444</v>
      </c>
      <c r="O6773" s="4" t="str">
        <f t="shared" si="737"/>
        <v>2024-06</v>
      </c>
      <c r="P6773" s="4" t="str">
        <f t="shared" si="738"/>
        <v>06</v>
      </c>
      <c r="Q6773" s="4" t="str">
        <f t="shared" si="739"/>
        <v>June</v>
      </c>
      <c r="R6773" s="30" t="str">
        <f t="shared" si="740"/>
        <v>01</v>
      </c>
      <c r="W6773" t="str">
        <f t="shared" si="741"/>
        <v>ok</v>
      </c>
    </row>
    <row r="6774" spans="1:23" x14ac:dyDescent="0.3">
      <c r="A6774" t="s">
        <v>6816</v>
      </c>
      <c r="B6774" t="s">
        <v>17</v>
      </c>
      <c r="C6774" t="s">
        <v>18</v>
      </c>
      <c r="D6774" t="s">
        <v>19</v>
      </c>
      <c r="E6774" t="s">
        <v>45</v>
      </c>
      <c r="F6774" t="s">
        <v>60</v>
      </c>
      <c r="G6774" s="5">
        <v>17003.11</v>
      </c>
      <c r="H6774" s="5">
        <f t="shared" si="735"/>
        <v>306.05597999999998</v>
      </c>
      <c r="I6774" s="6">
        <v>5</v>
      </c>
      <c r="J6774" s="6">
        <v>85015.55</v>
      </c>
      <c r="K6774" s="5">
        <f t="shared" si="736"/>
        <v>1530.2799</v>
      </c>
      <c r="L6774" s="7">
        <v>2.95</v>
      </c>
      <c r="M6774" s="7">
        <v>3042</v>
      </c>
      <c r="N6774" s="3">
        <v>45573</v>
      </c>
      <c r="O6774" s="4" t="str">
        <f t="shared" si="737"/>
        <v>2024-10</v>
      </c>
      <c r="P6774" s="4" t="str">
        <f t="shared" si="738"/>
        <v>10</v>
      </c>
      <c r="Q6774" s="4" t="str">
        <f t="shared" si="739"/>
        <v>October</v>
      </c>
      <c r="R6774" s="30" t="str">
        <f t="shared" si="740"/>
        <v>08</v>
      </c>
      <c r="W6774" t="str">
        <f t="shared" si="741"/>
        <v>ok</v>
      </c>
    </row>
    <row r="6775" spans="1:23" x14ac:dyDescent="0.3">
      <c r="A6775" t="s">
        <v>6817</v>
      </c>
      <c r="B6775" t="s">
        <v>11</v>
      </c>
      <c r="C6775" t="s">
        <v>12</v>
      </c>
      <c r="D6775" t="s">
        <v>13</v>
      </c>
      <c r="E6775" t="s">
        <v>45</v>
      </c>
      <c r="F6775" t="s">
        <v>31</v>
      </c>
      <c r="G6775" s="5">
        <v>7585.6</v>
      </c>
      <c r="H6775" s="5">
        <f t="shared" si="735"/>
        <v>136.54079999999999</v>
      </c>
      <c r="I6775" s="6">
        <v>2</v>
      </c>
      <c r="J6775" s="6">
        <v>15171.2</v>
      </c>
      <c r="K6775" s="5">
        <f t="shared" si="736"/>
        <v>273.08159999999998</v>
      </c>
      <c r="L6775" s="7">
        <v>3.32</v>
      </c>
      <c r="M6775" s="7">
        <v>1090</v>
      </c>
      <c r="N6775" s="3">
        <v>45560</v>
      </c>
      <c r="O6775" s="4" t="str">
        <f t="shared" si="737"/>
        <v>2024-09</v>
      </c>
      <c r="P6775" s="4" t="str">
        <f t="shared" si="738"/>
        <v>09</v>
      </c>
      <c r="Q6775" s="4" t="str">
        <f t="shared" si="739"/>
        <v>September</v>
      </c>
      <c r="R6775" s="30" t="str">
        <f t="shared" si="740"/>
        <v>25</v>
      </c>
      <c r="W6775" t="str">
        <f t="shared" si="741"/>
        <v>ok</v>
      </c>
    </row>
    <row r="6776" spans="1:23" x14ac:dyDescent="0.3">
      <c r="A6776" t="s">
        <v>6818</v>
      </c>
      <c r="B6776" t="s">
        <v>47</v>
      </c>
      <c r="C6776" t="s">
        <v>12</v>
      </c>
      <c r="D6776" t="s">
        <v>48</v>
      </c>
      <c r="E6776" t="s">
        <v>14</v>
      </c>
      <c r="F6776" t="s">
        <v>31</v>
      </c>
      <c r="G6776" s="5">
        <v>14523.4</v>
      </c>
      <c r="H6776" s="5">
        <f t="shared" si="735"/>
        <v>261.4212</v>
      </c>
      <c r="I6776" s="6">
        <v>2</v>
      </c>
      <c r="J6776" s="6">
        <v>29046.799999999999</v>
      </c>
      <c r="K6776" s="5">
        <f t="shared" si="736"/>
        <v>522.8424</v>
      </c>
      <c r="L6776" s="7">
        <v>2.4</v>
      </c>
      <c r="M6776" s="7">
        <v>4047</v>
      </c>
      <c r="N6776" s="3">
        <v>45599</v>
      </c>
      <c r="O6776" s="4" t="str">
        <f t="shared" si="737"/>
        <v>2024-11</v>
      </c>
      <c r="P6776" s="4" t="str">
        <f t="shared" si="738"/>
        <v>11</v>
      </c>
      <c r="Q6776" s="4" t="str">
        <f t="shared" si="739"/>
        <v>November</v>
      </c>
      <c r="R6776" s="30" t="str">
        <f t="shared" si="740"/>
        <v>03</v>
      </c>
      <c r="W6776" t="str">
        <f t="shared" si="741"/>
        <v>ok</v>
      </c>
    </row>
    <row r="6777" spans="1:23" x14ac:dyDescent="0.3">
      <c r="A6777" t="s">
        <v>6819</v>
      </c>
      <c r="B6777" t="s">
        <v>36</v>
      </c>
      <c r="C6777" t="s">
        <v>18</v>
      </c>
      <c r="D6777" t="s">
        <v>37</v>
      </c>
      <c r="E6777" t="s">
        <v>14</v>
      </c>
      <c r="F6777" t="s">
        <v>38</v>
      </c>
      <c r="G6777" s="5">
        <v>17145.41</v>
      </c>
      <c r="H6777" s="5">
        <f t="shared" si="735"/>
        <v>308.61737999999997</v>
      </c>
      <c r="I6777" s="6">
        <v>5</v>
      </c>
      <c r="J6777" s="6">
        <v>85727.05</v>
      </c>
      <c r="K6777" s="5">
        <f t="shared" si="736"/>
        <v>1543.0868999999998</v>
      </c>
      <c r="L6777" s="7">
        <v>4.2</v>
      </c>
      <c r="M6777" s="7">
        <v>2397</v>
      </c>
      <c r="N6777" s="3">
        <v>45493</v>
      </c>
      <c r="O6777" s="4" t="str">
        <f t="shared" si="737"/>
        <v>2024-07</v>
      </c>
      <c r="P6777" s="4" t="str">
        <f t="shared" si="738"/>
        <v>07</v>
      </c>
      <c r="Q6777" s="4" t="str">
        <f t="shared" si="739"/>
        <v>July</v>
      </c>
      <c r="R6777" s="30" t="str">
        <f t="shared" si="740"/>
        <v>20</v>
      </c>
      <c r="W6777" t="str">
        <f t="shared" si="741"/>
        <v>ok</v>
      </c>
    </row>
    <row r="6778" spans="1:23" x14ac:dyDescent="0.3">
      <c r="A6778" t="s">
        <v>6820</v>
      </c>
      <c r="B6778" t="s">
        <v>36</v>
      </c>
      <c r="C6778" t="s">
        <v>18</v>
      </c>
      <c r="D6778" t="s">
        <v>37</v>
      </c>
      <c r="E6778" t="s">
        <v>45</v>
      </c>
      <c r="F6778" t="s">
        <v>26</v>
      </c>
      <c r="G6778" s="5">
        <v>19955.080000000002</v>
      </c>
      <c r="H6778" s="5">
        <f t="shared" si="735"/>
        <v>359.19144</v>
      </c>
      <c r="I6778" s="6">
        <v>1</v>
      </c>
      <c r="J6778" s="6">
        <v>19955.080000000002</v>
      </c>
      <c r="K6778" s="5">
        <f t="shared" si="736"/>
        <v>359.19144</v>
      </c>
      <c r="L6778" s="7">
        <v>3.98</v>
      </c>
      <c r="M6778" s="7">
        <v>3425</v>
      </c>
      <c r="N6778" s="3">
        <v>45483</v>
      </c>
      <c r="O6778" s="4" t="str">
        <f t="shared" si="737"/>
        <v>2024-07</v>
      </c>
      <c r="P6778" s="4" t="str">
        <f t="shared" si="738"/>
        <v>07</v>
      </c>
      <c r="Q6778" s="4" t="str">
        <f t="shared" si="739"/>
        <v>July</v>
      </c>
      <c r="R6778" s="30" t="str">
        <f t="shared" si="740"/>
        <v>10</v>
      </c>
      <c r="W6778" t="str">
        <f t="shared" si="741"/>
        <v>ok</v>
      </c>
    </row>
    <row r="6779" spans="1:23" x14ac:dyDescent="0.3">
      <c r="A6779" t="s">
        <v>6821</v>
      </c>
      <c r="B6779" t="s">
        <v>51</v>
      </c>
      <c r="C6779" t="s">
        <v>29</v>
      </c>
      <c r="D6779" t="s">
        <v>52</v>
      </c>
      <c r="E6779" t="s">
        <v>45</v>
      </c>
      <c r="F6779" t="s">
        <v>21</v>
      </c>
      <c r="G6779" s="5">
        <v>6575.25</v>
      </c>
      <c r="H6779" s="5">
        <f t="shared" si="735"/>
        <v>118.35449999999999</v>
      </c>
      <c r="I6779" s="6">
        <v>2</v>
      </c>
      <c r="J6779" s="6">
        <v>13150.5</v>
      </c>
      <c r="K6779" s="5">
        <f t="shared" si="736"/>
        <v>236.70899999999997</v>
      </c>
      <c r="L6779" s="7">
        <v>2.4500000000000002</v>
      </c>
      <c r="M6779" s="7">
        <v>3532</v>
      </c>
      <c r="N6779" s="3">
        <v>45595</v>
      </c>
      <c r="O6779" s="4" t="str">
        <f t="shared" si="737"/>
        <v>2024-10</v>
      </c>
      <c r="P6779" s="4" t="str">
        <f t="shared" si="738"/>
        <v>10</v>
      </c>
      <c r="Q6779" s="4" t="str">
        <f t="shared" si="739"/>
        <v>October</v>
      </c>
      <c r="R6779" s="30" t="str">
        <f t="shared" si="740"/>
        <v>30</v>
      </c>
      <c r="W6779" t="str">
        <f t="shared" si="741"/>
        <v>ok</v>
      </c>
    </row>
    <row r="6780" spans="1:23" x14ac:dyDescent="0.3">
      <c r="A6780" t="s">
        <v>6822</v>
      </c>
      <c r="B6780" t="s">
        <v>28</v>
      </c>
      <c r="C6780" t="s">
        <v>29</v>
      </c>
      <c r="D6780" t="s">
        <v>30</v>
      </c>
      <c r="E6780" t="s">
        <v>14</v>
      </c>
      <c r="F6780" t="s">
        <v>15</v>
      </c>
      <c r="G6780" s="5">
        <v>3735.86</v>
      </c>
      <c r="H6780" s="5">
        <f t="shared" si="735"/>
        <v>67.245480000000001</v>
      </c>
      <c r="I6780" s="6">
        <v>3</v>
      </c>
      <c r="J6780" s="6">
        <v>11207.58</v>
      </c>
      <c r="K6780" s="5">
        <f t="shared" si="736"/>
        <v>201.73644000000002</v>
      </c>
      <c r="L6780" s="7">
        <v>4.93</v>
      </c>
      <c r="M6780" s="7">
        <v>3168</v>
      </c>
      <c r="N6780" s="3">
        <v>45408</v>
      </c>
      <c r="O6780" s="4" t="str">
        <f t="shared" si="737"/>
        <v>2024-04</v>
      </c>
      <c r="P6780" s="4" t="str">
        <f t="shared" si="738"/>
        <v>04</v>
      </c>
      <c r="Q6780" s="4" t="str">
        <f t="shared" si="739"/>
        <v>April</v>
      </c>
      <c r="R6780" s="30" t="str">
        <f t="shared" si="740"/>
        <v>26</v>
      </c>
      <c r="W6780" t="str">
        <f t="shared" si="741"/>
        <v>ok</v>
      </c>
    </row>
    <row r="6781" spans="1:23" x14ac:dyDescent="0.3">
      <c r="A6781" t="s">
        <v>6823</v>
      </c>
      <c r="B6781" t="s">
        <v>36</v>
      </c>
      <c r="C6781" t="s">
        <v>18</v>
      </c>
      <c r="D6781" t="s">
        <v>37</v>
      </c>
      <c r="E6781" t="s">
        <v>45</v>
      </c>
      <c r="F6781" t="s">
        <v>15</v>
      </c>
      <c r="G6781" s="5">
        <v>14124.55</v>
      </c>
      <c r="H6781" s="5">
        <f t="shared" si="735"/>
        <v>254.24189999999996</v>
      </c>
      <c r="I6781" s="6">
        <v>3</v>
      </c>
      <c r="J6781" s="6">
        <v>42373.65</v>
      </c>
      <c r="K6781" s="5">
        <f t="shared" si="736"/>
        <v>762.72569999999985</v>
      </c>
      <c r="L6781" s="7">
        <v>4.62</v>
      </c>
      <c r="M6781" s="7">
        <v>1777</v>
      </c>
      <c r="N6781" s="3">
        <v>45374</v>
      </c>
      <c r="O6781" s="4" t="str">
        <f t="shared" si="737"/>
        <v>2024-03</v>
      </c>
      <c r="P6781" s="4" t="str">
        <f t="shared" si="738"/>
        <v>03</v>
      </c>
      <c r="Q6781" s="4" t="str">
        <f t="shared" si="739"/>
        <v>March</v>
      </c>
      <c r="R6781" s="30" t="str">
        <f t="shared" si="740"/>
        <v>23</v>
      </c>
      <c r="W6781" t="str">
        <f t="shared" si="741"/>
        <v>ok</v>
      </c>
    </row>
    <row r="6782" spans="1:23" x14ac:dyDescent="0.3">
      <c r="A6782" t="s">
        <v>6824</v>
      </c>
      <c r="B6782" t="s">
        <v>63</v>
      </c>
      <c r="C6782" t="s">
        <v>18</v>
      </c>
      <c r="D6782" t="s">
        <v>64</v>
      </c>
      <c r="E6782" t="s">
        <v>20</v>
      </c>
      <c r="F6782" t="s">
        <v>15</v>
      </c>
      <c r="G6782" s="5">
        <v>7991.74</v>
      </c>
      <c r="H6782" s="5">
        <f t="shared" si="735"/>
        <v>143.85131999999999</v>
      </c>
      <c r="I6782" s="6">
        <v>5</v>
      </c>
      <c r="J6782" s="6">
        <v>39958.699999999997</v>
      </c>
      <c r="K6782" s="5">
        <f t="shared" si="736"/>
        <v>719.25659999999993</v>
      </c>
      <c r="L6782" s="7">
        <v>3.14</v>
      </c>
      <c r="M6782" s="7">
        <v>3161</v>
      </c>
      <c r="N6782" s="3">
        <v>45452</v>
      </c>
      <c r="O6782" s="4" t="str">
        <f t="shared" si="737"/>
        <v>2024-06</v>
      </c>
      <c r="P6782" s="4" t="str">
        <f t="shared" si="738"/>
        <v>06</v>
      </c>
      <c r="Q6782" s="4" t="str">
        <f t="shared" si="739"/>
        <v>June</v>
      </c>
      <c r="R6782" s="30" t="str">
        <f t="shared" si="740"/>
        <v>09</v>
      </c>
      <c r="W6782" t="str">
        <f t="shared" si="741"/>
        <v>ok</v>
      </c>
    </row>
    <row r="6783" spans="1:23" x14ac:dyDescent="0.3">
      <c r="A6783" t="s">
        <v>6825</v>
      </c>
      <c r="B6783" t="s">
        <v>28</v>
      </c>
      <c r="C6783" t="s">
        <v>29</v>
      </c>
      <c r="D6783" t="s">
        <v>30</v>
      </c>
      <c r="E6783" t="s">
        <v>14</v>
      </c>
      <c r="F6783" t="s">
        <v>26</v>
      </c>
      <c r="G6783" s="5">
        <v>4358.43</v>
      </c>
      <c r="H6783" s="5">
        <f t="shared" si="735"/>
        <v>78.451740000000001</v>
      </c>
      <c r="I6783" s="6">
        <v>2</v>
      </c>
      <c r="J6783" s="6">
        <v>8716.86</v>
      </c>
      <c r="K6783" s="5">
        <f t="shared" si="736"/>
        <v>156.90348</v>
      </c>
      <c r="L6783" s="7">
        <v>2.29</v>
      </c>
      <c r="M6783" s="7">
        <v>482</v>
      </c>
      <c r="N6783" s="3">
        <v>45406</v>
      </c>
      <c r="O6783" s="4" t="str">
        <f t="shared" si="737"/>
        <v>2024-04</v>
      </c>
      <c r="P6783" s="4" t="str">
        <f t="shared" si="738"/>
        <v>04</v>
      </c>
      <c r="Q6783" s="4" t="str">
        <f t="shared" si="739"/>
        <v>April</v>
      </c>
      <c r="R6783" s="30" t="str">
        <f t="shared" si="740"/>
        <v>24</v>
      </c>
      <c r="W6783" t="str">
        <f t="shared" si="741"/>
        <v>ok</v>
      </c>
    </row>
    <row r="6784" spans="1:23" x14ac:dyDescent="0.3">
      <c r="A6784" t="s">
        <v>6826</v>
      </c>
      <c r="B6784" t="s">
        <v>28</v>
      </c>
      <c r="C6784" t="s">
        <v>29</v>
      </c>
      <c r="D6784" t="s">
        <v>30</v>
      </c>
      <c r="E6784" t="s">
        <v>14</v>
      </c>
      <c r="F6784" t="s">
        <v>15</v>
      </c>
      <c r="G6784" s="5">
        <v>14221.2</v>
      </c>
      <c r="H6784" s="5">
        <f t="shared" si="735"/>
        <v>255.98159999999999</v>
      </c>
      <c r="I6784" s="6">
        <v>5</v>
      </c>
      <c r="J6784" s="6">
        <v>71106</v>
      </c>
      <c r="K6784" s="5">
        <f t="shared" si="736"/>
        <v>1279.9079999999999</v>
      </c>
      <c r="L6784" s="7">
        <v>3.23</v>
      </c>
      <c r="M6784" s="7">
        <v>4411</v>
      </c>
      <c r="N6784" s="3">
        <v>45563</v>
      </c>
      <c r="O6784" s="4" t="str">
        <f t="shared" si="737"/>
        <v>2024-09</v>
      </c>
      <c r="P6784" s="4" t="str">
        <f t="shared" si="738"/>
        <v>09</v>
      </c>
      <c r="Q6784" s="4" t="str">
        <f t="shared" si="739"/>
        <v>September</v>
      </c>
      <c r="R6784" s="30" t="str">
        <f t="shared" si="740"/>
        <v>28</v>
      </c>
      <c r="W6784" t="str">
        <f t="shared" si="741"/>
        <v>ok</v>
      </c>
    </row>
    <row r="6785" spans="1:23" x14ac:dyDescent="0.3">
      <c r="A6785" t="s">
        <v>6827</v>
      </c>
      <c r="B6785" t="s">
        <v>17</v>
      </c>
      <c r="C6785" t="s">
        <v>18</v>
      </c>
      <c r="D6785" t="s">
        <v>19</v>
      </c>
      <c r="E6785" t="s">
        <v>45</v>
      </c>
      <c r="F6785" t="s">
        <v>21</v>
      </c>
      <c r="G6785" s="5">
        <v>3678.13</v>
      </c>
      <c r="H6785" s="5">
        <f t="shared" si="735"/>
        <v>66.206339999999997</v>
      </c>
      <c r="I6785" s="6">
        <v>4</v>
      </c>
      <c r="J6785" s="6">
        <v>14712.52</v>
      </c>
      <c r="K6785" s="5">
        <f t="shared" si="736"/>
        <v>264.82535999999999</v>
      </c>
      <c r="L6785" s="7">
        <v>1.8</v>
      </c>
      <c r="M6785" s="7">
        <v>3110</v>
      </c>
      <c r="N6785" s="3">
        <v>45321</v>
      </c>
      <c r="O6785" s="4" t="str">
        <f t="shared" si="737"/>
        <v>2024-01</v>
      </c>
      <c r="P6785" s="4" t="str">
        <f t="shared" si="738"/>
        <v>01</v>
      </c>
      <c r="Q6785" s="4" t="str">
        <f t="shared" si="739"/>
        <v>January</v>
      </c>
      <c r="R6785" s="30" t="str">
        <f t="shared" si="740"/>
        <v>30</v>
      </c>
      <c r="W6785" t="str">
        <f t="shared" si="741"/>
        <v>ok</v>
      </c>
    </row>
    <row r="6786" spans="1:23" x14ac:dyDescent="0.3">
      <c r="A6786" t="s">
        <v>6828</v>
      </c>
      <c r="B6786" t="s">
        <v>63</v>
      </c>
      <c r="C6786" t="s">
        <v>18</v>
      </c>
      <c r="D6786" t="s">
        <v>64</v>
      </c>
      <c r="E6786" t="s">
        <v>45</v>
      </c>
      <c r="F6786" t="s">
        <v>26</v>
      </c>
      <c r="G6786" s="5">
        <v>12884.07</v>
      </c>
      <c r="H6786" s="5">
        <f t="shared" si="735"/>
        <v>231.91325999999998</v>
      </c>
      <c r="I6786" s="6">
        <v>1</v>
      </c>
      <c r="J6786" s="6">
        <v>12884.07</v>
      </c>
      <c r="K6786" s="5">
        <f t="shared" si="736"/>
        <v>231.91325999999998</v>
      </c>
      <c r="L6786" s="7">
        <v>4.34</v>
      </c>
      <c r="M6786" s="7">
        <v>625</v>
      </c>
      <c r="N6786" s="3">
        <v>45373</v>
      </c>
      <c r="O6786" s="4" t="str">
        <f t="shared" si="737"/>
        <v>2024-03</v>
      </c>
      <c r="P6786" s="4" t="str">
        <f t="shared" si="738"/>
        <v>03</v>
      </c>
      <c r="Q6786" s="4" t="str">
        <f t="shared" si="739"/>
        <v>March</v>
      </c>
      <c r="R6786" s="30" t="str">
        <f t="shared" si="740"/>
        <v>22</v>
      </c>
      <c r="W6786" t="str">
        <f t="shared" si="741"/>
        <v>ok</v>
      </c>
    </row>
    <row r="6787" spans="1:23" x14ac:dyDescent="0.3">
      <c r="A6787" t="s">
        <v>6829</v>
      </c>
      <c r="B6787" t="s">
        <v>28</v>
      </c>
      <c r="C6787" t="s">
        <v>29</v>
      </c>
      <c r="D6787" t="s">
        <v>30</v>
      </c>
      <c r="E6787" t="s">
        <v>14</v>
      </c>
      <c r="F6787" t="s">
        <v>15</v>
      </c>
      <c r="G6787" s="5">
        <v>12849.98</v>
      </c>
      <c r="H6787" s="5">
        <f t="shared" ref="H6787:H6850" si="742">G6787*0.018</f>
        <v>231.29963999999998</v>
      </c>
      <c r="I6787" s="6">
        <v>1</v>
      </c>
      <c r="J6787" s="6">
        <v>12849.98</v>
      </c>
      <c r="K6787" s="5">
        <f t="shared" ref="K6787:K6850" si="743">H6787*I6787</f>
        <v>231.29963999999998</v>
      </c>
      <c r="L6787" s="7">
        <v>2.34</v>
      </c>
      <c r="M6787" s="7">
        <v>239</v>
      </c>
      <c r="N6787" s="3">
        <v>45609</v>
      </c>
      <c r="O6787" s="4" t="str">
        <f t="shared" ref="O6787:O6850" si="744">TEXT(N6787,"yyyy-mm")</f>
        <v>2024-11</v>
      </c>
      <c r="P6787" s="4" t="str">
        <f t="shared" ref="P6787:P6850" si="745">TEXT(N6787,"mm")</f>
        <v>11</v>
      </c>
      <c r="Q6787" s="4" t="str">
        <f t="shared" ref="Q6787:Q6850" si="746">TEXT(DATE(2024,P6787,1),"mmmm")</f>
        <v>November</v>
      </c>
      <c r="R6787" s="30" t="str">
        <f t="shared" ref="R6787:R6850" si="747">TEXT(N6787,"dd")</f>
        <v>13</v>
      </c>
      <c r="W6787" t="str">
        <f t="shared" ref="W6787:W6850" si="748">IF(G6787*I6787=J6787,"ok","False")</f>
        <v>ok</v>
      </c>
    </row>
    <row r="6788" spans="1:23" x14ac:dyDescent="0.3">
      <c r="A6788" t="s">
        <v>6830</v>
      </c>
      <c r="B6788" t="s">
        <v>36</v>
      </c>
      <c r="C6788" t="s">
        <v>18</v>
      </c>
      <c r="D6788" t="s">
        <v>37</v>
      </c>
      <c r="E6788" t="s">
        <v>14</v>
      </c>
      <c r="F6788" t="s">
        <v>21</v>
      </c>
      <c r="G6788" s="5">
        <v>5988.96</v>
      </c>
      <c r="H6788" s="5">
        <f t="shared" si="742"/>
        <v>107.80127999999999</v>
      </c>
      <c r="I6788" s="6">
        <v>2</v>
      </c>
      <c r="J6788" s="6">
        <v>11977.92</v>
      </c>
      <c r="K6788" s="5">
        <f t="shared" si="743"/>
        <v>215.60255999999998</v>
      </c>
      <c r="L6788" s="7">
        <v>1.03</v>
      </c>
      <c r="M6788" s="7">
        <v>4247</v>
      </c>
      <c r="N6788" s="3">
        <v>45387</v>
      </c>
      <c r="O6788" s="4" t="str">
        <f t="shared" si="744"/>
        <v>2024-04</v>
      </c>
      <c r="P6788" s="4" t="str">
        <f t="shared" si="745"/>
        <v>04</v>
      </c>
      <c r="Q6788" s="4" t="str">
        <f t="shared" si="746"/>
        <v>April</v>
      </c>
      <c r="R6788" s="30" t="str">
        <f t="shared" si="747"/>
        <v>05</v>
      </c>
      <c r="W6788" t="str">
        <f t="shared" si="748"/>
        <v>ok</v>
      </c>
    </row>
    <row r="6789" spans="1:23" x14ac:dyDescent="0.3">
      <c r="A6789" t="s">
        <v>6831</v>
      </c>
      <c r="B6789" t="s">
        <v>47</v>
      </c>
      <c r="C6789" t="s">
        <v>12</v>
      </c>
      <c r="D6789" t="s">
        <v>48</v>
      </c>
      <c r="E6789" t="s">
        <v>14</v>
      </c>
      <c r="F6789" t="s">
        <v>38</v>
      </c>
      <c r="G6789" s="5">
        <v>5372.8</v>
      </c>
      <c r="H6789" s="5">
        <f t="shared" si="742"/>
        <v>96.710399999999993</v>
      </c>
      <c r="I6789" s="6">
        <v>3</v>
      </c>
      <c r="J6789" s="6">
        <v>16118.4</v>
      </c>
      <c r="K6789" s="5">
        <f t="shared" si="743"/>
        <v>290.13119999999998</v>
      </c>
      <c r="L6789" s="7">
        <v>2.66</v>
      </c>
      <c r="M6789" s="7">
        <v>2452</v>
      </c>
      <c r="N6789" s="3">
        <v>45362</v>
      </c>
      <c r="O6789" s="4" t="str">
        <f t="shared" si="744"/>
        <v>2024-03</v>
      </c>
      <c r="P6789" s="4" t="str">
        <f t="shared" si="745"/>
        <v>03</v>
      </c>
      <c r="Q6789" s="4" t="str">
        <f t="shared" si="746"/>
        <v>March</v>
      </c>
      <c r="R6789" s="30" t="str">
        <f t="shared" si="747"/>
        <v>11</v>
      </c>
      <c r="W6789" t="str">
        <f t="shared" si="748"/>
        <v>ok</v>
      </c>
    </row>
    <row r="6790" spans="1:23" x14ac:dyDescent="0.3">
      <c r="A6790" t="s">
        <v>6832</v>
      </c>
      <c r="B6790" t="s">
        <v>17</v>
      </c>
      <c r="C6790" t="s">
        <v>18</v>
      </c>
      <c r="D6790" t="s">
        <v>19</v>
      </c>
      <c r="E6790" t="s">
        <v>14</v>
      </c>
      <c r="F6790" t="s">
        <v>15</v>
      </c>
      <c r="G6790" s="5">
        <v>7348.79</v>
      </c>
      <c r="H6790" s="5">
        <f t="shared" si="742"/>
        <v>132.27821999999998</v>
      </c>
      <c r="I6790" s="6">
        <v>5</v>
      </c>
      <c r="J6790" s="6">
        <v>36743.949999999997</v>
      </c>
      <c r="K6790" s="5">
        <f t="shared" si="743"/>
        <v>661.39109999999982</v>
      </c>
      <c r="L6790" s="7">
        <v>1.95</v>
      </c>
      <c r="M6790" s="7">
        <v>760</v>
      </c>
      <c r="N6790" s="3">
        <v>45521</v>
      </c>
      <c r="O6790" s="4" t="str">
        <f t="shared" si="744"/>
        <v>2024-08</v>
      </c>
      <c r="P6790" s="4" t="str">
        <f t="shared" si="745"/>
        <v>08</v>
      </c>
      <c r="Q6790" s="4" t="str">
        <f t="shared" si="746"/>
        <v>August</v>
      </c>
      <c r="R6790" s="30" t="str">
        <f t="shared" si="747"/>
        <v>17</v>
      </c>
      <c r="W6790" t="str">
        <f t="shared" si="748"/>
        <v>ok</v>
      </c>
    </row>
    <row r="6791" spans="1:23" x14ac:dyDescent="0.3">
      <c r="A6791" t="s">
        <v>6833</v>
      </c>
      <c r="B6791" t="s">
        <v>36</v>
      </c>
      <c r="C6791" t="s">
        <v>18</v>
      </c>
      <c r="D6791" t="s">
        <v>37</v>
      </c>
      <c r="E6791" t="s">
        <v>20</v>
      </c>
      <c r="F6791" t="s">
        <v>31</v>
      </c>
      <c r="G6791" s="5">
        <v>15015.69</v>
      </c>
      <c r="H6791" s="5">
        <f t="shared" si="742"/>
        <v>270.28242</v>
      </c>
      <c r="I6791" s="6">
        <v>1</v>
      </c>
      <c r="J6791" s="6">
        <v>15015.69</v>
      </c>
      <c r="K6791" s="5">
        <f t="shared" si="743"/>
        <v>270.28242</v>
      </c>
      <c r="L6791" s="7">
        <v>4.7</v>
      </c>
      <c r="M6791" s="7">
        <v>4236</v>
      </c>
      <c r="N6791" s="3">
        <v>45495</v>
      </c>
      <c r="O6791" s="4" t="str">
        <f t="shared" si="744"/>
        <v>2024-07</v>
      </c>
      <c r="P6791" s="4" t="str">
        <f t="shared" si="745"/>
        <v>07</v>
      </c>
      <c r="Q6791" s="4" t="str">
        <f t="shared" si="746"/>
        <v>July</v>
      </c>
      <c r="R6791" s="30" t="str">
        <f t="shared" si="747"/>
        <v>22</v>
      </c>
      <c r="W6791" t="str">
        <f t="shared" si="748"/>
        <v>ok</v>
      </c>
    </row>
    <row r="6792" spans="1:23" x14ac:dyDescent="0.3">
      <c r="A6792" t="s">
        <v>6834</v>
      </c>
      <c r="B6792" t="s">
        <v>11</v>
      </c>
      <c r="C6792" t="s">
        <v>12</v>
      </c>
      <c r="D6792" t="s">
        <v>13</v>
      </c>
      <c r="E6792" t="s">
        <v>45</v>
      </c>
      <c r="F6792" t="s">
        <v>15</v>
      </c>
      <c r="G6792" s="5">
        <v>3327.86</v>
      </c>
      <c r="H6792" s="5">
        <f t="shared" si="742"/>
        <v>59.901479999999999</v>
      </c>
      <c r="I6792" s="6">
        <v>1</v>
      </c>
      <c r="J6792" s="6">
        <v>3327.86</v>
      </c>
      <c r="K6792" s="5">
        <f t="shared" si="743"/>
        <v>59.901479999999999</v>
      </c>
      <c r="L6792" s="7">
        <v>3.57</v>
      </c>
      <c r="M6792" s="7">
        <v>1170</v>
      </c>
      <c r="N6792" s="3">
        <v>45500</v>
      </c>
      <c r="O6792" s="4" t="str">
        <f t="shared" si="744"/>
        <v>2024-07</v>
      </c>
      <c r="P6792" s="4" t="str">
        <f t="shared" si="745"/>
        <v>07</v>
      </c>
      <c r="Q6792" s="4" t="str">
        <f t="shared" si="746"/>
        <v>July</v>
      </c>
      <c r="R6792" s="30" t="str">
        <f t="shared" si="747"/>
        <v>27</v>
      </c>
      <c r="W6792" t="str">
        <f t="shared" si="748"/>
        <v>ok</v>
      </c>
    </row>
    <row r="6793" spans="1:23" x14ac:dyDescent="0.3">
      <c r="A6793" t="s">
        <v>6835</v>
      </c>
      <c r="B6793" t="s">
        <v>51</v>
      </c>
      <c r="C6793" t="s">
        <v>29</v>
      </c>
      <c r="D6793" t="s">
        <v>52</v>
      </c>
      <c r="E6793" t="s">
        <v>20</v>
      </c>
      <c r="F6793" t="s">
        <v>15</v>
      </c>
      <c r="G6793" s="5">
        <v>4892.57</v>
      </c>
      <c r="H6793" s="5">
        <f t="shared" si="742"/>
        <v>88.066259999999986</v>
      </c>
      <c r="I6793" s="6">
        <v>3</v>
      </c>
      <c r="J6793" s="6">
        <v>14677.71</v>
      </c>
      <c r="K6793" s="5">
        <f t="shared" si="743"/>
        <v>264.19877999999994</v>
      </c>
      <c r="L6793" s="7">
        <v>2.57</v>
      </c>
      <c r="M6793" s="7">
        <v>1584</v>
      </c>
      <c r="N6793" s="3">
        <v>45397</v>
      </c>
      <c r="O6793" s="4" t="str">
        <f t="shared" si="744"/>
        <v>2024-04</v>
      </c>
      <c r="P6793" s="4" t="str">
        <f t="shared" si="745"/>
        <v>04</v>
      </c>
      <c r="Q6793" s="4" t="str">
        <f t="shared" si="746"/>
        <v>April</v>
      </c>
      <c r="R6793" s="30" t="str">
        <f t="shared" si="747"/>
        <v>15</v>
      </c>
      <c r="W6793" t="str">
        <f t="shared" si="748"/>
        <v>ok</v>
      </c>
    </row>
    <row r="6794" spans="1:23" x14ac:dyDescent="0.3">
      <c r="A6794" t="s">
        <v>6836</v>
      </c>
      <c r="B6794" t="s">
        <v>17</v>
      </c>
      <c r="C6794" t="s">
        <v>18</v>
      </c>
      <c r="D6794" t="s">
        <v>19</v>
      </c>
      <c r="E6794" t="s">
        <v>45</v>
      </c>
      <c r="F6794" t="s">
        <v>21</v>
      </c>
      <c r="G6794" s="5">
        <v>8023.1</v>
      </c>
      <c r="H6794" s="5">
        <f t="shared" si="742"/>
        <v>144.41579999999999</v>
      </c>
      <c r="I6794" s="6">
        <v>4</v>
      </c>
      <c r="J6794" s="6">
        <v>32092.400000000001</v>
      </c>
      <c r="K6794" s="5">
        <f t="shared" si="743"/>
        <v>577.66319999999996</v>
      </c>
      <c r="L6794" s="7">
        <v>4.51</v>
      </c>
      <c r="M6794" s="7">
        <v>81</v>
      </c>
      <c r="N6794" s="3">
        <v>45629</v>
      </c>
      <c r="O6794" s="4" t="str">
        <f t="shared" si="744"/>
        <v>2024-12</v>
      </c>
      <c r="P6794" s="4" t="str">
        <f t="shared" si="745"/>
        <v>12</v>
      </c>
      <c r="Q6794" s="4" t="str">
        <f t="shared" si="746"/>
        <v>December</v>
      </c>
      <c r="R6794" s="30" t="str">
        <f t="shared" si="747"/>
        <v>03</v>
      </c>
      <c r="W6794" t="str">
        <f t="shared" si="748"/>
        <v>ok</v>
      </c>
    </row>
    <row r="6795" spans="1:23" x14ac:dyDescent="0.3">
      <c r="A6795" t="s">
        <v>6837</v>
      </c>
      <c r="B6795" t="s">
        <v>17</v>
      </c>
      <c r="C6795" t="s">
        <v>18</v>
      </c>
      <c r="D6795" t="s">
        <v>19</v>
      </c>
      <c r="E6795" t="s">
        <v>20</v>
      </c>
      <c r="F6795" t="s">
        <v>21</v>
      </c>
      <c r="G6795" s="5">
        <v>18203.09</v>
      </c>
      <c r="H6795" s="5">
        <f t="shared" si="742"/>
        <v>327.65562</v>
      </c>
      <c r="I6795" s="6">
        <v>1</v>
      </c>
      <c r="J6795" s="6">
        <v>18203.09</v>
      </c>
      <c r="K6795" s="5">
        <f t="shared" si="743"/>
        <v>327.65562</v>
      </c>
      <c r="L6795" s="7">
        <v>2.5299999999999998</v>
      </c>
      <c r="M6795" s="7">
        <v>4894</v>
      </c>
      <c r="N6795" s="3">
        <v>45607</v>
      </c>
      <c r="O6795" s="4" t="str">
        <f t="shared" si="744"/>
        <v>2024-11</v>
      </c>
      <c r="P6795" s="4" t="str">
        <f t="shared" si="745"/>
        <v>11</v>
      </c>
      <c r="Q6795" s="4" t="str">
        <f t="shared" si="746"/>
        <v>November</v>
      </c>
      <c r="R6795" s="30" t="str">
        <f t="shared" si="747"/>
        <v>11</v>
      </c>
      <c r="W6795" t="str">
        <f t="shared" si="748"/>
        <v>ok</v>
      </c>
    </row>
    <row r="6796" spans="1:23" x14ac:dyDescent="0.3">
      <c r="A6796" t="s">
        <v>6838</v>
      </c>
      <c r="B6796" t="s">
        <v>51</v>
      </c>
      <c r="C6796" t="s">
        <v>29</v>
      </c>
      <c r="D6796" t="s">
        <v>52</v>
      </c>
      <c r="E6796" t="s">
        <v>20</v>
      </c>
      <c r="F6796" t="s">
        <v>15</v>
      </c>
      <c r="G6796" s="5">
        <v>7933.84</v>
      </c>
      <c r="H6796" s="5">
        <f t="shared" si="742"/>
        <v>142.80911999999998</v>
      </c>
      <c r="I6796" s="6">
        <v>1</v>
      </c>
      <c r="J6796" s="6">
        <v>7933.84</v>
      </c>
      <c r="K6796" s="5">
        <f t="shared" si="743"/>
        <v>142.80911999999998</v>
      </c>
      <c r="L6796" s="7">
        <v>3</v>
      </c>
      <c r="M6796" s="7">
        <v>4058</v>
      </c>
      <c r="N6796" s="3">
        <v>45440</v>
      </c>
      <c r="O6796" s="4" t="str">
        <f t="shared" si="744"/>
        <v>2024-05</v>
      </c>
      <c r="P6796" s="4" t="str">
        <f t="shared" si="745"/>
        <v>05</v>
      </c>
      <c r="Q6796" s="4" t="str">
        <f t="shared" si="746"/>
        <v>May</v>
      </c>
      <c r="R6796" s="30" t="str">
        <f t="shared" si="747"/>
        <v>28</v>
      </c>
      <c r="W6796" t="str">
        <f t="shared" si="748"/>
        <v>ok</v>
      </c>
    </row>
    <row r="6797" spans="1:23" x14ac:dyDescent="0.3">
      <c r="A6797" t="s">
        <v>6839</v>
      </c>
      <c r="B6797" t="s">
        <v>63</v>
      </c>
      <c r="C6797" t="s">
        <v>18</v>
      </c>
      <c r="D6797" t="s">
        <v>64</v>
      </c>
      <c r="E6797" t="s">
        <v>14</v>
      </c>
      <c r="F6797" t="s">
        <v>15</v>
      </c>
      <c r="G6797" s="5">
        <v>12468.29</v>
      </c>
      <c r="H6797" s="5">
        <f t="shared" si="742"/>
        <v>224.42921999999999</v>
      </c>
      <c r="I6797" s="6">
        <v>5</v>
      </c>
      <c r="J6797" s="6">
        <v>62341.45</v>
      </c>
      <c r="K6797" s="5">
        <f t="shared" si="743"/>
        <v>1122.1460999999999</v>
      </c>
      <c r="L6797" s="7">
        <v>4.13</v>
      </c>
      <c r="M6797" s="7">
        <v>3543</v>
      </c>
      <c r="N6797" s="3">
        <v>45367</v>
      </c>
      <c r="O6797" s="4" t="str">
        <f t="shared" si="744"/>
        <v>2024-03</v>
      </c>
      <c r="P6797" s="4" t="str">
        <f t="shared" si="745"/>
        <v>03</v>
      </c>
      <c r="Q6797" s="4" t="str">
        <f t="shared" si="746"/>
        <v>March</v>
      </c>
      <c r="R6797" s="30" t="str">
        <f t="shared" si="747"/>
        <v>16</v>
      </c>
      <c r="W6797" t="str">
        <f t="shared" si="748"/>
        <v>ok</v>
      </c>
    </row>
    <row r="6798" spans="1:23" x14ac:dyDescent="0.3">
      <c r="A6798" t="s">
        <v>6840</v>
      </c>
      <c r="B6798" t="s">
        <v>33</v>
      </c>
      <c r="C6798" t="s">
        <v>12</v>
      </c>
      <c r="D6798" t="s">
        <v>34</v>
      </c>
      <c r="E6798" t="s">
        <v>20</v>
      </c>
      <c r="F6798" t="s">
        <v>31</v>
      </c>
      <c r="G6798" s="5">
        <v>12878.1</v>
      </c>
      <c r="H6798" s="5">
        <f t="shared" si="742"/>
        <v>231.80579999999998</v>
      </c>
      <c r="I6798" s="6">
        <v>3</v>
      </c>
      <c r="J6798" s="6">
        <v>38634.300000000003</v>
      </c>
      <c r="K6798" s="5">
        <f t="shared" si="743"/>
        <v>695.41739999999993</v>
      </c>
      <c r="L6798" s="7">
        <v>3.21</v>
      </c>
      <c r="M6798" s="7">
        <v>2898</v>
      </c>
      <c r="N6798" s="3">
        <v>45364</v>
      </c>
      <c r="O6798" s="4" t="str">
        <f t="shared" si="744"/>
        <v>2024-03</v>
      </c>
      <c r="P6798" s="4" t="str">
        <f t="shared" si="745"/>
        <v>03</v>
      </c>
      <c r="Q6798" s="4" t="str">
        <f t="shared" si="746"/>
        <v>March</v>
      </c>
      <c r="R6798" s="30" t="str">
        <f t="shared" si="747"/>
        <v>13</v>
      </c>
      <c r="W6798" t="str">
        <f t="shared" si="748"/>
        <v>ok</v>
      </c>
    </row>
    <row r="6799" spans="1:23" x14ac:dyDescent="0.3">
      <c r="A6799" t="s">
        <v>6841</v>
      </c>
      <c r="B6799" t="s">
        <v>47</v>
      </c>
      <c r="C6799" t="s">
        <v>12</v>
      </c>
      <c r="D6799" t="s">
        <v>48</v>
      </c>
      <c r="E6799" t="s">
        <v>14</v>
      </c>
      <c r="F6799" t="s">
        <v>15</v>
      </c>
      <c r="G6799" s="5">
        <v>12768.65</v>
      </c>
      <c r="H6799" s="5">
        <f t="shared" si="742"/>
        <v>229.83569999999997</v>
      </c>
      <c r="I6799" s="6">
        <v>2</v>
      </c>
      <c r="J6799" s="6">
        <v>25537.3</v>
      </c>
      <c r="K6799" s="5">
        <f t="shared" si="743"/>
        <v>459.67139999999995</v>
      </c>
      <c r="L6799" s="7">
        <v>3.58</v>
      </c>
      <c r="M6799" s="7">
        <v>3333</v>
      </c>
      <c r="N6799" s="3">
        <v>45528</v>
      </c>
      <c r="O6799" s="4" t="str">
        <f t="shared" si="744"/>
        <v>2024-08</v>
      </c>
      <c r="P6799" s="4" t="str">
        <f t="shared" si="745"/>
        <v>08</v>
      </c>
      <c r="Q6799" s="4" t="str">
        <f t="shared" si="746"/>
        <v>August</v>
      </c>
      <c r="R6799" s="30" t="str">
        <f t="shared" si="747"/>
        <v>24</v>
      </c>
      <c r="W6799" t="str">
        <f t="shared" si="748"/>
        <v>ok</v>
      </c>
    </row>
    <row r="6800" spans="1:23" x14ac:dyDescent="0.3">
      <c r="A6800" t="s">
        <v>6842</v>
      </c>
      <c r="B6800" t="s">
        <v>23</v>
      </c>
      <c r="C6800" t="s">
        <v>24</v>
      </c>
      <c r="D6800" t="s">
        <v>25</v>
      </c>
      <c r="E6800" t="s">
        <v>45</v>
      </c>
      <c r="F6800" t="s">
        <v>15</v>
      </c>
      <c r="G6800" s="5">
        <v>14033.21</v>
      </c>
      <c r="H6800" s="5">
        <f t="shared" si="742"/>
        <v>252.59777999999997</v>
      </c>
      <c r="I6800" s="6">
        <v>3</v>
      </c>
      <c r="J6800" s="6">
        <v>42099.63</v>
      </c>
      <c r="K6800" s="5">
        <f t="shared" si="743"/>
        <v>757.79333999999994</v>
      </c>
      <c r="L6800" s="7">
        <v>2.13</v>
      </c>
      <c r="M6800" s="7">
        <v>1980</v>
      </c>
      <c r="N6800" s="3">
        <v>45539</v>
      </c>
      <c r="O6800" s="4" t="str">
        <f t="shared" si="744"/>
        <v>2024-09</v>
      </c>
      <c r="P6800" s="4" t="str">
        <f t="shared" si="745"/>
        <v>09</v>
      </c>
      <c r="Q6800" s="4" t="str">
        <f t="shared" si="746"/>
        <v>September</v>
      </c>
      <c r="R6800" s="30" t="str">
        <f t="shared" si="747"/>
        <v>04</v>
      </c>
      <c r="W6800" t="str">
        <f t="shared" si="748"/>
        <v>ok</v>
      </c>
    </row>
    <row r="6801" spans="1:23" x14ac:dyDescent="0.3">
      <c r="A6801" t="s">
        <v>6843</v>
      </c>
      <c r="B6801" t="s">
        <v>23</v>
      </c>
      <c r="C6801" t="s">
        <v>24</v>
      </c>
      <c r="D6801" t="s">
        <v>25</v>
      </c>
      <c r="E6801" t="s">
        <v>45</v>
      </c>
      <c r="F6801" t="s">
        <v>60</v>
      </c>
      <c r="G6801" s="5">
        <v>17997.23</v>
      </c>
      <c r="H6801" s="5">
        <f t="shared" si="742"/>
        <v>323.95013999999998</v>
      </c>
      <c r="I6801" s="6">
        <v>3</v>
      </c>
      <c r="J6801" s="6">
        <v>53991.69</v>
      </c>
      <c r="K6801" s="5">
        <f t="shared" si="743"/>
        <v>971.85041999999999</v>
      </c>
      <c r="L6801" s="7">
        <v>1.66</v>
      </c>
      <c r="M6801" s="7">
        <v>4383</v>
      </c>
      <c r="N6801" s="3">
        <v>45418</v>
      </c>
      <c r="O6801" s="4" t="str">
        <f t="shared" si="744"/>
        <v>2024-05</v>
      </c>
      <c r="P6801" s="4" t="str">
        <f t="shared" si="745"/>
        <v>05</v>
      </c>
      <c r="Q6801" s="4" t="str">
        <f t="shared" si="746"/>
        <v>May</v>
      </c>
      <c r="R6801" s="30" t="str">
        <f t="shared" si="747"/>
        <v>06</v>
      </c>
      <c r="W6801" t="str">
        <f t="shared" si="748"/>
        <v>ok</v>
      </c>
    </row>
    <row r="6802" spans="1:23" x14ac:dyDescent="0.3">
      <c r="A6802" t="s">
        <v>6844</v>
      </c>
      <c r="B6802" t="s">
        <v>47</v>
      </c>
      <c r="C6802" t="s">
        <v>12</v>
      </c>
      <c r="D6802" t="s">
        <v>48</v>
      </c>
      <c r="E6802" t="s">
        <v>14</v>
      </c>
      <c r="F6802" t="s">
        <v>26</v>
      </c>
      <c r="G6802" s="5">
        <v>4442.21</v>
      </c>
      <c r="H6802" s="5">
        <f t="shared" si="742"/>
        <v>79.959779999999995</v>
      </c>
      <c r="I6802" s="6">
        <v>4</v>
      </c>
      <c r="J6802" s="6">
        <v>17768.84</v>
      </c>
      <c r="K6802" s="5">
        <f t="shared" si="743"/>
        <v>319.83911999999998</v>
      </c>
      <c r="L6802" s="7">
        <v>2.02</v>
      </c>
      <c r="M6802" s="7">
        <v>3014</v>
      </c>
      <c r="N6802" s="3">
        <v>45296</v>
      </c>
      <c r="O6802" s="4" t="str">
        <f t="shared" si="744"/>
        <v>2024-01</v>
      </c>
      <c r="P6802" s="4" t="str">
        <f t="shared" si="745"/>
        <v>01</v>
      </c>
      <c r="Q6802" s="4" t="str">
        <f t="shared" si="746"/>
        <v>January</v>
      </c>
      <c r="R6802" s="30" t="str">
        <f t="shared" si="747"/>
        <v>05</v>
      </c>
      <c r="W6802" t="str">
        <f t="shared" si="748"/>
        <v>ok</v>
      </c>
    </row>
    <row r="6803" spans="1:23" x14ac:dyDescent="0.3">
      <c r="A6803" t="s">
        <v>6845</v>
      </c>
      <c r="B6803" t="s">
        <v>11</v>
      </c>
      <c r="C6803" t="s">
        <v>12</v>
      </c>
      <c r="D6803" t="s">
        <v>13</v>
      </c>
      <c r="E6803" t="s">
        <v>20</v>
      </c>
      <c r="F6803" t="s">
        <v>21</v>
      </c>
      <c r="G6803" s="5">
        <v>2030.63</v>
      </c>
      <c r="H6803" s="5">
        <f t="shared" si="742"/>
        <v>36.551339999999996</v>
      </c>
      <c r="I6803" s="6">
        <v>2</v>
      </c>
      <c r="J6803" s="6">
        <v>4061.26</v>
      </c>
      <c r="K6803" s="5">
        <f t="shared" si="743"/>
        <v>73.102679999999992</v>
      </c>
      <c r="L6803" s="7">
        <v>4.8499999999999996</v>
      </c>
      <c r="M6803" s="7">
        <v>829</v>
      </c>
      <c r="N6803" s="3">
        <v>45299</v>
      </c>
      <c r="O6803" s="4" t="str">
        <f t="shared" si="744"/>
        <v>2024-01</v>
      </c>
      <c r="P6803" s="4" t="str">
        <f t="shared" si="745"/>
        <v>01</v>
      </c>
      <c r="Q6803" s="4" t="str">
        <f t="shared" si="746"/>
        <v>January</v>
      </c>
      <c r="R6803" s="30" t="str">
        <f t="shared" si="747"/>
        <v>08</v>
      </c>
      <c r="W6803" t="str">
        <f t="shared" si="748"/>
        <v>ok</v>
      </c>
    </row>
    <row r="6804" spans="1:23" x14ac:dyDescent="0.3">
      <c r="A6804" t="s">
        <v>6846</v>
      </c>
      <c r="B6804" t="s">
        <v>28</v>
      </c>
      <c r="C6804" t="s">
        <v>29</v>
      </c>
      <c r="D6804" t="s">
        <v>30</v>
      </c>
      <c r="E6804" t="s">
        <v>20</v>
      </c>
      <c r="F6804" t="s">
        <v>21</v>
      </c>
      <c r="G6804" s="5">
        <v>15107.74</v>
      </c>
      <c r="H6804" s="5">
        <f t="shared" si="742"/>
        <v>271.93931999999995</v>
      </c>
      <c r="I6804" s="6">
        <v>1</v>
      </c>
      <c r="J6804" s="6">
        <v>15107.74</v>
      </c>
      <c r="K6804" s="5">
        <f t="shared" si="743"/>
        <v>271.93931999999995</v>
      </c>
      <c r="L6804" s="7">
        <v>3.04</v>
      </c>
      <c r="M6804" s="7">
        <v>1473</v>
      </c>
      <c r="N6804" s="3">
        <v>45356</v>
      </c>
      <c r="O6804" s="4" t="str">
        <f t="shared" si="744"/>
        <v>2024-03</v>
      </c>
      <c r="P6804" s="4" t="str">
        <f t="shared" si="745"/>
        <v>03</v>
      </c>
      <c r="Q6804" s="4" t="str">
        <f t="shared" si="746"/>
        <v>March</v>
      </c>
      <c r="R6804" s="30" t="str">
        <f t="shared" si="747"/>
        <v>05</v>
      </c>
      <c r="W6804" t="str">
        <f t="shared" si="748"/>
        <v>ok</v>
      </c>
    </row>
    <row r="6805" spans="1:23" x14ac:dyDescent="0.3">
      <c r="A6805" t="s">
        <v>6847</v>
      </c>
      <c r="B6805" t="s">
        <v>41</v>
      </c>
      <c r="C6805" t="s">
        <v>42</v>
      </c>
      <c r="D6805" t="s">
        <v>43</v>
      </c>
      <c r="E6805" t="s">
        <v>45</v>
      </c>
      <c r="F6805" t="s">
        <v>15</v>
      </c>
      <c r="G6805" s="5">
        <v>14630.28</v>
      </c>
      <c r="H6805" s="5">
        <f t="shared" si="742"/>
        <v>263.34503999999998</v>
      </c>
      <c r="I6805" s="6">
        <v>5</v>
      </c>
      <c r="J6805" s="6">
        <v>73151.399999999994</v>
      </c>
      <c r="K6805" s="5">
        <f t="shared" si="743"/>
        <v>1316.7251999999999</v>
      </c>
      <c r="L6805" s="7">
        <v>4.25</v>
      </c>
      <c r="M6805" s="7">
        <v>3072</v>
      </c>
      <c r="N6805" s="3">
        <v>45412</v>
      </c>
      <c r="O6805" s="4" t="str">
        <f t="shared" si="744"/>
        <v>2024-04</v>
      </c>
      <c r="P6805" s="4" t="str">
        <f t="shared" si="745"/>
        <v>04</v>
      </c>
      <c r="Q6805" s="4" t="str">
        <f t="shared" si="746"/>
        <v>April</v>
      </c>
      <c r="R6805" s="30" t="str">
        <f t="shared" si="747"/>
        <v>30</v>
      </c>
      <c r="W6805" t="str">
        <f t="shared" si="748"/>
        <v>ok</v>
      </c>
    </row>
    <row r="6806" spans="1:23" x14ac:dyDescent="0.3">
      <c r="A6806" t="s">
        <v>6848</v>
      </c>
      <c r="B6806" t="s">
        <v>63</v>
      </c>
      <c r="C6806" t="s">
        <v>18</v>
      </c>
      <c r="D6806" t="s">
        <v>64</v>
      </c>
      <c r="E6806" t="s">
        <v>45</v>
      </c>
      <c r="F6806" t="s">
        <v>15</v>
      </c>
      <c r="G6806" s="5">
        <v>935.1</v>
      </c>
      <c r="H6806" s="5">
        <f t="shared" si="742"/>
        <v>16.831799999999998</v>
      </c>
      <c r="I6806" s="6">
        <v>4</v>
      </c>
      <c r="J6806" s="6">
        <v>3740.4</v>
      </c>
      <c r="K6806" s="5">
        <f t="shared" si="743"/>
        <v>67.327199999999991</v>
      </c>
      <c r="L6806" s="7">
        <v>4.3</v>
      </c>
      <c r="M6806" s="7">
        <v>4361</v>
      </c>
      <c r="N6806" s="3">
        <v>45427</v>
      </c>
      <c r="O6806" s="4" t="str">
        <f t="shared" si="744"/>
        <v>2024-05</v>
      </c>
      <c r="P6806" s="4" t="str">
        <f t="shared" si="745"/>
        <v>05</v>
      </c>
      <c r="Q6806" s="4" t="str">
        <f t="shared" si="746"/>
        <v>May</v>
      </c>
      <c r="R6806" s="30" t="str">
        <f t="shared" si="747"/>
        <v>15</v>
      </c>
      <c r="W6806" t="str">
        <f t="shared" si="748"/>
        <v>ok</v>
      </c>
    </row>
    <row r="6807" spans="1:23" x14ac:dyDescent="0.3">
      <c r="A6807" t="s">
        <v>6849</v>
      </c>
      <c r="B6807" t="s">
        <v>28</v>
      </c>
      <c r="C6807" t="s">
        <v>29</v>
      </c>
      <c r="D6807" t="s">
        <v>30</v>
      </c>
      <c r="E6807" t="s">
        <v>45</v>
      </c>
      <c r="F6807" t="s">
        <v>38</v>
      </c>
      <c r="G6807" s="5">
        <v>6045.77</v>
      </c>
      <c r="H6807" s="5">
        <f t="shared" si="742"/>
        <v>108.82386</v>
      </c>
      <c r="I6807" s="6">
        <v>3</v>
      </c>
      <c r="J6807" s="6">
        <v>18137.310000000001</v>
      </c>
      <c r="K6807" s="5">
        <f t="shared" si="743"/>
        <v>326.47158000000002</v>
      </c>
      <c r="L6807" s="7">
        <v>2.5499999999999998</v>
      </c>
      <c r="M6807" s="7">
        <v>332</v>
      </c>
      <c r="N6807" s="3">
        <v>45352</v>
      </c>
      <c r="O6807" s="4" t="str">
        <f t="shared" si="744"/>
        <v>2024-03</v>
      </c>
      <c r="P6807" s="4" t="str">
        <f t="shared" si="745"/>
        <v>03</v>
      </c>
      <c r="Q6807" s="4" t="str">
        <f t="shared" si="746"/>
        <v>March</v>
      </c>
      <c r="R6807" s="30" t="str">
        <f t="shared" si="747"/>
        <v>01</v>
      </c>
      <c r="W6807" t="str">
        <f t="shared" si="748"/>
        <v>ok</v>
      </c>
    </row>
    <row r="6808" spans="1:23" x14ac:dyDescent="0.3">
      <c r="A6808" t="s">
        <v>6850</v>
      </c>
      <c r="B6808" t="s">
        <v>11</v>
      </c>
      <c r="C6808" t="s">
        <v>12</v>
      </c>
      <c r="D6808" t="s">
        <v>13</v>
      </c>
      <c r="E6808" t="s">
        <v>14</v>
      </c>
      <c r="F6808" t="s">
        <v>15</v>
      </c>
      <c r="G6808" s="5">
        <v>3114.47</v>
      </c>
      <c r="H6808" s="5">
        <f t="shared" si="742"/>
        <v>56.060459999999992</v>
      </c>
      <c r="I6808" s="6">
        <v>1</v>
      </c>
      <c r="J6808" s="6">
        <v>3114.47</v>
      </c>
      <c r="K6808" s="5">
        <f t="shared" si="743"/>
        <v>56.060459999999992</v>
      </c>
      <c r="L6808" s="7">
        <v>1.32</v>
      </c>
      <c r="M6808" s="7">
        <v>1346</v>
      </c>
      <c r="N6808" s="3">
        <v>45431</v>
      </c>
      <c r="O6808" s="4" t="str">
        <f t="shared" si="744"/>
        <v>2024-05</v>
      </c>
      <c r="P6808" s="4" t="str">
        <f t="shared" si="745"/>
        <v>05</v>
      </c>
      <c r="Q6808" s="4" t="str">
        <f t="shared" si="746"/>
        <v>May</v>
      </c>
      <c r="R6808" s="30" t="str">
        <f t="shared" si="747"/>
        <v>19</v>
      </c>
      <c r="W6808" t="str">
        <f t="shared" si="748"/>
        <v>ok</v>
      </c>
    </row>
    <row r="6809" spans="1:23" x14ac:dyDescent="0.3">
      <c r="A6809" t="s">
        <v>6851</v>
      </c>
      <c r="B6809" t="s">
        <v>17</v>
      </c>
      <c r="C6809" t="s">
        <v>18</v>
      </c>
      <c r="D6809" t="s">
        <v>19</v>
      </c>
      <c r="E6809" t="s">
        <v>14</v>
      </c>
      <c r="F6809" t="s">
        <v>31</v>
      </c>
      <c r="G6809" s="5">
        <v>11975.36</v>
      </c>
      <c r="H6809" s="5">
        <f t="shared" si="742"/>
        <v>215.55647999999999</v>
      </c>
      <c r="I6809" s="6">
        <v>2</v>
      </c>
      <c r="J6809" s="6">
        <v>23950.720000000001</v>
      </c>
      <c r="K6809" s="5">
        <f t="shared" si="743"/>
        <v>431.11295999999999</v>
      </c>
      <c r="L6809" s="7">
        <v>3.55</v>
      </c>
      <c r="M6809" s="7">
        <v>442</v>
      </c>
      <c r="N6809" s="3">
        <v>45552</v>
      </c>
      <c r="O6809" s="4" t="str">
        <f t="shared" si="744"/>
        <v>2024-09</v>
      </c>
      <c r="P6809" s="4" t="str">
        <f t="shared" si="745"/>
        <v>09</v>
      </c>
      <c r="Q6809" s="4" t="str">
        <f t="shared" si="746"/>
        <v>September</v>
      </c>
      <c r="R6809" s="30" t="str">
        <f t="shared" si="747"/>
        <v>17</v>
      </c>
      <c r="W6809" t="str">
        <f t="shared" si="748"/>
        <v>ok</v>
      </c>
    </row>
    <row r="6810" spans="1:23" x14ac:dyDescent="0.3">
      <c r="A6810" t="s">
        <v>6852</v>
      </c>
      <c r="B6810" t="s">
        <v>23</v>
      </c>
      <c r="C6810" t="s">
        <v>24</v>
      </c>
      <c r="D6810" t="s">
        <v>25</v>
      </c>
      <c r="E6810" t="s">
        <v>14</v>
      </c>
      <c r="F6810" t="s">
        <v>31</v>
      </c>
      <c r="G6810" s="5">
        <v>6086.02</v>
      </c>
      <c r="H6810" s="5">
        <f t="shared" si="742"/>
        <v>109.54836</v>
      </c>
      <c r="I6810" s="6">
        <v>1</v>
      </c>
      <c r="J6810" s="6">
        <v>6086.02</v>
      </c>
      <c r="K6810" s="5">
        <f t="shared" si="743"/>
        <v>109.54836</v>
      </c>
      <c r="L6810" s="7">
        <v>4.28</v>
      </c>
      <c r="M6810" s="7">
        <v>4287</v>
      </c>
      <c r="N6810" s="3">
        <v>45535</v>
      </c>
      <c r="O6810" s="4" t="str">
        <f t="shared" si="744"/>
        <v>2024-08</v>
      </c>
      <c r="P6810" s="4" t="str">
        <f t="shared" si="745"/>
        <v>08</v>
      </c>
      <c r="Q6810" s="4" t="str">
        <f t="shared" si="746"/>
        <v>August</v>
      </c>
      <c r="R6810" s="30" t="str">
        <f t="shared" si="747"/>
        <v>31</v>
      </c>
      <c r="W6810" t="str">
        <f t="shared" si="748"/>
        <v>ok</v>
      </c>
    </row>
    <row r="6811" spans="1:23" x14ac:dyDescent="0.3">
      <c r="A6811" t="s">
        <v>6853</v>
      </c>
      <c r="B6811" t="s">
        <v>51</v>
      </c>
      <c r="C6811" t="s">
        <v>29</v>
      </c>
      <c r="D6811" t="s">
        <v>52</v>
      </c>
      <c r="E6811" t="s">
        <v>14</v>
      </c>
      <c r="F6811" t="s">
        <v>31</v>
      </c>
      <c r="G6811" s="5">
        <v>3644.84</v>
      </c>
      <c r="H6811" s="5">
        <f t="shared" si="742"/>
        <v>65.607119999999995</v>
      </c>
      <c r="I6811" s="6">
        <v>1</v>
      </c>
      <c r="J6811" s="6">
        <v>3644.84</v>
      </c>
      <c r="K6811" s="5">
        <f t="shared" si="743"/>
        <v>65.607119999999995</v>
      </c>
      <c r="L6811" s="7">
        <v>4.99</v>
      </c>
      <c r="M6811" s="7">
        <v>4631</v>
      </c>
      <c r="N6811" s="3">
        <v>45593</v>
      </c>
      <c r="O6811" s="4" t="str">
        <f t="shared" si="744"/>
        <v>2024-10</v>
      </c>
      <c r="P6811" s="4" t="str">
        <f t="shared" si="745"/>
        <v>10</v>
      </c>
      <c r="Q6811" s="4" t="str">
        <f t="shared" si="746"/>
        <v>October</v>
      </c>
      <c r="R6811" s="30" t="str">
        <f t="shared" si="747"/>
        <v>28</v>
      </c>
      <c r="W6811" t="str">
        <f t="shared" si="748"/>
        <v>ok</v>
      </c>
    </row>
    <row r="6812" spans="1:23" x14ac:dyDescent="0.3">
      <c r="A6812" t="s">
        <v>6854</v>
      </c>
      <c r="B6812" t="s">
        <v>23</v>
      </c>
      <c r="C6812" t="s">
        <v>24</v>
      </c>
      <c r="D6812" t="s">
        <v>25</v>
      </c>
      <c r="E6812" t="s">
        <v>20</v>
      </c>
      <c r="F6812" t="s">
        <v>15</v>
      </c>
      <c r="G6812" s="5">
        <v>2621.88</v>
      </c>
      <c r="H6812" s="5">
        <f t="shared" si="742"/>
        <v>47.193840000000002</v>
      </c>
      <c r="I6812" s="6">
        <v>5</v>
      </c>
      <c r="J6812" s="6">
        <v>13109.4</v>
      </c>
      <c r="K6812" s="5">
        <f t="shared" si="743"/>
        <v>235.9692</v>
      </c>
      <c r="L6812" s="7">
        <v>3.81</v>
      </c>
      <c r="M6812" s="7">
        <v>838</v>
      </c>
      <c r="N6812" s="3">
        <v>45307</v>
      </c>
      <c r="O6812" s="4" t="str">
        <f t="shared" si="744"/>
        <v>2024-01</v>
      </c>
      <c r="P6812" s="4" t="str">
        <f t="shared" si="745"/>
        <v>01</v>
      </c>
      <c r="Q6812" s="4" t="str">
        <f t="shared" si="746"/>
        <v>January</v>
      </c>
      <c r="R6812" s="30" t="str">
        <f t="shared" si="747"/>
        <v>16</v>
      </c>
      <c r="W6812" t="str">
        <f t="shared" si="748"/>
        <v>ok</v>
      </c>
    </row>
    <row r="6813" spans="1:23" x14ac:dyDescent="0.3">
      <c r="A6813" t="s">
        <v>6855</v>
      </c>
      <c r="B6813" t="s">
        <v>17</v>
      </c>
      <c r="C6813" t="s">
        <v>18</v>
      </c>
      <c r="D6813" t="s">
        <v>19</v>
      </c>
      <c r="E6813" t="s">
        <v>20</v>
      </c>
      <c r="F6813" t="s">
        <v>31</v>
      </c>
      <c r="G6813" s="5">
        <v>12997.54</v>
      </c>
      <c r="H6813" s="5">
        <f t="shared" si="742"/>
        <v>233.95571999999999</v>
      </c>
      <c r="I6813" s="6">
        <v>2</v>
      </c>
      <c r="J6813" s="6">
        <v>25995.08</v>
      </c>
      <c r="K6813" s="5">
        <f t="shared" si="743"/>
        <v>467.91143999999997</v>
      </c>
      <c r="L6813" s="7">
        <v>2.11</v>
      </c>
      <c r="M6813" s="7">
        <v>3918</v>
      </c>
      <c r="N6813" s="3">
        <v>45443</v>
      </c>
      <c r="O6813" s="4" t="str">
        <f t="shared" si="744"/>
        <v>2024-05</v>
      </c>
      <c r="P6813" s="4" t="str">
        <f t="shared" si="745"/>
        <v>05</v>
      </c>
      <c r="Q6813" s="4" t="str">
        <f t="shared" si="746"/>
        <v>May</v>
      </c>
      <c r="R6813" s="30" t="str">
        <f t="shared" si="747"/>
        <v>31</v>
      </c>
      <c r="W6813" t="str">
        <f t="shared" si="748"/>
        <v>ok</v>
      </c>
    </row>
    <row r="6814" spans="1:23" x14ac:dyDescent="0.3">
      <c r="A6814" t="s">
        <v>6856</v>
      </c>
      <c r="B6814" t="s">
        <v>41</v>
      </c>
      <c r="C6814" t="s">
        <v>42</v>
      </c>
      <c r="D6814" t="s">
        <v>43</v>
      </c>
      <c r="E6814" t="s">
        <v>20</v>
      </c>
      <c r="F6814" t="s">
        <v>26</v>
      </c>
      <c r="G6814" s="5">
        <v>16575.7</v>
      </c>
      <c r="H6814" s="5">
        <f t="shared" si="742"/>
        <v>298.36259999999999</v>
      </c>
      <c r="I6814" s="6">
        <v>1</v>
      </c>
      <c r="J6814" s="6">
        <v>16575.7</v>
      </c>
      <c r="K6814" s="5">
        <f t="shared" si="743"/>
        <v>298.36259999999999</v>
      </c>
      <c r="L6814" s="7">
        <v>4.7300000000000004</v>
      </c>
      <c r="M6814" s="7">
        <v>2643</v>
      </c>
      <c r="N6814" s="3">
        <v>45362</v>
      </c>
      <c r="O6814" s="4" t="str">
        <f t="shared" si="744"/>
        <v>2024-03</v>
      </c>
      <c r="P6814" s="4" t="str">
        <f t="shared" si="745"/>
        <v>03</v>
      </c>
      <c r="Q6814" s="4" t="str">
        <f t="shared" si="746"/>
        <v>March</v>
      </c>
      <c r="R6814" s="30" t="str">
        <f t="shared" si="747"/>
        <v>11</v>
      </c>
      <c r="W6814" t="str">
        <f t="shared" si="748"/>
        <v>ok</v>
      </c>
    </row>
    <row r="6815" spans="1:23" x14ac:dyDescent="0.3">
      <c r="A6815" t="s">
        <v>6857</v>
      </c>
      <c r="B6815" t="s">
        <v>28</v>
      </c>
      <c r="C6815" t="s">
        <v>29</v>
      </c>
      <c r="D6815" t="s">
        <v>30</v>
      </c>
      <c r="E6815" t="s">
        <v>20</v>
      </c>
      <c r="F6815" t="s">
        <v>26</v>
      </c>
      <c r="G6815" s="5">
        <v>16957.439999999999</v>
      </c>
      <c r="H6815" s="5">
        <f t="shared" si="742"/>
        <v>305.23391999999996</v>
      </c>
      <c r="I6815" s="6">
        <v>1</v>
      </c>
      <c r="J6815" s="6">
        <v>16957.439999999999</v>
      </c>
      <c r="K6815" s="5">
        <f t="shared" si="743"/>
        <v>305.23391999999996</v>
      </c>
      <c r="L6815" s="7">
        <v>3.72</v>
      </c>
      <c r="M6815" s="7">
        <v>226</v>
      </c>
      <c r="N6815" s="3">
        <v>45298</v>
      </c>
      <c r="O6815" s="4" t="str">
        <f t="shared" si="744"/>
        <v>2024-01</v>
      </c>
      <c r="P6815" s="4" t="str">
        <f t="shared" si="745"/>
        <v>01</v>
      </c>
      <c r="Q6815" s="4" t="str">
        <f t="shared" si="746"/>
        <v>January</v>
      </c>
      <c r="R6815" s="30" t="str">
        <f t="shared" si="747"/>
        <v>07</v>
      </c>
      <c r="W6815" t="str">
        <f t="shared" si="748"/>
        <v>ok</v>
      </c>
    </row>
    <row r="6816" spans="1:23" x14ac:dyDescent="0.3">
      <c r="A6816" t="s">
        <v>6858</v>
      </c>
      <c r="B6816" t="s">
        <v>47</v>
      </c>
      <c r="C6816" t="s">
        <v>12</v>
      </c>
      <c r="D6816" t="s">
        <v>48</v>
      </c>
      <c r="E6816" t="s">
        <v>20</v>
      </c>
      <c r="F6816" t="s">
        <v>38</v>
      </c>
      <c r="G6816" s="5">
        <v>12918.24</v>
      </c>
      <c r="H6816" s="5">
        <f t="shared" si="742"/>
        <v>232.52831999999998</v>
      </c>
      <c r="I6816" s="6">
        <v>2</v>
      </c>
      <c r="J6816" s="6">
        <v>25836.48</v>
      </c>
      <c r="K6816" s="5">
        <f t="shared" si="743"/>
        <v>465.05663999999996</v>
      </c>
      <c r="L6816" s="7">
        <v>3.84</v>
      </c>
      <c r="M6816" s="7">
        <v>4250</v>
      </c>
      <c r="N6816" s="3">
        <v>45549</v>
      </c>
      <c r="O6816" s="4" t="str">
        <f t="shared" si="744"/>
        <v>2024-09</v>
      </c>
      <c r="P6816" s="4" t="str">
        <f t="shared" si="745"/>
        <v>09</v>
      </c>
      <c r="Q6816" s="4" t="str">
        <f t="shared" si="746"/>
        <v>September</v>
      </c>
      <c r="R6816" s="30" t="str">
        <f t="shared" si="747"/>
        <v>14</v>
      </c>
      <c r="W6816" t="str">
        <f t="shared" si="748"/>
        <v>ok</v>
      </c>
    </row>
    <row r="6817" spans="1:23" x14ac:dyDescent="0.3">
      <c r="A6817" t="s">
        <v>6859</v>
      </c>
      <c r="B6817" t="s">
        <v>17</v>
      </c>
      <c r="C6817" t="s">
        <v>18</v>
      </c>
      <c r="D6817" t="s">
        <v>19</v>
      </c>
      <c r="E6817" t="s">
        <v>20</v>
      </c>
      <c r="F6817" t="s">
        <v>31</v>
      </c>
      <c r="G6817" s="5">
        <v>11347.96</v>
      </c>
      <c r="H6817" s="5">
        <f t="shared" si="742"/>
        <v>204.26327999999998</v>
      </c>
      <c r="I6817" s="6">
        <v>5</v>
      </c>
      <c r="J6817" s="6">
        <v>56739.8</v>
      </c>
      <c r="K6817" s="5">
        <f t="shared" si="743"/>
        <v>1021.3163999999999</v>
      </c>
      <c r="L6817" s="7">
        <v>3.95</v>
      </c>
      <c r="M6817" s="7">
        <v>886</v>
      </c>
      <c r="N6817" s="3">
        <v>45481</v>
      </c>
      <c r="O6817" s="4" t="str">
        <f t="shared" si="744"/>
        <v>2024-07</v>
      </c>
      <c r="P6817" s="4" t="str">
        <f t="shared" si="745"/>
        <v>07</v>
      </c>
      <c r="Q6817" s="4" t="str">
        <f t="shared" si="746"/>
        <v>July</v>
      </c>
      <c r="R6817" s="30" t="str">
        <f t="shared" si="747"/>
        <v>08</v>
      </c>
      <c r="W6817" t="str">
        <f t="shared" si="748"/>
        <v>ok</v>
      </c>
    </row>
    <row r="6818" spans="1:23" x14ac:dyDescent="0.3">
      <c r="A6818" t="s">
        <v>6860</v>
      </c>
      <c r="B6818" t="s">
        <v>41</v>
      </c>
      <c r="C6818" t="s">
        <v>42</v>
      </c>
      <c r="D6818" t="s">
        <v>43</v>
      </c>
      <c r="E6818" t="s">
        <v>20</v>
      </c>
      <c r="F6818" t="s">
        <v>15</v>
      </c>
      <c r="G6818" s="5">
        <v>19700.53</v>
      </c>
      <c r="H6818" s="5">
        <f t="shared" si="742"/>
        <v>354.60953999999992</v>
      </c>
      <c r="I6818" s="6">
        <v>1</v>
      </c>
      <c r="J6818" s="6">
        <v>19700.53</v>
      </c>
      <c r="K6818" s="5">
        <f t="shared" si="743"/>
        <v>354.60953999999992</v>
      </c>
      <c r="L6818" s="7">
        <v>2.0699999999999998</v>
      </c>
      <c r="M6818" s="7">
        <v>2355</v>
      </c>
      <c r="N6818" s="3">
        <v>45442</v>
      </c>
      <c r="O6818" s="4" t="str">
        <f t="shared" si="744"/>
        <v>2024-05</v>
      </c>
      <c r="P6818" s="4" t="str">
        <f t="shared" si="745"/>
        <v>05</v>
      </c>
      <c r="Q6818" s="4" t="str">
        <f t="shared" si="746"/>
        <v>May</v>
      </c>
      <c r="R6818" s="30" t="str">
        <f t="shared" si="747"/>
        <v>30</v>
      </c>
      <c r="W6818" t="str">
        <f t="shared" si="748"/>
        <v>ok</v>
      </c>
    </row>
    <row r="6819" spans="1:23" x14ac:dyDescent="0.3">
      <c r="A6819" t="s">
        <v>6861</v>
      </c>
      <c r="B6819" t="s">
        <v>36</v>
      </c>
      <c r="C6819" t="s">
        <v>18</v>
      </c>
      <c r="D6819" t="s">
        <v>37</v>
      </c>
      <c r="E6819" t="s">
        <v>20</v>
      </c>
      <c r="F6819" t="s">
        <v>21</v>
      </c>
      <c r="G6819" s="5">
        <v>5765.28</v>
      </c>
      <c r="H6819" s="5">
        <f t="shared" si="742"/>
        <v>103.77503999999999</v>
      </c>
      <c r="I6819" s="6">
        <v>3</v>
      </c>
      <c r="J6819" s="6">
        <v>17295.84</v>
      </c>
      <c r="K6819" s="5">
        <f t="shared" si="743"/>
        <v>311.32511999999997</v>
      </c>
      <c r="L6819" s="7">
        <v>4.46</v>
      </c>
      <c r="M6819" s="7">
        <v>352</v>
      </c>
      <c r="N6819" s="3">
        <v>45572</v>
      </c>
      <c r="O6819" s="4" t="str">
        <f t="shared" si="744"/>
        <v>2024-10</v>
      </c>
      <c r="P6819" s="4" t="str">
        <f t="shared" si="745"/>
        <v>10</v>
      </c>
      <c r="Q6819" s="4" t="str">
        <f t="shared" si="746"/>
        <v>October</v>
      </c>
      <c r="R6819" s="30" t="str">
        <f t="shared" si="747"/>
        <v>07</v>
      </c>
      <c r="W6819" t="str">
        <f t="shared" si="748"/>
        <v>ok</v>
      </c>
    </row>
    <row r="6820" spans="1:23" x14ac:dyDescent="0.3">
      <c r="A6820" t="s">
        <v>6862</v>
      </c>
      <c r="B6820" t="s">
        <v>51</v>
      </c>
      <c r="C6820" t="s">
        <v>29</v>
      </c>
      <c r="D6820" t="s">
        <v>52</v>
      </c>
      <c r="E6820" t="s">
        <v>14</v>
      </c>
      <c r="F6820" t="s">
        <v>26</v>
      </c>
      <c r="G6820" s="5">
        <v>3930.84</v>
      </c>
      <c r="H6820" s="5">
        <f t="shared" si="742"/>
        <v>70.755119999999991</v>
      </c>
      <c r="I6820" s="6">
        <v>5</v>
      </c>
      <c r="J6820" s="6">
        <v>19654.2</v>
      </c>
      <c r="K6820" s="5">
        <f t="shared" si="743"/>
        <v>353.77559999999994</v>
      </c>
      <c r="L6820" s="7">
        <v>4.6399999999999997</v>
      </c>
      <c r="M6820" s="7">
        <v>2642</v>
      </c>
      <c r="N6820" s="3">
        <v>45550</v>
      </c>
      <c r="O6820" s="4" t="str">
        <f t="shared" si="744"/>
        <v>2024-09</v>
      </c>
      <c r="P6820" s="4" t="str">
        <f t="shared" si="745"/>
        <v>09</v>
      </c>
      <c r="Q6820" s="4" t="str">
        <f t="shared" si="746"/>
        <v>September</v>
      </c>
      <c r="R6820" s="30" t="str">
        <f t="shared" si="747"/>
        <v>15</v>
      </c>
      <c r="W6820" t="str">
        <f t="shared" si="748"/>
        <v>ok</v>
      </c>
    </row>
    <row r="6821" spans="1:23" x14ac:dyDescent="0.3">
      <c r="A6821" t="s">
        <v>6863</v>
      </c>
      <c r="B6821" t="s">
        <v>17</v>
      </c>
      <c r="C6821" t="s">
        <v>18</v>
      </c>
      <c r="D6821" t="s">
        <v>19</v>
      </c>
      <c r="E6821" t="s">
        <v>45</v>
      </c>
      <c r="F6821" t="s">
        <v>15</v>
      </c>
      <c r="G6821" s="5">
        <v>3774.28</v>
      </c>
      <c r="H6821" s="5">
        <f t="shared" si="742"/>
        <v>67.937039999999996</v>
      </c>
      <c r="I6821" s="6">
        <v>5</v>
      </c>
      <c r="J6821" s="6">
        <v>18871.400000000001</v>
      </c>
      <c r="K6821" s="5">
        <f t="shared" si="743"/>
        <v>339.68520000000001</v>
      </c>
      <c r="L6821" s="7">
        <v>3.54</v>
      </c>
      <c r="M6821" s="7">
        <v>2380</v>
      </c>
      <c r="N6821" s="3">
        <v>45306</v>
      </c>
      <c r="O6821" s="4" t="str">
        <f t="shared" si="744"/>
        <v>2024-01</v>
      </c>
      <c r="P6821" s="4" t="str">
        <f t="shared" si="745"/>
        <v>01</v>
      </c>
      <c r="Q6821" s="4" t="str">
        <f t="shared" si="746"/>
        <v>January</v>
      </c>
      <c r="R6821" s="30" t="str">
        <f t="shared" si="747"/>
        <v>15</v>
      </c>
      <c r="W6821" t="str">
        <f t="shared" si="748"/>
        <v>ok</v>
      </c>
    </row>
    <row r="6822" spans="1:23" x14ac:dyDescent="0.3">
      <c r="A6822" t="s">
        <v>6864</v>
      </c>
      <c r="B6822" t="s">
        <v>28</v>
      </c>
      <c r="C6822" t="s">
        <v>29</v>
      </c>
      <c r="D6822" t="s">
        <v>30</v>
      </c>
      <c r="E6822" t="s">
        <v>14</v>
      </c>
      <c r="F6822" t="s">
        <v>38</v>
      </c>
      <c r="G6822" s="5">
        <v>5980.15</v>
      </c>
      <c r="H6822" s="5">
        <f t="shared" si="742"/>
        <v>107.64269999999999</v>
      </c>
      <c r="I6822" s="6">
        <v>4</v>
      </c>
      <c r="J6822" s="6">
        <v>23920.6</v>
      </c>
      <c r="K6822" s="5">
        <f t="shared" si="743"/>
        <v>430.57079999999996</v>
      </c>
      <c r="L6822" s="7">
        <v>3.03</v>
      </c>
      <c r="M6822" s="7">
        <v>3755</v>
      </c>
      <c r="N6822" s="3">
        <v>45379</v>
      </c>
      <c r="O6822" s="4" t="str">
        <f t="shared" si="744"/>
        <v>2024-03</v>
      </c>
      <c r="P6822" s="4" t="str">
        <f t="shared" si="745"/>
        <v>03</v>
      </c>
      <c r="Q6822" s="4" t="str">
        <f t="shared" si="746"/>
        <v>March</v>
      </c>
      <c r="R6822" s="30" t="str">
        <f t="shared" si="747"/>
        <v>28</v>
      </c>
      <c r="W6822" t="str">
        <f t="shared" si="748"/>
        <v>ok</v>
      </c>
    </row>
    <row r="6823" spans="1:23" x14ac:dyDescent="0.3">
      <c r="A6823" t="s">
        <v>6865</v>
      </c>
      <c r="B6823" t="s">
        <v>11</v>
      </c>
      <c r="C6823" t="s">
        <v>12</v>
      </c>
      <c r="D6823" t="s">
        <v>13</v>
      </c>
      <c r="E6823" t="s">
        <v>20</v>
      </c>
      <c r="F6823" t="s">
        <v>21</v>
      </c>
      <c r="G6823" s="5">
        <v>8855.33</v>
      </c>
      <c r="H6823" s="5">
        <f t="shared" si="742"/>
        <v>159.39594</v>
      </c>
      <c r="I6823" s="6">
        <v>5</v>
      </c>
      <c r="J6823" s="6">
        <v>44276.65</v>
      </c>
      <c r="K6823" s="5">
        <f t="shared" si="743"/>
        <v>796.97969999999998</v>
      </c>
      <c r="L6823" s="7">
        <v>4.0199999999999996</v>
      </c>
      <c r="M6823" s="7">
        <v>109</v>
      </c>
      <c r="N6823" s="3">
        <v>45367</v>
      </c>
      <c r="O6823" s="4" t="str">
        <f t="shared" si="744"/>
        <v>2024-03</v>
      </c>
      <c r="P6823" s="4" t="str">
        <f t="shared" si="745"/>
        <v>03</v>
      </c>
      <c r="Q6823" s="4" t="str">
        <f t="shared" si="746"/>
        <v>March</v>
      </c>
      <c r="R6823" s="30" t="str">
        <f t="shared" si="747"/>
        <v>16</v>
      </c>
      <c r="W6823" t="str">
        <f t="shared" si="748"/>
        <v>ok</v>
      </c>
    </row>
    <row r="6824" spans="1:23" x14ac:dyDescent="0.3">
      <c r="A6824" t="s">
        <v>6866</v>
      </c>
      <c r="B6824" t="s">
        <v>28</v>
      </c>
      <c r="C6824" t="s">
        <v>29</v>
      </c>
      <c r="D6824" t="s">
        <v>30</v>
      </c>
      <c r="E6824" t="s">
        <v>14</v>
      </c>
      <c r="F6824" t="s">
        <v>15</v>
      </c>
      <c r="G6824" s="5">
        <v>16782.07</v>
      </c>
      <c r="H6824" s="5">
        <f t="shared" si="742"/>
        <v>302.07725999999997</v>
      </c>
      <c r="I6824" s="6">
        <v>3</v>
      </c>
      <c r="J6824" s="6">
        <v>50346.21</v>
      </c>
      <c r="K6824" s="5">
        <f t="shared" si="743"/>
        <v>906.23177999999984</v>
      </c>
      <c r="L6824" s="7">
        <v>2.16</v>
      </c>
      <c r="M6824" s="7">
        <v>115</v>
      </c>
      <c r="N6824" s="3">
        <v>45643</v>
      </c>
      <c r="O6824" s="4" t="str">
        <f t="shared" si="744"/>
        <v>2024-12</v>
      </c>
      <c r="P6824" s="4" t="str">
        <f t="shared" si="745"/>
        <v>12</v>
      </c>
      <c r="Q6824" s="4" t="str">
        <f t="shared" si="746"/>
        <v>December</v>
      </c>
      <c r="R6824" s="30" t="str">
        <f t="shared" si="747"/>
        <v>17</v>
      </c>
      <c r="W6824" t="str">
        <f t="shared" si="748"/>
        <v>ok</v>
      </c>
    </row>
    <row r="6825" spans="1:23" x14ac:dyDescent="0.3">
      <c r="A6825" t="s">
        <v>6867</v>
      </c>
      <c r="B6825" t="s">
        <v>63</v>
      </c>
      <c r="C6825" t="s">
        <v>18</v>
      </c>
      <c r="D6825" t="s">
        <v>64</v>
      </c>
      <c r="E6825" t="s">
        <v>20</v>
      </c>
      <c r="F6825" t="s">
        <v>26</v>
      </c>
      <c r="G6825" s="5">
        <v>16222.06</v>
      </c>
      <c r="H6825" s="5">
        <f t="shared" si="742"/>
        <v>291.99707999999998</v>
      </c>
      <c r="I6825" s="6">
        <v>1</v>
      </c>
      <c r="J6825" s="6">
        <v>16222.06</v>
      </c>
      <c r="K6825" s="5">
        <f t="shared" si="743"/>
        <v>291.99707999999998</v>
      </c>
      <c r="L6825" s="7">
        <v>4.88</v>
      </c>
      <c r="M6825" s="7">
        <v>4654</v>
      </c>
      <c r="N6825" s="3">
        <v>45357</v>
      </c>
      <c r="O6825" s="4" t="str">
        <f t="shared" si="744"/>
        <v>2024-03</v>
      </c>
      <c r="P6825" s="4" t="str">
        <f t="shared" si="745"/>
        <v>03</v>
      </c>
      <c r="Q6825" s="4" t="str">
        <f t="shared" si="746"/>
        <v>March</v>
      </c>
      <c r="R6825" s="30" t="str">
        <f t="shared" si="747"/>
        <v>06</v>
      </c>
      <c r="W6825" t="str">
        <f t="shared" si="748"/>
        <v>ok</v>
      </c>
    </row>
    <row r="6826" spans="1:23" x14ac:dyDescent="0.3">
      <c r="A6826" t="s">
        <v>6868</v>
      </c>
      <c r="B6826" t="s">
        <v>28</v>
      </c>
      <c r="C6826" t="s">
        <v>29</v>
      </c>
      <c r="D6826" t="s">
        <v>30</v>
      </c>
      <c r="E6826" t="s">
        <v>14</v>
      </c>
      <c r="F6826" t="s">
        <v>31</v>
      </c>
      <c r="G6826" s="5">
        <v>1811.04</v>
      </c>
      <c r="H6826" s="5">
        <f t="shared" si="742"/>
        <v>32.59872</v>
      </c>
      <c r="I6826" s="6">
        <v>2</v>
      </c>
      <c r="J6826" s="6">
        <v>3622.08</v>
      </c>
      <c r="K6826" s="5">
        <f t="shared" si="743"/>
        <v>65.19744</v>
      </c>
      <c r="L6826" s="7">
        <v>3.09</v>
      </c>
      <c r="M6826" s="7">
        <v>3865</v>
      </c>
      <c r="N6826" s="3">
        <v>45568</v>
      </c>
      <c r="O6826" s="4" t="str">
        <f t="shared" si="744"/>
        <v>2024-10</v>
      </c>
      <c r="P6826" s="4" t="str">
        <f t="shared" si="745"/>
        <v>10</v>
      </c>
      <c r="Q6826" s="4" t="str">
        <f t="shared" si="746"/>
        <v>October</v>
      </c>
      <c r="R6826" s="30" t="str">
        <f t="shared" si="747"/>
        <v>03</v>
      </c>
      <c r="W6826" t="str">
        <f t="shared" si="748"/>
        <v>ok</v>
      </c>
    </row>
    <row r="6827" spans="1:23" x14ac:dyDescent="0.3">
      <c r="A6827" t="s">
        <v>6869</v>
      </c>
      <c r="B6827" t="s">
        <v>17</v>
      </c>
      <c r="C6827" t="s">
        <v>18</v>
      </c>
      <c r="D6827" t="s">
        <v>19</v>
      </c>
      <c r="E6827" t="s">
        <v>45</v>
      </c>
      <c r="F6827" t="s">
        <v>26</v>
      </c>
      <c r="G6827" s="5">
        <v>11521.83</v>
      </c>
      <c r="H6827" s="5">
        <f t="shared" si="742"/>
        <v>207.39293999999998</v>
      </c>
      <c r="I6827" s="6">
        <v>5</v>
      </c>
      <c r="J6827" s="6">
        <v>57609.15</v>
      </c>
      <c r="K6827" s="5">
        <f t="shared" si="743"/>
        <v>1036.9647</v>
      </c>
      <c r="L6827" s="7">
        <v>2.4900000000000002</v>
      </c>
      <c r="M6827" s="7">
        <v>2970</v>
      </c>
      <c r="N6827" s="3">
        <v>45317</v>
      </c>
      <c r="O6827" s="4" t="str">
        <f t="shared" si="744"/>
        <v>2024-01</v>
      </c>
      <c r="P6827" s="4" t="str">
        <f t="shared" si="745"/>
        <v>01</v>
      </c>
      <c r="Q6827" s="4" t="str">
        <f t="shared" si="746"/>
        <v>January</v>
      </c>
      <c r="R6827" s="30" t="str">
        <f t="shared" si="747"/>
        <v>26</v>
      </c>
      <c r="W6827" t="str">
        <f t="shared" si="748"/>
        <v>ok</v>
      </c>
    </row>
    <row r="6828" spans="1:23" x14ac:dyDescent="0.3">
      <c r="A6828" t="s">
        <v>6870</v>
      </c>
      <c r="B6828" t="s">
        <v>47</v>
      </c>
      <c r="C6828" t="s">
        <v>12</v>
      </c>
      <c r="D6828" t="s">
        <v>48</v>
      </c>
      <c r="E6828" t="s">
        <v>14</v>
      </c>
      <c r="F6828" t="s">
        <v>38</v>
      </c>
      <c r="G6828" s="5">
        <v>10361.34</v>
      </c>
      <c r="H6828" s="5">
        <f t="shared" si="742"/>
        <v>186.50412</v>
      </c>
      <c r="I6828" s="6">
        <v>1</v>
      </c>
      <c r="J6828" s="6">
        <v>10361.34</v>
      </c>
      <c r="K6828" s="5">
        <f t="shared" si="743"/>
        <v>186.50412</v>
      </c>
      <c r="L6828" s="7">
        <v>4.24</v>
      </c>
      <c r="M6828" s="7">
        <v>4607</v>
      </c>
      <c r="N6828" s="3">
        <v>45358</v>
      </c>
      <c r="O6828" s="4" t="str">
        <f t="shared" si="744"/>
        <v>2024-03</v>
      </c>
      <c r="P6828" s="4" t="str">
        <f t="shared" si="745"/>
        <v>03</v>
      </c>
      <c r="Q6828" s="4" t="str">
        <f t="shared" si="746"/>
        <v>March</v>
      </c>
      <c r="R6828" s="30" t="str">
        <f t="shared" si="747"/>
        <v>07</v>
      </c>
      <c r="W6828" t="str">
        <f t="shared" si="748"/>
        <v>ok</v>
      </c>
    </row>
    <row r="6829" spans="1:23" x14ac:dyDescent="0.3">
      <c r="A6829" t="s">
        <v>6871</v>
      </c>
      <c r="B6829" t="s">
        <v>33</v>
      </c>
      <c r="C6829" t="s">
        <v>12</v>
      </c>
      <c r="D6829" t="s">
        <v>34</v>
      </c>
      <c r="E6829" t="s">
        <v>45</v>
      </c>
      <c r="F6829" t="s">
        <v>15</v>
      </c>
      <c r="G6829" s="5">
        <v>19962.96</v>
      </c>
      <c r="H6829" s="5">
        <f t="shared" si="742"/>
        <v>359.33327999999995</v>
      </c>
      <c r="I6829" s="6">
        <v>4</v>
      </c>
      <c r="J6829" s="6">
        <v>79851.839999999997</v>
      </c>
      <c r="K6829" s="5">
        <f t="shared" si="743"/>
        <v>1437.3331199999998</v>
      </c>
      <c r="L6829" s="7">
        <v>2.63</v>
      </c>
      <c r="M6829" s="7">
        <v>4316</v>
      </c>
      <c r="N6829" s="3">
        <v>45648</v>
      </c>
      <c r="O6829" s="4" t="str">
        <f t="shared" si="744"/>
        <v>2024-12</v>
      </c>
      <c r="P6829" s="4" t="str">
        <f t="shared" si="745"/>
        <v>12</v>
      </c>
      <c r="Q6829" s="4" t="str">
        <f t="shared" si="746"/>
        <v>December</v>
      </c>
      <c r="R6829" s="30" t="str">
        <f t="shared" si="747"/>
        <v>22</v>
      </c>
      <c r="W6829" t="str">
        <f t="shared" si="748"/>
        <v>ok</v>
      </c>
    </row>
    <row r="6830" spans="1:23" x14ac:dyDescent="0.3">
      <c r="A6830" t="s">
        <v>6872</v>
      </c>
      <c r="B6830" t="s">
        <v>33</v>
      </c>
      <c r="C6830" t="s">
        <v>12</v>
      </c>
      <c r="D6830" t="s">
        <v>34</v>
      </c>
      <c r="E6830" t="s">
        <v>20</v>
      </c>
      <c r="F6830" t="s">
        <v>26</v>
      </c>
      <c r="G6830" s="5">
        <v>16133.51</v>
      </c>
      <c r="H6830" s="5">
        <f t="shared" si="742"/>
        <v>290.40317999999996</v>
      </c>
      <c r="I6830" s="6">
        <v>5</v>
      </c>
      <c r="J6830" s="6">
        <v>80667.55</v>
      </c>
      <c r="K6830" s="5">
        <f t="shared" si="743"/>
        <v>1452.0158999999999</v>
      </c>
      <c r="L6830" s="7">
        <v>1.65</v>
      </c>
      <c r="M6830" s="7">
        <v>2599</v>
      </c>
      <c r="N6830" s="3">
        <v>45415</v>
      </c>
      <c r="O6830" s="4" t="str">
        <f t="shared" si="744"/>
        <v>2024-05</v>
      </c>
      <c r="P6830" s="4" t="str">
        <f t="shared" si="745"/>
        <v>05</v>
      </c>
      <c r="Q6830" s="4" t="str">
        <f t="shared" si="746"/>
        <v>May</v>
      </c>
      <c r="R6830" s="30" t="str">
        <f t="shared" si="747"/>
        <v>03</v>
      </c>
      <c r="W6830" t="str">
        <f t="shared" si="748"/>
        <v>ok</v>
      </c>
    </row>
    <row r="6831" spans="1:23" x14ac:dyDescent="0.3">
      <c r="A6831" t="s">
        <v>6873</v>
      </c>
      <c r="B6831" t="s">
        <v>11</v>
      </c>
      <c r="C6831" t="s">
        <v>12</v>
      </c>
      <c r="D6831" t="s">
        <v>13</v>
      </c>
      <c r="E6831" t="s">
        <v>45</v>
      </c>
      <c r="F6831" t="s">
        <v>15</v>
      </c>
      <c r="G6831" s="5">
        <v>15558.75</v>
      </c>
      <c r="H6831" s="5">
        <f t="shared" si="742"/>
        <v>280.0575</v>
      </c>
      <c r="I6831" s="6">
        <v>4</v>
      </c>
      <c r="J6831" s="6">
        <v>62235</v>
      </c>
      <c r="K6831" s="5">
        <f t="shared" si="743"/>
        <v>1120.23</v>
      </c>
      <c r="L6831" s="7">
        <v>3.84</v>
      </c>
      <c r="M6831" s="7">
        <v>4436</v>
      </c>
      <c r="N6831" s="3">
        <v>45324</v>
      </c>
      <c r="O6831" s="4" t="str">
        <f t="shared" si="744"/>
        <v>2024-02</v>
      </c>
      <c r="P6831" s="4" t="str">
        <f t="shared" si="745"/>
        <v>02</v>
      </c>
      <c r="Q6831" s="4" t="str">
        <f t="shared" si="746"/>
        <v>February</v>
      </c>
      <c r="R6831" s="30" t="str">
        <f t="shared" si="747"/>
        <v>02</v>
      </c>
      <c r="W6831" t="str">
        <f t="shared" si="748"/>
        <v>ok</v>
      </c>
    </row>
    <row r="6832" spans="1:23" x14ac:dyDescent="0.3">
      <c r="A6832" t="s">
        <v>6874</v>
      </c>
      <c r="B6832" t="s">
        <v>23</v>
      </c>
      <c r="C6832" t="s">
        <v>24</v>
      </c>
      <c r="D6832" t="s">
        <v>25</v>
      </c>
      <c r="E6832" t="s">
        <v>14</v>
      </c>
      <c r="F6832" t="s">
        <v>26</v>
      </c>
      <c r="G6832" s="5">
        <v>18306.3</v>
      </c>
      <c r="H6832" s="5">
        <f t="shared" si="742"/>
        <v>329.51339999999999</v>
      </c>
      <c r="I6832" s="6">
        <v>2</v>
      </c>
      <c r="J6832" s="6">
        <v>36612.6</v>
      </c>
      <c r="K6832" s="5">
        <f t="shared" si="743"/>
        <v>659.02679999999998</v>
      </c>
      <c r="L6832" s="7">
        <v>1.07</v>
      </c>
      <c r="M6832" s="7">
        <v>1187</v>
      </c>
      <c r="N6832" s="3">
        <v>45622</v>
      </c>
      <c r="O6832" s="4" t="str">
        <f t="shared" si="744"/>
        <v>2024-11</v>
      </c>
      <c r="P6832" s="4" t="str">
        <f t="shared" si="745"/>
        <v>11</v>
      </c>
      <c r="Q6832" s="4" t="str">
        <f t="shared" si="746"/>
        <v>November</v>
      </c>
      <c r="R6832" s="30" t="str">
        <f t="shared" si="747"/>
        <v>26</v>
      </c>
      <c r="W6832" t="str">
        <f t="shared" si="748"/>
        <v>ok</v>
      </c>
    </row>
    <row r="6833" spans="1:23" x14ac:dyDescent="0.3">
      <c r="A6833" t="s">
        <v>6875</v>
      </c>
      <c r="B6833" t="s">
        <v>47</v>
      </c>
      <c r="C6833" t="s">
        <v>12</v>
      </c>
      <c r="D6833" t="s">
        <v>48</v>
      </c>
      <c r="E6833" t="s">
        <v>20</v>
      </c>
      <c r="F6833" t="s">
        <v>26</v>
      </c>
      <c r="G6833" s="5">
        <v>19960.12</v>
      </c>
      <c r="H6833" s="5">
        <f t="shared" si="742"/>
        <v>359.28215999999998</v>
      </c>
      <c r="I6833" s="6">
        <v>4</v>
      </c>
      <c r="J6833" s="6">
        <v>79840.479999999996</v>
      </c>
      <c r="K6833" s="5">
        <f t="shared" si="743"/>
        <v>1437.1286399999999</v>
      </c>
      <c r="L6833" s="7">
        <v>1.87</v>
      </c>
      <c r="M6833" s="7">
        <v>4052</v>
      </c>
      <c r="N6833" s="3">
        <v>45328</v>
      </c>
      <c r="O6833" s="4" t="str">
        <f t="shared" si="744"/>
        <v>2024-02</v>
      </c>
      <c r="P6833" s="4" t="str">
        <f t="shared" si="745"/>
        <v>02</v>
      </c>
      <c r="Q6833" s="4" t="str">
        <f t="shared" si="746"/>
        <v>February</v>
      </c>
      <c r="R6833" s="30" t="str">
        <f t="shared" si="747"/>
        <v>06</v>
      </c>
      <c r="W6833" t="str">
        <f t="shared" si="748"/>
        <v>ok</v>
      </c>
    </row>
    <row r="6834" spans="1:23" x14ac:dyDescent="0.3">
      <c r="A6834" t="s">
        <v>6876</v>
      </c>
      <c r="B6834" t="s">
        <v>28</v>
      </c>
      <c r="C6834" t="s">
        <v>29</v>
      </c>
      <c r="D6834" t="s">
        <v>30</v>
      </c>
      <c r="E6834" t="s">
        <v>45</v>
      </c>
      <c r="F6834" t="s">
        <v>60</v>
      </c>
      <c r="G6834" s="5">
        <v>953.98</v>
      </c>
      <c r="H6834" s="5">
        <f t="shared" si="742"/>
        <v>17.17164</v>
      </c>
      <c r="I6834" s="6">
        <v>1</v>
      </c>
      <c r="J6834" s="6">
        <v>953.98</v>
      </c>
      <c r="K6834" s="5">
        <f t="shared" si="743"/>
        <v>17.17164</v>
      </c>
      <c r="L6834" s="7">
        <v>3.34</v>
      </c>
      <c r="M6834" s="7">
        <v>97</v>
      </c>
      <c r="N6834" s="3">
        <v>45530</v>
      </c>
      <c r="O6834" s="4" t="str">
        <f t="shared" si="744"/>
        <v>2024-08</v>
      </c>
      <c r="P6834" s="4" t="str">
        <f t="shared" si="745"/>
        <v>08</v>
      </c>
      <c r="Q6834" s="4" t="str">
        <f t="shared" si="746"/>
        <v>August</v>
      </c>
      <c r="R6834" s="30" t="str">
        <f t="shared" si="747"/>
        <v>26</v>
      </c>
      <c r="W6834" t="str">
        <f t="shared" si="748"/>
        <v>ok</v>
      </c>
    </row>
    <row r="6835" spans="1:23" x14ac:dyDescent="0.3">
      <c r="A6835" t="s">
        <v>6877</v>
      </c>
      <c r="B6835" t="s">
        <v>36</v>
      </c>
      <c r="C6835" t="s">
        <v>18</v>
      </c>
      <c r="D6835" t="s">
        <v>37</v>
      </c>
      <c r="E6835" t="s">
        <v>20</v>
      </c>
      <c r="F6835" t="s">
        <v>60</v>
      </c>
      <c r="G6835" s="5">
        <v>9788.02</v>
      </c>
      <c r="H6835" s="5">
        <f t="shared" si="742"/>
        <v>176.18436</v>
      </c>
      <c r="I6835" s="6">
        <v>5</v>
      </c>
      <c r="J6835" s="6">
        <v>48940.1</v>
      </c>
      <c r="K6835" s="5">
        <f t="shared" si="743"/>
        <v>880.92179999999996</v>
      </c>
      <c r="L6835" s="7">
        <v>2.71</v>
      </c>
      <c r="M6835" s="7">
        <v>4432</v>
      </c>
      <c r="N6835" s="3">
        <v>45638</v>
      </c>
      <c r="O6835" s="4" t="str">
        <f t="shared" si="744"/>
        <v>2024-12</v>
      </c>
      <c r="P6835" s="4" t="str">
        <f t="shared" si="745"/>
        <v>12</v>
      </c>
      <c r="Q6835" s="4" t="str">
        <f t="shared" si="746"/>
        <v>December</v>
      </c>
      <c r="R6835" s="30" t="str">
        <f t="shared" si="747"/>
        <v>12</v>
      </c>
      <c r="W6835" t="str">
        <f t="shared" si="748"/>
        <v>ok</v>
      </c>
    </row>
    <row r="6836" spans="1:23" x14ac:dyDescent="0.3">
      <c r="A6836" t="s">
        <v>6878</v>
      </c>
      <c r="B6836" t="s">
        <v>11</v>
      </c>
      <c r="C6836" t="s">
        <v>12</v>
      </c>
      <c r="D6836" t="s">
        <v>13</v>
      </c>
      <c r="E6836" t="s">
        <v>14</v>
      </c>
      <c r="F6836" t="s">
        <v>60</v>
      </c>
      <c r="G6836" s="5">
        <v>11249.95</v>
      </c>
      <c r="H6836" s="5">
        <f t="shared" si="742"/>
        <v>202.4991</v>
      </c>
      <c r="I6836" s="6">
        <v>5</v>
      </c>
      <c r="J6836" s="6">
        <v>56249.75</v>
      </c>
      <c r="K6836" s="5">
        <f t="shared" si="743"/>
        <v>1012.4955</v>
      </c>
      <c r="L6836" s="7">
        <v>4.76</v>
      </c>
      <c r="M6836" s="7">
        <v>485</v>
      </c>
      <c r="N6836" s="3">
        <v>45592</v>
      </c>
      <c r="O6836" s="4" t="str">
        <f t="shared" si="744"/>
        <v>2024-10</v>
      </c>
      <c r="P6836" s="4" t="str">
        <f t="shared" si="745"/>
        <v>10</v>
      </c>
      <c r="Q6836" s="4" t="str">
        <f t="shared" si="746"/>
        <v>October</v>
      </c>
      <c r="R6836" s="30" t="str">
        <f t="shared" si="747"/>
        <v>27</v>
      </c>
      <c r="W6836" t="str">
        <f t="shared" si="748"/>
        <v>ok</v>
      </c>
    </row>
    <row r="6837" spans="1:23" x14ac:dyDescent="0.3">
      <c r="A6837" t="s">
        <v>6879</v>
      </c>
      <c r="B6837" t="s">
        <v>36</v>
      </c>
      <c r="C6837" t="s">
        <v>18</v>
      </c>
      <c r="D6837" t="s">
        <v>37</v>
      </c>
      <c r="E6837" t="s">
        <v>20</v>
      </c>
      <c r="F6837" t="s">
        <v>21</v>
      </c>
      <c r="G6837" s="5">
        <v>1149.6099999999999</v>
      </c>
      <c r="H6837" s="5">
        <f t="shared" si="742"/>
        <v>20.692979999999995</v>
      </c>
      <c r="I6837" s="6">
        <v>3</v>
      </c>
      <c r="J6837" s="6">
        <v>3448.83</v>
      </c>
      <c r="K6837" s="5">
        <f t="shared" si="743"/>
        <v>62.078939999999989</v>
      </c>
      <c r="L6837" s="7">
        <v>2.35</v>
      </c>
      <c r="M6837" s="7">
        <v>2890</v>
      </c>
      <c r="N6837" s="3">
        <v>45534</v>
      </c>
      <c r="O6837" s="4" t="str">
        <f t="shared" si="744"/>
        <v>2024-08</v>
      </c>
      <c r="P6837" s="4" t="str">
        <f t="shared" si="745"/>
        <v>08</v>
      </c>
      <c r="Q6837" s="4" t="str">
        <f t="shared" si="746"/>
        <v>August</v>
      </c>
      <c r="R6837" s="30" t="str">
        <f t="shared" si="747"/>
        <v>30</v>
      </c>
      <c r="W6837" t="str">
        <f t="shared" si="748"/>
        <v>ok</v>
      </c>
    </row>
    <row r="6838" spans="1:23" x14ac:dyDescent="0.3">
      <c r="A6838" t="s">
        <v>6880</v>
      </c>
      <c r="B6838" t="s">
        <v>63</v>
      </c>
      <c r="C6838" t="s">
        <v>18</v>
      </c>
      <c r="D6838" t="s">
        <v>64</v>
      </c>
      <c r="E6838" t="s">
        <v>20</v>
      </c>
      <c r="F6838" t="s">
        <v>60</v>
      </c>
      <c r="G6838" s="5">
        <v>6945.22</v>
      </c>
      <c r="H6838" s="5">
        <f t="shared" si="742"/>
        <v>125.01396</v>
      </c>
      <c r="I6838" s="6">
        <v>5</v>
      </c>
      <c r="J6838" s="6">
        <v>34726.1</v>
      </c>
      <c r="K6838" s="5">
        <f t="shared" si="743"/>
        <v>625.06979999999999</v>
      </c>
      <c r="L6838" s="7">
        <v>3.35</v>
      </c>
      <c r="M6838" s="7">
        <v>4946</v>
      </c>
      <c r="N6838" s="3">
        <v>45406</v>
      </c>
      <c r="O6838" s="4" t="str">
        <f t="shared" si="744"/>
        <v>2024-04</v>
      </c>
      <c r="P6838" s="4" t="str">
        <f t="shared" si="745"/>
        <v>04</v>
      </c>
      <c r="Q6838" s="4" t="str">
        <f t="shared" si="746"/>
        <v>April</v>
      </c>
      <c r="R6838" s="30" t="str">
        <f t="shared" si="747"/>
        <v>24</v>
      </c>
      <c r="W6838" t="str">
        <f t="shared" si="748"/>
        <v>ok</v>
      </c>
    </row>
    <row r="6839" spans="1:23" x14ac:dyDescent="0.3">
      <c r="A6839" t="s">
        <v>6881</v>
      </c>
      <c r="B6839" t="s">
        <v>11</v>
      </c>
      <c r="C6839" t="s">
        <v>12</v>
      </c>
      <c r="D6839" t="s">
        <v>13</v>
      </c>
      <c r="E6839" t="s">
        <v>45</v>
      </c>
      <c r="F6839" t="s">
        <v>15</v>
      </c>
      <c r="G6839" s="5">
        <v>8546.65</v>
      </c>
      <c r="H6839" s="5">
        <f t="shared" si="742"/>
        <v>153.83969999999999</v>
      </c>
      <c r="I6839" s="6">
        <v>3</v>
      </c>
      <c r="J6839" s="6">
        <v>25639.95</v>
      </c>
      <c r="K6839" s="5">
        <f t="shared" si="743"/>
        <v>461.51909999999998</v>
      </c>
      <c r="L6839" s="7">
        <v>2.54</v>
      </c>
      <c r="M6839" s="7">
        <v>697</v>
      </c>
      <c r="N6839" s="3">
        <v>45625</v>
      </c>
      <c r="O6839" s="4" t="str">
        <f t="shared" si="744"/>
        <v>2024-11</v>
      </c>
      <c r="P6839" s="4" t="str">
        <f t="shared" si="745"/>
        <v>11</v>
      </c>
      <c r="Q6839" s="4" t="str">
        <f t="shared" si="746"/>
        <v>November</v>
      </c>
      <c r="R6839" s="30" t="str">
        <f t="shared" si="747"/>
        <v>29</v>
      </c>
      <c r="W6839" t="str">
        <f t="shared" si="748"/>
        <v>ok</v>
      </c>
    </row>
    <row r="6840" spans="1:23" x14ac:dyDescent="0.3">
      <c r="A6840" t="s">
        <v>6882</v>
      </c>
      <c r="B6840" t="s">
        <v>11</v>
      </c>
      <c r="C6840" t="s">
        <v>12</v>
      </c>
      <c r="D6840" t="s">
        <v>13</v>
      </c>
      <c r="E6840" t="s">
        <v>45</v>
      </c>
      <c r="F6840" t="s">
        <v>21</v>
      </c>
      <c r="G6840" s="5">
        <v>15813.63</v>
      </c>
      <c r="H6840" s="5">
        <f t="shared" si="742"/>
        <v>284.64533999999998</v>
      </c>
      <c r="I6840" s="6">
        <v>5</v>
      </c>
      <c r="J6840" s="6">
        <v>79068.149999999994</v>
      </c>
      <c r="K6840" s="5">
        <f t="shared" si="743"/>
        <v>1423.2266999999999</v>
      </c>
      <c r="L6840" s="7">
        <v>3.55</v>
      </c>
      <c r="M6840" s="7">
        <v>3948</v>
      </c>
      <c r="N6840" s="3">
        <v>45557</v>
      </c>
      <c r="O6840" s="4" t="str">
        <f t="shared" si="744"/>
        <v>2024-09</v>
      </c>
      <c r="P6840" s="4" t="str">
        <f t="shared" si="745"/>
        <v>09</v>
      </c>
      <c r="Q6840" s="4" t="str">
        <f t="shared" si="746"/>
        <v>September</v>
      </c>
      <c r="R6840" s="30" t="str">
        <f t="shared" si="747"/>
        <v>22</v>
      </c>
      <c r="W6840" t="str">
        <f t="shared" si="748"/>
        <v>ok</v>
      </c>
    </row>
    <row r="6841" spans="1:23" x14ac:dyDescent="0.3">
      <c r="A6841" t="s">
        <v>6883</v>
      </c>
      <c r="B6841" t="s">
        <v>41</v>
      </c>
      <c r="C6841" t="s">
        <v>42</v>
      </c>
      <c r="D6841" t="s">
        <v>43</v>
      </c>
      <c r="E6841" t="s">
        <v>45</v>
      </c>
      <c r="F6841" t="s">
        <v>38</v>
      </c>
      <c r="G6841" s="5">
        <v>10363.35</v>
      </c>
      <c r="H6841" s="5">
        <f t="shared" si="742"/>
        <v>186.5403</v>
      </c>
      <c r="I6841" s="6">
        <v>1</v>
      </c>
      <c r="J6841" s="6">
        <v>10363.35</v>
      </c>
      <c r="K6841" s="5">
        <f t="shared" si="743"/>
        <v>186.5403</v>
      </c>
      <c r="L6841" s="7">
        <v>4.07</v>
      </c>
      <c r="M6841" s="7">
        <v>2911</v>
      </c>
      <c r="N6841" s="3">
        <v>45298</v>
      </c>
      <c r="O6841" s="4" t="str">
        <f t="shared" si="744"/>
        <v>2024-01</v>
      </c>
      <c r="P6841" s="4" t="str">
        <f t="shared" si="745"/>
        <v>01</v>
      </c>
      <c r="Q6841" s="4" t="str">
        <f t="shared" si="746"/>
        <v>January</v>
      </c>
      <c r="R6841" s="30" t="str">
        <f t="shared" si="747"/>
        <v>07</v>
      </c>
      <c r="W6841" t="str">
        <f t="shared" si="748"/>
        <v>ok</v>
      </c>
    </row>
    <row r="6842" spans="1:23" x14ac:dyDescent="0.3">
      <c r="A6842" t="s">
        <v>6884</v>
      </c>
      <c r="B6842" t="s">
        <v>28</v>
      </c>
      <c r="C6842" t="s">
        <v>29</v>
      </c>
      <c r="D6842" t="s">
        <v>30</v>
      </c>
      <c r="E6842" t="s">
        <v>45</v>
      </c>
      <c r="F6842" t="s">
        <v>31</v>
      </c>
      <c r="G6842" s="5">
        <v>19312.13</v>
      </c>
      <c r="H6842" s="5">
        <f t="shared" si="742"/>
        <v>347.61833999999999</v>
      </c>
      <c r="I6842" s="6">
        <v>4</v>
      </c>
      <c r="J6842" s="6">
        <v>77248.52</v>
      </c>
      <c r="K6842" s="5">
        <f t="shared" si="743"/>
        <v>1390.47336</v>
      </c>
      <c r="L6842" s="7">
        <v>2.34</v>
      </c>
      <c r="M6842" s="7">
        <v>1518</v>
      </c>
      <c r="N6842" s="3">
        <v>45517</v>
      </c>
      <c r="O6842" s="4" t="str">
        <f t="shared" si="744"/>
        <v>2024-08</v>
      </c>
      <c r="P6842" s="4" t="str">
        <f t="shared" si="745"/>
        <v>08</v>
      </c>
      <c r="Q6842" s="4" t="str">
        <f t="shared" si="746"/>
        <v>August</v>
      </c>
      <c r="R6842" s="30" t="str">
        <f t="shared" si="747"/>
        <v>13</v>
      </c>
      <c r="W6842" t="str">
        <f t="shared" si="748"/>
        <v>ok</v>
      </c>
    </row>
    <row r="6843" spans="1:23" x14ac:dyDescent="0.3">
      <c r="A6843" t="s">
        <v>6885</v>
      </c>
      <c r="B6843" t="s">
        <v>33</v>
      </c>
      <c r="C6843" t="s">
        <v>12</v>
      </c>
      <c r="D6843" t="s">
        <v>34</v>
      </c>
      <c r="E6843" t="s">
        <v>45</v>
      </c>
      <c r="F6843" t="s">
        <v>60</v>
      </c>
      <c r="G6843" s="5">
        <v>8058.57</v>
      </c>
      <c r="H6843" s="5">
        <f t="shared" si="742"/>
        <v>145.05425999999997</v>
      </c>
      <c r="I6843" s="6">
        <v>4</v>
      </c>
      <c r="J6843" s="6">
        <v>32234.28</v>
      </c>
      <c r="K6843" s="5">
        <f t="shared" si="743"/>
        <v>580.21703999999988</v>
      </c>
      <c r="L6843" s="7">
        <v>4.34</v>
      </c>
      <c r="M6843" s="7">
        <v>1794</v>
      </c>
      <c r="N6843" s="3">
        <v>45326</v>
      </c>
      <c r="O6843" s="4" t="str">
        <f t="shared" si="744"/>
        <v>2024-02</v>
      </c>
      <c r="P6843" s="4" t="str">
        <f t="shared" si="745"/>
        <v>02</v>
      </c>
      <c r="Q6843" s="4" t="str">
        <f t="shared" si="746"/>
        <v>February</v>
      </c>
      <c r="R6843" s="30" t="str">
        <f t="shared" si="747"/>
        <v>04</v>
      </c>
      <c r="W6843" t="str">
        <f t="shared" si="748"/>
        <v>ok</v>
      </c>
    </row>
    <row r="6844" spans="1:23" x14ac:dyDescent="0.3">
      <c r="A6844" t="s">
        <v>6886</v>
      </c>
      <c r="B6844" t="s">
        <v>11</v>
      </c>
      <c r="C6844" t="s">
        <v>12</v>
      </c>
      <c r="D6844" t="s">
        <v>13</v>
      </c>
      <c r="E6844" t="s">
        <v>45</v>
      </c>
      <c r="F6844" t="s">
        <v>38</v>
      </c>
      <c r="G6844" s="5">
        <v>19550.919999999998</v>
      </c>
      <c r="H6844" s="5">
        <f t="shared" si="742"/>
        <v>351.91655999999995</v>
      </c>
      <c r="I6844" s="6">
        <v>5</v>
      </c>
      <c r="J6844" s="6">
        <v>97754.6</v>
      </c>
      <c r="K6844" s="5">
        <f t="shared" si="743"/>
        <v>1759.5827999999997</v>
      </c>
      <c r="L6844" s="7">
        <v>2.06</v>
      </c>
      <c r="M6844" s="7">
        <v>1317</v>
      </c>
      <c r="N6844" s="3">
        <v>45611</v>
      </c>
      <c r="O6844" s="4" t="str">
        <f t="shared" si="744"/>
        <v>2024-11</v>
      </c>
      <c r="P6844" s="4" t="str">
        <f t="shared" si="745"/>
        <v>11</v>
      </c>
      <c r="Q6844" s="4" t="str">
        <f t="shared" si="746"/>
        <v>November</v>
      </c>
      <c r="R6844" s="30" t="str">
        <f t="shared" si="747"/>
        <v>15</v>
      </c>
      <c r="W6844" t="str">
        <f t="shared" si="748"/>
        <v>ok</v>
      </c>
    </row>
    <row r="6845" spans="1:23" x14ac:dyDescent="0.3">
      <c r="A6845" t="s">
        <v>6887</v>
      </c>
      <c r="B6845" t="s">
        <v>28</v>
      </c>
      <c r="C6845" t="s">
        <v>29</v>
      </c>
      <c r="D6845" t="s">
        <v>30</v>
      </c>
      <c r="E6845" t="s">
        <v>14</v>
      </c>
      <c r="F6845" t="s">
        <v>15</v>
      </c>
      <c r="G6845" s="5">
        <v>3713.52</v>
      </c>
      <c r="H6845" s="5">
        <f t="shared" si="742"/>
        <v>66.84335999999999</v>
      </c>
      <c r="I6845" s="6">
        <v>1</v>
      </c>
      <c r="J6845" s="6">
        <v>3713.52</v>
      </c>
      <c r="K6845" s="5">
        <f t="shared" si="743"/>
        <v>66.84335999999999</v>
      </c>
      <c r="L6845" s="7">
        <v>3.66</v>
      </c>
      <c r="M6845" s="7">
        <v>4962</v>
      </c>
      <c r="N6845" s="3">
        <v>45516</v>
      </c>
      <c r="O6845" s="4" t="str">
        <f t="shared" si="744"/>
        <v>2024-08</v>
      </c>
      <c r="P6845" s="4" t="str">
        <f t="shared" si="745"/>
        <v>08</v>
      </c>
      <c r="Q6845" s="4" t="str">
        <f t="shared" si="746"/>
        <v>August</v>
      </c>
      <c r="R6845" s="30" t="str">
        <f t="shared" si="747"/>
        <v>12</v>
      </c>
      <c r="W6845" t="str">
        <f t="shared" si="748"/>
        <v>ok</v>
      </c>
    </row>
    <row r="6846" spans="1:23" x14ac:dyDescent="0.3">
      <c r="A6846" t="s">
        <v>6888</v>
      </c>
      <c r="B6846" t="s">
        <v>41</v>
      </c>
      <c r="C6846" t="s">
        <v>42</v>
      </c>
      <c r="D6846" t="s">
        <v>43</v>
      </c>
      <c r="E6846" t="s">
        <v>45</v>
      </c>
      <c r="F6846" t="s">
        <v>31</v>
      </c>
      <c r="G6846" s="5">
        <v>14936.42</v>
      </c>
      <c r="H6846" s="5">
        <f t="shared" si="742"/>
        <v>268.85555999999997</v>
      </c>
      <c r="I6846" s="6">
        <v>5</v>
      </c>
      <c r="J6846" s="6">
        <v>74682.100000000006</v>
      </c>
      <c r="K6846" s="5">
        <f t="shared" si="743"/>
        <v>1344.2777999999998</v>
      </c>
      <c r="L6846" s="7">
        <v>4.54</v>
      </c>
      <c r="M6846" s="7">
        <v>2726</v>
      </c>
      <c r="N6846" s="3">
        <v>45373</v>
      </c>
      <c r="O6846" s="4" t="str">
        <f t="shared" si="744"/>
        <v>2024-03</v>
      </c>
      <c r="P6846" s="4" t="str">
        <f t="shared" si="745"/>
        <v>03</v>
      </c>
      <c r="Q6846" s="4" t="str">
        <f t="shared" si="746"/>
        <v>March</v>
      </c>
      <c r="R6846" s="30" t="str">
        <f t="shared" si="747"/>
        <v>22</v>
      </c>
      <c r="W6846" t="str">
        <f t="shared" si="748"/>
        <v>ok</v>
      </c>
    </row>
    <row r="6847" spans="1:23" x14ac:dyDescent="0.3">
      <c r="A6847" t="s">
        <v>6889</v>
      </c>
      <c r="B6847" t="s">
        <v>36</v>
      </c>
      <c r="C6847" t="s">
        <v>18</v>
      </c>
      <c r="D6847" t="s">
        <v>37</v>
      </c>
      <c r="E6847" t="s">
        <v>45</v>
      </c>
      <c r="F6847" t="s">
        <v>26</v>
      </c>
      <c r="G6847" s="5">
        <v>9299.25</v>
      </c>
      <c r="H6847" s="5">
        <f t="shared" si="742"/>
        <v>167.38649999999998</v>
      </c>
      <c r="I6847" s="6">
        <v>2</v>
      </c>
      <c r="J6847" s="6">
        <v>18598.5</v>
      </c>
      <c r="K6847" s="5">
        <f t="shared" si="743"/>
        <v>334.77299999999997</v>
      </c>
      <c r="L6847" s="7">
        <v>2.75</v>
      </c>
      <c r="M6847" s="7">
        <v>1945</v>
      </c>
      <c r="N6847" s="3">
        <v>45464</v>
      </c>
      <c r="O6847" s="4" t="str">
        <f t="shared" si="744"/>
        <v>2024-06</v>
      </c>
      <c r="P6847" s="4" t="str">
        <f t="shared" si="745"/>
        <v>06</v>
      </c>
      <c r="Q6847" s="4" t="str">
        <f t="shared" si="746"/>
        <v>June</v>
      </c>
      <c r="R6847" s="30" t="str">
        <f t="shared" si="747"/>
        <v>21</v>
      </c>
      <c r="W6847" t="str">
        <f t="shared" si="748"/>
        <v>ok</v>
      </c>
    </row>
    <row r="6848" spans="1:23" x14ac:dyDescent="0.3">
      <c r="A6848" t="s">
        <v>6890</v>
      </c>
      <c r="B6848" t="s">
        <v>36</v>
      </c>
      <c r="C6848" t="s">
        <v>18</v>
      </c>
      <c r="D6848" t="s">
        <v>37</v>
      </c>
      <c r="E6848" t="s">
        <v>45</v>
      </c>
      <c r="F6848" t="s">
        <v>15</v>
      </c>
      <c r="G6848" s="5">
        <v>18941.84</v>
      </c>
      <c r="H6848" s="5">
        <f t="shared" si="742"/>
        <v>340.95311999999996</v>
      </c>
      <c r="I6848" s="6">
        <v>4</v>
      </c>
      <c r="J6848" s="6">
        <v>75767.360000000001</v>
      </c>
      <c r="K6848" s="5">
        <f t="shared" si="743"/>
        <v>1363.8124799999998</v>
      </c>
      <c r="L6848" s="7">
        <v>4.6500000000000004</v>
      </c>
      <c r="M6848" s="7">
        <v>1138</v>
      </c>
      <c r="N6848" s="3">
        <v>45375</v>
      </c>
      <c r="O6848" s="4" t="str">
        <f t="shared" si="744"/>
        <v>2024-03</v>
      </c>
      <c r="P6848" s="4" t="str">
        <f t="shared" si="745"/>
        <v>03</v>
      </c>
      <c r="Q6848" s="4" t="str">
        <f t="shared" si="746"/>
        <v>March</v>
      </c>
      <c r="R6848" s="30" t="str">
        <f t="shared" si="747"/>
        <v>24</v>
      </c>
      <c r="W6848" t="str">
        <f t="shared" si="748"/>
        <v>ok</v>
      </c>
    </row>
    <row r="6849" spans="1:23" x14ac:dyDescent="0.3">
      <c r="A6849" t="s">
        <v>6891</v>
      </c>
      <c r="B6849" t="s">
        <v>41</v>
      </c>
      <c r="C6849" t="s">
        <v>42</v>
      </c>
      <c r="D6849" t="s">
        <v>43</v>
      </c>
      <c r="E6849" t="s">
        <v>45</v>
      </c>
      <c r="F6849" t="s">
        <v>15</v>
      </c>
      <c r="G6849" s="5">
        <v>10007.84</v>
      </c>
      <c r="H6849" s="5">
        <f t="shared" si="742"/>
        <v>180.14112</v>
      </c>
      <c r="I6849" s="6">
        <v>4</v>
      </c>
      <c r="J6849" s="6">
        <v>40031.360000000001</v>
      </c>
      <c r="K6849" s="5">
        <f t="shared" si="743"/>
        <v>720.56448</v>
      </c>
      <c r="L6849" s="7">
        <v>1.02</v>
      </c>
      <c r="M6849" s="7">
        <v>1580</v>
      </c>
      <c r="N6849" s="3">
        <v>45614</v>
      </c>
      <c r="O6849" s="4" t="str">
        <f t="shared" si="744"/>
        <v>2024-11</v>
      </c>
      <c r="P6849" s="4" t="str">
        <f t="shared" si="745"/>
        <v>11</v>
      </c>
      <c r="Q6849" s="4" t="str">
        <f t="shared" si="746"/>
        <v>November</v>
      </c>
      <c r="R6849" s="30" t="str">
        <f t="shared" si="747"/>
        <v>18</v>
      </c>
      <c r="W6849" t="str">
        <f t="shared" si="748"/>
        <v>ok</v>
      </c>
    </row>
    <row r="6850" spans="1:23" x14ac:dyDescent="0.3">
      <c r="A6850" t="s">
        <v>6892</v>
      </c>
      <c r="B6850" t="s">
        <v>41</v>
      </c>
      <c r="C6850" t="s">
        <v>42</v>
      </c>
      <c r="D6850" t="s">
        <v>43</v>
      </c>
      <c r="E6850" t="s">
        <v>14</v>
      </c>
      <c r="F6850" t="s">
        <v>21</v>
      </c>
      <c r="G6850" s="5">
        <v>6975.91</v>
      </c>
      <c r="H6850" s="5">
        <f t="shared" si="742"/>
        <v>125.56637999999998</v>
      </c>
      <c r="I6850" s="6">
        <v>1</v>
      </c>
      <c r="J6850" s="6">
        <v>6975.91</v>
      </c>
      <c r="K6850" s="5">
        <f t="shared" si="743"/>
        <v>125.56637999999998</v>
      </c>
      <c r="L6850" s="7">
        <v>3.94</v>
      </c>
      <c r="M6850" s="7">
        <v>1766</v>
      </c>
      <c r="N6850" s="3">
        <v>45491</v>
      </c>
      <c r="O6850" s="4" t="str">
        <f t="shared" si="744"/>
        <v>2024-07</v>
      </c>
      <c r="P6850" s="4" t="str">
        <f t="shared" si="745"/>
        <v>07</v>
      </c>
      <c r="Q6850" s="4" t="str">
        <f t="shared" si="746"/>
        <v>July</v>
      </c>
      <c r="R6850" s="30" t="str">
        <f t="shared" si="747"/>
        <v>18</v>
      </c>
      <c r="W6850" t="str">
        <f t="shared" si="748"/>
        <v>ok</v>
      </c>
    </row>
    <row r="6851" spans="1:23" x14ac:dyDescent="0.3">
      <c r="A6851" t="s">
        <v>6893</v>
      </c>
      <c r="B6851" t="s">
        <v>17</v>
      </c>
      <c r="C6851" t="s">
        <v>18</v>
      </c>
      <c r="D6851" t="s">
        <v>19</v>
      </c>
      <c r="E6851" t="s">
        <v>45</v>
      </c>
      <c r="F6851" t="s">
        <v>26</v>
      </c>
      <c r="G6851" s="5">
        <v>7893.78</v>
      </c>
      <c r="H6851" s="5">
        <f t="shared" ref="H6851:H6914" si="749">G6851*0.018</f>
        <v>142.08803999999998</v>
      </c>
      <c r="I6851" s="6">
        <v>3</v>
      </c>
      <c r="J6851" s="6">
        <v>23681.34</v>
      </c>
      <c r="K6851" s="5">
        <f t="shared" ref="K6851:K6914" si="750">H6851*I6851</f>
        <v>426.26411999999993</v>
      </c>
      <c r="L6851" s="7">
        <v>4.96</v>
      </c>
      <c r="M6851" s="7">
        <v>1472</v>
      </c>
      <c r="N6851" s="3">
        <v>45371</v>
      </c>
      <c r="O6851" s="4" t="str">
        <f t="shared" ref="O6851:O6914" si="751">TEXT(N6851,"yyyy-mm")</f>
        <v>2024-03</v>
      </c>
      <c r="P6851" s="4" t="str">
        <f t="shared" ref="P6851:P6914" si="752">TEXT(N6851,"mm")</f>
        <v>03</v>
      </c>
      <c r="Q6851" s="4" t="str">
        <f t="shared" ref="Q6851:Q6914" si="753">TEXT(DATE(2024,P6851,1),"mmmm")</f>
        <v>March</v>
      </c>
      <c r="R6851" s="30" t="str">
        <f t="shared" ref="R6851:R6914" si="754">TEXT(N6851,"dd")</f>
        <v>20</v>
      </c>
      <c r="W6851" t="str">
        <f t="shared" ref="W6851:W6914" si="755">IF(G6851*I6851=J6851,"ok","False")</f>
        <v>ok</v>
      </c>
    </row>
    <row r="6852" spans="1:23" x14ac:dyDescent="0.3">
      <c r="A6852" t="s">
        <v>6894</v>
      </c>
      <c r="B6852" t="s">
        <v>63</v>
      </c>
      <c r="C6852" t="s">
        <v>18</v>
      </c>
      <c r="D6852" t="s">
        <v>64</v>
      </c>
      <c r="E6852" t="s">
        <v>14</v>
      </c>
      <c r="F6852" t="s">
        <v>26</v>
      </c>
      <c r="G6852" s="5">
        <v>11160.29</v>
      </c>
      <c r="H6852" s="5">
        <f t="shared" si="749"/>
        <v>200.88522</v>
      </c>
      <c r="I6852" s="6">
        <v>5</v>
      </c>
      <c r="J6852" s="6">
        <v>55801.45</v>
      </c>
      <c r="K6852" s="5">
        <f t="shared" si="750"/>
        <v>1004.4261</v>
      </c>
      <c r="L6852" s="7">
        <v>1.37</v>
      </c>
      <c r="M6852" s="7">
        <v>2609</v>
      </c>
      <c r="N6852" s="3">
        <v>45302</v>
      </c>
      <c r="O6852" s="4" t="str">
        <f t="shared" si="751"/>
        <v>2024-01</v>
      </c>
      <c r="P6852" s="4" t="str">
        <f t="shared" si="752"/>
        <v>01</v>
      </c>
      <c r="Q6852" s="4" t="str">
        <f t="shared" si="753"/>
        <v>January</v>
      </c>
      <c r="R6852" s="30" t="str">
        <f t="shared" si="754"/>
        <v>11</v>
      </c>
      <c r="W6852" t="str">
        <f t="shared" si="755"/>
        <v>ok</v>
      </c>
    </row>
    <row r="6853" spans="1:23" x14ac:dyDescent="0.3">
      <c r="A6853" t="s">
        <v>6895</v>
      </c>
      <c r="B6853" t="s">
        <v>17</v>
      </c>
      <c r="C6853" t="s">
        <v>18</v>
      </c>
      <c r="D6853" t="s">
        <v>19</v>
      </c>
      <c r="E6853" t="s">
        <v>45</v>
      </c>
      <c r="F6853" t="s">
        <v>26</v>
      </c>
      <c r="G6853" s="5">
        <v>1094.8599999999999</v>
      </c>
      <c r="H6853" s="5">
        <f t="shared" si="749"/>
        <v>19.707479999999997</v>
      </c>
      <c r="I6853" s="6">
        <v>4</v>
      </c>
      <c r="J6853" s="6">
        <v>4379.4399999999996</v>
      </c>
      <c r="K6853" s="5">
        <f t="shared" si="750"/>
        <v>78.829919999999987</v>
      </c>
      <c r="L6853" s="7">
        <v>2.71</v>
      </c>
      <c r="M6853" s="7">
        <v>2955</v>
      </c>
      <c r="N6853" s="3">
        <v>45458</v>
      </c>
      <c r="O6853" s="4" t="str">
        <f t="shared" si="751"/>
        <v>2024-06</v>
      </c>
      <c r="P6853" s="4" t="str">
        <f t="shared" si="752"/>
        <v>06</v>
      </c>
      <c r="Q6853" s="4" t="str">
        <f t="shared" si="753"/>
        <v>June</v>
      </c>
      <c r="R6853" s="30" t="str">
        <f t="shared" si="754"/>
        <v>15</v>
      </c>
      <c r="W6853" t="str">
        <f t="shared" si="755"/>
        <v>ok</v>
      </c>
    </row>
    <row r="6854" spans="1:23" x14ac:dyDescent="0.3">
      <c r="A6854" t="s">
        <v>6896</v>
      </c>
      <c r="B6854" t="s">
        <v>36</v>
      </c>
      <c r="C6854" t="s">
        <v>18</v>
      </c>
      <c r="D6854" t="s">
        <v>37</v>
      </c>
      <c r="E6854" t="s">
        <v>14</v>
      </c>
      <c r="F6854" t="s">
        <v>38</v>
      </c>
      <c r="G6854" s="5">
        <v>12088.06</v>
      </c>
      <c r="H6854" s="5">
        <f t="shared" si="749"/>
        <v>217.58507999999998</v>
      </c>
      <c r="I6854" s="6">
        <v>5</v>
      </c>
      <c r="J6854" s="6">
        <v>60440.3</v>
      </c>
      <c r="K6854" s="5">
        <f t="shared" si="750"/>
        <v>1087.9253999999999</v>
      </c>
      <c r="L6854" s="7">
        <v>4.6100000000000003</v>
      </c>
      <c r="M6854" s="7">
        <v>1578</v>
      </c>
      <c r="N6854" s="3">
        <v>45621</v>
      </c>
      <c r="O6854" s="4" t="str">
        <f t="shared" si="751"/>
        <v>2024-11</v>
      </c>
      <c r="P6854" s="4" t="str">
        <f t="shared" si="752"/>
        <v>11</v>
      </c>
      <c r="Q6854" s="4" t="str">
        <f t="shared" si="753"/>
        <v>November</v>
      </c>
      <c r="R6854" s="30" t="str">
        <f t="shared" si="754"/>
        <v>25</v>
      </c>
      <c r="W6854" t="str">
        <f t="shared" si="755"/>
        <v>ok</v>
      </c>
    </row>
    <row r="6855" spans="1:23" x14ac:dyDescent="0.3">
      <c r="A6855" t="s">
        <v>6897</v>
      </c>
      <c r="B6855" t="s">
        <v>11</v>
      </c>
      <c r="C6855" t="s">
        <v>12</v>
      </c>
      <c r="D6855" t="s">
        <v>13</v>
      </c>
      <c r="E6855" t="s">
        <v>45</v>
      </c>
      <c r="F6855" t="s">
        <v>31</v>
      </c>
      <c r="G6855" s="5">
        <v>2136.2399999999998</v>
      </c>
      <c r="H6855" s="5">
        <f t="shared" si="749"/>
        <v>38.452319999999993</v>
      </c>
      <c r="I6855" s="6">
        <v>1</v>
      </c>
      <c r="J6855" s="6">
        <v>2136.2399999999998</v>
      </c>
      <c r="K6855" s="5">
        <f t="shared" si="750"/>
        <v>38.452319999999993</v>
      </c>
      <c r="L6855" s="7">
        <v>2.37</v>
      </c>
      <c r="M6855" s="7">
        <v>1099</v>
      </c>
      <c r="N6855" s="3">
        <v>45461</v>
      </c>
      <c r="O6855" s="4" t="str">
        <f t="shared" si="751"/>
        <v>2024-06</v>
      </c>
      <c r="P6855" s="4" t="str">
        <f t="shared" si="752"/>
        <v>06</v>
      </c>
      <c r="Q6855" s="4" t="str">
        <f t="shared" si="753"/>
        <v>June</v>
      </c>
      <c r="R6855" s="30" t="str">
        <f t="shared" si="754"/>
        <v>18</v>
      </c>
      <c r="W6855" t="str">
        <f t="shared" si="755"/>
        <v>ok</v>
      </c>
    </row>
    <row r="6856" spans="1:23" x14ac:dyDescent="0.3">
      <c r="A6856" t="s">
        <v>6898</v>
      </c>
      <c r="B6856" t="s">
        <v>51</v>
      </c>
      <c r="C6856" t="s">
        <v>29</v>
      </c>
      <c r="D6856" t="s">
        <v>52</v>
      </c>
      <c r="E6856" t="s">
        <v>20</v>
      </c>
      <c r="F6856" t="s">
        <v>31</v>
      </c>
      <c r="G6856" s="5">
        <v>15757.64</v>
      </c>
      <c r="H6856" s="5">
        <f t="shared" si="749"/>
        <v>283.63751999999999</v>
      </c>
      <c r="I6856" s="6">
        <v>3</v>
      </c>
      <c r="J6856" s="6">
        <v>47272.92</v>
      </c>
      <c r="K6856" s="5">
        <f t="shared" si="750"/>
        <v>850.91255999999998</v>
      </c>
      <c r="L6856" s="7">
        <v>4.07</v>
      </c>
      <c r="M6856" s="7">
        <v>1455</v>
      </c>
      <c r="N6856" s="3">
        <v>45315</v>
      </c>
      <c r="O6856" s="4" t="str">
        <f t="shared" si="751"/>
        <v>2024-01</v>
      </c>
      <c r="P6856" s="4" t="str">
        <f t="shared" si="752"/>
        <v>01</v>
      </c>
      <c r="Q6856" s="4" t="str">
        <f t="shared" si="753"/>
        <v>January</v>
      </c>
      <c r="R6856" s="30" t="str">
        <f t="shared" si="754"/>
        <v>24</v>
      </c>
      <c r="W6856" t="str">
        <f t="shared" si="755"/>
        <v>ok</v>
      </c>
    </row>
    <row r="6857" spans="1:23" x14ac:dyDescent="0.3">
      <c r="A6857" t="s">
        <v>6899</v>
      </c>
      <c r="B6857" t="s">
        <v>23</v>
      </c>
      <c r="C6857" t="s">
        <v>24</v>
      </c>
      <c r="D6857" t="s">
        <v>25</v>
      </c>
      <c r="E6857" t="s">
        <v>14</v>
      </c>
      <c r="F6857" t="s">
        <v>60</v>
      </c>
      <c r="G6857" s="5">
        <v>4700.51</v>
      </c>
      <c r="H6857" s="5">
        <f t="shared" si="749"/>
        <v>84.609179999999995</v>
      </c>
      <c r="I6857" s="6">
        <v>1</v>
      </c>
      <c r="J6857" s="6">
        <v>4700.51</v>
      </c>
      <c r="K6857" s="5">
        <f t="shared" si="750"/>
        <v>84.609179999999995</v>
      </c>
      <c r="L6857" s="7">
        <v>1.65</v>
      </c>
      <c r="M6857" s="7">
        <v>3630</v>
      </c>
      <c r="N6857" s="3">
        <v>45364</v>
      </c>
      <c r="O6857" s="4" t="str">
        <f t="shared" si="751"/>
        <v>2024-03</v>
      </c>
      <c r="P6857" s="4" t="str">
        <f t="shared" si="752"/>
        <v>03</v>
      </c>
      <c r="Q6857" s="4" t="str">
        <f t="shared" si="753"/>
        <v>March</v>
      </c>
      <c r="R6857" s="30" t="str">
        <f t="shared" si="754"/>
        <v>13</v>
      </c>
      <c r="W6857" t="str">
        <f t="shared" si="755"/>
        <v>ok</v>
      </c>
    </row>
    <row r="6858" spans="1:23" x14ac:dyDescent="0.3">
      <c r="A6858" t="s">
        <v>6900</v>
      </c>
      <c r="B6858" t="s">
        <v>17</v>
      </c>
      <c r="C6858" t="s">
        <v>18</v>
      </c>
      <c r="D6858" t="s">
        <v>19</v>
      </c>
      <c r="E6858" t="s">
        <v>14</v>
      </c>
      <c r="F6858" t="s">
        <v>38</v>
      </c>
      <c r="G6858" s="5">
        <v>7032.53</v>
      </c>
      <c r="H6858" s="5">
        <f t="shared" si="749"/>
        <v>126.58553999999998</v>
      </c>
      <c r="I6858" s="6">
        <v>2</v>
      </c>
      <c r="J6858" s="6">
        <v>14065.06</v>
      </c>
      <c r="K6858" s="5">
        <f t="shared" si="750"/>
        <v>253.17107999999996</v>
      </c>
      <c r="L6858" s="7">
        <v>3.39</v>
      </c>
      <c r="M6858" s="7">
        <v>4313</v>
      </c>
      <c r="N6858" s="3">
        <v>45577</v>
      </c>
      <c r="O6858" s="4" t="str">
        <f t="shared" si="751"/>
        <v>2024-10</v>
      </c>
      <c r="P6858" s="4" t="str">
        <f t="shared" si="752"/>
        <v>10</v>
      </c>
      <c r="Q6858" s="4" t="str">
        <f t="shared" si="753"/>
        <v>October</v>
      </c>
      <c r="R6858" s="30" t="str">
        <f t="shared" si="754"/>
        <v>12</v>
      </c>
      <c r="W6858" t="str">
        <f t="shared" si="755"/>
        <v>ok</v>
      </c>
    </row>
    <row r="6859" spans="1:23" x14ac:dyDescent="0.3">
      <c r="A6859" t="s">
        <v>6901</v>
      </c>
      <c r="B6859" t="s">
        <v>41</v>
      </c>
      <c r="C6859" t="s">
        <v>42</v>
      </c>
      <c r="D6859" t="s">
        <v>43</v>
      </c>
      <c r="E6859" t="s">
        <v>14</v>
      </c>
      <c r="F6859" t="s">
        <v>26</v>
      </c>
      <c r="G6859" s="5">
        <v>8898.15</v>
      </c>
      <c r="H6859" s="5">
        <f t="shared" si="749"/>
        <v>160.16669999999999</v>
      </c>
      <c r="I6859" s="6">
        <v>3</v>
      </c>
      <c r="J6859" s="6">
        <v>26694.45</v>
      </c>
      <c r="K6859" s="5">
        <f t="shared" si="750"/>
        <v>480.50009999999997</v>
      </c>
      <c r="L6859" s="7">
        <v>1.31</v>
      </c>
      <c r="M6859" s="7">
        <v>1774</v>
      </c>
      <c r="N6859" s="3">
        <v>45500</v>
      </c>
      <c r="O6859" s="4" t="str">
        <f t="shared" si="751"/>
        <v>2024-07</v>
      </c>
      <c r="P6859" s="4" t="str">
        <f t="shared" si="752"/>
        <v>07</v>
      </c>
      <c r="Q6859" s="4" t="str">
        <f t="shared" si="753"/>
        <v>July</v>
      </c>
      <c r="R6859" s="30" t="str">
        <f t="shared" si="754"/>
        <v>27</v>
      </c>
      <c r="W6859" t="str">
        <f t="shared" si="755"/>
        <v>ok</v>
      </c>
    </row>
    <row r="6860" spans="1:23" x14ac:dyDescent="0.3">
      <c r="A6860" t="s">
        <v>6902</v>
      </c>
      <c r="B6860" t="s">
        <v>23</v>
      </c>
      <c r="C6860" t="s">
        <v>24</v>
      </c>
      <c r="D6860" t="s">
        <v>25</v>
      </c>
      <c r="E6860" t="s">
        <v>45</v>
      </c>
      <c r="F6860" t="s">
        <v>21</v>
      </c>
      <c r="G6860" s="5">
        <v>4911.68</v>
      </c>
      <c r="H6860" s="5">
        <f t="shared" si="749"/>
        <v>88.410240000000002</v>
      </c>
      <c r="I6860" s="6">
        <v>3</v>
      </c>
      <c r="J6860" s="6">
        <v>14735.04</v>
      </c>
      <c r="K6860" s="5">
        <f t="shared" si="750"/>
        <v>265.23072000000002</v>
      </c>
      <c r="L6860" s="7">
        <v>4.59</v>
      </c>
      <c r="M6860" s="7">
        <v>3229</v>
      </c>
      <c r="N6860" s="3">
        <v>45627</v>
      </c>
      <c r="O6860" s="4" t="str">
        <f t="shared" si="751"/>
        <v>2024-12</v>
      </c>
      <c r="P6860" s="4" t="str">
        <f t="shared" si="752"/>
        <v>12</v>
      </c>
      <c r="Q6860" s="4" t="str">
        <f t="shared" si="753"/>
        <v>December</v>
      </c>
      <c r="R6860" s="30" t="str">
        <f t="shared" si="754"/>
        <v>01</v>
      </c>
      <c r="W6860" t="str">
        <f t="shared" si="755"/>
        <v>ok</v>
      </c>
    </row>
    <row r="6861" spans="1:23" x14ac:dyDescent="0.3">
      <c r="A6861" t="s">
        <v>6903</v>
      </c>
      <c r="B6861" t="s">
        <v>36</v>
      </c>
      <c r="C6861" t="s">
        <v>18</v>
      </c>
      <c r="D6861" t="s">
        <v>37</v>
      </c>
      <c r="E6861" t="s">
        <v>45</v>
      </c>
      <c r="F6861" t="s">
        <v>21</v>
      </c>
      <c r="G6861" s="5">
        <v>8187.99</v>
      </c>
      <c r="H6861" s="5">
        <f t="shared" si="749"/>
        <v>147.38381999999999</v>
      </c>
      <c r="I6861" s="6">
        <v>4</v>
      </c>
      <c r="J6861" s="6">
        <v>32751.96</v>
      </c>
      <c r="K6861" s="5">
        <f t="shared" si="750"/>
        <v>589.53527999999994</v>
      </c>
      <c r="L6861" s="7">
        <v>4.25</v>
      </c>
      <c r="M6861" s="7">
        <v>1742</v>
      </c>
      <c r="N6861" s="3">
        <v>45622</v>
      </c>
      <c r="O6861" s="4" t="str">
        <f t="shared" si="751"/>
        <v>2024-11</v>
      </c>
      <c r="P6861" s="4" t="str">
        <f t="shared" si="752"/>
        <v>11</v>
      </c>
      <c r="Q6861" s="4" t="str">
        <f t="shared" si="753"/>
        <v>November</v>
      </c>
      <c r="R6861" s="30" t="str">
        <f t="shared" si="754"/>
        <v>26</v>
      </c>
      <c r="W6861" t="str">
        <f t="shared" si="755"/>
        <v>ok</v>
      </c>
    </row>
    <row r="6862" spans="1:23" x14ac:dyDescent="0.3">
      <c r="A6862" t="s">
        <v>6904</v>
      </c>
      <c r="B6862" t="s">
        <v>63</v>
      </c>
      <c r="C6862" t="s">
        <v>18</v>
      </c>
      <c r="D6862" t="s">
        <v>64</v>
      </c>
      <c r="E6862" t="s">
        <v>45</v>
      </c>
      <c r="F6862" t="s">
        <v>31</v>
      </c>
      <c r="G6862" s="5">
        <v>6229.17</v>
      </c>
      <c r="H6862" s="5">
        <f t="shared" si="749"/>
        <v>112.12505999999999</v>
      </c>
      <c r="I6862" s="6">
        <v>5</v>
      </c>
      <c r="J6862" s="6">
        <v>31145.85</v>
      </c>
      <c r="K6862" s="5">
        <f t="shared" si="750"/>
        <v>560.62529999999992</v>
      </c>
      <c r="L6862" s="7">
        <v>1.37</v>
      </c>
      <c r="M6862" s="7">
        <v>3458</v>
      </c>
      <c r="N6862" s="3">
        <v>45528</v>
      </c>
      <c r="O6862" s="4" t="str">
        <f t="shared" si="751"/>
        <v>2024-08</v>
      </c>
      <c r="P6862" s="4" t="str">
        <f t="shared" si="752"/>
        <v>08</v>
      </c>
      <c r="Q6862" s="4" t="str">
        <f t="shared" si="753"/>
        <v>August</v>
      </c>
      <c r="R6862" s="30" t="str">
        <f t="shared" si="754"/>
        <v>24</v>
      </c>
      <c r="W6862" t="str">
        <f t="shared" si="755"/>
        <v>ok</v>
      </c>
    </row>
    <row r="6863" spans="1:23" x14ac:dyDescent="0.3">
      <c r="A6863" t="s">
        <v>6905</v>
      </c>
      <c r="B6863" t="s">
        <v>47</v>
      </c>
      <c r="C6863" t="s">
        <v>12</v>
      </c>
      <c r="D6863" t="s">
        <v>48</v>
      </c>
      <c r="E6863" t="s">
        <v>45</v>
      </c>
      <c r="F6863" t="s">
        <v>38</v>
      </c>
      <c r="G6863" s="5">
        <v>8266.76</v>
      </c>
      <c r="H6863" s="5">
        <f t="shared" si="749"/>
        <v>148.80168</v>
      </c>
      <c r="I6863" s="6">
        <v>4</v>
      </c>
      <c r="J6863" s="6">
        <v>33067.040000000001</v>
      </c>
      <c r="K6863" s="5">
        <f t="shared" si="750"/>
        <v>595.20672000000002</v>
      </c>
      <c r="L6863" s="7">
        <v>4.54</v>
      </c>
      <c r="M6863" s="7">
        <v>2793</v>
      </c>
      <c r="N6863" s="3">
        <v>45419</v>
      </c>
      <c r="O6863" s="4" t="str">
        <f t="shared" si="751"/>
        <v>2024-05</v>
      </c>
      <c r="P6863" s="4" t="str">
        <f t="shared" si="752"/>
        <v>05</v>
      </c>
      <c r="Q6863" s="4" t="str">
        <f t="shared" si="753"/>
        <v>May</v>
      </c>
      <c r="R6863" s="30" t="str">
        <f t="shared" si="754"/>
        <v>07</v>
      </c>
      <c r="W6863" t="str">
        <f t="shared" si="755"/>
        <v>ok</v>
      </c>
    </row>
    <row r="6864" spans="1:23" x14ac:dyDescent="0.3">
      <c r="A6864" t="s">
        <v>6906</v>
      </c>
      <c r="B6864" t="s">
        <v>11</v>
      </c>
      <c r="C6864" t="s">
        <v>12</v>
      </c>
      <c r="D6864" t="s">
        <v>13</v>
      </c>
      <c r="E6864" t="s">
        <v>20</v>
      </c>
      <c r="F6864" t="s">
        <v>31</v>
      </c>
      <c r="G6864" s="5">
        <v>11807.09</v>
      </c>
      <c r="H6864" s="5">
        <f t="shared" si="749"/>
        <v>212.52761999999998</v>
      </c>
      <c r="I6864" s="6">
        <v>3</v>
      </c>
      <c r="J6864" s="6">
        <v>35421.269999999997</v>
      </c>
      <c r="K6864" s="5">
        <f t="shared" si="750"/>
        <v>637.58285999999998</v>
      </c>
      <c r="L6864" s="7">
        <v>3.09</v>
      </c>
      <c r="M6864" s="7">
        <v>808</v>
      </c>
      <c r="N6864" s="3">
        <v>45361</v>
      </c>
      <c r="O6864" s="4" t="str">
        <f t="shared" si="751"/>
        <v>2024-03</v>
      </c>
      <c r="P6864" s="4" t="str">
        <f t="shared" si="752"/>
        <v>03</v>
      </c>
      <c r="Q6864" s="4" t="str">
        <f t="shared" si="753"/>
        <v>March</v>
      </c>
      <c r="R6864" s="30" t="str">
        <f t="shared" si="754"/>
        <v>10</v>
      </c>
      <c r="W6864" t="str">
        <f t="shared" si="755"/>
        <v>ok</v>
      </c>
    </row>
    <row r="6865" spans="1:23" x14ac:dyDescent="0.3">
      <c r="A6865" t="s">
        <v>6907</v>
      </c>
      <c r="B6865" t="s">
        <v>33</v>
      </c>
      <c r="C6865" t="s">
        <v>12</v>
      </c>
      <c r="D6865" t="s">
        <v>34</v>
      </c>
      <c r="E6865" t="s">
        <v>14</v>
      </c>
      <c r="F6865" t="s">
        <v>26</v>
      </c>
      <c r="G6865" s="5">
        <v>3764.63</v>
      </c>
      <c r="H6865" s="5">
        <f t="shared" si="749"/>
        <v>67.763339999999999</v>
      </c>
      <c r="I6865" s="6">
        <v>3</v>
      </c>
      <c r="J6865" s="6">
        <v>11293.89</v>
      </c>
      <c r="K6865" s="5">
        <f t="shared" si="750"/>
        <v>203.29002</v>
      </c>
      <c r="L6865" s="7">
        <v>4.6399999999999997</v>
      </c>
      <c r="M6865" s="7">
        <v>2943</v>
      </c>
      <c r="N6865" s="3">
        <v>45467</v>
      </c>
      <c r="O6865" s="4" t="str">
        <f t="shared" si="751"/>
        <v>2024-06</v>
      </c>
      <c r="P6865" s="4" t="str">
        <f t="shared" si="752"/>
        <v>06</v>
      </c>
      <c r="Q6865" s="4" t="str">
        <f t="shared" si="753"/>
        <v>June</v>
      </c>
      <c r="R6865" s="30" t="str">
        <f t="shared" si="754"/>
        <v>24</v>
      </c>
      <c r="W6865" t="str">
        <f t="shared" si="755"/>
        <v>ok</v>
      </c>
    </row>
    <row r="6866" spans="1:23" x14ac:dyDescent="0.3">
      <c r="A6866" t="s">
        <v>6908</v>
      </c>
      <c r="B6866" t="s">
        <v>63</v>
      </c>
      <c r="C6866" t="s">
        <v>18</v>
      </c>
      <c r="D6866" t="s">
        <v>64</v>
      </c>
      <c r="E6866" t="s">
        <v>20</v>
      </c>
      <c r="F6866" t="s">
        <v>15</v>
      </c>
      <c r="G6866" s="5">
        <v>3359.87</v>
      </c>
      <c r="H6866" s="5">
        <f t="shared" si="749"/>
        <v>60.477659999999993</v>
      </c>
      <c r="I6866" s="6">
        <v>1</v>
      </c>
      <c r="J6866" s="6">
        <v>3359.87</v>
      </c>
      <c r="K6866" s="5">
        <f t="shared" si="750"/>
        <v>60.477659999999993</v>
      </c>
      <c r="L6866" s="7">
        <v>4.8</v>
      </c>
      <c r="M6866" s="7">
        <v>4059</v>
      </c>
      <c r="N6866" s="3">
        <v>45350</v>
      </c>
      <c r="O6866" s="4" t="str">
        <f t="shared" si="751"/>
        <v>2024-02</v>
      </c>
      <c r="P6866" s="4" t="str">
        <f t="shared" si="752"/>
        <v>02</v>
      </c>
      <c r="Q6866" s="4" t="str">
        <f t="shared" si="753"/>
        <v>February</v>
      </c>
      <c r="R6866" s="30" t="str">
        <f t="shared" si="754"/>
        <v>28</v>
      </c>
      <c r="W6866" t="str">
        <f t="shared" si="755"/>
        <v>ok</v>
      </c>
    </row>
    <row r="6867" spans="1:23" x14ac:dyDescent="0.3">
      <c r="A6867" t="s">
        <v>6909</v>
      </c>
      <c r="B6867" t="s">
        <v>63</v>
      </c>
      <c r="C6867" t="s">
        <v>18</v>
      </c>
      <c r="D6867" t="s">
        <v>64</v>
      </c>
      <c r="E6867" t="s">
        <v>20</v>
      </c>
      <c r="F6867" t="s">
        <v>21</v>
      </c>
      <c r="G6867" s="5">
        <v>15916.29</v>
      </c>
      <c r="H6867" s="5">
        <f t="shared" si="749"/>
        <v>286.49322000000001</v>
      </c>
      <c r="I6867" s="6">
        <v>4</v>
      </c>
      <c r="J6867" s="6">
        <v>63665.16</v>
      </c>
      <c r="K6867" s="5">
        <f t="shared" si="750"/>
        <v>1145.97288</v>
      </c>
      <c r="L6867" s="7">
        <v>4.7300000000000004</v>
      </c>
      <c r="M6867" s="7">
        <v>1498</v>
      </c>
      <c r="N6867" s="3">
        <v>45460</v>
      </c>
      <c r="O6867" s="4" t="str">
        <f t="shared" si="751"/>
        <v>2024-06</v>
      </c>
      <c r="P6867" s="4" t="str">
        <f t="shared" si="752"/>
        <v>06</v>
      </c>
      <c r="Q6867" s="4" t="str">
        <f t="shared" si="753"/>
        <v>June</v>
      </c>
      <c r="R6867" s="30" t="str">
        <f t="shared" si="754"/>
        <v>17</v>
      </c>
      <c r="W6867" t="str">
        <f t="shared" si="755"/>
        <v>ok</v>
      </c>
    </row>
    <row r="6868" spans="1:23" x14ac:dyDescent="0.3">
      <c r="A6868" t="s">
        <v>6910</v>
      </c>
      <c r="B6868" t="s">
        <v>41</v>
      </c>
      <c r="C6868" t="s">
        <v>42</v>
      </c>
      <c r="D6868" t="s">
        <v>43</v>
      </c>
      <c r="E6868" t="s">
        <v>20</v>
      </c>
      <c r="F6868" t="s">
        <v>21</v>
      </c>
      <c r="G6868" s="5">
        <v>10328.799999999999</v>
      </c>
      <c r="H6868" s="5">
        <f t="shared" si="749"/>
        <v>185.91839999999996</v>
      </c>
      <c r="I6868" s="6">
        <v>3</v>
      </c>
      <c r="J6868" s="6">
        <v>30986.400000000001</v>
      </c>
      <c r="K6868" s="5">
        <f t="shared" si="750"/>
        <v>557.75519999999983</v>
      </c>
      <c r="L6868" s="7">
        <v>2.44</v>
      </c>
      <c r="M6868" s="7">
        <v>303</v>
      </c>
      <c r="N6868" s="3">
        <v>45357</v>
      </c>
      <c r="O6868" s="4" t="str">
        <f t="shared" si="751"/>
        <v>2024-03</v>
      </c>
      <c r="P6868" s="4" t="str">
        <f t="shared" si="752"/>
        <v>03</v>
      </c>
      <c r="Q6868" s="4" t="str">
        <f t="shared" si="753"/>
        <v>March</v>
      </c>
      <c r="R6868" s="30" t="str">
        <f t="shared" si="754"/>
        <v>06</v>
      </c>
      <c r="W6868" t="str">
        <f t="shared" si="755"/>
        <v>ok</v>
      </c>
    </row>
    <row r="6869" spans="1:23" x14ac:dyDescent="0.3">
      <c r="A6869" t="s">
        <v>6911</v>
      </c>
      <c r="B6869" t="s">
        <v>28</v>
      </c>
      <c r="C6869" t="s">
        <v>29</v>
      </c>
      <c r="D6869" t="s">
        <v>30</v>
      </c>
      <c r="E6869" t="s">
        <v>45</v>
      </c>
      <c r="F6869" t="s">
        <v>60</v>
      </c>
      <c r="G6869" s="5">
        <v>11315.34</v>
      </c>
      <c r="H6869" s="5">
        <f t="shared" si="749"/>
        <v>203.67612</v>
      </c>
      <c r="I6869" s="6">
        <v>3</v>
      </c>
      <c r="J6869" s="6">
        <v>33946.019999999997</v>
      </c>
      <c r="K6869" s="5">
        <f t="shared" si="750"/>
        <v>611.02836000000002</v>
      </c>
      <c r="L6869" s="7">
        <v>4.84</v>
      </c>
      <c r="M6869" s="7">
        <v>4161</v>
      </c>
      <c r="N6869" s="3">
        <v>45566</v>
      </c>
      <c r="O6869" s="4" t="str">
        <f t="shared" si="751"/>
        <v>2024-10</v>
      </c>
      <c r="P6869" s="4" t="str">
        <f t="shared" si="752"/>
        <v>10</v>
      </c>
      <c r="Q6869" s="4" t="str">
        <f t="shared" si="753"/>
        <v>October</v>
      </c>
      <c r="R6869" s="30" t="str">
        <f t="shared" si="754"/>
        <v>01</v>
      </c>
      <c r="W6869" t="str">
        <f t="shared" si="755"/>
        <v>ok</v>
      </c>
    </row>
    <row r="6870" spans="1:23" x14ac:dyDescent="0.3">
      <c r="A6870" t="s">
        <v>6912</v>
      </c>
      <c r="B6870" t="s">
        <v>17</v>
      </c>
      <c r="C6870" t="s">
        <v>18</v>
      </c>
      <c r="D6870" t="s">
        <v>19</v>
      </c>
      <c r="E6870" t="s">
        <v>20</v>
      </c>
      <c r="F6870" t="s">
        <v>26</v>
      </c>
      <c r="G6870" s="5">
        <v>12826.15</v>
      </c>
      <c r="H6870" s="5">
        <f t="shared" si="749"/>
        <v>230.87069999999997</v>
      </c>
      <c r="I6870" s="6">
        <v>1</v>
      </c>
      <c r="J6870" s="6">
        <v>12826.15</v>
      </c>
      <c r="K6870" s="5">
        <f t="shared" si="750"/>
        <v>230.87069999999997</v>
      </c>
      <c r="L6870" s="7">
        <v>4.1900000000000004</v>
      </c>
      <c r="M6870" s="7">
        <v>1877</v>
      </c>
      <c r="N6870" s="3">
        <v>45376</v>
      </c>
      <c r="O6870" s="4" t="str">
        <f t="shared" si="751"/>
        <v>2024-03</v>
      </c>
      <c r="P6870" s="4" t="str">
        <f t="shared" si="752"/>
        <v>03</v>
      </c>
      <c r="Q6870" s="4" t="str">
        <f t="shared" si="753"/>
        <v>March</v>
      </c>
      <c r="R6870" s="30" t="str">
        <f t="shared" si="754"/>
        <v>25</v>
      </c>
      <c r="W6870" t="str">
        <f t="shared" si="755"/>
        <v>ok</v>
      </c>
    </row>
    <row r="6871" spans="1:23" x14ac:dyDescent="0.3">
      <c r="A6871" t="s">
        <v>6913</v>
      </c>
      <c r="B6871" t="s">
        <v>23</v>
      </c>
      <c r="C6871" t="s">
        <v>24</v>
      </c>
      <c r="D6871" t="s">
        <v>25</v>
      </c>
      <c r="E6871" t="s">
        <v>20</v>
      </c>
      <c r="F6871" t="s">
        <v>60</v>
      </c>
      <c r="G6871" s="5">
        <v>4234.41</v>
      </c>
      <c r="H6871" s="5">
        <f t="shared" si="749"/>
        <v>76.219379999999987</v>
      </c>
      <c r="I6871" s="6">
        <v>5</v>
      </c>
      <c r="J6871" s="6">
        <v>21172.05</v>
      </c>
      <c r="K6871" s="5">
        <f t="shared" si="750"/>
        <v>381.09689999999995</v>
      </c>
      <c r="L6871" s="7">
        <v>4.2300000000000004</v>
      </c>
      <c r="M6871" s="7">
        <v>1586</v>
      </c>
      <c r="N6871" s="3">
        <v>45526</v>
      </c>
      <c r="O6871" s="4" t="str">
        <f t="shared" si="751"/>
        <v>2024-08</v>
      </c>
      <c r="P6871" s="4" t="str">
        <f t="shared" si="752"/>
        <v>08</v>
      </c>
      <c r="Q6871" s="4" t="str">
        <f t="shared" si="753"/>
        <v>August</v>
      </c>
      <c r="R6871" s="30" t="str">
        <f t="shared" si="754"/>
        <v>22</v>
      </c>
      <c r="W6871" t="str">
        <f t="shared" si="755"/>
        <v>ok</v>
      </c>
    </row>
    <row r="6872" spans="1:23" x14ac:dyDescent="0.3">
      <c r="A6872" t="s">
        <v>6914</v>
      </c>
      <c r="B6872" t="s">
        <v>36</v>
      </c>
      <c r="C6872" t="s">
        <v>18</v>
      </c>
      <c r="D6872" t="s">
        <v>37</v>
      </c>
      <c r="E6872" t="s">
        <v>20</v>
      </c>
      <c r="F6872" t="s">
        <v>26</v>
      </c>
      <c r="G6872" s="5">
        <v>1464.13</v>
      </c>
      <c r="H6872" s="5">
        <f t="shared" si="749"/>
        <v>26.354340000000001</v>
      </c>
      <c r="I6872" s="6">
        <v>4</v>
      </c>
      <c r="J6872" s="6">
        <v>5856.52</v>
      </c>
      <c r="K6872" s="5">
        <f t="shared" si="750"/>
        <v>105.41736</v>
      </c>
      <c r="L6872" s="7">
        <v>3.48</v>
      </c>
      <c r="M6872" s="7">
        <v>3854</v>
      </c>
      <c r="N6872" s="3">
        <v>45293</v>
      </c>
      <c r="O6872" s="4" t="str">
        <f t="shared" si="751"/>
        <v>2024-01</v>
      </c>
      <c r="P6872" s="4" t="str">
        <f t="shared" si="752"/>
        <v>01</v>
      </c>
      <c r="Q6872" s="4" t="str">
        <f t="shared" si="753"/>
        <v>January</v>
      </c>
      <c r="R6872" s="30" t="str">
        <f t="shared" si="754"/>
        <v>02</v>
      </c>
      <c r="W6872" t="str">
        <f t="shared" si="755"/>
        <v>ok</v>
      </c>
    </row>
    <row r="6873" spans="1:23" x14ac:dyDescent="0.3">
      <c r="A6873" t="s">
        <v>6915</v>
      </c>
      <c r="B6873" t="s">
        <v>33</v>
      </c>
      <c r="C6873" t="s">
        <v>12</v>
      </c>
      <c r="D6873" t="s">
        <v>34</v>
      </c>
      <c r="E6873" t="s">
        <v>14</v>
      </c>
      <c r="F6873" t="s">
        <v>21</v>
      </c>
      <c r="G6873" s="5">
        <v>4910.26</v>
      </c>
      <c r="H6873" s="5">
        <f t="shared" si="749"/>
        <v>88.384680000000003</v>
      </c>
      <c r="I6873" s="6">
        <v>4</v>
      </c>
      <c r="J6873" s="6">
        <v>19641.04</v>
      </c>
      <c r="K6873" s="5">
        <f t="shared" si="750"/>
        <v>353.53872000000001</v>
      </c>
      <c r="L6873" s="7">
        <v>1.81</v>
      </c>
      <c r="M6873" s="7">
        <v>3313</v>
      </c>
      <c r="N6873" s="3">
        <v>45573</v>
      </c>
      <c r="O6873" s="4" t="str">
        <f t="shared" si="751"/>
        <v>2024-10</v>
      </c>
      <c r="P6873" s="4" t="str">
        <f t="shared" si="752"/>
        <v>10</v>
      </c>
      <c r="Q6873" s="4" t="str">
        <f t="shared" si="753"/>
        <v>October</v>
      </c>
      <c r="R6873" s="30" t="str">
        <f t="shared" si="754"/>
        <v>08</v>
      </c>
      <c r="W6873" t="str">
        <f t="shared" si="755"/>
        <v>ok</v>
      </c>
    </row>
    <row r="6874" spans="1:23" x14ac:dyDescent="0.3">
      <c r="A6874" t="s">
        <v>6916</v>
      </c>
      <c r="B6874" t="s">
        <v>23</v>
      </c>
      <c r="C6874" t="s">
        <v>24</v>
      </c>
      <c r="D6874" t="s">
        <v>25</v>
      </c>
      <c r="E6874" t="s">
        <v>20</v>
      </c>
      <c r="F6874" t="s">
        <v>26</v>
      </c>
      <c r="G6874" s="5">
        <v>12712.16</v>
      </c>
      <c r="H6874" s="5">
        <f t="shared" si="749"/>
        <v>228.81887999999998</v>
      </c>
      <c r="I6874" s="6">
        <v>2</v>
      </c>
      <c r="J6874" s="6">
        <v>25424.32</v>
      </c>
      <c r="K6874" s="5">
        <f t="shared" si="750"/>
        <v>457.63775999999996</v>
      </c>
      <c r="L6874" s="7">
        <v>4.5599999999999996</v>
      </c>
      <c r="M6874" s="7">
        <v>1396</v>
      </c>
      <c r="N6874" s="3">
        <v>45615</v>
      </c>
      <c r="O6874" s="4" t="str">
        <f t="shared" si="751"/>
        <v>2024-11</v>
      </c>
      <c r="P6874" s="4" t="str">
        <f t="shared" si="752"/>
        <v>11</v>
      </c>
      <c r="Q6874" s="4" t="str">
        <f t="shared" si="753"/>
        <v>November</v>
      </c>
      <c r="R6874" s="30" t="str">
        <f t="shared" si="754"/>
        <v>19</v>
      </c>
      <c r="W6874" t="str">
        <f t="shared" si="755"/>
        <v>ok</v>
      </c>
    </row>
    <row r="6875" spans="1:23" x14ac:dyDescent="0.3">
      <c r="A6875" t="s">
        <v>6917</v>
      </c>
      <c r="B6875" t="s">
        <v>28</v>
      </c>
      <c r="C6875" t="s">
        <v>29</v>
      </c>
      <c r="D6875" t="s">
        <v>30</v>
      </c>
      <c r="E6875" t="s">
        <v>20</v>
      </c>
      <c r="F6875" t="s">
        <v>38</v>
      </c>
      <c r="G6875" s="5">
        <v>16912.46</v>
      </c>
      <c r="H6875" s="5">
        <f t="shared" si="749"/>
        <v>304.42427999999995</v>
      </c>
      <c r="I6875" s="6">
        <v>3</v>
      </c>
      <c r="J6875" s="6">
        <v>50737.38</v>
      </c>
      <c r="K6875" s="5">
        <f t="shared" si="750"/>
        <v>913.27283999999986</v>
      </c>
      <c r="L6875" s="7">
        <v>3.24</v>
      </c>
      <c r="M6875" s="7">
        <v>3305</v>
      </c>
      <c r="N6875" s="3">
        <v>45329</v>
      </c>
      <c r="O6875" s="4" t="str">
        <f t="shared" si="751"/>
        <v>2024-02</v>
      </c>
      <c r="P6875" s="4" t="str">
        <f t="shared" si="752"/>
        <v>02</v>
      </c>
      <c r="Q6875" s="4" t="str">
        <f t="shared" si="753"/>
        <v>February</v>
      </c>
      <c r="R6875" s="30" t="str">
        <f t="shared" si="754"/>
        <v>07</v>
      </c>
      <c r="W6875" t="str">
        <f t="shared" si="755"/>
        <v>ok</v>
      </c>
    </row>
    <row r="6876" spans="1:23" x14ac:dyDescent="0.3">
      <c r="A6876" t="s">
        <v>6918</v>
      </c>
      <c r="B6876" t="s">
        <v>28</v>
      </c>
      <c r="C6876" t="s">
        <v>29</v>
      </c>
      <c r="D6876" t="s">
        <v>30</v>
      </c>
      <c r="E6876" t="s">
        <v>45</v>
      </c>
      <c r="F6876" t="s">
        <v>60</v>
      </c>
      <c r="G6876" s="5">
        <v>16973.41</v>
      </c>
      <c r="H6876" s="5">
        <f t="shared" si="749"/>
        <v>305.52137999999997</v>
      </c>
      <c r="I6876" s="6">
        <v>4</v>
      </c>
      <c r="J6876" s="6">
        <v>67893.64</v>
      </c>
      <c r="K6876" s="5">
        <f t="shared" si="750"/>
        <v>1222.0855199999999</v>
      </c>
      <c r="L6876" s="7">
        <v>1.27</v>
      </c>
      <c r="M6876" s="7">
        <v>1861</v>
      </c>
      <c r="N6876" s="3">
        <v>45633</v>
      </c>
      <c r="O6876" s="4" t="str">
        <f t="shared" si="751"/>
        <v>2024-12</v>
      </c>
      <c r="P6876" s="4" t="str">
        <f t="shared" si="752"/>
        <v>12</v>
      </c>
      <c r="Q6876" s="4" t="str">
        <f t="shared" si="753"/>
        <v>December</v>
      </c>
      <c r="R6876" s="30" t="str">
        <f t="shared" si="754"/>
        <v>07</v>
      </c>
      <c r="W6876" t="str">
        <f t="shared" si="755"/>
        <v>ok</v>
      </c>
    </row>
    <row r="6877" spans="1:23" x14ac:dyDescent="0.3">
      <c r="A6877" t="s">
        <v>6919</v>
      </c>
      <c r="B6877" t="s">
        <v>36</v>
      </c>
      <c r="C6877" t="s">
        <v>18</v>
      </c>
      <c r="D6877" t="s">
        <v>37</v>
      </c>
      <c r="E6877" t="s">
        <v>20</v>
      </c>
      <c r="F6877" t="s">
        <v>21</v>
      </c>
      <c r="G6877" s="5">
        <v>12172.7</v>
      </c>
      <c r="H6877" s="5">
        <f t="shared" si="749"/>
        <v>219.1086</v>
      </c>
      <c r="I6877" s="6">
        <v>3</v>
      </c>
      <c r="J6877" s="6">
        <v>36518.1</v>
      </c>
      <c r="K6877" s="5">
        <f t="shared" si="750"/>
        <v>657.32579999999996</v>
      </c>
      <c r="L6877" s="7">
        <v>2.71</v>
      </c>
      <c r="M6877" s="7">
        <v>4097</v>
      </c>
      <c r="N6877" s="3">
        <v>45324</v>
      </c>
      <c r="O6877" s="4" t="str">
        <f t="shared" si="751"/>
        <v>2024-02</v>
      </c>
      <c r="P6877" s="4" t="str">
        <f t="shared" si="752"/>
        <v>02</v>
      </c>
      <c r="Q6877" s="4" t="str">
        <f t="shared" si="753"/>
        <v>February</v>
      </c>
      <c r="R6877" s="30" t="str">
        <f t="shared" si="754"/>
        <v>02</v>
      </c>
      <c r="W6877" t="str">
        <f t="shared" si="755"/>
        <v>ok</v>
      </c>
    </row>
    <row r="6878" spans="1:23" x14ac:dyDescent="0.3">
      <c r="A6878" t="s">
        <v>6920</v>
      </c>
      <c r="B6878" t="s">
        <v>36</v>
      </c>
      <c r="C6878" t="s">
        <v>18</v>
      </c>
      <c r="D6878" t="s">
        <v>37</v>
      </c>
      <c r="E6878" t="s">
        <v>14</v>
      </c>
      <c r="F6878" t="s">
        <v>38</v>
      </c>
      <c r="G6878" s="5">
        <v>12404.15</v>
      </c>
      <c r="H6878" s="5">
        <f t="shared" si="749"/>
        <v>223.27469999999997</v>
      </c>
      <c r="I6878" s="6">
        <v>5</v>
      </c>
      <c r="J6878" s="6">
        <v>62020.75</v>
      </c>
      <c r="K6878" s="5">
        <f t="shared" si="750"/>
        <v>1116.3734999999999</v>
      </c>
      <c r="L6878" s="7">
        <v>4.51</v>
      </c>
      <c r="M6878" s="7">
        <v>2509</v>
      </c>
      <c r="N6878" s="3">
        <v>45479</v>
      </c>
      <c r="O6878" s="4" t="str">
        <f t="shared" si="751"/>
        <v>2024-07</v>
      </c>
      <c r="P6878" s="4" t="str">
        <f t="shared" si="752"/>
        <v>07</v>
      </c>
      <c r="Q6878" s="4" t="str">
        <f t="shared" si="753"/>
        <v>July</v>
      </c>
      <c r="R6878" s="30" t="str">
        <f t="shared" si="754"/>
        <v>06</v>
      </c>
      <c r="W6878" t="str">
        <f t="shared" si="755"/>
        <v>ok</v>
      </c>
    </row>
    <row r="6879" spans="1:23" x14ac:dyDescent="0.3">
      <c r="A6879" t="s">
        <v>6921</v>
      </c>
      <c r="B6879" t="s">
        <v>63</v>
      </c>
      <c r="C6879" t="s">
        <v>18</v>
      </c>
      <c r="D6879" t="s">
        <v>64</v>
      </c>
      <c r="E6879" t="s">
        <v>14</v>
      </c>
      <c r="F6879" t="s">
        <v>15</v>
      </c>
      <c r="G6879" s="5">
        <v>15434.64</v>
      </c>
      <c r="H6879" s="5">
        <f t="shared" si="749"/>
        <v>277.82351999999997</v>
      </c>
      <c r="I6879" s="6">
        <v>3</v>
      </c>
      <c r="J6879" s="6">
        <v>46303.92</v>
      </c>
      <c r="K6879" s="5">
        <f t="shared" si="750"/>
        <v>833.47055999999998</v>
      </c>
      <c r="L6879" s="7">
        <v>4.13</v>
      </c>
      <c r="M6879" s="7">
        <v>1514</v>
      </c>
      <c r="N6879" s="3">
        <v>45379</v>
      </c>
      <c r="O6879" s="4" t="str">
        <f t="shared" si="751"/>
        <v>2024-03</v>
      </c>
      <c r="P6879" s="4" t="str">
        <f t="shared" si="752"/>
        <v>03</v>
      </c>
      <c r="Q6879" s="4" t="str">
        <f t="shared" si="753"/>
        <v>March</v>
      </c>
      <c r="R6879" s="30" t="str">
        <f t="shared" si="754"/>
        <v>28</v>
      </c>
      <c r="W6879" t="str">
        <f t="shared" si="755"/>
        <v>ok</v>
      </c>
    </row>
    <row r="6880" spans="1:23" x14ac:dyDescent="0.3">
      <c r="A6880" t="s">
        <v>6922</v>
      </c>
      <c r="B6880" t="s">
        <v>23</v>
      </c>
      <c r="C6880" t="s">
        <v>24</v>
      </c>
      <c r="D6880" t="s">
        <v>25</v>
      </c>
      <c r="E6880" t="s">
        <v>45</v>
      </c>
      <c r="F6880" t="s">
        <v>26</v>
      </c>
      <c r="G6880" s="5">
        <v>12734.23</v>
      </c>
      <c r="H6880" s="5">
        <f t="shared" si="749"/>
        <v>229.21613999999997</v>
      </c>
      <c r="I6880" s="6">
        <v>2</v>
      </c>
      <c r="J6880" s="6">
        <v>25468.46</v>
      </c>
      <c r="K6880" s="5">
        <f t="shared" si="750"/>
        <v>458.43227999999993</v>
      </c>
      <c r="L6880" s="7">
        <v>1.6</v>
      </c>
      <c r="M6880" s="7">
        <v>1316</v>
      </c>
      <c r="N6880" s="3">
        <v>45581</v>
      </c>
      <c r="O6880" s="4" t="str">
        <f t="shared" si="751"/>
        <v>2024-10</v>
      </c>
      <c r="P6880" s="4" t="str">
        <f t="shared" si="752"/>
        <v>10</v>
      </c>
      <c r="Q6880" s="4" t="str">
        <f t="shared" si="753"/>
        <v>October</v>
      </c>
      <c r="R6880" s="30" t="str">
        <f t="shared" si="754"/>
        <v>16</v>
      </c>
      <c r="W6880" t="str">
        <f t="shared" si="755"/>
        <v>ok</v>
      </c>
    </row>
    <row r="6881" spans="1:23" x14ac:dyDescent="0.3">
      <c r="A6881" t="s">
        <v>6923</v>
      </c>
      <c r="B6881" t="s">
        <v>11</v>
      </c>
      <c r="C6881" t="s">
        <v>12</v>
      </c>
      <c r="D6881" t="s">
        <v>13</v>
      </c>
      <c r="E6881" t="s">
        <v>20</v>
      </c>
      <c r="F6881" t="s">
        <v>21</v>
      </c>
      <c r="G6881" s="5">
        <v>9268.02</v>
      </c>
      <c r="H6881" s="5">
        <f t="shared" si="749"/>
        <v>166.82435999999998</v>
      </c>
      <c r="I6881" s="6">
        <v>2</v>
      </c>
      <c r="J6881" s="6">
        <v>18536.04</v>
      </c>
      <c r="K6881" s="5">
        <f t="shared" si="750"/>
        <v>333.64871999999997</v>
      </c>
      <c r="L6881" s="7">
        <v>3.76</v>
      </c>
      <c r="M6881" s="7">
        <v>1470</v>
      </c>
      <c r="N6881" s="3">
        <v>45299</v>
      </c>
      <c r="O6881" s="4" t="str">
        <f t="shared" si="751"/>
        <v>2024-01</v>
      </c>
      <c r="P6881" s="4" t="str">
        <f t="shared" si="752"/>
        <v>01</v>
      </c>
      <c r="Q6881" s="4" t="str">
        <f t="shared" si="753"/>
        <v>January</v>
      </c>
      <c r="R6881" s="30" t="str">
        <f t="shared" si="754"/>
        <v>08</v>
      </c>
      <c r="W6881" t="str">
        <f t="shared" si="755"/>
        <v>ok</v>
      </c>
    </row>
    <row r="6882" spans="1:23" x14ac:dyDescent="0.3">
      <c r="A6882" t="s">
        <v>6924</v>
      </c>
      <c r="B6882" t="s">
        <v>28</v>
      </c>
      <c r="C6882" t="s">
        <v>29</v>
      </c>
      <c r="D6882" t="s">
        <v>30</v>
      </c>
      <c r="E6882" t="s">
        <v>45</v>
      </c>
      <c r="F6882" t="s">
        <v>38</v>
      </c>
      <c r="G6882" s="5">
        <v>6309.82</v>
      </c>
      <c r="H6882" s="5">
        <f t="shared" si="749"/>
        <v>113.57675999999999</v>
      </c>
      <c r="I6882" s="6">
        <v>2</v>
      </c>
      <c r="J6882" s="6">
        <v>12619.64</v>
      </c>
      <c r="K6882" s="5">
        <f t="shared" si="750"/>
        <v>227.15351999999999</v>
      </c>
      <c r="L6882" s="7">
        <v>1.18</v>
      </c>
      <c r="M6882" s="7">
        <v>3707</v>
      </c>
      <c r="N6882" s="3">
        <v>45364</v>
      </c>
      <c r="O6882" s="4" t="str">
        <f t="shared" si="751"/>
        <v>2024-03</v>
      </c>
      <c r="P6882" s="4" t="str">
        <f t="shared" si="752"/>
        <v>03</v>
      </c>
      <c r="Q6882" s="4" t="str">
        <f t="shared" si="753"/>
        <v>March</v>
      </c>
      <c r="R6882" s="30" t="str">
        <f t="shared" si="754"/>
        <v>13</v>
      </c>
      <c r="W6882" t="str">
        <f t="shared" si="755"/>
        <v>ok</v>
      </c>
    </row>
    <row r="6883" spans="1:23" x14ac:dyDescent="0.3">
      <c r="A6883" t="s">
        <v>6925</v>
      </c>
      <c r="B6883" t="s">
        <v>23</v>
      </c>
      <c r="C6883" t="s">
        <v>24</v>
      </c>
      <c r="D6883" t="s">
        <v>25</v>
      </c>
      <c r="E6883" t="s">
        <v>14</v>
      </c>
      <c r="F6883" t="s">
        <v>31</v>
      </c>
      <c r="G6883" s="5">
        <v>6190.27</v>
      </c>
      <c r="H6883" s="5">
        <f t="shared" si="749"/>
        <v>111.42486</v>
      </c>
      <c r="I6883" s="6">
        <v>4</v>
      </c>
      <c r="J6883" s="6">
        <v>24761.08</v>
      </c>
      <c r="K6883" s="5">
        <f t="shared" si="750"/>
        <v>445.69943999999998</v>
      </c>
      <c r="L6883" s="7">
        <v>3.73</v>
      </c>
      <c r="M6883" s="7">
        <v>4021</v>
      </c>
      <c r="N6883" s="3">
        <v>45425</v>
      </c>
      <c r="O6883" s="4" t="str">
        <f t="shared" si="751"/>
        <v>2024-05</v>
      </c>
      <c r="P6883" s="4" t="str">
        <f t="shared" si="752"/>
        <v>05</v>
      </c>
      <c r="Q6883" s="4" t="str">
        <f t="shared" si="753"/>
        <v>May</v>
      </c>
      <c r="R6883" s="30" t="str">
        <f t="shared" si="754"/>
        <v>13</v>
      </c>
      <c r="W6883" t="str">
        <f t="shared" si="755"/>
        <v>ok</v>
      </c>
    </row>
    <row r="6884" spans="1:23" x14ac:dyDescent="0.3">
      <c r="A6884" t="s">
        <v>6926</v>
      </c>
      <c r="B6884" t="s">
        <v>36</v>
      </c>
      <c r="C6884" t="s">
        <v>18</v>
      </c>
      <c r="D6884" t="s">
        <v>37</v>
      </c>
      <c r="E6884" t="s">
        <v>20</v>
      </c>
      <c r="F6884" t="s">
        <v>38</v>
      </c>
      <c r="G6884" s="5">
        <v>18616.64</v>
      </c>
      <c r="H6884" s="5">
        <f t="shared" si="749"/>
        <v>335.09951999999998</v>
      </c>
      <c r="I6884" s="6">
        <v>4</v>
      </c>
      <c r="J6884" s="6">
        <v>74466.559999999998</v>
      </c>
      <c r="K6884" s="5">
        <f t="shared" si="750"/>
        <v>1340.3980799999999</v>
      </c>
      <c r="L6884" s="7">
        <v>1.36</v>
      </c>
      <c r="M6884" s="7">
        <v>325</v>
      </c>
      <c r="N6884" s="3">
        <v>45536</v>
      </c>
      <c r="O6884" s="4" t="str">
        <f t="shared" si="751"/>
        <v>2024-09</v>
      </c>
      <c r="P6884" s="4" t="str">
        <f t="shared" si="752"/>
        <v>09</v>
      </c>
      <c r="Q6884" s="4" t="str">
        <f t="shared" si="753"/>
        <v>September</v>
      </c>
      <c r="R6884" s="30" t="str">
        <f t="shared" si="754"/>
        <v>01</v>
      </c>
      <c r="W6884" t="str">
        <f t="shared" si="755"/>
        <v>ok</v>
      </c>
    </row>
    <row r="6885" spans="1:23" x14ac:dyDescent="0.3">
      <c r="A6885" t="s">
        <v>6927</v>
      </c>
      <c r="B6885" t="s">
        <v>23</v>
      </c>
      <c r="C6885" t="s">
        <v>24</v>
      </c>
      <c r="D6885" t="s">
        <v>25</v>
      </c>
      <c r="E6885" t="s">
        <v>14</v>
      </c>
      <c r="F6885" t="s">
        <v>15</v>
      </c>
      <c r="G6885" s="5">
        <v>7880.22</v>
      </c>
      <c r="H6885" s="5">
        <f t="shared" si="749"/>
        <v>141.84395999999998</v>
      </c>
      <c r="I6885" s="6">
        <v>4</v>
      </c>
      <c r="J6885" s="6">
        <v>31520.880000000001</v>
      </c>
      <c r="K6885" s="5">
        <f t="shared" si="750"/>
        <v>567.37583999999993</v>
      </c>
      <c r="L6885" s="7">
        <v>2.72</v>
      </c>
      <c r="M6885" s="7">
        <v>3486</v>
      </c>
      <c r="N6885" s="3">
        <v>45406</v>
      </c>
      <c r="O6885" s="4" t="str">
        <f t="shared" si="751"/>
        <v>2024-04</v>
      </c>
      <c r="P6885" s="4" t="str">
        <f t="shared" si="752"/>
        <v>04</v>
      </c>
      <c r="Q6885" s="4" t="str">
        <f t="shared" si="753"/>
        <v>April</v>
      </c>
      <c r="R6885" s="30" t="str">
        <f t="shared" si="754"/>
        <v>24</v>
      </c>
      <c r="W6885" t="str">
        <f t="shared" si="755"/>
        <v>ok</v>
      </c>
    </row>
    <row r="6886" spans="1:23" x14ac:dyDescent="0.3">
      <c r="A6886" t="s">
        <v>6928</v>
      </c>
      <c r="B6886" t="s">
        <v>23</v>
      </c>
      <c r="C6886" t="s">
        <v>24</v>
      </c>
      <c r="D6886" t="s">
        <v>25</v>
      </c>
      <c r="E6886" t="s">
        <v>14</v>
      </c>
      <c r="F6886" t="s">
        <v>38</v>
      </c>
      <c r="G6886" s="5">
        <v>147.32</v>
      </c>
      <c r="H6886" s="5">
        <f t="shared" si="749"/>
        <v>2.6517599999999999</v>
      </c>
      <c r="I6886" s="6">
        <v>3</v>
      </c>
      <c r="J6886" s="6">
        <v>441.96</v>
      </c>
      <c r="K6886" s="5">
        <f t="shared" si="750"/>
        <v>7.9552800000000001</v>
      </c>
      <c r="L6886" s="7">
        <v>1.08</v>
      </c>
      <c r="M6886" s="7">
        <v>1367</v>
      </c>
      <c r="N6886" s="3">
        <v>45638</v>
      </c>
      <c r="O6886" s="4" t="str">
        <f t="shared" si="751"/>
        <v>2024-12</v>
      </c>
      <c r="P6886" s="4" t="str">
        <f t="shared" si="752"/>
        <v>12</v>
      </c>
      <c r="Q6886" s="4" t="str">
        <f t="shared" si="753"/>
        <v>December</v>
      </c>
      <c r="R6886" s="30" t="str">
        <f t="shared" si="754"/>
        <v>12</v>
      </c>
      <c r="W6886" t="str">
        <f t="shared" si="755"/>
        <v>ok</v>
      </c>
    </row>
    <row r="6887" spans="1:23" x14ac:dyDescent="0.3">
      <c r="A6887" t="s">
        <v>6929</v>
      </c>
      <c r="B6887" t="s">
        <v>36</v>
      </c>
      <c r="C6887" t="s">
        <v>18</v>
      </c>
      <c r="D6887" t="s">
        <v>37</v>
      </c>
      <c r="E6887" t="s">
        <v>45</v>
      </c>
      <c r="F6887" t="s">
        <v>15</v>
      </c>
      <c r="G6887" s="5">
        <v>8264.7199999999993</v>
      </c>
      <c r="H6887" s="5">
        <f t="shared" si="749"/>
        <v>148.76495999999997</v>
      </c>
      <c r="I6887" s="6">
        <v>3</v>
      </c>
      <c r="J6887" s="6">
        <v>24794.16</v>
      </c>
      <c r="K6887" s="5">
        <f t="shared" si="750"/>
        <v>446.29487999999992</v>
      </c>
      <c r="L6887" s="7">
        <v>2.56</v>
      </c>
      <c r="M6887" s="7">
        <v>735</v>
      </c>
      <c r="N6887" s="3">
        <v>45547</v>
      </c>
      <c r="O6887" s="4" t="str">
        <f t="shared" si="751"/>
        <v>2024-09</v>
      </c>
      <c r="P6887" s="4" t="str">
        <f t="shared" si="752"/>
        <v>09</v>
      </c>
      <c r="Q6887" s="4" t="str">
        <f t="shared" si="753"/>
        <v>September</v>
      </c>
      <c r="R6887" s="30" t="str">
        <f t="shared" si="754"/>
        <v>12</v>
      </c>
      <c r="W6887" t="str">
        <f t="shared" si="755"/>
        <v>ok</v>
      </c>
    </row>
    <row r="6888" spans="1:23" x14ac:dyDescent="0.3">
      <c r="A6888" t="s">
        <v>6930</v>
      </c>
      <c r="B6888" t="s">
        <v>28</v>
      </c>
      <c r="C6888" t="s">
        <v>29</v>
      </c>
      <c r="D6888" t="s">
        <v>30</v>
      </c>
      <c r="E6888" t="s">
        <v>45</v>
      </c>
      <c r="F6888" t="s">
        <v>31</v>
      </c>
      <c r="G6888" s="5">
        <v>19701.84</v>
      </c>
      <c r="H6888" s="5">
        <f t="shared" si="749"/>
        <v>354.63311999999996</v>
      </c>
      <c r="I6888" s="6">
        <v>4</v>
      </c>
      <c r="J6888" s="6">
        <v>78807.360000000001</v>
      </c>
      <c r="K6888" s="5">
        <f t="shared" si="750"/>
        <v>1418.5324799999999</v>
      </c>
      <c r="L6888" s="7">
        <v>3.26</v>
      </c>
      <c r="M6888" s="7">
        <v>2126</v>
      </c>
      <c r="N6888" s="3">
        <v>45641</v>
      </c>
      <c r="O6888" s="4" t="str">
        <f t="shared" si="751"/>
        <v>2024-12</v>
      </c>
      <c r="P6888" s="4" t="str">
        <f t="shared" si="752"/>
        <v>12</v>
      </c>
      <c r="Q6888" s="4" t="str">
        <f t="shared" si="753"/>
        <v>December</v>
      </c>
      <c r="R6888" s="30" t="str">
        <f t="shared" si="754"/>
        <v>15</v>
      </c>
      <c r="W6888" t="str">
        <f t="shared" si="755"/>
        <v>ok</v>
      </c>
    </row>
    <row r="6889" spans="1:23" x14ac:dyDescent="0.3">
      <c r="A6889" t="s">
        <v>6931</v>
      </c>
      <c r="B6889" t="s">
        <v>11</v>
      </c>
      <c r="C6889" t="s">
        <v>12</v>
      </c>
      <c r="D6889" t="s">
        <v>13</v>
      </c>
      <c r="E6889" t="s">
        <v>14</v>
      </c>
      <c r="F6889" t="s">
        <v>31</v>
      </c>
      <c r="G6889" s="5">
        <v>3205.12</v>
      </c>
      <c r="H6889" s="5">
        <f t="shared" si="749"/>
        <v>57.692159999999994</v>
      </c>
      <c r="I6889" s="6">
        <v>5</v>
      </c>
      <c r="J6889" s="6">
        <v>16025.6</v>
      </c>
      <c r="K6889" s="5">
        <f t="shared" si="750"/>
        <v>288.46079999999995</v>
      </c>
      <c r="L6889" s="7">
        <v>3.54</v>
      </c>
      <c r="M6889" s="7">
        <v>2960</v>
      </c>
      <c r="N6889" s="3">
        <v>45338</v>
      </c>
      <c r="O6889" s="4" t="str">
        <f t="shared" si="751"/>
        <v>2024-02</v>
      </c>
      <c r="P6889" s="4" t="str">
        <f t="shared" si="752"/>
        <v>02</v>
      </c>
      <c r="Q6889" s="4" t="str">
        <f t="shared" si="753"/>
        <v>February</v>
      </c>
      <c r="R6889" s="30" t="str">
        <f t="shared" si="754"/>
        <v>16</v>
      </c>
      <c r="W6889" t="str">
        <f t="shared" si="755"/>
        <v>ok</v>
      </c>
    </row>
    <row r="6890" spans="1:23" x14ac:dyDescent="0.3">
      <c r="A6890" t="s">
        <v>6932</v>
      </c>
      <c r="B6890" t="s">
        <v>51</v>
      </c>
      <c r="C6890" t="s">
        <v>29</v>
      </c>
      <c r="D6890" t="s">
        <v>52</v>
      </c>
      <c r="E6890" t="s">
        <v>20</v>
      </c>
      <c r="F6890" t="s">
        <v>38</v>
      </c>
      <c r="G6890" s="5">
        <v>7309.97</v>
      </c>
      <c r="H6890" s="5">
        <f t="shared" si="749"/>
        <v>131.57945999999998</v>
      </c>
      <c r="I6890" s="6">
        <v>4</v>
      </c>
      <c r="J6890" s="6">
        <v>29239.88</v>
      </c>
      <c r="K6890" s="5">
        <f t="shared" si="750"/>
        <v>526.31783999999993</v>
      </c>
      <c r="L6890" s="7">
        <v>1.8</v>
      </c>
      <c r="M6890" s="7">
        <v>3073</v>
      </c>
      <c r="N6890" s="3">
        <v>45632</v>
      </c>
      <c r="O6890" s="4" t="str">
        <f t="shared" si="751"/>
        <v>2024-12</v>
      </c>
      <c r="P6890" s="4" t="str">
        <f t="shared" si="752"/>
        <v>12</v>
      </c>
      <c r="Q6890" s="4" t="str">
        <f t="shared" si="753"/>
        <v>December</v>
      </c>
      <c r="R6890" s="30" t="str">
        <f t="shared" si="754"/>
        <v>06</v>
      </c>
      <c r="W6890" t="str">
        <f t="shared" si="755"/>
        <v>ok</v>
      </c>
    </row>
    <row r="6891" spans="1:23" x14ac:dyDescent="0.3">
      <c r="A6891" t="s">
        <v>6933</v>
      </c>
      <c r="B6891" t="s">
        <v>28</v>
      </c>
      <c r="C6891" t="s">
        <v>29</v>
      </c>
      <c r="D6891" t="s">
        <v>30</v>
      </c>
      <c r="E6891" t="s">
        <v>45</v>
      </c>
      <c r="F6891" t="s">
        <v>31</v>
      </c>
      <c r="G6891" s="5">
        <v>19879.060000000001</v>
      </c>
      <c r="H6891" s="5">
        <f t="shared" si="749"/>
        <v>357.82308</v>
      </c>
      <c r="I6891" s="6">
        <v>1</v>
      </c>
      <c r="J6891" s="6">
        <v>19879.060000000001</v>
      </c>
      <c r="K6891" s="5">
        <f t="shared" si="750"/>
        <v>357.82308</v>
      </c>
      <c r="L6891" s="7">
        <v>4.09</v>
      </c>
      <c r="M6891" s="7">
        <v>4566</v>
      </c>
      <c r="N6891" s="3">
        <v>45449</v>
      </c>
      <c r="O6891" s="4" t="str">
        <f t="shared" si="751"/>
        <v>2024-06</v>
      </c>
      <c r="P6891" s="4" t="str">
        <f t="shared" si="752"/>
        <v>06</v>
      </c>
      <c r="Q6891" s="4" t="str">
        <f t="shared" si="753"/>
        <v>June</v>
      </c>
      <c r="R6891" s="30" t="str">
        <f t="shared" si="754"/>
        <v>06</v>
      </c>
      <c r="W6891" t="str">
        <f t="shared" si="755"/>
        <v>ok</v>
      </c>
    </row>
    <row r="6892" spans="1:23" x14ac:dyDescent="0.3">
      <c r="A6892" t="s">
        <v>6934</v>
      </c>
      <c r="B6892" t="s">
        <v>36</v>
      </c>
      <c r="C6892" t="s">
        <v>18</v>
      </c>
      <c r="D6892" t="s">
        <v>37</v>
      </c>
      <c r="E6892" t="s">
        <v>45</v>
      </c>
      <c r="F6892" t="s">
        <v>31</v>
      </c>
      <c r="G6892" s="5">
        <v>10189.23</v>
      </c>
      <c r="H6892" s="5">
        <f t="shared" si="749"/>
        <v>183.40613999999997</v>
      </c>
      <c r="I6892" s="6">
        <v>5</v>
      </c>
      <c r="J6892" s="6">
        <v>50946.15</v>
      </c>
      <c r="K6892" s="5">
        <f t="shared" si="750"/>
        <v>917.0306999999998</v>
      </c>
      <c r="L6892" s="7">
        <v>3.28</v>
      </c>
      <c r="M6892" s="7">
        <v>2724</v>
      </c>
      <c r="N6892" s="3">
        <v>45328</v>
      </c>
      <c r="O6892" s="4" t="str">
        <f t="shared" si="751"/>
        <v>2024-02</v>
      </c>
      <c r="P6892" s="4" t="str">
        <f t="shared" si="752"/>
        <v>02</v>
      </c>
      <c r="Q6892" s="4" t="str">
        <f t="shared" si="753"/>
        <v>February</v>
      </c>
      <c r="R6892" s="30" t="str">
        <f t="shared" si="754"/>
        <v>06</v>
      </c>
      <c r="W6892" t="str">
        <f t="shared" si="755"/>
        <v>ok</v>
      </c>
    </row>
    <row r="6893" spans="1:23" x14ac:dyDescent="0.3">
      <c r="A6893" t="s">
        <v>6935</v>
      </c>
      <c r="B6893" t="s">
        <v>41</v>
      </c>
      <c r="C6893" t="s">
        <v>42</v>
      </c>
      <c r="D6893" t="s">
        <v>43</v>
      </c>
      <c r="E6893" t="s">
        <v>14</v>
      </c>
      <c r="F6893" t="s">
        <v>60</v>
      </c>
      <c r="G6893" s="5">
        <v>14731.74</v>
      </c>
      <c r="H6893" s="5">
        <f t="shared" si="749"/>
        <v>265.17131999999998</v>
      </c>
      <c r="I6893" s="6">
        <v>2</v>
      </c>
      <c r="J6893" s="6">
        <v>29463.48</v>
      </c>
      <c r="K6893" s="5">
        <f t="shared" si="750"/>
        <v>530.34263999999996</v>
      </c>
      <c r="L6893" s="7">
        <v>4.92</v>
      </c>
      <c r="M6893" s="7">
        <v>947</v>
      </c>
      <c r="N6893" s="3">
        <v>45332</v>
      </c>
      <c r="O6893" s="4" t="str">
        <f t="shared" si="751"/>
        <v>2024-02</v>
      </c>
      <c r="P6893" s="4" t="str">
        <f t="shared" si="752"/>
        <v>02</v>
      </c>
      <c r="Q6893" s="4" t="str">
        <f t="shared" si="753"/>
        <v>February</v>
      </c>
      <c r="R6893" s="30" t="str">
        <f t="shared" si="754"/>
        <v>10</v>
      </c>
      <c r="W6893" t="str">
        <f t="shared" si="755"/>
        <v>ok</v>
      </c>
    </row>
    <row r="6894" spans="1:23" x14ac:dyDescent="0.3">
      <c r="A6894" t="s">
        <v>6936</v>
      </c>
      <c r="B6894" t="s">
        <v>17</v>
      </c>
      <c r="C6894" t="s">
        <v>18</v>
      </c>
      <c r="D6894" t="s">
        <v>19</v>
      </c>
      <c r="E6894" t="s">
        <v>14</v>
      </c>
      <c r="F6894" t="s">
        <v>38</v>
      </c>
      <c r="G6894" s="5">
        <v>19540.86</v>
      </c>
      <c r="H6894" s="5">
        <f t="shared" si="749"/>
        <v>351.73548</v>
      </c>
      <c r="I6894" s="6">
        <v>3</v>
      </c>
      <c r="J6894" s="6">
        <v>58622.58</v>
      </c>
      <c r="K6894" s="5">
        <f t="shared" si="750"/>
        <v>1055.2064399999999</v>
      </c>
      <c r="L6894" s="7">
        <v>4.82</v>
      </c>
      <c r="M6894" s="7">
        <v>2819</v>
      </c>
      <c r="N6894" s="3">
        <v>45427</v>
      </c>
      <c r="O6894" s="4" t="str">
        <f t="shared" si="751"/>
        <v>2024-05</v>
      </c>
      <c r="P6894" s="4" t="str">
        <f t="shared" si="752"/>
        <v>05</v>
      </c>
      <c r="Q6894" s="4" t="str">
        <f t="shared" si="753"/>
        <v>May</v>
      </c>
      <c r="R6894" s="30" t="str">
        <f t="shared" si="754"/>
        <v>15</v>
      </c>
      <c r="W6894" t="str">
        <f t="shared" si="755"/>
        <v>ok</v>
      </c>
    </row>
    <row r="6895" spans="1:23" x14ac:dyDescent="0.3">
      <c r="A6895" t="s">
        <v>6937</v>
      </c>
      <c r="B6895" t="s">
        <v>23</v>
      </c>
      <c r="C6895" t="s">
        <v>24</v>
      </c>
      <c r="D6895" t="s">
        <v>25</v>
      </c>
      <c r="E6895" t="s">
        <v>45</v>
      </c>
      <c r="F6895" t="s">
        <v>60</v>
      </c>
      <c r="G6895" s="5">
        <v>2063.15</v>
      </c>
      <c r="H6895" s="5">
        <f t="shared" si="749"/>
        <v>37.136699999999998</v>
      </c>
      <c r="I6895" s="6">
        <v>5</v>
      </c>
      <c r="J6895" s="6">
        <v>10315.75</v>
      </c>
      <c r="K6895" s="5">
        <f t="shared" si="750"/>
        <v>185.68349999999998</v>
      </c>
      <c r="L6895" s="7">
        <v>1.49</v>
      </c>
      <c r="M6895" s="7">
        <v>3701</v>
      </c>
      <c r="N6895" s="3">
        <v>45405</v>
      </c>
      <c r="O6895" s="4" t="str">
        <f t="shared" si="751"/>
        <v>2024-04</v>
      </c>
      <c r="P6895" s="4" t="str">
        <f t="shared" si="752"/>
        <v>04</v>
      </c>
      <c r="Q6895" s="4" t="str">
        <f t="shared" si="753"/>
        <v>April</v>
      </c>
      <c r="R6895" s="30" t="str">
        <f t="shared" si="754"/>
        <v>23</v>
      </c>
      <c r="W6895" t="str">
        <f t="shared" si="755"/>
        <v>ok</v>
      </c>
    </row>
    <row r="6896" spans="1:23" x14ac:dyDescent="0.3">
      <c r="A6896" t="s">
        <v>6938</v>
      </c>
      <c r="B6896" t="s">
        <v>41</v>
      </c>
      <c r="C6896" t="s">
        <v>42</v>
      </c>
      <c r="D6896" t="s">
        <v>43</v>
      </c>
      <c r="E6896" t="s">
        <v>14</v>
      </c>
      <c r="F6896" t="s">
        <v>31</v>
      </c>
      <c r="G6896" s="5">
        <v>18022.66</v>
      </c>
      <c r="H6896" s="5">
        <f t="shared" si="749"/>
        <v>324.40787999999998</v>
      </c>
      <c r="I6896" s="6">
        <v>5</v>
      </c>
      <c r="J6896" s="6">
        <v>90113.3</v>
      </c>
      <c r="K6896" s="5">
        <f t="shared" si="750"/>
        <v>1622.0393999999999</v>
      </c>
      <c r="L6896" s="7">
        <v>4.99</v>
      </c>
      <c r="M6896" s="7">
        <v>351</v>
      </c>
      <c r="N6896" s="3">
        <v>45426</v>
      </c>
      <c r="O6896" s="4" t="str">
        <f t="shared" si="751"/>
        <v>2024-05</v>
      </c>
      <c r="P6896" s="4" t="str">
        <f t="shared" si="752"/>
        <v>05</v>
      </c>
      <c r="Q6896" s="4" t="str">
        <f t="shared" si="753"/>
        <v>May</v>
      </c>
      <c r="R6896" s="30" t="str">
        <f t="shared" si="754"/>
        <v>14</v>
      </c>
      <c r="W6896" t="str">
        <f t="shared" si="755"/>
        <v>ok</v>
      </c>
    </row>
    <row r="6897" spans="1:23" x14ac:dyDescent="0.3">
      <c r="A6897" t="s">
        <v>6939</v>
      </c>
      <c r="B6897" t="s">
        <v>11</v>
      </c>
      <c r="C6897" t="s">
        <v>12</v>
      </c>
      <c r="D6897" t="s">
        <v>13</v>
      </c>
      <c r="E6897" t="s">
        <v>14</v>
      </c>
      <c r="F6897" t="s">
        <v>21</v>
      </c>
      <c r="G6897" s="5">
        <v>4093.07</v>
      </c>
      <c r="H6897" s="5">
        <f t="shared" si="749"/>
        <v>73.675259999999994</v>
      </c>
      <c r="I6897" s="6">
        <v>4</v>
      </c>
      <c r="J6897" s="6">
        <v>16372.28</v>
      </c>
      <c r="K6897" s="5">
        <f t="shared" si="750"/>
        <v>294.70103999999998</v>
      </c>
      <c r="L6897" s="7">
        <v>1.98</v>
      </c>
      <c r="M6897" s="7">
        <v>327</v>
      </c>
      <c r="N6897" s="3">
        <v>45375</v>
      </c>
      <c r="O6897" s="4" t="str">
        <f t="shared" si="751"/>
        <v>2024-03</v>
      </c>
      <c r="P6897" s="4" t="str">
        <f t="shared" si="752"/>
        <v>03</v>
      </c>
      <c r="Q6897" s="4" t="str">
        <f t="shared" si="753"/>
        <v>March</v>
      </c>
      <c r="R6897" s="30" t="str">
        <f t="shared" si="754"/>
        <v>24</v>
      </c>
      <c r="W6897" t="str">
        <f t="shared" si="755"/>
        <v>ok</v>
      </c>
    </row>
    <row r="6898" spans="1:23" x14ac:dyDescent="0.3">
      <c r="A6898" t="s">
        <v>6940</v>
      </c>
      <c r="B6898" t="s">
        <v>63</v>
      </c>
      <c r="C6898" t="s">
        <v>18</v>
      </c>
      <c r="D6898" t="s">
        <v>64</v>
      </c>
      <c r="E6898" t="s">
        <v>14</v>
      </c>
      <c r="F6898" t="s">
        <v>60</v>
      </c>
      <c r="G6898" s="5">
        <v>15026.22</v>
      </c>
      <c r="H6898" s="5">
        <f t="shared" si="749"/>
        <v>270.47195999999997</v>
      </c>
      <c r="I6898" s="6">
        <v>2</v>
      </c>
      <c r="J6898" s="6">
        <v>30052.44</v>
      </c>
      <c r="K6898" s="5">
        <f t="shared" si="750"/>
        <v>540.94391999999993</v>
      </c>
      <c r="L6898" s="7">
        <v>3.61</v>
      </c>
      <c r="M6898" s="7">
        <v>4961</v>
      </c>
      <c r="N6898" s="3">
        <v>45391</v>
      </c>
      <c r="O6898" s="4" t="str">
        <f t="shared" si="751"/>
        <v>2024-04</v>
      </c>
      <c r="P6898" s="4" t="str">
        <f t="shared" si="752"/>
        <v>04</v>
      </c>
      <c r="Q6898" s="4" t="str">
        <f t="shared" si="753"/>
        <v>April</v>
      </c>
      <c r="R6898" s="30" t="str">
        <f t="shared" si="754"/>
        <v>09</v>
      </c>
      <c r="W6898" t="str">
        <f t="shared" si="755"/>
        <v>ok</v>
      </c>
    </row>
    <row r="6899" spans="1:23" x14ac:dyDescent="0.3">
      <c r="A6899" t="s">
        <v>6941</v>
      </c>
      <c r="B6899" t="s">
        <v>17</v>
      </c>
      <c r="C6899" t="s">
        <v>18</v>
      </c>
      <c r="D6899" t="s">
        <v>19</v>
      </c>
      <c r="E6899" t="s">
        <v>14</v>
      </c>
      <c r="F6899" t="s">
        <v>21</v>
      </c>
      <c r="G6899" s="5">
        <v>16687.18</v>
      </c>
      <c r="H6899" s="5">
        <f t="shared" si="749"/>
        <v>300.36923999999999</v>
      </c>
      <c r="I6899" s="6">
        <v>3</v>
      </c>
      <c r="J6899" s="6">
        <v>50061.54</v>
      </c>
      <c r="K6899" s="5">
        <f t="shared" si="750"/>
        <v>901.10771999999997</v>
      </c>
      <c r="L6899" s="7">
        <v>4.46</v>
      </c>
      <c r="M6899" s="7">
        <v>3114</v>
      </c>
      <c r="N6899" s="3">
        <v>45644</v>
      </c>
      <c r="O6899" s="4" t="str">
        <f t="shared" si="751"/>
        <v>2024-12</v>
      </c>
      <c r="P6899" s="4" t="str">
        <f t="shared" si="752"/>
        <v>12</v>
      </c>
      <c r="Q6899" s="4" t="str">
        <f t="shared" si="753"/>
        <v>December</v>
      </c>
      <c r="R6899" s="30" t="str">
        <f t="shared" si="754"/>
        <v>18</v>
      </c>
      <c r="W6899" t="str">
        <f t="shared" si="755"/>
        <v>ok</v>
      </c>
    </row>
    <row r="6900" spans="1:23" x14ac:dyDescent="0.3">
      <c r="A6900" t="s">
        <v>6942</v>
      </c>
      <c r="B6900" t="s">
        <v>51</v>
      </c>
      <c r="C6900" t="s">
        <v>29</v>
      </c>
      <c r="D6900" t="s">
        <v>52</v>
      </c>
      <c r="E6900" t="s">
        <v>14</v>
      </c>
      <c r="F6900" t="s">
        <v>26</v>
      </c>
      <c r="G6900" s="5">
        <v>19465.939999999999</v>
      </c>
      <c r="H6900" s="5">
        <f t="shared" si="749"/>
        <v>350.38691999999998</v>
      </c>
      <c r="I6900" s="6">
        <v>4</v>
      </c>
      <c r="J6900" s="6">
        <v>77863.759999999995</v>
      </c>
      <c r="K6900" s="5">
        <f t="shared" si="750"/>
        <v>1401.5476799999999</v>
      </c>
      <c r="L6900" s="7">
        <v>3.23</v>
      </c>
      <c r="M6900" s="7">
        <v>1211</v>
      </c>
      <c r="N6900" s="3">
        <v>45620</v>
      </c>
      <c r="O6900" s="4" t="str">
        <f t="shared" si="751"/>
        <v>2024-11</v>
      </c>
      <c r="P6900" s="4" t="str">
        <f t="shared" si="752"/>
        <v>11</v>
      </c>
      <c r="Q6900" s="4" t="str">
        <f t="shared" si="753"/>
        <v>November</v>
      </c>
      <c r="R6900" s="30" t="str">
        <f t="shared" si="754"/>
        <v>24</v>
      </c>
      <c r="W6900" t="str">
        <f t="shared" si="755"/>
        <v>ok</v>
      </c>
    </row>
    <row r="6901" spans="1:23" x14ac:dyDescent="0.3">
      <c r="A6901" t="s">
        <v>6943</v>
      </c>
      <c r="B6901" t="s">
        <v>17</v>
      </c>
      <c r="C6901" t="s">
        <v>18</v>
      </c>
      <c r="D6901" t="s">
        <v>19</v>
      </c>
      <c r="E6901" t="s">
        <v>20</v>
      </c>
      <c r="F6901" t="s">
        <v>15</v>
      </c>
      <c r="G6901" s="5">
        <v>1779.97</v>
      </c>
      <c r="H6901" s="5">
        <f t="shared" si="749"/>
        <v>32.039459999999998</v>
      </c>
      <c r="I6901" s="6">
        <v>1</v>
      </c>
      <c r="J6901" s="6">
        <v>1779.97</v>
      </c>
      <c r="K6901" s="5">
        <f t="shared" si="750"/>
        <v>32.039459999999998</v>
      </c>
      <c r="L6901" s="7">
        <v>4.83</v>
      </c>
      <c r="M6901" s="7">
        <v>4183</v>
      </c>
      <c r="N6901" s="3">
        <v>45396</v>
      </c>
      <c r="O6901" s="4" t="str">
        <f t="shared" si="751"/>
        <v>2024-04</v>
      </c>
      <c r="P6901" s="4" t="str">
        <f t="shared" si="752"/>
        <v>04</v>
      </c>
      <c r="Q6901" s="4" t="str">
        <f t="shared" si="753"/>
        <v>April</v>
      </c>
      <c r="R6901" s="30" t="str">
        <f t="shared" si="754"/>
        <v>14</v>
      </c>
      <c r="W6901" t="str">
        <f t="shared" si="755"/>
        <v>ok</v>
      </c>
    </row>
    <row r="6902" spans="1:23" x14ac:dyDescent="0.3">
      <c r="A6902" t="s">
        <v>6944</v>
      </c>
      <c r="B6902" t="s">
        <v>28</v>
      </c>
      <c r="C6902" t="s">
        <v>29</v>
      </c>
      <c r="D6902" t="s">
        <v>30</v>
      </c>
      <c r="E6902" t="s">
        <v>45</v>
      </c>
      <c r="F6902" t="s">
        <v>60</v>
      </c>
      <c r="G6902" s="5">
        <v>14881.9</v>
      </c>
      <c r="H6902" s="5">
        <f t="shared" si="749"/>
        <v>267.87419999999997</v>
      </c>
      <c r="I6902" s="6">
        <v>5</v>
      </c>
      <c r="J6902" s="6">
        <v>74409.5</v>
      </c>
      <c r="K6902" s="5">
        <f t="shared" si="750"/>
        <v>1339.3709999999999</v>
      </c>
      <c r="L6902" s="7">
        <v>1.27</v>
      </c>
      <c r="M6902" s="7">
        <v>1191</v>
      </c>
      <c r="N6902" s="3">
        <v>45389</v>
      </c>
      <c r="O6902" s="4" t="str">
        <f t="shared" si="751"/>
        <v>2024-04</v>
      </c>
      <c r="P6902" s="4" t="str">
        <f t="shared" si="752"/>
        <v>04</v>
      </c>
      <c r="Q6902" s="4" t="str">
        <f t="shared" si="753"/>
        <v>April</v>
      </c>
      <c r="R6902" s="30" t="str">
        <f t="shared" si="754"/>
        <v>07</v>
      </c>
      <c r="W6902" t="str">
        <f t="shared" si="755"/>
        <v>ok</v>
      </c>
    </row>
    <row r="6903" spans="1:23" x14ac:dyDescent="0.3">
      <c r="A6903" t="s">
        <v>6945</v>
      </c>
      <c r="B6903" t="s">
        <v>51</v>
      </c>
      <c r="C6903" t="s">
        <v>29</v>
      </c>
      <c r="D6903" t="s">
        <v>52</v>
      </c>
      <c r="E6903" t="s">
        <v>20</v>
      </c>
      <c r="F6903" t="s">
        <v>31</v>
      </c>
      <c r="G6903" s="5">
        <v>3361.11</v>
      </c>
      <c r="H6903" s="5">
        <f t="shared" si="749"/>
        <v>60.499980000000001</v>
      </c>
      <c r="I6903" s="6">
        <v>5</v>
      </c>
      <c r="J6903" s="6">
        <v>16805.55</v>
      </c>
      <c r="K6903" s="5">
        <f t="shared" si="750"/>
        <v>302.49990000000003</v>
      </c>
      <c r="L6903" s="7">
        <v>4.0599999999999996</v>
      </c>
      <c r="M6903" s="7">
        <v>4423</v>
      </c>
      <c r="N6903" s="3">
        <v>45357</v>
      </c>
      <c r="O6903" s="4" t="str">
        <f t="shared" si="751"/>
        <v>2024-03</v>
      </c>
      <c r="P6903" s="4" t="str">
        <f t="shared" si="752"/>
        <v>03</v>
      </c>
      <c r="Q6903" s="4" t="str">
        <f t="shared" si="753"/>
        <v>March</v>
      </c>
      <c r="R6903" s="30" t="str">
        <f t="shared" si="754"/>
        <v>06</v>
      </c>
      <c r="W6903" t="str">
        <f t="shared" si="755"/>
        <v>ok</v>
      </c>
    </row>
    <row r="6904" spans="1:23" x14ac:dyDescent="0.3">
      <c r="A6904" t="s">
        <v>6946</v>
      </c>
      <c r="B6904" t="s">
        <v>41</v>
      </c>
      <c r="C6904" t="s">
        <v>42</v>
      </c>
      <c r="D6904" t="s">
        <v>43</v>
      </c>
      <c r="E6904" t="s">
        <v>45</v>
      </c>
      <c r="F6904" t="s">
        <v>15</v>
      </c>
      <c r="G6904" s="5">
        <v>17350.330000000002</v>
      </c>
      <c r="H6904" s="5">
        <f t="shared" si="749"/>
        <v>312.30594000000002</v>
      </c>
      <c r="I6904" s="6">
        <v>1</v>
      </c>
      <c r="J6904" s="6">
        <v>17350.330000000002</v>
      </c>
      <c r="K6904" s="5">
        <f t="shared" si="750"/>
        <v>312.30594000000002</v>
      </c>
      <c r="L6904" s="7">
        <v>2.5499999999999998</v>
      </c>
      <c r="M6904" s="7">
        <v>4411</v>
      </c>
      <c r="N6904" s="3">
        <v>45510</v>
      </c>
      <c r="O6904" s="4" t="str">
        <f t="shared" si="751"/>
        <v>2024-08</v>
      </c>
      <c r="P6904" s="4" t="str">
        <f t="shared" si="752"/>
        <v>08</v>
      </c>
      <c r="Q6904" s="4" t="str">
        <f t="shared" si="753"/>
        <v>August</v>
      </c>
      <c r="R6904" s="30" t="str">
        <f t="shared" si="754"/>
        <v>06</v>
      </c>
      <c r="W6904" t="str">
        <f t="shared" si="755"/>
        <v>ok</v>
      </c>
    </row>
    <row r="6905" spans="1:23" x14ac:dyDescent="0.3">
      <c r="A6905" t="s">
        <v>6947</v>
      </c>
      <c r="B6905" t="s">
        <v>63</v>
      </c>
      <c r="C6905" t="s">
        <v>18</v>
      </c>
      <c r="D6905" t="s">
        <v>64</v>
      </c>
      <c r="E6905" t="s">
        <v>14</v>
      </c>
      <c r="F6905" t="s">
        <v>21</v>
      </c>
      <c r="G6905" s="5">
        <v>1219.1099999999999</v>
      </c>
      <c r="H6905" s="5">
        <f t="shared" si="749"/>
        <v>21.943979999999996</v>
      </c>
      <c r="I6905" s="6">
        <v>5</v>
      </c>
      <c r="J6905" s="6">
        <v>6095.55</v>
      </c>
      <c r="K6905" s="5">
        <f t="shared" si="750"/>
        <v>109.71989999999998</v>
      </c>
      <c r="L6905" s="7">
        <v>3.59</v>
      </c>
      <c r="M6905" s="7">
        <v>3782</v>
      </c>
      <c r="N6905" s="3">
        <v>45312</v>
      </c>
      <c r="O6905" s="4" t="str">
        <f t="shared" si="751"/>
        <v>2024-01</v>
      </c>
      <c r="P6905" s="4" t="str">
        <f t="shared" si="752"/>
        <v>01</v>
      </c>
      <c r="Q6905" s="4" t="str">
        <f t="shared" si="753"/>
        <v>January</v>
      </c>
      <c r="R6905" s="30" t="str">
        <f t="shared" si="754"/>
        <v>21</v>
      </c>
      <c r="W6905" t="str">
        <f t="shared" si="755"/>
        <v>ok</v>
      </c>
    </row>
    <row r="6906" spans="1:23" x14ac:dyDescent="0.3">
      <c r="A6906" t="s">
        <v>6948</v>
      </c>
      <c r="B6906" t="s">
        <v>11</v>
      </c>
      <c r="C6906" t="s">
        <v>12</v>
      </c>
      <c r="D6906" t="s">
        <v>13</v>
      </c>
      <c r="E6906" t="s">
        <v>14</v>
      </c>
      <c r="F6906" t="s">
        <v>60</v>
      </c>
      <c r="G6906" s="5">
        <v>4993.75</v>
      </c>
      <c r="H6906" s="5">
        <f t="shared" si="749"/>
        <v>89.887499999999989</v>
      </c>
      <c r="I6906" s="6">
        <v>4</v>
      </c>
      <c r="J6906" s="6">
        <v>19975</v>
      </c>
      <c r="K6906" s="5">
        <f t="shared" si="750"/>
        <v>359.54999999999995</v>
      </c>
      <c r="L6906" s="7">
        <v>2.5</v>
      </c>
      <c r="M6906" s="7">
        <v>1037</v>
      </c>
      <c r="N6906" s="3">
        <v>45513</v>
      </c>
      <c r="O6906" s="4" t="str">
        <f t="shared" si="751"/>
        <v>2024-08</v>
      </c>
      <c r="P6906" s="4" t="str">
        <f t="shared" si="752"/>
        <v>08</v>
      </c>
      <c r="Q6906" s="4" t="str">
        <f t="shared" si="753"/>
        <v>August</v>
      </c>
      <c r="R6906" s="30" t="str">
        <f t="shared" si="754"/>
        <v>09</v>
      </c>
      <c r="W6906" t="str">
        <f t="shared" si="755"/>
        <v>ok</v>
      </c>
    </row>
    <row r="6907" spans="1:23" x14ac:dyDescent="0.3">
      <c r="A6907" t="s">
        <v>6949</v>
      </c>
      <c r="B6907" t="s">
        <v>33</v>
      </c>
      <c r="C6907" t="s">
        <v>12</v>
      </c>
      <c r="D6907" t="s">
        <v>34</v>
      </c>
      <c r="E6907" t="s">
        <v>45</v>
      </c>
      <c r="F6907" t="s">
        <v>26</v>
      </c>
      <c r="G6907" s="5">
        <v>18384.78</v>
      </c>
      <c r="H6907" s="5">
        <f t="shared" si="749"/>
        <v>330.92603999999994</v>
      </c>
      <c r="I6907" s="6">
        <v>1</v>
      </c>
      <c r="J6907" s="6">
        <v>18384.78</v>
      </c>
      <c r="K6907" s="5">
        <f t="shared" si="750"/>
        <v>330.92603999999994</v>
      </c>
      <c r="L6907" s="7">
        <v>2.15</v>
      </c>
      <c r="M6907" s="7">
        <v>3169</v>
      </c>
      <c r="N6907" s="3">
        <v>45580</v>
      </c>
      <c r="O6907" s="4" t="str">
        <f t="shared" si="751"/>
        <v>2024-10</v>
      </c>
      <c r="P6907" s="4" t="str">
        <f t="shared" si="752"/>
        <v>10</v>
      </c>
      <c r="Q6907" s="4" t="str">
        <f t="shared" si="753"/>
        <v>October</v>
      </c>
      <c r="R6907" s="30" t="str">
        <f t="shared" si="754"/>
        <v>15</v>
      </c>
      <c r="W6907" t="str">
        <f t="shared" si="755"/>
        <v>ok</v>
      </c>
    </row>
    <row r="6908" spans="1:23" x14ac:dyDescent="0.3">
      <c r="A6908" t="s">
        <v>6950</v>
      </c>
      <c r="B6908" t="s">
        <v>23</v>
      </c>
      <c r="C6908" t="s">
        <v>24</v>
      </c>
      <c r="D6908" t="s">
        <v>25</v>
      </c>
      <c r="E6908" t="s">
        <v>14</v>
      </c>
      <c r="F6908" t="s">
        <v>26</v>
      </c>
      <c r="G6908" s="5">
        <v>16779.849999999999</v>
      </c>
      <c r="H6908" s="5">
        <f t="shared" si="749"/>
        <v>302.03729999999996</v>
      </c>
      <c r="I6908" s="6">
        <v>3</v>
      </c>
      <c r="J6908" s="6">
        <v>50339.55</v>
      </c>
      <c r="K6908" s="5">
        <f t="shared" si="750"/>
        <v>906.11189999999988</v>
      </c>
      <c r="L6908" s="7">
        <v>3.94</v>
      </c>
      <c r="M6908" s="7">
        <v>2280</v>
      </c>
      <c r="N6908" s="3">
        <v>45406</v>
      </c>
      <c r="O6908" s="4" t="str">
        <f t="shared" si="751"/>
        <v>2024-04</v>
      </c>
      <c r="P6908" s="4" t="str">
        <f t="shared" si="752"/>
        <v>04</v>
      </c>
      <c r="Q6908" s="4" t="str">
        <f t="shared" si="753"/>
        <v>April</v>
      </c>
      <c r="R6908" s="30" t="str">
        <f t="shared" si="754"/>
        <v>24</v>
      </c>
      <c r="W6908" t="str">
        <f t="shared" si="755"/>
        <v>ok</v>
      </c>
    </row>
    <row r="6909" spans="1:23" x14ac:dyDescent="0.3">
      <c r="A6909" t="s">
        <v>6951</v>
      </c>
      <c r="B6909" t="s">
        <v>11</v>
      </c>
      <c r="C6909" t="s">
        <v>12</v>
      </c>
      <c r="D6909" t="s">
        <v>13</v>
      </c>
      <c r="E6909" t="s">
        <v>14</v>
      </c>
      <c r="F6909" t="s">
        <v>26</v>
      </c>
      <c r="G6909" s="5">
        <v>17824.509999999998</v>
      </c>
      <c r="H6909" s="5">
        <f t="shared" si="749"/>
        <v>320.84117999999995</v>
      </c>
      <c r="I6909" s="6">
        <v>5</v>
      </c>
      <c r="J6909" s="6">
        <v>89122.55</v>
      </c>
      <c r="K6909" s="5">
        <f t="shared" si="750"/>
        <v>1604.2058999999997</v>
      </c>
      <c r="L6909" s="7">
        <v>3.11</v>
      </c>
      <c r="M6909" s="7">
        <v>983</v>
      </c>
      <c r="N6909" s="3">
        <v>45448</v>
      </c>
      <c r="O6909" s="4" t="str">
        <f t="shared" si="751"/>
        <v>2024-06</v>
      </c>
      <c r="P6909" s="4" t="str">
        <f t="shared" si="752"/>
        <v>06</v>
      </c>
      <c r="Q6909" s="4" t="str">
        <f t="shared" si="753"/>
        <v>June</v>
      </c>
      <c r="R6909" s="30" t="str">
        <f t="shared" si="754"/>
        <v>05</v>
      </c>
      <c r="W6909" t="str">
        <f t="shared" si="755"/>
        <v>ok</v>
      </c>
    </row>
    <row r="6910" spans="1:23" x14ac:dyDescent="0.3">
      <c r="A6910" t="s">
        <v>6952</v>
      </c>
      <c r="B6910" t="s">
        <v>33</v>
      </c>
      <c r="C6910" t="s">
        <v>12</v>
      </c>
      <c r="D6910" t="s">
        <v>34</v>
      </c>
      <c r="E6910" t="s">
        <v>20</v>
      </c>
      <c r="F6910" t="s">
        <v>26</v>
      </c>
      <c r="G6910" s="5">
        <v>5320.29</v>
      </c>
      <c r="H6910" s="5">
        <f t="shared" si="749"/>
        <v>95.765219999999985</v>
      </c>
      <c r="I6910" s="6">
        <v>1</v>
      </c>
      <c r="J6910" s="6">
        <v>5320.29</v>
      </c>
      <c r="K6910" s="5">
        <f t="shared" si="750"/>
        <v>95.765219999999985</v>
      </c>
      <c r="L6910" s="7">
        <v>4.6100000000000003</v>
      </c>
      <c r="M6910" s="7">
        <v>4344</v>
      </c>
      <c r="N6910" s="3">
        <v>45581</v>
      </c>
      <c r="O6910" s="4" t="str">
        <f t="shared" si="751"/>
        <v>2024-10</v>
      </c>
      <c r="P6910" s="4" t="str">
        <f t="shared" si="752"/>
        <v>10</v>
      </c>
      <c r="Q6910" s="4" t="str">
        <f t="shared" si="753"/>
        <v>October</v>
      </c>
      <c r="R6910" s="30" t="str">
        <f t="shared" si="754"/>
        <v>16</v>
      </c>
      <c r="W6910" t="str">
        <f t="shared" si="755"/>
        <v>ok</v>
      </c>
    </row>
    <row r="6911" spans="1:23" x14ac:dyDescent="0.3">
      <c r="A6911" t="s">
        <v>6953</v>
      </c>
      <c r="B6911" t="s">
        <v>63</v>
      </c>
      <c r="C6911" t="s">
        <v>18</v>
      </c>
      <c r="D6911" t="s">
        <v>64</v>
      </c>
      <c r="E6911" t="s">
        <v>14</v>
      </c>
      <c r="F6911" t="s">
        <v>15</v>
      </c>
      <c r="G6911" s="5">
        <v>1655</v>
      </c>
      <c r="H6911" s="5">
        <f t="shared" si="749"/>
        <v>29.79</v>
      </c>
      <c r="I6911" s="6">
        <v>1</v>
      </c>
      <c r="J6911" s="6">
        <v>1655</v>
      </c>
      <c r="K6911" s="5">
        <f t="shared" si="750"/>
        <v>29.79</v>
      </c>
      <c r="L6911" s="7">
        <v>4.74</v>
      </c>
      <c r="M6911" s="7">
        <v>1950</v>
      </c>
      <c r="N6911" s="3">
        <v>45513</v>
      </c>
      <c r="O6911" s="4" t="str">
        <f t="shared" si="751"/>
        <v>2024-08</v>
      </c>
      <c r="P6911" s="4" t="str">
        <f t="shared" si="752"/>
        <v>08</v>
      </c>
      <c r="Q6911" s="4" t="str">
        <f t="shared" si="753"/>
        <v>August</v>
      </c>
      <c r="R6911" s="30" t="str">
        <f t="shared" si="754"/>
        <v>09</v>
      </c>
      <c r="W6911" t="str">
        <f t="shared" si="755"/>
        <v>ok</v>
      </c>
    </row>
    <row r="6912" spans="1:23" x14ac:dyDescent="0.3">
      <c r="A6912" t="s">
        <v>6954</v>
      </c>
      <c r="B6912" t="s">
        <v>28</v>
      </c>
      <c r="C6912" t="s">
        <v>29</v>
      </c>
      <c r="D6912" t="s">
        <v>30</v>
      </c>
      <c r="E6912" t="s">
        <v>14</v>
      </c>
      <c r="F6912" t="s">
        <v>15</v>
      </c>
      <c r="G6912" s="5">
        <v>1689.74</v>
      </c>
      <c r="H6912" s="5">
        <f t="shared" si="749"/>
        <v>30.415319999999998</v>
      </c>
      <c r="I6912" s="6">
        <v>3</v>
      </c>
      <c r="J6912" s="6">
        <v>5069.22</v>
      </c>
      <c r="K6912" s="5">
        <f t="shared" si="750"/>
        <v>91.245959999999997</v>
      </c>
      <c r="L6912" s="7">
        <v>3.11</v>
      </c>
      <c r="M6912" s="7">
        <v>4910</v>
      </c>
      <c r="N6912" s="3">
        <v>45296</v>
      </c>
      <c r="O6912" s="4" t="str">
        <f t="shared" si="751"/>
        <v>2024-01</v>
      </c>
      <c r="P6912" s="4" t="str">
        <f t="shared" si="752"/>
        <v>01</v>
      </c>
      <c r="Q6912" s="4" t="str">
        <f t="shared" si="753"/>
        <v>January</v>
      </c>
      <c r="R6912" s="30" t="str">
        <f t="shared" si="754"/>
        <v>05</v>
      </c>
      <c r="W6912" t="str">
        <f t="shared" si="755"/>
        <v>ok</v>
      </c>
    </row>
    <row r="6913" spans="1:23" x14ac:dyDescent="0.3">
      <c r="A6913" t="s">
        <v>6955</v>
      </c>
      <c r="B6913" t="s">
        <v>28</v>
      </c>
      <c r="C6913" t="s">
        <v>29</v>
      </c>
      <c r="D6913" t="s">
        <v>30</v>
      </c>
      <c r="E6913" t="s">
        <v>14</v>
      </c>
      <c r="F6913" t="s">
        <v>15</v>
      </c>
      <c r="G6913" s="5">
        <v>7456.06</v>
      </c>
      <c r="H6913" s="5">
        <f t="shared" si="749"/>
        <v>134.20908</v>
      </c>
      <c r="I6913" s="6">
        <v>4</v>
      </c>
      <c r="J6913" s="6">
        <v>29824.240000000002</v>
      </c>
      <c r="K6913" s="5">
        <f t="shared" si="750"/>
        <v>536.83632</v>
      </c>
      <c r="L6913" s="7">
        <v>1.67</v>
      </c>
      <c r="M6913" s="7">
        <v>2538</v>
      </c>
      <c r="N6913" s="3">
        <v>45296</v>
      </c>
      <c r="O6913" s="4" t="str">
        <f t="shared" si="751"/>
        <v>2024-01</v>
      </c>
      <c r="P6913" s="4" t="str">
        <f t="shared" si="752"/>
        <v>01</v>
      </c>
      <c r="Q6913" s="4" t="str">
        <f t="shared" si="753"/>
        <v>January</v>
      </c>
      <c r="R6913" s="30" t="str">
        <f t="shared" si="754"/>
        <v>05</v>
      </c>
      <c r="W6913" t="str">
        <f t="shared" si="755"/>
        <v>ok</v>
      </c>
    </row>
    <row r="6914" spans="1:23" x14ac:dyDescent="0.3">
      <c r="A6914" t="s">
        <v>6956</v>
      </c>
      <c r="B6914" t="s">
        <v>36</v>
      </c>
      <c r="C6914" t="s">
        <v>18</v>
      </c>
      <c r="D6914" t="s">
        <v>37</v>
      </c>
      <c r="E6914" t="s">
        <v>45</v>
      </c>
      <c r="F6914" t="s">
        <v>26</v>
      </c>
      <c r="G6914" s="5">
        <v>13697.3</v>
      </c>
      <c r="H6914" s="5">
        <f t="shared" si="749"/>
        <v>246.55139999999997</v>
      </c>
      <c r="I6914" s="6">
        <v>5</v>
      </c>
      <c r="J6914" s="6">
        <v>68486.5</v>
      </c>
      <c r="K6914" s="5">
        <f t="shared" si="750"/>
        <v>1232.7569999999998</v>
      </c>
      <c r="L6914" s="7">
        <v>2.11</v>
      </c>
      <c r="M6914" s="7">
        <v>4402</v>
      </c>
      <c r="N6914" s="3">
        <v>45488</v>
      </c>
      <c r="O6914" s="4" t="str">
        <f t="shared" si="751"/>
        <v>2024-07</v>
      </c>
      <c r="P6914" s="4" t="str">
        <f t="shared" si="752"/>
        <v>07</v>
      </c>
      <c r="Q6914" s="4" t="str">
        <f t="shared" si="753"/>
        <v>July</v>
      </c>
      <c r="R6914" s="30" t="str">
        <f t="shared" si="754"/>
        <v>15</v>
      </c>
      <c r="W6914" t="str">
        <f t="shared" si="755"/>
        <v>ok</v>
      </c>
    </row>
    <row r="6915" spans="1:23" x14ac:dyDescent="0.3">
      <c r="A6915" t="s">
        <v>6957</v>
      </c>
      <c r="B6915" t="s">
        <v>47</v>
      </c>
      <c r="C6915" t="s">
        <v>12</v>
      </c>
      <c r="D6915" t="s">
        <v>48</v>
      </c>
      <c r="E6915" t="s">
        <v>14</v>
      </c>
      <c r="F6915" t="s">
        <v>38</v>
      </c>
      <c r="G6915" s="5">
        <v>7850.58</v>
      </c>
      <c r="H6915" s="5">
        <f t="shared" ref="H6915:H6978" si="756">G6915*0.018</f>
        <v>141.31044</v>
      </c>
      <c r="I6915" s="6">
        <v>4</v>
      </c>
      <c r="J6915" s="6">
        <v>31402.32</v>
      </c>
      <c r="K6915" s="5">
        <f t="shared" ref="K6915:K6978" si="757">H6915*I6915</f>
        <v>565.24176</v>
      </c>
      <c r="L6915" s="7">
        <v>2.98</v>
      </c>
      <c r="M6915" s="7">
        <v>2429</v>
      </c>
      <c r="N6915" s="3">
        <v>45631</v>
      </c>
      <c r="O6915" s="4" t="str">
        <f t="shared" ref="O6915:O6978" si="758">TEXT(N6915,"yyyy-mm")</f>
        <v>2024-12</v>
      </c>
      <c r="P6915" s="4" t="str">
        <f t="shared" ref="P6915:P6978" si="759">TEXT(N6915,"mm")</f>
        <v>12</v>
      </c>
      <c r="Q6915" s="4" t="str">
        <f t="shared" ref="Q6915:Q6978" si="760">TEXT(DATE(2024,P6915,1),"mmmm")</f>
        <v>December</v>
      </c>
      <c r="R6915" s="30" t="str">
        <f t="shared" ref="R6915:R6978" si="761">TEXT(N6915,"dd")</f>
        <v>05</v>
      </c>
      <c r="W6915" t="str">
        <f t="shared" ref="W6915:W6978" si="762">IF(G6915*I6915=J6915,"ok","False")</f>
        <v>ok</v>
      </c>
    </row>
    <row r="6916" spans="1:23" x14ac:dyDescent="0.3">
      <c r="A6916" t="s">
        <v>6958</v>
      </c>
      <c r="B6916" t="s">
        <v>33</v>
      </c>
      <c r="C6916" t="s">
        <v>12</v>
      </c>
      <c r="D6916" t="s">
        <v>34</v>
      </c>
      <c r="E6916" t="s">
        <v>20</v>
      </c>
      <c r="F6916" t="s">
        <v>60</v>
      </c>
      <c r="G6916" s="5">
        <v>8389.6299999999992</v>
      </c>
      <c r="H6916" s="5">
        <f t="shared" si="756"/>
        <v>151.01333999999997</v>
      </c>
      <c r="I6916" s="6">
        <v>1</v>
      </c>
      <c r="J6916" s="6">
        <v>8389.6299999999992</v>
      </c>
      <c r="K6916" s="5">
        <f t="shared" si="757"/>
        <v>151.01333999999997</v>
      </c>
      <c r="L6916" s="7">
        <v>4.76</v>
      </c>
      <c r="M6916" s="7">
        <v>2991</v>
      </c>
      <c r="N6916" s="3">
        <v>45433</v>
      </c>
      <c r="O6916" s="4" t="str">
        <f t="shared" si="758"/>
        <v>2024-05</v>
      </c>
      <c r="P6916" s="4" t="str">
        <f t="shared" si="759"/>
        <v>05</v>
      </c>
      <c r="Q6916" s="4" t="str">
        <f t="shared" si="760"/>
        <v>May</v>
      </c>
      <c r="R6916" s="30" t="str">
        <f t="shared" si="761"/>
        <v>21</v>
      </c>
      <c r="W6916" t="str">
        <f t="shared" si="762"/>
        <v>ok</v>
      </c>
    </row>
    <row r="6917" spans="1:23" x14ac:dyDescent="0.3">
      <c r="A6917" t="s">
        <v>6959</v>
      </c>
      <c r="B6917" t="s">
        <v>28</v>
      </c>
      <c r="C6917" t="s">
        <v>29</v>
      </c>
      <c r="D6917" t="s">
        <v>30</v>
      </c>
      <c r="E6917" t="s">
        <v>20</v>
      </c>
      <c r="F6917" t="s">
        <v>26</v>
      </c>
      <c r="G6917" s="5">
        <v>8241.2800000000007</v>
      </c>
      <c r="H6917" s="5">
        <f t="shared" si="756"/>
        <v>148.34304</v>
      </c>
      <c r="I6917" s="6">
        <v>5</v>
      </c>
      <c r="J6917" s="6">
        <v>41206.400000000001</v>
      </c>
      <c r="K6917" s="5">
        <f t="shared" si="757"/>
        <v>741.71519999999998</v>
      </c>
      <c r="L6917" s="7">
        <v>4.6100000000000003</v>
      </c>
      <c r="M6917" s="7">
        <v>3115</v>
      </c>
      <c r="N6917" s="3">
        <v>45304</v>
      </c>
      <c r="O6917" s="4" t="str">
        <f t="shared" si="758"/>
        <v>2024-01</v>
      </c>
      <c r="P6917" s="4" t="str">
        <f t="shared" si="759"/>
        <v>01</v>
      </c>
      <c r="Q6917" s="4" t="str">
        <f t="shared" si="760"/>
        <v>January</v>
      </c>
      <c r="R6917" s="30" t="str">
        <f t="shared" si="761"/>
        <v>13</v>
      </c>
      <c r="W6917" t="str">
        <f t="shared" si="762"/>
        <v>ok</v>
      </c>
    </row>
    <row r="6918" spans="1:23" x14ac:dyDescent="0.3">
      <c r="A6918" t="s">
        <v>6960</v>
      </c>
      <c r="B6918" t="s">
        <v>33</v>
      </c>
      <c r="C6918" t="s">
        <v>12</v>
      </c>
      <c r="D6918" t="s">
        <v>34</v>
      </c>
      <c r="E6918" t="s">
        <v>45</v>
      </c>
      <c r="F6918" t="s">
        <v>26</v>
      </c>
      <c r="G6918" s="5">
        <v>7682.34</v>
      </c>
      <c r="H6918" s="5">
        <f t="shared" si="756"/>
        <v>138.28211999999999</v>
      </c>
      <c r="I6918" s="6">
        <v>1</v>
      </c>
      <c r="J6918" s="6">
        <v>7682.34</v>
      </c>
      <c r="K6918" s="5">
        <f t="shared" si="757"/>
        <v>138.28211999999999</v>
      </c>
      <c r="L6918" s="7">
        <v>2.23</v>
      </c>
      <c r="M6918" s="7">
        <v>2631</v>
      </c>
      <c r="N6918" s="3">
        <v>45573</v>
      </c>
      <c r="O6918" s="4" t="str">
        <f t="shared" si="758"/>
        <v>2024-10</v>
      </c>
      <c r="P6918" s="4" t="str">
        <f t="shared" si="759"/>
        <v>10</v>
      </c>
      <c r="Q6918" s="4" t="str">
        <f t="shared" si="760"/>
        <v>October</v>
      </c>
      <c r="R6918" s="30" t="str">
        <f t="shared" si="761"/>
        <v>08</v>
      </c>
      <c r="W6918" t="str">
        <f t="shared" si="762"/>
        <v>ok</v>
      </c>
    </row>
    <row r="6919" spans="1:23" x14ac:dyDescent="0.3">
      <c r="A6919" t="s">
        <v>6961</v>
      </c>
      <c r="B6919" t="s">
        <v>23</v>
      </c>
      <c r="C6919" t="s">
        <v>24</v>
      </c>
      <c r="D6919" t="s">
        <v>25</v>
      </c>
      <c r="E6919" t="s">
        <v>20</v>
      </c>
      <c r="F6919" t="s">
        <v>31</v>
      </c>
      <c r="G6919" s="5">
        <v>10477.280000000001</v>
      </c>
      <c r="H6919" s="5">
        <f t="shared" si="756"/>
        <v>188.59103999999999</v>
      </c>
      <c r="I6919" s="6">
        <v>1</v>
      </c>
      <c r="J6919" s="6">
        <v>10477.280000000001</v>
      </c>
      <c r="K6919" s="5">
        <f t="shared" si="757"/>
        <v>188.59103999999999</v>
      </c>
      <c r="L6919" s="7">
        <v>1.05</v>
      </c>
      <c r="M6919" s="7">
        <v>2586</v>
      </c>
      <c r="N6919" s="3">
        <v>45396</v>
      </c>
      <c r="O6919" s="4" t="str">
        <f t="shared" si="758"/>
        <v>2024-04</v>
      </c>
      <c r="P6919" s="4" t="str">
        <f t="shared" si="759"/>
        <v>04</v>
      </c>
      <c r="Q6919" s="4" t="str">
        <f t="shared" si="760"/>
        <v>April</v>
      </c>
      <c r="R6919" s="30" t="str">
        <f t="shared" si="761"/>
        <v>14</v>
      </c>
      <c r="W6919" t="str">
        <f t="shared" si="762"/>
        <v>ok</v>
      </c>
    </row>
    <row r="6920" spans="1:23" x14ac:dyDescent="0.3">
      <c r="A6920" t="s">
        <v>6962</v>
      </c>
      <c r="B6920" t="s">
        <v>17</v>
      </c>
      <c r="C6920" t="s">
        <v>18</v>
      </c>
      <c r="D6920" t="s">
        <v>19</v>
      </c>
      <c r="E6920" t="s">
        <v>20</v>
      </c>
      <c r="F6920" t="s">
        <v>60</v>
      </c>
      <c r="G6920" s="5">
        <v>16195.74</v>
      </c>
      <c r="H6920" s="5">
        <f t="shared" si="756"/>
        <v>291.52331999999996</v>
      </c>
      <c r="I6920" s="6">
        <v>3</v>
      </c>
      <c r="J6920" s="6">
        <v>48587.22</v>
      </c>
      <c r="K6920" s="5">
        <f t="shared" si="757"/>
        <v>874.56995999999981</v>
      </c>
      <c r="L6920" s="7">
        <v>1.51</v>
      </c>
      <c r="M6920" s="7">
        <v>1847</v>
      </c>
      <c r="N6920" s="3">
        <v>45623</v>
      </c>
      <c r="O6920" s="4" t="str">
        <f t="shared" si="758"/>
        <v>2024-11</v>
      </c>
      <c r="P6920" s="4" t="str">
        <f t="shared" si="759"/>
        <v>11</v>
      </c>
      <c r="Q6920" s="4" t="str">
        <f t="shared" si="760"/>
        <v>November</v>
      </c>
      <c r="R6920" s="30" t="str">
        <f t="shared" si="761"/>
        <v>27</v>
      </c>
      <c r="W6920" t="str">
        <f t="shared" si="762"/>
        <v>ok</v>
      </c>
    </row>
    <row r="6921" spans="1:23" x14ac:dyDescent="0.3">
      <c r="A6921" t="s">
        <v>6963</v>
      </c>
      <c r="B6921" t="s">
        <v>17</v>
      </c>
      <c r="C6921" t="s">
        <v>18</v>
      </c>
      <c r="D6921" t="s">
        <v>19</v>
      </c>
      <c r="E6921" t="s">
        <v>20</v>
      </c>
      <c r="F6921" t="s">
        <v>15</v>
      </c>
      <c r="G6921" s="5">
        <v>13258.19</v>
      </c>
      <c r="H6921" s="5">
        <f t="shared" si="756"/>
        <v>238.64741999999998</v>
      </c>
      <c r="I6921" s="6">
        <v>4</v>
      </c>
      <c r="J6921" s="6">
        <v>53032.76</v>
      </c>
      <c r="K6921" s="5">
        <f t="shared" si="757"/>
        <v>954.58967999999993</v>
      </c>
      <c r="L6921" s="7">
        <v>4.32</v>
      </c>
      <c r="M6921" s="7">
        <v>1453</v>
      </c>
      <c r="N6921" s="3">
        <v>45518</v>
      </c>
      <c r="O6921" s="4" t="str">
        <f t="shared" si="758"/>
        <v>2024-08</v>
      </c>
      <c r="P6921" s="4" t="str">
        <f t="shared" si="759"/>
        <v>08</v>
      </c>
      <c r="Q6921" s="4" t="str">
        <f t="shared" si="760"/>
        <v>August</v>
      </c>
      <c r="R6921" s="30" t="str">
        <f t="shared" si="761"/>
        <v>14</v>
      </c>
      <c r="W6921" t="str">
        <f t="shared" si="762"/>
        <v>ok</v>
      </c>
    </row>
    <row r="6922" spans="1:23" x14ac:dyDescent="0.3">
      <c r="A6922" t="s">
        <v>6964</v>
      </c>
      <c r="B6922" t="s">
        <v>28</v>
      </c>
      <c r="C6922" t="s">
        <v>29</v>
      </c>
      <c r="D6922" t="s">
        <v>30</v>
      </c>
      <c r="E6922" t="s">
        <v>20</v>
      </c>
      <c r="F6922" t="s">
        <v>60</v>
      </c>
      <c r="G6922" s="5">
        <v>16419.78</v>
      </c>
      <c r="H6922" s="5">
        <f t="shared" si="756"/>
        <v>295.55603999999994</v>
      </c>
      <c r="I6922" s="6">
        <v>4</v>
      </c>
      <c r="J6922" s="6">
        <v>65679.12</v>
      </c>
      <c r="K6922" s="5">
        <f t="shared" si="757"/>
        <v>1182.2241599999998</v>
      </c>
      <c r="L6922" s="7">
        <v>3.79</v>
      </c>
      <c r="M6922" s="7">
        <v>61</v>
      </c>
      <c r="N6922" s="3">
        <v>45322</v>
      </c>
      <c r="O6922" s="4" t="str">
        <f t="shared" si="758"/>
        <v>2024-01</v>
      </c>
      <c r="P6922" s="4" t="str">
        <f t="shared" si="759"/>
        <v>01</v>
      </c>
      <c r="Q6922" s="4" t="str">
        <f t="shared" si="760"/>
        <v>January</v>
      </c>
      <c r="R6922" s="30" t="str">
        <f t="shared" si="761"/>
        <v>31</v>
      </c>
      <c r="W6922" t="str">
        <f t="shared" si="762"/>
        <v>ok</v>
      </c>
    </row>
    <row r="6923" spans="1:23" x14ac:dyDescent="0.3">
      <c r="A6923" t="s">
        <v>6965</v>
      </c>
      <c r="B6923" t="s">
        <v>36</v>
      </c>
      <c r="C6923" t="s">
        <v>18</v>
      </c>
      <c r="D6923" t="s">
        <v>37</v>
      </c>
      <c r="E6923" t="s">
        <v>14</v>
      </c>
      <c r="F6923" t="s">
        <v>15</v>
      </c>
      <c r="G6923" s="5">
        <v>8812.18</v>
      </c>
      <c r="H6923" s="5">
        <f t="shared" si="756"/>
        <v>158.61923999999999</v>
      </c>
      <c r="I6923" s="6">
        <v>3</v>
      </c>
      <c r="J6923" s="6">
        <v>26436.54</v>
      </c>
      <c r="K6923" s="5">
        <f t="shared" si="757"/>
        <v>475.85771999999997</v>
      </c>
      <c r="L6923" s="7">
        <v>4.43</v>
      </c>
      <c r="M6923" s="7">
        <v>538</v>
      </c>
      <c r="N6923" s="3">
        <v>45366</v>
      </c>
      <c r="O6923" s="4" t="str">
        <f t="shared" si="758"/>
        <v>2024-03</v>
      </c>
      <c r="P6923" s="4" t="str">
        <f t="shared" si="759"/>
        <v>03</v>
      </c>
      <c r="Q6923" s="4" t="str">
        <f t="shared" si="760"/>
        <v>March</v>
      </c>
      <c r="R6923" s="30" t="str">
        <f t="shared" si="761"/>
        <v>15</v>
      </c>
      <c r="W6923" t="str">
        <f t="shared" si="762"/>
        <v>ok</v>
      </c>
    </row>
    <row r="6924" spans="1:23" x14ac:dyDescent="0.3">
      <c r="A6924" t="s">
        <v>6966</v>
      </c>
      <c r="B6924" t="s">
        <v>41</v>
      </c>
      <c r="C6924" t="s">
        <v>42</v>
      </c>
      <c r="D6924" t="s">
        <v>43</v>
      </c>
      <c r="E6924" t="s">
        <v>14</v>
      </c>
      <c r="F6924" t="s">
        <v>31</v>
      </c>
      <c r="G6924" s="5">
        <v>13194.03</v>
      </c>
      <c r="H6924" s="5">
        <f t="shared" si="756"/>
        <v>237.49253999999999</v>
      </c>
      <c r="I6924" s="6">
        <v>3</v>
      </c>
      <c r="J6924" s="6">
        <v>39582.089999999997</v>
      </c>
      <c r="K6924" s="5">
        <f t="shared" si="757"/>
        <v>712.47762</v>
      </c>
      <c r="L6924" s="7">
        <v>3.11</v>
      </c>
      <c r="M6924" s="7">
        <v>336</v>
      </c>
      <c r="N6924" s="3">
        <v>45562</v>
      </c>
      <c r="O6924" s="4" t="str">
        <f t="shared" si="758"/>
        <v>2024-09</v>
      </c>
      <c r="P6924" s="4" t="str">
        <f t="shared" si="759"/>
        <v>09</v>
      </c>
      <c r="Q6924" s="4" t="str">
        <f t="shared" si="760"/>
        <v>September</v>
      </c>
      <c r="R6924" s="30" t="str">
        <f t="shared" si="761"/>
        <v>27</v>
      </c>
      <c r="W6924" t="str">
        <f t="shared" si="762"/>
        <v>ok</v>
      </c>
    </row>
    <row r="6925" spans="1:23" x14ac:dyDescent="0.3">
      <c r="A6925" t="s">
        <v>6967</v>
      </c>
      <c r="B6925" t="s">
        <v>51</v>
      </c>
      <c r="C6925" t="s">
        <v>29</v>
      </c>
      <c r="D6925" t="s">
        <v>52</v>
      </c>
      <c r="E6925" t="s">
        <v>45</v>
      </c>
      <c r="F6925" t="s">
        <v>15</v>
      </c>
      <c r="G6925" s="5">
        <v>8780.36</v>
      </c>
      <c r="H6925" s="5">
        <f t="shared" si="756"/>
        <v>158.04648</v>
      </c>
      <c r="I6925" s="6">
        <v>4</v>
      </c>
      <c r="J6925" s="6">
        <v>35121.440000000002</v>
      </c>
      <c r="K6925" s="5">
        <f t="shared" si="757"/>
        <v>632.18592000000001</v>
      </c>
      <c r="L6925" s="7">
        <v>4.6100000000000003</v>
      </c>
      <c r="M6925" s="7">
        <v>151</v>
      </c>
      <c r="N6925" s="3">
        <v>45425</v>
      </c>
      <c r="O6925" s="4" t="str">
        <f t="shared" si="758"/>
        <v>2024-05</v>
      </c>
      <c r="P6925" s="4" t="str">
        <f t="shared" si="759"/>
        <v>05</v>
      </c>
      <c r="Q6925" s="4" t="str">
        <f t="shared" si="760"/>
        <v>May</v>
      </c>
      <c r="R6925" s="30" t="str">
        <f t="shared" si="761"/>
        <v>13</v>
      </c>
      <c r="W6925" t="str">
        <f t="shared" si="762"/>
        <v>ok</v>
      </c>
    </row>
    <row r="6926" spans="1:23" x14ac:dyDescent="0.3">
      <c r="A6926" t="s">
        <v>6968</v>
      </c>
      <c r="B6926" t="s">
        <v>63</v>
      </c>
      <c r="C6926" t="s">
        <v>18</v>
      </c>
      <c r="D6926" t="s">
        <v>64</v>
      </c>
      <c r="E6926" t="s">
        <v>20</v>
      </c>
      <c r="F6926" t="s">
        <v>15</v>
      </c>
      <c r="G6926" s="5">
        <v>5369.66</v>
      </c>
      <c r="H6926" s="5">
        <f t="shared" si="756"/>
        <v>96.653879999999987</v>
      </c>
      <c r="I6926" s="6">
        <v>4</v>
      </c>
      <c r="J6926" s="6">
        <v>21478.639999999999</v>
      </c>
      <c r="K6926" s="5">
        <f t="shared" si="757"/>
        <v>386.61551999999995</v>
      </c>
      <c r="L6926" s="7">
        <v>4.26</v>
      </c>
      <c r="M6926" s="7">
        <v>1352</v>
      </c>
      <c r="N6926" s="3">
        <v>45651</v>
      </c>
      <c r="O6926" s="4" t="str">
        <f t="shared" si="758"/>
        <v>2024-12</v>
      </c>
      <c r="P6926" s="4" t="str">
        <f t="shared" si="759"/>
        <v>12</v>
      </c>
      <c r="Q6926" s="4" t="str">
        <f t="shared" si="760"/>
        <v>December</v>
      </c>
      <c r="R6926" s="30" t="str">
        <f t="shared" si="761"/>
        <v>25</v>
      </c>
      <c r="W6926" t="str">
        <f t="shared" si="762"/>
        <v>ok</v>
      </c>
    </row>
    <row r="6927" spans="1:23" x14ac:dyDescent="0.3">
      <c r="A6927" t="s">
        <v>6969</v>
      </c>
      <c r="B6927" t="s">
        <v>33</v>
      </c>
      <c r="C6927" t="s">
        <v>12</v>
      </c>
      <c r="D6927" t="s">
        <v>34</v>
      </c>
      <c r="E6927" t="s">
        <v>45</v>
      </c>
      <c r="F6927" t="s">
        <v>15</v>
      </c>
      <c r="G6927" s="5">
        <v>8377.23</v>
      </c>
      <c r="H6927" s="5">
        <f t="shared" si="756"/>
        <v>150.79013999999998</v>
      </c>
      <c r="I6927" s="6">
        <v>1</v>
      </c>
      <c r="J6927" s="6">
        <v>8377.23</v>
      </c>
      <c r="K6927" s="5">
        <f t="shared" si="757"/>
        <v>150.79013999999998</v>
      </c>
      <c r="L6927" s="7">
        <v>3.61</v>
      </c>
      <c r="M6927" s="7">
        <v>283</v>
      </c>
      <c r="N6927" s="3">
        <v>45359</v>
      </c>
      <c r="O6927" s="4" t="str">
        <f t="shared" si="758"/>
        <v>2024-03</v>
      </c>
      <c r="P6927" s="4" t="str">
        <f t="shared" si="759"/>
        <v>03</v>
      </c>
      <c r="Q6927" s="4" t="str">
        <f t="shared" si="760"/>
        <v>March</v>
      </c>
      <c r="R6927" s="30" t="str">
        <f t="shared" si="761"/>
        <v>08</v>
      </c>
      <c r="W6927" t="str">
        <f t="shared" si="762"/>
        <v>ok</v>
      </c>
    </row>
    <row r="6928" spans="1:23" x14ac:dyDescent="0.3">
      <c r="A6928" t="s">
        <v>6970</v>
      </c>
      <c r="B6928" t="s">
        <v>51</v>
      </c>
      <c r="C6928" t="s">
        <v>29</v>
      </c>
      <c r="D6928" t="s">
        <v>52</v>
      </c>
      <c r="E6928" t="s">
        <v>14</v>
      </c>
      <c r="F6928" t="s">
        <v>31</v>
      </c>
      <c r="G6928" s="5">
        <v>9738.7000000000007</v>
      </c>
      <c r="H6928" s="5">
        <f t="shared" si="756"/>
        <v>175.29660000000001</v>
      </c>
      <c r="I6928" s="6">
        <v>1</v>
      </c>
      <c r="J6928" s="6">
        <v>9738.7000000000007</v>
      </c>
      <c r="K6928" s="5">
        <f t="shared" si="757"/>
        <v>175.29660000000001</v>
      </c>
      <c r="L6928" s="7">
        <v>3.93</v>
      </c>
      <c r="M6928" s="7">
        <v>4698</v>
      </c>
      <c r="N6928" s="3">
        <v>45318</v>
      </c>
      <c r="O6928" s="4" t="str">
        <f t="shared" si="758"/>
        <v>2024-01</v>
      </c>
      <c r="P6928" s="4" t="str">
        <f t="shared" si="759"/>
        <v>01</v>
      </c>
      <c r="Q6928" s="4" t="str">
        <f t="shared" si="760"/>
        <v>January</v>
      </c>
      <c r="R6928" s="30" t="str">
        <f t="shared" si="761"/>
        <v>27</v>
      </c>
      <c r="W6928" t="str">
        <f t="shared" si="762"/>
        <v>ok</v>
      </c>
    </row>
    <row r="6929" spans="1:23" x14ac:dyDescent="0.3">
      <c r="A6929" t="s">
        <v>6971</v>
      </c>
      <c r="B6929" t="s">
        <v>28</v>
      </c>
      <c r="C6929" t="s">
        <v>29</v>
      </c>
      <c r="D6929" t="s">
        <v>30</v>
      </c>
      <c r="E6929" t="s">
        <v>45</v>
      </c>
      <c r="F6929" t="s">
        <v>21</v>
      </c>
      <c r="G6929" s="5">
        <v>3774.95</v>
      </c>
      <c r="H6929" s="5">
        <f t="shared" si="756"/>
        <v>67.949099999999987</v>
      </c>
      <c r="I6929" s="6">
        <v>4</v>
      </c>
      <c r="J6929" s="6">
        <v>15099.8</v>
      </c>
      <c r="K6929" s="5">
        <f t="shared" si="757"/>
        <v>271.79639999999995</v>
      </c>
      <c r="L6929" s="7">
        <v>4.95</v>
      </c>
      <c r="M6929" s="7">
        <v>656</v>
      </c>
      <c r="N6929" s="3">
        <v>45651</v>
      </c>
      <c r="O6929" s="4" t="str">
        <f t="shared" si="758"/>
        <v>2024-12</v>
      </c>
      <c r="P6929" s="4" t="str">
        <f t="shared" si="759"/>
        <v>12</v>
      </c>
      <c r="Q6929" s="4" t="str">
        <f t="shared" si="760"/>
        <v>December</v>
      </c>
      <c r="R6929" s="30" t="str">
        <f t="shared" si="761"/>
        <v>25</v>
      </c>
      <c r="W6929" t="str">
        <f t="shared" si="762"/>
        <v>ok</v>
      </c>
    </row>
    <row r="6930" spans="1:23" x14ac:dyDescent="0.3">
      <c r="A6930" t="s">
        <v>6972</v>
      </c>
      <c r="B6930" t="s">
        <v>47</v>
      </c>
      <c r="C6930" t="s">
        <v>12</v>
      </c>
      <c r="D6930" t="s">
        <v>48</v>
      </c>
      <c r="E6930" t="s">
        <v>20</v>
      </c>
      <c r="F6930" t="s">
        <v>26</v>
      </c>
      <c r="G6930" s="5">
        <v>12883.52</v>
      </c>
      <c r="H6930" s="5">
        <f t="shared" si="756"/>
        <v>231.90335999999999</v>
      </c>
      <c r="I6930" s="6">
        <v>3</v>
      </c>
      <c r="J6930" s="6">
        <v>38650.559999999998</v>
      </c>
      <c r="K6930" s="5">
        <f t="shared" si="757"/>
        <v>695.71007999999995</v>
      </c>
      <c r="L6930" s="7">
        <v>3.5</v>
      </c>
      <c r="M6930" s="7">
        <v>3569</v>
      </c>
      <c r="N6930" s="3">
        <v>45492</v>
      </c>
      <c r="O6930" s="4" t="str">
        <f t="shared" si="758"/>
        <v>2024-07</v>
      </c>
      <c r="P6930" s="4" t="str">
        <f t="shared" si="759"/>
        <v>07</v>
      </c>
      <c r="Q6930" s="4" t="str">
        <f t="shared" si="760"/>
        <v>July</v>
      </c>
      <c r="R6930" s="30" t="str">
        <f t="shared" si="761"/>
        <v>19</v>
      </c>
      <c r="W6930" t="str">
        <f t="shared" si="762"/>
        <v>ok</v>
      </c>
    </row>
    <row r="6931" spans="1:23" x14ac:dyDescent="0.3">
      <c r="A6931" t="s">
        <v>6973</v>
      </c>
      <c r="B6931" t="s">
        <v>47</v>
      </c>
      <c r="C6931" t="s">
        <v>12</v>
      </c>
      <c r="D6931" t="s">
        <v>48</v>
      </c>
      <c r="E6931" t="s">
        <v>14</v>
      </c>
      <c r="F6931" t="s">
        <v>38</v>
      </c>
      <c r="G6931" s="5">
        <v>15285.09</v>
      </c>
      <c r="H6931" s="5">
        <f t="shared" si="756"/>
        <v>275.13162</v>
      </c>
      <c r="I6931" s="6">
        <v>1</v>
      </c>
      <c r="J6931" s="6">
        <v>15285.09</v>
      </c>
      <c r="K6931" s="5">
        <f t="shared" si="757"/>
        <v>275.13162</v>
      </c>
      <c r="L6931" s="7">
        <v>2.0299999999999998</v>
      </c>
      <c r="M6931" s="7">
        <v>2539</v>
      </c>
      <c r="N6931" s="3">
        <v>45530</v>
      </c>
      <c r="O6931" s="4" t="str">
        <f t="shared" si="758"/>
        <v>2024-08</v>
      </c>
      <c r="P6931" s="4" t="str">
        <f t="shared" si="759"/>
        <v>08</v>
      </c>
      <c r="Q6931" s="4" t="str">
        <f t="shared" si="760"/>
        <v>August</v>
      </c>
      <c r="R6931" s="30" t="str">
        <f t="shared" si="761"/>
        <v>26</v>
      </c>
      <c r="W6931" t="str">
        <f t="shared" si="762"/>
        <v>ok</v>
      </c>
    </row>
    <row r="6932" spans="1:23" x14ac:dyDescent="0.3">
      <c r="A6932" t="s">
        <v>6974</v>
      </c>
      <c r="B6932" t="s">
        <v>51</v>
      </c>
      <c r="C6932" t="s">
        <v>29</v>
      </c>
      <c r="D6932" t="s">
        <v>52</v>
      </c>
      <c r="E6932" t="s">
        <v>20</v>
      </c>
      <c r="F6932" t="s">
        <v>38</v>
      </c>
      <c r="G6932" s="5">
        <v>7276.01</v>
      </c>
      <c r="H6932" s="5">
        <f t="shared" si="756"/>
        <v>130.96817999999999</v>
      </c>
      <c r="I6932" s="6">
        <v>3</v>
      </c>
      <c r="J6932" s="6">
        <v>21828.03</v>
      </c>
      <c r="K6932" s="5">
        <f t="shared" si="757"/>
        <v>392.90454</v>
      </c>
      <c r="L6932" s="7">
        <v>4.2699999999999996</v>
      </c>
      <c r="M6932" s="7">
        <v>1625</v>
      </c>
      <c r="N6932" s="3">
        <v>45299</v>
      </c>
      <c r="O6932" s="4" t="str">
        <f t="shared" si="758"/>
        <v>2024-01</v>
      </c>
      <c r="P6932" s="4" t="str">
        <f t="shared" si="759"/>
        <v>01</v>
      </c>
      <c r="Q6932" s="4" t="str">
        <f t="shared" si="760"/>
        <v>January</v>
      </c>
      <c r="R6932" s="30" t="str">
        <f t="shared" si="761"/>
        <v>08</v>
      </c>
      <c r="W6932" t="str">
        <f t="shared" si="762"/>
        <v>ok</v>
      </c>
    </row>
    <row r="6933" spans="1:23" x14ac:dyDescent="0.3">
      <c r="A6933" t="s">
        <v>6975</v>
      </c>
      <c r="B6933" t="s">
        <v>23</v>
      </c>
      <c r="C6933" t="s">
        <v>24</v>
      </c>
      <c r="D6933" t="s">
        <v>25</v>
      </c>
      <c r="E6933" t="s">
        <v>20</v>
      </c>
      <c r="F6933" t="s">
        <v>31</v>
      </c>
      <c r="G6933" s="5">
        <v>3706.56</v>
      </c>
      <c r="H6933" s="5">
        <f t="shared" si="756"/>
        <v>66.71808</v>
      </c>
      <c r="I6933" s="6">
        <v>5</v>
      </c>
      <c r="J6933" s="6">
        <v>18532.8</v>
      </c>
      <c r="K6933" s="5">
        <f t="shared" si="757"/>
        <v>333.59039999999999</v>
      </c>
      <c r="L6933" s="7">
        <v>1.73</v>
      </c>
      <c r="M6933" s="7">
        <v>3168</v>
      </c>
      <c r="N6933" s="3">
        <v>45368</v>
      </c>
      <c r="O6933" s="4" t="str">
        <f t="shared" si="758"/>
        <v>2024-03</v>
      </c>
      <c r="P6933" s="4" t="str">
        <f t="shared" si="759"/>
        <v>03</v>
      </c>
      <c r="Q6933" s="4" t="str">
        <f t="shared" si="760"/>
        <v>March</v>
      </c>
      <c r="R6933" s="30" t="str">
        <f t="shared" si="761"/>
        <v>17</v>
      </c>
      <c r="W6933" t="str">
        <f t="shared" si="762"/>
        <v>ok</v>
      </c>
    </row>
    <row r="6934" spans="1:23" x14ac:dyDescent="0.3">
      <c r="A6934" t="s">
        <v>6976</v>
      </c>
      <c r="B6934" t="s">
        <v>51</v>
      </c>
      <c r="C6934" t="s">
        <v>29</v>
      </c>
      <c r="D6934" t="s">
        <v>52</v>
      </c>
      <c r="E6934" t="s">
        <v>14</v>
      </c>
      <c r="F6934" t="s">
        <v>60</v>
      </c>
      <c r="G6934" s="5">
        <v>15067.59</v>
      </c>
      <c r="H6934" s="5">
        <f t="shared" si="756"/>
        <v>271.21661999999998</v>
      </c>
      <c r="I6934" s="6">
        <v>4</v>
      </c>
      <c r="J6934" s="6">
        <v>60270.36</v>
      </c>
      <c r="K6934" s="5">
        <f t="shared" si="757"/>
        <v>1084.8664799999999</v>
      </c>
      <c r="L6934" s="7">
        <v>4.3</v>
      </c>
      <c r="M6934" s="7">
        <v>3938</v>
      </c>
      <c r="N6934" s="3">
        <v>45575</v>
      </c>
      <c r="O6934" s="4" t="str">
        <f t="shared" si="758"/>
        <v>2024-10</v>
      </c>
      <c r="P6934" s="4" t="str">
        <f t="shared" si="759"/>
        <v>10</v>
      </c>
      <c r="Q6934" s="4" t="str">
        <f t="shared" si="760"/>
        <v>October</v>
      </c>
      <c r="R6934" s="30" t="str">
        <f t="shared" si="761"/>
        <v>10</v>
      </c>
      <c r="W6934" t="str">
        <f t="shared" si="762"/>
        <v>ok</v>
      </c>
    </row>
    <row r="6935" spans="1:23" x14ac:dyDescent="0.3">
      <c r="A6935" t="s">
        <v>6977</v>
      </c>
      <c r="B6935" t="s">
        <v>23</v>
      </c>
      <c r="C6935" t="s">
        <v>24</v>
      </c>
      <c r="D6935" t="s">
        <v>25</v>
      </c>
      <c r="E6935" t="s">
        <v>45</v>
      </c>
      <c r="F6935" t="s">
        <v>26</v>
      </c>
      <c r="G6935" s="5">
        <v>16141.03</v>
      </c>
      <c r="H6935" s="5">
        <f t="shared" si="756"/>
        <v>290.53854000000001</v>
      </c>
      <c r="I6935" s="6">
        <v>5</v>
      </c>
      <c r="J6935" s="6">
        <v>80705.149999999994</v>
      </c>
      <c r="K6935" s="5">
        <f t="shared" si="757"/>
        <v>1452.6927000000001</v>
      </c>
      <c r="L6935" s="7">
        <v>1.4</v>
      </c>
      <c r="M6935" s="7">
        <v>4432</v>
      </c>
      <c r="N6935" s="3">
        <v>45370</v>
      </c>
      <c r="O6935" s="4" t="str">
        <f t="shared" si="758"/>
        <v>2024-03</v>
      </c>
      <c r="P6935" s="4" t="str">
        <f t="shared" si="759"/>
        <v>03</v>
      </c>
      <c r="Q6935" s="4" t="str">
        <f t="shared" si="760"/>
        <v>March</v>
      </c>
      <c r="R6935" s="30" t="str">
        <f t="shared" si="761"/>
        <v>19</v>
      </c>
      <c r="W6935" t="str">
        <f t="shared" si="762"/>
        <v>ok</v>
      </c>
    </row>
    <row r="6936" spans="1:23" x14ac:dyDescent="0.3">
      <c r="A6936" t="s">
        <v>6978</v>
      </c>
      <c r="B6936" t="s">
        <v>63</v>
      </c>
      <c r="C6936" t="s">
        <v>18</v>
      </c>
      <c r="D6936" t="s">
        <v>64</v>
      </c>
      <c r="E6936" t="s">
        <v>45</v>
      </c>
      <c r="F6936" t="s">
        <v>31</v>
      </c>
      <c r="G6936" s="5">
        <v>8450.0300000000007</v>
      </c>
      <c r="H6936" s="5">
        <f t="shared" si="756"/>
        <v>152.10054</v>
      </c>
      <c r="I6936" s="6">
        <v>2</v>
      </c>
      <c r="J6936" s="6">
        <v>16900.060000000001</v>
      </c>
      <c r="K6936" s="5">
        <f t="shared" si="757"/>
        <v>304.20107999999999</v>
      </c>
      <c r="L6936" s="7">
        <v>4.0199999999999996</v>
      </c>
      <c r="M6936" s="7">
        <v>4816</v>
      </c>
      <c r="N6936" s="3">
        <v>45316</v>
      </c>
      <c r="O6936" s="4" t="str">
        <f t="shared" si="758"/>
        <v>2024-01</v>
      </c>
      <c r="P6936" s="4" t="str">
        <f t="shared" si="759"/>
        <v>01</v>
      </c>
      <c r="Q6936" s="4" t="str">
        <f t="shared" si="760"/>
        <v>January</v>
      </c>
      <c r="R6936" s="30" t="str">
        <f t="shared" si="761"/>
        <v>25</v>
      </c>
      <c r="W6936" t="str">
        <f t="shared" si="762"/>
        <v>ok</v>
      </c>
    </row>
    <row r="6937" spans="1:23" x14ac:dyDescent="0.3">
      <c r="A6937" t="s">
        <v>6979</v>
      </c>
      <c r="B6937" t="s">
        <v>23</v>
      </c>
      <c r="C6937" t="s">
        <v>24</v>
      </c>
      <c r="D6937" t="s">
        <v>25</v>
      </c>
      <c r="E6937" t="s">
        <v>20</v>
      </c>
      <c r="F6937" t="s">
        <v>60</v>
      </c>
      <c r="G6937" s="5">
        <v>15557.51</v>
      </c>
      <c r="H6937" s="5">
        <f t="shared" si="756"/>
        <v>280.03517999999997</v>
      </c>
      <c r="I6937" s="6">
        <v>3</v>
      </c>
      <c r="J6937" s="6">
        <v>46672.53</v>
      </c>
      <c r="K6937" s="5">
        <f t="shared" si="757"/>
        <v>840.10553999999991</v>
      </c>
      <c r="L6937" s="7">
        <v>1.65</v>
      </c>
      <c r="M6937" s="7">
        <v>2591</v>
      </c>
      <c r="N6937" s="3">
        <v>45534</v>
      </c>
      <c r="O6937" s="4" t="str">
        <f t="shared" si="758"/>
        <v>2024-08</v>
      </c>
      <c r="P6937" s="4" t="str">
        <f t="shared" si="759"/>
        <v>08</v>
      </c>
      <c r="Q6937" s="4" t="str">
        <f t="shared" si="760"/>
        <v>August</v>
      </c>
      <c r="R6937" s="30" t="str">
        <f t="shared" si="761"/>
        <v>30</v>
      </c>
      <c r="W6937" t="str">
        <f t="shared" si="762"/>
        <v>ok</v>
      </c>
    </row>
    <row r="6938" spans="1:23" x14ac:dyDescent="0.3">
      <c r="A6938" t="s">
        <v>6980</v>
      </c>
      <c r="B6938" t="s">
        <v>63</v>
      </c>
      <c r="C6938" t="s">
        <v>18</v>
      </c>
      <c r="D6938" t="s">
        <v>64</v>
      </c>
      <c r="E6938" t="s">
        <v>20</v>
      </c>
      <c r="F6938" t="s">
        <v>60</v>
      </c>
      <c r="G6938" s="5">
        <v>3679.93</v>
      </c>
      <c r="H6938" s="5">
        <f t="shared" si="756"/>
        <v>66.238739999999993</v>
      </c>
      <c r="I6938" s="6">
        <v>3</v>
      </c>
      <c r="J6938" s="6">
        <v>11039.79</v>
      </c>
      <c r="K6938" s="5">
        <f t="shared" si="757"/>
        <v>198.71621999999996</v>
      </c>
      <c r="L6938" s="7">
        <v>2.4500000000000002</v>
      </c>
      <c r="M6938" s="7">
        <v>4103</v>
      </c>
      <c r="N6938" s="3">
        <v>45614</v>
      </c>
      <c r="O6938" s="4" t="str">
        <f t="shared" si="758"/>
        <v>2024-11</v>
      </c>
      <c r="P6938" s="4" t="str">
        <f t="shared" si="759"/>
        <v>11</v>
      </c>
      <c r="Q6938" s="4" t="str">
        <f t="shared" si="760"/>
        <v>November</v>
      </c>
      <c r="R6938" s="30" t="str">
        <f t="shared" si="761"/>
        <v>18</v>
      </c>
      <c r="W6938" t="str">
        <f t="shared" si="762"/>
        <v>ok</v>
      </c>
    </row>
    <row r="6939" spans="1:23" x14ac:dyDescent="0.3">
      <c r="A6939" t="s">
        <v>6981</v>
      </c>
      <c r="B6939" t="s">
        <v>63</v>
      </c>
      <c r="C6939" t="s">
        <v>18</v>
      </c>
      <c r="D6939" t="s">
        <v>64</v>
      </c>
      <c r="E6939" t="s">
        <v>14</v>
      </c>
      <c r="F6939" t="s">
        <v>60</v>
      </c>
      <c r="G6939" s="5">
        <v>15578.25</v>
      </c>
      <c r="H6939" s="5">
        <f t="shared" si="756"/>
        <v>280.4085</v>
      </c>
      <c r="I6939" s="6">
        <v>2</v>
      </c>
      <c r="J6939" s="6">
        <v>31156.5</v>
      </c>
      <c r="K6939" s="5">
        <f t="shared" si="757"/>
        <v>560.81700000000001</v>
      </c>
      <c r="L6939" s="7">
        <v>4.54</v>
      </c>
      <c r="M6939" s="7">
        <v>3427</v>
      </c>
      <c r="N6939" s="3">
        <v>45440</v>
      </c>
      <c r="O6939" s="4" t="str">
        <f t="shared" si="758"/>
        <v>2024-05</v>
      </c>
      <c r="P6939" s="4" t="str">
        <f t="shared" si="759"/>
        <v>05</v>
      </c>
      <c r="Q6939" s="4" t="str">
        <f t="shared" si="760"/>
        <v>May</v>
      </c>
      <c r="R6939" s="30" t="str">
        <f t="shared" si="761"/>
        <v>28</v>
      </c>
      <c r="W6939" t="str">
        <f t="shared" si="762"/>
        <v>ok</v>
      </c>
    </row>
    <row r="6940" spans="1:23" x14ac:dyDescent="0.3">
      <c r="A6940" t="s">
        <v>6982</v>
      </c>
      <c r="B6940" t="s">
        <v>17</v>
      </c>
      <c r="C6940" t="s">
        <v>18</v>
      </c>
      <c r="D6940" t="s">
        <v>19</v>
      </c>
      <c r="E6940" t="s">
        <v>20</v>
      </c>
      <c r="F6940" t="s">
        <v>15</v>
      </c>
      <c r="G6940" s="5">
        <v>4240.28</v>
      </c>
      <c r="H6940" s="5">
        <f t="shared" si="756"/>
        <v>76.325039999999987</v>
      </c>
      <c r="I6940" s="6">
        <v>3</v>
      </c>
      <c r="J6940" s="6">
        <v>12720.84</v>
      </c>
      <c r="K6940" s="5">
        <f t="shared" si="757"/>
        <v>228.97511999999995</v>
      </c>
      <c r="L6940" s="7">
        <v>1.87</v>
      </c>
      <c r="M6940" s="7">
        <v>2301</v>
      </c>
      <c r="N6940" s="3">
        <v>45413</v>
      </c>
      <c r="O6940" s="4" t="str">
        <f t="shared" si="758"/>
        <v>2024-05</v>
      </c>
      <c r="P6940" s="4" t="str">
        <f t="shared" si="759"/>
        <v>05</v>
      </c>
      <c r="Q6940" s="4" t="str">
        <f t="shared" si="760"/>
        <v>May</v>
      </c>
      <c r="R6940" s="30" t="str">
        <f t="shared" si="761"/>
        <v>01</v>
      </c>
      <c r="W6940" t="str">
        <f t="shared" si="762"/>
        <v>ok</v>
      </c>
    </row>
    <row r="6941" spans="1:23" x14ac:dyDescent="0.3">
      <c r="A6941" t="s">
        <v>6983</v>
      </c>
      <c r="B6941" t="s">
        <v>47</v>
      </c>
      <c r="C6941" t="s">
        <v>12</v>
      </c>
      <c r="D6941" t="s">
        <v>48</v>
      </c>
      <c r="E6941" t="s">
        <v>45</v>
      </c>
      <c r="F6941" t="s">
        <v>60</v>
      </c>
      <c r="G6941" s="5">
        <v>19964.189999999999</v>
      </c>
      <c r="H6941" s="5">
        <f t="shared" si="756"/>
        <v>359.35541999999992</v>
      </c>
      <c r="I6941" s="6">
        <v>4</v>
      </c>
      <c r="J6941" s="6">
        <v>79856.759999999995</v>
      </c>
      <c r="K6941" s="5">
        <f t="shared" si="757"/>
        <v>1437.4216799999997</v>
      </c>
      <c r="L6941" s="7">
        <v>4.7699999999999996</v>
      </c>
      <c r="M6941" s="7">
        <v>2309</v>
      </c>
      <c r="N6941" s="3">
        <v>45570</v>
      </c>
      <c r="O6941" s="4" t="str">
        <f t="shared" si="758"/>
        <v>2024-10</v>
      </c>
      <c r="P6941" s="4" t="str">
        <f t="shared" si="759"/>
        <v>10</v>
      </c>
      <c r="Q6941" s="4" t="str">
        <f t="shared" si="760"/>
        <v>October</v>
      </c>
      <c r="R6941" s="30" t="str">
        <f t="shared" si="761"/>
        <v>05</v>
      </c>
      <c r="W6941" t="str">
        <f t="shared" si="762"/>
        <v>ok</v>
      </c>
    </row>
    <row r="6942" spans="1:23" x14ac:dyDescent="0.3">
      <c r="A6942" t="s">
        <v>6984</v>
      </c>
      <c r="B6942" t="s">
        <v>36</v>
      </c>
      <c r="C6942" t="s">
        <v>18</v>
      </c>
      <c r="D6942" t="s">
        <v>37</v>
      </c>
      <c r="E6942" t="s">
        <v>20</v>
      </c>
      <c r="F6942" t="s">
        <v>38</v>
      </c>
      <c r="G6942" s="5">
        <v>3463.33</v>
      </c>
      <c r="H6942" s="5">
        <f t="shared" si="756"/>
        <v>62.339939999999991</v>
      </c>
      <c r="I6942" s="6">
        <v>1</v>
      </c>
      <c r="J6942" s="6">
        <v>3463.33</v>
      </c>
      <c r="K6942" s="5">
        <f t="shared" si="757"/>
        <v>62.339939999999991</v>
      </c>
      <c r="L6942" s="7">
        <v>2.77</v>
      </c>
      <c r="M6942" s="7">
        <v>1949</v>
      </c>
      <c r="N6942" s="3">
        <v>45481</v>
      </c>
      <c r="O6942" s="4" t="str">
        <f t="shared" si="758"/>
        <v>2024-07</v>
      </c>
      <c r="P6942" s="4" t="str">
        <f t="shared" si="759"/>
        <v>07</v>
      </c>
      <c r="Q6942" s="4" t="str">
        <f t="shared" si="760"/>
        <v>July</v>
      </c>
      <c r="R6942" s="30" t="str">
        <f t="shared" si="761"/>
        <v>08</v>
      </c>
      <c r="W6942" t="str">
        <f t="shared" si="762"/>
        <v>ok</v>
      </c>
    </row>
    <row r="6943" spans="1:23" x14ac:dyDescent="0.3">
      <c r="A6943" t="s">
        <v>6985</v>
      </c>
      <c r="B6943" t="s">
        <v>41</v>
      </c>
      <c r="C6943" t="s">
        <v>42</v>
      </c>
      <c r="D6943" t="s">
        <v>43</v>
      </c>
      <c r="E6943" t="s">
        <v>45</v>
      </c>
      <c r="F6943" t="s">
        <v>60</v>
      </c>
      <c r="G6943" s="5">
        <v>14004.67</v>
      </c>
      <c r="H6943" s="5">
        <f t="shared" si="756"/>
        <v>252.08405999999999</v>
      </c>
      <c r="I6943" s="6">
        <v>1</v>
      </c>
      <c r="J6943" s="6">
        <v>14004.67</v>
      </c>
      <c r="K6943" s="5">
        <f t="shared" si="757"/>
        <v>252.08405999999999</v>
      </c>
      <c r="L6943" s="7">
        <v>2.99</v>
      </c>
      <c r="M6943" s="7">
        <v>3689</v>
      </c>
      <c r="N6943" s="3">
        <v>45318</v>
      </c>
      <c r="O6943" s="4" t="str">
        <f t="shared" si="758"/>
        <v>2024-01</v>
      </c>
      <c r="P6943" s="4" t="str">
        <f t="shared" si="759"/>
        <v>01</v>
      </c>
      <c r="Q6943" s="4" t="str">
        <f t="shared" si="760"/>
        <v>January</v>
      </c>
      <c r="R6943" s="30" t="str">
        <f t="shared" si="761"/>
        <v>27</v>
      </c>
      <c r="W6943" t="str">
        <f t="shared" si="762"/>
        <v>ok</v>
      </c>
    </row>
    <row r="6944" spans="1:23" x14ac:dyDescent="0.3">
      <c r="A6944" t="s">
        <v>6986</v>
      </c>
      <c r="B6944" t="s">
        <v>23</v>
      </c>
      <c r="C6944" t="s">
        <v>24</v>
      </c>
      <c r="D6944" t="s">
        <v>25</v>
      </c>
      <c r="E6944" t="s">
        <v>45</v>
      </c>
      <c r="F6944" t="s">
        <v>15</v>
      </c>
      <c r="G6944" s="5">
        <v>1668.54</v>
      </c>
      <c r="H6944" s="5">
        <f t="shared" si="756"/>
        <v>30.033719999999995</v>
      </c>
      <c r="I6944" s="6">
        <v>3</v>
      </c>
      <c r="J6944" s="6">
        <v>5005.62</v>
      </c>
      <c r="K6944" s="5">
        <f t="shared" si="757"/>
        <v>90.101159999999993</v>
      </c>
      <c r="L6944" s="7">
        <v>3.41</v>
      </c>
      <c r="M6944" s="7">
        <v>1136</v>
      </c>
      <c r="N6944" s="3">
        <v>45292</v>
      </c>
      <c r="O6944" s="4" t="str">
        <f t="shared" si="758"/>
        <v>2024-01</v>
      </c>
      <c r="P6944" s="4" t="str">
        <f t="shared" si="759"/>
        <v>01</v>
      </c>
      <c r="Q6944" s="4" t="str">
        <f t="shared" si="760"/>
        <v>January</v>
      </c>
      <c r="R6944" s="30" t="str">
        <f t="shared" si="761"/>
        <v>01</v>
      </c>
      <c r="W6944" t="str">
        <f t="shared" si="762"/>
        <v>ok</v>
      </c>
    </row>
    <row r="6945" spans="1:23" x14ac:dyDescent="0.3">
      <c r="A6945" t="s">
        <v>6987</v>
      </c>
      <c r="B6945" t="s">
        <v>63</v>
      </c>
      <c r="C6945" t="s">
        <v>18</v>
      </c>
      <c r="D6945" t="s">
        <v>64</v>
      </c>
      <c r="E6945" t="s">
        <v>20</v>
      </c>
      <c r="F6945" t="s">
        <v>21</v>
      </c>
      <c r="G6945" s="5">
        <v>12070.41</v>
      </c>
      <c r="H6945" s="5">
        <f t="shared" si="756"/>
        <v>217.26737999999997</v>
      </c>
      <c r="I6945" s="6">
        <v>2</v>
      </c>
      <c r="J6945" s="6">
        <v>24140.82</v>
      </c>
      <c r="K6945" s="5">
        <f t="shared" si="757"/>
        <v>434.53475999999995</v>
      </c>
      <c r="L6945" s="7">
        <v>4.8499999999999996</v>
      </c>
      <c r="M6945" s="7">
        <v>1276</v>
      </c>
      <c r="N6945" s="3">
        <v>45386</v>
      </c>
      <c r="O6945" s="4" t="str">
        <f t="shared" si="758"/>
        <v>2024-04</v>
      </c>
      <c r="P6945" s="4" t="str">
        <f t="shared" si="759"/>
        <v>04</v>
      </c>
      <c r="Q6945" s="4" t="str">
        <f t="shared" si="760"/>
        <v>April</v>
      </c>
      <c r="R6945" s="30" t="str">
        <f t="shared" si="761"/>
        <v>04</v>
      </c>
      <c r="W6945" t="str">
        <f t="shared" si="762"/>
        <v>ok</v>
      </c>
    </row>
    <row r="6946" spans="1:23" x14ac:dyDescent="0.3">
      <c r="A6946" t="s">
        <v>6988</v>
      </c>
      <c r="B6946" t="s">
        <v>36</v>
      </c>
      <c r="C6946" t="s">
        <v>18</v>
      </c>
      <c r="D6946" t="s">
        <v>37</v>
      </c>
      <c r="E6946" t="s">
        <v>20</v>
      </c>
      <c r="F6946" t="s">
        <v>26</v>
      </c>
      <c r="G6946" s="5">
        <v>11753.5</v>
      </c>
      <c r="H6946" s="5">
        <f t="shared" si="756"/>
        <v>211.56299999999999</v>
      </c>
      <c r="I6946" s="6">
        <v>3</v>
      </c>
      <c r="J6946" s="6">
        <v>35260.5</v>
      </c>
      <c r="K6946" s="5">
        <f t="shared" si="757"/>
        <v>634.68899999999996</v>
      </c>
      <c r="L6946" s="7">
        <v>4.1399999999999997</v>
      </c>
      <c r="M6946" s="7">
        <v>3042</v>
      </c>
      <c r="N6946" s="3">
        <v>45491</v>
      </c>
      <c r="O6946" s="4" t="str">
        <f t="shared" si="758"/>
        <v>2024-07</v>
      </c>
      <c r="P6946" s="4" t="str">
        <f t="shared" si="759"/>
        <v>07</v>
      </c>
      <c r="Q6946" s="4" t="str">
        <f t="shared" si="760"/>
        <v>July</v>
      </c>
      <c r="R6946" s="30" t="str">
        <f t="shared" si="761"/>
        <v>18</v>
      </c>
      <c r="W6946" t="str">
        <f t="shared" si="762"/>
        <v>ok</v>
      </c>
    </row>
    <row r="6947" spans="1:23" x14ac:dyDescent="0.3">
      <c r="A6947" t="s">
        <v>6989</v>
      </c>
      <c r="B6947" t="s">
        <v>41</v>
      </c>
      <c r="C6947" t="s">
        <v>42</v>
      </c>
      <c r="D6947" t="s">
        <v>43</v>
      </c>
      <c r="E6947" t="s">
        <v>45</v>
      </c>
      <c r="F6947" t="s">
        <v>26</v>
      </c>
      <c r="G6947" s="5">
        <v>2216.17</v>
      </c>
      <c r="H6947" s="5">
        <f t="shared" si="756"/>
        <v>39.891059999999996</v>
      </c>
      <c r="I6947" s="6">
        <v>2</v>
      </c>
      <c r="J6947" s="6">
        <v>4432.34</v>
      </c>
      <c r="K6947" s="5">
        <f t="shared" si="757"/>
        <v>79.782119999999992</v>
      </c>
      <c r="L6947" s="7">
        <v>4.8499999999999996</v>
      </c>
      <c r="M6947" s="7">
        <v>3703</v>
      </c>
      <c r="N6947" s="3">
        <v>45361</v>
      </c>
      <c r="O6947" s="4" t="str">
        <f t="shared" si="758"/>
        <v>2024-03</v>
      </c>
      <c r="P6947" s="4" t="str">
        <f t="shared" si="759"/>
        <v>03</v>
      </c>
      <c r="Q6947" s="4" t="str">
        <f t="shared" si="760"/>
        <v>March</v>
      </c>
      <c r="R6947" s="30" t="str">
        <f t="shared" si="761"/>
        <v>10</v>
      </c>
      <c r="W6947" t="str">
        <f t="shared" si="762"/>
        <v>ok</v>
      </c>
    </row>
    <row r="6948" spans="1:23" x14ac:dyDescent="0.3">
      <c r="A6948" t="s">
        <v>6990</v>
      </c>
      <c r="B6948" t="s">
        <v>41</v>
      </c>
      <c r="C6948" t="s">
        <v>42</v>
      </c>
      <c r="D6948" t="s">
        <v>43</v>
      </c>
      <c r="E6948" t="s">
        <v>20</v>
      </c>
      <c r="F6948" t="s">
        <v>26</v>
      </c>
      <c r="G6948" s="5">
        <v>7707.04</v>
      </c>
      <c r="H6948" s="5">
        <f t="shared" si="756"/>
        <v>138.72672</v>
      </c>
      <c r="I6948" s="6">
        <v>2</v>
      </c>
      <c r="J6948" s="6">
        <v>15414.08</v>
      </c>
      <c r="K6948" s="5">
        <f t="shared" si="757"/>
        <v>277.45344</v>
      </c>
      <c r="L6948" s="7">
        <v>1.57</v>
      </c>
      <c r="M6948" s="7">
        <v>1209</v>
      </c>
      <c r="N6948" s="3">
        <v>45425</v>
      </c>
      <c r="O6948" s="4" t="str">
        <f t="shared" si="758"/>
        <v>2024-05</v>
      </c>
      <c r="P6948" s="4" t="str">
        <f t="shared" si="759"/>
        <v>05</v>
      </c>
      <c r="Q6948" s="4" t="str">
        <f t="shared" si="760"/>
        <v>May</v>
      </c>
      <c r="R6948" s="30" t="str">
        <f t="shared" si="761"/>
        <v>13</v>
      </c>
      <c r="W6948" t="str">
        <f t="shared" si="762"/>
        <v>ok</v>
      </c>
    </row>
    <row r="6949" spans="1:23" x14ac:dyDescent="0.3">
      <c r="A6949" t="s">
        <v>6991</v>
      </c>
      <c r="B6949" t="s">
        <v>28</v>
      </c>
      <c r="C6949" t="s">
        <v>29</v>
      </c>
      <c r="D6949" t="s">
        <v>30</v>
      </c>
      <c r="E6949" t="s">
        <v>45</v>
      </c>
      <c r="F6949" t="s">
        <v>38</v>
      </c>
      <c r="G6949" s="5">
        <v>4811.24</v>
      </c>
      <c r="H6949" s="5">
        <f t="shared" si="756"/>
        <v>86.602319999999992</v>
      </c>
      <c r="I6949" s="6">
        <v>2</v>
      </c>
      <c r="J6949" s="6">
        <v>9622.48</v>
      </c>
      <c r="K6949" s="5">
        <f t="shared" si="757"/>
        <v>173.20463999999998</v>
      </c>
      <c r="L6949" s="7">
        <v>3.11</v>
      </c>
      <c r="M6949" s="7">
        <v>1289</v>
      </c>
      <c r="N6949" s="3">
        <v>45651</v>
      </c>
      <c r="O6949" s="4" t="str">
        <f t="shared" si="758"/>
        <v>2024-12</v>
      </c>
      <c r="P6949" s="4" t="str">
        <f t="shared" si="759"/>
        <v>12</v>
      </c>
      <c r="Q6949" s="4" t="str">
        <f t="shared" si="760"/>
        <v>December</v>
      </c>
      <c r="R6949" s="30" t="str">
        <f t="shared" si="761"/>
        <v>25</v>
      </c>
      <c r="W6949" t="str">
        <f t="shared" si="762"/>
        <v>ok</v>
      </c>
    </row>
    <row r="6950" spans="1:23" x14ac:dyDescent="0.3">
      <c r="A6950" t="s">
        <v>6992</v>
      </c>
      <c r="B6950" t="s">
        <v>63</v>
      </c>
      <c r="C6950" t="s">
        <v>18</v>
      </c>
      <c r="D6950" t="s">
        <v>64</v>
      </c>
      <c r="E6950" t="s">
        <v>45</v>
      </c>
      <c r="F6950" t="s">
        <v>60</v>
      </c>
      <c r="G6950" s="5">
        <v>19883.22</v>
      </c>
      <c r="H6950" s="5">
        <f t="shared" si="756"/>
        <v>357.89796000000001</v>
      </c>
      <c r="I6950" s="6">
        <v>2</v>
      </c>
      <c r="J6950" s="6">
        <v>39766.44</v>
      </c>
      <c r="K6950" s="5">
        <f t="shared" si="757"/>
        <v>715.79592000000002</v>
      </c>
      <c r="L6950" s="7">
        <v>1.24</v>
      </c>
      <c r="M6950" s="7">
        <v>4709</v>
      </c>
      <c r="N6950" s="3">
        <v>45412</v>
      </c>
      <c r="O6950" s="4" t="str">
        <f t="shared" si="758"/>
        <v>2024-04</v>
      </c>
      <c r="P6950" s="4" t="str">
        <f t="shared" si="759"/>
        <v>04</v>
      </c>
      <c r="Q6950" s="4" t="str">
        <f t="shared" si="760"/>
        <v>April</v>
      </c>
      <c r="R6950" s="30" t="str">
        <f t="shared" si="761"/>
        <v>30</v>
      </c>
      <c r="W6950" t="str">
        <f t="shared" si="762"/>
        <v>ok</v>
      </c>
    </row>
    <row r="6951" spans="1:23" x14ac:dyDescent="0.3">
      <c r="A6951" t="s">
        <v>6993</v>
      </c>
      <c r="B6951" t="s">
        <v>51</v>
      </c>
      <c r="C6951" t="s">
        <v>29</v>
      </c>
      <c r="D6951" t="s">
        <v>52</v>
      </c>
      <c r="E6951" t="s">
        <v>14</v>
      </c>
      <c r="F6951" t="s">
        <v>60</v>
      </c>
      <c r="G6951" s="5">
        <v>14397.85</v>
      </c>
      <c r="H6951" s="5">
        <f t="shared" si="756"/>
        <v>259.16129999999998</v>
      </c>
      <c r="I6951" s="6">
        <v>2</v>
      </c>
      <c r="J6951" s="6">
        <v>28795.7</v>
      </c>
      <c r="K6951" s="5">
        <f t="shared" si="757"/>
        <v>518.32259999999997</v>
      </c>
      <c r="L6951" s="7">
        <v>1.44</v>
      </c>
      <c r="M6951" s="7">
        <v>1963</v>
      </c>
      <c r="N6951" s="3">
        <v>45309</v>
      </c>
      <c r="O6951" s="4" t="str">
        <f t="shared" si="758"/>
        <v>2024-01</v>
      </c>
      <c r="P6951" s="4" t="str">
        <f t="shared" si="759"/>
        <v>01</v>
      </c>
      <c r="Q6951" s="4" t="str">
        <f t="shared" si="760"/>
        <v>January</v>
      </c>
      <c r="R6951" s="30" t="str">
        <f t="shared" si="761"/>
        <v>18</v>
      </c>
      <c r="W6951" t="str">
        <f t="shared" si="762"/>
        <v>ok</v>
      </c>
    </row>
    <row r="6952" spans="1:23" x14ac:dyDescent="0.3">
      <c r="A6952" t="s">
        <v>6994</v>
      </c>
      <c r="B6952" t="s">
        <v>63</v>
      </c>
      <c r="C6952" t="s">
        <v>18</v>
      </c>
      <c r="D6952" t="s">
        <v>64</v>
      </c>
      <c r="E6952" t="s">
        <v>14</v>
      </c>
      <c r="F6952" t="s">
        <v>26</v>
      </c>
      <c r="G6952" s="5">
        <v>9987.25</v>
      </c>
      <c r="H6952" s="5">
        <f t="shared" si="756"/>
        <v>179.7705</v>
      </c>
      <c r="I6952" s="6">
        <v>3</v>
      </c>
      <c r="J6952" s="6">
        <v>29961.75</v>
      </c>
      <c r="K6952" s="5">
        <f t="shared" si="757"/>
        <v>539.31150000000002</v>
      </c>
      <c r="L6952" s="7">
        <v>3.74</v>
      </c>
      <c r="M6952" s="7">
        <v>2665</v>
      </c>
      <c r="N6952" s="3">
        <v>45554</v>
      </c>
      <c r="O6952" s="4" t="str">
        <f t="shared" si="758"/>
        <v>2024-09</v>
      </c>
      <c r="P6952" s="4" t="str">
        <f t="shared" si="759"/>
        <v>09</v>
      </c>
      <c r="Q6952" s="4" t="str">
        <f t="shared" si="760"/>
        <v>September</v>
      </c>
      <c r="R6952" s="30" t="str">
        <f t="shared" si="761"/>
        <v>19</v>
      </c>
      <c r="W6952" t="str">
        <f t="shared" si="762"/>
        <v>ok</v>
      </c>
    </row>
    <row r="6953" spans="1:23" x14ac:dyDescent="0.3">
      <c r="A6953" t="s">
        <v>6995</v>
      </c>
      <c r="B6953" t="s">
        <v>51</v>
      </c>
      <c r="C6953" t="s">
        <v>29</v>
      </c>
      <c r="D6953" t="s">
        <v>52</v>
      </c>
      <c r="E6953" t="s">
        <v>20</v>
      </c>
      <c r="F6953" t="s">
        <v>26</v>
      </c>
      <c r="G6953" s="5">
        <v>9079.64</v>
      </c>
      <c r="H6953" s="5">
        <f t="shared" si="756"/>
        <v>163.43351999999999</v>
      </c>
      <c r="I6953" s="6">
        <v>4</v>
      </c>
      <c r="J6953" s="6">
        <v>36318.559999999998</v>
      </c>
      <c r="K6953" s="5">
        <f t="shared" si="757"/>
        <v>653.73407999999995</v>
      </c>
      <c r="L6953" s="7">
        <v>3.8</v>
      </c>
      <c r="M6953" s="7">
        <v>4638</v>
      </c>
      <c r="N6953" s="3">
        <v>45612</v>
      </c>
      <c r="O6953" s="4" t="str">
        <f t="shared" si="758"/>
        <v>2024-11</v>
      </c>
      <c r="P6953" s="4" t="str">
        <f t="shared" si="759"/>
        <v>11</v>
      </c>
      <c r="Q6953" s="4" t="str">
        <f t="shared" si="760"/>
        <v>November</v>
      </c>
      <c r="R6953" s="30" t="str">
        <f t="shared" si="761"/>
        <v>16</v>
      </c>
      <c r="W6953" t="str">
        <f t="shared" si="762"/>
        <v>ok</v>
      </c>
    </row>
    <row r="6954" spans="1:23" x14ac:dyDescent="0.3">
      <c r="A6954" t="s">
        <v>6996</v>
      </c>
      <c r="B6954" t="s">
        <v>33</v>
      </c>
      <c r="C6954" t="s">
        <v>12</v>
      </c>
      <c r="D6954" t="s">
        <v>34</v>
      </c>
      <c r="E6954" t="s">
        <v>45</v>
      </c>
      <c r="F6954" t="s">
        <v>31</v>
      </c>
      <c r="G6954" s="5">
        <v>3835.71</v>
      </c>
      <c r="H6954" s="5">
        <f t="shared" si="756"/>
        <v>69.042779999999993</v>
      </c>
      <c r="I6954" s="6">
        <v>1</v>
      </c>
      <c r="J6954" s="6">
        <v>3835.71</v>
      </c>
      <c r="K6954" s="5">
        <f t="shared" si="757"/>
        <v>69.042779999999993</v>
      </c>
      <c r="L6954" s="7">
        <v>4.82</v>
      </c>
      <c r="M6954" s="7">
        <v>1399</v>
      </c>
      <c r="N6954" s="3">
        <v>45360</v>
      </c>
      <c r="O6954" s="4" t="str">
        <f t="shared" si="758"/>
        <v>2024-03</v>
      </c>
      <c r="P6954" s="4" t="str">
        <f t="shared" si="759"/>
        <v>03</v>
      </c>
      <c r="Q6954" s="4" t="str">
        <f t="shared" si="760"/>
        <v>March</v>
      </c>
      <c r="R6954" s="30" t="str">
        <f t="shared" si="761"/>
        <v>09</v>
      </c>
      <c r="W6954" t="str">
        <f t="shared" si="762"/>
        <v>ok</v>
      </c>
    </row>
    <row r="6955" spans="1:23" x14ac:dyDescent="0.3">
      <c r="A6955" t="s">
        <v>6997</v>
      </c>
      <c r="B6955" t="s">
        <v>28</v>
      </c>
      <c r="C6955" t="s">
        <v>29</v>
      </c>
      <c r="D6955" t="s">
        <v>30</v>
      </c>
      <c r="E6955" t="s">
        <v>14</v>
      </c>
      <c r="F6955" t="s">
        <v>26</v>
      </c>
      <c r="G6955" s="5">
        <v>10188.35</v>
      </c>
      <c r="H6955" s="5">
        <f t="shared" si="756"/>
        <v>183.3903</v>
      </c>
      <c r="I6955" s="6">
        <v>5</v>
      </c>
      <c r="J6955" s="6">
        <v>50941.75</v>
      </c>
      <c r="K6955" s="5">
        <f t="shared" si="757"/>
        <v>916.95150000000001</v>
      </c>
      <c r="L6955" s="7">
        <v>3.73</v>
      </c>
      <c r="M6955" s="7">
        <v>2084</v>
      </c>
      <c r="N6955" s="3">
        <v>45392</v>
      </c>
      <c r="O6955" s="4" t="str">
        <f t="shared" si="758"/>
        <v>2024-04</v>
      </c>
      <c r="P6955" s="4" t="str">
        <f t="shared" si="759"/>
        <v>04</v>
      </c>
      <c r="Q6955" s="4" t="str">
        <f t="shared" si="760"/>
        <v>April</v>
      </c>
      <c r="R6955" s="30" t="str">
        <f t="shared" si="761"/>
        <v>10</v>
      </c>
      <c r="W6955" t="str">
        <f t="shared" si="762"/>
        <v>ok</v>
      </c>
    </row>
    <row r="6956" spans="1:23" x14ac:dyDescent="0.3">
      <c r="A6956" t="s">
        <v>6998</v>
      </c>
      <c r="B6956" t="s">
        <v>33</v>
      </c>
      <c r="C6956" t="s">
        <v>12</v>
      </c>
      <c r="D6956" t="s">
        <v>34</v>
      </c>
      <c r="E6956" t="s">
        <v>20</v>
      </c>
      <c r="F6956" t="s">
        <v>15</v>
      </c>
      <c r="G6956" s="5">
        <v>7493.09</v>
      </c>
      <c r="H6956" s="5">
        <f t="shared" si="756"/>
        <v>134.87562</v>
      </c>
      <c r="I6956" s="6">
        <v>3</v>
      </c>
      <c r="J6956" s="6">
        <v>22479.27</v>
      </c>
      <c r="K6956" s="5">
        <f t="shared" si="757"/>
        <v>404.62685999999997</v>
      </c>
      <c r="L6956" s="7">
        <v>3.15</v>
      </c>
      <c r="M6956" s="7">
        <v>568</v>
      </c>
      <c r="N6956" s="3">
        <v>45376</v>
      </c>
      <c r="O6956" s="4" t="str">
        <f t="shared" si="758"/>
        <v>2024-03</v>
      </c>
      <c r="P6956" s="4" t="str">
        <f t="shared" si="759"/>
        <v>03</v>
      </c>
      <c r="Q6956" s="4" t="str">
        <f t="shared" si="760"/>
        <v>March</v>
      </c>
      <c r="R6956" s="30" t="str">
        <f t="shared" si="761"/>
        <v>25</v>
      </c>
      <c r="W6956" t="str">
        <f t="shared" si="762"/>
        <v>ok</v>
      </c>
    </row>
    <row r="6957" spans="1:23" x14ac:dyDescent="0.3">
      <c r="A6957" t="s">
        <v>6999</v>
      </c>
      <c r="B6957" t="s">
        <v>11</v>
      </c>
      <c r="C6957" t="s">
        <v>12</v>
      </c>
      <c r="D6957" t="s">
        <v>13</v>
      </c>
      <c r="E6957" t="s">
        <v>45</v>
      </c>
      <c r="F6957" t="s">
        <v>38</v>
      </c>
      <c r="G6957" s="5">
        <v>5513.34</v>
      </c>
      <c r="H6957" s="5">
        <f t="shared" si="756"/>
        <v>99.24011999999999</v>
      </c>
      <c r="I6957" s="6">
        <v>4</v>
      </c>
      <c r="J6957" s="6">
        <v>22053.360000000001</v>
      </c>
      <c r="K6957" s="5">
        <f t="shared" si="757"/>
        <v>396.96047999999996</v>
      </c>
      <c r="L6957" s="7">
        <v>3.28</v>
      </c>
      <c r="M6957" s="7">
        <v>3284</v>
      </c>
      <c r="N6957" s="3">
        <v>45388</v>
      </c>
      <c r="O6957" s="4" t="str">
        <f t="shared" si="758"/>
        <v>2024-04</v>
      </c>
      <c r="P6957" s="4" t="str">
        <f t="shared" si="759"/>
        <v>04</v>
      </c>
      <c r="Q6957" s="4" t="str">
        <f t="shared" si="760"/>
        <v>April</v>
      </c>
      <c r="R6957" s="30" t="str">
        <f t="shared" si="761"/>
        <v>06</v>
      </c>
      <c r="W6957" t="str">
        <f t="shared" si="762"/>
        <v>ok</v>
      </c>
    </row>
    <row r="6958" spans="1:23" x14ac:dyDescent="0.3">
      <c r="A6958" t="s">
        <v>7000</v>
      </c>
      <c r="B6958" t="s">
        <v>23</v>
      </c>
      <c r="C6958" t="s">
        <v>24</v>
      </c>
      <c r="D6958" t="s">
        <v>25</v>
      </c>
      <c r="E6958" t="s">
        <v>45</v>
      </c>
      <c r="F6958" t="s">
        <v>60</v>
      </c>
      <c r="G6958" s="5">
        <v>12437.4</v>
      </c>
      <c r="H6958" s="5">
        <f t="shared" si="756"/>
        <v>223.87319999999997</v>
      </c>
      <c r="I6958" s="6">
        <v>5</v>
      </c>
      <c r="J6958" s="6">
        <v>62187</v>
      </c>
      <c r="K6958" s="5">
        <f t="shared" si="757"/>
        <v>1119.3659999999998</v>
      </c>
      <c r="L6958" s="7">
        <v>3.31</v>
      </c>
      <c r="M6958" s="7">
        <v>2894</v>
      </c>
      <c r="N6958" s="3">
        <v>45376</v>
      </c>
      <c r="O6958" s="4" t="str">
        <f t="shared" si="758"/>
        <v>2024-03</v>
      </c>
      <c r="P6958" s="4" t="str">
        <f t="shared" si="759"/>
        <v>03</v>
      </c>
      <c r="Q6958" s="4" t="str">
        <f t="shared" si="760"/>
        <v>March</v>
      </c>
      <c r="R6958" s="30" t="str">
        <f t="shared" si="761"/>
        <v>25</v>
      </c>
      <c r="W6958" t="str">
        <f t="shared" si="762"/>
        <v>ok</v>
      </c>
    </row>
    <row r="6959" spans="1:23" x14ac:dyDescent="0.3">
      <c r="A6959" t="s">
        <v>7001</v>
      </c>
      <c r="B6959" t="s">
        <v>23</v>
      </c>
      <c r="C6959" t="s">
        <v>24</v>
      </c>
      <c r="D6959" t="s">
        <v>25</v>
      </c>
      <c r="E6959" t="s">
        <v>45</v>
      </c>
      <c r="F6959" t="s">
        <v>21</v>
      </c>
      <c r="G6959" s="5">
        <v>5288.82</v>
      </c>
      <c r="H6959" s="5">
        <f t="shared" si="756"/>
        <v>95.198759999999993</v>
      </c>
      <c r="I6959" s="6">
        <v>1</v>
      </c>
      <c r="J6959" s="6">
        <v>5288.82</v>
      </c>
      <c r="K6959" s="5">
        <f t="shared" si="757"/>
        <v>95.198759999999993</v>
      </c>
      <c r="L6959" s="7">
        <v>2.4900000000000002</v>
      </c>
      <c r="M6959" s="7">
        <v>761</v>
      </c>
      <c r="N6959" s="3">
        <v>45628</v>
      </c>
      <c r="O6959" s="4" t="str">
        <f t="shared" si="758"/>
        <v>2024-12</v>
      </c>
      <c r="P6959" s="4" t="str">
        <f t="shared" si="759"/>
        <v>12</v>
      </c>
      <c r="Q6959" s="4" t="str">
        <f t="shared" si="760"/>
        <v>December</v>
      </c>
      <c r="R6959" s="30" t="str">
        <f t="shared" si="761"/>
        <v>02</v>
      </c>
      <c r="W6959" t="str">
        <f t="shared" si="762"/>
        <v>ok</v>
      </c>
    </row>
    <row r="6960" spans="1:23" x14ac:dyDescent="0.3">
      <c r="A6960" t="s">
        <v>7002</v>
      </c>
      <c r="B6960" t="s">
        <v>51</v>
      </c>
      <c r="C6960" t="s">
        <v>29</v>
      </c>
      <c r="D6960" t="s">
        <v>52</v>
      </c>
      <c r="E6960" t="s">
        <v>14</v>
      </c>
      <c r="F6960" t="s">
        <v>38</v>
      </c>
      <c r="G6960" s="5">
        <v>11230.36</v>
      </c>
      <c r="H6960" s="5">
        <f t="shared" si="756"/>
        <v>202.14648</v>
      </c>
      <c r="I6960" s="6">
        <v>3</v>
      </c>
      <c r="J6960" s="6">
        <v>33691.08</v>
      </c>
      <c r="K6960" s="5">
        <f t="shared" si="757"/>
        <v>606.43943999999999</v>
      </c>
      <c r="L6960" s="7">
        <v>1.75</v>
      </c>
      <c r="M6960" s="7">
        <v>4996</v>
      </c>
      <c r="N6960" s="3">
        <v>45551</v>
      </c>
      <c r="O6960" s="4" t="str">
        <f t="shared" si="758"/>
        <v>2024-09</v>
      </c>
      <c r="P6960" s="4" t="str">
        <f t="shared" si="759"/>
        <v>09</v>
      </c>
      <c r="Q6960" s="4" t="str">
        <f t="shared" si="760"/>
        <v>September</v>
      </c>
      <c r="R6960" s="30" t="str">
        <f t="shared" si="761"/>
        <v>16</v>
      </c>
      <c r="W6960" t="str">
        <f t="shared" si="762"/>
        <v>ok</v>
      </c>
    </row>
    <row r="6961" spans="1:23" x14ac:dyDescent="0.3">
      <c r="A6961" t="s">
        <v>7003</v>
      </c>
      <c r="B6961" t="s">
        <v>17</v>
      </c>
      <c r="C6961" t="s">
        <v>18</v>
      </c>
      <c r="D6961" t="s">
        <v>19</v>
      </c>
      <c r="E6961" t="s">
        <v>45</v>
      </c>
      <c r="F6961" t="s">
        <v>21</v>
      </c>
      <c r="G6961" s="5">
        <v>194.51</v>
      </c>
      <c r="H6961" s="5">
        <f t="shared" si="756"/>
        <v>3.5011799999999997</v>
      </c>
      <c r="I6961" s="6">
        <v>5</v>
      </c>
      <c r="J6961" s="6">
        <v>972.55</v>
      </c>
      <c r="K6961" s="5">
        <f t="shared" si="757"/>
        <v>17.505899999999997</v>
      </c>
      <c r="L6961" s="7">
        <v>2.97</v>
      </c>
      <c r="M6961" s="7">
        <v>3174</v>
      </c>
      <c r="N6961" s="3">
        <v>45573</v>
      </c>
      <c r="O6961" s="4" t="str">
        <f t="shared" si="758"/>
        <v>2024-10</v>
      </c>
      <c r="P6961" s="4" t="str">
        <f t="shared" si="759"/>
        <v>10</v>
      </c>
      <c r="Q6961" s="4" t="str">
        <f t="shared" si="760"/>
        <v>October</v>
      </c>
      <c r="R6961" s="30" t="str">
        <f t="shared" si="761"/>
        <v>08</v>
      </c>
      <c r="W6961" t="str">
        <f t="shared" si="762"/>
        <v>ok</v>
      </c>
    </row>
    <row r="6962" spans="1:23" x14ac:dyDescent="0.3">
      <c r="A6962" t="s">
        <v>7004</v>
      </c>
      <c r="B6962" t="s">
        <v>28</v>
      </c>
      <c r="C6962" t="s">
        <v>29</v>
      </c>
      <c r="D6962" t="s">
        <v>30</v>
      </c>
      <c r="E6962" t="s">
        <v>14</v>
      </c>
      <c r="F6962" t="s">
        <v>38</v>
      </c>
      <c r="G6962" s="5">
        <v>1384.69</v>
      </c>
      <c r="H6962" s="5">
        <f t="shared" si="756"/>
        <v>24.924419999999998</v>
      </c>
      <c r="I6962" s="6">
        <v>2</v>
      </c>
      <c r="J6962" s="6">
        <v>2769.38</v>
      </c>
      <c r="K6962" s="5">
        <f t="shared" si="757"/>
        <v>49.848839999999996</v>
      </c>
      <c r="L6962" s="7">
        <v>2.34</v>
      </c>
      <c r="M6962" s="7">
        <v>2124</v>
      </c>
      <c r="N6962" s="3">
        <v>45519</v>
      </c>
      <c r="O6962" s="4" t="str">
        <f t="shared" si="758"/>
        <v>2024-08</v>
      </c>
      <c r="P6962" s="4" t="str">
        <f t="shared" si="759"/>
        <v>08</v>
      </c>
      <c r="Q6962" s="4" t="str">
        <f t="shared" si="760"/>
        <v>August</v>
      </c>
      <c r="R6962" s="30" t="str">
        <f t="shared" si="761"/>
        <v>15</v>
      </c>
      <c r="W6962" t="str">
        <f t="shared" si="762"/>
        <v>ok</v>
      </c>
    </row>
    <row r="6963" spans="1:23" x14ac:dyDescent="0.3">
      <c r="A6963" t="s">
        <v>7005</v>
      </c>
      <c r="B6963" t="s">
        <v>23</v>
      </c>
      <c r="C6963" t="s">
        <v>24</v>
      </c>
      <c r="D6963" t="s">
        <v>25</v>
      </c>
      <c r="E6963" t="s">
        <v>20</v>
      </c>
      <c r="F6963" t="s">
        <v>21</v>
      </c>
      <c r="G6963" s="5">
        <v>8839.7800000000007</v>
      </c>
      <c r="H6963" s="5">
        <f t="shared" si="756"/>
        <v>159.11604</v>
      </c>
      <c r="I6963" s="6">
        <v>2</v>
      </c>
      <c r="J6963" s="6">
        <v>17679.560000000001</v>
      </c>
      <c r="K6963" s="5">
        <f t="shared" si="757"/>
        <v>318.23208</v>
      </c>
      <c r="L6963" s="7">
        <v>1.18</v>
      </c>
      <c r="M6963" s="7">
        <v>2078</v>
      </c>
      <c r="N6963" s="3">
        <v>45318</v>
      </c>
      <c r="O6963" s="4" t="str">
        <f t="shared" si="758"/>
        <v>2024-01</v>
      </c>
      <c r="P6963" s="4" t="str">
        <f t="shared" si="759"/>
        <v>01</v>
      </c>
      <c r="Q6963" s="4" t="str">
        <f t="shared" si="760"/>
        <v>January</v>
      </c>
      <c r="R6963" s="30" t="str">
        <f t="shared" si="761"/>
        <v>27</v>
      </c>
      <c r="W6963" t="str">
        <f t="shared" si="762"/>
        <v>ok</v>
      </c>
    </row>
    <row r="6964" spans="1:23" x14ac:dyDescent="0.3">
      <c r="A6964" t="s">
        <v>7006</v>
      </c>
      <c r="B6964" t="s">
        <v>51</v>
      </c>
      <c r="C6964" t="s">
        <v>29</v>
      </c>
      <c r="D6964" t="s">
        <v>52</v>
      </c>
      <c r="E6964" t="s">
        <v>20</v>
      </c>
      <c r="F6964" t="s">
        <v>31</v>
      </c>
      <c r="G6964" s="5">
        <v>13729.92</v>
      </c>
      <c r="H6964" s="5">
        <f t="shared" si="756"/>
        <v>247.13855999999998</v>
      </c>
      <c r="I6964" s="6">
        <v>5</v>
      </c>
      <c r="J6964" s="6">
        <v>68649.600000000006</v>
      </c>
      <c r="K6964" s="5">
        <f t="shared" si="757"/>
        <v>1235.6927999999998</v>
      </c>
      <c r="L6964" s="7">
        <v>1.1399999999999999</v>
      </c>
      <c r="M6964" s="7">
        <v>825</v>
      </c>
      <c r="N6964" s="3">
        <v>45610</v>
      </c>
      <c r="O6964" s="4" t="str">
        <f t="shared" si="758"/>
        <v>2024-11</v>
      </c>
      <c r="P6964" s="4" t="str">
        <f t="shared" si="759"/>
        <v>11</v>
      </c>
      <c r="Q6964" s="4" t="str">
        <f t="shared" si="760"/>
        <v>November</v>
      </c>
      <c r="R6964" s="30" t="str">
        <f t="shared" si="761"/>
        <v>14</v>
      </c>
      <c r="W6964" t="str">
        <f t="shared" si="762"/>
        <v>ok</v>
      </c>
    </row>
    <row r="6965" spans="1:23" x14ac:dyDescent="0.3">
      <c r="A6965" t="s">
        <v>7007</v>
      </c>
      <c r="B6965" t="s">
        <v>11</v>
      </c>
      <c r="C6965" t="s">
        <v>12</v>
      </c>
      <c r="D6965" t="s">
        <v>13</v>
      </c>
      <c r="E6965" t="s">
        <v>14</v>
      </c>
      <c r="F6965" t="s">
        <v>31</v>
      </c>
      <c r="G6965" s="5">
        <v>18277.09</v>
      </c>
      <c r="H6965" s="5">
        <f t="shared" si="756"/>
        <v>328.98761999999999</v>
      </c>
      <c r="I6965" s="6">
        <v>3</v>
      </c>
      <c r="J6965" s="6">
        <v>54831.27</v>
      </c>
      <c r="K6965" s="5">
        <f t="shared" si="757"/>
        <v>986.96285999999998</v>
      </c>
      <c r="L6965" s="7">
        <v>2.36</v>
      </c>
      <c r="M6965" s="7">
        <v>2547</v>
      </c>
      <c r="N6965" s="3">
        <v>45525</v>
      </c>
      <c r="O6965" s="4" t="str">
        <f t="shared" si="758"/>
        <v>2024-08</v>
      </c>
      <c r="P6965" s="4" t="str">
        <f t="shared" si="759"/>
        <v>08</v>
      </c>
      <c r="Q6965" s="4" t="str">
        <f t="shared" si="760"/>
        <v>August</v>
      </c>
      <c r="R6965" s="30" t="str">
        <f t="shared" si="761"/>
        <v>21</v>
      </c>
      <c r="W6965" t="str">
        <f t="shared" si="762"/>
        <v>ok</v>
      </c>
    </row>
    <row r="6966" spans="1:23" x14ac:dyDescent="0.3">
      <c r="A6966" t="s">
        <v>7008</v>
      </c>
      <c r="B6966" t="s">
        <v>63</v>
      </c>
      <c r="C6966" t="s">
        <v>18</v>
      </c>
      <c r="D6966" t="s">
        <v>64</v>
      </c>
      <c r="E6966" t="s">
        <v>14</v>
      </c>
      <c r="F6966" t="s">
        <v>60</v>
      </c>
      <c r="G6966" s="5">
        <v>13809.92</v>
      </c>
      <c r="H6966" s="5">
        <f t="shared" si="756"/>
        <v>248.57855999999998</v>
      </c>
      <c r="I6966" s="6">
        <v>1</v>
      </c>
      <c r="J6966" s="6">
        <v>13809.92</v>
      </c>
      <c r="K6966" s="5">
        <f t="shared" si="757"/>
        <v>248.57855999999998</v>
      </c>
      <c r="L6966" s="7">
        <v>3.64</v>
      </c>
      <c r="M6966" s="7">
        <v>3954</v>
      </c>
      <c r="N6966" s="3">
        <v>45518</v>
      </c>
      <c r="O6966" s="4" t="str">
        <f t="shared" si="758"/>
        <v>2024-08</v>
      </c>
      <c r="P6966" s="4" t="str">
        <f t="shared" si="759"/>
        <v>08</v>
      </c>
      <c r="Q6966" s="4" t="str">
        <f t="shared" si="760"/>
        <v>August</v>
      </c>
      <c r="R6966" s="30" t="str">
        <f t="shared" si="761"/>
        <v>14</v>
      </c>
      <c r="W6966" t="str">
        <f t="shared" si="762"/>
        <v>ok</v>
      </c>
    </row>
    <row r="6967" spans="1:23" x14ac:dyDescent="0.3">
      <c r="A6967" t="s">
        <v>7009</v>
      </c>
      <c r="B6967" t="s">
        <v>36</v>
      </c>
      <c r="C6967" t="s">
        <v>18</v>
      </c>
      <c r="D6967" t="s">
        <v>37</v>
      </c>
      <c r="E6967" t="s">
        <v>20</v>
      </c>
      <c r="F6967" t="s">
        <v>31</v>
      </c>
      <c r="G6967" s="5">
        <v>19060.330000000002</v>
      </c>
      <c r="H6967" s="5">
        <f t="shared" si="756"/>
        <v>343.08593999999999</v>
      </c>
      <c r="I6967" s="6">
        <v>2</v>
      </c>
      <c r="J6967" s="6">
        <v>38120.660000000003</v>
      </c>
      <c r="K6967" s="5">
        <f t="shared" si="757"/>
        <v>686.17187999999999</v>
      </c>
      <c r="L6967" s="7">
        <v>3.72</v>
      </c>
      <c r="M6967" s="7">
        <v>4718</v>
      </c>
      <c r="N6967" s="3">
        <v>45540</v>
      </c>
      <c r="O6967" s="4" t="str">
        <f t="shared" si="758"/>
        <v>2024-09</v>
      </c>
      <c r="P6967" s="4" t="str">
        <f t="shared" si="759"/>
        <v>09</v>
      </c>
      <c r="Q6967" s="4" t="str">
        <f t="shared" si="760"/>
        <v>September</v>
      </c>
      <c r="R6967" s="30" t="str">
        <f t="shared" si="761"/>
        <v>05</v>
      </c>
      <c r="W6967" t="str">
        <f t="shared" si="762"/>
        <v>ok</v>
      </c>
    </row>
    <row r="6968" spans="1:23" x14ac:dyDescent="0.3">
      <c r="A6968" t="s">
        <v>7010</v>
      </c>
      <c r="B6968" t="s">
        <v>51</v>
      </c>
      <c r="C6968" t="s">
        <v>29</v>
      </c>
      <c r="D6968" t="s">
        <v>52</v>
      </c>
      <c r="E6968" t="s">
        <v>45</v>
      </c>
      <c r="F6968" t="s">
        <v>31</v>
      </c>
      <c r="G6968" s="5">
        <v>10585.85</v>
      </c>
      <c r="H6968" s="5">
        <f t="shared" si="756"/>
        <v>190.5453</v>
      </c>
      <c r="I6968" s="6">
        <v>4</v>
      </c>
      <c r="J6968" s="6">
        <v>42343.4</v>
      </c>
      <c r="K6968" s="5">
        <f t="shared" si="757"/>
        <v>762.18119999999999</v>
      </c>
      <c r="L6968" s="7">
        <v>3.44</v>
      </c>
      <c r="M6968" s="7">
        <v>1496</v>
      </c>
      <c r="N6968" s="3">
        <v>45580</v>
      </c>
      <c r="O6968" s="4" t="str">
        <f t="shared" si="758"/>
        <v>2024-10</v>
      </c>
      <c r="P6968" s="4" t="str">
        <f t="shared" si="759"/>
        <v>10</v>
      </c>
      <c r="Q6968" s="4" t="str">
        <f t="shared" si="760"/>
        <v>October</v>
      </c>
      <c r="R6968" s="30" t="str">
        <f t="shared" si="761"/>
        <v>15</v>
      </c>
      <c r="W6968" t="str">
        <f t="shared" si="762"/>
        <v>ok</v>
      </c>
    </row>
    <row r="6969" spans="1:23" x14ac:dyDescent="0.3">
      <c r="A6969" t="s">
        <v>7011</v>
      </c>
      <c r="B6969" t="s">
        <v>28</v>
      </c>
      <c r="C6969" t="s">
        <v>29</v>
      </c>
      <c r="D6969" t="s">
        <v>30</v>
      </c>
      <c r="E6969" t="s">
        <v>45</v>
      </c>
      <c r="F6969" t="s">
        <v>38</v>
      </c>
      <c r="G6969" s="5">
        <v>4620.95</v>
      </c>
      <c r="H6969" s="5">
        <f t="shared" si="756"/>
        <v>83.177099999999996</v>
      </c>
      <c r="I6969" s="6">
        <v>4</v>
      </c>
      <c r="J6969" s="6">
        <v>18483.8</v>
      </c>
      <c r="K6969" s="5">
        <f t="shared" si="757"/>
        <v>332.70839999999998</v>
      </c>
      <c r="L6969" s="7">
        <v>2.71</v>
      </c>
      <c r="M6969" s="7">
        <v>2432</v>
      </c>
      <c r="N6969" s="3">
        <v>45504</v>
      </c>
      <c r="O6969" s="4" t="str">
        <f t="shared" si="758"/>
        <v>2024-07</v>
      </c>
      <c r="P6969" s="4" t="str">
        <f t="shared" si="759"/>
        <v>07</v>
      </c>
      <c r="Q6969" s="4" t="str">
        <f t="shared" si="760"/>
        <v>July</v>
      </c>
      <c r="R6969" s="30" t="str">
        <f t="shared" si="761"/>
        <v>31</v>
      </c>
      <c r="W6969" t="str">
        <f t="shared" si="762"/>
        <v>ok</v>
      </c>
    </row>
    <row r="6970" spans="1:23" x14ac:dyDescent="0.3">
      <c r="A6970" t="s">
        <v>7012</v>
      </c>
      <c r="B6970" t="s">
        <v>47</v>
      </c>
      <c r="C6970" t="s">
        <v>12</v>
      </c>
      <c r="D6970" t="s">
        <v>48</v>
      </c>
      <c r="E6970" t="s">
        <v>14</v>
      </c>
      <c r="F6970" t="s">
        <v>31</v>
      </c>
      <c r="G6970" s="5">
        <v>10559.03</v>
      </c>
      <c r="H6970" s="5">
        <f t="shared" si="756"/>
        <v>190.06253999999998</v>
      </c>
      <c r="I6970" s="6">
        <v>1</v>
      </c>
      <c r="J6970" s="6">
        <v>10559.03</v>
      </c>
      <c r="K6970" s="5">
        <f t="shared" si="757"/>
        <v>190.06253999999998</v>
      </c>
      <c r="L6970" s="7">
        <v>4.59</v>
      </c>
      <c r="M6970" s="7">
        <v>1941</v>
      </c>
      <c r="N6970" s="3">
        <v>45646</v>
      </c>
      <c r="O6970" s="4" t="str">
        <f t="shared" si="758"/>
        <v>2024-12</v>
      </c>
      <c r="P6970" s="4" t="str">
        <f t="shared" si="759"/>
        <v>12</v>
      </c>
      <c r="Q6970" s="4" t="str">
        <f t="shared" si="760"/>
        <v>December</v>
      </c>
      <c r="R6970" s="30" t="str">
        <f t="shared" si="761"/>
        <v>20</v>
      </c>
      <c r="W6970" t="str">
        <f t="shared" si="762"/>
        <v>ok</v>
      </c>
    </row>
    <row r="6971" spans="1:23" x14ac:dyDescent="0.3">
      <c r="A6971" t="s">
        <v>7013</v>
      </c>
      <c r="B6971" t="s">
        <v>51</v>
      </c>
      <c r="C6971" t="s">
        <v>29</v>
      </c>
      <c r="D6971" t="s">
        <v>52</v>
      </c>
      <c r="E6971" t="s">
        <v>20</v>
      </c>
      <c r="F6971" t="s">
        <v>31</v>
      </c>
      <c r="G6971" s="5">
        <v>14112.93</v>
      </c>
      <c r="H6971" s="5">
        <f t="shared" si="756"/>
        <v>254.03273999999999</v>
      </c>
      <c r="I6971" s="6">
        <v>3</v>
      </c>
      <c r="J6971" s="6">
        <v>42338.79</v>
      </c>
      <c r="K6971" s="5">
        <f t="shared" si="757"/>
        <v>762.09821999999997</v>
      </c>
      <c r="L6971" s="7">
        <v>3.08</v>
      </c>
      <c r="M6971" s="7">
        <v>306</v>
      </c>
      <c r="N6971" s="3">
        <v>45480</v>
      </c>
      <c r="O6971" s="4" t="str">
        <f t="shared" si="758"/>
        <v>2024-07</v>
      </c>
      <c r="P6971" s="4" t="str">
        <f t="shared" si="759"/>
        <v>07</v>
      </c>
      <c r="Q6971" s="4" t="str">
        <f t="shared" si="760"/>
        <v>July</v>
      </c>
      <c r="R6971" s="30" t="str">
        <f t="shared" si="761"/>
        <v>07</v>
      </c>
      <c r="W6971" t="str">
        <f t="shared" si="762"/>
        <v>ok</v>
      </c>
    </row>
    <row r="6972" spans="1:23" x14ac:dyDescent="0.3">
      <c r="A6972" t="s">
        <v>7014</v>
      </c>
      <c r="B6972" t="s">
        <v>63</v>
      </c>
      <c r="C6972" t="s">
        <v>18</v>
      </c>
      <c r="D6972" t="s">
        <v>64</v>
      </c>
      <c r="E6972" t="s">
        <v>14</v>
      </c>
      <c r="F6972" t="s">
        <v>31</v>
      </c>
      <c r="G6972" s="5">
        <v>4827.1899999999996</v>
      </c>
      <c r="H6972" s="5">
        <f t="shared" si="756"/>
        <v>86.889419999999987</v>
      </c>
      <c r="I6972" s="6">
        <v>1</v>
      </c>
      <c r="J6972" s="6">
        <v>4827.1899999999996</v>
      </c>
      <c r="K6972" s="5">
        <f t="shared" si="757"/>
        <v>86.889419999999987</v>
      </c>
      <c r="L6972" s="7">
        <v>3.96</v>
      </c>
      <c r="M6972" s="7">
        <v>3440</v>
      </c>
      <c r="N6972" s="3">
        <v>45308</v>
      </c>
      <c r="O6972" s="4" t="str">
        <f t="shared" si="758"/>
        <v>2024-01</v>
      </c>
      <c r="P6972" s="4" t="str">
        <f t="shared" si="759"/>
        <v>01</v>
      </c>
      <c r="Q6972" s="4" t="str">
        <f t="shared" si="760"/>
        <v>January</v>
      </c>
      <c r="R6972" s="30" t="str">
        <f t="shared" si="761"/>
        <v>17</v>
      </c>
      <c r="W6972" t="str">
        <f t="shared" si="762"/>
        <v>ok</v>
      </c>
    </row>
    <row r="6973" spans="1:23" x14ac:dyDescent="0.3">
      <c r="A6973" t="s">
        <v>7015</v>
      </c>
      <c r="B6973" t="s">
        <v>33</v>
      </c>
      <c r="C6973" t="s">
        <v>12</v>
      </c>
      <c r="D6973" t="s">
        <v>34</v>
      </c>
      <c r="E6973" t="s">
        <v>20</v>
      </c>
      <c r="F6973" t="s">
        <v>38</v>
      </c>
      <c r="G6973" s="5">
        <v>715.18</v>
      </c>
      <c r="H6973" s="5">
        <f t="shared" si="756"/>
        <v>12.873239999999997</v>
      </c>
      <c r="I6973" s="6">
        <v>3</v>
      </c>
      <c r="J6973" s="6">
        <v>2145.54</v>
      </c>
      <c r="K6973" s="5">
        <f t="shared" si="757"/>
        <v>38.619719999999994</v>
      </c>
      <c r="L6973" s="7">
        <v>1.93</v>
      </c>
      <c r="M6973" s="7">
        <v>1089</v>
      </c>
      <c r="N6973" s="3">
        <v>45411</v>
      </c>
      <c r="O6973" s="4" t="str">
        <f t="shared" si="758"/>
        <v>2024-04</v>
      </c>
      <c r="P6973" s="4" t="str">
        <f t="shared" si="759"/>
        <v>04</v>
      </c>
      <c r="Q6973" s="4" t="str">
        <f t="shared" si="760"/>
        <v>April</v>
      </c>
      <c r="R6973" s="30" t="str">
        <f t="shared" si="761"/>
        <v>29</v>
      </c>
      <c r="W6973" t="str">
        <f t="shared" si="762"/>
        <v>ok</v>
      </c>
    </row>
    <row r="6974" spans="1:23" x14ac:dyDescent="0.3">
      <c r="A6974" t="s">
        <v>7016</v>
      </c>
      <c r="B6974" t="s">
        <v>11</v>
      </c>
      <c r="C6974" t="s">
        <v>12</v>
      </c>
      <c r="D6974" t="s">
        <v>13</v>
      </c>
      <c r="E6974" t="s">
        <v>14</v>
      </c>
      <c r="F6974" t="s">
        <v>31</v>
      </c>
      <c r="G6974" s="5">
        <v>14788.72</v>
      </c>
      <c r="H6974" s="5">
        <f t="shared" si="756"/>
        <v>266.19695999999999</v>
      </c>
      <c r="I6974" s="6">
        <v>3</v>
      </c>
      <c r="J6974" s="6">
        <v>44366.16</v>
      </c>
      <c r="K6974" s="5">
        <f t="shared" si="757"/>
        <v>798.59087999999997</v>
      </c>
      <c r="L6974" s="7">
        <v>1.84</v>
      </c>
      <c r="M6974" s="7">
        <v>495</v>
      </c>
      <c r="N6974" s="3">
        <v>45411</v>
      </c>
      <c r="O6974" s="4" t="str">
        <f t="shared" si="758"/>
        <v>2024-04</v>
      </c>
      <c r="P6974" s="4" t="str">
        <f t="shared" si="759"/>
        <v>04</v>
      </c>
      <c r="Q6974" s="4" t="str">
        <f t="shared" si="760"/>
        <v>April</v>
      </c>
      <c r="R6974" s="30" t="str">
        <f t="shared" si="761"/>
        <v>29</v>
      </c>
      <c r="W6974" t="str">
        <f t="shared" si="762"/>
        <v>ok</v>
      </c>
    </row>
    <row r="6975" spans="1:23" x14ac:dyDescent="0.3">
      <c r="A6975" t="s">
        <v>7017</v>
      </c>
      <c r="B6975" t="s">
        <v>41</v>
      </c>
      <c r="C6975" t="s">
        <v>42</v>
      </c>
      <c r="D6975" t="s">
        <v>43</v>
      </c>
      <c r="E6975" t="s">
        <v>45</v>
      </c>
      <c r="F6975" t="s">
        <v>26</v>
      </c>
      <c r="G6975" s="5">
        <v>17242.66</v>
      </c>
      <c r="H6975" s="5">
        <f t="shared" si="756"/>
        <v>310.36787999999996</v>
      </c>
      <c r="I6975" s="6">
        <v>2</v>
      </c>
      <c r="J6975" s="6">
        <v>34485.32</v>
      </c>
      <c r="K6975" s="5">
        <f t="shared" si="757"/>
        <v>620.73575999999991</v>
      </c>
      <c r="L6975" s="7">
        <v>2.95</v>
      </c>
      <c r="M6975" s="7">
        <v>538</v>
      </c>
      <c r="N6975" s="3">
        <v>45528</v>
      </c>
      <c r="O6975" s="4" t="str">
        <f t="shared" si="758"/>
        <v>2024-08</v>
      </c>
      <c r="P6975" s="4" t="str">
        <f t="shared" si="759"/>
        <v>08</v>
      </c>
      <c r="Q6975" s="4" t="str">
        <f t="shared" si="760"/>
        <v>August</v>
      </c>
      <c r="R6975" s="30" t="str">
        <f t="shared" si="761"/>
        <v>24</v>
      </c>
      <c r="W6975" t="str">
        <f t="shared" si="762"/>
        <v>ok</v>
      </c>
    </row>
    <row r="6976" spans="1:23" x14ac:dyDescent="0.3">
      <c r="A6976" t="s">
        <v>7018</v>
      </c>
      <c r="B6976" t="s">
        <v>41</v>
      </c>
      <c r="C6976" t="s">
        <v>42</v>
      </c>
      <c r="D6976" t="s">
        <v>43</v>
      </c>
      <c r="E6976" t="s">
        <v>45</v>
      </c>
      <c r="F6976" t="s">
        <v>31</v>
      </c>
      <c r="G6976" s="5">
        <v>16450.13</v>
      </c>
      <c r="H6976" s="5">
        <f t="shared" si="756"/>
        <v>296.10233999999997</v>
      </c>
      <c r="I6976" s="6">
        <v>3</v>
      </c>
      <c r="J6976" s="6">
        <v>49350.39</v>
      </c>
      <c r="K6976" s="5">
        <f t="shared" si="757"/>
        <v>888.30701999999997</v>
      </c>
      <c r="L6976" s="7">
        <v>3.61</v>
      </c>
      <c r="M6976" s="7">
        <v>3630</v>
      </c>
      <c r="N6976" s="3">
        <v>45556</v>
      </c>
      <c r="O6976" s="4" t="str">
        <f t="shared" si="758"/>
        <v>2024-09</v>
      </c>
      <c r="P6976" s="4" t="str">
        <f t="shared" si="759"/>
        <v>09</v>
      </c>
      <c r="Q6976" s="4" t="str">
        <f t="shared" si="760"/>
        <v>September</v>
      </c>
      <c r="R6976" s="30" t="str">
        <f t="shared" si="761"/>
        <v>21</v>
      </c>
      <c r="W6976" t="str">
        <f t="shared" si="762"/>
        <v>ok</v>
      </c>
    </row>
    <row r="6977" spans="1:23" x14ac:dyDescent="0.3">
      <c r="A6977" t="s">
        <v>7019</v>
      </c>
      <c r="B6977" t="s">
        <v>28</v>
      </c>
      <c r="C6977" t="s">
        <v>29</v>
      </c>
      <c r="D6977" t="s">
        <v>30</v>
      </c>
      <c r="E6977" t="s">
        <v>45</v>
      </c>
      <c r="F6977" t="s">
        <v>31</v>
      </c>
      <c r="G6977" s="5">
        <v>17046.259999999998</v>
      </c>
      <c r="H6977" s="5">
        <f t="shared" si="756"/>
        <v>306.83267999999993</v>
      </c>
      <c r="I6977" s="6">
        <v>5</v>
      </c>
      <c r="J6977" s="6">
        <v>85231.3</v>
      </c>
      <c r="K6977" s="5">
        <f t="shared" si="757"/>
        <v>1534.1633999999997</v>
      </c>
      <c r="L6977" s="7">
        <v>2.71</v>
      </c>
      <c r="M6977" s="7">
        <v>2196</v>
      </c>
      <c r="N6977" s="3">
        <v>45530</v>
      </c>
      <c r="O6977" s="4" t="str">
        <f t="shared" si="758"/>
        <v>2024-08</v>
      </c>
      <c r="P6977" s="4" t="str">
        <f t="shared" si="759"/>
        <v>08</v>
      </c>
      <c r="Q6977" s="4" t="str">
        <f t="shared" si="760"/>
        <v>August</v>
      </c>
      <c r="R6977" s="30" t="str">
        <f t="shared" si="761"/>
        <v>26</v>
      </c>
      <c r="W6977" t="str">
        <f t="shared" si="762"/>
        <v>ok</v>
      </c>
    </row>
    <row r="6978" spans="1:23" x14ac:dyDescent="0.3">
      <c r="A6978" t="s">
        <v>7020</v>
      </c>
      <c r="B6978" t="s">
        <v>36</v>
      </c>
      <c r="C6978" t="s">
        <v>18</v>
      </c>
      <c r="D6978" t="s">
        <v>37</v>
      </c>
      <c r="E6978" t="s">
        <v>45</v>
      </c>
      <c r="F6978" t="s">
        <v>38</v>
      </c>
      <c r="G6978" s="5">
        <v>19345.650000000001</v>
      </c>
      <c r="H6978" s="5">
        <f t="shared" si="756"/>
        <v>348.2217</v>
      </c>
      <c r="I6978" s="6">
        <v>3</v>
      </c>
      <c r="J6978" s="6">
        <v>58036.95</v>
      </c>
      <c r="K6978" s="5">
        <f t="shared" si="757"/>
        <v>1044.6650999999999</v>
      </c>
      <c r="L6978" s="7">
        <v>3.78</v>
      </c>
      <c r="M6978" s="7">
        <v>1286</v>
      </c>
      <c r="N6978" s="3">
        <v>45566</v>
      </c>
      <c r="O6978" s="4" t="str">
        <f t="shared" si="758"/>
        <v>2024-10</v>
      </c>
      <c r="P6978" s="4" t="str">
        <f t="shared" si="759"/>
        <v>10</v>
      </c>
      <c r="Q6978" s="4" t="str">
        <f t="shared" si="760"/>
        <v>October</v>
      </c>
      <c r="R6978" s="30" t="str">
        <f t="shared" si="761"/>
        <v>01</v>
      </c>
      <c r="W6978" t="str">
        <f t="shared" si="762"/>
        <v>ok</v>
      </c>
    </row>
    <row r="6979" spans="1:23" x14ac:dyDescent="0.3">
      <c r="A6979" t="s">
        <v>7021</v>
      </c>
      <c r="B6979" t="s">
        <v>28</v>
      </c>
      <c r="C6979" t="s">
        <v>29</v>
      </c>
      <c r="D6979" t="s">
        <v>30</v>
      </c>
      <c r="E6979" t="s">
        <v>45</v>
      </c>
      <c r="F6979" t="s">
        <v>31</v>
      </c>
      <c r="G6979" s="5">
        <v>2808.87</v>
      </c>
      <c r="H6979" s="5">
        <f t="shared" ref="H6979:H7042" si="763">G6979*0.018</f>
        <v>50.559659999999994</v>
      </c>
      <c r="I6979" s="6">
        <v>1</v>
      </c>
      <c r="J6979" s="6">
        <v>2808.87</v>
      </c>
      <c r="K6979" s="5">
        <f t="shared" ref="K6979:K7042" si="764">H6979*I6979</f>
        <v>50.559659999999994</v>
      </c>
      <c r="L6979" s="7">
        <v>1.78</v>
      </c>
      <c r="M6979" s="7">
        <v>439</v>
      </c>
      <c r="N6979" s="3">
        <v>45469</v>
      </c>
      <c r="O6979" s="4" t="str">
        <f t="shared" ref="O6979:O7042" si="765">TEXT(N6979,"yyyy-mm")</f>
        <v>2024-06</v>
      </c>
      <c r="P6979" s="4" t="str">
        <f t="shared" ref="P6979:P7042" si="766">TEXT(N6979,"mm")</f>
        <v>06</v>
      </c>
      <c r="Q6979" s="4" t="str">
        <f t="shared" ref="Q6979:Q7042" si="767">TEXT(DATE(2024,P6979,1),"mmmm")</f>
        <v>June</v>
      </c>
      <c r="R6979" s="30" t="str">
        <f t="shared" ref="R6979:R7042" si="768">TEXT(N6979,"dd")</f>
        <v>26</v>
      </c>
      <c r="W6979" t="str">
        <f t="shared" ref="W6979:W7042" si="769">IF(G6979*I6979=J6979,"ok","False")</f>
        <v>ok</v>
      </c>
    </row>
    <row r="6980" spans="1:23" x14ac:dyDescent="0.3">
      <c r="A6980" t="s">
        <v>7022</v>
      </c>
      <c r="B6980" t="s">
        <v>17</v>
      </c>
      <c r="C6980" t="s">
        <v>18</v>
      </c>
      <c r="D6980" t="s">
        <v>19</v>
      </c>
      <c r="E6980" t="s">
        <v>20</v>
      </c>
      <c r="F6980" t="s">
        <v>60</v>
      </c>
      <c r="G6980" s="5">
        <v>16862.37</v>
      </c>
      <c r="H6980" s="5">
        <f t="shared" si="763"/>
        <v>303.52265999999997</v>
      </c>
      <c r="I6980" s="6">
        <v>5</v>
      </c>
      <c r="J6980" s="6">
        <v>84311.85</v>
      </c>
      <c r="K6980" s="5">
        <f t="shared" si="764"/>
        <v>1517.6133</v>
      </c>
      <c r="L6980" s="7">
        <v>1.55</v>
      </c>
      <c r="M6980" s="7">
        <v>2370</v>
      </c>
      <c r="N6980" s="3">
        <v>45507</v>
      </c>
      <c r="O6980" s="4" t="str">
        <f t="shared" si="765"/>
        <v>2024-08</v>
      </c>
      <c r="P6980" s="4" t="str">
        <f t="shared" si="766"/>
        <v>08</v>
      </c>
      <c r="Q6980" s="4" t="str">
        <f t="shared" si="767"/>
        <v>August</v>
      </c>
      <c r="R6980" s="30" t="str">
        <f t="shared" si="768"/>
        <v>03</v>
      </c>
      <c r="W6980" t="str">
        <f t="shared" si="769"/>
        <v>ok</v>
      </c>
    </row>
    <row r="6981" spans="1:23" x14ac:dyDescent="0.3">
      <c r="A6981" t="s">
        <v>7023</v>
      </c>
      <c r="B6981" t="s">
        <v>17</v>
      </c>
      <c r="C6981" t="s">
        <v>18</v>
      </c>
      <c r="D6981" t="s">
        <v>19</v>
      </c>
      <c r="E6981" t="s">
        <v>45</v>
      </c>
      <c r="F6981" t="s">
        <v>60</v>
      </c>
      <c r="G6981" s="5">
        <v>471.38</v>
      </c>
      <c r="H6981" s="5">
        <f t="shared" si="763"/>
        <v>8.4848400000000002</v>
      </c>
      <c r="I6981" s="6">
        <v>1</v>
      </c>
      <c r="J6981" s="6">
        <v>471.38</v>
      </c>
      <c r="K6981" s="5">
        <f t="shared" si="764"/>
        <v>8.4848400000000002</v>
      </c>
      <c r="L6981" s="7">
        <v>1</v>
      </c>
      <c r="M6981" s="7">
        <v>2774</v>
      </c>
      <c r="N6981" s="3">
        <v>45560</v>
      </c>
      <c r="O6981" s="4" t="str">
        <f t="shared" si="765"/>
        <v>2024-09</v>
      </c>
      <c r="P6981" s="4" t="str">
        <f t="shared" si="766"/>
        <v>09</v>
      </c>
      <c r="Q6981" s="4" t="str">
        <f t="shared" si="767"/>
        <v>September</v>
      </c>
      <c r="R6981" s="30" t="str">
        <f t="shared" si="768"/>
        <v>25</v>
      </c>
      <c r="W6981" t="str">
        <f t="shared" si="769"/>
        <v>ok</v>
      </c>
    </row>
    <row r="6982" spans="1:23" x14ac:dyDescent="0.3">
      <c r="A6982" t="s">
        <v>7024</v>
      </c>
      <c r="B6982" t="s">
        <v>11</v>
      </c>
      <c r="C6982" t="s">
        <v>12</v>
      </c>
      <c r="D6982" t="s">
        <v>13</v>
      </c>
      <c r="E6982" t="s">
        <v>45</v>
      </c>
      <c r="F6982" t="s">
        <v>60</v>
      </c>
      <c r="G6982" s="5">
        <v>8467.16</v>
      </c>
      <c r="H6982" s="5">
        <f t="shared" si="763"/>
        <v>152.40887999999998</v>
      </c>
      <c r="I6982" s="6">
        <v>4</v>
      </c>
      <c r="J6982" s="6">
        <v>33868.639999999999</v>
      </c>
      <c r="K6982" s="5">
        <f t="shared" si="764"/>
        <v>609.63551999999993</v>
      </c>
      <c r="L6982" s="7">
        <v>4.75</v>
      </c>
      <c r="M6982" s="7">
        <v>2418</v>
      </c>
      <c r="N6982" s="3">
        <v>45526</v>
      </c>
      <c r="O6982" s="4" t="str">
        <f t="shared" si="765"/>
        <v>2024-08</v>
      </c>
      <c r="P6982" s="4" t="str">
        <f t="shared" si="766"/>
        <v>08</v>
      </c>
      <c r="Q6982" s="4" t="str">
        <f t="shared" si="767"/>
        <v>August</v>
      </c>
      <c r="R6982" s="30" t="str">
        <f t="shared" si="768"/>
        <v>22</v>
      </c>
      <c r="W6982" t="str">
        <f t="shared" si="769"/>
        <v>ok</v>
      </c>
    </row>
    <row r="6983" spans="1:23" x14ac:dyDescent="0.3">
      <c r="A6983" t="s">
        <v>7025</v>
      </c>
      <c r="B6983" t="s">
        <v>17</v>
      </c>
      <c r="C6983" t="s">
        <v>18</v>
      </c>
      <c r="D6983" t="s">
        <v>19</v>
      </c>
      <c r="E6983" t="s">
        <v>45</v>
      </c>
      <c r="F6983" t="s">
        <v>60</v>
      </c>
      <c r="G6983" s="5">
        <v>8265.42</v>
      </c>
      <c r="H6983" s="5">
        <f t="shared" si="763"/>
        <v>148.77755999999999</v>
      </c>
      <c r="I6983" s="6">
        <v>1</v>
      </c>
      <c r="J6983" s="6">
        <v>8265.42</v>
      </c>
      <c r="K6983" s="5">
        <f t="shared" si="764"/>
        <v>148.77755999999999</v>
      </c>
      <c r="L6983" s="7">
        <v>4.0199999999999996</v>
      </c>
      <c r="M6983" s="7">
        <v>3662</v>
      </c>
      <c r="N6983" s="3">
        <v>45488</v>
      </c>
      <c r="O6983" s="4" t="str">
        <f t="shared" si="765"/>
        <v>2024-07</v>
      </c>
      <c r="P6983" s="4" t="str">
        <f t="shared" si="766"/>
        <v>07</v>
      </c>
      <c r="Q6983" s="4" t="str">
        <f t="shared" si="767"/>
        <v>July</v>
      </c>
      <c r="R6983" s="30" t="str">
        <f t="shared" si="768"/>
        <v>15</v>
      </c>
      <c r="W6983" t="str">
        <f t="shared" si="769"/>
        <v>ok</v>
      </c>
    </row>
    <row r="6984" spans="1:23" x14ac:dyDescent="0.3">
      <c r="A6984" t="s">
        <v>7026</v>
      </c>
      <c r="B6984" t="s">
        <v>41</v>
      </c>
      <c r="C6984" t="s">
        <v>42</v>
      </c>
      <c r="D6984" t="s">
        <v>43</v>
      </c>
      <c r="E6984" t="s">
        <v>14</v>
      </c>
      <c r="F6984" t="s">
        <v>26</v>
      </c>
      <c r="G6984" s="5">
        <v>15517.96</v>
      </c>
      <c r="H6984" s="5">
        <f t="shared" si="763"/>
        <v>279.32327999999995</v>
      </c>
      <c r="I6984" s="6">
        <v>1</v>
      </c>
      <c r="J6984" s="6">
        <v>15517.96</v>
      </c>
      <c r="K6984" s="5">
        <f t="shared" si="764"/>
        <v>279.32327999999995</v>
      </c>
      <c r="L6984" s="7">
        <v>3.44</v>
      </c>
      <c r="M6984" s="7">
        <v>4747</v>
      </c>
      <c r="N6984" s="3">
        <v>45517</v>
      </c>
      <c r="O6984" s="4" t="str">
        <f t="shared" si="765"/>
        <v>2024-08</v>
      </c>
      <c r="P6984" s="4" t="str">
        <f t="shared" si="766"/>
        <v>08</v>
      </c>
      <c r="Q6984" s="4" t="str">
        <f t="shared" si="767"/>
        <v>August</v>
      </c>
      <c r="R6984" s="30" t="str">
        <f t="shared" si="768"/>
        <v>13</v>
      </c>
      <c r="W6984" t="str">
        <f t="shared" si="769"/>
        <v>ok</v>
      </c>
    </row>
    <row r="6985" spans="1:23" x14ac:dyDescent="0.3">
      <c r="A6985" t="s">
        <v>7027</v>
      </c>
      <c r="B6985" t="s">
        <v>51</v>
      </c>
      <c r="C6985" t="s">
        <v>29</v>
      </c>
      <c r="D6985" t="s">
        <v>52</v>
      </c>
      <c r="E6985" t="s">
        <v>45</v>
      </c>
      <c r="F6985" t="s">
        <v>26</v>
      </c>
      <c r="G6985" s="5">
        <v>2945.4</v>
      </c>
      <c r="H6985" s="5">
        <f t="shared" si="763"/>
        <v>53.017199999999995</v>
      </c>
      <c r="I6985" s="6">
        <v>1</v>
      </c>
      <c r="J6985" s="6">
        <v>2945.4</v>
      </c>
      <c r="K6985" s="5">
        <f t="shared" si="764"/>
        <v>53.017199999999995</v>
      </c>
      <c r="L6985" s="7">
        <v>2.46</v>
      </c>
      <c r="M6985" s="7">
        <v>3250</v>
      </c>
      <c r="N6985" s="3">
        <v>45471</v>
      </c>
      <c r="O6985" s="4" t="str">
        <f t="shared" si="765"/>
        <v>2024-06</v>
      </c>
      <c r="P6985" s="4" t="str">
        <f t="shared" si="766"/>
        <v>06</v>
      </c>
      <c r="Q6985" s="4" t="str">
        <f t="shared" si="767"/>
        <v>June</v>
      </c>
      <c r="R6985" s="30" t="str">
        <f t="shared" si="768"/>
        <v>28</v>
      </c>
      <c r="W6985" t="str">
        <f t="shared" si="769"/>
        <v>ok</v>
      </c>
    </row>
    <row r="6986" spans="1:23" x14ac:dyDescent="0.3">
      <c r="A6986" t="s">
        <v>7028</v>
      </c>
      <c r="B6986" t="s">
        <v>41</v>
      </c>
      <c r="C6986" t="s">
        <v>42</v>
      </c>
      <c r="D6986" t="s">
        <v>43</v>
      </c>
      <c r="E6986" t="s">
        <v>14</v>
      </c>
      <c r="F6986" t="s">
        <v>26</v>
      </c>
      <c r="G6986" s="5">
        <v>6523.62</v>
      </c>
      <c r="H6986" s="5">
        <f t="shared" si="763"/>
        <v>117.42515999999999</v>
      </c>
      <c r="I6986" s="6">
        <v>2</v>
      </c>
      <c r="J6986" s="6">
        <v>13047.24</v>
      </c>
      <c r="K6986" s="5">
        <f t="shared" si="764"/>
        <v>234.85031999999998</v>
      </c>
      <c r="L6986" s="7">
        <v>2.16</v>
      </c>
      <c r="M6986" s="7">
        <v>4052</v>
      </c>
      <c r="N6986" s="3">
        <v>45554</v>
      </c>
      <c r="O6986" s="4" t="str">
        <f t="shared" si="765"/>
        <v>2024-09</v>
      </c>
      <c r="P6986" s="4" t="str">
        <f t="shared" si="766"/>
        <v>09</v>
      </c>
      <c r="Q6986" s="4" t="str">
        <f t="shared" si="767"/>
        <v>September</v>
      </c>
      <c r="R6986" s="30" t="str">
        <f t="shared" si="768"/>
        <v>19</v>
      </c>
      <c r="W6986" t="str">
        <f t="shared" si="769"/>
        <v>ok</v>
      </c>
    </row>
    <row r="6987" spans="1:23" x14ac:dyDescent="0.3">
      <c r="A6987" t="s">
        <v>7029</v>
      </c>
      <c r="B6987" t="s">
        <v>17</v>
      </c>
      <c r="C6987" t="s">
        <v>18</v>
      </c>
      <c r="D6987" t="s">
        <v>19</v>
      </c>
      <c r="E6987" t="s">
        <v>14</v>
      </c>
      <c r="F6987" t="s">
        <v>21</v>
      </c>
      <c r="G6987" s="5">
        <v>18072.13</v>
      </c>
      <c r="H6987" s="5">
        <f t="shared" si="763"/>
        <v>325.29834</v>
      </c>
      <c r="I6987" s="6">
        <v>3</v>
      </c>
      <c r="J6987" s="6">
        <v>54216.39</v>
      </c>
      <c r="K6987" s="5">
        <f t="shared" si="764"/>
        <v>975.89501999999993</v>
      </c>
      <c r="L6987" s="7">
        <v>3.32</v>
      </c>
      <c r="M6987" s="7">
        <v>2953</v>
      </c>
      <c r="N6987" s="3">
        <v>45465</v>
      </c>
      <c r="O6987" s="4" t="str">
        <f t="shared" si="765"/>
        <v>2024-06</v>
      </c>
      <c r="P6987" s="4" t="str">
        <f t="shared" si="766"/>
        <v>06</v>
      </c>
      <c r="Q6987" s="4" t="str">
        <f t="shared" si="767"/>
        <v>June</v>
      </c>
      <c r="R6987" s="30" t="str">
        <f t="shared" si="768"/>
        <v>22</v>
      </c>
      <c r="W6987" t="str">
        <f t="shared" si="769"/>
        <v>ok</v>
      </c>
    </row>
    <row r="6988" spans="1:23" x14ac:dyDescent="0.3">
      <c r="A6988" t="s">
        <v>7030</v>
      </c>
      <c r="B6988" t="s">
        <v>51</v>
      </c>
      <c r="C6988" t="s">
        <v>29</v>
      </c>
      <c r="D6988" t="s">
        <v>52</v>
      </c>
      <c r="E6988" t="s">
        <v>45</v>
      </c>
      <c r="F6988" t="s">
        <v>60</v>
      </c>
      <c r="G6988" s="5">
        <v>17463.53</v>
      </c>
      <c r="H6988" s="5">
        <f t="shared" si="763"/>
        <v>314.34353999999996</v>
      </c>
      <c r="I6988" s="6">
        <v>2</v>
      </c>
      <c r="J6988" s="6">
        <v>34927.06</v>
      </c>
      <c r="K6988" s="5">
        <f t="shared" si="764"/>
        <v>628.68707999999992</v>
      </c>
      <c r="L6988" s="7">
        <v>1.06</v>
      </c>
      <c r="M6988" s="7">
        <v>3514</v>
      </c>
      <c r="N6988" s="3">
        <v>45363</v>
      </c>
      <c r="O6988" s="4" t="str">
        <f t="shared" si="765"/>
        <v>2024-03</v>
      </c>
      <c r="P6988" s="4" t="str">
        <f t="shared" si="766"/>
        <v>03</v>
      </c>
      <c r="Q6988" s="4" t="str">
        <f t="shared" si="767"/>
        <v>March</v>
      </c>
      <c r="R6988" s="30" t="str">
        <f t="shared" si="768"/>
        <v>12</v>
      </c>
      <c r="W6988" t="str">
        <f t="shared" si="769"/>
        <v>ok</v>
      </c>
    </row>
    <row r="6989" spans="1:23" x14ac:dyDescent="0.3">
      <c r="A6989" t="s">
        <v>7031</v>
      </c>
      <c r="B6989" t="s">
        <v>47</v>
      </c>
      <c r="C6989" t="s">
        <v>12</v>
      </c>
      <c r="D6989" t="s">
        <v>48</v>
      </c>
      <c r="E6989" t="s">
        <v>14</v>
      </c>
      <c r="F6989" t="s">
        <v>26</v>
      </c>
      <c r="G6989" s="5">
        <v>19568.400000000001</v>
      </c>
      <c r="H6989" s="5">
        <f t="shared" si="763"/>
        <v>352.2312</v>
      </c>
      <c r="I6989" s="6">
        <v>2</v>
      </c>
      <c r="J6989" s="6">
        <v>39136.800000000003</v>
      </c>
      <c r="K6989" s="5">
        <f t="shared" si="764"/>
        <v>704.4624</v>
      </c>
      <c r="L6989" s="7">
        <v>3.35</v>
      </c>
      <c r="M6989" s="7">
        <v>636</v>
      </c>
      <c r="N6989" s="3">
        <v>45521</v>
      </c>
      <c r="O6989" s="4" t="str">
        <f t="shared" si="765"/>
        <v>2024-08</v>
      </c>
      <c r="P6989" s="4" t="str">
        <f t="shared" si="766"/>
        <v>08</v>
      </c>
      <c r="Q6989" s="4" t="str">
        <f t="shared" si="767"/>
        <v>August</v>
      </c>
      <c r="R6989" s="30" t="str">
        <f t="shared" si="768"/>
        <v>17</v>
      </c>
      <c r="W6989" t="str">
        <f t="shared" si="769"/>
        <v>ok</v>
      </c>
    </row>
    <row r="6990" spans="1:23" x14ac:dyDescent="0.3">
      <c r="A6990" t="s">
        <v>7032</v>
      </c>
      <c r="B6990" t="s">
        <v>11</v>
      </c>
      <c r="C6990" t="s">
        <v>12</v>
      </c>
      <c r="D6990" t="s">
        <v>13</v>
      </c>
      <c r="E6990" t="s">
        <v>14</v>
      </c>
      <c r="F6990" t="s">
        <v>15</v>
      </c>
      <c r="G6990" s="5">
        <v>577.02</v>
      </c>
      <c r="H6990" s="5">
        <f t="shared" si="763"/>
        <v>10.386359999999998</v>
      </c>
      <c r="I6990" s="6">
        <v>1</v>
      </c>
      <c r="J6990" s="6">
        <v>577.02</v>
      </c>
      <c r="K6990" s="5">
        <f t="shared" si="764"/>
        <v>10.386359999999998</v>
      </c>
      <c r="L6990" s="7">
        <v>1.07</v>
      </c>
      <c r="M6990" s="7">
        <v>415</v>
      </c>
      <c r="N6990" s="3">
        <v>45348</v>
      </c>
      <c r="O6990" s="4" t="str">
        <f t="shared" si="765"/>
        <v>2024-02</v>
      </c>
      <c r="P6990" s="4" t="str">
        <f t="shared" si="766"/>
        <v>02</v>
      </c>
      <c r="Q6990" s="4" t="str">
        <f t="shared" si="767"/>
        <v>February</v>
      </c>
      <c r="R6990" s="30" t="str">
        <f t="shared" si="768"/>
        <v>26</v>
      </c>
      <c r="W6990" t="str">
        <f t="shared" si="769"/>
        <v>ok</v>
      </c>
    </row>
    <row r="6991" spans="1:23" x14ac:dyDescent="0.3">
      <c r="A6991" t="s">
        <v>7033</v>
      </c>
      <c r="B6991" t="s">
        <v>41</v>
      </c>
      <c r="C6991" t="s">
        <v>42</v>
      </c>
      <c r="D6991" t="s">
        <v>43</v>
      </c>
      <c r="E6991" t="s">
        <v>20</v>
      </c>
      <c r="F6991" t="s">
        <v>31</v>
      </c>
      <c r="G6991" s="5">
        <v>2438.9299999999998</v>
      </c>
      <c r="H6991" s="5">
        <f t="shared" si="763"/>
        <v>43.900739999999992</v>
      </c>
      <c r="I6991" s="6">
        <v>5</v>
      </c>
      <c r="J6991" s="6">
        <v>12194.65</v>
      </c>
      <c r="K6991" s="5">
        <f t="shared" si="764"/>
        <v>219.50369999999995</v>
      </c>
      <c r="L6991" s="7">
        <v>2.73</v>
      </c>
      <c r="M6991" s="7">
        <v>171</v>
      </c>
      <c r="N6991" s="3">
        <v>45478</v>
      </c>
      <c r="O6991" s="4" t="str">
        <f t="shared" si="765"/>
        <v>2024-07</v>
      </c>
      <c r="P6991" s="4" t="str">
        <f t="shared" si="766"/>
        <v>07</v>
      </c>
      <c r="Q6991" s="4" t="str">
        <f t="shared" si="767"/>
        <v>July</v>
      </c>
      <c r="R6991" s="30" t="str">
        <f t="shared" si="768"/>
        <v>05</v>
      </c>
      <c r="W6991" t="str">
        <f t="shared" si="769"/>
        <v>ok</v>
      </c>
    </row>
    <row r="6992" spans="1:23" x14ac:dyDescent="0.3">
      <c r="A6992" t="s">
        <v>7034</v>
      </c>
      <c r="B6992" t="s">
        <v>47</v>
      </c>
      <c r="C6992" t="s">
        <v>12</v>
      </c>
      <c r="D6992" t="s">
        <v>48</v>
      </c>
      <c r="E6992" t="s">
        <v>14</v>
      </c>
      <c r="F6992" t="s">
        <v>38</v>
      </c>
      <c r="G6992" s="5">
        <v>13619.8</v>
      </c>
      <c r="H6992" s="5">
        <f t="shared" si="763"/>
        <v>245.15639999999996</v>
      </c>
      <c r="I6992" s="6">
        <v>5</v>
      </c>
      <c r="J6992" s="6">
        <v>68099</v>
      </c>
      <c r="K6992" s="5">
        <f t="shared" si="764"/>
        <v>1225.7819999999997</v>
      </c>
      <c r="L6992" s="7">
        <v>3.11</v>
      </c>
      <c r="M6992" s="7">
        <v>3870</v>
      </c>
      <c r="N6992" s="3">
        <v>45497</v>
      </c>
      <c r="O6992" s="4" t="str">
        <f t="shared" si="765"/>
        <v>2024-07</v>
      </c>
      <c r="P6992" s="4" t="str">
        <f t="shared" si="766"/>
        <v>07</v>
      </c>
      <c r="Q6992" s="4" t="str">
        <f t="shared" si="767"/>
        <v>July</v>
      </c>
      <c r="R6992" s="30" t="str">
        <f t="shared" si="768"/>
        <v>24</v>
      </c>
      <c r="W6992" t="str">
        <f t="shared" si="769"/>
        <v>ok</v>
      </c>
    </row>
    <row r="6993" spans="1:23" x14ac:dyDescent="0.3">
      <c r="A6993" t="s">
        <v>7035</v>
      </c>
      <c r="B6993" t="s">
        <v>63</v>
      </c>
      <c r="C6993" t="s">
        <v>18</v>
      </c>
      <c r="D6993" t="s">
        <v>64</v>
      </c>
      <c r="E6993" t="s">
        <v>14</v>
      </c>
      <c r="F6993" t="s">
        <v>26</v>
      </c>
      <c r="G6993" s="5">
        <v>8197.73</v>
      </c>
      <c r="H6993" s="5">
        <f t="shared" si="763"/>
        <v>147.55913999999999</v>
      </c>
      <c r="I6993" s="6">
        <v>3</v>
      </c>
      <c r="J6993" s="6">
        <v>24593.19</v>
      </c>
      <c r="K6993" s="5">
        <f t="shared" si="764"/>
        <v>442.67741999999998</v>
      </c>
      <c r="L6993" s="7">
        <v>4.1399999999999997</v>
      </c>
      <c r="M6993" s="7">
        <v>771</v>
      </c>
      <c r="N6993" s="3">
        <v>45319</v>
      </c>
      <c r="O6993" s="4" t="str">
        <f t="shared" si="765"/>
        <v>2024-01</v>
      </c>
      <c r="P6993" s="4" t="str">
        <f t="shared" si="766"/>
        <v>01</v>
      </c>
      <c r="Q6993" s="4" t="str">
        <f t="shared" si="767"/>
        <v>January</v>
      </c>
      <c r="R6993" s="30" t="str">
        <f t="shared" si="768"/>
        <v>28</v>
      </c>
      <c r="W6993" t="str">
        <f t="shared" si="769"/>
        <v>ok</v>
      </c>
    </row>
    <row r="6994" spans="1:23" x14ac:dyDescent="0.3">
      <c r="A6994" t="s">
        <v>7036</v>
      </c>
      <c r="B6994" t="s">
        <v>17</v>
      </c>
      <c r="C6994" t="s">
        <v>18</v>
      </c>
      <c r="D6994" t="s">
        <v>19</v>
      </c>
      <c r="E6994" t="s">
        <v>14</v>
      </c>
      <c r="F6994" t="s">
        <v>26</v>
      </c>
      <c r="G6994" s="5">
        <v>3171.36</v>
      </c>
      <c r="H6994" s="5">
        <f t="shared" si="763"/>
        <v>57.084479999999999</v>
      </c>
      <c r="I6994" s="6">
        <v>4</v>
      </c>
      <c r="J6994" s="6">
        <v>12685.44</v>
      </c>
      <c r="K6994" s="5">
        <f t="shared" si="764"/>
        <v>228.33792</v>
      </c>
      <c r="L6994" s="7">
        <v>1.96</v>
      </c>
      <c r="M6994" s="7">
        <v>4832</v>
      </c>
      <c r="N6994" s="3">
        <v>45380</v>
      </c>
      <c r="O6994" s="4" t="str">
        <f t="shared" si="765"/>
        <v>2024-03</v>
      </c>
      <c r="P6994" s="4" t="str">
        <f t="shared" si="766"/>
        <v>03</v>
      </c>
      <c r="Q6994" s="4" t="str">
        <f t="shared" si="767"/>
        <v>March</v>
      </c>
      <c r="R6994" s="30" t="str">
        <f t="shared" si="768"/>
        <v>29</v>
      </c>
      <c r="W6994" t="str">
        <f t="shared" si="769"/>
        <v>ok</v>
      </c>
    </row>
    <row r="6995" spans="1:23" x14ac:dyDescent="0.3">
      <c r="A6995" t="s">
        <v>7037</v>
      </c>
      <c r="B6995" t="s">
        <v>47</v>
      </c>
      <c r="C6995" t="s">
        <v>12</v>
      </c>
      <c r="D6995" t="s">
        <v>48</v>
      </c>
      <c r="E6995" t="s">
        <v>14</v>
      </c>
      <c r="F6995" t="s">
        <v>21</v>
      </c>
      <c r="G6995" s="5">
        <v>16752.490000000002</v>
      </c>
      <c r="H6995" s="5">
        <f t="shared" si="763"/>
        <v>301.54482000000002</v>
      </c>
      <c r="I6995" s="6">
        <v>4</v>
      </c>
      <c r="J6995" s="6">
        <v>67009.960000000006</v>
      </c>
      <c r="K6995" s="5">
        <f t="shared" si="764"/>
        <v>1206.1792800000001</v>
      </c>
      <c r="L6995" s="7">
        <v>1.32</v>
      </c>
      <c r="M6995" s="7">
        <v>4883</v>
      </c>
      <c r="N6995" s="3">
        <v>45575</v>
      </c>
      <c r="O6995" s="4" t="str">
        <f t="shared" si="765"/>
        <v>2024-10</v>
      </c>
      <c r="P6995" s="4" t="str">
        <f t="shared" si="766"/>
        <v>10</v>
      </c>
      <c r="Q6995" s="4" t="str">
        <f t="shared" si="767"/>
        <v>October</v>
      </c>
      <c r="R6995" s="30" t="str">
        <f t="shared" si="768"/>
        <v>10</v>
      </c>
      <c r="W6995" t="str">
        <f t="shared" si="769"/>
        <v>ok</v>
      </c>
    </row>
    <row r="6996" spans="1:23" x14ac:dyDescent="0.3">
      <c r="A6996" t="s">
        <v>7038</v>
      </c>
      <c r="B6996" t="s">
        <v>33</v>
      </c>
      <c r="C6996" t="s">
        <v>12</v>
      </c>
      <c r="D6996" t="s">
        <v>34</v>
      </c>
      <c r="E6996" t="s">
        <v>20</v>
      </c>
      <c r="F6996" t="s">
        <v>15</v>
      </c>
      <c r="G6996" s="5">
        <v>5298.68</v>
      </c>
      <c r="H6996" s="5">
        <f t="shared" si="763"/>
        <v>95.376239999999996</v>
      </c>
      <c r="I6996" s="6">
        <v>3</v>
      </c>
      <c r="J6996" s="6">
        <v>15896.04</v>
      </c>
      <c r="K6996" s="5">
        <f t="shared" si="764"/>
        <v>286.12871999999999</v>
      </c>
      <c r="L6996" s="7">
        <v>4.1100000000000003</v>
      </c>
      <c r="M6996" s="7">
        <v>3257</v>
      </c>
      <c r="N6996" s="3">
        <v>45564</v>
      </c>
      <c r="O6996" s="4" t="str">
        <f t="shared" si="765"/>
        <v>2024-09</v>
      </c>
      <c r="P6996" s="4" t="str">
        <f t="shared" si="766"/>
        <v>09</v>
      </c>
      <c r="Q6996" s="4" t="str">
        <f t="shared" si="767"/>
        <v>September</v>
      </c>
      <c r="R6996" s="30" t="str">
        <f t="shared" si="768"/>
        <v>29</v>
      </c>
      <c r="W6996" t="str">
        <f t="shared" si="769"/>
        <v>ok</v>
      </c>
    </row>
    <row r="6997" spans="1:23" x14ac:dyDescent="0.3">
      <c r="A6997" t="s">
        <v>7039</v>
      </c>
      <c r="B6997" t="s">
        <v>33</v>
      </c>
      <c r="C6997" t="s">
        <v>12</v>
      </c>
      <c r="D6997" t="s">
        <v>34</v>
      </c>
      <c r="E6997" t="s">
        <v>20</v>
      </c>
      <c r="F6997" t="s">
        <v>60</v>
      </c>
      <c r="G6997" s="5">
        <v>15896.15</v>
      </c>
      <c r="H6997" s="5">
        <f t="shared" si="763"/>
        <v>286.13069999999999</v>
      </c>
      <c r="I6997" s="6">
        <v>3</v>
      </c>
      <c r="J6997" s="6">
        <v>47688.45</v>
      </c>
      <c r="K6997" s="5">
        <f t="shared" si="764"/>
        <v>858.39210000000003</v>
      </c>
      <c r="L6997" s="7">
        <v>3.32</v>
      </c>
      <c r="M6997" s="7">
        <v>4007</v>
      </c>
      <c r="N6997" s="3">
        <v>45391</v>
      </c>
      <c r="O6997" s="4" t="str">
        <f t="shared" si="765"/>
        <v>2024-04</v>
      </c>
      <c r="P6997" s="4" t="str">
        <f t="shared" si="766"/>
        <v>04</v>
      </c>
      <c r="Q6997" s="4" t="str">
        <f t="shared" si="767"/>
        <v>April</v>
      </c>
      <c r="R6997" s="30" t="str">
        <f t="shared" si="768"/>
        <v>09</v>
      </c>
      <c r="W6997" t="str">
        <f t="shared" si="769"/>
        <v>ok</v>
      </c>
    </row>
    <row r="6998" spans="1:23" x14ac:dyDescent="0.3">
      <c r="A6998" t="s">
        <v>7040</v>
      </c>
      <c r="B6998" t="s">
        <v>23</v>
      </c>
      <c r="C6998" t="s">
        <v>24</v>
      </c>
      <c r="D6998" t="s">
        <v>25</v>
      </c>
      <c r="E6998" t="s">
        <v>20</v>
      </c>
      <c r="F6998" t="s">
        <v>26</v>
      </c>
      <c r="G6998" s="5">
        <v>19987.87</v>
      </c>
      <c r="H6998" s="5">
        <f t="shared" si="763"/>
        <v>359.78165999999993</v>
      </c>
      <c r="I6998" s="6">
        <v>4</v>
      </c>
      <c r="J6998" s="6">
        <v>79951.48</v>
      </c>
      <c r="K6998" s="5">
        <f t="shared" si="764"/>
        <v>1439.1266399999997</v>
      </c>
      <c r="L6998" s="7">
        <v>2.92</v>
      </c>
      <c r="M6998" s="7">
        <v>1312</v>
      </c>
      <c r="N6998" s="3">
        <v>45481</v>
      </c>
      <c r="O6998" s="4" t="str">
        <f t="shared" si="765"/>
        <v>2024-07</v>
      </c>
      <c r="P6998" s="4" t="str">
        <f t="shared" si="766"/>
        <v>07</v>
      </c>
      <c r="Q6998" s="4" t="str">
        <f t="shared" si="767"/>
        <v>July</v>
      </c>
      <c r="R6998" s="30" t="str">
        <f t="shared" si="768"/>
        <v>08</v>
      </c>
      <c r="W6998" t="str">
        <f t="shared" si="769"/>
        <v>ok</v>
      </c>
    </row>
    <row r="6999" spans="1:23" x14ac:dyDescent="0.3">
      <c r="A6999" t="s">
        <v>7041</v>
      </c>
      <c r="B6999" t="s">
        <v>33</v>
      </c>
      <c r="C6999" t="s">
        <v>12</v>
      </c>
      <c r="D6999" t="s">
        <v>34</v>
      </c>
      <c r="E6999" t="s">
        <v>45</v>
      </c>
      <c r="F6999" t="s">
        <v>60</v>
      </c>
      <c r="G6999" s="5">
        <v>4075.16</v>
      </c>
      <c r="H6999" s="5">
        <f t="shared" si="763"/>
        <v>73.352879999999985</v>
      </c>
      <c r="I6999" s="6">
        <v>2</v>
      </c>
      <c r="J6999" s="6">
        <v>8150.32</v>
      </c>
      <c r="K6999" s="5">
        <f t="shared" si="764"/>
        <v>146.70575999999997</v>
      </c>
      <c r="L6999" s="7">
        <v>3.66</v>
      </c>
      <c r="M6999" s="7">
        <v>3851</v>
      </c>
      <c r="N6999" s="3">
        <v>45556</v>
      </c>
      <c r="O6999" s="4" t="str">
        <f t="shared" si="765"/>
        <v>2024-09</v>
      </c>
      <c r="P6999" s="4" t="str">
        <f t="shared" si="766"/>
        <v>09</v>
      </c>
      <c r="Q6999" s="4" t="str">
        <f t="shared" si="767"/>
        <v>September</v>
      </c>
      <c r="R6999" s="30" t="str">
        <f t="shared" si="768"/>
        <v>21</v>
      </c>
      <c r="W6999" t="str">
        <f t="shared" si="769"/>
        <v>ok</v>
      </c>
    </row>
    <row r="7000" spans="1:23" x14ac:dyDescent="0.3">
      <c r="A7000" t="s">
        <v>7042</v>
      </c>
      <c r="B7000" t="s">
        <v>47</v>
      </c>
      <c r="C7000" t="s">
        <v>12</v>
      </c>
      <c r="D7000" t="s">
        <v>48</v>
      </c>
      <c r="E7000" t="s">
        <v>20</v>
      </c>
      <c r="F7000" t="s">
        <v>60</v>
      </c>
      <c r="G7000" s="5">
        <v>14980.49</v>
      </c>
      <c r="H7000" s="5">
        <f t="shared" si="763"/>
        <v>269.64882</v>
      </c>
      <c r="I7000" s="6">
        <v>3</v>
      </c>
      <c r="J7000" s="6">
        <v>44941.47</v>
      </c>
      <c r="K7000" s="5">
        <f t="shared" si="764"/>
        <v>808.94646</v>
      </c>
      <c r="L7000" s="7">
        <v>2.4700000000000002</v>
      </c>
      <c r="M7000" s="7">
        <v>263</v>
      </c>
      <c r="N7000" s="3">
        <v>45508</v>
      </c>
      <c r="O7000" s="4" t="str">
        <f t="shared" si="765"/>
        <v>2024-08</v>
      </c>
      <c r="P7000" s="4" t="str">
        <f t="shared" si="766"/>
        <v>08</v>
      </c>
      <c r="Q7000" s="4" t="str">
        <f t="shared" si="767"/>
        <v>August</v>
      </c>
      <c r="R7000" s="30" t="str">
        <f t="shared" si="768"/>
        <v>04</v>
      </c>
      <c r="W7000" t="str">
        <f t="shared" si="769"/>
        <v>ok</v>
      </c>
    </row>
    <row r="7001" spans="1:23" x14ac:dyDescent="0.3">
      <c r="A7001" t="s">
        <v>7043</v>
      </c>
      <c r="B7001" t="s">
        <v>33</v>
      </c>
      <c r="C7001" t="s">
        <v>12</v>
      </c>
      <c r="D7001" t="s">
        <v>34</v>
      </c>
      <c r="E7001" t="s">
        <v>20</v>
      </c>
      <c r="F7001" t="s">
        <v>26</v>
      </c>
      <c r="G7001" s="5">
        <v>16938.27</v>
      </c>
      <c r="H7001" s="5">
        <f t="shared" si="763"/>
        <v>304.88885999999997</v>
      </c>
      <c r="I7001" s="6">
        <v>5</v>
      </c>
      <c r="J7001" s="6">
        <v>84691.35</v>
      </c>
      <c r="K7001" s="5">
        <f t="shared" si="764"/>
        <v>1524.4442999999999</v>
      </c>
      <c r="L7001" s="7">
        <v>1.32</v>
      </c>
      <c r="M7001" s="7">
        <v>3257</v>
      </c>
      <c r="N7001" s="3">
        <v>45348</v>
      </c>
      <c r="O7001" s="4" t="str">
        <f t="shared" si="765"/>
        <v>2024-02</v>
      </c>
      <c r="P7001" s="4" t="str">
        <f t="shared" si="766"/>
        <v>02</v>
      </c>
      <c r="Q7001" s="4" t="str">
        <f t="shared" si="767"/>
        <v>February</v>
      </c>
      <c r="R7001" s="30" t="str">
        <f t="shared" si="768"/>
        <v>26</v>
      </c>
      <c r="W7001" t="str">
        <f t="shared" si="769"/>
        <v>ok</v>
      </c>
    </row>
    <row r="7002" spans="1:23" x14ac:dyDescent="0.3">
      <c r="A7002" t="s">
        <v>7044</v>
      </c>
      <c r="B7002" t="s">
        <v>17</v>
      </c>
      <c r="C7002" t="s">
        <v>18</v>
      </c>
      <c r="D7002" t="s">
        <v>19</v>
      </c>
      <c r="E7002" t="s">
        <v>14</v>
      </c>
      <c r="F7002" t="s">
        <v>31</v>
      </c>
      <c r="G7002" s="5">
        <v>1393.11</v>
      </c>
      <c r="H7002" s="5">
        <f t="shared" si="763"/>
        <v>25.075979999999998</v>
      </c>
      <c r="I7002" s="6">
        <v>4</v>
      </c>
      <c r="J7002" s="6">
        <v>5572.44</v>
      </c>
      <c r="K7002" s="5">
        <f t="shared" si="764"/>
        <v>100.30391999999999</v>
      </c>
      <c r="L7002" s="7">
        <v>4.09</v>
      </c>
      <c r="M7002" s="7">
        <v>1990</v>
      </c>
      <c r="N7002" s="3">
        <v>45537</v>
      </c>
      <c r="O7002" s="4" t="str">
        <f t="shared" si="765"/>
        <v>2024-09</v>
      </c>
      <c r="P7002" s="4" t="str">
        <f t="shared" si="766"/>
        <v>09</v>
      </c>
      <c r="Q7002" s="4" t="str">
        <f t="shared" si="767"/>
        <v>September</v>
      </c>
      <c r="R7002" s="30" t="str">
        <f t="shared" si="768"/>
        <v>02</v>
      </c>
      <c r="W7002" t="str">
        <f t="shared" si="769"/>
        <v>ok</v>
      </c>
    </row>
    <row r="7003" spans="1:23" x14ac:dyDescent="0.3">
      <c r="A7003" t="s">
        <v>7045</v>
      </c>
      <c r="B7003" t="s">
        <v>17</v>
      </c>
      <c r="C7003" t="s">
        <v>18</v>
      </c>
      <c r="D7003" t="s">
        <v>19</v>
      </c>
      <c r="E7003" t="s">
        <v>14</v>
      </c>
      <c r="F7003" t="s">
        <v>38</v>
      </c>
      <c r="G7003" s="5">
        <v>13333.2</v>
      </c>
      <c r="H7003" s="5">
        <f t="shared" si="763"/>
        <v>239.99760000000001</v>
      </c>
      <c r="I7003" s="6">
        <v>4</v>
      </c>
      <c r="J7003" s="6">
        <v>53332.800000000003</v>
      </c>
      <c r="K7003" s="5">
        <f t="shared" si="764"/>
        <v>959.99040000000002</v>
      </c>
      <c r="L7003" s="7">
        <v>1.04</v>
      </c>
      <c r="M7003" s="7">
        <v>604</v>
      </c>
      <c r="N7003" s="3">
        <v>45373</v>
      </c>
      <c r="O7003" s="4" t="str">
        <f t="shared" si="765"/>
        <v>2024-03</v>
      </c>
      <c r="P7003" s="4" t="str">
        <f t="shared" si="766"/>
        <v>03</v>
      </c>
      <c r="Q7003" s="4" t="str">
        <f t="shared" si="767"/>
        <v>March</v>
      </c>
      <c r="R7003" s="30" t="str">
        <f t="shared" si="768"/>
        <v>22</v>
      </c>
      <c r="W7003" t="str">
        <f t="shared" si="769"/>
        <v>ok</v>
      </c>
    </row>
    <row r="7004" spans="1:23" x14ac:dyDescent="0.3">
      <c r="A7004" t="s">
        <v>7046</v>
      </c>
      <c r="B7004" t="s">
        <v>36</v>
      </c>
      <c r="C7004" t="s">
        <v>18</v>
      </c>
      <c r="D7004" t="s">
        <v>37</v>
      </c>
      <c r="E7004" t="s">
        <v>14</v>
      </c>
      <c r="F7004" t="s">
        <v>26</v>
      </c>
      <c r="G7004" s="5">
        <v>10320.24</v>
      </c>
      <c r="H7004" s="5">
        <f t="shared" si="763"/>
        <v>185.76431999999997</v>
      </c>
      <c r="I7004" s="6">
        <v>4</v>
      </c>
      <c r="J7004" s="6">
        <v>41280.959999999999</v>
      </c>
      <c r="K7004" s="5">
        <f t="shared" si="764"/>
        <v>743.05727999999988</v>
      </c>
      <c r="L7004" s="7">
        <v>3.24</v>
      </c>
      <c r="M7004" s="7">
        <v>417</v>
      </c>
      <c r="N7004" s="3">
        <v>45478</v>
      </c>
      <c r="O7004" s="4" t="str">
        <f t="shared" si="765"/>
        <v>2024-07</v>
      </c>
      <c r="P7004" s="4" t="str">
        <f t="shared" si="766"/>
        <v>07</v>
      </c>
      <c r="Q7004" s="4" t="str">
        <f t="shared" si="767"/>
        <v>July</v>
      </c>
      <c r="R7004" s="30" t="str">
        <f t="shared" si="768"/>
        <v>05</v>
      </c>
      <c r="W7004" t="str">
        <f t="shared" si="769"/>
        <v>ok</v>
      </c>
    </row>
    <row r="7005" spans="1:23" x14ac:dyDescent="0.3">
      <c r="A7005" t="s">
        <v>7047</v>
      </c>
      <c r="B7005" t="s">
        <v>23</v>
      </c>
      <c r="C7005" t="s">
        <v>24</v>
      </c>
      <c r="D7005" t="s">
        <v>25</v>
      </c>
      <c r="E7005" t="s">
        <v>45</v>
      </c>
      <c r="F7005" t="s">
        <v>15</v>
      </c>
      <c r="G7005" s="5">
        <v>15550.63</v>
      </c>
      <c r="H7005" s="5">
        <f t="shared" si="763"/>
        <v>279.91133999999994</v>
      </c>
      <c r="I7005" s="6">
        <v>2</v>
      </c>
      <c r="J7005" s="6">
        <v>31101.26</v>
      </c>
      <c r="K7005" s="5">
        <f t="shared" si="764"/>
        <v>559.82267999999988</v>
      </c>
      <c r="L7005" s="7">
        <v>2.8</v>
      </c>
      <c r="M7005" s="7">
        <v>2083</v>
      </c>
      <c r="N7005" s="3">
        <v>45434</v>
      </c>
      <c r="O7005" s="4" t="str">
        <f t="shared" si="765"/>
        <v>2024-05</v>
      </c>
      <c r="P7005" s="4" t="str">
        <f t="shared" si="766"/>
        <v>05</v>
      </c>
      <c r="Q7005" s="4" t="str">
        <f t="shared" si="767"/>
        <v>May</v>
      </c>
      <c r="R7005" s="30" t="str">
        <f t="shared" si="768"/>
        <v>22</v>
      </c>
      <c r="W7005" t="str">
        <f t="shared" si="769"/>
        <v>ok</v>
      </c>
    </row>
    <row r="7006" spans="1:23" x14ac:dyDescent="0.3">
      <c r="A7006" t="s">
        <v>7048</v>
      </c>
      <c r="B7006" t="s">
        <v>41</v>
      </c>
      <c r="C7006" t="s">
        <v>42</v>
      </c>
      <c r="D7006" t="s">
        <v>43</v>
      </c>
      <c r="E7006" t="s">
        <v>45</v>
      </c>
      <c r="F7006" t="s">
        <v>21</v>
      </c>
      <c r="G7006" s="5">
        <v>8914.34</v>
      </c>
      <c r="H7006" s="5">
        <f t="shared" si="763"/>
        <v>160.45811999999998</v>
      </c>
      <c r="I7006" s="6">
        <v>5</v>
      </c>
      <c r="J7006" s="6">
        <v>44571.7</v>
      </c>
      <c r="K7006" s="5">
        <f t="shared" si="764"/>
        <v>802.29059999999993</v>
      </c>
      <c r="L7006" s="7">
        <v>1.1599999999999999</v>
      </c>
      <c r="M7006" s="7">
        <v>1415</v>
      </c>
      <c r="N7006" s="3">
        <v>45581</v>
      </c>
      <c r="O7006" s="4" t="str">
        <f t="shared" si="765"/>
        <v>2024-10</v>
      </c>
      <c r="P7006" s="4" t="str">
        <f t="shared" si="766"/>
        <v>10</v>
      </c>
      <c r="Q7006" s="4" t="str">
        <f t="shared" si="767"/>
        <v>October</v>
      </c>
      <c r="R7006" s="30" t="str">
        <f t="shared" si="768"/>
        <v>16</v>
      </c>
      <c r="W7006" t="str">
        <f t="shared" si="769"/>
        <v>ok</v>
      </c>
    </row>
    <row r="7007" spans="1:23" x14ac:dyDescent="0.3">
      <c r="A7007" t="s">
        <v>7049</v>
      </c>
      <c r="B7007" t="s">
        <v>17</v>
      </c>
      <c r="C7007" t="s">
        <v>18</v>
      </c>
      <c r="D7007" t="s">
        <v>19</v>
      </c>
      <c r="E7007" t="s">
        <v>14</v>
      </c>
      <c r="F7007" t="s">
        <v>21</v>
      </c>
      <c r="G7007" s="5">
        <v>11073.82</v>
      </c>
      <c r="H7007" s="5">
        <f t="shared" si="763"/>
        <v>199.32875999999999</v>
      </c>
      <c r="I7007" s="6">
        <v>3</v>
      </c>
      <c r="J7007" s="6">
        <v>33221.46</v>
      </c>
      <c r="K7007" s="5">
        <f t="shared" si="764"/>
        <v>597.98627999999997</v>
      </c>
      <c r="L7007" s="7">
        <v>1.64</v>
      </c>
      <c r="M7007" s="7">
        <v>2820</v>
      </c>
      <c r="N7007" s="3">
        <v>45612</v>
      </c>
      <c r="O7007" s="4" t="str">
        <f t="shared" si="765"/>
        <v>2024-11</v>
      </c>
      <c r="P7007" s="4" t="str">
        <f t="shared" si="766"/>
        <v>11</v>
      </c>
      <c r="Q7007" s="4" t="str">
        <f t="shared" si="767"/>
        <v>November</v>
      </c>
      <c r="R7007" s="30" t="str">
        <f t="shared" si="768"/>
        <v>16</v>
      </c>
      <c r="W7007" t="str">
        <f t="shared" si="769"/>
        <v>ok</v>
      </c>
    </row>
    <row r="7008" spans="1:23" x14ac:dyDescent="0.3">
      <c r="A7008" t="s">
        <v>7050</v>
      </c>
      <c r="B7008" t="s">
        <v>63</v>
      </c>
      <c r="C7008" t="s">
        <v>18</v>
      </c>
      <c r="D7008" t="s">
        <v>64</v>
      </c>
      <c r="E7008" t="s">
        <v>14</v>
      </c>
      <c r="F7008" t="s">
        <v>15</v>
      </c>
      <c r="G7008" s="5">
        <v>15240.44</v>
      </c>
      <c r="H7008" s="5">
        <f t="shared" si="763"/>
        <v>274.32792000000001</v>
      </c>
      <c r="I7008" s="6">
        <v>3</v>
      </c>
      <c r="J7008" s="6">
        <v>45721.32</v>
      </c>
      <c r="K7008" s="5">
        <f t="shared" si="764"/>
        <v>822.98376000000007</v>
      </c>
      <c r="L7008" s="7">
        <v>3.12</v>
      </c>
      <c r="M7008" s="7">
        <v>1967</v>
      </c>
      <c r="N7008" s="3">
        <v>45518</v>
      </c>
      <c r="O7008" s="4" t="str">
        <f t="shared" si="765"/>
        <v>2024-08</v>
      </c>
      <c r="P7008" s="4" t="str">
        <f t="shared" si="766"/>
        <v>08</v>
      </c>
      <c r="Q7008" s="4" t="str">
        <f t="shared" si="767"/>
        <v>August</v>
      </c>
      <c r="R7008" s="30" t="str">
        <f t="shared" si="768"/>
        <v>14</v>
      </c>
      <c r="W7008" t="str">
        <f t="shared" si="769"/>
        <v>ok</v>
      </c>
    </row>
    <row r="7009" spans="1:23" x14ac:dyDescent="0.3">
      <c r="A7009" t="s">
        <v>7051</v>
      </c>
      <c r="B7009" t="s">
        <v>23</v>
      </c>
      <c r="C7009" t="s">
        <v>24</v>
      </c>
      <c r="D7009" t="s">
        <v>25</v>
      </c>
      <c r="E7009" t="s">
        <v>20</v>
      </c>
      <c r="F7009" t="s">
        <v>38</v>
      </c>
      <c r="G7009" s="5">
        <v>537.26</v>
      </c>
      <c r="H7009" s="5">
        <f t="shared" si="763"/>
        <v>9.6706799999999991</v>
      </c>
      <c r="I7009" s="6">
        <v>3</v>
      </c>
      <c r="J7009" s="6">
        <v>1611.78</v>
      </c>
      <c r="K7009" s="5">
        <f t="shared" si="764"/>
        <v>29.012039999999999</v>
      </c>
      <c r="L7009" s="7">
        <v>4.33</v>
      </c>
      <c r="M7009" s="7">
        <v>2162</v>
      </c>
      <c r="N7009" s="3">
        <v>45369</v>
      </c>
      <c r="O7009" s="4" t="str">
        <f t="shared" si="765"/>
        <v>2024-03</v>
      </c>
      <c r="P7009" s="4" t="str">
        <f t="shared" si="766"/>
        <v>03</v>
      </c>
      <c r="Q7009" s="4" t="str">
        <f t="shared" si="767"/>
        <v>March</v>
      </c>
      <c r="R7009" s="30" t="str">
        <f t="shared" si="768"/>
        <v>18</v>
      </c>
      <c r="W7009" t="str">
        <f t="shared" si="769"/>
        <v>ok</v>
      </c>
    </row>
    <row r="7010" spans="1:23" x14ac:dyDescent="0.3">
      <c r="A7010" t="s">
        <v>7052</v>
      </c>
      <c r="B7010" t="s">
        <v>36</v>
      </c>
      <c r="C7010" t="s">
        <v>18</v>
      </c>
      <c r="D7010" t="s">
        <v>37</v>
      </c>
      <c r="E7010" t="s">
        <v>14</v>
      </c>
      <c r="F7010" t="s">
        <v>21</v>
      </c>
      <c r="G7010" s="5">
        <v>2213.34</v>
      </c>
      <c r="H7010" s="5">
        <f t="shared" si="763"/>
        <v>39.840119999999999</v>
      </c>
      <c r="I7010" s="6">
        <v>4</v>
      </c>
      <c r="J7010" s="6">
        <v>8853.36</v>
      </c>
      <c r="K7010" s="5">
        <f t="shared" si="764"/>
        <v>159.36048</v>
      </c>
      <c r="L7010" s="7">
        <v>1.84</v>
      </c>
      <c r="M7010" s="7">
        <v>1640</v>
      </c>
      <c r="N7010" s="3">
        <v>45594</v>
      </c>
      <c r="O7010" s="4" t="str">
        <f t="shared" si="765"/>
        <v>2024-10</v>
      </c>
      <c r="P7010" s="4" t="str">
        <f t="shared" si="766"/>
        <v>10</v>
      </c>
      <c r="Q7010" s="4" t="str">
        <f t="shared" si="767"/>
        <v>October</v>
      </c>
      <c r="R7010" s="30" t="str">
        <f t="shared" si="768"/>
        <v>29</v>
      </c>
      <c r="W7010" t="str">
        <f t="shared" si="769"/>
        <v>ok</v>
      </c>
    </row>
    <row r="7011" spans="1:23" x14ac:dyDescent="0.3">
      <c r="A7011" t="s">
        <v>7053</v>
      </c>
      <c r="B7011" t="s">
        <v>47</v>
      </c>
      <c r="C7011" t="s">
        <v>12</v>
      </c>
      <c r="D7011" t="s">
        <v>48</v>
      </c>
      <c r="E7011" t="s">
        <v>14</v>
      </c>
      <c r="F7011" t="s">
        <v>26</v>
      </c>
      <c r="G7011" s="5">
        <v>311.18</v>
      </c>
      <c r="H7011" s="5">
        <f t="shared" si="763"/>
        <v>5.6012399999999998</v>
      </c>
      <c r="I7011" s="6">
        <v>4</v>
      </c>
      <c r="J7011" s="6">
        <v>1244.72</v>
      </c>
      <c r="K7011" s="5">
        <f t="shared" si="764"/>
        <v>22.404959999999999</v>
      </c>
      <c r="L7011" s="7">
        <v>4.46</v>
      </c>
      <c r="M7011" s="7">
        <v>3011</v>
      </c>
      <c r="N7011" s="3">
        <v>45530</v>
      </c>
      <c r="O7011" s="4" t="str">
        <f t="shared" si="765"/>
        <v>2024-08</v>
      </c>
      <c r="P7011" s="4" t="str">
        <f t="shared" si="766"/>
        <v>08</v>
      </c>
      <c r="Q7011" s="4" t="str">
        <f t="shared" si="767"/>
        <v>August</v>
      </c>
      <c r="R7011" s="30" t="str">
        <f t="shared" si="768"/>
        <v>26</v>
      </c>
      <c r="W7011" t="str">
        <f t="shared" si="769"/>
        <v>ok</v>
      </c>
    </row>
    <row r="7012" spans="1:23" x14ac:dyDescent="0.3">
      <c r="A7012" t="s">
        <v>7054</v>
      </c>
      <c r="B7012" t="s">
        <v>47</v>
      </c>
      <c r="C7012" t="s">
        <v>12</v>
      </c>
      <c r="D7012" t="s">
        <v>48</v>
      </c>
      <c r="E7012" t="s">
        <v>20</v>
      </c>
      <c r="F7012" t="s">
        <v>60</v>
      </c>
      <c r="G7012" s="5">
        <v>19549.3</v>
      </c>
      <c r="H7012" s="5">
        <f t="shared" si="763"/>
        <v>351.88739999999996</v>
      </c>
      <c r="I7012" s="6">
        <v>3</v>
      </c>
      <c r="J7012" s="6">
        <v>58647.9</v>
      </c>
      <c r="K7012" s="5">
        <f t="shared" si="764"/>
        <v>1055.6621999999998</v>
      </c>
      <c r="L7012" s="7">
        <v>2.35</v>
      </c>
      <c r="M7012" s="7">
        <v>241</v>
      </c>
      <c r="N7012" s="3">
        <v>45579</v>
      </c>
      <c r="O7012" s="4" t="str">
        <f t="shared" si="765"/>
        <v>2024-10</v>
      </c>
      <c r="P7012" s="4" t="str">
        <f t="shared" si="766"/>
        <v>10</v>
      </c>
      <c r="Q7012" s="4" t="str">
        <f t="shared" si="767"/>
        <v>October</v>
      </c>
      <c r="R7012" s="30" t="str">
        <f t="shared" si="768"/>
        <v>14</v>
      </c>
      <c r="W7012" t="str">
        <f t="shared" si="769"/>
        <v>ok</v>
      </c>
    </row>
    <row r="7013" spans="1:23" x14ac:dyDescent="0.3">
      <c r="A7013" t="s">
        <v>7055</v>
      </c>
      <c r="B7013" t="s">
        <v>17</v>
      </c>
      <c r="C7013" t="s">
        <v>18</v>
      </c>
      <c r="D7013" t="s">
        <v>19</v>
      </c>
      <c r="E7013" t="s">
        <v>20</v>
      </c>
      <c r="F7013" t="s">
        <v>38</v>
      </c>
      <c r="G7013" s="5">
        <v>14699.08</v>
      </c>
      <c r="H7013" s="5">
        <f t="shared" si="763"/>
        <v>264.58344</v>
      </c>
      <c r="I7013" s="6">
        <v>4</v>
      </c>
      <c r="J7013" s="6">
        <v>58796.32</v>
      </c>
      <c r="K7013" s="5">
        <f t="shared" si="764"/>
        <v>1058.33376</v>
      </c>
      <c r="L7013" s="7">
        <v>3.03</v>
      </c>
      <c r="M7013" s="7">
        <v>816</v>
      </c>
      <c r="N7013" s="3">
        <v>45456</v>
      </c>
      <c r="O7013" s="4" t="str">
        <f t="shared" si="765"/>
        <v>2024-06</v>
      </c>
      <c r="P7013" s="4" t="str">
        <f t="shared" si="766"/>
        <v>06</v>
      </c>
      <c r="Q7013" s="4" t="str">
        <f t="shared" si="767"/>
        <v>June</v>
      </c>
      <c r="R7013" s="30" t="str">
        <f t="shared" si="768"/>
        <v>13</v>
      </c>
      <c r="W7013" t="str">
        <f t="shared" si="769"/>
        <v>ok</v>
      </c>
    </row>
    <row r="7014" spans="1:23" x14ac:dyDescent="0.3">
      <c r="A7014" t="s">
        <v>7056</v>
      </c>
      <c r="B7014" t="s">
        <v>47</v>
      </c>
      <c r="C7014" t="s">
        <v>12</v>
      </c>
      <c r="D7014" t="s">
        <v>48</v>
      </c>
      <c r="E7014" t="s">
        <v>14</v>
      </c>
      <c r="F7014" t="s">
        <v>31</v>
      </c>
      <c r="G7014" s="5">
        <v>9394.42</v>
      </c>
      <c r="H7014" s="5">
        <f t="shared" si="763"/>
        <v>169.09956</v>
      </c>
      <c r="I7014" s="6">
        <v>5</v>
      </c>
      <c r="J7014" s="6">
        <v>46972.1</v>
      </c>
      <c r="K7014" s="5">
        <f t="shared" si="764"/>
        <v>845.49779999999998</v>
      </c>
      <c r="L7014" s="7">
        <v>1.97</v>
      </c>
      <c r="M7014" s="7">
        <v>3115</v>
      </c>
      <c r="N7014" s="3">
        <v>45445</v>
      </c>
      <c r="O7014" s="4" t="str">
        <f t="shared" si="765"/>
        <v>2024-06</v>
      </c>
      <c r="P7014" s="4" t="str">
        <f t="shared" si="766"/>
        <v>06</v>
      </c>
      <c r="Q7014" s="4" t="str">
        <f t="shared" si="767"/>
        <v>June</v>
      </c>
      <c r="R7014" s="30" t="str">
        <f t="shared" si="768"/>
        <v>02</v>
      </c>
      <c r="W7014" t="str">
        <f t="shared" si="769"/>
        <v>ok</v>
      </c>
    </row>
    <row r="7015" spans="1:23" x14ac:dyDescent="0.3">
      <c r="A7015" t="s">
        <v>7057</v>
      </c>
      <c r="B7015" t="s">
        <v>11</v>
      </c>
      <c r="C7015" t="s">
        <v>12</v>
      </c>
      <c r="D7015" t="s">
        <v>13</v>
      </c>
      <c r="E7015" t="s">
        <v>14</v>
      </c>
      <c r="F7015" t="s">
        <v>38</v>
      </c>
      <c r="G7015" s="5">
        <v>14337.78</v>
      </c>
      <c r="H7015" s="5">
        <f t="shared" si="763"/>
        <v>258.08004</v>
      </c>
      <c r="I7015" s="6">
        <v>3</v>
      </c>
      <c r="J7015" s="6">
        <v>43013.34</v>
      </c>
      <c r="K7015" s="5">
        <f t="shared" si="764"/>
        <v>774.24011999999993</v>
      </c>
      <c r="L7015" s="7">
        <v>1.5</v>
      </c>
      <c r="M7015" s="7">
        <v>3868</v>
      </c>
      <c r="N7015" s="3">
        <v>45326</v>
      </c>
      <c r="O7015" s="4" t="str">
        <f t="shared" si="765"/>
        <v>2024-02</v>
      </c>
      <c r="P7015" s="4" t="str">
        <f t="shared" si="766"/>
        <v>02</v>
      </c>
      <c r="Q7015" s="4" t="str">
        <f t="shared" si="767"/>
        <v>February</v>
      </c>
      <c r="R7015" s="30" t="str">
        <f t="shared" si="768"/>
        <v>04</v>
      </c>
      <c r="W7015" t="str">
        <f t="shared" si="769"/>
        <v>ok</v>
      </c>
    </row>
    <row r="7016" spans="1:23" x14ac:dyDescent="0.3">
      <c r="A7016" t="s">
        <v>7058</v>
      </c>
      <c r="B7016" t="s">
        <v>17</v>
      </c>
      <c r="C7016" t="s">
        <v>18</v>
      </c>
      <c r="D7016" t="s">
        <v>19</v>
      </c>
      <c r="E7016" t="s">
        <v>20</v>
      </c>
      <c r="F7016" t="s">
        <v>38</v>
      </c>
      <c r="G7016" s="5">
        <v>145.71</v>
      </c>
      <c r="H7016" s="5">
        <f t="shared" si="763"/>
        <v>2.6227800000000001</v>
      </c>
      <c r="I7016" s="6">
        <v>5</v>
      </c>
      <c r="J7016" s="6">
        <v>728.55</v>
      </c>
      <c r="K7016" s="5">
        <f t="shared" si="764"/>
        <v>13.113900000000001</v>
      </c>
      <c r="L7016" s="7">
        <v>3.42</v>
      </c>
      <c r="M7016" s="7">
        <v>1999</v>
      </c>
      <c r="N7016" s="3">
        <v>45370</v>
      </c>
      <c r="O7016" s="4" t="str">
        <f t="shared" si="765"/>
        <v>2024-03</v>
      </c>
      <c r="P7016" s="4" t="str">
        <f t="shared" si="766"/>
        <v>03</v>
      </c>
      <c r="Q7016" s="4" t="str">
        <f t="shared" si="767"/>
        <v>March</v>
      </c>
      <c r="R7016" s="30" t="str">
        <f t="shared" si="768"/>
        <v>19</v>
      </c>
      <c r="W7016" t="str">
        <f t="shared" si="769"/>
        <v>ok</v>
      </c>
    </row>
    <row r="7017" spans="1:23" x14ac:dyDescent="0.3">
      <c r="A7017" t="s">
        <v>7059</v>
      </c>
      <c r="B7017" t="s">
        <v>17</v>
      </c>
      <c r="C7017" t="s">
        <v>18</v>
      </c>
      <c r="D7017" t="s">
        <v>19</v>
      </c>
      <c r="E7017" t="s">
        <v>14</v>
      </c>
      <c r="F7017" t="s">
        <v>21</v>
      </c>
      <c r="G7017" s="5">
        <v>8986.09</v>
      </c>
      <c r="H7017" s="5">
        <f t="shared" si="763"/>
        <v>161.74961999999999</v>
      </c>
      <c r="I7017" s="6">
        <v>2</v>
      </c>
      <c r="J7017" s="6">
        <v>17972.18</v>
      </c>
      <c r="K7017" s="5">
        <f t="shared" si="764"/>
        <v>323.49923999999999</v>
      </c>
      <c r="L7017" s="7">
        <v>2.75</v>
      </c>
      <c r="M7017" s="7">
        <v>4723</v>
      </c>
      <c r="N7017" s="3">
        <v>45448</v>
      </c>
      <c r="O7017" s="4" t="str">
        <f t="shared" si="765"/>
        <v>2024-06</v>
      </c>
      <c r="P7017" s="4" t="str">
        <f t="shared" si="766"/>
        <v>06</v>
      </c>
      <c r="Q7017" s="4" t="str">
        <f t="shared" si="767"/>
        <v>June</v>
      </c>
      <c r="R7017" s="30" t="str">
        <f t="shared" si="768"/>
        <v>05</v>
      </c>
      <c r="W7017" t="str">
        <f t="shared" si="769"/>
        <v>ok</v>
      </c>
    </row>
    <row r="7018" spans="1:23" x14ac:dyDescent="0.3">
      <c r="A7018" t="s">
        <v>7060</v>
      </c>
      <c r="B7018" t="s">
        <v>17</v>
      </c>
      <c r="C7018" t="s">
        <v>18</v>
      </c>
      <c r="D7018" t="s">
        <v>19</v>
      </c>
      <c r="E7018" t="s">
        <v>45</v>
      </c>
      <c r="F7018" t="s">
        <v>31</v>
      </c>
      <c r="G7018" s="5">
        <v>16265.6</v>
      </c>
      <c r="H7018" s="5">
        <f t="shared" si="763"/>
        <v>292.7808</v>
      </c>
      <c r="I7018" s="6">
        <v>4</v>
      </c>
      <c r="J7018" s="6">
        <v>65062.400000000001</v>
      </c>
      <c r="K7018" s="5">
        <f t="shared" si="764"/>
        <v>1171.1232</v>
      </c>
      <c r="L7018" s="7">
        <v>1.58</v>
      </c>
      <c r="M7018" s="7">
        <v>4066</v>
      </c>
      <c r="N7018" s="3">
        <v>45319</v>
      </c>
      <c r="O7018" s="4" t="str">
        <f t="shared" si="765"/>
        <v>2024-01</v>
      </c>
      <c r="P7018" s="4" t="str">
        <f t="shared" si="766"/>
        <v>01</v>
      </c>
      <c r="Q7018" s="4" t="str">
        <f t="shared" si="767"/>
        <v>January</v>
      </c>
      <c r="R7018" s="30" t="str">
        <f t="shared" si="768"/>
        <v>28</v>
      </c>
      <c r="W7018" t="str">
        <f t="shared" si="769"/>
        <v>ok</v>
      </c>
    </row>
    <row r="7019" spans="1:23" x14ac:dyDescent="0.3">
      <c r="A7019" t="s">
        <v>7061</v>
      </c>
      <c r="B7019" t="s">
        <v>28</v>
      </c>
      <c r="C7019" t="s">
        <v>29</v>
      </c>
      <c r="D7019" t="s">
        <v>30</v>
      </c>
      <c r="E7019" t="s">
        <v>45</v>
      </c>
      <c r="F7019" t="s">
        <v>38</v>
      </c>
      <c r="G7019" s="5">
        <v>9198.14</v>
      </c>
      <c r="H7019" s="5">
        <f t="shared" si="763"/>
        <v>165.56651999999997</v>
      </c>
      <c r="I7019" s="6">
        <v>1</v>
      </c>
      <c r="J7019" s="6">
        <v>9198.14</v>
      </c>
      <c r="K7019" s="5">
        <f t="shared" si="764"/>
        <v>165.56651999999997</v>
      </c>
      <c r="L7019" s="7">
        <v>1.2</v>
      </c>
      <c r="M7019" s="7">
        <v>4386</v>
      </c>
      <c r="N7019" s="3">
        <v>45479</v>
      </c>
      <c r="O7019" s="4" t="str">
        <f t="shared" si="765"/>
        <v>2024-07</v>
      </c>
      <c r="P7019" s="4" t="str">
        <f t="shared" si="766"/>
        <v>07</v>
      </c>
      <c r="Q7019" s="4" t="str">
        <f t="shared" si="767"/>
        <v>July</v>
      </c>
      <c r="R7019" s="30" t="str">
        <f t="shared" si="768"/>
        <v>06</v>
      </c>
      <c r="W7019" t="str">
        <f t="shared" si="769"/>
        <v>ok</v>
      </c>
    </row>
    <row r="7020" spans="1:23" x14ac:dyDescent="0.3">
      <c r="A7020" t="s">
        <v>7062</v>
      </c>
      <c r="B7020" t="s">
        <v>11</v>
      </c>
      <c r="C7020" t="s">
        <v>12</v>
      </c>
      <c r="D7020" t="s">
        <v>13</v>
      </c>
      <c r="E7020" t="s">
        <v>14</v>
      </c>
      <c r="F7020" t="s">
        <v>15</v>
      </c>
      <c r="G7020" s="5">
        <v>14633.71</v>
      </c>
      <c r="H7020" s="5">
        <f t="shared" si="763"/>
        <v>263.40677999999997</v>
      </c>
      <c r="I7020" s="6">
        <v>2</v>
      </c>
      <c r="J7020" s="6">
        <v>29267.42</v>
      </c>
      <c r="K7020" s="5">
        <f t="shared" si="764"/>
        <v>526.81355999999994</v>
      </c>
      <c r="L7020" s="7">
        <v>2.1800000000000002</v>
      </c>
      <c r="M7020" s="7">
        <v>4324</v>
      </c>
      <c r="N7020" s="3">
        <v>45595</v>
      </c>
      <c r="O7020" s="4" t="str">
        <f t="shared" si="765"/>
        <v>2024-10</v>
      </c>
      <c r="P7020" s="4" t="str">
        <f t="shared" si="766"/>
        <v>10</v>
      </c>
      <c r="Q7020" s="4" t="str">
        <f t="shared" si="767"/>
        <v>October</v>
      </c>
      <c r="R7020" s="30" t="str">
        <f t="shared" si="768"/>
        <v>30</v>
      </c>
      <c r="W7020" t="str">
        <f t="shared" si="769"/>
        <v>ok</v>
      </c>
    </row>
    <row r="7021" spans="1:23" x14ac:dyDescent="0.3">
      <c r="A7021" t="s">
        <v>7063</v>
      </c>
      <c r="B7021" t="s">
        <v>47</v>
      </c>
      <c r="C7021" t="s">
        <v>12</v>
      </c>
      <c r="D7021" t="s">
        <v>48</v>
      </c>
      <c r="E7021" t="s">
        <v>45</v>
      </c>
      <c r="F7021" t="s">
        <v>21</v>
      </c>
      <c r="G7021" s="5">
        <v>13449.46</v>
      </c>
      <c r="H7021" s="5">
        <f t="shared" si="763"/>
        <v>242.09027999999998</v>
      </c>
      <c r="I7021" s="6">
        <v>5</v>
      </c>
      <c r="J7021" s="6">
        <v>67247.3</v>
      </c>
      <c r="K7021" s="5">
        <f t="shared" si="764"/>
        <v>1210.4513999999999</v>
      </c>
      <c r="L7021" s="7">
        <v>4.7300000000000004</v>
      </c>
      <c r="M7021" s="7">
        <v>2485</v>
      </c>
      <c r="N7021" s="3">
        <v>45546</v>
      </c>
      <c r="O7021" s="4" t="str">
        <f t="shared" si="765"/>
        <v>2024-09</v>
      </c>
      <c r="P7021" s="4" t="str">
        <f t="shared" si="766"/>
        <v>09</v>
      </c>
      <c r="Q7021" s="4" t="str">
        <f t="shared" si="767"/>
        <v>September</v>
      </c>
      <c r="R7021" s="30" t="str">
        <f t="shared" si="768"/>
        <v>11</v>
      </c>
      <c r="W7021" t="str">
        <f t="shared" si="769"/>
        <v>ok</v>
      </c>
    </row>
    <row r="7022" spans="1:23" x14ac:dyDescent="0.3">
      <c r="A7022" t="s">
        <v>7064</v>
      </c>
      <c r="B7022" t="s">
        <v>23</v>
      </c>
      <c r="C7022" t="s">
        <v>24</v>
      </c>
      <c r="D7022" t="s">
        <v>25</v>
      </c>
      <c r="E7022" t="s">
        <v>45</v>
      </c>
      <c r="F7022" t="s">
        <v>15</v>
      </c>
      <c r="G7022" s="5">
        <v>10126.02</v>
      </c>
      <c r="H7022" s="5">
        <f t="shared" si="763"/>
        <v>182.26836</v>
      </c>
      <c r="I7022" s="6">
        <v>3</v>
      </c>
      <c r="J7022" s="6">
        <v>30378.06</v>
      </c>
      <c r="K7022" s="5">
        <f t="shared" si="764"/>
        <v>546.80507999999998</v>
      </c>
      <c r="L7022" s="7">
        <v>3.17</v>
      </c>
      <c r="M7022" s="7">
        <v>1376</v>
      </c>
      <c r="N7022" s="3">
        <v>45390</v>
      </c>
      <c r="O7022" s="4" t="str">
        <f t="shared" si="765"/>
        <v>2024-04</v>
      </c>
      <c r="P7022" s="4" t="str">
        <f t="shared" si="766"/>
        <v>04</v>
      </c>
      <c r="Q7022" s="4" t="str">
        <f t="shared" si="767"/>
        <v>April</v>
      </c>
      <c r="R7022" s="30" t="str">
        <f t="shared" si="768"/>
        <v>08</v>
      </c>
      <c r="W7022" t="str">
        <f t="shared" si="769"/>
        <v>ok</v>
      </c>
    </row>
    <row r="7023" spans="1:23" x14ac:dyDescent="0.3">
      <c r="A7023" t="s">
        <v>7065</v>
      </c>
      <c r="B7023" t="s">
        <v>23</v>
      </c>
      <c r="C7023" t="s">
        <v>24</v>
      </c>
      <c r="D7023" t="s">
        <v>25</v>
      </c>
      <c r="E7023" t="s">
        <v>45</v>
      </c>
      <c r="F7023" t="s">
        <v>31</v>
      </c>
      <c r="G7023" s="5">
        <v>2078.92</v>
      </c>
      <c r="H7023" s="5">
        <f t="shared" si="763"/>
        <v>37.420560000000002</v>
      </c>
      <c r="I7023" s="6">
        <v>5</v>
      </c>
      <c r="J7023" s="6">
        <v>10394.6</v>
      </c>
      <c r="K7023" s="5">
        <f t="shared" si="764"/>
        <v>187.1028</v>
      </c>
      <c r="L7023" s="7">
        <v>4.13</v>
      </c>
      <c r="M7023" s="7">
        <v>1556</v>
      </c>
      <c r="N7023" s="3">
        <v>45635</v>
      </c>
      <c r="O7023" s="4" t="str">
        <f t="shared" si="765"/>
        <v>2024-12</v>
      </c>
      <c r="P7023" s="4" t="str">
        <f t="shared" si="766"/>
        <v>12</v>
      </c>
      <c r="Q7023" s="4" t="str">
        <f t="shared" si="767"/>
        <v>December</v>
      </c>
      <c r="R7023" s="30" t="str">
        <f t="shared" si="768"/>
        <v>09</v>
      </c>
      <c r="W7023" t="str">
        <f t="shared" si="769"/>
        <v>ok</v>
      </c>
    </row>
    <row r="7024" spans="1:23" x14ac:dyDescent="0.3">
      <c r="A7024" t="s">
        <v>7066</v>
      </c>
      <c r="B7024" t="s">
        <v>41</v>
      </c>
      <c r="C7024" t="s">
        <v>42</v>
      </c>
      <c r="D7024" t="s">
        <v>43</v>
      </c>
      <c r="E7024" t="s">
        <v>45</v>
      </c>
      <c r="F7024" t="s">
        <v>15</v>
      </c>
      <c r="G7024" s="5">
        <v>19927.849999999999</v>
      </c>
      <c r="H7024" s="5">
        <f t="shared" si="763"/>
        <v>358.70129999999995</v>
      </c>
      <c r="I7024" s="6">
        <v>4</v>
      </c>
      <c r="J7024" s="6">
        <v>79711.399999999994</v>
      </c>
      <c r="K7024" s="5">
        <f t="shared" si="764"/>
        <v>1434.8051999999998</v>
      </c>
      <c r="L7024" s="7">
        <v>3.94</v>
      </c>
      <c r="M7024" s="7">
        <v>2992</v>
      </c>
      <c r="N7024" s="3">
        <v>45404</v>
      </c>
      <c r="O7024" s="4" t="str">
        <f t="shared" si="765"/>
        <v>2024-04</v>
      </c>
      <c r="P7024" s="4" t="str">
        <f t="shared" si="766"/>
        <v>04</v>
      </c>
      <c r="Q7024" s="4" t="str">
        <f t="shared" si="767"/>
        <v>April</v>
      </c>
      <c r="R7024" s="30" t="str">
        <f t="shared" si="768"/>
        <v>22</v>
      </c>
      <c r="W7024" t="str">
        <f t="shared" si="769"/>
        <v>ok</v>
      </c>
    </row>
    <row r="7025" spans="1:23" x14ac:dyDescent="0.3">
      <c r="A7025" t="s">
        <v>7067</v>
      </c>
      <c r="B7025" t="s">
        <v>28</v>
      </c>
      <c r="C7025" t="s">
        <v>29</v>
      </c>
      <c r="D7025" t="s">
        <v>30</v>
      </c>
      <c r="E7025" t="s">
        <v>14</v>
      </c>
      <c r="F7025" t="s">
        <v>15</v>
      </c>
      <c r="G7025" s="5">
        <v>1305.26</v>
      </c>
      <c r="H7025" s="5">
        <f t="shared" si="763"/>
        <v>23.494679999999999</v>
      </c>
      <c r="I7025" s="6">
        <v>3</v>
      </c>
      <c r="J7025" s="6">
        <v>3915.78</v>
      </c>
      <c r="K7025" s="5">
        <f t="shared" si="764"/>
        <v>70.484039999999993</v>
      </c>
      <c r="L7025" s="7">
        <v>1.38</v>
      </c>
      <c r="M7025" s="7">
        <v>3964</v>
      </c>
      <c r="N7025" s="3">
        <v>45342</v>
      </c>
      <c r="O7025" s="4" t="str">
        <f t="shared" si="765"/>
        <v>2024-02</v>
      </c>
      <c r="P7025" s="4" t="str">
        <f t="shared" si="766"/>
        <v>02</v>
      </c>
      <c r="Q7025" s="4" t="str">
        <f t="shared" si="767"/>
        <v>February</v>
      </c>
      <c r="R7025" s="30" t="str">
        <f t="shared" si="768"/>
        <v>20</v>
      </c>
      <c r="W7025" t="str">
        <f t="shared" si="769"/>
        <v>ok</v>
      </c>
    </row>
    <row r="7026" spans="1:23" x14ac:dyDescent="0.3">
      <c r="A7026" t="s">
        <v>7068</v>
      </c>
      <c r="B7026" t="s">
        <v>41</v>
      </c>
      <c r="C7026" t="s">
        <v>42</v>
      </c>
      <c r="D7026" t="s">
        <v>43</v>
      </c>
      <c r="E7026" t="s">
        <v>20</v>
      </c>
      <c r="F7026" t="s">
        <v>21</v>
      </c>
      <c r="G7026" s="5">
        <v>19837.189999999999</v>
      </c>
      <c r="H7026" s="5">
        <f t="shared" si="763"/>
        <v>357.06941999999992</v>
      </c>
      <c r="I7026" s="6">
        <v>4</v>
      </c>
      <c r="J7026" s="6">
        <v>79348.759999999995</v>
      </c>
      <c r="K7026" s="5">
        <f t="shared" si="764"/>
        <v>1428.2776799999997</v>
      </c>
      <c r="L7026" s="7">
        <v>1.53</v>
      </c>
      <c r="M7026" s="7">
        <v>491</v>
      </c>
      <c r="N7026" s="3">
        <v>45455</v>
      </c>
      <c r="O7026" s="4" t="str">
        <f t="shared" si="765"/>
        <v>2024-06</v>
      </c>
      <c r="P7026" s="4" t="str">
        <f t="shared" si="766"/>
        <v>06</v>
      </c>
      <c r="Q7026" s="4" t="str">
        <f t="shared" si="767"/>
        <v>June</v>
      </c>
      <c r="R7026" s="30" t="str">
        <f t="shared" si="768"/>
        <v>12</v>
      </c>
      <c r="W7026" t="str">
        <f t="shared" si="769"/>
        <v>ok</v>
      </c>
    </row>
    <row r="7027" spans="1:23" x14ac:dyDescent="0.3">
      <c r="A7027" t="s">
        <v>7069</v>
      </c>
      <c r="B7027" t="s">
        <v>11</v>
      </c>
      <c r="C7027" t="s">
        <v>12</v>
      </c>
      <c r="D7027" t="s">
        <v>13</v>
      </c>
      <c r="E7027" t="s">
        <v>45</v>
      </c>
      <c r="F7027" t="s">
        <v>38</v>
      </c>
      <c r="G7027" s="5">
        <v>2996.66</v>
      </c>
      <c r="H7027" s="5">
        <f t="shared" si="763"/>
        <v>53.939879999999995</v>
      </c>
      <c r="I7027" s="6">
        <v>4</v>
      </c>
      <c r="J7027" s="6">
        <v>11986.64</v>
      </c>
      <c r="K7027" s="5">
        <f t="shared" si="764"/>
        <v>215.75951999999998</v>
      </c>
      <c r="L7027" s="7">
        <v>2.97</v>
      </c>
      <c r="M7027" s="7">
        <v>262</v>
      </c>
      <c r="N7027" s="3">
        <v>45492</v>
      </c>
      <c r="O7027" s="4" t="str">
        <f t="shared" si="765"/>
        <v>2024-07</v>
      </c>
      <c r="P7027" s="4" t="str">
        <f t="shared" si="766"/>
        <v>07</v>
      </c>
      <c r="Q7027" s="4" t="str">
        <f t="shared" si="767"/>
        <v>July</v>
      </c>
      <c r="R7027" s="30" t="str">
        <f t="shared" si="768"/>
        <v>19</v>
      </c>
      <c r="W7027" t="str">
        <f t="shared" si="769"/>
        <v>ok</v>
      </c>
    </row>
    <row r="7028" spans="1:23" x14ac:dyDescent="0.3">
      <c r="A7028" t="s">
        <v>7070</v>
      </c>
      <c r="B7028" t="s">
        <v>51</v>
      </c>
      <c r="C7028" t="s">
        <v>29</v>
      </c>
      <c r="D7028" t="s">
        <v>52</v>
      </c>
      <c r="E7028" t="s">
        <v>14</v>
      </c>
      <c r="F7028" t="s">
        <v>15</v>
      </c>
      <c r="G7028" s="5">
        <v>2196.14</v>
      </c>
      <c r="H7028" s="5">
        <f t="shared" si="763"/>
        <v>39.530519999999996</v>
      </c>
      <c r="I7028" s="6">
        <v>2</v>
      </c>
      <c r="J7028" s="6">
        <v>4392.28</v>
      </c>
      <c r="K7028" s="5">
        <f t="shared" si="764"/>
        <v>79.061039999999991</v>
      </c>
      <c r="L7028" s="7">
        <v>4.72</v>
      </c>
      <c r="M7028" s="7">
        <v>357</v>
      </c>
      <c r="N7028" s="3">
        <v>45367</v>
      </c>
      <c r="O7028" s="4" t="str">
        <f t="shared" si="765"/>
        <v>2024-03</v>
      </c>
      <c r="P7028" s="4" t="str">
        <f t="shared" si="766"/>
        <v>03</v>
      </c>
      <c r="Q7028" s="4" t="str">
        <f t="shared" si="767"/>
        <v>March</v>
      </c>
      <c r="R7028" s="30" t="str">
        <f t="shared" si="768"/>
        <v>16</v>
      </c>
      <c r="W7028" t="str">
        <f t="shared" si="769"/>
        <v>ok</v>
      </c>
    </row>
    <row r="7029" spans="1:23" x14ac:dyDescent="0.3">
      <c r="A7029" t="s">
        <v>7071</v>
      </c>
      <c r="B7029" t="s">
        <v>11</v>
      </c>
      <c r="C7029" t="s">
        <v>12</v>
      </c>
      <c r="D7029" t="s">
        <v>13</v>
      </c>
      <c r="E7029" t="s">
        <v>14</v>
      </c>
      <c r="F7029" t="s">
        <v>26</v>
      </c>
      <c r="G7029" s="5">
        <v>4469.0200000000004</v>
      </c>
      <c r="H7029" s="5">
        <f t="shared" si="763"/>
        <v>80.442360000000008</v>
      </c>
      <c r="I7029" s="6">
        <v>5</v>
      </c>
      <c r="J7029" s="6">
        <v>22345.1</v>
      </c>
      <c r="K7029" s="5">
        <f t="shared" si="764"/>
        <v>402.21180000000004</v>
      </c>
      <c r="L7029" s="7">
        <v>3.52</v>
      </c>
      <c r="M7029" s="7">
        <v>656</v>
      </c>
      <c r="N7029" s="3">
        <v>45333</v>
      </c>
      <c r="O7029" s="4" t="str">
        <f t="shared" si="765"/>
        <v>2024-02</v>
      </c>
      <c r="P7029" s="4" t="str">
        <f t="shared" si="766"/>
        <v>02</v>
      </c>
      <c r="Q7029" s="4" t="str">
        <f t="shared" si="767"/>
        <v>February</v>
      </c>
      <c r="R7029" s="30" t="str">
        <f t="shared" si="768"/>
        <v>11</v>
      </c>
      <c r="W7029" t="str">
        <f t="shared" si="769"/>
        <v>ok</v>
      </c>
    </row>
    <row r="7030" spans="1:23" x14ac:dyDescent="0.3">
      <c r="A7030" t="s">
        <v>7072</v>
      </c>
      <c r="B7030" t="s">
        <v>63</v>
      </c>
      <c r="C7030" t="s">
        <v>18</v>
      </c>
      <c r="D7030" t="s">
        <v>64</v>
      </c>
      <c r="E7030" t="s">
        <v>14</v>
      </c>
      <c r="F7030" t="s">
        <v>15</v>
      </c>
      <c r="G7030" s="5">
        <v>1020.48</v>
      </c>
      <c r="H7030" s="5">
        <f t="shared" si="763"/>
        <v>18.368639999999999</v>
      </c>
      <c r="I7030" s="6">
        <v>1</v>
      </c>
      <c r="J7030" s="6">
        <v>1020.48</v>
      </c>
      <c r="K7030" s="5">
        <f t="shared" si="764"/>
        <v>18.368639999999999</v>
      </c>
      <c r="L7030" s="7">
        <v>1.04</v>
      </c>
      <c r="M7030" s="7">
        <v>2054</v>
      </c>
      <c r="N7030" s="3">
        <v>45318</v>
      </c>
      <c r="O7030" s="4" t="str">
        <f t="shared" si="765"/>
        <v>2024-01</v>
      </c>
      <c r="P7030" s="4" t="str">
        <f t="shared" si="766"/>
        <v>01</v>
      </c>
      <c r="Q7030" s="4" t="str">
        <f t="shared" si="767"/>
        <v>January</v>
      </c>
      <c r="R7030" s="30" t="str">
        <f t="shared" si="768"/>
        <v>27</v>
      </c>
      <c r="W7030" t="str">
        <f t="shared" si="769"/>
        <v>ok</v>
      </c>
    </row>
    <row r="7031" spans="1:23" x14ac:dyDescent="0.3">
      <c r="A7031" t="s">
        <v>7073</v>
      </c>
      <c r="B7031" t="s">
        <v>36</v>
      </c>
      <c r="C7031" t="s">
        <v>18</v>
      </c>
      <c r="D7031" t="s">
        <v>37</v>
      </c>
      <c r="E7031" t="s">
        <v>20</v>
      </c>
      <c r="F7031" t="s">
        <v>60</v>
      </c>
      <c r="G7031" s="5">
        <v>7148.84</v>
      </c>
      <c r="H7031" s="5">
        <f t="shared" si="763"/>
        <v>128.67911999999998</v>
      </c>
      <c r="I7031" s="6">
        <v>2</v>
      </c>
      <c r="J7031" s="6">
        <v>14297.68</v>
      </c>
      <c r="K7031" s="5">
        <f t="shared" si="764"/>
        <v>257.35823999999997</v>
      </c>
      <c r="L7031" s="7">
        <v>2.5</v>
      </c>
      <c r="M7031" s="7">
        <v>2850</v>
      </c>
      <c r="N7031" s="3">
        <v>45627</v>
      </c>
      <c r="O7031" s="4" t="str">
        <f t="shared" si="765"/>
        <v>2024-12</v>
      </c>
      <c r="P7031" s="4" t="str">
        <f t="shared" si="766"/>
        <v>12</v>
      </c>
      <c r="Q7031" s="4" t="str">
        <f t="shared" si="767"/>
        <v>December</v>
      </c>
      <c r="R7031" s="30" t="str">
        <f t="shared" si="768"/>
        <v>01</v>
      </c>
      <c r="W7031" t="str">
        <f t="shared" si="769"/>
        <v>ok</v>
      </c>
    </row>
    <row r="7032" spans="1:23" x14ac:dyDescent="0.3">
      <c r="A7032" t="s">
        <v>7074</v>
      </c>
      <c r="B7032" t="s">
        <v>47</v>
      </c>
      <c r="C7032" t="s">
        <v>12</v>
      </c>
      <c r="D7032" t="s">
        <v>48</v>
      </c>
      <c r="E7032" t="s">
        <v>20</v>
      </c>
      <c r="F7032" t="s">
        <v>21</v>
      </c>
      <c r="G7032" s="5">
        <v>19166.22</v>
      </c>
      <c r="H7032" s="5">
        <f t="shared" si="763"/>
        <v>344.99196000000001</v>
      </c>
      <c r="I7032" s="6">
        <v>4</v>
      </c>
      <c r="J7032" s="6">
        <v>76664.88</v>
      </c>
      <c r="K7032" s="5">
        <f t="shared" si="764"/>
        <v>1379.96784</v>
      </c>
      <c r="L7032" s="7">
        <v>1.47</v>
      </c>
      <c r="M7032" s="7">
        <v>2498</v>
      </c>
      <c r="N7032" s="3">
        <v>45583</v>
      </c>
      <c r="O7032" s="4" t="str">
        <f t="shared" si="765"/>
        <v>2024-10</v>
      </c>
      <c r="P7032" s="4" t="str">
        <f t="shared" si="766"/>
        <v>10</v>
      </c>
      <c r="Q7032" s="4" t="str">
        <f t="shared" si="767"/>
        <v>October</v>
      </c>
      <c r="R7032" s="30" t="str">
        <f t="shared" si="768"/>
        <v>18</v>
      </c>
      <c r="W7032" t="str">
        <f t="shared" si="769"/>
        <v>ok</v>
      </c>
    </row>
    <row r="7033" spans="1:23" x14ac:dyDescent="0.3">
      <c r="A7033" t="s">
        <v>7075</v>
      </c>
      <c r="B7033" t="s">
        <v>23</v>
      </c>
      <c r="C7033" t="s">
        <v>24</v>
      </c>
      <c r="D7033" t="s">
        <v>25</v>
      </c>
      <c r="E7033" t="s">
        <v>14</v>
      </c>
      <c r="F7033" t="s">
        <v>15</v>
      </c>
      <c r="G7033" s="5">
        <v>18580.59</v>
      </c>
      <c r="H7033" s="5">
        <f t="shared" si="763"/>
        <v>334.45061999999996</v>
      </c>
      <c r="I7033" s="6">
        <v>2</v>
      </c>
      <c r="J7033" s="6">
        <v>37161.18</v>
      </c>
      <c r="K7033" s="5">
        <f t="shared" si="764"/>
        <v>668.90123999999992</v>
      </c>
      <c r="L7033" s="7">
        <v>1.06</v>
      </c>
      <c r="M7033" s="7">
        <v>3915</v>
      </c>
      <c r="N7033" s="3">
        <v>45528</v>
      </c>
      <c r="O7033" s="4" t="str">
        <f t="shared" si="765"/>
        <v>2024-08</v>
      </c>
      <c r="P7033" s="4" t="str">
        <f t="shared" si="766"/>
        <v>08</v>
      </c>
      <c r="Q7033" s="4" t="str">
        <f t="shared" si="767"/>
        <v>August</v>
      </c>
      <c r="R7033" s="30" t="str">
        <f t="shared" si="768"/>
        <v>24</v>
      </c>
      <c r="W7033" t="str">
        <f t="shared" si="769"/>
        <v>ok</v>
      </c>
    </row>
    <row r="7034" spans="1:23" x14ac:dyDescent="0.3">
      <c r="A7034" t="s">
        <v>7076</v>
      </c>
      <c r="B7034" t="s">
        <v>36</v>
      </c>
      <c r="C7034" t="s">
        <v>18</v>
      </c>
      <c r="D7034" t="s">
        <v>37</v>
      </c>
      <c r="E7034" t="s">
        <v>20</v>
      </c>
      <c r="F7034" t="s">
        <v>15</v>
      </c>
      <c r="G7034" s="5">
        <v>17575.09</v>
      </c>
      <c r="H7034" s="5">
        <f t="shared" si="763"/>
        <v>316.35161999999997</v>
      </c>
      <c r="I7034" s="6">
        <v>5</v>
      </c>
      <c r="J7034" s="6">
        <v>87875.45</v>
      </c>
      <c r="K7034" s="5">
        <f t="shared" si="764"/>
        <v>1581.7580999999998</v>
      </c>
      <c r="L7034" s="7">
        <v>1.68</v>
      </c>
      <c r="M7034" s="7">
        <v>366</v>
      </c>
      <c r="N7034" s="3">
        <v>45425</v>
      </c>
      <c r="O7034" s="4" t="str">
        <f t="shared" si="765"/>
        <v>2024-05</v>
      </c>
      <c r="P7034" s="4" t="str">
        <f t="shared" si="766"/>
        <v>05</v>
      </c>
      <c r="Q7034" s="4" t="str">
        <f t="shared" si="767"/>
        <v>May</v>
      </c>
      <c r="R7034" s="30" t="str">
        <f t="shared" si="768"/>
        <v>13</v>
      </c>
      <c r="W7034" t="str">
        <f t="shared" si="769"/>
        <v>ok</v>
      </c>
    </row>
    <row r="7035" spans="1:23" x14ac:dyDescent="0.3">
      <c r="A7035" t="s">
        <v>7077</v>
      </c>
      <c r="B7035" t="s">
        <v>23</v>
      </c>
      <c r="C7035" t="s">
        <v>24</v>
      </c>
      <c r="D7035" t="s">
        <v>25</v>
      </c>
      <c r="E7035" t="s">
        <v>45</v>
      </c>
      <c r="F7035" t="s">
        <v>21</v>
      </c>
      <c r="G7035" s="5">
        <v>3610.96</v>
      </c>
      <c r="H7035" s="5">
        <f t="shared" si="763"/>
        <v>64.997279999999989</v>
      </c>
      <c r="I7035" s="6">
        <v>2</v>
      </c>
      <c r="J7035" s="6">
        <v>7221.92</v>
      </c>
      <c r="K7035" s="5">
        <f t="shared" si="764"/>
        <v>129.99455999999998</v>
      </c>
      <c r="L7035" s="7">
        <v>1.1100000000000001</v>
      </c>
      <c r="M7035" s="7">
        <v>216</v>
      </c>
      <c r="N7035" s="3">
        <v>45421</v>
      </c>
      <c r="O7035" s="4" t="str">
        <f t="shared" si="765"/>
        <v>2024-05</v>
      </c>
      <c r="P7035" s="4" t="str">
        <f t="shared" si="766"/>
        <v>05</v>
      </c>
      <c r="Q7035" s="4" t="str">
        <f t="shared" si="767"/>
        <v>May</v>
      </c>
      <c r="R7035" s="30" t="str">
        <f t="shared" si="768"/>
        <v>09</v>
      </c>
      <c r="W7035" t="str">
        <f t="shared" si="769"/>
        <v>ok</v>
      </c>
    </row>
    <row r="7036" spans="1:23" x14ac:dyDescent="0.3">
      <c r="A7036" t="s">
        <v>7078</v>
      </c>
      <c r="B7036" t="s">
        <v>23</v>
      </c>
      <c r="C7036" t="s">
        <v>24</v>
      </c>
      <c r="D7036" t="s">
        <v>25</v>
      </c>
      <c r="E7036" t="s">
        <v>45</v>
      </c>
      <c r="F7036" t="s">
        <v>38</v>
      </c>
      <c r="G7036" s="5">
        <v>5849.68</v>
      </c>
      <c r="H7036" s="5">
        <f t="shared" si="763"/>
        <v>105.29424</v>
      </c>
      <c r="I7036" s="6">
        <v>1</v>
      </c>
      <c r="J7036" s="6">
        <v>5849.68</v>
      </c>
      <c r="K7036" s="5">
        <f t="shared" si="764"/>
        <v>105.29424</v>
      </c>
      <c r="L7036" s="7">
        <v>3.58</v>
      </c>
      <c r="M7036" s="7">
        <v>4924</v>
      </c>
      <c r="N7036" s="3">
        <v>45332</v>
      </c>
      <c r="O7036" s="4" t="str">
        <f t="shared" si="765"/>
        <v>2024-02</v>
      </c>
      <c r="P7036" s="4" t="str">
        <f t="shared" si="766"/>
        <v>02</v>
      </c>
      <c r="Q7036" s="4" t="str">
        <f t="shared" si="767"/>
        <v>February</v>
      </c>
      <c r="R7036" s="30" t="str">
        <f t="shared" si="768"/>
        <v>10</v>
      </c>
      <c r="W7036" t="str">
        <f t="shared" si="769"/>
        <v>ok</v>
      </c>
    </row>
    <row r="7037" spans="1:23" x14ac:dyDescent="0.3">
      <c r="A7037" t="s">
        <v>7079</v>
      </c>
      <c r="B7037" t="s">
        <v>23</v>
      </c>
      <c r="C7037" t="s">
        <v>24</v>
      </c>
      <c r="D7037" t="s">
        <v>25</v>
      </c>
      <c r="E7037" t="s">
        <v>14</v>
      </c>
      <c r="F7037" t="s">
        <v>60</v>
      </c>
      <c r="G7037" s="5">
        <v>5491.46</v>
      </c>
      <c r="H7037" s="5">
        <f t="shared" si="763"/>
        <v>98.846279999999993</v>
      </c>
      <c r="I7037" s="6">
        <v>2</v>
      </c>
      <c r="J7037" s="6">
        <v>10982.92</v>
      </c>
      <c r="K7037" s="5">
        <f t="shared" si="764"/>
        <v>197.69255999999999</v>
      </c>
      <c r="L7037" s="7">
        <v>3.27</v>
      </c>
      <c r="M7037" s="7">
        <v>1275</v>
      </c>
      <c r="N7037" s="3">
        <v>45632</v>
      </c>
      <c r="O7037" s="4" t="str">
        <f t="shared" si="765"/>
        <v>2024-12</v>
      </c>
      <c r="P7037" s="4" t="str">
        <f t="shared" si="766"/>
        <v>12</v>
      </c>
      <c r="Q7037" s="4" t="str">
        <f t="shared" si="767"/>
        <v>December</v>
      </c>
      <c r="R7037" s="30" t="str">
        <f t="shared" si="768"/>
        <v>06</v>
      </c>
      <c r="W7037" t="str">
        <f t="shared" si="769"/>
        <v>ok</v>
      </c>
    </row>
    <row r="7038" spans="1:23" x14ac:dyDescent="0.3">
      <c r="A7038" t="s">
        <v>7080</v>
      </c>
      <c r="B7038" t="s">
        <v>36</v>
      </c>
      <c r="C7038" t="s">
        <v>18</v>
      </c>
      <c r="D7038" t="s">
        <v>37</v>
      </c>
      <c r="E7038" t="s">
        <v>14</v>
      </c>
      <c r="F7038" t="s">
        <v>15</v>
      </c>
      <c r="G7038" s="5">
        <v>16977.28</v>
      </c>
      <c r="H7038" s="5">
        <f t="shared" si="763"/>
        <v>305.59103999999996</v>
      </c>
      <c r="I7038" s="6">
        <v>4</v>
      </c>
      <c r="J7038" s="6">
        <v>67909.119999999995</v>
      </c>
      <c r="K7038" s="5">
        <f t="shared" si="764"/>
        <v>1222.3641599999999</v>
      </c>
      <c r="L7038" s="7">
        <v>1.64</v>
      </c>
      <c r="M7038" s="7">
        <v>3015</v>
      </c>
      <c r="N7038" s="3">
        <v>45374</v>
      </c>
      <c r="O7038" s="4" t="str">
        <f t="shared" si="765"/>
        <v>2024-03</v>
      </c>
      <c r="P7038" s="4" t="str">
        <f t="shared" si="766"/>
        <v>03</v>
      </c>
      <c r="Q7038" s="4" t="str">
        <f t="shared" si="767"/>
        <v>March</v>
      </c>
      <c r="R7038" s="30" t="str">
        <f t="shared" si="768"/>
        <v>23</v>
      </c>
      <c r="W7038" t="str">
        <f t="shared" si="769"/>
        <v>ok</v>
      </c>
    </row>
    <row r="7039" spans="1:23" x14ac:dyDescent="0.3">
      <c r="A7039" t="s">
        <v>7081</v>
      </c>
      <c r="B7039" t="s">
        <v>36</v>
      </c>
      <c r="C7039" t="s">
        <v>18</v>
      </c>
      <c r="D7039" t="s">
        <v>37</v>
      </c>
      <c r="E7039" t="s">
        <v>45</v>
      </c>
      <c r="F7039" t="s">
        <v>21</v>
      </c>
      <c r="G7039" s="5">
        <v>19015.759999999998</v>
      </c>
      <c r="H7039" s="5">
        <f t="shared" si="763"/>
        <v>342.28367999999995</v>
      </c>
      <c r="I7039" s="6">
        <v>5</v>
      </c>
      <c r="J7039" s="6">
        <v>95078.8</v>
      </c>
      <c r="K7039" s="5">
        <f t="shared" si="764"/>
        <v>1711.4183999999998</v>
      </c>
      <c r="L7039" s="7">
        <v>4.3499999999999996</v>
      </c>
      <c r="M7039" s="7">
        <v>4792</v>
      </c>
      <c r="N7039" s="3">
        <v>45575</v>
      </c>
      <c r="O7039" s="4" t="str">
        <f t="shared" si="765"/>
        <v>2024-10</v>
      </c>
      <c r="P7039" s="4" t="str">
        <f t="shared" si="766"/>
        <v>10</v>
      </c>
      <c r="Q7039" s="4" t="str">
        <f t="shared" si="767"/>
        <v>October</v>
      </c>
      <c r="R7039" s="30" t="str">
        <f t="shared" si="768"/>
        <v>10</v>
      </c>
      <c r="W7039" t="str">
        <f t="shared" si="769"/>
        <v>ok</v>
      </c>
    </row>
    <row r="7040" spans="1:23" x14ac:dyDescent="0.3">
      <c r="A7040" t="s">
        <v>7082</v>
      </c>
      <c r="B7040" t="s">
        <v>41</v>
      </c>
      <c r="C7040" t="s">
        <v>42</v>
      </c>
      <c r="D7040" t="s">
        <v>43</v>
      </c>
      <c r="E7040" t="s">
        <v>45</v>
      </c>
      <c r="F7040" t="s">
        <v>31</v>
      </c>
      <c r="G7040" s="5">
        <v>1184.4100000000001</v>
      </c>
      <c r="H7040" s="5">
        <f t="shared" si="763"/>
        <v>21.319379999999999</v>
      </c>
      <c r="I7040" s="6">
        <v>2</v>
      </c>
      <c r="J7040" s="6">
        <v>2368.8200000000002</v>
      </c>
      <c r="K7040" s="5">
        <f t="shared" si="764"/>
        <v>42.638759999999998</v>
      </c>
      <c r="L7040" s="7">
        <v>4.47</v>
      </c>
      <c r="M7040" s="7">
        <v>4045</v>
      </c>
      <c r="N7040" s="3">
        <v>45305</v>
      </c>
      <c r="O7040" s="4" t="str">
        <f t="shared" si="765"/>
        <v>2024-01</v>
      </c>
      <c r="P7040" s="4" t="str">
        <f t="shared" si="766"/>
        <v>01</v>
      </c>
      <c r="Q7040" s="4" t="str">
        <f t="shared" si="767"/>
        <v>January</v>
      </c>
      <c r="R7040" s="30" t="str">
        <f t="shared" si="768"/>
        <v>14</v>
      </c>
      <c r="W7040" t="str">
        <f t="shared" si="769"/>
        <v>ok</v>
      </c>
    </row>
    <row r="7041" spans="1:23" x14ac:dyDescent="0.3">
      <c r="A7041" t="s">
        <v>7083</v>
      </c>
      <c r="B7041" t="s">
        <v>17</v>
      </c>
      <c r="C7041" t="s">
        <v>18</v>
      </c>
      <c r="D7041" t="s">
        <v>19</v>
      </c>
      <c r="E7041" t="s">
        <v>45</v>
      </c>
      <c r="F7041" t="s">
        <v>38</v>
      </c>
      <c r="G7041" s="5">
        <v>14801.95</v>
      </c>
      <c r="H7041" s="5">
        <f t="shared" si="763"/>
        <v>266.43509999999998</v>
      </c>
      <c r="I7041" s="6">
        <v>5</v>
      </c>
      <c r="J7041" s="6">
        <v>74009.75</v>
      </c>
      <c r="K7041" s="5">
        <f t="shared" si="764"/>
        <v>1332.1754999999998</v>
      </c>
      <c r="L7041" s="7">
        <v>3.39</v>
      </c>
      <c r="M7041" s="7">
        <v>2231</v>
      </c>
      <c r="N7041" s="3">
        <v>45445</v>
      </c>
      <c r="O7041" s="4" t="str">
        <f t="shared" si="765"/>
        <v>2024-06</v>
      </c>
      <c r="P7041" s="4" t="str">
        <f t="shared" si="766"/>
        <v>06</v>
      </c>
      <c r="Q7041" s="4" t="str">
        <f t="shared" si="767"/>
        <v>June</v>
      </c>
      <c r="R7041" s="30" t="str">
        <f t="shared" si="768"/>
        <v>02</v>
      </c>
      <c r="W7041" t="str">
        <f t="shared" si="769"/>
        <v>ok</v>
      </c>
    </row>
    <row r="7042" spans="1:23" x14ac:dyDescent="0.3">
      <c r="A7042" t="s">
        <v>7084</v>
      </c>
      <c r="B7042" t="s">
        <v>17</v>
      </c>
      <c r="C7042" t="s">
        <v>18</v>
      </c>
      <c r="D7042" t="s">
        <v>19</v>
      </c>
      <c r="E7042" t="s">
        <v>14</v>
      </c>
      <c r="F7042" t="s">
        <v>26</v>
      </c>
      <c r="G7042" s="5">
        <v>3948.28</v>
      </c>
      <c r="H7042" s="5">
        <f t="shared" si="763"/>
        <v>71.069040000000001</v>
      </c>
      <c r="I7042" s="6">
        <v>4</v>
      </c>
      <c r="J7042" s="6">
        <v>15793.12</v>
      </c>
      <c r="K7042" s="5">
        <f t="shared" si="764"/>
        <v>284.27616</v>
      </c>
      <c r="L7042" s="7">
        <v>2.1800000000000002</v>
      </c>
      <c r="M7042" s="7">
        <v>2752</v>
      </c>
      <c r="N7042" s="3">
        <v>45313</v>
      </c>
      <c r="O7042" s="4" t="str">
        <f t="shared" si="765"/>
        <v>2024-01</v>
      </c>
      <c r="P7042" s="4" t="str">
        <f t="shared" si="766"/>
        <v>01</v>
      </c>
      <c r="Q7042" s="4" t="str">
        <f t="shared" si="767"/>
        <v>January</v>
      </c>
      <c r="R7042" s="30" t="str">
        <f t="shared" si="768"/>
        <v>22</v>
      </c>
      <c r="W7042" t="str">
        <f t="shared" si="769"/>
        <v>ok</v>
      </c>
    </row>
    <row r="7043" spans="1:23" x14ac:dyDescent="0.3">
      <c r="A7043" t="s">
        <v>7085</v>
      </c>
      <c r="B7043" t="s">
        <v>33</v>
      </c>
      <c r="C7043" t="s">
        <v>12</v>
      </c>
      <c r="D7043" t="s">
        <v>34</v>
      </c>
      <c r="E7043" t="s">
        <v>20</v>
      </c>
      <c r="F7043" t="s">
        <v>26</v>
      </c>
      <c r="G7043" s="5">
        <v>10419.16</v>
      </c>
      <c r="H7043" s="5">
        <f t="shared" ref="H7043:H7106" si="770">G7043*0.018</f>
        <v>187.54487999999998</v>
      </c>
      <c r="I7043" s="6">
        <v>1</v>
      </c>
      <c r="J7043" s="6">
        <v>10419.16</v>
      </c>
      <c r="K7043" s="5">
        <f t="shared" ref="K7043:K7106" si="771">H7043*I7043</f>
        <v>187.54487999999998</v>
      </c>
      <c r="L7043" s="7">
        <v>1.27</v>
      </c>
      <c r="M7043" s="7">
        <v>272</v>
      </c>
      <c r="N7043" s="3">
        <v>45541</v>
      </c>
      <c r="O7043" s="4" t="str">
        <f t="shared" ref="O7043:O7106" si="772">TEXT(N7043,"yyyy-mm")</f>
        <v>2024-09</v>
      </c>
      <c r="P7043" s="4" t="str">
        <f t="shared" ref="P7043:P7106" si="773">TEXT(N7043,"mm")</f>
        <v>09</v>
      </c>
      <c r="Q7043" s="4" t="str">
        <f t="shared" ref="Q7043:Q7106" si="774">TEXT(DATE(2024,P7043,1),"mmmm")</f>
        <v>September</v>
      </c>
      <c r="R7043" s="30" t="str">
        <f t="shared" ref="R7043:R7106" si="775">TEXT(N7043,"dd")</f>
        <v>06</v>
      </c>
      <c r="W7043" t="str">
        <f t="shared" ref="W7043:W7106" si="776">IF(G7043*I7043=J7043,"ok","False")</f>
        <v>ok</v>
      </c>
    </row>
    <row r="7044" spans="1:23" x14ac:dyDescent="0.3">
      <c r="A7044" t="s">
        <v>7086</v>
      </c>
      <c r="B7044" t="s">
        <v>41</v>
      </c>
      <c r="C7044" t="s">
        <v>42</v>
      </c>
      <c r="D7044" t="s">
        <v>43</v>
      </c>
      <c r="E7044" t="s">
        <v>45</v>
      </c>
      <c r="F7044" t="s">
        <v>21</v>
      </c>
      <c r="G7044" s="5">
        <v>1711.66</v>
      </c>
      <c r="H7044" s="5">
        <f t="shared" si="770"/>
        <v>30.80988</v>
      </c>
      <c r="I7044" s="6">
        <v>5</v>
      </c>
      <c r="J7044" s="6">
        <v>8558.2999999999993</v>
      </c>
      <c r="K7044" s="5">
        <f t="shared" si="771"/>
        <v>154.04939999999999</v>
      </c>
      <c r="L7044" s="7">
        <v>1.54</v>
      </c>
      <c r="M7044" s="7">
        <v>4530</v>
      </c>
      <c r="N7044" s="3">
        <v>45464</v>
      </c>
      <c r="O7044" s="4" t="str">
        <f t="shared" si="772"/>
        <v>2024-06</v>
      </c>
      <c r="P7044" s="4" t="str">
        <f t="shared" si="773"/>
        <v>06</v>
      </c>
      <c r="Q7044" s="4" t="str">
        <f t="shared" si="774"/>
        <v>June</v>
      </c>
      <c r="R7044" s="30" t="str">
        <f t="shared" si="775"/>
        <v>21</v>
      </c>
      <c r="W7044" t="str">
        <f t="shared" si="776"/>
        <v>ok</v>
      </c>
    </row>
    <row r="7045" spans="1:23" x14ac:dyDescent="0.3">
      <c r="A7045" t="s">
        <v>7087</v>
      </c>
      <c r="B7045" t="s">
        <v>63</v>
      </c>
      <c r="C7045" t="s">
        <v>18</v>
      </c>
      <c r="D7045" t="s">
        <v>64</v>
      </c>
      <c r="E7045" t="s">
        <v>45</v>
      </c>
      <c r="F7045" t="s">
        <v>38</v>
      </c>
      <c r="G7045" s="5">
        <v>6836.94</v>
      </c>
      <c r="H7045" s="5">
        <f t="shared" si="770"/>
        <v>123.06491999999999</v>
      </c>
      <c r="I7045" s="6">
        <v>3</v>
      </c>
      <c r="J7045" s="6">
        <v>20510.82</v>
      </c>
      <c r="K7045" s="5">
        <f t="shared" si="771"/>
        <v>369.19475999999997</v>
      </c>
      <c r="L7045" s="7">
        <v>2.54</v>
      </c>
      <c r="M7045" s="7">
        <v>2678</v>
      </c>
      <c r="N7045" s="3">
        <v>45586</v>
      </c>
      <c r="O7045" s="4" t="str">
        <f t="shared" si="772"/>
        <v>2024-10</v>
      </c>
      <c r="P7045" s="4" t="str">
        <f t="shared" si="773"/>
        <v>10</v>
      </c>
      <c r="Q7045" s="4" t="str">
        <f t="shared" si="774"/>
        <v>October</v>
      </c>
      <c r="R7045" s="30" t="str">
        <f t="shared" si="775"/>
        <v>21</v>
      </c>
      <c r="W7045" t="str">
        <f t="shared" si="776"/>
        <v>ok</v>
      </c>
    </row>
    <row r="7046" spans="1:23" x14ac:dyDescent="0.3">
      <c r="A7046" t="s">
        <v>7088</v>
      </c>
      <c r="B7046" t="s">
        <v>23</v>
      </c>
      <c r="C7046" t="s">
        <v>24</v>
      </c>
      <c r="D7046" t="s">
        <v>25</v>
      </c>
      <c r="E7046" t="s">
        <v>45</v>
      </c>
      <c r="F7046" t="s">
        <v>60</v>
      </c>
      <c r="G7046" s="5">
        <v>338.84</v>
      </c>
      <c r="H7046" s="5">
        <f t="shared" si="770"/>
        <v>6.0991199999999992</v>
      </c>
      <c r="I7046" s="6">
        <v>2</v>
      </c>
      <c r="J7046" s="6">
        <v>677.68</v>
      </c>
      <c r="K7046" s="5">
        <f t="shared" si="771"/>
        <v>12.198239999999998</v>
      </c>
      <c r="L7046" s="7">
        <v>2.96</v>
      </c>
      <c r="M7046" s="7">
        <v>1644</v>
      </c>
      <c r="N7046" s="3">
        <v>45503</v>
      </c>
      <c r="O7046" s="4" t="str">
        <f t="shared" si="772"/>
        <v>2024-07</v>
      </c>
      <c r="P7046" s="4" t="str">
        <f t="shared" si="773"/>
        <v>07</v>
      </c>
      <c r="Q7046" s="4" t="str">
        <f t="shared" si="774"/>
        <v>July</v>
      </c>
      <c r="R7046" s="30" t="str">
        <f t="shared" si="775"/>
        <v>30</v>
      </c>
      <c r="W7046" t="str">
        <f t="shared" si="776"/>
        <v>ok</v>
      </c>
    </row>
    <row r="7047" spans="1:23" x14ac:dyDescent="0.3">
      <c r="A7047" t="s">
        <v>7089</v>
      </c>
      <c r="B7047" t="s">
        <v>11</v>
      </c>
      <c r="C7047" t="s">
        <v>12</v>
      </c>
      <c r="D7047" t="s">
        <v>13</v>
      </c>
      <c r="E7047" t="s">
        <v>45</v>
      </c>
      <c r="F7047" t="s">
        <v>21</v>
      </c>
      <c r="G7047" s="5">
        <v>16737.96</v>
      </c>
      <c r="H7047" s="5">
        <f t="shared" si="770"/>
        <v>301.28327999999993</v>
      </c>
      <c r="I7047" s="6">
        <v>4</v>
      </c>
      <c r="J7047" s="6">
        <v>66951.839999999997</v>
      </c>
      <c r="K7047" s="5">
        <f t="shared" si="771"/>
        <v>1205.1331199999997</v>
      </c>
      <c r="L7047" s="7">
        <v>2.23</v>
      </c>
      <c r="M7047" s="7">
        <v>122</v>
      </c>
      <c r="N7047" s="3">
        <v>45316</v>
      </c>
      <c r="O7047" s="4" t="str">
        <f t="shared" si="772"/>
        <v>2024-01</v>
      </c>
      <c r="P7047" s="4" t="str">
        <f t="shared" si="773"/>
        <v>01</v>
      </c>
      <c r="Q7047" s="4" t="str">
        <f t="shared" si="774"/>
        <v>January</v>
      </c>
      <c r="R7047" s="30" t="str">
        <f t="shared" si="775"/>
        <v>25</v>
      </c>
      <c r="W7047" t="str">
        <f t="shared" si="776"/>
        <v>ok</v>
      </c>
    </row>
    <row r="7048" spans="1:23" x14ac:dyDescent="0.3">
      <c r="A7048" t="s">
        <v>7090</v>
      </c>
      <c r="B7048" t="s">
        <v>36</v>
      </c>
      <c r="C7048" t="s">
        <v>18</v>
      </c>
      <c r="D7048" t="s">
        <v>37</v>
      </c>
      <c r="E7048" t="s">
        <v>45</v>
      </c>
      <c r="F7048" t="s">
        <v>60</v>
      </c>
      <c r="G7048" s="5">
        <v>6884.98</v>
      </c>
      <c r="H7048" s="5">
        <f t="shared" si="770"/>
        <v>123.92963999999998</v>
      </c>
      <c r="I7048" s="6">
        <v>3</v>
      </c>
      <c r="J7048" s="6">
        <v>20654.939999999999</v>
      </c>
      <c r="K7048" s="5">
        <f t="shared" si="771"/>
        <v>371.78891999999996</v>
      </c>
      <c r="L7048" s="7">
        <v>3.3</v>
      </c>
      <c r="M7048" s="7">
        <v>706</v>
      </c>
      <c r="N7048" s="3">
        <v>45592</v>
      </c>
      <c r="O7048" s="4" t="str">
        <f t="shared" si="772"/>
        <v>2024-10</v>
      </c>
      <c r="P7048" s="4" t="str">
        <f t="shared" si="773"/>
        <v>10</v>
      </c>
      <c r="Q7048" s="4" t="str">
        <f t="shared" si="774"/>
        <v>October</v>
      </c>
      <c r="R7048" s="30" t="str">
        <f t="shared" si="775"/>
        <v>27</v>
      </c>
      <c r="W7048" t="str">
        <f t="shared" si="776"/>
        <v>ok</v>
      </c>
    </row>
    <row r="7049" spans="1:23" x14ac:dyDescent="0.3">
      <c r="A7049" t="s">
        <v>7091</v>
      </c>
      <c r="B7049" t="s">
        <v>47</v>
      </c>
      <c r="C7049" t="s">
        <v>12</v>
      </c>
      <c r="D7049" t="s">
        <v>48</v>
      </c>
      <c r="E7049" t="s">
        <v>14</v>
      </c>
      <c r="F7049" t="s">
        <v>15</v>
      </c>
      <c r="G7049" s="5">
        <v>3617.78</v>
      </c>
      <c r="H7049" s="5">
        <f t="shared" si="770"/>
        <v>65.120040000000003</v>
      </c>
      <c r="I7049" s="6">
        <v>3</v>
      </c>
      <c r="J7049" s="6">
        <v>10853.34</v>
      </c>
      <c r="K7049" s="5">
        <f t="shared" si="771"/>
        <v>195.36011999999999</v>
      </c>
      <c r="L7049" s="7">
        <v>3.31</v>
      </c>
      <c r="M7049" s="7">
        <v>1292</v>
      </c>
      <c r="N7049" s="3">
        <v>45558</v>
      </c>
      <c r="O7049" s="4" t="str">
        <f t="shared" si="772"/>
        <v>2024-09</v>
      </c>
      <c r="P7049" s="4" t="str">
        <f t="shared" si="773"/>
        <v>09</v>
      </c>
      <c r="Q7049" s="4" t="str">
        <f t="shared" si="774"/>
        <v>September</v>
      </c>
      <c r="R7049" s="30" t="str">
        <f t="shared" si="775"/>
        <v>23</v>
      </c>
      <c r="W7049" t="str">
        <f t="shared" si="776"/>
        <v>ok</v>
      </c>
    </row>
    <row r="7050" spans="1:23" x14ac:dyDescent="0.3">
      <c r="A7050" t="s">
        <v>7092</v>
      </c>
      <c r="B7050" t="s">
        <v>17</v>
      </c>
      <c r="C7050" t="s">
        <v>18</v>
      </c>
      <c r="D7050" t="s">
        <v>19</v>
      </c>
      <c r="E7050" t="s">
        <v>20</v>
      </c>
      <c r="F7050" t="s">
        <v>15</v>
      </c>
      <c r="G7050" s="5">
        <v>17616.14</v>
      </c>
      <c r="H7050" s="5">
        <f t="shared" si="770"/>
        <v>317.09051999999997</v>
      </c>
      <c r="I7050" s="6">
        <v>5</v>
      </c>
      <c r="J7050" s="6">
        <v>88080.7</v>
      </c>
      <c r="K7050" s="5">
        <f t="shared" si="771"/>
        <v>1585.4525999999998</v>
      </c>
      <c r="L7050" s="7">
        <v>2.89</v>
      </c>
      <c r="M7050" s="7">
        <v>4694</v>
      </c>
      <c r="N7050" s="3">
        <v>45432</v>
      </c>
      <c r="O7050" s="4" t="str">
        <f t="shared" si="772"/>
        <v>2024-05</v>
      </c>
      <c r="P7050" s="4" t="str">
        <f t="shared" si="773"/>
        <v>05</v>
      </c>
      <c r="Q7050" s="4" t="str">
        <f t="shared" si="774"/>
        <v>May</v>
      </c>
      <c r="R7050" s="30" t="str">
        <f t="shared" si="775"/>
        <v>20</v>
      </c>
      <c r="W7050" t="str">
        <f t="shared" si="776"/>
        <v>ok</v>
      </c>
    </row>
    <row r="7051" spans="1:23" x14ac:dyDescent="0.3">
      <c r="A7051" t="s">
        <v>7093</v>
      </c>
      <c r="B7051" t="s">
        <v>47</v>
      </c>
      <c r="C7051" t="s">
        <v>12</v>
      </c>
      <c r="D7051" t="s">
        <v>48</v>
      </c>
      <c r="E7051" t="s">
        <v>20</v>
      </c>
      <c r="F7051" t="s">
        <v>38</v>
      </c>
      <c r="G7051" s="5">
        <v>9253.9</v>
      </c>
      <c r="H7051" s="5">
        <f t="shared" si="770"/>
        <v>166.57019999999997</v>
      </c>
      <c r="I7051" s="6">
        <v>5</v>
      </c>
      <c r="J7051" s="6">
        <v>46269.5</v>
      </c>
      <c r="K7051" s="5">
        <f t="shared" si="771"/>
        <v>832.85099999999989</v>
      </c>
      <c r="L7051" s="7">
        <v>3.34</v>
      </c>
      <c r="M7051" s="7">
        <v>4173</v>
      </c>
      <c r="N7051" s="3">
        <v>45435</v>
      </c>
      <c r="O7051" s="4" t="str">
        <f t="shared" si="772"/>
        <v>2024-05</v>
      </c>
      <c r="P7051" s="4" t="str">
        <f t="shared" si="773"/>
        <v>05</v>
      </c>
      <c r="Q7051" s="4" t="str">
        <f t="shared" si="774"/>
        <v>May</v>
      </c>
      <c r="R7051" s="30" t="str">
        <f t="shared" si="775"/>
        <v>23</v>
      </c>
      <c r="W7051" t="str">
        <f t="shared" si="776"/>
        <v>ok</v>
      </c>
    </row>
    <row r="7052" spans="1:23" x14ac:dyDescent="0.3">
      <c r="A7052" t="s">
        <v>7094</v>
      </c>
      <c r="B7052" t="s">
        <v>36</v>
      </c>
      <c r="C7052" t="s">
        <v>18</v>
      </c>
      <c r="D7052" t="s">
        <v>37</v>
      </c>
      <c r="E7052" t="s">
        <v>20</v>
      </c>
      <c r="F7052" t="s">
        <v>38</v>
      </c>
      <c r="G7052" s="5">
        <v>12554.66</v>
      </c>
      <c r="H7052" s="5">
        <f t="shared" si="770"/>
        <v>225.98387999999997</v>
      </c>
      <c r="I7052" s="6">
        <v>2</v>
      </c>
      <c r="J7052" s="6">
        <v>25109.32</v>
      </c>
      <c r="K7052" s="5">
        <f t="shared" si="771"/>
        <v>451.96775999999994</v>
      </c>
      <c r="L7052" s="7">
        <v>3.67</v>
      </c>
      <c r="M7052" s="7">
        <v>1544</v>
      </c>
      <c r="N7052" s="3">
        <v>45413</v>
      </c>
      <c r="O7052" s="4" t="str">
        <f t="shared" si="772"/>
        <v>2024-05</v>
      </c>
      <c r="P7052" s="4" t="str">
        <f t="shared" si="773"/>
        <v>05</v>
      </c>
      <c r="Q7052" s="4" t="str">
        <f t="shared" si="774"/>
        <v>May</v>
      </c>
      <c r="R7052" s="30" t="str">
        <f t="shared" si="775"/>
        <v>01</v>
      </c>
      <c r="W7052" t="str">
        <f t="shared" si="776"/>
        <v>ok</v>
      </c>
    </row>
    <row r="7053" spans="1:23" x14ac:dyDescent="0.3">
      <c r="A7053" t="s">
        <v>7095</v>
      </c>
      <c r="B7053" t="s">
        <v>51</v>
      </c>
      <c r="C7053" t="s">
        <v>29</v>
      </c>
      <c r="D7053" t="s">
        <v>52</v>
      </c>
      <c r="E7053" t="s">
        <v>20</v>
      </c>
      <c r="F7053" t="s">
        <v>31</v>
      </c>
      <c r="G7053" s="5">
        <v>11261.34</v>
      </c>
      <c r="H7053" s="5">
        <f t="shared" si="770"/>
        <v>202.70411999999999</v>
      </c>
      <c r="I7053" s="6">
        <v>2</v>
      </c>
      <c r="J7053" s="6">
        <v>22522.68</v>
      </c>
      <c r="K7053" s="5">
        <f t="shared" si="771"/>
        <v>405.40823999999998</v>
      </c>
      <c r="L7053" s="7">
        <v>3.43</v>
      </c>
      <c r="M7053" s="7">
        <v>588</v>
      </c>
      <c r="N7053" s="3">
        <v>45600</v>
      </c>
      <c r="O7053" s="4" t="str">
        <f t="shared" si="772"/>
        <v>2024-11</v>
      </c>
      <c r="P7053" s="4" t="str">
        <f t="shared" si="773"/>
        <v>11</v>
      </c>
      <c r="Q7053" s="4" t="str">
        <f t="shared" si="774"/>
        <v>November</v>
      </c>
      <c r="R7053" s="30" t="str">
        <f t="shared" si="775"/>
        <v>04</v>
      </c>
      <c r="W7053" t="str">
        <f t="shared" si="776"/>
        <v>ok</v>
      </c>
    </row>
    <row r="7054" spans="1:23" x14ac:dyDescent="0.3">
      <c r="A7054" t="s">
        <v>7096</v>
      </c>
      <c r="B7054" t="s">
        <v>33</v>
      </c>
      <c r="C7054" t="s">
        <v>12</v>
      </c>
      <c r="D7054" t="s">
        <v>34</v>
      </c>
      <c r="E7054" t="s">
        <v>14</v>
      </c>
      <c r="F7054" t="s">
        <v>38</v>
      </c>
      <c r="G7054" s="5">
        <v>9672.26</v>
      </c>
      <c r="H7054" s="5">
        <f t="shared" si="770"/>
        <v>174.10067999999998</v>
      </c>
      <c r="I7054" s="6">
        <v>4</v>
      </c>
      <c r="J7054" s="6">
        <v>38689.040000000001</v>
      </c>
      <c r="K7054" s="5">
        <f t="shared" si="771"/>
        <v>696.40271999999993</v>
      </c>
      <c r="L7054" s="7">
        <v>4.83</v>
      </c>
      <c r="M7054" s="7">
        <v>4248</v>
      </c>
      <c r="N7054" s="3">
        <v>45600</v>
      </c>
      <c r="O7054" s="4" t="str">
        <f t="shared" si="772"/>
        <v>2024-11</v>
      </c>
      <c r="P7054" s="4" t="str">
        <f t="shared" si="773"/>
        <v>11</v>
      </c>
      <c r="Q7054" s="4" t="str">
        <f t="shared" si="774"/>
        <v>November</v>
      </c>
      <c r="R7054" s="30" t="str">
        <f t="shared" si="775"/>
        <v>04</v>
      </c>
      <c r="W7054" t="str">
        <f t="shared" si="776"/>
        <v>ok</v>
      </c>
    </row>
    <row r="7055" spans="1:23" x14ac:dyDescent="0.3">
      <c r="A7055" t="s">
        <v>7097</v>
      </c>
      <c r="B7055" t="s">
        <v>11</v>
      </c>
      <c r="C7055" t="s">
        <v>12</v>
      </c>
      <c r="D7055" t="s">
        <v>13</v>
      </c>
      <c r="E7055" t="s">
        <v>14</v>
      </c>
      <c r="F7055" t="s">
        <v>31</v>
      </c>
      <c r="G7055" s="5">
        <v>10331.56</v>
      </c>
      <c r="H7055" s="5">
        <f t="shared" si="770"/>
        <v>185.96807999999999</v>
      </c>
      <c r="I7055" s="6">
        <v>1</v>
      </c>
      <c r="J7055" s="6">
        <v>10331.56</v>
      </c>
      <c r="K7055" s="5">
        <f t="shared" si="771"/>
        <v>185.96807999999999</v>
      </c>
      <c r="L7055" s="7">
        <v>1.89</v>
      </c>
      <c r="M7055" s="7">
        <v>2142</v>
      </c>
      <c r="N7055" s="3">
        <v>45340</v>
      </c>
      <c r="O7055" s="4" t="str">
        <f t="shared" si="772"/>
        <v>2024-02</v>
      </c>
      <c r="P7055" s="4" t="str">
        <f t="shared" si="773"/>
        <v>02</v>
      </c>
      <c r="Q7055" s="4" t="str">
        <f t="shared" si="774"/>
        <v>February</v>
      </c>
      <c r="R7055" s="30" t="str">
        <f t="shared" si="775"/>
        <v>18</v>
      </c>
      <c r="W7055" t="str">
        <f t="shared" si="776"/>
        <v>ok</v>
      </c>
    </row>
    <row r="7056" spans="1:23" x14ac:dyDescent="0.3">
      <c r="A7056" t="s">
        <v>7098</v>
      </c>
      <c r="B7056" t="s">
        <v>23</v>
      </c>
      <c r="C7056" t="s">
        <v>24</v>
      </c>
      <c r="D7056" t="s">
        <v>25</v>
      </c>
      <c r="E7056" t="s">
        <v>20</v>
      </c>
      <c r="F7056" t="s">
        <v>26</v>
      </c>
      <c r="G7056" s="5">
        <v>9662.2199999999993</v>
      </c>
      <c r="H7056" s="5">
        <f t="shared" si="770"/>
        <v>173.91995999999997</v>
      </c>
      <c r="I7056" s="6">
        <v>2</v>
      </c>
      <c r="J7056" s="6">
        <v>19324.439999999999</v>
      </c>
      <c r="K7056" s="5">
        <f t="shared" si="771"/>
        <v>347.83991999999995</v>
      </c>
      <c r="L7056" s="7">
        <v>3.21</v>
      </c>
      <c r="M7056" s="7">
        <v>269</v>
      </c>
      <c r="N7056" s="3">
        <v>45526</v>
      </c>
      <c r="O7056" s="4" t="str">
        <f t="shared" si="772"/>
        <v>2024-08</v>
      </c>
      <c r="P7056" s="4" t="str">
        <f t="shared" si="773"/>
        <v>08</v>
      </c>
      <c r="Q7056" s="4" t="str">
        <f t="shared" si="774"/>
        <v>August</v>
      </c>
      <c r="R7056" s="30" t="str">
        <f t="shared" si="775"/>
        <v>22</v>
      </c>
      <c r="W7056" t="str">
        <f t="shared" si="776"/>
        <v>ok</v>
      </c>
    </row>
    <row r="7057" spans="1:23" x14ac:dyDescent="0.3">
      <c r="A7057" t="s">
        <v>7099</v>
      </c>
      <c r="B7057" t="s">
        <v>41</v>
      </c>
      <c r="C7057" t="s">
        <v>42</v>
      </c>
      <c r="D7057" t="s">
        <v>43</v>
      </c>
      <c r="E7057" t="s">
        <v>20</v>
      </c>
      <c r="F7057" t="s">
        <v>31</v>
      </c>
      <c r="G7057" s="5">
        <v>11605.36</v>
      </c>
      <c r="H7057" s="5">
        <f t="shared" si="770"/>
        <v>208.89648</v>
      </c>
      <c r="I7057" s="6">
        <v>4</v>
      </c>
      <c r="J7057" s="6">
        <v>46421.440000000002</v>
      </c>
      <c r="K7057" s="5">
        <f t="shared" si="771"/>
        <v>835.58591999999999</v>
      </c>
      <c r="L7057" s="7">
        <v>4.08</v>
      </c>
      <c r="M7057" s="7">
        <v>3028</v>
      </c>
      <c r="N7057" s="3">
        <v>45342</v>
      </c>
      <c r="O7057" s="4" t="str">
        <f t="shared" si="772"/>
        <v>2024-02</v>
      </c>
      <c r="P7057" s="4" t="str">
        <f t="shared" si="773"/>
        <v>02</v>
      </c>
      <c r="Q7057" s="4" t="str">
        <f t="shared" si="774"/>
        <v>February</v>
      </c>
      <c r="R7057" s="30" t="str">
        <f t="shared" si="775"/>
        <v>20</v>
      </c>
      <c r="W7057" t="str">
        <f t="shared" si="776"/>
        <v>ok</v>
      </c>
    </row>
    <row r="7058" spans="1:23" x14ac:dyDescent="0.3">
      <c r="A7058" t="s">
        <v>7100</v>
      </c>
      <c r="B7058" t="s">
        <v>41</v>
      </c>
      <c r="C7058" t="s">
        <v>42</v>
      </c>
      <c r="D7058" t="s">
        <v>43</v>
      </c>
      <c r="E7058" t="s">
        <v>14</v>
      </c>
      <c r="F7058" t="s">
        <v>26</v>
      </c>
      <c r="G7058" s="5">
        <v>9022.9500000000007</v>
      </c>
      <c r="H7058" s="5">
        <f t="shared" si="770"/>
        <v>162.41310000000001</v>
      </c>
      <c r="I7058" s="6">
        <v>5</v>
      </c>
      <c r="J7058" s="6">
        <v>45114.75</v>
      </c>
      <c r="K7058" s="5">
        <f t="shared" si="771"/>
        <v>812.06550000000004</v>
      </c>
      <c r="L7058" s="7">
        <v>4.3899999999999997</v>
      </c>
      <c r="M7058" s="7">
        <v>1574</v>
      </c>
      <c r="N7058" s="3">
        <v>45575</v>
      </c>
      <c r="O7058" s="4" t="str">
        <f t="shared" si="772"/>
        <v>2024-10</v>
      </c>
      <c r="P7058" s="4" t="str">
        <f t="shared" si="773"/>
        <v>10</v>
      </c>
      <c r="Q7058" s="4" t="str">
        <f t="shared" si="774"/>
        <v>October</v>
      </c>
      <c r="R7058" s="30" t="str">
        <f t="shared" si="775"/>
        <v>10</v>
      </c>
      <c r="W7058" t="str">
        <f t="shared" si="776"/>
        <v>ok</v>
      </c>
    </row>
    <row r="7059" spans="1:23" x14ac:dyDescent="0.3">
      <c r="A7059" t="s">
        <v>7101</v>
      </c>
      <c r="B7059" t="s">
        <v>47</v>
      </c>
      <c r="C7059" t="s">
        <v>12</v>
      </c>
      <c r="D7059" t="s">
        <v>48</v>
      </c>
      <c r="E7059" t="s">
        <v>45</v>
      </c>
      <c r="F7059" t="s">
        <v>31</v>
      </c>
      <c r="G7059" s="5">
        <v>3960.01</v>
      </c>
      <c r="H7059" s="5">
        <f t="shared" si="770"/>
        <v>71.280180000000001</v>
      </c>
      <c r="I7059" s="6">
        <v>4</v>
      </c>
      <c r="J7059" s="6">
        <v>15840.04</v>
      </c>
      <c r="K7059" s="5">
        <f t="shared" si="771"/>
        <v>285.12072000000001</v>
      </c>
      <c r="L7059" s="7">
        <v>3.34</v>
      </c>
      <c r="M7059" s="7">
        <v>210</v>
      </c>
      <c r="N7059" s="3">
        <v>45552</v>
      </c>
      <c r="O7059" s="4" t="str">
        <f t="shared" si="772"/>
        <v>2024-09</v>
      </c>
      <c r="P7059" s="4" t="str">
        <f t="shared" si="773"/>
        <v>09</v>
      </c>
      <c r="Q7059" s="4" t="str">
        <f t="shared" si="774"/>
        <v>September</v>
      </c>
      <c r="R7059" s="30" t="str">
        <f t="shared" si="775"/>
        <v>17</v>
      </c>
      <c r="W7059" t="str">
        <f t="shared" si="776"/>
        <v>ok</v>
      </c>
    </row>
    <row r="7060" spans="1:23" x14ac:dyDescent="0.3">
      <c r="A7060" t="s">
        <v>7102</v>
      </c>
      <c r="B7060" t="s">
        <v>33</v>
      </c>
      <c r="C7060" t="s">
        <v>12</v>
      </c>
      <c r="D7060" t="s">
        <v>34</v>
      </c>
      <c r="E7060" t="s">
        <v>14</v>
      </c>
      <c r="F7060" t="s">
        <v>15</v>
      </c>
      <c r="G7060" s="5">
        <v>10338.799999999999</v>
      </c>
      <c r="H7060" s="5">
        <f t="shared" si="770"/>
        <v>186.09839999999997</v>
      </c>
      <c r="I7060" s="6">
        <v>5</v>
      </c>
      <c r="J7060" s="6">
        <v>51694</v>
      </c>
      <c r="K7060" s="5">
        <f t="shared" si="771"/>
        <v>930.49199999999985</v>
      </c>
      <c r="L7060" s="7">
        <v>4.68</v>
      </c>
      <c r="M7060" s="7">
        <v>1267</v>
      </c>
      <c r="N7060" s="3">
        <v>45547</v>
      </c>
      <c r="O7060" s="4" t="str">
        <f t="shared" si="772"/>
        <v>2024-09</v>
      </c>
      <c r="P7060" s="4" t="str">
        <f t="shared" si="773"/>
        <v>09</v>
      </c>
      <c r="Q7060" s="4" t="str">
        <f t="shared" si="774"/>
        <v>September</v>
      </c>
      <c r="R7060" s="30" t="str">
        <f t="shared" si="775"/>
        <v>12</v>
      </c>
      <c r="W7060" t="str">
        <f t="shared" si="776"/>
        <v>ok</v>
      </c>
    </row>
    <row r="7061" spans="1:23" x14ac:dyDescent="0.3">
      <c r="A7061" t="s">
        <v>7103</v>
      </c>
      <c r="B7061" t="s">
        <v>23</v>
      </c>
      <c r="C7061" t="s">
        <v>24</v>
      </c>
      <c r="D7061" t="s">
        <v>25</v>
      </c>
      <c r="E7061" t="s">
        <v>45</v>
      </c>
      <c r="F7061" t="s">
        <v>60</v>
      </c>
      <c r="G7061" s="5">
        <v>13117.77</v>
      </c>
      <c r="H7061" s="5">
        <f t="shared" si="770"/>
        <v>236.11985999999999</v>
      </c>
      <c r="I7061" s="6">
        <v>5</v>
      </c>
      <c r="J7061" s="6">
        <v>65588.850000000006</v>
      </c>
      <c r="K7061" s="5">
        <f t="shared" si="771"/>
        <v>1180.5992999999999</v>
      </c>
      <c r="L7061" s="7">
        <v>2.59</v>
      </c>
      <c r="M7061" s="7">
        <v>2813</v>
      </c>
      <c r="N7061" s="3">
        <v>45645</v>
      </c>
      <c r="O7061" s="4" t="str">
        <f t="shared" si="772"/>
        <v>2024-12</v>
      </c>
      <c r="P7061" s="4" t="str">
        <f t="shared" si="773"/>
        <v>12</v>
      </c>
      <c r="Q7061" s="4" t="str">
        <f t="shared" si="774"/>
        <v>December</v>
      </c>
      <c r="R7061" s="30" t="str">
        <f t="shared" si="775"/>
        <v>19</v>
      </c>
      <c r="W7061" t="str">
        <f t="shared" si="776"/>
        <v>ok</v>
      </c>
    </row>
    <row r="7062" spans="1:23" x14ac:dyDescent="0.3">
      <c r="A7062" t="s">
        <v>7104</v>
      </c>
      <c r="B7062" t="s">
        <v>36</v>
      </c>
      <c r="C7062" t="s">
        <v>18</v>
      </c>
      <c r="D7062" t="s">
        <v>37</v>
      </c>
      <c r="E7062" t="s">
        <v>14</v>
      </c>
      <c r="F7062" t="s">
        <v>38</v>
      </c>
      <c r="G7062" s="5">
        <v>1410.13</v>
      </c>
      <c r="H7062" s="5">
        <f t="shared" si="770"/>
        <v>25.382339999999999</v>
      </c>
      <c r="I7062" s="6">
        <v>4</v>
      </c>
      <c r="J7062" s="6">
        <v>5640.52</v>
      </c>
      <c r="K7062" s="5">
        <f t="shared" si="771"/>
        <v>101.52936</v>
      </c>
      <c r="L7062" s="7">
        <v>1.58</v>
      </c>
      <c r="M7062" s="7">
        <v>2513</v>
      </c>
      <c r="N7062" s="3">
        <v>45622</v>
      </c>
      <c r="O7062" s="4" t="str">
        <f t="shared" si="772"/>
        <v>2024-11</v>
      </c>
      <c r="P7062" s="4" t="str">
        <f t="shared" si="773"/>
        <v>11</v>
      </c>
      <c r="Q7062" s="4" t="str">
        <f t="shared" si="774"/>
        <v>November</v>
      </c>
      <c r="R7062" s="30" t="str">
        <f t="shared" si="775"/>
        <v>26</v>
      </c>
      <c r="W7062" t="str">
        <f t="shared" si="776"/>
        <v>ok</v>
      </c>
    </row>
    <row r="7063" spans="1:23" x14ac:dyDescent="0.3">
      <c r="A7063" t="s">
        <v>7105</v>
      </c>
      <c r="B7063" t="s">
        <v>41</v>
      </c>
      <c r="C7063" t="s">
        <v>42</v>
      </c>
      <c r="D7063" t="s">
        <v>43</v>
      </c>
      <c r="E7063" t="s">
        <v>14</v>
      </c>
      <c r="F7063" t="s">
        <v>60</v>
      </c>
      <c r="G7063" s="5">
        <v>19532.560000000001</v>
      </c>
      <c r="H7063" s="5">
        <f t="shared" si="770"/>
        <v>351.58607999999998</v>
      </c>
      <c r="I7063" s="6">
        <v>3</v>
      </c>
      <c r="J7063" s="6">
        <v>58597.68</v>
      </c>
      <c r="K7063" s="5">
        <f t="shared" si="771"/>
        <v>1054.7582399999999</v>
      </c>
      <c r="L7063" s="7">
        <v>4.05</v>
      </c>
      <c r="M7063" s="7">
        <v>4716</v>
      </c>
      <c r="N7063" s="3">
        <v>45499</v>
      </c>
      <c r="O7063" s="4" t="str">
        <f t="shared" si="772"/>
        <v>2024-07</v>
      </c>
      <c r="P7063" s="4" t="str">
        <f t="shared" si="773"/>
        <v>07</v>
      </c>
      <c r="Q7063" s="4" t="str">
        <f t="shared" si="774"/>
        <v>July</v>
      </c>
      <c r="R7063" s="30" t="str">
        <f t="shared" si="775"/>
        <v>26</v>
      </c>
      <c r="W7063" t="str">
        <f t="shared" si="776"/>
        <v>ok</v>
      </c>
    </row>
    <row r="7064" spans="1:23" x14ac:dyDescent="0.3">
      <c r="A7064" t="s">
        <v>7106</v>
      </c>
      <c r="B7064" t="s">
        <v>51</v>
      </c>
      <c r="C7064" t="s">
        <v>29</v>
      </c>
      <c r="D7064" t="s">
        <v>52</v>
      </c>
      <c r="E7064" t="s">
        <v>14</v>
      </c>
      <c r="F7064" t="s">
        <v>31</v>
      </c>
      <c r="G7064" s="5">
        <v>1719.16</v>
      </c>
      <c r="H7064" s="5">
        <f t="shared" si="770"/>
        <v>30.944879999999998</v>
      </c>
      <c r="I7064" s="6">
        <v>5</v>
      </c>
      <c r="J7064" s="6">
        <v>8595.7999999999993</v>
      </c>
      <c r="K7064" s="5">
        <f t="shared" si="771"/>
        <v>154.7244</v>
      </c>
      <c r="L7064" s="7">
        <v>2.08</v>
      </c>
      <c r="M7064" s="7">
        <v>2854</v>
      </c>
      <c r="N7064" s="3">
        <v>45521</v>
      </c>
      <c r="O7064" s="4" t="str">
        <f t="shared" si="772"/>
        <v>2024-08</v>
      </c>
      <c r="P7064" s="4" t="str">
        <f t="shared" si="773"/>
        <v>08</v>
      </c>
      <c r="Q7064" s="4" t="str">
        <f t="shared" si="774"/>
        <v>August</v>
      </c>
      <c r="R7064" s="30" t="str">
        <f t="shared" si="775"/>
        <v>17</v>
      </c>
      <c r="W7064" t="str">
        <f t="shared" si="776"/>
        <v>ok</v>
      </c>
    </row>
    <row r="7065" spans="1:23" x14ac:dyDescent="0.3">
      <c r="A7065" t="s">
        <v>7107</v>
      </c>
      <c r="B7065" t="s">
        <v>51</v>
      </c>
      <c r="C7065" t="s">
        <v>29</v>
      </c>
      <c r="D7065" t="s">
        <v>52</v>
      </c>
      <c r="E7065" t="s">
        <v>20</v>
      </c>
      <c r="F7065" t="s">
        <v>26</v>
      </c>
      <c r="G7065" s="5">
        <v>7859.33</v>
      </c>
      <c r="H7065" s="5">
        <f t="shared" si="770"/>
        <v>141.46794</v>
      </c>
      <c r="I7065" s="6">
        <v>5</v>
      </c>
      <c r="J7065" s="6">
        <v>39296.65</v>
      </c>
      <c r="K7065" s="5">
        <f t="shared" si="771"/>
        <v>707.33969999999999</v>
      </c>
      <c r="L7065" s="7">
        <v>1.43</v>
      </c>
      <c r="M7065" s="7">
        <v>4109</v>
      </c>
      <c r="N7065" s="3">
        <v>45482</v>
      </c>
      <c r="O7065" s="4" t="str">
        <f t="shared" si="772"/>
        <v>2024-07</v>
      </c>
      <c r="P7065" s="4" t="str">
        <f t="shared" si="773"/>
        <v>07</v>
      </c>
      <c r="Q7065" s="4" t="str">
        <f t="shared" si="774"/>
        <v>July</v>
      </c>
      <c r="R7065" s="30" t="str">
        <f t="shared" si="775"/>
        <v>09</v>
      </c>
      <c r="W7065" t="str">
        <f t="shared" si="776"/>
        <v>ok</v>
      </c>
    </row>
    <row r="7066" spans="1:23" x14ac:dyDescent="0.3">
      <c r="A7066" t="s">
        <v>7108</v>
      </c>
      <c r="B7066" t="s">
        <v>23</v>
      </c>
      <c r="C7066" t="s">
        <v>24</v>
      </c>
      <c r="D7066" t="s">
        <v>25</v>
      </c>
      <c r="E7066" t="s">
        <v>20</v>
      </c>
      <c r="F7066" t="s">
        <v>26</v>
      </c>
      <c r="G7066" s="5">
        <v>2405.89</v>
      </c>
      <c r="H7066" s="5">
        <f t="shared" si="770"/>
        <v>43.306019999999997</v>
      </c>
      <c r="I7066" s="6">
        <v>2</v>
      </c>
      <c r="J7066" s="6">
        <v>4811.78</v>
      </c>
      <c r="K7066" s="5">
        <f t="shared" si="771"/>
        <v>86.612039999999993</v>
      </c>
      <c r="L7066" s="7">
        <v>4.13</v>
      </c>
      <c r="M7066" s="7">
        <v>3298</v>
      </c>
      <c r="N7066" s="3">
        <v>45396</v>
      </c>
      <c r="O7066" s="4" t="str">
        <f t="shared" si="772"/>
        <v>2024-04</v>
      </c>
      <c r="P7066" s="4" t="str">
        <f t="shared" si="773"/>
        <v>04</v>
      </c>
      <c r="Q7066" s="4" t="str">
        <f t="shared" si="774"/>
        <v>April</v>
      </c>
      <c r="R7066" s="30" t="str">
        <f t="shared" si="775"/>
        <v>14</v>
      </c>
      <c r="W7066" t="str">
        <f t="shared" si="776"/>
        <v>ok</v>
      </c>
    </row>
    <row r="7067" spans="1:23" x14ac:dyDescent="0.3">
      <c r="A7067" t="s">
        <v>7109</v>
      </c>
      <c r="B7067" t="s">
        <v>51</v>
      </c>
      <c r="C7067" t="s">
        <v>29</v>
      </c>
      <c r="D7067" t="s">
        <v>52</v>
      </c>
      <c r="E7067" t="s">
        <v>20</v>
      </c>
      <c r="F7067" t="s">
        <v>38</v>
      </c>
      <c r="G7067" s="5">
        <v>2323.56</v>
      </c>
      <c r="H7067" s="5">
        <f t="shared" si="770"/>
        <v>41.824079999999995</v>
      </c>
      <c r="I7067" s="6">
        <v>5</v>
      </c>
      <c r="J7067" s="6">
        <v>11617.8</v>
      </c>
      <c r="K7067" s="5">
        <f t="shared" si="771"/>
        <v>209.12039999999996</v>
      </c>
      <c r="L7067" s="7">
        <v>3.46</v>
      </c>
      <c r="M7067" s="7">
        <v>529</v>
      </c>
      <c r="N7067" s="3">
        <v>45631</v>
      </c>
      <c r="O7067" s="4" t="str">
        <f t="shared" si="772"/>
        <v>2024-12</v>
      </c>
      <c r="P7067" s="4" t="str">
        <f t="shared" si="773"/>
        <v>12</v>
      </c>
      <c r="Q7067" s="4" t="str">
        <f t="shared" si="774"/>
        <v>December</v>
      </c>
      <c r="R7067" s="30" t="str">
        <f t="shared" si="775"/>
        <v>05</v>
      </c>
      <c r="W7067" t="str">
        <f t="shared" si="776"/>
        <v>ok</v>
      </c>
    </row>
    <row r="7068" spans="1:23" x14ac:dyDescent="0.3">
      <c r="A7068" t="s">
        <v>7110</v>
      </c>
      <c r="B7068" t="s">
        <v>28</v>
      </c>
      <c r="C7068" t="s">
        <v>29</v>
      </c>
      <c r="D7068" t="s">
        <v>30</v>
      </c>
      <c r="E7068" t="s">
        <v>20</v>
      </c>
      <c r="F7068" t="s">
        <v>21</v>
      </c>
      <c r="G7068" s="5">
        <v>3371.41</v>
      </c>
      <c r="H7068" s="5">
        <f t="shared" si="770"/>
        <v>60.685379999999995</v>
      </c>
      <c r="I7068" s="6">
        <v>1</v>
      </c>
      <c r="J7068" s="6">
        <v>3371.41</v>
      </c>
      <c r="K7068" s="5">
        <f t="shared" si="771"/>
        <v>60.685379999999995</v>
      </c>
      <c r="L7068" s="7">
        <v>4.97</v>
      </c>
      <c r="M7068" s="7">
        <v>3744</v>
      </c>
      <c r="N7068" s="3">
        <v>45298</v>
      </c>
      <c r="O7068" s="4" t="str">
        <f t="shared" si="772"/>
        <v>2024-01</v>
      </c>
      <c r="P7068" s="4" t="str">
        <f t="shared" si="773"/>
        <v>01</v>
      </c>
      <c r="Q7068" s="4" t="str">
        <f t="shared" si="774"/>
        <v>January</v>
      </c>
      <c r="R7068" s="30" t="str">
        <f t="shared" si="775"/>
        <v>07</v>
      </c>
      <c r="W7068" t="str">
        <f t="shared" si="776"/>
        <v>ok</v>
      </c>
    </row>
    <row r="7069" spans="1:23" x14ac:dyDescent="0.3">
      <c r="A7069" t="s">
        <v>7111</v>
      </c>
      <c r="B7069" t="s">
        <v>11</v>
      </c>
      <c r="C7069" t="s">
        <v>12</v>
      </c>
      <c r="D7069" t="s">
        <v>13</v>
      </c>
      <c r="E7069" t="s">
        <v>45</v>
      </c>
      <c r="F7069" t="s">
        <v>15</v>
      </c>
      <c r="G7069" s="5">
        <v>19054.73</v>
      </c>
      <c r="H7069" s="5">
        <f t="shared" si="770"/>
        <v>342.98513999999994</v>
      </c>
      <c r="I7069" s="6">
        <v>4</v>
      </c>
      <c r="J7069" s="6">
        <v>76218.92</v>
      </c>
      <c r="K7069" s="5">
        <f t="shared" si="771"/>
        <v>1371.9405599999998</v>
      </c>
      <c r="L7069" s="7">
        <v>3.59</v>
      </c>
      <c r="M7069" s="7">
        <v>2965</v>
      </c>
      <c r="N7069" s="3">
        <v>45550</v>
      </c>
      <c r="O7069" s="4" t="str">
        <f t="shared" si="772"/>
        <v>2024-09</v>
      </c>
      <c r="P7069" s="4" t="str">
        <f t="shared" si="773"/>
        <v>09</v>
      </c>
      <c r="Q7069" s="4" t="str">
        <f t="shared" si="774"/>
        <v>September</v>
      </c>
      <c r="R7069" s="30" t="str">
        <f t="shared" si="775"/>
        <v>15</v>
      </c>
      <c r="W7069" t="str">
        <f t="shared" si="776"/>
        <v>ok</v>
      </c>
    </row>
    <row r="7070" spans="1:23" x14ac:dyDescent="0.3">
      <c r="A7070" t="s">
        <v>7112</v>
      </c>
      <c r="B7070" t="s">
        <v>33</v>
      </c>
      <c r="C7070" t="s">
        <v>12</v>
      </c>
      <c r="D7070" t="s">
        <v>34</v>
      </c>
      <c r="E7070" t="s">
        <v>20</v>
      </c>
      <c r="F7070" t="s">
        <v>26</v>
      </c>
      <c r="G7070" s="5">
        <v>4063.75</v>
      </c>
      <c r="H7070" s="5">
        <f t="shared" si="770"/>
        <v>73.147499999999994</v>
      </c>
      <c r="I7070" s="6">
        <v>1</v>
      </c>
      <c r="J7070" s="6">
        <v>4063.75</v>
      </c>
      <c r="K7070" s="5">
        <f t="shared" si="771"/>
        <v>73.147499999999994</v>
      </c>
      <c r="L7070" s="7">
        <v>1.63</v>
      </c>
      <c r="M7070" s="7">
        <v>79</v>
      </c>
      <c r="N7070" s="3">
        <v>45578</v>
      </c>
      <c r="O7070" s="4" t="str">
        <f t="shared" si="772"/>
        <v>2024-10</v>
      </c>
      <c r="P7070" s="4" t="str">
        <f t="shared" si="773"/>
        <v>10</v>
      </c>
      <c r="Q7070" s="4" t="str">
        <f t="shared" si="774"/>
        <v>October</v>
      </c>
      <c r="R7070" s="30" t="str">
        <f t="shared" si="775"/>
        <v>13</v>
      </c>
      <c r="W7070" t="str">
        <f t="shared" si="776"/>
        <v>ok</v>
      </c>
    </row>
    <row r="7071" spans="1:23" x14ac:dyDescent="0.3">
      <c r="A7071" t="s">
        <v>7113</v>
      </c>
      <c r="B7071" t="s">
        <v>63</v>
      </c>
      <c r="C7071" t="s">
        <v>18</v>
      </c>
      <c r="D7071" t="s">
        <v>64</v>
      </c>
      <c r="E7071" t="s">
        <v>45</v>
      </c>
      <c r="F7071" t="s">
        <v>15</v>
      </c>
      <c r="G7071" s="5">
        <v>13199.36</v>
      </c>
      <c r="H7071" s="5">
        <f t="shared" si="770"/>
        <v>237.58848</v>
      </c>
      <c r="I7071" s="6">
        <v>4</v>
      </c>
      <c r="J7071" s="6">
        <v>52797.440000000002</v>
      </c>
      <c r="K7071" s="5">
        <f t="shared" si="771"/>
        <v>950.35392000000002</v>
      </c>
      <c r="L7071" s="7">
        <v>2.67</v>
      </c>
      <c r="M7071" s="7">
        <v>4726</v>
      </c>
      <c r="N7071" s="3">
        <v>45564</v>
      </c>
      <c r="O7071" s="4" t="str">
        <f t="shared" si="772"/>
        <v>2024-09</v>
      </c>
      <c r="P7071" s="4" t="str">
        <f t="shared" si="773"/>
        <v>09</v>
      </c>
      <c r="Q7071" s="4" t="str">
        <f t="shared" si="774"/>
        <v>September</v>
      </c>
      <c r="R7071" s="30" t="str">
        <f t="shared" si="775"/>
        <v>29</v>
      </c>
      <c r="W7071" t="str">
        <f t="shared" si="776"/>
        <v>ok</v>
      </c>
    </row>
    <row r="7072" spans="1:23" x14ac:dyDescent="0.3">
      <c r="A7072" t="s">
        <v>7114</v>
      </c>
      <c r="B7072" t="s">
        <v>36</v>
      </c>
      <c r="C7072" t="s">
        <v>18</v>
      </c>
      <c r="D7072" t="s">
        <v>37</v>
      </c>
      <c r="E7072" t="s">
        <v>14</v>
      </c>
      <c r="F7072" t="s">
        <v>21</v>
      </c>
      <c r="G7072" s="5">
        <v>1065.8900000000001</v>
      </c>
      <c r="H7072" s="5">
        <f t="shared" si="770"/>
        <v>19.186019999999999</v>
      </c>
      <c r="I7072" s="6">
        <v>2</v>
      </c>
      <c r="J7072" s="6">
        <v>2131.7800000000002</v>
      </c>
      <c r="K7072" s="5">
        <f t="shared" si="771"/>
        <v>38.372039999999998</v>
      </c>
      <c r="L7072" s="7">
        <v>1.38</v>
      </c>
      <c r="M7072" s="7">
        <v>307</v>
      </c>
      <c r="N7072" s="3">
        <v>45566</v>
      </c>
      <c r="O7072" s="4" t="str">
        <f t="shared" si="772"/>
        <v>2024-10</v>
      </c>
      <c r="P7072" s="4" t="str">
        <f t="shared" si="773"/>
        <v>10</v>
      </c>
      <c r="Q7072" s="4" t="str">
        <f t="shared" si="774"/>
        <v>October</v>
      </c>
      <c r="R7072" s="30" t="str">
        <f t="shared" si="775"/>
        <v>01</v>
      </c>
      <c r="W7072" t="str">
        <f t="shared" si="776"/>
        <v>ok</v>
      </c>
    </row>
    <row r="7073" spans="1:23" x14ac:dyDescent="0.3">
      <c r="A7073" t="s">
        <v>7115</v>
      </c>
      <c r="B7073" t="s">
        <v>28</v>
      </c>
      <c r="C7073" t="s">
        <v>29</v>
      </c>
      <c r="D7073" t="s">
        <v>30</v>
      </c>
      <c r="E7073" t="s">
        <v>45</v>
      </c>
      <c r="F7073" t="s">
        <v>60</v>
      </c>
      <c r="G7073" s="5">
        <v>4137.32</v>
      </c>
      <c r="H7073" s="5">
        <f t="shared" si="770"/>
        <v>74.471759999999989</v>
      </c>
      <c r="I7073" s="6">
        <v>1</v>
      </c>
      <c r="J7073" s="6">
        <v>4137.32</v>
      </c>
      <c r="K7073" s="5">
        <f t="shared" si="771"/>
        <v>74.471759999999989</v>
      </c>
      <c r="L7073" s="7">
        <v>1.65</v>
      </c>
      <c r="M7073" s="7">
        <v>3364</v>
      </c>
      <c r="N7073" s="3">
        <v>45530</v>
      </c>
      <c r="O7073" s="4" t="str">
        <f t="shared" si="772"/>
        <v>2024-08</v>
      </c>
      <c r="P7073" s="4" t="str">
        <f t="shared" si="773"/>
        <v>08</v>
      </c>
      <c r="Q7073" s="4" t="str">
        <f t="shared" si="774"/>
        <v>August</v>
      </c>
      <c r="R7073" s="30" t="str">
        <f t="shared" si="775"/>
        <v>26</v>
      </c>
      <c r="W7073" t="str">
        <f t="shared" si="776"/>
        <v>ok</v>
      </c>
    </row>
    <row r="7074" spans="1:23" x14ac:dyDescent="0.3">
      <c r="A7074" t="s">
        <v>7116</v>
      </c>
      <c r="B7074" t="s">
        <v>41</v>
      </c>
      <c r="C7074" t="s">
        <v>42</v>
      </c>
      <c r="D7074" t="s">
        <v>43</v>
      </c>
      <c r="E7074" t="s">
        <v>14</v>
      </c>
      <c r="F7074" t="s">
        <v>15</v>
      </c>
      <c r="G7074" s="5">
        <v>13556.42</v>
      </c>
      <c r="H7074" s="5">
        <f t="shared" si="770"/>
        <v>244.01555999999999</v>
      </c>
      <c r="I7074" s="6">
        <v>5</v>
      </c>
      <c r="J7074" s="6">
        <v>67782.100000000006</v>
      </c>
      <c r="K7074" s="5">
        <f t="shared" si="771"/>
        <v>1220.0778</v>
      </c>
      <c r="L7074" s="7">
        <v>2.68</v>
      </c>
      <c r="M7074" s="7">
        <v>874</v>
      </c>
      <c r="N7074" s="3">
        <v>45652</v>
      </c>
      <c r="O7074" s="4" t="str">
        <f t="shared" si="772"/>
        <v>2024-12</v>
      </c>
      <c r="P7074" s="4" t="str">
        <f t="shared" si="773"/>
        <v>12</v>
      </c>
      <c r="Q7074" s="4" t="str">
        <f t="shared" si="774"/>
        <v>December</v>
      </c>
      <c r="R7074" s="30" t="str">
        <f t="shared" si="775"/>
        <v>26</v>
      </c>
      <c r="W7074" t="str">
        <f t="shared" si="776"/>
        <v>ok</v>
      </c>
    </row>
    <row r="7075" spans="1:23" x14ac:dyDescent="0.3">
      <c r="A7075" t="s">
        <v>7117</v>
      </c>
      <c r="B7075" t="s">
        <v>47</v>
      </c>
      <c r="C7075" t="s">
        <v>12</v>
      </c>
      <c r="D7075" t="s">
        <v>48</v>
      </c>
      <c r="E7075" t="s">
        <v>45</v>
      </c>
      <c r="F7075" t="s">
        <v>26</v>
      </c>
      <c r="G7075" s="5">
        <v>14734.61</v>
      </c>
      <c r="H7075" s="5">
        <f t="shared" si="770"/>
        <v>265.22298000000001</v>
      </c>
      <c r="I7075" s="6">
        <v>1</v>
      </c>
      <c r="J7075" s="6">
        <v>14734.61</v>
      </c>
      <c r="K7075" s="5">
        <f t="shared" si="771"/>
        <v>265.22298000000001</v>
      </c>
      <c r="L7075" s="7">
        <v>4.9000000000000004</v>
      </c>
      <c r="M7075" s="7">
        <v>3687</v>
      </c>
      <c r="N7075" s="3">
        <v>45377</v>
      </c>
      <c r="O7075" s="4" t="str">
        <f t="shared" si="772"/>
        <v>2024-03</v>
      </c>
      <c r="P7075" s="4" t="str">
        <f t="shared" si="773"/>
        <v>03</v>
      </c>
      <c r="Q7075" s="4" t="str">
        <f t="shared" si="774"/>
        <v>March</v>
      </c>
      <c r="R7075" s="30" t="str">
        <f t="shared" si="775"/>
        <v>26</v>
      </c>
      <c r="W7075" t="str">
        <f t="shared" si="776"/>
        <v>ok</v>
      </c>
    </row>
    <row r="7076" spans="1:23" x14ac:dyDescent="0.3">
      <c r="A7076" t="s">
        <v>7118</v>
      </c>
      <c r="B7076" t="s">
        <v>33</v>
      </c>
      <c r="C7076" t="s">
        <v>12</v>
      </c>
      <c r="D7076" t="s">
        <v>34</v>
      </c>
      <c r="E7076" t="s">
        <v>20</v>
      </c>
      <c r="F7076" t="s">
        <v>21</v>
      </c>
      <c r="G7076" s="5">
        <v>5886.78</v>
      </c>
      <c r="H7076" s="5">
        <f t="shared" si="770"/>
        <v>105.96203999999999</v>
      </c>
      <c r="I7076" s="6">
        <v>2</v>
      </c>
      <c r="J7076" s="6">
        <v>11773.56</v>
      </c>
      <c r="K7076" s="5">
        <f t="shared" si="771"/>
        <v>211.92407999999998</v>
      </c>
      <c r="L7076" s="7">
        <v>2.39</v>
      </c>
      <c r="M7076" s="7">
        <v>2046</v>
      </c>
      <c r="N7076" s="3">
        <v>45602</v>
      </c>
      <c r="O7076" s="4" t="str">
        <f t="shared" si="772"/>
        <v>2024-11</v>
      </c>
      <c r="P7076" s="4" t="str">
        <f t="shared" si="773"/>
        <v>11</v>
      </c>
      <c r="Q7076" s="4" t="str">
        <f t="shared" si="774"/>
        <v>November</v>
      </c>
      <c r="R7076" s="30" t="str">
        <f t="shared" si="775"/>
        <v>06</v>
      </c>
      <c r="W7076" t="str">
        <f t="shared" si="776"/>
        <v>ok</v>
      </c>
    </row>
    <row r="7077" spans="1:23" x14ac:dyDescent="0.3">
      <c r="A7077" t="s">
        <v>7119</v>
      </c>
      <c r="B7077" t="s">
        <v>28</v>
      </c>
      <c r="C7077" t="s">
        <v>29</v>
      </c>
      <c r="D7077" t="s">
        <v>30</v>
      </c>
      <c r="E7077" t="s">
        <v>45</v>
      </c>
      <c r="F7077" t="s">
        <v>60</v>
      </c>
      <c r="G7077" s="5">
        <v>19337.72</v>
      </c>
      <c r="H7077" s="5">
        <f t="shared" si="770"/>
        <v>348.07896</v>
      </c>
      <c r="I7077" s="6">
        <v>4</v>
      </c>
      <c r="J7077" s="6">
        <v>77350.880000000005</v>
      </c>
      <c r="K7077" s="5">
        <f t="shared" si="771"/>
        <v>1392.31584</v>
      </c>
      <c r="L7077" s="7">
        <v>3.67</v>
      </c>
      <c r="M7077" s="7">
        <v>2792</v>
      </c>
      <c r="N7077" s="3">
        <v>45437</v>
      </c>
      <c r="O7077" s="4" t="str">
        <f t="shared" si="772"/>
        <v>2024-05</v>
      </c>
      <c r="P7077" s="4" t="str">
        <f t="shared" si="773"/>
        <v>05</v>
      </c>
      <c r="Q7077" s="4" t="str">
        <f t="shared" si="774"/>
        <v>May</v>
      </c>
      <c r="R7077" s="30" t="str">
        <f t="shared" si="775"/>
        <v>25</v>
      </c>
      <c r="W7077" t="str">
        <f t="shared" si="776"/>
        <v>ok</v>
      </c>
    </row>
    <row r="7078" spans="1:23" x14ac:dyDescent="0.3">
      <c r="A7078" t="s">
        <v>7120</v>
      </c>
      <c r="B7078" t="s">
        <v>28</v>
      </c>
      <c r="C7078" t="s">
        <v>29</v>
      </c>
      <c r="D7078" t="s">
        <v>30</v>
      </c>
      <c r="E7078" t="s">
        <v>14</v>
      </c>
      <c r="F7078" t="s">
        <v>38</v>
      </c>
      <c r="G7078" s="5">
        <v>13442.05</v>
      </c>
      <c r="H7078" s="5">
        <f t="shared" si="770"/>
        <v>241.95689999999996</v>
      </c>
      <c r="I7078" s="6">
        <v>3</v>
      </c>
      <c r="J7078" s="6">
        <v>40326.15</v>
      </c>
      <c r="K7078" s="5">
        <f t="shared" si="771"/>
        <v>725.87069999999994</v>
      </c>
      <c r="L7078" s="7">
        <v>2.12</v>
      </c>
      <c r="M7078" s="7">
        <v>3848</v>
      </c>
      <c r="N7078" s="3">
        <v>45398</v>
      </c>
      <c r="O7078" s="4" t="str">
        <f t="shared" si="772"/>
        <v>2024-04</v>
      </c>
      <c r="P7078" s="4" t="str">
        <f t="shared" si="773"/>
        <v>04</v>
      </c>
      <c r="Q7078" s="4" t="str">
        <f t="shared" si="774"/>
        <v>April</v>
      </c>
      <c r="R7078" s="30" t="str">
        <f t="shared" si="775"/>
        <v>16</v>
      </c>
      <c r="W7078" t="str">
        <f t="shared" si="776"/>
        <v>ok</v>
      </c>
    </row>
    <row r="7079" spans="1:23" x14ac:dyDescent="0.3">
      <c r="A7079" t="s">
        <v>7121</v>
      </c>
      <c r="B7079" t="s">
        <v>17</v>
      </c>
      <c r="C7079" t="s">
        <v>18</v>
      </c>
      <c r="D7079" t="s">
        <v>19</v>
      </c>
      <c r="E7079" t="s">
        <v>14</v>
      </c>
      <c r="F7079" t="s">
        <v>21</v>
      </c>
      <c r="G7079" s="5">
        <v>4206.25</v>
      </c>
      <c r="H7079" s="5">
        <f t="shared" si="770"/>
        <v>75.712499999999991</v>
      </c>
      <c r="I7079" s="6">
        <v>4</v>
      </c>
      <c r="J7079" s="6">
        <v>16825</v>
      </c>
      <c r="K7079" s="5">
        <f t="shared" si="771"/>
        <v>302.84999999999997</v>
      </c>
      <c r="L7079" s="7">
        <v>2.44</v>
      </c>
      <c r="M7079" s="7">
        <v>3118</v>
      </c>
      <c r="N7079" s="3">
        <v>45568</v>
      </c>
      <c r="O7079" s="4" t="str">
        <f t="shared" si="772"/>
        <v>2024-10</v>
      </c>
      <c r="P7079" s="4" t="str">
        <f t="shared" si="773"/>
        <v>10</v>
      </c>
      <c r="Q7079" s="4" t="str">
        <f t="shared" si="774"/>
        <v>October</v>
      </c>
      <c r="R7079" s="30" t="str">
        <f t="shared" si="775"/>
        <v>03</v>
      </c>
      <c r="W7079" t="str">
        <f t="shared" si="776"/>
        <v>ok</v>
      </c>
    </row>
    <row r="7080" spans="1:23" x14ac:dyDescent="0.3">
      <c r="A7080" t="s">
        <v>7122</v>
      </c>
      <c r="B7080" t="s">
        <v>23</v>
      </c>
      <c r="C7080" t="s">
        <v>24</v>
      </c>
      <c r="D7080" t="s">
        <v>25</v>
      </c>
      <c r="E7080" t="s">
        <v>20</v>
      </c>
      <c r="F7080" t="s">
        <v>26</v>
      </c>
      <c r="G7080" s="5">
        <v>19104.8</v>
      </c>
      <c r="H7080" s="5">
        <f t="shared" si="770"/>
        <v>343.88639999999998</v>
      </c>
      <c r="I7080" s="6">
        <v>3</v>
      </c>
      <c r="J7080" s="6">
        <v>57314.400000000001</v>
      </c>
      <c r="K7080" s="5">
        <f t="shared" si="771"/>
        <v>1031.6592000000001</v>
      </c>
      <c r="L7080" s="7">
        <v>1.88</v>
      </c>
      <c r="M7080" s="7">
        <v>1169</v>
      </c>
      <c r="N7080" s="3">
        <v>45303</v>
      </c>
      <c r="O7080" s="4" t="str">
        <f t="shared" si="772"/>
        <v>2024-01</v>
      </c>
      <c r="P7080" s="4" t="str">
        <f t="shared" si="773"/>
        <v>01</v>
      </c>
      <c r="Q7080" s="4" t="str">
        <f t="shared" si="774"/>
        <v>January</v>
      </c>
      <c r="R7080" s="30" t="str">
        <f t="shared" si="775"/>
        <v>12</v>
      </c>
      <c r="W7080" t="str">
        <f t="shared" si="776"/>
        <v>ok</v>
      </c>
    </row>
    <row r="7081" spans="1:23" x14ac:dyDescent="0.3">
      <c r="A7081" t="s">
        <v>7123</v>
      </c>
      <c r="B7081" t="s">
        <v>36</v>
      </c>
      <c r="C7081" t="s">
        <v>18</v>
      </c>
      <c r="D7081" t="s">
        <v>37</v>
      </c>
      <c r="E7081" t="s">
        <v>14</v>
      </c>
      <c r="F7081" t="s">
        <v>38</v>
      </c>
      <c r="G7081" s="5">
        <v>1005.34</v>
      </c>
      <c r="H7081" s="5">
        <f t="shared" si="770"/>
        <v>18.096119999999999</v>
      </c>
      <c r="I7081" s="6">
        <v>2</v>
      </c>
      <c r="J7081" s="6">
        <v>2010.68</v>
      </c>
      <c r="K7081" s="5">
        <f t="shared" si="771"/>
        <v>36.192239999999998</v>
      </c>
      <c r="L7081" s="7">
        <v>1.79</v>
      </c>
      <c r="M7081" s="7">
        <v>3547</v>
      </c>
      <c r="N7081" s="3">
        <v>45358</v>
      </c>
      <c r="O7081" s="4" t="str">
        <f t="shared" si="772"/>
        <v>2024-03</v>
      </c>
      <c r="P7081" s="4" t="str">
        <f t="shared" si="773"/>
        <v>03</v>
      </c>
      <c r="Q7081" s="4" t="str">
        <f t="shared" si="774"/>
        <v>March</v>
      </c>
      <c r="R7081" s="30" t="str">
        <f t="shared" si="775"/>
        <v>07</v>
      </c>
      <c r="W7081" t="str">
        <f t="shared" si="776"/>
        <v>ok</v>
      </c>
    </row>
    <row r="7082" spans="1:23" x14ac:dyDescent="0.3">
      <c r="A7082" t="s">
        <v>7124</v>
      </c>
      <c r="B7082" t="s">
        <v>23</v>
      </c>
      <c r="C7082" t="s">
        <v>24</v>
      </c>
      <c r="D7082" t="s">
        <v>25</v>
      </c>
      <c r="E7082" t="s">
        <v>20</v>
      </c>
      <c r="F7082" t="s">
        <v>38</v>
      </c>
      <c r="G7082" s="5">
        <v>11617.57</v>
      </c>
      <c r="H7082" s="5">
        <f t="shared" si="770"/>
        <v>209.11625999999998</v>
      </c>
      <c r="I7082" s="6">
        <v>1</v>
      </c>
      <c r="J7082" s="6">
        <v>11617.57</v>
      </c>
      <c r="K7082" s="5">
        <f t="shared" si="771"/>
        <v>209.11625999999998</v>
      </c>
      <c r="L7082" s="7">
        <v>4.2300000000000004</v>
      </c>
      <c r="M7082" s="7">
        <v>1975</v>
      </c>
      <c r="N7082" s="3">
        <v>45564</v>
      </c>
      <c r="O7082" s="4" t="str">
        <f t="shared" si="772"/>
        <v>2024-09</v>
      </c>
      <c r="P7082" s="4" t="str">
        <f t="shared" si="773"/>
        <v>09</v>
      </c>
      <c r="Q7082" s="4" t="str">
        <f t="shared" si="774"/>
        <v>September</v>
      </c>
      <c r="R7082" s="30" t="str">
        <f t="shared" si="775"/>
        <v>29</v>
      </c>
      <c r="W7082" t="str">
        <f t="shared" si="776"/>
        <v>ok</v>
      </c>
    </row>
    <row r="7083" spans="1:23" x14ac:dyDescent="0.3">
      <c r="A7083" t="s">
        <v>7125</v>
      </c>
      <c r="B7083" t="s">
        <v>23</v>
      </c>
      <c r="C7083" t="s">
        <v>24</v>
      </c>
      <c r="D7083" t="s">
        <v>25</v>
      </c>
      <c r="E7083" t="s">
        <v>45</v>
      </c>
      <c r="F7083" t="s">
        <v>15</v>
      </c>
      <c r="G7083" s="5">
        <v>1636.6</v>
      </c>
      <c r="H7083" s="5">
        <f t="shared" si="770"/>
        <v>29.458799999999997</v>
      </c>
      <c r="I7083" s="6">
        <v>2</v>
      </c>
      <c r="J7083" s="6">
        <v>3273.2</v>
      </c>
      <c r="K7083" s="5">
        <f t="shared" si="771"/>
        <v>58.917599999999993</v>
      </c>
      <c r="L7083" s="7">
        <v>1.92</v>
      </c>
      <c r="M7083" s="7">
        <v>3591</v>
      </c>
      <c r="N7083" s="3">
        <v>45634</v>
      </c>
      <c r="O7083" s="4" t="str">
        <f t="shared" si="772"/>
        <v>2024-12</v>
      </c>
      <c r="P7083" s="4" t="str">
        <f t="shared" si="773"/>
        <v>12</v>
      </c>
      <c r="Q7083" s="4" t="str">
        <f t="shared" si="774"/>
        <v>December</v>
      </c>
      <c r="R7083" s="30" t="str">
        <f t="shared" si="775"/>
        <v>08</v>
      </c>
      <c r="W7083" t="str">
        <f t="shared" si="776"/>
        <v>ok</v>
      </c>
    </row>
    <row r="7084" spans="1:23" x14ac:dyDescent="0.3">
      <c r="A7084" t="s">
        <v>7126</v>
      </c>
      <c r="B7084" t="s">
        <v>51</v>
      </c>
      <c r="C7084" t="s">
        <v>29</v>
      </c>
      <c r="D7084" t="s">
        <v>52</v>
      </c>
      <c r="E7084" t="s">
        <v>14</v>
      </c>
      <c r="F7084" t="s">
        <v>60</v>
      </c>
      <c r="G7084" s="5">
        <v>13779.52</v>
      </c>
      <c r="H7084" s="5">
        <f t="shared" si="770"/>
        <v>248.03135999999998</v>
      </c>
      <c r="I7084" s="6">
        <v>3</v>
      </c>
      <c r="J7084" s="6">
        <v>41338.559999999998</v>
      </c>
      <c r="K7084" s="5">
        <f t="shared" si="771"/>
        <v>744.09407999999996</v>
      </c>
      <c r="L7084" s="7">
        <v>3.59</v>
      </c>
      <c r="M7084" s="7">
        <v>4779</v>
      </c>
      <c r="N7084" s="3">
        <v>45625</v>
      </c>
      <c r="O7084" s="4" t="str">
        <f t="shared" si="772"/>
        <v>2024-11</v>
      </c>
      <c r="P7084" s="4" t="str">
        <f t="shared" si="773"/>
        <v>11</v>
      </c>
      <c r="Q7084" s="4" t="str">
        <f t="shared" si="774"/>
        <v>November</v>
      </c>
      <c r="R7084" s="30" t="str">
        <f t="shared" si="775"/>
        <v>29</v>
      </c>
      <c r="W7084" t="str">
        <f t="shared" si="776"/>
        <v>ok</v>
      </c>
    </row>
    <row r="7085" spans="1:23" x14ac:dyDescent="0.3">
      <c r="A7085" t="s">
        <v>7127</v>
      </c>
      <c r="B7085" t="s">
        <v>28</v>
      </c>
      <c r="C7085" t="s">
        <v>29</v>
      </c>
      <c r="D7085" t="s">
        <v>30</v>
      </c>
      <c r="E7085" t="s">
        <v>20</v>
      </c>
      <c r="F7085" t="s">
        <v>21</v>
      </c>
      <c r="G7085" s="5">
        <v>17253.89</v>
      </c>
      <c r="H7085" s="5">
        <f t="shared" si="770"/>
        <v>310.57001999999994</v>
      </c>
      <c r="I7085" s="6">
        <v>4</v>
      </c>
      <c r="J7085" s="6">
        <v>69015.56</v>
      </c>
      <c r="K7085" s="5">
        <f t="shared" si="771"/>
        <v>1242.2800799999998</v>
      </c>
      <c r="L7085" s="7">
        <v>3.22</v>
      </c>
      <c r="M7085" s="7">
        <v>1849</v>
      </c>
      <c r="N7085" s="3">
        <v>45507</v>
      </c>
      <c r="O7085" s="4" t="str">
        <f t="shared" si="772"/>
        <v>2024-08</v>
      </c>
      <c r="P7085" s="4" t="str">
        <f t="shared" si="773"/>
        <v>08</v>
      </c>
      <c r="Q7085" s="4" t="str">
        <f t="shared" si="774"/>
        <v>August</v>
      </c>
      <c r="R7085" s="30" t="str">
        <f t="shared" si="775"/>
        <v>03</v>
      </c>
      <c r="W7085" t="str">
        <f t="shared" si="776"/>
        <v>ok</v>
      </c>
    </row>
    <row r="7086" spans="1:23" x14ac:dyDescent="0.3">
      <c r="A7086" t="s">
        <v>7128</v>
      </c>
      <c r="B7086" t="s">
        <v>17</v>
      </c>
      <c r="C7086" t="s">
        <v>18</v>
      </c>
      <c r="D7086" t="s">
        <v>19</v>
      </c>
      <c r="E7086" t="s">
        <v>20</v>
      </c>
      <c r="F7086" t="s">
        <v>21</v>
      </c>
      <c r="G7086" s="5">
        <v>10367.76</v>
      </c>
      <c r="H7086" s="5">
        <f t="shared" si="770"/>
        <v>186.61967999999999</v>
      </c>
      <c r="I7086" s="6">
        <v>5</v>
      </c>
      <c r="J7086" s="6">
        <v>51838.8</v>
      </c>
      <c r="K7086" s="5">
        <f t="shared" si="771"/>
        <v>933.09839999999997</v>
      </c>
      <c r="L7086" s="7">
        <v>2.29</v>
      </c>
      <c r="M7086" s="7">
        <v>1623</v>
      </c>
      <c r="N7086" s="3">
        <v>45381</v>
      </c>
      <c r="O7086" s="4" t="str">
        <f t="shared" si="772"/>
        <v>2024-03</v>
      </c>
      <c r="P7086" s="4" t="str">
        <f t="shared" si="773"/>
        <v>03</v>
      </c>
      <c r="Q7086" s="4" t="str">
        <f t="shared" si="774"/>
        <v>March</v>
      </c>
      <c r="R7086" s="30" t="str">
        <f t="shared" si="775"/>
        <v>30</v>
      </c>
      <c r="W7086" t="str">
        <f t="shared" si="776"/>
        <v>ok</v>
      </c>
    </row>
    <row r="7087" spans="1:23" x14ac:dyDescent="0.3">
      <c r="A7087" t="s">
        <v>7129</v>
      </c>
      <c r="B7087" t="s">
        <v>28</v>
      </c>
      <c r="C7087" t="s">
        <v>29</v>
      </c>
      <c r="D7087" t="s">
        <v>30</v>
      </c>
      <c r="E7087" t="s">
        <v>20</v>
      </c>
      <c r="F7087" t="s">
        <v>15</v>
      </c>
      <c r="G7087" s="5">
        <v>9748.36</v>
      </c>
      <c r="H7087" s="5">
        <f t="shared" si="770"/>
        <v>175.47048000000001</v>
      </c>
      <c r="I7087" s="6">
        <v>2</v>
      </c>
      <c r="J7087" s="6">
        <v>19496.72</v>
      </c>
      <c r="K7087" s="5">
        <f t="shared" si="771"/>
        <v>350.94096000000002</v>
      </c>
      <c r="L7087" s="7">
        <v>3.22</v>
      </c>
      <c r="M7087" s="7">
        <v>229</v>
      </c>
      <c r="N7087" s="3">
        <v>45328</v>
      </c>
      <c r="O7087" s="4" t="str">
        <f t="shared" si="772"/>
        <v>2024-02</v>
      </c>
      <c r="P7087" s="4" t="str">
        <f t="shared" si="773"/>
        <v>02</v>
      </c>
      <c r="Q7087" s="4" t="str">
        <f t="shared" si="774"/>
        <v>February</v>
      </c>
      <c r="R7087" s="30" t="str">
        <f t="shared" si="775"/>
        <v>06</v>
      </c>
      <c r="W7087" t="str">
        <f t="shared" si="776"/>
        <v>ok</v>
      </c>
    </row>
    <row r="7088" spans="1:23" x14ac:dyDescent="0.3">
      <c r="A7088" t="s">
        <v>7130</v>
      </c>
      <c r="B7088" t="s">
        <v>47</v>
      </c>
      <c r="C7088" t="s">
        <v>12</v>
      </c>
      <c r="D7088" t="s">
        <v>48</v>
      </c>
      <c r="E7088" t="s">
        <v>20</v>
      </c>
      <c r="F7088" t="s">
        <v>21</v>
      </c>
      <c r="G7088" s="5">
        <v>14999.26</v>
      </c>
      <c r="H7088" s="5">
        <f t="shared" si="770"/>
        <v>269.98667999999998</v>
      </c>
      <c r="I7088" s="6">
        <v>3</v>
      </c>
      <c r="J7088" s="6">
        <v>44997.78</v>
      </c>
      <c r="K7088" s="5">
        <f t="shared" si="771"/>
        <v>809.96003999999994</v>
      </c>
      <c r="L7088" s="7">
        <v>2.0699999999999998</v>
      </c>
      <c r="M7088" s="7">
        <v>3513</v>
      </c>
      <c r="N7088" s="3">
        <v>45444</v>
      </c>
      <c r="O7088" s="4" t="str">
        <f t="shared" si="772"/>
        <v>2024-06</v>
      </c>
      <c r="P7088" s="4" t="str">
        <f t="shared" si="773"/>
        <v>06</v>
      </c>
      <c r="Q7088" s="4" t="str">
        <f t="shared" si="774"/>
        <v>June</v>
      </c>
      <c r="R7088" s="30" t="str">
        <f t="shared" si="775"/>
        <v>01</v>
      </c>
      <c r="W7088" t="str">
        <f t="shared" si="776"/>
        <v>ok</v>
      </c>
    </row>
    <row r="7089" spans="1:23" x14ac:dyDescent="0.3">
      <c r="A7089" t="s">
        <v>7131</v>
      </c>
      <c r="B7089" t="s">
        <v>36</v>
      </c>
      <c r="C7089" t="s">
        <v>18</v>
      </c>
      <c r="D7089" t="s">
        <v>37</v>
      </c>
      <c r="E7089" t="s">
        <v>45</v>
      </c>
      <c r="F7089" t="s">
        <v>31</v>
      </c>
      <c r="G7089" s="5">
        <v>2425.75</v>
      </c>
      <c r="H7089" s="5">
        <f t="shared" si="770"/>
        <v>43.663499999999999</v>
      </c>
      <c r="I7089" s="6">
        <v>1</v>
      </c>
      <c r="J7089" s="6">
        <v>2425.75</v>
      </c>
      <c r="K7089" s="5">
        <f t="shared" si="771"/>
        <v>43.663499999999999</v>
      </c>
      <c r="L7089" s="7">
        <v>3.75</v>
      </c>
      <c r="M7089" s="7">
        <v>315</v>
      </c>
      <c r="N7089" s="3">
        <v>45483</v>
      </c>
      <c r="O7089" s="4" t="str">
        <f t="shared" si="772"/>
        <v>2024-07</v>
      </c>
      <c r="P7089" s="4" t="str">
        <f t="shared" si="773"/>
        <v>07</v>
      </c>
      <c r="Q7089" s="4" t="str">
        <f t="shared" si="774"/>
        <v>July</v>
      </c>
      <c r="R7089" s="30" t="str">
        <f t="shared" si="775"/>
        <v>10</v>
      </c>
      <c r="W7089" t="str">
        <f t="shared" si="776"/>
        <v>ok</v>
      </c>
    </row>
    <row r="7090" spans="1:23" x14ac:dyDescent="0.3">
      <c r="A7090" t="s">
        <v>7132</v>
      </c>
      <c r="B7090" t="s">
        <v>63</v>
      </c>
      <c r="C7090" t="s">
        <v>18</v>
      </c>
      <c r="D7090" t="s">
        <v>64</v>
      </c>
      <c r="E7090" t="s">
        <v>14</v>
      </c>
      <c r="F7090" t="s">
        <v>38</v>
      </c>
      <c r="G7090" s="5">
        <v>821.93</v>
      </c>
      <c r="H7090" s="5">
        <f t="shared" si="770"/>
        <v>14.794739999999997</v>
      </c>
      <c r="I7090" s="6">
        <v>1</v>
      </c>
      <c r="J7090" s="6">
        <v>821.93</v>
      </c>
      <c r="K7090" s="5">
        <f t="shared" si="771"/>
        <v>14.794739999999997</v>
      </c>
      <c r="L7090" s="7">
        <v>3.05</v>
      </c>
      <c r="M7090" s="7">
        <v>3316</v>
      </c>
      <c r="N7090" s="3">
        <v>45466</v>
      </c>
      <c r="O7090" s="4" t="str">
        <f t="shared" si="772"/>
        <v>2024-06</v>
      </c>
      <c r="P7090" s="4" t="str">
        <f t="shared" si="773"/>
        <v>06</v>
      </c>
      <c r="Q7090" s="4" t="str">
        <f t="shared" si="774"/>
        <v>June</v>
      </c>
      <c r="R7090" s="30" t="str">
        <f t="shared" si="775"/>
        <v>23</v>
      </c>
      <c r="W7090" t="str">
        <f t="shared" si="776"/>
        <v>ok</v>
      </c>
    </row>
    <row r="7091" spans="1:23" x14ac:dyDescent="0.3">
      <c r="A7091" t="s">
        <v>7133</v>
      </c>
      <c r="B7091" t="s">
        <v>63</v>
      </c>
      <c r="C7091" t="s">
        <v>18</v>
      </c>
      <c r="D7091" t="s">
        <v>64</v>
      </c>
      <c r="E7091" t="s">
        <v>14</v>
      </c>
      <c r="F7091" t="s">
        <v>21</v>
      </c>
      <c r="G7091" s="5">
        <v>7477.97</v>
      </c>
      <c r="H7091" s="5">
        <f t="shared" si="770"/>
        <v>134.60345999999998</v>
      </c>
      <c r="I7091" s="6">
        <v>1</v>
      </c>
      <c r="J7091" s="6">
        <v>7477.97</v>
      </c>
      <c r="K7091" s="5">
        <f t="shared" si="771"/>
        <v>134.60345999999998</v>
      </c>
      <c r="L7091" s="7">
        <v>3.9</v>
      </c>
      <c r="M7091" s="7">
        <v>41</v>
      </c>
      <c r="N7091" s="3">
        <v>45561</v>
      </c>
      <c r="O7091" s="4" t="str">
        <f t="shared" si="772"/>
        <v>2024-09</v>
      </c>
      <c r="P7091" s="4" t="str">
        <f t="shared" si="773"/>
        <v>09</v>
      </c>
      <c r="Q7091" s="4" t="str">
        <f t="shared" si="774"/>
        <v>September</v>
      </c>
      <c r="R7091" s="30" t="str">
        <f t="shared" si="775"/>
        <v>26</v>
      </c>
      <c r="W7091" t="str">
        <f t="shared" si="776"/>
        <v>ok</v>
      </c>
    </row>
    <row r="7092" spans="1:23" x14ac:dyDescent="0.3">
      <c r="A7092" t="s">
        <v>7134</v>
      </c>
      <c r="B7092" t="s">
        <v>41</v>
      </c>
      <c r="C7092" t="s">
        <v>42</v>
      </c>
      <c r="D7092" t="s">
        <v>43</v>
      </c>
      <c r="E7092" t="s">
        <v>14</v>
      </c>
      <c r="F7092" t="s">
        <v>21</v>
      </c>
      <c r="G7092" s="5">
        <v>4702.58</v>
      </c>
      <c r="H7092" s="5">
        <f t="shared" si="770"/>
        <v>84.646439999999998</v>
      </c>
      <c r="I7092" s="6">
        <v>3</v>
      </c>
      <c r="J7092" s="6">
        <v>14107.74</v>
      </c>
      <c r="K7092" s="5">
        <f t="shared" si="771"/>
        <v>253.93932000000001</v>
      </c>
      <c r="L7092" s="7">
        <v>2.79</v>
      </c>
      <c r="M7092" s="7">
        <v>3554</v>
      </c>
      <c r="N7092" s="3">
        <v>45604</v>
      </c>
      <c r="O7092" s="4" t="str">
        <f t="shared" si="772"/>
        <v>2024-11</v>
      </c>
      <c r="P7092" s="4" t="str">
        <f t="shared" si="773"/>
        <v>11</v>
      </c>
      <c r="Q7092" s="4" t="str">
        <f t="shared" si="774"/>
        <v>November</v>
      </c>
      <c r="R7092" s="30" t="str">
        <f t="shared" si="775"/>
        <v>08</v>
      </c>
      <c r="W7092" t="str">
        <f t="shared" si="776"/>
        <v>ok</v>
      </c>
    </row>
    <row r="7093" spans="1:23" x14ac:dyDescent="0.3">
      <c r="A7093" t="s">
        <v>7135</v>
      </c>
      <c r="B7093" t="s">
        <v>36</v>
      </c>
      <c r="C7093" t="s">
        <v>18</v>
      </c>
      <c r="D7093" t="s">
        <v>37</v>
      </c>
      <c r="E7093" t="s">
        <v>45</v>
      </c>
      <c r="F7093" t="s">
        <v>60</v>
      </c>
      <c r="G7093" s="5">
        <v>18065.3</v>
      </c>
      <c r="H7093" s="5">
        <f t="shared" si="770"/>
        <v>325.17539999999997</v>
      </c>
      <c r="I7093" s="6">
        <v>2</v>
      </c>
      <c r="J7093" s="6">
        <v>36130.6</v>
      </c>
      <c r="K7093" s="5">
        <f t="shared" si="771"/>
        <v>650.35079999999994</v>
      </c>
      <c r="L7093" s="7">
        <v>1.44</v>
      </c>
      <c r="M7093" s="7">
        <v>4258</v>
      </c>
      <c r="N7093" s="3">
        <v>45486</v>
      </c>
      <c r="O7093" s="4" t="str">
        <f t="shared" si="772"/>
        <v>2024-07</v>
      </c>
      <c r="P7093" s="4" t="str">
        <f t="shared" si="773"/>
        <v>07</v>
      </c>
      <c r="Q7093" s="4" t="str">
        <f t="shared" si="774"/>
        <v>July</v>
      </c>
      <c r="R7093" s="30" t="str">
        <f t="shared" si="775"/>
        <v>13</v>
      </c>
      <c r="W7093" t="str">
        <f t="shared" si="776"/>
        <v>ok</v>
      </c>
    </row>
    <row r="7094" spans="1:23" x14ac:dyDescent="0.3">
      <c r="A7094" t="s">
        <v>7136</v>
      </c>
      <c r="B7094" t="s">
        <v>17</v>
      </c>
      <c r="C7094" t="s">
        <v>18</v>
      </c>
      <c r="D7094" t="s">
        <v>19</v>
      </c>
      <c r="E7094" t="s">
        <v>14</v>
      </c>
      <c r="F7094" t="s">
        <v>21</v>
      </c>
      <c r="G7094" s="5">
        <v>9692.51</v>
      </c>
      <c r="H7094" s="5">
        <f t="shared" si="770"/>
        <v>174.46518</v>
      </c>
      <c r="I7094" s="6">
        <v>2</v>
      </c>
      <c r="J7094" s="6">
        <v>19385.02</v>
      </c>
      <c r="K7094" s="5">
        <f t="shared" si="771"/>
        <v>348.93036000000001</v>
      </c>
      <c r="L7094" s="7">
        <v>3.97</v>
      </c>
      <c r="M7094" s="7">
        <v>2427</v>
      </c>
      <c r="N7094" s="3">
        <v>45525</v>
      </c>
      <c r="O7094" s="4" t="str">
        <f t="shared" si="772"/>
        <v>2024-08</v>
      </c>
      <c r="P7094" s="4" t="str">
        <f t="shared" si="773"/>
        <v>08</v>
      </c>
      <c r="Q7094" s="4" t="str">
        <f t="shared" si="774"/>
        <v>August</v>
      </c>
      <c r="R7094" s="30" t="str">
        <f t="shared" si="775"/>
        <v>21</v>
      </c>
      <c r="W7094" t="str">
        <f t="shared" si="776"/>
        <v>ok</v>
      </c>
    </row>
    <row r="7095" spans="1:23" x14ac:dyDescent="0.3">
      <c r="A7095" t="s">
        <v>7137</v>
      </c>
      <c r="B7095" t="s">
        <v>11</v>
      </c>
      <c r="C7095" t="s">
        <v>12</v>
      </c>
      <c r="D7095" t="s">
        <v>13</v>
      </c>
      <c r="E7095" t="s">
        <v>14</v>
      </c>
      <c r="F7095" t="s">
        <v>38</v>
      </c>
      <c r="G7095" s="5">
        <v>9481.33</v>
      </c>
      <c r="H7095" s="5">
        <f t="shared" si="770"/>
        <v>170.66394</v>
      </c>
      <c r="I7095" s="6">
        <v>3</v>
      </c>
      <c r="J7095" s="6">
        <v>28443.99</v>
      </c>
      <c r="K7095" s="5">
        <f t="shared" si="771"/>
        <v>511.99181999999996</v>
      </c>
      <c r="L7095" s="7">
        <v>3.27</v>
      </c>
      <c r="M7095" s="7">
        <v>3153</v>
      </c>
      <c r="N7095" s="3">
        <v>45456</v>
      </c>
      <c r="O7095" s="4" t="str">
        <f t="shared" si="772"/>
        <v>2024-06</v>
      </c>
      <c r="P7095" s="4" t="str">
        <f t="shared" si="773"/>
        <v>06</v>
      </c>
      <c r="Q7095" s="4" t="str">
        <f t="shared" si="774"/>
        <v>June</v>
      </c>
      <c r="R7095" s="30" t="str">
        <f t="shared" si="775"/>
        <v>13</v>
      </c>
      <c r="W7095" t="str">
        <f t="shared" si="776"/>
        <v>ok</v>
      </c>
    </row>
    <row r="7096" spans="1:23" x14ac:dyDescent="0.3">
      <c r="A7096" t="s">
        <v>7138</v>
      </c>
      <c r="B7096" t="s">
        <v>17</v>
      </c>
      <c r="C7096" t="s">
        <v>18</v>
      </c>
      <c r="D7096" t="s">
        <v>19</v>
      </c>
      <c r="E7096" t="s">
        <v>20</v>
      </c>
      <c r="F7096" t="s">
        <v>38</v>
      </c>
      <c r="G7096" s="5">
        <v>14922.9</v>
      </c>
      <c r="H7096" s="5">
        <f t="shared" si="770"/>
        <v>268.61219999999997</v>
      </c>
      <c r="I7096" s="6">
        <v>4</v>
      </c>
      <c r="J7096" s="6">
        <v>59691.6</v>
      </c>
      <c r="K7096" s="5">
        <f t="shared" si="771"/>
        <v>1074.4487999999999</v>
      </c>
      <c r="L7096" s="7">
        <v>3.45</v>
      </c>
      <c r="M7096" s="7">
        <v>46</v>
      </c>
      <c r="N7096" s="3">
        <v>45645</v>
      </c>
      <c r="O7096" s="4" t="str">
        <f t="shared" si="772"/>
        <v>2024-12</v>
      </c>
      <c r="P7096" s="4" t="str">
        <f t="shared" si="773"/>
        <v>12</v>
      </c>
      <c r="Q7096" s="4" t="str">
        <f t="shared" si="774"/>
        <v>December</v>
      </c>
      <c r="R7096" s="30" t="str">
        <f t="shared" si="775"/>
        <v>19</v>
      </c>
      <c r="W7096" t="str">
        <f t="shared" si="776"/>
        <v>ok</v>
      </c>
    </row>
    <row r="7097" spans="1:23" x14ac:dyDescent="0.3">
      <c r="A7097" t="s">
        <v>7139</v>
      </c>
      <c r="B7097" t="s">
        <v>51</v>
      </c>
      <c r="C7097" t="s">
        <v>29</v>
      </c>
      <c r="D7097" t="s">
        <v>52</v>
      </c>
      <c r="E7097" t="s">
        <v>45</v>
      </c>
      <c r="F7097" t="s">
        <v>15</v>
      </c>
      <c r="G7097" s="5">
        <v>1860.99</v>
      </c>
      <c r="H7097" s="5">
        <f t="shared" si="770"/>
        <v>33.497819999999997</v>
      </c>
      <c r="I7097" s="6">
        <v>4</v>
      </c>
      <c r="J7097" s="6">
        <v>7443.96</v>
      </c>
      <c r="K7097" s="5">
        <f t="shared" si="771"/>
        <v>133.99127999999999</v>
      </c>
      <c r="L7097" s="7">
        <v>3.53</v>
      </c>
      <c r="M7097" s="7">
        <v>3976</v>
      </c>
      <c r="N7097" s="3">
        <v>45405</v>
      </c>
      <c r="O7097" s="4" t="str">
        <f t="shared" si="772"/>
        <v>2024-04</v>
      </c>
      <c r="P7097" s="4" t="str">
        <f t="shared" si="773"/>
        <v>04</v>
      </c>
      <c r="Q7097" s="4" t="str">
        <f t="shared" si="774"/>
        <v>April</v>
      </c>
      <c r="R7097" s="30" t="str">
        <f t="shared" si="775"/>
        <v>23</v>
      </c>
      <c r="W7097" t="str">
        <f t="shared" si="776"/>
        <v>ok</v>
      </c>
    </row>
    <row r="7098" spans="1:23" x14ac:dyDescent="0.3">
      <c r="A7098" t="s">
        <v>7140</v>
      </c>
      <c r="B7098" t="s">
        <v>51</v>
      </c>
      <c r="C7098" t="s">
        <v>29</v>
      </c>
      <c r="D7098" t="s">
        <v>52</v>
      </c>
      <c r="E7098" t="s">
        <v>45</v>
      </c>
      <c r="F7098" t="s">
        <v>21</v>
      </c>
      <c r="G7098" s="5">
        <v>16325.18</v>
      </c>
      <c r="H7098" s="5">
        <f t="shared" si="770"/>
        <v>293.85323999999997</v>
      </c>
      <c r="I7098" s="6">
        <v>3</v>
      </c>
      <c r="J7098" s="6">
        <v>48975.54</v>
      </c>
      <c r="K7098" s="5">
        <f t="shared" si="771"/>
        <v>881.55971999999997</v>
      </c>
      <c r="L7098" s="7">
        <v>4.09</v>
      </c>
      <c r="M7098" s="7">
        <v>3738</v>
      </c>
      <c r="N7098" s="3">
        <v>45321</v>
      </c>
      <c r="O7098" s="4" t="str">
        <f t="shared" si="772"/>
        <v>2024-01</v>
      </c>
      <c r="P7098" s="4" t="str">
        <f t="shared" si="773"/>
        <v>01</v>
      </c>
      <c r="Q7098" s="4" t="str">
        <f t="shared" si="774"/>
        <v>January</v>
      </c>
      <c r="R7098" s="30" t="str">
        <f t="shared" si="775"/>
        <v>30</v>
      </c>
      <c r="W7098" t="str">
        <f t="shared" si="776"/>
        <v>ok</v>
      </c>
    </row>
    <row r="7099" spans="1:23" x14ac:dyDescent="0.3">
      <c r="A7099" t="s">
        <v>7141</v>
      </c>
      <c r="B7099" t="s">
        <v>11</v>
      </c>
      <c r="C7099" t="s">
        <v>12</v>
      </c>
      <c r="D7099" t="s">
        <v>13</v>
      </c>
      <c r="E7099" t="s">
        <v>45</v>
      </c>
      <c r="F7099" t="s">
        <v>21</v>
      </c>
      <c r="G7099" s="5">
        <v>17071.97</v>
      </c>
      <c r="H7099" s="5">
        <f t="shared" si="770"/>
        <v>307.29545999999999</v>
      </c>
      <c r="I7099" s="6">
        <v>3</v>
      </c>
      <c r="J7099" s="6">
        <v>51215.91</v>
      </c>
      <c r="K7099" s="5">
        <f t="shared" si="771"/>
        <v>921.88637999999992</v>
      </c>
      <c r="L7099" s="7">
        <v>1.33</v>
      </c>
      <c r="M7099" s="7">
        <v>3622</v>
      </c>
      <c r="N7099" s="3">
        <v>45646</v>
      </c>
      <c r="O7099" s="4" t="str">
        <f t="shared" si="772"/>
        <v>2024-12</v>
      </c>
      <c r="P7099" s="4" t="str">
        <f t="shared" si="773"/>
        <v>12</v>
      </c>
      <c r="Q7099" s="4" t="str">
        <f t="shared" si="774"/>
        <v>December</v>
      </c>
      <c r="R7099" s="30" t="str">
        <f t="shared" si="775"/>
        <v>20</v>
      </c>
      <c r="W7099" t="str">
        <f t="shared" si="776"/>
        <v>ok</v>
      </c>
    </row>
    <row r="7100" spans="1:23" x14ac:dyDescent="0.3">
      <c r="A7100" t="s">
        <v>7142</v>
      </c>
      <c r="B7100" t="s">
        <v>47</v>
      </c>
      <c r="C7100" t="s">
        <v>12</v>
      </c>
      <c r="D7100" t="s">
        <v>48</v>
      </c>
      <c r="E7100" t="s">
        <v>14</v>
      </c>
      <c r="F7100" t="s">
        <v>15</v>
      </c>
      <c r="G7100" s="5">
        <v>13529.85</v>
      </c>
      <c r="H7100" s="5">
        <f t="shared" si="770"/>
        <v>243.53729999999999</v>
      </c>
      <c r="I7100" s="6">
        <v>5</v>
      </c>
      <c r="J7100" s="6">
        <v>67649.25</v>
      </c>
      <c r="K7100" s="5">
        <f t="shared" si="771"/>
        <v>1217.6865</v>
      </c>
      <c r="L7100" s="7">
        <v>2.46</v>
      </c>
      <c r="M7100" s="7">
        <v>4481</v>
      </c>
      <c r="N7100" s="3">
        <v>45459</v>
      </c>
      <c r="O7100" s="4" t="str">
        <f t="shared" si="772"/>
        <v>2024-06</v>
      </c>
      <c r="P7100" s="4" t="str">
        <f t="shared" si="773"/>
        <v>06</v>
      </c>
      <c r="Q7100" s="4" t="str">
        <f t="shared" si="774"/>
        <v>June</v>
      </c>
      <c r="R7100" s="30" t="str">
        <f t="shared" si="775"/>
        <v>16</v>
      </c>
      <c r="W7100" t="str">
        <f t="shared" si="776"/>
        <v>ok</v>
      </c>
    </row>
    <row r="7101" spans="1:23" x14ac:dyDescent="0.3">
      <c r="A7101" t="s">
        <v>7143</v>
      </c>
      <c r="B7101" t="s">
        <v>28</v>
      </c>
      <c r="C7101" t="s">
        <v>29</v>
      </c>
      <c r="D7101" t="s">
        <v>30</v>
      </c>
      <c r="E7101" t="s">
        <v>20</v>
      </c>
      <c r="F7101" t="s">
        <v>26</v>
      </c>
      <c r="G7101" s="5">
        <v>14095.49</v>
      </c>
      <c r="H7101" s="5">
        <f t="shared" si="770"/>
        <v>253.71881999999997</v>
      </c>
      <c r="I7101" s="6">
        <v>2</v>
      </c>
      <c r="J7101" s="6">
        <v>28190.98</v>
      </c>
      <c r="K7101" s="5">
        <f t="shared" si="771"/>
        <v>507.43763999999993</v>
      </c>
      <c r="L7101" s="7">
        <v>4.32</v>
      </c>
      <c r="M7101" s="7">
        <v>2319</v>
      </c>
      <c r="N7101" s="3">
        <v>45369</v>
      </c>
      <c r="O7101" s="4" t="str">
        <f t="shared" si="772"/>
        <v>2024-03</v>
      </c>
      <c r="P7101" s="4" t="str">
        <f t="shared" si="773"/>
        <v>03</v>
      </c>
      <c r="Q7101" s="4" t="str">
        <f t="shared" si="774"/>
        <v>March</v>
      </c>
      <c r="R7101" s="30" t="str">
        <f t="shared" si="775"/>
        <v>18</v>
      </c>
      <c r="W7101" t="str">
        <f t="shared" si="776"/>
        <v>ok</v>
      </c>
    </row>
    <row r="7102" spans="1:23" x14ac:dyDescent="0.3">
      <c r="A7102" t="s">
        <v>7144</v>
      </c>
      <c r="B7102" t="s">
        <v>28</v>
      </c>
      <c r="C7102" t="s">
        <v>29</v>
      </c>
      <c r="D7102" t="s">
        <v>30</v>
      </c>
      <c r="E7102" t="s">
        <v>45</v>
      </c>
      <c r="F7102" t="s">
        <v>60</v>
      </c>
      <c r="G7102" s="5">
        <v>5516.04</v>
      </c>
      <c r="H7102" s="5">
        <f t="shared" si="770"/>
        <v>99.288719999999998</v>
      </c>
      <c r="I7102" s="6">
        <v>1</v>
      </c>
      <c r="J7102" s="6">
        <v>5516.04</v>
      </c>
      <c r="K7102" s="5">
        <f t="shared" si="771"/>
        <v>99.288719999999998</v>
      </c>
      <c r="L7102" s="7">
        <v>4.93</v>
      </c>
      <c r="M7102" s="7">
        <v>2204</v>
      </c>
      <c r="N7102" s="3">
        <v>45336</v>
      </c>
      <c r="O7102" s="4" t="str">
        <f t="shared" si="772"/>
        <v>2024-02</v>
      </c>
      <c r="P7102" s="4" t="str">
        <f t="shared" si="773"/>
        <v>02</v>
      </c>
      <c r="Q7102" s="4" t="str">
        <f t="shared" si="774"/>
        <v>February</v>
      </c>
      <c r="R7102" s="30" t="str">
        <f t="shared" si="775"/>
        <v>14</v>
      </c>
      <c r="W7102" t="str">
        <f t="shared" si="776"/>
        <v>ok</v>
      </c>
    </row>
    <row r="7103" spans="1:23" x14ac:dyDescent="0.3">
      <c r="A7103" t="s">
        <v>7145</v>
      </c>
      <c r="B7103" t="s">
        <v>47</v>
      </c>
      <c r="C7103" t="s">
        <v>12</v>
      </c>
      <c r="D7103" t="s">
        <v>48</v>
      </c>
      <c r="E7103" t="s">
        <v>45</v>
      </c>
      <c r="F7103" t="s">
        <v>26</v>
      </c>
      <c r="G7103" s="5">
        <v>17656.18</v>
      </c>
      <c r="H7103" s="5">
        <f t="shared" si="770"/>
        <v>317.81124</v>
      </c>
      <c r="I7103" s="6">
        <v>4</v>
      </c>
      <c r="J7103" s="6">
        <v>70624.72</v>
      </c>
      <c r="K7103" s="5">
        <f t="shared" si="771"/>
        <v>1271.24496</v>
      </c>
      <c r="L7103" s="7">
        <v>2.19</v>
      </c>
      <c r="M7103" s="7">
        <v>4699</v>
      </c>
      <c r="N7103" s="3">
        <v>45482</v>
      </c>
      <c r="O7103" s="4" t="str">
        <f t="shared" si="772"/>
        <v>2024-07</v>
      </c>
      <c r="P7103" s="4" t="str">
        <f t="shared" si="773"/>
        <v>07</v>
      </c>
      <c r="Q7103" s="4" t="str">
        <f t="shared" si="774"/>
        <v>July</v>
      </c>
      <c r="R7103" s="30" t="str">
        <f t="shared" si="775"/>
        <v>09</v>
      </c>
      <c r="W7103" t="str">
        <f t="shared" si="776"/>
        <v>ok</v>
      </c>
    </row>
    <row r="7104" spans="1:23" x14ac:dyDescent="0.3">
      <c r="A7104" t="s">
        <v>7146</v>
      </c>
      <c r="B7104" t="s">
        <v>47</v>
      </c>
      <c r="C7104" t="s">
        <v>12</v>
      </c>
      <c r="D7104" t="s">
        <v>48</v>
      </c>
      <c r="E7104" t="s">
        <v>20</v>
      </c>
      <c r="F7104" t="s">
        <v>38</v>
      </c>
      <c r="G7104" s="5">
        <v>8002.51</v>
      </c>
      <c r="H7104" s="5">
        <f t="shared" si="770"/>
        <v>144.04517999999999</v>
      </c>
      <c r="I7104" s="6">
        <v>2</v>
      </c>
      <c r="J7104" s="6">
        <v>16005.02</v>
      </c>
      <c r="K7104" s="5">
        <f t="shared" si="771"/>
        <v>288.09035999999998</v>
      </c>
      <c r="L7104" s="7">
        <v>3.36</v>
      </c>
      <c r="M7104" s="7">
        <v>826</v>
      </c>
      <c r="N7104" s="3">
        <v>45573</v>
      </c>
      <c r="O7104" s="4" t="str">
        <f t="shared" si="772"/>
        <v>2024-10</v>
      </c>
      <c r="P7104" s="4" t="str">
        <f t="shared" si="773"/>
        <v>10</v>
      </c>
      <c r="Q7104" s="4" t="str">
        <f t="shared" si="774"/>
        <v>October</v>
      </c>
      <c r="R7104" s="30" t="str">
        <f t="shared" si="775"/>
        <v>08</v>
      </c>
      <c r="W7104" t="str">
        <f t="shared" si="776"/>
        <v>ok</v>
      </c>
    </row>
    <row r="7105" spans="1:23" x14ac:dyDescent="0.3">
      <c r="A7105" t="s">
        <v>7147</v>
      </c>
      <c r="B7105" t="s">
        <v>47</v>
      </c>
      <c r="C7105" t="s">
        <v>12</v>
      </c>
      <c r="D7105" t="s">
        <v>48</v>
      </c>
      <c r="E7105" t="s">
        <v>20</v>
      </c>
      <c r="F7105" t="s">
        <v>21</v>
      </c>
      <c r="G7105" s="5">
        <v>16823.13</v>
      </c>
      <c r="H7105" s="5">
        <f t="shared" si="770"/>
        <v>302.81633999999997</v>
      </c>
      <c r="I7105" s="6">
        <v>3</v>
      </c>
      <c r="J7105" s="6">
        <v>50469.39</v>
      </c>
      <c r="K7105" s="5">
        <f t="shared" si="771"/>
        <v>908.4490199999999</v>
      </c>
      <c r="L7105" s="7">
        <v>2.4700000000000002</v>
      </c>
      <c r="M7105" s="7">
        <v>216</v>
      </c>
      <c r="N7105" s="3">
        <v>45451</v>
      </c>
      <c r="O7105" s="4" t="str">
        <f t="shared" si="772"/>
        <v>2024-06</v>
      </c>
      <c r="P7105" s="4" t="str">
        <f t="shared" si="773"/>
        <v>06</v>
      </c>
      <c r="Q7105" s="4" t="str">
        <f t="shared" si="774"/>
        <v>June</v>
      </c>
      <c r="R7105" s="30" t="str">
        <f t="shared" si="775"/>
        <v>08</v>
      </c>
      <c r="W7105" t="str">
        <f t="shared" si="776"/>
        <v>ok</v>
      </c>
    </row>
    <row r="7106" spans="1:23" x14ac:dyDescent="0.3">
      <c r="A7106" t="s">
        <v>7148</v>
      </c>
      <c r="B7106" t="s">
        <v>51</v>
      </c>
      <c r="C7106" t="s">
        <v>29</v>
      </c>
      <c r="D7106" t="s">
        <v>52</v>
      </c>
      <c r="E7106" t="s">
        <v>14</v>
      </c>
      <c r="F7106" t="s">
        <v>31</v>
      </c>
      <c r="G7106" s="5">
        <v>2050.69</v>
      </c>
      <c r="H7106" s="5">
        <f t="shared" si="770"/>
        <v>36.912419999999997</v>
      </c>
      <c r="I7106" s="6">
        <v>1</v>
      </c>
      <c r="J7106" s="6">
        <v>2050.69</v>
      </c>
      <c r="K7106" s="5">
        <f t="shared" si="771"/>
        <v>36.912419999999997</v>
      </c>
      <c r="L7106" s="7">
        <v>4.9000000000000004</v>
      </c>
      <c r="M7106" s="7">
        <v>4897</v>
      </c>
      <c r="N7106" s="3">
        <v>45413</v>
      </c>
      <c r="O7106" s="4" t="str">
        <f t="shared" si="772"/>
        <v>2024-05</v>
      </c>
      <c r="P7106" s="4" t="str">
        <f t="shared" si="773"/>
        <v>05</v>
      </c>
      <c r="Q7106" s="4" t="str">
        <f t="shared" si="774"/>
        <v>May</v>
      </c>
      <c r="R7106" s="30" t="str">
        <f t="shared" si="775"/>
        <v>01</v>
      </c>
      <c r="W7106" t="str">
        <f t="shared" si="776"/>
        <v>ok</v>
      </c>
    </row>
    <row r="7107" spans="1:23" x14ac:dyDescent="0.3">
      <c r="A7107" t="s">
        <v>7149</v>
      </c>
      <c r="B7107" t="s">
        <v>11</v>
      </c>
      <c r="C7107" t="s">
        <v>12</v>
      </c>
      <c r="D7107" t="s">
        <v>13</v>
      </c>
      <c r="E7107" t="s">
        <v>20</v>
      </c>
      <c r="F7107" t="s">
        <v>60</v>
      </c>
      <c r="G7107" s="5">
        <v>8576.56</v>
      </c>
      <c r="H7107" s="5">
        <f t="shared" ref="H7107:H7170" si="777">G7107*0.018</f>
        <v>154.37807999999998</v>
      </c>
      <c r="I7107" s="6">
        <v>3</v>
      </c>
      <c r="J7107" s="6">
        <v>25729.68</v>
      </c>
      <c r="K7107" s="5">
        <f t="shared" ref="K7107:K7170" si="778">H7107*I7107</f>
        <v>463.13423999999998</v>
      </c>
      <c r="L7107" s="7">
        <v>3.13</v>
      </c>
      <c r="M7107" s="7">
        <v>3147</v>
      </c>
      <c r="N7107" s="3">
        <v>45295</v>
      </c>
      <c r="O7107" s="4" t="str">
        <f t="shared" ref="O7107:O7170" si="779">TEXT(N7107,"yyyy-mm")</f>
        <v>2024-01</v>
      </c>
      <c r="P7107" s="4" t="str">
        <f t="shared" ref="P7107:P7170" si="780">TEXT(N7107,"mm")</f>
        <v>01</v>
      </c>
      <c r="Q7107" s="4" t="str">
        <f t="shared" ref="Q7107:Q7170" si="781">TEXT(DATE(2024,P7107,1),"mmmm")</f>
        <v>January</v>
      </c>
      <c r="R7107" s="30" t="str">
        <f t="shared" ref="R7107:R7170" si="782">TEXT(N7107,"dd")</f>
        <v>04</v>
      </c>
      <c r="W7107" t="str">
        <f t="shared" ref="W7107:W7170" si="783">IF(G7107*I7107=J7107,"ok","False")</f>
        <v>ok</v>
      </c>
    </row>
    <row r="7108" spans="1:23" x14ac:dyDescent="0.3">
      <c r="A7108" t="s">
        <v>7150</v>
      </c>
      <c r="B7108" t="s">
        <v>11</v>
      </c>
      <c r="C7108" t="s">
        <v>12</v>
      </c>
      <c r="D7108" t="s">
        <v>13</v>
      </c>
      <c r="E7108" t="s">
        <v>45</v>
      </c>
      <c r="F7108" t="s">
        <v>31</v>
      </c>
      <c r="G7108" s="5">
        <v>7541.28</v>
      </c>
      <c r="H7108" s="5">
        <f t="shared" si="777"/>
        <v>135.74303999999998</v>
      </c>
      <c r="I7108" s="6">
        <v>3</v>
      </c>
      <c r="J7108" s="6">
        <v>22623.84</v>
      </c>
      <c r="K7108" s="5">
        <f t="shared" si="778"/>
        <v>407.22911999999997</v>
      </c>
      <c r="L7108" s="7">
        <v>4.8499999999999996</v>
      </c>
      <c r="M7108" s="7">
        <v>225</v>
      </c>
      <c r="N7108" s="3">
        <v>45435</v>
      </c>
      <c r="O7108" s="4" t="str">
        <f t="shared" si="779"/>
        <v>2024-05</v>
      </c>
      <c r="P7108" s="4" t="str">
        <f t="shared" si="780"/>
        <v>05</v>
      </c>
      <c r="Q7108" s="4" t="str">
        <f t="shared" si="781"/>
        <v>May</v>
      </c>
      <c r="R7108" s="30" t="str">
        <f t="shared" si="782"/>
        <v>23</v>
      </c>
      <c r="W7108" t="str">
        <f t="shared" si="783"/>
        <v>ok</v>
      </c>
    </row>
    <row r="7109" spans="1:23" x14ac:dyDescent="0.3">
      <c r="A7109" t="s">
        <v>7151</v>
      </c>
      <c r="B7109" t="s">
        <v>36</v>
      </c>
      <c r="C7109" t="s">
        <v>18</v>
      </c>
      <c r="D7109" t="s">
        <v>37</v>
      </c>
      <c r="E7109" t="s">
        <v>14</v>
      </c>
      <c r="F7109" t="s">
        <v>31</v>
      </c>
      <c r="G7109" s="5">
        <v>15133.27</v>
      </c>
      <c r="H7109" s="5">
        <f t="shared" si="777"/>
        <v>272.39886000000001</v>
      </c>
      <c r="I7109" s="6">
        <v>2</v>
      </c>
      <c r="J7109" s="6">
        <v>30266.54</v>
      </c>
      <c r="K7109" s="5">
        <f t="shared" si="778"/>
        <v>544.79772000000003</v>
      </c>
      <c r="L7109" s="7">
        <v>1.66</v>
      </c>
      <c r="M7109" s="7">
        <v>2147</v>
      </c>
      <c r="N7109" s="3">
        <v>45305</v>
      </c>
      <c r="O7109" s="4" t="str">
        <f t="shared" si="779"/>
        <v>2024-01</v>
      </c>
      <c r="P7109" s="4" t="str">
        <f t="shared" si="780"/>
        <v>01</v>
      </c>
      <c r="Q7109" s="4" t="str">
        <f t="shared" si="781"/>
        <v>January</v>
      </c>
      <c r="R7109" s="30" t="str">
        <f t="shared" si="782"/>
        <v>14</v>
      </c>
      <c r="W7109" t="str">
        <f t="shared" si="783"/>
        <v>ok</v>
      </c>
    </row>
    <row r="7110" spans="1:23" x14ac:dyDescent="0.3">
      <c r="A7110" t="s">
        <v>7152</v>
      </c>
      <c r="B7110" t="s">
        <v>51</v>
      </c>
      <c r="C7110" t="s">
        <v>29</v>
      </c>
      <c r="D7110" t="s">
        <v>52</v>
      </c>
      <c r="E7110" t="s">
        <v>20</v>
      </c>
      <c r="F7110" t="s">
        <v>21</v>
      </c>
      <c r="G7110" s="5">
        <v>10832.31</v>
      </c>
      <c r="H7110" s="5">
        <f t="shared" si="777"/>
        <v>194.98157999999998</v>
      </c>
      <c r="I7110" s="6">
        <v>1</v>
      </c>
      <c r="J7110" s="6">
        <v>10832.31</v>
      </c>
      <c r="K7110" s="5">
        <f t="shared" si="778"/>
        <v>194.98157999999998</v>
      </c>
      <c r="L7110" s="7">
        <v>4.04</v>
      </c>
      <c r="M7110" s="7">
        <v>2982</v>
      </c>
      <c r="N7110" s="3">
        <v>45539</v>
      </c>
      <c r="O7110" s="4" t="str">
        <f t="shared" si="779"/>
        <v>2024-09</v>
      </c>
      <c r="P7110" s="4" t="str">
        <f t="shared" si="780"/>
        <v>09</v>
      </c>
      <c r="Q7110" s="4" t="str">
        <f t="shared" si="781"/>
        <v>September</v>
      </c>
      <c r="R7110" s="30" t="str">
        <f t="shared" si="782"/>
        <v>04</v>
      </c>
      <c r="W7110" t="str">
        <f t="shared" si="783"/>
        <v>ok</v>
      </c>
    </row>
    <row r="7111" spans="1:23" x14ac:dyDescent="0.3">
      <c r="A7111" t="s">
        <v>7153</v>
      </c>
      <c r="B7111" t="s">
        <v>11</v>
      </c>
      <c r="C7111" t="s">
        <v>12</v>
      </c>
      <c r="D7111" t="s">
        <v>13</v>
      </c>
      <c r="E7111" t="s">
        <v>45</v>
      </c>
      <c r="F7111" t="s">
        <v>15</v>
      </c>
      <c r="G7111" s="5">
        <v>4887.4799999999996</v>
      </c>
      <c r="H7111" s="5">
        <f t="shared" si="777"/>
        <v>87.97463999999998</v>
      </c>
      <c r="I7111" s="6">
        <v>4</v>
      </c>
      <c r="J7111" s="6">
        <v>19549.919999999998</v>
      </c>
      <c r="K7111" s="5">
        <f t="shared" si="778"/>
        <v>351.89855999999992</v>
      </c>
      <c r="L7111" s="7">
        <v>4.67</v>
      </c>
      <c r="M7111" s="7">
        <v>4855</v>
      </c>
      <c r="N7111" s="3">
        <v>45403</v>
      </c>
      <c r="O7111" s="4" t="str">
        <f t="shared" si="779"/>
        <v>2024-04</v>
      </c>
      <c r="P7111" s="4" t="str">
        <f t="shared" si="780"/>
        <v>04</v>
      </c>
      <c r="Q7111" s="4" t="str">
        <f t="shared" si="781"/>
        <v>April</v>
      </c>
      <c r="R7111" s="30" t="str">
        <f t="shared" si="782"/>
        <v>21</v>
      </c>
      <c r="W7111" t="str">
        <f t="shared" si="783"/>
        <v>ok</v>
      </c>
    </row>
    <row r="7112" spans="1:23" x14ac:dyDescent="0.3">
      <c r="A7112" t="s">
        <v>7154</v>
      </c>
      <c r="B7112" t="s">
        <v>47</v>
      </c>
      <c r="C7112" t="s">
        <v>12</v>
      </c>
      <c r="D7112" t="s">
        <v>48</v>
      </c>
      <c r="E7112" t="s">
        <v>45</v>
      </c>
      <c r="F7112" t="s">
        <v>26</v>
      </c>
      <c r="G7112" s="5">
        <v>8833.1299999999992</v>
      </c>
      <c r="H7112" s="5">
        <f t="shared" si="777"/>
        <v>158.99633999999998</v>
      </c>
      <c r="I7112" s="6">
        <v>5</v>
      </c>
      <c r="J7112" s="6">
        <v>44165.65</v>
      </c>
      <c r="K7112" s="5">
        <f t="shared" si="778"/>
        <v>794.98169999999982</v>
      </c>
      <c r="L7112" s="7">
        <v>1.68</v>
      </c>
      <c r="M7112" s="7">
        <v>2462</v>
      </c>
      <c r="N7112" s="3">
        <v>45478</v>
      </c>
      <c r="O7112" s="4" t="str">
        <f t="shared" si="779"/>
        <v>2024-07</v>
      </c>
      <c r="P7112" s="4" t="str">
        <f t="shared" si="780"/>
        <v>07</v>
      </c>
      <c r="Q7112" s="4" t="str">
        <f t="shared" si="781"/>
        <v>July</v>
      </c>
      <c r="R7112" s="30" t="str">
        <f t="shared" si="782"/>
        <v>05</v>
      </c>
      <c r="W7112" t="str">
        <f t="shared" si="783"/>
        <v>ok</v>
      </c>
    </row>
    <row r="7113" spans="1:23" x14ac:dyDescent="0.3">
      <c r="A7113" t="s">
        <v>7155</v>
      </c>
      <c r="B7113" t="s">
        <v>17</v>
      </c>
      <c r="C7113" t="s">
        <v>18</v>
      </c>
      <c r="D7113" t="s">
        <v>19</v>
      </c>
      <c r="E7113" t="s">
        <v>14</v>
      </c>
      <c r="F7113" t="s">
        <v>15</v>
      </c>
      <c r="G7113" s="5">
        <v>10998.26</v>
      </c>
      <c r="H7113" s="5">
        <f t="shared" si="777"/>
        <v>197.96867999999998</v>
      </c>
      <c r="I7113" s="6">
        <v>4</v>
      </c>
      <c r="J7113" s="6">
        <v>43993.04</v>
      </c>
      <c r="K7113" s="5">
        <f t="shared" si="778"/>
        <v>791.87471999999991</v>
      </c>
      <c r="L7113" s="7">
        <v>2.2000000000000002</v>
      </c>
      <c r="M7113" s="7">
        <v>2596</v>
      </c>
      <c r="N7113" s="3">
        <v>45294</v>
      </c>
      <c r="O7113" s="4" t="str">
        <f t="shared" si="779"/>
        <v>2024-01</v>
      </c>
      <c r="P7113" s="4" t="str">
        <f t="shared" si="780"/>
        <v>01</v>
      </c>
      <c r="Q7113" s="4" t="str">
        <f t="shared" si="781"/>
        <v>January</v>
      </c>
      <c r="R7113" s="30" t="str">
        <f t="shared" si="782"/>
        <v>03</v>
      </c>
      <c r="W7113" t="str">
        <f t="shared" si="783"/>
        <v>ok</v>
      </c>
    </row>
    <row r="7114" spans="1:23" x14ac:dyDescent="0.3">
      <c r="A7114" t="s">
        <v>7156</v>
      </c>
      <c r="B7114" t="s">
        <v>51</v>
      </c>
      <c r="C7114" t="s">
        <v>29</v>
      </c>
      <c r="D7114" t="s">
        <v>52</v>
      </c>
      <c r="E7114" t="s">
        <v>14</v>
      </c>
      <c r="F7114" t="s">
        <v>31</v>
      </c>
      <c r="G7114" s="5">
        <v>2969.38</v>
      </c>
      <c r="H7114" s="5">
        <f t="shared" si="777"/>
        <v>53.448839999999997</v>
      </c>
      <c r="I7114" s="6">
        <v>5</v>
      </c>
      <c r="J7114" s="6">
        <v>14846.9</v>
      </c>
      <c r="K7114" s="5">
        <f t="shared" si="778"/>
        <v>267.24419999999998</v>
      </c>
      <c r="L7114" s="7">
        <v>4.92</v>
      </c>
      <c r="M7114" s="7">
        <v>62</v>
      </c>
      <c r="N7114" s="3">
        <v>45438</v>
      </c>
      <c r="O7114" s="4" t="str">
        <f t="shared" si="779"/>
        <v>2024-05</v>
      </c>
      <c r="P7114" s="4" t="str">
        <f t="shared" si="780"/>
        <v>05</v>
      </c>
      <c r="Q7114" s="4" t="str">
        <f t="shared" si="781"/>
        <v>May</v>
      </c>
      <c r="R7114" s="30" t="str">
        <f t="shared" si="782"/>
        <v>26</v>
      </c>
      <c r="W7114" t="str">
        <f t="shared" si="783"/>
        <v>ok</v>
      </c>
    </row>
    <row r="7115" spans="1:23" x14ac:dyDescent="0.3">
      <c r="A7115" t="s">
        <v>7157</v>
      </c>
      <c r="B7115" t="s">
        <v>28</v>
      </c>
      <c r="C7115" t="s">
        <v>29</v>
      </c>
      <c r="D7115" t="s">
        <v>30</v>
      </c>
      <c r="E7115" t="s">
        <v>45</v>
      </c>
      <c r="F7115" t="s">
        <v>26</v>
      </c>
      <c r="G7115" s="5">
        <v>18226.240000000002</v>
      </c>
      <c r="H7115" s="5">
        <f t="shared" si="777"/>
        <v>328.07231999999999</v>
      </c>
      <c r="I7115" s="6">
        <v>2</v>
      </c>
      <c r="J7115" s="6">
        <v>36452.480000000003</v>
      </c>
      <c r="K7115" s="5">
        <f t="shared" si="778"/>
        <v>656.14463999999998</v>
      </c>
      <c r="L7115" s="7">
        <v>4.47</v>
      </c>
      <c r="M7115" s="7">
        <v>2177</v>
      </c>
      <c r="N7115" s="3">
        <v>45501</v>
      </c>
      <c r="O7115" s="4" t="str">
        <f t="shared" si="779"/>
        <v>2024-07</v>
      </c>
      <c r="P7115" s="4" t="str">
        <f t="shared" si="780"/>
        <v>07</v>
      </c>
      <c r="Q7115" s="4" t="str">
        <f t="shared" si="781"/>
        <v>July</v>
      </c>
      <c r="R7115" s="30" t="str">
        <f t="shared" si="782"/>
        <v>28</v>
      </c>
      <c r="W7115" t="str">
        <f t="shared" si="783"/>
        <v>ok</v>
      </c>
    </row>
    <row r="7116" spans="1:23" x14ac:dyDescent="0.3">
      <c r="A7116" t="s">
        <v>7158</v>
      </c>
      <c r="B7116" t="s">
        <v>11</v>
      </c>
      <c r="C7116" t="s">
        <v>12</v>
      </c>
      <c r="D7116" t="s">
        <v>13</v>
      </c>
      <c r="E7116" t="s">
        <v>14</v>
      </c>
      <c r="F7116" t="s">
        <v>21</v>
      </c>
      <c r="G7116" s="5">
        <v>7192.53</v>
      </c>
      <c r="H7116" s="5">
        <f t="shared" si="777"/>
        <v>129.46553999999998</v>
      </c>
      <c r="I7116" s="6">
        <v>4</v>
      </c>
      <c r="J7116" s="6">
        <v>28770.12</v>
      </c>
      <c r="K7116" s="5">
        <f t="shared" si="778"/>
        <v>517.8621599999999</v>
      </c>
      <c r="L7116" s="7">
        <v>3.52</v>
      </c>
      <c r="M7116" s="7">
        <v>1964</v>
      </c>
      <c r="N7116" s="3">
        <v>45551</v>
      </c>
      <c r="O7116" s="4" t="str">
        <f t="shared" si="779"/>
        <v>2024-09</v>
      </c>
      <c r="P7116" s="4" t="str">
        <f t="shared" si="780"/>
        <v>09</v>
      </c>
      <c r="Q7116" s="4" t="str">
        <f t="shared" si="781"/>
        <v>September</v>
      </c>
      <c r="R7116" s="30" t="str">
        <f t="shared" si="782"/>
        <v>16</v>
      </c>
      <c r="W7116" t="str">
        <f t="shared" si="783"/>
        <v>ok</v>
      </c>
    </row>
    <row r="7117" spans="1:23" x14ac:dyDescent="0.3">
      <c r="A7117" t="s">
        <v>7159</v>
      </c>
      <c r="B7117" t="s">
        <v>28</v>
      </c>
      <c r="C7117" t="s">
        <v>29</v>
      </c>
      <c r="D7117" t="s">
        <v>30</v>
      </c>
      <c r="E7117" t="s">
        <v>45</v>
      </c>
      <c r="F7117" t="s">
        <v>26</v>
      </c>
      <c r="G7117" s="5">
        <v>12121.15</v>
      </c>
      <c r="H7117" s="5">
        <f t="shared" si="777"/>
        <v>218.18069999999997</v>
      </c>
      <c r="I7117" s="6">
        <v>4</v>
      </c>
      <c r="J7117" s="6">
        <v>48484.6</v>
      </c>
      <c r="K7117" s="5">
        <f t="shared" si="778"/>
        <v>872.72279999999989</v>
      </c>
      <c r="L7117" s="7">
        <v>2.75</v>
      </c>
      <c r="M7117" s="7">
        <v>1176</v>
      </c>
      <c r="N7117" s="3">
        <v>45311</v>
      </c>
      <c r="O7117" s="4" t="str">
        <f t="shared" si="779"/>
        <v>2024-01</v>
      </c>
      <c r="P7117" s="4" t="str">
        <f t="shared" si="780"/>
        <v>01</v>
      </c>
      <c r="Q7117" s="4" t="str">
        <f t="shared" si="781"/>
        <v>January</v>
      </c>
      <c r="R7117" s="30" t="str">
        <f t="shared" si="782"/>
        <v>20</v>
      </c>
      <c r="W7117" t="str">
        <f t="shared" si="783"/>
        <v>ok</v>
      </c>
    </row>
    <row r="7118" spans="1:23" x14ac:dyDescent="0.3">
      <c r="A7118" t="s">
        <v>7160</v>
      </c>
      <c r="B7118" t="s">
        <v>36</v>
      </c>
      <c r="C7118" t="s">
        <v>18</v>
      </c>
      <c r="D7118" t="s">
        <v>37</v>
      </c>
      <c r="E7118" t="s">
        <v>14</v>
      </c>
      <c r="F7118" t="s">
        <v>21</v>
      </c>
      <c r="G7118" s="5">
        <v>11814.94</v>
      </c>
      <c r="H7118" s="5">
        <f t="shared" si="777"/>
        <v>212.66891999999999</v>
      </c>
      <c r="I7118" s="6">
        <v>4</v>
      </c>
      <c r="J7118" s="6">
        <v>47259.76</v>
      </c>
      <c r="K7118" s="5">
        <f t="shared" si="778"/>
        <v>850.67567999999994</v>
      </c>
      <c r="L7118" s="7">
        <v>3.16</v>
      </c>
      <c r="M7118" s="7">
        <v>4071</v>
      </c>
      <c r="N7118" s="3">
        <v>45539</v>
      </c>
      <c r="O7118" s="4" t="str">
        <f t="shared" si="779"/>
        <v>2024-09</v>
      </c>
      <c r="P7118" s="4" t="str">
        <f t="shared" si="780"/>
        <v>09</v>
      </c>
      <c r="Q7118" s="4" t="str">
        <f t="shared" si="781"/>
        <v>September</v>
      </c>
      <c r="R7118" s="30" t="str">
        <f t="shared" si="782"/>
        <v>04</v>
      </c>
      <c r="W7118" t="str">
        <f t="shared" si="783"/>
        <v>ok</v>
      </c>
    </row>
    <row r="7119" spans="1:23" x14ac:dyDescent="0.3">
      <c r="A7119" t="s">
        <v>7161</v>
      </c>
      <c r="B7119" t="s">
        <v>41</v>
      </c>
      <c r="C7119" t="s">
        <v>42</v>
      </c>
      <c r="D7119" t="s">
        <v>43</v>
      </c>
      <c r="E7119" t="s">
        <v>20</v>
      </c>
      <c r="F7119" t="s">
        <v>60</v>
      </c>
      <c r="G7119" s="5">
        <v>13377.34</v>
      </c>
      <c r="H7119" s="5">
        <f t="shared" si="777"/>
        <v>240.79211999999998</v>
      </c>
      <c r="I7119" s="6">
        <v>1</v>
      </c>
      <c r="J7119" s="6">
        <v>13377.34</v>
      </c>
      <c r="K7119" s="5">
        <f t="shared" si="778"/>
        <v>240.79211999999998</v>
      </c>
      <c r="L7119" s="7">
        <v>4.24</v>
      </c>
      <c r="M7119" s="7">
        <v>2440</v>
      </c>
      <c r="N7119" s="3">
        <v>45486</v>
      </c>
      <c r="O7119" s="4" t="str">
        <f t="shared" si="779"/>
        <v>2024-07</v>
      </c>
      <c r="P7119" s="4" t="str">
        <f t="shared" si="780"/>
        <v>07</v>
      </c>
      <c r="Q7119" s="4" t="str">
        <f t="shared" si="781"/>
        <v>July</v>
      </c>
      <c r="R7119" s="30" t="str">
        <f t="shared" si="782"/>
        <v>13</v>
      </c>
      <c r="W7119" t="str">
        <f t="shared" si="783"/>
        <v>ok</v>
      </c>
    </row>
    <row r="7120" spans="1:23" x14ac:dyDescent="0.3">
      <c r="A7120" t="s">
        <v>7162</v>
      </c>
      <c r="B7120" t="s">
        <v>17</v>
      </c>
      <c r="C7120" t="s">
        <v>18</v>
      </c>
      <c r="D7120" t="s">
        <v>19</v>
      </c>
      <c r="E7120" t="s">
        <v>45</v>
      </c>
      <c r="F7120" t="s">
        <v>38</v>
      </c>
      <c r="G7120" s="5">
        <v>19102.27</v>
      </c>
      <c r="H7120" s="5">
        <f t="shared" si="777"/>
        <v>343.84085999999996</v>
      </c>
      <c r="I7120" s="6">
        <v>4</v>
      </c>
      <c r="J7120" s="6">
        <v>76409.08</v>
      </c>
      <c r="K7120" s="5">
        <f t="shared" si="778"/>
        <v>1375.3634399999999</v>
      </c>
      <c r="L7120" s="7">
        <v>1.1499999999999999</v>
      </c>
      <c r="M7120" s="7">
        <v>1988</v>
      </c>
      <c r="N7120" s="3">
        <v>45429</v>
      </c>
      <c r="O7120" s="4" t="str">
        <f t="shared" si="779"/>
        <v>2024-05</v>
      </c>
      <c r="P7120" s="4" t="str">
        <f t="shared" si="780"/>
        <v>05</v>
      </c>
      <c r="Q7120" s="4" t="str">
        <f t="shared" si="781"/>
        <v>May</v>
      </c>
      <c r="R7120" s="30" t="str">
        <f t="shared" si="782"/>
        <v>17</v>
      </c>
      <c r="W7120" t="str">
        <f t="shared" si="783"/>
        <v>ok</v>
      </c>
    </row>
    <row r="7121" spans="1:23" x14ac:dyDescent="0.3">
      <c r="A7121" t="s">
        <v>7163</v>
      </c>
      <c r="B7121" t="s">
        <v>23</v>
      </c>
      <c r="C7121" t="s">
        <v>24</v>
      </c>
      <c r="D7121" t="s">
        <v>25</v>
      </c>
      <c r="E7121" t="s">
        <v>20</v>
      </c>
      <c r="F7121" t="s">
        <v>31</v>
      </c>
      <c r="G7121" s="5">
        <v>4328.34</v>
      </c>
      <c r="H7121" s="5">
        <f t="shared" si="777"/>
        <v>77.910119999999992</v>
      </c>
      <c r="I7121" s="6">
        <v>2</v>
      </c>
      <c r="J7121" s="6">
        <v>8656.68</v>
      </c>
      <c r="K7121" s="5">
        <f t="shared" si="778"/>
        <v>155.82023999999998</v>
      </c>
      <c r="L7121" s="7">
        <v>3.29</v>
      </c>
      <c r="M7121" s="7">
        <v>2508</v>
      </c>
      <c r="N7121" s="3">
        <v>45354</v>
      </c>
      <c r="O7121" s="4" t="str">
        <f t="shared" si="779"/>
        <v>2024-03</v>
      </c>
      <c r="P7121" s="4" t="str">
        <f t="shared" si="780"/>
        <v>03</v>
      </c>
      <c r="Q7121" s="4" t="str">
        <f t="shared" si="781"/>
        <v>March</v>
      </c>
      <c r="R7121" s="30" t="str">
        <f t="shared" si="782"/>
        <v>03</v>
      </c>
      <c r="W7121" t="str">
        <f t="shared" si="783"/>
        <v>ok</v>
      </c>
    </row>
    <row r="7122" spans="1:23" x14ac:dyDescent="0.3">
      <c r="A7122" t="s">
        <v>7164</v>
      </c>
      <c r="B7122" t="s">
        <v>23</v>
      </c>
      <c r="C7122" t="s">
        <v>24</v>
      </c>
      <c r="D7122" t="s">
        <v>25</v>
      </c>
      <c r="E7122" t="s">
        <v>20</v>
      </c>
      <c r="F7122" t="s">
        <v>21</v>
      </c>
      <c r="G7122" s="5">
        <v>5775.83</v>
      </c>
      <c r="H7122" s="5">
        <f t="shared" si="777"/>
        <v>103.96493999999998</v>
      </c>
      <c r="I7122" s="6">
        <v>5</v>
      </c>
      <c r="J7122" s="6">
        <v>28879.15</v>
      </c>
      <c r="K7122" s="5">
        <f t="shared" si="778"/>
        <v>519.82469999999989</v>
      </c>
      <c r="L7122" s="7">
        <v>2.5099999999999998</v>
      </c>
      <c r="M7122" s="7">
        <v>4078</v>
      </c>
      <c r="N7122" s="3">
        <v>45620</v>
      </c>
      <c r="O7122" s="4" t="str">
        <f t="shared" si="779"/>
        <v>2024-11</v>
      </c>
      <c r="P7122" s="4" t="str">
        <f t="shared" si="780"/>
        <v>11</v>
      </c>
      <c r="Q7122" s="4" t="str">
        <f t="shared" si="781"/>
        <v>November</v>
      </c>
      <c r="R7122" s="30" t="str">
        <f t="shared" si="782"/>
        <v>24</v>
      </c>
      <c r="W7122" t="str">
        <f t="shared" si="783"/>
        <v>ok</v>
      </c>
    </row>
    <row r="7123" spans="1:23" x14ac:dyDescent="0.3">
      <c r="A7123" t="s">
        <v>7165</v>
      </c>
      <c r="B7123" t="s">
        <v>47</v>
      </c>
      <c r="C7123" t="s">
        <v>12</v>
      </c>
      <c r="D7123" t="s">
        <v>48</v>
      </c>
      <c r="E7123" t="s">
        <v>20</v>
      </c>
      <c r="F7123" t="s">
        <v>15</v>
      </c>
      <c r="G7123" s="5">
        <v>11220.53</v>
      </c>
      <c r="H7123" s="5">
        <f t="shared" si="777"/>
        <v>201.96953999999999</v>
      </c>
      <c r="I7123" s="6">
        <v>1</v>
      </c>
      <c r="J7123" s="6">
        <v>11220.53</v>
      </c>
      <c r="K7123" s="5">
        <f t="shared" si="778"/>
        <v>201.96953999999999</v>
      </c>
      <c r="L7123" s="7">
        <v>2.77</v>
      </c>
      <c r="M7123" s="7">
        <v>3326</v>
      </c>
      <c r="N7123" s="3">
        <v>45498</v>
      </c>
      <c r="O7123" s="4" t="str">
        <f t="shared" si="779"/>
        <v>2024-07</v>
      </c>
      <c r="P7123" s="4" t="str">
        <f t="shared" si="780"/>
        <v>07</v>
      </c>
      <c r="Q7123" s="4" t="str">
        <f t="shared" si="781"/>
        <v>July</v>
      </c>
      <c r="R7123" s="30" t="str">
        <f t="shared" si="782"/>
        <v>25</v>
      </c>
      <c r="W7123" t="str">
        <f t="shared" si="783"/>
        <v>ok</v>
      </c>
    </row>
    <row r="7124" spans="1:23" x14ac:dyDescent="0.3">
      <c r="A7124" t="s">
        <v>7166</v>
      </c>
      <c r="B7124" t="s">
        <v>28</v>
      </c>
      <c r="C7124" t="s">
        <v>29</v>
      </c>
      <c r="D7124" t="s">
        <v>30</v>
      </c>
      <c r="E7124" t="s">
        <v>14</v>
      </c>
      <c r="F7124" t="s">
        <v>60</v>
      </c>
      <c r="G7124" s="5">
        <v>6818.07</v>
      </c>
      <c r="H7124" s="5">
        <f t="shared" si="777"/>
        <v>122.72525999999999</v>
      </c>
      <c r="I7124" s="6">
        <v>4</v>
      </c>
      <c r="J7124" s="6">
        <v>27272.28</v>
      </c>
      <c r="K7124" s="5">
        <f t="shared" si="778"/>
        <v>490.90103999999997</v>
      </c>
      <c r="L7124" s="7">
        <v>2.38</v>
      </c>
      <c r="M7124" s="7">
        <v>3259</v>
      </c>
      <c r="N7124" s="3">
        <v>45359</v>
      </c>
      <c r="O7124" s="4" t="str">
        <f t="shared" si="779"/>
        <v>2024-03</v>
      </c>
      <c r="P7124" s="4" t="str">
        <f t="shared" si="780"/>
        <v>03</v>
      </c>
      <c r="Q7124" s="4" t="str">
        <f t="shared" si="781"/>
        <v>March</v>
      </c>
      <c r="R7124" s="30" t="str">
        <f t="shared" si="782"/>
        <v>08</v>
      </c>
      <c r="W7124" t="str">
        <f t="shared" si="783"/>
        <v>ok</v>
      </c>
    </row>
    <row r="7125" spans="1:23" x14ac:dyDescent="0.3">
      <c r="A7125" t="s">
        <v>7167</v>
      </c>
      <c r="B7125" t="s">
        <v>17</v>
      </c>
      <c r="C7125" t="s">
        <v>18</v>
      </c>
      <c r="D7125" t="s">
        <v>19</v>
      </c>
      <c r="E7125" t="s">
        <v>20</v>
      </c>
      <c r="F7125" t="s">
        <v>21</v>
      </c>
      <c r="G7125" s="5">
        <v>8085.48</v>
      </c>
      <c r="H7125" s="5">
        <f t="shared" si="777"/>
        <v>145.53863999999999</v>
      </c>
      <c r="I7125" s="6">
        <v>2</v>
      </c>
      <c r="J7125" s="6">
        <v>16170.96</v>
      </c>
      <c r="K7125" s="5">
        <f t="shared" si="778"/>
        <v>291.07727999999997</v>
      </c>
      <c r="L7125" s="7">
        <v>4.99</v>
      </c>
      <c r="M7125" s="7">
        <v>1730</v>
      </c>
      <c r="N7125" s="3">
        <v>45498</v>
      </c>
      <c r="O7125" s="4" t="str">
        <f t="shared" si="779"/>
        <v>2024-07</v>
      </c>
      <c r="P7125" s="4" t="str">
        <f t="shared" si="780"/>
        <v>07</v>
      </c>
      <c r="Q7125" s="4" t="str">
        <f t="shared" si="781"/>
        <v>July</v>
      </c>
      <c r="R7125" s="30" t="str">
        <f t="shared" si="782"/>
        <v>25</v>
      </c>
      <c r="W7125" t="str">
        <f t="shared" si="783"/>
        <v>ok</v>
      </c>
    </row>
    <row r="7126" spans="1:23" x14ac:dyDescent="0.3">
      <c r="A7126" t="s">
        <v>7168</v>
      </c>
      <c r="B7126" t="s">
        <v>51</v>
      </c>
      <c r="C7126" t="s">
        <v>29</v>
      </c>
      <c r="D7126" t="s">
        <v>52</v>
      </c>
      <c r="E7126" t="s">
        <v>14</v>
      </c>
      <c r="F7126" t="s">
        <v>26</v>
      </c>
      <c r="G7126" s="5">
        <v>8023.18</v>
      </c>
      <c r="H7126" s="5">
        <f t="shared" si="777"/>
        <v>144.41723999999999</v>
      </c>
      <c r="I7126" s="6">
        <v>3</v>
      </c>
      <c r="J7126" s="6">
        <v>24069.54</v>
      </c>
      <c r="K7126" s="5">
        <f t="shared" si="778"/>
        <v>433.25171999999998</v>
      </c>
      <c r="L7126" s="7">
        <v>4.34</v>
      </c>
      <c r="M7126" s="7">
        <v>2248</v>
      </c>
      <c r="N7126" s="3">
        <v>45548</v>
      </c>
      <c r="O7126" s="4" t="str">
        <f t="shared" si="779"/>
        <v>2024-09</v>
      </c>
      <c r="P7126" s="4" t="str">
        <f t="shared" si="780"/>
        <v>09</v>
      </c>
      <c r="Q7126" s="4" t="str">
        <f t="shared" si="781"/>
        <v>September</v>
      </c>
      <c r="R7126" s="30" t="str">
        <f t="shared" si="782"/>
        <v>13</v>
      </c>
      <c r="W7126" t="str">
        <f t="shared" si="783"/>
        <v>ok</v>
      </c>
    </row>
    <row r="7127" spans="1:23" x14ac:dyDescent="0.3">
      <c r="A7127" t="s">
        <v>7169</v>
      </c>
      <c r="B7127" t="s">
        <v>41</v>
      </c>
      <c r="C7127" t="s">
        <v>42</v>
      </c>
      <c r="D7127" t="s">
        <v>43</v>
      </c>
      <c r="E7127" t="s">
        <v>14</v>
      </c>
      <c r="F7127" t="s">
        <v>60</v>
      </c>
      <c r="G7127" s="5">
        <v>3729.85</v>
      </c>
      <c r="H7127" s="5">
        <f t="shared" si="777"/>
        <v>67.137299999999996</v>
      </c>
      <c r="I7127" s="6">
        <v>4</v>
      </c>
      <c r="J7127" s="6">
        <v>14919.4</v>
      </c>
      <c r="K7127" s="5">
        <f t="shared" si="778"/>
        <v>268.54919999999998</v>
      </c>
      <c r="L7127" s="7">
        <v>1.45</v>
      </c>
      <c r="M7127" s="7">
        <v>2183</v>
      </c>
      <c r="N7127" s="3">
        <v>45450</v>
      </c>
      <c r="O7127" s="4" t="str">
        <f t="shared" si="779"/>
        <v>2024-06</v>
      </c>
      <c r="P7127" s="4" t="str">
        <f t="shared" si="780"/>
        <v>06</v>
      </c>
      <c r="Q7127" s="4" t="str">
        <f t="shared" si="781"/>
        <v>June</v>
      </c>
      <c r="R7127" s="30" t="str">
        <f t="shared" si="782"/>
        <v>07</v>
      </c>
      <c r="W7127" t="str">
        <f t="shared" si="783"/>
        <v>ok</v>
      </c>
    </row>
    <row r="7128" spans="1:23" x14ac:dyDescent="0.3">
      <c r="A7128" t="s">
        <v>7170</v>
      </c>
      <c r="B7128" t="s">
        <v>63</v>
      </c>
      <c r="C7128" t="s">
        <v>18</v>
      </c>
      <c r="D7128" t="s">
        <v>64</v>
      </c>
      <c r="E7128" t="s">
        <v>45</v>
      </c>
      <c r="F7128" t="s">
        <v>15</v>
      </c>
      <c r="G7128" s="5">
        <v>11807.38</v>
      </c>
      <c r="H7128" s="5">
        <f t="shared" si="777"/>
        <v>212.53283999999996</v>
      </c>
      <c r="I7128" s="6">
        <v>2</v>
      </c>
      <c r="J7128" s="6">
        <v>23614.76</v>
      </c>
      <c r="K7128" s="5">
        <f t="shared" si="778"/>
        <v>425.06567999999993</v>
      </c>
      <c r="L7128" s="7">
        <v>4.38</v>
      </c>
      <c r="M7128" s="7">
        <v>3330</v>
      </c>
      <c r="N7128" s="3">
        <v>45620</v>
      </c>
      <c r="O7128" s="4" t="str">
        <f t="shared" si="779"/>
        <v>2024-11</v>
      </c>
      <c r="P7128" s="4" t="str">
        <f t="shared" si="780"/>
        <v>11</v>
      </c>
      <c r="Q7128" s="4" t="str">
        <f t="shared" si="781"/>
        <v>November</v>
      </c>
      <c r="R7128" s="30" t="str">
        <f t="shared" si="782"/>
        <v>24</v>
      </c>
      <c r="W7128" t="str">
        <f t="shared" si="783"/>
        <v>ok</v>
      </c>
    </row>
    <row r="7129" spans="1:23" x14ac:dyDescent="0.3">
      <c r="A7129" t="s">
        <v>7171</v>
      </c>
      <c r="B7129" t="s">
        <v>63</v>
      </c>
      <c r="C7129" t="s">
        <v>18</v>
      </c>
      <c r="D7129" t="s">
        <v>64</v>
      </c>
      <c r="E7129" t="s">
        <v>20</v>
      </c>
      <c r="F7129" t="s">
        <v>21</v>
      </c>
      <c r="G7129" s="5">
        <v>1300.04</v>
      </c>
      <c r="H7129" s="5">
        <f t="shared" si="777"/>
        <v>23.400719999999996</v>
      </c>
      <c r="I7129" s="6">
        <v>1</v>
      </c>
      <c r="J7129" s="6">
        <v>1300.04</v>
      </c>
      <c r="K7129" s="5">
        <f t="shared" si="778"/>
        <v>23.400719999999996</v>
      </c>
      <c r="L7129" s="7">
        <v>4.9000000000000004</v>
      </c>
      <c r="M7129" s="7">
        <v>3523</v>
      </c>
      <c r="N7129" s="3">
        <v>45474</v>
      </c>
      <c r="O7129" s="4" t="str">
        <f t="shared" si="779"/>
        <v>2024-07</v>
      </c>
      <c r="P7129" s="4" t="str">
        <f t="shared" si="780"/>
        <v>07</v>
      </c>
      <c r="Q7129" s="4" t="str">
        <f t="shared" si="781"/>
        <v>July</v>
      </c>
      <c r="R7129" s="30" t="str">
        <f t="shared" si="782"/>
        <v>01</v>
      </c>
      <c r="W7129" t="str">
        <f t="shared" si="783"/>
        <v>ok</v>
      </c>
    </row>
    <row r="7130" spans="1:23" x14ac:dyDescent="0.3">
      <c r="A7130" t="s">
        <v>7172</v>
      </c>
      <c r="B7130" t="s">
        <v>36</v>
      </c>
      <c r="C7130" t="s">
        <v>18</v>
      </c>
      <c r="D7130" t="s">
        <v>37</v>
      </c>
      <c r="E7130" t="s">
        <v>14</v>
      </c>
      <c r="F7130" t="s">
        <v>15</v>
      </c>
      <c r="G7130" s="5">
        <v>13189.89</v>
      </c>
      <c r="H7130" s="5">
        <f t="shared" si="777"/>
        <v>237.41801999999998</v>
      </c>
      <c r="I7130" s="6">
        <v>1</v>
      </c>
      <c r="J7130" s="6">
        <v>13189.89</v>
      </c>
      <c r="K7130" s="5">
        <f t="shared" si="778"/>
        <v>237.41801999999998</v>
      </c>
      <c r="L7130" s="7">
        <v>4.12</v>
      </c>
      <c r="M7130" s="7">
        <v>3202</v>
      </c>
      <c r="N7130" s="3">
        <v>45497</v>
      </c>
      <c r="O7130" s="4" t="str">
        <f t="shared" si="779"/>
        <v>2024-07</v>
      </c>
      <c r="P7130" s="4" t="str">
        <f t="shared" si="780"/>
        <v>07</v>
      </c>
      <c r="Q7130" s="4" t="str">
        <f t="shared" si="781"/>
        <v>July</v>
      </c>
      <c r="R7130" s="30" t="str">
        <f t="shared" si="782"/>
        <v>24</v>
      </c>
      <c r="W7130" t="str">
        <f t="shared" si="783"/>
        <v>ok</v>
      </c>
    </row>
    <row r="7131" spans="1:23" x14ac:dyDescent="0.3">
      <c r="A7131" t="s">
        <v>7173</v>
      </c>
      <c r="B7131" t="s">
        <v>47</v>
      </c>
      <c r="C7131" t="s">
        <v>12</v>
      </c>
      <c r="D7131" t="s">
        <v>48</v>
      </c>
      <c r="E7131" t="s">
        <v>45</v>
      </c>
      <c r="F7131" t="s">
        <v>31</v>
      </c>
      <c r="G7131" s="5">
        <v>120.65</v>
      </c>
      <c r="H7131" s="5">
        <f t="shared" si="777"/>
        <v>2.1717</v>
      </c>
      <c r="I7131" s="6">
        <v>3</v>
      </c>
      <c r="J7131" s="6">
        <v>361.95</v>
      </c>
      <c r="K7131" s="5">
        <f t="shared" si="778"/>
        <v>6.5151000000000003</v>
      </c>
      <c r="L7131" s="7">
        <v>2.93</v>
      </c>
      <c r="M7131" s="7">
        <v>4375</v>
      </c>
      <c r="N7131" s="3">
        <v>45347</v>
      </c>
      <c r="O7131" s="4" t="str">
        <f t="shared" si="779"/>
        <v>2024-02</v>
      </c>
      <c r="P7131" s="4" t="str">
        <f t="shared" si="780"/>
        <v>02</v>
      </c>
      <c r="Q7131" s="4" t="str">
        <f t="shared" si="781"/>
        <v>February</v>
      </c>
      <c r="R7131" s="30" t="str">
        <f t="shared" si="782"/>
        <v>25</v>
      </c>
      <c r="W7131" t="str">
        <f t="shared" si="783"/>
        <v>ok</v>
      </c>
    </row>
    <row r="7132" spans="1:23" x14ac:dyDescent="0.3">
      <c r="A7132" t="s">
        <v>7174</v>
      </c>
      <c r="B7132" t="s">
        <v>51</v>
      </c>
      <c r="C7132" t="s">
        <v>29</v>
      </c>
      <c r="D7132" t="s">
        <v>52</v>
      </c>
      <c r="E7132" t="s">
        <v>45</v>
      </c>
      <c r="F7132" t="s">
        <v>60</v>
      </c>
      <c r="G7132" s="5">
        <v>13105.43</v>
      </c>
      <c r="H7132" s="5">
        <f t="shared" si="777"/>
        <v>235.89774</v>
      </c>
      <c r="I7132" s="6">
        <v>4</v>
      </c>
      <c r="J7132" s="6">
        <v>52421.72</v>
      </c>
      <c r="K7132" s="5">
        <f t="shared" si="778"/>
        <v>943.59096</v>
      </c>
      <c r="L7132" s="7">
        <v>3.93</v>
      </c>
      <c r="M7132" s="7">
        <v>4661</v>
      </c>
      <c r="N7132" s="3">
        <v>45339</v>
      </c>
      <c r="O7132" s="4" t="str">
        <f t="shared" si="779"/>
        <v>2024-02</v>
      </c>
      <c r="P7132" s="4" t="str">
        <f t="shared" si="780"/>
        <v>02</v>
      </c>
      <c r="Q7132" s="4" t="str">
        <f t="shared" si="781"/>
        <v>February</v>
      </c>
      <c r="R7132" s="30" t="str">
        <f t="shared" si="782"/>
        <v>17</v>
      </c>
      <c r="W7132" t="str">
        <f t="shared" si="783"/>
        <v>ok</v>
      </c>
    </row>
    <row r="7133" spans="1:23" x14ac:dyDescent="0.3">
      <c r="A7133" t="s">
        <v>7175</v>
      </c>
      <c r="B7133" t="s">
        <v>11</v>
      </c>
      <c r="C7133" t="s">
        <v>12</v>
      </c>
      <c r="D7133" t="s">
        <v>13</v>
      </c>
      <c r="E7133" t="s">
        <v>20</v>
      </c>
      <c r="F7133" t="s">
        <v>31</v>
      </c>
      <c r="G7133" s="5">
        <v>2053.4</v>
      </c>
      <c r="H7133" s="5">
        <f t="shared" si="777"/>
        <v>36.961199999999998</v>
      </c>
      <c r="I7133" s="6">
        <v>2</v>
      </c>
      <c r="J7133" s="6">
        <v>4106.8</v>
      </c>
      <c r="K7133" s="5">
        <f t="shared" si="778"/>
        <v>73.922399999999996</v>
      </c>
      <c r="L7133" s="7">
        <v>4.05</v>
      </c>
      <c r="M7133" s="7">
        <v>3908</v>
      </c>
      <c r="N7133" s="3">
        <v>45489</v>
      </c>
      <c r="O7133" s="4" t="str">
        <f t="shared" si="779"/>
        <v>2024-07</v>
      </c>
      <c r="P7133" s="4" t="str">
        <f t="shared" si="780"/>
        <v>07</v>
      </c>
      <c r="Q7133" s="4" t="str">
        <f t="shared" si="781"/>
        <v>July</v>
      </c>
      <c r="R7133" s="30" t="str">
        <f t="shared" si="782"/>
        <v>16</v>
      </c>
      <c r="W7133" t="str">
        <f t="shared" si="783"/>
        <v>ok</v>
      </c>
    </row>
    <row r="7134" spans="1:23" x14ac:dyDescent="0.3">
      <c r="A7134" t="s">
        <v>7176</v>
      </c>
      <c r="B7134" t="s">
        <v>11</v>
      </c>
      <c r="C7134" t="s">
        <v>12</v>
      </c>
      <c r="D7134" t="s">
        <v>13</v>
      </c>
      <c r="E7134" t="s">
        <v>45</v>
      </c>
      <c r="F7134" t="s">
        <v>26</v>
      </c>
      <c r="G7134" s="5">
        <v>19962.54</v>
      </c>
      <c r="H7134" s="5">
        <f t="shared" si="777"/>
        <v>359.32571999999999</v>
      </c>
      <c r="I7134" s="6">
        <v>4</v>
      </c>
      <c r="J7134" s="6">
        <v>79850.16</v>
      </c>
      <c r="K7134" s="5">
        <f t="shared" si="778"/>
        <v>1437.30288</v>
      </c>
      <c r="L7134" s="7">
        <v>2.7</v>
      </c>
      <c r="M7134" s="7">
        <v>3573</v>
      </c>
      <c r="N7134" s="3">
        <v>45364</v>
      </c>
      <c r="O7134" s="4" t="str">
        <f t="shared" si="779"/>
        <v>2024-03</v>
      </c>
      <c r="P7134" s="4" t="str">
        <f t="shared" si="780"/>
        <v>03</v>
      </c>
      <c r="Q7134" s="4" t="str">
        <f t="shared" si="781"/>
        <v>March</v>
      </c>
      <c r="R7134" s="30" t="str">
        <f t="shared" si="782"/>
        <v>13</v>
      </c>
      <c r="W7134" t="str">
        <f t="shared" si="783"/>
        <v>ok</v>
      </c>
    </row>
    <row r="7135" spans="1:23" x14ac:dyDescent="0.3">
      <c r="A7135" t="s">
        <v>7177</v>
      </c>
      <c r="B7135" t="s">
        <v>36</v>
      </c>
      <c r="C7135" t="s">
        <v>18</v>
      </c>
      <c r="D7135" t="s">
        <v>37</v>
      </c>
      <c r="E7135" t="s">
        <v>14</v>
      </c>
      <c r="F7135" t="s">
        <v>60</v>
      </c>
      <c r="G7135" s="5">
        <v>12387.36</v>
      </c>
      <c r="H7135" s="5">
        <f t="shared" si="777"/>
        <v>222.97247999999999</v>
      </c>
      <c r="I7135" s="6">
        <v>1</v>
      </c>
      <c r="J7135" s="6">
        <v>12387.36</v>
      </c>
      <c r="K7135" s="5">
        <f t="shared" si="778"/>
        <v>222.97247999999999</v>
      </c>
      <c r="L7135" s="7">
        <v>2.73</v>
      </c>
      <c r="M7135" s="7">
        <v>2981</v>
      </c>
      <c r="N7135" s="3">
        <v>45469</v>
      </c>
      <c r="O7135" s="4" t="str">
        <f t="shared" si="779"/>
        <v>2024-06</v>
      </c>
      <c r="P7135" s="4" t="str">
        <f t="shared" si="780"/>
        <v>06</v>
      </c>
      <c r="Q7135" s="4" t="str">
        <f t="shared" si="781"/>
        <v>June</v>
      </c>
      <c r="R7135" s="30" t="str">
        <f t="shared" si="782"/>
        <v>26</v>
      </c>
      <c r="W7135" t="str">
        <f t="shared" si="783"/>
        <v>ok</v>
      </c>
    </row>
    <row r="7136" spans="1:23" x14ac:dyDescent="0.3">
      <c r="A7136" t="s">
        <v>7178</v>
      </c>
      <c r="B7136" t="s">
        <v>17</v>
      </c>
      <c r="C7136" t="s">
        <v>18</v>
      </c>
      <c r="D7136" t="s">
        <v>19</v>
      </c>
      <c r="E7136" t="s">
        <v>20</v>
      </c>
      <c r="F7136" t="s">
        <v>15</v>
      </c>
      <c r="G7136" s="5">
        <v>14831.33</v>
      </c>
      <c r="H7136" s="5">
        <f t="shared" si="777"/>
        <v>266.96393999999998</v>
      </c>
      <c r="I7136" s="6">
        <v>2</v>
      </c>
      <c r="J7136" s="6">
        <v>29662.66</v>
      </c>
      <c r="K7136" s="5">
        <f t="shared" si="778"/>
        <v>533.92787999999996</v>
      </c>
      <c r="L7136" s="7">
        <v>2.89</v>
      </c>
      <c r="M7136" s="7">
        <v>4772</v>
      </c>
      <c r="N7136" s="3">
        <v>45416</v>
      </c>
      <c r="O7136" s="4" t="str">
        <f t="shared" si="779"/>
        <v>2024-05</v>
      </c>
      <c r="P7136" s="4" t="str">
        <f t="shared" si="780"/>
        <v>05</v>
      </c>
      <c r="Q7136" s="4" t="str">
        <f t="shared" si="781"/>
        <v>May</v>
      </c>
      <c r="R7136" s="30" t="str">
        <f t="shared" si="782"/>
        <v>04</v>
      </c>
      <c r="W7136" t="str">
        <f t="shared" si="783"/>
        <v>ok</v>
      </c>
    </row>
    <row r="7137" spans="1:23" x14ac:dyDescent="0.3">
      <c r="A7137" t="s">
        <v>7179</v>
      </c>
      <c r="B7137" t="s">
        <v>36</v>
      </c>
      <c r="C7137" t="s">
        <v>18</v>
      </c>
      <c r="D7137" t="s">
        <v>37</v>
      </c>
      <c r="E7137" t="s">
        <v>14</v>
      </c>
      <c r="F7137" t="s">
        <v>15</v>
      </c>
      <c r="G7137" s="5">
        <v>1710.33</v>
      </c>
      <c r="H7137" s="5">
        <f t="shared" si="777"/>
        <v>30.785939999999997</v>
      </c>
      <c r="I7137" s="6">
        <v>5</v>
      </c>
      <c r="J7137" s="6">
        <v>8551.65</v>
      </c>
      <c r="K7137" s="5">
        <f t="shared" si="778"/>
        <v>153.92969999999997</v>
      </c>
      <c r="L7137" s="7">
        <v>2.0699999999999998</v>
      </c>
      <c r="M7137" s="7">
        <v>3649</v>
      </c>
      <c r="N7137" s="3">
        <v>45360</v>
      </c>
      <c r="O7137" s="4" t="str">
        <f t="shared" si="779"/>
        <v>2024-03</v>
      </c>
      <c r="P7137" s="4" t="str">
        <f t="shared" si="780"/>
        <v>03</v>
      </c>
      <c r="Q7137" s="4" t="str">
        <f t="shared" si="781"/>
        <v>March</v>
      </c>
      <c r="R7137" s="30" t="str">
        <f t="shared" si="782"/>
        <v>09</v>
      </c>
      <c r="W7137" t="str">
        <f t="shared" si="783"/>
        <v>ok</v>
      </c>
    </row>
    <row r="7138" spans="1:23" x14ac:dyDescent="0.3">
      <c r="A7138" t="s">
        <v>7180</v>
      </c>
      <c r="B7138" t="s">
        <v>47</v>
      </c>
      <c r="C7138" t="s">
        <v>12</v>
      </c>
      <c r="D7138" t="s">
        <v>48</v>
      </c>
      <c r="E7138" t="s">
        <v>45</v>
      </c>
      <c r="F7138" t="s">
        <v>26</v>
      </c>
      <c r="G7138" s="5">
        <v>5269.04</v>
      </c>
      <c r="H7138" s="5">
        <f t="shared" si="777"/>
        <v>94.842719999999986</v>
      </c>
      <c r="I7138" s="6">
        <v>2</v>
      </c>
      <c r="J7138" s="6">
        <v>10538.08</v>
      </c>
      <c r="K7138" s="5">
        <f t="shared" si="778"/>
        <v>189.68543999999997</v>
      </c>
      <c r="L7138" s="7">
        <v>1.83</v>
      </c>
      <c r="M7138" s="7">
        <v>2140</v>
      </c>
      <c r="N7138" s="3">
        <v>45547</v>
      </c>
      <c r="O7138" s="4" t="str">
        <f t="shared" si="779"/>
        <v>2024-09</v>
      </c>
      <c r="P7138" s="4" t="str">
        <f t="shared" si="780"/>
        <v>09</v>
      </c>
      <c r="Q7138" s="4" t="str">
        <f t="shared" si="781"/>
        <v>September</v>
      </c>
      <c r="R7138" s="30" t="str">
        <f t="shared" si="782"/>
        <v>12</v>
      </c>
      <c r="W7138" t="str">
        <f t="shared" si="783"/>
        <v>ok</v>
      </c>
    </row>
    <row r="7139" spans="1:23" x14ac:dyDescent="0.3">
      <c r="A7139" t="s">
        <v>7181</v>
      </c>
      <c r="B7139" t="s">
        <v>63</v>
      </c>
      <c r="C7139" t="s">
        <v>18</v>
      </c>
      <c r="D7139" t="s">
        <v>64</v>
      </c>
      <c r="E7139" t="s">
        <v>45</v>
      </c>
      <c r="F7139" t="s">
        <v>15</v>
      </c>
      <c r="G7139" s="5">
        <v>10269.98</v>
      </c>
      <c r="H7139" s="5">
        <f t="shared" si="777"/>
        <v>184.85963999999998</v>
      </c>
      <c r="I7139" s="6">
        <v>5</v>
      </c>
      <c r="J7139" s="6">
        <v>51349.9</v>
      </c>
      <c r="K7139" s="5">
        <f t="shared" si="778"/>
        <v>924.29819999999995</v>
      </c>
      <c r="L7139" s="7">
        <v>2.0099999999999998</v>
      </c>
      <c r="M7139" s="7">
        <v>3643</v>
      </c>
      <c r="N7139" s="3">
        <v>45394</v>
      </c>
      <c r="O7139" s="4" t="str">
        <f t="shared" si="779"/>
        <v>2024-04</v>
      </c>
      <c r="P7139" s="4" t="str">
        <f t="shared" si="780"/>
        <v>04</v>
      </c>
      <c r="Q7139" s="4" t="str">
        <f t="shared" si="781"/>
        <v>April</v>
      </c>
      <c r="R7139" s="30" t="str">
        <f t="shared" si="782"/>
        <v>12</v>
      </c>
      <c r="W7139" t="str">
        <f t="shared" si="783"/>
        <v>ok</v>
      </c>
    </row>
    <row r="7140" spans="1:23" x14ac:dyDescent="0.3">
      <c r="A7140" t="s">
        <v>7182</v>
      </c>
      <c r="B7140" t="s">
        <v>51</v>
      </c>
      <c r="C7140" t="s">
        <v>29</v>
      </c>
      <c r="D7140" t="s">
        <v>52</v>
      </c>
      <c r="E7140" t="s">
        <v>45</v>
      </c>
      <c r="F7140" t="s">
        <v>26</v>
      </c>
      <c r="G7140" s="5">
        <v>7218.85</v>
      </c>
      <c r="H7140" s="5">
        <f t="shared" si="777"/>
        <v>129.9393</v>
      </c>
      <c r="I7140" s="6">
        <v>2</v>
      </c>
      <c r="J7140" s="6">
        <v>14437.7</v>
      </c>
      <c r="K7140" s="5">
        <f t="shared" si="778"/>
        <v>259.87860000000001</v>
      </c>
      <c r="L7140" s="7">
        <v>3.13</v>
      </c>
      <c r="M7140" s="7">
        <v>2141</v>
      </c>
      <c r="N7140" s="3">
        <v>45429</v>
      </c>
      <c r="O7140" s="4" t="str">
        <f t="shared" si="779"/>
        <v>2024-05</v>
      </c>
      <c r="P7140" s="4" t="str">
        <f t="shared" si="780"/>
        <v>05</v>
      </c>
      <c r="Q7140" s="4" t="str">
        <f t="shared" si="781"/>
        <v>May</v>
      </c>
      <c r="R7140" s="30" t="str">
        <f t="shared" si="782"/>
        <v>17</v>
      </c>
      <c r="W7140" t="str">
        <f t="shared" si="783"/>
        <v>ok</v>
      </c>
    </row>
    <row r="7141" spans="1:23" x14ac:dyDescent="0.3">
      <c r="A7141" t="s">
        <v>7183</v>
      </c>
      <c r="B7141" t="s">
        <v>47</v>
      </c>
      <c r="C7141" t="s">
        <v>12</v>
      </c>
      <c r="D7141" t="s">
        <v>48</v>
      </c>
      <c r="E7141" t="s">
        <v>45</v>
      </c>
      <c r="F7141" t="s">
        <v>38</v>
      </c>
      <c r="G7141" s="5">
        <v>10841.2</v>
      </c>
      <c r="H7141" s="5">
        <f t="shared" si="777"/>
        <v>195.14160000000001</v>
      </c>
      <c r="I7141" s="6">
        <v>1</v>
      </c>
      <c r="J7141" s="6">
        <v>10841.2</v>
      </c>
      <c r="K7141" s="5">
        <f t="shared" si="778"/>
        <v>195.14160000000001</v>
      </c>
      <c r="L7141" s="7">
        <v>3.9</v>
      </c>
      <c r="M7141" s="7">
        <v>145</v>
      </c>
      <c r="N7141" s="3">
        <v>45308</v>
      </c>
      <c r="O7141" s="4" t="str">
        <f t="shared" si="779"/>
        <v>2024-01</v>
      </c>
      <c r="P7141" s="4" t="str">
        <f t="shared" si="780"/>
        <v>01</v>
      </c>
      <c r="Q7141" s="4" t="str">
        <f t="shared" si="781"/>
        <v>January</v>
      </c>
      <c r="R7141" s="30" t="str">
        <f t="shared" si="782"/>
        <v>17</v>
      </c>
      <c r="W7141" t="str">
        <f t="shared" si="783"/>
        <v>ok</v>
      </c>
    </row>
    <row r="7142" spans="1:23" x14ac:dyDescent="0.3">
      <c r="A7142" t="s">
        <v>7184</v>
      </c>
      <c r="B7142" t="s">
        <v>23</v>
      </c>
      <c r="C7142" t="s">
        <v>24</v>
      </c>
      <c r="D7142" t="s">
        <v>25</v>
      </c>
      <c r="E7142" t="s">
        <v>14</v>
      </c>
      <c r="F7142" t="s">
        <v>31</v>
      </c>
      <c r="G7142" s="5">
        <v>13924.94</v>
      </c>
      <c r="H7142" s="5">
        <f t="shared" si="777"/>
        <v>250.64892</v>
      </c>
      <c r="I7142" s="6">
        <v>1</v>
      </c>
      <c r="J7142" s="6">
        <v>13924.94</v>
      </c>
      <c r="K7142" s="5">
        <f t="shared" si="778"/>
        <v>250.64892</v>
      </c>
      <c r="L7142" s="7">
        <v>3.46</v>
      </c>
      <c r="M7142" s="7">
        <v>1500</v>
      </c>
      <c r="N7142" s="3">
        <v>45460</v>
      </c>
      <c r="O7142" s="4" t="str">
        <f t="shared" si="779"/>
        <v>2024-06</v>
      </c>
      <c r="P7142" s="4" t="str">
        <f t="shared" si="780"/>
        <v>06</v>
      </c>
      <c r="Q7142" s="4" t="str">
        <f t="shared" si="781"/>
        <v>June</v>
      </c>
      <c r="R7142" s="30" t="str">
        <f t="shared" si="782"/>
        <v>17</v>
      </c>
      <c r="W7142" t="str">
        <f t="shared" si="783"/>
        <v>ok</v>
      </c>
    </row>
    <row r="7143" spans="1:23" x14ac:dyDescent="0.3">
      <c r="A7143" t="s">
        <v>7185</v>
      </c>
      <c r="B7143" t="s">
        <v>63</v>
      </c>
      <c r="C7143" t="s">
        <v>18</v>
      </c>
      <c r="D7143" t="s">
        <v>64</v>
      </c>
      <c r="E7143" t="s">
        <v>20</v>
      </c>
      <c r="F7143" t="s">
        <v>38</v>
      </c>
      <c r="G7143" s="5">
        <v>17300.77</v>
      </c>
      <c r="H7143" s="5">
        <f t="shared" si="777"/>
        <v>311.41386</v>
      </c>
      <c r="I7143" s="6">
        <v>5</v>
      </c>
      <c r="J7143" s="6">
        <v>86503.85</v>
      </c>
      <c r="K7143" s="5">
        <f t="shared" si="778"/>
        <v>1557.0693000000001</v>
      </c>
      <c r="L7143" s="7">
        <v>4.54</v>
      </c>
      <c r="M7143" s="7">
        <v>1799</v>
      </c>
      <c r="N7143" s="3">
        <v>45350</v>
      </c>
      <c r="O7143" s="4" t="str">
        <f t="shared" si="779"/>
        <v>2024-02</v>
      </c>
      <c r="P7143" s="4" t="str">
        <f t="shared" si="780"/>
        <v>02</v>
      </c>
      <c r="Q7143" s="4" t="str">
        <f t="shared" si="781"/>
        <v>February</v>
      </c>
      <c r="R7143" s="30" t="str">
        <f t="shared" si="782"/>
        <v>28</v>
      </c>
      <c r="W7143" t="str">
        <f t="shared" si="783"/>
        <v>ok</v>
      </c>
    </row>
    <row r="7144" spans="1:23" x14ac:dyDescent="0.3">
      <c r="A7144" t="s">
        <v>7186</v>
      </c>
      <c r="B7144" t="s">
        <v>33</v>
      </c>
      <c r="C7144" t="s">
        <v>12</v>
      </c>
      <c r="D7144" t="s">
        <v>34</v>
      </c>
      <c r="E7144" t="s">
        <v>20</v>
      </c>
      <c r="F7144" t="s">
        <v>31</v>
      </c>
      <c r="G7144" s="5">
        <v>12034.84</v>
      </c>
      <c r="H7144" s="5">
        <f t="shared" si="777"/>
        <v>216.62711999999999</v>
      </c>
      <c r="I7144" s="6">
        <v>3</v>
      </c>
      <c r="J7144" s="6">
        <v>36104.519999999997</v>
      </c>
      <c r="K7144" s="5">
        <f t="shared" si="778"/>
        <v>649.88135999999997</v>
      </c>
      <c r="L7144" s="7">
        <v>2.19</v>
      </c>
      <c r="M7144" s="7">
        <v>3543</v>
      </c>
      <c r="N7144" s="3">
        <v>45427</v>
      </c>
      <c r="O7144" s="4" t="str">
        <f t="shared" si="779"/>
        <v>2024-05</v>
      </c>
      <c r="P7144" s="4" t="str">
        <f t="shared" si="780"/>
        <v>05</v>
      </c>
      <c r="Q7144" s="4" t="str">
        <f t="shared" si="781"/>
        <v>May</v>
      </c>
      <c r="R7144" s="30" t="str">
        <f t="shared" si="782"/>
        <v>15</v>
      </c>
      <c r="W7144" t="str">
        <f t="shared" si="783"/>
        <v>ok</v>
      </c>
    </row>
    <row r="7145" spans="1:23" x14ac:dyDescent="0.3">
      <c r="A7145" t="s">
        <v>7187</v>
      </c>
      <c r="B7145" t="s">
        <v>41</v>
      </c>
      <c r="C7145" t="s">
        <v>42</v>
      </c>
      <c r="D7145" t="s">
        <v>43</v>
      </c>
      <c r="E7145" t="s">
        <v>14</v>
      </c>
      <c r="F7145" t="s">
        <v>21</v>
      </c>
      <c r="G7145" s="5">
        <v>7125.21</v>
      </c>
      <c r="H7145" s="5">
        <f t="shared" si="777"/>
        <v>128.25377999999998</v>
      </c>
      <c r="I7145" s="6">
        <v>5</v>
      </c>
      <c r="J7145" s="6">
        <v>35626.050000000003</v>
      </c>
      <c r="K7145" s="5">
        <f t="shared" si="778"/>
        <v>641.26889999999992</v>
      </c>
      <c r="L7145" s="7">
        <v>3.42</v>
      </c>
      <c r="M7145" s="7">
        <v>1555</v>
      </c>
      <c r="N7145" s="3">
        <v>45602</v>
      </c>
      <c r="O7145" s="4" t="str">
        <f t="shared" si="779"/>
        <v>2024-11</v>
      </c>
      <c r="P7145" s="4" t="str">
        <f t="shared" si="780"/>
        <v>11</v>
      </c>
      <c r="Q7145" s="4" t="str">
        <f t="shared" si="781"/>
        <v>November</v>
      </c>
      <c r="R7145" s="30" t="str">
        <f t="shared" si="782"/>
        <v>06</v>
      </c>
      <c r="W7145" t="str">
        <f t="shared" si="783"/>
        <v>ok</v>
      </c>
    </row>
    <row r="7146" spans="1:23" x14ac:dyDescent="0.3">
      <c r="A7146" t="s">
        <v>7188</v>
      </c>
      <c r="B7146" t="s">
        <v>23</v>
      </c>
      <c r="C7146" t="s">
        <v>24</v>
      </c>
      <c r="D7146" t="s">
        <v>25</v>
      </c>
      <c r="E7146" t="s">
        <v>20</v>
      </c>
      <c r="F7146" t="s">
        <v>15</v>
      </c>
      <c r="G7146" s="5">
        <v>10765.48</v>
      </c>
      <c r="H7146" s="5">
        <f t="shared" si="777"/>
        <v>193.77863999999997</v>
      </c>
      <c r="I7146" s="6">
        <v>3</v>
      </c>
      <c r="J7146" s="6">
        <v>32296.44</v>
      </c>
      <c r="K7146" s="5">
        <f t="shared" si="778"/>
        <v>581.33591999999987</v>
      </c>
      <c r="L7146" s="7">
        <v>2.42</v>
      </c>
      <c r="M7146" s="7">
        <v>4888</v>
      </c>
      <c r="N7146" s="3">
        <v>45647</v>
      </c>
      <c r="O7146" s="4" t="str">
        <f t="shared" si="779"/>
        <v>2024-12</v>
      </c>
      <c r="P7146" s="4" t="str">
        <f t="shared" si="780"/>
        <v>12</v>
      </c>
      <c r="Q7146" s="4" t="str">
        <f t="shared" si="781"/>
        <v>December</v>
      </c>
      <c r="R7146" s="30" t="str">
        <f t="shared" si="782"/>
        <v>21</v>
      </c>
      <c r="W7146" t="str">
        <f t="shared" si="783"/>
        <v>ok</v>
      </c>
    </row>
    <row r="7147" spans="1:23" x14ac:dyDescent="0.3">
      <c r="A7147" t="s">
        <v>7189</v>
      </c>
      <c r="B7147" t="s">
        <v>28</v>
      </c>
      <c r="C7147" t="s">
        <v>29</v>
      </c>
      <c r="D7147" t="s">
        <v>30</v>
      </c>
      <c r="E7147" t="s">
        <v>20</v>
      </c>
      <c r="F7147" t="s">
        <v>26</v>
      </c>
      <c r="G7147" s="5">
        <v>8785.3700000000008</v>
      </c>
      <c r="H7147" s="5">
        <f t="shared" si="777"/>
        <v>158.13666000000001</v>
      </c>
      <c r="I7147" s="6">
        <v>3</v>
      </c>
      <c r="J7147" s="6">
        <v>26356.11</v>
      </c>
      <c r="K7147" s="5">
        <f t="shared" si="778"/>
        <v>474.40998000000002</v>
      </c>
      <c r="L7147" s="7">
        <v>3.97</v>
      </c>
      <c r="M7147" s="7">
        <v>1776</v>
      </c>
      <c r="N7147" s="3">
        <v>45355</v>
      </c>
      <c r="O7147" s="4" t="str">
        <f t="shared" si="779"/>
        <v>2024-03</v>
      </c>
      <c r="P7147" s="4" t="str">
        <f t="shared" si="780"/>
        <v>03</v>
      </c>
      <c r="Q7147" s="4" t="str">
        <f t="shared" si="781"/>
        <v>March</v>
      </c>
      <c r="R7147" s="30" t="str">
        <f t="shared" si="782"/>
        <v>04</v>
      </c>
      <c r="W7147" t="str">
        <f t="shared" si="783"/>
        <v>ok</v>
      </c>
    </row>
    <row r="7148" spans="1:23" x14ac:dyDescent="0.3">
      <c r="A7148" t="s">
        <v>7190</v>
      </c>
      <c r="B7148" t="s">
        <v>41</v>
      </c>
      <c r="C7148" t="s">
        <v>42</v>
      </c>
      <c r="D7148" t="s">
        <v>43</v>
      </c>
      <c r="E7148" t="s">
        <v>20</v>
      </c>
      <c r="F7148" t="s">
        <v>38</v>
      </c>
      <c r="G7148" s="5">
        <v>9001.7099999999991</v>
      </c>
      <c r="H7148" s="5">
        <f t="shared" si="777"/>
        <v>162.03077999999996</v>
      </c>
      <c r="I7148" s="6">
        <v>4</v>
      </c>
      <c r="J7148" s="6">
        <v>36006.839999999997</v>
      </c>
      <c r="K7148" s="5">
        <f t="shared" si="778"/>
        <v>648.12311999999986</v>
      </c>
      <c r="L7148" s="7">
        <v>3.06</v>
      </c>
      <c r="M7148" s="7">
        <v>92</v>
      </c>
      <c r="N7148" s="3">
        <v>45634</v>
      </c>
      <c r="O7148" s="4" t="str">
        <f t="shared" si="779"/>
        <v>2024-12</v>
      </c>
      <c r="P7148" s="4" t="str">
        <f t="shared" si="780"/>
        <v>12</v>
      </c>
      <c r="Q7148" s="4" t="str">
        <f t="shared" si="781"/>
        <v>December</v>
      </c>
      <c r="R7148" s="30" t="str">
        <f t="shared" si="782"/>
        <v>08</v>
      </c>
      <c r="W7148" t="str">
        <f t="shared" si="783"/>
        <v>ok</v>
      </c>
    </row>
    <row r="7149" spans="1:23" x14ac:dyDescent="0.3">
      <c r="A7149" t="s">
        <v>7191</v>
      </c>
      <c r="B7149" t="s">
        <v>63</v>
      </c>
      <c r="C7149" t="s">
        <v>18</v>
      </c>
      <c r="D7149" t="s">
        <v>64</v>
      </c>
      <c r="E7149" t="s">
        <v>14</v>
      </c>
      <c r="F7149" t="s">
        <v>31</v>
      </c>
      <c r="G7149" s="5">
        <v>10979.27</v>
      </c>
      <c r="H7149" s="5">
        <f t="shared" si="777"/>
        <v>197.62685999999999</v>
      </c>
      <c r="I7149" s="6">
        <v>5</v>
      </c>
      <c r="J7149" s="6">
        <v>54896.35</v>
      </c>
      <c r="K7149" s="5">
        <f t="shared" si="778"/>
        <v>988.13429999999994</v>
      </c>
      <c r="L7149" s="7">
        <v>1.63</v>
      </c>
      <c r="M7149" s="7">
        <v>3752</v>
      </c>
      <c r="N7149" s="3">
        <v>45607</v>
      </c>
      <c r="O7149" s="4" t="str">
        <f t="shared" si="779"/>
        <v>2024-11</v>
      </c>
      <c r="P7149" s="4" t="str">
        <f t="shared" si="780"/>
        <v>11</v>
      </c>
      <c r="Q7149" s="4" t="str">
        <f t="shared" si="781"/>
        <v>November</v>
      </c>
      <c r="R7149" s="30" t="str">
        <f t="shared" si="782"/>
        <v>11</v>
      </c>
      <c r="W7149" t="str">
        <f t="shared" si="783"/>
        <v>ok</v>
      </c>
    </row>
    <row r="7150" spans="1:23" x14ac:dyDescent="0.3">
      <c r="A7150" t="s">
        <v>7192</v>
      </c>
      <c r="B7150" t="s">
        <v>17</v>
      </c>
      <c r="C7150" t="s">
        <v>18</v>
      </c>
      <c r="D7150" t="s">
        <v>19</v>
      </c>
      <c r="E7150" t="s">
        <v>14</v>
      </c>
      <c r="F7150" t="s">
        <v>21</v>
      </c>
      <c r="G7150" s="5">
        <v>1155.67</v>
      </c>
      <c r="H7150" s="5">
        <f t="shared" si="777"/>
        <v>20.802060000000001</v>
      </c>
      <c r="I7150" s="6">
        <v>2</v>
      </c>
      <c r="J7150" s="6">
        <v>2311.34</v>
      </c>
      <c r="K7150" s="5">
        <f t="shared" si="778"/>
        <v>41.604120000000002</v>
      </c>
      <c r="L7150" s="7">
        <v>4.66</v>
      </c>
      <c r="M7150" s="7">
        <v>4764</v>
      </c>
      <c r="N7150" s="3">
        <v>45452</v>
      </c>
      <c r="O7150" s="4" t="str">
        <f t="shared" si="779"/>
        <v>2024-06</v>
      </c>
      <c r="P7150" s="4" t="str">
        <f t="shared" si="780"/>
        <v>06</v>
      </c>
      <c r="Q7150" s="4" t="str">
        <f t="shared" si="781"/>
        <v>June</v>
      </c>
      <c r="R7150" s="30" t="str">
        <f t="shared" si="782"/>
        <v>09</v>
      </c>
      <c r="W7150" t="str">
        <f t="shared" si="783"/>
        <v>ok</v>
      </c>
    </row>
    <row r="7151" spans="1:23" x14ac:dyDescent="0.3">
      <c r="A7151" t="s">
        <v>7193</v>
      </c>
      <c r="B7151" t="s">
        <v>28</v>
      </c>
      <c r="C7151" t="s">
        <v>29</v>
      </c>
      <c r="D7151" t="s">
        <v>30</v>
      </c>
      <c r="E7151" t="s">
        <v>20</v>
      </c>
      <c r="F7151" t="s">
        <v>60</v>
      </c>
      <c r="G7151" s="5">
        <v>16179.6</v>
      </c>
      <c r="H7151" s="5">
        <f t="shared" si="777"/>
        <v>291.2328</v>
      </c>
      <c r="I7151" s="6">
        <v>1</v>
      </c>
      <c r="J7151" s="6">
        <v>16179.6</v>
      </c>
      <c r="K7151" s="5">
        <f t="shared" si="778"/>
        <v>291.2328</v>
      </c>
      <c r="L7151" s="7">
        <v>2.92</v>
      </c>
      <c r="M7151" s="7">
        <v>3889</v>
      </c>
      <c r="N7151" s="3">
        <v>45499</v>
      </c>
      <c r="O7151" s="4" t="str">
        <f t="shared" si="779"/>
        <v>2024-07</v>
      </c>
      <c r="P7151" s="4" t="str">
        <f t="shared" si="780"/>
        <v>07</v>
      </c>
      <c r="Q7151" s="4" t="str">
        <f t="shared" si="781"/>
        <v>July</v>
      </c>
      <c r="R7151" s="30" t="str">
        <f t="shared" si="782"/>
        <v>26</v>
      </c>
      <c r="W7151" t="str">
        <f t="shared" si="783"/>
        <v>ok</v>
      </c>
    </row>
    <row r="7152" spans="1:23" x14ac:dyDescent="0.3">
      <c r="A7152" t="s">
        <v>7194</v>
      </c>
      <c r="B7152" t="s">
        <v>63</v>
      </c>
      <c r="C7152" t="s">
        <v>18</v>
      </c>
      <c r="D7152" t="s">
        <v>64</v>
      </c>
      <c r="E7152" t="s">
        <v>14</v>
      </c>
      <c r="F7152" t="s">
        <v>60</v>
      </c>
      <c r="G7152" s="5">
        <v>16054.14</v>
      </c>
      <c r="H7152" s="5">
        <f t="shared" si="777"/>
        <v>288.97451999999998</v>
      </c>
      <c r="I7152" s="6">
        <v>2</v>
      </c>
      <c r="J7152" s="6">
        <v>32108.28</v>
      </c>
      <c r="K7152" s="5">
        <f t="shared" si="778"/>
        <v>577.94903999999997</v>
      </c>
      <c r="L7152" s="7">
        <v>1.6</v>
      </c>
      <c r="M7152" s="7">
        <v>4261</v>
      </c>
      <c r="N7152" s="3">
        <v>45565</v>
      </c>
      <c r="O7152" s="4" t="str">
        <f t="shared" si="779"/>
        <v>2024-09</v>
      </c>
      <c r="P7152" s="4" t="str">
        <f t="shared" si="780"/>
        <v>09</v>
      </c>
      <c r="Q7152" s="4" t="str">
        <f t="shared" si="781"/>
        <v>September</v>
      </c>
      <c r="R7152" s="30" t="str">
        <f t="shared" si="782"/>
        <v>30</v>
      </c>
      <c r="W7152" t="str">
        <f t="shared" si="783"/>
        <v>ok</v>
      </c>
    </row>
    <row r="7153" spans="1:23" x14ac:dyDescent="0.3">
      <c r="A7153" t="s">
        <v>7195</v>
      </c>
      <c r="B7153" t="s">
        <v>28</v>
      </c>
      <c r="C7153" t="s">
        <v>29</v>
      </c>
      <c r="D7153" t="s">
        <v>30</v>
      </c>
      <c r="E7153" t="s">
        <v>20</v>
      </c>
      <c r="F7153" t="s">
        <v>26</v>
      </c>
      <c r="G7153" s="5">
        <v>3205.59</v>
      </c>
      <c r="H7153" s="5">
        <f t="shared" si="777"/>
        <v>57.700620000000001</v>
      </c>
      <c r="I7153" s="6">
        <v>3</v>
      </c>
      <c r="J7153" s="6">
        <v>9616.77</v>
      </c>
      <c r="K7153" s="5">
        <f t="shared" si="778"/>
        <v>173.10185999999999</v>
      </c>
      <c r="L7153" s="7">
        <v>1.23</v>
      </c>
      <c r="M7153" s="7">
        <v>3061</v>
      </c>
      <c r="N7153" s="3">
        <v>45491</v>
      </c>
      <c r="O7153" s="4" t="str">
        <f t="shared" si="779"/>
        <v>2024-07</v>
      </c>
      <c r="P7153" s="4" t="str">
        <f t="shared" si="780"/>
        <v>07</v>
      </c>
      <c r="Q7153" s="4" t="str">
        <f t="shared" si="781"/>
        <v>July</v>
      </c>
      <c r="R7153" s="30" t="str">
        <f t="shared" si="782"/>
        <v>18</v>
      </c>
      <c r="W7153" t="str">
        <f t="shared" si="783"/>
        <v>ok</v>
      </c>
    </row>
    <row r="7154" spans="1:23" x14ac:dyDescent="0.3">
      <c r="A7154" t="s">
        <v>7196</v>
      </c>
      <c r="B7154" t="s">
        <v>51</v>
      </c>
      <c r="C7154" t="s">
        <v>29</v>
      </c>
      <c r="D7154" t="s">
        <v>52</v>
      </c>
      <c r="E7154" t="s">
        <v>14</v>
      </c>
      <c r="F7154" t="s">
        <v>26</v>
      </c>
      <c r="G7154" s="5">
        <v>4167.43</v>
      </c>
      <c r="H7154" s="5">
        <f t="shared" si="777"/>
        <v>75.013739999999999</v>
      </c>
      <c r="I7154" s="6">
        <v>5</v>
      </c>
      <c r="J7154" s="6">
        <v>20837.150000000001</v>
      </c>
      <c r="K7154" s="5">
        <f t="shared" si="778"/>
        <v>375.06869999999998</v>
      </c>
      <c r="L7154" s="7">
        <v>1.58</v>
      </c>
      <c r="M7154" s="7">
        <v>3503</v>
      </c>
      <c r="N7154" s="3">
        <v>45343</v>
      </c>
      <c r="O7154" s="4" t="str">
        <f t="shared" si="779"/>
        <v>2024-02</v>
      </c>
      <c r="P7154" s="4" t="str">
        <f t="shared" si="780"/>
        <v>02</v>
      </c>
      <c r="Q7154" s="4" t="str">
        <f t="shared" si="781"/>
        <v>February</v>
      </c>
      <c r="R7154" s="30" t="str">
        <f t="shared" si="782"/>
        <v>21</v>
      </c>
      <c r="W7154" t="str">
        <f t="shared" si="783"/>
        <v>ok</v>
      </c>
    </row>
    <row r="7155" spans="1:23" x14ac:dyDescent="0.3">
      <c r="A7155" t="s">
        <v>7197</v>
      </c>
      <c r="B7155" t="s">
        <v>28</v>
      </c>
      <c r="C7155" t="s">
        <v>29</v>
      </c>
      <c r="D7155" t="s">
        <v>30</v>
      </c>
      <c r="E7155" t="s">
        <v>20</v>
      </c>
      <c r="F7155" t="s">
        <v>26</v>
      </c>
      <c r="G7155" s="5">
        <v>19831.43</v>
      </c>
      <c r="H7155" s="5">
        <f t="shared" si="777"/>
        <v>356.96573999999998</v>
      </c>
      <c r="I7155" s="6">
        <v>4</v>
      </c>
      <c r="J7155" s="6">
        <v>79325.72</v>
      </c>
      <c r="K7155" s="5">
        <f t="shared" si="778"/>
        <v>1427.8629599999999</v>
      </c>
      <c r="L7155" s="7">
        <v>4.03</v>
      </c>
      <c r="M7155" s="7">
        <v>891</v>
      </c>
      <c r="N7155" s="3">
        <v>45645</v>
      </c>
      <c r="O7155" s="4" t="str">
        <f t="shared" si="779"/>
        <v>2024-12</v>
      </c>
      <c r="P7155" s="4" t="str">
        <f t="shared" si="780"/>
        <v>12</v>
      </c>
      <c r="Q7155" s="4" t="str">
        <f t="shared" si="781"/>
        <v>December</v>
      </c>
      <c r="R7155" s="30" t="str">
        <f t="shared" si="782"/>
        <v>19</v>
      </c>
      <c r="W7155" t="str">
        <f t="shared" si="783"/>
        <v>ok</v>
      </c>
    </row>
    <row r="7156" spans="1:23" x14ac:dyDescent="0.3">
      <c r="A7156" t="s">
        <v>7198</v>
      </c>
      <c r="B7156" t="s">
        <v>41</v>
      </c>
      <c r="C7156" t="s">
        <v>42</v>
      </c>
      <c r="D7156" t="s">
        <v>43</v>
      </c>
      <c r="E7156" t="s">
        <v>20</v>
      </c>
      <c r="F7156" t="s">
        <v>26</v>
      </c>
      <c r="G7156" s="5">
        <v>16766.189999999999</v>
      </c>
      <c r="H7156" s="5">
        <f t="shared" si="777"/>
        <v>301.79141999999996</v>
      </c>
      <c r="I7156" s="6">
        <v>4</v>
      </c>
      <c r="J7156" s="6">
        <v>67064.759999999995</v>
      </c>
      <c r="K7156" s="5">
        <f t="shared" si="778"/>
        <v>1207.1656799999998</v>
      </c>
      <c r="L7156" s="7">
        <v>1.8</v>
      </c>
      <c r="M7156" s="7">
        <v>2421</v>
      </c>
      <c r="N7156" s="3">
        <v>45558</v>
      </c>
      <c r="O7156" s="4" t="str">
        <f t="shared" si="779"/>
        <v>2024-09</v>
      </c>
      <c r="P7156" s="4" t="str">
        <f t="shared" si="780"/>
        <v>09</v>
      </c>
      <c r="Q7156" s="4" t="str">
        <f t="shared" si="781"/>
        <v>September</v>
      </c>
      <c r="R7156" s="30" t="str">
        <f t="shared" si="782"/>
        <v>23</v>
      </c>
      <c r="W7156" t="str">
        <f t="shared" si="783"/>
        <v>ok</v>
      </c>
    </row>
    <row r="7157" spans="1:23" x14ac:dyDescent="0.3">
      <c r="A7157" t="s">
        <v>7199</v>
      </c>
      <c r="B7157" t="s">
        <v>17</v>
      </c>
      <c r="C7157" t="s">
        <v>18</v>
      </c>
      <c r="D7157" t="s">
        <v>19</v>
      </c>
      <c r="E7157" t="s">
        <v>45</v>
      </c>
      <c r="F7157" t="s">
        <v>15</v>
      </c>
      <c r="G7157" s="5">
        <v>1504.71</v>
      </c>
      <c r="H7157" s="5">
        <f t="shared" si="777"/>
        <v>27.084779999999999</v>
      </c>
      <c r="I7157" s="6">
        <v>2</v>
      </c>
      <c r="J7157" s="6">
        <v>3009.42</v>
      </c>
      <c r="K7157" s="5">
        <f t="shared" si="778"/>
        <v>54.169559999999997</v>
      </c>
      <c r="L7157" s="7">
        <v>3.54</v>
      </c>
      <c r="M7157" s="7">
        <v>2787</v>
      </c>
      <c r="N7157" s="3">
        <v>45639</v>
      </c>
      <c r="O7157" s="4" t="str">
        <f t="shared" si="779"/>
        <v>2024-12</v>
      </c>
      <c r="P7157" s="4" t="str">
        <f t="shared" si="780"/>
        <v>12</v>
      </c>
      <c r="Q7157" s="4" t="str">
        <f t="shared" si="781"/>
        <v>December</v>
      </c>
      <c r="R7157" s="30" t="str">
        <f t="shared" si="782"/>
        <v>13</v>
      </c>
      <c r="W7157" t="str">
        <f t="shared" si="783"/>
        <v>ok</v>
      </c>
    </row>
    <row r="7158" spans="1:23" x14ac:dyDescent="0.3">
      <c r="A7158" t="s">
        <v>7200</v>
      </c>
      <c r="B7158" t="s">
        <v>23</v>
      </c>
      <c r="C7158" t="s">
        <v>24</v>
      </c>
      <c r="D7158" t="s">
        <v>25</v>
      </c>
      <c r="E7158" t="s">
        <v>14</v>
      </c>
      <c r="F7158" t="s">
        <v>21</v>
      </c>
      <c r="G7158" s="5">
        <v>15669.01</v>
      </c>
      <c r="H7158" s="5">
        <f t="shared" si="777"/>
        <v>282.04217999999997</v>
      </c>
      <c r="I7158" s="6">
        <v>5</v>
      </c>
      <c r="J7158" s="6">
        <v>78345.05</v>
      </c>
      <c r="K7158" s="5">
        <f t="shared" si="778"/>
        <v>1410.2108999999998</v>
      </c>
      <c r="L7158" s="7">
        <v>1.18</v>
      </c>
      <c r="M7158" s="7">
        <v>3015</v>
      </c>
      <c r="N7158" s="3">
        <v>45589</v>
      </c>
      <c r="O7158" s="4" t="str">
        <f t="shared" si="779"/>
        <v>2024-10</v>
      </c>
      <c r="P7158" s="4" t="str">
        <f t="shared" si="780"/>
        <v>10</v>
      </c>
      <c r="Q7158" s="4" t="str">
        <f t="shared" si="781"/>
        <v>October</v>
      </c>
      <c r="R7158" s="30" t="str">
        <f t="shared" si="782"/>
        <v>24</v>
      </c>
      <c r="W7158" t="str">
        <f t="shared" si="783"/>
        <v>ok</v>
      </c>
    </row>
    <row r="7159" spans="1:23" x14ac:dyDescent="0.3">
      <c r="A7159" t="s">
        <v>7201</v>
      </c>
      <c r="B7159" t="s">
        <v>63</v>
      </c>
      <c r="C7159" t="s">
        <v>18</v>
      </c>
      <c r="D7159" t="s">
        <v>64</v>
      </c>
      <c r="E7159" t="s">
        <v>14</v>
      </c>
      <c r="F7159" t="s">
        <v>38</v>
      </c>
      <c r="G7159" s="5">
        <v>4765.3900000000003</v>
      </c>
      <c r="H7159" s="5">
        <f t="shared" si="777"/>
        <v>85.777019999999993</v>
      </c>
      <c r="I7159" s="6">
        <v>5</v>
      </c>
      <c r="J7159" s="6">
        <v>23826.95</v>
      </c>
      <c r="K7159" s="5">
        <f t="shared" si="778"/>
        <v>428.88509999999997</v>
      </c>
      <c r="L7159" s="7">
        <v>2.46</v>
      </c>
      <c r="M7159" s="7">
        <v>674</v>
      </c>
      <c r="N7159" s="3">
        <v>45568</v>
      </c>
      <c r="O7159" s="4" t="str">
        <f t="shared" si="779"/>
        <v>2024-10</v>
      </c>
      <c r="P7159" s="4" t="str">
        <f t="shared" si="780"/>
        <v>10</v>
      </c>
      <c r="Q7159" s="4" t="str">
        <f t="shared" si="781"/>
        <v>October</v>
      </c>
      <c r="R7159" s="30" t="str">
        <f t="shared" si="782"/>
        <v>03</v>
      </c>
      <c r="W7159" t="str">
        <f t="shared" si="783"/>
        <v>ok</v>
      </c>
    </row>
    <row r="7160" spans="1:23" x14ac:dyDescent="0.3">
      <c r="A7160" t="s">
        <v>7202</v>
      </c>
      <c r="B7160" t="s">
        <v>41</v>
      </c>
      <c r="C7160" t="s">
        <v>42</v>
      </c>
      <c r="D7160" t="s">
        <v>43</v>
      </c>
      <c r="E7160" t="s">
        <v>20</v>
      </c>
      <c r="F7160" t="s">
        <v>26</v>
      </c>
      <c r="G7160" s="5">
        <v>12178.09</v>
      </c>
      <c r="H7160" s="5">
        <f t="shared" si="777"/>
        <v>219.20561999999998</v>
      </c>
      <c r="I7160" s="6">
        <v>2</v>
      </c>
      <c r="J7160" s="6">
        <v>24356.18</v>
      </c>
      <c r="K7160" s="5">
        <f t="shared" si="778"/>
        <v>438.41123999999996</v>
      </c>
      <c r="L7160" s="7">
        <v>1.1100000000000001</v>
      </c>
      <c r="M7160" s="7">
        <v>2746</v>
      </c>
      <c r="N7160" s="3">
        <v>45357</v>
      </c>
      <c r="O7160" s="4" t="str">
        <f t="shared" si="779"/>
        <v>2024-03</v>
      </c>
      <c r="P7160" s="4" t="str">
        <f t="shared" si="780"/>
        <v>03</v>
      </c>
      <c r="Q7160" s="4" t="str">
        <f t="shared" si="781"/>
        <v>March</v>
      </c>
      <c r="R7160" s="30" t="str">
        <f t="shared" si="782"/>
        <v>06</v>
      </c>
      <c r="W7160" t="str">
        <f t="shared" si="783"/>
        <v>ok</v>
      </c>
    </row>
    <row r="7161" spans="1:23" x14ac:dyDescent="0.3">
      <c r="A7161" t="s">
        <v>7203</v>
      </c>
      <c r="B7161" t="s">
        <v>28</v>
      </c>
      <c r="C7161" t="s">
        <v>29</v>
      </c>
      <c r="D7161" t="s">
        <v>30</v>
      </c>
      <c r="E7161" t="s">
        <v>20</v>
      </c>
      <c r="F7161" t="s">
        <v>26</v>
      </c>
      <c r="G7161" s="5">
        <v>4139.7</v>
      </c>
      <c r="H7161" s="5">
        <f t="shared" si="777"/>
        <v>74.514599999999987</v>
      </c>
      <c r="I7161" s="6">
        <v>1</v>
      </c>
      <c r="J7161" s="6">
        <v>4139.7</v>
      </c>
      <c r="K7161" s="5">
        <f t="shared" si="778"/>
        <v>74.514599999999987</v>
      </c>
      <c r="L7161" s="7">
        <v>1.62</v>
      </c>
      <c r="M7161" s="7">
        <v>2070</v>
      </c>
      <c r="N7161" s="3">
        <v>45474</v>
      </c>
      <c r="O7161" s="4" t="str">
        <f t="shared" si="779"/>
        <v>2024-07</v>
      </c>
      <c r="P7161" s="4" t="str">
        <f t="shared" si="780"/>
        <v>07</v>
      </c>
      <c r="Q7161" s="4" t="str">
        <f t="shared" si="781"/>
        <v>July</v>
      </c>
      <c r="R7161" s="30" t="str">
        <f t="shared" si="782"/>
        <v>01</v>
      </c>
      <c r="W7161" t="str">
        <f t="shared" si="783"/>
        <v>ok</v>
      </c>
    </row>
    <row r="7162" spans="1:23" x14ac:dyDescent="0.3">
      <c r="A7162" t="s">
        <v>7204</v>
      </c>
      <c r="B7162" t="s">
        <v>63</v>
      </c>
      <c r="C7162" t="s">
        <v>18</v>
      </c>
      <c r="D7162" t="s">
        <v>64</v>
      </c>
      <c r="E7162" t="s">
        <v>45</v>
      </c>
      <c r="F7162" t="s">
        <v>26</v>
      </c>
      <c r="G7162" s="5">
        <v>11864.64</v>
      </c>
      <c r="H7162" s="5">
        <f t="shared" si="777"/>
        <v>213.56351999999998</v>
      </c>
      <c r="I7162" s="6">
        <v>3</v>
      </c>
      <c r="J7162" s="6">
        <v>35593.919999999998</v>
      </c>
      <c r="K7162" s="5">
        <f t="shared" si="778"/>
        <v>640.69056</v>
      </c>
      <c r="L7162" s="7">
        <v>3.47</v>
      </c>
      <c r="M7162" s="7">
        <v>1767</v>
      </c>
      <c r="N7162" s="3">
        <v>45636</v>
      </c>
      <c r="O7162" s="4" t="str">
        <f t="shared" si="779"/>
        <v>2024-12</v>
      </c>
      <c r="P7162" s="4" t="str">
        <f t="shared" si="780"/>
        <v>12</v>
      </c>
      <c r="Q7162" s="4" t="str">
        <f t="shared" si="781"/>
        <v>December</v>
      </c>
      <c r="R7162" s="30" t="str">
        <f t="shared" si="782"/>
        <v>10</v>
      </c>
      <c r="W7162" t="str">
        <f t="shared" si="783"/>
        <v>ok</v>
      </c>
    </row>
    <row r="7163" spans="1:23" x14ac:dyDescent="0.3">
      <c r="A7163" t="s">
        <v>7205</v>
      </c>
      <c r="B7163" t="s">
        <v>47</v>
      </c>
      <c r="C7163" t="s">
        <v>12</v>
      </c>
      <c r="D7163" t="s">
        <v>48</v>
      </c>
      <c r="E7163" t="s">
        <v>20</v>
      </c>
      <c r="F7163" t="s">
        <v>15</v>
      </c>
      <c r="G7163" s="5">
        <v>10289.76</v>
      </c>
      <c r="H7163" s="5">
        <f t="shared" si="777"/>
        <v>185.21567999999999</v>
      </c>
      <c r="I7163" s="6">
        <v>5</v>
      </c>
      <c r="J7163" s="6">
        <v>51448.800000000003</v>
      </c>
      <c r="K7163" s="5">
        <f t="shared" si="778"/>
        <v>926.07839999999999</v>
      </c>
      <c r="L7163" s="7">
        <v>1.21</v>
      </c>
      <c r="M7163" s="7">
        <v>1311</v>
      </c>
      <c r="N7163" s="3">
        <v>45334</v>
      </c>
      <c r="O7163" s="4" t="str">
        <f t="shared" si="779"/>
        <v>2024-02</v>
      </c>
      <c r="P7163" s="4" t="str">
        <f t="shared" si="780"/>
        <v>02</v>
      </c>
      <c r="Q7163" s="4" t="str">
        <f t="shared" si="781"/>
        <v>February</v>
      </c>
      <c r="R7163" s="30" t="str">
        <f t="shared" si="782"/>
        <v>12</v>
      </c>
      <c r="W7163" t="str">
        <f t="shared" si="783"/>
        <v>ok</v>
      </c>
    </row>
    <row r="7164" spans="1:23" x14ac:dyDescent="0.3">
      <c r="A7164" t="s">
        <v>7206</v>
      </c>
      <c r="B7164" t="s">
        <v>11</v>
      </c>
      <c r="C7164" t="s">
        <v>12</v>
      </c>
      <c r="D7164" t="s">
        <v>13</v>
      </c>
      <c r="E7164" t="s">
        <v>20</v>
      </c>
      <c r="F7164" t="s">
        <v>15</v>
      </c>
      <c r="G7164" s="5">
        <v>11393.74</v>
      </c>
      <c r="H7164" s="5">
        <f t="shared" si="777"/>
        <v>205.08731999999998</v>
      </c>
      <c r="I7164" s="6">
        <v>1</v>
      </c>
      <c r="J7164" s="6">
        <v>11393.74</v>
      </c>
      <c r="K7164" s="5">
        <f t="shared" si="778"/>
        <v>205.08731999999998</v>
      </c>
      <c r="L7164" s="7">
        <v>4.1500000000000004</v>
      </c>
      <c r="M7164" s="7">
        <v>1277</v>
      </c>
      <c r="N7164" s="3">
        <v>45553</v>
      </c>
      <c r="O7164" s="4" t="str">
        <f t="shared" si="779"/>
        <v>2024-09</v>
      </c>
      <c r="P7164" s="4" t="str">
        <f t="shared" si="780"/>
        <v>09</v>
      </c>
      <c r="Q7164" s="4" t="str">
        <f t="shared" si="781"/>
        <v>September</v>
      </c>
      <c r="R7164" s="30" t="str">
        <f t="shared" si="782"/>
        <v>18</v>
      </c>
      <c r="W7164" t="str">
        <f t="shared" si="783"/>
        <v>ok</v>
      </c>
    </row>
    <row r="7165" spans="1:23" x14ac:dyDescent="0.3">
      <c r="A7165" t="s">
        <v>7207</v>
      </c>
      <c r="B7165" t="s">
        <v>11</v>
      </c>
      <c r="C7165" t="s">
        <v>12</v>
      </c>
      <c r="D7165" t="s">
        <v>13</v>
      </c>
      <c r="E7165" t="s">
        <v>14</v>
      </c>
      <c r="F7165" t="s">
        <v>38</v>
      </c>
      <c r="G7165" s="5">
        <v>5998.61</v>
      </c>
      <c r="H7165" s="5">
        <f t="shared" si="777"/>
        <v>107.97497999999999</v>
      </c>
      <c r="I7165" s="6">
        <v>1</v>
      </c>
      <c r="J7165" s="6">
        <v>5998.61</v>
      </c>
      <c r="K7165" s="5">
        <f t="shared" si="778"/>
        <v>107.97497999999999</v>
      </c>
      <c r="L7165" s="7">
        <v>4.32</v>
      </c>
      <c r="M7165" s="7">
        <v>1066</v>
      </c>
      <c r="N7165" s="3">
        <v>45380</v>
      </c>
      <c r="O7165" s="4" t="str">
        <f t="shared" si="779"/>
        <v>2024-03</v>
      </c>
      <c r="P7165" s="4" t="str">
        <f t="shared" si="780"/>
        <v>03</v>
      </c>
      <c r="Q7165" s="4" t="str">
        <f t="shared" si="781"/>
        <v>March</v>
      </c>
      <c r="R7165" s="30" t="str">
        <f t="shared" si="782"/>
        <v>29</v>
      </c>
      <c r="W7165" t="str">
        <f t="shared" si="783"/>
        <v>ok</v>
      </c>
    </row>
    <row r="7166" spans="1:23" x14ac:dyDescent="0.3">
      <c r="A7166" t="s">
        <v>7208</v>
      </c>
      <c r="B7166" t="s">
        <v>17</v>
      </c>
      <c r="C7166" t="s">
        <v>18</v>
      </c>
      <c r="D7166" t="s">
        <v>19</v>
      </c>
      <c r="E7166" t="s">
        <v>14</v>
      </c>
      <c r="F7166" t="s">
        <v>15</v>
      </c>
      <c r="G7166" s="5">
        <v>8644.01</v>
      </c>
      <c r="H7166" s="5">
        <f t="shared" si="777"/>
        <v>155.59217999999998</v>
      </c>
      <c r="I7166" s="6">
        <v>2</v>
      </c>
      <c r="J7166" s="6">
        <v>17288.02</v>
      </c>
      <c r="K7166" s="5">
        <f t="shared" si="778"/>
        <v>311.18435999999997</v>
      </c>
      <c r="L7166" s="7">
        <v>3.23</v>
      </c>
      <c r="M7166" s="7">
        <v>2429</v>
      </c>
      <c r="N7166" s="3">
        <v>45292</v>
      </c>
      <c r="O7166" s="4" t="str">
        <f t="shared" si="779"/>
        <v>2024-01</v>
      </c>
      <c r="P7166" s="4" t="str">
        <f t="shared" si="780"/>
        <v>01</v>
      </c>
      <c r="Q7166" s="4" t="str">
        <f t="shared" si="781"/>
        <v>January</v>
      </c>
      <c r="R7166" s="30" t="str">
        <f t="shared" si="782"/>
        <v>01</v>
      </c>
      <c r="W7166" t="str">
        <f t="shared" si="783"/>
        <v>ok</v>
      </c>
    </row>
    <row r="7167" spans="1:23" x14ac:dyDescent="0.3">
      <c r="A7167" t="s">
        <v>7209</v>
      </c>
      <c r="B7167" t="s">
        <v>17</v>
      </c>
      <c r="C7167" t="s">
        <v>18</v>
      </c>
      <c r="D7167" t="s">
        <v>19</v>
      </c>
      <c r="E7167" t="s">
        <v>45</v>
      </c>
      <c r="F7167" t="s">
        <v>21</v>
      </c>
      <c r="G7167" s="5">
        <v>15328.56</v>
      </c>
      <c r="H7167" s="5">
        <f t="shared" si="777"/>
        <v>275.91407999999996</v>
      </c>
      <c r="I7167" s="6">
        <v>3</v>
      </c>
      <c r="J7167" s="6">
        <v>45985.68</v>
      </c>
      <c r="K7167" s="5">
        <f t="shared" si="778"/>
        <v>827.74223999999981</v>
      </c>
      <c r="L7167" s="7">
        <v>3.66</v>
      </c>
      <c r="M7167" s="7">
        <v>4575</v>
      </c>
      <c r="N7167" s="3">
        <v>45594</v>
      </c>
      <c r="O7167" s="4" t="str">
        <f t="shared" si="779"/>
        <v>2024-10</v>
      </c>
      <c r="P7167" s="4" t="str">
        <f t="shared" si="780"/>
        <v>10</v>
      </c>
      <c r="Q7167" s="4" t="str">
        <f t="shared" si="781"/>
        <v>October</v>
      </c>
      <c r="R7167" s="30" t="str">
        <f t="shared" si="782"/>
        <v>29</v>
      </c>
      <c r="W7167" t="str">
        <f t="shared" si="783"/>
        <v>ok</v>
      </c>
    </row>
    <row r="7168" spans="1:23" x14ac:dyDescent="0.3">
      <c r="A7168" t="s">
        <v>7210</v>
      </c>
      <c r="B7168" t="s">
        <v>51</v>
      </c>
      <c r="C7168" t="s">
        <v>29</v>
      </c>
      <c r="D7168" t="s">
        <v>52</v>
      </c>
      <c r="E7168" t="s">
        <v>20</v>
      </c>
      <c r="F7168" t="s">
        <v>26</v>
      </c>
      <c r="G7168" s="5">
        <v>11218.66</v>
      </c>
      <c r="H7168" s="5">
        <f t="shared" si="777"/>
        <v>201.93587999999997</v>
      </c>
      <c r="I7168" s="6">
        <v>3</v>
      </c>
      <c r="J7168" s="6">
        <v>33655.980000000003</v>
      </c>
      <c r="K7168" s="5">
        <f t="shared" si="778"/>
        <v>605.80763999999988</v>
      </c>
      <c r="L7168" s="7">
        <v>2.37</v>
      </c>
      <c r="M7168" s="7">
        <v>1039</v>
      </c>
      <c r="N7168" s="3">
        <v>45495</v>
      </c>
      <c r="O7168" s="4" t="str">
        <f t="shared" si="779"/>
        <v>2024-07</v>
      </c>
      <c r="P7168" s="4" t="str">
        <f t="shared" si="780"/>
        <v>07</v>
      </c>
      <c r="Q7168" s="4" t="str">
        <f t="shared" si="781"/>
        <v>July</v>
      </c>
      <c r="R7168" s="30" t="str">
        <f t="shared" si="782"/>
        <v>22</v>
      </c>
      <c r="W7168" t="str">
        <f t="shared" si="783"/>
        <v>ok</v>
      </c>
    </row>
    <row r="7169" spans="1:23" x14ac:dyDescent="0.3">
      <c r="A7169" t="s">
        <v>7211</v>
      </c>
      <c r="B7169" t="s">
        <v>11</v>
      </c>
      <c r="C7169" t="s">
        <v>12</v>
      </c>
      <c r="D7169" t="s">
        <v>13</v>
      </c>
      <c r="E7169" t="s">
        <v>14</v>
      </c>
      <c r="F7169" t="s">
        <v>21</v>
      </c>
      <c r="G7169" s="5">
        <v>12016.01</v>
      </c>
      <c r="H7169" s="5">
        <f t="shared" si="777"/>
        <v>216.28817999999998</v>
      </c>
      <c r="I7169" s="6">
        <v>1</v>
      </c>
      <c r="J7169" s="6">
        <v>12016.01</v>
      </c>
      <c r="K7169" s="5">
        <f t="shared" si="778"/>
        <v>216.28817999999998</v>
      </c>
      <c r="L7169" s="7">
        <v>3.95</v>
      </c>
      <c r="M7169" s="7">
        <v>4632</v>
      </c>
      <c r="N7169" s="3">
        <v>45307</v>
      </c>
      <c r="O7169" s="4" t="str">
        <f t="shared" si="779"/>
        <v>2024-01</v>
      </c>
      <c r="P7169" s="4" t="str">
        <f t="shared" si="780"/>
        <v>01</v>
      </c>
      <c r="Q7169" s="4" t="str">
        <f t="shared" si="781"/>
        <v>January</v>
      </c>
      <c r="R7169" s="30" t="str">
        <f t="shared" si="782"/>
        <v>16</v>
      </c>
      <c r="W7169" t="str">
        <f t="shared" si="783"/>
        <v>ok</v>
      </c>
    </row>
    <row r="7170" spans="1:23" x14ac:dyDescent="0.3">
      <c r="A7170" t="s">
        <v>7212</v>
      </c>
      <c r="B7170" t="s">
        <v>47</v>
      </c>
      <c r="C7170" t="s">
        <v>12</v>
      </c>
      <c r="D7170" t="s">
        <v>48</v>
      </c>
      <c r="E7170" t="s">
        <v>14</v>
      </c>
      <c r="F7170" t="s">
        <v>26</v>
      </c>
      <c r="G7170" s="5">
        <v>4455.55</v>
      </c>
      <c r="H7170" s="5">
        <f t="shared" si="777"/>
        <v>80.1999</v>
      </c>
      <c r="I7170" s="6">
        <v>2</v>
      </c>
      <c r="J7170" s="6">
        <v>8911.1</v>
      </c>
      <c r="K7170" s="5">
        <f t="shared" si="778"/>
        <v>160.3998</v>
      </c>
      <c r="L7170" s="7">
        <v>1.69</v>
      </c>
      <c r="M7170" s="7">
        <v>1522</v>
      </c>
      <c r="N7170" s="3">
        <v>45489</v>
      </c>
      <c r="O7170" s="4" t="str">
        <f t="shared" si="779"/>
        <v>2024-07</v>
      </c>
      <c r="P7170" s="4" t="str">
        <f t="shared" si="780"/>
        <v>07</v>
      </c>
      <c r="Q7170" s="4" t="str">
        <f t="shared" si="781"/>
        <v>July</v>
      </c>
      <c r="R7170" s="30" t="str">
        <f t="shared" si="782"/>
        <v>16</v>
      </c>
      <c r="W7170" t="str">
        <f t="shared" si="783"/>
        <v>ok</v>
      </c>
    </row>
    <row r="7171" spans="1:23" x14ac:dyDescent="0.3">
      <c r="A7171" t="s">
        <v>7213</v>
      </c>
      <c r="B7171" t="s">
        <v>28</v>
      </c>
      <c r="C7171" t="s">
        <v>29</v>
      </c>
      <c r="D7171" t="s">
        <v>30</v>
      </c>
      <c r="E7171" t="s">
        <v>14</v>
      </c>
      <c r="F7171" t="s">
        <v>31</v>
      </c>
      <c r="G7171" s="5">
        <v>11958</v>
      </c>
      <c r="H7171" s="5">
        <f t="shared" ref="H7171:H7234" si="784">G7171*0.018</f>
        <v>215.24399999999997</v>
      </c>
      <c r="I7171" s="6">
        <v>4</v>
      </c>
      <c r="J7171" s="6">
        <v>47832</v>
      </c>
      <c r="K7171" s="5">
        <f t="shared" ref="K7171:K7234" si="785">H7171*I7171</f>
        <v>860.97599999999989</v>
      </c>
      <c r="L7171" s="7">
        <v>1.23</v>
      </c>
      <c r="M7171" s="7">
        <v>540</v>
      </c>
      <c r="N7171" s="3">
        <v>45634</v>
      </c>
      <c r="O7171" s="4" t="str">
        <f t="shared" ref="O7171:O7234" si="786">TEXT(N7171,"yyyy-mm")</f>
        <v>2024-12</v>
      </c>
      <c r="P7171" s="4" t="str">
        <f t="shared" ref="P7171:P7234" si="787">TEXT(N7171,"mm")</f>
        <v>12</v>
      </c>
      <c r="Q7171" s="4" t="str">
        <f t="shared" ref="Q7171:Q7234" si="788">TEXT(DATE(2024,P7171,1),"mmmm")</f>
        <v>December</v>
      </c>
      <c r="R7171" s="30" t="str">
        <f t="shared" ref="R7171:R7234" si="789">TEXT(N7171,"dd")</f>
        <v>08</v>
      </c>
      <c r="W7171" t="str">
        <f t="shared" ref="W7171:W7234" si="790">IF(G7171*I7171=J7171,"ok","False")</f>
        <v>ok</v>
      </c>
    </row>
    <row r="7172" spans="1:23" x14ac:dyDescent="0.3">
      <c r="A7172" t="s">
        <v>7214</v>
      </c>
      <c r="B7172" t="s">
        <v>36</v>
      </c>
      <c r="C7172" t="s">
        <v>18</v>
      </c>
      <c r="D7172" t="s">
        <v>37</v>
      </c>
      <c r="E7172" t="s">
        <v>45</v>
      </c>
      <c r="F7172" t="s">
        <v>31</v>
      </c>
      <c r="G7172" s="5">
        <v>19781.349999999999</v>
      </c>
      <c r="H7172" s="5">
        <f t="shared" si="784"/>
        <v>356.06429999999995</v>
      </c>
      <c r="I7172" s="6">
        <v>4</v>
      </c>
      <c r="J7172" s="6">
        <v>79125.399999999994</v>
      </c>
      <c r="K7172" s="5">
        <f t="shared" si="785"/>
        <v>1424.2571999999998</v>
      </c>
      <c r="L7172" s="7">
        <v>3.54</v>
      </c>
      <c r="M7172" s="7">
        <v>4719</v>
      </c>
      <c r="N7172" s="3">
        <v>45614</v>
      </c>
      <c r="O7172" s="4" t="str">
        <f t="shared" si="786"/>
        <v>2024-11</v>
      </c>
      <c r="P7172" s="4" t="str">
        <f t="shared" si="787"/>
        <v>11</v>
      </c>
      <c r="Q7172" s="4" t="str">
        <f t="shared" si="788"/>
        <v>November</v>
      </c>
      <c r="R7172" s="30" t="str">
        <f t="shared" si="789"/>
        <v>18</v>
      </c>
      <c r="W7172" t="str">
        <f t="shared" si="790"/>
        <v>ok</v>
      </c>
    </row>
    <row r="7173" spans="1:23" x14ac:dyDescent="0.3">
      <c r="A7173" t="s">
        <v>7215</v>
      </c>
      <c r="B7173" t="s">
        <v>41</v>
      </c>
      <c r="C7173" t="s">
        <v>42</v>
      </c>
      <c r="D7173" t="s">
        <v>43</v>
      </c>
      <c r="E7173" t="s">
        <v>14</v>
      </c>
      <c r="F7173" t="s">
        <v>26</v>
      </c>
      <c r="G7173" s="5">
        <v>313.57</v>
      </c>
      <c r="H7173" s="5">
        <f t="shared" si="784"/>
        <v>5.6442599999999992</v>
      </c>
      <c r="I7173" s="6">
        <v>3</v>
      </c>
      <c r="J7173" s="6">
        <v>940.71</v>
      </c>
      <c r="K7173" s="5">
        <f t="shared" si="785"/>
        <v>16.932779999999998</v>
      </c>
      <c r="L7173" s="7">
        <v>2.96</v>
      </c>
      <c r="M7173" s="7">
        <v>3230</v>
      </c>
      <c r="N7173" s="3">
        <v>45383</v>
      </c>
      <c r="O7173" s="4" t="str">
        <f t="shared" si="786"/>
        <v>2024-04</v>
      </c>
      <c r="P7173" s="4" t="str">
        <f t="shared" si="787"/>
        <v>04</v>
      </c>
      <c r="Q7173" s="4" t="str">
        <f t="shared" si="788"/>
        <v>April</v>
      </c>
      <c r="R7173" s="30" t="str">
        <f t="shared" si="789"/>
        <v>01</v>
      </c>
      <c r="W7173" t="str">
        <f t="shared" si="790"/>
        <v>ok</v>
      </c>
    </row>
    <row r="7174" spans="1:23" x14ac:dyDescent="0.3">
      <c r="A7174" t="s">
        <v>7216</v>
      </c>
      <c r="B7174" t="s">
        <v>28</v>
      </c>
      <c r="C7174" t="s">
        <v>29</v>
      </c>
      <c r="D7174" t="s">
        <v>30</v>
      </c>
      <c r="E7174" t="s">
        <v>45</v>
      </c>
      <c r="F7174" t="s">
        <v>60</v>
      </c>
      <c r="G7174" s="5">
        <v>12867.9</v>
      </c>
      <c r="H7174" s="5">
        <f t="shared" si="784"/>
        <v>231.62219999999996</v>
      </c>
      <c r="I7174" s="6">
        <v>3</v>
      </c>
      <c r="J7174" s="6">
        <v>38603.699999999997</v>
      </c>
      <c r="K7174" s="5">
        <f t="shared" si="785"/>
        <v>694.86659999999983</v>
      </c>
      <c r="L7174" s="7">
        <v>4.3099999999999996</v>
      </c>
      <c r="M7174" s="7">
        <v>229</v>
      </c>
      <c r="N7174" s="3">
        <v>45611</v>
      </c>
      <c r="O7174" s="4" t="str">
        <f t="shared" si="786"/>
        <v>2024-11</v>
      </c>
      <c r="P7174" s="4" t="str">
        <f t="shared" si="787"/>
        <v>11</v>
      </c>
      <c r="Q7174" s="4" t="str">
        <f t="shared" si="788"/>
        <v>November</v>
      </c>
      <c r="R7174" s="30" t="str">
        <f t="shared" si="789"/>
        <v>15</v>
      </c>
      <c r="W7174" t="str">
        <f t="shared" si="790"/>
        <v>ok</v>
      </c>
    </row>
    <row r="7175" spans="1:23" x14ac:dyDescent="0.3">
      <c r="A7175" t="s">
        <v>7217</v>
      </c>
      <c r="B7175" t="s">
        <v>51</v>
      </c>
      <c r="C7175" t="s">
        <v>29</v>
      </c>
      <c r="D7175" t="s">
        <v>52</v>
      </c>
      <c r="E7175" t="s">
        <v>20</v>
      </c>
      <c r="F7175" t="s">
        <v>26</v>
      </c>
      <c r="G7175" s="5">
        <v>7121.33</v>
      </c>
      <c r="H7175" s="5">
        <f t="shared" si="784"/>
        <v>128.18393999999998</v>
      </c>
      <c r="I7175" s="6">
        <v>3</v>
      </c>
      <c r="J7175" s="6">
        <v>21363.99</v>
      </c>
      <c r="K7175" s="5">
        <f t="shared" si="785"/>
        <v>384.55181999999991</v>
      </c>
      <c r="L7175" s="7">
        <v>3</v>
      </c>
      <c r="M7175" s="7">
        <v>1635</v>
      </c>
      <c r="N7175" s="3">
        <v>45321</v>
      </c>
      <c r="O7175" s="4" t="str">
        <f t="shared" si="786"/>
        <v>2024-01</v>
      </c>
      <c r="P7175" s="4" t="str">
        <f t="shared" si="787"/>
        <v>01</v>
      </c>
      <c r="Q7175" s="4" t="str">
        <f t="shared" si="788"/>
        <v>January</v>
      </c>
      <c r="R7175" s="30" t="str">
        <f t="shared" si="789"/>
        <v>30</v>
      </c>
      <c r="W7175" t="str">
        <f t="shared" si="790"/>
        <v>ok</v>
      </c>
    </row>
    <row r="7176" spans="1:23" x14ac:dyDescent="0.3">
      <c r="A7176" t="s">
        <v>7218</v>
      </c>
      <c r="B7176" t="s">
        <v>47</v>
      </c>
      <c r="C7176" t="s">
        <v>12</v>
      </c>
      <c r="D7176" t="s">
        <v>48</v>
      </c>
      <c r="E7176" t="s">
        <v>45</v>
      </c>
      <c r="F7176" t="s">
        <v>21</v>
      </c>
      <c r="G7176" s="5">
        <v>3689.25</v>
      </c>
      <c r="H7176" s="5">
        <f t="shared" si="784"/>
        <v>66.406499999999994</v>
      </c>
      <c r="I7176" s="6">
        <v>3</v>
      </c>
      <c r="J7176" s="6">
        <v>11067.75</v>
      </c>
      <c r="K7176" s="5">
        <f t="shared" si="785"/>
        <v>199.21949999999998</v>
      </c>
      <c r="L7176" s="7">
        <v>2.98</v>
      </c>
      <c r="M7176" s="7">
        <v>725</v>
      </c>
      <c r="N7176" s="3">
        <v>45521</v>
      </c>
      <c r="O7176" s="4" t="str">
        <f t="shared" si="786"/>
        <v>2024-08</v>
      </c>
      <c r="P7176" s="4" t="str">
        <f t="shared" si="787"/>
        <v>08</v>
      </c>
      <c r="Q7176" s="4" t="str">
        <f t="shared" si="788"/>
        <v>August</v>
      </c>
      <c r="R7176" s="30" t="str">
        <f t="shared" si="789"/>
        <v>17</v>
      </c>
      <c r="W7176" t="str">
        <f t="shared" si="790"/>
        <v>ok</v>
      </c>
    </row>
    <row r="7177" spans="1:23" x14ac:dyDescent="0.3">
      <c r="A7177" t="s">
        <v>7219</v>
      </c>
      <c r="B7177" t="s">
        <v>17</v>
      </c>
      <c r="C7177" t="s">
        <v>18</v>
      </c>
      <c r="D7177" t="s">
        <v>19</v>
      </c>
      <c r="E7177" t="s">
        <v>20</v>
      </c>
      <c r="F7177" t="s">
        <v>60</v>
      </c>
      <c r="G7177" s="5">
        <v>7530.98</v>
      </c>
      <c r="H7177" s="5">
        <f t="shared" si="784"/>
        <v>135.55763999999999</v>
      </c>
      <c r="I7177" s="6">
        <v>5</v>
      </c>
      <c r="J7177" s="6">
        <v>37654.9</v>
      </c>
      <c r="K7177" s="5">
        <f t="shared" si="785"/>
        <v>677.78819999999996</v>
      </c>
      <c r="L7177" s="7">
        <v>4.5599999999999996</v>
      </c>
      <c r="M7177" s="7">
        <v>3561</v>
      </c>
      <c r="N7177" s="3">
        <v>45317</v>
      </c>
      <c r="O7177" s="4" t="str">
        <f t="shared" si="786"/>
        <v>2024-01</v>
      </c>
      <c r="P7177" s="4" t="str">
        <f t="shared" si="787"/>
        <v>01</v>
      </c>
      <c r="Q7177" s="4" t="str">
        <f t="shared" si="788"/>
        <v>January</v>
      </c>
      <c r="R7177" s="30" t="str">
        <f t="shared" si="789"/>
        <v>26</v>
      </c>
      <c r="W7177" t="str">
        <f t="shared" si="790"/>
        <v>ok</v>
      </c>
    </row>
    <row r="7178" spans="1:23" x14ac:dyDescent="0.3">
      <c r="A7178" t="s">
        <v>7220</v>
      </c>
      <c r="B7178" t="s">
        <v>23</v>
      </c>
      <c r="C7178" t="s">
        <v>24</v>
      </c>
      <c r="D7178" t="s">
        <v>25</v>
      </c>
      <c r="E7178" t="s">
        <v>45</v>
      </c>
      <c r="F7178" t="s">
        <v>60</v>
      </c>
      <c r="G7178" s="5">
        <v>10455</v>
      </c>
      <c r="H7178" s="5">
        <f t="shared" si="784"/>
        <v>188.19</v>
      </c>
      <c r="I7178" s="6">
        <v>5</v>
      </c>
      <c r="J7178" s="6">
        <v>52275</v>
      </c>
      <c r="K7178" s="5">
        <f t="shared" si="785"/>
        <v>940.95</v>
      </c>
      <c r="L7178" s="7">
        <v>2.39</v>
      </c>
      <c r="M7178" s="7">
        <v>2161</v>
      </c>
      <c r="N7178" s="3">
        <v>45556</v>
      </c>
      <c r="O7178" s="4" t="str">
        <f t="shared" si="786"/>
        <v>2024-09</v>
      </c>
      <c r="P7178" s="4" t="str">
        <f t="shared" si="787"/>
        <v>09</v>
      </c>
      <c r="Q7178" s="4" t="str">
        <f t="shared" si="788"/>
        <v>September</v>
      </c>
      <c r="R7178" s="30" t="str">
        <f t="shared" si="789"/>
        <v>21</v>
      </c>
      <c r="W7178" t="str">
        <f t="shared" si="790"/>
        <v>ok</v>
      </c>
    </row>
    <row r="7179" spans="1:23" x14ac:dyDescent="0.3">
      <c r="A7179" t="s">
        <v>7221</v>
      </c>
      <c r="B7179" t="s">
        <v>41</v>
      </c>
      <c r="C7179" t="s">
        <v>42</v>
      </c>
      <c r="D7179" t="s">
        <v>43</v>
      </c>
      <c r="E7179" t="s">
        <v>45</v>
      </c>
      <c r="F7179" t="s">
        <v>31</v>
      </c>
      <c r="G7179" s="5">
        <v>14218.03</v>
      </c>
      <c r="H7179" s="5">
        <f t="shared" si="784"/>
        <v>255.92453999999998</v>
      </c>
      <c r="I7179" s="6">
        <v>2</v>
      </c>
      <c r="J7179" s="6">
        <v>28436.06</v>
      </c>
      <c r="K7179" s="5">
        <f t="shared" si="785"/>
        <v>511.84907999999996</v>
      </c>
      <c r="L7179" s="7">
        <v>3.07</v>
      </c>
      <c r="M7179" s="7">
        <v>1459</v>
      </c>
      <c r="N7179" s="3">
        <v>45499</v>
      </c>
      <c r="O7179" s="4" t="str">
        <f t="shared" si="786"/>
        <v>2024-07</v>
      </c>
      <c r="P7179" s="4" t="str">
        <f t="shared" si="787"/>
        <v>07</v>
      </c>
      <c r="Q7179" s="4" t="str">
        <f t="shared" si="788"/>
        <v>July</v>
      </c>
      <c r="R7179" s="30" t="str">
        <f t="shared" si="789"/>
        <v>26</v>
      </c>
      <c r="W7179" t="str">
        <f t="shared" si="790"/>
        <v>ok</v>
      </c>
    </row>
    <row r="7180" spans="1:23" x14ac:dyDescent="0.3">
      <c r="A7180" t="s">
        <v>7222</v>
      </c>
      <c r="B7180" t="s">
        <v>36</v>
      </c>
      <c r="C7180" t="s">
        <v>18</v>
      </c>
      <c r="D7180" t="s">
        <v>37</v>
      </c>
      <c r="E7180" t="s">
        <v>20</v>
      </c>
      <c r="F7180" t="s">
        <v>26</v>
      </c>
      <c r="G7180" s="5">
        <v>2589.2399999999998</v>
      </c>
      <c r="H7180" s="5">
        <f t="shared" si="784"/>
        <v>46.60631999999999</v>
      </c>
      <c r="I7180" s="6">
        <v>1</v>
      </c>
      <c r="J7180" s="6">
        <v>2589.2399999999998</v>
      </c>
      <c r="K7180" s="5">
        <f t="shared" si="785"/>
        <v>46.60631999999999</v>
      </c>
      <c r="L7180" s="7">
        <v>4.5599999999999996</v>
      </c>
      <c r="M7180" s="7">
        <v>4587</v>
      </c>
      <c r="N7180" s="3">
        <v>45353</v>
      </c>
      <c r="O7180" s="4" t="str">
        <f t="shared" si="786"/>
        <v>2024-03</v>
      </c>
      <c r="P7180" s="4" t="str">
        <f t="shared" si="787"/>
        <v>03</v>
      </c>
      <c r="Q7180" s="4" t="str">
        <f t="shared" si="788"/>
        <v>March</v>
      </c>
      <c r="R7180" s="30" t="str">
        <f t="shared" si="789"/>
        <v>02</v>
      </c>
      <c r="W7180" t="str">
        <f t="shared" si="790"/>
        <v>ok</v>
      </c>
    </row>
    <row r="7181" spans="1:23" x14ac:dyDescent="0.3">
      <c r="A7181" t="s">
        <v>7223</v>
      </c>
      <c r="B7181" t="s">
        <v>17</v>
      </c>
      <c r="C7181" t="s">
        <v>18</v>
      </c>
      <c r="D7181" t="s">
        <v>19</v>
      </c>
      <c r="E7181" t="s">
        <v>14</v>
      </c>
      <c r="F7181" t="s">
        <v>60</v>
      </c>
      <c r="G7181" s="5">
        <v>6368.6</v>
      </c>
      <c r="H7181" s="5">
        <f t="shared" si="784"/>
        <v>114.6348</v>
      </c>
      <c r="I7181" s="6">
        <v>4</v>
      </c>
      <c r="J7181" s="6">
        <v>25474.400000000001</v>
      </c>
      <c r="K7181" s="5">
        <f t="shared" si="785"/>
        <v>458.53919999999999</v>
      </c>
      <c r="L7181" s="7">
        <v>3.46</v>
      </c>
      <c r="M7181" s="7">
        <v>4051</v>
      </c>
      <c r="N7181" s="3">
        <v>45589</v>
      </c>
      <c r="O7181" s="4" t="str">
        <f t="shared" si="786"/>
        <v>2024-10</v>
      </c>
      <c r="P7181" s="4" t="str">
        <f t="shared" si="787"/>
        <v>10</v>
      </c>
      <c r="Q7181" s="4" t="str">
        <f t="shared" si="788"/>
        <v>October</v>
      </c>
      <c r="R7181" s="30" t="str">
        <f t="shared" si="789"/>
        <v>24</v>
      </c>
      <c r="W7181" t="str">
        <f t="shared" si="790"/>
        <v>ok</v>
      </c>
    </row>
    <row r="7182" spans="1:23" x14ac:dyDescent="0.3">
      <c r="A7182" t="s">
        <v>7224</v>
      </c>
      <c r="B7182" t="s">
        <v>36</v>
      </c>
      <c r="C7182" t="s">
        <v>18</v>
      </c>
      <c r="D7182" t="s">
        <v>37</v>
      </c>
      <c r="E7182" t="s">
        <v>14</v>
      </c>
      <c r="F7182" t="s">
        <v>60</v>
      </c>
      <c r="G7182" s="5">
        <v>2206.48</v>
      </c>
      <c r="H7182" s="5">
        <f t="shared" si="784"/>
        <v>39.716639999999998</v>
      </c>
      <c r="I7182" s="6">
        <v>4</v>
      </c>
      <c r="J7182" s="6">
        <v>8825.92</v>
      </c>
      <c r="K7182" s="5">
        <f t="shared" si="785"/>
        <v>158.86655999999999</v>
      </c>
      <c r="L7182" s="7">
        <v>3.29</v>
      </c>
      <c r="M7182" s="7">
        <v>3590</v>
      </c>
      <c r="N7182" s="3">
        <v>45574</v>
      </c>
      <c r="O7182" s="4" t="str">
        <f t="shared" si="786"/>
        <v>2024-10</v>
      </c>
      <c r="P7182" s="4" t="str">
        <f t="shared" si="787"/>
        <v>10</v>
      </c>
      <c r="Q7182" s="4" t="str">
        <f t="shared" si="788"/>
        <v>October</v>
      </c>
      <c r="R7182" s="30" t="str">
        <f t="shared" si="789"/>
        <v>09</v>
      </c>
      <c r="W7182" t="str">
        <f t="shared" si="790"/>
        <v>ok</v>
      </c>
    </row>
    <row r="7183" spans="1:23" x14ac:dyDescent="0.3">
      <c r="A7183" t="s">
        <v>7225</v>
      </c>
      <c r="B7183" t="s">
        <v>36</v>
      </c>
      <c r="C7183" t="s">
        <v>18</v>
      </c>
      <c r="D7183" t="s">
        <v>37</v>
      </c>
      <c r="E7183" t="s">
        <v>14</v>
      </c>
      <c r="F7183" t="s">
        <v>38</v>
      </c>
      <c r="G7183" s="5">
        <v>992.51</v>
      </c>
      <c r="H7183" s="5">
        <f t="shared" si="784"/>
        <v>17.865179999999999</v>
      </c>
      <c r="I7183" s="6">
        <v>2</v>
      </c>
      <c r="J7183" s="6">
        <v>1985.02</v>
      </c>
      <c r="K7183" s="5">
        <f t="shared" si="785"/>
        <v>35.730359999999997</v>
      </c>
      <c r="L7183" s="7">
        <v>1.66</v>
      </c>
      <c r="M7183" s="7">
        <v>4793</v>
      </c>
      <c r="N7183" s="3">
        <v>45572</v>
      </c>
      <c r="O7183" s="4" t="str">
        <f t="shared" si="786"/>
        <v>2024-10</v>
      </c>
      <c r="P7183" s="4" t="str">
        <f t="shared" si="787"/>
        <v>10</v>
      </c>
      <c r="Q7183" s="4" t="str">
        <f t="shared" si="788"/>
        <v>October</v>
      </c>
      <c r="R7183" s="30" t="str">
        <f t="shared" si="789"/>
        <v>07</v>
      </c>
      <c r="W7183" t="str">
        <f t="shared" si="790"/>
        <v>ok</v>
      </c>
    </row>
    <row r="7184" spans="1:23" x14ac:dyDescent="0.3">
      <c r="A7184" t="s">
        <v>7226</v>
      </c>
      <c r="B7184" t="s">
        <v>47</v>
      </c>
      <c r="C7184" t="s">
        <v>12</v>
      </c>
      <c r="D7184" t="s">
        <v>48</v>
      </c>
      <c r="E7184" t="s">
        <v>45</v>
      </c>
      <c r="F7184" t="s">
        <v>31</v>
      </c>
      <c r="G7184" s="5">
        <v>16353.66</v>
      </c>
      <c r="H7184" s="5">
        <f t="shared" si="784"/>
        <v>294.36587999999995</v>
      </c>
      <c r="I7184" s="6">
        <v>5</v>
      </c>
      <c r="J7184" s="6">
        <v>81768.3</v>
      </c>
      <c r="K7184" s="5">
        <f t="shared" si="785"/>
        <v>1471.8293999999996</v>
      </c>
      <c r="L7184" s="7">
        <v>3.79</v>
      </c>
      <c r="M7184" s="7">
        <v>4608</v>
      </c>
      <c r="N7184" s="3">
        <v>45506</v>
      </c>
      <c r="O7184" s="4" t="str">
        <f t="shared" si="786"/>
        <v>2024-08</v>
      </c>
      <c r="P7184" s="4" t="str">
        <f t="shared" si="787"/>
        <v>08</v>
      </c>
      <c r="Q7184" s="4" t="str">
        <f t="shared" si="788"/>
        <v>August</v>
      </c>
      <c r="R7184" s="30" t="str">
        <f t="shared" si="789"/>
        <v>02</v>
      </c>
      <c r="W7184" t="str">
        <f t="shared" si="790"/>
        <v>ok</v>
      </c>
    </row>
    <row r="7185" spans="1:23" x14ac:dyDescent="0.3">
      <c r="A7185" t="s">
        <v>7227</v>
      </c>
      <c r="B7185" t="s">
        <v>47</v>
      </c>
      <c r="C7185" t="s">
        <v>12</v>
      </c>
      <c r="D7185" t="s">
        <v>48</v>
      </c>
      <c r="E7185" t="s">
        <v>14</v>
      </c>
      <c r="F7185" t="s">
        <v>21</v>
      </c>
      <c r="G7185" s="5">
        <v>4524.05</v>
      </c>
      <c r="H7185" s="5">
        <f t="shared" si="784"/>
        <v>81.432900000000004</v>
      </c>
      <c r="I7185" s="6">
        <v>2</v>
      </c>
      <c r="J7185" s="6">
        <v>9048.1</v>
      </c>
      <c r="K7185" s="5">
        <f t="shared" si="785"/>
        <v>162.86580000000001</v>
      </c>
      <c r="L7185" s="7">
        <v>4.5</v>
      </c>
      <c r="M7185" s="7">
        <v>296</v>
      </c>
      <c r="N7185" s="3">
        <v>45435</v>
      </c>
      <c r="O7185" s="4" t="str">
        <f t="shared" si="786"/>
        <v>2024-05</v>
      </c>
      <c r="P7185" s="4" t="str">
        <f t="shared" si="787"/>
        <v>05</v>
      </c>
      <c r="Q7185" s="4" t="str">
        <f t="shared" si="788"/>
        <v>May</v>
      </c>
      <c r="R7185" s="30" t="str">
        <f t="shared" si="789"/>
        <v>23</v>
      </c>
      <c r="W7185" t="str">
        <f t="shared" si="790"/>
        <v>ok</v>
      </c>
    </row>
    <row r="7186" spans="1:23" x14ac:dyDescent="0.3">
      <c r="A7186" t="s">
        <v>7228</v>
      </c>
      <c r="B7186" t="s">
        <v>33</v>
      </c>
      <c r="C7186" t="s">
        <v>12</v>
      </c>
      <c r="D7186" t="s">
        <v>34</v>
      </c>
      <c r="E7186" t="s">
        <v>20</v>
      </c>
      <c r="F7186" t="s">
        <v>60</v>
      </c>
      <c r="G7186" s="5">
        <v>15177.98</v>
      </c>
      <c r="H7186" s="5">
        <f t="shared" si="784"/>
        <v>273.20363999999995</v>
      </c>
      <c r="I7186" s="6">
        <v>1</v>
      </c>
      <c r="J7186" s="6">
        <v>15177.98</v>
      </c>
      <c r="K7186" s="5">
        <f t="shared" si="785"/>
        <v>273.20363999999995</v>
      </c>
      <c r="L7186" s="7">
        <v>4.95</v>
      </c>
      <c r="M7186" s="7">
        <v>4369</v>
      </c>
      <c r="N7186" s="3">
        <v>45405</v>
      </c>
      <c r="O7186" s="4" t="str">
        <f t="shared" si="786"/>
        <v>2024-04</v>
      </c>
      <c r="P7186" s="4" t="str">
        <f t="shared" si="787"/>
        <v>04</v>
      </c>
      <c r="Q7186" s="4" t="str">
        <f t="shared" si="788"/>
        <v>April</v>
      </c>
      <c r="R7186" s="30" t="str">
        <f t="shared" si="789"/>
        <v>23</v>
      </c>
      <c r="W7186" t="str">
        <f t="shared" si="790"/>
        <v>ok</v>
      </c>
    </row>
    <row r="7187" spans="1:23" x14ac:dyDescent="0.3">
      <c r="A7187" t="s">
        <v>7229</v>
      </c>
      <c r="B7187" t="s">
        <v>28</v>
      </c>
      <c r="C7187" t="s">
        <v>29</v>
      </c>
      <c r="D7187" t="s">
        <v>30</v>
      </c>
      <c r="E7187" t="s">
        <v>14</v>
      </c>
      <c r="F7187" t="s">
        <v>60</v>
      </c>
      <c r="G7187" s="5">
        <v>16507.060000000001</v>
      </c>
      <c r="H7187" s="5">
        <f t="shared" si="784"/>
        <v>297.12707999999998</v>
      </c>
      <c r="I7187" s="6">
        <v>3</v>
      </c>
      <c r="J7187" s="6">
        <v>49521.18</v>
      </c>
      <c r="K7187" s="5">
        <f t="shared" si="785"/>
        <v>891.38123999999993</v>
      </c>
      <c r="L7187" s="7">
        <v>3.03</v>
      </c>
      <c r="M7187" s="7">
        <v>3305</v>
      </c>
      <c r="N7187" s="3">
        <v>45600</v>
      </c>
      <c r="O7187" s="4" t="str">
        <f t="shared" si="786"/>
        <v>2024-11</v>
      </c>
      <c r="P7187" s="4" t="str">
        <f t="shared" si="787"/>
        <v>11</v>
      </c>
      <c r="Q7187" s="4" t="str">
        <f t="shared" si="788"/>
        <v>November</v>
      </c>
      <c r="R7187" s="30" t="str">
        <f t="shared" si="789"/>
        <v>04</v>
      </c>
      <c r="W7187" t="str">
        <f t="shared" si="790"/>
        <v>ok</v>
      </c>
    </row>
    <row r="7188" spans="1:23" x14ac:dyDescent="0.3">
      <c r="A7188" t="s">
        <v>7230</v>
      </c>
      <c r="B7188" t="s">
        <v>23</v>
      </c>
      <c r="C7188" t="s">
        <v>24</v>
      </c>
      <c r="D7188" t="s">
        <v>25</v>
      </c>
      <c r="E7188" t="s">
        <v>20</v>
      </c>
      <c r="F7188" t="s">
        <v>31</v>
      </c>
      <c r="G7188" s="5">
        <v>8562.32</v>
      </c>
      <c r="H7188" s="5">
        <f t="shared" si="784"/>
        <v>154.12175999999999</v>
      </c>
      <c r="I7188" s="6">
        <v>2</v>
      </c>
      <c r="J7188" s="6">
        <v>17124.64</v>
      </c>
      <c r="K7188" s="5">
        <f t="shared" si="785"/>
        <v>308.24351999999999</v>
      </c>
      <c r="L7188" s="7">
        <v>3.48</v>
      </c>
      <c r="M7188" s="7">
        <v>1864</v>
      </c>
      <c r="N7188" s="3">
        <v>45406</v>
      </c>
      <c r="O7188" s="4" t="str">
        <f t="shared" si="786"/>
        <v>2024-04</v>
      </c>
      <c r="P7188" s="4" t="str">
        <f t="shared" si="787"/>
        <v>04</v>
      </c>
      <c r="Q7188" s="4" t="str">
        <f t="shared" si="788"/>
        <v>April</v>
      </c>
      <c r="R7188" s="30" t="str">
        <f t="shared" si="789"/>
        <v>24</v>
      </c>
      <c r="W7188" t="str">
        <f t="shared" si="790"/>
        <v>ok</v>
      </c>
    </row>
    <row r="7189" spans="1:23" x14ac:dyDescent="0.3">
      <c r="A7189" t="s">
        <v>7231</v>
      </c>
      <c r="B7189" t="s">
        <v>28</v>
      </c>
      <c r="C7189" t="s">
        <v>29</v>
      </c>
      <c r="D7189" t="s">
        <v>30</v>
      </c>
      <c r="E7189" t="s">
        <v>20</v>
      </c>
      <c r="F7189" t="s">
        <v>26</v>
      </c>
      <c r="G7189" s="5">
        <v>8701.68</v>
      </c>
      <c r="H7189" s="5">
        <f t="shared" si="784"/>
        <v>156.63023999999999</v>
      </c>
      <c r="I7189" s="6">
        <v>3</v>
      </c>
      <c r="J7189" s="6">
        <v>26105.040000000001</v>
      </c>
      <c r="K7189" s="5">
        <f t="shared" si="785"/>
        <v>469.89071999999999</v>
      </c>
      <c r="L7189" s="7">
        <v>1.79</v>
      </c>
      <c r="M7189" s="7">
        <v>4836</v>
      </c>
      <c r="N7189" s="3">
        <v>45468</v>
      </c>
      <c r="O7189" s="4" t="str">
        <f t="shared" si="786"/>
        <v>2024-06</v>
      </c>
      <c r="P7189" s="4" t="str">
        <f t="shared" si="787"/>
        <v>06</v>
      </c>
      <c r="Q7189" s="4" t="str">
        <f t="shared" si="788"/>
        <v>June</v>
      </c>
      <c r="R7189" s="30" t="str">
        <f t="shared" si="789"/>
        <v>25</v>
      </c>
      <c r="W7189" t="str">
        <f t="shared" si="790"/>
        <v>ok</v>
      </c>
    </row>
    <row r="7190" spans="1:23" x14ac:dyDescent="0.3">
      <c r="A7190" t="s">
        <v>7232</v>
      </c>
      <c r="B7190" t="s">
        <v>23</v>
      </c>
      <c r="C7190" t="s">
        <v>24</v>
      </c>
      <c r="D7190" t="s">
        <v>25</v>
      </c>
      <c r="E7190" t="s">
        <v>14</v>
      </c>
      <c r="F7190" t="s">
        <v>38</v>
      </c>
      <c r="G7190" s="5">
        <v>8770.99</v>
      </c>
      <c r="H7190" s="5">
        <f t="shared" si="784"/>
        <v>157.87781999999999</v>
      </c>
      <c r="I7190" s="6">
        <v>1</v>
      </c>
      <c r="J7190" s="6">
        <v>8770.99</v>
      </c>
      <c r="K7190" s="5">
        <f t="shared" si="785"/>
        <v>157.87781999999999</v>
      </c>
      <c r="L7190" s="7">
        <v>2.82</v>
      </c>
      <c r="M7190" s="7">
        <v>4046</v>
      </c>
      <c r="N7190" s="3">
        <v>45518</v>
      </c>
      <c r="O7190" s="4" t="str">
        <f t="shared" si="786"/>
        <v>2024-08</v>
      </c>
      <c r="P7190" s="4" t="str">
        <f t="shared" si="787"/>
        <v>08</v>
      </c>
      <c r="Q7190" s="4" t="str">
        <f t="shared" si="788"/>
        <v>August</v>
      </c>
      <c r="R7190" s="30" t="str">
        <f t="shared" si="789"/>
        <v>14</v>
      </c>
      <c r="W7190" t="str">
        <f t="shared" si="790"/>
        <v>ok</v>
      </c>
    </row>
    <row r="7191" spans="1:23" x14ac:dyDescent="0.3">
      <c r="A7191" t="s">
        <v>7233</v>
      </c>
      <c r="B7191" t="s">
        <v>47</v>
      </c>
      <c r="C7191" t="s">
        <v>12</v>
      </c>
      <c r="D7191" t="s">
        <v>48</v>
      </c>
      <c r="E7191" t="s">
        <v>14</v>
      </c>
      <c r="F7191" t="s">
        <v>31</v>
      </c>
      <c r="G7191" s="5">
        <v>3926.99</v>
      </c>
      <c r="H7191" s="5">
        <f t="shared" si="784"/>
        <v>70.685819999999993</v>
      </c>
      <c r="I7191" s="6">
        <v>4</v>
      </c>
      <c r="J7191" s="6">
        <v>15707.96</v>
      </c>
      <c r="K7191" s="5">
        <f t="shared" si="785"/>
        <v>282.74327999999997</v>
      </c>
      <c r="L7191" s="7">
        <v>1.63</v>
      </c>
      <c r="M7191" s="7">
        <v>609</v>
      </c>
      <c r="N7191" s="3">
        <v>45579</v>
      </c>
      <c r="O7191" s="4" t="str">
        <f t="shared" si="786"/>
        <v>2024-10</v>
      </c>
      <c r="P7191" s="4" t="str">
        <f t="shared" si="787"/>
        <v>10</v>
      </c>
      <c r="Q7191" s="4" t="str">
        <f t="shared" si="788"/>
        <v>October</v>
      </c>
      <c r="R7191" s="30" t="str">
        <f t="shared" si="789"/>
        <v>14</v>
      </c>
      <c r="W7191" t="str">
        <f t="shared" si="790"/>
        <v>ok</v>
      </c>
    </row>
    <row r="7192" spans="1:23" x14ac:dyDescent="0.3">
      <c r="A7192" t="s">
        <v>7234</v>
      </c>
      <c r="B7192" t="s">
        <v>33</v>
      </c>
      <c r="C7192" t="s">
        <v>12</v>
      </c>
      <c r="D7192" t="s">
        <v>34</v>
      </c>
      <c r="E7192" t="s">
        <v>14</v>
      </c>
      <c r="F7192" t="s">
        <v>31</v>
      </c>
      <c r="G7192" s="5">
        <v>18560.91</v>
      </c>
      <c r="H7192" s="5">
        <f t="shared" si="784"/>
        <v>334.09637999999995</v>
      </c>
      <c r="I7192" s="6">
        <v>1</v>
      </c>
      <c r="J7192" s="6">
        <v>18560.91</v>
      </c>
      <c r="K7192" s="5">
        <f t="shared" si="785"/>
        <v>334.09637999999995</v>
      </c>
      <c r="L7192" s="7">
        <v>2.57</v>
      </c>
      <c r="M7192" s="7">
        <v>1558</v>
      </c>
      <c r="N7192" s="3">
        <v>45586</v>
      </c>
      <c r="O7192" s="4" t="str">
        <f t="shared" si="786"/>
        <v>2024-10</v>
      </c>
      <c r="P7192" s="4" t="str">
        <f t="shared" si="787"/>
        <v>10</v>
      </c>
      <c r="Q7192" s="4" t="str">
        <f t="shared" si="788"/>
        <v>October</v>
      </c>
      <c r="R7192" s="30" t="str">
        <f t="shared" si="789"/>
        <v>21</v>
      </c>
      <c r="W7192" t="str">
        <f t="shared" si="790"/>
        <v>ok</v>
      </c>
    </row>
    <row r="7193" spans="1:23" x14ac:dyDescent="0.3">
      <c r="A7193" t="s">
        <v>7235</v>
      </c>
      <c r="B7193" t="s">
        <v>11</v>
      </c>
      <c r="C7193" t="s">
        <v>12</v>
      </c>
      <c r="D7193" t="s">
        <v>13</v>
      </c>
      <c r="E7193" t="s">
        <v>45</v>
      </c>
      <c r="F7193" t="s">
        <v>21</v>
      </c>
      <c r="G7193" s="5">
        <v>9479.41</v>
      </c>
      <c r="H7193" s="5">
        <f t="shared" si="784"/>
        <v>170.62938</v>
      </c>
      <c r="I7193" s="6">
        <v>2</v>
      </c>
      <c r="J7193" s="6">
        <v>18958.82</v>
      </c>
      <c r="K7193" s="5">
        <f t="shared" si="785"/>
        <v>341.25876</v>
      </c>
      <c r="L7193" s="7">
        <v>2.97</v>
      </c>
      <c r="M7193" s="7">
        <v>1158</v>
      </c>
      <c r="N7193" s="3">
        <v>45596</v>
      </c>
      <c r="O7193" s="4" t="str">
        <f t="shared" si="786"/>
        <v>2024-10</v>
      </c>
      <c r="P7193" s="4" t="str">
        <f t="shared" si="787"/>
        <v>10</v>
      </c>
      <c r="Q7193" s="4" t="str">
        <f t="shared" si="788"/>
        <v>October</v>
      </c>
      <c r="R7193" s="30" t="str">
        <f t="shared" si="789"/>
        <v>31</v>
      </c>
      <c r="W7193" t="str">
        <f t="shared" si="790"/>
        <v>ok</v>
      </c>
    </row>
    <row r="7194" spans="1:23" x14ac:dyDescent="0.3">
      <c r="A7194" t="s">
        <v>7236</v>
      </c>
      <c r="B7194" t="s">
        <v>36</v>
      </c>
      <c r="C7194" t="s">
        <v>18</v>
      </c>
      <c r="D7194" t="s">
        <v>37</v>
      </c>
      <c r="E7194" t="s">
        <v>45</v>
      </c>
      <c r="F7194" t="s">
        <v>15</v>
      </c>
      <c r="G7194" s="5">
        <v>3576.85</v>
      </c>
      <c r="H7194" s="5">
        <f t="shared" si="784"/>
        <v>64.383299999999991</v>
      </c>
      <c r="I7194" s="6">
        <v>4</v>
      </c>
      <c r="J7194" s="6">
        <v>14307.4</v>
      </c>
      <c r="K7194" s="5">
        <f t="shared" si="785"/>
        <v>257.53319999999997</v>
      </c>
      <c r="L7194" s="7">
        <v>1.02</v>
      </c>
      <c r="M7194" s="7">
        <v>133</v>
      </c>
      <c r="N7194" s="3">
        <v>45323</v>
      </c>
      <c r="O7194" s="4" t="str">
        <f t="shared" si="786"/>
        <v>2024-02</v>
      </c>
      <c r="P7194" s="4" t="str">
        <f t="shared" si="787"/>
        <v>02</v>
      </c>
      <c r="Q7194" s="4" t="str">
        <f t="shared" si="788"/>
        <v>February</v>
      </c>
      <c r="R7194" s="30" t="str">
        <f t="shared" si="789"/>
        <v>01</v>
      </c>
      <c r="W7194" t="str">
        <f t="shared" si="790"/>
        <v>ok</v>
      </c>
    </row>
    <row r="7195" spans="1:23" x14ac:dyDescent="0.3">
      <c r="A7195" t="s">
        <v>7237</v>
      </c>
      <c r="B7195" t="s">
        <v>47</v>
      </c>
      <c r="C7195" t="s">
        <v>12</v>
      </c>
      <c r="D7195" t="s">
        <v>48</v>
      </c>
      <c r="E7195" t="s">
        <v>45</v>
      </c>
      <c r="F7195" t="s">
        <v>15</v>
      </c>
      <c r="G7195" s="5">
        <v>15547.27</v>
      </c>
      <c r="H7195" s="5">
        <f t="shared" si="784"/>
        <v>279.85086000000001</v>
      </c>
      <c r="I7195" s="6">
        <v>2</v>
      </c>
      <c r="J7195" s="6">
        <v>31094.54</v>
      </c>
      <c r="K7195" s="5">
        <f t="shared" si="785"/>
        <v>559.70172000000002</v>
      </c>
      <c r="L7195" s="7">
        <v>3.33</v>
      </c>
      <c r="M7195" s="7">
        <v>334</v>
      </c>
      <c r="N7195" s="3">
        <v>45527</v>
      </c>
      <c r="O7195" s="4" t="str">
        <f t="shared" si="786"/>
        <v>2024-08</v>
      </c>
      <c r="P7195" s="4" t="str">
        <f t="shared" si="787"/>
        <v>08</v>
      </c>
      <c r="Q7195" s="4" t="str">
        <f t="shared" si="788"/>
        <v>August</v>
      </c>
      <c r="R7195" s="30" t="str">
        <f t="shared" si="789"/>
        <v>23</v>
      </c>
      <c r="W7195" t="str">
        <f t="shared" si="790"/>
        <v>ok</v>
      </c>
    </row>
    <row r="7196" spans="1:23" x14ac:dyDescent="0.3">
      <c r="A7196" t="s">
        <v>7238</v>
      </c>
      <c r="B7196" t="s">
        <v>17</v>
      </c>
      <c r="C7196" t="s">
        <v>18</v>
      </c>
      <c r="D7196" t="s">
        <v>19</v>
      </c>
      <c r="E7196" t="s">
        <v>45</v>
      </c>
      <c r="F7196" t="s">
        <v>38</v>
      </c>
      <c r="G7196" s="5">
        <v>7760.7</v>
      </c>
      <c r="H7196" s="5">
        <f t="shared" si="784"/>
        <v>139.6926</v>
      </c>
      <c r="I7196" s="6">
        <v>5</v>
      </c>
      <c r="J7196" s="6">
        <v>38803.5</v>
      </c>
      <c r="K7196" s="5">
        <f t="shared" si="785"/>
        <v>698.46299999999997</v>
      </c>
      <c r="L7196" s="7">
        <v>2.1</v>
      </c>
      <c r="M7196" s="7">
        <v>1603</v>
      </c>
      <c r="N7196" s="3">
        <v>45415</v>
      </c>
      <c r="O7196" s="4" t="str">
        <f t="shared" si="786"/>
        <v>2024-05</v>
      </c>
      <c r="P7196" s="4" t="str">
        <f t="shared" si="787"/>
        <v>05</v>
      </c>
      <c r="Q7196" s="4" t="str">
        <f t="shared" si="788"/>
        <v>May</v>
      </c>
      <c r="R7196" s="30" t="str">
        <f t="shared" si="789"/>
        <v>03</v>
      </c>
      <c r="W7196" t="str">
        <f t="shared" si="790"/>
        <v>ok</v>
      </c>
    </row>
    <row r="7197" spans="1:23" x14ac:dyDescent="0.3">
      <c r="A7197" t="s">
        <v>7239</v>
      </c>
      <c r="B7197" t="s">
        <v>47</v>
      </c>
      <c r="C7197" t="s">
        <v>12</v>
      </c>
      <c r="D7197" t="s">
        <v>48</v>
      </c>
      <c r="E7197" t="s">
        <v>14</v>
      </c>
      <c r="F7197" t="s">
        <v>21</v>
      </c>
      <c r="G7197" s="5">
        <v>14840.56</v>
      </c>
      <c r="H7197" s="5">
        <f t="shared" si="784"/>
        <v>267.13007999999996</v>
      </c>
      <c r="I7197" s="6">
        <v>2</v>
      </c>
      <c r="J7197" s="6">
        <v>29681.119999999999</v>
      </c>
      <c r="K7197" s="5">
        <f t="shared" si="785"/>
        <v>534.26015999999993</v>
      </c>
      <c r="L7197" s="7">
        <v>1.56</v>
      </c>
      <c r="M7197" s="7">
        <v>1895</v>
      </c>
      <c r="N7197" s="3">
        <v>45458</v>
      </c>
      <c r="O7197" s="4" t="str">
        <f t="shared" si="786"/>
        <v>2024-06</v>
      </c>
      <c r="P7197" s="4" t="str">
        <f t="shared" si="787"/>
        <v>06</v>
      </c>
      <c r="Q7197" s="4" t="str">
        <f t="shared" si="788"/>
        <v>June</v>
      </c>
      <c r="R7197" s="30" t="str">
        <f t="shared" si="789"/>
        <v>15</v>
      </c>
      <c r="W7197" t="str">
        <f t="shared" si="790"/>
        <v>ok</v>
      </c>
    </row>
    <row r="7198" spans="1:23" x14ac:dyDescent="0.3">
      <c r="A7198" t="s">
        <v>7240</v>
      </c>
      <c r="B7198" t="s">
        <v>11</v>
      </c>
      <c r="C7198" t="s">
        <v>12</v>
      </c>
      <c r="D7198" t="s">
        <v>13</v>
      </c>
      <c r="E7198" t="s">
        <v>45</v>
      </c>
      <c r="F7198" t="s">
        <v>60</v>
      </c>
      <c r="G7198" s="5">
        <v>3844.44</v>
      </c>
      <c r="H7198" s="5">
        <f t="shared" si="784"/>
        <v>69.199919999999992</v>
      </c>
      <c r="I7198" s="6">
        <v>3</v>
      </c>
      <c r="J7198" s="6">
        <v>11533.32</v>
      </c>
      <c r="K7198" s="5">
        <f t="shared" si="785"/>
        <v>207.59975999999997</v>
      </c>
      <c r="L7198" s="7">
        <v>4.95</v>
      </c>
      <c r="M7198" s="7">
        <v>3812</v>
      </c>
      <c r="N7198" s="3">
        <v>45299</v>
      </c>
      <c r="O7198" s="4" t="str">
        <f t="shared" si="786"/>
        <v>2024-01</v>
      </c>
      <c r="P7198" s="4" t="str">
        <f t="shared" si="787"/>
        <v>01</v>
      </c>
      <c r="Q7198" s="4" t="str">
        <f t="shared" si="788"/>
        <v>January</v>
      </c>
      <c r="R7198" s="30" t="str">
        <f t="shared" si="789"/>
        <v>08</v>
      </c>
      <c r="W7198" t="str">
        <f t="shared" si="790"/>
        <v>ok</v>
      </c>
    </row>
    <row r="7199" spans="1:23" x14ac:dyDescent="0.3">
      <c r="A7199" t="s">
        <v>7241</v>
      </c>
      <c r="B7199" t="s">
        <v>28</v>
      </c>
      <c r="C7199" t="s">
        <v>29</v>
      </c>
      <c r="D7199" t="s">
        <v>30</v>
      </c>
      <c r="E7199" t="s">
        <v>45</v>
      </c>
      <c r="F7199" t="s">
        <v>21</v>
      </c>
      <c r="G7199" s="5">
        <v>5990.25</v>
      </c>
      <c r="H7199" s="5">
        <f t="shared" si="784"/>
        <v>107.82449999999999</v>
      </c>
      <c r="I7199" s="6">
        <v>4</v>
      </c>
      <c r="J7199" s="6">
        <v>23961</v>
      </c>
      <c r="K7199" s="5">
        <f t="shared" si="785"/>
        <v>431.29799999999994</v>
      </c>
      <c r="L7199" s="7">
        <v>3.77</v>
      </c>
      <c r="M7199" s="7">
        <v>1175</v>
      </c>
      <c r="N7199" s="3">
        <v>45580</v>
      </c>
      <c r="O7199" s="4" t="str">
        <f t="shared" si="786"/>
        <v>2024-10</v>
      </c>
      <c r="P7199" s="4" t="str">
        <f t="shared" si="787"/>
        <v>10</v>
      </c>
      <c r="Q7199" s="4" t="str">
        <f t="shared" si="788"/>
        <v>October</v>
      </c>
      <c r="R7199" s="30" t="str">
        <f t="shared" si="789"/>
        <v>15</v>
      </c>
      <c r="W7199" t="str">
        <f t="shared" si="790"/>
        <v>ok</v>
      </c>
    </row>
    <row r="7200" spans="1:23" x14ac:dyDescent="0.3">
      <c r="A7200" t="s">
        <v>7242</v>
      </c>
      <c r="B7200" t="s">
        <v>28</v>
      </c>
      <c r="C7200" t="s">
        <v>29</v>
      </c>
      <c r="D7200" t="s">
        <v>30</v>
      </c>
      <c r="E7200" t="s">
        <v>14</v>
      </c>
      <c r="F7200" t="s">
        <v>31</v>
      </c>
      <c r="G7200" s="5">
        <v>16188</v>
      </c>
      <c r="H7200" s="5">
        <f t="shared" si="784"/>
        <v>291.38399999999996</v>
      </c>
      <c r="I7200" s="6">
        <v>1</v>
      </c>
      <c r="J7200" s="6">
        <v>16188</v>
      </c>
      <c r="K7200" s="5">
        <f t="shared" si="785"/>
        <v>291.38399999999996</v>
      </c>
      <c r="L7200" s="7">
        <v>1.56</v>
      </c>
      <c r="M7200" s="7">
        <v>3362</v>
      </c>
      <c r="N7200" s="3">
        <v>45574</v>
      </c>
      <c r="O7200" s="4" t="str">
        <f t="shared" si="786"/>
        <v>2024-10</v>
      </c>
      <c r="P7200" s="4" t="str">
        <f t="shared" si="787"/>
        <v>10</v>
      </c>
      <c r="Q7200" s="4" t="str">
        <f t="shared" si="788"/>
        <v>October</v>
      </c>
      <c r="R7200" s="30" t="str">
        <f t="shared" si="789"/>
        <v>09</v>
      </c>
      <c r="W7200" t="str">
        <f t="shared" si="790"/>
        <v>ok</v>
      </c>
    </row>
    <row r="7201" spans="1:23" x14ac:dyDescent="0.3">
      <c r="A7201" t="s">
        <v>7243</v>
      </c>
      <c r="B7201" t="s">
        <v>23</v>
      </c>
      <c r="C7201" t="s">
        <v>24</v>
      </c>
      <c r="D7201" t="s">
        <v>25</v>
      </c>
      <c r="E7201" t="s">
        <v>14</v>
      </c>
      <c r="F7201" t="s">
        <v>15</v>
      </c>
      <c r="G7201" s="5">
        <v>2694.01</v>
      </c>
      <c r="H7201" s="5">
        <f t="shared" si="784"/>
        <v>48.492179999999998</v>
      </c>
      <c r="I7201" s="6">
        <v>4</v>
      </c>
      <c r="J7201" s="6">
        <v>10776.04</v>
      </c>
      <c r="K7201" s="5">
        <f t="shared" si="785"/>
        <v>193.96871999999999</v>
      </c>
      <c r="L7201" s="7">
        <v>2.93</v>
      </c>
      <c r="M7201" s="7">
        <v>2768</v>
      </c>
      <c r="N7201" s="3">
        <v>45523</v>
      </c>
      <c r="O7201" s="4" t="str">
        <f t="shared" si="786"/>
        <v>2024-08</v>
      </c>
      <c r="P7201" s="4" t="str">
        <f t="shared" si="787"/>
        <v>08</v>
      </c>
      <c r="Q7201" s="4" t="str">
        <f t="shared" si="788"/>
        <v>August</v>
      </c>
      <c r="R7201" s="30" t="str">
        <f t="shared" si="789"/>
        <v>19</v>
      </c>
      <c r="W7201" t="str">
        <f t="shared" si="790"/>
        <v>ok</v>
      </c>
    </row>
    <row r="7202" spans="1:23" x14ac:dyDescent="0.3">
      <c r="A7202" t="s">
        <v>7244</v>
      </c>
      <c r="B7202" t="s">
        <v>23</v>
      </c>
      <c r="C7202" t="s">
        <v>24</v>
      </c>
      <c r="D7202" t="s">
        <v>25</v>
      </c>
      <c r="E7202" t="s">
        <v>14</v>
      </c>
      <c r="F7202" t="s">
        <v>15</v>
      </c>
      <c r="G7202" s="5">
        <v>16273.01</v>
      </c>
      <c r="H7202" s="5">
        <f t="shared" si="784"/>
        <v>292.91417999999999</v>
      </c>
      <c r="I7202" s="6">
        <v>3</v>
      </c>
      <c r="J7202" s="6">
        <v>48819.03</v>
      </c>
      <c r="K7202" s="5">
        <f t="shared" si="785"/>
        <v>878.74253999999996</v>
      </c>
      <c r="L7202" s="7">
        <v>3.59</v>
      </c>
      <c r="M7202" s="7">
        <v>4052</v>
      </c>
      <c r="N7202" s="3">
        <v>45419</v>
      </c>
      <c r="O7202" s="4" t="str">
        <f t="shared" si="786"/>
        <v>2024-05</v>
      </c>
      <c r="P7202" s="4" t="str">
        <f t="shared" si="787"/>
        <v>05</v>
      </c>
      <c r="Q7202" s="4" t="str">
        <f t="shared" si="788"/>
        <v>May</v>
      </c>
      <c r="R7202" s="30" t="str">
        <f t="shared" si="789"/>
        <v>07</v>
      </c>
      <c r="W7202" t="str">
        <f t="shared" si="790"/>
        <v>ok</v>
      </c>
    </row>
    <row r="7203" spans="1:23" x14ac:dyDescent="0.3">
      <c r="A7203" t="s">
        <v>7245</v>
      </c>
      <c r="B7203" t="s">
        <v>11</v>
      </c>
      <c r="C7203" t="s">
        <v>12</v>
      </c>
      <c r="D7203" t="s">
        <v>13</v>
      </c>
      <c r="E7203" t="s">
        <v>45</v>
      </c>
      <c r="F7203" t="s">
        <v>26</v>
      </c>
      <c r="G7203" s="5">
        <v>15042</v>
      </c>
      <c r="H7203" s="5">
        <f t="shared" si="784"/>
        <v>270.75599999999997</v>
      </c>
      <c r="I7203" s="6">
        <v>3</v>
      </c>
      <c r="J7203" s="6">
        <v>45126</v>
      </c>
      <c r="K7203" s="5">
        <f t="shared" si="785"/>
        <v>812.26799999999992</v>
      </c>
      <c r="L7203" s="7">
        <v>4.2</v>
      </c>
      <c r="M7203" s="7">
        <v>627</v>
      </c>
      <c r="N7203" s="3">
        <v>45353</v>
      </c>
      <c r="O7203" s="4" t="str">
        <f t="shared" si="786"/>
        <v>2024-03</v>
      </c>
      <c r="P7203" s="4" t="str">
        <f t="shared" si="787"/>
        <v>03</v>
      </c>
      <c r="Q7203" s="4" t="str">
        <f t="shared" si="788"/>
        <v>March</v>
      </c>
      <c r="R7203" s="30" t="str">
        <f t="shared" si="789"/>
        <v>02</v>
      </c>
      <c r="W7203" t="str">
        <f t="shared" si="790"/>
        <v>ok</v>
      </c>
    </row>
    <row r="7204" spans="1:23" x14ac:dyDescent="0.3">
      <c r="A7204" t="s">
        <v>7246</v>
      </c>
      <c r="B7204" t="s">
        <v>41</v>
      </c>
      <c r="C7204" t="s">
        <v>42</v>
      </c>
      <c r="D7204" t="s">
        <v>43</v>
      </c>
      <c r="E7204" t="s">
        <v>20</v>
      </c>
      <c r="F7204" t="s">
        <v>38</v>
      </c>
      <c r="G7204" s="5">
        <v>7043.29</v>
      </c>
      <c r="H7204" s="5">
        <f t="shared" si="784"/>
        <v>126.77922</v>
      </c>
      <c r="I7204" s="6">
        <v>3</v>
      </c>
      <c r="J7204" s="6">
        <v>21129.87</v>
      </c>
      <c r="K7204" s="5">
        <f t="shared" si="785"/>
        <v>380.33765999999997</v>
      </c>
      <c r="L7204" s="7">
        <v>1.07</v>
      </c>
      <c r="M7204" s="7">
        <v>3858</v>
      </c>
      <c r="N7204" s="3">
        <v>45547</v>
      </c>
      <c r="O7204" s="4" t="str">
        <f t="shared" si="786"/>
        <v>2024-09</v>
      </c>
      <c r="P7204" s="4" t="str">
        <f t="shared" si="787"/>
        <v>09</v>
      </c>
      <c r="Q7204" s="4" t="str">
        <f t="shared" si="788"/>
        <v>September</v>
      </c>
      <c r="R7204" s="30" t="str">
        <f t="shared" si="789"/>
        <v>12</v>
      </c>
      <c r="W7204" t="str">
        <f t="shared" si="790"/>
        <v>ok</v>
      </c>
    </row>
    <row r="7205" spans="1:23" x14ac:dyDescent="0.3">
      <c r="A7205" t="s">
        <v>7247</v>
      </c>
      <c r="B7205" t="s">
        <v>33</v>
      </c>
      <c r="C7205" t="s">
        <v>12</v>
      </c>
      <c r="D7205" t="s">
        <v>34</v>
      </c>
      <c r="E7205" t="s">
        <v>45</v>
      </c>
      <c r="F7205" t="s">
        <v>21</v>
      </c>
      <c r="G7205" s="5">
        <v>1318.97</v>
      </c>
      <c r="H7205" s="5">
        <f t="shared" si="784"/>
        <v>23.74146</v>
      </c>
      <c r="I7205" s="6">
        <v>5</v>
      </c>
      <c r="J7205" s="6">
        <v>6594.85</v>
      </c>
      <c r="K7205" s="5">
        <f t="shared" si="785"/>
        <v>118.7073</v>
      </c>
      <c r="L7205" s="7">
        <v>4.08</v>
      </c>
      <c r="M7205" s="7">
        <v>1148</v>
      </c>
      <c r="N7205" s="3">
        <v>45625</v>
      </c>
      <c r="O7205" s="4" t="str">
        <f t="shared" si="786"/>
        <v>2024-11</v>
      </c>
      <c r="P7205" s="4" t="str">
        <f t="shared" si="787"/>
        <v>11</v>
      </c>
      <c r="Q7205" s="4" t="str">
        <f t="shared" si="788"/>
        <v>November</v>
      </c>
      <c r="R7205" s="30" t="str">
        <f t="shared" si="789"/>
        <v>29</v>
      </c>
      <c r="W7205" t="str">
        <f t="shared" si="790"/>
        <v>ok</v>
      </c>
    </row>
    <row r="7206" spans="1:23" x14ac:dyDescent="0.3">
      <c r="A7206" t="s">
        <v>7248</v>
      </c>
      <c r="B7206" t="s">
        <v>47</v>
      </c>
      <c r="C7206" t="s">
        <v>12</v>
      </c>
      <c r="D7206" t="s">
        <v>48</v>
      </c>
      <c r="E7206" t="s">
        <v>14</v>
      </c>
      <c r="F7206" t="s">
        <v>15</v>
      </c>
      <c r="G7206" s="5">
        <v>15116.3</v>
      </c>
      <c r="H7206" s="5">
        <f t="shared" si="784"/>
        <v>272.09339999999997</v>
      </c>
      <c r="I7206" s="6">
        <v>2</v>
      </c>
      <c r="J7206" s="6">
        <v>30232.6</v>
      </c>
      <c r="K7206" s="5">
        <f t="shared" si="785"/>
        <v>544.18679999999995</v>
      </c>
      <c r="L7206" s="7">
        <v>1.48</v>
      </c>
      <c r="M7206" s="7">
        <v>2297</v>
      </c>
      <c r="N7206" s="3">
        <v>45333</v>
      </c>
      <c r="O7206" s="4" t="str">
        <f t="shared" si="786"/>
        <v>2024-02</v>
      </c>
      <c r="P7206" s="4" t="str">
        <f t="shared" si="787"/>
        <v>02</v>
      </c>
      <c r="Q7206" s="4" t="str">
        <f t="shared" si="788"/>
        <v>February</v>
      </c>
      <c r="R7206" s="30" t="str">
        <f t="shared" si="789"/>
        <v>11</v>
      </c>
      <c r="W7206" t="str">
        <f t="shared" si="790"/>
        <v>ok</v>
      </c>
    </row>
    <row r="7207" spans="1:23" x14ac:dyDescent="0.3">
      <c r="A7207" t="s">
        <v>7249</v>
      </c>
      <c r="B7207" t="s">
        <v>11</v>
      </c>
      <c r="C7207" t="s">
        <v>12</v>
      </c>
      <c r="D7207" t="s">
        <v>13</v>
      </c>
      <c r="E7207" t="s">
        <v>20</v>
      </c>
      <c r="F7207" t="s">
        <v>38</v>
      </c>
      <c r="G7207" s="5">
        <v>13702.81</v>
      </c>
      <c r="H7207" s="5">
        <f t="shared" si="784"/>
        <v>246.65057999999996</v>
      </c>
      <c r="I7207" s="6">
        <v>1</v>
      </c>
      <c r="J7207" s="6">
        <v>13702.81</v>
      </c>
      <c r="K7207" s="5">
        <f t="shared" si="785"/>
        <v>246.65057999999996</v>
      </c>
      <c r="L7207" s="7">
        <v>2.77</v>
      </c>
      <c r="M7207" s="7">
        <v>496</v>
      </c>
      <c r="N7207" s="3">
        <v>45560</v>
      </c>
      <c r="O7207" s="4" t="str">
        <f t="shared" si="786"/>
        <v>2024-09</v>
      </c>
      <c r="P7207" s="4" t="str">
        <f t="shared" si="787"/>
        <v>09</v>
      </c>
      <c r="Q7207" s="4" t="str">
        <f t="shared" si="788"/>
        <v>September</v>
      </c>
      <c r="R7207" s="30" t="str">
        <f t="shared" si="789"/>
        <v>25</v>
      </c>
      <c r="W7207" t="str">
        <f t="shared" si="790"/>
        <v>ok</v>
      </c>
    </row>
    <row r="7208" spans="1:23" x14ac:dyDescent="0.3">
      <c r="A7208" t="s">
        <v>7250</v>
      </c>
      <c r="B7208" t="s">
        <v>41</v>
      </c>
      <c r="C7208" t="s">
        <v>42</v>
      </c>
      <c r="D7208" t="s">
        <v>43</v>
      </c>
      <c r="E7208" t="s">
        <v>45</v>
      </c>
      <c r="F7208" t="s">
        <v>31</v>
      </c>
      <c r="G7208" s="5">
        <v>7629.39</v>
      </c>
      <c r="H7208" s="5">
        <f t="shared" si="784"/>
        <v>137.32901999999999</v>
      </c>
      <c r="I7208" s="6">
        <v>1</v>
      </c>
      <c r="J7208" s="6">
        <v>7629.39</v>
      </c>
      <c r="K7208" s="5">
        <f t="shared" si="785"/>
        <v>137.32901999999999</v>
      </c>
      <c r="L7208" s="7">
        <v>4.3600000000000003</v>
      </c>
      <c r="M7208" s="7">
        <v>722</v>
      </c>
      <c r="N7208" s="3">
        <v>45379</v>
      </c>
      <c r="O7208" s="4" t="str">
        <f t="shared" si="786"/>
        <v>2024-03</v>
      </c>
      <c r="P7208" s="4" t="str">
        <f t="shared" si="787"/>
        <v>03</v>
      </c>
      <c r="Q7208" s="4" t="str">
        <f t="shared" si="788"/>
        <v>March</v>
      </c>
      <c r="R7208" s="30" t="str">
        <f t="shared" si="789"/>
        <v>28</v>
      </c>
      <c r="W7208" t="str">
        <f t="shared" si="790"/>
        <v>ok</v>
      </c>
    </row>
    <row r="7209" spans="1:23" x14ac:dyDescent="0.3">
      <c r="A7209" t="s">
        <v>7251</v>
      </c>
      <c r="B7209" t="s">
        <v>51</v>
      </c>
      <c r="C7209" t="s">
        <v>29</v>
      </c>
      <c r="D7209" t="s">
        <v>52</v>
      </c>
      <c r="E7209" t="s">
        <v>14</v>
      </c>
      <c r="F7209" t="s">
        <v>31</v>
      </c>
      <c r="G7209" s="5">
        <v>9345.76</v>
      </c>
      <c r="H7209" s="5">
        <f t="shared" si="784"/>
        <v>168.22368</v>
      </c>
      <c r="I7209" s="6">
        <v>2</v>
      </c>
      <c r="J7209" s="6">
        <v>18691.52</v>
      </c>
      <c r="K7209" s="5">
        <f t="shared" si="785"/>
        <v>336.44736</v>
      </c>
      <c r="L7209" s="7">
        <v>4.2300000000000004</v>
      </c>
      <c r="M7209" s="7">
        <v>3605</v>
      </c>
      <c r="N7209" s="3">
        <v>45495</v>
      </c>
      <c r="O7209" s="4" t="str">
        <f t="shared" si="786"/>
        <v>2024-07</v>
      </c>
      <c r="P7209" s="4" t="str">
        <f t="shared" si="787"/>
        <v>07</v>
      </c>
      <c r="Q7209" s="4" t="str">
        <f t="shared" si="788"/>
        <v>July</v>
      </c>
      <c r="R7209" s="30" t="str">
        <f t="shared" si="789"/>
        <v>22</v>
      </c>
      <c r="W7209" t="str">
        <f t="shared" si="790"/>
        <v>ok</v>
      </c>
    </row>
    <row r="7210" spans="1:23" x14ac:dyDescent="0.3">
      <c r="A7210" t="s">
        <v>7252</v>
      </c>
      <c r="B7210" t="s">
        <v>23</v>
      </c>
      <c r="C7210" t="s">
        <v>24</v>
      </c>
      <c r="D7210" t="s">
        <v>25</v>
      </c>
      <c r="E7210" t="s">
        <v>45</v>
      </c>
      <c r="F7210" t="s">
        <v>26</v>
      </c>
      <c r="G7210" s="5">
        <v>7628.68</v>
      </c>
      <c r="H7210" s="5">
        <f t="shared" si="784"/>
        <v>137.31623999999999</v>
      </c>
      <c r="I7210" s="6">
        <v>5</v>
      </c>
      <c r="J7210" s="6">
        <v>38143.4</v>
      </c>
      <c r="K7210" s="5">
        <f t="shared" si="785"/>
        <v>686.58119999999997</v>
      </c>
      <c r="L7210" s="7">
        <v>4.67</v>
      </c>
      <c r="M7210" s="7">
        <v>1095</v>
      </c>
      <c r="N7210" s="3">
        <v>45392</v>
      </c>
      <c r="O7210" s="4" t="str">
        <f t="shared" si="786"/>
        <v>2024-04</v>
      </c>
      <c r="P7210" s="4" t="str">
        <f t="shared" si="787"/>
        <v>04</v>
      </c>
      <c r="Q7210" s="4" t="str">
        <f t="shared" si="788"/>
        <v>April</v>
      </c>
      <c r="R7210" s="30" t="str">
        <f t="shared" si="789"/>
        <v>10</v>
      </c>
      <c r="W7210" t="str">
        <f t="shared" si="790"/>
        <v>ok</v>
      </c>
    </row>
    <row r="7211" spans="1:23" x14ac:dyDescent="0.3">
      <c r="A7211" t="s">
        <v>7253</v>
      </c>
      <c r="B7211" t="s">
        <v>41</v>
      </c>
      <c r="C7211" t="s">
        <v>42</v>
      </c>
      <c r="D7211" t="s">
        <v>43</v>
      </c>
      <c r="E7211" t="s">
        <v>20</v>
      </c>
      <c r="F7211" t="s">
        <v>21</v>
      </c>
      <c r="G7211" s="5">
        <v>3706.46</v>
      </c>
      <c r="H7211" s="5">
        <f t="shared" si="784"/>
        <v>66.716279999999998</v>
      </c>
      <c r="I7211" s="6">
        <v>5</v>
      </c>
      <c r="J7211" s="6">
        <v>18532.3</v>
      </c>
      <c r="K7211" s="5">
        <f t="shared" si="785"/>
        <v>333.58139999999997</v>
      </c>
      <c r="L7211" s="7">
        <v>3.74</v>
      </c>
      <c r="M7211" s="7">
        <v>3137</v>
      </c>
      <c r="N7211" s="3">
        <v>45405</v>
      </c>
      <c r="O7211" s="4" t="str">
        <f t="shared" si="786"/>
        <v>2024-04</v>
      </c>
      <c r="P7211" s="4" t="str">
        <f t="shared" si="787"/>
        <v>04</v>
      </c>
      <c r="Q7211" s="4" t="str">
        <f t="shared" si="788"/>
        <v>April</v>
      </c>
      <c r="R7211" s="30" t="str">
        <f t="shared" si="789"/>
        <v>23</v>
      </c>
      <c r="W7211" t="str">
        <f t="shared" si="790"/>
        <v>ok</v>
      </c>
    </row>
    <row r="7212" spans="1:23" x14ac:dyDescent="0.3">
      <c r="A7212" t="s">
        <v>7254</v>
      </c>
      <c r="B7212" t="s">
        <v>41</v>
      </c>
      <c r="C7212" t="s">
        <v>42</v>
      </c>
      <c r="D7212" t="s">
        <v>43</v>
      </c>
      <c r="E7212" t="s">
        <v>45</v>
      </c>
      <c r="F7212" t="s">
        <v>60</v>
      </c>
      <c r="G7212" s="5">
        <v>12991.66</v>
      </c>
      <c r="H7212" s="5">
        <f t="shared" si="784"/>
        <v>233.84987999999998</v>
      </c>
      <c r="I7212" s="6">
        <v>4</v>
      </c>
      <c r="J7212" s="6">
        <v>51966.64</v>
      </c>
      <c r="K7212" s="5">
        <f t="shared" si="785"/>
        <v>935.39951999999994</v>
      </c>
      <c r="L7212" s="7">
        <v>2.81</v>
      </c>
      <c r="M7212" s="7">
        <v>169</v>
      </c>
      <c r="N7212" s="3">
        <v>45320</v>
      </c>
      <c r="O7212" s="4" t="str">
        <f t="shared" si="786"/>
        <v>2024-01</v>
      </c>
      <c r="P7212" s="4" t="str">
        <f t="shared" si="787"/>
        <v>01</v>
      </c>
      <c r="Q7212" s="4" t="str">
        <f t="shared" si="788"/>
        <v>January</v>
      </c>
      <c r="R7212" s="30" t="str">
        <f t="shared" si="789"/>
        <v>29</v>
      </c>
      <c r="W7212" t="str">
        <f t="shared" si="790"/>
        <v>ok</v>
      </c>
    </row>
    <row r="7213" spans="1:23" x14ac:dyDescent="0.3">
      <c r="A7213" t="s">
        <v>7255</v>
      </c>
      <c r="B7213" t="s">
        <v>17</v>
      </c>
      <c r="C7213" t="s">
        <v>18</v>
      </c>
      <c r="D7213" t="s">
        <v>19</v>
      </c>
      <c r="E7213" t="s">
        <v>45</v>
      </c>
      <c r="F7213" t="s">
        <v>38</v>
      </c>
      <c r="G7213" s="5">
        <v>19044.41</v>
      </c>
      <c r="H7213" s="5">
        <f t="shared" si="784"/>
        <v>342.79937999999999</v>
      </c>
      <c r="I7213" s="6">
        <v>1</v>
      </c>
      <c r="J7213" s="6">
        <v>19044.41</v>
      </c>
      <c r="K7213" s="5">
        <f t="shared" si="785"/>
        <v>342.79937999999999</v>
      </c>
      <c r="L7213" s="7">
        <v>4.95</v>
      </c>
      <c r="M7213" s="7">
        <v>4645</v>
      </c>
      <c r="N7213" s="3">
        <v>45446</v>
      </c>
      <c r="O7213" s="4" t="str">
        <f t="shared" si="786"/>
        <v>2024-06</v>
      </c>
      <c r="P7213" s="4" t="str">
        <f t="shared" si="787"/>
        <v>06</v>
      </c>
      <c r="Q7213" s="4" t="str">
        <f t="shared" si="788"/>
        <v>June</v>
      </c>
      <c r="R7213" s="30" t="str">
        <f t="shared" si="789"/>
        <v>03</v>
      </c>
      <c r="W7213" t="str">
        <f t="shared" si="790"/>
        <v>ok</v>
      </c>
    </row>
    <row r="7214" spans="1:23" x14ac:dyDescent="0.3">
      <c r="A7214" t="s">
        <v>7256</v>
      </c>
      <c r="B7214" t="s">
        <v>33</v>
      </c>
      <c r="C7214" t="s">
        <v>12</v>
      </c>
      <c r="D7214" t="s">
        <v>34</v>
      </c>
      <c r="E7214" t="s">
        <v>14</v>
      </c>
      <c r="F7214" t="s">
        <v>15</v>
      </c>
      <c r="G7214" s="5">
        <v>5879.51</v>
      </c>
      <c r="H7214" s="5">
        <f t="shared" si="784"/>
        <v>105.83117999999999</v>
      </c>
      <c r="I7214" s="6">
        <v>3</v>
      </c>
      <c r="J7214" s="6">
        <v>17638.53</v>
      </c>
      <c r="K7214" s="5">
        <f t="shared" si="785"/>
        <v>317.49353999999994</v>
      </c>
      <c r="L7214" s="7">
        <v>4.16</v>
      </c>
      <c r="M7214" s="7">
        <v>2934</v>
      </c>
      <c r="N7214" s="3">
        <v>45576</v>
      </c>
      <c r="O7214" s="4" t="str">
        <f t="shared" si="786"/>
        <v>2024-10</v>
      </c>
      <c r="P7214" s="4" t="str">
        <f t="shared" si="787"/>
        <v>10</v>
      </c>
      <c r="Q7214" s="4" t="str">
        <f t="shared" si="788"/>
        <v>October</v>
      </c>
      <c r="R7214" s="30" t="str">
        <f t="shared" si="789"/>
        <v>11</v>
      </c>
      <c r="W7214" t="str">
        <f t="shared" si="790"/>
        <v>ok</v>
      </c>
    </row>
    <row r="7215" spans="1:23" x14ac:dyDescent="0.3">
      <c r="A7215" t="s">
        <v>7257</v>
      </c>
      <c r="B7215" t="s">
        <v>23</v>
      </c>
      <c r="C7215" t="s">
        <v>24</v>
      </c>
      <c r="D7215" t="s">
        <v>25</v>
      </c>
      <c r="E7215" t="s">
        <v>45</v>
      </c>
      <c r="F7215" t="s">
        <v>15</v>
      </c>
      <c r="G7215" s="5">
        <v>4319.1899999999996</v>
      </c>
      <c r="H7215" s="5">
        <f t="shared" si="784"/>
        <v>77.745419999999982</v>
      </c>
      <c r="I7215" s="6">
        <v>4</v>
      </c>
      <c r="J7215" s="6">
        <v>17276.759999999998</v>
      </c>
      <c r="K7215" s="5">
        <f t="shared" si="785"/>
        <v>310.98167999999993</v>
      </c>
      <c r="L7215" s="7">
        <v>1.76</v>
      </c>
      <c r="M7215" s="7">
        <v>2280</v>
      </c>
      <c r="N7215" s="3">
        <v>45569</v>
      </c>
      <c r="O7215" s="4" t="str">
        <f t="shared" si="786"/>
        <v>2024-10</v>
      </c>
      <c r="P7215" s="4" t="str">
        <f t="shared" si="787"/>
        <v>10</v>
      </c>
      <c r="Q7215" s="4" t="str">
        <f t="shared" si="788"/>
        <v>October</v>
      </c>
      <c r="R7215" s="30" t="str">
        <f t="shared" si="789"/>
        <v>04</v>
      </c>
      <c r="W7215" t="str">
        <f t="shared" si="790"/>
        <v>ok</v>
      </c>
    </row>
    <row r="7216" spans="1:23" x14ac:dyDescent="0.3">
      <c r="A7216" t="s">
        <v>7258</v>
      </c>
      <c r="B7216" t="s">
        <v>33</v>
      </c>
      <c r="C7216" t="s">
        <v>12</v>
      </c>
      <c r="D7216" t="s">
        <v>34</v>
      </c>
      <c r="E7216" t="s">
        <v>14</v>
      </c>
      <c r="F7216" t="s">
        <v>60</v>
      </c>
      <c r="G7216" s="5">
        <v>8721.32</v>
      </c>
      <c r="H7216" s="5">
        <f t="shared" si="784"/>
        <v>156.98375999999999</v>
      </c>
      <c r="I7216" s="6">
        <v>4</v>
      </c>
      <c r="J7216" s="6">
        <v>34885.279999999999</v>
      </c>
      <c r="K7216" s="5">
        <f t="shared" si="785"/>
        <v>627.93503999999996</v>
      </c>
      <c r="L7216" s="7">
        <v>3.37</v>
      </c>
      <c r="M7216" s="7">
        <v>145</v>
      </c>
      <c r="N7216" s="3">
        <v>45621</v>
      </c>
      <c r="O7216" s="4" t="str">
        <f t="shared" si="786"/>
        <v>2024-11</v>
      </c>
      <c r="P7216" s="4" t="str">
        <f t="shared" si="787"/>
        <v>11</v>
      </c>
      <c r="Q7216" s="4" t="str">
        <f t="shared" si="788"/>
        <v>November</v>
      </c>
      <c r="R7216" s="30" t="str">
        <f t="shared" si="789"/>
        <v>25</v>
      </c>
      <c r="W7216" t="str">
        <f t="shared" si="790"/>
        <v>ok</v>
      </c>
    </row>
    <row r="7217" spans="1:23" x14ac:dyDescent="0.3">
      <c r="A7217" t="s">
        <v>7259</v>
      </c>
      <c r="B7217" t="s">
        <v>51</v>
      </c>
      <c r="C7217" t="s">
        <v>29</v>
      </c>
      <c r="D7217" t="s">
        <v>52</v>
      </c>
      <c r="E7217" t="s">
        <v>45</v>
      </c>
      <c r="F7217" t="s">
        <v>26</v>
      </c>
      <c r="G7217" s="5">
        <v>8748.33</v>
      </c>
      <c r="H7217" s="5">
        <f t="shared" si="784"/>
        <v>157.46993999999998</v>
      </c>
      <c r="I7217" s="6">
        <v>5</v>
      </c>
      <c r="J7217" s="6">
        <v>43741.65</v>
      </c>
      <c r="K7217" s="5">
        <f t="shared" si="785"/>
        <v>787.34969999999987</v>
      </c>
      <c r="L7217" s="7">
        <v>3.28</v>
      </c>
      <c r="M7217" s="7">
        <v>4151</v>
      </c>
      <c r="N7217" s="3">
        <v>45650</v>
      </c>
      <c r="O7217" s="4" t="str">
        <f t="shared" si="786"/>
        <v>2024-12</v>
      </c>
      <c r="P7217" s="4" t="str">
        <f t="shared" si="787"/>
        <v>12</v>
      </c>
      <c r="Q7217" s="4" t="str">
        <f t="shared" si="788"/>
        <v>December</v>
      </c>
      <c r="R7217" s="30" t="str">
        <f t="shared" si="789"/>
        <v>24</v>
      </c>
      <c r="W7217" t="str">
        <f t="shared" si="790"/>
        <v>ok</v>
      </c>
    </row>
    <row r="7218" spans="1:23" x14ac:dyDescent="0.3">
      <c r="A7218" t="s">
        <v>7260</v>
      </c>
      <c r="B7218" t="s">
        <v>17</v>
      </c>
      <c r="C7218" t="s">
        <v>18</v>
      </c>
      <c r="D7218" t="s">
        <v>19</v>
      </c>
      <c r="E7218" t="s">
        <v>45</v>
      </c>
      <c r="F7218" t="s">
        <v>60</v>
      </c>
      <c r="G7218" s="5">
        <v>12621.51</v>
      </c>
      <c r="H7218" s="5">
        <f t="shared" si="784"/>
        <v>227.18717999999998</v>
      </c>
      <c r="I7218" s="6">
        <v>1</v>
      </c>
      <c r="J7218" s="6">
        <v>12621.51</v>
      </c>
      <c r="K7218" s="5">
        <f t="shared" si="785"/>
        <v>227.18717999999998</v>
      </c>
      <c r="L7218" s="7">
        <v>4.29</v>
      </c>
      <c r="M7218" s="7">
        <v>2752</v>
      </c>
      <c r="N7218" s="3">
        <v>45489</v>
      </c>
      <c r="O7218" s="4" t="str">
        <f t="shared" si="786"/>
        <v>2024-07</v>
      </c>
      <c r="P7218" s="4" t="str">
        <f t="shared" si="787"/>
        <v>07</v>
      </c>
      <c r="Q7218" s="4" t="str">
        <f t="shared" si="788"/>
        <v>July</v>
      </c>
      <c r="R7218" s="30" t="str">
        <f t="shared" si="789"/>
        <v>16</v>
      </c>
      <c r="W7218" t="str">
        <f t="shared" si="790"/>
        <v>ok</v>
      </c>
    </row>
    <row r="7219" spans="1:23" x14ac:dyDescent="0.3">
      <c r="A7219" t="s">
        <v>7261</v>
      </c>
      <c r="B7219" t="s">
        <v>11</v>
      </c>
      <c r="C7219" t="s">
        <v>12</v>
      </c>
      <c r="D7219" t="s">
        <v>13</v>
      </c>
      <c r="E7219" t="s">
        <v>20</v>
      </c>
      <c r="F7219" t="s">
        <v>15</v>
      </c>
      <c r="G7219" s="5">
        <v>5872.4</v>
      </c>
      <c r="H7219" s="5">
        <f t="shared" si="784"/>
        <v>105.70319999999998</v>
      </c>
      <c r="I7219" s="6">
        <v>5</v>
      </c>
      <c r="J7219" s="6">
        <v>29362</v>
      </c>
      <c r="K7219" s="5">
        <f t="shared" si="785"/>
        <v>528.51599999999985</v>
      </c>
      <c r="L7219" s="7">
        <v>3.76</v>
      </c>
      <c r="M7219" s="7">
        <v>417</v>
      </c>
      <c r="N7219" s="3">
        <v>45393</v>
      </c>
      <c r="O7219" s="4" t="str">
        <f t="shared" si="786"/>
        <v>2024-04</v>
      </c>
      <c r="P7219" s="4" t="str">
        <f t="shared" si="787"/>
        <v>04</v>
      </c>
      <c r="Q7219" s="4" t="str">
        <f t="shared" si="788"/>
        <v>April</v>
      </c>
      <c r="R7219" s="30" t="str">
        <f t="shared" si="789"/>
        <v>11</v>
      </c>
      <c r="W7219" t="str">
        <f t="shared" si="790"/>
        <v>ok</v>
      </c>
    </row>
    <row r="7220" spans="1:23" x14ac:dyDescent="0.3">
      <c r="A7220" t="s">
        <v>7262</v>
      </c>
      <c r="B7220" t="s">
        <v>28</v>
      </c>
      <c r="C7220" t="s">
        <v>29</v>
      </c>
      <c r="D7220" t="s">
        <v>30</v>
      </c>
      <c r="E7220" t="s">
        <v>45</v>
      </c>
      <c r="F7220" t="s">
        <v>38</v>
      </c>
      <c r="G7220" s="5">
        <v>11950.95</v>
      </c>
      <c r="H7220" s="5">
        <f t="shared" si="784"/>
        <v>215.11709999999999</v>
      </c>
      <c r="I7220" s="6">
        <v>4</v>
      </c>
      <c r="J7220" s="6">
        <v>47803.8</v>
      </c>
      <c r="K7220" s="5">
        <f t="shared" si="785"/>
        <v>860.46839999999997</v>
      </c>
      <c r="L7220" s="7">
        <v>1.46</v>
      </c>
      <c r="M7220" s="7">
        <v>437</v>
      </c>
      <c r="N7220" s="3">
        <v>45602</v>
      </c>
      <c r="O7220" s="4" t="str">
        <f t="shared" si="786"/>
        <v>2024-11</v>
      </c>
      <c r="P7220" s="4" t="str">
        <f t="shared" si="787"/>
        <v>11</v>
      </c>
      <c r="Q7220" s="4" t="str">
        <f t="shared" si="788"/>
        <v>November</v>
      </c>
      <c r="R7220" s="30" t="str">
        <f t="shared" si="789"/>
        <v>06</v>
      </c>
      <c r="W7220" t="str">
        <f t="shared" si="790"/>
        <v>ok</v>
      </c>
    </row>
    <row r="7221" spans="1:23" x14ac:dyDescent="0.3">
      <c r="A7221" t="s">
        <v>7263</v>
      </c>
      <c r="B7221" t="s">
        <v>41</v>
      </c>
      <c r="C7221" t="s">
        <v>42</v>
      </c>
      <c r="D7221" t="s">
        <v>43</v>
      </c>
      <c r="E7221" t="s">
        <v>14</v>
      </c>
      <c r="F7221" t="s">
        <v>26</v>
      </c>
      <c r="G7221" s="5">
        <v>749.32</v>
      </c>
      <c r="H7221" s="5">
        <f t="shared" si="784"/>
        <v>13.48776</v>
      </c>
      <c r="I7221" s="6">
        <v>4</v>
      </c>
      <c r="J7221" s="6">
        <v>2997.28</v>
      </c>
      <c r="K7221" s="5">
        <f t="shared" si="785"/>
        <v>53.951039999999999</v>
      </c>
      <c r="L7221" s="7">
        <v>3.81</v>
      </c>
      <c r="M7221" s="7">
        <v>4477</v>
      </c>
      <c r="N7221" s="3">
        <v>45548</v>
      </c>
      <c r="O7221" s="4" t="str">
        <f t="shared" si="786"/>
        <v>2024-09</v>
      </c>
      <c r="P7221" s="4" t="str">
        <f t="shared" si="787"/>
        <v>09</v>
      </c>
      <c r="Q7221" s="4" t="str">
        <f t="shared" si="788"/>
        <v>September</v>
      </c>
      <c r="R7221" s="30" t="str">
        <f t="shared" si="789"/>
        <v>13</v>
      </c>
      <c r="W7221" t="str">
        <f t="shared" si="790"/>
        <v>ok</v>
      </c>
    </row>
    <row r="7222" spans="1:23" x14ac:dyDescent="0.3">
      <c r="A7222" t="s">
        <v>7264</v>
      </c>
      <c r="B7222" t="s">
        <v>28</v>
      </c>
      <c r="C7222" t="s">
        <v>29</v>
      </c>
      <c r="D7222" t="s">
        <v>30</v>
      </c>
      <c r="E7222" t="s">
        <v>20</v>
      </c>
      <c r="F7222" t="s">
        <v>21</v>
      </c>
      <c r="G7222" s="5">
        <v>18995.62</v>
      </c>
      <c r="H7222" s="5">
        <f t="shared" si="784"/>
        <v>341.92115999999993</v>
      </c>
      <c r="I7222" s="6">
        <v>2</v>
      </c>
      <c r="J7222" s="6">
        <v>37991.24</v>
      </c>
      <c r="K7222" s="5">
        <f t="shared" si="785"/>
        <v>683.84231999999986</v>
      </c>
      <c r="L7222" s="7">
        <v>2.42</v>
      </c>
      <c r="M7222" s="7">
        <v>322</v>
      </c>
      <c r="N7222" s="3">
        <v>45525</v>
      </c>
      <c r="O7222" s="4" t="str">
        <f t="shared" si="786"/>
        <v>2024-08</v>
      </c>
      <c r="P7222" s="4" t="str">
        <f t="shared" si="787"/>
        <v>08</v>
      </c>
      <c r="Q7222" s="4" t="str">
        <f t="shared" si="788"/>
        <v>August</v>
      </c>
      <c r="R7222" s="30" t="str">
        <f t="shared" si="789"/>
        <v>21</v>
      </c>
      <c r="W7222" t="str">
        <f t="shared" si="790"/>
        <v>ok</v>
      </c>
    </row>
    <row r="7223" spans="1:23" x14ac:dyDescent="0.3">
      <c r="A7223" t="s">
        <v>7265</v>
      </c>
      <c r="B7223" t="s">
        <v>33</v>
      </c>
      <c r="C7223" t="s">
        <v>12</v>
      </c>
      <c r="D7223" t="s">
        <v>34</v>
      </c>
      <c r="E7223" t="s">
        <v>20</v>
      </c>
      <c r="F7223" t="s">
        <v>31</v>
      </c>
      <c r="G7223" s="5">
        <v>4920.68</v>
      </c>
      <c r="H7223" s="5">
        <f t="shared" si="784"/>
        <v>88.572239999999994</v>
      </c>
      <c r="I7223" s="6">
        <v>4</v>
      </c>
      <c r="J7223" s="6">
        <v>19682.72</v>
      </c>
      <c r="K7223" s="5">
        <f t="shared" si="785"/>
        <v>354.28895999999997</v>
      </c>
      <c r="L7223" s="7">
        <v>4.07</v>
      </c>
      <c r="M7223" s="7">
        <v>3270</v>
      </c>
      <c r="N7223" s="3">
        <v>45292</v>
      </c>
      <c r="O7223" s="4" t="str">
        <f t="shared" si="786"/>
        <v>2024-01</v>
      </c>
      <c r="P7223" s="4" t="str">
        <f t="shared" si="787"/>
        <v>01</v>
      </c>
      <c r="Q7223" s="4" t="str">
        <f t="shared" si="788"/>
        <v>January</v>
      </c>
      <c r="R7223" s="30" t="str">
        <f t="shared" si="789"/>
        <v>01</v>
      </c>
      <c r="W7223" t="str">
        <f t="shared" si="790"/>
        <v>ok</v>
      </c>
    </row>
    <row r="7224" spans="1:23" x14ac:dyDescent="0.3">
      <c r="A7224" t="s">
        <v>7266</v>
      </c>
      <c r="B7224" t="s">
        <v>23</v>
      </c>
      <c r="C7224" t="s">
        <v>24</v>
      </c>
      <c r="D7224" t="s">
        <v>25</v>
      </c>
      <c r="E7224" t="s">
        <v>14</v>
      </c>
      <c r="F7224" t="s">
        <v>26</v>
      </c>
      <c r="G7224" s="5">
        <v>4653.71</v>
      </c>
      <c r="H7224" s="5">
        <f t="shared" si="784"/>
        <v>83.766779999999997</v>
      </c>
      <c r="I7224" s="6">
        <v>3</v>
      </c>
      <c r="J7224" s="6">
        <v>13961.13</v>
      </c>
      <c r="K7224" s="5">
        <f t="shared" si="785"/>
        <v>251.30034000000001</v>
      </c>
      <c r="L7224" s="7">
        <v>4.9800000000000004</v>
      </c>
      <c r="M7224" s="7">
        <v>1100</v>
      </c>
      <c r="N7224" s="3">
        <v>45438</v>
      </c>
      <c r="O7224" s="4" t="str">
        <f t="shared" si="786"/>
        <v>2024-05</v>
      </c>
      <c r="P7224" s="4" t="str">
        <f t="shared" si="787"/>
        <v>05</v>
      </c>
      <c r="Q7224" s="4" t="str">
        <f t="shared" si="788"/>
        <v>May</v>
      </c>
      <c r="R7224" s="30" t="str">
        <f t="shared" si="789"/>
        <v>26</v>
      </c>
      <c r="W7224" t="str">
        <f t="shared" si="790"/>
        <v>ok</v>
      </c>
    </row>
    <row r="7225" spans="1:23" x14ac:dyDescent="0.3">
      <c r="A7225" t="s">
        <v>7267</v>
      </c>
      <c r="B7225" t="s">
        <v>11</v>
      </c>
      <c r="C7225" t="s">
        <v>12</v>
      </c>
      <c r="D7225" t="s">
        <v>13</v>
      </c>
      <c r="E7225" t="s">
        <v>20</v>
      </c>
      <c r="F7225" t="s">
        <v>21</v>
      </c>
      <c r="G7225" s="5">
        <v>4412.32</v>
      </c>
      <c r="H7225" s="5">
        <f t="shared" si="784"/>
        <v>79.421759999999992</v>
      </c>
      <c r="I7225" s="6">
        <v>1</v>
      </c>
      <c r="J7225" s="6">
        <v>4412.32</v>
      </c>
      <c r="K7225" s="5">
        <f t="shared" si="785"/>
        <v>79.421759999999992</v>
      </c>
      <c r="L7225" s="7">
        <v>3.47</v>
      </c>
      <c r="M7225" s="7">
        <v>669</v>
      </c>
      <c r="N7225" s="3">
        <v>45371</v>
      </c>
      <c r="O7225" s="4" t="str">
        <f t="shared" si="786"/>
        <v>2024-03</v>
      </c>
      <c r="P7225" s="4" t="str">
        <f t="shared" si="787"/>
        <v>03</v>
      </c>
      <c r="Q7225" s="4" t="str">
        <f t="shared" si="788"/>
        <v>March</v>
      </c>
      <c r="R7225" s="30" t="str">
        <f t="shared" si="789"/>
        <v>20</v>
      </c>
      <c r="W7225" t="str">
        <f t="shared" si="790"/>
        <v>ok</v>
      </c>
    </row>
    <row r="7226" spans="1:23" x14ac:dyDescent="0.3">
      <c r="A7226" t="s">
        <v>7268</v>
      </c>
      <c r="B7226" t="s">
        <v>28</v>
      </c>
      <c r="C7226" t="s">
        <v>29</v>
      </c>
      <c r="D7226" t="s">
        <v>30</v>
      </c>
      <c r="E7226" t="s">
        <v>14</v>
      </c>
      <c r="F7226" t="s">
        <v>60</v>
      </c>
      <c r="G7226" s="5">
        <v>17650.55</v>
      </c>
      <c r="H7226" s="5">
        <f t="shared" si="784"/>
        <v>317.70989999999995</v>
      </c>
      <c r="I7226" s="6">
        <v>2</v>
      </c>
      <c r="J7226" s="6">
        <v>35301.1</v>
      </c>
      <c r="K7226" s="5">
        <f t="shared" si="785"/>
        <v>635.4197999999999</v>
      </c>
      <c r="L7226" s="7">
        <v>2.74</v>
      </c>
      <c r="M7226" s="7">
        <v>2310</v>
      </c>
      <c r="N7226" s="3">
        <v>45549</v>
      </c>
      <c r="O7226" s="4" t="str">
        <f t="shared" si="786"/>
        <v>2024-09</v>
      </c>
      <c r="P7226" s="4" t="str">
        <f t="shared" si="787"/>
        <v>09</v>
      </c>
      <c r="Q7226" s="4" t="str">
        <f t="shared" si="788"/>
        <v>September</v>
      </c>
      <c r="R7226" s="30" t="str">
        <f t="shared" si="789"/>
        <v>14</v>
      </c>
      <c r="W7226" t="str">
        <f t="shared" si="790"/>
        <v>ok</v>
      </c>
    </row>
    <row r="7227" spans="1:23" x14ac:dyDescent="0.3">
      <c r="A7227" t="s">
        <v>7269</v>
      </c>
      <c r="B7227" t="s">
        <v>11</v>
      </c>
      <c r="C7227" t="s">
        <v>12</v>
      </c>
      <c r="D7227" t="s">
        <v>13</v>
      </c>
      <c r="E7227" t="s">
        <v>45</v>
      </c>
      <c r="F7227" t="s">
        <v>15</v>
      </c>
      <c r="G7227" s="5">
        <v>9775.76</v>
      </c>
      <c r="H7227" s="5">
        <f t="shared" si="784"/>
        <v>175.96367999999998</v>
      </c>
      <c r="I7227" s="6">
        <v>2</v>
      </c>
      <c r="J7227" s="6">
        <v>19551.52</v>
      </c>
      <c r="K7227" s="5">
        <f t="shared" si="785"/>
        <v>351.92735999999996</v>
      </c>
      <c r="L7227" s="7">
        <v>1.61</v>
      </c>
      <c r="M7227" s="7">
        <v>307</v>
      </c>
      <c r="N7227" s="3">
        <v>45597</v>
      </c>
      <c r="O7227" s="4" t="str">
        <f t="shared" si="786"/>
        <v>2024-11</v>
      </c>
      <c r="P7227" s="4" t="str">
        <f t="shared" si="787"/>
        <v>11</v>
      </c>
      <c r="Q7227" s="4" t="str">
        <f t="shared" si="788"/>
        <v>November</v>
      </c>
      <c r="R7227" s="30" t="str">
        <f t="shared" si="789"/>
        <v>01</v>
      </c>
      <c r="W7227" t="str">
        <f t="shared" si="790"/>
        <v>ok</v>
      </c>
    </row>
    <row r="7228" spans="1:23" x14ac:dyDescent="0.3">
      <c r="A7228" t="s">
        <v>7270</v>
      </c>
      <c r="B7228" t="s">
        <v>51</v>
      </c>
      <c r="C7228" t="s">
        <v>29</v>
      </c>
      <c r="D7228" t="s">
        <v>52</v>
      </c>
      <c r="E7228" t="s">
        <v>14</v>
      </c>
      <c r="F7228" t="s">
        <v>31</v>
      </c>
      <c r="G7228" s="5">
        <v>14498.65</v>
      </c>
      <c r="H7228" s="5">
        <f t="shared" si="784"/>
        <v>260.97569999999996</v>
      </c>
      <c r="I7228" s="6">
        <v>5</v>
      </c>
      <c r="J7228" s="6">
        <v>72493.25</v>
      </c>
      <c r="K7228" s="5">
        <f t="shared" si="785"/>
        <v>1304.8784999999998</v>
      </c>
      <c r="L7228" s="7">
        <v>2.1800000000000002</v>
      </c>
      <c r="M7228" s="7">
        <v>2483</v>
      </c>
      <c r="N7228" s="3">
        <v>45508</v>
      </c>
      <c r="O7228" s="4" t="str">
        <f t="shared" si="786"/>
        <v>2024-08</v>
      </c>
      <c r="P7228" s="4" t="str">
        <f t="shared" si="787"/>
        <v>08</v>
      </c>
      <c r="Q7228" s="4" t="str">
        <f t="shared" si="788"/>
        <v>August</v>
      </c>
      <c r="R7228" s="30" t="str">
        <f t="shared" si="789"/>
        <v>04</v>
      </c>
      <c r="W7228" t="str">
        <f t="shared" si="790"/>
        <v>ok</v>
      </c>
    </row>
    <row r="7229" spans="1:23" x14ac:dyDescent="0.3">
      <c r="A7229" t="s">
        <v>7271</v>
      </c>
      <c r="B7229" t="s">
        <v>17</v>
      </c>
      <c r="C7229" t="s">
        <v>18</v>
      </c>
      <c r="D7229" t="s">
        <v>19</v>
      </c>
      <c r="E7229" t="s">
        <v>14</v>
      </c>
      <c r="F7229" t="s">
        <v>38</v>
      </c>
      <c r="G7229" s="5">
        <v>10473.07</v>
      </c>
      <c r="H7229" s="5">
        <f t="shared" si="784"/>
        <v>188.51525999999998</v>
      </c>
      <c r="I7229" s="6">
        <v>5</v>
      </c>
      <c r="J7229" s="6">
        <v>52365.35</v>
      </c>
      <c r="K7229" s="5">
        <f t="shared" si="785"/>
        <v>942.57629999999995</v>
      </c>
      <c r="L7229" s="7">
        <v>2.54</v>
      </c>
      <c r="M7229" s="7">
        <v>2131</v>
      </c>
      <c r="N7229" s="3">
        <v>45299</v>
      </c>
      <c r="O7229" s="4" t="str">
        <f t="shared" si="786"/>
        <v>2024-01</v>
      </c>
      <c r="P7229" s="4" t="str">
        <f t="shared" si="787"/>
        <v>01</v>
      </c>
      <c r="Q7229" s="4" t="str">
        <f t="shared" si="788"/>
        <v>January</v>
      </c>
      <c r="R7229" s="30" t="str">
        <f t="shared" si="789"/>
        <v>08</v>
      </c>
      <c r="W7229" t="str">
        <f t="shared" si="790"/>
        <v>ok</v>
      </c>
    </row>
    <row r="7230" spans="1:23" x14ac:dyDescent="0.3">
      <c r="A7230" t="s">
        <v>7272</v>
      </c>
      <c r="B7230" t="s">
        <v>63</v>
      </c>
      <c r="C7230" t="s">
        <v>18</v>
      </c>
      <c r="D7230" t="s">
        <v>64</v>
      </c>
      <c r="E7230" t="s">
        <v>45</v>
      </c>
      <c r="F7230" t="s">
        <v>38</v>
      </c>
      <c r="G7230" s="5">
        <v>18036.53</v>
      </c>
      <c r="H7230" s="5">
        <f t="shared" si="784"/>
        <v>324.65753999999993</v>
      </c>
      <c r="I7230" s="6">
        <v>4</v>
      </c>
      <c r="J7230" s="6">
        <v>72146.12</v>
      </c>
      <c r="K7230" s="5">
        <f t="shared" si="785"/>
        <v>1298.6301599999997</v>
      </c>
      <c r="L7230" s="7">
        <v>2.66</v>
      </c>
      <c r="M7230" s="7">
        <v>2897</v>
      </c>
      <c r="N7230" s="3">
        <v>45609</v>
      </c>
      <c r="O7230" s="4" t="str">
        <f t="shared" si="786"/>
        <v>2024-11</v>
      </c>
      <c r="P7230" s="4" t="str">
        <f t="shared" si="787"/>
        <v>11</v>
      </c>
      <c r="Q7230" s="4" t="str">
        <f t="shared" si="788"/>
        <v>November</v>
      </c>
      <c r="R7230" s="30" t="str">
        <f t="shared" si="789"/>
        <v>13</v>
      </c>
      <c r="W7230" t="str">
        <f t="shared" si="790"/>
        <v>ok</v>
      </c>
    </row>
    <row r="7231" spans="1:23" x14ac:dyDescent="0.3">
      <c r="A7231" t="s">
        <v>7273</v>
      </c>
      <c r="B7231" t="s">
        <v>51</v>
      </c>
      <c r="C7231" t="s">
        <v>29</v>
      </c>
      <c r="D7231" t="s">
        <v>52</v>
      </c>
      <c r="E7231" t="s">
        <v>14</v>
      </c>
      <c r="F7231" t="s">
        <v>38</v>
      </c>
      <c r="G7231" s="5">
        <v>11828.54</v>
      </c>
      <c r="H7231" s="5">
        <f t="shared" si="784"/>
        <v>212.91372000000001</v>
      </c>
      <c r="I7231" s="6">
        <v>3</v>
      </c>
      <c r="J7231" s="6">
        <v>35485.620000000003</v>
      </c>
      <c r="K7231" s="5">
        <f t="shared" si="785"/>
        <v>638.74116000000004</v>
      </c>
      <c r="L7231" s="7">
        <v>2.67</v>
      </c>
      <c r="M7231" s="7">
        <v>2726</v>
      </c>
      <c r="N7231" s="3">
        <v>45551</v>
      </c>
      <c r="O7231" s="4" t="str">
        <f t="shared" si="786"/>
        <v>2024-09</v>
      </c>
      <c r="P7231" s="4" t="str">
        <f t="shared" si="787"/>
        <v>09</v>
      </c>
      <c r="Q7231" s="4" t="str">
        <f t="shared" si="788"/>
        <v>September</v>
      </c>
      <c r="R7231" s="30" t="str">
        <f t="shared" si="789"/>
        <v>16</v>
      </c>
      <c r="W7231" t="str">
        <f t="shared" si="790"/>
        <v>ok</v>
      </c>
    </row>
    <row r="7232" spans="1:23" x14ac:dyDescent="0.3">
      <c r="A7232" t="s">
        <v>7274</v>
      </c>
      <c r="B7232" t="s">
        <v>17</v>
      </c>
      <c r="C7232" t="s">
        <v>18</v>
      </c>
      <c r="D7232" t="s">
        <v>19</v>
      </c>
      <c r="E7232" t="s">
        <v>14</v>
      </c>
      <c r="F7232" t="s">
        <v>15</v>
      </c>
      <c r="G7232" s="5">
        <v>3304.44</v>
      </c>
      <c r="H7232" s="5">
        <f t="shared" si="784"/>
        <v>59.47992</v>
      </c>
      <c r="I7232" s="6">
        <v>4</v>
      </c>
      <c r="J7232" s="6">
        <v>13217.76</v>
      </c>
      <c r="K7232" s="5">
        <f t="shared" si="785"/>
        <v>237.91968</v>
      </c>
      <c r="L7232" s="7">
        <v>2.17</v>
      </c>
      <c r="M7232" s="7">
        <v>370</v>
      </c>
      <c r="N7232" s="3">
        <v>45366</v>
      </c>
      <c r="O7232" s="4" t="str">
        <f t="shared" si="786"/>
        <v>2024-03</v>
      </c>
      <c r="P7232" s="4" t="str">
        <f t="shared" si="787"/>
        <v>03</v>
      </c>
      <c r="Q7232" s="4" t="str">
        <f t="shared" si="788"/>
        <v>March</v>
      </c>
      <c r="R7232" s="30" t="str">
        <f t="shared" si="789"/>
        <v>15</v>
      </c>
      <c r="W7232" t="str">
        <f t="shared" si="790"/>
        <v>ok</v>
      </c>
    </row>
    <row r="7233" spans="1:23" x14ac:dyDescent="0.3">
      <c r="A7233" t="s">
        <v>7275</v>
      </c>
      <c r="B7233" t="s">
        <v>36</v>
      </c>
      <c r="C7233" t="s">
        <v>18</v>
      </c>
      <c r="D7233" t="s">
        <v>37</v>
      </c>
      <c r="E7233" t="s">
        <v>20</v>
      </c>
      <c r="F7233" t="s">
        <v>26</v>
      </c>
      <c r="G7233" s="5">
        <v>17274.86</v>
      </c>
      <c r="H7233" s="5">
        <f t="shared" si="784"/>
        <v>310.94747999999998</v>
      </c>
      <c r="I7233" s="6">
        <v>1</v>
      </c>
      <c r="J7233" s="6">
        <v>17274.86</v>
      </c>
      <c r="K7233" s="5">
        <f t="shared" si="785"/>
        <v>310.94747999999998</v>
      </c>
      <c r="L7233" s="7">
        <v>3.19</v>
      </c>
      <c r="M7233" s="7">
        <v>1749</v>
      </c>
      <c r="N7233" s="3">
        <v>45302</v>
      </c>
      <c r="O7233" s="4" t="str">
        <f t="shared" si="786"/>
        <v>2024-01</v>
      </c>
      <c r="P7233" s="4" t="str">
        <f t="shared" si="787"/>
        <v>01</v>
      </c>
      <c r="Q7233" s="4" t="str">
        <f t="shared" si="788"/>
        <v>January</v>
      </c>
      <c r="R7233" s="30" t="str">
        <f t="shared" si="789"/>
        <v>11</v>
      </c>
      <c r="W7233" t="str">
        <f t="shared" si="790"/>
        <v>ok</v>
      </c>
    </row>
    <row r="7234" spans="1:23" x14ac:dyDescent="0.3">
      <c r="A7234" t="s">
        <v>7276</v>
      </c>
      <c r="B7234" t="s">
        <v>11</v>
      </c>
      <c r="C7234" t="s">
        <v>12</v>
      </c>
      <c r="D7234" t="s">
        <v>13</v>
      </c>
      <c r="E7234" t="s">
        <v>45</v>
      </c>
      <c r="F7234" t="s">
        <v>60</v>
      </c>
      <c r="G7234" s="5">
        <v>13258.31</v>
      </c>
      <c r="H7234" s="5">
        <f t="shared" si="784"/>
        <v>238.64957999999999</v>
      </c>
      <c r="I7234" s="6">
        <v>1</v>
      </c>
      <c r="J7234" s="6">
        <v>13258.31</v>
      </c>
      <c r="K7234" s="5">
        <f t="shared" si="785"/>
        <v>238.64957999999999</v>
      </c>
      <c r="L7234" s="7">
        <v>3.94</v>
      </c>
      <c r="M7234" s="7">
        <v>3597</v>
      </c>
      <c r="N7234" s="3">
        <v>45621</v>
      </c>
      <c r="O7234" s="4" t="str">
        <f t="shared" si="786"/>
        <v>2024-11</v>
      </c>
      <c r="P7234" s="4" t="str">
        <f t="shared" si="787"/>
        <v>11</v>
      </c>
      <c r="Q7234" s="4" t="str">
        <f t="shared" si="788"/>
        <v>November</v>
      </c>
      <c r="R7234" s="30" t="str">
        <f t="shared" si="789"/>
        <v>25</v>
      </c>
      <c r="W7234" t="str">
        <f t="shared" si="790"/>
        <v>ok</v>
      </c>
    </row>
    <row r="7235" spans="1:23" x14ac:dyDescent="0.3">
      <c r="A7235" t="s">
        <v>7277</v>
      </c>
      <c r="B7235" t="s">
        <v>17</v>
      </c>
      <c r="C7235" t="s">
        <v>18</v>
      </c>
      <c r="D7235" t="s">
        <v>19</v>
      </c>
      <c r="E7235" t="s">
        <v>14</v>
      </c>
      <c r="F7235" t="s">
        <v>15</v>
      </c>
      <c r="G7235" s="5">
        <v>10819.44</v>
      </c>
      <c r="H7235" s="5">
        <f t="shared" ref="H7235:H7298" si="791">G7235*0.018</f>
        <v>194.74992</v>
      </c>
      <c r="I7235" s="6">
        <v>5</v>
      </c>
      <c r="J7235" s="6">
        <v>54097.2</v>
      </c>
      <c r="K7235" s="5">
        <f t="shared" ref="K7235:K7298" si="792">H7235*I7235</f>
        <v>973.74959999999999</v>
      </c>
      <c r="L7235" s="7">
        <v>1.19</v>
      </c>
      <c r="M7235" s="7">
        <v>3783</v>
      </c>
      <c r="N7235" s="3">
        <v>45509</v>
      </c>
      <c r="O7235" s="4" t="str">
        <f t="shared" ref="O7235:O7298" si="793">TEXT(N7235,"yyyy-mm")</f>
        <v>2024-08</v>
      </c>
      <c r="P7235" s="4" t="str">
        <f t="shared" ref="P7235:P7298" si="794">TEXT(N7235,"mm")</f>
        <v>08</v>
      </c>
      <c r="Q7235" s="4" t="str">
        <f t="shared" ref="Q7235:Q7298" si="795">TEXT(DATE(2024,P7235,1),"mmmm")</f>
        <v>August</v>
      </c>
      <c r="R7235" s="30" t="str">
        <f t="shared" ref="R7235:R7298" si="796">TEXT(N7235,"dd")</f>
        <v>05</v>
      </c>
      <c r="W7235" t="str">
        <f t="shared" ref="W7235:W7298" si="797">IF(G7235*I7235=J7235,"ok","False")</f>
        <v>ok</v>
      </c>
    </row>
    <row r="7236" spans="1:23" x14ac:dyDescent="0.3">
      <c r="A7236" t="s">
        <v>7278</v>
      </c>
      <c r="B7236" t="s">
        <v>36</v>
      </c>
      <c r="C7236" t="s">
        <v>18</v>
      </c>
      <c r="D7236" t="s">
        <v>37</v>
      </c>
      <c r="E7236" t="s">
        <v>14</v>
      </c>
      <c r="F7236" t="s">
        <v>26</v>
      </c>
      <c r="G7236" s="5">
        <v>13086.68</v>
      </c>
      <c r="H7236" s="5">
        <f t="shared" si="791"/>
        <v>235.56023999999999</v>
      </c>
      <c r="I7236" s="6">
        <v>1</v>
      </c>
      <c r="J7236" s="6">
        <v>13086.68</v>
      </c>
      <c r="K7236" s="5">
        <f t="shared" si="792"/>
        <v>235.56023999999999</v>
      </c>
      <c r="L7236" s="7">
        <v>4.42</v>
      </c>
      <c r="M7236" s="7">
        <v>410</v>
      </c>
      <c r="N7236" s="3">
        <v>45297</v>
      </c>
      <c r="O7236" s="4" t="str">
        <f t="shared" si="793"/>
        <v>2024-01</v>
      </c>
      <c r="P7236" s="4" t="str">
        <f t="shared" si="794"/>
        <v>01</v>
      </c>
      <c r="Q7236" s="4" t="str">
        <f t="shared" si="795"/>
        <v>January</v>
      </c>
      <c r="R7236" s="30" t="str">
        <f t="shared" si="796"/>
        <v>06</v>
      </c>
      <c r="W7236" t="str">
        <f t="shared" si="797"/>
        <v>ok</v>
      </c>
    </row>
    <row r="7237" spans="1:23" x14ac:dyDescent="0.3">
      <c r="A7237" t="s">
        <v>7279</v>
      </c>
      <c r="B7237" t="s">
        <v>33</v>
      </c>
      <c r="C7237" t="s">
        <v>12</v>
      </c>
      <c r="D7237" t="s">
        <v>34</v>
      </c>
      <c r="E7237" t="s">
        <v>14</v>
      </c>
      <c r="F7237" t="s">
        <v>31</v>
      </c>
      <c r="G7237" s="5">
        <v>1853.61</v>
      </c>
      <c r="H7237" s="5">
        <f t="shared" si="791"/>
        <v>33.364979999999996</v>
      </c>
      <c r="I7237" s="6">
        <v>1</v>
      </c>
      <c r="J7237" s="6">
        <v>1853.61</v>
      </c>
      <c r="K7237" s="5">
        <f t="shared" si="792"/>
        <v>33.364979999999996</v>
      </c>
      <c r="L7237" s="7">
        <v>2.74</v>
      </c>
      <c r="M7237" s="7">
        <v>1175</v>
      </c>
      <c r="N7237" s="3">
        <v>45625</v>
      </c>
      <c r="O7237" s="4" t="str">
        <f t="shared" si="793"/>
        <v>2024-11</v>
      </c>
      <c r="P7237" s="4" t="str">
        <f t="shared" si="794"/>
        <v>11</v>
      </c>
      <c r="Q7237" s="4" t="str">
        <f t="shared" si="795"/>
        <v>November</v>
      </c>
      <c r="R7237" s="30" t="str">
        <f t="shared" si="796"/>
        <v>29</v>
      </c>
      <c r="W7237" t="str">
        <f t="shared" si="797"/>
        <v>ok</v>
      </c>
    </row>
    <row r="7238" spans="1:23" x14ac:dyDescent="0.3">
      <c r="A7238" t="s">
        <v>7280</v>
      </c>
      <c r="B7238" t="s">
        <v>51</v>
      </c>
      <c r="C7238" t="s">
        <v>29</v>
      </c>
      <c r="D7238" t="s">
        <v>52</v>
      </c>
      <c r="E7238" t="s">
        <v>14</v>
      </c>
      <c r="F7238" t="s">
        <v>31</v>
      </c>
      <c r="G7238" s="5">
        <v>14452.05</v>
      </c>
      <c r="H7238" s="5">
        <f t="shared" si="791"/>
        <v>260.13689999999997</v>
      </c>
      <c r="I7238" s="6">
        <v>3</v>
      </c>
      <c r="J7238" s="6">
        <v>43356.15</v>
      </c>
      <c r="K7238" s="5">
        <f t="shared" si="792"/>
        <v>780.41069999999991</v>
      </c>
      <c r="L7238" s="7">
        <v>4.82</v>
      </c>
      <c r="M7238" s="7">
        <v>1410</v>
      </c>
      <c r="N7238" s="3">
        <v>45333</v>
      </c>
      <c r="O7238" s="4" t="str">
        <f t="shared" si="793"/>
        <v>2024-02</v>
      </c>
      <c r="P7238" s="4" t="str">
        <f t="shared" si="794"/>
        <v>02</v>
      </c>
      <c r="Q7238" s="4" t="str">
        <f t="shared" si="795"/>
        <v>February</v>
      </c>
      <c r="R7238" s="30" t="str">
        <f t="shared" si="796"/>
        <v>11</v>
      </c>
      <c r="W7238" t="str">
        <f t="shared" si="797"/>
        <v>ok</v>
      </c>
    </row>
    <row r="7239" spans="1:23" x14ac:dyDescent="0.3">
      <c r="A7239" t="s">
        <v>7281</v>
      </c>
      <c r="B7239" t="s">
        <v>17</v>
      </c>
      <c r="C7239" t="s">
        <v>18</v>
      </c>
      <c r="D7239" t="s">
        <v>19</v>
      </c>
      <c r="E7239" t="s">
        <v>45</v>
      </c>
      <c r="F7239" t="s">
        <v>21</v>
      </c>
      <c r="G7239" s="5">
        <v>6864.06</v>
      </c>
      <c r="H7239" s="5">
        <f t="shared" si="791"/>
        <v>123.55307999999999</v>
      </c>
      <c r="I7239" s="6">
        <v>4</v>
      </c>
      <c r="J7239" s="6">
        <v>27456.240000000002</v>
      </c>
      <c r="K7239" s="5">
        <f t="shared" si="792"/>
        <v>494.21231999999998</v>
      </c>
      <c r="L7239" s="7">
        <v>3.93</v>
      </c>
      <c r="M7239" s="7">
        <v>2131</v>
      </c>
      <c r="N7239" s="3">
        <v>45483</v>
      </c>
      <c r="O7239" s="4" t="str">
        <f t="shared" si="793"/>
        <v>2024-07</v>
      </c>
      <c r="P7239" s="4" t="str">
        <f t="shared" si="794"/>
        <v>07</v>
      </c>
      <c r="Q7239" s="4" t="str">
        <f t="shared" si="795"/>
        <v>July</v>
      </c>
      <c r="R7239" s="30" t="str">
        <f t="shared" si="796"/>
        <v>10</v>
      </c>
      <c r="W7239" t="str">
        <f t="shared" si="797"/>
        <v>ok</v>
      </c>
    </row>
    <row r="7240" spans="1:23" x14ac:dyDescent="0.3">
      <c r="A7240" t="s">
        <v>7282</v>
      </c>
      <c r="B7240" t="s">
        <v>47</v>
      </c>
      <c r="C7240" t="s">
        <v>12</v>
      </c>
      <c r="D7240" t="s">
        <v>48</v>
      </c>
      <c r="E7240" t="s">
        <v>45</v>
      </c>
      <c r="F7240" t="s">
        <v>38</v>
      </c>
      <c r="G7240" s="5">
        <v>19286.52</v>
      </c>
      <c r="H7240" s="5">
        <f t="shared" si="791"/>
        <v>347.15735999999998</v>
      </c>
      <c r="I7240" s="6">
        <v>1</v>
      </c>
      <c r="J7240" s="6">
        <v>19286.52</v>
      </c>
      <c r="K7240" s="5">
        <f t="shared" si="792"/>
        <v>347.15735999999998</v>
      </c>
      <c r="L7240" s="7">
        <v>2.36</v>
      </c>
      <c r="M7240" s="7">
        <v>4009</v>
      </c>
      <c r="N7240" s="3">
        <v>45381</v>
      </c>
      <c r="O7240" s="4" t="str">
        <f t="shared" si="793"/>
        <v>2024-03</v>
      </c>
      <c r="P7240" s="4" t="str">
        <f t="shared" si="794"/>
        <v>03</v>
      </c>
      <c r="Q7240" s="4" t="str">
        <f t="shared" si="795"/>
        <v>March</v>
      </c>
      <c r="R7240" s="30" t="str">
        <f t="shared" si="796"/>
        <v>30</v>
      </c>
      <c r="W7240" t="str">
        <f t="shared" si="797"/>
        <v>ok</v>
      </c>
    </row>
    <row r="7241" spans="1:23" x14ac:dyDescent="0.3">
      <c r="A7241" t="s">
        <v>7283</v>
      </c>
      <c r="B7241" t="s">
        <v>11</v>
      </c>
      <c r="C7241" t="s">
        <v>12</v>
      </c>
      <c r="D7241" t="s">
        <v>13</v>
      </c>
      <c r="E7241" t="s">
        <v>14</v>
      </c>
      <c r="F7241" t="s">
        <v>38</v>
      </c>
      <c r="G7241" s="5">
        <v>13397.29</v>
      </c>
      <c r="H7241" s="5">
        <f t="shared" si="791"/>
        <v>241.15122</v>
      </c>
      <c r="I7241" s="6">
        <v>2</v>
      </c>
      <c r="J7241" s="6">
        <v>26794.58</v>
      </c>
      <c r="K7241" s="5">
        <f t="shared" si="792"/>
        <v>482.30243999999999</v>
      </c>
      <c r="L7241" s="7">
        <v>3.07</v>
      </c>
      <c r="M7241" s="7">
        <v>2736</v>
      </c>
      <c r="N7241" s="3">
        <v>45346</v>
      </c>
      <c r="O7241" s="4" t="str">
        <f t="shared" si="793"/>
        <v>2024-02</v>
      </c>
      <c r="P7241" s="4" t="str">
        <f t="shared" si="794"/>
        <v>02</v>
      </c>
      <c r="Q7241" s="4" t="str">
        <f t="shared" si="795"/>
        <v>February</v>
      </c>
      <c r="R7241" s="30" t="str">
        <f t="shared" si="796"/>
        <v>24</v>
      </c>
      <c r="W7241" t="str">
        <f t="shared" si="797"/>
        <v>ok</v>
      </c>
    </row>
    <row r="7242" spans="1:23" x14ac:dyDescent="0.3">
      <c r="A7242" t="s">
        <v>7284</v>
      </c>
      <c r="B7242" t="s">
        <v>33</v>
      </c>
      <c r="C7242" t="s">
        <v>12</v>
      </c>
      <c r="D7242" t="s">
        <v>34</v>
      </c>
      <c r="E7242" t="s">
        <v>20</v>
      </c>
      <c r="F7242" t="s">
        <v>15</v>
      </c>
      <c r="G7242" s="5">
        <v>10875.96</v>
      </c>
      <c r="H7242" s="5">
        <f t="shared" si="791"/>
        <v>195.76727999999997</v>
      </c>
      <c r="I7242" s="6">
        <v>3</v>
      </c>
      <c r="J7242" s="6">
        <v>32627.88</v>
      </c>
      <c r="K7242" s="5">
        <f t="shared" si="792"/>
        <v>587.30183999999986</v>
      </c>
      <c r="L7242" s="7">
        <v>2.4</v>
      </c>
      <c r="M7242" s="7">
        <v>233</v>
      </c>
      <c r="N7242" s="3">
        <v>45619</v>
      </c>
      <c r="O7242" s="4" t="str">
        <f t="shared" si="793"/>
        <v>2024-11</v>
      </c>
      <c r="P7242" s="4" t="str">
        <f t="shared" si="794"/>
        <v>11</v>
      </c>
      <c r="Q7242" s="4" t="str">
        <f t="shared" si="795"/>
        <v>November</v>
      </c>
      <c r="R7242" s="30" t="str">
        <f t="shared" si="796"/>
        <v>23</v>
      </c>
      <c r="W7242" t="str">
        <f t="shared" si="797"/>
        <v>ok</v>
      </c>
    </row>
    <row r="7243" spans="1:23" x14ac:dyDescent="0.3">
      <c r="A7243" t="s">
        <v>7285</v>
      </c>
      <c r="B7243" t="s">
        <v>28</v>
      </c>
      <c r="C7243" t="s">
        <v>29</v>
      </c>
      <c r="D7243" t="s">
        <v>30</v>
      </c>
      <c r="E7243" t="s">
        <v>45</v>
      </c>
      <c r="F7243" t="s">
        <v>26</v>
      </c>
      <c r="G7243" s="5">
        <v>3144.19</v>
      </c>
      <c r="H7243" s="5">
        <f t="shared" si="791"/>
        <v>56.595419999999997</v>
      </c>
      <c r="I7243" s="6">
        <v>1</v>
      </c>
      <c r="J7243" s="6">
        <v>3144.19</v>
      </c>
      <c r="K7243" s="5">
        <f t="shared" si="792"/>
        <v>56.595419999999997</v>
      </c>
      <c r="L7243" s="7">
        <v>1.62</v>
      </c>
      <c r="M7243" s="7">
        <v>2039</v>
      </c>
      <c r="N7243" s="3">
        <v>45329</v>
      </c>
      <c r="O7243" s="4" t="str">
        <f t="shared" si="793"/>
        <v>2024-02</v>
      </c>
      <c r="P7243" s="4" t="str">
        <f t="shared" si="794"/>
        <v>02</v>
      </c>
      <c r="Q7243" s="4" t="str">
        <f t="shared" si="795"/>
        <v>February</v>
      </c>
      <c r="R7243" s="30" t="str">
        <f t="shared" si="796"/>
        <v>07</v>
      </c>
      <c r="W7243" t="str">
        <f t="shared" si="797"/>
        <v>ok</v>
      </c>
    </row>
    <row r="7244" spans="1:23" x14ac:dyDescent="0.3">
      <c r="A7244" t="s">
        <v>7286</v>
      </c>
      <c r="B7244" t="s">
        <v>17</v>
      </c>
      <c r="C7244" t="s">
        <v>18</v>
      </c>
      <c r="D7244" t="s">
        <v>19</v>
      </c>
      <c r="E7244" t="s">
        <v>14</v>
      </c>
      <c r="F7244" t="s">
        <v>31</v>
      </c>
      <c r="G7244" s="5">
        <v>11949.59</v>
      </c>
      <c r="H7244" s="5">
        <f t="shared" si="791"/>
        <v>215.09261999999998</v>
      </c>
      <c r="I7244" s="6">
        <v>5</v>
      </c>
      <c r="J7244" s="6">
        <v>59747.95</v>
      </c>
      <c r="K7244" s="5">
        <f t="shared" si="792"/>
        <v>1075.4630999999999</v>
      </c>
      <c r="L7244" s="7">
        <v>2.5</v>
      </c>
      <c r="M7244" s="7">
        <v>2942</v>
      </c>
      <c r="N7244" s="3">
        <v>45308</v>
      </c>
      <c r="O7244" s="4" t="str">
        <f t="shared" si="793"/>
        <v>2024-01</v>
      </c>
      <c r="P7244" s="4" t="str">
        <f t="shared" si="794"/>
        <v>01</v>
      </c>
      <c r="Q7244" s="4" t="str">
        <f t="shared" si="795"/>
        <v>January</v>
      </c>
      <c r="R7244" s="30" t="str">
        <f t="shared" si="796"/>
        <v>17</v>
      </c>
      <c r="W7244" t="str">
        <f t="shared" si="797"/>
        <v>ok</v>
      </c>
    </row>
    <row r="7245" spans="1:23" x14ac:dyDescent="0.3">
      <c r="A7245" t="s">
        <v>7287</v>
      </c>
      <c r="B7245" t="s">
        <v>36</v>
      </c>
      <c r="C7245" t="s">
        <v>18</v>
      </c>
      <c r="D7245" t="s">
        <v>37</v>
      </c>
      <c r="E7245" t="s">
        <v>14</v>
      </c>
      <c r="F7245" t="s">
        <v>21</v>
      </c>
      <c r="G7245" s="5">
        <v>14344.31</v>
      </c>
      <c r="H7245" s="5">
        <f t="shared" si="791"/>
        <v>258.19757999999996</v>
      </c>
      <c r="I7245" s="6">
        <v>4</v>
      </c>
      <c r="J7245" s="6">
        <v>57377.24</v>
      </c>
      <c r="K7245" s="5">
        <f t="shared" si="792"/>
        <v>1032.7903199999998</v>
      </c>
      <c r="L7245" s="7">
        <v>1.41</v>
      </c>
      <c r="M7245" s="7">
        <v>3829</v>
      </c>
      <c r="N7245" s="3">
        <v>45312</v>
      </c>
      <c r="O7245" s="4" t="str">
        <f t="shared" si="793"/>
        <v>2024-01</v>
      </c>
      <c r="P7245" s="4" t="str">
        <f t="shared" si="794"/>
        <v>01</v>
      </c>
      <c r="Q7245" s="4" t="str">
        <f t="shared" si="795"/>
        <v>January</v>
      </c>
      <c r="R7245" s="30" t="str">
        <f t="shared" si="796"/>
        <v>21</v>
      </c>
      <c r="W7245" t="str">
        <f t="shared" si="797"/>
        <v>ok</v>
      </c>
    </row>
    <row r="7246" spans="1:23" x14ac:dyDescent="0.3">
      <c r="A7246" t="s">
        <v>7288</v>
      </c>
      <c r="B7246" t="s">
        <v>28</v>
      </c>
      <c r="C7246" t="s">
        <v>29</v>
      </c>
      <c r="D7246" t="s">
        <v>30</v>
      </c>
      <c r="E7246" t="s">
        <v>45</v>
      </c>
      <c r="F7246" t="s">
        <v>26</v>
      </c>
      <c r="G7246" s="5">
        <v>16106.43</v>
      </c>
      <c r="H7246" s="5">
        <f t="shared" si="791"/>
        <v>289.91573999999997</v>
      </c>
      <c r="I7246" s="6">
        <v>5</v>
      </c>
      <c r="J7246" s="6">
        <v>80532.149999999994</v>
      </c>
      <c r="K7246" s="5">
        <f t="shared" si="792"/>
        <v>1449.5786999999998</v>
      </c>
      <c r="L7246" s="7">
        <v>1.21</v>
      </c>
      <c r="M7246" s="7">
        <v>3499</v>
      </c>
      <c r="N7246" s="3">
        <v>45629</v>
      </c>
      <c r="O7246" s="4" t="str">
        <f t="shared" si="793"/>
        <v>2024-12</v>
      </c>
      <c r="P7246" s="4" t="str">
        <f t="shared" si="794"/>
        <v>12</v>
      </c>
      <c r="Q7246" s="4" t="str">
        <f t="shared" si="795"/>
        <v>December</v>
      </c>
      <c r="R7246" s="30" t="str">
        <f t="shared" si="796"/>
        <v>03</v>
      </c>
      <c r="W7246" t="str">
        <f t="shared" si="797"/>
        <v>ok</v>
      </c>
    </row>
    <row r="7247" spans="1:23" x14ac:dyDescent="0.3">
      <c r="A7247" t="s">
        <v>7289</v>
      </c>
      <c r="B7247" t="s">
        <v>63</v>
      </c>
      <c r="C7247" t="s">
        <v>18</v>
      </c>
      <c r="D7247" t="s">
        <v>64</v>
      </c>
      <c r="E7247" t="s">
        <v>14</v>
      </c>
      <c r="F7247" t="s">
        <v>21</v>
      </c>
      <c r="G7247" s="5">
        <v>16128.05</v>
      </c>
      <c r="H7247" s="5">
        <f t="shared" si="791"/>
        <v>290.30489999999998</v>
      </c>
      <c r="I7247" s="6">
        <v>2</v>
      </c>
      <c r="J7247" s="6">
        <v>32256.1</v>
      </c>
      <c r="K7247" s="5">
        <f t="shared" si="792"/>
        <v>580.60979999999995</v>
      </c>
      <c r="L7247" s="7">
        <v>4.58</v>
      </c>
      <c r="M7247" s="7">
        <v>3709</v>
      </c>
      <c r="N7247" s="3">
        <v>45633</v>
      </c>
      <c r="O7247" s="4" t="str">
        <f t="shared" si="793"/>
        <v>2024-12</v>
      </c>
      <c r="P7247" s="4" t="str">
        <f t="shared" si="794"/>
        <v>12</v>
      </c>
      <c r="Q7247" s="4" t="str">
        <f t="shared" si="795"/>
        <v>December</v>
      </c>
      <c r="R7247" s="30" t="str">
        <f t="shared" si="796"/>
        <v>07</v>
      </c>
      <c r="W7247" t="str">
        <f t="shared" si="797"/>
        <v>ok</v>
      </c>
    </row>
    <row r="7248" spans="1:23" x14ac:dyDescent="0.3">
      <c r="A7248" t="s">
        <v>7290</v>
      </c>
      <c r="B7248" t="s">
        <v>47</v>
      </c>
      <c r="C7248" t="s">
        <v>12</v>
      </c>
      <c r="D7248" t="s">
        <v>48</v>
      </c>
      <c r="E7248" t="s">
        <v>20</v>
      </c>
      <c r="F7248" t="s">
        <v>38</v>
      </c>
      <c r="G7248" s="5">
        <v>8136.16</v>
      </c>
      <c r="H7248" s="5">
        <f t="shared" si="791"/>
        <v>146.45087999999998</v>
      </c>
      <c r="I7248" s="6">
        <v>1</v>
      </c>
      <c r="J7248" s="6">
        <v>8136.16</v>
      </c>
      <c r="K7248" s="5">
        <f t="shared" si="792"/>
        <v>146.45087999999998</v>
      </c>
      <c r="L7248" s="7">
        <v>3.19</v>
      </c>
      <c r="M7248" s="7">
        <v>1202</v>
      </c>
      <c r="N7248" s="3">
        <v>45392</v>
      </c>
      <c r="O7248" s="4" t="str">
        <f t="shared" si="793"/>
        <v>2024-04</v>
      </c>
      <c r="P7248" s="4" t="str">
        <f t="shared" si="794"/>
        <v>04</v>
      </c>
      <c r="Q7248" s="4" t="str">
        <f t="shared" si="795"/>
        <v>April</v>
      </c>
      <c r="R7248" s="30" t="str">
        <f t="shared" si="796"/>
        <v>10</v>
      </c>
      <c r="W7248" t="str">
        <f t="shared" si="797"/>
        <v>ok</v>
      </c>
    </row>
    <row r="7249" spans="1:23" x14ac:dyDescent="0.3">
      <c r="A7249" t="s">
        <v>7291</v>
      </c>
      <c r="B7249" t="s">
        <v>23</v>
      </c>
      <c r="C7249" t="s">
        <v>24</v>
      </c>
      <c r="D7249" t="s">
        <v>25</v>
      </c>
      <c r="E7249" t="s">
        <v>14</v>
      </c>
      <c r="F7249" t="s">
        <v>31</v>
      </c>
      <c r="G7249" s="5">
        <v>19359.68</v>
      </c>
      <c r="H7249" s="5">
        <f t="shared" si="791"/>
        <v>348.47423999999995</v>
      </c>
      <c r="I7249" s="6">
        <v>3</v>
      </c>
      <c r="J7249" s="6">
        <v>58079.040000000001</v>
      </c>
      <c r="K7249" s="5">
        <f t="shared" si="792"/>
        <v>1045.4227199999998</v>
      </c>
      <c r="L7249" s="7">
        <v>2</v>
      </c>
      <c r="M7249" s="7">
        <v>795</v>
      </c>
      <c r="N7249" s="3">
        <v>45552</v>
      </c>
      <c r="O7249" s="4" t="str">
        <f t="shared" si="793"/>
        <v>2024-09</v>
      </c>
      <c r="P7249" s="4" t="str">
        <f t="shared" si="794"/>
        <v>09</v>
      </c>
      <c r="Q7249" s="4" t="str">
        <f t="shared" si="795"/>
        <v>September</v>
      </c>
      <c r="R7249" s="30" t="str">
        <f t="shared" si="796"/>
        <v>17</v>
      </c>
      <c r="W7249" t="str">
        <f t="shared" si="797"/>
        <v>ok</v>
      </c>
    </row>
    <row r="7250" spans="1:23" x14ac:dyDescent="0.3">
      <c r="A7250" t="s">
        <v>7292</v>
      </c>
      <c r="B7250" t="s">
        <v>17</v>
      </c>
      <c r="C7250" t="s">
        <v>18</v>
      </c>
      <c r="D7250" t="s">
        <v>19</v>
      </c>
      <c r="E7250" t="s">
        <v>20</v>
      </c>
      <c r="F7250" t="s">
        <v>31</v>
      </c>
      <c r="G7250" s="5">
        <v>10368.879999999999</v>
      </c>
      <c r="H7250" s="5">
        <f t="shared" si="791"/>
        <v>186.63983999999996</v>
      </c>
      <c r="I7250" s="6">
        <v>2</v>
      </c>
      <c r="J7250" s="6">
        <v>20737.759999999998</v>
      </c>
      <c r="K7250" s="5">
        <f t="shared" si="792"/>
        <v>373.27967999999993</v>
      </c>
      <c r="L7250" s="7">
        <v>4.16</v>
      </c>
      <c r="M7250" s="7">
        <v>3794</v>
      </c>
      <c r="N7250" s="3">
        <v>45617</v>
      </c>
      <c r="O7250" s="4" t="str">
        <f t="shared" si="793"/>
        <v>2024-11</v>
      </c>
      <c r="P7250" s="4" t="str">
        <f t="shared" si="794"/>
        <v>11</v>
      </c>
      <c r="Q7250" s="4" t="str">
        <f t="shared" si="795"/>
        <v>November</v>
      </c>
      <c r="R7250" s="30" t="str">
        <f t="shared" si="796"/>
        <v>21</v>
      </c>
      <c r="W7250" t="str">
        <f t="shared" si="797"/>
        <v>ok</v>
      </c>
    </row>
    <row r="7251" spans="1:23" x14ac:dyDescent="0.3">
      <c r="A7251" t="s">
        <v>7293</v>
      </c>
      <c r="B7251" t="s">
        <v>17</v>
      </c>
      <c r="C7251" t="s">
        <v>18</v>
      </c>
      <c r="D7251" t="s">
        <v>19</v>
      </c>
      <c r="E7251" t="s">
        <v>14</v>
      </c>
      <c r="F7251" t="s">
        <v>31</v>
      </c>
      <c r="G7251" s="5">
        <v>10248.969999999999</v>
      </c>
      <c r="H7251" s="5">
        <f t="shared" si="791"/>
        <v>184.48145999999997</v>
      </c>
      <c r="I7251" s="6">
        <v>1</v>
      </c>
      <c r="J7251" s="6">
        <v>10248.969999999999</v>
      </c>
      <c r="K7251" s="5">
        <f t="shared" si="792"/>
        <v>184.48145999999997</v>
      </c>
      <c r="L7251" s="7">
        <v>4.46</v>
      </c>
      <c r="M7251" s="7">
        <v>1922</v>
      </c>
      <c r="N7251" s="3">
        <v>45392</v>
      </c>
      <c r="O7251" s="4" t="str">
        <f t="shared" si="793"/>
        <v>2024-04</v>
      </c>
      <c r="P7251" s="4" t="str">
        <f t="shared" si="794"/>
        <v>04</v>
      </c>
      <c r="Q7251" s="4" t="str">
        <f t="shared" si="795"/>
        <v>April</v>
      </c>
      <c r="R7251" s="30" t="str">
        <f t="shared" si="796"/>
        <v>10</v>
      </c>
      <c r="W7251" t="str">
        <f t="shared" si="797"/>
        <v>ok</v>
      </c>
    </row>
    <row r="7252" spans="1:23" x14ac:dyDescent="0.3">
      <c r="A7252" t="s">
        <v>7294</v>
      </c>
      <c r="B7252" t="s">
        <v>47</v>
      </c>
      <c r="C7252" t="s">
        <v>12</v>
      </c>
      <c r="D7252" t="s">
        <v>48</v>
      </c>
      <c r="E7252" t="s">
        <v>14</v>
      </c>
      <c r="F7252" t="s">
        <v>38</v>
      </c>
      <c r="G7252" s="5">
        <v>2081.52</v>
      </c>
      <c r="H7252" s="5">
        <f t="shared" si="791"/>
        <v>37.467359999999999</v>
      </c>
      <c r="I7252" s="6">
        <v>1</v>
      </c>
      <c r="J7252" s="6">
        <v>2081.52</v>
      </c>
      <c r="K7252" s="5">
        <f t="shared" si="792"/>
        <v>37.467359999999999</v>
      </c>
      <c r="L7252" s="7">
        <v>1.72</v>
      </c>
      <c r="M7252" s="7">
        <v>2715</v>
      </c>
      <c r="N7252" s="3">
        <v>45374</v>
      </c>
      <c r="O7252" s="4" t="str">
        <f t="shared" si="793"/>
        <v>2024-03</v>
      </c>
      <c r="P7252" s="4" t="str">
        <f t="shared" si="794"/>
        <v>03</v>
      </c>
      <c r="Q7252" s="4" t="str">
        <f t="shared" si="795"/>
        <v>March</v>
      </c>
      <c r="R7252" s="30" t="str">
        <f t="shared" si="796"/>
        <v>23</v>
      </c>
      <c r="W7252" t="str">
        <f t="shared" si="797"/>
        <v>ok</v>
      </c>
    </row>
    <row r="7253" spans="1:23" x14ac:dyDescent="0.3">
      <c r="A7253" t="s">
        <v>7295</v>
      </c>
      <c r="B7253" t="s">
        <v>23</v>
      </c>
      <c r="C7253" t="s">
        <v>24</v>
      </c>
      <c r="D7253" t="s">
        <v>25</v>
      </c>
      <c r="E7253" t="s">
        <v>14</v>
      </c>
      <c r="F7253" t="s">
        <v>31</v>
      </c>
      <c r="G7253" s="5">
        <v>15442.05</v>
      </c>
      <c r="H7253" s="5">
        <f t="shared" si="791"/>
        <v>277.95689999999996</v>
      </c>
      <c r="I7253" s="6">
        <v>3</v>
      </c>
      <c r="J7253" s="6">
        <v>46326.15</v>
      </c>
      <c r="K7253" s="5">
        <f t="shared" si="792"/>
        <v>833.87069999999994</v>
      </c>
      <c r="L7253" s="7">
        <v>3.92</v>
      </c>
      <c r="M7253" s="7">
        <v>349</v>
      </c>
      <c r="N7253" s="3">
        <v>45371</v>
      </c>
      <c r="O7253" s="4" t="str">
        <f t="shared" si="793"/>
        <v>2024-03</v>
      </c>
      <c r="P7253" s="4" t="str">
        <f t="shared" si="794"/>
        <v>03</v>
      </c>
      <c r="Q7253" s="4" t="str">
        <f t="shared" si="795"/>
        <v>March</v>
      </c>
      <c r="R7253" s="30" t="str">
        <f t="shared" si="796"/>
        <v>20</v>
      </c>
      <c r="W7253" t="str">
        <f t="shared" si="797"/>
        <v>ok</v>
      </c>
    </row>
    <row r="7254" spans="1:23" x14ac:dyDescent="0.3">
      <c r="A7254" t="s">
        <v>7296</v>
      </c>
      <c r="B7254" t="s">
        <v>51</v>
      </c>
      <c r="C7254" t="s">
        <v>29</v>
      </c>
      <c r="D7254" t="s">
        <v>52</v>
      </c>
      <c r="E7254" t="s">
        <v>14</v>
      </c>
      <c r="F7254" t="s">
        <v>15</v>
      </c>
      <c r="G7254" s="5">
        <v>10849.12</v>
      </c>
      <c r="H7254" s="5">
        <f t="shared" si="791"/>
        <v>195.28415999999999</v>
      </c>
      <c r="I7254" s="6">
        <v>5</v>
      </c>
      <c r="J7254" s="6">
        <v>54245.599999999999</v>
      </c>
      <c r="K7254" s="5">
        <f t="shared" si="792"/>
        <v>976.42079999999987</v>
      </c>
      <c r="L7254" s="7">
        <v>2.29</v>
      </c>
      <c r="M7254" s="7">
        <v>4192</v>
      </c>
      <c r="N7254" s="3">
        <v>45519</v>
      </c>
      <c r="O7254" s="4" t="str">
        <f t="shared" si="793"/>
        <v>2024-08</v>
      </c>
      <c r="P7254" s="4" t="str">
        <f t="shared" si="794"/>
        <v>08</v>
      </c>
      <c r="Q7254" s="4" t="str">
        <f t="shared" si="795"/>
        <v>August</v>
      </c>
      <c r="R7254" s="30" t="str">
        <f t="shared" si="796"/>
        <v>15</v>
      </c>
      <c r="W7254" t="str">
        <f t="shared" si="797"/>
        <v>ok</v>
      </c>
    </row>
    <row r="7255" spans="1:23" x14ac:dyDescent="0.3">
      <c r="A7255" t="s">
        <v>7297</v>
      </c>
      <c r="B7255" t="s">
        <v>28</v>
      </c>
      <c r="C7255" t="s">
        <v>29</v>
      </c>
      <c r="D7255" t="s">
        <v>30</v>
      </c>
      <c r="E7255" t="s">
        <v>20</v>
      </c>
      <c r="F7255" t="s">
        <v>31</v>
      </c>
      <c r="G7255" s="5">
        <v>6121.26</v>
      </c>
      <c r="H7255" s="5">
        <f t="shared" si="791"/>
        <v>110.18267999999999</v>
      </c>
      <c r="I7255" s="6">
        <v>5</v>
      </c>
      <c r="J7255" s="6">
        <v>30606.3</v>
      </c>
      <c r="K7255" s="5">
        <f t="shared" si="792"/>
        <v>550.91339999999991</v>
      </c>
      <c r="L7255" s="7">
        <v>2.9</v>
      </c>
      <c r="M7255" s="7">
        <v>3894</v>
      </c>
      <c r="N7255" s="3">
        <v>45379</v>
      </c>
      <c r="O7255" s="4" t="str">
        <f t="shared" si="793"/>
        <v>2024-03</v>
      </c>
      <c r="P7255" s="4" t="str">
        <f t="shared" si="794"/>
        <v>03</v>
      </c>
      <c r="Q7255" s="4" t="str">
        <f t="shared" si="795"/>
        <v>March</v>
      </c>
      <c r="R7255" s="30" t="str">
        <f t="shared" si="796"/>
        <v>28</v>
      </c>
      <c r="W7255" t="str">
        <f t="shared" si="797"/>
        <v>ok</v>
      </c>
    </row>
    <row r="7256" spans="1:23" x14ac:dyDescent="0.3">
      <c r="A7256" t="s">
        <v>7298</v>
      </c>
      <c r="B7256" t="s">
        <v>11</v>
      </c>
      <c r="C7256" t="s">
        <v>12</v>
      </c>
      <c r="D7256" t="s">
        <v>13</v>
      </c>
      <c r="E7256" t="s">
        <v>20</v>
      </c>
      <c r="F7256" t="s">
        <v>60</v>
      </c>
      <c r="G7256" s="5">
        <v>9208.93</v>
      </c>
      <c r="H7256" s="5">
        <f t="shared" si="791"/>
        <v>165.76074</v>
      </c>
      <c r="I7256" s="6">
        <v>4</v>
      </c>
      <c r="J7256" s="6">
        <v>36835.72</v>
      </c>
      <c r="K7256" s="5">
        <f t="shared" si="792"/>
        <v>663.04295999999999</v>
      </c>
      <c r="L7256" s="7">
        <v>2.84</v>
      </c>
      <c r="M7256" s="7">
        <v>2641</v>
      </c>
      <c r="N7256" s="3">
        <v>45462</v>
      </c>
      <c r="O7256" s="4" t="str">
        <f t="shared" si="793"/>
        <v>2024-06</v>
      </c>
      <c r="P7256" s="4" t="str">
        <f t="shared" si="794"/>
        <v>06</v>
      </c>
      <c r="Q7256" s="4" t="str">
        <f t="shared" si="795"/>
        <v>June</v>
      </c>
      <c r="R7256" s="30" t="str">
        <f t="shared" si="796"/>
        <v>19</v>
      </c>
      <c r="W7256" t="str">
        <f t="shared" si="797"/>
        <v>ok</v>
      </c>
    </row>
    <row r="7257" spans="1:23" x14ac:dyDescent="0.3">
      <c r="A7257" t="s">
        <v>7299</v>
      </c>
      <c r="B7257" t="s">
        <v>33</v>
      </c>
      <c r="C7257" t="s">
        <v>12</v>
      </c>
      <c r="D7257" t="s">
        <v>34</v>
      </c>
      <c r="E7257" t="s">
        <v>14</v>
      </c>
      <c r="F7257" t="s">
        <v>21</v>
      </c>
      <c r="G7257" s="5">
        <v>17407.82</v>
      </c>
      <c r="H7257" s="5">
        <f t="shared" si="791"/>
        <v>313.34075999999999</v>
      </c>
      <c r="I7257" s="6">
        <v>5</v>
      </c>
      <c r="J7257" s="6">
        <v>87039.1</v>
      </c>
      <c r="K7257" s="5">
        <f t="shared" si="792"/>
        <v>1566.7038</v>
      </c>
      <c r="L7257" s="7">
        <v>3.99</v>
      </c>
      <c r="M7257" s="7">
        <v>318</v>
      </c>
      <c r="N7257" s="3">
        <v>45531</v>
      </c>
      <c r="O7257" s="4" t="str">
        <f t="shared" si="793"/>
        <v>2024-08</v>
      </c>
      <c r="P7257" s="4" t="str">
        <f t="shared" si="794"/>
        <v>08</v>
      </c>
      <c r="Q7257" s="4" t="str">
        <f t="shared" si="795"/>
        <v>August</v>
      </c>
      <c r="R7257" s="30" t="str">
        <f t="shared" si="796"/>
        <v>27</v>
      </c>
      <c r="W7257" t="str">
        <f t="shared" si="797"/>
        <v>ok</v>
      </c>
    </row>
    <row r="7258" spans="1:23" x14ac:dyDescent="0.3">
      <c r="A7258" t="s">
        <v>7300</v>
      </c>
      <c r="B7258" t="s">
        <v>47</v>
      </c>
      <c r="C7258" t="s">
        <v>12</v>
      </c>
      <c r="D7258" t="s">
        <v>48</v>
      </c>
      <c r="E7258" t="s">
        <v>20</v>
      </c>
      <c r="F7258" t="s">
        <v>38</v>
      </c>
      <c r="G7258" s="5">
        <v>995.01</v>
      </c>
      <c r="H7258" s="5">
        <f t="shared" si="791"/>
        <v>17.910179999999997</v>
      </c>
      <c r="I7258" s="6">
        <v>2</v>
      </c>
      <c r="J7258" s="6">
        <v>1990.02</v>
      </c>
      <c r="K7258" s="5">
        <f t="shared" si="792"/>
        <v>35.820359999999994</v>
      </c>
      <c r="L7258" s="7">
        <v>1.37</v>
      </c>
      <c r="M7258" s="7">
        <v>578</v>
      </c>
      <c r="N7258" s="3">
        <v>45433</v>
      </c>
      <c r="O7258" s="4" t="str">
        <f t="shared" si="793"/>
        <v>2024-05</v>
      </c>
      <c r="P7258" s="4" t="str">
        <f t="shared" si="794"/>
        <v>05</v>
      </c>
      <c r="Q7258" s="4" t="str">
        <f t="shared" si="795"/>
        <v>May</v>
      </c>
      <c r="R7258" s="30" t="str">
        <f t="shared" si="796"/>
        <v>21</v>
      </c>
      <c r="W7258" t="str">
        <f t="shared" si="797"/>
        <v>ok</v>
      </c>
    </row>
    <row r="7259" spans="1:23" x14ac:dyDescent="0.3">
      <c r="A7259" t="s">
        <v>7301</v>
      </c>
      <c r="B7259" t="s">
        <v>33</v>
      </c>
      <c r="C7259" t="s">
        <v>12</v>
      </c>
      <c r="D7259" t="s">
        <v>34</v>
      </c>
      <c r="E7259" t="s">
        <v>45</v>
      </c>
      <c r="F7259" t="s">
        <v>60</v>
      </c>
      <c r="G7259" s="5">
        <v>2260.5300000000002</v>
      </c>
      <c r="H7259" s="5">
        <f t="shared" si="791"/>
        <v>40.689540000000001</v>
      </c>
      <c r="I7259" s="6">
        <v>5</v>
      </c>
      <c r="J7259" s="6">
        <v>11302.65</v>
      </c>
      <c r="K7259" s="5">
        <f t="shared" si="792"/>
        <v>203.4477</v>
      </c>
      <c r="L7259" s="7">
        <v>4.6399999999999997</v>
      </c>
      <c r="M7259" s="7">
        <v>4988</v>
      </c>
      <c r="N7259" s="3">
        <v>45305</v>
      </c>
      <c r="O7259" s="4" t="str">
        <f t="shared" si="793"/>
        <v>2024-01</v>
      </c>
      <c r="P7259" s="4" t="str">
        <f t="shared" si="794"/>
        <v>01</v>
      </c>
      <c r="Q7259" s="4" t="str">
        <f t="shared" si="795"/>
        <v>January</v>
      </c>
      <c r="R7259" s="30" t="str">
        <f t="shared" si="796"/>
        <v>14</v>
      </c>
      <c r="W7259" t="str">
        <f t="shared" si="797"/>
        <v>ok</v>
      </c>
    </row>
    <row r="7260" spans="1:23" x14ac:dyDescent="0.3">
      <c r="A7260" t="s">
        <v>7302</v>
      </c>
      <c r="B7260" t="s">
        <v>23</v>
      </c>
      <c r="C7260" t="s">
        <v>24</v>
      </c>
      <c r="D7260" t="s">
        <v>25</v>
      </c>
      <c r="E7260" t="s">
        <v>14</v>
      </c>
      <c r="F7260" t="s">
        <v>15</v>
      </c>
      <c r="G7260" s="5">
        <v>7882.76</v>
      </c>
      <c r="H7260" s="5">
        <f t="shared" si="791"/>
        <v>141.88968</v>
      </c>
      <c r="I7260" s="6">
        <v>3</v>
      </c>
      <c r="J7260" s="6">
        <v>23648.28</v>
      </c>
      <c r="K7260" s="5">
        <f t="shared" si="792"/>
        <v>425.66904</v>
      </c>
      <c r="L7260" s="7">
        <v>3</v>
      </c>
      <c r="M7260" s="7">
        <v>1608</v>
      </c>
      <c r="N7260" s="3">
        <v>45317</v>
      </c>
      <c r="O7260" s="4" t="str">
        <f t="shared" si="793"/>
        <v>2024-01</v>
      </c>
      <c r="P7260" s="4" t="str">
        <f t="shared" si="794"/>
        <v>01</v>
      </c>
      <c r="Q7260" s="4" t="str">
        <f t="shared" si="795"/>
        <v>January</v>
      </c>
      <c r="R7260" s="30" t="str">
        <f t="shared" si="796"/>
        <v>26</v>
      </c>
      <c r="W7260" t="str">
        <f t="shared" si="797"/>
        <v>ok</v>
      </c>
    </row>
    <row r="7261" spans="1:23" x14ac:dyDescent="0.3">
      <c r="A7261" t="s">
        <v>7303</v>
      </c>
      <c r="B7261" t="s">
        <v>33</v>
      </c>
      <c r="C7261" t="s">
        <v>12</v>
      </c>
      <c r="D7261" t="s">
        <v>34</v>
      </c>
      <c r="E7261" t="s">
        <v>14</v>
      </c>
      <c r="F7261" t="s">
        <v>38</v>
      </c>
      <c r="G7261" s="5">
        <v>8774.92</v>
      </c>
      <c r="H7261" s="5">
        <f t="shared" si="791"/>
        <v>157.94855999999999</v>
      </c>
      <c r="I7261" s="6">
        <v>5</v>
      </c>
      <c r="J7261" s="6">
        <v>43874.6</v>
      </c>
      <c r="K7261" s="5">
        <f t="shared" si="792"/>
        <v>789.74279999999999</v>
      </c>
      <c r="L7261" s="7">
        <v>4.8</v>
      </c>
      <c r="M7261" s="7">
        <v>4800</v>
      </c>
      <c r="N7261" s="3">
        <v>45364</v>
      </c>
      <c r="O7261" s="4" t="str">
        <f t="shared" si="793"/>
        <v>2024-03</v>
      </c>
      <c r="P7261" s="4" t="str">
        <f t="shared" si="794"/>
        <v>03</v>
      </c>
      <c r="Q7261" s="4" t="str">
        <f t="shared" si="795"/>
        <v>March</v>
      </c>
      <c r="R7261" s="30" t="str">
        <f t="shared" si="796"/>
        <v>13</v>
      </c>
      <c r="W7261" t="str">
        <f t="shared" si="797"/>
        <v>ok</v>
      </c>
    </row>
    <row r="7262" spans="1:23" x14ac:dyDescent="0.3">
      <c r="A7262" t="s">
        <v>7304</v>
      </c>
      <c r="B7262" t="s">
        <v>33</v>
      </c>
      <c r="C7262" t="s">
        <v>12</v>
      </c>
      <c r="D7262" t="s">
        <v>34</v>
      </c>
      <c r="E7262" t="s">
        <v>14</v>
      </c>
      <c r="F7262" t="s">
        <v>31</v>
      </c>
      <c r="G7262" s="5">
        <v>3386.43</v>
      </c>
      <c r="H7262" s="5">
        <f t="shared" si="791"/>
        <v>60.955739999999992</v>
      </c>
      <c r="I7262" s="6">
        <v>3</v>
      </c>
      <c r="J7262" s="6">
        <v>10159.290000000001</v>
      </c>
      <c r="K7262" s="5">
        <f t="shared" si="792"/>
        <v>182.86721999999997</v>
      </c>
      <c r="L7262" s="7">
        <v>3.69</v>
      </c>
      <c r="M7262" s="7">
        <v>3272</v>
      </c>
      <c r="N7262" s="3">
        <v>45357</v>
      </c>
      <c r="O7262" s="4" t="str">
        <f t="shared" si="793"/>
        <v>2024-03</v>
      </c>
      <c r="P7262" s="4" t="str">
        <f t="shared" si="794"/>
        <v>03</v>
      </c>
      <c r="Q7262" s="4" t="str">
        <f t="shared" si="795"/>
        <v>March</v>
      </c>
      <c r="R7262" s="30" t="str">
        <f t="shared" si="796"/>
        <v>06</v>
      </c>
      <c r="W7262" t="str">
        <f t="shared" si="797"/>
        <v>ok</v>
      </c>
    </row>
    <row r="7263" spans="1:23" x14ac:dyDescent="0.3">
      <c r="A7263" t="s">
        <v>7305</v>
      </c>
      <c r="B7263" t="s">
        <v>41</v>
      </c>
      <c r="C7263" t="s">
        <v>42</v>
      </c>
      <c r="D7263" t="s">
        <v>43</v>
      </c>
      <c r="E7263" t="s">
        <v>45</v>
      </c>
      <c r="F7263" t="s">
        <v>15</v>
      </c>
      <c r="G7263" s="5">
        <v>14114.74</v>
      </c>
      <c r="H7263" s="5">
        <f t="shared" si="791"/>
        <v>254.06531999999999</v>
      </c>
      <c r="I7263" s="6">
        <v>2</v>
      </c>
      <c r="J7263" s="6">
        <v>28229.48</v>
      </c>
      <c r="K7263" s="5">
        <f t="shared" si="792"/>
        <v>508.13063999999997</v>
      </c>
      <c r="L7263" s="7">
        <v>4.99</v>
      </c>
      <c r="M7263" s="7">
        <v>3926</v>
      </c>
      <c r="N7263" s="3">
        <v>45460</v>
      </c>
      <c r="O7263" s="4" t="str">
        <f t="shared" si="793"/>
        <v>2024-06</v>
      </c>
      <c r="P7263" s="4" t="str">
        <f t="shared" si="794"/>
        <v>06</v>
      </c>
      <c r="Q7263" s="4" t="str">
        <f t="shared" si="795"/>
        <v>June</v>
      </c>
      <c r="R7263" s="30" t="str">
        <f t="shared" si="796"/>
        <v>17</v>
      </c>
      <c r="W7263" t="str">
        <f t="shared" si="797"/>
        <v>ok</v>
      </c>
    </row>
    <row r="7264" spans="1:23" x14ac:dyDescent="0.3">
      <c r="A7264" t="s">
        <v>7306</v>
      </c>
      <c r="B7264" t="s">
        <v>41</v>
      </c>
      <c r="C7264" t="s">
        <v>42</v>
      </c>
      <c r="D7264" t="s">
        <v>43</v>
      </c>
      <c r="E7264" t="s">
        <v>20</v>
      </c>
      <c r="F7264" t="s">
        <v>31</v>
      </c>
      <c r="G7264" s="5">
        <v>6919.05</v>
      </c>
      <c r="H7264" s="5">
        <f t="shared" si="791"/>
        <v>124.54289999999999</v>
      </c>
      <c r="I7264" s="6">
        <v>4</v>
      </c>
      <c r="J7264" s="6">
        <v>27676.2</v>
      </c>
      <c r="K7264" s="5">
        <f t="shared" si="792"/>
        <v>498.17159999999996</v>
      </c>
      <c r="L7264" s="7">
        <v>1.37</v>
      </c>
      <c r="M7264" s="7">
        <v>4931</v>
      </c>
      <c r="N7264" s="3">
        <v>45347</v>
      </c>
      <c r="O7264" s="4" t="str">
        <f t="shared" si="793"/>
        <v>2024-02</v>
      </c>
      <c r="P7264" s="4" t="str">
        <f t="shared" si="794"/>
        <v>02</v>
      </c>
      <c r="Q7264" s="4" t="str">
        <f t="shared" si="795"/>
        <v>February</v>
      </c>
      <c r="R7264" s="30" t="str">
        <f t="shared" si="796"/>
        <v>25</v>
      </c>
      <c r="W7264" t="str">
        <f t="shared" si="797"/>
        <v>ok</v>
      </c>
    </row>
    <row r="7265" spans="1:23" x14ac:dyDescent="0.3">
      <c r="A7265" t="s">
        <v>7307</v>
      </c>
      <c r="B7265" t="s">
        <v>63</v>
      </c>
      <c r="C7265" t="s">
        <v>18</v>
      </c>
      <c r="D7265" t="s">
        <v>64</v>
      </c>
      <c r="E7265" t="s">
        <v>14</v>
      </c>
      <c r="F7265" t="s">
        <v>21</v>
      </c>
      <c r="G7265" s="5">
        <v>14933.67</v>
      </c>
      <c r="H7265" s="5">
        <f t="shared" si="791"/>
        <v>268.80606</v>
      </c>
      <c r="I7265" s="6">
        <v>5</v>
      </c>
      <c r="J7265" s="6">
        <v>74668.350000000006</v>
      </c>
      <c r="K7265" s="5">
        <f t="shared" si="792"/>
        <v>1344.0302999999999</v>
      </c>
      <c r="L7265" s="7">
        <v>3.84</v>
      </c>
      <c r="M7265" s="7">
        <v>671</v>
      </c>
      <c r="N7265" s="3">
        <v>45521</v>
      </c>
      <c r="O7265" s="4" t="str">
        <f t="shared" si="793"/>
        <v>2024-08</v>
      </c>
      <c r="P7265" s="4" t="str">
        <f t="shared" si="794"/>
        <v>08</v>
      </c>
      <c r="Q7265" s="4" t="str">
        <f t="shared" si="795"/>
        <v>August</v>
      </c>
      <c r="R7265" s="30" t="str">
        <f t="shared" si="796"/>
        <v>17</v>
      </c>
      <c r="W7265" t="str">
        <f t="shared" si="797"/>
        <v>ok</v>
      </c>
    </row>
    <row r="7266" spans="1:23" x14ac:dyDescent="0.3">
      <c r="A7266" t="s">
        <v>7308</v>
      </c>
      <c r="B7266" t="s">
        <v>41</v>
      </c>
      <c r="C7266" t="s">
        <v>42</v>
      </c>
      <c r="D7266" t="s">
        <v>43</v>
      </c>
      <c r="E7266" t="s">
        <v>45</v>
      </c>
      <c r="F7266" t="s">
        <v>21</v>
      </c>
      <c r="G7266" s="5">
        <v>8707.26</v>
      </c>
      <c r="H7266" s="5">
        <f t="shared" si="791"/>
        <v>156.73067999999998</v>
      </c>
      <c r="I7266" s="6">
        <v>2</v>
      </c>
      <c r="J7266" s="6">
        <v>17414.52</v>
      </c>
      <c r="K7266" s="5">
        <f t="shared" si="792"/>
        <v>313.46135999999996</v>
      </c>
      <c r="L7266" s="7">
        <v>4.1500000000000004</v>
      </c>
      <c r="M7266" s="7">
        <v>2991</v>
      </c>
      <c r="N7266" s="3">
        <v>45353</v>
      </c>
      <c r="O7266" s="4" t="str">
        <f t="shared" si="793"/>
        <v>2024-03</v>
      </c>
      <c r="P7266" s="4" t="str">
        <f t="shared" si="794"/>
        <v>03</v>
      </c>
      <c r="Q7266" s="4" t="str">
        <f t="shared" si="795"/>
        <v>March</v>
      </c>
      <c r="R7266" s="30" t="str">
        <f t="shared" si="796"/>
        <v>02</v>
      </c>
      <c r="W7266" t="str">
        <f t="shared" si="797"/>
        <v>ok</v>
      </c>
    </row>
    <row r="7267" spans="1:23" x14ac:dyDescent="0.3">
      <c r="A7267" t="s">
        <v>7309</v>
      </c>
      <c r="B7267" t="s">
        <v>47</v>
      </c>
      <c r="C7267" t="s">
        <v>12</v>
      </c>
      <c r="D7267" t="s">
        <v>48</v>
      </c>
      <c r="E7267" t="s">
        <v>14</v>
      </c>
      <c r="F7267" t="s">
        <v>21</v>
      </c>
      <c r="G7267" s="5">
        <v>8211.1</v>
      </c>
      <c r="H7267" s="5">
        <f t="shared" si="791"/>
        <v>147.7998</v>
      </c>
      <c r="I7267" s="6">
        <v>4</v>
      </c>
      <c r="J7267" s="6">
        <v>32844.400000000001</v>
      </c>
      <c r="K7267" s="5">
        <f t="shared" si="792"/>
        <v>591.19920000000002</v>
      </c>
      <c r="L7267" s="7">
        <v>3.93</v>
      </c>
      <c r="M7267" s="7">
        <v>2618</v>
      </c>
      <c r="N7267" s="3">
        <v>45330</v>
      </c>
      <c r="O7267" s="4" t="str">
        <f t="shared" si="793"/>
        <v>2024-02</v>
      </c>
      <c r="P7267" s="4" t="str">
        <f t="shared" si="794"/>
        <v>02</v>
      </c>
      <c r="Q7267" s="4" t="str">
        <f t="shared" si="795"/>
        <v>February</v>
      </c>
      <c r="R7267" s="30" t="str">
        <f t="shared" si="796"/>
        <v>08</v>
      </c>
      <c r="W7267" t="str">
        <f t="shared" si="797"/>
        <v>ok</v>
      </c>
    </row>
    <row r="7268" spans="1:23" x14ac:dyDescent="0.3">
      <c r="A7268" t="s">
        <v>7310</v>
      </c>
      <c r="B7268" t="s">
        <v>33</v>
      </c>
      <c r="C7268" t="s">
        <v>12</v>
      </c>
      <c r="D7268" t="s">
        <v>34</v>
      </c>
      <c r="E7268" t="s">
        <v>14</v>
      </c>
      <c r="F7268" t="s">
        <v>15</v>
      </c>
      <c r="G7268" s="5">
        <v>19935.63</v>
      </c>
      <c r="H7268" s="5">
        <f t="shared" si="791"/>
        <v>358.84134</v>
      </c>
      <c r="I7268" s="6">
        <v>4</v>
      </c>
      <c r="J7268" s="6">
        <v>79742.52</v>
      </c>
      <c r="K7268" s="5">
        <f t="shared" si="792"/>
        <v>1435.36536</v>
      </c>
      <c r="L7268" s="7">
        <v>4.6100000000000003</v>
      </c>
      <c r="M7268" s="7">
        <v>3691</v>
      </c>
      <c r="N7268" s="3">
        <v>45307</v>
      </c>
      <c r="O7268" s="4" t="str">
        <f t="shared" si="793"/>
        <v>2024-01</v>
      </c>
      <c r="P7268" s="4" t="str">
        <f t="shared" si="794"/>
        <v>01</v>
      </c>
      <c r="Q7268" s="4" t="str">
        <f t="shared" si="795"/>
        <v>January</v>
      </c>
      <c r="R7268" s="30" t="str">
        <f t="shared" si="796"/>
        <v>16</v>
      </c>
      <c r="W7268" t="str">
        <f t="shared" si="797"/>
        <v>ok</v>
      </c>
    </row>
    <row r="7269" spans="1:23" x14ac:dyDescent="0.3">
      <c r="A7269" t="s">
        <v>7311</v>
      </c>
      <c r="B7269" t="s">
        <v>33</v>
      </c>
      <c r="C7269" t="s">
        <v>12</v>
      </c>
      <c r="D7269" t="s">
        <v>34</v>
      </c>
      <c r="E7269" t="s">
        <v>14</v>
      </c>
      <c r="F7269" t="s">
        <v>60</v>
      </c>
      <c r="G7269" s="5">
        <v>13196.01</v>
      </c>
      <c r="H7269" s="5">
        <f t="shared" si="791"/>
        <v>237.52817999999999</v>
      </c>
      <c r="I7269" s="6">
        <v>2</v>
      </c>
      <c r="J7269" s="6">
        <v>26392.02</v>
      </c>
      <c r="K7269" s="5">
        <f t="shared" si="792"/>
        <v>475.05635999999998</v>
      </c>
      <c r="L7269" s="7">
        <v>1.76</v>
      </c>
      <c r="M7269" s="7">
        <v>1305</v>
      </c>
      <c r="N7269" s="3">
        <v>45610</v>
      </c>
      <c r="O7269" s="4" t="str">
        <f t="shared" si="793"/>
        <v>2024-11</v>
      </c>
      <c r="P7269" s="4" t="str">
        <f t="shared" si="794"/>
        <v>11</v>
      </c>
      <c r="Q7269" s="4" t="str">
        <f t="shared" si="795"/>
        <v>November</v>
      </c>
      <c r="R7269" s="30" t="str">
        <f t="shared" si="796"/>
        <v>14</v>
      </c>
      <c r="W7269" t="str">
        <f t="shared" si="797"/>
        <v>ok</v>
      </c>
    </row>
    <row r="7270" spans="1:23" x14ac:dyDescent="0.3">
      <c r="A7270" t="s">
        <v>7312</v>
      </c>
      <c r="B7270" t="s">
        <v>11</v>
      </c>
      <c r="C7270" t="s">
        <v>12</v>
      </c>
      <c r="D7270" t="s">
        <v>13</v>
      </c>
      <c r="E7270" t="s">
        <v>20</v>
      </c>
      <c r="F7270" t="s">
        <v>31</v>
      </c>
      <c r="G7270" s="5">
        <v>14293.42</v>
      </c>
      <c r="H7270" s="5">
        <f t="shared" si="791"/>
        <v>257.28155999999996</v>
      </c>
      <c r="I7270" s="6">
        <v>5</v>
      </c>
      <c r="J7270" s="6">
        <v>71467.100000000006</v>
      </c>
      <c r="K7270" s="5">
        <f t="shared" si="792"/>
        <v>1286.4077999999997</v>
      </c>
      <c r="L7270" s="7">
        <v>4.28</v>
      </c>
      <c r="M7270" s="7">
        <v>3359</v>
      </c>
      <c r="N7270" s="3">
        <v>45590</v>
      </c>
      <c r="O7270" s="4" t="str">
        <f t="shared" si="793"/>
        <v>2024-10</v>
      </c>
      <c r="P7270" s="4" t="str">
        <f t="shared" si="794"/>
        <v>10</v>
      </c>
      <c r="Q7270" s="4" t="str">
        <f t="shared" si="795"/>
        <v>October</v>
      </c>
      <c r="R7270" s="30" t="str">
        <f t="shared" si="796"/>
        <v>25</v>
      </c>
      <c r="W7270" t="str">
        <f t="shared" si="797"/>
        <v>ok</v>
      </c>
    </row>
    <row r="7271" spans="1:23" x14ac:dyDescent="0.3">
      <c r="A7271" t="s">
        <v>7313</v>
      </c>
      <c r="B7271" t="s">
        <v>11</v>
      </c>
      <c r="C7271" t="s">
        <v>12</v>
      </c>
      <c r="D7271" t="s">
        <v>13</v>
      </c>
      <c r="E7271" t="s">
        <v>14</v>
      </c>
      <c r="F7271" t="s">
        <v>15</v>
      </c>
      <c r="G7271" s="5">
        <v>4353.74</v>
      </c>
      <c r="H7271" s="5">
        <f t="shared" si="791"/>
        <v>78.367319999999992</v>
      </c>
      <c r="I7271" s="6">
        <v>5</v>
      </c>
      <c r="J7271" s="6">
        <v>21768.7</v>
      </c>
      <c r="K7271" s="5">
        <f t="shared" si="792"/>
        <v>391.83659999999998</v>
      </c>
      <c r="L7271" s="7">
        <v>2.85</v>
      </c>
      <c r="M7271" s="7">
        <v>3752</v>
      </c>
      <c r="N7271" s="3">
        <v>45478</v>
      </c>
      <c r="O7271" s="4" t="str">
        <f t="shared" si="793"/>
        <v>2024-07</v>
      </c>
      <c r="P7271" s="4" t="str">
        <f t="shared" si="794"/>
        <v>07</v>
      </c>
      <c r="Q7271" s="4" t="str">
        <f t="shared" si="795"/>
        <v>July</v>
      </c>
      <c r="R7271" s="30" t="str">
        <f t="shared" si="796"/>
        <v>05</v>
      </c>
      <c r="W7271" t="str">
        <f t="shared" si="797"/>
        <v>ok</v>
      </c>
    </row>
    <row r="7272" spans="1:23" x14ac:dyDescent="0.3">
      <c r="A7272" t="s">
        <v>7314</v>
      </c>
      <c r="B7272" t="s">
        <v>23</v>
      </c>
      <c r="C7272" t="s">
        <v>24</v>
      </c>
      <c r="D7272" t="s">
        <v>25</v>
      </c>
      <c r="E7272" t="s">
        <v>45</v>
      </c>
      <c r="F7272" t="s">
        <v>60</v>
      </c>
      <c r="G7272" s="5">
        <v>17171.34</v>
      </c>
      <c r="H7272" s="5">
        <f t="shared" si="791"/>
        <v>309.08411999999998</v>
      </c>
      <c r="I7272" s="6">
        <v>2</v>
      </c>
      <c r="J7272" s="6">
        <v>34342.68</v>
      </c>
      <c r="K7272" s="5">
        <f t="shared" si="792"/>
        <v>618.16823999999997</v>
      </c>
      <c r="L7272" s="7">
        <v>2.9</v>
      </c>
      <c r="M7272" s="7">
        <v>4567</v>
      </c>
      <c r="N7272" s="3">
        <v>45375</v>
      </c>
      <c r="O7272" s="4" t="str">
        <f t="shared" si="793"/>
        <v>2024-03</v>
      </c>
      <c r="P7272" s="4" t="str">
        <f t="shared" si="794"/>
        <v>03</v>
      </c>
      <c r="Q7272" s="4" t="str">
        <f t="shared" si="795"/>
        <v>March</v>
      </c>
      <c r="R7272" s="30" t="str">
        <f t="shared" si="796"/>
        <v>24</v>
      </c>
      <c r="W7272" t="str">
        <f t="shared" si="797"/>
        <v>ok</v>
      </c>
    </row>
    <row r="7273" spans="1:23" x14ac:dyDescent="0.3">
      <c r="A7273" t="s">
        <v>7315</v>
      </c>
      <c r="B7273" t="s">
        <v>33</v>
      </c>
      <c r="C7273" t="s">
        <v>12</v>
      </c>
      <c r="D7273" t="s">
        <v>34</v>
      </c>
      <c r="E7273" t="s">
        <v>14</v>
      </c>
      <c r="F7273" t="s">
        <v>38</v>
      </c>
      <c r="G7273" s="5">
        <v>16631.73</v>
      </c>
      <c r="H7273" s="5">
        <f t="shared" si="791"/>
        <v>299.37113999999997</v>
      </c>
      <c r="I7273" s="6">
        <v>5</v>
      </c>
      <c r="J7273" s="6">
        <v>83158.649999999994</v>
      </c>
      <c r="K7273" s="5">
        <f t="shared" si="792"/>
        <v>1496.8556999999998</v>
      </c>
      <c r="L7273" s="7">
        <v>2.91</v>
      </c>
      <c r="M7273" s="7">
        <v>311</v>
      </c>
      <c r="N7273" s="3">
        <v>45538</v>
      </c>
      <c r="O7273" s="4" t="str">
        <f t="shared" si="793"/>
        <v>2024-09</v>
      </c>
      <c r="P7273" s="4" t="str">
        <f t="shared" si="794"/>
        <v>09</v>
      </c>
      <c r="Q7273" s="4" t="str">
        <f t="shared" si="795"/>
        <v>September</v>
      </c>
      <c r="R7273" s="30" t="str">
        <f t="shared" si="796"/>
        <v>03</v>
      </c>
      <c r="W7273" t="str">
        <f t="shared" si="797"/>
        <v>ok</v>
      </c>
    </row>
    <row r="7274" spans="1:23" x14ac:dyDescent="0.3">
      <c r="A7274" t="s">
        <v>7316</v>
      </c>
      <c r="B7274" t="s">
        <v>28</v>
      </c>
      <c r="C7274" t="s">
        <v>29</v>
      </c>
      <c r="D7274" t="s">
        <v>30</v>
      </c>
      <c r="E7274" t="s">
        <v>14</v>
      </c>
      <c r="F7274" t="s">
        <v>38</v>
      </c>
      <c r="G7274" s="5">
        <v>6713.91</v>
      </c>
      <c r="H7274" s="5">
        <f t="shared" si="791"/>
        <v>120.85037999999999</v>
      </c>
      <c r="I7274" s="6">
        <v>3</v>
      </c>
      <c r="J7274" s="6">
        <v>20141.73</v>
      </c>
      <c r="K7274" s="5">
        <f t="shared" si="792"/>
        <v>362.55113999999998</v>
      </c>
      <c r="L7274" s="7">
        <v>4.8600000000000003</v>
      </c>
      <c r="M7274" s="7">
        <v>495</v>
      </c>
      <c r="N7274" s="3">
        <v>45350</v>
      </c>
      <c r="O7274" s="4" t="str">
        <f t="shared" si="793"/>
        <v>2024-02</v>
      </c>
      <c r="P7274" s="4" t="str">
        <f t="shared" si="794"/>
        <v>02</v>
      </c>
      <c r="Q7274" s="4" t="str">
        <f t="shared" si="795"/>
        <v>February</v>
      </c>
      <c r="R7274" s="30" t="str">
        <f t="shared" si="796"/>
        <v>28</v>
      </c>
      <c r="W7274" t="str">
        <f t="shared" si="797"/>
        <v>ok</v>
      </c>
    </row>
    <row r="7275" spans="1:23" x14ac:dyDescent="0.3">
      <c r="A7275" t="s">
        <v>7317</v>
      </c>
      <c r="B7275" t="s">
        <v>41</v>
      </c>
      <c r="C7275" t="s">
        <v>42</v>
      </c>
      <c r="D7275" t="s">
        <v>43</v>
      </c>
      <c r="E7275" t="s">
        <v>45</v>
      </c>
      <c r="F7275" t="s">
        <v>21</v>
      </c>
      <c r="G7275" s="5">
        <v>8714.32</v>
      </c>
      <c r="H7275" s="5">
        <f t="shared" si="791"/>
        <v>156.85775999999998</v>
      </c>
      <c r="I7275" s="6">
        <v>3</v>
      </c>
      <c r="J7275" s="6">
        <v>26142.959999999999</v>
      </c>
      <c r="K7275" s="5">
        <f t="shared" si="792"/>
        <v>470.57327999999995</v>
      </c>
      <c r="L7275" s="7">
        <v>4.9400000000000004</v>
      </c>
      <c r="M7275" s="7">
        <v>856</v>
      </c>
      <c r="N7275" s="3">
        <v>45440</v>
      </c>
      <c r="O7275" s="4" t="str">
        <f t="shared" si="793"/>
        <v>2024-05</v>
      </c>
      <c r="P7275" s="4" t="str">
        <f t="shared" si="794"/>
        <v>05</v>
      </c>
      <c r="Q7275" s="4" t="str">
        <f t="shared" si="795"/>
        <v>May</v>
      </c>
      <c r="R7275" s="30" t="str">
        <f t="shared" si="796"/>
        <v>28</v>
      </c>
      <c r="W7275" t="str">
        <f t="shared" si="797"/>
        <v>ok</v>
      </c>
    </row>
    <row r="7276" spans="1:23" x14ac:dyDescent="0.3">
      <c r="A7276" t="s">
        <v>7318</v>
      </c>
      <c r="B7276" t="s">
        <v>41</v>
      </c>
      <c r="C7276" t="s">
        <v>42</v>
      </c>
      <c r="D7276" t="s">
        <v>43</v>
      </c>
      <c r="E7276" t="s">
        <v>45</v>
      </c>
      <c r="F7276" t="s">
        <v>15</v>
      </c>
      <c r="G7276" s="5">
        <v>10271.35</v>
      </c>
      <c r="H7276" s="5">
        <f t="shared" si="791"/>
        <v>184.8843</v>
      </c>
      <c r="I7276" s="6">
        <v>5</v>
      </c>
      <c r="J7276" s="6">
        <v>51356.75</v>
      </c>
      <c r="K7276" s="5">
        <f t="shared" si="792"/>
        <v>924.42149999999992</v>
      </c>
      <c r="L7276" s="7">
        <v>1.97</v>
      </c>
      <c r="M7276" s="7">
        <v>2101</v>
      </c>
      <c r="N7276" s="3">
        <v>45568</v>
      </c>
      <c r="O7276" s="4" t="str">
        <f t="shared" si="793"/>
        <v>2024-10</v>
      </c>
      <c r="P7276" s="4" t="str">
        <f t="shared" si="794"/>
        <v>10</v>
      </c>
      <c r="Q7276" s="4" t="str">
        <f t="shared" si="795"/>
        <v>October</v>
      </c>
      <c r="R7276" s="30" t="str">
        <f t="shared" si="796"/>
        <v>03</v>
      </c>
      <c r="W7276" t="str">
        <f t="shared" si="797"/>
        <v>ok</v>
      </c>
    </row>
    <row r="7277" spans="1:23" x14ac:dyDescent="0.3">
      <c r="A7277" t="s">
        <v>7319</v>
      </c>
      <c r="B7277" t="s">
        <v>41</v>
      </c>
      <c r="C7277" t="s">
        <v>42</v>
      </c>
      <c r="D7277" t="s">
        <v>43</v>
      </c>
      <c r="E7277" t="s">
        <v>14</v>
      </c>
      <c r="F7277" t="s">
        <v>21</v>
      </c>
      <c r="G7277" s="5">
        <v>10576.31</v>
      </c>
      <c r="H7277" s="5">
        <f t="shared" si="791"/>
        <v>190.37357999999998</v>
      </c>
      <c r="I7277" s="6">
        <v>5</v>
      </c>
      <c r="J7277" s="6">
        <v>52881.55</v>
      </c>
      <c r="K7277" s="5">
        <f t="shared" si="792"/>
        <v>951.86789999999985</v>
      </c>
      <c r="L7277" s="7">
        <v>1.85</v>
      </c>
      <c r="M7277" s="7">
        <v>1015</v>
      </c>
      <c r="N7277" s="3">
        <v>45529</v>
      </c>
      <c r="O7277" s="4" t="str">
        <f t="shared" si="793"/>
        <v>2024-08</v>
      </c>
      <c r="P7277" s="4" t="str">
        <f t="shared" si="794"/>
        <v>08</v>
      </c>
      <c r="Q7277" s="4" t="str">
        <f t="shared" si="795"/>
        <v>August</v>
      </c>
      <c r="R7277" s="30" t="str">
        <f t="shared" si="796"/>
        <v>25</v>
      </c>
      <c r="W7277" t="str">
        <f t="shared" si="797"/>
        <v>ok</v>
      </c>
    </row>
    <row r="7278" spans="1:23" x14ac:dyDescent="0.3">
      <c r="A7278" t="s">
        <v>7320</v>
      </c>
      <c r="B7278" t="s">
        <v>23</v>
      </c>
      <c r="C7278" t="s">
        <v>24</v>
      </c>
      <c r="D7278" t="s">
        <v>25</v>
      </c>
      <c r="E7278" t="s">
        <v>45</v>
      </c>
      <c r="F7278" t="s">
        <v>38</v>
      </c>
      <c r="G7278" s="5">
        <v>4316</v>
      </c>
      <c r="H7278" s="5">
        <f t="shared" si="791"/>
        <v>77.687999999999988</v>
      </c>
      <c r="I7278" s="6">
        <v>4</v>
      </c>
      <c r="J7278" s="6">
        <v>17264</v>
      </c>
      <c r="K7278" s="5">
        <f t="shared" si="792"/>
        <v>310.75199999999995</v>
      </c>
      <c r="L7278" s="7">
        <v>1.6</v>
      </c>
      <c r="M7278" s="7">
        <v>2317</v>
      </c>
      <c r="N7278" s="3">
        <v>45569</v>
      </c>
      <c r="O7278" s="4" t="str">
        <f t="shared" si="793"/>
        <v>2024-10</v>
      </c>
      <c r="P7278" s="4" t="str">
        <f t="shared" si="794"/>
        <v>10</v>
      </c>
      <c r="Q7278" s="4" t="str">
        <f t="shared" si="795"/>
        <v>October</v>
      </c>
      <c r="R7278" s="30" t="str">
        <f t="shared" si="796"/>
        <v>04</v>
      </c>
      <c r="W7278" t="str">
        <f t="shared" si="797"/>
        <v>ok</v>
      </c>
    </row>
    <row r="7279" spans="1:23" x14ac:dyDescent="0.3">
      <c r="A7279" t="s">
        <v>7321</v>
      </c>
      <c r="B7279" t="s">
        <v>63</v>
      </c>
      <c r="C7279" t="s">
        <v>18</v>
      </c>
      <c r="D7279" t="s">
        <v>64</v>
      </c>
      <c r="E7279" t="s">
        <v>14</v>
      </c>
      <c r="F7279" t="s">
        <v>38</v>
      </c>
      <c r="G7279" s="5">
        <v>15776.13</v>
      </c>
      <c r="H7279" s="5">
        <f t="shared" si="791"/>
        <v>283.97033999999996</v>
      </c>
      <c r="I7279" s="6">
        <v>4</v>
      </c>
      <c r="J7279" s="6">
        <v>63104.52</v>
      </c>
      <c r="K7279" s="5">
        <f t="shared" si="792"/>
        <v>1135.8813599999999</v>
      </c>
      <c r="L7279" s="7">
        <v>1.31</v>
      </c>
      <c r="M7279" s="7">
        <v>4419</v>
      </c>
      <c r="N7279" s="3">
        <v>45367</v>
      </c>
      <c r="O7279" s="4" t="str">
        <f t="shared" si="793"/>
        <v>2024-03</v>
      </c>
      <c r="P7279" s="4" t="str">
        <f t="shared" si="794"/>
        <v>03</v>
      </c>
      <c r="Q7279" s="4" t="str">
        <f t="shared" si="795"/>
        <v>March</v>
      </c>
      <c r="R7279" s="30" t="str">
        <f t="shared" si="796"/>
        <v>16</v>
      </c>
      <c r="W7279" t="str">
        <f t="shared" si="797"/>
        <v>ok</v>
      </c>
    </row>
    <row r="7280" spans="1:23" x14ac:dyDescent="0.3">
      <c r="A7280" t="s">
        <v>7322</v>
      </c>
      <c r="B7280" t="s">
        <v>11</v>
      </c>
      <c r="C7280" t="s">
        <v>12</v>
      </c>
      <c r="D7280" t="s">
        <v>13</v>
      </c>
      <c r="E7280" t="s">
        <v>14</v>
      </c>
      <c r="F7280" t="s">
        <v>26</v>
      </c>
      <c r="G7280" s="5">
        <v>1974.44</v>
      </c>
      <c r="H7280" s="5">
        <f t="shared" si="791"/>
        <v>35.539919999999995</v>
      </c>
      <c r="I7280" s="6">
        <v>1</v>
      </c>
      <c r="J7280" s="6">
        <v>1974.44</v>
      </c>
      <c r="K7280" s="5">
        <f t="shared" si="792"/>
        <v>35.539919999999995</v>
      </c>
      <c r="L7280" s="7">
        <v>2.35</v>
      </c>
      <c r="M7280" s="7">
        <v>392</v>
      </c>
      <c r="N7280" s="3">
        <v>45577</v>
      </c>
      <c r="O7280" s="4" t="str">
        <f t="shared" si="793"/>
        <v>2024-10</v>
      </c>
      <c r="P7280" s="4" t="str">
        <f t="shared" si="794"/>
        <v>10</v>
      </c>
      <c r="Q7280" s="4" t="str">
        <f t="shared" si="795"/>
        <v>October</v>
      </c>
      <c r="R7280" s="30" t="str">
        <f t="shared" si="796"/>
        <v>12</v>
      </c>
      <c r="W7280" t="str">
        <f t="shared" si="797"/>
        <v>ok</v>
      </c>
    </row>
    <row r="7281" spans="1:23" x14ac:dyDescent="0.3">
      <c r="A7281" t="s">
        <v>7323</v>
      </c>
      <c r="B7281" t="s">
        <v>47</v>
      </c>
      <c r="C7281" t="s">
        <v>12</v>
      </c>
      <c r="D7281" t="s">
        <v>48</v>
      </c>
      <c r="E7281" t="s">
        <v>14</v>
      </c>
      <c r="F7281" t="s">
        <v>31</v>
      </c>
      <c r="G7281" s="5">
        <v>9728.92</v>
      </c>
      <c r="H7281" s="5">
        <f t="shared" si="791"/>
        <v>175.12055999999998</v>
      </c>
      <c r="I7281" s="6">
        <v>2</v>
      </c>
      <c r="J7281" s="6">
        <v>19457.84</v>
      </c>
      <c r="K7281" s="5">
        <f t="shared" si="792"/>
        <v>350.24111999999997</v>
      </c>
      <c r="L7281" s="7">
        <v>2.89</v>
      </c>
      <c r="M7281" s="7">
        <v>1156</v>
      </c>
      <c r="N7281" s="3">
        <v>45448</v>
      </c>
      <c r="O7281" s="4" t="str">
        <f t="shared" si="793"/>
        <v>2024-06</v>
      </c>
      <c r="P7281" s="4" t="str">
        <f t="shared" si="794"/>
        <v>06</v>
      </c>
      <c r="Q7281" s="4" t="str">
        <f t="shared" si="795"/>
        <v>June</v>
      </c>
      <c r="R7281" s="30" t="str">
        <f t="shared" si="796"/>
        <v>05</v>
      </c>
      <c r="W7281" t="str">
        <f t="shared" si="797"/>
        <v>ok</v>
      </c>
    </row>
    <row r="7282" spans="1:23" x14ac:dyDescent="0.3">
      <c r="A7282" t="s">
        <v>7324</v>
      </c>
      <c r="B7282" t="s">
        <v>51</v>
      </c>
      <c r="C7282" t="s">
        <v>29</v>
      </c>
      <c r="D7282" t="s">
        <v>52</v>
      </c>
      <c r="E7282" t="s">
        <v>20</v>
      </c>
      <c r="F7282" t="s">
        <v>26</v>
      </c>
      <c r="G7282" s="5">
        <v>1450.42</v>
      </c>
      <c r="H7282" s="5">
        <f t="shared" si="791"/>
        <v>26.107559999999999</v>
      </c>
      <c r="I7282" s="6">
        <v>3</v>
      </c>
      <c r="J7282" s="6">
        <v>4351.26</v>
      </c>
      <c r="K7282" s="5">
        <f t="shared" si="792"/>
        <v>78.322679999999991</v>
      </c>
      <c r="L7282" s="7">
        <v>1.67</v>
      </c>
      <c r="M7282" s="7">
        <v>209</v>
      </c>
      <c r="N7282" s="3">
        <v>45615</v>
      </c>
      <c r="O7282" s="4" t="str">
        <f t="shared" si="793"/>
        <v>2024-11</v>
      </c>
      <c r="P7282" s="4" t="str">
        <f t="shared" si="794"/>
        <v>11</v>
      </c>
      <c r="Q7282" s="4" t="str">
        <f t="shared" si="795"/>
        <v>November</v>
      </c>
      <c r="R7282" s="30" t="str">
        <f t="shared" si="796"/>
        <v>19</v>
      </c>
      <c r="W7282" t="str">
        <f t="shared" si="797"/>
        <v>ok</v>
      </c>
    </row>
    <row r="7283" spans="1:23" x14ac:dyDescent="0.3">
      <c r="A7283" t="s">
        <v>7325</v>
      </c>
      <c r="B7283" t="s">
        <v>11</v>
      </c>
      <c r="C7283" t="s">
        <v>12</v>
      </c>
      <c r="D7283" t="s">
        <v>13</v>
      </c>
      <c r="E7283" t="s">
        <v>20</v>
      </c>
      <c r="F7283" t="s">
        <v>26</v>
      </c>
      <c r="G7283" s="5">
        <v>19245.5</v>
      </c>
      <c r="H7283" s="5">
        <f t="shared" si="791"/>
        <v>346.41899999999998</v>
      </c>
      <c r="I7283" s="6">
        <v>5</v>
      </c>
      <c r="J7283" s="6">
        <v>96227.5</v>
      </c>
      <c r="K7283" s="5">
        <f t="shared" si="792"/>
        <v>1732.0949999999998</v>
      </c>
      <c r="L7283" s="7">
        <v>2.6</v>
      </c>
      <c r="M7283" s="7">
        <v>4139</v>
      </c>
      <c r="N7283" s="3">
        <v>45647</v>
      </c>
      <c r="O7283" s="4" t="str">
        <f t="shared" si="793"/>
        <v>2024-12</v>
      </c>
      <c r="P7283" s="4" t="str">
        <f t="shared" si="794"/>
        <v>12</v>
      </c>
      <c r="Q7283" s="4" t="str">
        <f t="shared" si="795"/>
        <v>December</v>
      </c>
      <c r="R7283" s="30" t="str">
        <f t="shared" si="796"/>
        <v>21</v>
      </c>
      <c r="W7283" t="str">
        <f t="shared" si="797"/>
        <v>ok</v>
      </c>
    </row>
    <row r="7284" spans="1:23" x14ac:dyDescent="0.3">
      <c r="A7284" t="s">
        <v>7326</v>
      </c>
      <c r="B7284" t="s">
        <v>36</v>
      </c>
      <c r="C7284" t="s">
        <v>18</v>
      </c>
      <c r="D7284" t="s">
        <v>37</v>
      </c>
      <c r="E7284" t="s">
        <v>45</v>
      </c>
      <c r="F7284" t="s">
        <v>15</v>
      </c>
      <c r="G7284" s="5">
        <v>13198.95</v>
      </c>
      <c r="H7284" s="5">
        <f t="shared" si="791"/>
        <v>237.58109999999999</v>
      </c>
      <c r="I7284" s="6">
        <v>4</v>
      </c>
      <c r="J7284" s="6">
        <v>52795.8</v>
      </c>
      <c r="K7284" s="5">
        <f t="shared" si="792"/>
        <v>950.32439999999997</v>
      </c>
      <c r="L7284" s="7">
        <v>4.4000000000000004</v>
      </c>
      <c r="M7284" s="7">
        <v>4330</v>
      </c>
      <c r="N7284" s="3">
        <v>45386</v>
      </c>
      <c r="O7284" s="4" t="str">
        <f t="shared" si="793"/>
        <v>2024-04</v>
      </c>
      <c r="P7284" s="4" t="str">
        <f t="shared" si="794"/>
        <v>04</v>
      </c>
      <c r="Q7284" s="4" t="str">
        <f t="shared" si="795"/>
        <v>April</v>
      </c>
      <c r="R7284" s="30" t="str">
        <f t="shared" si="796"/>
        <v>04</v>
      </c>
      <c r="W7284" t="str">
        <f t="shared" si="797"/>
        <v>ok</v>
      </c>
    </row>
    <row r="7285" spans="1:23" x14ac:dyDescent="0.3">
      <c r="A7285" t="s">
        <v>7327</v>
      </c>
      <c r="B7285" t="s">
        <v>11</v>
      </c>
      <c r="C7285" t="s">
        <v>12</v>
      </c>
      <c r="D7285" t="s">
        <v>13</v>
      </c>
      <c r="E7285" t="s">
        <v>45</v>
      </c>
      <c r="F7285" t="s">
        <v>31</v>
      </c>
      <c r="G7285" s="5">
        <v>11036.71</v>
      </c>
      <c r="H7285" s="5">
        <f t="shared" si="791"/>
        <v>198.66077999999996</v>
      </c>
      <c r="I7285" s="6">
        <v>4</v>
      </c>
      <c r="J7285" s="6">
        <v>44146.84</v>
      </c>
      <c r="K7285" s="5">
        <f t="shared" si="792"/>
        <v>794.64311999999984</v>
      </c>
      <c r="L7285" s="7">
        <v>1.64</v>
      </c>
      <c r="M7285" s="7">
        <v>755</v>
      </c>
      <c r="N7285" s="3">
        <v>45342</v>
      </c>
      <c r="O7285" s="4" t="str">
        <f t="shared" si="793"/>
        <v>2024-02</v>
      </c>
      <c r="P7285" s="4" t="str">
        <f t="shared" si="794"/>
        <v>02</v>
      </c>
      <c r="Q7285" s="4" t="str">
        <f t="shared" si="795"/>
        <v>February</v>
      </c>
      <c r="R7285" s="30" t="str">
        <f t="shared" si="796"/>
        <v>20</v>
      </c>
      <c r="W7285" t="str">
        <f t="shared" si="797"/>
        <v>ok</v>
      </c>
    </row>
    <row r="7286" spans="1:23" x14ac:dyDescent="0.3">
      <c r="A7286" t="s">
        <v>7328</v>
      </c>
      <c r="B7286" t="s">
        <v>17</v>
      </c>
      <c r="C7286" t="s">
        <v>18</v>
      </c>
      <c r="D7286" t="s">
        <v>19</v>
      </c>
      <c r="E7286" t="s">
        <v>20</v>
      </c>
      <c r="F7286" t="s">
        <v>21</v>
      </c>
      <c r="G7286" s="5">
        <v>11395.63</v>
      </c>
      <c r="H7286" s="5">
        <f t="shared" si="791"/>
        <v>205.12133999999998</v>
      </c>
      <c r="I7286" s="6">
        <v>4</v>
      </c>
      <c r="J7286" s="6">
        <v>45582.52</v>
      </c>
      <c r="K7286" s="5">
        <f t="shared" si="792"/>
        <v>820.4853599999999</v>
      </c>
      <c r="L7286" s="7">
        <v>1.26</v>
      </c>
      <c r="M7286" s="7">
        <v>3659</v>
      </c>
      <c r="N7286" s="3">
        <v>45383</v>
      </c>
      <c r="O7286" s="4" t="str">
        <f t="shared" si="793"/>
        <v>2024-04</v>
      </c>
      <c r="P7286" s="4" t="str">
        <f t="shared" si="794"/>
        <v>04</v>
      </c>
      <c r="Q7286" s="4" t="str">
        <f t="shared" si="795"/>
        <v>April</v>
      </c>
      <c r="R7286" s="30" t="str">
        <f t="shared" si="796"/>
        <v>01</v>
      </c>
      <c r="W7286" t="str">
        <f t="shared" si="797"/>
        <v>ok</v>
      </c>
    </row>
    <row r="7287" spans="1:23" x14ac:dyDescent="0.3">
      <c r="A7287" t="s">
        <v>7329</v>
      </c>
      <c r="B7287" t="s">
        <v>41</v>
      </c>
      <c r="C7287" t="s">
        <v>42</v>
      </c>
      <c r="D7287" t="s">
        <v>43</v>
      </c>
      <c r="E7287" t="s">
        <v>14</v>
      </c>
      <c r="F7287" t="s">
        <v>38</v>
      </c>
      <c r="G7287" s="5">
        <v>2035.22</v>
      </c>
      <c r="H7287" s="5">
        <f t="shared" si="791"/>
        <v>36.633959999999995</v>
      </c>
      <c r="I7287" s="6">
        <v>3</v>
      </c>
      <c r="J7287" s="6">
        <v>6105.66</v>
      </c>
      <c r="K7287" s="5">
        <f t="shared" si="792"/>
        <v>109.90187999999998</v>
      </c>
      <c r="L7287" s="7">
        <v>3.98</v>
      </c>
      <c r="M7287" s="7">
        <v>325</v>
      </c>
      <c r="N7287" s="3">
        <v>45471</v>
      </c>
      <c r="O7287" s="4" t="str">
        <f t="shared" si="793"/>
        <v>2024-06</v>
      </c>
      <c r="P7287" s="4" t="str">
        <f t="shared" si="794"/>
        <v>06</v>
      </c>
      <c r="Q7287" s="4" t="str">
        <f t="shared" si="795"/>
        <v>June</v>
      </c>
      <c r="R7287" s="30" t="str">
        <f t="shared" si="796"/>
        <v>28</v>
      </c>
      <c r="W7287" t="str">
        <f t="shared" si="797"/>
        <v>ok</v>
      </c>
    </row>
    <row r="7288" spans="1:23" x14ac:dyDescent="0.3">
      <c r="A7288" t="s">
        <v>7330</v>
      </c>
      <c r="B7288" t="s">
        <v>36</v>
      </c>
      <c r="C7288" t="s">
        <v>18</v>
      </c>
      <c r="D7288" t="s">
        <v>37</v>
      </c>
      <c r="E7288" t="s">
        <v>14</v>
      </c>
      <c r="F7288" t="s">
        <v>31</v>
      </c>
      <c r="G7288" s="5">
        <v>15538.85</v>
      </c>
      <c r="H7288" s="5">
        <f t="shared" si="791"/>
        <v>279.69929999999999</v>
      </c>
      <c r="I7288" s="6">
        <v>1</v>
      </c>
      <c r="J7288" s="6">
        <v>15538.85</v>
      </c>
      <c r="K7288" s="5">
        <f t="shared" si="792"/>
        <v>279.69929999999999</v>
      </c>
      <c r="L7288" s="7">
        <v>4.04</v>
      </c>
      <c r="M7288" s="7">
        <v>3975</v>
      </c>
      <c r="N7288" s="3">
        <v>45610</v>
      </c>
      <c r="O7288" s="4" t="str">
        <f t="shared" si="793"/>
        <v>2024-11</v>
      </c>
      <c r="P7288" s="4" t="str">
        <f t="shared" si="794"/>
        <v>11</v>
      </c>
      <c r="Q7288" s="4" t="str">
        <f t="shared" si="795"/>
        <v>November</v>
      </c>
      <c r="R7288" s="30" t="str">
        <f t="shared" si="796"/>
        <v>14</v>
      </c>
      <c r="W7288" t="str">
        <f t="shared" si="797"/>
        <v>ok</v>
      </c>
    </row>
    <row r="7289" spans="1:23" x14ac:dyDescent="0.3">
      <c r="A7289" t="s">
        <v>7331</v>
      </c>
      <c r="B7289" t="s">
        <v>33</v>
      </c>
      <c r="C7289" t="s">
        <v>12</v>
      </c>
      <c r="D7289" t="s">
        <v>34</v>
      </c>
      <c r="E7289" t="s">
        <v>14</v>
      </c>
      <c r="F7289" t="s">
        <v>21</v>
      </c>
      <c r="G7289" s="5">
        <v>11231.41</v>
      </c>
      <c r="H7289" s="5">
        <f t="shared" si="791"/>
        <v>202.16537999999997</v>
      </c>
      <c r="I7289" s="6">
        <v>1</v>
      </c>
      <c r="J7289" s="6">
        <v>11231.41</v>
      </c>
      <c r="K7289" s="5">
        <f t="shared" si="792"/>
        <v>202.16537999999997</v>
      </c>
      <c r="L7289" s="7">
        <v>4.0999999999999996</v>
      </c>
      <c r="M7289" s="7">
        <v>717</v>
      </c>
      <c r="N7289" s="3">
        <v>45631</v>
      </c>
      <c r="O7289" s="4" t="str">
        <f t="shared" si="793"/>
        <v>2024-12</v>
      </c>
      <c r="P7289" s="4" t="str">
        <f t="shared" si="794"/>
        <v>12</v>
      </c>
      <c r="Q7289" s="4" t="str">
        <f t="shared" si="795"/>
        <v>December</v>
      </c>
      <c r="R7289" s="30" t="str">
        <f t="shared" si="796"/>
        <v>05</v>
      </c>
      <c r="W7289" t="str">
        <f t="shared" si="797"/>
        <v>ok</v>
      </c>
    </row>
    <row r="7290" spans="1:23" x14ac:dyDescent="0.3">
      <c r="A7290" t="s">
        <v>7332</v>
      </c>
      <c r="B7290" t="s">
        <v>28</v>
      </c>
      <c r="C7290" t="s">
        <v>29</v>
      </c>
      <c r="D7290" t="s">
        <v>30</v>
      </c>
      <c r="E7290" t="s">
        <v>20</v>
      </c>
      <c r="F7290" t="s">
        <v>26</v>
      </c>
      <c r="G7290" s="5">
        <v>18867.16</v>
      </c>
      <c r="H7290" s="5">
        <f t="shared" si="791"/>
        <v>339.60888</v>
      </c>
      <c r="I7290" s="6">
        <v>1</v>
      </c>
      <c r="J7290" s="6">
        <v>18867.16</v>
      </c>
      <c r="K7290" s="5">
        <f t="shared" si="792"/>
        <v>339.60888</v>
      </c>
      <c r="L7290" s="7">
        <v>4.32</v>
      </c>
      <c r="M7290" s="7">
        <v>1177</v>
      </c>
      <c r="N7290" s="3">
        <v>45556</v>
      </c>
      <c r="O7290" s="4" t="str">
        <f t="shared" si="793"/>
        <v>2024-09</v>
      </c>
      <c r="P7290" s="4" t="str">
        <f t="shared" si="794"/>
        <v>09</v>
      </c>
      <c r="Q7290" s="4" t="str">
        <f t="shared" si="795"/>
        <v>September</v>
      </c>
      <c r="R7290" s="30" t="str">
        <f t="shared" si="796"/>
        <v>21</v>
      </c>
      <c r="W7290" t="str">
        <f t="shared" si="797"/>
        <v>ok</v>
      </c>
    </row>
    <row r="7291" spans="1:23" x14ac:dyDescent="0.3">
      <c r="A7291" t="s">
        <v>7333</v>
      </c>
      <c r="B7291" t="s">
        <v>47</v>
      </c>
      <c r="C7291" t="s">
        <v>12</v>
      </c>
      <c r="D7291" t="s">
        <v>48</v>
      </c>
      <c r="E7291" t="s">
        <v>14</v>
      </c>
      <c r="F7291" t="s">
        <v>60</v>
      </c>
      <c r="G7291" s="5">
        <v>16630.96</v>
      </c>
      <c r="H7291" s="5">
        <f t="shared" si="791"/>
        <v>299.35727999999995</v>
      </c>
      <c r="I7291" s="6">
        <v>4</v>
      </c>
      <c r="J7291" s="6">
        <v>66523.839999999997</v>
      </c>
      <c r="K7291" s="5">
        <f t="shared" si="792"/>
        <v>1197.4291199999998</v>
      </c>
      <c r="L7291" s="7">
        <v>1.96</v>
      </c>
      <c r="M7291" s="7">
        <v>1904</v>
      </c>
      <c r="N7291" s="3">
        <v>45400</v>
      </c>
      <c r="O7291" s="4" t="str">
        <f t="shared" si="793"/>
        <v>2024-04</v>
      </c>
      <c r="P7291" s="4" t="str">
        <f t="shared" si="794"/>
        <v>04</v>
      </c>
      <c r="Q7291" s="4" t="str">
        <f t="shared" si="795"/>
        <v>April</v>
      </c>
      <c r="R7291" s="30" t="str">
        <f t="shared" si="796"/>
        <v>18</v>
      </c>
      <c r="W7291" t="str">
        <f t="shared" si="797"/>
        <v>ok</v>
      </c>
    </row>
    <row r="7292" spans="1:23" x14ac:dyDescent="0.3">
      <c r="A7292" t="s">
        <v>7334</v>
      </c>
      <c r="B7292" t="s">
        <v>23</v>
      </c>
      <c r="C7292" t="s">
        <v>24</v>
      </c>
      <c r="D7292" t="s">
        <v>25</v>
      </c>
      <c r="E7292" t="s">
        <v>45</v>
      </c>
      <c r="F7292" t="s">
        <v>38</v>
      </c>
      <c r="G7292" s="5">
        <v>2384.7800000000002</v>
      </c>
      <c r="H7292" s="5">
        <f t="shared" si="791"/>
        <v>42.92604</v>
      </c>
      <c r="I7292" s="6">
        <v>5</v>
      </c>
      <c r="J7292" s="6">
        <v>11923.9</v>
      </c>
      <c r="K7292" s="5">
        <f t="shared" si="792"/>
        <v>214.6302</v>
      </c>
      <c r="L7292" s="7">
        <v>3.97</v>
      </c>
      <c r="M7292" s="7">
        <v>3550</v>
      </c>
      <c r="N7292" s="3">
        <v>45559</v>
      </c>
      <c r="O7292" s="4" t="str">
        <f t="shared" si="793"/>
        <v>2024-09</v>
      </c>
      <c r="P7292" s="4" t="str">
        <f t="shared" si="794"/>
        <v>09</v>
      </c>
      <c r="Q7292" s="4" t="str">
        <f t="shared" si="795"/>
        <v>September</v>
      </c>
      <c r="R7292" s="30" t="str">
        <f t="shared" si="796"/>
        <v>24</v>
      </c>
      <c r="W7292" t="str">
        <f t="shared" si="797"/>
        <v>ok</v>
      </c>
    </row>
    <row r="7293" spans="1:23" x14ac:dyDescent="0.3">
      <c r="A7293" t="s">
        <v>7335</v>
      </c>
      <c r="B7293" t="s">
        <v>11</v>
      </c>
      <c r="C7293" t="s">
        <v>12</v>
      </c>
      <c r="D7293" t="s">
        <v>13</v>
      </c>
      <c r="E7293" t="s">
        <v>14</v>
      </c>
      <c r="F7293" t="s">
        <v>38</v>
      </c>
      <c r="G7293" s="5">
        <v>3168.19</v>
      </c>
      <c r="H7293" s="5">
        <f t="shared" si="791"/>
        <v>57.027419999999999</v>
      </c>
      <c r="I7293" s="6">
        <v>5</v>
      </c>
      <c r="J7293" s="6">
        <v>15840.95</v>
      </c>
      <c r="K7293" s="5">
        <f t="shared" si="792"/>
        <v>285.13709999999998</v>
      </c>
      <c r="L7293" s="7">
        <v>4.6500000000000004</v>
      </c>
      <c r="M7293" s="7">
        <v>4879</v>
      </c>
      <c r="N7293" s="3">
        <v>45388</v>
      </c>
      <c r="O7293" s="4" t="str">
        <f t="shared" si="793"/>
        <v>2024-04</v>
      </c>
      <c r="P7293" s="4" t="str">
        <f t="shared" si="794"/>
        <v>04</v>
      </c>
      <c r="Q7293" s="4" t="str">
        <f t="shared" si="795"/>
        <v>April</v>
      </c>
      <c r="R7293" s="30" t="str">
        <f t="shared" si="796"/>
        <v>06</v>
      </c>
      <c r="W7293" t="str">
        <f t="shared" si="797"/>
        <v>ok</v>
      </c>
    </row>
    <row r="7294" spans="1:23" x14ac:dyDescent="0.3">
      <c r="A7294" t="s">
        <v>7336</v>
      </c>
      <c r="B7294" t="s">
        <v>63</v>
      </c>
      <c r="C7294" t="s">
        <v>18</v>
      </c>
      <c r="D7294" t="s">
        <v>64</v>
      </c>
      <c r="E7294" t="s">
        <v>20</v>
      </c>
      <c r="F7294" t="s">
        <v>31</v>
      </c>
      <c r="G7294" s="5">
        <v>13179.24</v>
      </c>
      <c r="H7294" s="5">
        <f t="shared" si="791"/>
        <v>237.22631999999999</v>
      </c>
      <c r="I7294" s="6">
        <v>5</v>
      </c>
      <c r="J7294" s="6">
        <v>65896.2</v>
      </c>
      <c r="K7294" s="5">
        <f t="shared" si="792"/>
        <v>1186.1315999999999</v>
      </c>
      <c r="L7294" s="7">
        <v>1.21</v>
      </c>
      <c r="M7294" s="7">
        <v>1819</v>
      </c>
      <c r="N7294" s="3">
        <v>45541</v>
      </c>
      <c r="O7294" s="4" t="str">
        <f t="shared" si="793"/>
        <v>2024-09</v>
      </c>
      <c r="P7294" s="4" t="str">
        <f t="shared" si="794"/>
        <v>09</v>
      </c>
      <c r="Q7294" s="4" t="str">
        <f t="shared" si="795"/>
        <v>September</v>
      </c>
      <c r="R7294" s="30" t="str">
        <f t="shared" si="796"/>
        <v>06</v>
      </c>
      <c r="W7294" t="str">
        <f t="shared" si="797"/>
        <v>ok</v>
      </c>
    </row>
    <row r="7295" spans="1:23" x14ac:dyDescent="0.3">
      <c r="A7295" t="s">
        <v>7337</v>
      </c>
      <c r="B7295" t="s">
        <v>47</v>
      </c>
      <c r="C7295" t="s">
        <v>12</v>
      </c>
      <c r="D7295" t="s">
        <v>48</v>
      </c>
      <c r="E7295" t="s">
        <v>14</v>
      </c>
      <c r="F7295" t="s">
        <v>60</v>
      </c>
      <c r="G7295" s="5">
        <v>2940.65</v>
      </c>
      <c r="H7295" s="5">
        <f t="shared" si="791"/>
        <v>52.931699999999999</v>
      </c>
      <c r="I7295" s="6">
        <v>4</v>
      </c>
      <c r="J7295" s="6">
        <v>11762.6</v>
      </c>
      <c r="K7295" s="5">
        <f t="shared" si="792"/>
        <v>211.7268</v>
      </c>
      <c r="L7295" s="7">
        <v>4.92</v>
      </c>
      <c r="M7295" s="7">
        <v>4217</v>
      </c>
      <c r="N7295" s="3">
        <v>45354</v>
      </c>
      <c r="O7295" s="4" t="str">
        <f t="shared" si="793"/>
        <v>2024-03</v>
      </c>
      <c r="P7295" s="4" t="str">
        <f t="shared" si="794"/>
        <v>03</v>
      </c>
      <c r="Q7295" s="4" t="str">
        <f t="shared" si="795"/>
        <v>March</v>
      </c>
      <c r="R7295" s="30" t="str">
        <f t="shared" si="796"/>
        <v>03</v>
      </c>
      <c r="W7295" t="str">
        <f t="shared" si="797"/>
        <v>ok</v>
      </c>
    </row>
    <row r="7296" spans="1:23" x14ac:dyDescent="0.3">
      <c r="A7296" t="s">
        <v>7338</v>
      </c>
      <c r="B7296" t="s">
        <v>36</v>
      </c>
      <c r="C7296" t="s">
        <v>18</v>
      </c>
      <c r="D7296" t="s">
        <v>37</v>
      </c>
      <c r="E7296" t="s">
        <v>14</v>
      </c>
      <c r="F7296" t="s">
        <v>26</v>
      </c>
      <c r="G7296" s="5">
        <v>8819.99</v>
      </c>
      <c r="H7296" s="5">
        <f t="shared" si="791"/>
        <v>158.75981999999999</v>
      </c>
      <c r="I7296" s="6">
        <v>4</v>
      </c>
      <c r="J7296" s="6">
        <v>35279.96</v>
      </c>
      <c r="K7296" s="5">
        <f t="shared" si="792"/>
        <v>635.03927999999996</v>
      </c>
      <c r="L7296" s="7">
        <v>2.4700000000000002</v>
      </c>
      <c r="M7296" s="7">
        <v>1444</v>
      </c>
      <c r="N7296" s="3">
        <v>45433</v>
      </c>
      <c r="O7296" s="4" t="str">
        <f t="shared" si="793"/>
        <v>2024-05</v>
      </c>
      <c r="P7296" s="4" t="str">
        <f t="shared" si="794"/>
        <v>05</v>
      </c>
      <c r="Q7296" s="4" t="str">
        <f t="shared" si="795"/>
        <v>May</v>
      </c>
      <c r="R7296" s="30" t="str">
        <f t="shared" si="796"/>
        <v>21</v>
      </c>
      <c r="W7296" t="str">
        <f t="shared" si="797"/>
        <v>ok</v>
      </c>
    </row>
    <row r="7297" spans="1:23" x14ac:dyDescent="0.3">
      <c r="A7297" t="s">
        <v>7339</v>
      </c>
      <c r="B7297" t="s">
        <v>33</v>
      </c>
      <c r="C7297" t="s">
        <v>12</v>
      </c>
      <c r="D7297" t="s">
        <v>34</v>
      </c>
      <c r="E7297" t="s">
        <v>14</v>
      </c>
      <c r="F7297" t="s">
        <v>60</v>
      </c>
      <c r="G7297" s="5">
        <v>13241.76</v>
      </c>
      <c r="H7297" s="5">
        <f t="shared" si="791"/>
        <v>238.35167999999999</v>
      </c>
      <c r="I7297" s="6">
        <v>1</v>
      </c>
      <c r="J7297" s="6">
        <v>13241.76</v>
      </c>
      <c r="K7297" s="5">
        <f t="shared" si="792"/>
        <v>238.35167999999999</v>
      </c>
      <c r="L7297" s="7">
        <v>4.16</v>
      </c>
      <c r="M7297" s="7">
        <v>1135</v>
      </c>
      <c r="N7297" s="3">
        <v>45481</v>
      </c>
      <c r="O7297" s="4" t="str">
        <f t="shared" si="793"/>
        <v>2024-07</v>
      </c>
      <c r="P7297" s="4" t="str">
        <f t="shared" si="794"/>
        <v>07</v>
      </c>
      <c r="Q7297" s="4" t="str">
        <f t="shared" si="795"/>
        <v>July</v>
      </c>
      <c r="R7297" s="30" t="str">
        <f t="shared" si="796"/>
        <v>08</v>
      </c>
      <c r="W7297" t="str">
        <f t="shared" si="797"/>
        <v>ok</v>
      </c>
    </row>
    <row r="7298" spans="1:23" x14ac:dyDescent="0.3">
      <c r="A7298" t="s">
        <v>7340</v>
      </c>
      <c r="B7298" t="s">
        <v>47</v>
      </c>
      <c r="C7298" t="s">
        <v>12</v>
      </c>
      <c r="D7298" t="s">
        <v>48</v>
      </c>
      <c r="E7298" t="s">
        <v>45</v>
      </c>
      <c r="F7298" t="s">
        <v>26</v>
      </c>
      <c r="G7298" s="5">
        <v>10503.64</v>
      </c>
      <c r="H7298" s="5">
        <f t="shared" si="791"/>
        <v>189.06551999999996</v>
      </c>
      <c r="I7298" s="6">
        <v>4</v>
      </c>
      <c r="J7298" s="6">
        <v>42014.559999999998</v>
      </c>
      <c r="K7298" s="5">
        <f t="shared" si="792"/>
        <v>756.26207999999986</v>
      </c>
      <c r="L7298" s="7">
        <v>2.34</v>
      </c>
      <c r="M7298" s="7">
        <v>863</v>
      </c>
      <c r="N7298" s="3">
        <v>45611</v>
      </c>
      <c r="O7298" s="4" t="str">
        <f t="shared" si="793"/>
        <v>2024-11</v>
      </c>
      <c r="P7298" s="4" t="str">
        <f t="shared" si="794"/>
        <v>11</v>
      </c>
      <c r="Q7298" s="4" t="str">
        <f t="shared" si="795"/>
        <v>November</v>
      </c>
      <c r="R7298" s="30" t="str">
        <f t="shared" si="796"/>
        <v>15</v>
      </c>
      <c r="W7298" t="str">
        <f t="shared" si="797"/>
        <v>ok</v>
      </c>
    </row>
    <row r="7299" spans="1:23" x14ac:dyDescent="0.3">
      <c r="A7299" t="s">
        <v>7341</v>
      </c>
      <c r="B7299" t="s">
        <v>47</v>
      </c>
      <c r="C7299" t="s">
        <v>12</v>
      </c>
      <c r="D7299" t="s">
        <v>48</v>
      </c>
      <c r="E7299" t="s">
        <v>20</v>
      </c>
      <c r="F7299" t="s">
        <v>31</v>
      </c>
      <c r="G7299" s="5">
        <v>8376.9</v>
      </c>
      <c r="H7299" s="5">
        <f t="shared" ref="H7299:H7362" si="798">G7299*0.018</f>
        <v>150.78419999999997</v>
      </c>
      <c r="I7299" s="6">
        <v>2</v>
      </c>
      <c r="J7299" s="6">
        <v>16753.8</v>
      </c>
      <c r="K7299" s="5">
        <f t="shared" ref="K7299:K7362" si="799">H7299*I7299</f>
        <v>301.56839999999994</v>
      </c>
      <c r="L7299" s="7">
        <v>3.61</v>
      </c>
      <c r="M7299" s="7">
        <v>1141</v>
      </c>
      <c r="N7299" s="3">
        <v>45527</v>
      </c>
      <c r="O7299" s="4" t="str">
        <f t="shared" ref="O7299:O7362" si="800">TEXT(N7299,"yyyy-mm")</f>
        <v>2024-08</v>
      </c>
      <c r="P7299" s="4" t="str">
        <f t="shared" ref="P7299:P7362" si="801">TEXT(N7299,"mm")</f>
        <v>08</v>
      </c>
      <c r="Q7299" s="4" t="str">
        <f t="shared" ref="Q7299:Q7362" si="802">TEXT(DATE(2024,P7299,1),"mmmm")</f>
        <v>August</v>
      </c>
      <c r="R7299" s="30" t="str">
        <f t="shared" ref="R7299:R7362" si="803">TEXT(N7299,"dd")</f>
        <v>23</v>
      </c>
      <c r="W7299" t="str">
        <f t="shared" ref="W7299:W7362" si="804">IF(G7299*I7299=J7299,"ok","False")</f>
        <v>ok</v>
      </c>
    </row>
    <row r="7300" spans="1:23" x14ac:dyDescent="0.3">
      <c r="A7300" t="s">
        <v>7342</v>
      </c>
      <c r="B7300" t="s">
        <v>47</v>
      </c>
      <c r="C7300" t="s">
        <v>12</v>
      </c>
      <c r="D7300" t="s">
        <v>48</v>
      </c>
      <c r="E7300" t="s">
        <v>45</v>
      </c>
      <c r="F7300" t="s">
        <v>60</v>
      </c>
      <c r="G7300" s="5">
        <v>11530.14</v>
      </c>
      <c r="H7300" s="5">
        <f t="shared" si="798"/>
        <v>207.54251999999997</v>
      </c>
      <c r="I7300" s="6">
        <v>5</v>
      </c>
      <c r="J7300" s="6">
        <v>57650.7</v>
      </c>
      <c r="K7300" s="5">
        <f t="shared" si="799"/>
        <v>1037.7125999999998</v>
      </c>
      <c r="L7300" s="7">
        <v>1.08</v>
      </c>
      <c r="M7300" s="7">
        <v>4648</v>
      </c>
      <c r="N7300" s="3">
        <v>45333</v>
      </c>
      <c r="O7300" s="4" t="str">
        <f t="shared" si="800"/>
        <v>2024-02</v>
      </c>
      <c r="P7300" s="4" t="str">
        <f t="shared" si="801"/>
        <v>02</v>
      </c>
      <c r="Q7300" s="4" t="str">
        <f t="shared" si="802"/>
        <v>February</v>
      </c>
      <c r="R7300" s="30" t="str">
        <f t="shared" si="803"/>
        <v>11</v>
      </c>
      <c r="W7300" t="str">
        <f t="shared" si="804"/>
        <v>ok</v>
      </c>
    </row>
    <row r="7301" spans="1:23" x14ac:dyDescent="0.3">
      <c r="A7301" t="s">
        <v>7343</v>
      </c>
      <c r="B7301" t="s">
        <v>41</v>
      </c>
      <c r="C7301" t="s">
        <v>42</v>
      </c>
      <c r="D7301" t="s">
        <v>43</v>
      </c>
      <c r="E7301" t="s">
        <v>45</v>
      </c>
      <c r="F7301" t="s">
        <v>26</v>
      </c>
      <c r="G7301" s="5">
        <v>10641.56</v>
      </c>
      <c r="H7301" s="5">
        <f t="shared" si="798"/>
        <v>191.54807999999997</v>
      </c>
      <c r="I7301" s="6">
        <v>5</v>
      </c>
      <c r="J7301" s="6">
        <v>53207.8</v>
      </c>
      <c r="K7301" s="5">
        <f t="shared" si="799"/>
        <v>957.74039999999991</v>
      </c>
      <c r="L7301" s="7">
        <v>2.06</v>
      </c>
      <c r="M7301" s="7">
        <v>3528</v>
      </c>
      <c r="N7301" s="3">
        <v>45630</v>
      </c>
      <c r="O7301" s="4" t="str">
        <f t="shared" si="800"/>
        <v>2024-12</v>
      </c>
      <c r="P7301" s="4" t="str">
        <f t="shared" si="801"/>
        <v>12</v>
      </c>
      <c r="Q7301" s="4" t="str">
        <f t="shared" si="802"/>
        <v>December</v>
      </c>
      <c r="R7301" s="30" t="str">
        <f t="shared" si="803"/>
        <v>04</v>
      </c>
      <c r="W7301" t="str">
        <f t="shared" si="804"/>
        <v>ok</v>
      </c>
    </row>
    <row r="7302" spans="1:23" x14ac:dyDescent="0.3">
      <c r="A7302" t="s">
        <v>7344</v>
      </c>
      <c r="B7302" t="s">
        <v>51</v>
      </c>
      <c r="C7302" t="s">
        <v>29</v>
      </c>
      <c r="D7302" t="s">
        <v>52</v>
      </c>
      <c r="E7302" t="s">
        <v>14</v>
      </c>
      <c r="F7302" t="s">
        <v>31</v>
      </c>
      <c r="G7302" s="5">
        <v>16556.400000000001</v>
      </c>
      <c r="H7302" s="5">
        <f t="shared" si="798"/>
        <v>298.01519999999999</v>
      </c>
      <c r="I7302" s="6">
        <v>5</v>
      </c>
      <c r="J7302" s="6">
        <v>82782</v>
      </c>
      <c r="K7302" s="5">
        <f t="shared" si="799"/>
        <v>1490.076</v>
      </c>
      <c r="L7302" s="7">
        <v>2.0699999999999998</v>
      </c>
      <c r="M7302" s="7">
        <v>2981</v>
      </c>
      <c r="N7302" s="3">
        <v>45465</v>
      </c>
      <c r="O7302" s="4" t="str">
        <f t="shared" si="800"/>
        <v>2024-06</v>
      </c>
      <c r="P7302" s="4" t="str">
        <f t="shared" si="801"/>
        <v>06</v>
      </c>
      <c r="Q7302" s="4" t="str">
        <f t="shared" si="802"/>
        <v>June</v>
      </c>
      <c r="R7302" s="30" t="str">
        <f t="shared" si="803"/>
        <v>22</v>
      </c>
      <c r="W7302" t="str">
        <f t="shared" si="804"/>
        <v>ok</v>
      </c>
    </row>
    <row r="7303" spans="1:23" x14ac:dyDescent="0.3">
      <c r="A7303" t="s">
        <v>7345</v>
      </c>
      <c r="B7303" t="s">
        <v>28</v>
      </c>
      <c r="C7303" t="s">
        <v>29</v>
      </c>
      <c r="D7303" t="s">
        <v>30</v>
      </c>
      <c r="E7303" t="s">
        <v>45</v>
      </c>
      <c r="F7303" t="s">
        <v>38</v>
      </c>
      <c r="G7303" s="5">
        <v>10514.44</v>
      </c>
      <c r="H7303" s="5">
        <f t="shared" si="798"/>
        <v>189.25991999999999</v>
      </c>
      <c r="I7303" s="6">
        <v>1</v>
      </c>
      <c r="J7303" s="6">
        <v>10514.44</v>
      </c>
      <c r="K7303" s="5">
        <f t="shared" si="799"/>
        <v>189.25991999999999</v>
      </c>
      <c r="L7303" s="7">
        <v>1.84</v>
      </c>
      <c r="M7303" s="7">
        <v>2227</v>
      </c>
      <c r="N7303" s="3">
        <v>45362</v>
      </c>
      <c r="O7303" s="4" t="str">
        <f t="shared" si="800"/>
        <v>2024-03</v>
      </c>
      <c r="P7303" s="4" t="str">
        <f t="shared" si="801"/>
        <v>03</v>
      </c>
      <c r="Q7303" s="4" t="str">
        <f t="shared" si="802"/>
        <v>March</v>
      </c>
      <c r="R7303" s="30" t="str">
        <f t="shared" si="803"/>
        <v>11</v>
      </c>
      <c r="W7303" t="str">
        <f t="shared" si="804"/>
        <v>ok</v>
      </c>
    </row>
    <row r="7304" spans="1:23" x14ac:dyDescent="0.3">
      <c r="A7304" t="s">
        <v>7346</v>
      </c>
      <c r="B7304" t="s">
        <v>41</v>
      </c>
      <c r="C7304" t="s">
        <v>42</v>
      </c>
      <c r="D7304" t="s">
        <v>43</v>
      </c>
      <c r="E7304" t="s">
        <v>45</v>
      </c>
      <c r="F7304" t="s">
        <v>31</v>
      </c>
      <c r="G7304" s="5">
        <v>4019.2</v>
      </c>
      <c r="H7304" s="5">
        <f t="shared" si="798"/>
        <v>72.34559999999999</v>
      </c>
      <c r="I7304" s="6">
        <v>2</v>
      </c>
      <c r="J7304" s="6">
        <v>8038.4</v>
      </c>
      <c r="K7304" s="5">
        <f t="shared" si="799"/>
        <v>144.69119999999998</v>
      </c>
      <c r="L7304" s="7">
        <v>1.8</v>
      </c>
      <c r="M7304" s="7">
        <v>857</v>
      </c>
      <c r="N7304" s="3">
        <v>45510</v>
      </c>
      <c r="O7304" s="4" t="str">
        <f t="shared" si="800"/>
        <v>2024-08</v>
      </c>
      <c r="P7304" s="4" t="str">
        <f t="shared" si="801"/>
        <v>08</v>
      </c>
      <c r="Q7304" s="4" t="str">
        <f t="shared" si="802"/>
        <v>August</v>
      </c>
      <c r="R7304" s="30" t="str">
        <f t="shared" si="803"/>
        <v>06</v>
      </c>
      <c r="W7304" t="str">
        <f t="shared" si="804"/>
        <v>ok</v>
      </c>
    </row>
    <row r="7305" spans="1:23" x14ac:dyDescent="0.3">
      <c r="A7305" t="s">
        <v>7347</v>
      </c>
      <c r="B7305" t="s">
        <v>41</v>
      </c>
      <c r="C7305" t="s">
        <v>42</v>
      </c>
      <c r="D7305" t="s">
        <v>43</v>
      </c>
      <c r="E7305" t="s">
        <v>14</v>
      </c>
      <c r="F7305" t="s">
        <v>38</v>
      </c>
      <c r="G7305" s="5">
        <v>13441.58</v>
      </c>
      <c r="H7305" s="5">
        <f t="shared" si="798"/>
        <v>241.94843999999998</v>
      </c>
      <c r="I7305" s="6">
        <v>1</v>
      </c>
      <c r="J7305" s="6">
        <v>13441.58</v>
      </c>
      <c r="K7305" s="5">
        <f t="shared" si="799"/>
        <v>241.94843999999998</v>
      </c>
      <c r="L7305" s="7">
        <v>1.63</v>
      </c>
      <c r="M7305" s="7">
        <v>3179</v>
      </c>
      <c r="N7305" s="3">
        <v>45638</v>
      </c>
      <c r="O7305" s="4" t="str">
        <f t="shared" si="800"/>
        <v>2024-12</v>
      </c>
      <c r="P7305" s="4" t="str">
        <f t="shared" si="801"/>
        <v>12</v>
      </c>
      <c r="Q7305" s="4" t="str">
        <f t="shared" si="802"/>
        <v>December</v>
      </c>
      <c r="R7305" s="30" t="str">
        <f t="shared" si="803"/>
        <v>12</v>
      </c>
      <c r="W7305" t="str">
        <f t="shared" si="804"/>
        <v>ok</v>
      </c>
    </row>
    <row r="7306" spans="1:23" x14ac:dyDescent="0.3">
      <c r="A7306" t="s">
        <v>7348</v>
      </c>
      <c r="B7306" t="s">
        <v>23</v>
      </c>
      <c r="C7306" t="s">
        <v>24</v>
      </c>
      <c r="D7306" t="s">
        <v>25</v>
      </c>
      <c r="E7306" t="s">
        <v>20</v>
      </c>
      <c r="F7306" t="s">
        <v>60</v>
      </c>
      <c r="G7306" s="5">
        <v>9259.3799999999992</v>
      </c>
      <c r="H7306" s="5">
        <f t="shared" si="798"/>
        <v>166.66883999999996</v>
      </c>
      <c r="I7306" s="6">
        <v>4</v>
      </c>
      <c r="J7306" s="6">
        <v>37037.519999999997</v>
      </c>
      <c r="K7306" s="5">
        <f t="shared" si="799"/>
        <v>666.67535999999984</v>
      </c>
      <c r="L7306" s="7">
        <v>3.19</v>
      </c>
      <c r="M7306" s="7">
        <v>2222</v>
      </c>
      <c r="N7306" s="3">
        <v>45474</v>
      </c>
      <c r="O7306" s="4" t="str">
        <f t="shared" si="800"/>
        <v>2024-07</v>
      </c>
      <c r="P7306" s="4" t="str">
        <f t="shared" si="801"/>
        <v>07</v>
      </c>
      <c r="Q7306" s="4" t="str">
        <f t="shared" si="802"/>
        <v>July</v>
      </c>
      <c r="R7306" s="30" t="str">
        <f t="shared" si="803"/>
        <v>01</v>
      </c>
      <c r="W7306" t="str">
        <f t="shared" si="804"/>
        <v>ok</v>
      </c>
    </row>
    <row r="7307" spans="1:23" x14ac:dyDescent="0.3">
      <c r="A7307" t="s">
        <v>7349</v>
      </c>
      <c r="B7307" t="s">
        <v>41</v>
      </c>
      <c r="C7307" t="s">
        <v>42</v>
      </c>
      <c r="D7307" t="s">
        <v>43</v>
      </c>
      <c r="E7307" t="s">
        <v>45</v>
      </c>
      <c r="F7307" t="s">
        <v>26</v>
      </c>
      <c r="G7307" s="5">
        <v>19152.919999999998</v>
      </c>
      <c r="H7307" s="5">
        <f t="shared" si="798"/>
        <v>344.75255999999996</v>
      </c>
      <c r="I7307" s="6">
        <v>1</v>
      </c>
      <c r="J7307" s="6">
        <v>19152.919999999998</v>
      </c>
      <c r="K7307" s="5">
        <f t="shared" si="799"/>
        <v>344.75255999999996</v>
      </c>
      <c r="L7307" s="7">
        <v>4.34</v>
      </c>
      <c r="M7307" s="7">
        <v>505</v>
      </c>
      <c r="N7307" s="3">
        <v>45597</v>
      </c>
      <c r="O7307" s="4" t="str">
        <f t="shared" si="800"/>
        <v>2024-11</v>
      </c>
      <c r="P7307" s="4" t="str">
        <f t="shared" si="801"/>
        <v>11</v>
      </c>
      <c r="Q7307" s="4" t="str">
        <f t="shared" si="802"/>
        <v>November</v>
      </c>
      <c r="R7307" s="30" t="str">
        <f t="shared" si="803"/>
        <v>01</v>
      </c>
      <c r="W7307" t="str">
        <f t="shared" si="804"/>
        <v>ok</v>
      </c>
    </row>
    <row r="7308" spans="1:23" x14ac:dyDescent="0.3">
      <c r="A7308" t="s">
        <v>7350</v>
      </c>
      <c r="B7308" t="s">
        <v>23</v>
      </c>
      <c r="C7308" t="s">
        <v>24</v>
      </c>
      <c r="D7308" t="s">
        <v>25</v>
      </c>
      <c r="E7308" t="s">
        <v>14</v>
      </c>
      <c r="F7308" t="s">
        <v>21</v>
      </c>
      <c r="G7308" s="5">
        <v>7347.73</v>
      </c>
      <c r="H7308" s="5">
        <f t="shared" si="798"/>
        <v>132.25913999999997</v>
      </c>
      <c r="I7308" s="6">
        <v>2</v>
      </c>
      <c r="J7308" s="6">
        <v>14695.46</v>
      </c>
      <c r="K7308" s="5">
        <f t="shared" si="799"/>
        <v>264.51827999999995</v>
      </c>
      <c r="L7308" s="7">
        <v>1.17</v>
      </c>
      <c r="M7308" s="7">
        <v>3041</v>
      </c>
      <c r="N7308" s="3">
        <v>45509</v>
      </c>
      <c r="O7308" s="4" t="str">
        <f t="shared" si="800"/>
        <v>2024-08</v>
      </c>
      <c r="P7308" s="4" t="str">
        <f t="shared" si="801"/>
        <v>08</v>
      </c>
      <c r="Q7308" s="4" t="str">
        <f t="shared" si="802"/>
        <v>August</v>
      </c>
      <c r="R7308" s="30" t="str">
        <f t="shared" si="803"/>
        <v>05</v>
      </c>
      <c r="W7308" t="str">
        <f t="shared" si="804"/>
        <v>ok</v>
      </c>
    </row>
    <row r="7309" spans="1:23" x14ac:dyDescent="0.3">
      <c r="A7309" t="s">
        <v>7351</v>
      </c>
      <c r="B7309" t="s">
        <v>11</v>
      </c>
      <c r="C7309" t="s">
        <v>12</v>
      </c>
      <c r="D7309" t="s">
        <v>13</v>
      </c>
      <c r="E7309" t="s">
        <v>45</v>
      </c>
      <c r="F7309" t="s">
        <v>15</v>
      </c>
      <c r="G7309" s="5">
        <v>2290.9499999999998</v>
      </c>
      <c r="H7309" s="5">
        <f t="shared" si="798"/>
        <v>41.237099999999991</v>
      </c>
      <c r="I7309" s="6">
        <v>5</v>
      </c>
      <c r="J7309" s="6">
        <v>11454.75</v>
      </c>
      <c r="K7309" s="5">
        <f t="shared" si="799"/>
        <v>206.18549999999996</v>
      </c>
      <c r="L7309" s="7">
        <v>1.17</v>
      </c>
      <c r="M7309" s="7">
        <v>66</v>
      </c>
      <c r="N7309" s="3">
        <v>45382</v>
      </c>
      <c r="O7309" s="4" t="str">
        <f t="shared" si="800"/>
        <v>2024-03</v>
      </c>
      <c r="P7309" s="4" t="str">
        <f t="shared" si="801"/>
        <v>03</v>
      </c>
      <c r="Q7309" s="4" t="str">
        <f t="shared" si="802"/>
        <v>March</v>
      </c>
      <c r="R7309" s="30" t="str">
        <f t="shared" si="803"/>
        <v>31</v>
      </c>
      <c r="W7309" t="str">
        <f t="shared" si="804"/>
        <v>ok</v>
      </c>
    </row>
    <row r="7310" spans="1:23" x14ac:dyDescent="0.3">
      <c r="A7310" t="s">
        <v>7352</v>
      </c>
      <c r="B7310" t="s">
        <v>17</v>
      </c>
      <c r="C7310" t="s">
        <v>18</v>
      </c>
      <c r="D7310" t="s">
        <v>19</v>
      </c>
      <c r="E7310" t="s">
        <v>45</v>
      </c>
      <c r="F7310" t="s">
        <v>38</v>
      </c>
      <c r="G7310" s="5">
        <v>17554.060000000001</v>
      </c>
      <c r="H7310" s="5">
        <f t="shared" si="798"/>
        <v>315.97307999999998</v>
      </c>
      <c r="I7310" s="6">
        <v>2</v>
      </c>
      <c r="J7310" s="6">
        <v>35108.120000000003</v>
      </c>
      <c r="K7310" s="5">
        <f t="shared" si="799"/>
        <v>631.94615999999996</v>
      </c>
      <c r="L7310" s="7">
        <v>4.4000000000000004</v>
      </c>
      <c r="M7310" s="7">
        <v>416</v>
      </c>
      <c r="N7310" s="3">
        <v>45401</v>
      </c>
      <c r="O7310" s="4" t="str">
        <f t="shared" si="800"/>
        <v>2024-04</v>
      </c>
      <c r="P7310" s="4" t="str">
        <f t="shared" si="801"/>
        <v>04</v>
      </c>
      <c r="Q7310" s="4" t="str">
        <f t="shared" si="802"/>
        <v>April</v>
      </c>
      <c r="R7310" s="30" t="str">
        <f t="shared" si="803"/>
        <v>19</v>
      </c>
      <c r="W7310" t="str">
        <f t="shared" si="804"/>
        <v>ok</v>
      </c>
    </row>
    <row r="7311" spans="1:23" x14ac:dyDescent="0.3">
      <c r="A7311" t="s">
        <v>7353</v>
      </c>
      <c r="B7311" t="s">
        <v>63</v>
      </c>
      <c r="C7311" t="s">
        <v>18</v>
      </c>
      <c r="D7311" t="s">
        <v>64</v>
      </c>
      <c r="E7311" t="s">
        <v>45</v>
      </c>
      <c r="F7311" t="s">
        <v>21</v>
      </c>
      <c r="G7311" s="5">
        <v>17392.28</v>
      </c>
      <c r="H7311" s="5">
        <f t="shared" si="798"/>
        <v>313.06103999999993</v>
      </c>
      <c r="I7311" s="6">
        <v>1</v>
      </c>
      <c r="J7311" s="6">
        <v>17392.28</v>
      </c>
      <c r="K7311" s="5">
        <f t="shared" si="799"/>
        <v>313.06103999999993</v>
      </c>
      <c r="L7311" s="7">
        <v>1.17</v>
      </c>
      <c r="M7311" s="7">
        <v>293</v>
      </c>
      <c r="N7311" s="3">
        <v>45573</v>
      </c>
      <c r="O7311" s="4" t="str">
        <f t="shared" si="800"/>
        <v>2024-10</v>
      </c>
      <c r="P7311" s="4" t="str">
        <f t="shared" si="801"/>
        <v>10</v>
      </c>
      <c r="Q7311" s="4" t="str">
        <f t="shared" si="802"/>
        <v>October</v>
      </c>
      <c r="R7311" s="30" t="str">
        <f t="shared" si="803"/>
        <v>08</v>
      </c>
      <c r="W7311" t="str">
        <f t="shared" si="804"/>
        <v>ok</v>
      </c>
    </row>
    <row r="7312" spans="1:23" x14ac:dyDescent="0.3">
      <c r="A7312" t="s">
        <v>7354</v>
      </c>
      <c r="B7312" t="s">
        <v>33</v>
      </c>
      <c r="C7312" t="s">
        <v>12</v>
      </c>
      <c r="D7312" t="s">
        <v>34</v>
      </c>
      <c r="E7312" t="s">
        <v>45</v>
      </c>
      <c r="F7312" t="s">
        <v>31</v>
      </c>
      <c r="G7312" s="5">
        <v>766.16</v>
      </c>
      <c r="H7312" s="5">
        <f t="shared" si="798"/>
        <v>13.790879999999998</v>
      </c>
      <c r="I7312" s="6">
        <v>2</v>
      </c>
      <c r="J7312" s="6">
        <v>1532.32</v>
      </c>
      <c r="K7312" s="5">
        <f t="shared" si="799"/>
        <v>27.581759999999996</v>
      </c>
      <c r="L7312" s="7">
        <v>1.0900000000000001</v>
      </c>
      <c r="M7312" s="7">
        <v>284</v>
      </c>
      <c r="N7312" s="3">
        <v>45627</v>
      </c>
      <c r="O7312" s="4" t="str">
        <f t="shared" si="800"/>
        <v>2024-12</v>
      </c>
      <c r="P7312" s="4" t="str">
        <f t="shared" si="801"/>
        <v>12</v>
      </c>
      <c r="Q7312" s="4" t="str">
        <f t="shared" si="802"/>
        <v>December</v>
      </c>
      <c r="R7312" s="30" t="str">
        <f t="shared" si="803"/>
        <v>01</v>
      </c>
      <c r="W7312" t="str">
        <f t="shared" si="804"/>
        <v>ok</v>
      </c>
    </row>
    <row r="7313" spans="1:23" x14ac:dyDescent="0.3">
      <c r="A7313" t="s">
        <v>7355</v>
      </c>
      <c r="B7313" t="s">
        <v>17</v>
      </c>
      <c r="C7313" t="s">
        <v>18</v>
      </c>
      <c r="D7313" t="s">
        <v>19</v>
      </c>
      <c r="E7313" t="s">
        <v>20</v>
      </c>
      <c r="F7313" t="s">
        <v>60</v>
      </c>
      <c r="G7313" s="5">
        <v>9276.44</v>
      </c>
      <c r="H7313" s="5">
        <f t="shared" si="798"/>
        <v>166.97592</v>
      </c>
      <c r="I7313" s="6">
        <v>4</v>
      </c>
      <c r="J7313" s="6">
        <v>37105.760000000002</v>
      </c>
      <c r="K7313" s="5">
        <f t="shared" si="799"/>
        <v>667.90368000000001</v>
      </c>
      <c r="L7313" s="7">
        <v>1.46</v>
      </c>
      <c r="M7313" s="7">
        <v>463</v>
      </c>
      <c r="N7313" s="3">
        <v>45445</v>
      </c>
      <c r="O7313" s="4" t="str">
        <f t="shared" si="800"/>
        <v>2024-06</v>
      </c>
      <c r="P7313" s="4" t="str">
        <f t="shared" si="801"/>
        <v>06</v>
      </c>
      <c r="Q7313" s="4" t="str">
        <f t="shared" si="802"/>
        <v>June</v>
      </c>
      <c r="R7313" s="30" t="str">
        <f t="shared" si="803"/>
        <v>02</v>
      </c>
      <c r="W7313" t="str">
        <f t="shared" si="804"/>
        <v>ok</v>
      </c>
    </row>
    <row r="7314" spans="1:23" x14ac:dyDescent="0.3">
      <c r="A7314" t="s">
        <v>7356</v>
      </c>
      <c r="B7314" t="s">
        <v>23</v>
      </c>
      <c r="C7314" t="s">
        <v>24</v>
      </c>
      <c r="D7314" t="s">
        <v>25</v>
      </c>
      <c r="E7314" t="s">
        <v>20</v>
      </c>
      <c r="F7314" t="s">
        <v>60</v>
      </c>
      <c r="G7314" s="5">
        <v>16838.29</v>
      </c>
      <c r="H7314" s="5">
        <f t="shared" si="798"/>
        <v>303.08922000000001</v>
      </c>
      <c r="I7314" s="6">
        <v>2</v>
      </c>
      <c r="J7314" s="6">
        <v>33676.58</v>
      </c>
      <c r="K7314" s="5">
        <f t="shared" si="799"/>
        <v>606.17844000000002</v>
      </c>
      <c r="L7314" s="7">
        <v>1.53</v>
      </c>
      <c r="M7314" s="7">
        <v>4052</v>
      </c>
      <c r="N7314" s="3">
        <v>45559</v>
      </c>
      <c r="O7314" s="4" t="str">
        <f t="shared" si="800"/>
        <v>2024-09</v>
      </c>
      <c r="P7314" s="4" t="str">
        <f t="shared" si="801"/>
        <v>09</v>
      </c>
      <c r="Q7314" s="4" t="str">
        <f t="shared" si="802"/>
        <v>September</v>
      </c>
      <c r="R7314" s="30" t="str">
        <f t="shared" si="803"/>
        <v>24</v>
      </c>
      <c r="W7314" t="str">
        <f t="shared" si="804"/>
        <v>ok</v>
      </c>
    </row>
    <row r="7315" spans="1:23" x14ac:dyDescent="0.3">
      <c r="A7315" t="s">
        <v>7357</v>
      </c>
      <c r="B7315" t="s">
        <v>23</v>
      </c>
      <c r="C7315" t="s">
        <v>24</v>
      </c>
      <c r="D7315" t="s">
        <v>25</v>
      </c>
      <c r="E7315" t="s">
        <v>45</v>
      </c>
      <c r="F7315" t="s">
        <v>38</v>
      </c>
      <c r="G7315" s="5">
        <v>3272.35</v>
      </c>
      <c r="H7315" s="5">
        <f t="shared" si="798"/>
        <v>58.902299999999997</v>
      </c>
      <c r="I7315" s="6">
        <v>4</v>
      </c>
      <c r="J7315" s="6">
        <v>13089.4</v>
      </c>
      <c r="K7315" s="5">
        <f t="shared" si="799"/>
        <v>235.60919999999999</v>
      </c>
      <c r="L7315" s="7">
        <v>1.1200000000000001</v>
      </c>
      <c r="M7315" s="7">
        <v>1665</v>
      </c>
      <c r="N7315" s="3">
        <v>45432</v>
      </c>
      <c r="O7315" s="4" t="str">
        <f t="shared" si="800"/>
        <v>2024-05</v>
      </c>
      <c r="P7315" s="4" t="str">
        <f t="shared" si="801"/>
        <v>05</v>
      </c>
      <c r="Q7315" s="4" t="str">
        <f t="shared" si="802"/>
        <v>May</v>
      </c>
      <c r="R7315" s="30" t="str">
        <f t="shared" si="803"/>
        <v>20</v>
      </c>
      <c r="W7315" t="str">
        <f t="shared" si="804"/>
        <v>ok</v>
      </c>
    </row>
    <row r="7316" spans="1:23" x14ac:dyDescent="0.3">
      <c r="A7316" t="s">
        <v>7358</v>
      </c>
      <c r="B7316" t="s">
        <v>28</v>
      </c>
      <c r="C7316" t="s">
        <v>29</v>
      </c>
      <c r="D7316" t="s">
        <v>30</v>
      </c>
      <c r="E7316" t="s">
        <v>20</v>
      </c>
      <c r="F7316" t="s">
        <v>60</v>
      </c>
      <c r="G7316" s="5">
        <v>2048.94</v>
      </c>
      <c r="H7316" s="5">
        <f t="shared" si="798"/>
        <v>36.880919999999996</v>
      </c>
      <c r="I7316" s="6">
        <v>1</v>
      </c>
      <c r="J7316" s="6">
        <v>2048.94</v>
      </c>
      <c r="K7316" s="5">
        <f t="shared" si="799"/>
        <v>36.880919999999996</v>
      </c>
      <c r="L7316" s="7">
        <v>2.62</v>
      </c>
      <c r="M7316" s="7">
        <v>4134</v>
      </c>
      <c r="N7316" s="3">
        <v>45603</v>
      </c>
      <c r="O7316" s="4" t="str">
        <f t="shared" si="800"/>
        <v>2024-11</v>
      </c>
      <c r="P7316" s="4" t="str">
        <f t="shared" si="801"/>
        <v>11</v>
      </c>
      <c r="Q7316" s="4" t="str">
        <f t="shared" si="802"/>
        <v>November</v>
      </c>
      <c r="R7316" s="30" t="str">
        <f t="shared" si="803"/>
        <v>07</v>
      </c>
      <c r="W7316" t="str">
        <f t="shared" si="804"/>
        <v>ok</v>
      </c>
    </row>
    <row r="7317" spans="1:23" x14ac:dyDescent="0.3">
      <c r="A7317" t="s">
        <v>7359</v>
      </c>
      <c r="B7317" t="s">
        <v>11</v>
      </c>
      <c r="C7317" t="s">
        <v>12</v>
      </c>
      <c r="D7317" t="s">
        <v>13</v>
      </c>
      <c r="E7317" t="s">
        <v>45</v>
      </c>
      <c r="F7317" t="s">
        <v>60</v>
      </c>
      <c r="G7317" s="5">
        <v>10849.78</v>
      </c>
      <c r="H7317" s="5">
        <f t="shared" si="798"/>
        <v>195.29604</v>
      </c>
      <c r="I7317" s="6">
        <v>2</v>
      </c>
      <c r="J7317" s="6">
        <v>21699.56</v>
      </c>
      <c r="K7317" s="5">
        <f t="shared" si="799"/>
        <v>390.59208000000001</v>
      </c>
      <c r="L7317" s="7">
        <v>1.55</v>
      </c>
      <c r="M7317" s="7">
        <v>4311</v>
      </c>
      <c r="N7317" s="3">
        <v>45335</v>
      </c>
      <c r="O7317" s="4" t="str">
        <f t="shared" si="800"/>
        <v>2024-02</v>
      </c>
      <c r="P7317" s="4" t="str">
        <f t="shared" si="801"/>
        <v>02</v>
      </c>
      <c r="Q7317" s="4" t="str">
        <f t="shared" si="802"/>
        <v>February</v>
      </c>
      <c r="R7317" s="30" t="str">
        <f t="shared" si="803"/>
        <v>13</v>
      </c>
      <c r="W7317" t="str">
        <f t="shared" si="804"/>
        <v>ok</v>
      </c>
    </row>
    <row r="7318" spans="1:23" x14ac:dyDescent="0.3">
      <c r="A7318" t="s">
        <v>7360</v>
      </c>
      <c r="B7318" t="s">
        <v>36</v>
      </c>
      <c r="C7318" t="s">
        <v>18</v>
      </c>
      <c r="D7318" t="s">
        <v>37</v>
      </c>
      <c r="E7318" t="s">
        <v>20</v>
      </c>
      <c r="F7318" t="s">
        <v>15</v>
      </c>
      <c r="G7318" s="5">
        <v>5050.55</v>
      </c>
      <c r="H7318" s="5">
        <f t="shared" si="798"/>
        <v>90.909899999999993</v>
      </c>
      <c r="I7318" s="6">
        <v>1</v>
      </c>
      <c r="J7318" s="6">
        <v>5050.55</v>
      </c>
      <c r="K7318" s="5">
        <f t="shared" si="799"/>
        <v>90.909899999999993</v>
      </c>
      <c r="L7318" s="7">
        <v>3.4</v>
      </c>
      <c r="M7318" s="7">
        <v>255</v>
      </c>
      <c r="N7318" s="3">
        <v>45457</v>
      </c>
      <c r="O7318" s="4" t="str">
        <f t="shared" si="800"/>
        <v>2024-06</v>
      </c>
      <c r="P7318" s="4" t="str">
        <f t="shared" si="801"/>
        <v>06</v>
      </c>
      <c r="Q7318" s="4" t="str">
        <f t="shared" si="802"/>
        <v>June</v>
      </c>
      <c r="R7318" s="30" t="str">
        <f t="shared" si="803"/>
        <v>14</v>
      </c>
      <c r="W7318" t="str">
        <f t="shared" si="804"/>
        <v>ok</v>
      </c>
    </row>
    <row r="7319" spans="1:23" x14ac:dyDescent="0.3">
      <c r="A7319" t="s">
        <v>7361</v>
      </c>
      <c r="B7319" t="s">
        <v>11</v>
      </c>
      <c r="C7319" t="s">
        <v>12</v>
      </c>
      <c r="D7319" t="s">
        <v>13</v>
      </c>
      <c r="E7319" t="s">
        <v>14</v>
      </c>
      <c r="F7319" t="s">
        <v>38</v>
      </c>
      <c r="G7319" s="5">
        <v>18723.77</v>
      </c>
      <c r="H7319" s="5">
        <f t="shared" si="798"/>
        <v>337.02785999999998</v>
      </c>
      <c r="I7319" s="6">
        <v>3</v>
      </c>
      <c r="J7319" s="6">
        <v>56171.31</v>
      </c>
      <c r="K7319" s="5">
        <f t="shared" si="799"/>
        <v>1011.08358</v>
      </c>
      <c r="L7319" s="7">
        <v>3.44</v>
      </c>
      <c r="M7319" s="7">
        <v>2284</v>
      </c>
      <c r="N7319" s="3">
        <v>45563</v>
      </c>
      <c r="O7319" s="4" t="str">
        <f t="shared" si="800"/>
        <v>2024-09</v>
      </c>
      <c r="P7319" s="4" t="str">
        <f t="shared" si="801"/>
        <v>09</v>
      </c>
      <c r="Q7319" s="4" t="str">
        <f t="shared" si="802"/>
        <v>September</v>
      </c>
      <c r="R7319" s="30" t="str">
        <f t="shared" si="803"/>
        <v>28</v>
      </c>
      <c r="W7319" t="str">
        <f t="shared" si="804"/>
        <v>ok</v>
      </c>
    </row>
    <row r="7320" spans="1:23" x14ac:dyDescent="0.3">
      <c r="A7320" t="s">
        <v>7362</v>
      </c>
      <c r="B7320" t="s">
        <v>23</v>
      </c>
      <c r="C7320" t="s">
        <v>24</v>
      </c>
      <c r="D7320" t="s">
        <v>25</v>
      </c>
      <c r="E7320" t="s">
        <v>14</v>
      </c>
      <c r="F7320" t="s">
        <v>21</v>
      </c>
      <c r="G7320" s="5">
        <v>18553.12</v>
      </c>
      <c r="H7320" s="5">
        <f t="shared" si="798"/>
        <v>333.95615999999995</v>
      </c>
      <c r="I7320" s="6">
        <v>4</v>
      </c>
      <c r="J7320" s="6">
        <v>74212.479999999996</v>
      </c>
      <c r="K7320" s="5">
        <f t="shared" si="799"/>
        <v>1335.8246399999998</v>
      </c>
      <c r="L7320" s="7">
        <v>3.91</v>
      </c>
      <c r="M7320" s="7">
        <v>3443</v>
      </c>
      <c r="N7320" s="3">
        <v>45521</v>
      </c>
      <c r="O7320" s="4" t="str">
        <f t="shared" si="800"/>
        <v>2024-08</v>
      </c>
      <c r="P7320" s="4" t="str">
        <f t="shared" si="801"/>
        <v>08</v>
      </c>
      <c r="Q7320" s="4" t="str">
        <f t="shared" si="802"/>
        <v>August</v>
      </c>
      <c r="R7320" s="30" t="str">
        <f t="shared" si="803"/>
        <v>17</v>
      </c>
      <c r="W7320" t="str">
        <f t="shared" si="804"/>
        <v>ok</v>
      </c>
    </row>
    <row r="7321" spans="1:23" x14ac:dyDescent="0.3">
      <c r="A7321" t="s">
        <v>7363</v>
      </c>
      <c r="B7321" t="s">
        <v>47</v>
      </c>
      <c r="C7321" t="s">
        <v>12</v>
      </c>
      <c r="D7321" t="s">
        <v>48</v>
      </c>
      <c r="E7321" t="s">
        <v>45</v>
      </c>
      <c r="F7321" t="s">
        <v>15</v>
      </c>
      <c r="G7321" s="5">
        <v>2214.4499999999998</v>
      </c>
      <c r="H7321" s="5">
        <f t="shared" si="798"/>
        <v>39.860099999999996</v>
      </c>
      <c r="I7321" s="6">
        <v>3</v>
      </c>
      <c r="J7321" s="6">
        <v>6643.35</v>
      </c>
      <c r="K7321" s="5">
        <f t="shared" si="799"/>
        <v>119.58029999999999</v>
      </c>
      <c r="L7321" s="7">
        <v>4.0999999999999996</v>
      </c>
      <c r="M7321" s="7">
        <v>2547</v>
      </c>
      <c r="N7321" s="3">
        <v>45551</v>
      </c>
      <c r="O7321" s="4" t="str">
        <f t="shared" si="800"/>
        <v>2024-09</v>
      </c>
      <c r="P7321" s="4" t="str">
        <f t="shared" si="801"/>
        <v>09</v>
      </c>
      <c r="Q7321" s="4" t="str">
        <f t="shared" si="802"/>
        <v>September</v>
      </c>
      <c r="R7321" s="30" t="str">
        <f t="shared" si="803"/>
        <v>16</v>
      </c>
      <c r="W7321" t="str">
        <f t="shared" si="804"/>
        <v>ok</v>
      </c>
    </row>
    <row r="7322" spans="1:23" x14ac:dyDescent="0.3">
      <c r="A7322" t="s">
        <v>7364</v>
      </c>
      <c r="B7322" t="s">
        <v>63</v>
      </c>
      <c r="C7322" t="s">
        <v>18</v>
      </c>
      <c r="D7322" t="s">
        <v>64</v>
      </c>
      <c r="E7322" t="s">
        <v>20</v>
      </c>
      <c r="F7322" t="s">
        <v>60</v>
      </c>
      <c r="G7322" s="5">
        <v>6174.99</v>
      </c>
      <c r="H7322" s="5">
        <f t="shared" si="798"/>
        <v>111.14981999999999</v>
      </c>
      <c r="I7322" s="6">
        <v>5</v>
      </c>
      <c r="J7322" s="6">
        <v>30874.95</v>
      </c>
      <c r="K7322" s="5">
        <f t="shared" si="799"/>
        <v>555.7491</v>
      </c>
      <c r="L7322" s="7">
        <v>2.0699999999999998</v>
      </c>
      <c r="M7322" s="7">
        <v>3331</v>
      </c>
      <c r="N7322" s="3">
        <v>45604</v>
      </c>
      <c r="O7322" s="4" t="str">
        <f t="shared" si="800"/>
        <v>2024-11</v>
      </c>
      <c r="P7322" s="4" t="str">
        <f t="shared" si="801"/>
        <v>11</v>
      </c>
      <c r="Q7322" s="4" t="str">
        <f t="shared" si="802"/>
        <v>November</v>
      </c>
      <c r="R7322" s="30" t="str">
        <f t="shared" si="803"/>
        <v>08</v>
      </c>
      <c r="W7322" t="str">
        <f t="shared" si="804"/>
        <v>ok</v>
      </c>
    </row>
    <row r="7323" spans="1:23" x14ac:dyDescent="0.3">
      <c r="A7323" t="s">
        <v>7365</v>
      </c>
      <c r="B7323" t="s">
        <v>23</v>
      </c>
      <c r="C7323" t="s">
        <v>24</v>
      </c>
      <c r="D7323" t="s">
        <v>25</v>
      </c>
      <c r="E7323" t="s">
        <v>14</v>
      </c>
      <c r="F7323" t="s">
        <v>21</v>
      </c>
      <c r="G7323" s="5">
        <v>4388.8999999999996</v>
      </c>
      <c r="H7323" s="5">
        <f t="shared" si="798"/>
        <v>79.000199999999992</v>
      </c>
      <c r="I7323" s="6">
        <v>3</v>
      </c>
      <c r="J7323" s="6">
        <v>13166.7</v>
      </c>
      <c r="K7323" s="5">
        <f t="shared" si="799"/>
        <v>237.00059999999996</v>
      </c>
      <c r="L7323" s="7">
        <v>2.15</v>
      </c>
      <c r="M7323" s="7">
        <v>4001</v>
      </c>
      <c r="N7323" s="3">
        <v>45384</v>
      </c>
      <c r="O7323" s="4" t="str">
        <f t="shared" si="800"/>
        <v>2024-04</v>
      </c>
      <c r="P7323" s="4" t="str">
        <f t="shared" si="801"/>
        <v>04</v>
      </c>
      <c r="Q7323" s="4" t="str">
        <f t="shared" si="802"/>
        <v>April</v>
      </c>
      <c r="R7323" s="30" t="str">
        <f t="shared" si="803"/>
        <v>02</v>
      </c>
      <c r="W7323" t="str">
        <f t="shared" si="804"/>
        <v>ok</v>
      </c>
    </row>
    <row r="7324" spans="1:23" x14ac:dyDescent="0.3">
      <c r="A7324" t="s">
        <v>7366</v>
      </c>
      <c r="B7324" t="s">
        <v>51</v>
      </c>
      <c r="C7324" t="s">
        <v>29</v>
      </c>
      <c r="D7324" t="s">
        <v>52</v>
      </c>
      <c r="E7324" t="s">
        <v>14</v>
      </c>
      <c r="F7324" t="s">
        <v>15</v>
      </c>
      <c r="G7324" s="5">
        <v>3831.35</v>
      </c>
      <c r="H7324" s="5">
        <f t="shared" si="798"/>
        <v>68.964299999999994</v>
      </c>
      <c r="I7324" s="6">
        <v>4</v>
      </c>
      <c r="J7324" s="6">
        <v>15325.4</v>
      </c>
      <c r="K7324" s="5">
        <f t="shared" si="799"/>
        <v>275.85719999999998</v>
      </c>
      <c r="L7324" s="7">
        <v>4.5599999999999996</v>
      </c>
      <c r="M7324" s="7">
        <v>4985</v>
      </c>
      <c r="N7324" s="3">
        <v>45396</v>
      </c>
      <c r="O7324" s="4" t="str">
        <f t="shared" si="800"/>
        <v>2024-04</v>
      </c>
      <c r="P7324" s="4" t="str">
        <f t="shared" si="801"/>
        <v>04</v>
      </c>
      <c r="Q7324" s="4" t="str">
        <f t="shared" si="802"/>
        <v>April</v>
      </c>
      <c r="R7324" s="30" t="str">
        <f t="shared" si="803"/>
        <v>14</v>
      </c>
      <c r="W7324" t="str">
        <f t="shared" si="804"/>
        <v>ok</v>
      </c>
    </row>
    <row r="7325" spans="1:23" x14ac:dyDescent="0.3">
      <c r="A7325" t="s">
        <v>7367</v>
      </c>
      <c r="B7325" t="s">
        <v>28</v>
      </c>
      <c r="C7325" t="s">
        <v>29</v>
      </c>
      <c r="D7325" t="s">
        <v>30</v>
      </c>
      <c r="E7325" t="s">
        <v>45</v>
      </c>
      <c r="F7325" t="s">
        <v>26</v>
      </c>
      <c r="G7325" s="5">
        <v>13603.35</v>
      </c>
      <c r="H7325" s="5">
        <f t="shared" si="798"/>
        <v>244.8603</v>
      </c>
      <c r="I7325" s="6">
        <v>3</v>
      </c>
      <c r="J7325" s="6">
        <v>40810.050000000003</v>
      </c>
      <c r="K7325" s="5">
        <f t="shared" si="799"/>
        <v>734.58089999999993</v>
      </c>
      <c r="L7325" s="7">
        <v>2.4500000000000002</v>
      </c>
      <c r="M7325" s="7">
        <v>2795</v>
      </c>
      <c r="N7325" s="3">
        <v>45471</v>
      </c>
      <c r="O7325" s="4" t="str">
        <f t="shared" si="800"/>
        <v>2024-06</v>
      </c>
      <c r="P7325" s="4" t="str">
        <f t="shared" si="801"/>
        <v>06</v>
      </c>
      <c r="Q7325" s="4" t="str">
        <f t="shared" si="802"/>
        <v>June</v>
      </c>
      <c r="R7325" s="30" t="str">
        <f t="shared" si="803"/>
        <v>28</v>
      </c>
      <c r="W7325" t="str">
        <f t="shared" si="804"/>
        <v>ok</v>
      </c>
    </row>
    <row r="7326" spans="1:23" x14ac:dyDescent="0.3">
      <c r="A7326" t="s">
        <v>7368</v>
      </c>
      <c r="B7326" t="s">
        <v>41</v>
      </c>
      <c r="C7326" t="s">
        <v>42</v>
      </c>
      <c r="D7326" t="s">
        <v>43</v>
      </c>
      <c r="E7326" t="s">
        <v>45</v>
      </c>
      <c r="F7326" t="s">
        <v>38</v>
      </c>
      <c r="G7326" s="5">
        <v>13355.03</v>
      </c>
      <c r="H7326" s="5">
        <f t="shared" si="798"/>
        <v>240.39053999999999</v>
      </c>
      <c r="I7326" s="6">
        <v>5</v>
      </c>
      <c r="J7326" s="6">
        <v>66775.149999999994</v>
      </c>
      <c r="K7326" s="5">
        <f t="shared" si="799"/>
        <v>1201.9526999999998</v>
      </c>
      <c r="L7326" s="7">
        <v>4.49</v>
      </c>
      <c r="M7326" s="7">
        <v>926</v>
      </c>
      <c r="N7326" s="3">
        <v>45327</v>
      </c>
      <c r="O7326" s="4" t="str">
        <f t="shared" si="800"/>
        <v>2024-02</v>
      </c>
      <c r="P7326" s="4" t="str">
        <f t="shared" si="801"/>
        <v>02</v>
      </c>
      <c r="Q7326" s="4" t="str">
        <f t="shared" si="802"/>
        <v>February</v>
      </c>
      <c r="R7326" s="30" t="str">
        <f t="shared" si="803"/>
        <v>05</v>
      </c>
      <c r="W7326" t="str">
        <f t="shared" si="804"/>
        <v>ok</v>
      </c>
    </row>
    <row r="7327" spans="1:23" x14ac:dyDescent="0.3">
      <c r="A7327" t="s">
        <v>7369</v>
      </c>
      <c r="B7327" t="s">
        <v>36</v>
      </c>
      <c r="C7327" t="s">
        <v>18</v>
      </c>
      <c r="D7327" t="s">
        <v>37</v>
      </c>
      <c r="E7327" t="s">
        <v>20</v>
      </c>
      <c r="F7327" t="s">
        <v>26</v>
      </c>
      <c r="G7327" s="5">
        <v>10522.06</v>
      </c>
      <c r="H7327" s="5">
        <f t="shared" si="798"/>
        <v>189.39707999999999</v>
      </c>
      <c r="I7327" s="6">
        <v>4</v>
      </c>
      <c r="J7327" s="6">
        <v>42088.24</v>
      </c>
      <c r="K7327" s="5">
        <f t="shared" si="799"/>
        <v>757.58831999999995</v>
      </c>
      <c r="L7327" s="7">
        <v>2.52</v>
      </c>
      <c r="M7327" s="7">
        <v>3096</v>
      </c>
      <c r="N7327" s="3">
        <v>45600</v>
      </c>
      <c r="O7327" s="4" t="str">
        <f t="shared" si="800"/>
        <v>2024-11</v>
      </c>
      <c r="P7327" s="4" t="str">
        <f t="shared" si="801"/>
        <v>11</v>
      </c>
      <c r="Q7327" s="4" t="str">
        <f t="shared" si="802"/>
        <v>November</v>
      </c>
      <c r="R7327" s="30" t="str">
        <f t="shared" si="803"/>
        <v>04</v>
      </c>
      <c r="W7327" t="str">
        <f t="shared" si="804"/>
        <v>ok</v>
      </c>
    </row>
    <row r="7328" spans="1:23" x14ac:dyDescent="0.3">
      <c r="A7328" t="s">
        <v>7370</v>
      </c>
      <c r="B7328" t="s">
        <v>33</v>
      </c>
      <c r="C7328" t="s">
        <v>12</v>
      </c>
      <c r="D7328" t="s">
        <v>34</v>
      </c>
      <c r="E7328" t="s">
        <v>45</v>
      </c>
      <c r="F7328" t="s">
        <v>60</v>
      </c>
      <c r="G7328" s="5">
        <v>15793.8</v>
      </c>
      <c r="H7328" s="5">
        <f t="shared" si="798"/>
        <v>284.28839999999997</v>
      </c>
      <c r="I7328" s="6">
        <v>1</v>
      </c>
      <c r="J7328" s="6">
        <v>15793.8</v>
      </c>
      <c r="K7328" s="5">
        <f t="shared" si="799"/>
        <v>284.28839999999997</v>
      </c>
      <c r="L7328" s="7">
        <v>3.31</v>
      </c>
      <c r="M7328" s="7">
        <v>573</v>
      </c>
      <c r="N7328" s="3">
        <v>45421</v>
      </c>
      <c r="O7328" s="4" t="str">
        <f t="shared" si="800"/>
        <v>2024-05</v>
      </c>
      <c r="P7328" s="4" t="str">
        <f t="shared" si="801"/>
        <v>05</v>
      </c>
      <c r="Q7328" s="4" t="str">
        <f t="shared" si="802"/>
        <v>May</v>
      </c>
      <c r="R7328" s="30" t="str">
        <f t="shared" si="803"/>
        <v>09</v>
      </c>
      <c r="W7328" t="str">
        <f t="shared" si="804"/>
        <v>ok</v>
      </c>
    </row>
    <row r="7329" spans="1:23" x14ac:dyDescent="0.3">
      <c r="A7329" t="s">
        <v>7371</v>
      </c>
      <c r="B7329" t="s">
        <v>23</v>
      </c>
      <c r="C7329" t="s">
        <v>24</v>
      </c>
      <c r="D7329" t="s">
        <v>25</v>
      </c>
      <c r="E7329" t="s">
        <v>14</v>
      </c>
      <c r="F7329" t="s">
        <v>31</v>
      </c>
      <c r="G7329" s="5">
        <v>3601.59</v>
      </c>
      <c r="H7329" s="5">
        <f t="shared" si="798"/>
        <v>64.828620000000001</v>
      </c>
      <c r="I7329" s="6">
        <v>3</v>
      </c>
      <c r="J7329" s="6">
        <v>10804.77</v>
      </c>
      <c r="K7329" s="5">
        <f t="shared" si="799"/>
        <v>194.48586</v>
      </c>
      <c r="L7329" s="7">
        <v>1.48</v>
      </c>
      <c r="M7329" s="7">
        <v>4036</v>
      </c>
      <c r="N7329" s="3">
        <v>45327</v>
      </c>
      <c r="O7329" s="4" t="str">
        <f t="shared" si="800"/>
        <v>2024-02</v>
      </c>
      <c r="P7329" s="4" t="str">
        <f t="shared" si="801"/>
        <v>02</v>
      </c>
      <c r="Q7329" s="4" t="str">
        <f t="shared" si="802"/>
        <v>February</v>
      </c>
      <c r="R7329" s="30" t="str">
        <f t="shared" si="803"/>
        <v>05</v>
      </c>
      <c r="W7329" t="str">
        <f t="shared" si="804"/>
        <v>ok</v>
      </c>
    </row>
    <row r="7330" spans="1:23" x14ac:dyDescent="0.3">
      <c r="A7330" t="s">
        <v>7372</v>
      </c>
      <c r="B7330" t="s">
        <v>36</v>
      </c>
      <c r="C7330" t="s">
        <v>18</v>
      </c>
      <c r="D7330" t="s">
        <v>37</v>
      </c>
      <c r="E7330" t="s">
        <v>14</v>
      </c>
      <c r="F7330" t="s">
        <v>21</v>
      </c>
      <c r="G7330" s="5">
        <v>3179.87</v>
      </c>
      <c r="H7330" s="5">
        <f t="shared" si="798"/>
        <v>57.237659999999991</v>
      </c>
      <c r="I7330" s="6">
        <v>5</v>
      </c>
      <c r="J7330" s="6">
        <v>15899.35</v>
      </c>
      <c r="K7330" s="5">
        <f t="shared" si="799"/>
        <v>286.18829999999997</v>
      </c>
      <c r="L7330" s="7">
        <v>4.57</v>
      </c>
      <c r="M7330" s="7">
        <v>3413</v>
      </c>
      <c r="N7330" s="3">
        <v>45359</v>
      </c>
      <c r="O7330" s="4" t="str">
        <f t="shared" si="800"/>
        <v>2024-03</v>
      </c>
      <c r="P7330" s="4" t="str">
        <f t="shared" si="801"/>
        <v>03</v>
      </c>
      <c r="Q7330" s="4" t="str">
        <f t="shared" si="802"/>
        <v>March</v>
      </c>
      <c r="R7330" s="30" t="str">
        <f t="shared" si="803"/>
        <v>08</v>
      </c>
      <c r="W7330" t="str">
        <f t="shared" si="804"/>
        <v>ok</v>
      </c>
    </row>
    <row r="7331" spans="1:23" x14ac:dyDescent="0.3">
      <c r="A7331" t="s">
        <v>7373</v>
      </c>
      <c r="B7331" t="s">
        <v>36</v>
      </c>
      <c r="C7331" t="s">
        <v>18</v>
      </c>
      <c r="D7331" t="s">
        <v>37</v>
      </c>
      <c r="E7331" t="s">
        <v>45</v>
      </c>
      <c r="F7331" t="s">
        <v>31</v>
      </c>
      <c r="G7331" s="5">
        <v>1212.1099999999999</v>
      </c>
      <c r="H7331" s="5">
        <f t="shared" si="798"/>
        <v>21.817979999999995</v>
      </c>
      <c r="I7331" s="6">
        <v>1</v>
      </c>
      <c r="J7331" s="6">
        <v>1212.1099999999999</v>
      </c>
      <c r="K7331" s="5">
        <f t="shared" si="799"/>
        <v>21.817979999999995</v>
      </c>
      <c r="L7331" s="7">
        <v>2.4900000000000002</v>
      </c>
      <c r="M7331" s="7">
        <v>610</v>
      </c>
      <c r="N7331" s="3">
        <v>45321</v>
      </c>
      <c r="O7331" s="4" t="str">
        <f t="shared" si="800"/>
        <v>2024-01</v>
      </c>
      <c r="P7331" s="4" t="str">
        <f t="shared" si="801"/>
        <v>01</v>
      </c>
      <c r="Q7331" s="4" t="str">
        <f t="shared" si="802"/>
        <v>January</v>
      </c>
      <c r="R7331" s="30" t="str">
        <f t="shared" si="803"/>
        <v>30</v>
      </c>
      <c r="W7331" t="str">
        <f t="shared" si="804"/>
        <v>ok</v>
      </c>
    </row>
    <row r="7332" spans="1:23" x14ac:dyDescent="0.3">
      <c r="A7332" t="s">
        <v>7374</v>
      </c>
      <c r="B7332" t="s">
        <v>17</v>
      </c>
      <c r="C7332" t="s">
        <v>18</v>
      </c>
      <c r="D7332" t="s">
        <v>19</v>
      </c>
      <c r="E7332" t="s">
        <v>45</v>
      </c>
      <c r="F7332" t="s">
        <v>38</v>
      </c>
      <c r="G7332" s="5">
        <v>8996.32</v>
      </c>
      <c r="H7332" s="5">
        <f t="shared" si="798"/>
        <v>161.93375999999998</v>
      </c>
      <c r="I7332" s="6">
        <v>3</v>
      </c>
      <c r="J7332" s="6">
        <v>26988.959999999999</v>
      </c>
      <c r="K7332" s="5">
        <f t="shared" si="799"/>
        <v>485.80127999999991</v>
      </c>
      <c r="L7332" s="7">
        <v>4.7300000000000004</v>
      </c>
      <c r="M7332" s="7">
        <v>620</v>
      </c>
      <c r="N7332" s="3">
        <v>45503</v>
      </c>
      <c r="O7332" s="4" t="str">
        <f t="shared" si="800"/>
        <v>2024-07</v>
      </c>
      <c r="P7332" s="4" t="str">
        <f t="shared" si="801"/>
        <v>07</v>
      </c>
      <c r="Q7332" s="4" t="str">
        <f t="shared" si="802"/>
        <v>July</v>
      </c>
      <c r="R7332" s="30" t="str">
        <f t="shared" si="803"/>
        <v>30</v>
      </c>
      <c r="W7332" t="str">
        <f t="shared" si="804"/>
        <v>ok</v>
      </c>
    </row>
    <row r="7333" spans="1:23" x14ac:dyDescent="0.3">
      <c r="A7333" t="s">
        <v>7375</v>
      </c>
      <c r="B7333" t="s">
        <v>41</v>
      </c>
      <c r="C7333" t="s">
        <v>42</v>
      </c>
      <c r="D7333" t="s">
        <v>43</v>
      </c>
      <c r="E7333" t="s">
        <v>20</v>
      </c>
      <c r="F7333" t="s">
        <v>15</v>
      </c>
      <c r="G7333" s="5">
        <v>17342.64</v>
      </c>
      <c r="H7333" s="5">
        <f t="shared" si="798"/>
        <v>312.16751999999997</v>
      </c>
      <c r="I7333" s="6">
        <v>1</v>
      </c>
      <c r="J7333" s="6">
        <v>17342.64</v>
      </c>
      <c r="K7333" s="5">
        <f t="shared" si="799"/>
        <v>312.16751999999997</v>
      </c>
      <c r="L7333" s="7">
        <v>4.9400000000000004</v>
      </c>
      <c r="M7333" s="7">
        <v>3595</v>
      </c>
      <c r="N7333" s="3">
        <v>45599</v>
      </c>
      <c r="O7333" s="4" t="str">
        <f t="shared" si="800"/>
        <v>2024-11</v>
      </c>
      <c r="P7333" s="4" t="str">
        <f t="shared" si="801"/>
        <v>11</v>
      </c>
      <c r="Q7333" s="4" t="str">
        <f t="shared" si="802"/>
        <v>November</v>
      </c>
      <c r="R7333" s="30" t="str">
        <f t="shared" si="803"/>
        <v>03</v>
      </c>
      <c r="W7333" t="str">
        <f t="shared" si="804"/>
        <v>ok</v>
      </c>
    </row>
    <row r="7334" spans="1:23" x14ac:dyDescent="0.3">
      <c r="A7334" t="s">
        <v>7376</v>
      </c>
      <c r="B7334" t="s">
        <v>47</v>
      </c>
      <c r="C7334" t="s">
        <v>12</v>
      </c>
      <c r="D7334" t="s">
        <v>48</v>
      </c>
      <c r="E7334" t="s">
        <v>45</v>
      </c>
      <c r="F7334" t="s">
        <v>38</v>
      </c>
      <c r="G7334" s="5">
        <v>16464.330000000002</v>
      </c>
      <c r="H7334" s="5">
        <f t="shared" si="798"/>
        <v>296.35793999999999</v>
      </c>
      <c r="I7334" s="6">
        <v>4</v>
      </c>
      <c r="J7334" s="6">
        <v>65857.320000000007</v>
      </c>
      <c r="K7334" s="5">
        <f t="shared" si="799"/>
        <v>1185.4317599999999</v>
      </c>
      <c r="L7334" s="7">
        <v>1.42</v>
      </c>
      <c r="M7334" s="7">
        <v>1050</v>
      </c>
      <c r="N7334" s="3">
        <v>45328</v>
      </c>
      <c r="O7334" s="4" t="str">
        <f t="shared" si="800"/>
        <v>2024-02</v>
      </c>
      <c r="P7334" s="4" t="str">
        <f t="shared" si="801"/>
        <v>02</v>
      </c>
      <c r="Q7334" s="4" t="str">
        <f t="shared" si="802"/>
        <v>February</v>
      </c>
      <c r="R7334" s="30" t="str">
        <f t="shared" si="803"/>
        <v>06</v>
      </c>
      <c r="W7334" t="str">
        <f t="shared" si="804"/>
        <v>ok</v>
      </c>
    </row>
    <row r="7335" spans="1:23" x14ac:dyDescent="0.3">
      <c r="A7335" t="s">
        <v>7377</v>
      </c>
      <c r="B7335" t="s">
        <v>41</v>
      </c>
      <c r="C7335" t="s">
        <v>42</v>
      </c>
      <c r="D7335" t="s">
        <v>43</v>
      </c>
      <c r="E7335" t="s">
        <v>20</v>
      </c>
      <c r="F7335" t="s">
        <v>60</v>
      </c>
      <c r="G7335" s="5">
        <v>9000.2999999999993</v>
      </c>
      <c r="H7335" s="5">
        <f t="shared" si="798"/>
        <v>162.00539999999998</v>
      </c>
      <c r="I7335" s="6">
        <v>1</v>
      </c>
      <c r="J7335" s="6">
        <v>9000.2999999999993</v>
      </c>
      <c r="K7335" s="5">
        <f t="shared" si="799"/>
        <v>162.00539999999998</v>
      </c>
      <c r="L7335" s="7">
        <v>3.79</v>
      </c>
      <c r="M7335" s="7">
        <v>1086</v>
      </c>
      <c r="N7335" s="3">
        <v>45353</v>
      </c>
      <c r="O7335" s="4" t="str">
        <f t="shared" si="800"/>
        <v>2024-03</v>
      </c>
      <c r="P7335" s="4" t="str">
        <f t="shared" si="801"/>
        <v>03</v>
      </c>
      <c r="Q7335" s="4" t="str">
        <f t="shared" si="802"/>
        <v>March</v>
      </c>
      <c r="R7335" s="30" t="str">
        <f t="shared" si="803"/>
        <v>02</v>
      </c>
      <c r="W7335" t="str">
        <f t="shared" si="804"/>
        <v>ok</v>
      </c>
    </row>
    <row r="7336" spans="1:23" x14ac:dyDescent="0.3">
      <c r="A7336" t="s">
        <v>7378</v>
      </c>
      <c r="B7336" t="s">
        <v>11</v>
      </c>
      <c r="C7336" t="s">
        <v>12</v>
      </c>
      <c r="D7336" t="s">
        <v>13</v>
      </c>
      <c r="E7336" t="s">
        <v>14</v>
      </c>
      <c r="F7336" t="s">
        <v>21</v>
      </c>
      <c r="G7336" s="5">
        <v>12166.67</v>
      </c>
      <c r="H7336" s="5">
        <f t="shared" si="798"/>
        <v>219.00005999999999</v>
      </c>
      <c r="I7336" s="6">
        <v>4</v>
      </c>
      <c r="J7336" s="6">
        <v>48666.68</v>
      </c>
      <c r="K7336" s="5">
        <f t="shared" si="799"/>
        <v>876.00023999999996</v>
      </c>
      <c r="L7336" s="7">
        <v>1.41</v>
      </c>
      <c r="M7336" s="7">
        <v>1630</v>
      </c>
      <c r="N7336" s="3">
        <v>45479</v>
      </c>
      <c r="O7336" s="4" t="str">
        <f t="shared" si="800"/>
        <v>2024-07</v>
      </c>
      <c r="P7336" s="4" t="str">
        <f t="shared" si="801"/>
        <v>07</v>
      </c>
      <c r="Q7336" s="4" t="str">
        <f t="shared" si="802"/>
        <v>July</v>
      </c>
      <c r="R7336" s="30" t="str">
        <f t="shared" si="803"/>
        <v>06</v>
      </c>
      <c r="W7336" t="str">
        <f t="shared" si="804"/>
        <v>ok</v>
      </c>
    </row>
    <row r="7337" spans="1:23" x14ac:dyDescent="0.3">
      <c r="A7337" t="s">
        <v>7379</v>
      </c>
      <c r="B7337" t="s">
        <v>51</v>
      </c>
      <c r="C7337" t="s">
        <v>29</v>
      </c>
      <c r="D7337" t="s">
        <v>52</v>
      </c>
      <c r="E7337" t="s">
        <v>45</v>
      </c>
      <c r="F7337" t="s">
        <v>38</v>
      </c>
      <c r="G7337" s="5">
        <v>17770.2</v>
      </c>
      <c r="H7337" s="5">
        <f t="shared" si="798"/>
        <v>319.86359999999996</v>
      </c>
      <c r="I7337" s="6">
        <v>5</v>
      </c>
      <c r="J7337" s="6">
        <v>88851</v>
      </c>
      <c r="K7337" s="5">
        <f t="shared" si="799"/>
        <v>1599.3179999999998</v>
      </c>
      <c r="L7337" s="7">
        <v>4.7300000000000004</v>
      </c>
      <c r="M7337" s="7">
        <v>311</v>
      </c>
      <c r="N7337" s="3">
        <v>45492</v>
      </c>
      <c r="O7337" s="4" t="str">
        <f t="shared" si="800"/>
        <v>2024-07</v>
      </c>
      <c r="P7337" s="4" t="str">
        <f t="shared" si="801"/>
        <v>07</v>
      </c>
      <c r="Q7337" s="4" t="str">
        <f t="shared" si="802"/>
        <v>July</v>
      </c>
      <c r="R7337" s="30" t="str">
        <f t="shared" si="803"/>
        <v>19</v>
      </c>
      <c r="W7337" t="str">
        <f t="shared" si="804"/>
        <v>ok</v>
      </c>
    </row>
    <row r="7338" spans="1:23" x14ac:dyDescent="0.3">
      <c r="A7338" t="s">
        <v>7380</v>
      </c>
      <c r="B7338" t="s">
        <v>63</v>
      </c>
      <c r="C7338" t="s">
        <v>18</v>
      </c>
      <c r="D7338" t="s">
        <v>64</v>
      </c>
      <c r="E7338" t="s">
        <v>45</v>
      </c>
      <c r="F7338" t="s">
        <v>26</v>
      </c>
      <c r="G7338" s="5">
        <v>18029.96</v>
      </c>
      <c r="H7338" s="5">
        <f t="shared" si="798"/>
        <v>324.53927999999996</v>
      </c>
      <c r="I7338" s="6">
        <v>5</v>
      </c>
      <c r="J7338" s="6">
        <v>90149.8</v>
      </c>
      <c r="K7338" s="5">
        <f t="shared" si="799"/>
        <v>1622.6963999999998</v>
      </c>
      <c r="L7338" s="7">
        <v>2.85</v>
      </c>
      <c r="M7338" s="7">
        <v>4171</v>
      </c>
      <c r="N7338" s="3">
        <v>45321</v>
      </c>
      <c r="O7338" s="4" t="str">
        <f t="shared" si="800"/>
        <v>2024-01</v>
      </c>
      <c r="P7338" s="4" t="str">
        <f t="shared" si="801"/>
        <v>01</v>
      </c>
      <c r="Q7338" s="4" t="str">
        <f t="shared" si="802"/>
        <v>January</v>
      </c>
      <c r="R7338" s="30" t="str">
        <f t="shared" si="803"/>
        <v>30</v>
      </c>
      <c r="W7338" t="str">
        <f t="shared" si="804"/>
        <v>ok</v>
      </c>
    </row>
    <row r="7339" spans="1:23" x14ac:dyDescent="0.3">
      <c r="A7339" t="s">
        <v>7381</v>
      </c>
      <c r="B7339" t="s">
        <v>63</v>
      </c>
      <c r="C7339" t="s">
        <v>18</v>
      </c>
      <c r="D7339" t="s">
        <v>64</v>
      </c>
      <c r="E7339" t="s">
        <v>20</v>
      </c>
      <c r="F7339" t="s">
        <v>60</v>
      </c>
      <c r="G7339" s="5">
        <v>4850.29</v>
      </c>
      <c r="H7339" s="5">
        <f t="shared" si="798"/>
        <v>87.305219999999991</v>
      </c>
      <c r="I7339" s="6">
        <v>4</v>
      </c>
      <c r="J7339" s="6">
        <v>19401.16</v>
      </c>
      <c r="K7339" s="5">
        <f t="shared" si="799"/>
        <v>349.22087999999997</v>
      </c>
      <c r="L7339" s="7">
        <v>4.16</v>
      </c>
      <c r="M7339" s="7">
        <v>725</v>
      </c>
      <c r="N7339" s="3">
        <v>45595</v>
      </c>
      <c r="O7339" s="4" t="str">
        <f t="shared" si="800"/>
        <v>2024-10</v>
      </c>
      <c r="P7339" s="4" t="str">
        <f t="shared" si="801"/>
        <v>10</v>
      </c>
      <c r="Q7339" s="4" t="str">
        <f t="shared" si="802"/>
        <v>October</v>
      </c>
      <c r="R7339" s="30" t="str">
        <f t="shared" si="803"/>
        <v>30</v>
      </c>
      <c r="W7339" t="str">
        <f t="shared" si="804"/>
        <v>ok</v>
      </c>
    </row>
    <row r="7340" spans="1:23" x14ac:dyDescent="0.3">
      <c r="A7340" t="s">
        <v>7382</v>
      </c>
      <c r="B7340" t="s">
        <v>36</v>
      </c>
      <c r="C7340" t="s">
        <v>18</v>
      </c>
      <c r="D7340" t="s">
        <v>37</v>
      </c>
      <c r="E7340" t="s">
        <v>20</v>
      </c>
      <c r="F7340" t="s">
        <v>31</v>
      </c>
      <c r="G7340" s="5">
        <v>15614.62</v>
      </c>
      <c r="H7340" s="5">
        <f t="shared" si="798"/>
        <v>281.06315999999998</v>
      </c>
      <c r="I7340" s="6">
        <v>4</v>
      </c>
      <c r="J7340" s="6">
        <v>62458.48</v>
      </c>
      <c r="K7340" s="5">
        <f t="shared" si="799"/>
        <v>1124.2526399999999</v>
      </c>
      <c r="L7340" s="7">
        <v>1.68</v>
      </c>
      <c r="M7340" s="7">
        <v>2091</v>
      </c>
      <c r="N7340" s="3">
        <v>45368</v>
      </c>
      <c r="O7340" s="4" t="str">
        <f t="shared" si="800"/>
        <v>2024-03</v>
      </c>
      <c r="P7340" s="4" t="str">
        <f t="shared" si="801"/>
        <v>03</v>
      </c>
      <c r="Q7340" s="4" t="str">
        <f t="shared" si="802"/>
        <v>March</v>
      </c>
      <c r="R7340" s="30" t="str">
        <f t="shared" si="803"/>
        <v>17</v>
      </c>
      <c r="W7340" t="str">
        <f t="shared" si="804"/>
        <v>ok</v>
      </c>
    </row>
    <row r="7341" spans="1:23" x14ac:dyDescent="0.3">
      <c r="A7341" t="s">
        <v>7383</v>
      </c>
      <c r="B7341" t="s">
        <v>63</v>
      </c>
      <c r="C7341" t="s">
        <v>18</v>
      </c>
      <c r="D7341" t="s">
        <v>64</v>
      </c>
      <c r="E7341" t="s">
        <v>20</v>
      </c>
      <c r="F7341" t="s">
        <v>21</v>
      </c>
      <c r="G7341" s="5">
        <v>18286.3</v>
      </c>
      <c r="H7341" s="5">
        <f t="shared" si="798"/>
        <v>329.15339999999998</v>
      </c>
      <c r="I7341" s="6">
        <v>1</v>
      </c>
      <c r="J7341" s="6">
        <v>18286.3</v>
      </c>
      <c r="K7341" s="5">
        <f t="shared" si="799"/>
        <v>329.15339999999998</v>
      </c>
      <c r="L7341" s="7">
        <v>1.78</v>
      </c>
      <c r="M7341" s="7">
        <v>1412</v>
      </c>
      <c r="N7341" s="3">
        <v>45405</v>
      </c>
      <c r="O7341" s="4" t="str">
        <f t="shared" si="800"/>
        <v>2024-04</v>
      </c>
      <c r="P7341" s="4" t="str">
        <f t="shared" si="801"/>
        <v>04</v>
      </c>
      <c r="Q7341" s="4" t="str">
        <f t="shared" si="802"/>
        <v>April</v>
      </c>
      <c r="R7341" s="30" t="str">
        <f t="shared" si="803"/>
        <v>23</v>
      </c>
      <c r="W7341" t="str">
        <f t="shared" si="804"/>
        <v>ok</v>
      </c>
    </row>
    <row r="7342" spans="1:23" x14ac:dyDescent="0.3">
      <c r="A7342" t="s">
        <v>7384</v>
      </c>
      <c r="B7342" t="s">
        <v>51</v>
      </c>
      <c r="C7342" t="s">
        <v>29</v>
      </c>
      <c r="D7342" t="s">
        <v>52</v>
      </c>
      <c r="E7342" t="s">
        <v>45</v>
      </c>
      <c r="F7342" t="s">
        <v>21</v>
      </c>
      <c r="G7342" s="5">
        <v>18173.560000000001</v>
      </c>
      <c r="H7342" s="5">
        <f t="shared" si="798"/>
        <v>327.12407999999999</v>
      </c>
      <c r="I7342" s="6">
        <v>5</v>
      </c>
      <c r="J7342" s="6">
        <v>90867.8</v>
      </c>
      <c r="K7342" s="5">
        <f t="shared" si="799"/>
        <v>1635.6204</v>
      </c>
      <c r="L7342" s="7">
        <v>1.46</v>
      </c>
      <c r="M7342" s="7">
        <v>3119</v>
      </c>
      <c r="N7342" s="3">
        <v>45437</v>
      </c>
      <c r="O7342" s="4" t="str">
        <f t="shared" si="800"/>
        <v>2024-05</v>
      </c>
      <c r="P7342" s="4" t="str">
        <f t="shared" si="801"/>
        <v>05</v>
      </c>
      <c r="Q7342" s="4" t="str">
        <f t="shared" si="802"/>
        <v>May</v>
      </c>
      <c r="R7342" s="30" t="str">
        <f t="shared" si="803"/>
        <v>25</v>
      </c>
      <c r="W7342" t="str">
        <f t="shared" si="804"/>
        <v>ok</v>
      </c>
    </row>
    <row r="7343" spans="1:23" x14ac:dyDescent="0.3">
      <c r="A7343" t="s">
        <v>7385</v>
      </c>
      <c r="B7343" t="s">
        <v>63</v>
      </c>
      <c r="C7343" t="s">
        <v>18</v>
      </c>
      <c r="D7343" t="s">
        <v>64</v>
      </c>
      <c r="E7343" t="s">
        <v>45</v>
      </c>
      <c r="F7343" t="s">
        <v>38</v>
      </c>
      <c r="G7343" s="5">
        <v>18170.03</v>
      </c>
      <c r="H7343" s="5">
        <f t="shared" si="798"/>
        <v>327.06053999999995</v>
      </c>
      <c r="I7343" s="6">
        <v>1</v>
      </c>
      <c r="J7343" s="6">
        <v>18170.03</v>
      </c>
      <c r="K7343" s="5">
        <f t="shared" si="799"/>
        <v>327.06053999999995</v>
      </c>
      <c r="L7343" s="7">
        <v>1.08</v>
      </c>
      <c r="M7343" s="7">
        <v>1400</v>
      </c>
      <c r="N7343" s="3">
        <v>45562</v>
      </c>
      <c r="O7343" s="4" t="str">
        <f t="shared" si="800"/>
        <v>2024-09</v>
      </c>
      <c r="P7343" s="4" t="str">
        <f t="shared" si="801"/>
        <v>09</v>
      </c>
      <c r="Q7343" s="4" t="str">
        <f t="shared" si="802"/>
        <v>September</v>
      </c>
      <c r="R7343" s="30" t="str">
        <f t="shared" si="803"/>
        <v>27</v>
      </c>
      <c r="W7343" t="str">
        <f t="shared" si="804"/>
        <v>ok</v>
      </c>
    </row>
    <row r="7344" spans="1:23" x14ac:dyDescent="0.3">
      <c r="A7344" t="s">
        <v>7386</v>
      </c>
      <c r="B7344" t="s">
        <v>23</v>
      </c>
      <c r="C7344" t="s">
        <v>24</v>
      </c>
      <c r="D7344" t="s">
        <v>25</v>
      </c>
      <c r="E7344" t="s">
        <v>20</v>
      </c>
      <c r="F7344" t="s">
        <v>31</v>
      </c>
      <c r="G7344" s="5">
        <v>14719.62</v>
      </c>
      <c r="H7344" s="5">
        <f t="shared" si="798"/>
        <v>264.95315999999997</v>
      </c>
      <c r="I7344" s="6">
        <v>3</v>
      </c>
      <c r="J7344" s="6">
        <v>44158.86</v>
      </c>
      <c r="K7344" s="5">
        <f t="shared" si="799"/>
        <v>794.85947999999985</v>
      </c>
      <c r="L7344" s="7">
        <v>4.74</v>
      </c>
      <c r="M7344" s="7">
        <v>3686</v>
      </c>
      <c r="N7344" s="3">
        <v>45363</v>
      </c>
      <c r="O7344" s="4" t="str">
        <f t="shared" si="800"/>
        <v>2024-03</v>
      </c>
      <c r="P7344" s="4" t="str">
        <f t="shared" si="801"/>
        <v>03</v>
      </c>
      <c r="Q7344" s="4" t="str">
        <f t="shared" si="802"/>
        <v>March</v>
      </c>
      <c r="R7344" s="30" t="str">
        <f t="shared" si="803"/>
        <v>12</v>
      </c>
      <c r="W7344" t="str">
        <f t="shared" si="804"/>
        <v>ok</v>
      </c>
    </row>
    <row r="7345" spans="1:23" x14ac:dyDescent="0.3">
      <c r="A7345" t="s">
        <v>7387</v>
      </c>
      <c r="B7345" t="s">
        <v>33</v>
      </c>
      <c r="C7345" t="s">
        <v>12</v>
      </c>
      <c r="D7345" t="s">
        <v>34</v>
      </c>
      <c r="E7345" t="s">
        <v>20</v>
      </c>
      <c r="F7345" t="s">
        <v>15</v>
      </c>
      <c r="G7345" s="5">
        <v>5857.06</v>
      </c>
      <c r="H7345" s="5">
        <f t="shared" si="798"/>
        <v>105.42708</v>
      </c>
      <c r="I7345" s="6">
        <v>3</v>
      </c>
      <c r="J7345" s="6">
        <v>17571.18</v>
      </c>
      <c r="K7345" s="5">
        <f t="shared" si="799"/>
        <v>316.28124000000003</v>
      </c>
      <c r="L7345" s="7">
        <v>2.5099999999999998</v>
      </c>
      <c r="M7345" s="7">
        <v>1672</v>
      </c>
      <c r="N7345" s="3">
        <v>45592</v>
      </c>
      <c r="O7345" s="4" t="str">
        <f t="shared" si="800"/>
        <v>2024-10</v>
      </c>
      <c r="P7345" s="4" t="str">
        <f t="shared" si="801"/>
        <v>10</v>
      </c>
      <c r="Q7345" s="4" t="str">
        <f t="shared" si="802"/>
        <v>October</v>
      </c>
      <c r="R7345" s="30" t="str">
        <f t="shared" si="803"/>
        <v>27</v>
      </c>
      <c r="W7345" t="str">
        <f t="shared" si="804"/>
        <v>ok</v>
      </c>
    </row>
    <row r="7346" spans="1:23" x14ac:dyDescent="0.3">
      <c r="A7346" t="s">
        <v>7388</v>
      </c>
      <c r="B7346" t="s">
        <v>17</v>
      </c>
      <c r="C7346" t="s">
        <v>18</v>
      </c>
      <c r="D7346" t="s">
        <v>19</v>
      </c>
      <c r="E7346" t="s">
        <v>20</v>
      </c>
      <c r="F7346" t="s">
        <v>60</v>
      </c>
      <c r="G7346" s="5">
        <v>7068.24</v>
      </c>
      <c r="H7346" s="5">
        <f t="shared" si="798"/>
        <v>127.22831999999998</v>
      </c>
      <c r="I7346" s="6">
        <v>4</v>
      </c>
      <c r="J7346" s="6">
        <v>28272.959999999999</v>
      </c>
      <c r="K7346" s="5">
        <f t="shared" si="799"/>
        <v>508.91327999999993</v>
      </c>
      <c r="L7346" s="7">
        <v>2.58</v>
      </c>
      <c r="M7346" s="7">
        <v>1674</v>
      </c>
      <c r="N7346" s="3">
        <v>45305</v>
      </c>
      <c r="O7346" s="4" t="str">
        <f t="shared" si="800"/>
        <v>2024-01</v>
      </c>
      <c r="P7346" s="4" t="str">
        <f t="shared" si="801"/>
        <v>01</v>
      </c>
      <c r="Q7346" s="4" t="str">
        <f t="shared" si="802"/>
        <v>January</v>
      </c>
      <c r="R7346" s="30" t="str">
        <f t="shared" si="803"/>
        <v>14</v>
      </c>
      <c r="W7346" t="str">
        <f t="shared" si="804"/>
        <v>ok</v>
      </c>
    </row>
    <row r="7347" spans="1:23" x14ac:dyDescent="0.3">
      <c r="A7347" t="s">
        <v>7389</v>
      </c>
      <c r="B7347" t="s">
        <v>51</v>
      </c>
      <c r="C7347" t="s">
        <v>29</v>
      </c>
      <c r="D7347" t="s">
        <v>52</v>
      </c>
      <c r="E7347" t="s">
        <v>20</v>
      </c>
      <c r="F7347" t="s">
        <v>15</v>
      </c>
      <c r="G7347" s="5">
        <v>6450.04</v>
      </c>
      <c r="H7347" s="5">
        <f t="shared" si="798"/>
        <v>116.10072</v>
      </c>
      <c r="I7347" s="6">
        <v>2</v>
      </c>
      <c r="J7347" s="6">
        <v>12900.08</v>
      </c>
      <c r="K7347" s="5">
        <f t="shared" si="799"/>
        <v>232.20143999999999</v>
      </c>
      <c r="L7347" s="7">
        <v>4.9800000000000004</v>
      </c>
      <c r="M7347" s="7">
        <v>462</v>
      </c>
      <c r="N7347" s="3">
        <v>45324</v>
      </c>
      <c r="O7347" s="4" t="str">
        <f t="shared" si="800"/>
        <v>2024-02</v>
      </c>
      <c r="P7347" s="4" t="str">
        <f t="shared" si="801"/>
        <v>02</v>
      </c>
      <c r="Q7347" s="4" t="str">
        <f t="shared" si="802"/>
        <v>February</v>
      </c>
      <c r="R7347" s="30" t="str">
        <f t="shared" si="803"/>
        <v>02</v>
      </c>
      <c r="W7347" t="str">
        <f t="shared" si="804"/>
        <v>ok</v>
      </c>
    </row>
    <row r="7348" spans="1:23" x14ac:dyDescent="0.3">
      <c r="A7348" t="s">
        <v>7390</v>
      </c>
      <c r="B7348" t="s">
        <v>36</v>
      </c>
      <c r="C7348" t="s">
        <v>18</v>
      </c>
      <c r="D7348" t="s">
        <v>37</v>
      </c>
      <c r="E7348" t="s">
        <v>45</v>
      </c>
      <c r="F7348" t="s">
        <v>38</v>
      </c>
      <c r="G7348" s="5">
        <v>15755.6</v>
      </c>
      <c r="H7348" s="5">
        <f t="shared" si="798"/>
        <v>283.60079999999999</v>
      </c>
      <c r="I7348" s="6">
        <v>3</v>
      </c>
      <c r="J7348" s="6">
        <v>47266.8</v>
      </c>
      <c r="K7348" s="5">
        <f t="shared" si="799"/>
        <v>850.80240000000003</v>
      </c>
      <c r="L7348" s="7">
        <v>3.71</v>
      </c>
      <c r="M7348" s="7">
        <v>3293</v>
      </c>
      <c r="N7348" s="3">
        <v>45402</v>
      </c>
      <c r="O7348" s="4" t="str">
        <f t="shared" si="800"/>
        <v>2024-04</v>
      </c>
      <c r="P7348" s="4" t="str">
        <f t="shared" si="801"/>
        <v>04</v>
      </c>
      <c r="Q7348" s="4" t="str">
        <f t="shared" si="802"/>
        <v>April</v>
      </c>
      <c r="R7348" s="30" t="str">
        <f t="shared" si="803"/>
        <v>20</v>
      </c>
      <c r="W7348" t="str">
        <f t="shared" si="804"/>
        <v>ok</v>
      </c>
    </row>
    <row r="7349" spans="1:23" x14ac:dyDescent="0.3">
      <c r="A7349" t="s">
        <v>7391</v>
      </c>
      <c r="B7349" t="s">
        <v>23</v>
      </c>
      <c r="C7349" t="s">
        <v>24</v>
      </c>
      <c r="D7349" t="s">
        <v>25</v>
      </c>
      <c r="E7349" t="s">
        <v>45</v>
      </c>
      <c r="F7349" t="s">
        <v>15</v>
      </c>
      <c r="G7349" s="5">
        <v>1574.73</v>
      </c>
      <c r="H7349" s="5">
        <f t="shared" si="798"/>
        <v>28.345139999999997</v>
      </c>
      <c r="I7349" s="6">
        <v>5</v>
      </c>
      <c r="J7349" s="6">
        <v>7873.65</v>
      </c>
      <c r="K7349" s="5">
        <f t="shared" si="799"/>
        <v>141.72569999999999</v>
      </c>
      <c r="L7349" s="7">
        <v>4.97</v>
      </c>
      <c r="M7349" s="7">
        <v>1742</v>
      </c>
      <c r="N7349" s="3">
        <v>45529</v>
      </c>
      <c r="O7349" s="4" t="str">
        <f t="shared" si="800"/>
        <v>2024-08</v>
      </c>
      <c r="P7349" s="4" t="str">
        <f t="shared" si="801"/>
        <v>08</v>
      </c>
      <c r="Q7349" s="4" t="str">
        <f t="shared" si="802"/>
        <v>August</v>
      </c>
      <c r="R7349" s="30" t="str">
        <f t="shared" si="803"/>
        <v>25</v>
      </c>
      <c r="W7349" t="str">
        <f t="shared" si="804"/>
        <v>ok</v>
      </c>
    </row>
    <row r="7350" spans="1:23" x14ac:dyDescent="0.3">
      <c r="A7350" t="s">
        <v>7392</v>
      </c>
      <c r="B7350" t="s">
        <v>63</v>
      </c>
      <c r="C7350" t="s">
        <v>18</v>
      </c>
      <c r="D7350" t="s">
        <v>64</v>
      </c>
      <c r="E7350" t="s">
        <v>45</v>
      </c>
      <c r="F7350" t="s">
        <v>26</v>
      </c>
      <c r="G7350" s="5">
        <v>15965.39</v>
      </c>
      <c r="H7350" s="5">
        <f t="shared" si="798"/>
        <v>287.37701999999996</v>
      </c>
      <c r="I7350" s="6">
        <v>1</v>
      </c>
      <c r="J7350" s="6">
        <v>15965.39</v>
      </c>
      <c r="K7350" s="5">
        <f t="shared" si="799"/>
        <v>287.37701999999996</v>
      </c>
      <c r="L7350" s="7">
        <v>4.92</v>
      </c>
      <c r="M7350" s="7">
        <v>3362</v>
      </c>
      <c r="N7350" s="3">
        <v>45539</v>
      </c>
      <c r="O7350" s="4" t="str">
        <f t="shared" si="800"/>
        <v>2024-09</v>
      </c>
      <c r="P7350" s="4" t="str">
        <f t="shared" si="801"/>
        <v>09</v>
      </c>
      <c r="Q7350" s="4" t="str">
        <f t="shared" si="802"/>
        <v>September</v>
      </c>
      <c r="R7350" s="30" t="str">
        <f t="shared" si="803"/>
        <v>04</v>
      </c>
      <c r="W7350" t="str">
        <f t="shared" si="804"/>
        <v>ok</v>
      </c>
    </row>
    <row r="7351" spans="1:23" x14ac:dyDescent="0.3">
      <c r="A7351" t="s">
        <v>7393</v>
      </c>
      <c r="B7351" t="s">
        <v>33</v>
      </c>
      <c r="C7351" t="s">
        <v>12</v>
      </c>
      <c r="D7351" t="s">
        <v>34</v>
      </c>
      <c r="E7351" t="s">
        <v>20</v>
      </c>
      <c r="F7351" t="s">
        <v>31</v>
      </c>
      <c r="G7351" s="5">
        <v>266.86</v>
      </c>
      <c r="H7351" s="5">
        <f t="shared" si="798"/>
        <v>4.8034799999999995</v>
      </c>
      <c r="I7351" s="6">
        <v>5</v>
      </c>
      <c r="J7351" s="6">
        <v>1334.3</v>
      </c>
      <c r="K7351" s="5">
        <f t="shared" si="799"/>
        <v>24.017399999999999</v>
      </c>
      <c r="L7351" s="7">
        <v>3.85</v>
      </c>
      <c r="M7351" s="7">
        <v>2147</v>
      </c>
      <c r="N7351" s="3">
        <v>45379</v>
      </c>
      <c r="O7351" s="4" t="str">
        <f t="shared" si="800"/>
        <v>2024-03</v>
      </c>
      <c r="P7351" s="4" t="str">
        <f t="shared" si="801"/>
        <v>03</v>
      </c>
      <c r="Q7351" s="4" t="str">
        <f t="shared" si="802"/>
        <v>March</v>
      </c>
      <c r="R7351" s="30" t="str">
        <f t="shared" si="803"/>
        <v>28</v>
      </c>
      <c r="W7351" t="str">
        <f t="shared" si="804"/>
        <v>ok</v>
      </c>
    </row>
    <row r="7352" spans="1:23" x14ac:dyDescent="0.3">
      <c r="A7352" t="s">
        <v>7394</v>
      </c>
      <c r="B7352" t="s">
        <v>28</v>
      </c>
      <c r="C7352" t="s">
        <v>29</v>
      </c>
      <c r="D7352" t="s">
        <v>30</v>
      </c>
      <c r="E7352" t="s">
        <v>20</v>
      </c>
      <c r="F7352" t="s">
        <v>38</v>
      </c>
      <c r="G7352" s="5">
        <v>4989.18</v>
      </c>
      <c r="H7352" s="5">
        <f t="shared" si="798"/>
        <v>89.805239999999998</v>
      </c>
      <c r="I7352" s="6">
        <v>5</v>
      </c>
      <c r="J7352" s="6">
        <v>24945.9</v>
      </c>
      <c r="K7352" s="5">
        <f t="shared" si="799"/>
        <v>449.02620000000002</v>
      </c>
      <c r="L7352" s="7">
        <v>4.18</v>
      </c>
      <c r="M7352" s="7">
        <v>1631</v>
      </c>
      <c r="N7352" s="3">
        <v>45586</v>
      </c>
      <c r="O7352" s="4" t="str">
        <f t="shared" si="800"/>
        <v>2024-10</v>
      </c>
      <c r="P7352" s="4" t="str">
        <f t="shared" si="801"/>
        <v>10</v>
      </c>
      <c r="Q7352" s="4" t="str">
        <f t="shared" si="802"/>
        <v>October</v>
      </c>
      <c r="R7352" s="30" t="str">
        <f t="shared" si="803"/>
        <v>21</v>
      </c>
      <c r="W7352" t="str">
        <f t="shared" si="804"/>
        <v>ok</v>
      </c>
    </row>
    <row r="7353" spans="1:23" x14ac:dyDescent="0.3">
      <c r="A7353" t="s">
        <v>7395</v>
      </c>
      <c r="B7353" t="s">
        <v>51</v>
      </c>
      <c r="C7353" t="s">
        <v>29</v>
      </c>
      <c r="D7353" t="s">
        <v>52</v>
      </c>
      <c r="E7353" t="s">
        <v>45</v>
      </c>
      <c r="F7353" t="s">
        <v>15</v>
      </c>
      <c r="G7353" s="5">
        <v>18537.330000000002</v>
      </c>
      <c r="H7353" s="5">
        <f t="shared" si="798"/>
        <v>333.67194000000001</v>
      </c>
      <c r="I7353" s="6">
        <v>4</v>
      </c>
      <c r="J7353" s="6">
        <v>74149.320000000007</v>
      </c>
      <c r="K7353" s="5">
        <f t="shared" si="799"/>
        <v>1334.68776</v>
      </c>
      <c r="L7353" s="7">
        <v>3.48</v>
      </c>
      <c r="M7353" s="7">
        <v>1454</v>
      </c>
      <c r="N7353" s="3">
        <v>45470</v>
      </c>
      <c r="O7353" s="4" t="str">
        <f t="shared" si="800"/>
        <v>2024-06</v>
      </c>
      <c r="P7353" s="4" t="str">
        <f t="shared" si="801"/>
        <v>06</v>
      </c>
      <c r="Q7353" s="4" t="str">
        <f t="shared" si="802"/>
        <v>June</v>
      </c>
      <c r="R7353" s="30" t="str">
        <f t="shared" si="803"/>
        <v>27</v>
      </c>
      <c r="W7353" t="str">
        <f t="shared" si="804"/>
        <v>ok</v>
      </c>
    </row>
    <row r="7354" spans="1:23" x14ac:dyDescent="0.3">
      <c r="A7354" t="s">
        <v>7396</v>
      </c>
      <c r="B7354" t="s">
        <v>51</v>
      </c>
      <c r="C7354" t="s">
        <v>29</v>
      </c>
      <c r="D7354" t="s">
        <v>52</v>
      </c>
      <c r="E7354" t="s">
        <v>45</v>
      </c>
      <c r="F7354" t="s">
        <v>21</v>
      </c>
      <c r="G7354" s="5">
        <v>6749.96</v>
      </c>
      <c r="H7354" s="5">
        <f t="shared" si="798"/>
        <v>121.49927999999998</v>
      </c>
      <c r="I7354" s="6">
        <v>2</v>
      </c>
      <c r="J7354" s="6">
        <v>13499.92</v>
      </c>
      <c r="K7354" s="5">
        <f t="shared" si="799"/>
        <v>242.99855999999997</v>
      </c>
      <c r="L7354" s="7">
        <v>3.53</v>
      </c>
      <c r="M7354" s="7">
        <v>3227</v>
      </c>
      <c r="N7354" s="3">
        <v>45410</v>
      </c>
      <c r="O7354" s="4" t="str">
        <f t="shared" si="800"/>
        <v>2024-04</v>
      </c>
      <c r="P7354" s="4" t="str">
        <f t="shared" si="801"/>
        <v>04</v>
      </c>
      <c r="Q7354" s="4" t="str">
        <f t="shared" si="802"/>
        <v>April</v>
      </c>
      <c r="R7354" s="30" t="str">
        <f t="shared" si="803"/>
        <v>28</v>
      </c>
      <c r="W7354" t="str">
        <f t="shared" si="804"/>
        <v>ok</v>
      </c>
    </row>
    <row r="7355" spans="1:23" x14ac:dyDescent="0.3">
      <c r="A7355" t="s">
        <v>7397</v>
      </c>
      <c r="B7355" t="s">
        <v>51</v>
      </c>
      <c r="C7355" t="s">
        <v>29</v>
      </c>
      <c r="D7355" t="s">
        <v>52</v>
      </c>
      <c r="E7355" t="s">
        <v>45</v>
      </c>
      <c r="F7355" t="s">
        <v>26</v>
      </c>
      <c r="G7355" s="5">
        <v>829.58</v>
      </c>
      <c r="H7355" s="5">
        <f t="shared" si="798"/>
        <v>14.93244</v>
      </c>
      <c r="I7355" s="6">
        <v>3</v>
      </c>
      <c r="J7355" s="6">
        <v>2488.7399999999998</v>
      </c>
      <c r="K7355" s="5">
        <f t="shared" si="799"/>
        <v>44.797319999999999</v>
      </c>
      <c r="L7355" s="7">
        <v>4.18</v>
      </c>
      <c r="M7355" s="7">
        <v>3910</v>
      </c>
      <c r="N7355" s="3">
        <v>45548</v>
      </c>
      <c r="O7355" s="4" t="str">
        <f t="shared" si="800"/>
        <v>2024-09</v>
      </c>
      <c r="P7355" s="4" t="str">
        <f t="shared" si="801"/>
        <v>09</v>
      </c>
      <c r="Q7355" s="4" t="str">
        <f t="shared" si="802"/>
        <v>September</v>
      </c>
      <c r="R7355" s="30" t="str">
        <f t="shared" si="803"/>
        <v>13</v>
      </c>
      <c r="W7355" t="str">
        <f t="shared" si="804"/>
        <v>ok</v>
      </c>
    </row>
    <row r="7356" spans="1:23" x14ac:dyDescent="0.3">
      <c r="A7356" t="s">
        <v>7398</v>
      </c>
      <c r="B7356" t="s">
        <v>23</v>
      </c>
      <c r="C7356" t="s">
        <v>24</v>
      </c>
      <c r="D7356" t="s">
        <v>25</v>
      </c>
      <c r="E7356" t="s">
        <v>45</v>
      </c>
      <c r="F7356" t="s">
        <v>26</v>
      </c>
      <c r="G7356" s="5">
        <v>8881.4699999999993</v>
      </c>
      <c r="H7356" s="5">
        <f t="shared" si="798"/>
        <v>159.86645999999999</v>
      </c>
      <c r="I7356" s="6">
        <v>3</v>
      </c>
      <c r="J7356" s="6">
        <v>26644.41</v>
      </c>
      <c r="K7356" s="5">
        <f t="shared" si="799"/>
        <v>479.59938</v>
      </c>
      <c r="L7356" s="7">
        <v>1.1499999999999999</v>
      </c>
      <c r="M7356" s="7">
        <v>570</v>
      </c>
      <c r="N7356" s="3">
        <v>45368</v>
      </c>
      <c r="O7356" s="4" t="str">
        <f t="shared" si="800"/>
        <v>2024-03</v>
      </c>
      <c r="P7356" s="4" t="str">
        <f t="shared" si="801"/>
        <v>03</v>
      </c>
      <c r="Q7356" s="4" t="str">
        <f t="shared" si="802"/>
        <v>March</v>
      </c>
      <c r="R7356" s="30" t="str">
        <f t="shared" si="803"/>
        <v>17</v>
      </c>
      <c r="W7356" t="str">
        <f t="shared" si="804"/>
        <v>ok</v>
      </c>
    </row>
    <row r="7357" spans="1:23" x14ac:dyDescent="0.3">
      <c r="A7357" t="s">
        <v>7399</v>
      </c>
      <c r="B7357" t="s">
        <v>11</v>
      </c>
      <c r="C7357" t="s">
        <v>12</v>
      </c>
      <c r="D7357" t="s">
        <v>13</v>
      </c>
      <c r="E7357" t="s">
        <v>45</v>
      </c>
      <c r="F7357" t="s">
        <v>60</v>
      </c>
      <c r="G7357" s="5">
        <v>14670.11</v>
      </c>
      <c r="H7357" s="5">
        <f t="shared" si="798"/>
        <v>264.06198000000001</v>
      </c>
      <c r="I7357" s="6">
        <v>3</v>
      </c>
      <c r="J7357" s="6">
        <v>44010.33</v>
      </c>
      <c r="K7357" s="5">
        <f t="shared" si="799"/>
        <v>792.18594000000007</v>
      </c>
      <c r="L7357" s="7">
        <v>1.37</v>
      </c>
      <c r="M7357" s="7">
        <v>2348</v>
      </c>
      <c r="N7357" s="3">
        <v>45606</v>
      </c>
      <c r="O7357" s="4" t="str">
        <f t="shared" si="800"/>
        <v>2024-11</v>
      </c>
      <c r="P7357" s="4" t="str">
        <f t="shared" si="801"/>
        <v>11</v>
      </c>
      <c r="Q7357" s="4" t="str">
        <f t="shared" si="802"/>
        <v>November</v>
      </c>
      <c r="R7357" s="30" t="str">
        <f t="shared" si="803"/>
        <v>10</v>
      </c>
      <c r="W7357" t="str">
        <f t="shared" si="804"/>
        <v>ok</v>
      </c>
    </row>
    <row r="7358" spans="1:23" x14ac:dyDescent="0.3">
      <c r="A7358" t="s">
        <v>7400</v>
      </c>
      <c r="B7358" t="s">
        <v>47</v>
      </c>
      <c r="C7358" t="s">
        <v>12</v>
      </c>
      <c r="D7358" t="s">
        <v>48</v>
      </c>
      <c r="E7358" t="s">
        <v>14</v>
      </c>
      <c r="F7358" t="s">
        <v>21</v>
      </c>
      <c r="G7358" s="5">
        <v>17504.189999999999</v>
      </c>
      <c r="H7358" s="5">
        <f t="shared" si="798"/>
        <v>315.07541999999995</v>
      </c>
      <c r="I7358" s="6">
        <v>4</v>
      </c>
      <c r="J7358" s="6">
        <v>70016.759999999995</v>
      </c>
      <c r="K7358" s="5">
        <f t="shared" si="799"/>
        <v>1260.3016799999998</v>
      </c>
      <c r="L7358" s="7">
        <v>2.74</v>
      </c>
      <c r="M7358" s="7">
        <v>1840</v>
      </c>
      <c r="N7358" s="3">
        <v>45361</v>
      </c>
      <c r="O7358" s="4" t="str">
        <f t="shared" si="800"/>
        <v>2024-03</v>
      </c>
      <c r="P7358" s="4" t="str">
        <f t="shared" si="801"/>
        <v>03</v>
      </c>
      <c r="Q7358" s="4" t="str">
        <f t="shared" si="802"/>
        <v>March</v>
      </c>
      <c r="R7358" s="30" t="str">
        <f t="shared" si="803"/>
        <v>10</v>
      </c>
      <c r="W7358" t="str">
        <f t="shared" si="804"/>
        <v>ok</v>
      </c>
    </row>
    <row r="7359" spans="1:23" x14ac:dyDescent="0.3">
      <c r="A7359" t="s">
        <v>7401</v>
      </c>
      <c r="B7359" t="s">
        <v>47</v>
      </c>
      <c r="C7359" t="s">
        <v>12</v>
      </c>
      <c r="D7359" t="s">
        <v>48</v>
      </c>
      <c r="E7359" t="s">
        <v>20</v>
      </c>
      <c r="F7359" t="s">
        <v>60</v>
      </c>
      <c r="G7359" s="5">
        <v>11008.77</v>
      </c>
      <c r="H7359" s="5">
        <f t="shared" si="798"/>
        <v>198.15786</v>
      </c>
      <c r="I7359" s="6">
        <v>2</v>
      </c>
      <c r="J7359" s="6">
        <v>22017.54</v>
      </c>
      <c r="K7359" s="5">
        <f t="shared" si="799"/>
        <v>396.31572</v>
      </c>
      <c r="L7359" s="7">
        <v>3.38</v>
      </c>
      <c r="M7359" s="7">
        <v>3993</v>
      </c>
      <c r="N7359" s="3">
        <v>45359</v>
      </c>
      <c r="O7359" s="4" t="str">
        <f t="shared" si="800"/>
        <v>2024-03</v>
      </c>
      <c r="P7359" s="4" t="str">
        <f t="shared" si="801"/>
        <v>03</v>
      </c>
      <c r="Q7359" s="4" t="str">
        <f t="shared" si="802"/>
        <v>March</v>
      </c>
      <c r="R7359" s="30" t="str">
        <f t="shared" si="803"/>
        <v>08</v>
      </c>
      <c r="W7359" t="str">
        <f t="shared" si="804"/>
        <v>ok</v>
      </c>
    </row>
    <row r="7360" spans="1:23" x14ac:dyDescent="0.3">
      <c r="A7360" t="s">
        <v>7402</v>
      </c>
      <c r="B7360" t="s">
        <v>28</v>
      </c>
      <c r="C7360" t="s">
        <v>29</v>
      </c>
      <c r="D7360" t="s">
        <v>30</v>
      </c>
      <c r="E7360" t="s">
        <v>45</v>
      </c>
      <c r="F7360" t="s">
        <v>60</v>
      </c>
      <c r="G7360" s="5">
        <v>10064.11</v>
      </c>
      <c r="H7360" s="5">
        <f t="shared" si="798"/>
        <v>181.15397999999999</v>
      </c>
      <c r="I7360" s="6">
        <v>5</v>
      </c>
      <c r="J7360" s="6">
        <v>50320.55</v>
      </c>
      <c r="K7360" s="5">
        <f t="shared" si="799"/>
        <v>905.76990000000001</v>
      </c>
      <c r="L7360" s="7">
        <v>2.2999999999999998</v>
      </c>
      <c r="M7360" s="7">
        <v>4399</v>
      </c>
      <c r="N7360" s="3">
        <v>45499</v>
      </c>
      <c r="O7360" s="4" t="str">
        <f t="shared" si="800"/>
        <v>2024-07</v>
      </c>
      <c r="P7360" s="4" t="str">
        <f t="shared" si="801"/>
        <v>07</v>
      </c>
      <c r="Q7360" s="4" t="str">
        <f t="shared" si="802"/>
        <v>July</v>
      </c>
      <c r="R7360" s="30" t="str">
        <f t="shared" si="803"/>
        <v>26</v>
      </c>
      <c r="W7360" t="str">
        <f t="shared" si="804"/>
        <v>ok</v>
      </c>
    </row>
    <row r="7361" spans="1:23" x14ac:dyDescent="0.3">
      <c r="A7361" t="s">
        <v>7403</v>
      </c>
      <c r="B7361" t="s">
        <v>28</v>
      </c>
      <c r="C7361" t="s">
        <v>29</v>
      </c>
      <c r="D7361" t="s">
        <v>30</v>
      </c>
      <c r="E7361" t="s">
        <v>45</v>
      </c>
      <c r="F7361" t="s">
        <v>15</v>
      </c>
      <c r="G7361" s="5">
        <v>268.3</v>
      </c>
      <c r="H7361" s="5">
        <f t="shared" si="798"/>
        <v>4.8293999999999997</v>
      </c>
      <c r="I7361" s="6">
        <v>4</v>
      </c>
      <c r="J7361" s="6">
        <v>1073.2</v>
      </c>
      <c r="K7361" s="5">
        <f t="shared" si="799"/>
        <v>19.317599999999999</v>
      </c>
      <c r="L7361" s="7">
        <v>1.41</v>
      </c>
      <c r="M7361" s="7">
        <v>2136</v>
      </c>
      <c r="N7361" s="3">
        <v>45525</v>
      </c>
      <c r="O7361" s="4" t="str">
        <f t="shared" si="800"/>
        <v>2024-08</v>
      </c>
      <c r="P7361" s="4" t="str">
        <f t="shared" si="801"/>
        <v>08</v>
      </c>
      <c r="Q7361" s="4" t="str">
        <f t="shared" si="802"/>
        <v>August</v>
      </c>
      <c r="R7361" s="30" t="str">
        <f t="shared" si="803"/>
        <v>21</v>
      </c>
      <c r="W7361" t="str">
        <f t="shared" si="804"/>
        <v>ok</v>
      </c>
    </row>
    <row r="7362" spans="1:23" x14ac:dyDescent="0.3">
      <c r="A7362" t="s">
        <v>7404</v>
      </c>
      <c r="B7362" t="s">
        <v>63</v>
      </c>
      <c r="C7362" t="s">
        <v>18</v>
      </c>
      <c r="D7362" t="s">
        <v>64</v>
      </c>
      <c r="E7362" t="s">
        <v>45</v>
      </c>
      <c r="F7362" t="s">
        <v>31</v>
      </c>
      <c r="G7362" s="5">
        <v>10550.79</v>
      </c>
      <c r="H7362" s="5">
        <f t="shared" si="798"/>
        <v>189.91422</v>
      </c>
      <c r="I7362" s="6">
        <v>4</v>
      </c>
      <c r="J7362" s="6">
        <v>42203.16</v>
      </c>
      <c r="K7362" s="5">
        <f t="shared" si="799"/>
        <v>759.65688</v>
      </c>
      <c r="L7362" s="7">
        <v>4.1399999999999997</v>
      </c>
      <c r="M7362" s="7">
        <v>4824</v>
      </c>
      <c r="N7362" s="3">
        <v>45417</v>
      </c>
      <c r="O7362" s="4" t="str">
        <f t="shared" si="800"/>
        <v>2024-05</v>
      </c>
      <c r="P7362" s="4" t="str">
        <f t="shared" si="801"/>
        <v>05</v>
      </c>
      <c r="Q7362" s="4" t="str">
        <f t="shared" si="802"/>
        <v>May</v>
      </c>
      <c r="R7362" s="30" t="str">
        <f t="shared" si="803"/>
        <v>05</v>
      </c>
      <c r="W7362" t="str">
        <f t="shared" si="804"/>
        <v>ok</v>
      </c>
    </row>
    <row r="7363" spans="1:23" x14ac:dyDescent="0.3">
      <c r="A7363" t="s">
        <v>7405</v>
      </c>
      <c r="B7363" t="s">
        <v>28</v>
      </c>
      <c r="C7363" t="s">
        <v>29</v>
      </c>
      <c r="D7363" t="s">
        <v>30</v>
      </c>
      <c r="E7363" t="s">
        <v>20</v>
      </c>
      <c r="F7363" t="s">
        <v>38</v>
      </c>
      <c r="G7363" s="5">
        <v>3674.68</v>
      </c>
      <c r="H7363" s="5">
        <f t="shared" ref="H7363:H7426" si="805">G7363*0.018</f>
        <v>66.144239999999996</v>
      </c>
      <c r="I7363" s="6">
        <v>1</v>
      </c>
      <c r="J7363" s="6">
        <v>3674.68</v>
      </c>
      <c r="K7363" s="5">
        <f t="shared" ref="K7363:K7426" si="806">H7363*I7363</f>
        <v>66.144239999999996</v>
      </c>
      <c r="L7363" s="7">
        <v>3.12</v>
      </c>
      <c r="M7363" s="7">
        <v>4293</v>
      </c>
      <c r="N7363" s="3">
        <v>45579</v>
      </c>
      <c r="O7363" s="4" t="str">
        <f t="shared" ref="O7363:O7426" si="807">TEXT(N7363,"yyyy-mm")</f>
        <v>2024-10</v>
      </c>
      <c r="P7363" s="4" t="str">
        <f t="shared" ref="P7363:P7426" si="808">TEXT(N7363,"mm")</f>
        <v>10</v>
      </c>
      <c r="Q7363" s="4" t="str">
        <f t="shared" ref="Q7363:Q7426" si="809">TEXT(DATE(2024,P7363,1),"mmmm")</f>
        <v>October</v>
      </c>
      <c r="R7363" s="30" t="str">
        <f t="shared" ref="R7363:R7426" si="810">TEXT(N7363,"dd")</f>
        <v>14</v>
      </c>
      <c r="W7363" t="str">
        <f t="shared" ref="W7363:W7426" si="811">IF(G7363*I7363=J7363,"ok","False")</f>
        <v>ok</v>
      </c>
    </row>
    <row r="7364" spans="1:23" x14ac:dyDescent="0.3">
      <c r="A7364" t="s">
        <v>7406</v>
      </c>
      <c r="B7364" t="s">
        <v>33</v>
      </c>
      <c r="C7364" t="s">
        <v>12</v>
      </c>
      <c r="D7364" t="s">
        <v>34</v>
      </c>
      <c r="E7364" t="s">
        <v>14</v>
      </c>
      <c r="F7364" t="s">
        <v>60</v>
      </c>
      <c r="G7364" s="5">
        <v>19367.47</v>
      </c>
      <c r="H7364" s="5">
        <f t="shared" si="805"/>
        <v>348.61446000000001</v>
      </c>
      <c r="I7364" s="6">
        <v>2</v>
      </c>
      <c r="J7364" s="6">
        <v>38734.94</v>
      </c>
      <c r="K7364" s="5">
        <f t="shared" si="806"/>
        <v>697.22892000000002</v>
      </c>
      <c r="L7364" s="7">
        <v>1.46</v>
      </c>
      <c r="M7364" s="7">
        <v>1556</v>
      </c>
      <c r="N7364" s="3">
        <v>45500</v>
      </c>
      <c r="O7364" s="4" t="str">
        <f t="shared" si="807"/>
        <v>2024-07</v>
      </c>
      <c r="P7364" s="4" t="str">
        <f t="shared" si="808"/>
        <v>07</v>
      </c>
      <c r="Q7364" s="4" t="str">
        <f t="shared" si="809"/>
        <v>July</v>
      </c>
      <c r="R7364" s="30" t="str">
        <f t="shared" si="810"/>
        <v>27</v>
      </c>
      <c r="W7364" t="str">
        <f t="shared" si="811"/>
        <v>ok</v>
      </c>
    </row>
    <row r="7365" spans="1:23" x14ac:dyDescent="0.3">
      <c r="A7365" t="s">
        <v>7407</v>
      </c>
      <c r="B7365" t="s">
        <v>47</v>
      </c>
      <c r="C7365" t="s">
        <v>12</v>
      </c>
      <c r="D7365" t="s">
        <v>48</v>
      </c>
      <c r="E7365" t="s">
        <v>20</v>
      </c>
      <c r="F7365" t="s">
        <v>21</v>
      </c>
      <c r="G7365" s="5">
        <v>158</v>
      </c>
      <c r="H7365" s="5">
        <f t="shared" si="805"/>
        <v>2.8439999999999999</v>
      </c>
      <c r="I7365" s="6">
        <v>1</v>
      </c>
      <c r="J7365" s="6">
        <v>158</v>
      </c>
      <c r="K7365" s="5">
        <f t="shared" si="806"/>
        <v>2.8439999999999999</v>
      </c>
      <c r="L7365" s="7">
        <v>3.32</v>
      </c>
      <c r="M7365" s="7">
        <v>1434</v>
      </c>
      <c r="N7365" s="3">
        <v>45618</v>
      </c>
      <c r="O7365" s="4" t="str">
        <f t="shared" si="807"/>
        <v>2024-11</v>
      </c>
      <c r="P7365" s="4" t="str">
        <f t="shared" si="808"/>
        <v>11</v>
      </c>
      <c r="Q7365" s="4" t="str">
        <f t="shared" si="809"/>
        <v>November</v>
      </c>
      <c r="R7365" s="30" t="str">
        <f t="shared" si="810"/>
        <v>22</v>
      </c>
      <c r="W7365" t="str">
        <f t="shared" si="811"/>
        <v>ok</v>
      </c>
    </row>
    <row r="7366" spans="1:23" x14ac:dyDescent="0.3">
      <c r="A7366" t="s">
        <v>7408</v>
      </c>
      <c r="B7366" t="s">
        <v>11</v>
      </c>
      <c r="C7366" t="s">
        <v>12</v>
      </c>
      <c r="D7366" t="s">
        <v>13</v>
      </c>
      <c r="E7366" t="s">
        <v>20</v>
      </c>
      <c r="F7366" t="s">
        <v>21</v>
      </c>
      <c r="G7366" s="5">
        <v>15172.11</v>
      </c>
      <c r="H7366" s="5">
        <f t="shared" si="805"/>
        <v>273.09798000000001</v>
      </c>
      <c r="I7366" s="6">
        <v>4</v>
      </c>
      <c r="J7366" s="6">
        <v>60688.44</v>
      </c>
      <c r="K7366" s="5">
        <f t="shared" si="806"/>
        <v>1092.39192</v>
      </c>
      <c r="L7366" s="7">
        <v>1.02</v>
      </c>
      <c r="M7366" s="7">
        <v>2084</v>
      </c>
      <c r="N7366" s="3">
        <v>45494</v>
      </c>
      <c r="O7366" s="4" t="str">
        <f t="shared" si="807"/>
        <v>2024-07</v>
      </c>
      <c r="P7366" s="4" t="str">
        <f t="shared" si="808"/>
        <v>07</v>
      </c>
      <c r="Q7366" s="4" t="str">
        <f t="shared" si="809"/>
        <v>July</v>
      </c>
      <c r="R7366" s="30" t="str">
        <f t="shared" si="810"/>
        <v>21</v>
      </c>
      <c r="W7366" t="str">
        <f t="shared" si="811"/>
        <v>ok</v>
      </c>
    </row>
    <row r="7367" spans="1:23" x14ac:dyDescent="0.3">
      <c r="A7367" t="s">
        <v>7409</v>
      </c>
      <c r="B7367" t="s">
        <v>33</v>
      </c>
      <c r="C7367" t="s">
        <v>12</v>
      </c>
      <c r="D7367" t="s">
        <v>34</v>
      </c>
      <c r="E7367" t="s">
        <v>45</v>
      </c>
      <c r="F7367" t="s">
        <v>31</v>
      </c>
      <c r="G7367" s="5">
        <v>6276.43</v>
      </c>
      <c r="H7367" s="5">
        <f t="shared" si="805"/>
        <v>112.97574</v>
      </c>
      <c r="I7367" s="6">
        <v>3</v>
      </c>
      <c r="J7367" s="6">
        <v>18829.29</v>
      </c>
      <c r="K7367" s="5">
        <f t="shared" si="806"/>
        <v>338.92722000000003</v>
      </c>
      <c r="L7367" s="7">
        <v>4.67</v>
      </c>
      <c r="M7367" s="7">
        <v>4174</v>
      </c>
      <c r="N7367" s="3">
        <v>45581</v>
      </c>
      <c r="O7367" s="4" t="str">
        <f t="shared" si="807"/>
        <v>2024-10</v>
      </c>
      <c r="P7367" s="4" t="str">
        <f t="shared" si="808"/>
        <v>10</v>
      </c>
      <c r="Q7367" s="4" t="str">
        <f t="shared" si="809"/>
        <v>October</v>
      </c>
      <c r="R7367" s="30" t="str">
        <f t="shared" si="810"/>
        <v>16</v>
      </c>
      <c r="W7367" t="str">
        <f t="shared" si="811"/>
        <v>ok</v>
      </c>
    </row>
    <row r="7368" spans="1:23" x14ac:dyDescent="0.3">
      <c r="A7368" t="s">
        <v>7410</v>
      </c>
      <c r="B7368" t="s">
        <v>47</v>
      </c>
      <c r="C7368" t="s">
        <v>12</v>
      </c>
      <c r="D7368" t="s">
        <v>48</v>
      </c>
      <c r="E7368" t="s">
        <v>20</v>
      </c>
      <c r="F7368" t="s">
        <v>38</v>
      </c>
      <c r="G7368" s="5">
        <v>10684.18</v>
      </c>
      <c r="H7368" s="5">
        <f t="shared" si="805"/>
        <v>192.31523999999999</v>
      </c>
      <c r="I7368" s="6">
        <v>4</v>
      </c>
      <c r="J7368" s="6">
        <v>42736.72</v>
      </c>
      <c r="K7368" s="5">
        <f t="shared" si="806"/>
        <v>769.26095999999995</v>
      </c>
      <c r="L7368" s="7">
        <v>3.67</v>
      </c>
      <c r="M7368" s="7">
        <v>2320</v>
      </c>
      <c r="N7368" s="3">
        <v>45437</v>
      </c>
      <c r="O7368" s="4" t="str">
        <f t="shared" si="807"/>
        <v>2024-05</v>
      </c>
      <c r="P7368" s="4" t="str">
        <f t="shared" si="808"/>
        <v>05</v>
      </c>
      <c r="Q7368" s="4" t="str">
        <f t="shared" si="809"/>
        <v>May</v>
      </c>
      <c r="R7368" s="30" t="str">
        <f t="shared" si="810"/>
        <v>25</v>
      </c>
      <c r="W7368" t="str">
        <f t="shared" si="811"/>
        <v>ok</v>
      </c>
    </row>
    <row r="7369" spans="1:23" x14ac:dyDescent="0.3">
      <c r="A7369" t="s">
        <v>7411</v>
      </c>
      <c r="B7369" t="s">
        <v>63</v>
      </c>
      <c r="C7369" t="s">
        <v>18</v>
      </c>
      <c r="D7369" t="s">
        <v>64</v>
      </c>
      <c r="E7369" t="s">
        <v>14</v>
      </c>
      <c r="F7369" t="s">
        <v>38</v>
      </c>
      <c r="G7369" s="5">
        <v>10229.08</v>
      </c>
      <c r="H7369" s="5">
        <f t="shared" si="805"/>
        <v>184.12343999999999</v>
      </c>
      <c r="I7369" s="6">
        <v>1</v>
      </c>
      <c r="J7369" s="6">
        <v>10229.08</v>
      </c>
      <c r="K7369" s="5">
        <f t="shared" si="806"/>
        <v>184.12343999999999</v>
      </c>
      <c r="L7369" s="7">
        <v>3.78</v>
      </c>
      <c r="M7369" s="7">
        <v>329</v>
      </c>
      <c r="N7369" s="3">
        <v>45528</v>
      </c>
      <c r="O7369" s="4" t="str">
        <f t="shared" si="807"/>
        <v>2024-08</v>
      </c>
      <c r="P7369" s="4" t="str">
        <f t="shared" si="808"/>
        <v>08</v>
      </c>
      <c r="Q7369" s="4" t="str">
        <f t="shared" si="809"/>
        <v>August</v>
      </c>
      <c r="R7369" s="30" t="str">
        <f t="shared" si="810"/>
        <v>24</v>
      </c>
      <c r="W7369" t="str">
        <f t="shared" si="811"/>
        <v>ok</v>
      </c>
    </row>
    <row r="7370" spans="1:23" x14ac:dyDescent="0.3">
      <c r="A7370" t="s">
        <v>7412</v>
      </c>
      <c r="B7370" t="s">
        <v>36</v>
      </c>
      <c r="C7370" t="s">
        <v>18</v>
      </c>
      <c r="D7370" t="s">
        <v>37</v>
      </c>
      <c r="E7370" t="s">
        <v>45</v>
      </c>
      <c r="F7370" t="s">
        <v>38</v>
      </c>
      <c r="G7370" s="5">
        <v>2887.47</v>
      </c>
      <c r="H7370" s="5">
        <f t="shared" si="805"/>
        <v>51.974459999999993</v>
      </c>
      <c r="I7370" s="6">
        <v>2</v>
      </c>
      <c r="J7370" s="6">
        <v>5774.94</v>
      </c>
      <c r="K7370" s="5">
        <f t="shared" si="806"/>
        <v>103.94891999999999</v>
      </c>
      <c r="L7370" s="7">
        <v>1.62</v>
      </c>
      <c r="M7370" s="7">
        <v>987</v>
      </c>
      <c r="N7370" s="3">
        <v>45453</v>
      </c>
      <c r="O7370" s="4" t="str">
        <f t="shared" si="807"/>
        <v>2024-06</v>
      </c>
      <c r="P7370" s="4" t="str">
        <f t="shared" si="808"/>
        <v>06</v>
      </c>
      <c r="Q7370" s="4" t="str">
        <f t="shared" si="809"/>
        <v>June</v>
      </c>
      <c r="R7370" s="30" t="str">
        <f t="shared" si="810"/>
        <v>10</v>
      </c>
      <c r="W7370" t="str">
        <f t="shared" si="811"/>
        <v>ok</v>
      </c>
    </row>
    <row r="7371" spans="1:23" x14ac:dyDescent="0.3">
      <c r="A7371" t="s">
        <v>7413</v>
      </c>
      <c r="B7371" t="s">
        <v>23</v>
      </c>
      <c r="C7371" t="s">
        <v>24</v>
      </c>
      <c r="D7371" t="s">
        <v>25</v>
      </c>
      <c r="E7371" t="s">
        <v>45</v>
      </c>
      <c r="F7371" t="s">
        <v>21</v>
      </c>
      <c r="G7371" s="5">
        <v>12563.7</v>
      </c>
      <c r="H7371" s="5">
        <f t="shared" si="805"/>
        <v>226.14660000000001</v>
      </c>
      <c r="I7371" s="6">
        <v>3</v>
      </c>
      <c r="J7371" s="6">
        <v>37691.1</v>
      </c>
      <c r="K7371" s="5">
        <f t="shared" si="806"/>
        <v>678.43979999999999</v>
      </c>
      <c r="L7371" s="7">
        <v>2.46</v>
      </c>
      <c r="M7371" s="7">
        <v>3636</v>
      </c>
      <c r="N7371" s="3">
        <v>45629</v>
      </c>
      <c r="O7371" s="4" t="str">
        <f t="shared" si="807"/>
        <v>2024-12</v>
      </c>
      <c r="P7371" s="4" t="str">
        <f t="shared" si="808"/>
        <v>12</v>
      </c>
      <c r="Q7371" s="4" t="str">
        <f t="shared" si="809"/>
        <v>December</v>
      </c>
      <c r="R7371" s="30" t="str">
        <f t="shared" si="810"/>
        <v>03</v>
      </c>
      <c r="W7371" t="str">
        <f t="shared" si="811"/>
        <v>ok</v>
      </c>
    </row>
    <row r="7372" spans="1:23" x14ac:dyDescent="0.3">
      <c r="A7372" t="s">
        <v>7414</v>
      </c>
      <c r="B7372" t="s">
        <v>33</v>
      </c>
      <c r="C7372" t="s">
        <v>12</v>
      </c>
      <c r="D7372" t="s">
        <v>34</v>
      </c>
      <c r="E7372" t="s">
        <v>20</v>
      </c>
      <c r="F7372" t="s">
        <v>31</v>
      </c>
      <c r="G7372" s="5">
        <v>4821.2</v>
      </c>
      <c r="H7372" s="5">
        <f t="shared" si="805"/>
        <v>86.781599999999983</v>
      </c>
      <c r="I7372" s="6">
        <v>4</v>
      </c>
      <c r="J7372" s="6">
        <v>19284.8</v>
      </c>
      <c r="K7372" s="5">
        <f t="shared" si="806"/>
        <v>347.12639999999993</v>
      </c>
      <c r="L7372" s="7">
        <v>2.93</v>
      </c>
      <c r="M7372" s="7">
        <v>3676</v>
      </c>
      <c r="N7372" s="3">
        <v>45445</v>
      </c>
      <c r="O7372" s="4" t="str">
        <f t="shared" si="807"/>
        <v>2024-06</v>
      </c>
      <c r="P7372" s="4" t="str">
        <f t="shared" si="808"/>
        <v>06</v>
      </c>
      <c r="Q7372" s="4" t="str">
        <f t="shared" si="809"/>
        <v>June</v>
      </c>
      <c r="R7372" s="30" t="str">
        <f t="shared" si="810"/>
        <v>02</v>
      </c>
      <c r="W7372" t="str">
        <f t="shared" si="811"/>
        <v>ok</v>
      </c>
    </row>
    <row r="7373" spans="1:23" x14ac:dyDescent="0.3">
      <c r="A7373" t="s">
        <v>7415</v>
      </c>
      <c r="B7373" t="s">
        <v>23</v>
      </c>
      <c r="C7373" t="s">
        <v>24</v>
      </c>
      <c r="D7373" t="s">
        <v>25</v>
      </c>
      <c r="E7373" t="s">
        <v>45</v>
      </c>
      <c r="F7373" t="s">
        <v>31</v>
      </c>
      <c r="G7373" s="5">
        <v>5386.52</v>
      </c>
      <c r="H7373" s="5">
        <f t="shared" si="805"/>
        <v>96.957359999999994</v>
      </c>
      <c r="I7373" s="6">
        <v>5</v>
      </c>
      <c r="J7373" s="6">
        <v>26932.6</v>
      </c>
      <c r="K7373" s="5">
        <f t="shared" si="806"/>
        <v>484.78679999999997</v>
      </c>
      <c r="L7373" s="7">
        <v>3.67</v>
      </c>
      <c r="M7373" s="7">
        <v>154</v>
      </c>
      <c r="N7373" s="3">
        <v>45532</v>
      </c>
      <c r="O7373" s="4" t="str">
        <f t="shared" si="807"/>
        <v>2024-08</v>
      </c>
      <c r="P7373" s="4" t="str">
        <f t="shared" si="808"/>
        <v>08</v>
      </c>
      <c r="Q7373" s="4" t="str">
        <f t="shared" si="809"/>
        <v>August</v>
      </c>
      <c r="R7373" s="30" t="str">
        <f t="shared" si="810"/>
        <v>28</v>
      </c>
      <c r="W7373" t="str">
        <f t="shared" si="811"/>
        <v>ok</v>
      </c>
    </row>
    <row r="7374" spans="1:23" x14ac:dyDescent="0.3">
      <c r="A7374" t="s">
        <v>7416</v>
      </c>
      <c r="B7374" t="s">
        <v>41</v>
      </c>
      <c r="C7374" t="s">
        <v>42</v>
      </c>
      <c r="D7374" t="s">
        <v>43</v>
      </c>
      <c r="E7374" t="s">
        <v>14</v>
      </c>
      <c r="F7374" t="s">
        <v>38</v>
      </c>
      <c r="G7374" s="5">
        <v>2839.25</v>
      </c>
      <c r="H7374" s="5">
        <f t="shared" si="805"/>
        <v>51.106499999999997</v>
      </c>
      <c r="I7374" s="6">
        <v>5</v>
      </c>
      <c r="J7374" s="6">
        <v>14196.25</v>
      </c>
      <c r="K7374" s="5">
        <f t="shared" si="806"/>
        <v>255.53249999999997</v>
      </c>
      <c r="L7374" s="7">
        <v>2.4500000000000002</v>
      </c>
      <c r="M7374" s="7">
        <v>257</v>
      </c>
      <c r="N7374" s="3">
        <v>45353</v>
      </c>
      <c r="O7374" s="4" t="str">
        <f t="shared" si="807"/>
        <v>2024-03</v>
      </c>
      <c r="P7374" s="4" t="str">
        <f t="shared" si="808"/>
        <v>03</v>
      </c>
      <c r="Q7374" s="4" t="str">
        <f t="shared" si="809"/>
        <v>March</v>
      </c>
      <c r="R7374" s="30" t="str">
        <f t="shared" si="810"/>
        <v>02</v>
      </c>
      <c r="W7374" t="str">
        <f t="shared" si="811"/>
        <v>ok</v>
      </c>
    </row>
    <row r="7375" spans="1:23" x14ac:dyDescent="0.3">
      <c r="A7375" t="s">
        <v>7417</v>
      </c>
      <c r="B7375" t="s">
        <v>23</v>
      </c>
      <c r="C7375" t="s">
        <v>24</v>
      </c>
      <c r="D7375" t="s">
        <v>25</v>
      </c>
      <c r="E7375" t="s">
        <v>20</v>
      </c>
      <c r="F7375" t="s">
        <v>38</v>
      </c>
      <c r="G7375" s="5">
        <v>4046.21</v>
      </c>
      <c r="H7375" s="5">
        <f t="shared" si="805"/>
        <v>72.831779999999995</v>
      </c>
      <c r="I7375" s="6">
        <v>2</v>
      </c>
      <c r="J7375" s="6">
        <v>8092.42</v>
      </c>
      <c r="K7375" s="5">
        <f t="shared" si="806"/>
        <v>145.66355999999999</v>
      </c>
      <c r="L7375" s="7">
        <v>2.69</v>
      </c>
      <c r="M7375" s="7">
        <v>706</v>
      </c>
      <c r="N7375" s="3">
        <v>45333</v>
      </c>
      <c r="O7375" s="4" t="str">
        <f t="shared" si="807"/>
        <v>2024-02</v>
      </c>
      <c r="P7375" s="4" t="str">
        <f t="shared" si="808"/>
        <v>02</v>
      </c>
      <c r="Q7375" s="4" t="str">
        <f t="shared" si="809"/>
        <v>February</v>
      </c>
      <c r="R7375" s="30" t="str">
        <f t="shared" si="810"/>
        <v>11</v>
      </c>
      <c r="W7375" t="str">
        <f t="shared" si="811"/>
        <v>ok</v>
      </c>
    </row>
    <row r="7376" spans="1:23" x14ac:dyDescent="0.3">
      <c r="A7376" t="s">
        <v>7418</v>
      </c>
      <c r="B7376" t="s">
        <v>51</v>
      </c>
      <c r="C7376" t="s">
        <v>29</v>
      </c>
      <c r="D7376" t="s">
        <v>52</v>
      </c>
      <c r="E7376" t="s">
        <v>14</v>
      </c>
      <c r="F7376" t="s">
        <v>21</v>
      </c>
      <c r="G7376" s="5">
        <v>15503.02</v>
      </c>
      <c r="H7376" s="5">
        <f t="shared" si="805"/>
        <v>279.05435999999997</v>
      </c>
      <c r="I7376" s="6">
        <v>4</v>
      </c>
      <c r="J7376" s="6">
        <v>62012.08</v>
      </c>
      <c r="K7376" s="5">
        <f t="shared" si="806"/>
        <v>1116.2174399999999</v>
      </c>
      <c r="L7376" s="7">
        <v>4.26</v>
      </c>
      <c r="M7376" s="7">
        <v>359</v>
      </c>
      <c r="N7376" s="3">
        <v>45390</v>
      </c>
      <c r="O7376" s="4" t="str">
        <f t="shared" si="807"/>
        <v>2024-04</v>
      </c>
      <c r="P7376" s="4" t="str">
        <f t="shared" si="808"/>
        <v>04</v>
      </c>
      <c r="Q7376" s="4" t="str">
        <f t="shared" si="809"/>
        <v>April</v>
      </c>
      <c r="R7376" s="30" t="str">
        <f t="shared" si="810"/>
        <v>08</v>
      </c>
      <c r="W7376" t="str">
        <f t="shared" si="811"/>
        <v>ok</v>
      </c>
    </row>
    <row r="7377" spans="1:23" x14ac:dyDescent="0.3">
      <c r="A7377" t="s">
        <v>7419</v>
      </c>
      <c r="B7377" t="s">
        <v>33</v>
      </c>
      <c r="C7377" t="s">
        <v>12</v>
      </c>
      <c r="D7377" t="s">
        <v>34</v>
      </c>
      <c r="E7377" t="s">
        <v>14</v>
      </c>
      <c r="F7377" t="s">
        <v>15</v>
      </c>
      <c r="G7377" s="5">
        <v>9747</v>
      </c>
      <c r="H7377" s="5">
        <f t="shared" si="805"/>
        <v>175.446</v>
      </c>
      <c r="I7377" s="6">
        <v>3</v>
      </c>
      <c r="J7377" s="6">
        <v>29241</v>
      </c>
      <c r="K7377" s="5">
        <f t="shared" si="806"/>
        <v>526.33799999999997</v>
      </c>
      <c r="L7377" s="7">
        <v>1.99</v>
      </c>
      <c r="M7377" s="7">
        <v>131</v>
      </c>
      <c r="N7377" s="3">
        <v>45307</v>
      </c>
      <c r="O7377" s="4" t="str">
        <f t="shared" si="807"/>
        <v>2024-01</v>
      </c>
      <c r="P7377" s="4" t="str">
        <f t="shared" si="808"/>
        <v>01</v>
      </c>
      <c r="Q7377" s="4" t="str">
        <f t="shared" si="809"/>
        <v>January</v>
      </c>
      <c r="R7377" s="30" t="str">
        <f t="shared" si="810"/>
        <v>16</v>
      </c>
      <c r="W7377" t="str">
        <f t="shared" si="811"/>
        <v>ok</v>
      </c>
    </row>
    <row r="7378" spans="1:23" x14ac:dyDescent="0.3">
      <c r="A7378" t="s">
        <v>7420</v>
      </c>
      <c r="B7378" t="s">
        <v>28</v>
      </c>
      <c r="C7378" t="s">
        <v>29</v>
      </c>
      <c r="D7378" t="s">
        <v>30</v>
      </c>
      <c r="E7378" t="s">
        <v>14</v>
      </c>
      <c r="F7378" t="s">
        <v>31</v>
      </c>
      <c r="G7378" s="5">
        <v>4293.8900000000003</v>
      </c>
      <c r="H7378" s="5">
        <f t="shared" si="805"/>
        <v>77.290019999999998</v>
      </c>
      <c r="I7378" s="6">
        <v>1</v>
      </c>
      <c r="J7378" s="6">
        <v>4293.8900000000003</v>
      </c>
      <c r="K7378" s="5">
        <f t="shared" si="806"/>
        <v>77.290019999999998</v>
      </c>
      <c r="L7378" s="7">
        <v>4.97</v>
      </c>
      <c r="M7378" s="7">
        <v>4713</v>
      </c>
      <c r="N7378" s="3">
        <v>45493</v>
      </c>
      <c r="O7378" s="4" t="str">
        <f t="shared" si="807"/>
        <v>2024-07</v>
      </c>
      <c r="P7378" s="4" t="str">
        <f t="shared" si="808"/>
        <v>07</v>
      </c>
      <c r="Q7378" s="4" t="str">
        <f t="shared" si="809"/>
        <v>July</v>
      </c>
      <c r="R7378" s="30" t="str">
        <f t="shared" si="810"/>
        <v>20</v>
      </c>
      <c r="W7378" t="str">
        <f t="shared" si="811"/>
        <v>ok</v>
      </c>
    </row>
    <row r="7379" spans="1:23" x14ac:dyDescent="0.3">
      <c r="A7379" t="s">
        <v>7421</v>
      </c>
      <c r="B7379" t="s">
        <v>11</v>
      </c>
      <c r="C7379" t="s">
        <v>12</v>
      </c>
      <c r="D7379" t="s">
        <v>13</v>
      </c>
      <c r="E7379" t="s">
        <v>20</v>
      </c>
      <c r="F7379" t="s">
        <v>31</v>
      </c>
      <c r="G7379" s="5">
        <v>13262.41</v>
      </c>
      <c r="H7379" s="5">
        <f t="shared" si="805"/>
        <v>238.72337999999999</v>
      </c>
      <c r="I7379" s="6">
        <v>5</v>
      </c>
      <c r="J7379" s="6">
        <v>66312.05</v>
      </c>
      <c r="K7379" s="5">
        <f t="shared" si="806"/>
        <v>1193.6169</v>
      </c>
      <c r="L7379" s="7">
        <v>3.84</v>
      </c>
      <c r="M7379" s="7">
        <v>652</v>
      </c>
      <c r="N7379" s="3">
        <v>45574</v>
      </c>
      <c r="O7379" s="4" t="str">
        <f t="shared" si="807"/>
        <v>2024-10</v>
      </c>
      <c r="P7379" s="4" t="str">
        <f t="shared" si="808"/>
        <v>10</v>
      </c>
      <c r="Q7379" s="4" t="str">
        <f t="shared" si="809"/>
        <v>October</v>
      </c>
      <c r="R7379" s="30" t="str">
        <f t="shared" si="810"/>
        <v>09</v>
      </c>
      <c r="W7379" t="str">
        <f t="shared" si="811"/>
        <v>ok</v>
      </c>
    </row>
    <row r="7380" spans="1:23" x14ac:dyDescent="0.3">
      <c r="A7380" t="s">
        <v>7422</v>
      </c>
      <c r="B7380" t="s">
        <v>63</v>
      </c>
      <c r="C7380" t="s">
        <v>18</v>
      </c>
      <c r="D7380" t="s">
        <v>64</v>
      </c>
      <c r="E7380" t="s">
        <v>45</v>
      </c>
      <c r="F7380" t="s">
        <v>21</v>
      </c>
      <c r="G7380" s="5">
        <v>9926.34</v>
      </c>
      <c r="H7380" s="5">
        <f t="shared" si="805"/>
        <v>178.67411999999999</v>
      </c>
      <c r="I7380" s="6">
        <v>2</v>
      </c>
      <c r="J7380" s="6">
        <v>19852.68</v>
      </c>
      <c r="K7380" s="5">
        <f t="shared" si="806"/>
        <v>357.34823999999998</v>
      </c>
      <c r="L7380" s="7">
        <v>1.54</v>
      </c>
      <c r="M7380" s="7">
        <v>308</v>
      </c>
      <c r="N7380" s="3">
        <v>45437</v>
      </c>
      <c r="O7380" s="4" t="str">
        <f t="shared" si="807"/>
        <v>2024-05</v>
      </c>
      <c r="P7380" s="4" t="str">
        <f t="shared" si="808"/>
        <v>05</v>
      </c>
      <c r="Q7380" s="4" t="str">
        <f t="shared" si="809"/>
        <v>May</v>
      </c>
      <c r="R7380" s="30" t="str">
        <f t="shared" si="810"/>
        <v>25</v>
      </c>
      <c r="W7380" t="str">
        <f t="shared" si="811"/>
        <v>ok</v>
      </c>
    </row>
    <row r="7381" spans="1:23" x14ac:dyDescent="0.3">
      <c r="A7381" t="s">
        <v>7423</v>
      </c>
      <c r="B7381" t="s">
        <v>36</v>
      </c>
      <c r="C7381" t="s">
        <v>18</v>
      </c>
      <c r="D7381" t="s">
        <v>37</v>
      </c>
      <c r="E7381" t="s">
        <v>45</v>
      </c>
      <c r="F7381" t="s">
        <v>38</v>
      </c>
      <c r="G7381" s="5">
        <v>18689.150000000001</v>
      </c>
      <c r="H7381" s="5">
        <f t="shared" si="805"/>
        <v>336.40469999999999</v>
      </c>
      <c r="I7381" s="6">
        <v>2</v>
      </c>
      <c r="J7381" s="6">
        <v>37378.300000000003</v>
      </c>
      <c r="K7381" s="5">
        <f t="shared" si="806"/>
        <v>672.80939999999998</v>
      </c>
      <c r="L7381" s="7">
        <v>3.39</v>
      </c>
      <c r="M7381" s="7">
        <v>2213</v>
      </c>
      <c r="N7381" s="3">
        <v>45615</v>
      </c>
      <c r="O7381" s="4" t="str">
        <f t="shared" si="807"/>
        <v>2024-11</v>
      </c>
      <c r="P7381" s="4" t="str">
        <f t="shared" si="808"/>
        <v>11</v>
      </c>
      <c r="Q7381" s="4" t="str">
        <f t="shared" si="809"/>
        <v>November</v>
      </c>
      <c r="R7381" s="30" t="str">
        <f t="shared" si="810"/>
        <v>19</v>
      </c>
      <c r="W7381" t="str">
        <f t="shared" si="811"/>
        <v>ok</v>
      </c>
    </row>
    <row r="7382" spans="1:23" x14ac:dyDescent="0.3">
      <c r="A7382" t="s">
        <v>7424</v>
      </c>
      <c r="B7382" t="s">
        <v>17</v>
      </c>
      <c r="C7382" t="s">
        <v>18</v>
      </c>
      <c r="D7382" t="s">
        <v>19</v>
      </c>
      <c r="E7382" t="s">
        <v>20</v>
      </c>
      <c r="F7382" t="s">
        <v>38</v>
      </c>
      <c r="G7382" s="5">
        <v>1636.66</v>
      </c>
      <c r="H7382" s="5">
        <f t="shared" si="805"/>
        <v>29.459879999999998</v>
      </c>
      <c r="I7382" s="6">
        <v>4</v>
      </c>
      <c r="J7382" s="6">
        <v>6546.64</v>
      </c>
      <c r="K7382" s="5">
        <f t="shared" si="806"/>
        <v>117.83951999999999</v>
      </c>
      <c r="L7382" s="7">
        <v>3.61</v>
      </c>
      <c r="M7382" s="7">
        <v>2139</v>
      </c>
      <c r="N7382" s="3">
        <v>45576</v>
      </c>
      <c r="O7382" s="4" t="str">
        <f t="shared" si="807"/>
        <v>2024-10</v>
      </c>
      <c r="P7382" s="4" t="str">
        <f t="shared" si="808"/>
        <v>10</v>
      </c>
      <c r="Q7382" s="4" t="str">
        <f t="shared" si="809"/>
        <v>October</v>
      </c>
      <c r="R7382" s="30" t="str">
        <f t="shared" si="810"/>
        <v>11</v>
      </c>
      <c r="W7382" t="str">
        <f t="shared" si="811"/>
        <v>ok</v>
      </c>
    </row>
    <row r="7383" spans="1:23" x14ac:dyDescent="0.3">
      <c r="A7383" t="s">
        <v>7425</v>
      </c>
      <c r="B7383" t="s">
        <v>17</v>
      </c>
      <c r="C7383" t="s">
        <v>18</v>
      </c>
      <c r="D7383" t="s">
        <v>19</v>
      </c>
      <c r="E7383" t="s">
        <v>20</v>
      </c>
      <c r="F7383" t="s">
        <v>26</v>
      </c>
      <c r="G7383" s="5">
        <v>1479.9</v>
      </c>
      <c r="H7383" s="5">
        <f t="shared" si="805"/>
        <v>26.638200000000001</v>
      </c>
      <c r="I7383" s="6">
        <v>5</v>
      </c>
      <c r="J7383" s="6">
        <v>7399.5</v>
      </c>
      <c r="K7383" s="5">
        <f t="shared" si="806"/>
        <v>133.191</v>
      </c>
      <c r="L7383" s="7">
        <v>1.75</v>
      </c>
      <c r="M7383" s="7">
        <v>4416</v>
      </c>
      <c r="N7383" s="3">
        <v>45341</v>
      </c>
      <c r="O7383" s="4" t="str">
        <f t="shared" si="807"/>
        <v>2024-02</v>
      </c>
      <c r="P7383" s="4" t="str">
        <f t="shared" si="808"/>
        <v>02</v>
      </c>
      <c r="Q7383" s="4" t="str">
        <f t="shared" si="809"/>
        <v>February</v>
      </c>
      <c r="R7383" s="30" t="str">
        <f t="shared" si="810"/>
        <v>19</v>
      </c>
      <c r="W7383" t="str">
        <f t="shared" si="811"/>
        <v>ok</v>
      </c>
    </row>
    <row r="7384" spans="1:23" x14ac:dyDescent="0.3">
      <c r="A7384" t="s">
        <v>7426</v>
      </c>
      <c r="B7384" t="s">
        <v>51</v>
      </c>
      <c r="C7384" t="s">
        <v>29</v>
      </c>
      <c r="D7384" t="s">
        <v>52</v>
      </c>
      <c r="E7384" t="s">
        <v>45</v>
      </c>
      <c r="F7384" t="s">
        <v>60</v>
      </c>
      <c r="G7384" s="5">
        <v>14277.74</v>
      </c>
      <c r="H7384" s="5">
        <f t="shared" si="805"/>
        <v>256.99931999999995</v>
      </c>
      <c r="I7384" s="6">
        <v>5</v>
      </c>
      <c r="J7384" s="6">
        <v>71388.7</v>
      </c>
      <c r="K7384" s="5">
        <f t="shared" si="806"/>
        <v>1284.9965999999997</v>
      </c>
      <c r="L7384" s="7">
        <v>3.19</v>
      </c>
      <c r="M7384" s="7">
        <v>4197</v>
      </c>
      <c r="N7384" s="3">
        <v>45397</v>
      </c>
      <c r="O7384" s="4" t="str">
        <f t="shared" si="807"/>
        <v>2024-04</v>
      </c>
      <c r="P7384" s="4" t="str">
        <f t="shared" si="808"/>
        <v>04</v>
      </c>
      <c r="Q7384" s="4" t="str">
        <f t="shared" si="809"/>
        <v>April</v>
      </c>
      <c r="R7384" s="30" t="str">
        <f t="shared" si="810"/>
        <v>15</v>
      </c>
      <c r="W7384" t="str">
        <f t="shared" si="811"/>
        <v>ok</v>
      </c>
    </row>
    <row r="7385" spans="1:23" x14ac:dyDescent="0.3">
      <c r="A7385" t="s">
        <v>7427</v>
      </c>
      <c r="B7385" t="s">
        <v>36</v>
      </c>
      <c r="C7385" t="s">
        <v>18</v>
      </c>
      <c r="D7385" t="s">
        <v>37</v>
      </c>
      <c r="E7385" t="s">
        <v>45</v>
      </c>
      <c r="F7385" t="s">
        <v>38</v>
      </c>
      <c r="G7385" s="5">
        <v>14222.2</v>
      </c>
      <c r="H7385" s="5">
        <f t="shared" si="805"/>
        <v>255.99959999999999</v>
      </c>
      <c r="I7385" s="6">
        <v>2</v>
      </c>
      <c r="J7385" s="6">
        <v>28444.400000000001</v>
      </c>
      <c r="K7385" s="5">
        <f t="shared" si="806"/>
        <v>511.99919999999997</v>
      </c>
      <c r="L7385" s="7">
        <v>4.57</v>
      </c>
      <c r="M7385" s="7">
        <v>3330</v>
      </c>
      <c r="N7385" s="3">
        <v>45637</v>
      </c>
      <c r="O7385" s="4" t="str">
        <f t="shared" si="807"/>
        <v>2024-12</v>
      </c>
      <c r="P7385" s="4" t="str">
        <f t="shared" si="808"/>
        <v>12</v>
      </c>
      <c r="Q7385" s="4" t="str">
        <f t="shared" si="809"/>
        <v>December</v>
      </c>
      <c r="R7385" s="30" t="str">
        <f t="shared" si="810"/>
        <v>11</v>
      </c>
      <c r="W7385" t="str">
        <f t="shared" si="811"/>
        <v>ok</v>
      </c>
    </row>
    <row r="7386" spans="1:23" x14ac:dyDescent="0.3">
      <c r="A7386" t="s">
        <v>7428</v>
      </c>
      <c r="B7386" t="s">
        <v>33</v>
      </c>
      <c r="C7386" t="s">
        <v>12</v>
      </c>
      <c r="D7386" t="s">
        <v>34</v>
      </c>
      <c r="E7386" t="s">
        <v>14</v>
      </c>
      <c r="F7386" t="s">
        <v>38</v>
      </c>
      <c r="G7386" s="5">
        <v>15847.62</v>
      </c>
      <c r="H7386" s="5">
        <f t="shared" si="805"/>
        <v>285.25716</v>
      </c>
      <c r="I7386" s="6">
        <v>2</v>
      </c>
      <c r="J7386" s="6">
        <v>31695.24</v>
      </c>
      <c r="K7386" s="5">
        <f t="shared" si="806"/>
        <v>570.51432</v>
      </c>
      <c r="L7386" s="7">
        <v>4.3499999999999996</v>
      </c>
      <c r="M7386" s="7">
        <v>423</v>
      </c>
      <c r="N7386" s="3">
        <v>45642</v>
      </c>
      <c r="O7386" s="4" t="str">
        <f t="shared" si="807"/>
        <v>2024-12</v>
      </c>
      <c r="P7386" s="4" t="str">
        <f t="shared" si="808"/>
        <v>12</v>
      </c>
      <c r="Q7386" s="4" t="str">
        <f t="shared" si="809"/>
        <v>December</v>
      </c>
      <c r="R7386" s="30" t="str">
        <f t="shared" si="810"/>
        <v>16</v>
      </c>
      <c r="W7386" t="str">
        <f t="shared" si="811"/>
        <v>ok</v>
      </c>
    </row>
    <row r="7387" spans="1:23" x14ac:dyDescent="0.3">
      <c r="A7387" t="s">
        <v>7429</v>
      </c>
      <c r="B7387" t="s">
        <v>33</v>
      </c>
      <c r="C7387" t="s">
        <v>12</v>
      </c>
      <c r="D7387" t="s">
        <v>34</v>
      </c>
      <c r="E7387" t="s">
        <v>14</v>
      </c>
      <c r="F7387" t="s">
        <v>31</v>
      </c>
      <c r="G7387" s="5">
        <v>9641.56</v>
      </c>
      <c r="H7387" s="5">
        <f t="shared" si="805"/>
        <v>173.54807999999997</v>
      </c>
      <c r="I7387" s="6">
        <v>3</v>
      </c>
      <c r="J7387" s="6">
        <v>28924.68</v>
      </c>
      <c r="K7387" s="5">
        <f t="shared" si="806"/>
        <v>520.64423999999985</v>
      </c>
      <c r="L7387" s="7">
        <v>2.36</v>
      </c>
      <c r="M7387" s="7">
        <v>142</v>
      </c>
      <c r="N7387" s="3">
        <v>45651</v>
      </c>
      <c r="O7387" s="4" t="str">
        <f t="shared" si="807"/>
        <v>2024-12</v>
      </c>
      <c r="P7387" s="4" t="str">
        <f t="shared" si="808"/>
        <v>12</v>
      </c>
      <c r="Q7387" s="4" t="str">
        <f t="shared" si="809"/>
        <v>December</v>
      </c>
      <c r="R7387" s="30" t="str">
        <f t="shared" si="810"/>
        <v>25</v>
      </c>
      <c r="W7387" t="str">
        <f t="shared" si="811"/>
        <v>ok</v>
      </c>
    </row>
    <row r="7388" spans="1:23" x14ac:dyDescent="0.3">
      <c r="A7388" t="s">
        <v>7430</v>
      </c>
      <c r="B7388" t="s">
        <v>51</v>
      </c>
      <c r="C7388" t="s">
        <v>29</v>
      </c>
      <c r="D7388" t="s">
        <v>52</v>
      </c>
      <c r="E7388" t="s">
        <v>45</v>
      </c>
      <c r="F7388" t="s">
        <v>21</v>
      </c>
      <c r="G7388" s="5">
        <v>3781.18</v>
      </c>
      <c r="H7388" s="5">
        <f t="shared" si="805"/>
        <v>68.061239999999998</v>
      </c>
      <c r="I7388" s="6">
        <v>5</v>
      </c>
      <c r="J7388" s="6">
        <v>18905.900000000001</v>
      </c>
      <c r="K7388" s="5">
        <f t="shared" si="806"/>
        <v>340.30619999999999</v>
      </c>
      <c r="L7388" s="7">
        <v>3.91</v>
      </c>
      <c r="M7388" s="7">
        <v>2382</v>
      </c>
      <c r="N7388" s="3">
        <v>45352</v>
      </c>
      <c r="O7388" s="4" t="str">
        <f t="shared" si="807"/>
        <v>2024-03</v>
      </c>
      <c r="P7388" s="4" t="str">
        <f t="shared" si="808"/>
        <v>03</v>
      </c>
      <c r="Q7388" s="4" t="str">
        <f t="shared" si="809"/>
        <v>March</v>
      </c>
      <c r="R7388" s="30" t="str">
        <f t="shared" si="810"/>
        <v>01</v>
      </c>
      <c r="W7388" t="str">
        <f t="shared" si="811"/>
        <v>ok</v>
      </c>
    </row>
    <row r="7389" spans="1:23" x14ac:dyDescent="0.3">
      <c r="A7389" t="s">
        <v>7431</v>
      </c>
      <c r="B7389" t="s">
        <v>17</v>
      </c>
      <c r="C7389" t="s">
        <v>18</v>
      </c>
      <c r="D7389" t="s">
        <v>19</v>
      </c>
      <c r="E7389" t="s">
        <v>14</v>
      </c>
      <c r="F7389" t="s">
        <v>60</v>
      </c>
      <c r="G7389" s="5">
        <v>14317</v>
      </c>
      <c r="H7389" s="5">
        <f t="shared" si="805"/>
        <v>257.70599999999996</v>
      </c>
      <c r="I7389" s="6">
        <v>4</v>
      </c>
      <c r="J7389" s="6">
        <v>57268</v>
      </c>
      <c r="K7389" s="5">
        <f t="shared" si="806"/>
        <v>1030.8239999999998</v>
      </c>
      <c r="L7389" s="7">
        <v>1.08</v>
      </c>
      <c r="M7389" s="7">
        <v>4438</v>
      </c>
      <c r="N7389" s="3">
        <v>45428</v>
      </c>
      <c r="O7389" s="4" t="str">
        <f t="shared" si="807"/>
        <v>2024-05</v>
      </c>
      <c r="P7389" s="4" t="str">
        <f t="shared" si="808"/>
        <v>05</v>
      </c>
      <c r="Q7389" s="4" t="str">
        <f t="shared" si="809"/>
        <v>May</v>
      </c>
      <c r="R7389" s="30" t="str">
        <f t="shared" si="810"/>
        <v>16</v>
      </c>
      <c r="W7389" t="str">
        <f t="shared" si="811"/>
        <v>ok</v>
      </c>
    </row>
    <row r="7390" spans="1:23" x14ac:dyDescent="0.3">
      <c r="A7390" t="s">
        <v>7432</v>
      </c>
      <c r="B7390" t="s">
        <v>28</v>
      </c>
      <c r="C7390" t="s">
        <v>29</v>
      </c>
      <c r="D7390" t="s">
        <v>30</v>
      </c>
      <c r="E7390" t="s">
        <v>20</v>
      </c>
      <c r="F7390" t="s">
        <v>26</v>
      </c>
      <c r="G7390" s="5">
        <v>14492.67</v>
      </c>
      <c r="H7390" s="5">
        <f t="shared" si="805"/>
        <v>260.86805999999996</v>
      </c>
      <c r="I7390" s="6">
        <v>3</v>
      </c>
      <c r="J7390" s="6">
        <v>43478.01</v>
      </c>
      <c r="K7390" s="5">
        <f t="shared" si="806"/>
        <v>782.60417999999981</v>
      </c>
      <c r="L7390" s="7">
        <v>3.72</v>
      </c>
      <c r="M7390" s="7">
        <v>4496</v>
      </c>
      <c r="N7390" s="3">
        <v>45335</v>
      </c>
      <c r="O7390" s="4" t="str">
        <f t="shared" si="807"/>
        <v>2024-02</v>
      </c>
      <c r="P7390" s="4" t="str">
        <f t="shared" si="808"/>
        <v>02</v>
      </c>
      <c r="Q7390" s="4" t="str">
        <f t="shared" si="809"/>
        <v>February</v>
      </c>
      <c r="R7390" s="30" t="str">
        <f t="shared" si="810"/>
        <v>13</v>
      </c>
      <c r="W7390" t="str">
        <f t="shared" si="811"/>
        <v>ok</v>
      </c>
    </row>
    <row r="7391" spans="1:23" x14ac:dyDescent="0.3">
      <c r="A7391" t="s">
        <v>7433</v>
      </c>
      <c r="B7391" t="s">
        <v>17</v>
      </c>
      <c r="C7391" t="s">
        <v>18</v>
      </c>
      <c r="D7391" t="s">
        <v>19</v>
      </c>
      <c r="E7391" t="s">
        <v>14</v>
      </c>
      <c r="F7391" t="s">
        <v>38</v>
      </c>
      <c r="G7391" s="5">
        <v>11570.27</v>
      </c>
      <c r="H7391" s="5">
        <f t="shared" si="805"/>
        <v>208.26486</v>
      </c>
      <c r="I7391" s="6">
        <v>2</v>
      </c>
      <c r="J7391" s="6">
        <v>23140.54</v>
      </c>
      <c r="K7391" s="5">
        <f t="shared" si="806"/>
        <v>416.52972</v>
      </c>
      <c r="L7391" s="7">
        <v>3.14</v>
      </c>
      <c r="M7391" s="7">
        <v>3064</v>
      </c>
      <c r="N7391" s="3">
        <v>45580</v>
      </c>
      <c r="O7391" s="4" t="str">
        <f t="shared" si="807"/>
        <v>2024-10</v>
      </c>
      <c r="P7391" s="4" t="str">
        <f t="shared" si="808"/>
        <v>10</v>
      </c>
      <c r="Q7391" s="4" t="str">
        <f t="shared" si="809"/>
        <v>October</v>
      </c>
      <c r="R7391" s="30" t="str">
        <f t="shared" si="810"/>
        <v>15</v>
      </c>
      <c r="W7391" t="str">
        <f t="shared" si="811"/>
        <v>ok</v>
      </c>
    </row>
    <row r="7392" spans="1:23" x14ac:dyDescent="0.3">
      <c r="A7392" t="s">
        <v>7434</v>
      </c>
      <c r="B7392" t="s">
        <v>11</v>
      </c>
      <c r="C7392" t="s">
        <v>12</v>
      </c>
      <c r="D7392" t="s">
        <v>13</v>
      </c>
      <c r="E7392" t="s">
        <v>14</v>
      </c>
      <c r="F7392" t="s">
        <v>38</v>
      </c>
      <c r="G7392" s="5">
        <v>11022.15</v>
      </c>
      <c r="H7392" s="5">
        <f t="shared" si="805"/>
        <v>198.39869999999999</v>
      </c>
      <c r="I7392" s="6">
        <v>4</v>
      </c>
      <c r="J7392" s="6">
        <v>44088.6</v>
      </c>
      <c r="K7392" s="5">
        <f t="shared" si="806"/>
        <v>793.59479999999996</v>
      </c>
      <c r="L7392" s="7">
        <v>3.23</v>
      </c>
      <c r="M7392" s="7">
        <v>2098</v>
      </c>
      <c r="N7392" s="3">
        <v>45608</v>
      </c>
      <c r="O7392" s="4" t="str">
        <f t="shared" si="807"/>
        <v>2024-11</v>
      </c>
      <c r="P7392" s="4" t="str">
        <f t="shared" si="808"/>
        <v>11</v>
      </c>
      <c r="Q7392" s="4" t="str">
        <f t="shared" si="809"/>
        <v>November</v>
      </c>
      <c r="R7392" s="30" t="str">
        <f t="shared" si="810"/>
        <v>12</v>
      </c>
      <c r="W7392" t="str">
        <f t="shared" si="811"/>
        <v>ok</v>
      </c>
    </row>
    <row r="7393" spans="1:23" x14ac:dyDescent="0.3">
      <c r="A7393" t="s">
        <v>7435</v>
      </c>
      <c r="B7393" t="s">
        <v>51</v>
      </c>
      <c r="C7393" t="s">
        <v>29</v>
      </c>
      <c r="D7393" t="s">
        <v>52</v>
      </c>
      <c r="E7393" t="s">
        <v>20</v>
      </c>
      <c r="F7393" t="s">
        <v>38</v>
      </c>
      <c r="G7393" s="5">
        <v>15893.74</v>
      </c>
      <c r="H7393" s="5">
        <f t="shared" si="805"/>
        <v>286.08731999999998</v>
      </c>
      <c r="I7393" s="6">
        <v>3</v>
      </c>
      <c r="J7393" s="6">
        <v>47681.22</v>
      </c>
      <c r="K7393" s="5">
        <f t="shared" si="806"/>
        <v>858.26195999999993</v>
      </c>
      <c r="L7393" s="7">
        <v>2.84</v>
      </c>
      <c r="M7393" s="7">
        <v>4167</v>
      </c>
      <c r="N7393" s="3">
        <v>45350</v>
      </c>
      <c r="O7393" s="4" t="str">
        <f t="shared" si="807"/>
        <v>2024-02</v>
      </c>
      <c r="P7393" s="4" t="str">
        <f t="shared" si="808"/>
        <v>02</v>
      </c>
      <c r="Q7393" s="4" t="str">
        <f t="shared" si="809"/>
        <v>February</v>
      </c>
      <c r="R7393" s="30" t="str">
        <f t="shared" si="810"/>
        <v>28</v>
      </c>
      <c r="W7393" t="str">
        <f t="shared" si="811"/>
        <v>ok</v>
      </c>
    </row>
    <row r="7394" spans="1:23" x14ac:dyDescent="0.3">
      <c r="A7394" t="s">
        <v>7436</v>
      </c>
      <c r="B7394" t="s">
        <v>11</v>
      </c>
      <c r="C7394" t="s">
        <v>12</v>
      </c>
      <c r="D7394" t="s">
        <v>13</v>
      </c>
      <c r="E7394" t="s">
        <v>20</v>
      </c>
      <c r="F7394" t="s">
        <v>31</v>
      </c>
      <c r="G7394" s="5">
        <v>12211.81</v>
      </c>
      <c r="H7394" s="5">
        <f t="shared" si="805"/>
        <v>219.81257999999997</v>
      </c>
      <c r="I7394" s="6">
        <v>4</v>
      </c>
      <c r="J7394" s="6">
        <v>48847.24</v>
      </c>
      <c r="K7394" s="5">
        <f t="shared" si="806"/>
        <v>879.25031999999987</v>
      </c>
      <c r="L7394" s="7">
        <v>1.4</v>
      </c>
      <c r="M7394" s="7">
        <v>1920</v>
      </c>
      <c r="N7394" s="3">
        <v>45395</v>
      </c>
      <c r="O7394" s="4" t="str">
        <f t="shared" si="807"/>
        <v>2024-04</v>
      </c>
      <c r="P7394" s="4" t="str">
        <f t="shared" si="808"/>
        <v>04</v>
      </c>
      <c r="Q7394" s="4" t="str">
        <f t="shared" si="809"/>
        <v>April</v>
      </c>
      <c r="R7394" s="30" t="str">
        <f t="shared" si="810"/>
        <v>13</v>
      </c>
      <c r="W7394" t="str">
        <f t="shared" si="811"/>
        <v>ok</v>
      </c>
    </row>
    <row r="7395" spans="1:23" x14ac:dyDescent="0.3">
      <c r="A7395" t="s">
        <v>7437</v>
      </c>
      <c r="B7395" t="s">
        <v>33</v>
      </c>
      <c r="C7395" t="s">
        <v>12</v>
      </c>
      <c r="D7395" t="s">
        <v>34</v>
      </c>
      <c r="E7395" t="s">
        <v>14</v>
      </c>
      <c r="F7395" t="s">
        <v>38</v>
      </c>
      <c r="G7395" s="5">
        <v>18513.77</v>
      </c>
      <c r="H7395" s="5">
        <f t="shared" si="805"/>
        <v>333.24786</v>
      </c>
      <c r="I7395" s="6">
        <v>5</v>
      </c>
      <c r="J7395" s="6">
        <v>92568.85</v>
      </c>
      <c r="K7395" s="5">
        <f t="shared" si="806"/>
        <v>1666.2393</v>
      </c>
      <c r="L7395" s="7">
        <v>4.5999999999999996</v>
      </c>
      <c r="M7395" s="7">
        <v>3500</v>
      </c>
      <c r="N7395" s="3">
        <v>45545</v>
      </c>
      <c r="O7395" s="4" t="str">
        <f t="shared" si="807"/>
        <v>2024-09</v>
      </c>
      <c r="P7395" s="4" t="str">
        <f t="shared" si="808"/>
        <v>09</v>
      </c>
      <c r="Q7395" s="4" t="str">
        <f t="shared" si="809"/>
        <v>September</v>
      </c>
      <c r="R7395" s="30" t="str">
        <f t="shared" si="810"/>
        <v>10</v>
      </c>
      <c r="W7395" t="str">
        <f t="shared" si="811"/>
        <v>ok</v>
      </c>
    </row>
    <row r="7396" spans="1:23" x14ac:dyDescent="0.3">
      <c r="A7396" t="s">
        <v>7438</v>
      </c>
      <c r="B7396" t="s">
        <v>41</v>
      </c>
      <c r="C7396" t="s">
        <v>42</v>
      </c>
      <c r="D7396" t="s">
        <v>43</v>
      </c>
      <c r="E7396" t="s">
        <v>14</v>
      </c>
      <c r="F7396" t="s">
        <v>26</v>
      </c>
      <c r="G7396" s="5">
        <v>8219.98</v>
      </c>
      <c r="H7396" s="5">
        <f t="shared" si="805"/>
        <v>147.95963999999998</v>
      </c>
      <c r="I7396" s="6">
        <v>4</v>
      </c>
      <c r="J7396" s="6">
        <v>32879.919999999998</v>
      </c>
      <c r="K7396" s="5">
        <f t="shared" si="806"/>
        <v>591.83855999999992</v>
      </c>
      <c r="L7396" s="7">
        <v>1.52</v>
      </c>
      <c r="M7396" s="7">
        <v>2428</v>
      </c>
      <c r="N7396" s="3">
        <v>45365</v>
      </c>
      <c r="O7396" s="4" t="str">
        <f t="shared" si="807"/>
        <v>2024-03</v>
      </c>
      <c r="P7396" s="4" t="str">
        <f t="shared" si="808"/>
        <v>03</v>
      </c>
      <c r="Q7396" s="4" t="str">
        <f t="shared" si="809"/>
        <v>March</v>
      </c>
      <c r="R7396" s="30" t="str">
        <f t="shared" si="810"/>
        <v>14</v>
      </c>
      <c r="W7396" t="str">
        <f t="shared" si="811"/>
        <v>ok</v>
      </c>
    </row>
    <row r="7397" spans="1:23" x14ac:dyDescent="0.3">
      <c r="A7397" t="s">
        <v>7439</v>
      </c>
      <c r="B7397" t="s">
        <v>47</v>
      </c>
      <c r="C7397" t="s">
        <v>12</v>
      </c>
      <c r="D7397" t="s">
        <v>48</v>
      </c>
      <c r="E7397" t="s">
        <v>20</v>
      </c>
      <c r="F7397" t="s">
        <v>31</v>
      </c>
      <c r="G7397" s="5">
        <v>9940.67</v>
      </c>
      <c r="H7397" s="5">
        <f t="shared" si="805"/>
        <v>178.93205999999998</v>
      </c>
      <c r="I7397" s="6">
        <v>3</v>
      </c>
      <c r="J7397" s="6">
        <v>29822.01</v>
      </c>
      <c r="K7397" s="5">
        <f t="shared" si="806"/>
        <v>536.79617999999994</v>
      </c>
      <c r="L7397" s="7">
        <v>3.08</v>
      </c>
      <c r="M7397" s="7">
        <v>2513</v>
      </c>
      <c r="N7397" s="3">
        <v>45390</v>
      </c>
      <c r="O7397" s="4" t="str">
        <f t="shared" si="807"/>
        <v>2024-04</v>
      </c>
      <c r="P7397" s="4" t="str">
        <f t="shared" si="808"/>
        <v>04</v>
      </c>
      <c r="Q7397" s="4" t="str">
        <f t="shared" si="809"/>
        <v>April</v>
      </c>
      <c r="R7397" s="30" t="str">
        <f t="shared" si="810"/>
        <v>08</v>
      </c>
      <c r="W7397" t="str">
        <f t="shared" si="811"/>
        <v>ok</v>
      </c>
    </row>
    <row r="7398" spans="1:23" x14ac:dyDescent="0.3">
      <c r="A7398" t="s">
        <v>7440</v>
      </c>
      <c r="B7398" t="s">
        <v>47</v>
      </c>
      <c r="C7398" t="s">
        <v>12</v>
      </c>
      <c r="D7398" t="s">
        <v>48</v>
      </c>
      <c r="E7398" t="s">
        <v>20</v>
      </c>
      <c r="F7398" t="s">
        <v>26</v>
      </c>
      <c r="G7398" s="5">
        <v>10633.93</v>
      </c>
      <c r="H7398" s="5">
        <f t="shared" si="805"/>
        <v>191.41074</v>
      </c>
      <c r="I7398" s="6">
        <v>5</v>
      </c>
      <c r="J7398" s="6">
        <v>53169.65</v>
      </c>
      <c r="K7398" s="5">
        <f t="shared" si="806"/>
        <v>957.05370000000005</v>
      </c>
      <c r="L7398" s="7">
        <v>4.08</v>
      </c>
      <c r="M7398" s="7">
        <v>682</v>
      </c>
      <c r="N7398" s="3">
        <v>45399</v>
      </c>
      <c r="O7398" s="4" t="str">
        <f t="shared" si="807"/>
        <v>2024-04</v>
      </c>
      <c r="P7398" s="4" t="str">
        <f t="shared" si="808"/>
        <v>04</v>
      </c>
      <c r="Q7398" s="4" t="str">
        <f t="shared" si="809"/>
        <v>April</v>
      </c>
      <c r="R7398" s="30" t="str">
        <f t="shared" si="810"/>
        <v>17</v>
      </c>
      <c r="W7398" t="str">
        <f t="shared" si="811"/>
        <v>ok</v>
      </c>
    </row>
    <row r="7399" spans="1:23" x14ac:dyDescent="0.3">
      <c r="A7399" t="s">
        <v>7441</v>
      </c>
      <c r="B7399" t="s">
        <v>33</v>
      </c>
      <c r="C7399" t="s">
        <v>12</v>
      </c>
      <c r="D7399" t="s">
        <v>34</v>
      </c>
      <c r="E7399" t="s">
        <v>14</v>
      </c>
      <c r="F7399" t="s">
        <v>26</v>
      </c>
      <c r="G7399" s="5">
        <v>8884.34</v>
      </c>
      <c r="H7399" s="5">
        <f t="shared" si="805"/>
        <v>159.91811999999999</v>
      </c>
      <c r="I7399" s="6">
        <v>2</v>
      </c>
      <c r="J7399" s="6">
        <v>17768.68</v>
      </c>
      <c r="K7399" s="5">
        <f t="shared" si="806"/>
        <v>319.83623999999998</v>
      </c>
      <c r="L7399" s="7">
        <v>2.21</v>
      </c>
      <c r="M7399" s="7">
        <v>929</v>
      </c>
      <c r="N7399" s="3">
        <v>45622</v>
      </c>
      <c r="O7399" s="4" t="str">
        <f t="shared" si="807"/>
        <v>2024-11</v>
      </c>
      <c r="P7399" s="4" t="str">
        <f t="shared" si="808"/>
        <v>11</v>
      </c>
      <c r="Q7399" s="4" t="str">
        <f t="shared" si="809"/>
        <v>November</v>
      </c>
      <c r="R7399" s="30" t="str">
        <f t="shared" si="810"/>
        <v>26</v>
      </c>
      <c r="W7399" t="str">
        <f t="shared" si="811"/>
        <v>ok</v>
      </c>
    </row>
    <row r="7400" spans="1:23" x14ac:dyDescent="0.3">
      <c r="A7400" t="s">
        <v>7442</v>
      </c>
      <c r="B7400" t="s">
        <v>41</v>
      </c>
      <c r="C7400" t="s">
        <v>42</v>
      </c>
      <c r="D7400" t="s">
        <v>43</v>
      </c>
      <c r="E7400" t="s">
        <v>14</v>
      </c>
      <c r="F7400" t="s">
        <v>26</v>
      </c>
      <c r="G7400" s="5">
        <v>14044.69</v>
      </c>
      <c r="H7400" s="5">
        <f t="shared" si="805"/>
        <v>252.80441999999999</v>
      </c>
      <c r="I7400" s="6">
        <v>4</v>
      </c>
      <c r="J7400" s="6">
        <v>56178.76</v>
      </c>
      <c r="K7400" s="5">
        <f t="shared" si="806"/>
        <v>1011.21768</v>
      </c>
      <c r="L7400" s="7">
        <v>2.29</v>
      </c>
      <c r="M7400" s="7">
        <v>2971</v>
      </c>
      <c r="N7400" s="3">
        <v>45419</v>
      </c>
      <c r="O7400" s="4" t="str">
        <f t="shared" si="807"/>
        <v>2024-05</v>
      </c>
      <c r="P7400" s="4" t="str">
        <f t="shared" si="808"/>
        <v>05</v>
      </c>
      <c r="Q7400" s="4" t="str">
        <f t="shared" si="809"/>
        <v>May</v>
      </c>
      <c r="R7400" s="30" t="str">
        <f t="shared" si="810"/>
        <v>07</v>
      </c>
      <c r="W7400" t="str">
        <f t="shared" si="811"/>
        <v>ok</v>
      </c>
    </row>
    <row r="7401" spans="1:23" x14ac:dyDescent="0.3">
      <c r="A7401" t="s">
        <v>7443</v>
      </c>
      <c r="B7401" t="s">
        <v>17</v>
      </c>
      <c r="C7401" t="s">
        <v>18</v>
      </c>
      <c r="D7401" t="s">
        <v>19</v>
      </c>
      <c r="E7401" t="s">
        <v>20</v>
      </c>
      <c r="F7401" t="s">
        <v>60</v>
      </c>
      <c r="G7401" s="5">
        <v>11166.89</v>
      </c>
      <c r="H7401" s="5">
        <f t="shared" si="805"/>
        <v>201.00401999999997</v>
      </c>
      <c r="I7401" s="6">
        <v>3</v>
      </c>
      <c r="J7401" s="6">
        <v>33500.67</v>
      </c>
      <c r="K7401" s="5">
        <f t="shared" si="806"/>
        <v>603.01205999999991</v>
      </c>
      <c r="L7401" s="7">
        <v>1.7</v>
      </c>
      <c r="M7401" s="7">
        <v>1181</v>
      </c>
      <c r="N7401" s="3">
        <v>45453</v>
      </c>
      <c r="O7401" s="4" t="str">
        <f t="shared" si="807"/>
        <v>2024-06</v>
      </c>
      <c r="P7401" s="4" t="str">
        <f t="shared" si="808"/>
        <v>06</v>
      </c>
      <c r="Q7401" s="4" t="str">
        <f t="shared" si="809"/>
        <v>June</v>
      </c>
      <c r="R7401" s="30" t="str">
        <f t="shared" si="810"/>
        <v>10</v>
      </c>
      <c r="W7401" t="str">
        <f t="shared" si="811"/>
        <v>ok</v>
      </c>
    </row>
    <row r="7402" spans="1:23" x14ac:dyDescent="0.3">
      <c r="A7402" t="s">
        <v>7444</v>
      </c>
      <c r="B7402" t="s">
        <v>51</v>
      </c>
      <c r="C7402" t="s">
        <v>29</v>
      </c>
      <c r="D7402" t="s">
        <v>52</v>
      </c>
      <c r="E7402" t="s">
        <v>20</v>
      </c>
      <c r="F7402" t="s">
        <v>15</v>
      </c>
      <c r="G7402" s="5">
        <v>3734.39</v>
      </c>
      <c r="H7402" s="5">
        <f t="shared" si="805"/>
        <v>67.219019999999986</v>
      </c>
      <c r="I7402" s="6">
        <v>5</v>
      </c>
      <c r="J7402" s="6">
        <v>18671.95</v>
      </c>
      <c r="K7402" s="5">
        <f t="shared" si="806"/>
        <v>336.09509999999995</v>
      </c>
      <c r="L7402" s="7">
        <v>1.75</v>
      </c>
      <c r="M7402" s="7">
        <v>4328</v>
      </c>
      <c r="N7402" s="3">
        <v>45322</v>
      </c>
      <c r="O7402" s="4" t="str">
        <f t="shared" si="807"/>
        <v>2024-01</v>
      </c>
      <c r="P7402" s="4" t="str">
        <f t="shared" si="808"/>
        <v>01</v>
      </c>
      <c r="Q7402" s="4" t="str">
        <f t="shared" si="809"/>
        <v>January</v>
      </c>
      <c r="R7402" s="30" t="str">
        <f t="shared" si="810"/>
        <v>31</v>
      </c>
      <c r="W7402" t="str">
        <f t="shared" si="811"/>
        <v>ok</v>
      </c>
    </row>
    <row r="7403" spans="1:23" x14ac:dyDescent="0.3">
      <c r="A7403" t="s">
        <v>7445</v>
      </c>
      <c r="B7403" t="s">
        <v>63</v>
      </c>
      <c r="C7403" t="s">
        <v>18</v>
      </c>
      <c r="D7403" t="s">
        <v>64</v>
      </c>
      <c r="E7403" t="s">
        <v>20</v>
      </c>
      <c r="F7403" t="s">
        <v>38</v>
      </c>
      <c r="G7403" s="5">
        <v>2596.87</v>
      </c>
      <c r="H7403" s="5">
        <f t="shared" si="805"/>
        <v>46.743659999999991</v>
      </c>
      <c r="I7403" s="6">
        <v>2</v>
      </c>
      <c r="J7403" s="6">
        <v>5193.74</v>
      </c>
      <c r="K7403" s="5">
        <f t="shared" si="806"/>
        <v>93.487319999999983</v>
      </c>
      <c r="L7403" s="7">
        <v>1.86</v>
      </c>
      <c r="M7403" s="7">
        <v>3421</v>
      </c>
      <c r="N7403" s="3">
        <v>45591</v>
      </c>
      <c r="O7403" s="4" t="str">
        <f t="shared" si="807"/>
        <v>2024-10</v>
      </c>
      <c r="P7403" s="4" t="str">
        <f t="shared" si="808"/>
        <v>10</v>
      </c>
      <c r="Q7403" s="4" t="str">
        <f t="shared" si="809"/>
        <v>October</v>
      </c>
      <c r="R7403" s="30" t="str">
        <f t="shared" si="810"/>
        <v>26</v>
      </c>
      <c r="W7403" t="str">
        <f t="shared" si="811"/>
        <v>ok</v>
      </c>
    </row>
    <row r="7404" spans="1:23" x14ac:dyDescent="0.3">
      <c r="A7404" t="s">
        <v>7446</v>
      </c>
      <c r="B7404" t="s">
        <v>63</v>
      </c>
      <c r="C7404" t="s">
        <v>18</v>
      </c>
      <c r="D7404" t="s">
        <v>64</v>
      </c>
      <c r="E7404" t="s">
        <v>20</v>
      </c>
      <c r="F7404" t="s">
        <v>21</v>
      </c>
      <c r="G7404" s="5">
        <v>5358.17</v>
      </c>
      <c r="H7404" s="5">
        <f t="shared" si="805"/>
        <v>96.447059999999993</v>
      </c>
      <c r="I7404" s="6">
        <v>1</v>
      </c>
      <c r="J7404" s="6">
        <v>5358.17</v>
      </c>
      <c r="K7404" s="5">
        <f t="shared" si="806"/>
        <v>96.447059999999993</v>
      </c>
      <c r="L7404" s="7">
        <v>2.96</v>
      </c>
      <c r="M7404" s="7">
        <v>3613</v>
      </c>
      <c r="N7404" s="3">
        <v>45467</v>
      </c>
      <c r="O7404" s="4" t="str">
        <f t="shared" si="807"/>
        <v>2024-06</v>
      </c>
      <c r="P7404" s="4" t="str">
        <f t="shared" si="808"/>
        <v>06</v>
      </c>
      <c r="Q7404" s="4" t="str">
        <f t="shared" si="809"/>
        <v>June</v>
      </c>
      <c r="R7404" s="30" t="str">
        <f t="shared" si="810"/>
        <v>24</v>
      </c>
      <c r="W7404" t="str">
        <f t="shared" si="811"/>
        <v>ok</v>
      </c>
    </row>
    <row r="7405" spans="1:23" x14ac:dyDescent="0.3">
      <c r="A7405" t="s">
        <v>7447</v>
      </c>
      <c r="B7405" t="s">
        <v>11</v>
      </c>
      <c r="C7405" t="s">
        <v>12</v>
      </c>
      <c r="D7405" t="s">
        <v>13</v>
      </c>
      <c r="E7405" t="s">
        <v>20</v>
      </c>
      <c r="F7405" t="s">
        <v>38</v>
      </c>
      <c r="G7405" s="5">
        <v>6414.71</v>
      </c>
      <c r="H7405" s="5">
        <f t="shared" si="805"/>
        <v>115.46477999999999</v>
      </c>
      <c r="I7405" s="6">
        <v>3</v>
      </c>
      <c r="J7405" s="6">
        <v>19244.13</v>
      </c>
      <c r="K7405" s="5">
        <f t="shared" si="806"/>
        <v>346.39433999999994</v>
      </c>
      <c r="L7405" s="7">
        <v>3.16</v>
      </c>
      <c r="M7405" s="7">
        <v>96</v>
      </c>
      <c r="N7405" s="3">
        <v>45342</v>
      </c>
      <c r="O7405" s="4" t="str">
        <f t="shared" si="807"/>
        <v>2024-02</v>
      </c>
      <c r="P7405" s="4" t="str">
        <f t="shared" si="808"/>
        <v>02</v>
      </c>
      <c r="Q7405" s="4" t="str">
        <f t="shared" si="809"/>
        <v>February</v>
      </c>
      <c r="R7405" s="30" t="str">
        <f t="shared" si="810"/>
        <v>20</v>
      </c>
      <c r="W7405" t="str">
        <f t="shared" si="811"/>
        <v>ok</v>
      </c>
    </row>
    <row r="7406" spans="1:23" x14ac:dyDescent="0.3">
      <c r="A7406" t="s">
        <v>7448</v>
      </c>
      <c r="B7406" t="s">
        <v>17</v>
      </c>
      <c r="C7406" t="s">
        <v>18</v>
      </c>
      <c r="D7406" t="s">
        <v>19</v>
      </c>
      <c r="E7406" t="s">
        <v>20</v>
      </c>
      <c r="F7406" t="s">
        <v>31</v>
      </c>
      <c r="G7406" s="5">
        <v>3754.71</v>
      </c>
      <c r="H7406" s="5">
        <f t="shared" si="805"/>
        <v>67.584779999999995</v>
      </c>
      <c r="I7406" s="6">
        <v>1</v>
      </c>
      <c r="J7406" s="6">
        <v>3754.71</v>
      </c>
      <c r="K7406" s="5">
        <f t="shared" si="806"/>
        <v>67.584779999999995</v>
      </c>
      <c r="L7406" s="7">
        <v>3.36</v>
      </c>
      <c r="M7406" s="7">
        <v>3679</v>
      </c>
      <c r="N7406" s="3">
        <v>45539</v>
      </c>
      <c r="O7406" s="4" t="str">
        <f t="shared" si="807"/>
        <v>2024-09</v>
      </c>
      <c r="P7406" s="4" t="str">
        <f t="shared" si="808"/>
        <v>09</v>
      </c>
      <c r="Q7406" s="4" t="str">
        <f t="shared" si="809"/>
        <v>September</v>
      </c>
      <c r="R7406" s="30" t="str">
        <f t="shared" si="810"/>
        <v>04</v>
      </c>
      <c r="W7406" t="str">
        <f t="shared" si="811"/>
        <v>ok</v>
      </c>
    </row>
    <row r="7407" spans="1:23" x14ac:dyDescent="0.3">
      <c r="A7407" t="s">
        <v>7449</v>
      </c>
      <c r="B7407" t="s">
        <v>33</v>
      </c>
      <c r="C7407" t="s">
        <v>12</v>
      </c>
      <c r="D7407" t="s">
        <v>34</v>
      </c>
      <c r="E7407" t="s">
        <v>20</v>
      </c>
      <c r="F7407" t="s">
        <v>26</v>
      </c>
      <c r="G7407" s="5">
        <v>4923.47</v>
      </c>
      <c r="H7407" s="5">
        <f t="shared" si="805"/>
        <v>88.622460000000004</v>
      </c>
      <c r="I7407" s="6">
        <v>3</v>
      </c>
      <c r="J7407" s="6">
        <v>14770.41</v>
      </c>
      <c r="K7407" s="5">
        <f t="shared" si="806"/>
        <v>265.86738000000003</v>
      </c>
      <c r="L7407" s="7">
        <v>2.9</v>
      </c>
      <c r="M7407" s="7">
        <v>2678</v>
      </c>
      <c r="N7407" s="3">
        <v>45652</v>
      </c>
      <c r="O7407" s="4" t="str">
        <f t="shared" si="807"/>
        <v>2024-12</v>
      </c>
      <c r="P7407" s="4" t="str">
        <f t="shared" si="808"/>
        <v>12</v>
      </c>
      <c r="Q7407" s="4" t="str">
        <f t="shared" si="809"/>
        <v>December</v>
      </c>
      <c r="R7407" s="30" t="str">
        <f t="shared" si="810"/>
        <v>26</v>
      </c>
      <c r="W7407" t="str">
        <f t="shared" si="811"/>
        <v>ok</v>
      </c>
    </row>
    <row r="7408" spans="1:23" x14ac:dyDescent="0.3">
      <c r="A7408" t="s">
        <v>7450</v>
      </c>
      <c r="B7408" t="s">
        <v>63</v>
      </c>
      <c r="C7408" t="s">
        <v>18</v>
      </c>
      <c r="D7408" t="s">
        <v>64</v>
      </c>
      <c r="E7408" t="s">
        <v>14</v>
      </c>
      <c r="F7408" t="s">
        <v>31</v>
      </c>
      <c r="G7408" s="5">
        <v>19180.650000000001</v>
      </c>
      <c r="H7408" s="5">
        <f t="shared" si="805"/>
        <v>345.25170000000003</v>
      </c>
      <c r="I7408" s="6">
        <v>3</v>
      </c>
      <c r="J7408" s="6">
        <v>57541.95</v>
      </c>
      <c r="K7408" s="5">
        <f t="shared" si="806"/>
        <v>1035.7551000000001</v>
      </c>
      <c r="L7408" s="7">
        <v>4.6100000000000003</v>
      </c>
      <c r="M7408" s="7">
        <v>1712</v>
      </c>
      <c r="N7408" s="3">
        <v>45482</v>
      </c>
      <c r="O7408" s="4" t="str">
        <f t="shared" si="807"/>
        <v>2024-07</v>
      </c>
      <c r="P7408" s="4" t="str">
        <f t="shared" si="808"/>
        <v>07</v>
      </c>
      <c r="Q7408" s="4" t="str">
        <f t="shared" si="809"/>
        <v>July</v>
      </c>
      <c r="R7408" s="30" t="str">
        <f t="shared" si="810"/>
        <v>09</v>
      </c>
      <c r="W7408" t="str">
        <f t="shared" si="811"/>
        <v>ok</v>
      </c>
    </row>
    <row r="7409" spans="1:23" x14ac:dyDescent="0.3">
      <c r="A7409" t="s">
        <v>7451</v>
      </c>
      <c r="B7409" t="s">
        <v>17</v>
      </c>
      <c r="C7409" t="s">
        <v>18</v>
      </c>
      <c r="D7409" t="s">
        <v>19</v>
      </c>
      <c r="E7409" t="s">
        <v>14</v>
      </c>
      <c r="F7409" t="s">
        <v>15</v>
      </c>
      <c r="G7409" s="5">
        <v>3898.58</v>
      </c>
      <c r="H7409" s="5">
        <f t="shared" si="805"/>
        <v>70.17443999999999</v>
      </c>
      <c r="I7409" s="6">
        <v>3</v>
      </c>
      <c r="J7409" s="6">
        <v>11695.74</v>
      </c>
      <c r="K7409" s="5">
        <f t="shared" si="806"/>
        <v>210.52331999999996</v>
      </c>
      <c r="L7409" s="7">
        <v>3.79</v>
      </c>
      <c r="M7409" s="7">
        <v>3730</v>
      </c>
      <c r="N7409" s="3">
        <v>45637</v>
      </c>
      <c r="O7409" s="4" t="str">
        <f t="shared" si="807"/>
        <v>2024-12</v>
      </c>
      <c r="P7409" s="4" t="str">
        <f t="shared" si="808"/>
        <v>12</v>
      </c>
      <c r="Q7409" s="4" t="str">
        <f t="shared" si="809"/>
        <v>December</v>
      </c>
      <c r="R7409" s="30" t="str">
        <f t="shared" si="810"/>
        <v>11</v>
      </c>
      <c r="W7409" t="str">
        <f t="shared" si="811"/>
        <v>ok</v>
      </c>
    </row>
    <row r="7410" spans="1:23" x14ac:dyDescent="0.3">
      <c r="A7410" t="s">
        <v>7452</v>
      </c>
      <c r="B7410" t="s">
        <v>23</v>
      </c>
      <c r="C7410" t="s">
        <v>24</v>
      </c>
      <c r="D7410" t="s">
        <v>25</v>
      </c>
      <c r="E7410" t="s">
        <v>20</v>
      </c>
      <c r="F7410" t="s">
        <v>15</v>
      </c>
      <c r="G7410" s="5">
        <v>3898.2</v>
      </c>
      <c r="H7410" s="5">
        <f t="shared" si="805"/>
        <v>70.167599999999993</v>
      </c>
      <c r="I7410" s="6">
        <v>5</v>
      </c>
      <c r="J7410" s="6">
        <v>19491</v>
      </c>
      <c r="K7410" s="5">
        <f t="shared" si="806"/>
        <v>350.83799999999997</v>
      </c>
      <c r="L7410" s="7">
        <v>4.03</v>
      </c>
      <c r="M7410" s="7">
        <v>1125</v>
      </c>
      <c r="N7410" s="3">
        <v>45401</v>
      </c>
      <c r="O7410" s="4" t="str">
        <f t="shared" si="807"/>
        <v>2024-04</v>
      </c>
      <c r="P7410" s="4" t="str">
        <f t="shared" si="808"/>
        <v>04</v>
      </c>
      <c r="Q7410" s="4" t="str">
        <f t="shared" si="809"/>
        <v>April</v>
      </c>
      <c r="R7410" s="30" t="str">
        <f t="shared" si="810"/>
        <v>19</v>
      </c>
      <c r="W7410" t="str">
        <f t="shared" si="811"/>
        <v>ok</v>
      </c>
    </row>
    <row r="7411" spans="1:23" x14ac:dyDescent="0.3">
      <c r="A7411" t="s">
        <v>7453</v>
      </c>
      <c r="B7411" t="s">
        <v>51</v>
      </c>
      <c r="C7411" t="s">
        <v>29</v>
      </c>
      <c r="D7411" t="s">
        <v>52</v>
      </c>
      <c r="E7411" t="s">
        <v>45</v>
      </c>
      <c r="F7411" t="s">
        <v>60</v>
      </c>
      <c r="G7411" s="5">
        <v>10776.85</v>
      </c>
      <c r="H7411" s="5">
        <f t="shared" si="805"/>
        <v>193.98329999999999</v>
      </c>
      <c r="I7411" s="6">
        <v>5</v>
      </c>
      <c r="J7411" s="6">
        <v>53884.25</v>
      </c>
      <c r="K7411" s="5">
        <f t="shared" si="806"/>
        <v>969.91649999999993</v>
      </c>
      <c r="L7411" s="7">
        <v>4.7699999999999996</v>
      </c>
      <c r="M7411" s="7">
        <v>2238</v>
      </c>
      <c r="N7411" s="3">
        <v>45376</v>
      </c>
      <c r="O7411" s="4" t="str">
        <f t="shared" si="807"/>
        <v>2024-03</v>
      </c>
      <c r="P7411" s="4" t="str">
        <f t="shared" si="808"/>
        <v>03</v>
      </c>
      <c r="Q7411" s="4" t="str">
        <f t="shared" si="809"/>
        <v>March</v>
      </c>
      <c r="R7411" s="30" t="str">
        <f t="shared" si="810"/>
        <v>25</v>
      </c>
      <c r="W7411" t="str">
        <f t="shared" si="811"/>
        <v>ok</v>
      </c>
    </row>
    <row r="7412" spans="1:23" x14ac:dyDescent="0.3">
      <c r="A7412" t="s">
        <v>7454</v>
      </c>
      <c r="B7412" t="s">
        <v>47</v>
      </c>
      <c r="C7412" t="s">
        <v>12</v>
      </c>
      <c r="D7412" t="s">
        <v>48</v>
      </c>
      <c r="E7412" t="s">
        <v>14</v>
      </c>
      <c r="F7412" t="s">
        <v>15</v>
      </c>
      <c r="G7412" s="5">
        <v>19649.09</v>
      </c>
      <c r="H7412" s="5">
        <f t="shared" si="805"/>
        <v>353.68361999999996</v>
      </c>
      <c r="I7412" s="6">
        <v>5</v>
      </c>
      <c r="J7412" s="6">
        <v>98245.45</v>
      </c>
      <c r="K7412" s="5">
        <f t="shared" si="806"/>
        <v>1768.4180999999999</v>
      </c>
      <c r="L7412" s="7">
        <v>2.35</v>
      </c>
      <c r="M7412" s="7">
        <v>2158</v>
      </c>
      <c r="N7412" s="3">
        <v>45491</v>
      </c>
      <c r="O7412" s="4" t="str">
        <f t="shared" si="807"/>
        <v>2024-07</v>
      </c>
      <c r="P7412" s="4" t="str">
        <f t="shared" si="808"/>
        <v>07</v>
      </c>
      <c r="Q7412" s="4" t="str">
        <f t="shared" si="809"/>
        <v>July</v>
      </c>
      <c r="R7412" s="30" t="str">
        <f t="shared" si="810"/>
        <v>18</v>
      </c>
      <c r="W7412" t="str">
        <f t="shared" si="811"/>
        <v>ok</v>
      </c>
    </row>
    <row r="7413" spans="1:23" x14ac:dyDescent="0.3">
      <c r="A7413" t="s">
        <v>7455</v>
      </c>
      <c r="B7413" t="s">
        <v>23</v>
      </c>
      <c r="C7413" t="s">
        <v>24</v>
      </c>
      <c r="D7413" t="s">
        <v>25</v>
      </c>
      <c r="E7413" t="s">
        <v>45</v>
      </c>
      <c r="F7413" t="s">
        <v>15</v>
      </c>
      <c r="G7413" s="5">
        <v>17987.939999999999</v>
      </c>
      <c r="H7413" s="5">
        <f t="shared" si="805"/>
        <v>323.78291999999993</v>
      </c>
      <c r="I7413" s="6">
        <v>4</v>
      </c>
      <c r="J7413" s="6">
        <v>71951.759999999995</v>
      </c>
      <c r="K7413" s="5">
        <f t="shared" si="806"/>
        <v>1295.1316799999997</v>
      </c>
      <c r="L7413" s="7">
        <v>2.09</v>
      </c>
      <c r="M7413" s="7">
        <v>1465</v>
      </c>
      <c r="N7413" s="3">
        <v>45450</v>
      </c>
      <c r="O7413" s="4" t="str">
        <f t="shared" si="807"/>
        <v>2024-06</v>
      </c>
      <c r="P7413" s="4" t="str">
        <f t="shared" si="808"/>
        <v>06</v>
      </c>
      <c r="Q7413" s="4" t="str">
        <f t="shared" si="809"/>
        <v>June</v>
      </c>
      <c r="R7413" s="30" t="str">
        <f t="shared" si="810"/>
        <v>07</v>
      </c>
      <c r="W7413" t="str">
        <f t="shared" si="811"/>
        <v>ok</v>
      </c>
    </row>
    <row r="7414" spans="1:23" x14ac:dyDescent="0.3">
      <c r="A7414" t="s">
        <v>7456</v>
      </c>
      <c r="B7414" t="s">
        <v>17</v>
      </c>
      <c r="C7414" t="s">
        <v>18</v>
      </c>
      <c r="D7414" t="s">
        <v>19</v>
      </c>
      <c r="E7414" t="s">
        <v>20</v>
      </c>
      <c r="F7414" t="s">
        <v>15</v>
      </c>
      <c r="G7414" s="5">
        <v>12405.54</v>
      </c>
      <c r="H7414" s="5">
        <f t="shared" si="805"/>
        <v>223.29972000000001</v>
      </c>
      <c r="I7414" s="6">
        <v>3</v>
      </c>
      <c r="J7414" s="6">
        <v>37216.620000000003</v>
      </c>
      <c r="K7414" s="5">
        <f t="shared" si="806"/>
        <v>669.89916000000005</v>
      </c>
      <c r="L7414" s="7">
        <v>1.25</v>
      </c>
      <c r="M7414" s="7">
        <v>2030</v>
      </c>
      <c r="N7414" s="3">
        <v>45341</v>
      </c>
      <c r="O7414" s="4" t="str">
        <f t="shared" si="807"/>
        <v>2024-02</v>
      </c>
      <c r="P7414" s="4" t="str">
        <f t="shared" si="808"/>
        <v>02</v>
      </c>
      <c r="Q7414" s="4" t="str">
        <f t="shared" si="809"/>
        <v>February</v>
      </c>
      <c r="R7414" s="30" t="str">
        <f t="shared" si="810"/>
        <v>19</v>
      </c>
      <c r="W7414" t="str">
        <f t="shared" si="811"/>
        <v>ok</v>
      </c>
    </row>
    <row r="7415" spans="1:23" x14ac:dyDescent="0.3">
      <c r="A7415" t="s">
        <v>7457</v>
      </c>
      <c r="B7415" t="s">
        <v>28</v>
      </c>
      <c r="C7415" t="s">
        <v>29</v>
      </c>
      <c r="D7415" t="s">
        <v>30</v>
      </c>
      <c r="E7415" t="s">
        <v>14</v>
      </c>
      <c r="F7415" t="s">
        <v>31</v>
      </c>
      <c r="G7415" s="5">
        <v>18643.330000000002</v>
      </c>
      <c r="H7415" s="5">
        <f t="shared" si="805"/>
        <v>335.57994000000002</v>
      </c>
      <c r="I7415" s="6">
        <v>3</v>
      </c>
      <c r="J7415" s="6">
        <v>55929.99</v>
      </c>
      <c r="K7415" s="5">
        <f t="shared" si="806"/>
        <v>1006.73982</v>
      </c>
      <c r="L7415" s="7">
        <v>1.37</v>
      </c>
      <c r="M7415" s="7">
        <v>2907</v>
      </c>
      <c r="N7415" s="3">
        <v>45360</v>
      </c>
      <c r="O7415" s="4" t="str">
        <f t="shared" si="807"/>
        <v>2024-03</v>
      </c>
      <c r="P7415" s="4" t="str">
        <f t="shared" si="808"/>
        <v>03</v>
      </c>
      <c r="Q7415" s="4" t="str">
        <f t="shared" si="809"/>
        <v>March</v>
      </c>
      <c r="R7415" s="30" t="str">
        <f t="shared" si="810"/>
        <v>09</v>
      </c>
      <c r="W7415" t="str">
        <f t="shared" si="811"/>
        <v>ok</v>
      </c>
    </row>
    <row r="7416" spans="1:23" x14ac:dyDescent="0.3">
      <c r="A7416" t="s">
        <v>7458</v>
      </c>
      <c r="B7416" t="s">
        <v>23</v>
      </c>
      <c r="C7416" t="s">
        <v>24</v>
      </c>
      <c r="D7416" t="s">
        <v>25</v>
      </c>
      <c r="E7416" t="s">
        <v>14</v>
      </c>
      <c r="F7416" t="s">
        <v>38</v>
      </c>
      <c r="G7416" s="5">
        <v>5784.68</v>
      </c>
      <c r="H7416" s="5">
        <f t="shared" si="805"/>
        <v>104.12424</v>
      </c>
      <c r="I7416" s="6">
        <v>5</v>
      </c>
      <c r="J7416" s="6">
        <v>28923.4</v>
      </c>
      <c r="K7416" s="5">
        <f t="shared" si="806"/>
        <v>520.62120000000004</v>
      </c>
      <c r="L7416" s="7">
        <v>3.07</v>
      </c>
      <c r="M7416" s="7">
        <v>183</v>
      </c>
      <c r="N7416" s="3">
        <v>45574</v>
      </c>
      <c r="O7416" s="4" t="str">
        <f t="shared" si="807"/>
        <v>2024-10</v>
      </c>
      <c r="P7416" s="4" t="str">
        <f t="shared" si="808"/>
        <v>10</v>
      </c>
      <c r="Q7416" s="4" t="str">
        <f t="shared" si="809"/>
        <v>October</v>
      </c>
      <c r="R7416" s="30" t="str">
        <f t="shared" si="810"/>
        <v>09</v>
      </c>
      <c r="W7416" t="str">
        <f t="shared" si="811"/>
        <v>ok</v>
      </c>
    </row>
    <row r="7417" spans="1:23" x14ac:dyDescent="0.3">
      <c r="A7417" t="s">
        <v>7459</v>
      </c>
      <c r="B7417" t="s">
        <v>41</v>
      </c>
      <c r="C7417" t="s">
        <v>42</v>
      </c>
      <c r="D7417" t="s">
        <v>43</v>
      </c>
      <c r="E7417" t="s">
        <v>14</v>
      </c>
      <c r="F7417" t="s">
        <v>31</v>
      </c>
      <c r="G7417" s="5">
        <v>2162.3200000000002</v>
      </c>
      <c r="H7417" s="5">
        <f t="shared" si="805"/>
        <v>38.921759999999999</v>
      </c>
      <c r="I7417" s="6">
        <v>5</v>
      </c>
      <c r="J7417" s="6">
        <v>10811.6</v>
      </c>
      <c r="K7417" s="5">
        <f t="shared" si="806"/>
        <v>194.6088</v>
      </c>
      <c r="L7417" s="7">
        <v>1.02</v>
      </c>
      <c r="M7417" s="7">
        <v>1792</v>
      </c>
      <c r="N7417" s="3">
        <v>45605</v>
      </c>
      <c r="O7417" s="4" t="str">
        <f t="shared" si="807"/>
        <v>2024-11</v>
      </c>
      <c r="P7417" s="4" t="str">
        <f t="shared" si="808"/>
        <v>11</v>
      </c>
      <c r="Q7417" s="4" t="str">
        <f t="shared" si="809"/>
        <v>November</v>
      </c>
      <c r="R7417" s="30" t="str">
        <f t="shared" si="810"/>
        <v>09</v>
      </c>
      <c r="W7417" t="str">
        <f t="shared" si="811"/>
        <v>ok</v>
      </c>
    </row>
    <row r="7418" spans="1:23" x14ac:dyDescent="0.3">
      <c r="A7418" t="s">
        <v>7460</v>
      </c>
      <c r="B7418" t="s">
        <v>11</v>
      </c>
      <c r="C7418" t="s">
        <v>12</v>
      </c>
      <c r="D7418" t="s">
        <v>13</v>
      </c>
      <c r="E7418" t="s">
        <v>45</v>
      </c>
      <c r="F7418" t="s">
        <v>31</v>
      </c>
      <c r="G7418" s="5">
        <v>18236.169999999998</v>
      </c>
      <c r="H7418" s="5">
        <f t="shared" si="805"/>
        <v>328.25105999999994</v>
      </c>
      <c r="I7418" s="6">
        <v>3</v>
      </c>
      <c r="J7418" s="6">
        <v>54708.51</v>
      </c>
      <c r="K7418" s="5">
        <f t="shared" si="806"/>
        <v>984.75317999999982</v>
      </c>
      <c r="L7418" s="7">
        <v>2.86</v>
      </c>
      <c r="M7418" s="7">
        <v>3257</v>
      </c>
      <c r="N7418" s="3">
        <v>45372</v>
      </c>
      <c r="O7418" s="4" t="str">
        <f t="shared" si="807"/>
        <v>2024-03</v>
      </c>
      <c r="P7418" s="4" t="str">
        <f t="shared" si="808"/>
        <v>03</v>
      </c>
      <c r="Q7418" s="4" t="str">
        <f t="shared" si="809"/>
        <v>March</v>
      </c>
      <c r="R7418" s="30" t="str">
        <f t="shared" si="810"/>
        <v>21</v>
      </c>
      <c r="W7418" t="str">
        <f t="shared" si="811"/>
        <v>ok</v>
      </c>
    </row>
    <row r="7419" spans="1:23" x14ac:dyDescent="0.3">
      <c r="A7419" t="s">
        <v>7461</v>
      </c>
      <c r="B7419" t="s">
        <v>47</v>
      </c>
      <c r="C7419" t="s">
        <v>12</v>
      </c>
      <c r="D7419" t="s">
        <v>48</v>
      </c>
      <c r="E7419" t="s">
        <v>14</v>
      </c>
      <c r="F7419" t="s">
        <v>21</v>
      </c>
      <c r="G7419" s="5">
        <v>9521.86</v>
      </c>
      <c r="H7419" s="5">
        <f t="shared" si="805"/>
        <v>171.39348000000001</v>
      </c>
      <c r="I7419" s="6">
        <v>2</v>
      </c>
      <c r="J7419" s="6">
        <v>19043.72</v>
      </c>
      <c r="K7419" s="5">
        <f t="shared" si="806"/>
        <v>342.78696000000002</v>
      </c>
      <c r="L7419" s="7">
        <v>2.72</v>
      </c>
      <c r="M7419" s="7">
        <v>4576</v>
      </c>
      <c r="N7419" s="3">
        <v>45408</v>
      </c>
      <c r="O7419" s="4" t="str">
        <f t="shared" si="807"/>
        <v>2024-04</v>
      </c>
      <c r="P7419" s="4" t="str">
        <f t="shared" si="808"/>
        <v>04</v>
      </c>
      <c r="Q7419" s="4" t="str">
        <f t="shared" si="809"/>
        <v>April</v>
      </c>
      <c r="R7419" s="30" t="str">
        <f t="shared" si="810"/>
        <v>26</v>
      </c>
      <c r="W7419" t="str">
        <f t="shared" si="811"/>
        <v>ok</v>
      </c>
    </row>
    <row r="7420" spans="1:23" x14ac:dyDescent="0.3">
      <c r="A7420" t="s">
        <v>7462</v>
      </c>
      <c r="B7420" t="s">
        <v>17</v>
      </c>
      <c r="C7420" t="s">
        <v>18</v>
      </c>
      <c r="D7420" t="s">
        <v>19</v>
      </c>
      <c r="E7420" t="s">
        <v>45</v>
      </c>
      <c r="F7420" t="s">
        <v>21</v>
      </c>
      <c r="G7420" s="5">
        <v>7932.56</v>
      </c>
      <c r="H7420" s="5">
        <f t="shared" si="805"/>
        <v>142.78608</v>
      </c>
      <c r="I7420" s="6">
        <v>4</v>
      </c>
      <c r="J7420" s="6">
        <v>31730.240000000002</v>
      </c>
      <c r="K7420" s="5">
        <f t="shared" si="806"/>
        <v>571.14431999999999</v>
      </c>
      <c r="L7420" s="7">
        <v>1.28</v>
      </c>
      <c r="M7420" s="7">
        <v>4243</v>
      </c>
      <c r="N7420" s="3">
        <v>45508</v>
      </c>
      <c r="O7420" s="4" t="str">
        <f t="shared" si="807"/>
        <v>2024-08</v>
      </c>
      <c r="P7420" s="4" t="str">
        <f t="shared" si="808"/>
        <v>08</v>
      </c>
      <c r="Q7420" s="4" t="str">
        <f t="shared" si="809"/>
        <v>August</v>
      </c>
      <c r="R7420" s="30" t="str">
        <f t="shared" si="810"/>
        <v>04</v>
      </c>
      <c r="W7420" t="str">
        <f t="shared" si="811"/>
        <v>ok</v>
      </c>
    </row>
    <row r="7421" spans="1:23" x14ac:dyDescent="0.3">
      <c r="A7421" t="s">
        <v>7463</v>
      </c>
      <c r="B7421" t="s">
        <v>17</v>
      </c>
      <c r="C7421" t="s">
        <v>18</v>
      </c>
      <c r="D7421" t="s">
        <v>19</v>
      </c>
      <c r="E7421" t="s">
        <v>20</v>
      </c>
      <c r="F7421" t="s">
        <v>15</v>
      </c>
      <c r="G7421" s="5">
        <v>8626.61</v>
      </c>
      <c r="H7421" s="5">
        <f t="shared" si="805"/>
        <v>155.27897999999999</v>
      </c>
      <c r="I7421" s="6">
        <v>4</v>
      </c>
      <c r="J7421" s="6">
        <v>34506.44</v>
      </c>
      <c r="K7421" s="5">
        <f t="shared" si="806"/>
        <v>621.11591999999996</v>
      </c>
      <c r="L7421" s="7">
        <v>2.5299999999999998</v>
      </c>
      <c r="M7421" s="7">
        <v>1662</v>
      </c>
      <c r="N7421" s="3">
        <v>45464</v>
      </c>
      <c r="O7421" s="4" t="str">
        <f t="shared" si="807"/>
        <v>2024-06</v>
      </c>
      <c r="P7421" s="4" t="str">
        <f t="shared" si="808"/>
        <v>06</v>
      </c>
      <c r="Q7421" s="4" t="str">
        <f t="shared" si="809"/>
        <v>June</v>
      </c>
      <c r="R7421" s="30" t="str">
        <f t="shared" si="810"/>
        <v>21</v>
      </c>
      <c r="W7421" t="str">
        <f t="shared" si="811"/>
        <v>ok</v>
      </c>
    </row>
    <row r="7422" spans="1:23" x14ac:dyDescent="0.3">
      <c r="A7422" t="s">
        <v>7464</v>
      </c>
      <c r="B7422" t="s">
        <v>23</v>
      </c>
      <c r="C7422" t="s">
        <v>24</v>
      </c>
      <c r="D7422" t="s">
        <v>25</v>
      </c>
      <c r="E7422" t="s">
        <v>45</v>
      </c>
      <c r="F7422" t="s">
        <v>26</v>
      </c>
      <c r="G7422" s="5">
        <v>2699.71</v>
      </c>
      <c r="H7422" s="5">
        <f t="shared" si="805"/>
        <v>48.59478</v>
      </c>
      <c r="I7422" s="6">
        <v>1</v>
      </c>
      <c r="J7422" s="6">
        <v>2699.71</v>
      </c>
      <c r="K7422" s="5">
        <f t="shared" si="806"/>
        <v>48.59478</v>
      </c>
      <c r="L7422" s="7">
        <v>3.52</v>
      </c>
      <c r="M7422" s="7">
        <v>4097</v>
      </c>
      <c r="N7422" s="3">
        <v>45483</v>
      </c>
      <c r="O7422" s="4" t="str">
        <f t="shared" si="807"/>
        <v>2024-07</v>
      </c>
      <c r="P7422" s="4" t="str">
        <f t="shared" si="808"/>
        <v>07</v>
      </c>
      <c r="Q7422" s="4" t="str">
        <f t="shared" si="809"/>
        <v>July</v>
      </c>
      <c r="R7422" s="30" t="str">
        <f t="shared" si="810"/>
        <v>10</v>
      </c>
      <c r="W7422" t="str">
        <f t="shared" si="811"/>
        <v>ok</v>
      </c>
    </row>
    <row r="7423" spans="1:23" x14ac:dyDescent="0.3">
      <c r="A7423" t="s">
        <v>7465</v>
      </c>
      <c r="B7423" t="s">
        <v>51</v>
      </c>
      <c r="C7423" t="s">
        <v>29</v>
      </c>
      <c r="D7423" t="s">
        <v>52</v>
      </c>
      <c r="E7423" t="s">
        <v>20</v>
      </c>
      <c r="F7423" t="s">
        <v>38</v>
      </c>
      <c r="G7423" s="5">
        <v>3432.94</v>
      </c>
      <c r="H7423" s="5">
        <f t="shared" si="805"/>
        <v>61.792919999999995</v>
      </c>
      <c r="I7423" s="6">
        <v>4</v>
      </c>
      <c r="J7423" s="6">
        <v>13731.76</v>
      </c>
      <c r="K7423" s="5">
        <f t="shared" si="806"/>
        <v>247.17167999999998</v>
      </c>
      <c r="L7423" s="7">
        <v>1.82</v>
      </c>
      <c r="M7423" s="7">
        <v>3606</v>
      </c>
      <c r="N7423" s="3">
        <v>45300</v>
      </c>
      <c r="O7423" s="4" t="str">
        <f t="shared" si="807"/>
        <v>2024-01</v>
      </c>
      <c r="P7423" s="4" t="str">
        <f t="shared" si="808"/>
        <v>01</v>
      </c>
      <c r="Q7423" s="4" t="str">
        <f t="shared" si="809"/>
        <v>January</v>
      </c>
      <c r="R7423" s="30" t="str">
        <f t="shared" si="810"/>
        <v>09</v>
      </c>
      <c r="W7423" t="str">
        <f t="shared" si="811"/>
        <v>ok</v>
      </c>
    </row>
    <row r="7424" spans="1:23" x14ac:dyDescent="0.3">
      <c r="A7424" t="s">
        <v>7466</v>
      </c>
      <c r="B7424" t="s">
        <v>41</v>
      </c>
      <c r="C7424" t="s">
        <v>42</v>
      </c>
      <c r="D7424" t="s">
        <v>43</v>
      </c>
      <c r="E7424" t="s">
        <v>45</v>
      </c>
      <c r="F7424" t="s">
        <v>60</v>
      </c>
      <c r="G7424" s="5">
        <v>3579.53</v>
      </c>
      <c r="H7424" s="5">
        <f t="shared" si="805"/>
        <v>64.431539999999998</v>
      </c>
      <c r="I7424" s="6">
        <v>5</v>
      </c>
      <c r="J7424" s="6">
        <v>17897.650000000001</v>
      </c>
      <c r="K7424" s="5">
        <f t="shared" si="806"/>
        <v>322.15769999999998</v>
      </c>
      <c r="L7424" s="7">
        <v>1.95</v>
      </c>
      <c r="M7424" s="7">
        <v>4836</v>
      </c>
      <c r="N7424" s="3">
        <v>45551</v>
      </c>
      <c r="O7424" s="4" t="str">
        <f t="shared" si="807"/>
        <v>2024-09</v>
      </c>
      <c r="P7424" s="4" t="str">
        <f t="shared" si="808"/>
        <v>09</v>
      </c>
      <c r="Q7424" s="4" t="str">
        <f t="shared" si="809"/>
        <v>September</v>
      </c>
      <c r="R7424" s="30" t="str">
        <f t="shared" si="810"/>
        <v>16</v>
      </c>
      <c r="W7424" t="str">
        <f t="shared" si="811"/>
        <v>ok</v>
      </c>
    </row>
    <row r="7425" spans="1:23" x14ac:dyDescent="0.3">
      <c r="A7425" t="s">
        <v>7467</v>
      </c>
      <c r="B7425" t="s">
        <v>17</v>
      </c>
      <c r="C7425" t="s">
        <v>18</v>
      </c>
      <c r="D7425" t="s">
        <v>19</v>
      </c>
      <c r="E7425" t="s">
        <v>20</v>
      </c>
      <c r="F7425" t="s">
        <v>21</v>
      </c>
      <c r="G7425" s="5">
        <v>3865.69</v>
      </c>
      <c r="H7425" s="5">
        <f t="shared" si="805"/>
        <v>69.582419999999999</v>
      </c>
      <c r="I7425" s="6">
        <v>1</v>
      </c>
      <c r="J7425" s="6">
        <v>3865.69</v>
      </c>
      <c r="K7425" s="5">
        <f t="shared" si="806"/>
        <v>69.582419999999999</v>
      </c>
      <c r="L7425" s="7">
        <v>3.46</v>
      </c>
      <c r="M7425" s="7">
        <v>1730</v>
      </c>
      <c r="N7425" s="3">
        <v>45369</v>
      </c>
      <c r="O7425" s="4" t="str">
        <f t="shared" si="807"/>
        <v>2024-03</v>
      </c>
      <c r="P7425" s="4" t="str">
        <f t="shared" si="808"/>
        <v>03</v>
      </c>
      <c r="Q7425" s="4" t="str">
        <f t="shared" si="809"/>
        <v>March</v>
      </c>
      <c r="R7425" s="30" t="str">
        <f t="shared" si="810"/>
        <v>18</v>
      </c>
      <c r="W7425" t="str">
        <f t="shared" si="811"/>
        <v>ok</v>
      </c>
    </row>
    <row r="7426" spans="1:23" x14ac:dyDescent="0.3">
      <c r="A7426" t="s">
        <v>7468</v>
      </c>
      <c r="B7426" t="s">
        <v>51</v>
      </c>
      <c r="C7426" t="s">
        <v>29</v>
      </c>
      <c r="D7426" t="s">
        <v>52</v>
      </c>
      <c r="E7426" t="s">
        <v>14</v>
      </c>
      <c r="F7426" t="s">
        <v>31</v>
      </c>
      <c r="G7426" s="5">
        <v>5568.38</v>
      </c>
      <c r="H7426" s="5">
        <f t="shared" si="805"/>
        <v>100.23084</v>
      </c>
      <c r="I7426" s="6">
        <v>2</v>
      </c>
      <c r="J7426" s="6">
        <v>11136.76</v>
      </c>
      <c r="K7426" s="5">
        <f t="shared" si="806"/>
        <v>200.46168</v>
      </c>
      <c r="L7426" s="7">
        <v>3.47</v>
      </c>
      <c r="M7426" s="7">
        <v>629</v>
      </c>
      <c r="N7426" s="3">
        <v>45459</v>
      </c>
      <c r="O7426" s="4" t="str">
        <f t="shared" si="807"/>
        <v>2024-06</v>
      </c>
      <c r="P7426" s="4" t="str">
        <f t="shared" si="808"/>
        <v>06</v>
      </c>
      <c r="Q7426" s="4" t="str">
        <f t="shared" si="809"/>
        <v>June</v>
      </c>
      <c r="R7426" s="30" t="str">
        <f t="shared" si="810"/>
        <v>16</v>
      </c>
      <c r="W7426" t="str">
        <f t="shared" si="811"/>
        <v>ok</v>
      </c>
    </row>
    <row r="7427" spans="1:23" x14ac:dyDescent="0.3">
      <c r="A7427" t="s">
        <v>7469</v>
      </c>
      <c r="B7427" t="s">
        <v>33</v>
      </c>
      <c r="C7427" t="s">
        <v>12</v>
      </c>
      <c r="D7427" t="s">
        <v>34</v>
      </c>
      <c r="E7427" t="s">
        <v>45</v>
      </c>
      <c r="F7427" t="s">
        <v>38</v>
      </c>
      <c r="G7427" s="5">
        <v>14925.09</v>
      </c>
      <c r="H7427" s="5">
        <f t="shared" ref="H7427:H7490" si="812">G7427*0.018</f>
        <v>268.65161999999998</v>
      </c>
      <c r="I7427" s="6">
        <v>5</v>
      </c>
      <c r="J7427" s="6">
        <v>74625.45</v>
      </c>
      <c r="K7427" s="5">
        <f t="shared" ref="K7427:K7490" si="813">H7427*I7427</f>
        <v>1343.2581</v>
      </c>
      <c r="L7427" s="7">
        <v>1.0900000000000001</v>
      </c>
      <c r="M7427" s="7">
        <v>2090</v>
      </c>
      <c r="N7427" s="3">
        <v>45529</v>
      </c>
      <c r="O7427" s="4" t="str">
        <f t="shared" ref="O7427:O7490" si="814">TEXT(N7427,"yyyy-mm")</f>
        <v>2024-08</v>
      </c>
      <c r="P7427" s="4" t="str">
        <f t="shared" ref="P7427:P7490" si="815">TEXT(N7427,"mm")</f>
        <v>08</v>
      </c>
      <c r="Q7427" s="4" t="str">
        <f t="shared" ref="Q7427:Q7490" si="816">TEXT(DATE(2024,P7427,1),"mmmm")</f>
        <v>August</v>
      </c>
      <c r="R7427" s="30" t="str">
        <f t="shared" ref="R7427:R7490" si="817">TEXT(N7427,"dd")</f>
        <v>25</v>
      </c>
      <c r="W7427" t="str">
        <f t="shared" ref="W7427:W7490" si="818">IF(G7427*I7427=J7427,"ok","False")</f>
        <v>ok</v>
      </c>
    </row>
    <row r="7428" spans="1:23" x14ac:dyDescent="0.3">
      <c r="A7428" t="s">
        <v>7470</v>
      </c>
      <c r="B7428" t="s">
        <v>11</v>
      </c>
      <c r="C7428" t="s">
        <v>12</v>
      </c>
      <c r="D7428" t="s">
        <v>13</v>
      </c>
      <c r="E7428" t="s">
        <v>20</v>
      </c>
      <c r="F7428" t="s">
        <v>38</v>
      </c>
      <c r="G7428" s="5">
        <v>6614.12</v>
      </c>
      <c r="H7428" s="5">
        <f t="shared" si="812"/>
        <v>119.05416</v>
      </c>
      <c r="I7428" s="6">
        <v>3</v>
      </c>
      <c r="J7428" s="6">
        <v>19842.36</v>
      </c>
      <c r="K7428" s="5">
        <f t="shared" si="813"/>
        <v>357.16247999999996</v>
      </c>
      <c r="L7428" s="7">
        <v>1.98</v>
      </c>
      <c r="M7428" s="7">
        <v>4088</v>
      </c>
      <c r="N7428" s="3">
        <v>45466</v>
      </c>
      <c r="O7428" s="4" t="str">
        <f t="shared" si="814"/>
        <v>2024-06</v>
      </c>
      <c r="P7428" s="4" t="str">
        <f t="shared" si="815"/>
        <v>06</v>
      </c>
      <c r="Q7428" s="4" t="str">
        <f t="shared" si="816"/>
        <v>June</v>
      </c>
      <c r="R7428" s="30" t="str">
        <f t="shared" si="817"/>
        <v>23</v>
      </c>
      <c r="W7428" t="str">
        <f t="shared" si="818"/>
        <v>ok</v>
      </c>
    </row>
    <row r="7429" spans="1:23" x14ac:dyDescent="0.3">
      <c r="A7429" t="s">
        <v>7471</v>
      </c>
      <c r="B7429" t="s">
        <v>36</v>
      </c>
      <c r="C7429" t="s">
        <v>18</v>
      </c>
      <c r="D7429" t="s">
        <v>37</v>
      </c>
      <c r="E7429" t="s">
        <v>20</v>
      </c>
      <c r="F7429" t="s">
        <v>26</v>
      </c>
      <c r="G7429" s="5">
        <v>12988.28</v>
      </c>
      <c r="H7429" s="5">
        <f t="shared" si="812"/>
        <v>233.78904</v>
      </c>
      <c r="I7429" s="6">
        <v>1</v>
      </c>
      <c r="J7429" s="6">
        <v>12988.28</v>
      </c>
      <c r="K7429" s="5">
        <f t="shared" si="813"/>
        <v>233.78904</v>
      </c>
      <c r="L7429" s="7">
        <v>4.93</v>
      </c>
      <c r="M7429" s="7">
        <v>3878</v>
      </c>
      <c r="N7429" s="3">
        <v>45389</v>
      </c>
      <c r="O7429" s="4" t="str">
        <f t="shared" si="814"/>
        <v>2024-04</v>
      </c>
      <c r="P7429" s="4" t="str">
        <f t="shared" si="815"/>
        <v>04</v>
      </c>
      <c r="Q7429" s="4" t="str">
        <f t="shared" si="816"/>
        <v>April</v>
      </c>
      <c r="R7429" s="30" t="str">
        <f t="shared" si="817"/>
        <v>07</v>
      </c>
      <c r="W7429" t="str">
        <f t="shared" si="818"/>
        <v>ok</v>
      </c>
    </row>
    <row r="7430" spans="1:23" x14ac:dyDescent="0.3">
      <c r="A7430" t="s">
        <v>7472</v>
      </c>
      <c r="B7430" t="s">
        <v>23</v>
      </c>
      <c r="C7430" t="s">
        <v>24</v>
      </c>
      <c r="D7430" t="s">
        <v>25</v>
      </c>
      <c r="E7430" t="s">
        <v>45</v>
      </c>
      <c r="F7430" t="s">
        <v>26</v>
      </c>
      <c r="G7430" s="5">
        <v>1531.36</v>
      </c>
      <c r="H7430" s="5">
        <f t="shared" si="812"/>
        <v>27.564479999999996</v>
      </c>
      <c r="I7430" s="6">
        <v>5</v>
      </c>
      <c r="J7430" s="6">
        <v>7656.8</v>
      </c>
      <c r="K7430" s="5">
        <f t="shared" si="813"/>
        <v>137.82239999999999</v>
      </c>
      <c r="L7430" s="7">
        <v>1.86</v>
      </c>
      <c r="M7430" s="7">
        <v>2350</v>
      </c>
      <c r="N7430" s="3">
        <v>45382</v>
      </c>
      <c r="O7430" s="4" t="str">
        <f t="shared" si="814"/>
        <v>2024-03</v>
      </c>
      <c r="P7430" s="4" t="str">
        <f t="shared" si="815"/>
        <v>03</v>
      </c>
      <c r="Q7430" s="4" t="str">
        <f t="shared" si="816"/>
        <v>March</v>
      </c>
      <c r="R7430" s="30" t="str">
        <f t="shared" si="817"/>
        <v>31</v>
      </c>
      <c r="W7430" t="str">
        <f t="shared" si="818"/>
        <v>ok</v>
      </c>
    </row>
    <row r="7431" spans="1:23" x14ac:dyDescent="0.3">
      <c r="A7431" t="s">
        <v>7473</v>
      </c>
      <c r="B7431" t="s">
        <v>11</v>
      </c>
      <c r="C7431" t="s">
        <v>12</v>
      </c>
      <c r="D7431" t="s">
        <v>13</v>
      </c>
      <c r="E7431" t="s">
        <v>14</v>
      </c>
      <c r="F7431" t="s">
        <v>15</v>
      </c>
      <c r="G7431" s="5">
        <v>3766.03</v>
      </c>
      <c r="H7431" s="5">
        <f t="shared" si="812"/>
        <v>67.788539999999998</v>
      </c>
      <c r="I7431" s="6">
        <v>4</v>
      </c>
      <c r="J7431" s="6">
        <v>15064.12</v>
      </c>
      <c r="K7431" s="5">
        <f t="shared" si="813"/>
        <v>271.15415999999999</v>
      </c>
      <c r="L7431" s="7">
        <v>4</v>
      </c>
      <c r="M7431" s="7">
        <v>2726</v>
      </c>
      <c r="N7431" s="3">
        <v>45515</v>
      </c>
      <c r="O7431" s="4" t="str">
        <f t="shared" si="814"/>
        <v>2024-08</v>
      </c>
      <c r="P7431" s="4" t="str">
        <f t="shared" si="815"/>
        <v>08</v>
      </c>
      <c r="Q7431" s="4" t="str">
        <f t="shared" si="816"/>
        <v>August</v>
      </c>
      <c r="R7431" s="30" t="str">
        <f t="shared" si="817"/>
        <v>11</v>
      </c>
      <c r="W7431" t="str">
        <f t="shared" si="818"/>
        <v>ok</v>
      </c>
    </row>
    <row r="7432" spans="1:23" x14ac:dyDescent="0.3">
      <c r="A7432" t="s">
        <v>7474</v>
      </c>
      <c r="B7432" t="s">
        <v>17</v>
      </c>
      <c r="C7432" t="s">
        <v>18</v>
      </c>
      <c r="D7432" t="s">
        <v>19</v>
      </c>
      <c r="E7432" t="s">
        <v>45</v>
      </c>
      <c r="F7432" t="s">
        <v>38</v>
      </c>
      <c r="G7432" s="5">
        <v>3125.4</v>
      </c>
      <c r="H7432" s="5">
        <f t="shared" si="812"/>
        <v>56.257199999999997</v>
      </c>
      <c r="I7432" s="6">
        <v>5</v>
      </c>
      <c r="J7432" s="6">
        <v>15627</v>
      </c>
      <c r="K7432" s="5">
        <f t="shared" si="813"/>
        <v>281.286</v>
      </c>
      <c r="L7432" s="7">
        <v>1.51</v>
      </c>
      <c r="M7432" s="7">
        <v>3532</v>
      </c>
      <c r="N7432" s="3">
        <v>45334</v>
      </c>
      <c r="O7432" s="4" t="str">
        <f t="shared" si="814"/>
        <v>2024-02</v>
      </c>
      <c r="P7432" s="4" t="str">
        <f t="shared" si="815"/>
        <v>02</v>
      </c>
      <c r="Q7432" s="4" t="str">
        <f t="shared" si="816"/>
        <v>February</v>
      </c>
      <c r="R7432" s="30" t="str">
        <f t="shared" si="817"/>
        <v>12</v>
      </c>
      <c r="W7432" t="str">
        <f t="shared" si="818"/>
        <v>ok</v>
      </c>
    </row>
    <row r="7433" spans="1:23" x14ac:dyDescent="0.3">
      <c r="A7433" t="s">
        <v>7475</v>
      </c>
      <c r="B7433" t="s">
        <v>33</v>
      </c>
      <c r="C7433" t="s">
        <v>12</v>
      </c>
      <c r="D7433" t="s">
        <v>34</v>
      </c>
      <c r="E7433" t="s">
        <v>20</v>
      </c>
      <c r="F7433" t="s">
        <v>38</v>
      </c>
      <c r="G7433" s="5">
        <v>16353.8</v>
      </c>
      <c r="H7433" s="5">
        <f t="shared" si="812"/>
        <v>294.36839999999995</v>
      </c>
      <c r="I7433" s="6">
        <v>1</v>
      </c>
      <c r="J7433" s="6">
        <v>16353.8</v>
      </c>
      <c r="K7433" s="5">
        <f t="shared" si="813"/>
        <v>294.36839999999995</v>
      </c>
      <c r="L7433" s="7">
        <v>3.66</v>
      </c>
      <c r="M7433" s="7">
        <v>3145</v>
      </c>
      <c r="N7433" s="3">
        <v>45583</v>
      </c>
      <c r="O7433" s="4" t="str">
        <f t="shared" si="814"/>
        <v>2024-10</v>
      </c>
      <c r="P7433" s="4" t="str">
        <f t="shared" si="815"/>
        <v>10</v>
      </c>
      <c r="Q7433" s="4" t="str">
        <f t="shared" si="816"/>
        <v>October</v>
      </c>
      <c r="R7433" s="30" t="str">
        <f t="shared" si="817"/>
        <v>18</v>
      </c>
      <c r="W7433" t="str">
        <f t="shared" si="818"/>
        <v>ok</v>
      </c>
    </row>
    <row r="7434" spans="1:23" x14ac:dyDescent="0.3">
      <c r="A7434" t="s">
        <v>7476</v>
      </c>
      <c r="B7434" t="s">
        <v>11</v>
      </c>
      <c r="C7434" t="s">
        <v>12</v>
      </c>
      <c r="D7434" t="s">
        <v>13</v>
      </c>
      <c r="E7434" t="s">
        <v>20</v>
      </c>
      <c r="F7434" t="s">
        <v>21</v>
      </c>
      <c r="G7434" s="5">
        <v>8883.1</v>
      </c>
      <c r="H7434" s="5">
        <f t="shared" si="812"/>
        <v>159.89580000000001</v>
      </c>
      <c r="I7434" s="6">
        <v>2</v>
      </c>
      <c r="J7434" s="6">
        <v>17766.2</v>
      </c>
      <c r="K7434" s="5">
        <f t="shared" si="813"/>
        <v>319.79160000000002</v>
      </c>
      <c r="L7434" s="7">
        <v>3.94</v>
      </c>
      <c r="M7434" s="7">
        <v>3061</v>
      </c>
      <c r="N7434" s="3">
        <v>45483</v>
      </c>
      <c r="O7434" s="4" t="str">
        <f t="shared" si="814"/>
        <v>2024-07</v>
      </c>
      <c r="P7434" s="4" t="str">
        <f t="shared" si="815"/>
        <v>07</v>
      </c>
      <c r="Q7434" s="4" t="str">
        <f t="shared" si="816"/>
        <v>July</v>
      </c>
      <c r="R7434" s="30" t="str">
        <f t="shared" si="817"/>
        <v>10</v>
      </c>
      <c r="W7434" t="str">
        <f t="shared" si="818"/>
        <v>ok</v>
      </c>
    </row>
    <row r="7435" spans="1:23" x14ac:dyDescent="0.3">
      <c r="A7435" t="s">
        <v>7477</v>
      </c>
      <c r="B7435" t="s">
        <v>47</v>
      </c>
      <c r="C7435" t="s">
        <v>12</v>
      </c>
      <c r="D7435" t="s">
        <v>48</v>
      </c>
      <c r="E7435" t="s">
        <v>20</v>
      </c>
      <c r="F7435" t="s">
        <v>31</v>
      </c>
      <c r="G7435" s="5">
        <v>10143.81</v>
      </c>
      <c r="H7435" s="5">
        <f t="shared" si="812"/>
        <v>182.58857999999998</v>
      </c>
      <c r="I7435" s="6">
        <v>1</v>
      </c>
      <c r="J7435" s="6">
        <v>10143.81</v>
      </c>
      <c r="K7435" s="5">
        <f t="shared" si="813"/>
        <v>182.58857999999998</v>
      </c>
      <c r="L7435" s="7">
        <v>4.5599999999999996</v>
      </c>
      <c r="M7435" s="7">
        <v>3476</v>
      </c>
      <c r="N7435" s="3">
        <v>45445</v>
      </c>
      <c r="O7435" s="4" t="str">
        <f t="shared" si="814"/>
        <v>2024-06</v>
      </c>
      <c r="P7435" s="4" t="str">
        <f t="shared" si="815"/>
        <v>06</v>
      </c>
      <c r="Q7435" s="4" t="str">
        <f t="shared" si="816"/>
        <v>June</v>
      </c>
      <c r="R7435" s="30" t="str">
        <f t="shared" si="817"/>
        <v>02</v>
      </c>
      <c r="W7435" t="str">
        <f t="shared" si="818"/>
        <v>ok</v>
      </c>
    </row>
    <row r="7436" spans="1:23" x14ac:dyDescent="0.3">
      <c r="A7436" t="s">
        <v>7478</v>
      </c>
      <c r="B7436" t="s">
        <v>11</v>
      </c>
      <c r="C7436" t="s">
        <v>12</v>
      </c>
      <c r="D7436" t="s">
        <v>13</v>
      </c>
      <c r="E7436" t="s">
        <v>20</v>
      </c>
      <c r="F7436" t="s">
        <v>31</v>
      </c>
      <c r="G7436" s="5">
        <v>1446.09</v>
      </c>
      <c r="H7436" s="5">
        <f t="shared" si="812"/>
        <v>26.029619999999998</v>
      </c>
      <c r="I7436" s="6">
        <v>3</v>
      </c>
      <c r="J7436" s="6">
        <v>4338.2700000000004</v>
      </c>
      <c r="K7436" s="5">
        <f t="shared" si="813"/>
        <v>78.088859999999997</v>
      </c>
      <c r="L7436" s="7">
        <v>1.89</v>
      </c>
      <c r="M7436" s="7">
        <v>4420</v>
      </c>
      <c r="N7436" s="3">
        <v>45648</v>
      </c>
      <c r="O7436" s="4" t="str">
        <f t="shared" si="814"/>
        <v>2024-12</v>
      </c>
      <c r="P7436" s="4" t="str">
        <f t="shared" si="815"/>
        <v>12</v>
      </c>
      <c r="Q7436" s="4" t="str">
        <f t="shared" si="816"/>
        <v>December</v>
      </c>
      <c r="R7436" s="30" t="str">
        <f t="shared" si="817"/>
        <v>22</v>
      </c>
      <c r="W7436" t="str">
        <f t="shared" si="818"/>
        <v>ok</v>
      </c>
    </row>
    <row r="7437" spans="1:23" x14ac:dyDescent="0.3">
      <c r="A7437" t="s">
        <v>7479</v>
      </c>
      <c r="B7437" t="s">
        <v>41</v>
      </c>
      <c r="C7437" t="s">
        <v>42</v>
      </c>
      <c r="D7437" t="s">
        <v>43</v>
      </c>
      <c r="E7437" t="s">
        <v>14</v>
      </c>
      <c r="F7437" t="s">
        <v>26</v>
      </c>
      <c r="G7437" s="5">
        <v>14936.87</v>
      </c>
      <c r="H7437" s="5">
        <f t="shared" si="812"/>
        <v>268.86365999999998</v>
      </c>
      <c r="I7437" s="6">
        <v>2</v>
      </c>
      <c r="J7437" s="6">
        <v>29873.74</v>
      </c>
      <c r="K7437" s="5">
        <f t="shared" si="813"/>
        <v>537.72731999999996</v>
      </c>
      <c r="L7437" s="7">
        <v>2.66</v>
      </c>
      <c r="M7437" s="7">
        <v>2617</v>
      </c>
      <c r="N7437" s="3">
        <v>45406</v>
      </c>
      <c r="O7437" s="4" t="str">
        <f t="shared" si="814"/>
        <v>2024-04</v>
      </c>
      <c r="P7437" s="4" t="str">
        <f t="shared" si="815"/>
        <v>04</v>
      </c>
      <c r="Q7437" s="4" t="str">
        <f t="shared" si="816"/>
        <v>April</v>
      </c>
      <c r="R7437" s="30" t="str">
        <f t="shared" si="817"/>
        <v>24</v>
      </c>
      <c r="W7437" t="str">
        <f t="shared" si="818"/>
        <v>ok</v>
      </c>
    </row>
    <row r="7438" spans="1:23" x14ac:dyDescent="0.3">
      <c r="A7438" t="s">
        <v>7480</v>
      </c>
      <c r="B7438" t="s">
        <v>23</v>
      </c>
      <c r="C7438" t="s">
        <v>24</v>
      </c>
      <c r="D7438" t="s">
        <v>25</v>
      </c>
      <c r="E7438" t="s">
        <v>14</v>
      </c>
      <c r="F7438" t="s">
        <v>26</v>
      </c>
      <c r="G7438" s="5">
        <v>15930.06</v>
      </c>
      <c r="H7438" s="5">
        <f t="shared" si="812"/>
        <v>286.74107999999995</v>
      </c>
      <c r="I7438" s="6">
        <v>4</v>
      </c>
      <c r="J7438" s="6">
        <v>63720.24</v>
      </c>
      <c r="K7438" s="5">
        <f t="shared" si="813"/>
        <v>1146.9643199999998</v>
      </c>
      <c r="L7438" s="7">
        <v>2.2599999999999998</v>
      </c>
      <c r="M7438" s="7">
        <v>3569</v>
      </c>
      <c r="N7438" s="3">
        <v>45386</v>
      </c>
      <c r="O7438" s="4" t="str">
        <f t="shared" si="814"/>
        <v>2024-04</v>
      </c>
      <c r="P7438" s="4" t="str">
        <f t="shared" si="815"/>
        <v>04</v>
      </c>
      <c r="Q7438" s="4" t="str">
        <f t="shared" si="816"/>
        <v>April</v>
      </c>
      <c r="R7438" s="30" t="str">
        <f t="shared" si="817"/>
        <v>04</v>
      </c>
      <c r="W7438" t="str">
        <f t="shared" si="818"/>
        <v>ok</v>
      </c>
    </row>
    <row r="7439" spans="1:23" x14ac:dyDescent="0.3">
      <c r="A7439" t="s">
        <v>7481</v>
      </c>
      <c r="B7439" t="s">
        <v>41</v>
      </c>
      <c r="C7439" t="s">
        <v>42</v>
      </c>
      <c r="D7439" t="s">
        <v>43</v>
      </c>
      <c r="E7439" t="s">
        <v>14</v>
      </c>
      <c r="F7439" t="s">
        <v>31</v>
      </c>
      <c r="G7439" s="5">
        <v>6618.72</v>
      </c>
      <c r="H7439" s="5">
        <f t="shared" si="812"/>
        <v>119.13696</v>
      </c>
      <c r="I7439" s="6">
        <v>5</v>
      </c>
      <c r="J7439" s="6">
        <v>33093.599999999999</v>
      </c>
      <c r="K7439" s="5">
        <f t="shared" si="813"/>
        <v>595.6848</v>
      </c>
      <c r="L7439" s="7">
        <v>2.08</v>
      </c>
      <c r="M7439" s="7">
        <v>914</v>
      </c>
      <c r="N7439" s="3">
        <v>45313</v>
      </c>
      <c r="O7439" s="4" t="str">
        <f t="shared" si="814"/>
        <v>2024-01</v>
      </c>
      <c r="P7439" s="4" t="str">
        <f t="shared" si="815"/>
        <v>01</v>
      </c>
      <c r="Q7439" s="4" t="str">
        <f t="shared" si="816"/>
        <v>January</v>
      </c>
      <c r="R7439" s="30" t="str">
        <f t="shared" si="817"/>
        <v>22</v>
      </c>
      <c r="W7439" t="str">
        <f t="shared" si="818"/>
        <v>ok</v>
      </c>
    </row>
    <row r="7440" spans="1:23" x14ac:dyDescent="0.3">
      <c r="A7440" t="s">
        <v>7482</v>
      </c>
      <c r="B7440" t="s">
        <v>23</v>
      </c>
      <c r="C7440" t="s">
        <v>24</v>
      </c>
      <c r="D7440" t="s">
        <v>25</v>
      </c>
      <c r="E7440" t="s">
        <v>14</v>
      </c>
      <c r="F7440" t="s">
        <v>38</v>
      </c>
      <c r="G7440" s="5">
        <v>3375.68</v>
      </c>
      <c r="H7440" s="5">
        <f t="shared" si="812"/>
        <v>60.762239999999991</v>
      </c>
      <c r="I7440" s="6">
        <v>5</v>
      </c>
      <c r="J7440" s="6">
        <v>16878.400000000001</v>
      </c>
      <c r="K7440" s="5">
        <f t="shared" si="813"/>
        <v>303.81119999999999</v>
      </c>
      <c r="L7440" s="7">
        <v>3.71</v>
      </c>
      <c r="M7440" s="7">
        <v>4984</v>
      </c>
      <c r="N7440" s="3">
        <v>45420</v>
      </c>
      <c r="O7440" s="4" t="str">
        <f t="shared" si="814"/>
        <v>2024-05</v>
      </c>
      <c r="P7440" s="4" t="str">
        <f t="shared" si="815"/>
        <v>05</v>
      </c>
      <c r="Q7440" s="4" t="str">
        <f t="shared" si="816"/>
        <v>May</v>
      </c>
      <c r="R7440" s="30" t="str">
        <f t="shared" si="817"/>
        <v>08</v>
      </c>
      <c r="W7440" t="str">
        <f t="shared" si="818"/>
        <v>ok</v>
      </c>
    </row>
    <row r="7441" spans="1:23" x14ac:dyDescent="0.3">
      <c r="A7441" t="s">
        <v>7483</v>
      </c>
      <c r="B7441" t="s">
        <v>28</v>
      </c>
      <c r="C7441" t="s">
        <v>29</v>
      </c>
      <c r="D7441" t="s">
        <v>30</v>
      </c>
      <c r="E7441" t="s">
        <v>14</v>
      </c>
      <c r="F7441" t="s">
        <v>21</v>
      </c>
      <c r="G7441" s="5">
        <v>14058.11</v>
      </c>
      <c r="H7441" s="5">
        <f t="shared" si="812"/>
        <v>253.04597999999999</v>
      </c>
      <c r="I7441" s="6">
        <v>4</v>
      </c>
      <c r="J7441" s="6">
        <v>56232.44</v>
      </c>
      <c r="K7441" s="5">
        <f t="shared" si="813"/>
        <v>1012.1839199999999</v>
      </c>
      <c r="L7441" s="7">
        <v>2.7</v>
      </c>
      <c r="M7441" s="7">
        <v>3638</v>
      </c>
      <c r="N7441" s="3">
        <v>45347</v>
      </c>
      <c r="O7441" s="4" t="str">
        <f t="shared" si="814"/>
        <v>2024-02</v>
      </c>
      <c r="P7441" s="4" t="str">
        <f t="shared" si="815"/>
        <v>02</v>
      </c>
      <c r="Q7441" s="4" t="str">
        <f t="shared" si="816"/>
        <v>February</v>
      </c>
      <c r="R7441" s="30" t="str">
        <f t="shared" si="817"/>
        <v>25</v>
      </c>
      <c r="W7441" t="str">
        <f t="shared" si="818"/>
        <v>ok</v>
      </c>
    </row>
    <row r="7442" spans="1:23" x14ac:dyDescent="0.3">
      <c r="A7442" t="s">
        <v>7484</v>
      </c>
      <c r="B7442" t="s">
        <v>23</v>
      </c>
      <c r="C7442" t="s">
        <v>24</v>
      </c>
      <c r="D7442" t="s">
        <v>25</v>
      </c>
      <c r="E7442" t="s">
        <v>45</v>
      </c>
      <c r="F7442" t="s">
        <v>15</v>
      </c>
      <c r="G7442" s="5">
        <v>10352.549999999999</v>
      </c>
      <c r="H7442" s="5">
        <f t="shared" si="812"/>
        <v>186.34589999999997</v>
      </c>
      <c r="I7442" s="6">
        <v>1</v>
      </c>
      <c r="J7442" s="6">
        <v>10352.549999999999</v>
      </c>
      <c r="K7442" s="5">
        <f t="shared" si="813"/>
        <v>186.34589999999997</v>
      </c>
      <c r="L7442" s="7">
        <v>1.26</v>
      </c>
      <c r="M7442" s="7">
        <v>3043</v>
      </c>
      <c r="N7442" s="3">
        <v>45351</v>
      </c>
      <c r="O7442" s="4" t="str">
        <f t="shared" si="814"/>
        <v>2024-02</v>
      </c>
      <c r="P7442" s="4" t="str">
        <f t="shared" si="815"/>
        <v>02</v>
      </c>
      <c r="Q7442" s="4" t="str">
        <f t="shared" si="816"/>
        <v>February</v>
      </c>
      <c r="R7442" s="30" t="str">
        <f t="shared" si="817"/>
        <v>29</v>
      </c>
      <c r="W7442" t="str">
        <f t="shared" si="818"/>
        <v>ok</v>
      </c>
    </row>
    <row r="7443" spans="1:23" x14ac:dyDescent="0.3">
      <c r="A7443" t="s">
        <v>7485</v>
      </c>
      <c r="B7443" t="s">
        <v>33</v>
      </c>
      <c r="C7443" t="s">
        <v>12</v>
      </c>
      <c r="D7443" t="s">
        <v>34</v>
      </c>
      <c r="E7443" t="s">
        <v>20</v>
      </c>
      <c r="F7443" t="s">
        <v>26</v>
      </c>
      <c r="G7443" s="5">
        <v>16927.810000000001</v>
      </c>
      <c r="H7443" s="5">
        <f t="shared" si="812"/>
        <v>304.70058</v>
      </c>
      <c r="I7443" s="6">
        <v>4</v>
      </c>
      <c r="J7443" s="6">
        <v>67711.240000000005</v>
      </c>
      <c r="K7443" s="5">
        <f t="shared" si="813"/>
        <v>1218.80232</v>
      </c>
      <c r="L7443" s="7">
        <v>3.95</v>
      </c>
      <c r="M7443" s="7">
        <v>1983</v>
      </c>
      <c r="N7443" s="3">
        <v>45298</v>
      </c>
      <c r="O7443" s="4" t="str">
        <f t="shared" si="814"/>
        <v>2024-01</v>
      </c>
      <c r="P7443" s="4" t="str">
        <f t="shared" si="815"/>
        <v>01</v>
      </c>
      <c r="Q7443" s="4" t="str">
        <f t="shared" si="816"/>
        <v>January</v>
      </c>
      <c r="R7443" s="30" t="str">
        <f t="shared" si="817"/>
        <v>07</v>
      </c>
      <c r="W7443" t="str">
        <f t="shared" si="818"/>
        <v>ok</v>
      </c>
    </row>
    <row r="7444" spans="1:23" x14ac:dyDescent="0.3">
      <c r="A7444" t="s">
        <v>7486</v>
      </c>
      <c r="B7444" t="s">
        <v>17</v>
      </c>
      <c r="C7444" t="s">
        <v>18</v>
      </c>
      <c r="D7444" t="s">
        <v>19</v>
      </c>
      <c r="E7444" t="s">
        <v>14</v>
      </c>
      <c r="F7444" t="s">
        <v>31</v>
      </c>
      <c r="G7444" s="5">
        <v>7825.26</v>
      </c>
      <c r="H7444" s="5">
        <f t="shared" si="812"/>
        <v>140.85468</v>
      </c>
      <c r="I7444" s="6">
        <v>1</v>
      </c>
      <c r="J7444" s="6">
        <v>7825.26</v>
      </c>
      <c r="K7444" s="5">
        <f t="shared" si="813"/>
        <v>140.85468</v>
      </c>
      <c r="L7444" s="7">
        <v>2.33</v>
      </c>
      <c r="M7444" s="7">
        <v>2085</v>
      </c>
      <c r="N7444" s="3">
        <v>45645</v>
      </c>
      <c r="O7444" s="4" t="str">
        <f t="shared" si="814"/>
        <v>2024-12</v>
      </c>
      <c r="P7444" s="4" t="str">
        <f t="shared" si="815"/>
        <v>12</v>
      </c>
      <c r="Q7444" s="4" t="str">
        <f t="shared" si="816"/>
        <v>December</v>
      </c>
      <c r="R7444" s="30" t="str">
        <f t="shared" si="817"/>
        <v>19</v>
      </c>
      <c r="W7444" t="str">
        <f t="shared" si="818"/>
        <v>ok</v>
      </c>
    </row>
    <row r="7445" spans="1:23" x14ac:dyDescent="0.3">
      <c r="A7445" t="s">
        <v>7487</v>
      </c>
      <c r="B7445" t="s">
        <v>28</v>
      </c>
      <c r="C7445" t="s">
        <v>29</v>
      </c>
      <c r="D7445" t="s">
        <v>30</v>
      </c>
      <c r="E7445" t="s">
        <v>14</v>
      </c>
      <c r="F7445" t="s">
        <v>31</v>
      </c>
      <c r="G7445" s="5">
        <v>17360.75</v>
      </c>
      <c r="H7445" s="5">
        <f t="shared" si="812"/>
        <v>312.49349999999998</v>
      </c>
      <c r="I7445" s="6">
        <v>1</v>
      </c>
      <c r="J7445" s="6">
        <v>17360.75</v>
      </c>
      <c r="K7445" s="5">
        <f t="shared" si="813"/>
        <v>312.49349999999998</v>
      </c>
      <c r="L7445" s="7">
        <v>3.37</v>
      </c>
      <c r="M7445" s="7">
        <v>3810</v>
      </c>
      <c r="N7445" s="3">
        <v>45368</v>
      </c>
      <c r="O7445" s="4" t="str">
        <f t="shared" si="814"/>
        <v>2024-03</v>
      </c>
      <c r="P7445" s="4" t="str">
        <f t="shared" si="815"/>
        <v>03</v>
      </c>
      <c r="Q7445" s="4" t="str">
        <f t="shared" si="816"/>
        <v>March</v>
      </c>
      <c r="R7445" s="30" t="str">
        <f t="shared" si="817"/>
        <v>17</v>
      </c>
      <c r="W7445" t="str">
        <f t="shared" si="818"/>
        <v>ok</v>
      </c>
    </row>
    <row r="7446" spans="1:23" x14ac:dyDescent="0.3">
      <c r="A7446" t="s">
        <v>7488</v>
      </c>
      <c r="B7446" t="s">
        <v>47</v>
      </c>
      <c r="C7446" t="s">
        <v>12</v>
      </c>
      <c r="D7446" t="s">
        <v>48</v>
      </c>
      <c r="E7446" t="s">
        <v>45</v>
      </c>
      <c r="F7446" t="s">
        <v>60</v>
      </c>
      <c r="G7446" s="5">
        <v>1042.26</v>
      </c>
      <c r="H7446" s="5">
        <f t="shared" si="812"/>
        <v>18.760679999999997</v>
      </c>
      <c r="I7446" s="6">
        <v>3</v>
      </c>
      <c r="J7446" s="6">
        <v>3126.78</v>
      </c>
      <c r="K7446" s="5">
        <f t="shared" si="813"/>
        <v>56.282039999999995</v>
      </c>
      <c r="L7446" s="7">
        <v>3.95</v>
      </c>
      <c r="M7446" s="7">
        <v>1300</v>
      </c>
      <c r="N7446" s="3">
        <v>45528</v>
      </c>
      <c r="O7446" s="4" t="str">
        <f t="shared" si="814"/>
        <v>2024-08</v>
      </c>
      <c r="P7446" s="4" t="str">
        <f t="shared" si="815"/>
        <v>08</v>
      </c>
      <c r="Q7446" s="4" t="str">
        <f t="shared" si="816"/>
        <v>August</v>
      </c>
      <c r="R7446" s="30" t="str">
        <f t="shared" si="817"/>
        <v>24</v>
      </c>
      <c r="W7446" t="str">
        <f t="shared" si="818"/>
        <v>ok</v>
      </c>
    </row>
    <row r="7447" spans="1:23" x14ac:dyDescent="0.3">
      <c r="A7447" t="s">
        <v>7489</v>
      </c>
      <c r="B7447" t="s">
        <v>47</v>
      </c>
      <c r="C7447" t="s">
        <v>12</v>
      </c>
      <c r="D7447" t="s">
        <v>48</v>
      </c>
      <c r="E7447" t="s">
        <v>20</v>
      </c>
      <c r="F7447" t="s">
        <v>60</v>
      </c>
      <c r="G7447" s="5">
        <v>1737.91</v>
      </c>
      <c r="H7447" s="5">
        <f t="shared" si="812"/>
        <v>31.28238</v>
      </c>
      <c r="I7447" s="6">
        <v>3</v>
      </c>
      <c r="J7447" s="6">
        <v>5213.7299999999996</v>
      </c>
      <c r="K7447" s="5">
        <f t="shared" si="813"/>
        <v>93.847139999999996</v>
      </c>
      <c r="L7447" s="7">
        <v>1.55</v>
      </c>
      <c r="M7447" s="7">
        <v>65</v>
      </c>
      <c r="N7447" s="3">
        <v>45365</v>
      </c>
      <c r="O7447" s="4" t="str">
        <f t="shared" si="814"/>
        <v>2024-03</v>
      </c>
      <c r="P7447" s="4" t="str">
        <f t="shared" si="815"/>
        <v>03</v>
      </c>
      <c r="Q7447" s="4" t="str">
        <f t="shared" si="816"/>
        <v>March</v>
      </c>
      <c r="R7447" s="30" t="str">
        <f t="shared" si="817"/>
        <v>14</v>
      </c>
      <c r="W7447" t="str">
        <f t="shared" si="818"/>
        <v>ok</v>
      </c>
    </row>
    <row r="7448" spans="1:23" x14ac:dyDescent="0.3">
      <c r="A7448" t="s">
        <v>7490</v>
      </c>
      <c r="B7448" t="s">
        <v>28</v>
      </c>
      <c r="C7448" t="s">
        <v>29</v>
      </c>
      <c r="D7448" t="s">
        <v>30</v>
      </c>
      <c r="E7448" t="s">
        <v>45</v>
      </c>
      <c r="F7448" t="s">
        <v>26</v>
      </c>
      <c r="G7448" s="5">
        <v>16686.47</v>
      </c>
      <c r="H7448" s="5">
        <f t="shared" si="812"/>
        <v>300.35645999999997</v>
      </c>
      <c r="I7448" s="6">
        <v>3</v>
      </c>
      <c r="J7448" s="6">
        <v>50059.41</v>
      </c>
      <c r="K7448" s="5">
        <f t="shared" si="813"/>
        <v>901.06937999999991</v>
      </c>
      <c r="L7448" s="7">
        <v>1.3</v>
      </c>
      <c r="M7448" s="7">
        <v>3255</v>
      </c>
      <c r="N7448" s="3">
        <v>45580</v>
      </c>
      <c r="O7448" s="4" t="str">
        <f t="shared" si="814"/>
        <v>2024-10</v>
      </c>
      <c r="P7448" s="4" t="str">
        <f t="shared" si="815"/>
        <v>10</v>
      </c>
      <c r="Q7448" s="4" t="str">
        <f t="shared" si="816"/>
        <v>October</v>
      </c>
      <c r="R7448" s="30" t="str">
        <f t="shared" si="817"/>
        <v>15</v>
      </c>
      <c r="W7448" t="str">
        <f t="shared" si="818"/>
        <v>ok</v>
      </c>
    </row>
    <row r="7449" spans="1:23" x14ac:dyDescent="0.3">
      <c r="A7449" t="s">
        <v>7491</v>
      </c>
      <c r="B7449" t="s">
        <v>41</v>
      </c>
      <c r="C7449" t="s">
        <v>42</v>
      </c>
      <c r="D7449" t="s">
        <v>43</v>
      </c>
      <c r="E7449" t="s">
        <v>14</v>
      </c>
      <c r="F7449" t="s">
        <v>26</v>
      </c>
      <c r="G7449" s="5">
        <v>2111.3000000000002</v>
      </c>
      <c r="H7449" s="5">
        <f t="shared" si="812"/>
        <v>38.003399999999999</v>
      </c>
      <c r="I7449" s="6">
        <v>1</v>
      </c>
      <c r="J7449" s="6">
        <v>2111.3000000000002</v>
      </c>
      <c r="K7449" s="5">
        <f t="shared" si="813"/>
        <v>38.003399999999999</v>
      </c>
      <c r="L7449" s="7">
        <v>3.3</v>
      </c>
      <c r="M7449" s="7">
        <v>2229</v>
      </c>
      <c r="N7449" s="3">
        <v>45341</v>
      </c>
      <c r="O7449" s="4" t="str">
        <f t="shared" si="814"/>
        <v>2024-02</v>
      </c>
      <c r="P7449" s="4" t="str">
        <f t="shared" si="815"/>
        <v>02</v>
      </c>
      <c r="Q7449" s="4" t="str">
        <f t="shared" si="816"/>
        <v>February</v>
      </c>
      <c r="R7449" s="30" t="str">
        <f t="shared" si="817"/>
        <v>19</v>
      </c>
      <c r="W7449" t="str">
        <f t="shared" si="818"/>
        <v>ok</v>
      </c>
    </row>
    <row r="7450" spans="1:23" x14ac:dyDescent="0.3">
      <c r="A7450" t="s">
        <v>7492</v>
      </c>
      <c r="B7450" t="s">
        <v>28</v>
      </c>
      <c r="C7450" t="s">
        <v>29</v>
      </c>
      <c r="D7450" t="s">
        <v>30</v>
      </c>
      <c r="E7450" t="s">
        <v>45</v>
      </c>
      <c r="F7450" t="s">
        <v>21</v>
      </c>
      <c r="G7450" s="5">
        <v>14639.6</v>
      </c>
      <c r="H7450" s="5">
        <f t="shared" si="812"/>
        <v>263.51279999999997</v>
      </c>
      <c r="I7450" s="6">
        <v>4</v>
      </c>
      <c r="J7450" s="6">
        <v>58558.400000000001</v>
      </c>
      <c r="K7450" s="5">
        <f t="shared" si="813"/>
        <v>1054.0511999999999</v>
      </c>
      <c r="L7450" s="7">
        <v>4.97</v>
      </c>
      <c r="M7450" s="7">
        <v>174</v>
      </c>
      <c r="N7450" s="3">
        <v>45492</v>
      </c>
      <c r="O7450" s="4" t="str">
        <f t="shared" si="814"/>
        <v>2024-07</v>
      </c>
      <c r="P7450" s="4" t="str">
        <f t="shared" si="815"/>
        <v>07</v>
      </c>
      <c r="Q7450" s="4" t="str">
        <f t="shared" si="816"/>
        <v>July</v>
      </c>
      <c r="R7450" s="30" t="str">
        <f t="shared" si="817"/>
        <v>19</v>
      </c>
      <c r="W7450" t="str">
        <f t="shared" si="818"/>
        <v>ok</v>
      </c>
    </row>
    <row r="7451" spans="1:23" x14ac:dyDescent="0.3">
      <c r="A7451" t="s">
        <v>7493</v>
      </c>
      <c r="B7451" t="s">
        <v>28</v>
      </c>
      <c r="C7451" t="s">
        <v>29</v>
      </c>
      <c r="D7451" t="s">
        <v>30</v>
      </c>
      <c r="E7451" t="s">
        <v>14</v>
      </c>
      <c r="F7451" t="s">
        <v>15</v>
      </c>
      <c r="G7451" s="5">
        <v>18967.259999999998</v>
      </c>
      <c r="H7451" s="5">
        <f t="shared" si="812"/>
        <v>341.41067999999996</v>
      </c>
      <c r="I7451" s="6">
        <v>4</v>
      </c>
      <c r="J7451" s="6">
        <v>75869.039999999994</v>
      </c>
      <c r="K7451" s="5">
        <f t="shared" si="813"/>
        <v>1365.6427199999998</v>
      </c>
      <c r="L7451" s="7">
        <v>3.03</v>
      </c>
      <c r="M7451" s="7">
        <v>3198</v>
      </c>
      <c r="N7451" s="3">
        <v>45541</v>
      </c>
      <c r="O7451" s="4" t="str">
        <f t="shared" si="814"/>
        <v>2024-09</v>
      </c>
      <c r="P7451" s="4" t="str">
        <f t="shared" si="815"/>
        <v>09</v>
      </c>
      <c r="Q7451" s="4" t="str">
        <f t="shared" si="816"/>
        <v>September</v>
      </c>
      <c r="R7451" s="30" t="str">
        <f t="shared" si="817"/>
        <v>06</v>
      </c>
      <c r="W7451" t="str">
        <f t="shared" si="818"/>
        <v>ok</v>
      </c>
    </row>
    <row r="7452" spans="1:23" x14ac:dyDescent="0.3">
      <c r="A7452" t="s">
        <v>7494</v>
      </c>
      <c r="B7452" t="s">
        <v>36</v>
      </c>
      <c r="C7452" t="s">
        <v>18</v>
      </c>
      <c r="D7452" t="s">
        <v>37</v>
      </c>
      <c r="E7452" t="s">
        <v>45</v>
      </c>
      <c r="F7452" t="s">
        <v>60</v>
      </c>
      <c r="G7452" s="5">
        <v>876.57</v>
      </c>
      <c r="H7452" s="5">
        <f t="shared" si="812"/>
        <v>15.77826</v>
      </c>
      <c r="I7452" s="6">
        <v>4</v>
      </c>
      <c r="J7452" s="6">
        <v>3506.28</v>
      </c>
      <c r="K7452" s="5">
        <f t="shared" si="813"/>
        <v>63.113039999999998</v>
      </c>
      <c r="L7452" s="7">
        <v>1.95</v>
      </c>
      <c r="M7452" s="7">
        <v>3097</v>
      </c>
      <c r="N7452" s="3">
        <v>45334</v>
      </c>
      <c r="O7452" s="4" t="str">
        <f t="shared" si="814"/>
        <v>2024-02</v>
      </c>
      <c r="P7452" s="4" t="str">
        <f t="shared" si="815"/>
        <v>02</v>
      </c>
      <c r="Q7452" s="4" t="str">
        <f t="shared" si="816"/>
        <v>February</v>
      </c>
      <c r="R7452" s="30" t="str">
        <f t="shared" si="817"/>
        <v>12</v>
      </c>
      <c r="W7452" t="str">
        <f t="shared" si="818"/>
        <v>ok</v>
      </c>
    </row>
    <row r="7453" spans="1:23" x14ac:dyDescent="0.3">
      <c r="A7453" t="s">
        <v>7495</v>
      </c>
      <c r="B7453" t="s">
        <v>36</v>
      </c>
      <c r="C7453" t="s">
        <v>18</v>
      </c>
      <c r="D7453" t="s">
        <v>37</v>
      </c>
      <c r="E7453" t="s">
        <v>14</v>
      </c>
      <c r="F7453" t="s">
        <v>21</v>
      </c>
      <c r="G7453" s="5">
        <v>921.24</v>
      </c>
      <c r="H7453" s="5">
        <f t="shared" si="812"/>
        <v>16.582319999999999</v>
      </c>
      <c r="I7453" s="6">
        <v>4</v>
      </c>
      <c r="J7453" s="6">
        <v>3684.96</v>
      </c>
      <c r="K7453" s="5">
        <f t="shared" si="813"/>
        <v>66.329279999999997</v>
      </c>
      <c r="L7453" s="7">
        <v>3.61</v>
      </c>
      <c r="M7453" s="7">
        <v>3088</v>
      </c>
      <c r="N7453" s="3">
        <v>45375</v>
      </c>
      <c r="O7453" s="4" t="str">
        <f t="shared" si="814"/>
        <v>2024-03</v>
      </c>
      <c r="P7453" s="4" t="str">
        <f t="shared" si="815"/>
        <v>03</v>
      </c>
      <c r="Q7453" s="4" t="str">
        <f t="shared" si="816"/>
        <v>March</v>
      </c>
      <c r="R7453" s="30" t="str">
        <f t="shared" si="817"/>
        <v>24</v>
      </c>
      <c r="W7453" t="str">
        <f t="shared" si="818"/>
        <v>ok</v>
      </c>
    </row>
    <row r="7454" spans="1:23" x14ac:dyDescent="0.3">
      <c r="A7454" t="s">
        <v>7496</v>
      </c>
      <c r="B7454" t="s">
        <v>28</v>
      </c>
      <c r="C7454" t="s">
        <v>29</v>
      </c>
      <c r="D7454" t="s">
        <v>30</v>
      </c>
      <c r="E7454" t="s">
        <v>14</v>
      </c>
      <c r="F7454" t="s">
        <v>38</v>
      </c>
      <c r="G7454" s="5">
        <v>7287.22</v>
      </c>
      <c r="H7454" s="5">
        <f t="shared" si="812"/>
        <v>131.16996</v>
      </c>
      <c r="I7454" s="6">
        <v>4</v>
      </c>
      <c r="J7454" s="6">
        <v>29148.880000000001</v>
      </c>
      <c r="K7454" s="5">
        <f t="shared" si="813"/>
        <v>524.67984000000001</v>
      </c>
      <c r="L7454" s="7">
        <v>1.42</v>
      </c>
      <c r="M7454" s="7">
        <v>2834</v>
      </c>
      <c r="N7454" s="3">
        <v>45553</v>
      </c>
      <c r="O7454" s="4" t="str">
        <f t="shared" si="814"/>
        <v>2024-09</v>
      </c>
      <c r="P7454" s="4" t="str">
        <f t="shared" si="815"/>
        <v>09</v>
      </c>
      <c r="Q7454" s="4" t="str">
        <f t="shared" si="816"/>
        <v>September</v>
      </c>
      <c r="R7454" s="30" t="str">
        <f t="shared" si="817"/>
        <v>18</v>
      </c>
      <c r="W7454" t="str">
        <f t="shared" si="818"/>
        <v>ok</v>
      </c>
    </row>
    <row r="7455" spans="1:23" x14ac:dyDescent="0.3">
      <c r="A7455" t="s">
        <v>7497</v>
      </c>
      <c r="B7455" t="s">
        <v>17</v>
      </c>
      <c r="C7455" t="s">
        <v>18</v>
      </c>
      <c r="D7455" t="s">
        <v>19</v>
      </c>
      <c r="E7455" t="s">
        <v>14</v>
      </c>
      <c r="F7455" t="s">
        <v>38</v>
      </c>
      <c r="G7455" s="5">
        <v>19294.93</v>
      </c>
      <c r="H7455" s="5">
        <f t="shared" si="812"/>
        <v>347.30874</v>
      </c>
      <c r="I7455" s="6">
        <v>1</v>
      </c>
      <c r="J7455" s="6">
        <v>19294.93</v>
      </c>
      <c r="K7455" s="5">
        <f t="shared" si="813"/>
        <v>347.30874</v>
      </c>
      <c r="L7455" s="7">
        <v>1.82</v>
      </c>
      <c r="M7455" s="7">
        <v>2414</v>
      </c>
      <c r="N7455" s="3">
        <v>45417</v>
      </c>
      <c r="O7455" s="4" t="str">
        <f t="shared" si="814"/>
        <v>2024-05</v>
      </c>
      <c r="P7455" s="4" t="str">
        <f t="shared" si="815"/>
        <v>05</v>
      </c>
      <c r="Q7455" s="4" t="str">
        <f t="shared" si="816"/>
        <v>May</v>
      </c>
      <c r="R7455" s="30" t="str">
        <f t="shared" si="817"/>
        <v>05</v>
      </c>
      <c r="W7455" t="str">
        <f t="shared" si="818"/>
        <v>ok</v>
      </c>
    </row>
    <row r="7456" spans="1:23" x14ac:dyDescent="0.3">
      <c r="A7456" t="s">
        <v>7498</v>
      </c>
      <c r="B7456" t="s">
        <v>36</v>
      </c>
      <c r="C7456" t="s">
        <v>18</v>
      </c>
      <c r="D7456" t="s">
        <v>37</v>
      </c>
      <c r="E7456" t="s">
        <v>45</v>
      </c>
      <c r="F7456" t="s">
        <v>21</v>
      </c>
      <c r="G7456" s="5">
        <v>1998.88</v>
      </c>
      <c r="H7456" s="5">
        <f t="shared" si="812"/>
        <v>35.979839999999996</v>
      </c>
      <c r="I7456" s="6">
        <v>1</v>
      </c>
      <c r="J7456" s="6">
        <v>1998.88</v>
      </c>
      <c r="K7456" s="5">
        <f t="shared" si="813"/>
        <v>35.979839999999996</v>
      </c>
      <c r="L7456" s="7">
        <v>4.34</v>
      </c>
      <c r="M7456" s="7">
        <v>4884</v>
      </c>
      <c r="N7456" s="3">
        <v>45379</v>
      </c>
      <c r="O7456" s="4" t="str">
        <f t="shared" si="814"/>
        <v>2024-03</v>
      </c>
      <c r="P7456" s="4" t="str">
        <f t="shared" si="815"/>
        <v>03</v>
      </c>
      <c r="Q7456" s="4" t="str">
        <f t="shared" si="816"/>
        <v>March</v>
      </c>
      <c r="R7456" s="30" t="str">
        <f t="shared" si="817"/>
        <v>28</v>
      </c>
      <c r="W7456" t="str">
        <f t="shared" si="818"/>
        <v>ok</v>
      </c>
    </row>
    <row r="7457" spans="1:23" x14ac:dyDescent="0.3">
      <c r="A7457" t="s">
        <v>7499</v>
      </c>
      <c r="B7457" t="s">
        <v>47</v>
      </c>
      <c r="C7457" t="s">
        <v>12</v>
      </c>
      <c r="D7457" t="s">
        <v>48</v>
      </c>
      <c r="E7457" t="s">
        <v>45</v>
      </c>
      <c r="F7457" t="s">
        <v>21</v>
      </c>
      <c r="G7457" s="5">
        <v>18549.79</v>
      </c>
      <c r="H7457" s="5">
        <f t="shared" si="812"/>
        <v>333.89621999999997</v>
      </c>
      <c r="I7457" s="6">
        <v>3</v>
      </c>
      <c r="J7457" s="6">
        <v>55649.37</v>
      </c>
      <c r="K7457" s="5">
        <f t="shared" si="813"/>
        <v>1001.6886599999999</v>
      </c>
      <c r="L7457" s="7">
        <v>4.67</v>
      </c>
      <c r="M7457" s="7">
        <v>1897</v>
      </c>
      <c r="N7457" s="3">
        <v>45441</v>
      </c>
      <c r="O7457" s="4" t="str">
        <f t="shared" si="814"/>
        <v>2024-05</v>
      </c>
      <c r="P7457" s="4" t="str">
        <f t="shared" si="815"/>
        <v>05</v>
      </c>
      <c r="Q7457" s="4" t="str">
        <f t="shared" si="816"/>
        <v>May</v>
      </c>
      <c r="R7457" s="30" t="str">
        <f t="shared" si="817"/>
        <v>29</v>
      </c>
      <c r="W7457" t="str">
        <f t="shared" si="818"/>
        <v>ok</v>
      </c>
    </row>
    <row r="7458" spans="1:23" x14ac:dyDescent="0.3">
      <c r="A7458" t="s">
        <v>7500</v>
      </c>
      <c r="B7458" t="s">
        <v>33</v>
      </c>
      <c r="C7458" t="s">
        <v>12</v>
      </c>
      <c r="D7458" t="s">
        <v>34</v>
      </c>
      <c r="E7458" t="s">
        <v>45</v>
      </c>
      <c r="F7458" t="s">
        <v>21</v>
      </c>
      <c r="G7458" s="5">
        <v>12464.17</v>
      </c>
      <c r="H7458" s="5">
        <f t="shared" si="812"/>
        <v>224.35505999999998</v>
      </c>
      <c r="I7458" s="6">
        <v>5</v>
      </c>
      <c r="J7458" s="6">
        <v>62320.85</v>
      </c>
      <c r="K7458" s="5">
        <f t="shared" si="813"/>
        <v>1121.7752999999998</v>
      </c>
      <c r="L7458" s="7">
        <v>1.78</v>
      </c>
      <c r="M7458" s="7">
        <v>890</v>
      </c>
      <c r="N7458" s="3">
        <v>45460</v>
      </c>
      <c r="O7458" s="4" t="str">
        <f t="shared" si="814"/>
        <v>2024-06</v>
      </c>
      <c r="P7458" s="4" t="str">
        <f t="shared" si="815"/>
        <v>06</v>
      </c>
      <c r="Q7458" s="4" t="str">
        <f t="shared" si="816"/>
        <v>June</v>
      </c>
      <c r="R7458" s="30" t="str">
        <f t="shared" si="817"/>
        <v>17</v>
      </c>
      <c r="W7458" t="str">
        <f t="shared" si="818"/>
        <v>ok</v>
      </c>
    </row>
    <row r="7459" spans="1:23" x14ac:dyDescent="0.3">
      <c r="A7459" t="s">
        <v>7501</v>
      </c>
      <c r="B7459" t="s">
        <v>33</v>
      </c>
      <c r="C7459" t="s">
        <v>12</v>
      </c>
      <c r="D7459" t="s">
        <v>34</v>
      </c>
      <c r="E7459" t="s">
        <v>14</v>
      </c>
      <c r="F7459" t="s">
        <v>60</v>
      </c>
      <c r="G7459" s="5">
        <v>10670.56</v>
      </c>
      <c r="H7459" s="5">
        <f t="shared" si="812"/>
        <v>192.07007999999999</v>
      </c>
      <c r="I7459" s="6">
        <v>4</v>
      </c>
      <c r="J7459" s="6">
        <v>42682.239999999998</v>
      </c>
      <c r="K7459" s="5">
        <f t="shared" si="813"/>
        <v>768.28031999999996</v>
      </c>
      <c r="L7459" s="7">
        <v>1.51</v>
      </c>
      <c r="M7459" s="7">
        <v>2274</v>
      </c>
      <c r="N7459" s="3">
        <v>45607</v>
      </c>
      <c r="O7459" s="4" t="str">
        <f t="shared" si="814"/>
        <v>2024-11</v>
      </c>
      <c r="P7459" s="4" t="str">
        <f t="shared" si="815"/>
        <v>11</v>
      </c>
      <c r="Q7459" s="4" t="str">
        <f t="shared" si="816"/>
        <v>November</v>
      </c>
      <c r="R7459" s="30" t="str">
        <f t="shared" si="817"/>
        <v>11</v>
      </c>
      <c r="W7459" t="str">
        <f t="shared" si="818"/>
        <v>ok</v>
      </c>
    </row>
    <row r="7460" spans="1:23" x14ac:dyDescent="0.3">
      <c r="A7460" t="s">
        <v>7502</v>
      </c>
      <c r="B7460" t="s">
        <v>33</v>
      </c>
      <c r="C7460" t="s">
        <v>12</v>
      </c>
      <c r="D7460" t="s">
        <v>34</v>
      </c>
      <c r="E7460" t="s">
        <v>20</v>
      </c>
      <c r="F7460" t="s">
        <v>31</v>
      </c>
      <c r="G7460" s="5">
        <v>6473.86</v>
      </c>
      <c r="H7460" s="5">
        <f t="shared" si="812"/>
        <v>116.52947999999999</v>
      </c>
      <c r="I7460" s="6">
        <v>4</v>
      </c>
      <c r="J7460" s="6">
        <v>25895.439999999999</v>
      </c>
      <c r="K7460" s="5">
        <f t="shared" si="813"/>
        <v>466.11791999999997</v>
      </c>
      <c r="L7460" s="7">
        <v>4.88</v>
      </c>
      <c r="M7460" s="7">
        <v>653</v>
      </c>
      <c r="N7460" s="3">
        <v>45419</v>
      </c>
      <c r="O7460" s="4" t="str">
        <f t="shared" si="814"/>
        <v>2024-05</v>
      </c>
      <c r="P7460" s="4" t="str">
        <f t="shared" si="815"/>
        <v>05</v>
      </c>
      <c r="Q7460" s="4" t="str">
        <f t="shared" si="816"/>
        <v>May</v>
      </c>
      <c r="R7460" s="30" t="str">
        <f t="shared" si="817"/>
        <v>07</v>
      </c>
      <c r="W7460" t="str">
        <f t="shared" si="818"/>
        <v>ok</v>
      </c>
    </row>
    <row r="7461" spans="1:23" x14ac:dyDescent="0.3">
      <c r="A7461" t="s">
        <v>7503</v>
      </c>
      <c r="B7461" t="s">
        <v>47</v>
      </c>
      <c r="C7461" t="s">
        <v>12</v>
      </c>
      <c r="D7461" t="s">
        <v>48</v>
      </c>
      <c r="E7461" t="s">
        <v>45</v>
      </c>
      <c r="F7461" t="s">
        <v>31</v>
      </c>
      <c r="G7461" s="5">
        <v>6222.99</v>
      </c>
      <c r="H7461" s="5">
        <f t="shared" si="812"/>
        <v>112.01381999999998</v>
      </c>
      <c r="I7461" s="6">
        <v>2</v>
      </c>
      <c r="J7461" s="6">
        <v>12445.98</v>
      </c>
      <c r="K7461" s="5">
        <f t="shared" si="813"/>
        <v>224.02763999999996</v>
      </c>
      <c r="L7461" s="7">
        <v>2.04</v>
      </c>
      <c r="M7461" s="7">
        <v>1706</v>
      </c>
      <c r="N7461" s="3">
        <v>45384</v>
      </c>
      <c r="O7461" s="4" t="str">
        <f t="shared" si="814"/>
        <v>2024-04</v>
      </c>
      <c r="P7461" s="4" t="str">
        <f t="shared" si="815"/>
        <v>04</v>
      </c>
      <c r="Q7461" s="4" t="str">
        <f t="shared" si="816"/>
        <v>April</v>
      </c>
      <c r="R7461" s="30" t="str">
        <f t="shared" si="817"/>
        <v>02</v>
      </c>
      <c r="W7461" t="str">
        <f t="shared" si="818"/>
        <v>ok</v>
      </c>
    </row>
    <row r="7462" spans="1:23" x14ac:dyDescent="0.3">
      <c r="A7462" t="s">
        <v>7504</v>
      </c>
      <c r="B7462" t="s">
        <v>11</v>
      </c>
      <c r="C7462" t="s">
        <v>12</v>
      </c>
      <c r="D7462" t="s">
        <v>13</v>
      </c>
      <c r="E7462" t="s">
        <v>45</v>
      </c>
      <c r="F7462" t="s">
        <v>26</v>
      </c>
      <c r="G7462" s="5">
        <v>9070.69</v>
      </c>
      <c r="H7462" s="5">
        <f t="shared" si="812"/>
        <v>163.27242000000001</v>
      </c>
      <c r="I7462" s="6">
        <v>2</v>
      </c>
      <c r="J7462" s="6">
        <v>18141.38</v>
      </c>
      <c r="K7462" s="5">
        <f t="shared" si="813"/>
        <v>326.54484000000002</v>
      </c>
      <c r="L7462" s="7">
        <v>3.64</v>
      </c>
      <c r="M7462" s="7">
        <v>3040</v>
      </c>
      <c r="N7462" s="3">
        <v>45545</v>
      </c>
      <c r="O7462" s="4" t="str">
        <f t="shared" si="814"/>
        <v>2024-09</v>
      </c>
      <c r="P7462" s="4" t="str">
        <f t="shared" si="815"/>
        <v>09</v>
      </c>
      <c r="Q7462" s="4" t="str">
        <f t="shared" si="816"/>
        <v>September</v>
      </c>
      <c r="R7462" s="30" t="str">
        <f t="shared" si="817"/>
        <v>10</v>
      </c>
      <c r="W7462" t="str">
        <f t="shared" si="818"/>
        <v>ok</v>
      </c>
    </row>
    <row r="7463" spans="1:23" x14ac:dyDescent="0.3">
      <c r="A7463" t="s">
        <v>7505</v>
      </c>
      <c r="B7463" t="s">
        <v>41</v>
      </c>
      <c r="C7463" t="s">
        <v>42</v>
      </c>
      <c r="D7463" t="s">
        <v>43</v>
      </c>
      <c r="E7463" t="s">
        <v>20</v>
      </c>
      <c r="F7463" t="s">
        <v>26</v>
      </c>
      <c r="G7463" s="5">
        <v>14910.35</v>
      </c>
      <c r="H7463" s="5">
        <f t="shared" si="812"/>
        <v>268.38630000000001</v>
      </c>
      <c r="I7463" s="6">
        <v>5</v>
      </c>
      <c r="J7463" s="6">
        <v>74551.75</v>
      </c>
      <c r="K7463" s="5">
        <f t="shared" si="813"/>
        <v>1341.9315000000001</v>
      </c>
      <c r="L7463" s="7">
        <v>3.67</v>
      </c>
      <c r="M7463" s="7">
        <v>3691</v>
      </c>
      <c r="N7463" s="3">
        <v>45481</v>
      </c>
      <c r="O7463" s="4" t="str">
        <f t="shared" si="814"/>
        <v>2024-07</v>
      </c>
      <c r="P7463" s="4" t="str">
        <f t="shared" si="815"/>
        <v>07</v>
      </c>
      <c r="Q7463" s="4" t="str">
        <f t="shared" si="816"/>
        <v>July</v>
      </c>
      <c r="R7463" s="30" t="str">
        <f t="shared" si="817"/>
        <v>08</v>
      </c>
      <c r="W7463" t="str">
        <f t="shared" si="818"/>
        <v>ok</v>
      </c>
    </row>
    <row r="7464" spans="1:23" x14ac:dyDescent="0.3">
      <c r="A7464" t="s">
        <v>7506</v>
      </c>
      <c r="B7464" t="s">
        <v>17</v>
      </c>
      <c r="C7464" t="s">
        <v>18</v>
      </c>
      <c r="D7464" t="s">
        <v>19</v>
      </c>
      <c r="E7464" t="s">
        <v>14</v>
      </c>
      <c r="F7464" t="s">
        <v>15</v>
      </c>
      <c r="G7464" s="5">
        <v>8841.4500000000007</v>
      </c>
      <c r="H7464" s="5">
        <f t="shared" si="812"/>
        <v>159.14609999999999</v>
      </c>
      <c r="I7464" s="6">
        <v>2</v>
      </c>
      <c r="J7464" s="6">
        <v>17682.900000000001</v>
      </c>
      <c r="K7464" s="5">
        <f t="shared" si="813"/>
        <v>318.29219999999998</v>
      </c>
      <c r="L7464" s="7">
        <v>1.03</v>
      </c>
      <c r="M7464" s="7">
        <v>2599</v>
      </c>
      <c r="N7464" s="3">
        <v>45604</v>
      </c>
      <c r="O7464" s="4" t="str">
        <f t="shared" si="814"/>
        <v>2024-11</v>
      </c>
      <c r="P7464" s="4" t="str">
        <f t="shared" si="815"/>
        <v>11</v>
      </c>
      <c r="Q7464" s="4" t="str">
        <f t="shared" si="816"/>
        <v>November</v>
      </c>
      <c r="R7464" s="30" t="str">
        <f t="shared" si="817"/>
        <v>08</v>
      </c>
      <c r="W7464" t="str">
        <f t="shared" si="818"/>
        <v>ok</v>
      </c>
    </row>
    <row r="7465" spans="1:23" x14ac:dyDescent="0.3">
      <c r="A7465" t="s">
        <v>7507</v>
      </c>
      <c r="B7465" t="s">
        <v>63</v>
      </c>
      <c r="C7465" t="s">
        <v>18</v>
      </c>
      <c r="D7465" t="s">
        <v>64</v>
      </c>
      <c r="E7465" t="s">
        <v>20</v>
      </c>
      <c r="F7465" t="s">
        <v>26</v>
      </c>
      <c r="G7465" s="5">
        <v>16209.14</v>
      </c>
      <c r="H7465" s="5">
        <f t="shared" si="812"/>
        <v>291.76451999999995</v>
      </c>
      <c r="I7465" s="6">
        <v>5</v>
      </c>
      <c r="J7465" s="6">
        <v>81045.7</v>
      </c>
      <c r="K7465" s="5">
        <f t="shared" si="813"/>
        <v>1458.8225999999997</v>
      </c>
      <c r="L7465" s="7">
        <v>4.08</v>
      </c>
      <c r="M7465" s="7">
        <v>3520</v>
      </c>
      <c r="N7465" s="3">
        <v>45625</v>
      </c>
      <c r="O7465" s="4" t="str">
        <f t="shared" si="814"/>
        <v>2024-11</v>
      </c>
      <c r="P7465" s="4" t="str">
        <f t="shared" si="815"/>
        <v>11</v>
      </c>
      <c r="Q7465" s="4" t="str">
        <f t="shared" si="816"/>
        <v>November</v>
      </c>
      <c r="R7465" s="30" t="str">
        <f t="shared" si="817"/>
        <v>29</v>
      </c>
      <c r="W7465" t="str">
        <f t="shared" si="818"/>
        <v>ok</v>
      </c>
    </row>
    <row r="7466" spans="1:23" x14ac:dyDescent="0.3">
      <c r="A7466" t="s">
        <v>7508</v>
      </c>
      <c r="B7466" t="s">
        <v>41</v>
      </c>
      <c r="C7466" t="s">
        <v>42</v>
      </c>
      <c r="D7466" t="s">
        <v>43</v>
      </c>
      <c r="E7466" t="s">
        <v>20</v>
      </c>
      <c r="F7466" t="s">
        <v>31</v>
      </c>
      <c r="G7466" s="5">
        <v>16003</v>
      </c>
      <c r="H7466" s="5">
        <f t="shared" si="812"/>
        <v>288.05399999999997</v>
      </c>
      <c r="I7466" s="6">
        <v>5</v>
      </c>
      <c r="J7466" s="6">
        <v>80015</v>
      </c>
      <c r="K7466" s="5">
        <f t="shared" si="813"/>
        <v>1440.27</v>
      </c>
      <c r="L7466" s="7">
        <v>1.1299999999999999</v>
      </c>
      <c r="M7466" s="7">
        <v>2033</v>
      </c>
      <c r="N7466" s="3">
        <v>45599</v>
      </c>
      <c r="O7466" s="4" t="str">
        <f t="shared" si="814"/>
        <v>2024-11</v>
      </c>
      <c r="P7466" s="4" t="str">
        <f t="shared" si="815"/>
        <v>11</v>
      </c>
      <c r="Q7466" s="4" t="str">
        <f t="shared" si="816"/>
        <v>November</v>
      </c>
      <c r="R7466" s="30" t="str">
        <f t="shared" si="817"/>
        <v>03</v>
      </c>
      <c r="W7466" t="str">
        <f t="shared" si="818"/>
        <v>ok</v>
      </c>
    </row>
    <row r="7467" spans="1:23" x14ac:dyDescent="0.3">
      <c r="A7467" t="s">
        <v>7509</v>
      </c>
      <c r="B7467" t="s">
        <v>11</v>
      </c>
      <c r="C7467" t="s">
        <v>12</v>
      </c>
      <c r="D7467" t="s">
        <v>13</v>
      </c>
      <c r="E7467" t="s">
        <v>14</v>
      </c>
      <c r="F7467" t="s">
        <v>38</v>
      </c>
      <c r="G7467" s="5">
        <v>10971.33</v>
      </c>
      <c r="H7467" s="5">
        <f t="shared" si="812"/>
        <v>197.48393999999999</v>
      </c>
      <c r="I7467" s="6">
        <v>1</v>
      </c>
      <c r="J7467" s="6">
        <v>10971.33</v>
      </c>
      <c r="K7467" s="5">
        <f t="shared" si="813"/>
        <v>197.48393999999999</v>
      </c>
      <c r="L7467" s="7">
        <v>1.0900000000000001</v>
      </c>
      <c r="M7467" s="7">
        <v>2228</v>
      </c>
      <c r="N7467" s="3">
        <v>45368</v>
      </c>
      <c r="O7467" s="4" t="str">
        <f t="shared" si="814"/>
        <v>2024-03</v>
      </c>
      <c r="P7467" s="4" t="str">
        <f t="shared" si="815"/>
        <v>03</v>
      </c>
      <c r="Q7467" s="4" t="str">
        <f t="shared" si="816"/>
        <v>March</v>
      </c>
      <c r="R7467" s="30" t="str">
        <f t="shared" si="817"/>
        <v>17</v>
      </c>
      <c r="W7467" t="str">
        <f t="shared" si="818"/>
        <v>ok</v>
      </c>
    </row>
    <row r="7468" spans="1:23" x14ac:dyDescent="0.3">
      <c r="A7468" t="s">
        <v>7510</v>
      </c>
      <c r="B7468" t="s">
        <v>41</v>
      </c>
      <c r="C7468" t="s">
        <v>42</v>
      </c>
      <c r="D7468" t="s">
        <v>43</v>
      </c>
      <c r="E7468" t="s">
        <v>20</v>
      </c>
      <c r="F7468" t="s">
        <v>31</v>
      </c>
      <c r="G7468" s="5">
        <v>17253.13</v>
      </c>
      <c r="H7468" s="5">
        <f t="shared" si="812"/>
        <v>310.55633999999998</v>
      </c>
      <c r="I7468" s="6">
        <v>3</v>
      </c>
      <c r="J7468" s="6">
        <v>51759.39</v>
      </c>
      <c r="K7468" s="5">
        <f t="shared" si="813"/>
        <v>931.66901999999993</v>
      </c>
      <c r="L7468" s="7">
        <v>2.1</v>
      </c>
      <c r="M7468" s="7">
        <v>3558</v>
      </c>
      <c r="N7468" s="3">
        <v>45536</v>
      </c>
      <c r="O7468" s="4" t="str">
        <f t="shared" si="814"/>
        <v>2024-09</v>
      </c>
      <c r="P7468" s="4" t="str">
        <f t="shared" si="815"/>
        <v>09</v>
      </c>
      <c r="Q7468" s="4" t="str">
        <f t="shared" si="816"/>
        <v>September</v>
      </c>
      <c r="R7468" s="30" t="str">
        <f t="shared" si="817"/>
        <v>01</v>
      </c>
      <c r="W7468" t="str">
        <f t="shared" si="818"/>
        <v>ok</v>
      </c>
    </row>
    <row r="7469" spans="1:23" x14ac:dyDescent="0.3">
      <c r="A7469" t="s">
        <v>7511</v>
      </c>
      <c r="B7469" t="s">
        <v>41</v>
      </c>
      <c r="C7469" t="s">
        <v>42</v>
      </c>
      <c r="D7469" t="s">
        <v>43</v>
      </c>
      <c r="E7469" t="s">
        <v>45</v>
      </c>
      <c r="F7469" t="s">
        <v>15</v>
      </c>
      <c r="G7469" s="5">
        <v>16713.939999999999</v>
      </c>
      <c r="H7469" s="5">
        <f t="shared" si="812"/>
        <v>300.85091999999997</v>
      </c>
      <c r="I7469" s="6">
        <v>2</v>
      </c>
      <c r="J7469" s="6">
        <v>33427.879999999997</v>
      </c>
      <c r="K7469" s="5">
        <f t="shared" si="813"/>
        <v>601.70183999999995</v>
      </c>
      <c r="L7469" s="7">
        <v>3.65</v>
      </c>
      <c r="M7469" s="7">
        <v>1614</v>
      </c>
      <c r="N7469" s="3">
        <v>45629</v>
      </c>
      <c r="O7469" s="4" t="str">
        <f t="shared" si="814"/>
        <v>2024-12</v>
      </c>
      <c r="P7469" s="4" t="str">
        <f t="shared" si="815"/>
        <v>12</v>
      </c>
      <c r="Q7469" s="4" t="str">
        <f t="shared" si="816"/>
        <v>December</v>
      </c>
      <c r="R7469" s="30" t="str">
        <f t="shared" si="817"/>
        <v>03</v>
      </c>
      <c r="W7469" t="str">
        <f t="shared" si="818"/>
        <v>ok</v>
      </c>
    </row>
    <row r="7470" spans="1:23" x14ac:dyDescent="0.3">
      <c r="A7470" t="s">
        <v>7512</v>
      </c>
      <c r="B7470" t="s">
        <v>11</v>
      </c>
      <c r="C7470" t="s">
        <v>12</v>
      </c>
      <c r="D7470" t="s">
        <v>13</v>
      </c>
      <c r="E7470" t="s">
        <v>45</v>
      </c>
      <c r="F7470" t="s">
        <v>15</v>
      </c>
      <c r="G7470" s="5">
        <v>11129.22</v>
      </c>
      <c r="H7470" s="5">
        <f t="shared" si="812"/>
        <v>200.32595999999998</v>
      </c>
      <c r="I7470" s="6">
        <v>3</v>
      </c>
      <c r="J7470" s="6">
        <v>33387.660000000003</v>
      </c>
      <c r="K7470" s="5">
        <f t="shared" si="813"/>
        <v>600.97787999999991</v>
      </c>
      <c r="L7470" s="7">
        <v>4.4000000000000004</v>
      </c>
      <c r="M7470" s="7">
        <v>1508</v>
      </c>
      <c r="N7470" s="3">
        <v>45557</v>
      </c>
      <c r="O7470" s="4" t="str">
        <f t="shared" si="814"/>
        <v>2024-09</v>
      </c>
      <c r="P7470" s="4" t="str">
        <f t="shared" si="815"/>
        <v>09</v>
      </c>
      <c r="Q7470" s="4" t="str">
        <f t="shared" si="816"/>
        <v>September</v>
      </c>
      <c r="R7470" s="30" t="str">
        <f t="shared" si="817"/>
        <v>22</v>
      </c>
      <c r="W7470" t="str">
        <f t="shared" si="818"/>
        <v>ok</v>
      </c>
    </row>
    <row r="7471" spans="1:23" x14ac:dyDescent="0.3">
      <c r="A7471" t="s">
        <v>7513</v>
      </c>
      <c r="B7471" t="s">
        <v>17</v>
      </c>
      <c r="C7471" t="s">
        <v>18</v>
      </c>
      <c r="D7471" t="s">
        <v>19</v>
      </c>
      <c r="E7471" t="s">
        <v>14</v>
      </c>
      <c r="F7471" t="s">
        <v>21</v>
      </c>
      <c r="G7471" s="5">
        <v>8631.85</v>
      </c>
      <c r="H7471" s="5">
        <f t="shared" si="812"/>
        <v>155.3733</v>
      </c>
      <c r="I7471" s="6">
        <v>5</v>
      </c>
      <c r="J7471" s="6">
        <v>43159.25</v>
      </c>
      <c r="K7471" s="5">
        <f t="shared" si="813"/>
        <v>776.86649999999997</v>
      </c>
      <c r="L7471" s="7">
        <v>3.71</v>
      </c>
      <c r="M7471" s="7">
        <v>279</v>
      </c>
      <c r="N7471" s="3">
        <v>45603</v>
      </c>
      <c r="O7471" s="4" t="str">
        <f t="shared" si="814"/>
        <v>2024-11</v>
      </c>
      <c r="P7471" s="4" t="str">
        <f t="shared" si="815"/>
        <v>11</v>
      </c>
      <c r="Q7471" s="4" t="str">
        <f t="shared" si="816"/>
        <v>November</v>
      </c>
      <c r="R7471" s="30" t="str">
        <f t="shared" si="817"/>
        <v>07</v>
      </c>
      <c r="W7471" t="str">
        <f t="shared" si="818"/>
        <v>ok</v>
      </c>
    </row>
    <row r="7472" spans="1:23" x14ac:dyDescent="0.3">
      <c r="A7472" t="s">
        <v>7514</v>
      </c>
      <c r="B7472" t="s">
        <v>33</v>
      </c>
      <c r="C7472" t="s">
        <v>12</v>
      </c>
      <c r="D7472" t="s">
        <v>34</v>
      </c>
      <c r="E7472" t="s">
        <v>45</v>
      </c>
      <c r="F7472" t="s">
        <v>26</v>
      </c>
      <c r="G7472" s="5">
        <v>12633.01</v>
      </c>
      <c r="H7472" s="5">
        <f t="shared" si="812"/>
        <v>227.39417999999998</v>
      </c>
      <c r="I7472" s="6">
        <v>1</v>
      </c>
      <c r="J7472" s="6">
        <v>12633.01</v>
      </c>
      <c r="K7472" s="5">
        <f t="shared" si="813"/>
        <v>227.39417999999998</v>
      </c>
      <c r="L7472" s="7">
        <v>2</v>
      </c>
      <c r="M7472" s="7">
        <v>4650</v>
      </c>
      <c r="N7472" s="3">
        <v>45359</v>
      </c>
      <c r="O7472" s="4" t="str">
        <f t="shared" si="814"/>
        <v>2024-03</v>
      </c>
      <c r="P7472" s="4" t="str">
        <f t="shared" si="815"/>
        <v>03</v>
      </c>
      <c r="Q7472" s="4" t="str">
        <f t="shared" si="816"/>
        <v>March</v>
      </c>
      <c r="R7472" s="30" t="str">
        <f t="shared" si="817"/>
        <v>08</v>
      </c>
      <c r="W7472" t="str">
        <f t="shared" si="818"/>
        <v>ok</v>
      </c>
    </row>
    <row r="7473" spans="1:23" x14ac:dyDescent="0.3">
      <c r="A7473" t="s">
        <v>7515</v>
      </c>
      <c r="B7473" t="s">
        <v>41</v>
      </c>
      <c r="C7473" t="s">
        <v>42</v>
      </c>
      <c r="D7473" t="s">
        <v>43</v>
      </c>
      <c r="E7473" t="s">
        <v>45</v>
      </c>
      <c r="F7473" t="s">
        <v>21</v>
      </c>
      <c r="G7473" s="5">
        <v>10803.18</v>
      </c>
      <c r="H7473" s="5">
        <f t="shared" si="812"/>
        <v>194.45723999999998</v>
      </c>
      <c r="I7473" s="6">
        <v>2</v>
      </c>
      <c r="J7473" s="6">
        <v>21606.36</v>
      </c>
      <c r="K7473" s="5">
        <f t="shared" si="813"/>
        <v>388.91447999999997</v>
      </c>
      <c r="L7473" s="7">
        <v>3.12</v>
      </c>
      <c r="M7473" s="7">
        <v>1153</v>
      </c>
      <c r="N7473" s="3">
        <v>45353</v>
      </c>
      <c r="O7473" s="4" t="str">
        <f t="shared" si="814"/>
        <v>2024-03</v>
      </c>
      <c r="P7473" s="4" t="str">
        <f t="shared" si="815"/>
        <v>03</v>
      </c>
      <c r="Q7473" s="4" t="str">
        <f t="shared" si="816"/>
        <v>March</v>
      </c>
      <c r="R7473" s="30" t="str">
        <f t="shared" si="817"/>
        <v>02</v>
      </c>
      <c r="W7473" t="str">
        <f t="shared" si="818"/>
        <v>ok</v>
      </c>
    </row>
    <row r="7474" spans="1:23" x14ac:dyDescent="0.3">
      <c r="A7474" t="s">
        <v>7516</v>
      </c>
      <c r="B7474" t="s">
        <v>36</v>
      </c>
      <c r="C7474" t="s">
        <v>18</v>
      </c>
      <c r="D7474" t="s">
        <v>37</v>
      </c>
      <c r="E7474" t="s">
        <v>20</v>
      </c>
      <c r="F7474" t="s">
        <v>38</v>
      </c>
      <c r="G7474" s="5">
        <v>3897.57</v>
      </c>
      <c r="H7474" s="5">
        <f t="shared" si="812"/>
        <v>70.156260000000003</v>
      </c>
      <c r="I7474" s="6">
        <v>1</v>
      </c>
      <c r="J7474" s="6">
        <v>3897.57</v>
      </c>
      <c r="K7474" s="5">
        <f t="shared" si="813"/>
        <v>70.156260000000003</v>
      </c>
      <c r="L7474" s="7">
        <v>2.91</v>
      </c>
      <c r="M7474" s="7">
        <v>4671</v>
      </c>
      <c r="N7474" s="3">
        <v>45469</v>
      </c>
      <c r="O7474" s="4" t="str">
        <f t="shared" si="814"/>
        <v>2024-06</v>
      </c>
      <c r="P7474" s="4" t="str">
        <f t="shared" si="815"/>
        <v>06</v>
      </c>
      <c r="Q7474" s="4" t="str">
        <f t="shared" si="816"/>
        <v>June</v>
      </c>
      <c r="R7474" s="30" t="str">
        <f t="shared" si="817"/>
        <v>26</v>
      </c>
      <c r="W7474" t="str">
        <f t="shared" si="818"/>
        <v>ok</v>
      </c>
    </row>
    <row r="7475" spans="1:23" x14ac:dyDescent="0.3">
      <c r="A7475" t="s">
        <v>7517</v>
      </c>
      <c r="B7475" t="s">
        <v>47</v>
      </c>
      <c r="C7475" t="s">
        <v>12</v>
      </c>
      <c r="D7475" t="s">
        <v>48</v>
      </c>
      <c r="E7475" t="s">
        <v>20</v>
      </c>
      <c r="F7475" t="s">
        <v>60</v>
      </c>
      <c r="G7475" s="5">
        <v>1966.26</v>
      </c>
      <c r="H7475" s="5">
        <f t="shared" si="812"/>
        <v>35.392679999999999</v>
      </c>
      <c r="I7475" s="6">
        <v>1</v>
      </c>
      <c r="J7475" s="6">
        <v>1966.26</v>
      </c>
      <c r="K7475" s="5">
        <f t="shared" si="813"/>
        <v>35.392679999999999</v>
      </c>
      <c r="L7475" s="7">
        <v>2.08</v>
      </c>
      <c r="M7475" s="7">
        <v>418</v>
      </c>
      <c r="N7475" s="3">
        <v>45353</v>
      </c>
      <c r="O7475" s="4" t="str">
        <f t="shared" si="814"/>
        <v>2024-03</v>
      </c>
      <c r="P7475" s="4" t="str">
        <f t="shared" si="815"/>
        <v>03</v>
      </c>
      <c r="Q7475" s="4" t="str">
        <f t="shared" si="816"/>
        <v>March</v>
      </c>
      <c r="R7475" s="30" t="str">
        <f t="shared" si="817"/>
        <v>02</v>
      </c>
      <c r="W7475" t="str">
        <f t="shared" si="818"/>
        <v>ok</v>
      </c>
    </row>
    <row r="7476" spans="1:23" x14ac:dyDescent="0.3">
      <c r="A7476" t="s">
        <v>7518</v>
      </c>
      <c r="B7476" t="s">
        <v>28</v>
      </c>
      <c r="C7476" t="s">
        <v>29</v>
      </c>
      <c r="D7476" t="s">
        <v>30</v>
      </c>
      <c r="E7476" t="s">
        <v>45</v>
      </c>
      <c r="F7476" t="s">
        <v>31</v>
      </c>
      <c r="G7476" s="5">
        <v>12765.23</v>
      </c>
      <c r="H7476" s="5">
        <f t="shared" si="812"/>
        <v>229.77413999999999</v>
      </c>
      <c r="I7476" s="6">
        <v>2</v>
      </c>
      <c r="J7476" s="6">
        <v>25530.46</v>
      </c>
      <c r="K7476" s="5">
        <f t="shared" si="813"/>
        <v>459.54827999999998</v>
      </c>
      <c r="L7476" s="7">
        <v>4.46</v>
      </c>
      <c r="M7476" s="7">
        <v>4949</v>
      </c>
      <c r="N7476" s="3">
        <v>45304</v>
      </c>
      <c r="O7476" s="4" t="str">
        <f t="shared" si="814"/>
        <v>2024-01</v>
      </c>
      <c r="P7476" s="4" t="str">
        <f t="shared" si="815"/>
        <v>01</v>
      </c>
      <c r="Q7476" s="4" t="str">
        <f t="shared" si="816"/>
        <v>January</v>
      </c>
      <c r="R7476" s="30" t="str">
        <f t="shared" si="817"/>
        <v>13</v>
      </c>
      <c r="W7476" t="str">
        <f t="shared" si="818"/>
        <v>ok</v>
      </c>
    </row>
    <row r="7477" spans="1:23" x14ac:dyDescent="0.3">
      <c r="A7477" t="s">
        <v>7519</v>
      </c>
      <c r="B7477" t="s">
        <v>36</v>
      </c>
      <c r="C7477" t="s">
        <v>18</v>
      </c>
      <c r="D7477" t="s">
        <v>37</v>
      </c>
      <c r="E7477" t="s">
        <v>20</v>
      </c>
      <c r="F7477" t="s">
        <v>26</v>
      </c>
      <c r="G7477" s="5">
        <v>12967.11</v>
      </c>
      <c r="H7477" s="5">
        <f t="shared" si="812"/>
        <v>233.40797999999998</v>
      </c>
      <c r="I7477" s="6">
        <v>1</v>
      </c>
      <c r="J7477" s="6">
        <v>12967.11</v>
      </c>
      <c r="K7477" s="5">
        <f t="shared" si="813"/>
        <v>233.40797999999998</v>
      </c>
      <c r="L7477" s="7">
        <v>3.35</v>
      </c>
      <c r="M7477" s="7">
        <v>585</v>
      </c>
      <c r="N7477" s="3">
        <v>45391</v>
      </c>
      <c r="O7477" s="4" t="str">
        <f t="shared" si="814"/>
        <v>2024-04</v>
      </c>
      <c r="P7477" s="4" t="str">
        <f t="shared" si="815"/>
        <v>04</v>
      </c>
      <c r="Q7477" s="4" t="str">
        <f t="shared" si="816"/>
        <v>April</v>
      </c>
      <c r="R7477" s="30" t="str">
        <f t="shared" si="817"/>
        <v>09</v>
      </c>
      <c r="W7477" t="str">
        <f t="shared" si="818"/>
        <v>ok</v>
      </c>
    </row>
    <row r="7478" spans="1:23" x14ac:dyDescent="0.3">
      <c r="A7478" t="s">
        <v>7520</v>
      </c>
      <c r="B7478" t="s">
        <v>63</v>
      </c>
      <c r="C7478" t="s">
        <v>18</v>
      </c>
      <c r="D7478" t="s">
        <v>64</v>
      </c>
      <c r="E7478" t="s">
        <v>45</v>
      </c>
      <c r="F7478" t="s">
        <v>21</v>
      </c>
      <c r="G7478" s="5">
        <v>7424.96</v>
      </c>
      <c r="H7478" s="5">
        <f t="shared" si="812"/>
        <v>133.64928</v>
      </c>
      <c r="I7478" s="6">
        <v>1</v>
      </c>
      <c r="J7478" s="6">
        <v>7424.96</v>
      </c>
      <c r="K7478" s="5">
        <f t="shared" si="813"/>
        <v>133.64928</v>
      </c>
      <c r="L7478" s="7">
        <v>4.68</v>
      </c>
      <c r="M7478" s="7">
        <v>297</v>
      </c>
      <c r="N7478" s="3">
        <v>45555</v>
      </c>
      <c r="O7478" s="4" t="str">
        <f t="shared" si="814"/>
        <v>2024-09</v>
      </c>
      <c r="P7478" s="4" t="str">
        <f t="shared" si="815"/>
        <v>09</v>
      </c>
      <c r="Q7478" s="4" t="str">
        <f t="shared" si="816"/>
        <v>September</v>
      </c>
      <c r="R7478" s="30" t="str">
        <f t="shared" si="817"/>
        <v>20</v>
      </c>
      <c r="W7478" t="str">
        <f t="shared" si="818"/>
        <v>ok</v>
      </c>
    </row>
    <row r="7479" spans="1:23" x14ac:dyDescent="0.3">
      <c r="A7479" t="s">
        <v>7521</v>
      </c>
      <c r="B7479" t="s">
        <v>23</v>
      </c>
      <c r="C7479" t="s">
        <v>24</v>
      </c>
      <c r="D7479" t="s">
        <v>25</v>
      </c>
      <c r="E7479" t="s">
        <v>14</v>
      </c>
      <c r="F7479" t="s">
        <v>15</v>
      </c>
      <c r="G7479" s="5">
        <v>4607.97</v>
      </c>
      <c r="H7479" s="5">
        <f t="shared" si="812"/>
        <v>82.943460000000002</v>
      </c>
      <c r="I7479" s="6">
        <v>2</v>
      </c>
      <c r="J7479" s="6">
        <v>9215.94</v>
      </c>
      <c r="K7479" s="5">
        <f t="shared" si="813"/>
        <v>165.88692</v>
      </c>
      <c r="L7479" s="7">
        <v>2.77</v>
      </c>
      <c r="M7479" s="7">
        <v>4638</v>
      </c>
      <c r="N7479" s="3">
        <v>45374</v>
      </c>
      <c r="O7479" s="4" t="str">
        <f t="shared" si="814"/>
        <v>2024-03</v>
      </c>
      <c r="P7479" s="4" t="str">
        <f t="shared" si="815"/>
        <v>03</v>
      </c>
      <c r="Q7479" s="4" t="str">
        <f t="shared" si="816"/>
        <v>March</v>
      </c>
      <c r="R7479" s="30" t="str">
        <f t="shared" si="817"/>
        <v>23</v>
      </c>
      <c r="W7479" t="str">
        <f t="shared" si="818"/>
        <v>ok</v>
      </c>
    </row>
    <row r="7480" spans="1:23" x14ac:dyDescent="0.3">
      <c r="A7480" t="s">
        <v>7522</v>
      </c>
      <c r="B7480" t="s">
        <v>23</v>
      </c>
      <c r="C7480" t="s">
        <v>24</v>
      </c>
      <c r="D7480" t="s">
        <v>25</v>
      </c>
      <c r="E7480" t="s">
        <v>45</v>
      </c>
      <c r="F7480" t="s">
        <v>38</v>
      </c>
      <c r="G7480" s="5">
        <v>1878.79</v>
      </c>
      <c r="H7480" s="5">
        <f t="shared" si="812"/>
        <v>33.818219999999997</v>
      </c>
      <c r="I7480" s="6">
        <v>2</v>
      </c>
      <c r="J7480" s="6">
        <v>3757.58</v>
      </c>
      <c r="K7480" s="5">
        <f t="shared" si="813"/>
        <v>67.636439999999993</v>
      </c>
      <c r="L7480" s="7">
        <v>4.08</v>
      </c>
      <c r="M7480" s="7">
        <v>1939</v>
      </c>
      <c r="N7480" s="3">
        <v>45397</v>
      </c>
      <c r="O7480" s="4" t="str">
        <f t="shared" si="814"/>
        <v>2024-04</v>
      </c>
      <c r="P7480" s="4" t="str">
        <f t="shared" si="815"/>
        <v>04</v>
      </c>
      <c r="Q7480" s="4" t="str">
        <f t="shared" si="816"/>
        <v>April</v>
      </c>
      <c r="R7480" s="30" t="str">
        <f t="shared" si="817"/>
        <v>15</v>
      </c>
      <c r="W7480" t="str">
        <f t="shared" si="818"/>
        <v>ok</v>
      </c>
    </row>
    <row r="7481" spans="1:23" x14ac:dyDescent="0.3">
      <c r="A7481" t="s">
        <v>7523</v>
      </c>
      <c r="B7481" t="s">
        <v>51</v>
      </c>
      <c r="C7481" t="s">
        <v>29</v>
      </c>
      <c r="D7481" t="s">
        <v>52</v>
      </c>
      <c r="E7481" t="s">
        <v>20</v>
      </c>
      <c r="F7481" t="s">
        <v>21</v>
      </c>
      <c r="G7481" s="5">
        <v>3796.8</v>
      </c>
      <c r="H7481" s="5">
        <f t="shared" si="812"/>
        <v>68.342399999999998</v>
      </c>
      <c r="I7481" s="6">
        <v>4</v>
      </c>
      <c r="J7481" s="6">
        <v>15187.2</v>
      </c>
      <c r="K7481" s="5">
        <f t="shared" si="813"/>
        <v>273.36959999999999</v>
      </c>
      <c r="L7481" s="7">
        <v>1.04</v>
      </c>
      <c r="M7481" s="7">
        <v>1390</v>
      </c>
      <c r="N7481" s="3">
        <v>45307</v>
      </c>
      <c r="O7481" s="4" t="str">
        <f t="shared" si="814"/>
        <v>2024-01</v>
      </c>
      <c r="P7481" s="4" t="str">
        <f t="shared" si="815"/>
        <v>01</v>
      </c>
      <c r="Q7481" s="4" t="str">
        <f t="shared" si="816"/>
        <v>January</v>
      </c>
      <c r="R7481" s="30" t="str">
        <f t="shared" si="817"/>
        <v>16</v>
      </c>
      <c r="W7481" t="str">
        <f t="shared" si="818"/>
        <v>ok</v>
      </c>
    </row>
    <row r="7482" spans="1:23" x14ac:dyDescent="0.3">
      <c r="A7482" t="s">
        <v>7524</v>
      </c>
      <c r="B7482" t="s">
        <v>17</v>
      </c>
      <c r="C7482" t="s">
        <v>18</v>
      </c>
      <c r="D7482" t="s">
        <v>19</v>
      </c>
      <c r="E7482" t="s">
        <v>45</v>
      </c>
      <c r="F7482" t="s">
        <v>38</v>
      </c>
      <c r="G7482" s="5">
        <v>10734.81</v>
      </c>
      <c r="H7482" s="5">
        <f t="shared" si="812"/>
        <v>193.22657999999998</v>
      </c>
      <c r="I7482" s="6">
        <v>3</v>
      </c>
      <c r="J7482" s="6">
        <v>32204.43</v>
      </c>
      <c r="K7482" s="5">
        <f t="shared" si="813"/>
        <v>579.67973999999992</v>
      </c>
      <c r="L7482" s="7">
        <v>4.03</v>
      </c>
      <c r="M7482" s="7">
        <v>612</v>
      </c>
      <c r="N7482" s="3">
        <v>45423</v>
      </c>
      <c r="O7482" s="4" t="str">
        <f t="shared" si="814"/>
        <v>2024-05</v>
      </c>
      <c r="P7482" s="4" t="str">
        <f t="shared" si="815"/>
        <v>05</v>
      </c>
      <c r="Q7482" s="4" t="str">
        <f t="shared" si="816"/>
        <v>May</v>
      </c>
      <c r="R7482" s="30" t="str">
        <f t="shared" si="817"/>
        <v>11</v>
      </c>
      <c r="W7482" t="str">
        <f t="shared" si="818"/>
        <v>ok</v>
      </c>
    </row>
    <row r="7483" spans="1:23" x14ac:dyDescent="0.3">
      <c r="A7483" t="s">
        <v>7525</v>
      </c>
      <c r="B7483" t="s">
        <v>36</v>
      </c>
      <c r="C7483" t="s">
        <v>18</v>
      </c>
      <c r="D7483" t="s">
        <v>37</v>
      </c>
      <c r="E7483" t="s">
        <v>20</v>
      </c>
      <c r="F7483" t="s">
        <v>21</v>
      </c>
      <c r="G7483" s="5">
        <v>5599.58</v>
      </c>
      <c r="H7483" s="5">
        <f t="shared" si="812"/>
        <v>100.79243999999998</v>
      </c>
      <c r="I7483" s="6">
        <v>3</v>
      </c>
      <c r="J7483" s="6">
        <v>16798.740000000002</v>
      </c>
      <c r="K7483" s="5">
        <f t="shared" si="813"/>
        <v>302.37731999999994</v>
      </c>
      <c r="L7483" s="7">
        <v>4.34</v>
      </c>
      <c r="M7483" s="7">
        <v>3540</v>
      </c>
      <c r="N7483" s="3">
        <v>45301</v>
      </c>
      <c r="O7483" s="4" t="str">
        <f t="shared" si="814"/>
        <v>2024-01</v>
      </c>
      <c r="P7483" s="4" t="str">
        <f t="shared" si="815"/>
        <v>01</v>
      </c>
      <c r="Q7483" s="4" t="str">
        <f t="shared" si="816"/>
        <v>January</v>
      </c>
      <c r="R7483" s="30" t="str">
        <f t="shared" si="817"/>
        <v>10</v>
      </c>
      <c r="W7483" t="str">
        <f t="shared" si="818"/>
        <v>ok</v>
      </c>
    </row>
    <row r="7484" spans="1:23" x14ac:dyDescent="0.3">
      <c r="A7484" t="s">
        <v>7526</v>
      </c>
      <c r="B7484" t="s">
        <v>11</v>
      </c>
      <c r="C7484" t="s">
        <v>12</v>
      </c>
      <c r="D7484" t="s">
        <v>13</v>
      </c>
      <c r="E7484" t="s">
        <v>45</v>
      </c>
      <c r="F7484" t="s">
        <v>38</v>
      </c>
      <c r="G7484" s="5">
        <v>8443.34</v>
      </c>
      <c r="H7484" s="5">
        <f t="shared" si="812"/>
        <v>151.98012</v>
      </c>
      <c r="I7484" s="6">
        <v>3</v>
      </c>
      <c r="J7484" s="6">
        <v>25330.02</v>
      </c>
      <c r="K7484" s="5">
        <f t="shared" si="813"/>
        <v>455.94036</v>
      </c>
      <c r="L7484" s="7">
        <v>2.4900000000000002</v>
      </c>
      <c r="M7484" s="7">
        <v>4906</v>
      </c>
      <c r="N7484" s="3">
        <v>45438</v>
      </c>
      <c r="O7484" s="4" t="str">
        <f t="shared" si="814"/>
        <v>2024-05</v>
      </c>
      <c r="P7484" s="4" t="str">
        <f t="shared" si="815"/>
        <v>05</v>
      </c>
      <c r="Q7484" s="4" t="str">
        <f t="shared" si="816"/>
        <v>May</v>
      </c>
      <c r="R7484" s="30" t="str">
        <f t="shared" si="817"/>
        <v>26</v>
      </c>
      <c r="W7484" t="str">
        <f t="shared" si="818"/>
        <v>ok</v>
      </c>
    </row>
    <row r="7485" spans="1:23" x14ac:dyDescent="0.3">
      <c r="A7485" t="s">
        <v>7527</v>
      </c>
      <c r="B7485" t="s">
        <v>33</v>
      </c>
      <c r="C7485" t="s">
        <v>12</v>
      </c>
      <c r="D7485" t="s">
        <v>34</v>
      </c>
      <c r="E7485" t="s">
        <v>20</v>
      </c>
      <c r="F7485" t="s">
        <v>26</v>
      </c>
      <c r="G7485" s="5">
        <v>17926.68</v>
      </c>
      <c r="H7485" s="5">
        <f t="shared" si="812"/>
        <v>322.68023999999997</v>
      </c>
      <c r="I7485" s="6">
        <v>1</v>
      </c>
      <c r="J7485" s="6">
        <v>17926.68</v>
      </c>
      <c r="K7485" s="5">
        <f t="shared" si="813"/>
        <v>322.68023999999997</v>
      </c>
      <c r="L7485" s="7">
        <v>3.92</v>
      </c>
      <c r="M7485" s="7">
        <v>632</v>
      </c>
      <c r="N7485" s="3">
        <v>45429</v>
      </c>
      <c r="O7485" s="4" t="str">
        <f t="shared" si="814"/>
        <v>2024-05</v>
      </c>
      <c r="P7485" s="4" t="str">
        <f t="shared" si="815"/>
        <v>05</v>
      </c>
      <c r="Q7485" s="4" t="str">
        <f t="shared" si="816"/>
        <v>May</v>
      </c>
      <c r="R7485" s="30" t="str">
        <f t="shared" si="817"/>
        <v>17</v>
      </c>
      <c r="W7485" t="str">
        <f t="shared" si="818"/>
        <v>ok</v>
      </c>
    </row>
    <row r="7486" spans="1:23" x14ac:dyDescent="0.3">
      <c r="A7486" t="s">
        <v>7528</v>
      </c>
      <c r="B7486" t="s">
        <v>17</v>
      </c>
      <c r="C7486" t="s">
        <v>18</v>
      </c>
      <c r="D7486" t="s">
        <v>19</v>
      </c>
      <c r="E7486" t="s">
        <v>20</v>
      </c>
      <c r="F7486" t="s">
        <v>26</v>
      </c>
      <c r="G7486" s="5">
        <v>13471.57</v>
      </c>
      <c r="H7486" s="5">
        <f t="shared" si="812"/>
        <v>242.48825999999997</v>
      </c>
      <c r="I7486" s="6">
        <v>4</v>
      </c>
      <c r="J7486" s="6">
        <v>53886.28</v>
      </c>
      <c r="K7486" s="5">
        <f t="shared" si="813"/>
        <v>969.95303999999987</v>
      </c>
      <c r="L7486" s="7">
        <v>3.64</v>
      </c>
      <c r="M7486" s="7">
        <v>1182</v>
      </c>
      <c r="N7486" s="3">
        <v>45476</v>
      </c>
      <c r="O7486" s="4" t="str">
        <f t="shared" si="814"/>
        <v>2024-07</v>
      </c>
      <c r="P7486" s="4" t="str">
        <f t="shared" si="815"/>
        <v>07</v>
      </c>
      <c r="Q7486" s="4" t="str">
        <f t="shared" si="816"/>
        <v>July</v>
      </c>
      <c r="R7486" s="30" t="str">
        <f t="shared" si="817"/>
        <v>03</v>
      </c>
      <c r="W7486" t="str">
        <f t="shared" si="818"/>
        <v>ok</v>
      </c>
    </row>
    <row r="7487" spans="1:23" x14ac:dyDescent="0.3">
      <c r="A7487" t="s">
        <v>7529</v>
      </c>
      <c r="B7487" t="s">
        <v>63</v>
      </c>
      <c r="C7487" t="s">
        <v>18</v>
      </c>
      <c r="D7487" t="s">
        <v>64</v>
      </c>
      <c r="E7487" t="s">
        <v>14</v>
      </c>
      <c r="F7487" t="s">
        <v>31</v>
      </c>
      <c r="G7487" s="5">
        <v>6152.54</v>
      </c>
      <c r="H7487" s="5">
        <f t="shared" si="812"/>
        <v>110.74571999999999</v>
      </c>
      <c r="I7487" s="6">
        <v>3</v>
      </c>
      <c r="J7487" s="6">
        <v>18457.62</v>
      </c>
      <c r="K7487" s="5">
        <f t="shared" si="813"/>
        <v>332.23715999999996</v>
      </c>
      <c r="L7487" s="7">
        <v>1.03</v>
      </c>
      <c r="M7487" s="7">
        <v>3034</v>
      </c>
      <c r="N7487" s="3">
        <v>45520</v>
      </c>
      <c r="O7487" s="4" t="str">
        <f t="shared" si="814"/>
        <v>2024-08</v>
      </c>
      <c r="P7487" s="4" t="str">
        <f t="shared" si="815"/>
        <v>08</v>
      </c>
      <c r="Q7487" s="4" t="str">
        <f t="shared" si="816"/>
        <v>August</v>
      </c>
      <c r="R7487" s="30" t="str">
        <f t="shared" si="817"/>
        <v>16</v>
      </c>
      <c r="W7487" t="str">
        <f t="shared" si="818"/>
        <v>ok</v>
      </c>
    </row>
    <row r="7488" spans="1:23" x14ac:dyDescent="0.3">
      <c r="A7488" t="s">
        <v>7530</v>
      </c>
      <c r="B7488" t="s">
        <v>63</v>
      </c>
      <c r="C7488" t="s">
        <v>18</v>
      </c>
      <c r="D7488" t="s">
        <v>64</v>
      </c>
      <c r="E7488" t="s">
        <v>45</v>
      </c>
      <c r="F7488" t="s">
        <v>60</v>
      </c>
      <c r="G7488" s="5">
        <v>8954.9</v>
      </c>
      <c r="H7488" s="5">
        <f t="shared" si="812"/>
        <v>161.18819999999999</v>
      </c>
      <c r="I7488" s="6">
        <v>3</v>
      </c>
      <c r="J7488" s="6">
        <v>26864.7</v>
      </c>
      <c r="K7488" s="5">
        <f t="shared" si="813"/>
        <v>483.56459999999998</v>
      </c>
      <c r="L7488" s="7">
        <v>1.73</v>
      </c>
      <c r="M7488" s="7">
        <v>7</v>
      </c>
      <c r="N7488" s="3">
        <v>45501</v>
      </c>
      <c r="O7488" s="4" t="str">
        <f t="shared" si="814"/>
        <v>2024-07</v>
      </c>
      <c r="P7488" s="4" t="str">
        <f t="shared" si="815"/>
        <v>07</v>
      </c>
      <c r="Q7488" s="4" t="str">
        <f t="shared" si="816"/>
        <v>July</v>
      </c>
      <c r="R7488" s="30" t="str">
        <f t="shared" si="817"/>
        <v>28</v>
      </c>
      <c r="W7488" t="str">
        <f t="shared" si="818"/>
        <v>ok</v>
      </c>
    </row>
    <row r="7489" spans="1:23" x14ac:dyDescent="0.3">
      <c r="A7489" t="s">
        <v>7531</v>
      </c>
      <c r="B7489" t="s">
        <v>36</v>
      </c>
      <c r="C7489" t="s">
        <v>18</v>
      </c>
      <c r="D7489" t="s">
        <v>37</v>
      </c>
      <c r="E7489" t="s">
        <v>45</v>
      </c>
      <c r="F7489" t="s">
        <v>38</v>
      </c>
      <c r="G7489" s="5">
        <v>783.33</v>
      </c>
      <c r="H7489" s="5">
        <f t="shared" si="812"/>
        <v>14.09994</v>
      </c>
      <c r="I7489" s="6">
        <v>1</v>
      </c>
      <c r="J7489" s="6">
        <v>783.33</v>
      </c>
      <c r="K7489" s="5">
        <f t="shared" si="813"/>
        <v>14.09994</v>
      </c>
      <c r="L7489" s="7">
        <v>2.81</v>
      </c>
      <c r="M7489" s="7">
        <v>3862</v>
      </c>
      <c r="N7489" s="3">
        <v>45353</v>
      </c>
      <c r="O7489" s="4" t="str">
        <f t="shared" si="814"/>
        <v>2024-03</v>
      </c>
      <c r="P7489" s="4" t="str">
        <f t="shared" si="815"/>
        <v>03</v>
      </c>
      <c r="Q7489" s="4" t="str">
        <f t="shared" si="816"/>
        <v>March</v>
      </c>
      <c r="R7489" s="30" t="str">
        <f t="shared" si="817"/>
        <v>02</v>
      </c>
      <c r="W7489" t="str">
        <f t="shared" si="818"/>
        <v>ok</v>
      </c>
    </row>
    <row r="7490" spans="1:23" x14ac:dyDescent="0.3">
      <c r="A7490" t="s">
        <v>7532</v>
      </c>
      <c r="B7490" t="s">
        <v>11</v>
      </c>
      <c r="C7490" t="s">
        <v>12</v>
      </c>
      <c r="D7490" t="s">
        <v>13</v>
      </c>
      <c r="E7490" t="s">
        <v>14</v>
      </c>
      <c r="F7490" t="s">
        <v>15</v>
      </c>
      <c r="G7490" s="5">
        <v>10192.24</v>
      </c>
      <c r="H7490" s="5">
        <f t="shared" si="812"/>
        <v>183.46032</v>
      </c>
      <c r="I7490" s="6">
        <v>2</v>
      </c>
      <c r="J7490" s="6">
        <v>20384.48</v>
      </c>
      <c r="K7490" s="5">
        <f t="shared" si="813"/>
        <v>366.92063999999999</v>
      </c>
      <c r="L7490" s="7">
        <v>3.01</v>
      </c>
      <c r="M7490" s="7">
        <v>3205</v>
      </c>
      <c r="N7490" s="3">
        <v>45499</v>
      </c>
      <c r="O7490" s="4" t="str">
        <f t="shared" si="814"/>
        <v>2024-07</v>
      </c>
      <c r="P7490" s="4" t="str">
        <f t="shared" si="815"/>
        <v>07</v>
      </c>
      <c r="Q7490" s="4" t="str">
        <f t="shared" si="816"/>
        <v>July</v>
      </c>
      <c r="R7490" s="30" t="str">
        <f t="shared" si="817"/>
        <v>26</v>
      </c>
      <c r="W7490" t="str">
        <f t="shared" si="818"/>
        <v>ok</v>
      </c>
    </row>
    <row r="7491" spans="1:23" x14ac:dyDescent="0.3">
      <c r="A7491" t="s">
        <v>7533</v>
      </c>
      <c r="B7491" t="s">
        <v>51</v>
      </c>
      <c r="C7491" t="s">
        <v>29</v>
      </c>
      <c r="D7491" t="s">
        <v>52</v>
      </c>
      <c r="E7491" t="s">
        <v>20</v>
      </c>
      <c r="F7491" t="s">
        <v>15</v>
      </c>
      <c r="G7491" s="5">
        <v>11272.18</v>
      </c>
      <c r="H7491" s="5">
        <f t="shared" ref="H7491:H7554" si="819">G7491*0.018</f>
        <v>202.89923999999999</v>
      </c>
      <c r="I7491" s="6">
        <v>5</v>
      </c>
      <c r="J7491" s="6">
        <v>56360.9</v>
      </c>
      <c r="K7491" s="5">
        <f t="shared" ref="K7491:K7554" si="820">H7491*I7491</f>
        <v>1014.4961999999999</v>
      </c>
      <c r="L7491" s="7">
        <v>3.72</v>
      </c>
      <c r="M7491" s="7">
        <v>4526</v>
      </c>
      <c r="N7491" s="3">
        <v>45293</v>
      </c>
      <c r="O7491" s="4" t="str">
        <f t="shared" ref="O7491:O7554" si="821">TEXT(N7491,"yyyy-mm")</f>
        <v>2024-01</v>
      </c>
      <c r="P7491" s="4" t="str">
        <f t="shared" ref="P7491:P7554" si="822">TEXT(N7491,"mm")</f>
        <v>01</v>
      </c>
      <c r="Q7491" s="4" t="str">
        <f t="shared" ref="Q7491:Q7554" si="823">TEXT(DATE(2024,P7491,1),"mmmm")</f>
        <v>January</v>
      </c>
      <c r="R7491" s="30" t="str">
        <f t="shared" ref="R7491:R7554" si="824">TEXT(N7491,"dd")</f>
        <v>02</v>
      </c>
      <c r="W7491" t="str">
        <f t="shared" ref="W7491:W7554" si="825">IF(G7491*I7491=J7491,"ok","False")</f>
        <v>ok</v>
      </c>
    </row>
    <row r="7492" spans="1:23" x14ac:dyDescent="0.3">
      <c r="A7492" t="s">
        <v>7534</v>
      </c>
      <c r="B7492" t="s">
        <v>41</v>
      </c>
      <c r="C7492" t="s">
        <v>42</v>
      </c>
      <c r="D7492" t="s">
        <v>43</v>
      </c>
      <c r="E7492" t="s">
        <v>14</v>
      </c>
      <c r="F7492" t="s">
        <v>21</v>
      </c>
      <c r="G7492" s="5">
        <v>4525.84</v>
      </c>
      <c r="H7492" s="5">
        <f t="shared" si="819"/>
        <v>81.465119999999999</v>
      </c>
      <c r="I7492" s="6">
        <v>2</v>
      </c>
      <c r="J7492" s="6">
        <v>9051.68</v>
      </c>
      <c r="K7492" s="5">
        <f t="shared" si="820"/>
        <v>162.93024</v>
      </c>
      <c r="L7492" s="7">
        <v>1.81</v>
      </c>
      <c r="M7492" s="7">
        <v>550</v>
      </c>
      <c r="N7492" s="3">
        <v>45579</v>
      </c>
      <c r="O7492" s="4" t="str">
        <f t="shared" si="821"/>
        <v>2024-10</v>
      </c>
      <c r="P7492" s="4" t="str">
        <f t="shared" si="822"/>
        <v>10</v>
      </c>
      <c r="Q7492" s="4" t="str">
        <f t="shared" si="823"/>
        <v>October</v>
      </c>
      <c r="R7492" s="30" t="str">
        <f t="shared" si="824"/>
        <v>14</v>
      </c>
      <c r="W7492" t="str">
        <f t="shared" si="825"/>
        <v>ok</v>
      </c>
    </row>
    <row r="7493" spans="1:23" x14ac:dyDescent="0.3">
      <c r="A7493" t="s">
        <v>7535</v>
      </c>
      <c r="B7493" t="s">
        <v>17</v>
      </c>
      <c r="C7493" t="s">
        <v>18</v>
      </c>
      <c r="D7493" t="s">
        <v>19</v>
      </c>
      <c r="E7493" t="s">
        <v>45</v>
      </c>
      <c r="F7493" t="s">
        <v>38</v>
      </c>
      <c r="G7493" s="5">
        <v>12538.53</v>
      </c>
      <c r="H7493" s="5">
        <f t="shared" si="819"/>
        <v>225.69353999999998</v>
      </c>
      <c r="I7493" s="6">
        <v>2</v>
      </c>
      <c r="J7493" s="6">
        <v>25077.06</v>
      </c>
      <c r="K7493" s="5">
        <f t="shared" si="820"/>
        <v>451.38707999999997</v>
      </c>
      <c r="L7493" s="7">
        <v>1.91</v>
      </c>
      <c r="M7493" s="7">
        <v>34</v>
      </c>
      <c r="N7493" s="3">
        <v>45645</v>
      </c>
      <c r="O7493" s="4" t="str">
        <f t="shared" si="821"/>
        <v>2024-12</v>
      </c>
      <c r="P7493" s="4" t="str">
        <f t="shared" si="822"/>
        <v>12</v>
      </c>
      <c r="Q7493" s="4" t="str">
        <f t="shared" si="823"/>
        <v>December</v>
      </c>
      <c r="R7493" s="30" t="str">
        <f t="shared" si="824"/>
        <v>19</v>
      </c>
      <c r="W7493" t="str">
        <f t="shared" si="825"/>
        <v>ok</v>
      </c>
    </row>
    <row r="7494" spans="1:23" x14ac:dyDescent="0.3">
      <c r="A7494" t="s">
        <v>7536</v>
      </c>
      <c r="B7494" t="s">
        <v>36</v>
      </c>
      <c r="C7494" t="s">
        <v>18</v>
      </c>
      <c r="D7494" t="s">
        <v>37</v>
      </c>
      <c r="E7494" t="s">
        <v>20</v>
      </c>
      <c r="F7494" t="s">
        <v>26</v>
      </c>
      <c r="G7494" s="5">
        <v>585.91999999999996</v>
      </c>
      <c r="H7494" s="5">
        <f t="shared" si="819"/>
        <v>10.546559999999998</v>
      </c>
      <c r="I7494" s="6">
        <v>1</v>
      </c>
      <c r="J7494" s="6">
        <v>585.91999999999996</v>
      </c>
      <c r="K7494" s="5">
        <f t="shared" si="820"/>
        <v>10.546559999999998</v>
      </c>
      <c r="L7494" s="7">
        <v>2.5299999999999998</v>
      </c>
      <c r="M7494" s="7">
        <v>515</v>
      </c>
      <c r="N7494" s="3">
        <v>45546</v>
      </c>
      <c r="O7494" s="4" t="str">
        <f t="shared" si="821"/>
        <v>2024-09</v>
      </c>
      <c r="P7494" s="4" t="str">
        <f t="shared" si="822"/>
        <v>09</v>
      </c>
      <c r="Q7494" s="4" t="str">
        <f t="shared" si="823"/>
        <v>September</v>
      </c>
      <c r="R7494" s="30" t="str">
        <f t="shared" si="824"/>
        <v>11</v>
      </c>
      <c r="W7494" t="str">
        <f t="shared" si="825"/>
        <v>ok</v>
      </c>
    </row>
    <row r="7495" spans="1:23" x14ac:dyDescent="0.3">
      <c r="A7495" t="s">
        <v>7537</v>
      </c>
      <c r="B7495" t="s">
        <v>11</v>
      </c>
      <c r="C7495" t="s">
        <v>12</v>
      </c>
      <c r="D7495" t="s">
        <v>13</v>
      </c>
      <c r="E7495" t="s">
        <v>20</v>
      </c>
      <c r="F7495" t="s">
        <v>38</v>
      </c>
      <c r="G7495" s="5">
        <v>2056.89</v>
      </c>
      <c r="H7495" s="5">
        <f t="shared" si="819"/>
        <v>37.024019999999993</v>
      </c>
      <c r="I7495" s="6">
        <v>2</v>
      </c>
      <c r="J7495" s="6">
        <v>4113.78</v>
      </c>
      <c r="K7495" s="5">
        <f t="shared" si="820"/>
        <v>74.048039999999986</v>
      </c>
      <c r="L7495" s="7">
        <v>3.48</v>
      </c>
      <c r="M7495" s="7">
        <v>1622</v>
      </c>
      <c r="N7495" s="3">
        <v>45432</v>
      </c>
      <c r="O7495" s="4" t="str">
        <f t="shared" si="821"/>
        <v>2024-05</v>
      </c>
      <c r="P7495" s="4" t="str">
        <f t="shared" si="822"/>
        <v>05</v>
      </c>
      <c r="Q7495" s="4" t="str">
        <f t="shared" si="823"/>
        <v>May</v>
      </c>
      <c r="R7495" s="30" t="str">
        <f t="shared" si="824"/>
        <v>20</v>
      </c>
      <c r="W7495" t="str">
        <f t="shared" si="825"/>
        <v>ok</v>
      </c>
    </row>
    <row r="7496" spans="1:23" x14ac:dyDescent="0.3">
      <c r="A7496" t="s">
        <v>7538</v>
      </c>
      <c r="B7496" t="s">
        <v>41</v>
      </c>
      <c r="C7496" t="s">
        <v>42</v>
      </c>
      <c r="D7496" t="s">
        <v>43</v>
      </c>
      <c r="E7496" t="s">
        <v>20</v>
      </c>
      <c r="F7496" t="s">
        <v>38</v>
      </c>
      <c r="G7496" s="5">
        <v>15722.37</v>
      </c>
      <c r="H7496" s="5">
        <f t="shared" si="819"/>
        <v>283.00265999999999</v>
      </c>
      <c r="I7496" s="6">
        <v>3</v>
      </c>
      <c r="J7496" s="6">
        <v>47167.11</v>
      </c>
      <c r="K7496" s="5">
        <f t="shared" si="820"/>
        <v>849.00797999999998</v>
      </c>
      <c r="L7496" s="7">
        <v>4.08</v>
      </c>
      <c r="M7496" s="7">
        <v>612</v>
      </c>
      <c r="N7496" s="3">
        <v>45646</v>
      </c>
      <c r="O7496" s="4" t="str">
        <f t="shared" si="821"/>
        <v>2024-12</v>
      </c>
      <c r="P7496" s="4" t="str">
        <f t="shared" si="822"/>
        <v>12</v>
      </c>
      <c r="Q7496" s="4" t="str">
        <f t="shared" si="823"/>
        <v>December</v>
      </c>
      <c r="R7496" s="30" t="str">
        <f t="shared" si="824"/>
        <v>20</v>
      </c>
      <c r="W7496" t="str">
        <f t="shared" si="825"/>
        <v>ok</v>
      </c>
    </row>
    <row r="7497" spans="1:23" x14ac:dyDescent="0.3">
      <c r="A7497" t="s">
        <v>7539</v>
      </c>
      <c r="B7497" t="s">
        <v>51</v>
      </c>
      <c r="C7497" t="s">
        <v>29</v>
      </c>
      <c r="D7497" t="s">
        <v>52</v>
      </c>
      <c r="E7497" t="s">
        <v>14</v>
      </c>
      <c r="F7497" t="s">
        <v>38</v>
      </c>
      <c r="G7497" s="5">
        <v>11976.7</v>
      </c>
      <c r="H7497" s="5">
        <f t="shared" si="819"/>
        <v>215.5806</v>
      </c>
      <c r="I7497" s="6">
        <v>4</v>
      </c>
      <c r="J7497" s="6">
        <v>47906.8</v>
      </c>
      <c r="K7497" s="5">
        <f t="shared" si="820"/>
        <v>862.32240000000002</v>
      </c>
      <c r="L7497" s="7">
        <v>3.69</v>
      </c>
      <c r="M7497" s="7">
        <v>3809</v>
      </c>
      <c r="N7497" s="3">
        <v>45564</v>
      </c>
      <c r="O7497" s="4" t="str">
        <f t="shared" si="821"/>
        <v>2024-09</v>
      </c>
      <c r="P7497" s="4" t="str">
        <f t="shared" si="822"/>
        <v>09</v>
      </c>
      <c r="Q7497" s="4" t="str">
        <f t="shared" si="823"/>
        <v>September</v>
      </c>
      <c r="R7497" s="30" t="str">
        <f t="shared" si="824"/>
        <v>29</v>
      </c>
      <c r="W7497" t="str">
        <f t="shared" si="825"/>
        <v>ok</v>
      </c>
    </row>
    <row r="7498" spans="1:23" x14ac:dyDescent="0.3">
      <c r="A7498" t="s">
        <v>7540</v>
      </c>
      <c r="B7498" t="s">
        <v>41</v>
      </c>
      <c r="C7498" t="s">
        <v>42</v>
      </c>
      <c r="D7498" t="s">
        <v>43</v>
      </c>
      <c r="E7498" t="s">
        <v>20</v>
      </c>
      <c r="F7498" t="s">
        <v>31</v>
      </c>
      <c r="G7498" s="5">
        <v>12494.92</v>
      </c>
      <c r="H7498" s="5">
        <f t="shared" si="819"/>
        <v>224.90855999999999</v>
      </c>
      <c r="I7498" s="6">
        <v>1</v>
      </c>
      <c r="J7498" s="6">
        <v>12494.92</v>
      </c>
      <c r="K7498" s="5">
        <f t="shared" si="820"/>
        <v>224.90855999999999</v>
      </c>
      <c r="L7498" s="7">
        <v>2.92</v>
      </c>
      <c r="M7498" s="7">
        <v>857</v>
      </c>
      <c r="N7498" s="3">
        <v>45292</v>
      </c>
      <c r="O7498" s="4" t="str">
        <f t="shared" si="821"/>
        <v>2024-01</v>
      </c>
      <c r="P7498" s="4" t="str">
        <f t="shared" si="822"/>
        <v>01</v>
      </c>
      <c r="Q7498" s="4" t="str">
        <f t="shared" si="823"/>
        <v>January</v>
      </c>
      <c r="R7498" s="30" t="str">
        <f t="shared" si="824"/>
        <v>01</v>
      </c>
      <c r="W7498" t="str">
        <f t="shared" si="825"/>
        <v>ok</v>
      </c>
    </row>
    <row r="7499" spans="1:23" x14ac:dyDescent="0.3">
      <c r="A7499" t="s">
        <v>7541</v>
      </c>
      <c r="B7499" t="s">
        <v>41</v>
      </c>
      <c r="C7499" t="s">
        <v>42</v>
      </c>
      <c r="D7499" t="s">
        <v>43</v>
      </c>
      <c r="E7499" t="s">
        <v>45</v>
      </c>
      <c r="F7499" t="s">
        <v>31</v>
      </c>
      <c r="G7499" s="5">
        <v>5178.8500000000004</v>
      </c>
      <c r="H7499" s="5">
        <f t="shared" si="819"/>
        <v>93.219300000000004</v>
      </c>
      <c r="I7499" s="6">
        <v>2</v>
      </c>
      <c r="J7499" s="6">
        <v>10357.700000000001</v>
      </c>
      <c r="K7499" s="5">
        <f t="shared" si="820"/>
        <v>186.43860000000001</v>
      </c>
      <c r="L7499" s="7">
        <v>4.0599999999999996</v>
      </c>
      <c r="M7499" s="7">
        <v>3713</v>
      </c>
      <c r="N7499" s="3">
        <v>45326</v>
      </c>
      <c r="O7499" s="4" t="str">
        <f t="shared" si="821"/>
        <v>2024-02</v>
      </c>
      <c r="P7499" s="4" t="str">
        <f t="shared" si="822"/>
        <v>02</v>
      </c>
      <c r="Q7499" s="4" t="str">
        <f t="shared" si="823"/>
        <v>February</v>
      </c>
      <c r="R7499" s="30" t="str">
        <f t="shared" si="824"/>
        <v>04</v>
      </c>
      <c r="W7499" t="str">
        <f t="shared" si="825"/>
        <v>ok</v>
      </c>
    </row>
    <row r="7500" spans="1:23" x14ac:dyDescent="0.3">
      <c r="A7500" t="s">
        <v>7542</v>
      </c>
      <c r="B7500" t="s">
        <v>23</v>
      </c>
      <c r="C7500" t="s">
        <v>24</v>
      </c>
      <c r="D7500" t="s">
        <v>25</v>
      </c>
      <c r="E7500" t="s">
        <v>45</v>
      </c>
      <c r="F7500" t="s">
        <v>21</v>
      </c>
      <c r="G7500" s="5">
        <v>5444.65</v>
      </c>
      <c r="H7500" s="5">
        <f t="shared" si="819"/>
        <v>98.003699999999981</v>
      </c>
      <c r="I7500" s="6">
        <v>2</v>
      </c>
      <c r="J7500" s="6">
        <v>10889.3</v>
      </c>
      <c r="K7500" s="5">
        <f t="shared" si="820"/>
        <v>196.00739999999996</v>
      </c>
      <c r="L7500" s="7">
        <v>3.39</v>
      </c>
      <c r="M7500" s="7">
        <v>907</v>
      </c>
      <c r="N7500" s="3">
        <v>45525</v>
      </c>
      <c r="O7500" s="4" t="str">
        <f t="shared" si="821"/>
        <v>2024-08</v>
      </c>
      <c r="P7500" s="4" t="str">
        <f t="shared" si="822"/>
        <v>08</v>
      </c>
      <c r="Q7500" s="4" t="str">
        <f t="shared" si="823"/>
        <v>August</v>
      </c>
      <c r="R7500" s="30" t="str">
        <f t="shared" si="824"/>
        <v>21</v>
      </c>
      <c r="W7500" t="str">
        <f t="shared" si="825"/>
        <v>ok</v>
      </c>
    </row>
    <row r="7501" spans="1:23" x14ac:dyDescent="0.3">
      <c r="A7501" t="s">
        <v>7543</v>
      </c>
      <c r="B7501" t="s">
        <v>51</v>
      </c>
      <c r="C7501" t="s">
        <v>29</v>
      </c>
      <c r="D7501" t="s">
        <v>52</v>
      </c>
      <c r="E7501" t="s">
        <v>45</v>
      </c>
      <c r="F7501" t="s">
        <v>31</v>
      </c>
      <c r="G7501" s="5">
        <v>17770.63</v>
      </c>
      <c r="H7501" s="5">
        <f t="shared" si="819"/>
        <v>319.87133999999998</v>
      </c>
      <c r="I7501" s="6">
        <v>4</v>
      </c>
      <c r="J7501" s="6">
        <v>71082.52</v>
      </c>
      <c r="K7501" s="5">
        <f t="shared" si="820"/>
        <v>1279.4853599999999</v>
      </c>
      <c r="L7501" s="7">
        <v>3.16</v>
      </c>
      <c r="M7501" s="7">
        <v>4265</v>
      </c>
      <c r="N7501" s="3">
        <v>45371</v>
      </c>
      <c r="O7501" s="4" t="str">
        <f t="shared" si="821"/>
        <v>2024-03</v>
      </c>
      <c r="P7501" s="4" t="str">
        <f t="shared" si="822"/>
        <v>03</v>
      </c>
      <c r="Q7501" s="4" t="str">
        <f t="shared" si="823"/>
        <v>March</v>
      </c>
      <c r="R7501" s="30" t="str">
        <f t="shared" si="824"/>
        <v>20</v>
      </c>
      <c r="W7501" t="str">
        <f t="shared" si="825"/>
        <v>ok</v>
      </c>
    </row>
    <row r="7502" spans="1:23" x14ac:dyDescent="0.3">
      <c r="A7502" t="s">
        <v>7544</v>
      </c>
      <c r="B7502" t="s">
        <v>51</v>
      </c>
      <c r="C7502" t="s">
        <v>29</v>
      </c>
      <c r="D7502" t="s">
        <v>52</v>
      </c>
      <c r="E7502" t="s">
        <v>14</v>
      </c>
      <c r="F7502" t="s">
        <v>31</v>
      </c>
      <c r="G7502" s="5">
        <v>10217.950000000001</v>
      </c>
      <c r="H7502" s="5">
        <f t="shared" si="819"/>
        <v>183.92310000000001</v>
      </c>
      <c r="I7502" s="6">
        <v>3</v>
      </c>
      <c r="J7502" s="6">
        <v>30653.85</v>
      </c>
      <c r="K7502" s="5">
        <f t="shared" si="820"/>
        <v>551.76930000000004</v>
      </c>
      <c r="L7502" s="7">
        <v>4.1500000000000004</v>
      </c>
      <c r="M7502" s="7">
        <v>3048</v>
      </c>
      <c r="N7502" s="3">
        <v>45340</v>
      </c>
      <c r="O7502" s="4" t="str">
        <f t="shared" si="821"/>
        <v>2024-02</v>
      </c>
      <c r="P7502" s="4" t="str">
        <f t="shared" si="822"/>
        <v>02</v>
      </c>
      <c r="Q7502" s="4" t="str">
        <f t="shared" si="823"/>
        <v>February</v>
      </c>
      <c r="R7502" s="30" t="str">
        <f t="shared" si="824"/>
        <v>18</v>
      </c>
      <c r="W7502" t="str">
        <f t="shared" si="825"/>
        <v>ok</v>
      </c>
    </row>
    <row r="7503" spans="1:23" x14ac:dyDescent="0.3">
      <c r="A7503" t="s">
        <v>7545</v>
      </c>
      <c r="B7503" t="s">
        <v>11</v>
      </c>
      <c r="C7503" t="s">
        <v>12</v>
      </c>
      <c r="D7503" t="s">
        <v>13</v>
      </c>
      <c r="E7503" t="s">
        <v>20</v>
      </c>
      <c r="F7503" t="s">
        <v>26</v>
      </c>
      <c r="G7503" s="5">
        <v>19363.439999999999</v>
      </c>
      <c r="H7503" s="5">
        <f t="shared" si="819"/>
        <v>348.54191999999995</v>
      </c>
      <c r="I7503" s="6">
        <v>1</v>
      </c>
      <c r="J7503" s="6">
        <v>19363.439999999999</v>
      </c>
      <c r="K7503" s="5">
        <f t="shared" si="820"/>
        <v>348.54191999999995</v>
      </c>
      <c r="L7503" s="7">
        <v>4.9800000000000004</v>
      </c>
      <c r="M7503" s="7">
        <v>3744</v>
      </c>
      <c r="N7503" s="3">
        <v>45320</v>
      </c>
      <c r="O7503" s="4" t="str">
        <f t="shared" si="821"/>
        <v>2024-01</v>
      </c>
      <c r="P7503" s="4" t="str">
        <f t="shared" si="822"/>
        <v>01</v>
      </c>
      <c r="Q7503" s="4" t="str">
        <f t="shared" si="823"/>
        <v>January</v>
      </c>
      <c r="R7503" s="30" t="str">
        <f t="shared" si="824"/>
        <v>29</v>
      </c>
      <c r="W7503" t="str">
        <f t="shared" si="825"/>
        <v>ok</v>
      </c>
    </row>
    <row r="7504" spans="1:23" x14ac:dyDescent="0.3">
      <c r="A7504" t="s">
        <v>7546</v>
      </c>
      <c r="B7504" t="s">
        <v>33</v>
      </c>
      <c r="C7504" t="s">
        <v>12</v>
      </c>
      <c r="D7504" t="s">
        <v>34</v>
      </c>
      <c r="E7504" t="s">
        <v>45</v>
      </c>
      <c r="F7504" t="s">
        <v>38</v>
      </c>
      <c r="G7504" s="5">
        <v>14659.52</v>
      </c>
      <c r="H7504" s="5">
        <f t="shared" si="819"/>
        <v>263.87135999999998</v>
      </c>
      <c r="I7504" s="6">
        <v>1</v>
      </c>
      <c r="J7504" s="6">
        <v>14659.52</v>
      </c>
      <c r="K7504" s="5">
        <f t="shared" si="820"/>
        <v>263.87135999999998</v>
      </c>
      <c r="L7504" s="7">
        <v>1.57</v>
      </c>
      <c r="M7504" s="7">
        <v>2958</v>
      </c>
      <c r="N7504" s="3">
        <v>45330</v>
      </c>
      <c r="O7504" s="4" t="str">
        <f t="shared" si="821"/>
        <v>2024-02</v>
      </c>
      <c r="P7504" s="4" t="str">
        <f t="shared" si="822"/>
        <v>02</v>
      </c>
      <c r="Q7504" s="4" t="str">
        <f t="shared" si="823"/>
        <v>February</v>
      </c>
      <c r="R7504" s="30" t="str">
        <f t="shared" si="824"/>
        <v>08</v>
      </c>
      <c r="W7504" t="str">
        <f t="shared" si="825"/>
        <v>ok</v>
      </c>
    </row>
    <row r="7505" spans="1:23" x14ac:dyDescent="0.3">
      <c r="A7505" t="s">
        <v>7547</v>
      </c>
      <c r="B7505" t="s">
        <v>41</v>
      </c>
      <c r="C7505" t="s">
        <v>42</v>
      </c>
      <c r="D7505" t="s">
        <v>43</v>
      </c>
      <c r="E7505" t="s">
        <v>45</v>
      </c>
      <c r="F7505" t="s">
        <v>15</v>
      </c>
      <c r="G7505" s="5">
        <v>8665.81</v>
      </c>
      <c r="H7505" s="5">
        <f t="shared" si="819"/>
        <v>155.98457999999997</v>
      </c>
      <c r="I7505" s="6">
        <v>2</v>
      </c>
      <c r="J7505" s="6">
        <v>17331.62</v>
      </c>
      <c r="K7505" s="5">
        <f t="shared" si="820"/>
        <v>311.96915999999993</v>
      </c>
      <c r="L7505" s="7">
        <v>4.6100000000000003</v>
      </c>
      <c r="M7505" s="7">
        <v>653</v>
      </c>
      <c r="N7505" s="3">
        <v>45445</v>
      </c>
      <c r="O7505" s="4" t="str">
        <f t="shared" si="821"/>
        <v>2024-06</v>
      </c>
      <c r="P7505" s="4" t="str">
        <f t="shared" si="822"/>
        <v>06</v>
      </c>
      <c r="Q7505" s="4" t="str">
        <f t="shared" si="823"/>
        <v>June</v>
      </c>
      <c r="R7505" s="30" t="str">
        <f t="shared" si="824"/>
        <v>02</v>
      </c>
      <c r="W7505" t="str">
        <f t="shared" si="825"/>
        <v>ok</v>
      </c>
    </row>
    <row r="7506" spans="1:23" x14ac:dyDescent="0.3">
      <c r="A7506" t="s">
        <v>7548</v>
      </c>
      <c r="B7506" t="s">
        <v>36</v>
      </c>
      <c r="C7506" t="s">
        <v>18</v>
      </c>
      <c r="D7506" t="s">
        <v>37</v>
      </c>
      <c r="E7506" t="s">
        <v>14</v>
      </c>
      <c r="F7506" t="s">
        <v>38</v>
      </c>
      <c r="G7506" s="5">
        <v>5958.24</v>
      </c>
      <c r="H7506" s="5">
        <f t="shared" si="819"/>
        <v>107.24831999999999</v>
      </c>
      <c r="I7506" s="6">
        <v>3</v>
      </c>
      <c r="J7506" s="6">
        <v>17874.72</v>
      </c>
      <c r="K7506" s="5">
        <f t="shared" si="820"/>
        <v>321.74495999999999</v>
      </c>
      <c r="L7506" s="7">
        <v>3.87</v>
      </c>
      <c r="M7506" s="7">
        <v>3251</v>
      </c>
      <c r="N7506" s="3">
        <v>45622</v>
      </c>
      <c r="O7506" s="4" t="str">
        <f t="shared" si="821"/>
        <v>2024-11</v>
      </c>
      <c r="P7506" s="4" t="str">
        <f t="shared" si="822"/>
        <v>11</v>
      </c>
      <c r="Q7506" s="4" t="str">
        <f t="shared" si="823"/>
        <v>November</v>
      </c>
      <c r="R7506" s="30" t="str">
        <f t="shared" si="824"/>
        <v>26</v>
      </c>
      <c r="W7506" t="str">
        <f t="shared" si="825"/>
        <v>ok</v>
      </c>
    </row>
    <row r="7507" spans="1:23" x14ac:dyDescent="0.3">
      <c r="A7507" t="s">
        <v>7549</v>
      </c>
      <c r="B7507" t="s">
        <v>41</v>
      </c>
      <c r="C7507" t="s">
        <v>42</v>
      </c>
      <c r="D7507" t="s">
        <v>43</v>
      </c>
      <c r="E7507" t="s">
        <v>45</v>
      </c>
      <c r="F7507" t="s">
        <v>26</v>
      </c>
      <c r="G7507" s="5">
        <v>9338.4</v>
      </c>
      <c r="H7507" s="5">
        <f t="shared" si="819"/>
        <v>168.09119999999999</v>
      </c>
      <c r="I7507" s="6">
        <v>2</v>
      </c>
      <c r="J7507" s="6">
        <v>18676.8</v>
      </c>
      <c r="K7507" s="5">
        <f t="shared" si="820"/>
        <v>336.18239999999997</v>
      </c>
      <c r="L7507" s="7">
        <v>1.01</v>
      </c>
      <c r="M7507" s="7">
        <v>3136</v>
      </c>
      <c r="N7507" s="3">
        <v>45426</v>
      </c>
      <c r="O7507" s="4" t="str">
        <f t="shared" si="821"/>
        <v>2024-05</v>
      </c>
      <c r="P7507" s="4" t="str">
        <f t="shared" si="822"/>
        <v>05</v>
      </c>
      <c r="Q7507" s="4" t="str">
        <f t="shared" si="823"/>
        <v>May</v>
      </c>
      <c r="R7507" s="30" t="str">
        <f t="shared" si="824"/>
        <v>14</v>
      </c>
      <c r="W7507" t="str">
        <f t="shared" si="825"/>
        <v>ok</v>
      </c>
    </row>
    <row r="7508" spans="1:23" x14ac:dyDescent="0.3">
      <c r="A7508" t="s">
        <v>7550</v>
      </c>
      <c r="B7508" t="s">
        <v>51</v>
      </c>
      <c r="C7508" t="s">
        <v>29</v>
      </c>
      <c r="D7508" t="s">
        <v>52</v>
      </c>
      <c r="E7508" t="s">
        <v>45</v>
      </c>
      <c r="F7508" t="s">
        <v>21</v>
      </c>
      <c r="G7508" s="5">
        <v>7546.46</v>
      </c>
      <c r="H7508" s="5">
        <f t="shared" si="819"/>
        <v>135.83627999999999</v>
      </c>
      <c r="I7508" s="6">
        <v>2</v>
      </c>
      <c r="J7508" s="6">
        <v>15092.92</v>
      </c>
      <c r="K7508" s="5">
        <f t="shared" si="820"/>
        <v>271.67255999999998</v>
      </c>
      <c r="L7508" s="7">
        <v>3.44</v>
      </c>
      <c r="M7508" s="7">
        <v>435</v>
      </c>
      <c r="N7508" s="3">
        <v>45638</v>
      </c>
      <c r="O7508" s="4" t="str">
        <f t="shared" si="821"/>
        <v>2024-12</v>
      </c>
      <c r="P7508" s="4" t="str">
        <f t="shared" si="822"/>
        <v>12</v>
      </c>
      <c r="Q7508" s="4" t="str">
        <f t="shared" si="823"/>
        <v>December</v>
      </c>
      <c r="R7508" s="30" t="str">
        <f t="shared" si="824"/>
        <v>12</v>
      </c>
      <c r="W7508" t="str">
        <f t="shared" si="825"/>
        <v>ok</v>
      </c>
    </row>
    <row r="7509" spans="1:23" x14ac:dyDescent="0.3">
      <c r="A7509" t="s">
        <v>7551</v>
      </c>
      <c r="B7509" t="s">
        <v>23</v>
      </c>
      <c r="C7509" t="s">
        <v>24</v>
      </c>
      <c r="D7509" t="s">
        <v>25</v>
      </c>
      <c r="E7509" t="s">
        <v>14</v>
      </c>
      <c r="F7509" t="s">
        <v>26</v>
      </c>
      <c r="G7509" s="5">
        <v>219.43</v>
      </c>
      <c r="H7509" s="5">
        <f t="shared" si="819"/>
        <v>3.9497399999999998</v>
      </c>
      <c r="I7509" s="6">
        <v>5</v>
      </c>
      <c r="J7509" s="6">
        <v>1097.1500000000001</v>
      </c>
      <c r="K7509" s="5">
        <f t="shared" si="820"/>
        <v>19.748699999999999</v>
      </c>
      <c r="L7509" s="7">
        <v>2.76</v>
      </c>
      <c r="M7509" s="7">
        <v>4586</v>
      </c>
      <c r="N7509" s="3">
        <v>45346</v>
      </c>
      <c r="O7509" s="4" t="str">
        <f t="shared" si="821"/>
        <v>2024-02</v>
      </c>
      <c r="P7509" s="4" t="str">
        <f t="shared" si="822"/>
        <v>02</v>
      </c>
      <c r="Q7509" s="4" t="str">
        <f t="shared" si="823"/>
        <v>February</v>
      </c>
      <c r="R7509" s="30" t="str">
        <f t="shared" si="824"/>
        <v>24</v>
      </c>
      <c r="W7509" t="str">
        <f t="shared" si="825"/>
        <v>ok</v>
      </c>
    </row>
    <row r="7510" spans="1:23" x14ac:dyDescent="0.3">
      <c r="A7510" t="s">
        <v>7552</v>
      </c>
      <c r="B7510" t="s">
        <v>17</v>
      </c>
      <c r="C7510" t="s">
        <v>18</v>
      </c>
      <c r="D7510" t="s">
        <v>19</v>
      </c>
      <c r="E7510" t="s">
        <v>14</v>
      </c>
      <c r="F7510" t="s">
        <v>26</v>
      </c>
      <c r="G7510" s="5">
        <v>6447.5</v>
      </c>
      <c r="H7510" s="5">
        <f t="shared" si="819"/>
        <v>116.05499999999999</v>
      </c>
      <c r="I7510" s="6">
        <v>3</v>
      </c>
      <c r="J7510" s="6">
        <v>19342.5</v>
      </c>
      <c r="K7510" s="5">
        <f t="shared" si="820"/>
        <v>348.16499999999996</v>
      </c>
      <c r="L7510" s="7">
        <v>3.16</v>
      </c>
      <c r="M7510" s="7">
        <v>3648</v>
      </c>
      <c r="N7510" s="3">
        <v>45428</v>
      </c>
      <c r="O7510" s="4" t="str">
        <f t="shared" si="821"/>
        <v>2024-05</v>
      </c>
      <c r="P7510" s="4" t="str">
        <f t="shared" si="822"/>
        <v>05</v>
      </c>
      <c r="Q7510" s="4" t="str">
        <f t="shared" si="823"/>
        <v>May</v>
      </c>
      <c r="R7510" s="30" t="str">
        <f t="shared" si="824"/>
        <v>16</v>
      </c>
      <c r="W7510" t="str">
        <f t="shared" si="825"/>
        <v>ok</v>
      </c>
    </row>
    <row r="7511" spans="1:23" x14ac:dyDescent="0.3">
      <c r="A7511" t="s">
        <v>7553</v>
      </c>
      <c r="B7511" t="s">
        <v>17</v>
      </c>
      <c r="C7511" t="s">
        <v>18</v>
      </c>
      <c r="D7511" t="s">
        <v>19</v>
      </c>
      <c r="E7511" t="s">
        <v>14</v>
      </c>
      <c r="F7511" t="s">
        <v>15</v>
      </c>
      <c r="G7511" s="5">
        <v>9143.33</v>
      </c>
      <c r="H7511" s="5">
        <f t="shared" si="819"/>
        <v>164.57993999999999</v>
      </c>
      <c r="I7511" s="6">
        <v>1</v>
      </c>
      <c r="J7511" s="6">
        <v>9143.33</v>
      </c>
      <c r="K7511" s="5">
        <f t="shared" si="820"/>
        <v>164.57993999999999</v>
      </c>
      <c r="L7511" s="7">
        <v>4.34</v>
      </c>
      <c r="M7511" s="7">
        <v>4282</v>
      </c>
      <c r="N7511" s="3">
        <v>45455</v>
      </c>
      <c r="O7511" s="4" t="str">
        <f t="shared" si="821"/>
        <v>2024-06</v>
      </c>
      <c r="P7511" s="4" t="str">
        <f t="shared" si="822"/>
        <v>06</v>
      </c>
      <c r="Q7511" s="4" t="str">
        <f t="shared" si="823"/>
        <v>June</v>
      </c>
      <c r="R7511" s="30" t="str">
        <f t="shared" si="824"/>
        <v>12</v>
      </c>
      <c r="W7511" t="str">
        <f t="shared" si="825"/>
        <v>ok</v>
      </c>
    </row>
    <row r="7512" spans="1:23" x14ac:dyDescent="0.3">
      <c r="A7512" t="s">
        <v>7554</v>
      </c>
      <c r="B7512" t="s">
        <v>28</v>
      </c>
      <c r="C7512" t="s">
        <v>29</v>
      </c>
      <c r="D7512" t="s">
        <v>30</v>
      </c>
      <c r="E7512" t="s">
        <v>14</v>
      </c>
      <c r="F7512" t="s">
        <v>15</v>
      </c>
      <c r="G7512" s="5">
        <v>12723.37</v>
      </c>
      <c r="H7512" s="5">
        <f t="shared" si="819"/>
        <v>229.02065999999999</v>
      </c>
      <c r="I7512" s="6">
        <v>1</v>
      </c>
      <c r="J7512" s="6">
        <v>12723.37</v>
      </c>
      <c r="K7512" s="5">
        <f t="shared" si="820"/>
        <v>229.02065999999999</v>
      </c>
      <c r="L7512" s="7">
        <v>4.76</v>
      </c>
      <c r="M7512" s="7">
        <v>1686</v>
      </c>
      <c r="N7512" s="3">
        <v>45371</v>
      </c>
      <c r="O7512" s="4" t="str">
        <f t="shared" si="821"/>
        <v>2024-03</v>
      </c>
      <c r="P7512" s="4" t="str">
        <f t="shared" si="822"/>
        <v>03</v>
      </c>
      <c r="Q7512" s="4" t="str">
        <f t="shared" si="823"/>
        <v>March</v>
      </c>
      <c r="R7512" s="30" t="str">
        <f t="shared" si="824"/>
        <v>20</v>
      </c>
      <c r="W7512" t="str">
        <f t="shared" si="825"/>
        <v>ok</v>
      </c>
    </row>
    <row r="7513" spans="1:23" x14ac:dyDescent="0.3">
      <c r="A7513" t="s">
        <v>7555</v>
      </c>
      <c r="B7513" t="s">
        <v>41</v>
      </c>
      <c r="C7513" t="s">
        <v>42</v>
      </c>
      <c r="D7513" t="s">
        <v>43</v>
      </c>
      <c r="E7513" t="s">
        <v>14</v>
      </c>
      <c r="F7513" t="s">
        <v>31</v>
      </c>
      <c r="G7513" s="5">
        <v>7219.8</v>
      </c>
      <c r="H7513" s="5">
        <f t="shared" si="819"/>
        <v>129.9564</v>
      </c>
      <c r="I7513" s="6">
        <v>1</v>
      </c>
      <c r="J7513" s="6">
        <v>7219.8</v>
      </c>
      <c r="K7513" s="5">
        <f t="shared" si="820"/>
        <v>129.9564</v>
      </c>
      <c r="L7513" s="7">
        <v>1.22</v>
      </c>
      <c r="M7513" s="7">
        <v>1147</v>
      </c>
      <c r="N7513" s="3">
        <v>45340</v>
      </c>
      <c r="O7513" s="4" t="str">
        <f t="shared" si="821"/>
        <v>2024-02</v>
      </c>
      <c r="P7513" s="4" t="str">
        <f t="shared" si="822"/>
        <v>02</v>
      </c>
      <c r="Q7513" s="4" t="str">
        <f t="shared" si="823"/>
        <v>February</v>
      </c>
      <c r="R7513" s="30" t="str">
        <f t="shared" si="824"/>
        <v>18</v>
      </c>
      <c r="W7513" t="str">
        <f t="shared" si="825"/>
        <v>ok</v>
      </c>
    </row>
    <row r="7514" spans="1:23" x14ac:dyDescent="0.3">
      <c r="A7514" t="s">
        <v>7556</v>
      </c>
      <c r="B7514" t="s">
        <v>23</v>
      </c>
      <c r="C7514" t="s">
        <v>24</v>
      </c>
      <c r="D7514" t="s">
        <v>25</v>
      </c>
      <c r="E7514" t="s">
        <v>14</v>
      </c>
      <c r="F7514" t="s">
        <v>60</v>
      </c>
      <c r="G7514" s="5">
        <v>2078.61</v>
      </c>
      <c r="H7514" s="5">
        <f t="shared" si="819"/>
        <v>37.41498</v>
      </c>
      <c r="I7514" s="6">
        <v>4</v>
      </c>
      <c r="J7514" s="6">
        <v>8314.44</v>
      </c>
      <c r="K7514" s="5">
        <f t="shared" si="820"/>
        <v>149.65992</v>
      </c>
      <c r="L7514" s="7">
        <v>3.07</v>
      </c>
      <c r="M7514" s="7">
        <v>3346</v>
      </c>
      <c r="N7514" s="3">
        <v>45560</v>
      </c>
      <c r="O7514" s="4" t="str">
        <f t="shared" si="821"/>
        <v>2024-09</v>
      </c>
      <c r="P7514" s="4" t="str">
        <f t="shared" si="822"/>
        <v>09</v>
      </c>
      <c r="Q7514" s="4" t="str">
        <f t="shared" si="823"/>
        <v>September</v>
      </c>
      <c r="R7514" s="30" t="str">
        <f t="shared" si="824"/>
        <v>25</v>
      </c>
      <c r="W7514" t="str">
        <f t="shared" si="825"/>
        <v>ok</v>
      </c>
    </row>
    <row r="7515" spans="1:23" x14ac:dyDescent="0.3">
      <c r="A7515" t="s">
        <v>7557</v>
      </c>
      <c r="B7515" t="s">
        <v>36</v>
      </c>
      <c r="C7515" t="s">
        <v>18</v>
      </c>
      <c r="D7515" t="s">
        <v>37</v>
      </c>
      <c r="E7515" t="s">
        <v>14</v>
      </c>
      <c r="F7515" t="s">
        <v>31</v>
      </c>
      <c r="G7515" s="5">
        <v>5118.71</v>
      </c>
      <c r="H7515" s="5">
        <f t="shared" si="819"/>
        <v>92.136779999999987</v>
      </c>
      <c r="I7515" s="6">
        <v>2</v>
      </c>
      <c r="J7515" s="6">
        <v>10237.42</v>
      </c>
      <c r="K7515" s="5">
        <f t="shared" si="820"/>
        <v>184.27355999999997</v>
      </c>
      <c r="L7515" s="7">
        <v>3.34</v>
      </c>
      <c r="M7515" s="7">
        <v>3386</v>
      </c>
      <c r="N7515" s="3">
        <v>45629</v>
      </c>
      <c r="O7515" s="4" t="str">
        <f t="shared" si="821"/>
        <v>2024-12</v>
      </c>
      <c r="P7515" s="4" t="str">
        <f t="shared" si="822"/>
        <v>12</v>
      </c>
      <c r="Q7515" s="4" t="str">
        <f t="shared" si="823"/>
        <v>December</v>
      </c>
      <c r="R7515" s="30" t="str">
        <f t="shared" si="824"/>
        <v>03</v>
      </c>
      <c r="W7515" t="str">
        <f t="shared" si="825"/>
        <v>ok</v>
      </c>
    </row>
    <row r="7516" spans="1:23" x14ac:dyDescent="0.3">
      <c r="A7516" t="s">
        <v>7558</v>
      </c>
      <c r="B7516" t="s">
        <v>11</v>
      </c>
      <c r="C7516" t="s">
        <v>12</v>
      </c>
      <c r="D7516" t="s">
        <v>13</v>
      </c>
      <c r="E7516" t="s">
        <v>20</v>
      </c>
      <c r="F7516" t="s">
        <v>38</v>
      </c>
      <c r="G7516" s="5">
        <v>14625.73</v>
      </c>
      <c r="H7516" s="5">
        <f t="shared" si="819"/>
        <v>263.26313999999996</v>
      </c>
      <c r="I7516" s="6">
        <v>3</v>
      </c>
      <c r="J7516" s="6">
        <v>43877.19</v>
      </c>
      <c r="K7516" s="5">
        <f t="shared" si="820"/>
        <v>789.78941999999984</v>
      </c>
      <c r="L7516" s="7">
        <v>1.68</v>
      </c>
      <c r="M7516" s="7">
        <v>4526</v>
      </c>
      <c r="N7516" s="3">
        <v>45432</v>
      </c>
      <c r="O7516" s="4" t="str">
        <f t="shared" si="821"/>
        <v>2024-05</v>
      </c>
      <c r="P7516" s="4" t="str">
        <f t="shared" si="822"/>
        <v>05</v>
      </c>
      <c r="Q7516" s="4" t="str">
        <f t="shared" si="823"/>
        <v>May</v>
      </c>
      <c r="R7516" s="30" t="str">
        <f t="shared" si="824"/>
        <v>20</v>
      </c>
      <c r="W7516" t="str">
        <f t="shared" si="825"/>
        <v>ok</v>
      </c>
    </row>
    <row r="7517" spans="1:23" x14ac:dyDescent="0.3">
      <c r="A7517" t="s">
        <v>7559</v>
      </c>
      <c r="B7517" t="s">
        <v>11</v>
      </c>
      <c r="C7517" t="s">
        <v>12</v>
      </c>
      <c r="D7517" t="s">
        <v>13</v>
      </c>
      <c r="E7517" t="s">
        <v>20</v>
      </c>
      <c r="F7517" t="s">
        <v>38</v>
      </c>
      <c r="G7517" s="5">
        <v>15422.35</v>
      </c>
      <c r="H7517" s="5">
        <f t="shared" si="819"/>
        <v>277.60230000000001</v>
      </c>
      <c r="I7517" s="6">
        <v>4</v>
      </c>
      <c r="J7517" s="6">
        <v>61689.4</v>
      </c>
      <c r="K7517" s="5">
        <f t="shared" si="820"/>
        <v>1110.4092000000001</v>
      </c>
      <c r="L7517" s="7">
        <v>4.3899999999999997</v>
      </c>
      <c r="M7517" s="7">
        <v>35</v>
      </c>
      <c r="N7517" s="3">
        <v>45493</v>
      </c>
      <c r="O7517" s="4" t="str">
        <f t="shared" si="821"/>
        <v>2024-07</v>
      </c>
      <c r="P7517" s="4" t="str">
        <f t="shared" si="822"/>
        <v>07</v>
      </c>
      <c r="Q7517" s="4" t="str">
        <f t="shared" si="823"/>
        <v>July</v>
      </c>
      <c r="R7517" s="30" t="str">
        <f t="shared" si="824"/>
        <v>20</v>
      </c>
      <c r="W7517" t="str">
        <f t="shared" si="825"/>
        <v>ok</v>
      </c>
    </row>
    <row r="7518" spans="1:23" x14ac:dyDescent="0.3">
      <c r="A7518" t="s">
        <v>7560</v>
      </c>
      <c r="B7518" t="s">
        <v>47</v>
      </c>
      <c r="C7518" t="s">
        <v>12</v>
      </c>
      <c r="D7518" t="s">
        <v>48</v>
      </c>
      <c r="E7518" t="s">
        <v>45</v>
      </c>
      <c r="F7518" t="s">
        <v>15</v>
      </c>
      <c r="G7518" s="5">
        <v>12561.6</v>
      </c>
      <c r="H7518" s="5">
        <f t="shared" si="819"/>
        <v>226.1088</v>
      </c>
      <c r="I7518" s="6">
        <v>2</v>
      </c>
      <c r="J7518" s="6">
        <v>25123.200000000001</v>
      </c>
      <c r="K7518" s="5">
        <f t="shared" si="820"/>
        <v>452.2176</v>
      </c>
      <c r="L7518" s="7">
        <v>2.62</v>
      </c>
      <c r="M7518" s="7">
        <v>798</v>
      </c>
      <c r="N7518" s="3">
        <v>45602</v>
      </c>
      <c r="O7518" s="4" t="str">
        <f t="shared" si="821"/>
        <v>2024-11</v>
      </c>
      <c r="P7518" s="4" t="str">
        <f t="shared" si="822"/>
        <v>11</v>
      </c>
      <c r="Q7518" s="4" t="str">
        <f t="shared" si="823"/>
        <v>November</v>
      </c>
      <c r="R7518" s="30" t="str">
        <f t="shared" si="824"/>
        <v>06</v>
      </c>
      <c r="W7518" t="str">
        <f t="shared" si="825"/>
        <v>ok</v>
      </c>
    </row>
    <row r="7519" spans="1:23" x14ac:dyDescent="0.3">
      <c r="A7519" t="s">
        <v>7561</v>
      </c>
      <c r="B7519" t="s">
        <v>23</v>
      </c>
      <c r="C7519" t="s">
        <v>24</v>
      </c>
      <c r="D7519" t="s">
        <v>25</v>
      </c>
      <c r="E7519" t="s">
        <v>20</v>
      </c>
      <c r="F7519" t="s">
        <v>26</v>
      </c>
      <c r="G7519" s="5">
        <v>11582.42</v>
      </c>
      <c r="H7519" s="5">
        <f t="shared" si="819"/>
        <v>208.48355999999998</v>
      </c>
      <c r="I7519" s="6">
        <v>1</v>
      </c>
      <c r="J7519" s="6">
        <v>11582.42</v>
      </c>
      <c r="K7519" s="5">
        <f t="shared" si="820"/>
        <v>208.48355999999998</v>
      </c>
      <c r="L7519" s="7">
        <v>3.86</v>
      </c>
      <c r="M7519" s="7">
        <v>510</v>
      </c>
      <c r="N7519" s="3">
        <v>45364</v>
      </c>
      <c r="O7519" s="4" t="str">
        <f t="shared" si="821"/>
        <v>2024-03</v>
      </c>
      <c r="P7519" s="4" t="str">
        <f t="shared" si="822"/>
        <v>03</v>
      </c>
      <c r="Q7519" s="4" t="str">
        <f t="shared" si="823"/>
        <v>March</v>
      </c>
      <c r="R7519" s="30" t="str">
        <f t="shared" si="824"/>
        <v>13</v>
      </c>
      <c r="W7519" t="str">
        <f t="shared" si="825"/>
        <v>ok</v>
      </c>
    </row>
    <row r="7520" spans="1:23" x14ac:dyDescent="0.3">
      <c r="A7520" t="s">
        <v>7562</v>
      </c>
      <c r="B7520" t="s">
        <v>63</v>
      </c>
      <c r="C7520" t="s">
        <v>18</v>
      </c>
      <c r="D7520" t="s">
        <v>64</v>
      </c>
      <c r="E7520" t="s">
        <v>14</v>
      </c>
      <c r="F7520" t="s">
        <v>60</v>
      </c>
      <c r="G7520" s="5">
        <v>14504.48</v>
      </c>
      <c r="H7520" s="5">
        <f t="shared" si="819"/>
        <v>261.08063999999996</v>
      </c>
      <c r="I7520" s="6">
        <v>5</v>
      </c>
      <c r="J7520" s="6">
        <v>72522.399999999994</v>
      </c>
      <c r="K7520" s="5">
        <f t="shared" si="820"/>
        <v>1305.4031999999997</v>
      </c>
      <c r="L7520" s="7">
        <v>3.41</v>
      </c>
      <c r="M7520" s="7">
        <v>405</v>
      </c>
      <c r="N7520" s="3">
        <v>45298</v>
      </c>
      <c r="O7520" s="4" t="str">
        <f t="shared" si="821"/>
        <v>2024-01</v>
      </c>
      <c r="P7520" s="4" t="str">
        <f t="shared" si="822"/>
        <v>01</v>
      </c>
      <c r="Q7520" s="4" t="str">
        <f t="shared" si="823"/>
        <v>January</v>
      </c>
      <c r="R7520" s="30" t="str">
        <f t="shared" si="824"/>
        <v>07</v>
      </c>
      <c r="W7520" t="str">
        <f t="shared" si="825"/>
        <v>ok</v>
      </c>
    </row>
    <row r="7521" spans="1:23" x14ac:dyDescent="0.3">
      <c r="A7521" t="s">
        <v>7563</v>
      </c>
      <c r="B7521" t="s">
        <v>36</v>
      </c>
      <c r="C7521" t="s">
        <v>18</v>
      </c>
      <c r="D7521" t="s">
        <v>37</v>
      </c>
      <c r="E7521" t="s">
        <v>14</v>
      </c>
      <c r="F7521" t="s">
        <v>38</v>
      </c>
      <c r="G7521" s="5">
        <v>13982.06</v>
      </c>
      <c r="H7521" s="5">
        <f t="shared" si="819"/>
        <v>251.67707999999996</v>
      </c>
      <c r="I7521" s="6">
        <v>2</v>
      </c>
      <c r="J7521" s="6">
        <v>27964.12</v>
      </c>
      <c r="K7521" s="5">
        <f t="shared" si="820"/>
        <v>503.35415999999992</v>
      </c>
      <c r="L7521" s="7">
        <v>3.16</v>
      </c>
      <c r="M7521" s="7">
        <v>1008</v>
      </c>
      <c r="N7521" s="3">
        <v>45359</v>
      </c>
      <c r="O7521" s="4" t="str">
        <f t="shared" si="821"/>
        <v>2024-03</v>
      </c>
      <c r="P7521" s="4" t="str">
        <f t="shared" si="822"/>
        <v>03</v>
      </c>
      <c r="Q7521" s="4" t="str">
        <f t="shared" si="823"/>
        <v>March</v>
      </c>
      <c r="R7521" s="30" t="str">
        <f t="shared" si="824"/>
        <v>08</v>
      </c>
      <c r="W7521" t="str">
        <f t="shared" si="825"/>
        <v>ok</v>
      </c>
    </row>
    <row r="7522" spans="1:23" x14ac:dyDescent="0.3">
      <c r="A7522" t="s">
        <v>7564</v>
      </c>
      <c r="B7522" t="s">
        <v>36</v>
      </c>
      <c r="C7522" t="s">
        <v>18</v>
      </c>
      <c r="D7522" t="s">
        <v>37</v>
      </c>
      <c r="E7522" t="s">
        <v>45</v>
      </c>
      <c r="F7522" t="s">
        <v>26</v>
      </c>
      <c r="G7522" s="5">
        <v>9884.26</v>
      </c>
      <c r="H7522" s="5">
        <f t="shared" si="819"/>
        <v>177.91667999999999</v>
      </c>
      <c r="I7522" s="6">
        <v>4</v>
      </c>
      <c r="J7522" s="6">
        <v>39537.040000000001</v>
      </c>
      <c r="K7522" s="5">
        <f t="shared" si="820"/>
        <v>711.66671999999994</v>
      </c>
      <c r="L7522" s="7">
        <v>1.46</v>
      </c>
      <c r="M7522" s="7">
        <v>706</v>
      </c>
      <c r="N7522" s="3">
        <v>45455</v>
      </c>
      <c r="O7522" s="4" t="str">
        <f t="shared" si="821"/>
        <v>2024-06</v>
      </c>
      <c r="P7522" s="4" t="str">
        <f t="shared" si="822"/>
        <v>06</v>
      </c>
      <c r="Q7522" s="4" t="str">
        <f t="shared" si="823"/>
        <v>June</v>
      </c>
      <c r="R7522" s="30" t="str">
        <f t="shared" si="824"/>
        <v>12</v>
      </c>
      <c r="W7522" t="str">
        <f t="shared" si="825"/>
        <v>ok</v>
      </c>
    </row>
    <row r="7523" spans="1:23" x14ac:dyDescent="0.3">
      <c r="A7523" t="s">
        <v>7565</v>
      </c>
      <c r="B7523" t="s">
        <v>47</v>
      </c>
      <c r="C7523" t="s">
        <v>12</v>
      </c>
      <c r="D7523" t="s">
        <v>48</v>
      </c>
      <c r="E7523" t="s">
        <v>14</v>
      </c>
      <c r="F7523" t="s">
        <v>26</v>
      </c>
      <c r="G7523" s="5">
        <v>7322.56</v>
      </c>
      <c r="H7523" s="5">
        <f t="shared" si="819"/>
        <v>131.80608000000001</v>
      </c>
      <c r="I7523" s="6">
        <v>1</v>
      </c>
      <c r="J7523" s="6">
        <v>7322.56</v>
      </c>
      <c r="K7523" s="5">
        <f t="shared" si="820"/>
        <v>131.80608000000001</v>
      </c>
      <c r="L7523" s="7">
        <v>1.59</v>
      </c>
      <c r="M7523" s="7">
        <v>1344</v>
      </c>
      <c r="N7523" s="3">
        <v>45531</v>
      </c>
      <c r="O7523" s="4" t="str">
        <f t="shared" si="821"/>
        <v>2024-08</v>
      </c>
      <c r="P7523" s="4" t="str">
        <f t="shared" si="822"/>
        <v>08</v>
      </c>
      <c r="Q7523" s="4" t="str">
        <f t="shared" si="823"/>
        <v>August</v>
      </c>
      <c r="R7523" s="30" t="str">
        <f t="shared" si="824"/>
        <v>27</v>
      </c>
      <c r="W7523" t="str">
        <f t="shared" si="825"/>
        <v>ok</v>
      </c>
    </row>
    <row r="7524" spans="1:23" x14ac:dyDescent="0.3">
      <c r="A7524" t="s">
        <v>7566</v>
      </c>
      <c r="B7524" t="s">
        <v>17</v>
      </c>
      <c r="C7524" t="s">
        <v>18</v>
      </c>
      <c r="D7524" t="s">
        <v>19</v>
      </c>
      <c r="E7524" t="s">
        <v>45</v>
      </c>
      <c r="F7524" t="s">
        <v>26</v>
      </c>
      <c r="G7524" s="5">
        <v>1939.29</v>
      </c>
      <c r="H7524" s="5">
        <f t="shared" si="819"/>
        <v>34.907219999999995</v>
      </c>
      <c r="I7524" s="6">
        <v>3</v>
      </c>
      <c r="J7524" s="6">
        <v>5817.87</v>
      </c>
      <c r="K7524" s="5">
        <f t="shared" si="820"/>
        <v>104.72165999999999</v>
      </c>
      <c r="L7524" s="7">
        <v>4.1100000000000003</v>
      </c>
      <c r="M7524" s="7">
        <v>4894</v>
      </c>
      <c r="N7524" s="3">
        <v>45386</v>
      </c>
      <c r="O7524" s="4" t="str">
        <f t="shared" si="821"/>
        <v>2024-04</v>
      </c>
      <c r="P7524" s="4" t="str">
        <f t="shared" si="822"/>
        <v>04</v>
      </c>
      <c r="Q7524" s="4" t="str">
        <f t="shared" si="823"/>
        <v>April</v>
      </c>
      <c r="R7524" s="30" t="str">
        <f t="shared" si="824"/>
        <v>04</v>
      </c>
      <c r="W7524" t="str">
        <f t="shared" si="825"/>
        <v>ok</v>
      </c>
    </row>
    <row r="7525" spans="1:23" x14ac:dyDescent="0.3">
      <c r="A7525" t="s">
        <v>7567</v>
      </c>
      <c r="B7525" t="s">
        <v>17</v>
      </c>
      <c r="C7525" t="s">
        <v>18</v>
      </c>
      <c r="D7525" t="s">
        <v>19</v>
      </c>
      <c r="E7525" t="s">
        <v>45</v>
      </c>
      <c r="F7525" t="s">
        <v>38</v>
      </c>
      <c r="G7525" s="5">
        <v>17114.47</v>
      </c>
      <c r="H7525" s="5">
        <f t="shared" si="819"/>
        <v>308.06045999999998</v>
      </c>
      <c r="I7525" s="6">
        <v>2</v>
      </c>
      <c r="J7525" s="6">
        <v>34228.94</v>
      </c>
      <c r="K7525" s="5">
        <f t="shared" si="820"/>
        <v>616.12091999999996</v>
      </c>
      <c r="L7525" s="7">
        <v>1.33</v>
      </c>
      <c r="M7525" s="7">
        <v>4960</v>
      </c>
      <c r="N7525" s="3">
        <v>45350</v>
      </c>
      <c r="O7525" s="4" t="str">
        <f t="shared" si="821"/>
        <v>2024-02</v>
      </c>
      <c r="P7525" s="4" t="str">
        <f t="shared" si="822"/>
        <v>02</v>
      </c>
      <c r="Q7525" s="4" t="str">
        <f t="shared" si="823"/>
        <v>February</v>
      </c>
      <c r="R7525" s="30" t="str">
        <f t="shared" si="824"/>
        <v>28</v>
      </c>
      <c r="W7525" t="str">
        <f t="shared" si="825"/>
        <v>ok</v>
      </c>
    </row>
    <row r="7526" spans="1:23" x14ac:dyDescent="0.3">
      <c r="A7526" t="s">
        <v>7568</v>
      </c>
      <c r="B7526" t="s">
        <v>51</v>
      </c>
      <c r="C7526" t="s">
        <v>29</v>
      </c>
      <c r="D7526" t="s">
        <v>52</v>
      </c>
      <c r="E7526" t="s">
        <v>20</v>
      </c>
      <c r="F7526" t="s">
        <v>26</v>
      </c>
      <c r="G7526" s="5">
        <v>19530.71</v>
      </c>
      <c r="H7526" s="5">
        <f t="shared" si="819"/>
        <v>351.55277999999998</v>
      </c>
      <c r="I7526" s="6">
        <v>5</v>
      </c>
      <c r="J7526" s="6">
        <v>97653.55</v>
      </c>
      <c r="K7526" s="5">
        <f t="shared" si="820"/>
        <v>1757.7638999999999</v>
      </c>
      <c r="L7526" s="7">
        <v>1.95</v>
      </c>
      <c r="M7526" s="7">
        <v>4015</v>
      </c>
      <c r="N7526" s="3">
        <v>45476</v>
      </c>
      <c r="O7526" s="4" t="str">
        <f t="shared" si="821"/>
        <v>2024-07</v>
      </c>
      <c r="P7526" s="4" t="str">
        <f t="shared" si="822"/>
        <v>07</v>
      </c>
      <c r="Q7526" s="4" t="str">
        <f t="shared" si="823"/>
        <v>July</v>
      </c>
      <c r="R7526" s="30" t="str">
        <f t="shared" si="824"/>
        <v>03</v>
      </c>
      <c r="W7526" t="str">
        <f t="shared" si="825"/>
        <v>ok</v>
      </c>
    </row>
    <row r="7527" spans="1:23" x14ac:dyDescent="0.3">
      <c r="A7527" t="s">
        <v>7569</v>
      </c>
      <c r="B7527" t="s">
        <v>41</v>
      </c>
      <c r="C7527" t="s">
        <v>42</v>
      </c>
      <c r="D7527" t="s">
        <v>43</v>
      </c>
      <c r="E7527" t="s">
        <v>14</v>
      </c>
      <c r="F7527" t="s">
        <v>31</v>
      </c>
      <c r="G7527" s="5">
        <v>16288.08</v>
      </c>
      <c r="H7527" s="5">
        <f t="shared" si="819"/>
        <v>293.18543999999997</v>
      </c>
      <c r="I7527" s="6">
        <v>4</v>
      </c>
      <c r="J7527" s="6">
        <v>65152.32</v>
      </c>
      <c r="K7527" s="5">
        <f t="shared" si="820"/>
        <v>1172.7417599999999</v>
      </c>
      <c r="L7527" s="7">
        <v>1.91</v>
      </c>
      <c r="M7527" s="7">
        <v>2065</v>
      </c>
      <c r="N7527" s="3">
        <v>45293</v>
      </c>
      <c r="O7527" s="4" t="str">
        <f t="shared" si="821"/>
        <v>2024-01</v>
      </c>
      <c r="P7527" s="4" t="str">
        <f t="shared" si="822"/>
        <v>01</v>
      </c>
      <c r="Q7527" s="4" t="str">
        <f t="shared" si="823"/>
        <v>January</v>
      </c>
      <c r="R7527" s="30" t="str">
        <f t="shared" si="824"/>
        <v>02</v>
      </c>
      <c r="W7527" t="str">
        <f t="shared" si="825"/>
        <v>ok</v>
      </c>
    </row>
    <row r="7528" spans="1:23" x14ac:dyDescent="0.3">
      <c r="A7528" t="s">
        <v>7570</v>
      </c>
      <c r="B7528" t="s">
        <v>23</v>
      </c>
      <c r="C7528" t="s">
        <v>24</v>
      </c>
      <c r="D7528" t="s">
        <v>25</v>
      </c>
      <c r="E7528" t="s">
        <v>45</v>
      </c>
      <c r="F7528" t="s">
        <v>60</v>
      </c>
      <c r="G7528" s="5">
        <v>2346</v>
      </c>
      <c r="H7528" s="5">
        <f t="shared" si="819"/>
        <v>42.227999999999994</v>
      </c>
      <c r="I7528" s="6">
        <v>4</v>
      </c>
      <c r="J7528" s="6">
        <v>9384</v>
      </c>
      <c r="K7528" s="5">
        <f t="shared" si="820"/>
        <v>168.91199999999998</v>
      </c>
      <c r="L7528" s="7">
        <v>3.6</v>
      </c>
      <c r="M7528" s="7">
        <v>1643</v>
      </c>
      <c r="N7528" s="3">
        <v>45548</v>
      </c>
      <c r="O7528" s="4" t="str">
        <f t="shared" si="821"/>
        <v>2024-09</v>
      </c>
      <c r="P7528" s="4" t="str">
        <f t="shared" si="822"/>
        <v>09</v>
      </c>
      <c r="Q7528" s="4" t="str">
        <f t="shared" si="823"/>
        <v>September</v>
      </c>
      <c r="R7528" s="30" t="str">
        <f t="shared" si="824"/>
        <v>13</v>
      </c>
      <c r="W7528" t="str">
        <f t="shared" si="825"/>
        <v>ok</v>
      </c>
    </row>
    <row r="7529" spans="1:23" x14ac:dyDescent="0.3">
      <c r="A7529" t="s">
        <v>7571</v>
      </c>
      <c r="B7529" t="s">
        <v>33</v>
      </c>
      <c r="C7529" t="s">
        <v>12</v>
      </c>
      <c r="D7529" t="s">
        <v>34</v>
      </c>
      <c r="E7529" t="s">
        <v>14</v>
      </c>
      <c r="F7529" t="s">
        <v>15</v>
      </c>
      <c r="G7529" s="5">
        <v>4047.58</v>
      </c>
      <c r="H7529" s="5">
        <f t="shared" si="819"/>
        <v>72.856439999999992</v>
      </c>
      <c r="I7529" s="6">
        <v>1</v>
      </c>
      <c r="J7529" s="6">
        <v>4047.58</v>
      </c>
      <c r="K7529" s="5">
        <f t="shared" si="820"/>
        <v>72.856439999999992</v>
      </c>
      <c r="L7529" s="7">
        <v>1.55</v>
      </c>
      <c r="M7529" s="7">
        <v>3356</v>
      </c>
      <c r="N7529" s="3">
        <v>45355</v>
      </c>
      <c r="O7529" s="4" t="str">
        <f t="shared" si="821"/>
        <v>2024-03</v>
      </c>
      <c r="P7529" s="4" t="str">
        <f t="shared" si="822"/>
        <v>03</v>
      </c>
      <c r="Q7529" s="4" t="str">
        <f t="shared" si="823"/>
        <v>March</v>
      </c>
      <c r="R7529" s="30" t="str">
        <f t="shared" si="824"/>
        <v>04</v>
      </c>
      <c r="W7529" t="str">
        <f t="shared" si="825"/>
        <v>ok</v>
      </c>
    </row>
    <row r="7530" spans="1:23" x14ac:dyDescent="0.3">
      <c r="A7530" t="s">
        <v>7572</v>
      </c>
      <c r="B7530" t="s">
        <v>63</v>
      </c>
      <c r="C7530" t="s">
        <v>18</v>
      </c>
      <c r="D7530" t="s">
        <v>64</v>
      </c>
      <c r="E7530" t="s">
        <v>14</v>
      </c>
      <c r="F7530" t="s">
        <v>15</v>
      </c>
      <c r="G7530" s="5">
        <v>19939.93</v>
      </c>
      <c r="H7530" s="5">
        <f t="shared" si="819"/>
        <v>358.91873999999996</v>
      </c>
      <c r="I7530" s="6">
        <v>1</v>
      </c>
      <c r="J7530" s="6">
        <v>19939.93</v>
      </c>
      <c r="K7530" s="5">
        <f t="shared" si="820"/>
        <v>358.91873999999996</v>
      </c>
      <c r="L7530" s="7">
        <v>1.58</v>
      </c>
      <c r="M7530" s="7">
        <v>4640</v>
      </c>
      <c r="N7530" s="3">
        <v>45648</v>
      </c>
      <c r="O7530" s="4" t="str">
        <f t="shared" si="821"/>
        <v>2024-12</v>
      </c>
      <c r="P7530" s="4" t="str">
        <f t="shared" si="822"/>
        <v>12</v>
      </c>
      <c r="Q7530" s="4" t="str">
        <f t="shared" si="823"/>
        <v>December</v>
      </c>
      <c r="R7530" s="30" t="str">
        <f t="shared" si="824"/>
        <v>22</v>
      </c>
      <c r="W7530" t="str">
        <f t="shared" si="825"/>
        <v>ok</v>
      </c>
    </row>
    <row r="7531" spans="1:23" x14ac:dyDescent="0.3">
      <c r="A7531" t="s">
        <v>7573</v>
      </c>
      <c r="B7531" t="s">
        <v>33</v>
      </c>
      <c r="C7531" t="s">
        <v>12</v>
      </c>
      <c r="D7531" t="s">
        <v>34</v>
      </c>
      <c r="E7531" t="s">
        <v>20</v>
      </c>
      <c r="F7531" t="s">
        <v>60</v>
      </c>
      <c r="G7531" s="5">
        <v>19971.560000000001</v>
      </c>
      <c r="H7531" s="5">
        <f t="shared" si="819"/>
        <v>359.48807999999997</v>
      </c>
      <c r="I7531" s="6">
        <v>4</v>
      </c>
      <c r="J7531" s="6">
        <v>79886.240000000005</v>
      </c>
      <c r="K7531" s="5">
        <f t="shared" si="820"/>
        <v>1437.9523199999999</v>
      </c>
      <c r="L7531" s="7">
        <v>2.5099999999999998</v>
      </c>
      <c r="M7531" s="7">
        <v>3544</v>
      </c>
      <c r="N7531" s="3">
        <v>45555</v>
      </c>
      <c r="O7531" s="4" t="str">
        <f t="shared" si="821"/>
        <v>2024-09</v>
      </c>
      <c r="P7531" s="4" t="str">
        <f t="shared" si="822"/>
        <v>09</v>
      </c>
      <c r="Q7531" s="4" t="str">
        <f t="shared" si="823"/>
        <v>September</v>
      </c>
      <c r="R7531" s="30" t="str">
        <f t="shared" si="824"/>
        <v>20</v>
      </c>
      <c r="W7531" t="str">
        <f t="shared" si="825"/>
        <v>ok</v>
      </c>
    </row>
    <row r="7532" spans="1:23" x14ac:dyDescent="0.3">
      <c r="A7532" t="s">
        <v>7574</v>
      </c>
      <c r="B7532" t="s">
        <v>11</v>
      </c>
      <c r="C7532" t="s">
        <v>12</v>
      </c>
      <c r="D7532" t="s">
        <v>13</v>
      </c>
      <c r="E7532" t="s">
        <v>45</v>
      </c>
      <c r="F7532" t="s">
        <v>21</v>
      </c>
      <c r="G7532" s="5">
        <v>9339</v>
      </c>
      <c r="H7532" s="5">
        <f t="shared" si="819"/>
        <v>168.10199999999998</v>
      </c>
      <c r="I7532" s="6">
        <v>3</v>
      </c>
      <c r="J7532" s="6">
        <v>28017</v>
      </c>
      <c r="K7532" s="5">
        <f t="shared" si="820"/>
        <v>504.30599999999993</v>
      </c>
      <c r="L7532" s="7">
        <v>3.75</v>
      </c>
      <c r="M7532" s="7">
        <v>4535</v>
      </c>
      <c r="N7532" s="3">
        <v>45483</v>
      </c>
      <c r="O7532" s="4" t="str">
        <f t="shared" si="821"/>
        <v>2024-07</v>
      </c>
      <c r="P7532" s="4" t="str">
        <f t="shared" si="822"/>
        <v>07</v>
      </c>
      <c r="Q7532" s="4" t="str">
        <f t="shared" si="823"/>
        <v>July</v>
      </c>
      <c r="R7532" s="30" t="str">
        <f t="shared" si="824"/>
        <v>10</v>
      </c>
      <c r="W7532" t="str">
        <f t="shared" si="825"/>
        <v>ok</v>
      </c>
    </row>
    <row r="7533" spans="1:23" x14ac:dyDescent="0.3">
      <c r="A7533" t="s">
        <v>7575</v>
      </c>
      <c r="B7533" t="s">
        <v>17</v>
      </c>
      <c r="C7533" t="s">
        <v>18</v>
      </c>
      <c r="D7533" t="s">
        <v>19</v>
      </c>
      <c r="E7533" t="s">
        <v>14</v>
      </c>
      <c r="F7533" t="s">
        <v>38</v>
      </c>
      <c r="G7533" s="5">
        <v>15784.11</v>
      </c>
      <c r="H7533" s="5">
        <f t="shared" si="819"/>
        <v>284.11397999999997</v>
      </c>
      <c r="I7533" s="6">
        <v>3</v>
      </c>
      <c r="J7533" s="6">
        <v>47352.33</v>
      </c>
      <c r="K7533" s="5">
        <f t="shared" si="820"/>
        <v>852.34193999999991</v>
      </c>
      <c r="L7533" s="7">
        <v>4.38</v>
      </c>
      <c r="M7533" s="7">
        <v>3232</v>
      </c>
      <c r="N7533" s="3">
        <v>45304</v>
      </c>
      <c r="O7533" s="4" t="str">
        <f t="shared" si="821"/>
        <v>2024-01</v>
      </c>
      <c r="P7533" s="4" t="str">
        <f t="shared" si="822"/>
        <v>01</v>
      </c>
      <c r="Q7533" s="4" t="str">
        <f t="shared" si="823"/>
        <v>January</v>
      </c>
      <c r="R7533" s="30" t="str">
        <f t="shared" si="824"/>
        <v>13</v>
      </c>
      <c r="W7533" t="str">
        <f t="shared" si="825"/>
        <v>ok</v>
      </c>
    </row>
    <row r="7534" spans="1:23" x14ac:dyDescent="0.3">
      <c r="A7534" t="s">
        <v>7576</v>
      </c>
      <c r="B7534" t="s">
        <v>51</v>
      </c>
      <c r="C7534" t="s">
        <v>29</v>
      </c>
      <c r="D7534" t="s">
        <v>52</v>
      </c>
      <c r="E7534" t="s">
        <v>14</v>
      </c>
      <c r="F7534" t="s">
        <v>15</v>
      </c>
      <c r="G7534" s="5">
        <v>1746.86</v>
      </c>
      <c r="H7534" s="5">
        <f t="shared" si="819"/>
        <v>31.443479999999997</v>
      </c>
      <c r="I7534" s="6">
        <v>3</v>
      </c>
      <c r="J7534" s="6">
        <v>5240.58</v>
      </c>
      <c r="K7534" s="5">
        <f t="shared" si="820"/>
        <v>94.330439999999996</v>
      </c>
      <c r="L7534" s="7">
        <v>4.93</v>
      </c>
      <c r="M7534" s="7">
        <v>2528</v>
      </c>
      <c r="N7534" s="3">
        <v>45597</v>
      </c>
      <c r="O7534" s="4" t="str">
        <f t="shared" si="821"/>
        <v>2024-11</v>
      </c>
      <c r="P7534" s="4" t="str">
        <f t="shared" si="822"/>
        <v>11</v>
      </c>
      <c r="Q7534" s="4" t="str">
        <f t="shared" si="823"/>
        <v>November</v>
      </c>
      <c r="R7534" s="30" t="str">
        <f t="shared" si="824"/>
        <v>01</v>
      </c>
      <c r="W7534" t="str">
        <f t="shared" si="825"/>
        <v>ok</v>
      </c>
    </row>
    <row r="7535" spans="1:23" x14ac:dyDescent="0.3">
      <c r="A7535" t="s">
        <v>7577</v>
      </c>
      <c r="B7535" t="s">
        <v>11</v>
      </c>
      <c r="C7535" t="s">
        <v>12</v>
      </c>
      <c r="D7535" t="s">
        <v>13</v>
      </c>
      <c r="E7535" t="s">
        <v>14</v>
      </c>
      <c r="F7535" t="s">
        <v>60</v>
      </c>
      <c r="G7535" s="5">
        <v>2068.2600000000002</v>
      </c>
      <c r="H7535" s="5">
        <f t="shared" si="819"/>
        <v>37.228680000000004</v>
      </c>
      <c r="I7535" s="6">
        <v>1</v>
      </c>
      <c r="J7535" s="6">
        <v>2068.2600000000002</v>
      </c>
      <c r="K7535" s="5">
        <f t="shared" si="820"/>
        <v>37.228680000000004</v>
      </c>
      <c r="L7535" s="7">
        <v>3.18</v>
      </c>
      <c r="M7535" s="7">
        <v>1536</v>
      </c>
      <c r="N7535" s="3">
        <v>45488</v>
      </c>
      <c r="O7535" s="4" t="str">
        <f t="shared" si="821"/>
        <v>2024-07</v>
      </c>
      <c r="P7535" s="4" t="str">
        <f t="shared" si="822"/>
        <v>07</v>
      </c>
      <c r="Q7535" s="4" t="str">
        <f t="shared" si="823"/>
        <v>July</v>
      </c>
      <c r="R7535" s="30" t="str">
        <f t="shared" si="824"/>
        <v>15</v>
      </c>
      <c r="W7535" t="str">
        <f t="shared" si="825"/>
        <v>ok</v>
      </c>
    </row>
    <row r="7536" spans="1:23" x14ac:dyDescent="0.3">
      <c r="A7536" t="s">
        <v>7578</v>
      </c>
      <c r="B7536" t="s">
        <v>47</v>
      </c>
      <c r="C7536" t="s">
        <v>12</v>
      </c>
      <c r="D7536" t="s">
        <v>48</v>
      </c>
      <c r="E7536" t="s">
        <v>20</v>
      </c>
      <c r="F7536" t="s">
        <v>31</v>
      </c>
      <c r="G7536" s="5">
        <v>8806.65</v>
      </c>
      <c r="H7536" s="5">
        <f t="shared" si="819"/>
        <v>158.51969999999997</v>
      </c>
      <c r="I7536" s="6">
        <v>3</v>
      </c>
      <c r="J7536" s="6">
        <v>26419.95</v>
      </c>
      <c r="K7536" s="5">
        <f t="shared" si="820"/>
        <v>475.55909999999994</v>
      </c>
      <c r="L7536" s="7">
        <v>3.9</v>
      </c>
      <c r="M7536" s="7">
        <v>1576</v>
      </c>
      <c r="N7536" s="3">
        <v>45575</v>
      </c>
      <c r="O7536" s="4" t="str">
        <f t="shared" si="821"/>
        <v>2024-10</v>
      </c>
      <c r="P7536" s="4" t="str">
        <f t="shared" si="822"/>
        <v>10</v>
      </c>
      <c r="Q7536" s="4" t="str">
        <f t="shared" si="823"/>
        <v>October</v>
      </c>
      <c r="R7536" s="30" t="str">
        <f t="shared" si="824"/>
        <v>10</v>
      </c>
      <c r="W7536" t="str">
        <f t="shared" si="825"/>
        <v>ok</v>
      </c>
    </row>
    <row r="7537" spans="1:23" x14ac:dyDescent="0.3">
      <c r="A7537" t="s">
        <v>7579</v>
      </c>
      <c r="B7537" t="s">
        <v>28</v>
      </c>
      <c r="C7537" t="s">
        <v>29</v>
      </c>
      <c r="D7537" t="s">
        <v>30</v>
      </c>
      <c r="E7537" t="s">
        <v>45</v>
      </c>
      <c r="F7537" t="s">
        <v>21</v>
      </c>
      <c r="G7537" s="5">
        <v>3975.76</v>
      </c>
      <c r="H7537" s="5">
        <f t="shared" si="819"/>
        <v>71.563680000000005</v>
      </c>
      <c r="I7537" s="6">
        <v>3</v>
      </c>
      <c r="J7537" s="6">
        <v>11927.28</v>
      </c>
      <c r="K7537" s="5">
        <f t="shared" si="820"/>
        <v>214.69104000000002</v>
      </c>
      <c r="L7537" s="7">
        <v>4.3099999999999996</v>
      </c>
      <c r="M7537" s="7">
        <v>2662</v>
      </c>
      <c r="N7537" s="3">
        <v>45310</v>
      </c>
      <c r="O7537" s="4" t="str">
        <f t="shared" si="821"/>
        <v>2024-01</v>
      </c>
      <c r="P7537" s="4" t="str">
        <f t="shared" si="822"/>
        <v>01</v>
      </c>
      <c r="Q7537" s="4" t="str">
        <f t="shared" si="823"/>
        <v>January</v>
      </c>
      <c r="R7537" s="30" t="str">
        <f t="shared" si="824"/>
        <v>19</v>
      </c>
      <c r="W7537" t="str">
        <f t="shared" si="825"/>
        <v>ok</v>
      </c>
    </row>
    <row r="7538" spans="1:23" x14ac:dyDescent="0.3">
      <c r="A7538" t="s">
        <v>7580</v>
      </c>
      <c r="B7538" t="s">
        <v>33</v>
      </c>
      <c r="C7538" t="s">
        <v>12</v>
      </c>
      <c r="D7538" t="s">
        <v>34</v>
      </c>
      <c r="E7538" t="s">
        <v>45</v>
      </c>
      <c r="F7538" t="s">
        <v>21</v>
      </c>
      <c r="G7538" s="5">
        <v>11350</v>
      </c>
      <c r="H7538" s="5">
        <f t="shared" si="819"/>
        <v>204.29999999999998</v>
      </c>
      <c r="I7538" s="6">
        <v>4</v>
      </c>
      <c r="J7538" s="6">
        <v>45400</v>
      </c>
      <c r="K7538" s="5">
        <f t="shared" si="820"/>
        <v>817.19999999999993</v>
      </c>
      <c r="L7538" s="7">
        <v>3.85</v>
      </c>
      <c r="M7538" s="7">
        <v>2856</v>
      </c>
      <c r="N7538" s="3">
        <v>45368</v>
      </c>
      <c r="O7538" s="4" t="str">
        <f t="shared" si="821"/>
        <v>2024-03</v>
      </c>
      <c r="P7538" s="4" t="str">
        <f t="shared" si="822"/>
        <v>03</v>
      </c>
      <c r="Q7538" s="4" t="str">
        <f t="shared" si="823"/>
        <v>March</v>
      </c>
      <c r="R7538" s="30" t="str">
        <f t="shared" si="824"/>
        <v>17</v>
      </c>
      <c r="W7538" t="str">
        <f t="shared" si="825"/>
        <v>ok</v>
      </c>
    </row>
    <row r="7539" spans="1:23" x14ac:dyDescent="0.3">
      <c r="A7539" t="s">
        <v>7581</v>
      </c>
      <c r="B7539" t="s">
        <v>51</v>
      </c>
      <c r="C7539" t="s">
        <v>29</v>
      </c>
      <c r="D7539" t="s">
        <v>52</v>
      </c>
      <c r="E7539" t="s">
        <v>14</v>
      </c>
      <c r="F7539" t="s">
        <v>38</v>
      </c>
      <c r="G7539" s="5">
        <v>16107.93</v>
      </c>
      <c r="H7539" s="5">
        <f t="shared" si="819"/>
        <v>289.94273999999996</v>
      </c>
      <c r="I7539" s="6">
        <v>2</v>
      </c>
      <c r="J7539" s="6">
        <v>32215.86</v>
      </c>
      <c r="K7539" s="5">
        <f t="shared" si="820"/>
        <v>579.88547999999992</v>
      </c>
      <c r="L7539" s="7">
        <v>3.79</v>
      </c>
      <c r="M7539" s="7">
        <v>2619</v>
      </c>
      <c r="N7539" s="3">
        <v>45596</v>
      </c>
      <c r="O7539" s="4" t="str">
        <f t="shared" si="821"/>
        <v>2024-10</v>
      </c>
      <c r="P7539" s="4" t="str">
        <f t="shared" si="822"/>
        <v>10</v>
      </c>
      <c r="Q7539" s="4" t="str">
        <f t="shared" si="823"/>
        <v>October</v>
      </c>
      <c r="R7539" s="30" t="str">
        <f t="shared" si="824"/>
        <v>31</v>
      </c>
      <c r="W7539" t="str">
        <f t="shared" si="825"/>
        <v>ok</v>
      </c>
    </row>
    <row r="7540" spans="1:23" x14ac:dyDescent="0.3">
      <c r="A7540" t="s">
        <v>7582</v>
      </c>
      <c r="B7540" t="s">
        <v>51</v>
      </c>
      <c r="C7540" t="s">
        <v>29</v>
      </c>
      <c r="D7540" t="s">
        <v>52</v>
      </c>
      <c r="E7540" t="s">
        <v>20</v>
      </c>
      <c r="F7540" t="s">
        <v>60</v>
      </c>
      <c r="G7540" s="5">
        <v>17249.78</v>
      </c>
      <c r="H7540" s="5">
        <f t="shared" si="819"/>
        <v>310.49603999999994</v>
      </c>
      <c r="I7540" s="6">
        <v>5</v>
      </c>
      <c r="J7540" s="6">
        <v>86248.9</v>
      </c>
      <c r="K7540" s="5">
        <f t="shared" si="820"/>
        <v>1552.4801999999997</v>
      </c>
      <c r="L7540" s="7">
        <v>4.68</v>
      </c>
      <c r="M7540" s="7">
        <v>2217</v>
      </c>
      <c r="N7540" s="3">
        <v>45558</v>
      </c>
      <c r="O7540" s="4" t="str">
        <f t="shared" si="821"/>
        <v>2024-09</v>
      </c>
      <c r="P7540" s="4" t="str">
        <f t="shared" si="822"/>
        <v>09</v>
      </c>
      <c r="Q7540" s="4" t="str">
        <f t="shared" si="823"/>
        <v>September</v>
      </c>
      <c r="R7540" s="30" t="str">
        <f t="shared" si="824"/>
        <v>23</v>
      </c>
      <c r="W7540" t="str">
        <f t="shared" si="825"/>
        <v>ok</v>
      </c>
    </row>
    <row r="7541" spans="1:23" x14ac:dyDescent="0.3">
      <c r="A7541" t="s">
        <v>7583</v>
      </c>
      <c r="B7541" t="s">
        <v>23</v>
      </c>
      <c r="C7541" t="s">
        <v>24</v>
      </c>
      <c r="D7541" t="s">
        <v>25</v>
      </c>
      <c r="E7541" t="s">
        <v>14</v>
      </c>
      <c r="F7541" t="s">
        <v>21</v>
      </c>
      <c r="G7541" s="5">
        <v>7099.2</v>
      </c>
      <c r="H7541" s="5">
        <f t="shared" si="819"/>
        <v>127.78559999999999</v>
      </c>
      <c r="I7541" s="6">
        <v>5</v>
      </c>
      <c r="J7541" s="6">
        <v>35496</v>
      </c>
      <c r="K7541" s="5">
        <f t="shared" si="820"/>
        <v>638.92799999999988</v>
      </c>
      <c r="L7541" s="7">
        <v>1.81</v>
      </c>
      <c r="M7541" s="7">
        <v>4614</v>
      </c>
      <c r="N7541" s="3">
        <v>45355</v>
      </c>
      <c r="O7541" s="4" t="str">
        <f t="shared" si="821"/>
        <v>2024-03</v>
      </c>
      <c r="P7541" s="4" t="str">
        <f t="shared" si="822"/>
        <v>03</v>
      </c>
      <c r="Q7541" s="4" t="str">
        <f t="shared" si="823"/>
        <v>March</v>
      </c>
      <c r="R7541" s="30" t="str">
        <f t="shared" si="824"/>
        <v>04</v>
      </c>
      <c r="W7541" t="str">
        <f t="shared" si="825"/>
        <v>ok</v>
      </c>
    </row>
    <row r="7542" spans="1:23" x14ac:dyDescent="0.3">
      <c r="A7542" t="s">
        <v>7584</v>
      </c>
      <c r="B7542" t="s">
        <v>11</v>
      </c>
      <c r="C7542" t="s">
        <v>12</v>
      </c>
      <c r="D7542" t="s">
        <v>13</v>
      </c>
      <c r="E7542" t="s">
        <v>20</v>
      </c>
      <c r="F7542" t="s">
        <v>31</v>
      </c>
      <c r="G7542" s="5">
        <v>10687.83</v>
      </c>
      <c r="H7542" s="5">
        <f t="shared" si="819"/>
        <v>192.38093999999998</v>
      </c>
      <c r="I7542" s="6">
        <v>5</v>
      </c>
      <c r="J7542" s="6">
        <v>53439.15</v>
      </c>
      <c r="K7542" s="5">
        <f t="shared" si="820"/>
        <v>961.90469999999993</v>
      </c>
      <c r="L7542" s="7">
        <v>3.56</v>
      </c>
      <c r="M7542" s="7">
        <v>52</v>
      </c>
      <c r="N7542" s="3">
        <v>45395</v>
      </c>
      <c r="O7542" s="4" t="str">
        <f t="shared" si="821"/>
        <v>2024-04</v>
      </c>
      <c r="P7542" s="4" t="str">
        <f t="shared" si="822"/>
        <v>04</v>
      </c>
      <c r="Q7542" s="4" t="str">
        <f t="shared" si="823"/>
        <v>April</v>
      </c>
      <c r="R7542" s="30" t="str">
        <f t="shared" si="824"/>
        <v>13</v>
      </c>
      <c r="W7542" t="str">
        <f t="shared" si="825"/>
        <v>ok</v>
      </c>
    </row>
    <row r="7543" spans="1:23" x14ac:dyDescent="0.3">
      <c r="A7543" t="s">
        <v>7585</v>
      </c>
      <c r="B7543" t="s">
        <v>63</v>
      </c>
      <c r="C7543" t="s">
        <v>18</v>
      </c>
      <c r="D7543" t="s">
        <v>64</v>
      </c>
      <c r="E7543" t="s">
        <v>14</v>
      </c>
      <c r="F7543" t="s">
        <v>26</v>
      </c>
      <c r="G7543" s="5">
        <v>3486.71</v>
      </c>
      <c r="H7543" s="5">
        <f t="shared" si="819"/>
        <v>62.760779999999997</v>
      </c>
      <c r="I7543" s="6">
        <v>3</v>
      </c>
      <c r="J7543" s="6">
        <v>10460.129999999999</v>
      </c>
      <c r="K7543" s="5">
        <f t="shared" si="820"/>
        <v>188.28233999999998</v>
      </c>
      <c r="L7543" s="7">
        <v>4.41</v>
      </c>
      <c r="M7543" s="7">
        <v>2342</v>
      </c>
      <c r="N7543" s="3">
        <v>45403</v>
      </c>
      <c r="O7543" s="4" t="str">
        <f t="shared" si="821"/>
        <v>2024-04</v>
      </c>
      <c r="P7543" s="4" t="str">
        <f t="shared" si="822"/>
        <v>04</v>
      </c>
      <c r="Q7543" s="4" t="str">
        <f t="shared" si="823"/>
        <v>April</v>
      </c>
      <c r="R7543" s="30" t="str">
        <f t="shared" si="824"/>
        <v>21</v>
      </c>
      <c r="W7543" t="str">
        <f t="shared" si="825"/>
        <v>ok</v>
      </c>
    </row>
    <row r="7544" spans="1:23" x14ac:dyDescent="0.3">
      <c r="A7544" t="s">
        <v>7586</v>
      </c>
      <c r="B7544" t="s">
        <v>28</v>
      </c>
      <c r="C7544" t="s">
        <v>29</v>
      </c>
      <c r="D7544" t="s">
        <v>30</v>
      </c>
      <c r="E7544" t="s">
        <v>20</v>
      </c>
      <c r="F7544" t="s">
        <v>60</v>
      </c>
      <c r="G7544" s="5">
        <v>19928.759999999998</v>
      </c>
      <c r="H7544" s="5">
        <f t="shared" si="819"/>
        <v>358.71767999999992</v>
      </c>
      <c r="I7544" s="6">
        <v>1</v>
      </c>
      <c r="J7544" s="6">
        <v>19928.759999999998</v>
      </c>
      <c r="K7544" s="5">
        <f t="shared" si="820"/>
        <v>358.71767999999992</v>
      </c>
      <c r="L7544" s="7">
        <v>1.52</v>
      </c>
      <c r="M7544" s="7">
        <v>2590</v>
      </c>
      <c r="N7544" s="3">
        <v>45596</v>
      </c>
      <c r="O7544" s="4" t="str">
        <f t="shared" si="821"/>
        <v>2024-10</v>
      </c>
      <c r="P7544" s="4" t="str">
        <f t="shared" si="822"/>
        <v>10</v>
      </c>
      <c r="Q7544" s="4" t="str">
        <f t="shared" si="823"/>
        <v>October</v>
      </c>
      <c r="R7544" s="30" t="str">
        <f t="shared" si="824"/>
        <v>31</v>
      </c>
      <c r="W7544" t="str">
        <f t="shared" si="825"/>
        <v>ok</v>
      </c>
    </row>
    <row r="7545" spans="1:23" x14ac:dyDescent="0.3">
      <c r="A7545" t="s">
        <v>7587</v>
      </c>
      <c r="B7545" t="s">
        <v>17</v>
      </c>
      <c r="C7545" t="s">
        <v>18</v>
      </c>
      <c r="D7545" t="s">
        <v>19</v>
      </c>
      <c r="E7545" t="s">
        <v>14</v>
      </c>
      <c r="F7545" t="s">
        <v>60</v>
      </c>
      <c r="G7545" s="5">
        <v>10310.75</v>
      </c>
      <c r="H7545" s="5">
        <f t="shared" si="819"/>
        <v>185.59349999999998</v>
      </c>
      <c r="I7545" s="6">
        <v>4</v>
      </c>
      <c r="J7545" s="6">
        <v>41243</v>
      </c>
      <c r="K7545" s="5">
        <f t="shared" si="820"/>
        <v>742.37399999999991</v>
      </c>
      <c r="L7545" s="7">
        <v>3.9</v>
      </c>
      <c r="M7545" s="7">
        <v>4171</v>
      </c>
      <c r="N7545" s="3">
        <v>45407</v>
      </c>
      <c r="O7545" s="4" t="str">
        <f t="shared" si="821"/>
        <v>2024-04</v>
      </c>
      <c r="P7545" s="4" t="str">
        <f t="shared" si="822"/>
        <v>04</v>
      </c>
      <c r="Q7545" s="4" t="str">
        <f t="shared" si="823"/>
        <v>April</v>
      </c>
      <c r="R7545" s="30" t="str">
        <f t="shared" si="824"/>
        <v>25</v>
      </c>
      <c r="W7545" t="str">
        <f t="shared" si="825"/>
        <v>ok</v>
      </c>
    </row>
    <row r="7546" spans="1:23" x14ac:dyDescent="0.3">
      <c r="A7546" t="s">
        <v>7588</v>
      </c>
      <c r="B7546" t="s">
        <v>33</v>
      </c>
      <c r="C7546" t="s">
        <v>12</v>
      </c>
      <c r="D7546" t="s">
        <v>34</v>
      </c>
      <c r="E7546" t="s">
        <v>20</v>
      </c>
      <c r="F7546" t="s">
        <v>26</v>
      </c>
      <c r="G7546" s="5">
        <v>13321.08</v>
      </c>
      <c r="H7546" s="5">
        <f t="shared" si="819"/>
        <v>239.77943999999999</v>
      </c>
      <c r="I7546" s="6">
        <v>1</v>
      </c>
      <c r="J7546" s="6">
        <v>13321.08</v>
      </c>
      <c r="K7546" s="5">
        <f t="shared" si="820"/>
        <v>239.77943999999999</v>
      </c>
      <c r="L7546" s="7">
        <v>2.1800000000000002</v>
      </c>
      <c r="M7546" s="7">
        <v>2497</v>
      </c>
      <c r="N7546" s="3">
        <v>45347</v>
      </c>
      <c r="O7546" s="4" t="str">
        <f t="shared" si="821"/>
        <v>2024-02</v>
      </c>
      <c r="P7546" s="4" t="str">
        <f t="shared" si="822"/>
        <v>02</v>
      </c>
      <c r="Q7546" s="4" t="str">
        <f t="shared" si="823"/>
        <v>February</v>
      </c>
      <c r="R7546" s="30" t="str">
        <f t="shared" si="824"/>
        <v>25</v>
      </c>
      <c r="W7546" t="str">
        <f t="shared" si="825"/>
        <v>ok</v>
      </c>
    </row>
    <row r="7547" spans="1:23" x14ac:dyDescent="0.3">
      <c r="A7547" t="s">
        <v>7589</v>
      </c>
      <c r="B7547" t="s">
        <v>41</v>
      </c>
      <c r="C7547" t="s">
        <v>42</v>
      </c>
      <c r="D7547" t="s">
        <v>43</v>
      </c>
      <c r="E7547" t="s">
        <v>14</v>
      </c>
      <c r="F7547" t="s">
        <v>26</v>
      </c>
      <c r="G7547" s="5">
        <v>5878.84</v>
      </c>
      <c r="H7547" s="5">
        <f t="shared" si="819"/>
        <v>105.81912</v>
      </c>
      <c r="I7547" s="6">
        <v>1</v>
      </c>
      <c r="J7547" s="6">
        <v>5878.84</v>
      </c>
      <c r="K7547" s="5">
        <f t="shared" si="820"/>
        <v>105.81912</v>
      </c>
      <c r="L7547" s="7">
        <v>3.68</v>
      </c>
      <c r="M7547" s="7">
        <v>62</v>
      </c>
      <c r="N7547" s="3">
        <v>45430</v>
      </c>
      <c r="O7547" s="4" t="str">
        <f t="shared" si="821"/>
        <v>2024-05</v>
      </c>
      <c r="P7547" s="4" t="str">
        <f t="shared" si="822"/>
        <v>05</v>
      </c>
      <c r="Q7547" s="4" t="str">
        <f t="shared" si="823"/>
        <v>May</v>
      </c>
      <c r="R7547" s="30" t="str">
        <f t="shared" si="824"/>
        <v>18</v>
      </c>
      <c r="W7547" t="str">
        <f t="shared" si="825"/>
        <v>ok</v>
      </c>
    </row>
    <row r="7548" spans="1:23" x14ac:dyDescent="0.3">
      <c r="A7548" t="s">
        <v>7590</v>
      </c>
      <c r="B7548" t="s">
        <v>63</v>
      </c>
      <c r="C7548" t="s">
        <v>18</v>
      </c>
      <c r="D7548" t="s">
        <v>64</v>
      </c>
      <c r="E7548" t="s">
        <v>45</v>
      </c>
      <c r="F7548" t="s">
        <v>60</v>
      </c>
      <c r="G7548" s="5">
        <v>17827.57</v>
      </c>
      <c r="H7548" s="5">
        <f t="shared" si="819"/>
        <v>320.89625999999998</v>
      </c>
      <c r="I7548" s="6">
        <v>4</v>
      </c>
      <c r="J7548" s="6">
        <v>71310.28</v>
      </c>
      <c r="K7548" s="5">
        <f t="shared" si="820"/>
        <v>1283.5850399999999</v>
      </c>
      <c r="L7548" s="7">
        <v>2.97</v>
      </c>
      <c r="M7548" s="7">
        <v>981</v>
      </c>
      <c r="N7548" s="3">
        <v>45369</v>
      </c>
      <c r="O7548" s="4" t="str">
        <f t="shared" si="821"/>
        <v>2024-03</v>
      </c>
      <c r="P7548" s="4" t="str">
        <f t="shared" si="822"/>
        <v>03</v>
      </c>
      <c r="Q7548" s="4" t="str">
        <f t="shared" si="823"/>
        <v>March</v>
      </c>
      <c r="R7548" s="30" t="str">
        <f t="shared" si="824"/>
        <v>18</v>
      </c>
      <c r="W7548" t="str">
        <f t="shared" si="825"/>
        <v>ok</v>
      </c>
    </row>
    <row r="7549" spans="1:23" x14ac:dyDescent="0.3">
      <c r="A7549" t="s">
        <v>7591</v>
      </c>
      <c r="B7549" t="s">
        <v>47</v>
      </c>
      <c r="C7549" t="s">
        <v>12</v>
      </c>
      <c r="D7549" t="s">
        <v>48</v>
      </c>
      <c r="E7549" t="s">
        <v>14</v>
      </c>
      <c r="F7549" t="s">
        <v>38</v>
      </c>
      <c r="G7549" s="5">
        <v>19238.13</v>
      </c>
      <c r="H7549" s="5">
        <f t="shared" si="819"/>
        <v>346.28634</v>
      </c>
      <c r="I7549" s="6">
        <v>4</v>
      </c>
      <c r="J7549" s="6">
        <v>76952.52</v>
      </c>
      <c r="K7549" s="5">
        <f t="shared" si="820"/>
        <v>1385.14536</v>
      </c>
      <c r="L7549" s="7">
        <v>3.32</v>
      </c>
      <c r="M7549" s="7">
        <v>2436</v>
      </c>
      <c r="N7549" s="3">
        <v>45569</v>
      </c>
      <c r="O7549" s="4" t="str">
        <f t="shared" si="821"/>
        <v>2024-10</v>
      </c>
      <c r="P7549" s="4" t="str">
        <f t="shared" si="822"/>
        <v>10</v>
      </c>
      <c r="Q7549" s="4" t="str">
        <f t="shared" si="823"/>
        <v>October</v>
      </c>
      <c r="R7549" s="30" t="str">
        <f t="shared" si="824"/>
        <v>04</v>
      </c>
      <c r="W7549" t="str">
        <f t="shared" si="825"/>
        <v>ok</v>
      </c>
    </row>
    <row r="7550" spans="1:23" x14ac:dyDescent="0.3">
      <c r="A7550" t="s">
        <v>7592</v>
      </c>
      <c r="B7550" t="s">
        <v>17</v>
      </c>
      <c r="C7550" t="s">
        <v>18</v>
      </c>
      <c r="D7550" t="s">
        <v>19</v>
      </c>
      <c r="E7550" t="s">
        <v>45</v>
      </c>
      <c r="F7550" t="s">
        <v>38</v>
      </c>
      <c r="G7550" s="5">
        <v>7206.58</v>
      </c>
      <c r="H7550" s="5">
        <f t="shared" si="819"/>
        <v>129.71843999999999</v>
      </c>
      <c r="I7550" s="6">
        <v>5</v>
      </c>
      <c r="J7550" s="6">
        <v>36032.9</v>
      </c>
      <c r="K7550" s="5">
        <f t="shared" si="820"/>
        <v>648.59219999999993</v>
      </c>
      <c r="L7550" s="7">
        <v>4.7300000000000004</v>
      </c>
      <c r="M7550" s="7">
        <v>4949</v>
      </c>
      <c r="N7550" s="3">
        <v>45298</v>
      </c>
      <c r="O7550" s="4" t="str">
        <f t="shared" si="821"/>
        <v>2024-01</v>
      </c>
      <c r="P7550" s="4" t="str">
        <f t="shared" si="822"/>
        <v>01</v>
      </c>
      <c r="Q7550" s="4" t="str">
        <f t="shared" si="823"/>
        <v>January</v>
      </c>
      <c r="R7550" s="30" t="str">
        <f t="shared" si="824"/>
        <v>07</v>
      </c>
      <c r="W7550" t="str">
        <f t="shared" si="825"/>
        <v>ok</v>
      </c>
    </row>
    <row r="7551" spans="1:23" x14ac:dyDescent="0.3">
      <c r="A7551" t="s">
        <v>7593</v>
      </c>
      <c r="B7551" t="s">
        <v>47</v>
      </c>
      <c r="C7551" t="s">
        <v>12</v>
      </c>
      <c r="D7551" t="s">
        <v>48</v>
      </c>
      <c r="E7551" t="s">
        <v>14</v>
      </c>
      <c r="F7551" t="s">
        <v>38</v>
      </c>
      <c r="G7551" s="5">
        <v>7941.83</v>
      </c>
      <c r="H7551" s="5">
        <f t="shared" si="819"/>
        <v>142.95293999999998</v>
      </c>
      <c r="I7551" s="6">
        <v>2</v>
      </c>
      <c r="J7551" s="6">
        <v>15883.66</v>
      </c>
      <c r="K7551" s="5">
        <f t="shared" si="820"/>
        <v>285.90587999999997</v>
      </c>
      <c r="L7551" s="7">
        <v>3.98</v>
      </c>
      <c r="M7551" s="7">
        <v>1281</v>
      </c>
      <c r="N7551" s="3">
        <v>45420</v>
      </c>
      <c r="O7551" s="4" t="str">
        <f t="shared" si="821"/>
        <v>2024-05</v>
      </c>
      <c r="P7551" s="4" t="str">
        <f t="shared" si="822"/>
        <v>05</v>
      </c>
      <c r="Q7551" s="4" t="str">
        <f t="shared" si="823"/>
        <v>May</v>
      </c>
      <c r="R7551" s="30" t="str">
        <f t="shared" si="824"/>
        <v>08</v>
      </c>
      <c r="W7551" t="str">
        <f t="shared" si="825"/>
        <v>ok</v>
      </c>
    </row>
    <row r="7552" spans="1:23" x14ac:dyDescent="0.3">
      <c r="A7552" t="s">
        <v>7594</v>
      </c>
      <c r="B7552" t="s">
        <v>33</v>
      </c>
      <c r="C7552" t="s">
        <v>12</v>
      </c>
      <c r="D7552" t="s">
        <v>34</v>
      </c>
      <c r="E7552" t="s">
        <v>14</v>
      </c>
      <c r="F7552" t="s">
        <v>15</v>
      </c>
      <c r="G7552" s="5">
        <v>14048.31</v>
      </c>
      <c r="H7552" s="5">
        <f t="shared" si="819"/>
        <v>252.86957999999998</v>
      </c>
      <c r="I7552" s="6">
        <v>5</v>
      </c>
      <c r="J7552" s="6">
        <v>70241.55</v>
      </c>
      <c r="K7552" s="5">
        <f t="shared" si="820"/>
        <v>1264.3479</v>
      </c>
      <c r="L7552" s="7">
        <v>4.5199999999999996</v>
      </c>
      <c r="M7552" s="7">
        <v>4781</v>
      </c>
      <c r="N7552" s="3">
        <v>45611</v>
      </c>
      <c r="O7552" s="4" t="str">
        <f t="shared" si="821"/>
        <v>2024-11</v>
      </c>
      <c r="P7552" s="4" t="str">
        <f t="shared" si="822"/>
        <v>11</v>
      </c>
      <c r="Q7552" s="4" t="str">
        <f t="shared" si="823"/>
        <v>November</v>
      </c>
      <c r="R7552" s="30" t="str">
        <f t="shared" si="824"/>
        <v>15</v>
      </c>
      <c r="W7552" t="str">
        <f t="shared" si="825"/>
        <v>ok</v>
      </c>
    </row>
    <row r="7553" spans="1:23" x14ac:dyDescent="0.3">
      <c r="A7553" t="s">
        <v>7595</v>
      </c>
      <c r="B7553" t="s">
        <v>23</v>
      </c>
      <c r="C7553" t="s">
        <v>24</v>
      </c>
      <c r="D7553" t="s">
        <v>25</v>
      </c>
      <c r="E7553" t="s">
        <v>14</v>
      </c>
      <c r="F7553" t="s">
        <v>21</v>
      </c>
      <c r="G7553" s="5">
        <v>13495.41</v>
      </c>
      <c r="H7553" s="5">
        <f t="shared" si="819"/>
        <v>242.91737999999998</v>
      </c>
      <c r="I7553" s="6">
        <v>3</v>
      </c>
      <c r="J7553" s="6">
        <v>40486.230000000003</v>
      </c>
      <c r="K7553" s="5">
        <f t="shared" si="820"/>
        <v>728.75213999999994</v>
      </c>
      <c r="L7553" s="7">
        <v>3.83</v>
      </c>
      <c r="M7553" s="7">
        <v>4359</v>
      </c>
      <c r="N7553" s="3">
        <v>45519</v>
      </c>
      <c r="O7553" s="4" t="str">
        <f t="shared" si="821"/>
        <v>2024-08</v>
      </c>
      <c r="P7553" s="4" t="str">
        <f t="shared" si="822"/>
        <v>08</v>
      </c>
      <c r="Q7553" s="4" t="str">
        <f t="shared" si="823"/>
        <v>August</v>
      </c>
      <c r="R7553" s="30" t="str">
        <f t="shared" si="824"/>
        <v>15</v>
      </c>
      <c r="W7553" t="str">
        <f t="shared" si="825"/>
        <v>ok</v>
      </c>
    </row>
    <row r="7554" spans="1:23" x14ac:dyDescent="0.3">
      <c r="A7554" t="s">
        <v>7596</v>
      </c>
      <c r="B7554" t="s">
        <v>33</v>
      </c>
      <c r="C7554" t="s">
        <v>12</v>
      </c>
      <c r="D7554" t="s">
        <v>34</v>
      </c>
      <c r="E7554" t="s">
        <v>20</v>
      </c>
      <c r="F7554" t="s">
        <v>31</v>
      </c>
      <c r="G7554" s="5">
        <v>9096.5</v>
      </c>
      <c r="H7554" s="5">
        <f t="shared" si="819"/>
        <v>163.73699999999999</v>
      </c>
      <c r="I7554" s="6">
        <v>4</v>
      </c>
      <c r="J7554" s="6">
        <v>36386</v>
      </c>
      <c r="K7554" s="5">
        <f t="shared" si="820"/>
        <v>654.94799999999998</v>
      </c>
      <c r="L7554" s="7">
        <v>1.41</v>
      </c>
      <c r="M7554" s="7">
        <v>2315</v>
      </c>
      <c r="N7554" s="3">
        <v>45441</v>
      </c>
      <c r="O7554" s="4" t="str">
        <f t="shared" si="821"/>
        <v>2024-05</v>
      </c>
      <c r="P7554" s="4" t="str">
        <f t="shared" si="822"/>
        <v>05</v>
      </c>
      <c r="Q7554" s="4" t="str">
        <f t="shared" si="823"/>
        <v>May</v>
      </c>
      <c r="R7554" s="30" t="str">
        <f t="shared" si="824"/>
        <v>29</v>
      </c>
      <c r="W7554" t="str">
        <f t="shared" si="825"/>
        <v>ok</v>
      </c>
    </row>
    <row r="7555" spans="1:23" x14ac:dyDescent="0.3">
      <c r="A7555" t="s">
        <v>7597</v>
      </c>
      <c r="B7555" t="s">
        <v>36</v>
      </c>
      <c r="C7555" t="s">
        <v>18</v>
      </c>
      <c r="D7555" t="s">
        <v>37</v>
      </c>
      <c r="E7555" t="s">
        <v>45</v>
      </c>
      <c r="F7555" t="s">
        <v>31</v>
      </c>
      <c r="G7555" s="5">
        <v>2248.14</v>
      </c>
      <c r="H7555" s="5">
        <f t="shared" ref="H7555:H7618" si="826">G7555*0.018</f>
        <v>40.466519999999996</v>
      </c>
      <c r="I7555" s="6">
        <v>1</v>
      </c>
      <c r="J7555" s="6">
        <v>2248.14</v>
      </c>
      <c r="K7555" s="5">
        <f t="shared" ref="K7555:K7618" si="827">H7555*I7555</f>
        <v>40.466519999999996</v>
      </c>
      <c r="L7555" s="7">
        <v>4.5199999999999996</v>
      </c>
      <c r="M7555" s="7">
        <v>763</v>
      </c>
      <c r="N7555" s="3">
        <v>45564</v>
      </c>
      <c r="O7555" s="4" t="str">
        <f t="shared" ref="O7555:O7618" si="828">TEXT(N7555,"yyyy-mm")</f>
        <v>2024-09</v>
      </c>
      <c r="P7555" s="4" t="str">
        <f t="shared" ref="P7555:P7618" si="829">TEXT(N7555,"mm")</f>
        <v>09</v>
      </c>
      <c r="Q7555" s="4" t="str">
        <f t="shared" ref="Q7555:Q7618" si="830">TEXT(DATE(2024,P7555,1),"mmmm")</f>
        <v>September</v>
      </c>
      <c r="R7555" s="30" t="str">
        <f t="shared" ref="R7555:R7618" si="831">TEXT(N7555,"dd")</f>
        <v>29</v>
      </c>
      <c r="W7555" t="str">
        <f t="shared" ref="W7555:W7618" si="832">IF(G7555*I7555=J7555,"ok","False")</f>
        <v>ok</v>
      </c>
    </row>
    <row r="7556" spans="1:23" x14ac:dyDescent="0.3">
      <c r="A7556" t="s">
        <v>7598</v>
      </c>
      <c r="B7556" t="s">
        <v>28</v>
      </c>
      <c r="C7556" t="s">
        <v>29</v>
      </c>
      <c r="D7556" t="s">
        <v>30</v>
      </c>
      <c r="E7556" t="s">
        <v>14</v>
      </c>
      <c r="F7556" t="s">
        <v>15</v>
      </c>
      <c r="G7556" s="5">
        <v>4280.38</v>
      </c>
      <c r="H7556" s="5">
        <f t="shared" si="826"/>
        <v>77.046840000000003</v>
      </c>
      <c r="I7556" s="6">
        <v>3</v>
      </c>
      <c r="J7556" s="6">
        <v>12841.14</v>
      </c>
      <c r="K7556" s="5">
        <f t="shared" si="827"/>
        <v>231.14052000000001</v>
      </c>
      <c r="L7556" s="7">
        <v>4.51</v>
      </c>
      <c r="M7556" s="7">
        <v>1046</v>
      </c>
      <c r="N7556" s="3">
        <v>45320</v>
      </c>
      <c r="O7556" s="4" t="str">
        <f t="shared" si="828"/>
        <v>2024-01</v>
      </c>
      <c r="P7556" s="4" t="str">
        <f t="shared" si="829"/>
        <v>01</v>
      </c>
      <c r="Q7556" s="4" t="str">
        <f t="shared" si="830"/>
        <v>January</v>
      </c>
      <c r="R7556" s="30" t="str">
        <f t="shared" si="831"/>
        <v>29</v>
      </c>
      <c r="W7556" t="str">
        <f t="shared" si="832"/>
        <v>ok</v>
      </c>
    </row>
    <row r="7557" spans="1:23" x14ac:dyDescent="0.3">
      <c r="A7557" t="s">
        <v>7599</v>
      </c>
      <c r="B7557" t="s">
        <v>33</v>
      </c>
      <c r="C7557" t="s">
        <v>12</v>
      </c>
      <c r="D7557" t="s">
        <v>34</v>
      </c>
      <c r="E7557" t="s">
        <v>45</v>
      </c>
      <c r="F7557" t="s">
        <v>38</v>
      </c>
      <c r="G7557" s="5">
        <v>10069.299999999999</v>
      </c>
      <c r="H7557" s="5">
        <f t="shared" si="826"/>
        <v>181.24739999999997</v>
      </c>
      <c r="I7557" s="6">
        <v>3</v>
      </c>
      <c r="J7557" s="6">
        <v>30207.9</v>
      </c>
      <c r="K7557" s="5">
        <f t="shared" si="827"/>
        <v>543.74219999999991</v>
      </c>
      <c r="L7557" s="7">
        <v>2.83</v>
      </c>
      <c r="M7557" s="7">
        <v>145</v>
      </c>
      <c r="N7557" s="3">
        <v>45449</v>
      </c>
      <c r="O7557" s="4" t="str">
        <f t="shared" si="828"/>
        <v>2024-06</v>
      </c>
      <c r="P7557" s="4" t="str">
        <f t="shared" si="829"/>
        <v>06</v>
      </c>
      <c r="Q7557" s="4" t="str">
        <f t="shared" si="830"/>
        <v>June</v>
      </c>
      <c r="R7557" s="30" t="str">
        <f t="shared" si="831"/>
        <v>06</v>
      </c>
      <c r="W7557" t="str">
        <f t="shared" si="832"/>
        <v>ok</v>
      </c>
    </row>
    <row r="7558" spans="1:23" x14ac:dyDescent="0.3">
      <c r="A7558" t="s">
        <v>7600</v>
      </c>
      <c r="B7558" t="s">
        <v>23</v>
      </c>
      <c r="C7558" t="s">
        <v>24</v>
      </c>
      <c r="D7558" t="s">
        <v>25</v>
      </c>
      <c r="E7558" t="s">
        <v>45</v>
      </c>
      <c r="F7558" t="s">
        <v>31</v>
      </c>
      <c r="G7558" s="5">
        <v>11837.72</v>
      </c>
      <c r="H7558" s="5">
        <f t="shared" si="826"/>
        <v>213.07895999999997</v>
      </c>
      <c r="I7558" s="6">
        <v>5</v>
      </c>
      <c r="J7558" s="6">
        <v>59188.6</v>
      </c>
      <c r="K7558" s="5">
        <f t="shared" si="827"/>
        <v>1065.3947999999998</v>
      </c>
      <c r="L7558" s="7">
        <v>4.93</v>
      </c>
      <c r="M7558" s="7">
        <v>4694</v>
      </c>
      <c r="N7558" s="3">
        <v>45569</v>
      </c>
      <c r="O7558" s="4" t="str">
        <f t="shared" si="828"/>
        <v>2024-10</v>
      </c>
      <c r="P7558" s="4" t="str">
        <f t="shared" si="829"/>
        <v>10</v>
      </c>
      <c r="Q7558" s="4" t="str">
        <f t="shared" si="830"/>
        <v>October</v>
      </c>
      <c r="R7558" s="30" t="str">
        <f t="shared" si="831"/>
        <v>04</v>
      </c>
      <c r="W7558" t="str">
        <f t="shared" si="832"/>
        <v>ok</v>
      </c>
    </row>
    <row r="7559" spans="1:23" x14ac:dyDescent="0.3">
      <c r="A7559" t="s">
        <v>7601</v>
      </c>
      <c r="B7559" t="s">
        <v>17</v>
      </c>
      <c r="C7559" t="s">
        <v>18</v>
      </c>
      <c r="D7559" t="s">
        <v>19</v>
      </c>
      <c r="E7559" t="s">
        <v>20</v>
      </c>
      <c r="F7559" t="s">
        <v>15</v>
      </c>
      <c r="G7559" s="5">
        <v>11636.2</v>
      </c>
      <c r="H7559" s="5">
        <f t="shared" si="826"/>
        <v>209.45159999999998</v>
      </c>
      <c r="I7559" s="6">
        <v>2</v>
      </c>
      <c r="J7559" s="6">
        <v>23272.400000000001</v>
      </c>
      <c r="K7559" s="5">
        <f t="shared" si="827"/>
        <v>418.90319999999997</v>
      </c>
      <c r="L7559" s="7">
        <v>1.29</v>
      </c>
      <c r="M7559" s="7">
        <v>1725</v>
      </c>
      <c r="N7559" s="3">
        <v>45531</v>
      </c>
      <c r="O7559" s="4" t="str">
        <f t="shared" si="828"/>
        <v>2024-08</v>
      </c>
      <c r="P7559" s="4" t="str">
        <f t="shared" si="829"/>
        <v>08</v>
      </c>
      <c r="Q7559" s="4" t="str">
        <f t="shared" si="830"/>
        <v>August</v>
      </c>
      <c r="R7559" s="30" t="str">
        <f t="shared" si="831"/>
        <v>27</v>
      </c>
      <c r="W7559" t="str">
        <f t="shared" si="832"/>
        <v>ok</v>
      </c>
    </row>
    <row r="7560" spans="1:23" x14ac:dyDescent="0.3">
      <c r="A7560" t="s">
        <v>7602</v>
      </c>
      <c r="B7560" t="s">
        <v>41</v>
      </c>
      <c r="C7560" t="s">
        <v>42</v>
      </c>
      <c r="D7560" t="s">
        <v>43</v>
      </c>
      <c r="E7560" t="s">
        <v>20</v>
      </c>
      <c r="F7560" t="s">
        <v>60</v>
      </c>
      <c r="G7560" s="5">
        <v>16495.68</v>
      </c>
      <c r="H7560" s="5">
        <f t="shared" si="826"/>
        <v>296.92223999999999</v>
      </c>
      <c r="I7560" s="6">
        <v>4</v>
      </c>
      <c r="J7560" s="6">
        <v>65982.720000000001</v>
      </c>
      <c r="K7560" s="5">
        <f t="shared" si="827"/>
        <v>1187.68896</v>
      </c>
      <c r="L7560" s="7">
        <v>3.29</v>
      </c>
      <c r="M7560" s="7">
        <v>2439</v>
      </c>
      <c r="N7560" s="3">
        <v>45546</v>
      </c>
      <c r="O7560" s="4" t="str">
        <f t="shared" si="828"/>
        <v>2024-09</v>
      </c>
      <c r="P7560" s="4" t="str">
        <f t="shared" si="829"/>
        <v>09</v>
      </c>
      <c r="Q7560" s="4" t="str">
        <f t="shared" si="830"/>
        <v>September</v>
      </c>
      <c r="R7560" s="30" t="str">
        <f t="shared" si="831"/>
        <v>11</v>
      </c>
      <c r="W7560" t="str">
        <f t="shared" si="832"/>
        <v>ok</v>
      </c>
    </row>
    <row r="7561" spans="1:23" x14ac:dyDescent="0.3">
      <c r="A7561" t="s">
        <v>7603</v>
      </c>
      <c r="B7561" t="s">
        <v>23</v>
      </c>
      <c r="C7561" t="s">
        <v>24</v>
      </c>
      <c r="D7561" t="s">
        <v>25</v>
      </c>
      <c r="E7561" t="s">
        <v>45</v>
      </c>
      <c r="F7561" t="s">
        <v>60</v>
      </c>
      <c r="G7561" s="5">
        <v>13284.75</v>
      </c>
      <c r="H7561" s="5">
        <f t="shared" si="826"/>
        <v>239.12549999999999</v>
      </c>
      <c r="I7561" s="6">
        <v>5</v>
      </c>
      <c r="J7561" s="6">
        <v>66423.75</v>
      </c>
      <c r="K7561" s="5">
        <f t="shared" si="827"/>
        <v>1195.6275000000001</v>
      </c>
      <c r="L7561" s="7">
        <v>4.16</v>
      </c>
      <c r="M7561" s="7">
        <v>4525</v>
      </c>
      <c r="N7561" s="3">
        <v>45569</v>
      </c>
      <c r="O7561" s="4" t="str">
        <f t="shared" si="828"/>
        <v>2024-10</v>
      </c>
      <c r="P7561" s="4" t="str">
        <f t="shared" si="829"/>
        <v>10</v>
      </c>
      <c r="Q7561" s="4" t="str">
        <f t="shared" si="830"/>
        <v>October</v>
      </c>
      <c r="R7561" s="30" t="str">
        <f t="shared" si="831"/>
        <v>04</v>
      </c>
      <c r="W7561" t="str">
        <f t="shared" si="832"/>
        <v>ok</v>
      </c>
    </row>
    <row r="7562" spans="1:23" x14ac:dyDescent="0.3">
      <c r="A7562" t="s">
        <v>7604</v>
      </c>
      <c r="B7562" t="s">
        <v>28</v>
      </c>
      <c r="C7562" t="s">
        <v>29</v>
      </c>
      <c r="D7562" t="s">
        <v>30</v>
      </c>
      <c r="E7562" t="s">
        <v>14</v>
      </c>
      <c r="F7562" t="s">
        <v>60</v>
      </c>
      <c r="G7562" s="5">
        <v>1872.9</v>
      </c>
      <c r="H7562" s="5">
        <f t="shared" si="826"/>
        <v>33.712199999999996</v>
      </c>
      <c r="I7562" s="6">
        <v>5</v>
      </c>
      <c r="J7562" s="6">
        <v>9364.5</v>
      </c>
      <c r="K7562" s="5">
        <f t="shared" si="827"/>
        <v>168.56099999999998</v>
      </c>
      <c r="L7562" s="7">
        <v>1.1100000000000001</v>
      </c>
      <c r="M7562" s="7">
        <v>3019</v>
      </c>
      <c r="N7562" s="3">
        <v>45349</v>
      </c>
      <c r="O7562" s="4" t="str">
        <f t="shared" si="828"/>
        <v>2024-02</v>
      </c>
      <c r="P7562" s="4" t="str">
        <f t="shared" si="829"/>
        <v>02</v>
      </c>
      <c r="Q7562" s="4" t="str">
        <f t="shared" si="830"/>
        <v>February</v>
      </c>
      <c r="R7562" s="30" t="str">
        <f t="shared" si="831"/>
        <v>27</v>
      </c>
      <c r="W7562" t="str">
        <f t="shared" si="832"/>
        <v>ok</v>
      </c>
    </row>
    <row r="7563" spans="1:23" x14ac:dyDescent="0.3">
      <c r="A7563" t="s">
        <v>7605</v>
      </c>
      <c r="B7563" t="s">
        <v>63</v>
      </c>
      <c r="C7563" t="s">
        <v>18</v>
      </c>
      <c r="D7563" t="s">
        <v>64</v>
      </c>
      <c r="E7563" t="s">
        <v>45</v>
      </c>
      <c r="F7563" t="s">
        <v>26</v>
      </c>
      <c r="G7563" s="5">
        <v>13897.55</v>
      </c>
      <c r="H7563" s="5">
        <f t="shared" si="826"/>
        <v>250.15589999999997</v>
      </c>
      <c r="I7563" s="6">
        <v>5</v>
      </c>
      <c r="J7563" s="6">
        <v>69487.75</v>
      </c>
      <c r="K7563" s="5">
        <f t="shared" si="827"/>
        <v>1250.7794999999999</v>
      </c>
      <c r="L7563" s="7">
        <v>3.88</v>
      </c>
      <c r="M7563" s="7">
        <v>441</v>
      </c>
      <c r="N7563" s="3">
        <v>45534</v>
      </c>
      <c r="O7563" s="4" t="str">
        <f t="shared" si="828"/>
        <v>2024-08</v>
      </c>
      <c r="P7563" s="4" t="str">
        <f t="shared" si="829"/>
        <v>08</v>
      </c>
      <c r="Q7563" s="4" t="str">
        <f t="shared" si="830"/>
        <v>August</v>
      </c>
      <c r="R7563" s="30" t="str">
        <f t="shared" si="831"/>
        <v>30</v>
      </c>
      <c r="W7563" t="str">
        <f t="shared" si="832"/>
        <v>ok</v>
      </c>
    </row>
    <row r="7564" spans="1:23" x14ac:dyDescent="0.3">
      <c r="A7564" t="s">
        <v>7606</v>
      </c>
      <c r="B7564" t="s">
        <v>41</v>
      </c>
      <c r="C7564" t="s">
        <v>42</v>
      </c>
      <c r="D7564" t="s">
        <v>43</v>
      </c>
      <c r="E7564" t="s">
        <v>20</v>
      </c>
      <c r="F7564" t="s">
        <v>15</v>
      </c>
      <c r="G7564" s="5">
        <v>7180.79</v>
      </c>
      <c r="H7564" s="5">
        <f t="shared" si="826"/>
        <v>129.25422</v>
      </c>
      <c r="I7564" s="6">
        <v>4</v>
      </c>
      <c r="J7564" s="6">
        <v>28723.16</v>
      </c>
      <c r="K7564" s="5">
        <f t="shared" si="827"/>
        <v>517.01688000000001</v>
      </c>
      <c r="L7564" s="7">
        <v>4.04</v>
      </c>
      <c r="M7564" s="7">
        <v>2640</v>
      </c>
      <c r="N7564" s="3">
        <v>45382</v>
      </c>
      <c r="O7564" s="4" t="str">
        <f t="shared" si="828"/>
        <v>2024-03</v>
      </c>
      <c r="P7564" s="4" t="str">
        <f t="shared" si="829"/>
        <v>03</v>
      </c>
      <c r="Q7564" s="4" t="str">
        <f t="shared" si="830"/>
        <v>March</v>
      </c>
      <c r="R7564" s="30" t="str">
        <f t="shared" si="831"/>
        <v>31</v>
      </c>
      <c r="W7564" t="str">
        <f t="shared" si="832"/>
        <v>ok</v>
      </c>
    </row>
    <row r="7565" spans="1:23" x14ac:dyDescent="0.3">
      <c r="A7565" t="s">
        <v>7607</v>
      </c>
      <c r="B7565" t="s">
        <v>41</v>
      </c>
      <c r="C7565" t="s">
        <v>42</v>
      </c>
      <c r="D7565" t="s">
        <v>43</v>
      </c>
      <c r="E7565" t="s">
        <v>45</v>
      </c>
      <c r="F7565" t="s">
        <v>26</v>
      </c>
      <c r="G7565" s="5">
        <v>19362.13</v>
      </c>
      <c r="H7565" s="5">
        <f t="shared" si="826"/>
        <v>348.51833999999997</v>
      </c>
      <c r="I7565" s="6">
        <v>3</v>
      </c>
      <c r="J7565" s="6">
        <v>58086.39</v>
      </c>
      <c r="K7565" s="5">
        <f t="shared" si="827"/>
        <v>1045.5550199999998</v>
      </c>
      <c r="L7565" s="7">
        <v>2.46</v>
      </c>
      <c r="M7565" s="7">
        <v>4998</v>
      </c>
      <c r="N7565" s="3">
        <v>45515</v>
      </c>
      <c r="O7565" s="4" t="str">
        <f t="shared" si="828"/>
        <v>2024-08</v>
      </c>
      <c r="P7565" s="4" t="str">
        <f t="shared" si="829"/>
        <v>08</v>
      </c>
      <c r="Q7565" s="4" t="str">
        <f t="shared" si="830"/>
        <v>August</v>
      </c>
      <c r="R7565" s="30" t="str">
        <f t="shared" si="831"/>
        <v>11</v>
      </c>
      <c r="W7565" t="str">
        <f t="shared" si="832"/>
        <v>ok</v>
      </c>
    </row>
    <row r="7566" spans="1:23" x14ac:dyDescent="0.3">
      <c r="A7566" t="s">
        <v>7608</v>
      </c>
      <c r="B7566" t="s">
        <v>47</v>
      </c>
      <c r="C7566" t="s">
        <v>12</v>
      </c>
      <c r="D7566" t="s">
        <v>48</v>
      </c>
      <c r="E7566" t="s">
        <v>45</v>
      </c>
      <c r="F7566" t="s">
        <v>38</v>
      </c>
      <c r="G7566" s="5">
        <v>15811.88</v>
      </c>
      <c r="H7566" s="5">
        <f t="shared" si="826"/>
        <v>284.61383999999998</v>
      </c>
      <c r="I7566" s="6">
        <v>3</v>
      </c>
      <c r="J7566" s="6">
        <v>47435.64</v>
      </c>
      <c r="K7566" s="5">
        <f t="shared" si="827"/>
        <v>853.84151999999995</v>
      </c>
      <c r="L7566" s="7">
        <v>3.64</v>
      </c>
      <c r="M7566" s="7">
        <v>4230</v>
      </c>
      <c r="N7566" s="3">
        <v>45600</v>
      </c>
      <c r="O7566" s="4" t="str">
        <f t="shared" si="828"/>
        <v>2024-11</v>
      </c>
      <c r="P7566" s="4" t="str">
        <f t="shared" si="829"/>
        <v>11</v>
      </c>
      <c r="Q7566" s="4" t="str">
        <f t="shared" si="830"/>
        <v>November</v>
      </c>
      <c r="R7566" s="30" t="str">
        <f t="shared" si="831"/>
        <v>04</v>
      </c>
      <c r="W7566" t="str">
        <f t="shared" si="832"/>
        <v>ok</v>
      </c>
    </row>
    <row r="7567" spans="1:23" x14ac:dyDescent="0.3">
      <c r="A7567" t="s">
        <v>7609</v>
      </c>
      <c r="B7567" t="s">
        <v>41</v>
      </c>
      <c r="C7567" t="s">
        <v>42</v>
      </c>
      <c r="D7567" t="s">
        <v>43</v>
      </c>
      <c r="E7567" t="s">
        <v>20</v>
      </c>
      <c r="F7567" t="s">
        <v>38</v>
      </c>
      <c r="G7567" s="5">
        <v>3045.9</v>
      </c>
      <c r="H7567" s="5">
        <f t="shared" si="826"/>
        <v>54.8262</v>
      </c>
      <c r="I7567" s="6">
        <v>2</v>
      </c>
      <c r="J7567" s="6">
        <v>6091.8</v>
      </c>
      <c r="K7567" s="5">
        <f t="shared" si="827"/>
        <v>109.6524</v>
      </c>
      <c r="L7567" s="7">
        <v>3.82</v>
      </c>
      <c r="M7567" s="7">
        <v>2932</v>
      </c>
      <c r="N7567" s="3">
        <v>45648</v>
      </c>
      <c r="O7567" s="4" t="str">
        <f t="shared" si="828"/>
        <v>2024-12</v>
      </c>
      <c r="P7567" s="4" t="str">
        <f t="shared" si="829"/>
        <v>12</v>
      </c>
      <c r="Q7567" s="4" t="str">
        <f t="shared" si="830"/>
        <v>December</v>
      </c>
      <c r="R7567" s="30" t="str">
        <f t="shared" si="831"/>
        <v>22</v>
      </c>
      <c r="W7567" t="str">
        <f t="shared" si="832"/>
        <v>ok</v>
      </c>
    </row>
    <row r="7568" spans="1:23" x14ac:dyDescent="0.3">
      <c r="A7568" t="s">
        <v>7610</v>
      </c>
      <c r="B7568" t="s">
        <v>28</v>
      </c>
      <c r="C7568" t="s">
        <v>29</v>
      </c>
      <c r="D7568" t="s">
        <v>30</v>
      </c>
      <c r="E7568" t="s">
        <v>20</v>
      </c>
      <c r="F7568" t="s">
        <v>38</v>
      </c>
      <c r="G7568" s="5">
        <v>5612.32</v>
      </c>
      <c r="H7568" s="5">
        <f t="shared" si="826"/>
        <v>101.02175999999999</v>
      </c>
      <c r="I7568" s="6">
        <v>3</v>
      </c>
      <c r="J7568" s="6">
        <v>16836.96</v>
      </c>
      <c r="K7568" s="5">
        <f t="shared" si="827"/>
        <v>303.06527999999997</v>
      </c>
      <c r="L7568" s="7">
        <v>1.28</v>
      </c>
      <c r="M7568" s="7">
        <v>2144</v>
      </c>
      <c r="N7568" s="3">
        <v>45489</v>
      </c>
      <c r="O7568" s="4" t="str">
        <f t="shared" si="828"/>
        <v>2024-07</v>
      </c>
      <c r="P7568" s="4" t="str">
        <f t="shared" si="829"/>
        <v>07</v>
      </c>
      <c r="Q7568" s="4" t="str">
        <f t="shared" si="830"/>
        <v>July</v>
      </c>
      <c r="R7568" s="30" t="str">
        <f t="shared" si="831"/>
        <v>16</v>
      </c>
      <c r="W7568" t="str">
        <f t="shared" si="832"/>
        <v>ok</v>
      </c>
    </row>
    <row r="7569" spans="1:23" x14ac:dyDescent="0.3">
      <c r="A7569" t="s">
        <v>7611</v>
      </c>
      <c r="B7569" t="s">
        <v>17</v>
      </c>
      <c r="C7569" t="s">
        <v>18</v>
      </c>
      <c r="D7569" t="s">
        <v>19</v>
      </c>
      <c r="E7569" t="s">
        <v>14</v>
      </c>
      <c r="F7569" t="s">
        <v>31</v>
      </c>
      <c r="G7569" s="5">
        <v>579.66999999999996</v>
      </c>
      <c r="H7569" s="5">
        <f t="shared" si="826"/>
        <v>10.434059999999999</v>
      </c>
      <c r="I7569" s="6">
        <v>3</v>
      </c>
      <c r="J7569" s="6">
        <v>1739.01</v>
      </c>
      <c r="K7569" s="5">
        <f t="shared" si="827"/>
        <v>31.302179999999996</v>
      </c>
      <c r="L7569" s="7">
        <v>3.31</v>
      </c>
      <c r="M7569" s="7">
        <v>502</v>
      </c>
      <c r="N7569" s="3">
        <v>45592</v>
      </c>
      <c r="O7569" s="4" t="str">
        <f t="shared" si="828"/>
        <v>2024-10</v>
      </c>
      <c r="P7569" s="4" t="str">
        <f t="shared" si="829"/>
        <v>10</v>
      </c>
      <c r="Q7569" s="4" t="str">
        <f t="shared" si="830"/>
        <v>October</v>
      </c>
      <c r="R7569" s="30" t="str">
        <f t="shared" si="831"/>
        <v>27</v>
      </c>
      <c r="W7569" t="str">
        <f t="shared" si="832"/>
        <v>ok</v>
      </c>
    </row>
    <row r="7570" spans="1:23" x14ac:dyDescent="0.3">
      <c r="A7570" t="s">
        <v>7612</v>
      </c>
      <c r="B7570" t="s">
        <v>28</v>
      </c>
      <c r="C7570" t="s">
        <v>29</v>
      </c>
      <c r="D7570" t="s">
        <v>30</v>
      </c>
      <c r="E7570" t="s">
        <v>45</v>
      </c>
      <c r="F7570" t="s">
        <v>26</v>
      </c>
      <c r="G7570" s="5">
        <v>5993.3</v>
      </c>
      <c r="H7570" s="5">
        <f t="shared" si="826"/>
        <v>107.87939999999999</v>
      </c>
      <c r="I7570" s="6">
        <v>2</v>
      </c>
      <c r="J7570" s="6">
        <v>11986.6</v>
      </c>
      <c r="K7570" s="5">
        <f t="shared" si="827"/>
        <v>215.75879999999998</v>
      </c>
      <c r="L7570" s="7">
        <v>2.67</v>
      </c>
      <c r="M7570" s="7">
        <v>4170</v>
      </c>
      <c r="N7570" s="3">
        <v>45463</v>
      </c>
      <c r="O7570" s="4" t="str">
        <f t="shared" si="828"/>
        <v>2024-06</v>
      </c>
      <c r="P7570" s="4" t="str">
        <f t="shared" si="829"/>
        <v>06</v>
      </c>
      <c r="Q7570" s="4" t="str">
        <f t="shared" si="830"/>
        <v>June</v>
      </c>
      <c r="R7570" s="30" t="str">
        <f t="shared" si="831"/>
        <v>20</v>
      </c>
      <c r="W7570" t="str">
        <f t="shared" si="832"/>
        <v>ok</v>
      </c>
    </row>
    <row r="7571" spans="1:23" x14ac:dyDescent="0.3">
      <c r="A7571" t="s">
        <v>7613</v>
      </c>
      <c r="B7571" t="s">
        <v>36</v>
      </c>
      <c r="C7571" t="s">
        <v>18</v>
      </c>
      <c r="D7571" t="s">
        <v>37</v>
      </c>
      <c r="E7571" t="s">
        <v>14</v>
      </c>
      <c r="F7571" t="s">
        <v>38</v>
      </c>
      <c r="G7571" s="5">
        <v>111.4</v>
      </c>
      <c r="H7571" s="5">
        <f t="shared" si="826"/>
        <v>2.0051999999999999</v>
      </c>
      <c r="I7571" s="6">
        <v>2</v>
      </c>
      <c r="J7571" s="6">
        <v>222.8</v>
      </c>
      <c r="K7571" s="5">
        <f t="shared" si="827"/>
        <v>4.0103999999999997</v>
      </c>
      <c r="L7571" s="7">
        <v>3.4</v>
      </c>
      <c r="M7571" s="7">
        <v>637</v>
      </c>
      <c r="N7571" s="3">
        <v>45516</v>
      </c>
      <c r="O7571" s="4" t="str">
        <f t="shared" si="828"/>
        <v>2024-08</v>
      </c>
      <c r="P7571" s="4" t="str">
        <f t="shared" si="829"/>
        <v>08</v>
      </c>
      <c r="Q7571" s="4" t="str">
        <f t="shared" si="830"/>
        <v>August</v>
      </c>
      <c r="R7571" s="30" t="str">
        <f t="shared" si="831"/>
        <v>12</v>
      </c>
      <c r="W7571" t="str">
        <f t="shared" si="832"/>
        <v>ok</v>
      </c>
    </row>
    <row r="7572" spans="1:23" x14ac:dyDescent="0.3">
      <c r="A7572" t="s">
        <v>7614</v>
      </c>
      <c r="B7572" t="s">
        <v>41</v>
      </c>
      <c r="C7572" t="s">
        <v>42</v>
      </c>
      <c r="D7572" t="s">
        <v>43</v>
      </c>
      <c r="E7572" t="s">
        <v>20</v>
      </c>
      <c r="F7572" t="s">
        <v>26</v>
      </c>
      <c r="G7572" s="5">
        <v>12050.84</v>
      </c>
      <c r="H7572" s="5">
        <f t="shared" si="826"/>
        <v>216.91511999999997</v>
      </c>
      <c r="I7572" s="6">
        <v>2</v>
      </c>
      <c r="J7572" s="6">
        <v>24101.68</v>
      </c>
      <c r="K7572" s="5">
        <f t="shared" si="827"/>
        <v>433.83023999999995</v>
      </c>
      <c r="L7572" s="7">
        <v>3.56</v>
      </c>
      <c r="M7572" s="7">
        <v>1813</v>
      </c>
      <c r="N7572" s="3">
        <v>45398</v>
      </c>
      <c r="O7572" s="4" t="str">
        <f t="shared" si="828"/>
        <v>2024-04</v>
      </c>
      <c r="P7572" s="4" t="str">
        <f t="shared" si="829"/>
        <v>04</v>
      </c>
      <c r="Q7572" s="4" t="str">
        <f t="shared" si="830"/>
        <v>April</v>
      </c>
      <c r="R7572" s="30" t="str">
        <f t="shared" si="831"/>
        <v>16</v>
      </c>
      <c r="W7572" t="str">
        <f t="shared" si="832"/>
        <v>ok</v>
      </c>
    </row>
    <row r="7573" spans="1:23" x14ac:dyDescent="0.3">
      <c r="A7573" t="s">
        <v>7615</v>
      </c>
      <c r="B7573" t="s">
        <v>23</v>
      </c>
      <c r="C7573" t="s">
        <v>24</v>
      </c>
      <c r="D7573" t="s">
        <v>25</v>
      </c>
      <c r="E7573" t="s">
        <v>45</v>
      </c>
      <c r="F7573" t="s">
        <v>21</v>
      </c>
      <c r="G7573" s="5">
        <v>6789.66</v>
      </c>
      <c r="H7573" s="5">
        <f t="shared" si="826"/>
        <v>122.21387999999999</v>
      </c>
      <c r="I7573" s="6">
        <v>3</v>
      </c>
      <c r="J7573" s="6">
        <v>20368.98</v>
      </c>
      <c r="K7573" s="5">
        <f t="shared" si="827"/>
        <v>366.64163999999994</v>
      </c>
      <c r="L7573" s="7">
        <v>3.76</v>
      </c>
      <c r="M7573" s="7">
        <v>3275</v>
      </c>
      <c r="N7573" s="3">
        <v>45477</v>
      </c>
      <c r="O7573" s="4" t="str">
        <f t="shared" si="828"/>
        <v>2024-07</v>
      </c>
      <c r="P7573" s="4" t="str">
        <f t="shared" si="829"/>
        <v>07</v>
      </c>
      <c r="Q7573" s="4" t="str">
        <f t="shared" si="830"/>
        <v>July</v>
      </c>
      <c r="R7573" s="30" t="str">
        <f t="shared" si="831"/>
        <v>04</v>
      </c>
      <c r="W7573" t="str">
        <f t="shared" si="832"/>
        <v>ok</v>
      </c>
    </row>
    <row r="7574" spans="1:23" x14ac:dyDescent="0.3">
      <c r="A7574" t="s">
        <v>7616</v>
      </c>
      <c r="B7574" t="s">
        <v>47</v>
      </c>
      <c r="C7574" t="s">
        <v>12</v>
      </c>
      <c r="D7574" t="s">
        <v>48</v>
      </c>
      <c r="E7574" t="s">
        <v>20</v>
      </c>
      <c r="F7574" t="s">
        <v>26</v>
      </c>
      <c r="G7574" s="5">
        <v>5193.26</v>
      </c>
      <c r="H7574" s="5">
        <f t="shared" si="826"/>
        <v>93.478679999999997</v>
      </c>
      <c r="I7574" s="6">
        <v>3</v>
      </c>
      <c r="J7574" s="6">
        <v>15579.78</v>
      </c>
      <c r="K7574" s="5">
        <f t="shared" si="827"/>
        <v>280.43603999999999</v>
      </c>
      <c r="L7574" s="7">
        <v>2.09</v>
      </c>
      <c r="M7574" s="7">
        <v>4827</v>
      </c>
      <c r="N7574" s="3">
        <v>45528</v>
      </c>
      <c r="O7574" s="4" t="str">
        <f t="shared" si="828"/>
        <v>2024-08</v>
      </c>
      <c r="P7574" s="4" t="str">
        <f t="shared" si="829"/>
        <v>08</v>
      </c>
      <c r="Q7574" s="4" t="str">
        <f t="shared" si="830"/>
        <v>August</v>
      </c>
      <c r="R7574" s="30" t="str">
        <f t="shared" si="831"/>
        <v>24</v>
      </c>
      <c r="W7574" t="str">
        <f t="shared" si="832"/>
        <v>ok</v>
      </c>
    </row>
    <row r="7575" spans="1:23" x14ac:dyDescent="0.3">
      <c r="A7575" t="s">
        <v>7617</v>
      </c>
      <c r="B7575" t="s">
        <v>23</v>
      </c>
      <c r="C7575" t="s">
        <v>24</v>
      </c>
      <c r="D7575" t="s">
        <v>25</v>
      </c>
      <c r="E7575" t="s">
        <v>14</v>
      </c>
      <c r="F7575" t="s">
        <v>21</v>
      </c>
      <c r="G7575" s="5">
        <v>11936.08</v>
      </c>
      <c r="H7575" s="5">
        <f t="shared" si="826"/>
        <v>214.84943999999999</v>
      </c>
      <c r="I7575" s="6">
        <v>1</v>
      </c>
      <c r="J7575" s="6">
        <v>11936.08</v>
      </c>
      <c r="K7575" s="5">
        <f t="shared" si="827"/>
        <v>214.84943999999999</v>
      </c>
      <c r="L7575" s="7">
        <v>1.88</v>
      </c>
      <c r="M7575" s="7">
        <v>3591</v>
      </c>
      <c r="N7575" s="3">
        <v>45402</v>
      </c>
      <c r="O7575" s="4" t="str">
        <f t="shared" si="828"/>
        <v>2024-04</v>
      </c>
      <c r="P7575" s="4" t="str">
        <f t="shared" si="829"/>
        <v>04</v>
      </c>
      <c r="Q7575" s="4" t="str">
        <f t="shared" si="830"/>
        <v>April</v>
      </c>
      <c r="R7575" s="30" t="str">
        <f t="shared" si="831"/>
        <v>20</v>
      </c>
      <c r="W7575" t="str">
        <f t="shared" si="832"/>
        <v>ok</v>
      </c>
    </row>
    <row r="7576" spans="1:23" x14ac:dyDescent="0.3">
      <c r="A7576" t="s">
        <v>7618</v>
      </c>
      <c r="B7576" t="s">
        <v>33</v>
      </c>
      <c r="C7576" t="s">
        <v>12</v>
      </c>
      <c r="D7576" t="s">
        <v>34</v>
      </c>
      <c r="E7576" t="s">
        <v>14</v>
      </c>
      <c r="F7576" t="s">
        <v>60</v>
      </c>
      <c r="G7576" s="5">
        <v>6107.54</v>
      </c>
      <c r="H7576" s="5">
        <f t="shared" si="826"/>
        <v>109.93571999999999</v>
      </c>
      <c r="I7576" s="6">
        <v>4</v>
      </c>
      <c r="J7576" s="6">
        <v>24430.16</v>
      </c>
      <c r="K7576" s="5">
        <f t="shared" si="827"/>
        <v>439.74287999999996</v>
      </c>
      <c r="L7576" s="7">
        <v>4.53</v>
      </c>
      <c r="M7576" s="7">
        <v>2090</v>
      </c>
      <c r="N7576" s="3">
        <v>45448</v>
      </c>
      <c r="O7576" s="4" t="str">
        <f t="shared" si="828"/>
        <v>2024-06</v>
      </c>
      <c r="P7576" s="4" t="str">
        <f t="shared" si="829"/>
        <v>06</v>
      </c>
      <c r="Q7576" s="4" t="str">
        <f t="shared" si="830"/>
        <v>June</v>
      </c>
      <c r="R7576" s="30" t="str">
        <f t="shared" si="831"/>
        <v>05</v>
      </c>
      <c r="W7576" t="str">
        <f t="shared" si="832"/>
        <v>ok</v>
      </c>
    </row>
    <row r="7577" spans="1:23" x14ac:dyDescent="0.3">
      <c r="A7577" t="s">
        <v>7619</v>
      </c>
      <c r="B7577" t="s">
        <v>47</v>
      </c>
      <c r="C7577" t="s">
        <v>12</v>
      </c>
      <c r="D7577" t="s">
        <v>48</v>
      </c>
      <c r="E7577" t="s">
        <v>14</v>
      </c>
      <c r="F7577" t="s">
        <v>31</v>
      </c>
      <c r="G7577" s="5">
        <v>19321.82</v>
      </c>
      <c r="H7577" s="5">
        <f t="shared" si="826"/>
        <v>347.79275999999999</v>
      </c>
      <c r="I7577" s="6">
        <v>3</v>
      </c>
      <c r="J7577" s="6">
        <v>57965.46</v>
      </c>
      <c r="K7577" s="5">
        <f t="shared" si="827"/>
        <v>1043.3782799999999</v>
      </c>
      <c r="L7577" s="7">
        <v>2.54</v>
      </c>
      <c r="M7577" s="7">
        <v>1227</v>
      </c>
      <c r="N7577" s="3">
        <v>45317</v>
      </c>
      <c r="O7577" s="4" t="str">
        <f t="shared" si="828"/>
        <v>2024-01</v>
      </c>
      <c r="P7577" s="4" t="str">
        <f t="shared" si="829"/>
        <v>01</v>
      </c>
      <c r="Q7577" s="4" t="str">
        <f t="shared" si="830"/>
        <v>January</v>
      </c>
      <c r="R7577" s="30" t="str">
        <f t="shared" si="831"/>
        <v>26</v>
      </c>
      <c r="W7577" t="str">
        <f t="shared" si="832"/>
        <v>ok</v>
      </c>
    </row>
    <row r="7578" spans="1:23" x14ac:dyDescent="0.3">
      <c r="A7578" t="s">
        <v>7620</v>
      </c>
      <c r="B7578" t="s">
        <v>33</v>
      </c>
      <c r="C7578" t="s">
        <v>12</v>
      </c>
      <c r="D7578" t="s">
        <v>34</v>
      </c>
      <c r="E7578" t="s">
        <v>45</v>
      </c>
      <c r="F7578" t="s">
        <v>31</v>
      </c>
      <c r="G7578" s="5">
        <v>14235.99</v>
      </c>
      <c r="H7578" s="5">
        <f t="shared" si="826"/>
        <v>256.24781999999999</v>
      </c>
      <c r="I7578" s="6">
        <v>5</v>
      </c>
      <c r="J7578" s="6">
        <v>71179.95</v>
      </c>
      <c r="K7578" s="5">
        <f t="shared" si="827"/>
        <v>1281.2391</v>
      </c>
      <c r="L7578" s="7">
        <v>4.32</v>
      </c>
      <c r="M7578" s="7">
        <v>2870</v>
      </c>
      <c r="N7578" s="3">
        <v>45456</v>
      </c>
      <c r="O7578" s="4" t="str">
        <f t="shared" si="828"/>
        <v>2024-06</v>
      </c>
      <c r="P7578" s="4" t="str">
        <f t="shared" si="829"/>
        <v>06</v>
      </c>
      <c r="Q7578" s="4" t="str">
        <f t="shared" si="830"/>
        <v>June</v>
      </c>
      <c r="R7578" s="30" t="str">
        <f t="shared" si="831"/>
        <v>13</v>
      </c>
      <c r="W7578" t="str">
        <f t="shared" si="832"/>
        <v>ok</v>
      </c>
    </row>
    <row r="7579" spans="1:23" x14ac:dyDescent="0.3">
      <c r="A7579" t="s">
        <v>7621</v>
      </c>
      <c r="B7579" t="s">
        <v>23</v>
      </c>
      <c r="C7579" t="s">
        <v>24</v>
      </c>
      <c r="D7579" t="s">
        <v>25</v>
      </c>
      <c r="E7579" t="s">
        <v>45</v>
      </c>
      <c r="F7579" t="s">
        <v>31</v>
      </c>
      <c r="G7579" s="5">
        <v>19609.39</v>
      </c>
      <c r="H7579" s="5">
        <f t="shared" si="826"/>
        <v>352.96901999999994</v>
      </c>
      <c r="I7579" s="6">
        <v>1</v>
      </c>
      <c r="J7579" s="6">
        <v>19609.39</v>
      </c>
      <c r="K7579" s="5">
        <f t="shared" si="827"/>
        <v>352.96901999999994</v>
      </c>
      <c r="L7579" s="7">
        <v>1.23</v>
      </c>
      <c r="M7579" s="7">
        <v>4682</v>
      </c>
      <c r="N7579" s="3">
        <v>45332</v>
      </c>
      <c r="O7579" s="4" t="str">
        <f t="shared" si="828"/>
        <v>2024-02</v>
      </c>
      <c r="P7579" s="4" t="str">
        <f t="shared" si="829"/>
        <v>02</v>
      </c>
      <c r="Q7579" s="4" t="str">
        <f t="shared" si="830"/>
        <v>February</v>
      </c>
      <c r="R7579" s="30" t="str">
        <f t="shared" si="831"/>
        <v>10</v>
      </c>
      <c r="W7579" t="str">
        <f t="shared" si="832"/>
        <v>ok</v>
      </c>
    </row>
    <row r="7580" spans="1:23" x14ac:dyDescent="0.3">
      <c r="A7580" t="s">
        <v>7622</v>
      </c>
      <c r="B7580" t="s">
        <v>63</v>
      </c>
      <c r="C7580" t="s">
        <v>18</v>
      </c>
      <c r="D7580" t="s">
        <v>64</v>
      </c>
      <c r="E7580" t="s">
        <v>14</v>
      </c>
      <c r="F7580" t="s">
        <v>21</v>
      </c>
      <c r="G7580" s="5">
        <v>18211.62</v>
      </c>
      <c r="H7580" s="5">
        <f t="shared" si="826"/>
        <v>327.80915999999996</v>
      </c>
      <c r="I7580" s="6">
        <v>3</v>
      </c>
      <c r="J7580" s="6">
        <v>54634.86</v>
      </c>
      <c r="K7580" s="5">
        <f t="shared" si="827"/>
        <v>983.42747999999983</v>
      </c>
      <c r="L7580" s="7">
        <v>1.03</v>
      </c>
      <c r="M7580" s="7">
        <v>1856</v>
      </c>
      <c r="N7580" s="3">
        <v>45563</v>
      </c>
      <c r="O7580" s="4" t="str">
        <f t="shared" si="828"/>
        <v>2024-09</v>
      </c>
      <c r="P7580" s="4" t="str">
        <f t="shared" si="829"/>
        <v>09</v>
      </c>
      <c r="Q7580" s="4" t="str">
        <f t="shared" si="830"/>
        <v>September</v>
      </c>
      <c r="R7580" s="30" t="str">
        <f t="shared" si="831"/>
        <v>28</v>
      </c>
      <c r="W7580" t="str">
        <f t="shared" si="832"/>
        <v>ok</v>
      </c>
    </row>
    <row r="7581" spans="1:23" x14ac:dyDescent="0.3">
      <c r="A7581" t="s">
        <v>7623</v>
      </c>
      <c r="B7581" t="s">
        <v>28</v>
      </c>
      <c r="C7581" t="s">
        <v>29</v>
      </c>
      <c r="D7581" t="s">
        <v>30</v>
      </c>
      <c r="E7581" t="s">
        <v>20</v>
      </c>
      <c r="F7581" t="s">
        <v>31</v>
      </c>
      <c r="G7581" s="5">
        <v>13718.43</v>
      </c>
      <c r="H7581" s="5">
        <f t="shared" si="826"/>
        <v>246.93173999999999</v>
      </c>
      <c r="I7581" s="6">
        <v>1</v>
      </c>
      <c r="J7581" s="6">
        <v>13718.43</v>
      </c>
      <c r="K7581" s="5">
        <f t="shared" si="827"/>
        <v>246.93173999999999</v>
      </c>
      <c r="L7581" s="7">
        <v>4.72</v>
      </c>
      <c r="M7581" s="7">
        <v>1117</v>
      </c>
      <c r="N7581" s="3">
        <v>45470</v>
      </c>
      <c r="O7581" s="4" t="str">
        <f t="shared" si="828"/>
        <v>2024-06</v>
      </c>
      <c r="P7581" s="4" t="str">
        <f t="shared" si="829"/>
        <v>06</v>
      </c>
      <c r="Q7581" s="4" t="str">
        <f t="shared" si="830"/>
        <v>June</v>
      </c>
      <c r="R7581" s="30" t="str">
        <f t="shared" si="831"/>
        <v>27</v>
      </c>
      <c r="W7581" t="str">
        <f t="shared" si="832"/>
        <v>ok</v>
      </c>
    </row>
    <row r="7582" spans="1:23" x14ac:dyDescent="0.3">
      <c r="A7582" t="s">
        <v>7624</v>
      </c>
      <c r="B7582" t="s">
        <v>17</v>
      </c>
      <c r="C7582" t="s">
        <v>18</v>
      </c>
      <c r="D7582" t="s">
        <v>19</v>
      </c>
      <c r="E7582" t="s">
        <v>20</v>
      </c>
      <c r="F7582" t="s">
        <v>31</v>
      </c>
      <c r="G7582" s="5">
        <v>6432.16</v>
      </c>
      <c r="H7582" s="5">
        <f t="shared" si="826"/>
        <v>115.77887999999999</v>
      </c>
      <c r="I7582" s="6">
        <v>3</v>
      </c>
      <c r="J7582" s="6">
        <v>19296.48</v>
      </c>
      <c r="K7582" s="5">
        <f t="shared" si="827"/>
        <v>347.33663999999999</v>
      </c>
      <c r="L7582" s="7">
        <v>2.75</v>
      </c>
      <c r="M7582" s="7">
        <v>3066</v>
      </c>
      <c r="N7582" s="3">
        <v>45378</v>
      </c>
      <c r="O7582" s="4" t="str">
        <f t="shared" si="828"/>
        <v>2024-03</v>
      </c>
      <c r="P7582" s="4" t="str">
        <f t="shared" si="829"/>
        <v>03</v>
      </c>
      <c r="Q7582" s="4" t="str">
        <f t="shared" si="830"/>
        <v>March</v>
      </c>
      <c r="R7582" s="30" t="str">
        <f t="shared" si="831"/>
        <v>27</v>
      </c>
      <c r="W7582" t="str">
        <f t="shared" si="832"/>
        <v>ok</v>
      </c>
    </row>
    <row r="7583" spans="1:23" x14ac:dyDescent="0.3">
      <c r="A7583" t="s">
        <v>7625</v>
      </c>
      <c r="B7583" t="s">
        <v>47</v>
      </c>
      <c r="C7583" t="s">
        <v>12</v>
      </c>
      <c r="D7583" t="s">
        <v>48</v>
      </c>
      <c r="E7583" t="s">
        <v>45</v>
      </c>
      <c r="F7583" t="s">
        <v>60</v>
      </c>
      <c r="G7583" s="5">
        <v>582.35</v>
      </c>
      <c r="H7583" s="5">
        <f t="shared" si="826"/>
        <v>10.4823</v>
      </c>
      <c r="I7583" s="6">
        <v>1</v>
      </c>
      <c r="J7583" s="6">
        <v>582.35</v>
      </c>
      <c r="K7583" s="5">
        <f t="shared" si="827"/>
        <v>10.4823</v>
      </c>
      <c r="L7583" s="7">
        <v>4.5599999999999996</v>
      </c>
      <c r="M7583" s="7">
        <v>1995</v>
      </c>
      <c r="N7583" s="3">
        <v>45539</v>
      </c>
      <c r="O7583" s="4" t="str">
        <f t="shared" si="828"/>
        <v>2024-09</v>
      </c>
      <c r="P7583" s="4" t="str">
        <f t="shared" si="829"/>
        <v>09</v>
      </c>
      <c r="Q7583" s="4" t="str">
        <f t="shared" si="830"/>
        <v>September</v>
      </c>
      <c r="R7583" s="30" t="str">
        <f t="shared" si="831"/>
        <v>04</v>
      </c>
      <c r="W7583" t="str">
        <f t="shared" si="832"/>
        <v>ok</v>
      </c>
    </row>
    <row r="7584" spans="1:23" x14ac:dyDescent="0.3">
      <c r="A7584" t="s">
        <v>7626</v>
      </c>
      <c r="B7584" t="s">
        <v>47</v>
      </c>
      <c r="C7584" t="s">
        <v>12</v>
      </c>
      <c r="D7584" t="s">
        <v>48</v>
      </c>
      <c r="E7584" t="s">
        <v>20</v>
      </c>
      <c r="F7584" t="s">
        <v>38</v>
      </c>
      <c r="G7584" s="5">
        <v>8342.42</v>
      </c>
      <c r="H7584" s="5">
        <f t="shared" si="826"/>
        <v>150.16355999999999</v>
      </c>
      <c r="I7584" s="6">
        <v>4</v>
      </c>
      <c r="J7584" s="6">
        <v>33369.68</v>
      </c>
      <c r="K7584" s="5">
        <f t="shared" si="827"/>
        <v>600.65423999999996</v>
      </c>
      <c r="L7584" s="7">
        <v>2.92</v>
      </c>
      <c r="M7584" s="7">
        <v>2560</v>
      </c>
      <c r="N7584" s="3">
        <v>45539</v>
      </c>
      <c r="O7584" s="4" t="str">
        <f t="shared" si="828"/>
        <v>2024-09</v>
      </c>
      <c r="P7584" s="4" t="str">
        <f t="shared" si="829"/>
        <v>09</v>
      </c>
      <c r="Q7584" s="4" t="str">
        <f t="shared" si="830"/>
        <v>September</v>
      </c>
      <c r="R7584" s="30" t="str">
        <f t="shared" si="831"/>
        <v>04</v>
      </c>
      <c r="W7584" t="str">
        <f t="shared" si="832"/>
        <v>ok</v>
      </c>
    </row>
    <row r="7585" spans="1:23" x14ac:dyDescent="0.3">
      <c r="A7585" t="s">
        <v>7627</v>
      </c>
      <c r="B7585" t="s">
        <v>41</v>
      </c>
      <c r="C7585" t="s">
        <v>42</v>
      </c>
      <c r="D7585" t="s">
        <v>43</v>
      </c>
      <c r="E7585" t="s">
        <v>45</v>
      </c>
      <c r="F7585" t="s">
        <v>60</v>
      </c>
      <c r="G7585" s="5">
        <v>6286.91</v>
      </c>
      <c r="H7585" s="5">
        <f t="shared" si="826"/>
        <v>113.16437999999999</v>
      </c>
      <c r="I7585" s="6">
        <v>1</v>
      </c>
      <c r="J7585" s="6">
        <v>6286.91</v>
      </c>
      <c r="K7585" s="5">
        <f t="shared" si="827"/>
        <v>113.16437999999999</v>
      </c>
      <c r="L7585" s="7">
        <v>1.75</v>
      </c>
      <c r="M7585" s="7">
        <v>4320</v>
      </c>
      <c r="N7585" s="3">
        <v>45364</v>
      </c>
      <c r="O7585" s="4" t="str">
        <f t="shared" si="828"/>
        <v>2024-03</v>
      </c>
      <c r="P7585" s="4" t="str">
        <f t="shared" si="829"/>
        <v>03</v>
      </c>
      <c r="Q7585" s="4" t="str">
        <f t="shared" si="830"/>
        <v>March</v>
      </c>
      <c r="R7585" s="30" t="str">
        <f t="shared" si="831"/>
        <v>13</v>
      </c>
      <c r="W7585" t="str">
        <f t="shared" si="832"/>
        <v>ok</v>
      </c>
    </row>
    <row r="7586" spans="1:23" x14ac:dyDescent="0.3">
      <c r="A7586" t="s">
        <v>7628</v>
      </c>
      <c r="B7586" t="s">
        <v>63</v>
      </c>
      <c r="C7586" t="s">
        <v>18</v>
      </c>
      <c r="D7586" t="s">
        <v>64</v>
      </c>
      <c r="E7586" t="s">
        <v>14</v>
      </c>
      <c r="F7586" t="s">
        <v>31</v>
      </c>
      <c r="G7586" s="5">
        <v>18473.13</v>
      </c>
      <c r="H7586" s="5">
        <f t="shared" si="826"/>
        <v>332.51634000000001</v>
      </c>
      <c r="I7586" s="6">
        <v>3</v>
      </c>
      <c r="J7586" s="6">
        <v>55419.39</v>
      </c>
      <c r="K7586" s="5">
        <f t="shared" si="827"/>
        <v>997.54902000000004</v>
      </c>
      <c r="L7586" s="7">
        <v>4.7</v>
      </c>
      <c r="M7586" s="7">
        <v>2148</v>
      </c>
      <c r="N7586" s="3">
        <v>45358</v>
      </c>
      <c r="O7586" s="4" t="str">
        <f t="shared" si="828"/>
        <v>2024-03</v>
      </c>
      <c r="P7586" s="4" t="str">
        <f t="shared" si="829"/>
        <v>03</v>
      </c>
      <c r="Q7586" s="4" t="str">
        <f t="shared" si="830"/>
        <v>March</v>
      </c>
      <c r="R7586" s="30" t="str">
        <f t="shared" si="831"/>
        <v>07</v>
      </c>
      <c r="W7586" t="str">
        <f t="shared" si="832"/>
        <v>ok</v>
      </c>
    </row>
    <row r="7587" spans="1:23" x14ac:dyDescent="0.3">
      <c r="A7587" t="s">
        <v>7629</v>
      </c>
      <c r="B7587" t="s">
        <v>28</v>
      </c>
      <c r="C7587" t="s">
        <v>29</v>
      </c>
      <c r="D7587" t="s">
        <v>30</v>
      </c>
      <c r="E7587" t="s">
        <v>20</v>
      </c>
      <c r="F7587" t="s">
        <v>60</v>
      </c>
      <c r="G7587" s="5">
        <v>16483.330000000002</v>
      </c>
      <c r="H7587" s="5">
        <f t="shared" si="826"/>
        <v>296.69994000000003</v>
      </c>
      <c r="I7587" s="6">
        <v>5</v>
      </c>
      <c r="J7587" s="6">
        <v>82416.649999999994</v>
      </c>
      <c r="K7587" s="5">
        <f t="shared" si="827"/>
        <v>1483.4997000000001</v>
      </c>
      <c r="L7587" s="7">
        <v>4.6399999999999997</v>
      </c>
      <c r="M7587" s="7">
        <v>4227</v>
      </c>
      <c r="N7587" s="3">
        <v>45541</v>
      </c>
      <c r="O7587" s="4" t="str">
        <f t="shared" si="828"/>
        <v>2024-09</v>
      </c>
      <c r="P7587" s="4" t="str">
        <f t="shared" si="829"/>
        <v>09</v>
      </c>
      <c r="Q7587" s="4" t="str">
        <f t="shared" si="830"/>
        <v>September</v>
      </c>
      <c r="R7587" s="30" t="str">
        <f t="shared" si="831"/>
        <v>06</v>
      </c>
      <c r="W7587" t="str">
        <f t="shared" si="832"/>
        <v>ok</v>
      </c>
    </row>
    <row r="7588" spans="1:23" x14ac:dyDescent="0.3">
      <c r="A7588" t="s">
        <v>7630</v>
      </c>
      <c r="B7588" t="s">
        <v>28</v>
      </c>
      <c r="C7588" t="s">
        <v>29</v>
      </c>
      <c r="D7588" t="s">
        <v>30</v>
      </c>
      <c r="E7588" t="s">
        <v>20</v>
      </c>
      <c r="F7588" t="s">
        <v>60</v>
      </c>
      <c r="G7588" s="5">
        <v>19992.330000000002</v>
      </c>
      <c r="H7588" s="5">
        <f t="shared" si="826"/>
        <v>359.86194</v>
      </c>
      <c r="I7588" s="6">
        <v>5</v>
      </c>
      <c r="J7588" s="6">
        <v>99961.65</v>
      </c>
      <c r="K7588" s="5">
        <f t="shared" si="827"/>
        <v>1799.3097</v>
      </c>
      <c r="L7588" s="7">
        <v>2.13</v>
      </c>
      <c r="M7588" s="7">
        <v>1996</v>
      </c>
      <c r="N7588" s="3">
        <v>45338</v>
      </c>
      <c r="O7588" s="4" t="str">
        <f t="shared" si="828"/>
        <v>2024-02</v>
      </c>
      <c r="P7588" s="4" t="str">
        <f t="shared" si="829"/>
        <v>02</v>
      </c>
      <c r="Q7588" s="4" t="str">
        <f t="shared" si="830"/>
        <v>February</v>
      </c>
      <c r="R7588" s="30" t="str">
        <f t="shared" si="831"/>
        <v>16</v>
      </c>
      <c r="W7588" t="str">
        <f t="shared" si="832"/>
        <v>ok</v>
      </c>
    </row>
    <row r="7589" spans="1:23" x14ac:dyDescent="0.3">
      <c r="A7589" t="s">
        <v>7631</v>
      </c>
      <c r="B7589" t="s">
        <v>36</v>
      </c>
      <c r="C7589" t="s">
        <v>18</v>
      </c>
      <c r="D7589" t="s">
        <v>37</v>
      </c>
      <c r="E7589" t="s">
        <v>20</v>
      </c>
      <c r="F7589" t="s">
        <v>60</v>
      </c>
      <c r="G7589" s="5">
        <v>18837.66</v>
      </c>
      <c r="H7589" s="5">
        <f t="shared" si="826"/>
        <v>339.07787999999999</v>
      </c>
      <c r="I7589" s="6">
        <v>2</v>
      </c>
      <c r="J7589" s="6">
        <v>37675.32</v>
      </c>
      <c r="K7589" s="5">
        <f t="shared" si="827"/>
        <v>678.15575999999999</v>
      </c>
      <c r="L7589" s="7">
        <v>3.54</v>
      </c>
      <c r="M7589" s="7">
        <v>1026</v>
      </c>
      <c r="N7589" s="3">
        <v>45492</v>
      </c>
      <c r="O7589" s="4" t="str">
        <f t="shared" si="828"/>
        <v>2024-07</v>
      </c>
      <c r="P7589" s="4" t="str">
        <f t="shared" si="829"/>
        <v>07</v>
      </c>
      <c r="Q7589" s="4" t="str">
        <f t="shared" si="830"/>
        <v>July</v>
      </c>
      <c r="R7589" s="30" t="str">
        <f t="shared" si="831"/>
        <v>19</v>
      </c>
      <c r="W7589" t="str">
        <f t="shared" si="832"/>
        <v>ok</v>
      </c>
    </row>
    <row r="7590" spans="1:23" x14ac:dyDescent="0.3">
      <c r="A7590" t="s">
        <v>7632</v>
      </c>
      <c r="B7590" t="s">
        <v>51</v>
      </c>
      <c r="C7590" t="s">
        <v>29</v>
      </c>
      <c r="D7590" t="s">
        <v>52</v>
      </c>
      <c r="E7590" t="s">
        <v>20</v>
      </c>
      <c r="F7590" t="s">
        <v>15</v>
      </c>
      <c r="G7590" s="5">
        <v>1132.18</v>
      </c>
      <c r="H7590" s="5">
        <f t="shared" si="826"/>
        <v>20.379239999999999</v>
      </c>
      <c r="I7590" s="6">
        <v>1</v>
      </c>
      <c r="J7590" s="6">
        <v>1132.18</v>
      </c>
      <c r="K7590" s="5">
        <f t="shared" si="827"/>
        <v>20.379239999999999</v>
      </c>
      <c r="L7590" s="7">
        <v>2.7</v>
      </c>
      <c r="M7590" s="7">
        <v>3292</v>
      </c>
      <c r="N7590" s="3">
        <v>45505</v>
      </c>
      <c r="O7590" s="4" t="str">
        <f t="shared" si="828"/>
        <v>2024-08</v>
      </c>
      <c r="P7590" s="4" t="str">
        <f t="shared" si="829"/>
        <v>08</v>
      </c>
      <c r="Q7590" s="4" t="str">
        <f t="shared" si="830"/>
        <v>August</v>
      </c>
      <c r="R7590" s="30" t="str">
        <f t="shared" si="831"/>
        <v>01</v>
      </c>
      <c r="W7590" t="str">
        <f t="shared" si="832"/>
        <v>ok</v>
      </c>
    </row>
    <row r="7591" spans="1:23" x14ac:dyDescent="0.3">
      <c r="A7591" t="s">
        <v>7633</v>
      </c>
      <c r="B7591" t="s">
        <v>63</v>
      </c>
      <c r="C7591" t="s">
        <v>18</v>
      </c>
      <c r="D7591" t="s">
        <v>64</v>
      </c>
      <c r="E7591" t="s">
        <v>45</v>
      </c>
      <c r="F7591" t="s">
        <v>26</v>
      </c>
      <c r="G7591" s="5">
        <v>19473.14</v>
      </c>
      <c r="H7591" s="5">
        <f t="shared" si="826"/>
        <v>350.51651999999996</v>
      </c>
      <c r="I7591" s="6">
        <v>5</v>
      </c>
      <c r="J7591" s="6">
        <v>97365.7</v>
      </c>
      <c r="K7591" s="5">
        <f t="shared" si="827"/>
        <v>1752.5825999999997</v>
      </c>
      <c r="L7591" s="7">
        <v>3.77</v>
      </c>
      <c r="M7591" s="7">
        <v>3054</v>
      </c>
      <c r="N7591" s="3">
        <v>45612</v>
      </c>
      <c r="O7591" s="4" t="str">
        <f t="shared" si="828"/>
        <v>2024-11</v>
      </c>
      <c r="P7591" s="4" t="str">
        <f t="shared" si="829"/>
        <v>11</v>
      </c>
      <c r="Q7591" s="4" t="str">
        <f t="shared" si="830"/>
        <v>November</v>
      </c>
      <c r="R7591" s="30" t="str">
        <f t="shared" si="831"/>
        <v>16</v>
      </c>
      <c r="W7591" t="str">
        <f t="shared" si="832"/>
        <v>ok</v>
      </c>
    </row>
    <row r="7592" spans="1:23" x14ac:dyDescent="0.3">
      <c r="A7592" t="s">
        <v>7634</v>
      </c>
      <c r="B7592" t="s">
        <v>51</v>
      </c>
      <c r="C7592" t="s">
        <v>29</v>
      </c>
      <c r="D7592" t="s">
        <v>52</v>
      </c>
      <c r="E7592" t="s">
        <v>14</v>
      </c>
      <c r="F7592" t="s">
        <v>38</v>
      </c>
      <c r="G7592" s="5">
        <v>7003.74</v>
      </c>
      <c r="H7592" s="5">
        <f t="shared" si="826"/>
        <v>126.06731999999998</v>
      </c>
      <c r="I7592" s="6">
        <v>4</v>
      </c>
      <c r="J7592" s="6">
        <v>28014.959999999999</v>
      </c>
      <c r="K7592" s="5">
        <f t="shared" si="827"/>
        <v>504.26927999999992</v>
      </c>
      <c r="L7592" s="7">
        <v>4.2300000000000004</v>
      </c>
      <c r="M7592" s="7">
        <v>4588</v>
      </c>
      <c r="N7592" s="3">
        <v>45405</v>
      </c>
      <c r="O7592" s="4" t="str">
        <f t="shared" si="828"/>
        <v>2024-04</v>
      </c>
      <c r="P7592" s="4" t="str">
        <f t="shared" si="829"/>
        <v>04</v>
      </c>
      <c r="Q7592" s="4" t="str">
        <f t="shared" si="830"/>
        <v>April</v>
      </c>
      <c r="R7592" s="30" t="str">
        <f t="shared" si="831"/>
        <v>23</v>
      </c>
      <c r="W7592" t="str">
        <f t="shared" si="832"/>
        <v>ok</v>
      </c>
    </row>
    <row r="7593" spans="1:23" x14ac:dyDescent="0.3">
      <c r="A7593" t="s">
        <v>7635</v>
      </c>
      <c r="B7593" t="s">
        <v>51</v>
      </c>
      <c r="C7593" t="s">
        <v>29</v>
      </c>
      <c r="D7593" t="s">
        <v>52</v>
      </c>
      <c r="E7593" t="s">
        <v>14</v>
      </c>
      <c r="F7593" t="s">
        <v>21</v>
      </c>
      <c r="G7593" s="5">
        <v>1011.93</v>
      </c>
      <c r="H7593" s="5">
        <f t="shared" si="826"/>
        <v>18.214739999999999</v>
      </c>
      <c r="I7593" s="6">
        <v>5</v>
      </c>
      <c r="J7593" s="6">
        <v>5059.6499999999996</v>
      </c>
      <c r="K7593" s="5">
        <f t="shared" si="827"/>
        <v>91.073700000000002</v>
      </c>
      <c r="L7593" s="7">
        <v>4.75</v>
      </c>
      <c r="M7593" s="7">
        <v>845</v>
      </c>
      <c r="N7593" s="3">
        <v>45525</v>
      </c>
      <c r="O7593" s="4" t="str">
        <f t="shared" si="828"/>
        <v>2024-08</v>
      </c>
      <c r="P7593" s="4" t="str">
        <f t="shared" si="829"/>
        <v>08</v>
      </c>
      <c r="Q7593" s="4" t="str">
        <f t="shared" si="830"/>
        <v>August</v>
      </c>
      <c r="R7593" s="30" t="str">
        <f t="shared" si="831"/>
        <v>21</v>
      </c>
      <c r="W7593" t="str">
        <f t="shared" si="832"/>
        <v>ok</v>
      </c>
    </row>
    <row r="7594" spans="1:23" x14ac:dyDescent="0.3">
      <c r="A7594" t="s">
        <v>7636</v>
      </c>
      <c r="B7594" t="s">
        <v>41</v>
      </c>
      <c r="C7594" t="s">
        <v>42</v>
      </c>
      <c r="D7594" t="s">
        <v>43</v>
      </c>
      <c r="E7594" t="s">
        <v>14</v>
      </c>
      <c r="F7594" t="s">
        <v>26</v>
      </c>
      <c r="G7594" s="5">
        <v>1111.55</v>
      </c>
      <c r="H7594" s="5">
        <f t="shared" si="826"/>
        <v>20.007899999999999</v>
      </c>
      <c r="I7594" s="6">
        <v>1</v>
      </c>
      <c r="J7594" s="6">
        <v>1111.55</v>
      </c>
      <c r="K7594" s="5">
        <f t="shared" si="827"/>
        <v>20.007899999999999</v>
      </c>
      <c r="L7594" s="7">
        <v>2.72</v>
      </c>
      <c r="M7594" s="7">
        <v>24</v>
      </c>
      <c r="N7594" s="3">
        <v>45432</v>
      </c>
      <c r="O7594" s="4" t="str">
        <f t="shared" si="828"/>
        <v>2024-05</v>
      </c>
      <c r="P7594" s="4" t="str">
        <f t="shared" si="829"/>
        <v>05</v>
      </c>
      <c r="Q7594" s="4" t="str">
        <f t="shared" si="830"/>
        <v>May</v>
      </c>
      <c r="R7594" s="30" t="str">
        <f t="shared" si="831"/>
        <v>20</v>
      </c>
      <c r="W7594" t="str">
        <f t="shared" si="832"/>
        <v>ok</v>
      </c>
    </row>
    <row r="7595" spans="1:23" x14ac:dyDescent="0.3">
      <c r="A7595" t="s">
        <v>7637</v>
      </c>
      <c r="B7595" t="s">
        <v>33</v>
      </c>
      <c r="C7595" t="s">
        <v>12</v>
      </c>
      <c r="D7595" t="s">
        <v>34</v>
      </c>
      <c r="E7595" t="s">
        <v>20</v>
      </c>
      <c r="F7595" t="s">
        <v>26</v>
      </c>
      <c r="G7595" s="5">
        <v>18405.509999999998</v>
      </c>
      <c r="H7595" s="5">
        <f t="shared" si="826"/>
        <v>331.29917999999992</v>
      </c>
      <c r="I7595" s="6">
        <v>2</v>
      </c>
      <c r="J7595" s="6">
        <v>36811.019999999997</v>
      </c>
      <c r="K7595" s="5">
        <f t="shared" si="827"/>
        <v>662.59835999999984</v>
      </c>
      <c r="L7595" s="7">
        <v>3.59</v>
      </c>
      <c r="M7595" s="7">
        <v>2555</v>
      </c>
      <c r="N7595" s="3">
        <v>45593</v>
      </c>
      <c r="O7595" s="4" t="str">
        <f t="shared" si="828"/>
        <v>2024-10</v>
      </c>
      <c r="P7595" s="4" t="str">
        <f t="shared" si="829"/>
        <v>10</v>
      </c>
      <c r="Q7595" s="4" t="str">
        <f t="shared" si="830"/>
        <v>October</v>
      </c>
      <c r="R7595" s="30" t="str">
        <f t="shared" si="831"/>
        <v>28</v>
      </c>
      <c r="W7595" t="str">
        <f t="shared" si="832"/>
        <v>ok</v>
      </c>
    </row>
    <row r="7596" spans="1:23" x14ac:dyDescent="0.3">
      <c r="A7596" t="s">
        <v>7638</v>
      </c>
      <c r="B7596" t="s">
        <v>28</v>
      </c>
      <c r="C7596" t="s">
        <v>29</v>
      </c>
      <c r="D7596" t="s">
        <v>30</v>
      </c>
      <c r="E7596" t="s">
        <v>14</v>
      </c>
      <c r="F7596" t="s">
        <v>60</v>
      </c>
      <c r="G7596" s="5">
        <v>6334.69</v>
      </c>
      <c r="H7596" s="5">
        <f t="shared" si="826"/>
        <v>114.02441999999998</v>
      </c>
      <c r="I7596" s="6">
        <v>5</v>
      </c>
      <c r="J7596" s="6">
        <v>31673.45</v>
      </c>
      <c r="K7596" s="5">
        <f t="shared" si="827"/>
        <v>570.12209999999993</v>
      </c>
      <c r="L7596" s="7">
        <v>4.79</v>
      </c>
      <c r="M7596" s="7">
        <v>3747</v>
      </c>
      <c r="N7596" s="3">
        <v>45413</v>
      </c>
      <c r="O7596" s="4" t="str">
        <f t="shared" si="828"/>
        <v>2024-05</v>
      </c>
      <c r="P7596" s="4" t="str">
        <f t="shared" si="829"/>
        <v>05</v>
      </c>
      <c r="Q7596" s="4" t="str">
        <f t="shared" si="830"/>
        <v>May</v>
      </c>
      <c r="R7596" s="30" t="str">
        <f t="shared" si="831"/>
        <v>01</v>
      </c>
      <c r="W7596" t="str">
        <f t="shared" si="832"/>
        <v>ok</v>
      </c>
    </row>
    <row r="7597" spans="1:23" x14ac:dyDescent="0.3">
      <c r="A7597" t="s">
        <v>7639</v>
      </c>
      <c r="B7597" t="s">
        <v>47</v>
      </c>
      <c r="C7597" t="s">
        <v>12</v>
      </c>
      <c r="D7597" t="s">
        <v>48</v>
      </c>
      <c r="E7597" t="s">
        <v>20</v>
      </c>
      <c r="F7597" t="s">
        <v>38</v>
      </c>
      <c r="G7597" s="5">
        <v>14058.88</v>
      </c>
      <c r="H7597" s="5">
        <f t="shared" si="826"/>
        <v>253.05983999999998</v>
      </c>
      <c r="I7597" s="6">
        <v>4</v>
      </c>
      <c r="J7597" s="6">
        <v>56235.519999999997</v>
      </c>
      <c r="K7597" s="5">
        <f t="shared" si="827"/>
        <v>1012.2393599999999</v>
      </c>
      <c r="L7597" s="7">
        <v>2.94</v>
      </c>
      <c r="M7597" s="7">
        <v>2096</v>
      </c>
      <c r="N7597" s="3">
        <v>45565</v>
      </c>
      <c r="O7597" s="4" t="str">
        <f t="shared" si="828"/>
        <v>2024-09</v>
      </c>
      <c r="P7597" s="4" t="str">
        <f t="shared" si="829"/>
        <v>09</v>
      </c>
      <c r="Q7597" s="4" t="str">
        <f t="shared" si="830"/>
        <v>September</v>
      </c>
      <c r="R7597" s="30" t="str">
        <f t="shared" si="831"/>
        <v>30</v>
      </c>
      <c r="W7597" t="str">
        <f t="shared" si="832"/>
        <v>ok</v>
      </c>
    </row>
    <row r="7598" spans="1:23" x14ac:dyDescent="0.3">
      <c r="A7598" t="s">
        <v>7640</v>
      </c>
      <c r="B7598" t="s">
        <v>28</v>
      </c>
      <c r="C7598" t="s">
        <v>29</v>
      </c>
      <c r="D7598" t="s">
        <v>30</v>
      </c>
      <c r="E7598" t="s">
        <v>45</v>
      </c>
      <c r="F7598" t="s">
        <v>38</v>
      </c>
      <c r="G7598" s="5">
        <v>3593.84</v>
      </c>
      <c r="H7598" s="5">
        <f t="shared" si="826"/>
        <v>64.689120000000003</v>
      </c>
      <c r="I7598" s="6">
        <v>3</v>
      </c>
      <c r="J7598" s="6">
        <v>10781.52</v>
      </c>
      <c r="K7598" s="5">
        <f t="shared" si="827"/>
        <v>194.06736000000001</v>
      </c>
      <c r="L7598" s="7">
        <v>4.93</v>
      </c>
      <c r="M7598" s="7">
        <v>3331</v>
      </c>
      <c r="N7598" s="3">
        <v>45420</v>
      </c>
      <c r="O7598" s="4" t="str">
        <f t="shared" si="828"/>
        <v>2024-05</v>
      </c>
      <c r="P7598" s="4" t="str">
        <f t="shared" si="829"/>
        <v>05</v>
      </c>
      <c r="Q7598" s="4" t="str">
        <f t="shared" si="830"/>
        <v>May</v>
      </c>
      <c r="R7598" s="30" t="str">
        <f t="shared" si="831"/>
        <v>08</v>
      </c>
      <c r="W7598" t="str">
        <f t="shared" si="832"/>
        <v>ok</v>
      </c>
    </row>
    <row r="7599" spans="1:23" x14ac:dyDescent="0.3">
      <c r="A7599" t="s">
        <v>7641</v>
      </c>
      <c r="B7599" t="s">
        <v>23</v>
      </c>
      <c r="C7599" t="s">
        <v>24</v>
      </c>
      <c r="D7599" t="s">
        <v>25</v>
      </c>
      <c r="E7599" t="s">
        <v>14</v>
      </c>
      <c r="F7599" t="s">
        <v>21</v>
      </c>
      <c r="G7599" s="5">
        <v>3946.58</v>
      </c>
      <c r="H7599" s="5">
        <f t="shared" si="826"/>
        <v>71.038439999999994</v>
      </c>
      <c r="I7599" s="6">
        <v>3</v>
      </c>
      <c r="J7599" s="6">
        <v>11839.74</v>
      </c>
      <c r="K7599" s="5">
        <f t="shared" si="827"/>
        <v>213.11532</v>
      </c>
      <c r="L7599" s="7">
        <v>4.55</v>
      </c>
      <c r="M7599" s="7">
        <v>1522</v>
      </c>
      <c r="N7599" s="3">
        <v>45536</v>
      </c>
      <c r="O7599" s="4" t="str">
        <f t="shared" si="828"/>
        <v>2024-09</v>
      </c>
      <c r="P7599" s="4" t="str">
        <f t="shared" si="829"/>
        <v>09</v>
      </c>
      <c r="Q7599" s="4" t="str">
        <f t="shared" si="830"/>
        <v>September</v>
      </c>
      <c r="R7599" s="30" t="str">
        <f t="shared" si="831"/>
        <v>01</v>
      </c>
      <c r="W7599" t="str">
        <f t="shared" si="832"/>
        <v>ok</v>
      </c>
    </row>
    <row r="7600" spans="1:23" x14ac:dyDescent="0.3">
      <c r="A7600" t="s">
        <v>7642</v>
      </c>
      <c r="B7600" t="s">
        <v>33</v>
      </c>
      <c r="C7600" t="s">
        <v>12</v>
      </c>
      <c r="D7600" t="s">
        <v>34</v>
      </c>
      <c r="E7600" t="s">
        <v>14</v>
      </c>
      <c r="F7600" t="s">
        <v>26</v>
      </c>
      <c r="G7600" s="5">
        <v>11913.85</v>
      </c>
      <c r="H7600" s="5">
        <f t="shared" si="826"/>
        <v>214.44929999999999</v>
      </c>
      <c r="I7600" s="6">
        <v>1</v>
      </c>
      <c r="J7600" s="6">
        <v>11913.85</v>
      </c>
      <c r="K7600" s="5">
        <f t="shared" si="827"/>
        <v>214.44929999999999</v>
      </c>
      <c r="L7600" s="7">
        <v>4.9400000000000004</v>
      </c>
      <c r="M7600" s="7">
        <v>572</v>
      </c>
      <c r="N7600" s="3">
        <v>45636</v>
      </c>
      <c r="O7600" s="4" t="str">
        <f t="shared" si="828"/>
        <v>2024-12</v>
      </c>
      <c r="P7600" s="4" t="str">
        <f t="shared" si="829"/>
        <v>12</v>
      </c>
      <c r="Q7600" s="4" t="str">
        <f t="shared" si="830"/>
        <v>December</v>
      </c>
      <c r="R7600" s="30" t="str">
        <f t="shared" si="831"/>
        <v>10</v>
      </c>
      <c r="W7600" t="str">
        <f t="shared" si="832"/>
        <v>ok</v>
      </c>
    </row>
    <row r="7601" spans="1:23" x14ac:dyDescent="0.3">
      <c r="A7601" t="s">
        <v>7643</v>
      </c>
      <c r="B7601" t="s">
        <v>36</v>
      </c>
      <c r="C7601" t="s">
        <v>18</v>
      </c>
      <c r="D7601" t="s">
        <v>37</v>
      </c>
      <c r="E7601" t="s">
        <v>14</v>
      </c>
      <c r="F7601" t="s">
        <v>26</v>
      </c>
      <c r="G7601" s="5">
        <v>3483.84</v>
      </c>
      <c r="H7601" s="5">
        <f t="shared" si="826"/>
        <v>62.709119999999999</v>
      </c>
      <c r="I7601" s="6">
        <v>4</v>
      </c>
      <c r="J7601" s="6">
        <v>13935.36</v>
      </c>
      <c r="K7601" s="5">
        <f t="shared" si="827"/>
        <v>250.83647999999999</v>
      </c>
      <c r="L7601" s="7">
        <v>2.0499999999999998</v>
      </c>
      <c r="M7601" s="7">
        <v>415</v>
      </c>
      <c r="N7601" s="3">
        <v>45478</v>
      </c>
      <c r="O7601" s="4" t="str">
        <f t="shared" si="828"/>
        <v>2024-07</v>
      </c>
      <c r="P7601" s="4" t="str">
        <f t="shared" si="829"/>
        <v>07</v>
      </c>
      <c r="Q7601" s="4" t="str">
        <f t="shared" si="830"/>
        <v>July</v>
      </c>
      <c r="R7601" s="30" t="str">
        <f t="shared" si="831"/>
        <v>05</v>
      </c>
      <c r="W7601" t="str">
        <f t="shared" si="832"/>
        <v>ok</v>
      </c>
    </row>
    <row r="7602" spans="1:23" x14ac:dyDescent="0.3">
      <c r="A7602" t="s">
        <v>7644</v>
      </c>
      <c r="B7602" t="s">
        <v>63</v>
      </c>
      <c r="C7602" t="s">
        <v>18</v>
      </c>
      <c r="D7602" t="s">
        <v>64</v>
      </c>
      <c r="E7602" t="s">
        <v>14</v>
      </c>
      <c r="F7602" t="s">
        <v>26</v>
      </c>
      <c r="G7602" s="5">
        <v>4064.85</v>
      </c>
      <c r="H7602" s="5">
        <f t="shared" si="826"/>
        <v>73.167299999999997</v>
      </c>
      <c r="I7602" s="6">
        <v>3</v>
      </c>
      <c r="J7602" s="6">
        <v>12194.55</v>
      </c>
      <c r="K7602" s="5">
        <f t="shared" si="827"/>
        <v>219.50189999999998</v>
      </c>
      <c r="L7602" s="7">
        <v>2.2000000000000002</v>
      </c>
      <c r="M7602" s="7">
        <v>3274</v>
      </c>
      <c r="N7602" s="3">
        <v>45388</v>
      </c>
      <c r="O7602" s="4" t="str">
        <f t="shared" si="828"/>
        <v>2024-04</v>
      </c>
      <c r="P7602" s="4" t="str">
        <f t="shared" si="829"/>
        <v>04</v>
      </c>
      <c r="Q7602" s="4" t="str">
        <f t="shared" si="830"/>
        <v>April</v>
      </c>
      <c r="R7602" s="30" t="str">
        <f t="shared" si="831"/>
        <v>06</v>
      </c>
      <c r="W7602" t="str">
        <f t="shared" si="832"/>
        <v>ok</v>
      </c>
    </row>
    <row r="7603" spans="1:23" x14ac:dyDescent="0.3">
      <c r="A7603" t="s">
        <v>7645</v>
      </c>
      <c r="B7603" t="s">
        <v>47</v>
      </c>
      <c r="C7603" t="s">
        <v>12</v>
      </c>
      <c r="D7603" t="s">
        <v>48</v>
      </c>
      <c r="E7603" t="s">
        <v>45</v>
      </c>
      <c r="F7603" t="s">
        <v>31</v>
      </c>
      <c r="G7603" s="5">
        <v>12026.64</v>
      </c>
      <c r="H7603" s="5">
        <f t="shared" si="826"/>
        <v>216.47951999999998</v>
      </c>
      <c r="I7603" s="6">
        <v>3</v>
      </c>
      <c r="J7603" s="6">
        <v>36079.919999999998</v>
      </c>
      <c r="K7603" s="5">
        <f t="shared" si="827"/>
        <v>649.43855999999994</v>
      </c>
      <c r="L7603" s="7">
        <v>2.68</v>
      </c>
      <c r="M7603" s="7">
        <v>1057</v>
      </c>
      <c r="N7603" s="3">
        <v>45475</v>
      </c>
      <c r="O7603" s="4" t="str">
        <f t="shared" si="828"/>
        <v>2024-07</v>
      </c>
      <c r="P7603" s="4" t="str">
        <f t="shared" si="829"/>
        <v>07</v>
      </c>
      <c r="Q7603" s="4" t="str">
        <f t="shared" si="830"/>
        <v>July</v>
      </c>
      <c r="R7603" s="30" t="str">
        <f t="shared" si="831"/>
        <v>02</v>
      </c>
      <c r="W7603" t="str">
        <f t="shared" si="832"/>
        <v>ok</v>
      </c>
    </row>
    <row r="7604" spans="1:23" x14ac:dyDescent="0.3">
      <c r="A7604" t="s">
        <v>7646</v>
      </c>
      <c r="B7604" t="s">
        <v>41</v>
      </c>
      <c r="C7604" t="s">
        <v>42</v>
      </c>
      <c r="D7604" t="s">
        <v>43</v>
      </c>
      <c r="E7604" t="s">
        <v>45</v>
      </c>
      <c r="F7604" t="s">
        <v>21</v>
      </c>
      <c r="G7604" s="5">
        <v>6540.44</v>
      </c>
      <c r="H7604" s="5">
        <f t="shared" si="826"/>
        <v>117.72791999999998</v>
      </c>
      <c r="I7604" s="6">
        <v>5</v>
      </c>
      <c r="J7604" s="6">
        <v>32702.2</v>
      </c>
      <c r="K7604" s="5">
        <f t="shared" si="827"/>
        <v>588.63959999999997</v>
      </c>
      <c r="L7604" s="7">
        <v>2.37</v>
      </c>
      <c r="M7604" s="7">
        <v>2094</v>
      </c>
      <c r="N7604" s="3">
        <v>45620</v>
      </c>
      <c r="O7604" s="4" t="str">
        <f t="shared" si="828"/>
        <v>2024-11</v>
      </c>
      <c r="P7604" s="4" t="str">
        <f t="shared" si="829"/>
        <v>11</v>
      </c>
      <c r="Q7604" s="4" t="str">
        <f t="shared" si="830"/>
        <v>November</v>
      </c>
      <c r="R7604" s="30" t="str">
        <f t="shared" si="831"/>
        <v>24</v>
      </c>
      <c r="W7604" t="str">
        <f t="shared" si="832"/>
        <v>ok</v>
      </c>
    </row>
    <row r="7605" spans="1:23" x14ac:dyDescent="0.3">
      <c r="A7605" t="s">
        <v>7647</v>
      </c>
      <c r="B7605" t="s">
        <v>23</v>
      </c>
      <c r="C7605" t="s">
        <v>24</v>
      </c>
      <c r="D7605" t="s">
        <v>25</v>
      </c>
      <c r="E7605" t="s">
        <v>14</v>
      </c>
      <c r="F7605" t="s">
        <v>31</v>
      </c>
      <c r="G7605" s="5">
        <v>4507.16</v>
      </c>
      <c r="H7605" s="5">
        <f t="shared" si="826"/>
        <v>81.128879999999995</v>
      </c>
      <c r="I7605" s="6">
        <v>5</v>
      </c>
      <c r="J7605" s="6">
        <v>22535.8</v>
      </c>
      <c r="K7605" s="5">
        <f t="shared" si="827"/>
        <v>405.64439999999996</v>
      </c>
      <c r="L7605" s="7">
        <v>2.4300000000000002</v>
      </c>
      <c r="M7605" s="7">
        <v>4953</v>
      </c>
      <c r="N7605" s="3">
        <v>45553</v>
      </c>
      <c r="O7605" s="4" t="str">
        <f t="shared" si="828"/>
        <v>2024-09</v>
      </c>
      <c r="P7605" s="4" t="str">
        <f t="shared" si="829"/>
        <v>09</v>
      </c>
      <c r="Q7605" s="4" t="str">
        <f t="shared" si="830"/>
        <v>September</v>
      </c>
      <c r="R7605" s="30" t="str">
        <f t="shared" si="831"/>
        <v>18</v>
      </c>
      <c r="W7605" t="str">
        <f t="shared" si="832"/>
        <v>ok</v>
      </c>
    </row>
    <row r="7606" spans="1:23" x14ac:dyDescent="0.3">
      <c r="A7606" t="s">
        <v>7648</v>
      </c>
      <c r="B7606" t="s">
        <v>63</v>
      </c>
      <c r="C7606" t="s">
        <v>18</v>
      </c>
      <c r="D7606" t="s">
        <v>64</v>
      </c>
      <c r="E7606" t="s">
        <v>45</v>
      </c>
      <c r="F7606" t="s">
        <v>26</v>
      </c>
      <c r="G7606" s="5">
        <v>10105.68</v>
      </c>
      <c r="H7606" s="5">
        <f t="shared" si="826"/>
        <v>181.90223999999998</v>
      </c>
      <c r="I7606" s="6">
        <v>4</v>
      </c>
      <c r="J7606" s="6">
        <v>40422.720000000001</v>
      </c>
      <c r="K7606" s="5">
        <f t="shared" si="827"/>
        <v>727.60895999999991</v>
      </c>
      <c r="L7606" s="7">
        <v>3.37</v>
      </c>
      <c r="M7606" s="7">
        <v>1999</v>
      </c>
      <c r="N7606" s="3">
        <v>45575</v>
      </c>
      <c r="O7606" s="4" t="str">
        <f t="shared" si="828"/>
        <v>2024-10</v>
      </c>
      <c r="P7606" s="4" t="str">
        <f t="shared" si="829"/>
        <v>10</v>
      </c>
      <c r="Q7606" s="4" t="str">
        <f t="shared" si="830"/>
        <v>October</v>
      </c>
      <c r="R7606" s="30" t="str">
        <f t="shared" si="831"/>
        <v>10</v>
      </c>
      <c r="W7606" t="str">
        <f t="shared" si="832"/>
        <v>ok</v>
      </c>
    </row>
    <row r="7607" spans="1:23" x14ac:dyDescent="0.3">
      <c r="A7607" t="s">
        <v>7649</v>
      </c>
      <c r="B7607" t="s">
        <v>36</v>
      </c>
      <c r="C7607" t="s">
        <v>18</v>
      </c>
      <c r="D7607" t="s">
        <v>37</v>
      </c>
      <c r="E7607" t="s">
        <v>45</v>
      </c>
      <c r="F7607" t="s">
        <v>60</v>
      </c>
      <c r="G7607" s="5">
        <v>10831.16</v>
      </c>
      <c r="H7607" s="5">
        <f t="shared" si="826"/>
        <v>194.96087999999997</v>
      </c>
      <c r="I7607" s="6">
        <v>4</v>
      </c>
      <c r="J7607" s="6">
        <v>43324.639999999999</v>
      </c>
      <c r="K7607" s="5">
        <f t="shared" si="827"/>
        <v>779.8435199999999</v>
      </c>
      <c r="L7607" s="7">
        <v>2.79</v>
      </c>
      <c r="M7607" s="7">
        <v>1293</v>
      </c>
      <c r="N7607" s="3">
        <v>45546</v>
      </c>
      <c r="O7607" s="4" t="str">
        <f t="shared" si="828"/>
        <v>2024-09</v>
      </c>
      <c r="P7607" s="4" t="str">
        <f t="shared" si="829"/>
        <v>09</v>
      </c>
      <c r="Q7607" s="4" t="str">
        <f t="shared" si="830"/>
        <v>September</v>
      </c>
      <c r="R7607" s="30" t="str">
        <f t="shared" si="831"/>
        <v>11</v>
      </c>
      <c r="W7607" t="str">
        <f t="shared" si="832"/>
        <v>ok</v>
      </c>
    </row>
    <row r="7608" spans="1:23" x14ac:dyDescent="0.3">
      <c r="A7608" t="s">
        <v>7650</v>
      </c>
      <c r="B7608" t="s">
        <v>51</v>
      </c>
      <c r="C7608" t="s">
        <v>29</v>
      </c>
      <c r="D7608" t="s">
        <v>52</v>
      </c>
      <c r="E7608" t="s">
        <v>14</v>
      </c>
      <c r="F7608" t="s">
        <v>60</v>
      </c>
      <c r="G7608" s="5">
        <v>17234.55</v>
      </c>
      <c r="H7608" s="5">
        <f t="shared" si="826"/>
        <v>310.22189999999995</v>
      </c>
      <c r="I7608" s="6">
        <v>3</v>
      </c>
      <c r="J7608" s="6">
        <v>51703.65</v>
      </c>
      <c r="K7608" s="5">
        <f t="shared" si="827"/>
        <v>930.66569999999979</v>
      </c>
      <c r="L7608" s="7">
        <v>1.41</v>
      </c>
      <c r="M7608" s="7">
        <v>4817</v>
      </c>
      <c r="N7608" s="3">
        <v>45622</v>
      </c>
      <c r="O7608" s="4" t="str">
        <f t="shared" si="828"/>
        <v>2024-11</v>
      </c>
      <c r="P7608" s="4" t="str">
        <f t="shared" si="829"/>
        <v>11</v>
      </c>
      <c r="Q7608" s="4" t="str">
        <f t="shared" si="830"/>
        <v>November</v>
      </c>
      <c r="R7608" s="30" t="str">
        <f t="shared" si="831"/>
        <v>26</v>
      </c>
      <c r="W7608" t="str">
        <f t="shared" si="832"/>
        <v>ok</v>
      </c>
    </row>
    <row r="7609" spans="1:23" x14ac:dyDescent="0.3">
      <c r="A7609" t="s">
        <v>7651</v>
      </c>
      <c r="B7609" t="s">
        <v>63</v>
      </c>
      <c r="C7609" t="s">
        <v>18</v>
      </c>
      <c r="D7609" t="s">
        <v>64</v>
      </c>
      <c r="E7609" t="s">
        <v>20</v>
      </c>
      <c r="F7609" t="s">
        <v>38</v>
      </c>
      <c r="G7609" s="5">
        <v>11278.05</v>
      </c>
      <c r="H7609" s="5">
        <f t="shared" si="826"/>
        <v>203.00489999999996</v>
      </c>
      <c r="I7609" s="6">
        <v>2</v>
      </c>
      <c r="J7609" s="6">
        <v>22556.1</v>
      </c>
      <c r="K7609" s="5">
        <f t="shared" si="827"/>
        <v>406.00979999999993</v>
      </c>
      <c r="L7609" s="7">
        <v>2.8</v>
      </c>
      <c r="M7609" s="7">
        <v>2696</v>
      </c>
      <c r="N7609" s="3">
        <v>45390</v>
      </c>
      <c r="O7609" s="4" t="str">
        <f t="shared" si="828"/>
        <v>2024-04</v>
      </c>
      <c r="P7609" s="4" t="str">
        <f t="shared" si="829"/>
        <v>04</v>
      </c>
      <c r="Q7609" s="4" t="str">
        <f t="shared" si="830"/>
        <v>April</v>
      </c>
      <c r="R7609" s="30" t="str">
        <f t="shared" si="831"/>
        <v>08</v>
      </c>
      <c r="W7609" t="str">
        <f t="shared" si="832"/>
        <v>ok</v>
      </c>
    </row>
    <row r="7610" spans="1:23" x14ac:dyDescent="0.3">
      <c r="A7610" t="s">
        <v>7652</v>
      </c>
      <c r="B7610" t="s">
        <v>33</v>
      </c>
      <c r="C7610" t="s">
        <v>12</v>
      </c>
      <c r="D7610" t="s">
        <v>34</v>
      </c>
      <c r="E7610" t="s">
        <v>20</v>
      </c>
      <c r="F7610" t="s">
        <v>38</v>
      </c>
      <c r="G7610" s="5">
        <v>8789.9500000000007</v>
      </c>
      <c r="H7610" s="5">
        <f t="shared" si="826"/>
        <v>158.2191</v>
      </c>
      <c r="I7610" s="6">
        <v>2</v>
      </c>
      <c r="J7610" s="6">
        <v>17579.900000000001</v>
      </c>
      <c r="K7610" s="5">
        <f t="shared" si="827"/>
        <v>316.43819999999999</v>
      </c>
      <c r="L7610" s="7">
        <v>1.36</v>
      </c>
      <c r="M7610" s="7">
        <v>3167</v>
      </c>
      <c r="N7610" s="3">
        <v>45481</v>
      </c>
      <c r="O7610" s="4" t="str">
        <f t="shared" si="828"/>
        <v>2024-07</v>
      </c>
      <c r="P7610" s="4" t="str">
        <f t="shared" si="829"/>
        <v>07</v>
      </c>
      <c r="Q7610" s="4" t="str">
        <f t="shared" si="830"/>
        <v>July</v>
      </c>
      <c r="R7610" s="30" t="str">
        <f t="shared" si="831"/>
        <v>08</v>
      </c>
      <c r="W7610" t="str">
        <f t="shared" si="832"/>
        <v>ok</v>
      </c>
    </row>
    <row r="7611" spans="1:23" x14ac:dyDescent="0.3">
      <c r="A7611" t="s">
        <v>7653</v>
      </c>
      <c r="B7611" t="s">
        <v>28</v>
      </c>
      <c r="C7611" t="s">
        <v>29</v>
      </c>
      <c r="D7611" t="s">
        <v>30</v>
      </c>
      <c r="E7611" t="s">
        <v>14</v>
      </c>
      <c r="F7611" t="s">
        <v>38</v>
      </c>
      <c r="G7611" s="5">
        <v>9519.2900000000009</v>
      </c>
      <c r="H7611" s="5">
        <f t="shared" si="826"/>
        <v>171.34721999999999</v>
      </c>
      <c r="I7611" s="6">
        <v>2</v>
      </c>
      <c r="J7611" s="6">
        <v>19038.580000000002</v>
      </c>
      <c r="K7611" s="5">
        <f t="shared" si="827"/>
        <v>342.69443999999999</v>
      </c>
      <c r="L7611" s="7">
        <v>4.9800000000000004</v>
      </c>
      <c r="M7611" s="7">
        <v>2555</v>
      </c>
      <c r="N7611" s="3">
        <v>45545</v>
      </c>
      <c r="O7611" s="4" t="str">
        <f t="shared" si="828"/>
        <v>2024-09</v>
      </c>
      <c r="P7611" s="4" t="str">
        <f t="shared" si="829"/>
        <v>09</v>
      </c>
      <c r="Q7611" s="4" t="str">
        <f t="shared" si="830"/>
        <v>September</v>
      </c>
      <c r="R7611" s="30" t="str">
        <f t="shared" si="831"/>
        <v>10</v>
      </c>
      <c r="W7611" t="str">
        <f t="shared" si="832"/>
        <v>ok</v>
      </c>
    </row>
    <row r="7612" spans="1:23" x14ac:dyDescent="0.3">
      <c r="A7612" t="s">
        <v>7654</v>
      </c>
      <c r="B7612" t="s">
        <v>33</v>
      </c>
      <c r="C7612" t="s">
        <v>12</v>
      </c>
      <c r="D7612" t="s">
        <v>34</v>
      </c>
      <c r="E7612" t="s">
        <v>14</v>
      </c>
      <c r="F7612" t="s">
        <v>38</v>
      </c>
      <c r="G7612" s="5">
        <v>14798.88</v>
      </c>
      <c r="H7612" s="5">
        <f t="shared" si="826"/>
        <v>266.37983999999994</v>
      </c>
      <c r="I7612" s="6">
        <v>2</v>
      </c>
      <c r="J7612" s="6">
        <v>29597.759999999998</v>
      </c>
      <c r="K7612" s="5">
        <f t="shared" si="827"/>
        <v>532.75967999999989</v>
      </c>
      <c r="L7612" s="7">
        <v>1.31</v>
      </c>
      <c r="M7612" s="7">
        <v>4782</v>
      </c>
      <c r="N7612" s="3">
        <v>45525</v>
      </c>
      <c r="O7612" s="4" t="str">
        <f t="shared" si="828"/>
        <v>2024-08</v>
      </c>
      <c r="P7612" s="4" t="str">
        <f t="shared" si="829"/>
        <v>08</v>
      </c>
      <c r="Q7612" s="4" t="str">
        <f t="shared" si="830"/>
        <v>August</v>
      </c>
      <c r="R7612" s="30" t="str">
        <f t="shared" si="831"/>
        <v>21</v>
      </c>
      <c r="W7612" t="str">
        <f t="shared" si="832"/>
        <v>ok</v>
      </c>
    </row>
    <row r="7613" spans="1:23" x14ac:dyDescent="0.3">
      <c r="A7613" t="s">
        <v>7655</v>
      </c>
      <c r="B7613" t="s">
        <v>51</v>
      </c>
      <c r="C7613" t="s">
        <v>29</v>
      </c>
      <c r="D7613" t="s">
        <v>52</v>
      </c>
      <c r="E7613" t="s">
        <v>45</v>
      </c>
      <c r="F7613" t="s">
        <v>26</v>
      </c>
      <c r="G7613" s="5">
        <v>14872.64</v>
      </c>
      <c r="H7613" s="5">
        <f t="shared" si="826"/>
        <v>267.70751999999999</v>
      </c>
      <c r="I7613" s="6">
        <v>2</v>
      </c>
      <c r="J7613" s="6">
        <v>29745.279999999999</v>
      </c>
      <c r="K7613" s="5">
        <f t="shared" si="827"/>
        <v>535.41503999999998</v>
      </c>
      <c r="L7613" s="7">
        <v>1.35</v>
      </c>
      <c r="M7613" s="7">
        <v>1685</v>
      </c>
      <c r="N7613" s="3">
        <v>45564</v>
      </c>
      <c r="O7613" s="4" t="str">
        <f t="shared" si="828"/>
        <v>2024-09</v>
      </c>
      <c r="P7613" s="4" t="str">
        <f t="shared" si="829"/>
        <v>09</v>
      </c>
      <c r="Q7613" s="4" t="str">
        <f t="shared" si="830"/>
        <v>September</v>
      </c>
      <c r="R7613" s="30" t="str">
        <f t="shared" si="831"/>
        <v>29</v>
      </c>
      <c r="W7613" t="str">
        <f t="shared" si="832"/>
        <v>ok</v>
      </c>
    </row>
    <row r="7614" spans="1:23" x14ac:dyDescent="0.3">
      <c r="A7614" t="s">
        <v>7656</v>
      </c>
      <c r="B7614" t="s">
        <v>11</v>
      </c>
      <c r="C7614" t="s">
        <v>12</v>
      </c>
      <c r="D7614" t="s">
        <v>13</v>
      </c>
      <c r="E7614" t="s">
        <v>14</v>
      </c>
      <c r="F7614" t="s">
        <v>60</v>
      </c>
      <c r="G7614" s="5">
        <v>17249.810000000001</v>
      </c>
      <c r="H7614" s="5">
        <f t="shared" si="826"/>
        <v>310.49657999999999</v>
      </c>
      <c r="I7614" s="6">
        <v>4</v>
      </c>
      <c r="J7614" s="6">
        <v>68999.240000000005</v>
      </c>
      <c r="K7614" s="5">
        <f t="shared" si="827"/>
        <v>1241.98632</v>
      </c>
      <c r="L7614" s="7">
        <v>1.87</v>
      </c>
      <c r="M7614" s="7">
        <v>4336</v>
      </c>
      <c r="N7614" s="3">
        <v>45520</v>
      </c>
      <c r="O7614" s="4" t="str">
        <f t="shared" si="828"/>
        <v>2024-08</v>
      </c>
      <c r="P7614" s="4" t="str">
        <f t="shared" si="829"/>
        <v>08</v>
      </c>
      <c r="Q7614" s="4" t="str">
        <f t="shared" si="830"/>
        <v>August</v>
      </c>
      <c r="R7614" s="30" t="str">
        <f t="shared" si="831"/>
        <v>16</v>
      </c>
      <c r="W7614" t="str">
        <f t="shared" si="832"/>
        <v>ok</v>
      </c>
    </row>
    <row r="7615" spans="1:23" x14ac:dyDescent="0.3">
      <c r="A7615" t="s">
        <v>7657</v>
      </c>
      <c r="B7615" t="s">
        <v>63</v>
      </c>
      <c r="C7615" t="s">
        <v>18</v>
      </c>
      <c r="D7615" t="s">
        <v>64</v>
      </c>
      <c r="E7615" t="s">
        <v>45</v>
      </c>
      <c r="F7615" t="s">
        <v>21</v>
      </c>
      <c r="G7615" s="5">
        <v>10558.56</v>
      </c>
      <c r="H7615" s="5">
        <f t="shared" si="826"/>
        <v>190.05407999999997</v>
      </c>
      <c r="I7615" s="6">
        <v>2</v>
      </c>
      <c r="J7615" s="6">
        <v>21117.119999999999</v>
      </c>
      <c r="K7615" s="5">
        <f t="shared" si="827"/>
        <v>380.10815999999994</v>
      </c>
      <c r="L7615" s="7">
        <v>1.48</v>
      </c>
      <c r="M7615" s="7">
        <v>4862</v>
      </c>
      <c r="N7615" s="3">
        <v>45407</v>
      </c>
      <c r="O7615" s="4" t="str">
        <f t="shared" si="828"/>
        <v>2024-04</v>
      </c>
      <c r="P7615" s="4" t="str">
        <f t="shared" si="829"/>
        <v>04</v>
      </c>
      <c r="Q7615" s="4" t="str">
        <f t="shared" si="830"/>
        <v>April</v>
      </c>
      <c r="R7615" s="30" t="str">
        <f t="shared" si="831"/>
        <v>25</v>
      </c>
      <c r="W7615" t="str">
        <f t="shared" si="832"/>
        <v>ok</v>
      </c>
    </row>
    <row r="7616" spans="1:23" x14ac:dyDescent="0.3">
      <c r="A7616" t="s">
        <v>7658</v>
      </c>
      <c r="B7616" t="s">
        <v>41</v>
      </c>
      <c r="C7616" t="s">
        <v>42</v>
      </c>
      <c r="D7616" t="s">
        <v>43</v>
      </c>
      <c r="E7616" t="s">
        <v>20</v>
      </c>
      <c r="F7616" t="s">
        <v>31</v>
      </c>
      <c r="G7616" s="5">
        <v>9016.34</v>
      </c>
      <c r="H7616" s="5">
        <f t="shared" si="826"/>
        <v>162.29411999999999</v>
      </c>
      <c r="I7616" s="6">
        <v>4</v>
      </c>
      <c r="J7616" s="6">
        <v>36065.360000000001</v>
      </c>
      <c r="K7616" s="5">
        <f t="shared" si="827"/>
        <v>649.17647999999997</v>
      </c>
      <c r="L7616" s="7">
        <v>2.2999999999999998</v>
      </c>
      <c r="M7616" s="7">
        <v>1919</v>
      </c>
      <c r="N7616" s="3">
        <v>45356</v>
      </c>
      <c r="O7616" s="4" t="str">
        <f t="shared" si="828"/>
        <v>2024-03</v>
      </c>
      <c r="P7616" s="4" t="str">
        <f t="shared" si="829"/>
        <v>03</v>
      </c>
      <c r="Q7616" s="4" t="str">
        <f t="shared" si="830"/>
        <v>March</v>
      </c>
      <c r="R7616" s="30" t="str">
        <f t="shared" si="831"/>
        <v>05</v>
      </c>
      <c r="W7616" t="str">
        <f t="shared" si="832"/>
        <v>ok</v>
      </c>
    </row>
    <row r="7617" spans="1:23" x14ac:dyDescent="0.3">
      <c r="A7617" t="s">
        <v>7659</v>
      </c>
      <c r="B7617" t="s">
        <v>51</v>
      </c>
      <c r="C7617" t="s">
        <v>29</v>
      </c>
      <c r="D7617" t="s">
        <v>52</v>
      </c>
      <c r="E7617" t="s">
        <v>45</v>
      </c>
      <c r="F7617" t="s">
        <v>38</v>
      </c>
      <c r="G7617" s="5">
        <v>6081.19</v>
      </c>
      <c r="H7617" s="5">
        <f t="shared" si="826"/>
        <v>109.46141999999999</v>
      </c>
      <c r="I7617" s="6">
        <v>3</v>
      </c>
      <c r="J7617" s="6">
        <v>18243.57</v>
      </c>
      <c r="K7617" s="5">
        <f t="shared" si="827"/>
        <v>328.38425999999998</v>
      </c>
      <c r="L7617" s="7">
        <v>4.54</v>
      </c>
      <c r="M7617" s="7">
        <v>3894</v>
      </c>
      <c r="N7617" s="3">
        <v>45405</v>
      </c>
      <c r="O7617" s="4" t="str">
        <f t="shared" si="828"/>
        <v>2024-04</v>
      </c>
      <c r="P7617" s="4" t="str">
        <f t="shared" si="829"/>
        <v>04</v>
      </c>
      <c r="Q7617" s="4" t="str">
        <f t="shared" si="830"/>
        <v>April</v>
      </c>
      <c r="R7617" s="30" t="str">
        <f t="shared" si="831"/>
        <v>23</v>
      </c>
      <c r="W7617" t="str">
        <f t="shared" si="832"/>
        <v>ok</v>
      </c>
    </row>
    <row r="7618" spans="1:23" x14ac:dyDescent="0.3">
      <c r="A7618" t="s">
        <v>7660</v>
      </c>
      <c r="B7618" t="s">
        <v>41</v>
      </c>
      <c r="C7618" t="s">
        <v>42</v>
      </c>
      <c r="D7618" t="s">
        <v>43</v>
      </c>
      <c r="E7618" t="s">
        <v>20</v>
      </c>
      <c r="F7618" t="s">
        <v>60</v>
      </c>
      <c r="G7618" s="5">
        <v>1418.76</v>
      </c>
      <c r="H7618" s="5">
        <f t="shared" si="826"/>
        <v>25.537679999999998</v>
      </c>
      <c r="I7618" s="6">
        <v>5</v>
      </c>
      <c r="J7618" s="6">
        <v>7093.8</v>
      </c>
      <c r="K7618" s="5">
        <f t="shared" si="827"/>
        <v>127.68839999999999</v>
      </c>
      <c r="L7618" s="7">
        <v>1.21</v>
      </c>
      <c r="M7618" s="7">
        <v>1619</v>
      </c>
      <c r="N7618" s="3">
        <v>45586</v>
      </c>
      <c r="O7618" s="4" t="str">
        <f t="shared" si="828"/>
        <v>2024-10</v>
      </c>
      <c r="P7618" s="4" t="str">
        <f t="shared" si="829"/>
        <v>10</v>
      </c>
      <c r="Q7618" s="4" t="str">
        <f t="shared" si="830"/>
        <v>October</v>
      </c>
      <c r="R7618" s="30" t="str">
        <f t="shared" si="831"/>
        <v>21</v>
      </c>
      <c r="W7618" t="str">
        <f t="shared" si="832"/>
        <v>ok</v>
      </c>
    </row>
    <row r="7619" spans="1:23" x14ac:dyDescent="0.3">
      <c r="A7619" t="s">
        <v>7661</v>
      </c>
      <c r="B7619" t="s">
        <v>51</v>
      </c>
      <c r="C7619" t="s">
        <v>29</v>
      </c>
      <c r="D7619" t="s">
        <v>52</v>
      </c>
      <c r="E7619" t="s">
        <v>45</v>
      </c>
      <c r="F7619" t="s">
        <v>21</v>
      </c>
      <c r="G7619" s="5">
        <v>19765.73</v>
      </c>
      <c r="H7619" s="5">
        <f t="shared" ref="H7619:H7682" si="833">G7619*0.018</f>
        <v>355.78313999999995</v>
      </c>
      <c r="I7619" s="6">
        <v>5</v>
      </c>
      <c r="J7619" s="6">
        <v>98828.65</v>
      </c>
      <c r="K7619" s="5">
        <f t="shared" ref="K7619:K7682" si="834">H7619*I7619</f>
        <v>1778.9156999999998</v>
      </c>
      <c r="L7619" s="7">
        <v>1.64</v>
      </c>
      <c r="M7619" s="7">
        <v>3170</v>
      </c>
      <c r="N7619" s="3">
        <v>45577</v>
      </c>
      <c r="O7619" s="4" t="str">
        <f t="shared" ref="O7619:O7682" si="835">TEXT(N7619,"yyyy-mm")</f>
        <v>2024-10</v>
      </c>
      <c r="P7619" s="4" t="str">
        <f t="shared" ref="P7619:P7682" si="836">TEXT(N7619,"mm")</f>
        <v>10</v>
      </c>
      <c r="Q7619" s="4" t="str">
        <f t="shared" ref="Q7619:Q7682" si="837">TEXT(DATE(2024,P7619,1),"mmmm")</f>
        <v>October</v>
      </c>
      <c r="R7619" s="30" t="str">
        <f t="shared" ref="R7619:R7682" si="838">TEXT(N7619,"dd")</f>
        <v>12</v>
      </c>
      <c r="W7619" t="str">
        <f t="shared" ref="W7619:W7682" si="839">IF(G7619*I7619=J7619,"ok","False")</f>
        <v>ok</v>
      </c>
    </row>
    <row r="7620" spans="1:23" x14ac:dyDescent="0.3">
      <c r="A7620" t="s">
        <v>7662</v>
      </c>
      <c r="B7620" t="s">
        <v>33</v>
      </c>
      <c r="C7620" t="s">
        <v>12</v>
      </c>
      <c r="D7620" t="s">
        <v>34</v>
      </c>
      <c r="E7620" t="s">
        <v>45</v>
      </c>
      <c r="F7620" t="s">
        <v>31</v>
      </c>
      <c r="G7620" s="5">
        <v>2852.1</v>
      </c>
      <c r="H7620" s="5">
        <f t="shared" si="833"/>
        <v>51.337799999999994</v>
      </c>
      <c r="I7620" s="6">
        <v>2</v>
      </c>
      <c r="J7620" s="6">
        <v>5704.2</v>
      </c>
      <c r="K7620" s="5">
        <f t="shared" si="834"/>
        <v>102.67559999999999</v>
      </c>
      <c r="L7620" s="7">
        <v>3.29</v>
      </c>
      <c r="M7620" s="7">
        <v>2786</v>
      </c>
      <c r="N7620" s="3">
        <v>45359</v>
      </c>
      <c r="O7620" s="4" t="str">
        <f t="shared" si="835"/>
        <v>2024-03</v>
      </c>
      <c r="P7620" s="4" t="str">
        <f t="shared" si="836"/>
        <v>03</v>
      </c>
      <c r="Q7620" s="4" t="str">
        <f t="shared" si="837"/>
        <v>March</v>
      </c>
      <c r="R7620" s="30" t="str">
        <f t="shared" si="838"/>
        <v>08</v>
      </c>
      <c r="W7620" t="str">
        <f t="shared" si="839"/>
        <v>ok</v>
      </c>
    </row>
    <row r="7621" spans="1:23" x14ac:dyDescent="0.3">
      <c r="A7621" t="s">
        <v>7663</v>
      </c>
      <c r="B7621" t="s">
        <v>47</v>
      </c>
      <c r="C7621" t="s">
        <v>12</v>
      </c>
      <c r="D7621" t="s">
        <v>48</v>
      </c>
      <c r="E7621" t="s">
        <v>20</v>
      </c>
      <c r="F7621" t="s">
        <v>15</v>
      </c>
      <c r="G7621" s="5">
        <v>16370.17</v>
      </c>
      <c r="H7621" s="5">
        <f t="shared" si="833"/>
        <v>294.66305999999997</v>
      </c>
      <c r="I7621" s="6">
        <v>4</v>
      </c>
      <c r="J7621" s="6">
        <v>65480.68</v>
      </c>
      <c r="K7621" s="5">
        <f t="shared" si="834"/>
        <v>1178.6522399999999</v>
      </c>
      <c r="L7621" s="7">
        <v>3.7</v>
      </c>
      <c r="M7621" s="7">
        <v>1653</v>
      </c>
      <c r="N7621" s="3">
        <v>45619</v>
      </c>
      <c r="O7621" s="4" t="str">
        <f t="shared" si="835"/>
        <v>2024-11</v>
      </c>
      <c r="P7621" s="4" t="str">
        <f t="shared" si="836"/>
        <v>11</v>
      </c>
      <c r="Q7621" s="4" t="str">
        <f t="shared" si="837"/>
        <v>November</v>
      </c>
      <c r="R7621" s="30" t="str">
        <f t="shared" si="838"/>
        <v>23</v>
      </c>
      <c r="W7621" t="str">
        <f t="shared" si="839"/>
        <v>ok</v>
      </c>
    </row>
    <row r="7622" spans="1:23" x14ac:dyDescent="0.3">
      <c r="A7622" t="s">
        <v>7664</v>
      </c>
      <c r="B7622" t="s">
        <v>17</v>
      </c>
      <c r="C7622" t="s">
        <v>18</v>
      </c>
      <c r="D7622" t="s">
        <v>19</v>
      </c>
      <c r="E7622" t="s">
        <v>20</v>
      </c>
      <c r="F7622" t="s">
        <v>38</v>
      </c>
      <c r="G7622" s="5">
        <v>3000.6</v>
      </c>
      <c r="H7622" s="5">
        <f t="shared" si="833"/>
        <v>54.010799999999996</v>
      </c>
      <c r="I7622" s="6">
        <v>1</v>
      </c>
      <c r="J7622" s="6">
        <v>3000.6</v>
      </c>
      <c r="K7622" s="5">
        <f t="shared" si="834"/>
        <v>54.010799999999996</v>
      </c>
      <c r="L7622" s="7">
        <v>1.57</v>
      </c>
      <c r="M7622" s="7">
        <v>1550</v>
      </c>
      <c r="N7622" s="3">
        <v>45331</v>
      </c>
      <c r="O7622" s="4" t="str">
        <f t="shared" si="835"/>
        <v>2024-02</v>
      </c>
      <c r="P7622" s="4" t="str">
        <f t="shared" si="836"/>
        <v>02</v>
      </c>
      <c r="Q7622" s="4" t="str">
        <f t="shared" si="837"/>
        <v>February</v>
      </c>
      <c r="R7622" s="30" t="str">
        <f t="shared" si="838"/>
        <v>09</v>
      </c>
      <c r="W7622" t="str">
        <f t="shared" si="839"/>
        <v>ok</v>
      </c>
    </row>
    <row r="7623" spans="1:23" x14ac:dyDescent="0.3">
      <c r="A7623" t="s">
        <v>7665</v>
      </c>
      <c r="B7623" t="s">
        <v>47</v>
      </c>
      <c r="C7623" t="s">
        <v>12</v>
      </c>
      <c r="D7623" t="s">
        <v>48</v>
      </c>
      <c r="E7623" t="s">
        <v>45</v>
      </c>
      <c r="F7623" t="s">
        <v>31</v>
      </c>
      <c r="G7623" s="5">
        <v>18156.419999999998</v>
      </c>
      <c r="H7623" s="5">
        <f t="shared" si="833"/>
        <v>326.81555999999995</v>
      </c>
      <c r="I7623" s="6">
        <v>4</v>
      </c>
      <c r="J7623" s="6">
        <v>72625.679999999993</v>
      </c>
      <c r="K7623" s="5">
        <f t="shared" si="834"/>
        <v>1307.2622399999998</v>
      </c>
      <c r="L7623" s="7">
        <v>2.84</v>
      </c>
      <c r="M7623" s="7">
        <v>2025</v>
      </c>
      <c r="N7623" s="3">
        <v>45361</v>
      </c>
      <c r="O7623" s="4" t="str">
        <f t="shared" si="835"/>
        <v>2024-03</v>
      </c>
      <c r="P7623" s="4" t="str">
        <f t="shared" si="836"/>
        <v>03</v>
      </c>
      <c r="Q7623" s="4" t="str">
        <f t="shared" si="837"/>
        <v>March</v>
      </c>
      <c r="R7623" s="30" t="str">
        <f t="shared" si="838"/>
        <v>10</v>
      </c>
      <c r="W7623" t="str">
        <f t="shared" si="839"/>
        <v>ok</v>
      </c>
    </row>
    <row r="7624" spans="1:23" x14ac:dyDescent="0.3">
      <c r="A7624" t="s">
        <v>7666</v>
      </c>
      <c r="B7624" t="s">
        <v>63</v>
      </c>
      <c r="C7624" t="s">
        <v>18</v>
      </c>
      <c r="D7624" t="s">
        <v>64</v>
      </c>
      <c r="E7624" t="s">
        <v>20</v>
      </c>
      <c r="F7624" t="s">
        <v>26</v>
      </c>
      <c r="G7624" s="5">
        <v>3272.73</v>
      </c>
      <c r="H7624" s="5">
        <f t="shared" si="833"/>
        <v>58.909139999999994</v>
      </c>
      <c r="I7624" s="6">
        <v>3</v>
      </c>
      <c r="J7624" s="6">
        <v>9818.19</v>
      </c>
      <c r="K7624" s="5">
        <f t="shared" si="834"/>
        <v>176.72742</v>
      </c>
      <c r="L7624" s="7">
        <v>4.53</v>
      </c>
      <c r="M7624" s="7">
        <v>25</v>
      </c>
      <c r="N7624" s="3">
        <v>45500</v>
      </c>
      <c r="O7624" s="4" t="str">
        <f t="shared" si="835"/>
        <v>2024-07</v>
      </c>
      <c r="P7624" s="4" t="str">
        <f t="shared" si="836"/>
        <v>07</v>
      </c>
      <c r="Q7624" s="4" t="str">
        <f t="shared" si="837"/>
        <v>July</v>
      </c>
      <c r="R7624" s="30" t="str">
        <f t="shared" si="838"/>
        <v>27</v>
      </c>
      <c r="W7624" t="str">
        <f t="shared" si="839"/>
        <v>ok</v>
      </c>
    </row>
    <row r="7625" spans="1:23" x14ac:dyDescent="0.3">
      <c r="A7625" t="s">
        <v>7667</v>
      </c>
      <c r="B7625" t="s">
        <v>17</v>
      </c>
      <c r="C7625" t="s">
        <v>18</v>
      </c>
      <c r="D7625" t="s">
        <v>19</v>
      </c>
      <c r="E7625" t="s">
        <v>14</v>
      </c>
      <c r="F7625" t="s">
        <v>21</v>
      </c>
      <c r="G7625" s="5">
        <v>16581.54</v>
      </c>
      <c r="H7625" s="5">
        <f t="shared" si="833"/>
        <v>298.46771999999999</v>
      </c>
      <c r="I7625" s="6">
        <v>3</v>
      </c>
      <c r="J7625" s="6">
        <v>49744.62</v>
      </c>
      <c r="K7625" s="5">
        <f t="shared" si="834"/>
        <v>895.40315999999996</v>
      </c>
      <c r="L7625" s="7">
        <v>3.58</v>
      </c>
      <c r="M7625" s="7">
        <v>502</v>
      </c>
      <c r="N7625" s="3">
        <v>45437</v>
      </c>
      <c r="O7625" s="4" t="str">
        <f t="shared" si="835"/>
        <v>2024-05</v>
      </c>
      <c r="P7625" s="4" t="str">
        <f t="shared" si="836"/>
        <v>05</v>
      </c>
      <c r="Q7625" s="4" t="str">
        <f t="shared" si="837"/>
        <v>May</v>
      </c>
      <c r="R7625" s="30" t="str">
        <f t="shared" si="838"/>
        <v>25</v>
      </c>
      <c r="W7625" t="str">
        <f t="shared" si="839"/>
        <v>ok</v>
      </c>
    </row>
    <row r="7626" spans="1:23" x14ac:dyDescent="0.3">
      <c r="A7626" t="s">
        <v>7668</v>
      </c>
      <c r="B7626" t="s">
        <v>51</v>
      </c>
      <c r="C7626" t="s">
        <v>29</v>
      </c>
      <c r="D7626" t="s">
        <v>52</v>
      </c>
      <c r="E7626" t="s">
        <v>14</v>
      </c>
      <c r="F7626" t="s">
        <v>26</v>
      </c>
      <c r="G7626" s="5">
        <v>16271.25</v>
      </c>
      <c r="H7626" s="5">
        <f t="shared" si="833"/>
        <v>292.88249999999999</v>
      </c>
      <c r="I7626" s="6">
        <v>1</v>
      </c>
      <c r="J7626" s="6">
        <v>16271.25</v>
      </c>
      <c r="K7626" s="5">
        <f t="shared" si="834"/>
        <v>292.88249999999999</v>
      </c>
      <c r="L7626" s="7">
        <v>4.3899999999999997</v>
      </c>
      <c r="M7626" s="7">
        <v>3012</v>
      </c>
      <c r="N7626" s="3">
        <v>45542</v>
      </c>
      <c r="O7626" s="4" t="str">
        <f t="shared" si="835"/>
        <v>2024-09</v>
      </c>
      <c r="P7626" s="4" t="str">
        <f t="shared" si="836"/>
        <v>09</v>
      </c>
      <c r="Q7626" s="4" t="str">
        <f t="shared" si="837"/>
        <v>September</v>
      </c>
      <c r="R7626" s="30" t="str">
        <f t="shared" si="838"/>
        <v>07</v>
      </c>
      <c r="W7626" t="str">
        <f t="shared" si="839"/>
        <v>ok</v>
      </c>
    </row>
    <row r="7627" spans="1:23" x14ac:dyDescent="0.3">
      <c r="A7627" t="s">
        <v>7669</v>
      </c>
      <c r="B7627" t="s">
        <v>36</v>
      </c>
      <c r="C7627" t="s">
        <v>18</v>
      </c>
      <c r="D7627" t="s">
        <v>37</v>
      </c>
      <c r="E7627" t="s">
        <v>20</v>
      </c>
      <c r="F7627" t="s">
        <v>38</v>
      </c>
      <c r="G7627" s="5">
        <v>1748.96</v>
      </c>
      <c r="H7627" s="5">
        <f t="shared" si="833"/>
        <v>31.481279999999998</v>
      </c>
      <c r="I7627" s="6">
        <v>2</v>
      </c>
      <c r="J7627" s="6">
        <v>3497.92</v>
      </c>
      <c r="K7627" s="5">
        <f t="shared" si="834"/>
        <v>62.962559999999996</v>
      </c>
      <c r="L7627" s="7">
        <v>1.34</v>
      </c>
      <c r="M7627" s="7">
        <v>4513</v>
      </c>
      <c r="N7627" s="3">
        <v>45403</v>
      </c>
      <c r="O7627" s="4" t="str">
        <f t="shared" si="835"/>
        <v>2024-04</v>
      </c>
      <c r="P7627" s="4" t="str">
        <f t="shared" si="836"/>
        <v>04</v>
      </c>
      <c r="Q7627" s="4" t="str">
        <f t="shared" si="837"/>
        <v>April</v>
      </c>
      <c r="R7627" s="30" t="str">
        <f t="shared" si="838"/>
        <v>21</v>
      </c>
      <c r="W7627" t="str">
        <f t="shared" si="839"/>
        <v>ok</v>
      </c>
    </row>
    <row r="7628" spans="1:23" x14ac:dyDescent="0.3">
      <c r="A7628" t="s">
        <v>7670</v>
      </c>
      <c r="B7628" t="s">
        <v>17</v>
      </c>
      <c r="C7628" t="s">
        <v>18</v>
      </c>
      <c r="D7628" t="s">
        <v>19</v>
      </c>
      <c r="E7628" t="s">
        <v>20</v>
      </c>
      <c r="F7628" t="s">
        <v>26</v>
      </c>
      <c r="G7628" s="5">
        <v>11283.52</v>
      </c>
      <c r="H7628" s="5">
        <f t="shared" si="833"/>
        <v>203.10335999999998</v>
      </c>
      <c r="I7628" s="6">
        <v>3</v>
      </c>
      <c r="J7628" s="6">
        <v>33850.559999999998</v>
      </c>
      <c r="K7628" s="5">
        <f t="shared" si="834"/>
        <v>609.31007999999997</v>
      </c>
      <c r="L7628" s="7">
        <v>2.3199999999999998</v>
      </c>
      <c r="M7628" s="7">
        <v>4569</v>
      </c>
      <c r="N7628" s="3">
        <v>45306</v>
      </c>
      <c r="O7628" s="4" t="str">
        <f t="shared" si="835"/>
        <v>2024-01</v>
      </c>
      <c r="P7628" s="4" t="str">
        <f t="shared" si="836"/>
        <v>01</v>
      </c>
      <c r="Q7628" s="4" t="str">
        <f t="shared" si="837"/>
        <v>January</v>
      </c>
      <c r="R7628" s="30" t="str">
        <f t="shared" si="838"/>
        <v>15</v>
      </c>
      <c r="W7628" t="str">
        <f t="shared" si="839"/>
        <v>ok</v>
      </c>
    </row>
    <row r="7629" spans="1:23" x14ac:dyDescent="0.3">
      <c r="A7629" t="s">
        <v>7671</v>
      </c>
      <c r="B7629" t="s">
        <v>23</v>
      </c>
      <c r="C7629" t="s">
        <v>24</v>
      </c>
      <c r="D7629" t="s">
        <v>25</v>
      </c>
      <c r="E7629" t="s">
        <v>45</v>
      </c>
      <c r="F7629" t="s">
        <v>38</v>
      </c>
      <c r="G7629" s="5">
        <v>16790.53</v>
      </c>
      <c r="H7629" s="5">
        <f t="shared" si="833"/>
        <v>302.22953999999993</v>
      </c>
      <c r="I7629" s="6">
        <v>3</v>
      </c>
      <c r="J7629" s="6">
        <v>50371.59</v>
      </c>
      <c r="K7629" s="5">
        <f t="shared" si="834"/>
        <v>906.68861999999979</v>
      </c>
      <c r="L7629" s="7">
        <v>3.43</v>
      </c>
      <c r="M7629" s="7">
        <v>801</v>
      </c>
      <c r="N7629" s="3">
        <v>45646</v>
      </c>
      <c r="O7629" s="4" t="str">
        <f t="shared" si="835"/>
        <v>2024-12</v>
      </c>
      <c r="P7629" s="4" t="str">
        <f t="shared" si="836"/>
        <v>12</v>
      </c>
      <c r="Q7629" s="4" t="str">
        <f t="shared" si="837"/>
        <v>December</v>
      </c>
      <c r="R7629" s="30" t="str">
        <f t="shared" si="838"/>
        <v>20</v>
      </c>
      <c r="W7629" t="str">
        <f t="shared" si="839"/>
        <v>ok</v>
      </c>
    </row>
    <row r="7630" spans="1:23" x14ac:dyDescent="0.3">
      <c r="A7630" t="s">
        <v>7672</v>
      </c>
      <c r="B7630" t="s">
        <v>28</v>
      </c>
      <c r="C7630" t="s">
        <v>29</v>
      </c>
      <c r="D7630" t="s">
        <v>30</v>
      </c>
      <c r="E7630" t="s">
        <v>20</v>
      </c>
      <c r="F7630" t="s">
        <v>38</v>
      </c>
      <c r="G7630" s="5">
        <v>2367.48</v>
      </c>
      <c r="H7630" s="5">
        <f t="shared" si="833"/>
        <v>42.614639999999994</v>
      </c>
      <c r="I7630" s="6">
        <v>5</v>
      </c>
      <c r="J7630" s="6">
        <v>11837.4</v>
      </c>
      <c r="K7630" s="5">
        <f t="shared" si="834"/>
        <v>213.07319999999999</v>
      </c>
      <c r="L7630" s="7">
        <v>2.61</v>
      </c>
      <c r="M7630" s="7">
        <v>2048</v>
      </c>
      <c r="N7630" s="3">
        <v>45348</v>
      </c>
      <c r="O7630" s="4" t="str">
        <f t="shared" si="835"/>
        <v>2024-02</v>
      </c>
      <c r="P7630" s="4" t="str">
        <f t="shared" si="836"/>
        <v>02</v>
      </c>
      <c r="Q7630" s="4" t="str">
        <f t="shared" si="837"/>
        <v>February</v>
      </c>
      <c r="R7630" s="30" t="str">
        <f t="shared" si="838"/>
        <v>26</v>
      </c>
      <c r="W7630" t="str">
        <f t="shared" si="839"/>
        <v>ok</v>
      </c>
    </row>
    <row r="7631" spans="1:23" x14ac:dyDescent="0.3">
      <c r="A7631" t="s">
        <v>7673</v>
      </c>
      <c r="B7631" t="s">
        <v>33</v>
      </c>
      <c r="C7631" t="s">
        <v>12</v>
      </c>
      <c r="D7631" t="s">
        <v>34</v>
      </c>
      <c r="E7631" t="s">
        <v>20</v>
      </c>
      <c r="F7631" t="s">
        <v>15</v>
      </c>
      <c r="G7631" s="5">
        <v>3172.71</v>
      </c>
      <c r="H7631" s="5">
        <f t="shared" si="833"/>
        <v>57.108779999999996</v>
      </c>
      <c r="I7631" s="6">
        <v>4</v>
      </c>
      <c r="J7631" s="6">
        <v>12690.84</v>
      </c>
      <c r="K7631" s="5">
        <f t="shared" si="834"/>
        <v>228.43511999999998</v>
      </c>
      <c r="L7631" s="7">
        <v>2.36</v>
      </c>
      <c r="M7631" s="7">
        <v>3794</v>
      </c>
      <c r="N7631" s="3">
        <v>45403</v>
      </c>
      <c r="O7631" s="4" t="str">
        <f t="shared" si="835"/>
        <v>2024-04</v>
      </c>
      <c r="P7631" s="4" t="str">
        <f t="shared" si="836"/>
        <v>04</v>
      </c>
      <c r="Q7631" s="4" t="str">
        <f t="shared" si="837"/>
        <v>April</v>
      </c>
      <c r="R7631" s="30" t="str">
        <f t="shared" si="838"/>
        <v>21</v>
      </c>
      <c r="W7631" t="str">
        <f t="shared" si="839"/>
        <v>ok</v>
      </c>
    </row>
    <row r="7632" spans="1:23" x14ac:dyDescent="0.3">
      <c r="A7632" t="s">
        <v>7674</v>
      </c>
      <c r="B7632" t="s">
        <v>23</v>
      </c>
      <c r="C7632" t="s">
        <v>24</v>
      </c>
      <c r="D7632" t="s">
        <v>25</v>
      </c>
      <c r="E7632" t="s">
        <v>45</v>
      </c>
      <c r="F7632" t="s">
        <v>26</v>
      </c>
      <c r="G7632" s="5">
        <v>17021.759999999998</v>
      </c>
      <c r="H7632" s="5">
        <f t="shared" si="833"/>
        <v>306.39167999999995</v>
      </c>
      <c r="I7632" s="6">
        <v>4</v>
      </c>
      <c r="J7632" s="6">
        <v>68087.039999999994</v>
      </c>
      <c r="K7632" s="5">
        <f t="shared" si="834"/>
        <v>1225.5667199999998</v>
      </c>
      <c r="L7632" s="7">
        <v>2.91</v>
      </c>
      <c r="M7632" s="7">
        <v>1918</v>
      </c>
      <c r="N7632" s="3">
        <v>45559</v>
      </c>
      <c r="O7632" s="4" t="str">
        <f t="shared" si="835"/>
        <v>2024-09</v>
      </c>
      <c r="P7632" s="4" t="str">
        <f t="shared" si="836"/>
        <v>09</v>
      </c>
      <c r="Q7632" s="4" t="str">
        <f t="shared" si="837"/>
        <v>September</v>
      </c>
      <c r="R7632" s="30" t="str">
        <f t="shared" si="838"/>
        <v>24</v>
      </c>
      <c r="W7632" t="str">
        <f t="shared" si="839"/>
        <v>ok</v>
      </c>
    </row>
    <row r="7633" spans="1:23" x14ac:dyDescent="0.3">
      <c r="A7633" t="s">
        <v>7675</v>
      </c>
      <c r="B7633" t="s">
        <v>51</v>
      </c>
      <c r="C7633" t="s">
        <v>29</v>
      </c>
      <c r="D7633" t="s">
        <v>52</v>
      </c>
      <c r="E7633" t="s">
        <v>20</v>
      </c>
      <c r="F7633" t="s">
        <v>21</v>
      </c>
      <c r="G7633" s="5">
        <v>13486.59</v>
      </c>
      <c r="H7633" s="5">
        <f t="shared" si="833"/>
        <v>242.75861999999998</v>
      </c>
      <c r="I7633" s="6">
        <v>2</v>
      </c>
      <c r="J7633" s="6">
        <v>26973.18</v>
      </c>
      <c r="K7633" s="5">
        <f t="shared" si="834"/>
        <v>485.51723999999996</v>
      </c>
      <c r="L7633" s="7">
        <v>2.21</v>
      </c>
      <c r="M7633" s="7">
        <v>3201</v>
      </c>
      <c r="N7633" s="3">
        <v>45412</v>
      </c>
      <c r="O7633" s="4" t="str">
        <f t="shared" si="835"/>
        <v>2024-04</v>
      </c>
      <c r="P7633" s="4" t="str">
        <f t="shared" si="836"/>
        <v>04</v>
      </c>
      <c r="Q7633" s="4" t="str">
        <f t="shared" si="837"/>
        <v>April</v>
      </c>
      <c r="R7633" s="30" t="str">
        <f t="shared" si="838"/>
        <v>30</v>
      </c>
      <c r="W7633" t="str">
        <f t="shared" si="839"/>
        <v>ok</v>
      </c>
    </row>
    <row r="7634" spans="1:23" x14ac:dyDescent="0.3">
      <c r="A7634" t="s">
        <v>7676</v>
      </c>
      <c r="B7634" t="s">
        <v>11</v>
      </c>
      <c r="C7634" t="s">
        <v>12</v>
      </c>
      <c r="D7634" t="s">
        <v>13</v>
      </c>
      <c r="E7634" t="s">
        <v>14</v>
      </c>
      <c r="F7634" t="s">
        <v>60</v>
      </c>
      <c r="G7634" s="5">
        <v>1383.88</v>
      </c>
      <c r="H7634" s="5">
        <f t="shared" si="833"/>
        <v>24.909839999999999</v>
      </c>
      <c r="I7634" s="6">
        <v>2</v>
      </c>
      <c r="J7634" s="6">
        <v>2767.76</v>
      </c>
      <c r="K7634" s="5">
        <f t="shared" si="834"/>
        <v>49.819679999999998</v>
      </c>
      <c r="L7634" s="7">
        <v>3.69</v>
      </c>
      <c r="M7634" s="7">
        <v>2381</v>
      </c>
      <c r="N7634" s="3">
        <v>45641</v>
      </c>
      <c r="O7634" s="4" t="str">
        <f t="shared" si="835"/>
        <v>2024-12</v>
      </c>
      <c r="P7634" s="4" t="str">
        <f t="shared" si="836"/>
        <v>12</v>
      </c>
      <c r="Q7634" s="4" t="str">
        <f t="shared" si="837"/>
        <v>December</v>
      </c>
      <c r="R7634" s="30" t="str">
        <f t="shared" si="838"/>
        <v>15</v>
      </c>
      <c r="W7634" t="str">
        <f t="shared" si="839"/>
        <v>ok</v>
      </c>
    </row>
    <row r="7635" spans="1:23" x14ac:dyDescent="0.3">
      <c r="A7635" t="s">
        <v>7677</v>
      </c>
      <c r="B7635" t="s">
        <v>36</v>
      </c>
      <c r="C7635" t="s">
        <v>18</v>
      </c>
      <c r="D7635" t="s">
        <v>37</v>
      </c>
      <c r="E7635" t="s">
        <v>45</v>
      </c>
      <c r="F7635" t="s">
        <v>31</v>
      </c>
      <c r="G7635" s="5">
        <v>1438.82</v>
      </c>
      <c r="H7635" s="5">
        <f t="shared" si="833"/>
        <v>25.898759999999996</v>
      </c>
      <c r="I7635" s="6">
        <v>3</v>
      </c>
      <c r="J7635" s="6">
        <v>4316.46</v>
      </c>
      <c r="K7635" s="5">
        <f t="shared" si="834"/>
        <v>77.696279999999987</v>
      </c>
      <c r="L7635" s="7">
        <v>2.31</v>
      </c>
      <c r="M7635" s="7">
        <v>1011</v>
      </c>
      <c r="N7635" s="3">
        <v>45383</v>
      </c>
      <c r="O7635" s="4" t="str">
        <f t="shared" si="835"/>
        <v>2024-04</v>
      </c>
      <c r="P7635" s="4" t="str">
        <f t="shared" si="836"/>
        <v>04</v>
      </c>
      <c r="Q7635" s="4" t="str">
        <f t="shared" si="837"/>
        <v>April</v>
      </c>
      <c r="R7635" s="30" t="str">
        <f t="shared" si="838"/>
        <v>01</v>
      </c>
      <c r="W7635" t="str">
        <f t="shared" si="839"/>
        <v>ok</v>
      </c>
    </row>
    <row r="7636" spans="1:23" x14ac:dyDescent="0.3">
      <c r="A7636" t="s">
        <v>7678</v>
      </c>
      <c r="B7636" t="s">
        <v>41</v>
      </c>
      <c r="C7636" t="s">
        <v>42</v>
      </c>
      <c r="D7636" t="s">
        <v>43</v>
      </c>
      <c r="E7636" t="s">
        <v>20</v>
      </c>
      <c r="F7636" t="s">
        <v>38</v>
      </c>
      <c r="G7636" s="5">
        <v>4070.65</v>
      </c>
      <c r="H7636" s="5">
        <f t="shared" si="833"/>
        <v>73.271699999999996</v>
      </c>
      <c r="I7636" s="6">
        <v>1</v>
      </c>
      <c r="J7636" s="6">
        <v>4070.65</v>
      </c>
      <c r="K7636" s="5">
        <f t="shared" si="834"/>
        <v>73.271699999999996</v>
      </c>
      <c r="L7636" s="7">
        <v>3.01</v>
      </c>
      <c r="M7636" s="7">
        <v>3514</v>
      </c>
      <c r="N7636" s="3">
        <v>45344</v>
      </c>
      <c r="O7636" s="4" t="str">
        <f t="shared" si="835"/>
        <v>2024-02</v>
      </c>
      <c r="P7636" s="4" t="str">
        <f t="shared" si="836"/>
        <v>02</v>
      </c>
      <c r="Q7636" s="4" t="str">
        <f t="shared" si="837"/>
        <v>February</v>
      </c>
      <c r="R7636" s="30" t="str">
        <f t="shared" si="838"/>
        <v>22</v>
      </c>
      <c r="W7636" t="str">
        <f t="shared" si="839"/>
        <v>ok</v>
      </c>
    </row>
    <row r="7637" spans="1:23" x14ac:dyDescent="0.3">
      <c r="A7637" t="s">
        <v>7679</v>
      </c>
      <c r="B7637" t="s">
        <v>33</v>
      </c>
      <c r="C7637" t="s">
        <v>12</v>
      </c>
      <c r="D7637" t="s">
        <v>34</v>
      </c>
      <c r="E7637" t="s">
        <v>14</v>
      </c>
      <c r="F7637" t="s">
        <v>26</v>
      </c>
      <c r="G7637" s="5">
        <v>16170.07</v>
      </c>
      <c r="H7637" s="5">
        <f t="shared" si="833"/>
        <v>291.06125999999995</v>
      </c>
      <c r="I7637" s="6">
        <v>3</v>
      </c>
      <c r="J7637" s="6">
        <v>48510.21</v>
      </c>
      <c r="K7637" s="5">
        <f t="shared" si="834"/>
        <v>873.18377999999984</v>
      </c>
      <c r="L7637" s="7">
        <v>4.62</v>
      </c>
      <c r="M7637" s="7">
        <v>1916</v>
      </c>
      <c r="N7637" s="3">
        <v>45554</v>
      </c>
      <c r="O7637" s="4" t="str">
        <f t="shared" si="835"/>
        <v>2024-09</v>
      </c>
      <c r="P7637" s="4" t="str">
        <f t="shared" si="836"/>
        <v>09</v>
      </c>
      <c r="Q7637" s="4" t="str">
        <f t="shared" si="837"/>
        <v>September</v>
      </c>
      <c r="R7637" s="30" t="str">
        <f t="shared" si="838"/>
        <v>19</v>
      </c>
      <c r="W7637" t="str">
        <f t="shared" si="839"/>
        <v>ok</v>
      </c>
    </row>
    <row r="7638" spans="1:23" x14ac:dyDescent="0.3">
      <c r="A7638" t="s">
        <v>7680</v>
      </c>
      <c r="B7638" t="s">
        <v>23</v>
      </c>
      <c r="C7638" t="s">
        <v>24</v>
      </c>
      <c r="D7638" t="s">
        <v>25</v>
      </c>
      <c r="E7638" t="s">
        <v>14</v>
      </c>
      <c r="F7638" t="s">
        <v>38</v>
      </c>
      <c r="G7638" s="5">
        <v>13870.44</v>
      </c>
      <c r="H7638" s="5">
        <f t="shared" si="833"/>
        <v>249.66791999999998</v>
      </c>
      <c r="I7638" s="6">
        <v>3</v>
      </c>
      <c r="J7638" s="6">
        <v>41611.32</v>
      </c>
      <c r="K7638" s="5">
        <f t="shared" si="834"/>
        <v>749.00375999999994</v>
      </c>
      <c r="L7638" s="7">
        <v>4.88</v>
      </c>
      <c r="M7638" s="7">
        <v>2032</v>
      </c>
      <c r="N7638" s="3">
        <v>45500</v>
      </c>
      <c r="O7638" s="4" t="str">
        <f t="shared" si="835"/>
        <v>2024-07</v>
      </c>
      <c r="P7638" s="4" t="str">
        <f t="shared" si="836"/>
        <v>07</v>
      </c>
      <c r="Q7638" s="4" t="str">
        <f t="shared" si="837"/>
        <v>July</v>
      </c>
      <c r="R7638" s="30" t="str">
        <f t="shared" si="838"/>
        <v>27</v>
      </c>
      <c r="W7638" t="str">
        <f t="shared" si="839"/>
        <v>ok</v>
      </c>
    </row>
    <row r="7639" spans="1:23" x14ac:dyDescent="0.3">
      <c r="A7639" t="s">
        <v>7681</v>
      </c>
      <c r="B7639" t="s">
        <v>63</v>
      </c>
      <c r="C7639" t="s">
        <v>18</v>
      </c>
      <c r="D7639" t="s">
        <v>64</v>
      </c>
      <c r="E7639" t="s">
        <v>14</v>
      </c>
      <c r="F7639" t="s">
        <v>31</v>
      </c>
      <c r="G7639" s="5">
        <v>14188.77</v>
      </c>
      <c r="H7639" s="5">
        <f t="shared" si="833"/>
        <v>255.39785999999998</v>
      </c>
      <c r="I7639" s="6">
        <v>4</v>
      </c>
      <c r="J7639" s="6">
        <v>56755.08</v>
      </c>
      <c r="K7639" s="5">
        <f t="shared" si="834"/>
        <v>1021.5914399999999</v>
      </c>
      <c r="L7639" s="7">
        <v>2.33</v>
      </c>
      <c r="M7639" s="7">
        <v>663</v>
      </c>
      <c r="N7639" s="3">
        <v>45508</v>
      </c>
      <c r="O7639" s="4" t="str">
        <f t="shared" si="835"/>
        <v>2024-08</v>
      </c>
      <c r="P7639" s="4" t="str">
        <f t="shared" si="836"/>
        <v>08</v>
      </c>
      <c r="Q7639" s="4" t="str">
        <f t="shared" si="837"/>
        <v>August</v>
      </c>
      <c r="R7639" s="30" t="str">
        <f t="shared" si="838"/>
        <v>04</v>
      </c>
      <c r="W7639" t="str">
        <f t="shared" si="839"/>
        <v>ok</v>
      </c>
    </row>
    <row r="7640" spans="1:23" x14ac:dyDescent="0.3">
      <c r="A7640" t="s">
        <v>7682</v>
      </c>
      <c r="B7640" t="s">
        <v>63</v>
      </c>
      <c r="C7640" t="s">
        <v>18</v>
      </c>
      <c r="D7640" t="s">
        <v>64</v>
      </c>
      <c r="E7640" t="s">
        <v>14</v>
      </c>
      <c r="F7640" t="s">
        <v>31</v>
      </c>
      <c r="G7640" s="5">
        <v>14174.35</v>
      </c>
      <c r="H7640" s="5">
        <f t="shared" si="833"/>
        <v>255.13829999999999</v>
      </c>
      <c r="I7640" s="6">
        <v>1</v>
      </c>
      <c r="J7640" s="6">
        <v>14174.35</v>
      </c>
      <c r="K7640" s="5">
        <f t="shared" si="834"/>
        <v>255.13829999999999</v>
      </c>
      <c r="L7640" s="7">
        <v>3.96</v>
      </c>
      <c r="M7640" s="7">
        <v>2736</v>
      </c>
      <c r="N7640" s="3">
        <v>45347</v>
      </c>
      <c r="O7640" s="4" t="str">
        <f t="shared" si="835"/>
        <v>2024-02</v>
      </c>
      <c r="P7640" s="4" t="str">
        <f t="shared" si="836"/>
        <v>02</v>
      </c>
      <c r="Q7640" s="4" t="str">
        <f t="shared" si="837"/>
        <v>February</v>
      </c>
      <c r="R7640" s="30" t="str">
        <f t="shared" si="838"/>
        <v>25</v>
      </c>
      <c r="W7640" t="str">
        <f t="shared" si="839"/>
        <v>ok</v>
      </c>
    </row>
    <row r="7641" spans="1:23" x14ac:dyDescent="0.3">
      <c r="A7641" t="s">
        <v>7683</v>
      </c>
      <c r="B7641" t="s">
        <v>47</v>
      </c>
      <c r="C7641" t="s">
        <v>12</v>
      </c>
      <c r="D7641" t="s">
        <v>48</v>
      </c>
      <c r="E7641" t="s">
        <v>20</v>
      </c>
      <c r="F7641" t="s">
        <v>15</v>
      </c>
      <c r="G7641" s="5">
        <v>11934.36</v>
      </c>
      <c r="H7641" s="5">
        <f t="shared" si="833"/>
        <v>214.81847999999999</v>
      </c>
      <c r="I7641" s="6">
        <v>3</v>
      </c>
      <c r="J7641" s="6">
        <v>35803.08</v>
      </c>
      <c r="K7641" s="5">
        <f t="shared" si="834"/>
        <v>644.45543999999995</v>
      </c>
      <c r="L7641" s="7">
        <v>1.1599999999999999</v>
      </c>
      <c r="M7641" s="7">
        <v>4375</v>
      </c>
      <c r="N7641" s="3">
        <v>45526</v>
      </c>
      <c r="O7641" s="4" t="str">
        <f t="shared" si="835"/>
        <v>2024-08</v>
      </c>
      <c r="P7641" s="4" t="str">
        <f t="shared" si="836"/>
        <v>08</v>
      </c>
      <c r="Q7641" s="4" t="str">
        <f t="shared" si="837"/>
        <v>August</v>
      </c>
      <c r="R7641" s="30" t="str">
        <f t="shared" si="838"/>
        <v>22</v>
      </c>
      <c r="W7641" t="str">
        <f t="shared" si="839"/>
        <v>ok</v>
      </c>
    </row>
    <row r="7642" spans="1:23" x14ac:dyDescent="0.3">
      <c r="A7642" t="s">
        <v>7684</v>
      </c>
      <c r="B7642" t="s">
        <v>23</v>
      </c>
      <c r="C7642" t="s">
        <v>24</v>
      </c>
      <c r="D7642" t="s">
        <v>25</v>
      </c>
      <c r="E7642" t="s">
        <v>20</v>
      </c>
      <c r="F7642" t="s">
        <v>38</v>
      </c>
      <c r="G7642" s="5">
        <v>4890.3999999999996</v>
      </c>
      <c r="H7642" s="5">
        <f t="shared" si="833"/>
        <v>88.027199999999993</v>
      </c>
      <c r="I7642" s="6">
        <v>1</v>
      </c>
      <c r="J7642" s="6">
        <v>4890.3999999999996</v>
      </c>
      <c r="K7642" s="5">
        <f t="shared" si="834"/>
        <v>88.027199999999993</v>
      </c>
      <c r="L7642" s="7">
        <v>2.5</v>
      </c>
      <c r="M7642" s="7">
        <v>1595</v>
      </c>
      <c r="N7642" s="3">
        <v>45515</v>
      </c>
      <c r="O7642" s="4" t="str">
        <f t="shared" si="835"/>
        <v>2024-08</v>
      </c>
      <c r="P7642" s="4" t="str">
        <f t="shared" si="836"/>
        <v>08</v>
      </c>
      <c r="Q7642" s="4" t="str">
        <f t="shared" si="837"/>
        <v>August</v>
      </c>
      <c r="R7642" s="30" t="str">
        <f t="shared" si="838"/>
        <v>11</v>
      </c>
      <c r="W7642" t="str">
        <f t="shared" si="839"/>
        <v>ok</v>
      </c>
    </row>
    <row r="7643" spans="1:23" x14ac:dyDescent="0.3">
      <c r="A7643" t="s">
        <v>7685</v>
      </c>
      <c r="B7643" t="s">
        <v>33</v>
      </c>
      <c r="C7643" t="s">
        <v>12</v>
      </c>
      <c r="D7643" t="s">
        <v>34</v>
      </c>
      <c r="E7643" t="s">
        <v>14</v>
      </c>
      <c r="F7643" t="s">
        <v>15</v>
      </c>
      <c r="G7643" s="5">
        <v>2091.4699999999998</v>
      </c>
      <c r="H7643" s="5">
        <f t="shared" si="833"/>
        <v>37.64645999999999</v>
      </c>
      <c r="I7643" s="6">
        <v>3</v>
      </c>
      <c r="J7643" s="6">
        <v>6274.41</v>
      </c>
      <c r="K7643" s="5">
        <f t="shared" si="834"/>
        <v>112.93937999999997</v>
      </c>
      <c r="L7643" s="7">
        <v>2.87</v>
      </c>
      <c r="M7643" s="7">
        <v>1867</v>
      </c>
      <c r="N7643" s="3">
        <v>45595</v>
      </c>
      <c r="O7643" s="4" t="str">
        <f t="shared" si="835"/>
        <v>2024-10</v>
      </c>
      <c r="P7643" s="4" t="str">
        <f t="shared" si="836"/>
        <v>10</v>
      </c>
      <c r="Q7643" s="4" t="str">
        <f t="shared" si="837"/>
        <v>October</v>
      </c>
      <c r="R7643" s="30" t="str">
        <f t="shared" si="838"/>
        <v>30</v>
      </c>
      <c r="W7643" t="str">
        <f t="shared" si="839"/>
        <v>ok</v>
      </c>
    </row>
    <row r="7644" spans="1:23" x14ac:dyDescent="0.3">
      <c r="A7644" t="s">
        <v>7686</v>
      </c>
      <c r="B7644" t="s">
        <v>33</v>
      </c>
      <c r="C7644" t="s">
        <v>12</v>
      </c>
      <c r="D7644" t="s">
        <v>34</v>
      </c>
      <c r="E7644" t="s">
        <v>45</v>
      </c>
      <c r="F7644" t="s">
        <v>15</v>
      </c>
      <c r="G7644" s="5">
        <v>6276.46</v>
      </c>
      <c r="H7644" s="5">
        <f t="shared" si="833"/>
        <v>112.97627999999999</v>
      </c>
      <c r="I7644" s="6">
        <v>5</v>
      </c>
      <c r="J7644" s="6">
        <v>31382.3</v>
      </c>
      <c r="K7644" s="5">
        <f t="shared" si="834"/>
        <v>564.88139999999999</v>
      </c>
      <c r="L7644" s="7">
        <v>3.01</v>
      </c>
      <c r="M7644" s="7">
        <v>1335</v>
      </c>
      <c r="N7644" s="3">
        <v>45508</v>
      </c>
      <c r="O7644" s="4" t="str">
        <f t="shared" si="835"/>
        <v>2024-08</v>
      </c>
      <c r="P7644" s="4" t="str">
        <f t="shared" si="836"/>
        <v>08</v>
      </c>
      <c r="Q7644" s="4" t="str">
        <f t="shared" si="837"/>
        <v>August</v>
      </c>
      <c r="R7644" s="30" t="str">
        <f t="shared" si="838"/>
        <v>04</v>
      </c>
      <c r="W7644" t="str">
        <f t="shared" si="839"/>
        <v>ok</v>
      </c>
    </row>
    <row r="7645" spans="1:23" x14ac:dyDescent="0.3">
      <c r="A7645" t="s">
        <v>7687</v>
      </c>
      <c r="B7645" t="s">
        <v>47</v>
      </c>
      <c r="C7645" t="s">
        <v>12</v>
      </c>
      <c r="D7645" t="s">
        <v>48</v>
      </c>
      <c r="E7645" t="s">
        <v>20</v>
      </c>
      <c r="F7645" t="s">
        <v>15</v>
      </c>
      <c r="G7645" s="5">
        <v>19895.98</v>
      </c>
      <c r="H7645" s="5">
        <f t="shared" si="833"/>
        <v>358.12763999999999</v>
      </c>
      <c r="I7645" s="6">
        <v>4</v>
      </c>
      <c r="J7645" s="6">
        <v>79583.92</v>
      </c>
      <c r="K7645" s="5">
        <f t="shared" si="834"/>
        <v>1432.5105599999999</v>
      </c>
      <c r="L7645" s="7">
        <v>2.4900000000000002</v>
      </c>
      <c r="M7645" s="7">
        <v>3525</v>
      </c>
      <c r="N7645" s="3">
        <v>45386</v>
      </c>
      <c r="O7645" s="4" t="str">
        <f t="shared" si="835"/>
        <v>2024-04</v>
      </c>
      <c r="P7645" s="4" t="str">
        <f t="shared" si="836"/>
        <v>04</v>
      </c>
      <c r="Q7645" s="4" t="str">
        <f t="shared" si="837"/>
        <v>April</v>
      </c>
      <c r="R7645" s="30" t="str">
        <f t="shared" si="838"/>
        <v>04</v>
      </c>
      <c r="W7645" t="str">
        <f t="shared" si="839"/>
        <v>ok</v>
      </c>
    </row>
    <row r="7646" spans="1:23" x14ac:dyDescent="0.3">
      <c r="A7646" t="s">
        <v>7688</v>
      </c>
      <c r="B7646" t="s">
        <v>36</v>
      </c>
      <c r="C7646" t="s">
        <v>18</v>
      </c>
      <c r="D7646" t="s">
        <v>37</v>
      </c>
      <c r="E7646" t="s">
        <v>20</v>
      </c>
      <c r="F7646" t="s">
        <v>26</v>
      </c>
      <c r="G7646" s="5">
        <v>5308.99</v>
      </c>
      <c r="H7646" s="5">
        <f t="shared" si="833"/>
        <v>95.561819999999983</v>
      </c>
      <c r="I7646" s="6">
        <v>5</v>
      </c>
      <c r="J7646" s="6">
        <v>26544.95</v>
      </c>
      <c r="K7646" s="5">
        <f t="shared" si="834"/>
        <v>477.80909999999994</v>
      </c>
      <c r="L7646" s="7">
        <v>2.85</v>
      </c>
      <c r="M7646" s="7">
        <v>819</v>
      </c>
      <c r="N7646" s="3">
        <v>45445</v>
      </c>
      <c r="O7646" s="4" t="str">
        <f t="shared" si="835"/>
        <v>2024-06</v>
      </c>
      <c r="P7646" s="4" t="str">
        <f t="shared" si="836"/>
        <v>06</v>
      </c>
      <c r="Q7646" s="4" t="str">
        <f t="shared" si="837"/>
        <v>June</v>
      </c>
      <c r="R7646" s="30" t="str">
        <f t="shared" si="838"/>
        <v>02</v>
      </c>
      <c r="W7646" t="str">
        <f t="shared" si="839"/>
        <v>ok</v>
      </c>
    </row>
    <row r="7647" spans="1:23" x14ac:dyDescent="0.3">
      <c r="A7647" t="s">
        <v>7689</v>
      </c>
      <c r="B7647" t="s">
        <v>23</v>
      </c>
      <c r="C7647" t="s">
        <v>24</v>
      </c>
      <c r="D7647" t="s">
        <v>25</v>
      </c>
      <c r="E7647" t="s">
        <v>14</v>
      </c>
      <c r="F7647" t="s">
        <v>31</v>
      </c>
      <c r="G7647" s="5">
        <v>2813.89</v>
      </c>
      <c r="H7647" s="5">
        <f t="shared" si="833"/>
        <v>50.650019999999991</v>
      </c>
      <c r="I7647" s="6">
        <v>3</v>
      </c>
      <c r="J7647" s="6">
        <v>8441.67</v>
      </c>
      <c r="K7647" s="5">
        <f t="shared" si="834"/>
        <v>151.95005999999998</v>
      </c>
      <c r="L7647" s="7">
        <v>4.67</v>
      </c>
      <c r="M7647" s="7">
        <v>764</v>
      </c>
      <c r="N7647" s="3">
        <v>45647</v>
      </c>
      <c r="O7647" s="4" t="str">
        <f t="shared" si="835"/>
        <v>2024-12</v>
      </c>
      <c r="P7647" s="4" t="str">
        <f t="shared" si="836"/>
        <v>12</v>
      </c>
      <c r="Q7647" s="4" t="str">
        <f t="shared" si="837"/>
        <v>December</v>
      </c>
      <c r="R7647" s="30" t="str">
        <f t="shared" si="838"/>
        <v>21</v>
      </c>
      <c r="W7647" t="str">
        <f t="shared" si="839"/>
        <v>ok</v>
      </c>
    </row>
    <row r="7648" spans="1:23" x14ac:dyDescent="0.3">
      <c r="A7648" t="s">
        <v>7690</v>
      </c>
      <c r="B7648" t="s">
        <v>47</v>
      </c>
      <c r="C7648" t="s">
        <v>12</v>
      </c>
      <c r="D7648" t="s">
        <v>48</v>
      </c>
      <c r="E7648" t="s">
        <v>14</v>
      </c>
      <c r="F7648" t="s">
        <v>15</v>
      </c>
      <c r="G7648" s="5">
        <v>12466.35</v>
      </c>
      <c r="H7648" s="5">
        <f t="shared" si="833"/>
        <v>224.39429999999999</v>
      </c>
      <c r="I7648" s="6">
        <v>4</v>
      </c>
      <c r="J7648" s="6">
        <v>49865.4</v>
      </c>
      <c r="K7648" s="5">
        <f t="shared" si="834"/>
        <v>897.57719999999995</v>
      </c>
      <c r="L7648" s="7">
        <v>1.22</v>
      </c>
      <c r="M7648" s="7">
        <v>1552</v>
      </c>
      <c r="N7648" s="3">
        <v>45631</v>
      </c>
      <c r="O7648" s="4" t="str">
        <f t="shared" si="835"/>
        <v>2024-12</v>
      </c>
      <c r="P7648" s="4" t="str">
        <f t="shared" si="836"/>
        <v>12</v>
      </c>
      <c r="Q7648" s="4" t="str">
        <f t="shared" si="837"/>
        <v>December</v>
      </c>
      <c r="R7648" s="30" t="str">
        <f t="shared" si="838"/>
        <v>05</v>
      </c>
      <c r="W7648" t="str">
        <f t="shared" si="839"/>
        <v>ok</v>
      </c>
    </row>
    <row r="7649" spans="1:23" x14ac:dyDescent="0.3">
      <c r="A7649" t="s">
        <v>7691</v>
      </c>
      <c r="B7649" t="s">
        <v>63</v>
      </c>
      <c r="C7649" t="s">
        <v>18</v>
      </c>
      <c r="D7649" t="s">
        <v>64</v>
      </c>
      <c r="E7649" t="s">
        <v>20</v>
      </c>
      <c r="F7649" t="s">
        <v>21</v>
      </c>
      <c r="G7649" s="5">
        <v>13539.91</v>
      </c>
      <c r="H7649" s="5">
        <f t="shared" si="833"/>
        <v>243.71837999999997</v>
      </c>
      <c r="I7649" s="6">
        <v>1</v>
      </c>
      <c r="J7649" s="6">
        <v>13539.91</v>
      </c>
      <c r="K7649" s="5">
        <f t="shared" si="834"/>
        <v>243.71837999999997</v>
      </c>
      <c r="L7649" s="7">
        <v>4.67</v>
      </c>
      <c r="M7649" s="7">
        <v>1598</v>
      </c>
      <c r="N7649" s="3">
        <v>45298</v>
      </c>
      <c r="O7649" s="4" t="str">
        <f t="shared" si="835"/>
        <v>2024-01</v>
      </c>
      <c r="P7649" s="4" t="str">
        <f t="shared" si="836"/>
        <v>01</v>
      </c>
      <c r="Q7649" s="4" t="str">
        <f t="shared" si="837"/>
        <v>January</v>
      </c>
      <c r="R7649" s="30" t="str">
        <f t="shared" si="838"/>
        <v>07</v>
      </c>
      <c r="W7649" t="str">
        <f t="shared" si="839"/>
        <v>ok</v>
      </c>
    </row>
    <row r="7650" spans="1:23" x14ac:dyDescent="0.3">
      <c r="A7650" t="s">
        <v>7692</v>
      </c>
      <c r="B7650" t="s">
        <v>23</v>
      </c>
      <c r="C7650" t="s">
        <v>24</v>
      </c>
      <c r="D7650" t="s">
        <v>25</v>
      </c>
      <c r="E7650" t="s">
        <v>20</v>
      </c>
      <c r="F7650" t="s">
        <v>60</v>
      </c>
      <c r="G7650" s="5">
        <v>11970.04</v>
      </c>
      <c r="H7650" s="5">
        <f t="shared" si="833"/>
        <v>215.46072000000001</v>
      </c>
      <c r="I7650" s="6">
        <v>5</v>
      </c>
      <c r="J7650" s="6">
        <v>59850.2</v>
      </c>
      <c r="K7650" s="5">
        <f t="shared" si="834"/>
        <v>1077.3036</v>
      </c>
      <c r="L7650" s="7">
        <v>4.76</v>
      </c>
      <c r="M7650" s="7">
        <v>2194</v>
      </c>
      <c r="N7650" s="3">
        <v>45522</v>
      </c>
      <c r="O7650" s="4" t="str">
        <f t="shared" si="835"/>
        <v>2024-08</v>
      </c>
      <c r="P7650" s="4" t="str">
        <f t="shared" si="836"/>
        <v>08</v>
      </c>
      <c r="Q7650" s="4" t="str">
        <f t="shared" si="837"/>
        <v>August</v>
      </c>
      <c r="R7650" s="30" t="str">
        <f t="shared" si="838"/>
        <v>18</v>
      </c>
      <c r="W7650" t="str">
        <f t="shared" si="839"/>
        <v>ok</v>
      </c>
    </row>
    <row r="7651" spans="1:23" x14ac:dyDescent="0.3">
      <c r="A7651" t="s">
        <v>7693</v>
      </c>
      <c r="B7651" t="s">
        <v>28</v>
      </c>
      <c r="C7651" t="s">
        <v>29</v>
      </c>
      <c r="D7651" t="s">
        <v>30</v>
      </c>
      <c r="E7651" t="s">
        <v>20</v>
      </c>
      <c r="F7651" t="s">
        <v>38</v>
      </c>
      <c r="G7651" s="5">
        <v>7097</v>
      </c>
      <c r="H7651" s="5">
        <f t="shared" si="833"/>
        <v>127.746</v>
      </c>
      <c r="I7651" s="6">
        <v>4</v>
      </c>
      <c r="J7651" s="6">
        <v>28388</v>
      </c>
      <c r="K7651" s="5">
        <f t="shared" si="834"/>
        <v>510.98399999999998</v>
      </c>
      <c r="L7651" s="7">
        <v>1.55</v>
      </c>
      <c r="M7651" s="7">
        <v>1266</v>
      </c>
      <c r="N7651" s="3">
        <v>45310</v>
      </c>
      <c r="O7651" s="4" t="str">
        <f t="shared" si="835"/>
        <v>2024-01</v>
      </c>
      <c r="P7651" s="4" t="str">
        <f t="shared" si="836"/>
        <v>01</v>
      </c>
      <c r="Q7651" s="4" t="str">
        <f t="shared" si="837"/>
        <v>January</v>
      </c>
      <c r="R7651" s="30" t="str">
        <f t="shared" si="838"/>
        <v>19</v>
      </c>
      <c r="W7651" t="str">
        <f t="shared" si="839"/>
        <v>ok</v>
      </c>
    </row>
    <row r="7652" spans="1:23" x14ac:dyDescent="0.3">
      <c r="A7652" t="s">
        <v>7694</v>
      </c>
      <c r="B7652" t="s">
        <v>36</v>
      </c>
      <c r="C7652" t="s">
        <v>18</v>
      </c>
      <c r="D7652" t="s">
        <v>37</v>
      </c>
      <c r="E7652" t="s">
        <v>45</v>
      </c>
      <c r="F7652" t="s">
        <v>60</v>
      </c>
      <c r="G7652" s="5">
        <v>8769.56</v>
      </c>
      <c r="H7652" s="5">
        <f t="shared" si="833"/>
        <v>157.85207999999997</v>
      </c>
      <c r="I7652" s="6">
        <v>4</v>
      </c>
      <c r="J7652" s="6">
        <v>35078.239999999998</v>
      </c>
      <c r="K7652" s="5">
        <f t="shared" si="834"/>
        <v>631.40831999999989</v>
      </c>
      <c r="L7652" s="7">
        <v>3.31</v>
      </c>
      <c r="M7652" s="7">
        <v>2304</v>
      </c>
      <c r="N7652" s="3">
        <v>45517</v>
      </c>
      <c r="O7652" s="4" t="str">
        <f t="shared" si="835"/>
        <v>2024-08</v>
      </c>
      <c r="P7652" s="4" t="str">
        <f t="shared" si="836"/>
        <v>08</v>
      </c>
      <c r="Q7652" s="4" t="str">
        <f t="shared" si="837"/>
        <v>August</v>
      </c>
      <c r="R7652" s="30" t="str">
        <f t="shared" si="838"/>
        <v>13</v>
      </c>
      <c r="W7652" t="str">
        <f t="shared" si="839"/>
        <v>ok</v>
      </c>
    </row>
    <row r="7653" spans="1:23" x14ac:dyDescent="0.3">
      <c r="A7653" t="s">
        <v>7695</v>
      </c>
      <c r="B7653" t="s">
        <v>41</v>
      </c>
      <c r="C7653" t="s">
        <v>42</v>
      </c>
      <c r="D7653" t="s">
        <v>43</v>
      </c>
      <c r="E7653" t="s">
        <v>45</v>
      </c>
      <c r="F7653" t="s">
        <v>60</v>
      </c>
      <c r="G7653" s="5">
        <v>1124.69</v>
      </c>
      <c r="H7653" s="5">
        <f t="shared" si="833"/>
        <v>20.244419999999998</v>
      </c>
      <c r="I7653" s="6">
        <v>1</v>
      </c>
      <c r="J7653" s="6">
        <v>1124.69</v>
      </c>
      <c r="K7653" s="5">
        <f t="shared" si="834"/>
        <v>20.244419999999998</v>
      </c>
      <c r="L7653" s="7">
        <v>4.84</v>
      </c>
      <c r="M7653" s="7">
        <v>2924</v>
      </c>
      <c r="N7653" s="3">
        <v>45541</v>
      </c>
      <c r="O7653" s="4" t="str">
        <f t="shared" si="835"/>
        <v>2024-09</v>
      </c>
      <c r="P7653" s="4" t="str">
        <f t="shared" si="836"/>
        <v>09</v>
      </c>
      <c r="Q7653" s="4" t="str">
        <f t="shared" si="837"/>
        <v>September</v>
      </c>
      <c r="R7653" s="30" t="str">
        <f t="shared" si="838"/>
        <v>06</v>
      </c>
      <c r="W7653" t="str">
        <f t="shared" si="839"/>
        <v>ok</v>
      </c>
    </row>
    <row r="7654" spans="1:23" x14ac:dyDescent="0.3">
      <c r="A7654" t="s">
        <v>7696</v>
      </c>
      <c r="B7654" t="s">
        <v>17</v>
      </c>
      <c r="C7654" t="s">
        <v>18</v>
      </c>
      <c r="D7654" t="s">
        <v>19</v>
      </c>
      <c r="E7654" t="s">
        <v>14</v>
      </c>
      <c r="F7654" t="s">
        <v>31</v>
      </c>
      <c r="G7654" s="5">
        <v>9818.35</v>
      </c>
      <c r="H7654" s="5">
        <f t="shared" si="833"/>
        <v>176.7303</v>
      </c>
      <c r="I7654" s="6">
        <v>3</v>
      </c>
      <c r="J7654" s="6">
        <v>29455.05</v>
      </c>
      <c r="K7654" s="5">
        <f t="shared" si="834"/>
        <v>530.19090000000006</v>
      </c>
      <c r="L7654" s="7">
        <v>1.87</v>
      </c>
      <c r="M7654" s="7">
        <v>4518</v>
      </c>
      <c r="N7654" s="3">
        <v>45387</v>
      </c>
      <c r="O7654" s="4" t="str">
        <f t="shared" si="835"/>
        <v>2024-04</v>
      </c>
      <c r="P7654" s="4" t="str">
        <f t="shared" si="836"/>
        <v>04</v>
      </c>
      <c r="Q7654" s="4" t="str">
        <f t="shared" si="837"/>
        <v>April</v>
      </c>
      <c r="R7654" s="30" t="str">
        <f t="shared" si="838"/>
        <v>05</v>
      </c>
      <c r="W7654" t="str">
        <f t="shared" si="839"/>
        <v>ok</v>
      </c>
    </row>
    <row r="7655" spans="1:23" x14ac:dyDescent="0.3">
      <c r="A7655" t="s">
        <v>7697</v>
      </c>
      <c r="B7655" t="s">
        <v>17</v>
      </c>
      <c r="C7655" t="s">
        <v>18</v>
      </c>
      <c r="D7655" t="s">
        <v>19</v>
      </c>
      <c r="E7655" t="s">
        <v>20</v>
      </c>
      <c r="F7655" t="s">
        <v>21</v>
      </c>
      <c r="G7655" s="5">
        <v>9826.94</v>
      </c>
      <c r="H7655" s="5">
        <f t="shared" si="833"/>
        <v>176.88491999999999</v>
      </c>
      <c r="I7655" s="6">
        <v>3</v>
      </c>
      <c r="J7655" s="6">
        <v>29480.82</v>
      </c>
      <c r="K7655" s="5">
        <f t="shared" si="834"/>
        <v>530.65476000000001</v>
      </c>
      <c r="L7655" s="7">
        <v>2.0699999999999998</v>
      </c>
      <c r="M7655" s="7">
        <v>1039</v>
      </c>
      <c r="N7655" s="3">
        <v>45376</v>
      </c>
      <c r="O7655" s="4" t="str">
        <f t="shared" si="835"/>
        <v>2024-03</v>
      </c>
      <c r="P7655" s="4" t="str">
        <f t="shared" si="836"/>
        <v>03</v>
      </c>
      <c r="Q7655" s="4" t="str">
        <f t="shared" si="837"/>
        <v>March</v>
      </c>
      <c r="R7655" s="30" t="str">
        <f t="shared" si="838"/>
        <v>25</v>
      </c>
      <c r="W7655" t="str">
        <f t="shared" si="839"/>
        <v>ok</v>
      </c>
    </row>
    <row r="7656" spans="1:23" x14ac:dyDescent="0.3">
      <c r="A7656" t="s">
        <v>7698</v>
      </c>
      <c r="B7656" t="s">
        <v>28</v>
      </c>
      <c r="C7656" t="s">
        <v>29</v>
      </c>
      <c r="D7656" t="s">
        <v>30</v>
      </c>
      <c r="E7656" t="s">
        <v>45</v>
      </c>
      <c r="F7656" t="s">
        <v>38</v>
      </c>
      <c r="G7656" s="5">
        <v>13070.87</v>
      </c>
      <c r="H7656" s="5">
        <f t="shared" si="833"/>
        <v>235.27565999999999</v>
      </c>
      <c r="I7656" s="6">
        <v>2</v>
      </c>
      <c r="J7656" s="6">
        <v>26141.74</v>
      </c>
      <c r="K7656" s="5">
        <f t="shared" si="834"/>
        <v>470.55131999999998</v>
      </c>
      <c r="L7656" s="7">
        <v>2.91</v>
      </c>
      <c r="M7656" s="7">
        <v>173</v>
      </c>
      <c r="N7656" s="3">
        <v>45362</v>
      </c>
      <c r="O7656" s="4" t="str">
        <f t="shared" si="835"/>
        <v>2024-03</v>
      </c>
      <c r="P7656" s="4" t="str">
        <f t="shared" si="836"/>
        <v>03</v>
      </c>
      <c r="Q7656" s="4" t="str">
        <f t="shared" si="837"/>
        <v>March</v>
      </c>
      <c r="R7656" s="30" t="str">
        <f t="shared" si="838"/>
        <v>11</v>
      </c>
      <c r="W7656" t="str">
        <f t="shared" si="839"/>
        <v>ok</v>
      </c>
    </row>
    <row r="7657" spans="1:23" x14ac:dyDescent="0.3">
      <c r="A7657" t="s">
        <v>7699</v>
      </c>
      <c r="B7657" t="s">
        <v>33</v>
      </c>
      <c r="C7657" t="s">
        <v>12</v>
      </c>
      <c r="D7657" t="s">
        <v>34</v>
      </c>
      <c r="E7657" t="s">
        <v>20</v>
      </c>
      <c r="F7657" t="s">
        <v>21</v>
      </c>
      <c r="G7657" s="5">
        <v>18297.61</v>
      </c>
      <c r="H7657" s="5">
        <f t="shared" si="833"/>
        <v>329.35697999999996</v>
      </c>
      <c r="I7657" s="6">
        <v>4</v>
      </c>
      <c r="J7657" s="6">
        <v>73190.44</v>
      </c>
      <c r="K7657" s="5">
        <f t="shared" si="834"/>
        <v>1317.4279199999999</v>
      </c>
      <c r="L7657" s="7">
        <v>3.8</v>
      </c>
      <c r="M7657" s="7">
        <v>4665</v>
      </c>
      <c r="N7657" s="3">
        <v>45527</v>
      </c>
      <c r="O7657" s="4" t="str">
        <f t="shared" si="835"/>
        <v>2024-08</v>
      </c>
      <c r="P7657" s="4" t="str">
        <f t="shared" si="836"/>
        <v>08</v>
      </c>
      <c r="Q7657" s="4" t="str">
        <f t="shared" si="837"/>
        <v>August</v>
      </c>
      <c r="R7657" s="30" t="str">
        <f t="shared" si="838"/>
        <v>23</v>
      </c>
      <c r="W7657" t="str">
        <f t="shared" si="839"/>
        <v>ok</v>
      </c>
    </row>
    <row r="7658" spans="1:23" x14ac:dyDescent="0.3">
      <c r="A7658" t="s">
        <v>7700</v>
      </c>
      <c r="B7658" t="s">
        <v>36</v>
      </c>
      <c r="C7658" t="s">
        <v>18</v>
      </c>
      <c r="D7658" t="s">
        <v>37</v>
      </c>
      <c r="E7658" t="s">
        <v>45</v>
      </c>
      <c r="F7658" t="s">
        <v>31</v>
      </c>
      <c r="G7658" s="5">
        <v>3751.91</v>
      </c>
      <c r="H7658" s="5">
        <f t="shared" si="833"/>
        <v>67.534379999999999</v>
      </c>
      <c r="I7658" s="6">
        <v>3</v>
      </c>
      <c r="J7658" s="6">
        <v>11255.73</v>
      </c>
      <c r="K7658" s="5">
        <f t="shared" si="834"/>
        <v>202.60314</v>
      </c>
      <c r="L7658" s="7">
        <v>2.15</v>
      </c>
      <c r="M7658" s="7">
        <v>1739</v>
      </c>
      <c r="N7658" s="3">
        <v>45417</v>
      </c>
      <c r="O7658" s="4" t="str">
        <f t="shared" si="835"/>
        <v>2024-05</v>
      </c>
      <c r="P7658" s="4" t="str">
        <f t="shared" si="836"/>
        <v>05</v>
      </c>
      <c r="Q7658" s="4" t="str">
        <f t="shared" si="837"/>
        <v>May</v>
      </c>
      <c r="R7658" s="30" t="str">
        <f t="shared" si="838"/>
        <v>05</v>
      </c>
      <c r="W7658" t="str">
        <f t="shared" si="839"/>
        <v>ok</v>
      </c>
    </row>
    <row r="7659" spans="1:23" x14ac:dyDescent="0.3">
      <c r="A7659" t="s">
        <v>7701</v>
      </c>
      <c r="B7659" t="s">
        <v>33</v>
      </c>
      <c r="C7659" t="s">
        <v>12</v>
      </c>
      <c r="D7659" t="s">
        <v>34</v>
      </c>
      <c r="E7659" t="s">
        <v>45</v>
      </c>
      <c r="F7659" t="s">
        <v>38</v>
      </c>
      <c r="G7659" s="5">
        <v>13038.82</v>
      </c>
      <c r="H7659" s="5">
        <f t="shared" si="833"/>
        <v>234.69875999999996</v>
      </c>
      <c r="I7659" s="6">
        <v>3</v>
      </c>
      <c r="J7659" s="6">
        <v>39116.46</v>
      </c>
      <c r="K7659" s="5">
        <f t="shared" si="834"/>
        <v>704.09627999999987</v>
      </c>
      <c r="L7659" s="7">
        <v>4.34</v>
      </c>
      <c r="M7659" s="7">
        <v>3297</v>
      </c>
      <c r="N7659" s="3">
        <v>45573</v>
      </c>
      <c r="O7659" s="4" t="str">
        <f t="shared" si="835"/>
        <v>2024-10</v>
      </c>
      <c r="P7659" s="4" t="str">
        <f t="shared" si="836"/>
        <v>10</v>
      </c>
      <c r="Q7659" s="4" t="str">
        <f t="shared" si="837"/>
        <v>October</v>
      </c>
      <c r="R7659" s="30" t="str">
        <f t="shared" si="838"/>
        <v>08</v>
      </c>
      <c r="W7659" t="str">
        <f t="shared" si="839"/>
        <v>ok</v>
      </c>
    </row>
    <row r="7660" spans="1:23" x14ac:dyDescent="0.3">
      <c r="A7660" t="s">
        <v>7702</v>
      </c>
      <c r="B7660" t="s">
        <v>36</v>
      </c>
      <c r="C7660" t="s">
        <v>18</v>
      </c>
      <c r="D7660" t="s">
        <v>37</v>
      </c>
      <c r="E7660" t="s">
        <v>14</v>
      </c>
      <c r="F7660" t="s">
        <v>31</v>
      </c>
      <c r="G7660" s="5">
        <v>4772.4799999999996</v>
      </c>
      <c r="H7660" s="5">
        <f t="shared" si="833"/>
        <v>85.904639999999986</v>
      </c>
      <c r="I7660" s="6">
        <v>5</v>
      </c>
      <c r="J7660" s="6">
        <v>23862.400000000001</v>
      </c>
      <c r="K7660" s="5">
        <f t="shared" si="834"/>
        <v>429.52319999999992</v>
      </c>
      <c r="L7660" s="7">
        <v>3.78</v>
      </c>
      <c r="M7660" s="7">
        <v>4769</v>
      </c>
      <c r="N7660" s="3">
        <v>45607</v>
      </c>
      <c r="O7660" s="4" t="str">
        <f t="shared" si="835"/>
        <v>2024-11</v>
      </c>
      <c r="P7660" s="4" t="str">
        <f t="shared" si="836"/>
        <v>11</v>
      </c>
      <c r="Q7660" s="4" t="str">
        <f t="shared" si="837"/>
        <v>November</v>
      </c>
      <c r="R7660" s="30" t="str">
        <f t="shared" si="838"/>
        <v>11</v>
      </c>
      <c r="W7660" t="str">
        <f t="shared" si="839"/>
        <v>ok</v>
      </c>
    </row>
    <row r="7661" spans="1:23" x14ac:dyDescent="0.3">
      <c r="A7661" t="s">
        <v>7703</v>
      </c>
      <c r="B7661" t="s">
        <v>33</v>
      </c>
      <c r="C7661" t="s">
        <v>12</v>
      </c>
      <c r="D7661" t="s">
        <v>34</v>
      </c>
      <c r="E7661" t="s">
        <v>45</v>
      </c>
      <c r="F7661" t="s">
        <v>26</v>
      </c>
      <c r="G7661" s="5">
        <v>10123.049999999999</v>
      </c>
      <c r="H7661" s="5">
        <f t="shared" si="833"/>
        <v>182.21489999999997</v>
      </c>
      <c r="I7661" s="6">
        <v>2</v>
      </c>
      <c r="J7661" s="6">
        <v>20246.099999999999</v>
      </c>
      <c r="K7661" s="5">
        <f t="shared" si="834"/>
        <v>364.42979999999994</v>
      </c>
      <c r="L7661" s="7">
        <v>2.2599999999999998</v>
      </c>
      <c r="M7661" s="7">
        <v>4235</v>
      </c>
      <c r="N7661" s="3">
        <v>45323</v>
      </c>
      <c r="O7661" s="4" t="str">
        <f t="shared" si="835"/>
        <v>2024-02</v>
      </c>
      <c r="P7661" s="4" t="str">
        <f t="shared" si="836"/>
        <v>02</v>
      </c>
      <c r="Q7661" s="4" t="str">
        <f t="shared" si="837"/>
        <v>February</v>
      </c>
      <c r="R7661" s="30" t="str">
        <f t="shared" si="838"/>
        <v>01</v>
      </c>
      <c r="W7661" t="str">
        <f t="shared" si="839"/>
        <v>ok</v>
      </c>
    </row>
    <row r="7662" spans="1:23" x14ac:dyDescent="0.3">
      <c r="A7662" t="s">
        <v>7704</v>
      </c>
      <c r="B7662" t="s">
        <v>51</v>
      </c>
      <c r="C7662" t="s">
        <v>29</v>
      </c>
      <c r="D7662" t="s">
        <v>52</v>
      </c>
      <c r="E7662" t="s">
        <v>45</v>
      </c>
      <c r="F7662" t="s">
        <v>38</v>
      </c>
      <c r="G7662" s="5">
        <v>18332.419999999998</v>
      </c>
      <c r="H7662" s="5">
        <f t="shared" si="833"/>
        <v>329.98355999999995</v>
      </c>
      <c r="I7662" s="6">
        <v>1</v>
      </c>
      <c r="J7662" s="6">
        <v>18332.419999999998</v>
      </c>
      <c r="K7662" s="5">
        <f t="shared" si="834"/>
        <v>329.98355999999995</v>
      </c>
      <c r="L7662" s="7">
        <v>4.16</v>
      </c>
      <c r="M7662" s="7">
        <v>1135</v>
      </c>
      <c r="N7662" s="3">
        <v>45595</v>
      </c>
      <c r="O7662" s="4" t="str">
        <f t="shared" si="835"/>
        <v>2024-10</v>
      </c>
      <c r="P7662" s="4" t="str">
        <f t="shared" si="836"/>
        <v>10</v>
      </c>
      <c r="Q7662" s="4" t="str">
        <f t="shared" si="837"/>
        <v>October</v>
      </c>
      <c r="R7662" s="30" t="str">
        <f t="shared" si="838"/>
        <v>30</v>
      </c>
      <c r="W7662" t="str">
        <f t="shared" si="839"/>
        <v>ok</v>
      </c>
    </row>
    <row r="7663" spans="1:23" x14ac:dyDescent="0.3">
      <c r="A7663" t="s">
        <v>7705</v>
      </c>
      <c r="B7663" t="s">
        <v>63</v>
      </c>
      <c r="C7663" t="s">
        <v>18</v>
      </c>
      <c r="D7663" t="s">
        <v>64</v>
      </c>
      <c r="E7663" t="s">
        <v>14</v>
      </c>
      <c r="F7663" t="s">
        <v>26</v>
      </c>
      <c r="G7663" s="5">
        <v>6895.69</v>
      </c>
      <c r="H7663" s="5">
        <f t="shared" si="833"/>
        <v>124.12241999999998</v>
      </c>
      <c r="I7663" s="6">
        <v>3</v>
      </c>
      <c r="J7663" s="6">
        <v>20687.07</v>
      </c>
      <c r="K7663" s="5">
        <f t="shared" si="834"/>
        <v>372.36725999999993</v>
      </c>
      <c r="L7663" s="7">
        <v>3.2</v>
      </c>
      <c r="M7663" s="7">
        <v>3180</v>
      </c>
      <c r="N7663" s="3">
        <v>45440</v>
      </c>
      <c r="O7663" s="4" t="str">
        <f t="shared" si="835"/>
        <v>2024-05</v>
      </c>
      <c r="P7663" s="4" t="str">
        <f t="shared" si="836"/>
        <v>05</v>
      </c>
      <c r="Q7663" s="4" t="str">
        <f t="shared" si="837"/>
        <v>May</v>
      </c>
      <c r="R7663" s="30" t="str">
        <f t="shared" si="838"/>
        <v>28</v>
      </c>
      <c r="W7663" t="str">
        <f t="shared" si="839"/>
        <v>ok</v>
      </c>
    </row>
    <row r="7664" spans="1:23" x14ac:dyDescent="0.3">
      <c r="A7664" t="s">
        <v>7706</v>
      </c>
      <c r="B7664" t="s">
        <v>11</v>
      </c>
      <c r="C7664" t="s">
        <v>12</v>
      </c>
      <c r="D7664" t="s">
        <v>13</v>
      </c>
      <c r="E7664" t="s">
        <v>14</v>
      </c>
      <c r="F7664" t="s">
        <v>15</v>
      </c>
      <c r="G7664" s="5">
        <v>8464.67</v>
      </c>
      <c r="H7664" s="5">
        <f t="shared" si="833"/>
        <v>152.36405999999999</v>
      </c>
      <c r="I7664" s="6">
        <v>3</v>
      </c>
      <c r="J7664" s="6">
        <v>25394.01</v>
      </c>
      <c r="K7664" s="5">
        <f t="shared" si="834"/>
        <v>457.09217999999998</v>
      </c>
      <c r="L7664" s="7">
        <v>4.7</v>
      </c>
      <c r="M7664" s="7">
        <v>1968</v>
      </c>
      <c r="N7664" s="3">
        <v>45510</v>
      </c>
      <c r="O7664" s="4" t="str">
        <f t="shared" si="835"/>
        <v>2024-08</v>
      </c>
      <c r="P7664" s="4" t="str">
        <f t="shared" si="836"/>
        <v>08</v>
      </c>
      <c r="Q7664" s="4" t="str">
        <f t="shared" si="837"/>
        <v>August</v>
      </c>
      <c r="R7664" s="30" t="str">
        <f t="shared" si="838"/>
        <v>06</v>
      </c>
      <c r="W7664" t="str">
        <f t="shared" si="839"/>
        <v>ok</v>
      </c>
    </row>
    <row r="7665" spans="1:23" x14ac:dyDescent="0.3">
      <c r="A7665" t="s">
        <v>7707</v>
      </c>
      <c r="B7665" t="s">
        <v>63</v>
      </c>
      <c r="C7665" t="s">
        <v>18</v>
      </c>
      <c r="D7665" t="s">
        <v>64</v>
      </c>
      <c r="E7665" t="s">
        <v>20</v>
      </c>
      <c r="F7665" t="s">
        <v>21</v>
      </c>
      <c r="G7665" s="5">
        <v>12393.85</v>
      </c>
      <c r="H7665" s="5">
        <f t="shared" si="833"/>
        <v>223.08929999999998</v>
      </c>
      <c r="I7665" s="6">
        <v>3</v>
      </c>
      <c r="J7665" s="6">
        <v>37181.550000000003</v>
      </c>
      <c r="K7665" s="5">
        <f t="shared" si="834"/>
        <v>669.26789999999994</v>
      </c>
      <c r="L7665" s="7">
        <v>4.2</v>
      </c>
      <c r="M7665" s="7">
        <v>1609</v>
      </c>
      <c r="N7665" s="3">
        <v>45598</v>
      </c>
      <c r="O7665" s="4" t="str">
        <f t="shared" si="835"/>
        <v>2024-11</v>
      </c>
      <c r="P7665" s="4" t="str">
        <f t="shared" si="836"/>
        <v>11</v>
      </c>
      <c r="Q7665" s="4" t="str">
        <f t="shared" si="837"/>
        <v>November</v>
      </c>
      <c r="R7665" s="30" t="str">
        <f t="shared" si="838"/>
        <v>02</v>
      </c>
      <c r="W7665" t="str">
        <f t="shared" si="839"/>
        <v>ok</v>
      </c>
    </row>
    <row r="7666" spans="1:23" x14ac:dyDescent="0.3">
      <c r="A7666" t="s">
        <v>7708</v>
      </c>
      <c r="B7666" t="s">
        <v>33</v>
      </c>
      <c r="C7666" t="s">
        <v>12</v>
      </c>
      <c r="D7666" t="s">
        <v>34</v>
      </c>
      <c r="E7666" t="s">
        <v>20</v>
      </c>
      <c r="F7666" t="s">
        <v>60</v>
      </c>
      <c r="G7666" s="5">
        <v>9742.99</v>
      </c>
      <c r="H7666" s="5">
        <f t="shared" si="833"/>
        <v>175.37381999999999</v>
      </c>
      <c r="I7666" s="6">
        <v>1</v>
      </c>
      <c r="J7666" s="6">
        <v>9742.99</v>
      </c>
      <c r="K7666" s="5">
        <f t="shared" si="834"/>
        <v>175.37381999999999</v>
      </c>
      <c r="L7666" s="7">
        <v>3.28</v>
      </c>
      <c r="M7666" s="7">
        <v>3693</v>
      </c>
      <c r="N7666" s="3">
        <v>45476</v>
      </c>
      <c r="O7666" s="4" t="str">
        <f t="shared" si="835"/>
        <v>2024-07</v>
      </c>
      <c r="P7666" s="4" t="str">
        <f t="shared" si="836"/>
        <v>07</v>
      </c>
      <c r="Q7666" s="4" t="str">
        <f t="shared" si="837"/>
        <v>July</v>
      </c>
      <c r="R7666" s="30" t="str">
        <f t="shared" si="838"/>
        <v>03</v>
      </c>
      <c r="W7666" t="str">
        <f t="shared" si="839"/>
        <v>ok</v>
      </c>
    </row>
    <row r="7667" spans="1:23" x14ac:dyDescent="0.3">
      <c r="A7667" t="s">
        <v>7709</v>
      </c>
      <c r="B7667" t="s">
        <v>33</v>
      </c>
      <c r="C7667" t="s">
        <v>12</v>
      </c>
      <c r="D7667" t="s">
        <v>34</v>
      </c>
      <c r="E7667" t="s">
        <v>20</v>
      </c>
      <c r="F7667" t="s">
        <v>38</v>
      </c>
      <c r="G7667" s="5">
        <v>17666.080000000002</v>
      </c>
      <c r="H7667" s="5">
        <f t="shared" si="833"/>
        <v>317.98944</v>
      </c>
      <c r="I7667" s="6">
        <v>2</v>
      </c>
      <c r="J7667" s="6">
        <v>35332.160000000003</v>
      </c>
      <c r="K7667" s="5">
        <f t="shared" si="834"/>
        <v>635.97888</v>
      </c>
      <c r="L7667" s="7">
        <v>2.62</v>
      </c>
      <c r="M7667" s="7">
        <v>2496</v>
      </c>
      <c r="N7667" s="3">
        <v>45627</v>
      </c>
      <c r="O7667" s="4" t="str">
        <f t="shared" si="835"/>
        <v>2024-12</v>
      </c>
      <c r="P7667" s="4" t="str">
        <f t="shared" si="836"/>
        <v>12</v>
      </c>
      <c r="Q7667" s="4" t="str">
        <f t="shared" si="837"/>
        <v>December</v>
      </c>
      <c r="R7667" s="30" t="str">
        <f t="shared" si="838"/>
        <v>01</v>
      </c>
      <c r="W7667" t="str">
        <f t="shared" si="839"/>
        <v>ok</v>
      </c>
    </row>
    <row r="7668" spans="1:23" x14ac:dyDescent="0.3">
      <c r="A7668" t="s">
        <v>7710</v>
      </c>
      <c r="B7668" t="s">
        <v>11</v>
      </c>
      <c r="C7668" t="s">
        <v>12</v>
      </c>
      <c r="D7668" t="s">
        <v>13</v>
      </c>
      <c r="E7668" t="s">
        <v>14</v>
      </c>
      <c r="F7668" t="s">
        <v>60</v>
      </c>
      <c r="G7668" s="5">
        <v>4382.3999999999996</v>
      </c>
      <c r="H7668" s="5">
        <f t="shared" si="833"/>
        <v>78.883199999999988</v>
      </c>
      <c r="I7668" s="6">
        <v>3</v>
      </c>
      <c r="J7668" s="6">
        <v>13147.2</v>
      </c>
      <c r="K7668" s="5">
        <f t="shared" si="834"/>
        <v>236.64959999999996</v>
      </c>
      <c r="L7668" s="7">
        <v>2.2599999999999998</v>
      </c>
      <c r="M7668" s="7">
        <v>2675</v>
      </c>
      <c r="N7668" s="3">
        <v>45495</v>
      </c>
      <c r="O7668" s="4" t="str">
        <f t="shared" si="835"/>
        <v>2024-07</v>
      </c>
      <c r="P7668" s="4" t="str">
        <f t="shared" si="836"/>
        <v>07</v>
      </c>
      <c r="Q7668" s="4" t="str">
        <f t="shared" si="837"/>
        <v>July</v>
      </c>
      <c r="R7668" s="30" t="str">
        <f t="shared" si="838"/>
        <v>22</v>
      </c>
      <c r="W7668" t="str">
        <f t="shared" si="839"/>
        <v>ok</v>
      </c>
    </row>
    <row r="7669" spans="1:23" x14ac:dyDescent="0.3">
      <c r="A7669" t="s">
        <v>7711</v>
      </c>
      <c r="B7669" t="s">
        <v>63</v>
      </c>
      <c r="C7669" t="s">
        <v>18</v>
      </c>
      <c r="D7669" t="s">
        <v>64</v>
      </c>
      <c r="E7669" t="s">
        <v>14</v>
      </c>
      <c r="F7669" t="s">
        <v>26</v>
      </c>
      <c r="G7669" s="5">
        <v>9619.9699999999993</v>
      </c>
      <c r="H7669" s="5">
        <f t="shared" si="833"/>
        <v>173.15945999999997</v>
      </c>
      <c r="I7669" s="6">
        <v>2</v>
      </c>
      <c r="J7669" s="6">
        <v>19239.939999999999</v>
      </c>
      <c r="K7669" s="5">
        <f t="shared" si="834"/>
        <v>346.31891999999993</v>
      </c>
      <c r="L7669" s="7">
        <v>3.02</v>
      </c>
      <c r="M7669" s="7">
        <v>1428</v>
      </c>
      <c r="N7669" s="3">
        <v>45498</v>
      </c>
      <c r="O7669" s="4" t="str">
        <f t="shared" si="835"/>
        <v>2024-07</v>
      </c>
      <c r="P7669" s="4" t="str">
        <f t="shared" si="836"/>
        <v>07</v>
      </c>
      <c r="Q7669" s="4" t="str">
        <f t="shared" si="837"/>
        <v>July</v>
      </c>
      <c r="R7669" s="30" t="str">
        <f t="shared" si="838"/>
        <v>25</v>
      </c>
      <c r="W7669" t="str">
        <f t="shared" si="839"/>
        <v>ok</v>
      </c>
    </row>
    <row r="7670" spans="1:23" x14ac:dyDescent="0.3">
      <c r="A7670" t="s">
        <v>7712</v>
      </c>
      <c r="B7670" t="s">
        <v>47</v>
      </c>
      <c r="C7670" t="s">
        <v>12</v>
      </c>
      <c r="D7670" t="s">
        <v>48</v>
      </c>
      <c r="E7670" t="s">
        <v>20</v>
      </c>
      <c r="F7670" t="s">
        <v>21</v>
      </c>
      <c r="G7670" s="5">
        <v>10959.2</v>
      </c>
      <c r="H7670" s="5">
        <f t="shared" si="833"/>
        <v>197.26560000000001</v>
      </c>
      <c r="I7670" s="6">
        <v>1</v>
      </c>
      <c r="J7670" s="6">
        <v>10959.2</v>
      </c>
      <c r="K7670" s="5">
        <f t="shared" si="834"/>
        <v>197.26560000000001</v>
      </c>
      <c r="L7670" s="7">
        <v>1.39</v>
      </c>
      <c r="M7670" s="7">
        <v>3602</v>
      </c>
      <c r="N7670" s="3">
        <v>45373</v>
      </c>
      <c r="O7670" s="4" t="str">
        <f t="shared" si="835"/>
        <v>2024-03</v>
      </c>
      <c r="P7670" s="4" t="str">
        <f t="shared" si="836"/>
        <v>03</v>
      </c>
      <c r="Q7670" s="4" t="str">
        <f t="shared" si="837"/>
        <v>March</v>
      </c>
      <c r="R7670" s="30" t="str">
        <f t="shared" si="838"/>
        <v>22</v>
      </c>
      <c r="W7670" t="str">
        <f t="shared" si="839"/>
        <v>ok</v>
      </c>
    </row>
    <row r="7671" spans="1:23" x14ac:dyDescent="0.3">
      <c r="A7671" t="s">
        <v>7713</v>
      </c>
      <c r="B7671" t="s">
        <v>33</v>
      </c>
      <c r="C7671" t="s">
        <v>12</v>
      </c>
      <c r="D7671" t="s">
        <v>34</v>
      </c>
      <c r="E7671" t="s">
        <v>14</v>
      </c>
      <c r="F7671" t="s">
        <v>21</v>
      </c>
      <c r="G7671" s="5">
        <v>3312.91</v>
      </c>
      <c r="H7671" s="5">
        <f t="shared" si="833"/>
        <v>59.632379999999991</v>
      </c>
      <c r="I7671" s="6">
        <v>1</v>
      </c>
      <c r="J7671" s="6">
        <v>3312.91</v>
      </c>
      <c r="K7671" s="5">
        <f t="shared" si="834"/>
        <v>59.632379999999991</v>
      </c>
      <c r="L7671" s="7">
        <v>3.97</v>
      </c>
      <c r="M7671" s="7">
        <v>2770</v>
      </c>
      <c r="N7671" s="3">
        <v>45508</v>
      </c>
      <c r="O7671" s="4" t="str">
        <f t="shared" si="835"/>
        <v>2024-08</v>
      </c>
      <c r="P7671" s="4" t="str">
        <f t="shared" si="836"/>
        <v>08</v>
      </c>
      <c r="Q7671" s="4" t="str">
        <f t="shared" si="837"/>
        <v>August</v>
      </c>
      <c r="R7671" s="30" t="str">
        <f t="shared" si="838"/>
        <v>04</v>
      </c>
      <c r="W7671" t="str">
        <f t="shared" si="839"/>
        <v>ok</v>
      </c>
    </row>
    <row r="7672" spans="1:23" x14ac:dyDescent="0.3">
      <c r="A7672" t="s">
        <v>7714</v>
      </c>
      <c r="B7672" t="s">
        <v>63</v>
      </c>
      <c r="C7672" t="s">
        <v>18</v>
      </c>
      <c r="D7672" t="s">
        <v>64</v>
      </c>
      <c r="E7672" t="s">
        <v>45</v>
      </c>
      <c r="F7672" t="s">
        <v>15</v>
      </c>
      <c r="G7672" s="5">
        <v>8943.67</v>
      </c>
      <c r="H7672" s="5">
        <f t="shared" si="833"/>
        <v>160.98605999999998</v>
      </c>
      <c r="I7672" s="6">
        <v>3</v>
      </c>
      <c r="J7672" s="6">
        <v>26831.01</v>
      </c>
      <c r="K7672" s="5">
        <f t="shared" si="834"/>
        <v>482.95817999999997</v>
      </c>
      <c r="L7672" s="7">
        <v>2.04</v>
      </c>
      <c r="M7672" s="7">
        <v>3857</v>
      </c>
      <c r="N7672" s="3">
        <v>45565</v>
      </c>
      <c r="O7672" s="4" t="str">
        <f t="shared" si="835"/>
        <v>2024-09</v>
      </c>
      <c r="P7672" s="4" t="str">
        <f t="shared" si="836"/>
        <v>09</v>
      </c>
      <c r="Q7672" s="4" t="str">
        <f t="shared" si="837"/>
        <v>September</v>
      </c>
      <c r="R7672" s="30" t="str">
        <f t="shared" si="838"/>
        <v>30</v>
      </c>
      <c r="W7672" t="str">
        <f t="shared" si="839"/>
        <v>ok</v>
      </c>
    </row>
    <row r="7673" spans="1:23" x14ac:dyDescent="0.3">
      <c r="A7673" t="s">
        <v>7715</v>
      </c>
      <c r="B7673" t="s">
        <v>28</v>
      </c>
      <c r="C7673" t="s">
        <v>29</v>
      </c>
      <c r="D7673" t="s">
        <v>30</v>
      </c>
      <c r="E7673" t="s">
        <v>20</v>
      </c>
      <c r="F7673" t="s">
        <v>60</v>
      </c>
      <c r="G7673" s="5">
        <v>1683.17</v>
      </c>
      <c r="H7673" s="5">
        <f t="shared" si="833"/>
        <v>30.297059999999998</v>
      </c>
      <c r="I7673" s="6">
        <v>1</v>
      </c>
      <c r="J7673" s="6">
        <v>1683.17</v>
      </c>
      <c r="K7673" s="5">
        <f t="shared" si="834"/>
        <v>30.297059999999998</v>
      </c>
      <c r="L7673" s="7">
        <v>4.47</v>
      </c>
      <c r="M7673" s="7">
        <v>335</v>
      </c>
      <c r="N7673" s="3">
        <v>45481</v>
      </c>
      <c r="O7673" s="4" t="str">
        <f t="shared" si="835"/>
        <v>2024-07</v>
      </c>
      <c r="P7673" s="4" t="str">
        <f t="shared" si="836"/>
        <v>07</v>
      </c>
      <c r="Q7673" s="4" t="str">
        <f t="shared" si="837"/>
        <v>July</v>
      </c>
      <c r="R7673" s="30" t="str">
        <f t="shared" si="838"/>
        <v>08</v>
      </c>
      <c r="W7673" t="str">
        <f t="shared" si="839"/>
        <v>ok</v>
      </c>
    </row>
    <row r="7674" spans="1:23" x14ac:dyDescent="0.3">
      <c r="A7674" t="s">
        <v>7716</v>
      </c>
      <c r="B7674" t="s">
        <v>51</v>
      </c>
      <c r="C7674" t="s">
        <v>29</v>
      </c>
      <c r="D7674" t="s">
        <v>52</v>
      </c>
      <c r="E7674" t="s">
        <v>14</v>
      </c>
      <c r="F7674" t="s">
        <v>15</v>
      </c>
      <c r="G7674" s="5">
        <v>19981.7</v>
      </c>
      <c r="H7674" s="5">
        <f t="shared" si="833"/>
        <v>359.67059999999998</v>
      </c>
      <c r="I7674" s="6">
        <v>1</v>
      </c>
      <c r="J7674" s="6">
        <v>19981.7</v>
      </c>
      <c r="K7674" s="5">
        <f t="shared" si="834"/>
        <v>359.67059999999998</v>
      </c>
      <c r="L7674" s="7">
        <v>2.3199999999999998</v>
      </c>
      <c r="M7674" s="7">
        <v>1053</v>
      </c>
      <c r="N7674" s="3">
        <v>45478</v>
      </c>
      <c r="O7674" s="4" t="str">
        <f t="shared" si="835"/>
        <v>2024-07</v>
      </c>
      <c r="P7674" s="4" t="str">
        <f t="shared" si="836"/>
        <v>07</v>
      </c>
      <c r="Q7674" s="4" t="str">
        <f t="shared" si="837"/>
        <v>July</v>
      </c>
      <c r="R7674" s="30" t="str">
        <f t="shared" si="838"/>
        <v>05</v>
      </c>
      <c r="W7674" t="str">
        <f t="shared" si="839"/>
        <v>ok</v>
      </c>
    </row>
    <row r="7675" spans="1:23" x14ac:dyDescent="0.3">
      <c r="A7675" t="s">
        <v>7717</v>
      </c>
      <c r="B7675" t="s">
        <v>63</v>
      </c>
      <c r="C7675" t="s">
        <v>18</v>
      </c>
      <c r="D7675" t="s">
        <v>64</v>
      </c>
      <c r="E7675" t="s">
        <v>14</v>
      </c>
      <c r="F7675" t="s">
        <v>31</v>
      </c>
      <c r="G7675" s="5">
        <v>17304.87</v>
      </c>
      <c r="H7675" s="5">
        <f t="shared" si="833"/>
        <v>311.48765999999995</v>
      </c>
      <c r="I7675" s="6">
        <v>2</v>
      </c>
      <c r="J7675" s="6">
        <v>34609.74</v>
      </c>
      <c r="K7675" s="5">
        <f t="shared" si="834"/>
        <v>622.9753199999999</v>
      </c>
      <c r="L7675" s="7">
        <v>3.37</v>
      </c>
      <c r="M7675" s="7">
        <v>3851</v>
      </c>
      <c r="N7675" s="3">
        <v>45336</v>
      </c>
      <c r="O7675" s="4" t="str">
        <f t="shared" si="835"/>
        <v>2024-02</v>
      </c>
      <c r="P7675" s="4" t="str">
        <f t="shared" si="836"/>
        <v>02</v>
      </c>
      <c r="Q7675" s="4" t="str">
        <f t="shared" si="837"/>
        <v>February</v>
      </c>
      <c r="R7675" s="30" t="str">
        <f t="shared" si="838"/>
        <v>14</v>
      </c>
      <c r="W7675" t="str">
        <f t="shared" si="839"/>
        <v>ok</v>
      </c>
    </row>
    <row r="7676" spans="1:23" x14ac:dyDescent="0.3">
      <c r="A7676" t="s">
        <v>7718</v>
      </c>
      <c r="B7676" t="s">
        <v>63</v>
      </c>
      <c r="C7676" t="s">
        <v>18</v>
      </c>
      <c r="D7676" t="s">
        <v>64</v>
      </c>
      <c r="E7676" t="s">
        <v>14</v>
      </c>
      <c r="F7676" t="s">
        <v>26</v>
      </c>
      <c r="G7676" s="5">
        <v>17180.439999999999</v>
      </c>
      <c r="H7676" s="5">
        <f t="shared" si="833"/>
        <v>309.24791999999997</v>
      </c>
      <c r="I7676" s="6">
        <v>4</v>
      </c>
      <c r="J7676" s="6">
        <v>68721.759999999995</v>
      </c>
      <c r="K7676" s="5">
        <f t="shared" si="834"/>
        <v>1236.9916799999999</v>
      </c>
      <c r="L7676" s="7">
        <v>1.39</v>
      </c>
      <c r="M7676" s="7">
        <v>2284</v>
      </c>
      <c r="N7676" s="3">
        <v>45376</v>
      </c>
      <c r="O7676" s="4" t="str">
        <f t="shared" si="835"/>
        <v>2024-03</v>
      </c>
      <c r="P7676" s="4" t="str">
        <f t="shared" si="836"/>
        <v>03</v>
      </c>
      <c r="Q7676" s="4" t="str">
        <f t="shared" si="837"/>
        <v>March</v>
      </c>
      <c r="R7676" s="30" t="str">
        <f t="shared" si="838"/>
        <v>25</v>
      </c>
      <c r="W7676" t="str">
        <f t="shared" si="839"/>
        <v>ok</v>
      </c>
    </row>
    <row r="7677" spans="1:23" x14ac:dyDescent="0.3">
      <c r="A7677" t="s">
        <v>7719</v>
      </c>
      <c r="B7677" t="s">
        <v>36</v>
      </c>
      <c r="C7677" t="s">
        <v>18</v>
      </c>
      <c r="D7677" t="s">
        <v>37</v>
      </c>
      <c r="E7677" t="s">
        <v>20</v>
      </c>
      <c r="F7677" t="s">
        <v>38</v>
      </c>
      <c r="G7677" s="5">
        <v>13035.56</v>
      </c>
      <c r="H7677" s="5">
        <f t="shared" si="833"/>
        <v>234.64007999999998</v>
      </c>
      <c r="I7677" s="6">
        <v>3</v>
      </c>
      <c r="J7677" s="6">
        <v>39106.68</v>
      </c>
      <c r="K7677" s="5">
        <f t="shared" si="834"/>
        <v>703.92023999999992</v>
      </c>
      <c r="L7677" s="7">
        <v>3.13</v>
      </c>
      <c r="M7677" s="7">
        <v>3242</v>
      </c>
      <c r="N7677" s="3">
        <v>45469</v>
      </c>
      <c r="O7677" s="4" t="str">
        <f t="shared" si="835"/>
        <v>2024-06</v>
      </c>
      <c r="P7677" s="4" t="str">
        <f t="shared" si="836"/>
        <v>06</v>
      </c>
      <c r="Q7677" s="4" t="str">
        <f t="shared" si="837"/>
        <v>June</v>
      </c>
      <c r="R7677" s="30" t="str">
        <f t="shared" si="838"/>
        <v>26</v>
      </c>
      <c r="W7677" t="str">
        <f t="shared" si="839"/>
        <v>ok</v>
      </c>
    </row>
    <row r="7678" spans="1:23" x14ac:dyDescent="0.3">
      <c r="A7678" t="s">
        <v>7720</v>
      </c>
      <c r="B7678" t="s">
        <v>23</v>
      </c>
      <c r="C7678" t="s">
        <v>24</v>
      </c>
      <c r="D7678" t="s">
        <v>25</v>
      </c>
      <c r="E7678" t="s">
        <v>45</v>
      </c>
      <c r="F7678" t="s">
        <v>38</v>
      </c>
      <c r="G7678" s="5">
        <v>8255.0300000000007</v>
      </c>
      <c r="H7678" s="5">
        <f t="shared" si="833"/>
        <v>148.59054</v>
      </c>
      <c r="I7678" s="6">
        <v>4</v>
      </c>
      <c r="J7678" s="6">
        <v>33020.120000000003</v>
      </c>
      <c r="K7678" s="5">
        <f t="shared" si="834"/>
        <v>594.36216000000002</v>
      </c>
      <c r="L7678" s="7">
        <v>4.1500000000000004</v>
      </c>
      <c r="M7678" s="7">
        <v>409</v>
      </c>
      <c r="N7678" s="3">
        <v>45607</v>
      </c>
      <c r="O7678" s="4" t="str">
        <f t="shared" si="835"/>
        <v>2024-11</v>
      </c>
      <c r="P7678" s="4" t="str">
        <f t="shared" si="836"/>
        <v>11</v>
      </c>
      <c r="Q7678" s="4" t="str">
        <f t="shared" si="837"/>
        <v>November</v>
      </c>
      <c r="R7678" s="30" t="str">
        <f t="shared" si="838"/>
        <v>11</v>
      </c>
      <c r="W7678" t="str">
        <f t="shared" si="839"/>
        <v>ok</v>
      </c>
    </row>
    <row r="7679" spans="1:23" x14ac:dyDescent="0.3">
      <c r="A7679" t="s">
        <v>7721</v>
      </c>
      <c r="B7679" t="s">
        <v>11</v>
      </c>
      <c r="C7679" t="s">
        <v>12</v>
      </c>
      <c r="D7679" t="s">
        <v>13</v>
      </c>
      <c r="E7679" t="s">
        <v>20</v>
      </c>
      <c r="F7679" t="s">
        <v>60</v>
      </c>
      <c r="G7679" s="5">
        <v>686.94</v>
      </c>
      <c r="H7679" s="5">
        <f t="shared" si="833"/>
        <v>12.36492</v>
      </c>
      <c r="I7679" s="6">
        <v>2</v>
      </c>
      <c r="J7679" s="6">
        <v>1373.88</v>
      </c>
      <c r="K7679" s="5">
        <f t="shared" si="834"/>
        <v>24.729839999999999</v>
      </c>
      <c r="L7679" s="7">
        <v>3.02</v>
      </c>
      <c r="M7679" s="7">
        <v>4433</v>
      </c>
      <c r="N7679" s="3">
        <v>45594</v>
      </c>
      <c r="O7679" s="4" t="str">
        <f t="shared" si="835"/>
        <v>2024-10</v>
      </c>
      <c r="P7679" s="4" t="str">
        <f t="shared" si="836"/>
        <v>10</v>
      </c>
      <c r="Q7679" s="4" t="str">
        <f t="shared" si="837"/>
        <v>October</v>
      </c>
      <c r="R7679" s="30" t="str">
        <f t="shared" si="838"/>
        <v>29</v>
      </c>
      <c r="W7679" t="str">
        <f t="shared" si="839"/>
        <v>ok</v>
      </c>
    </row>
    <row r="7680" spans="1:23" x14ac:dyDescent="0.3">
      <c r="A7680" t="s">
        <v>7722</v>
      </c>
      <c r="B7680" t="s">
        <v>33</v>
      </c>
      <c r="C7680" t="s">
        <v>12</v>
      </c>
      <c r="D7680" t="s">
        <v>34</v>
      </c>
      <c r="E7680" t="s">
        <v>20</v>
      </c>
      <c r="F7680" t="s">
        <v>60</v>
      </c>
      <c r="G7680" s="5">
        <v>17944.45</v>
      </c>
      <c r="H7680" s="5">
        <f t="shared" si="833"/>
        <v>323.00009999999997</v>
      </c>
      <c r="I7680" s="6">
        <v>4</v>
      </c>
      <c r="J7680" s="6">
        <v>71777.8</v>
      </c>
      <c r="K7680" s="5">
        <f t="shared" si="834"/>
        <v>1292.0003999999999</v>
      </c>
      <c r="L7680" s="7">
        <v>2.13</v>
      </c>
      <c r="M7680" s="7">
        <v>4094</v>
      </c>
      <c r="N7680" s="3">
        <v>45405</v>
      </c>
      <c r="O7680" s="4" t="str">
        <f t="shared" si="835"/>
        <v>2024-04</v>
      </c>
      <c r="P7680" s="4" t="str">
        <f t="shared" si="836"/>
        <v>04</v>
      </c>
      <c r="Q7680" s="4" t="str">
        <f t="shared" si="837"/>
        <v>April</v>
      </c>
      <c r="R7680" s="30" t="str">
        <f t="shared" si="838"/>
        <v>23</v>
      </c>
      <c r="W7680" t="str">
        <f t="shared" si="839"/>
        <v>ok</v>
      </c>
    </row>
    <row r="7681" spans="1:23" x14ac:dyDescent="0.3">
      <c r="A7681" t="s">
        <v>7723</v>
      </c>
      <c r="B7681" t="s">
        <v>17</v>
      </c>
      <c r="C7681" t="s">
        <v>18</v>
      </c>
      <c r="D7681" t="s">
        <v>19</v>
      </c>
      <c r="E7681" t="s">
        <v>45</v>
      </c>
      <c r="F7681" t="s">
        <v>26</v>
      </c>
      <c r="G7681" s="5">
        <v>3060.29</v>
      </c>
      <c r="H7681" s="5">
        <f t="shared" si="833"/>
        <v>55.085219999999993</v>
      </c>
      <c r="I7681" s="6">
        <v>4</v>
      </c>
      <c r="J7681" s="6">
        <v>12241.16</v>
      </c>
      <c r="K7681" s="5">
        <f t="shared" si="834"/>
        <v>220.34087999999997</v>
      </c>
      <c r="L7681" s="7">
        <v>1.69</v>
      </c>
      <c r="M7681" s="7">
        <v>448</v>
      </c>
      <c r="N7681" s="3">
        <v>45611</v>
      </c>
      <c r="O7681" s="4" t="str">
        <f t="shared" si="835"/>
        <v>2024-11</v>
      </c>
      <c r="P7681" s="4" t="str">
        <f t="shared" si="836"/>
        <v>11</v>
      </c>
      <c r="Q7681" s="4" t="str">
        <f t="shared" si="837"/>
        <v>November</v>
      </c>
      <c r="R7681" s="30" t="str">
        <f t="shared" si="838"/>
        <v>15</v>
      </c>
      <c r="W7681" t="str">
        <f t="shared" si="839"/>
        <v>ok</v>
      </c>
    </row>
    <row r="7682" spans="1:23" x14ac:dyDescent="0.3">
      <c r="A7682" t="s">
        <v>7724</v>
      </c>
      <c r="B7682" t="s">
        <v>17</v>
      </c>
      <c r="C7682" t="s">
        <v>18</v>
      </c>
      <c r="D7682" t="s">
        <v>19</v>
      </c>
      <c r="E7682" t="s">
        <v>20</v>
      </c>
      <c r="F7682" t="s">
        <v>38</v>
      </c>
      <c r="G7682" s="5">
        <v>5204.6099999999997</v>
      </c>
      <c r="H7682" s="5">
        <f t="shared" si="833"/>
        <v>93.682979999999986</v>
      </c>
      <c r="I7682" s="6">
        <v>3</v>
      </c>
      <c r="J7682" s="6">
        <v>15613.83</v>
      </c>
      <c r="K7682" s="5">
        <f t="shared" si="834"/>
        <v>281.04893999999996</v>
      </c>
      <c r="L7682" s="7">
        <v>2.63</v>
      </c>
      <c r="M7682" s="7">
        <v>1594</v>
      </c>
      <c r="N7682" s="3">
        <v>45461</v>
      </c>
      <c r="O7682" s="4" t="str">
        <f t="shared" si="835"/>
        <v>2024-06</v>
      </c>
      <c r="P7682" s="4" t="str">
        <f t="shared" si="836"/>
        <v>06</v>
      </c>
      <c r="Q7682" s="4" t="str">
        <f t="shared" si="837"/>
        <v>June</v>
      </c>
      <c r="R7682" s="30" t="str">
        <f t="shared" si="838"/>
        <v>18</v>
      </c>
      <c r="W7682" t="str">
        <f t="shared" si="839"/>
        <v>ok</v>
      </c>
    </row>
    <row r="7683" spans="1:23" x14ac:dyDescent="0.3">
      <c r="A7683" t="s">
        <v>7725</v>
      </c>
      <c r="B7683" t="s">
        <v>11</v>
      </c>
      <c r="C7683" t="s">
        <v>12</v>
      </c>
      <c r="D7683" t="s">
        <v>13</v>
      </c>
      <c r="E7683" t="s">
        <v>20</v>
      </c>
      <c r="F7683" t="s">
        <v>38</v>
      </c>
      <c r="G7683" s="5">
        <v>1570.7</v>
      </c>
      <c r="H7683" s="5">
        <f t="shared" ref="H7683:H7746" si="840">G7683*0.018</f>
        <v>28.272599999999997</v>
      </c>
      <c r="I7683" s="6">
        <v>2</v>
      </c>
      <c r="J7683" s="6">
        <v>3141.4</v>
      </c>
      <c r="K7683" s="5">
        <f t="shared" ref="K7683:K7746" si="841">H7683*I7683</f>
        <v>56.545199999999994</v>
      </c>
      <c r="L7683" s="7">
        <v>3.6</v>
      </c>
      <c r="M7683" s="7">
        <v>902</v>
      </c>
      <c r="N7683" s="3">
        <v>45317</v>
      </c>
      <c r="O7683" s="4" t="str">
        <f t="shared" ref="O7683:O7746" si="842">TEXT(N7683,"yyyy-mm")</f>
        <v>2024-01</v>
      </c>
      <c r="P7683" s="4" t="str">
        <f t="shared" ref="P7683:P7746" si="843">TEXT(N7683,"mm")</f>
        <v>01</v>
      </c>
      <c r="Q7683" s="4" t="str">
        <f t="shared" ref="Q7683:Q7746" si="844">TEXT(DATE(2024,P7683,1),"mmmm")</f>
        <v>January</v>
      </c>
      <c r="R7683" s="30" t="str">
        <f t="shared" ref="R7683:R7746" si="845">TEXT(N7683,"dd")</f>
        <v>26</v>
      </c>
      <c r="W7683" t="str">
        <f t="shared" ref="W7683:W7746" si="846">IF(G7683*I7683=J7683,"ok","False")</f>
        <v>ok</v>
      </c>
    </row>
    <row r="7684" spans="1:23" x14ac:dyDescent="0.3">
      <c r="A7684" t="s">
        <v>7726</v>
      </c>
      <c r="B7684" t="s">
        <v>33</v>
      </c>
      <c r="C7684" t="s">
        <v>12</v>
      </c>
      <c r="D7684" t="s">
        <v>34</v>
      </c>
      <c r="E7684" t="s">
        <v>14</v>
      </c>
      <c r="F7684" t="s">
        <v>31</v>
      </c>
      <c r="G7684" s="5">
        <v>14415.65</v>
      </c>
      <c r="H7684" s="5">
        <f t="shared" si="840"/>
        <v>259.48169999999999</v>
      </c>
      <c r="I7684" s="6">
        <v>2</v>
      </c>
      <c r="J7684" s="6">
        <v>28831.3</v>
      </c>
      <c r="K7684" s="5">
        <f t="shared" si="841"/>
        <v>518.96339999999998</v>
      </c>
      <c r="L7684" s="7">
        <v>2.96</v>
      </c>
      <c r="M7684" s="7">
        <v>2729</v>
      </c>
      <c r="N7684" s="3">
        <v>45638</v>
      </c>
      <c r="O7684" s="4" t="str">
        <f t="shared" si="842"/>
        <v>2024-12</v>
      </c>
      <c r="P7684" s="4" t="str">
        <f t="shared" si="843"/>
        <v>12</v>
      </c>
      <c r="Q7684" s="4" t="str">
        <f t="shared" si="844"/>
        <v>December</v>
      </c>
      <c r="R7684" s="30" t="str">
        <f t="shared" si="845"/>
        <v>12</v>
      </c>
      <c r="W7684" t="str">
        <f t="shared" si="846"/>
        <v>ok</v>
      </c>
    </row>
    <row r="7685" spans="1:23" x14ac:dyDescent="0.3">
      <c r="A7685" t="s">
        <v>7727</v>
      </c>
      <c r="B7685" t="s">
        <v>41</v>
      </c>
      <c r="C7685" t="s">
        <v>42</v>
      </c>
      <c r="D7685" t="s">
        <v>43</v>
      </c>
      <c r="E7685" t="s">
        <v>14</v>
      </c>
      <c r="F7685" t="s">
        <v>15</v>
      </c>
      <c r="G7685" s="5">
        <v>1315.12</v>
      </c>
      <c r="H7685" s="5">
        <f t="shared" si="840"/>
        <v>23.672159999999995</v>
      </c>
      <c r="I7685" s="6">
        <v>1</v>
      </c>
      <c r="J7685" s="6">
        <v>1315.12</v>
      </c>
      <c r="K7685" s="5">
        <f t="shared" si="841"/>
        <v>23.672159999999995</v>
      </c>
      <c r="L7685" s="7">
        <v>3.37</v>
      </c>
      <c r="M7685" s="7">
        <v>4496</v>
      </c>
      <c r="N7685" s="3">
        <v>45484</v>
      </c>
      <c r="O7685" s="4" t="str">
        <f t="shared" si="842"/>
        <v>2024-07</v>
      </c>
      <c r="P7685" s="4" t="str">
        <f t="shared" si="843"/>
        <v>07</v>
      </c>
      <c r="Q7685" s="4" t="str">
        <f t="shared" si="844"/>
        <v>July</v>
      </c>
      <c r="R7685" s="30" t="str">
        <f t="shared" si="845"/>
        <v>11</v>
      </c>
      <c r="W7685" t="str">
        <f t="shared" si="846"/>
        <v>ok</v>
      </c>
    </row>
    <row r="7686" spans="1:23" x14ac:dyDescent="0.3">
      <c r="A7686" t="s">
        <v>7728</v>
      </c>
      <c r="B7686" t="s">
        <v>51</v>
      </c>
      <c r="C7686" t="s">
        <v>29</v>
      </c>
      <c r="D7686" t="s">
        <v>52</v>
      </c>
      <c r="E7686" t="s">
        <v>14</v>
      </c>
      <c r="F7686" t="s">
        <v>38</v>
      </c>
      <c r="G7686" s="5">
        <v>1778.1</v>
      </c>
      <c r="H7686" s="5">
        <f t="shared" si="840"/>
        <v>32.005799999999994</v>
      </c>
      <c r="I7686" s="6">
        <v>2</v>
      </c>
      <c r="J7686" s="6">
        <v>3556.2</v>
      </c>
      <c r="K7686" s="5">
        <f t="shared" si="841"/>
        <v>64.011599999999987</v>
      </c>
      <c r="L7686" s="7">
        <v>2.69</v>
      </c>
      <c r="M7686" s="7">
        <v>2446</v>
      </c>
      <c r="N7686" s="3">
        <v>45580</v>
      </c>
      <c r="O7686" s="4" t="str">
        <f t="shared" si="842"/>
        <v>2024-10</v>
      </c>
      <c r="P7686" s="4" t="str">
        <f t="shared" si="843"/>
        <v>10</v>
      </c>
      <c r="Q7686" s="4" t="str">
        <f t="shared" si="844"/>
        <v>October</v>
      </c>
      <c r="R7686" s="30" t="str">
        <f t="shared" si="845"/>
        <v>15</v>
      </c>
      <c r="W7686" t="str">
        <f t="shared" si="846"/>
        <v>ok</v>
      </c>
    </row>
    <row r="7687" spans="1:23" x14ac:dyDescent="0.3">
      <c r="A7687" t="s">
        <v>7729</v>
      </c>
      <c r="B7687" t="s">
        <v>23</v>
      </c>
      <c r="C7687" t="s">
        <v>24</v>
      </c>
      <c r="D7687" t="s">
        <v>25</v>
      </c>
      <c r="E7687" t="s">
        <v>45</v>
      </c>
      <c r="F7687" t="s">
        <v>60</v>
      </c>
      <c r="G7687" s="5">
        <v>18891.89</v>
      </c>
      <c r="H7687" s="5">
        <f t="shared" si="840"/>
        <v>340.05401999999998</v>
      </c>
      <c r="I7687" s="6">
        <v>1</v>
      </c>
      <c r="J7687" s="6">
        <v>18891.89</v>
      </c>
      <c r="K7687" s="5">
        <f t="shared" si="841"/>
        <v>340.05401999999998</v>
      </c>
      <c r="L7687" s="7">
        <v>3.66</v>
      </c>
      <c r="M7687" s="7">
        <v>3534</v>
      </c>
      <c r="N7687" s="3">
        <v>45597</v>
      </c>
      <c r="O7687" s="4" t="str">
        <f t="shared" si="842"/>
        <v>2024-11</v>
      </c>
      <c r="P7687" s="4" t="str">
        <f t="shared" si="843"/>
        <v>11</v>
      </c>
      <c r="Q7687" s="4" t="str">
        <f t="shared" si="844"/>
        <v>November</v>
      </c>
      <c r="R7687" s="30" t="str">
        <f t="shared" si="845"/>
        <v>01</v>
      </c>
      <c r="W7687" t="str">
        <f t="shared" si="846"/>
        <v>ok</v>
      </c>
    </row>
    <row r="7688" spans="1:23" x14ac:dyDescent="0.3">
      <c r="A7688" t="s">
        <v>7730</v>
      </c>
      <c r="B7688" t="s">
        <v>36</v>
      </c>
      <c r="C7688" t="s">
        <v>18</v>
      </c>
      <c r="D7688" t="s">
        <v>37</v>
      </c>
      <c r="E7688" t="s">
        <v>45</v>
      </c>
      <c r="F7688" t="s">
        <v>31</v>
      </c>
      <c r="G7688" s="5">
        <v>17319.89</v>
      </c>
      <c r="H7688" s="5">
        <f t="shared" si="840"/>
        <v>311.75801999999999</v>
      </c>
      <c r="I7688" s="6">
        <v>4</v>
      </c>
      <c r="J7688" s="6">
        <v>69279.56</v>
      </c>
      <c r="K7688" s="5">
        <f t="shared" si="841"/>
        <v>1247.03208</v>
      </c>
      <c r="L7688" s="7">
        <v>3.53</v>
      </c>
      <c r="M7688" s="7">
        <v>2515</v>
      </c>
      <c r="N7688" s="3">
        <v>45637</v>
      </c>
      <c r="O7688" s="4" t="str">
        <f t="shared" si="842"/>
        <v>2024-12</v>
      </c>
      <c r="P7688" s="4" t="str">
        <f t="shared" si="843"/>
        <v>12</v>
      </c>
      <c r="Q7688" s="4" t="str">
        <f t="shared" si="844"/>
        <v>December</v>
      </c>
      <c r="R7688" s="30" t="str">
        <f t="shared" si="845"/>
        <v>11</v>
      </c>
      <c r="W7688" t="str">
        <f t="shared" si="846"/>
        <v>ok</v>
      </c>
    </row>
    <row r="7689" spans="1:23" x14ac:dyDescent="0.3">
      <c r="A7689" t="s">
        <v>7731</v>
      </c>
      <c r="B7689" t="s">
        <v>28</v>
      </c>
      <c r="C7689" t="s">
        <v>29</v>
      </c>
      <c r="D7689" t="s">
        <v>30</v>
      </c>
      <c r="E7689" t="s">
        <v>45</v>
      </c>
      <c r="F7689" t="s">
        <v>15</v>
      </c>
      <c r="G7689" s="5">
        <v>17299.34</v>
      </c>
      <c r="H7689" s="5">
        <f t="shared" si="840"/>
        <v>311.38811999999996</v>
      </c>
      <c r="I7689" s="6">
        <v>5</v>
      </c>
      <c r="J7689" s="6">
        <v>86496.7</v>
      </c>
      <c r="K7689" s="5">
        <f t="shared" si="841"/>
        <v>1556.9405999999999</v>
      </c>
      <c r="L7689" s="7">
        <v>1.28</v>
      </c>
      <c r="M7689" s="7">
        <v>2984</v>
      </c>
      <c r="N7689" s="3">
        <v>45422</v>
      </c>
      <c r="O7689" s="4" t="str">
        <f t="shared" si="842"/>
        <v>2024-05</v>
      </c>
      <c r="P7689" s="4" t="str">
        <f t="shared" si="843"/>
        <v>05</v>
      </c>
      <c r="Q7689" s="4" t="str">
        <f t="shared" si="844"/>
        <v>May</v>
      </c>
      <c r="R7689" s="30" t="str">
        <f t="shared" si="845"/>
        <v>10</v>
      </c>
      <c r="W7689" t="str">
        <f t="shared" si="846"/>
        <v>ok</v>
      </c>
    </row>
    <row r="7690" spans="1:23" x14ac:dyDescent="0.3">
      <c r="A7690" t="s">
        <v>7732</v>
      </c>
      <c r="B7690" t="s">
        <v>17</v>
      </c>
      <c r="C7690" t="s">
        <v>18</v>
      </c>
      <c r="D7690" t="s">
        <v>19</v>
      </c>
      <c r="E7690" t="s">
        <v>20</v>
      </c>
      <c r="F7690" t="s">
        <v>60</v>
      </c>
      <c r="G7690" s="5">
        <v>2288.4899999999998</v>
      </c>
      <c r="H7690" s="5">
        <f t="shared" si="840"/>
        <v>41.19281999999999</v>
      </c>
      <c r="I7690" s="6">
        <v>1</v>
      </c>
      <c r="J7690" s="6">
        <v>2288.4899999999998</v>
      </c>
      <c r="K7690" s="5">
        <f t="shared" si="841"/>
        <v>41.19281999999999</v>
      </c>
      <c r="L7690" s="7">
        <v>2.92</v>
      </c>
      <c r="M7690" s="7">
        <v>2899</v>
      </c>
      <c r="N7690" s="3">
        <v>45509</v>
      </c>
      <c r="O7690" s="4" t="str">
        <f t="shared" si="842"/>
        <v>2024-08</v>
      </c>
      <c r="P7690" s="4" t="str">
        <f t="shared" si="843"/>
        <v>08</v>
      </c>
      <c r="Q7690" s="4" t="str">
        <f t="shared" si="844"/>
        <v>August</v>
      </c>
      <c r="R7690" s="30" t="str">
        <f t="shared" si="845"/>
        <v>05</v>
      </c>
      <c r="W7690" t="str">
        <f t="shared" si="846"/>
        <v>ok</v>
      </c>
    </row>
    <row r="7691" spans="1:23" x14ac:dyDescent="0.3">
      <c r="A7691" t="s">
        <v>7733</v>
      </c>
      <c r="B7691" t="s">
        <v>63</v>
      </c>
      <c r="C7691" t="s">
        <v>18</v>
      </c>
      <c r="D7691" t="s">
        <v>64</v>
      </c>
      <c r="E7691" t="s">
        <v>20</v>
      </c>
      <c r="F7691" t="s">
        <v>31</v>
      </c>
      <c r="G7691" s="5">
        <v>9004.66</v>
      </c>
      <c r="H7691" s="5">
        <f t="shared" si="840"/>
        <v>162.08387999999999</v>
      </c>
      <c r="I7691" s="6">
        <v>3</v>
      </c>
      <c r="J7691" s="6">
        <v>27013.98</v>
      </c>
      <c r="K7691" s="5">
        <f t="shared" si="841"/>
        <v>486.25163999999995</v>
      </c>
      <c r="L7691" s="7">
        <v>4.45</v>
      </c>
      <c r="M7691" s="7">
        <v>3815</v>
      </c>
      <c r="N7691" s="3">
        <v>45500</v>
      </c>
      <c r="O7691" s="4" t="str">
        <f t="shared" si="842"/>
        <v>2024-07</v>
      </c>
      <c r="P7691" s="4" t="str">
        <f t="shared" si="843"/>
        <v>07</v>
      </c>
      <c r="Q7691" s="4" t="str">
        <f t="shared" si="844"/>
        <v>July</v>
      </c>
      <c r="R7691" s="30" t="str">
        <f t="shared" si="845"/>
        <v>27</v>
      </c>
      <c r="W7691" t="str">
        <f t="shared" si="846"/>
        <v>ok</v>
      </c>
    </row>
    <row r="7692" spans="1:23" x14ac:dyDescent="0.3">
      <c r="A7692" t="s">
        <v>7734</v>
      </c>
      <c r="B7692" t="s">
        <v>41</v>
      </c>
      <c r="C7692" t="s">
        <v>42</v>
      </c>
      <c r="D7692" t="s">
        <v>43</v>
      </c>
      <c r="E7692" t="s">
        <v>20</v>
      </c>
      <c r="F7692" t="s">
        <v>15</v>
      </c>
      <c r="G7692" s="5">
        <v>18138.03</v>
      </c>
      <c r="H7692" s="5">
        <f t="shared" si="840"/>
        <v>326.48453999999998</v>
      </c>
      <c r="I7692" s="6">
        <v>1</v>
      </c>
      <c r="J7692" s="6">
        <v>18138.03</v>
      </c>
      <c r="K7692" s="5">
        <f t="shared" si="841"/>
        <v>326.48453999999998</v>
      </c>
      <c r="L7692" s="7">
        <v>1.06</v>
      </c>
      <c r="M7692" s="7">
        <v>2157</v>
      </c>
      <c r="N7692" s="3">
        <v>45483</v>
      </c>
      <c r="O7692" s="4" t="str">
        <f t="shared" si="842"/>
        <v>2024-07</v>
      </c>
      <c r="P7692" s="4" t="str">
        <f t="shared" si="843"/>
        <v>07</v>
      </c>
      <c r="Q7692" s="4" t="str">
        <f t="shared" si="844"/>
        <v>July</v>
      </c>
      <c r="R7692" s="30" t="str">
        <f t="shared" si="845"/>
        <v>10</v>
      </c>
      <c r="W7692" t="str">
        <f t="shared" si="846"/>
        <v>ok</v>
      </c>
    </row>
    <row r="7693" spans="1:23" x14ac:dyDescent="0.3">
      <c r="A7693" t="s">
        <v>7735</v>
      </c>
      <c r="B7693" t="s">
        <v>28</v>
      </c>
      <c r="C7693" t="s">
        <v>29</v>
      </c>
      <c r="D7693" t="s">
        <v>30</v>
      </c>
      <c r="E7693" t="s">
        <v>20</v>
      </c>
      <c r="F7693" t="s">
        <v>60</v>
      </c>
      <c r="G7693" s="5">
        <v>13200.92</v>
      </c>
      <c r="H7693" s="5">
        <f t="shared" si="840"/>
        <v>237.61655999999999</v>
      </c>
      <c r="I7693" s="6">
        <v>1</v>
      </c>
      <c r="J7693" s="6">
        <v>13200.92</v>
      </c>
      <c r="K7693" s="5">
        <f t="shared" si="841"/>
        <v>237.61655999999999</v>
      </c>
      <c r="L7693" s="7">
        <v>3.63</v>
      </c>
      <c r="M7693" s="7">
        <v>3261</v>
      </c>
      <c r="N7693" s="3">
        <v>45389</v>
      </c>
      <c r="O7693" s="4" t="str">
        <f t="shared" si="842"/>
        <v>2024-04</v>
      </c>
      <c r="P7693" s="4" t="str">
        <f t="shared" si="843"/>
        <v>04</v>
      </c>
      <c r="Q7693" s="4" t="str">
        <f t="shared" si="844"/>
        <v>April</v>
      </c>
      <c r="R7693" s="30" t="str">
        <f t="shared" si="845"/>
        <v>07</v>
      </c>
      <c r="W7693" t="str">
        <f t="shared" si="846"/>
        <v>ok</v>
      </c>
    </row>
    <row r="7694" spans="1:23" x14ac:dyDescent="0.3">
      <c r="A7694" t="s">
        <v>7736</v>
      </c>
      <c r="B7694" t="s">
        <v>33</v>
      </c>
      <c r="C7694" t="s">
        <v>12</v>
      </c>
      <c r="D7694" t="s">
        <v>34</v>
      </c>
      <c r="E7694" t="s">
        <v>14</v>
      </c>
      <c r="F7694" t="s">
        <v>60</v>
      </c>
      <c r="G7694" s="5">
        <v>19838.689999999999</v>
      </c>
      <c r="H7694" s="5">
        <f t="shared" si="840"/>
        <v>357.09641999999997</v>
      </c>
      <c r="I7694" s="6">
        <v>3</v>
      </c>
      <c r="J7694" s="6">
        <v>59516.07</v>
      </c>
      <c r="K7694" s="5">
        <f t="shared" si="841"/>
        <v>1071.28926</v>
      </c>
      <c r="L7694" s="7">
        <v>2.72</v>
      </c>
      <c r="M7694" s="7">
        <v>1079</v>
      </c>
      <c r="N7694" s="3">
        <v>45329</v>
      </c>
      <c r="O7694" s="4" t="str">
        <f t="shared" si="842"/>
        <v>2024-02</v>
      </c>
      <c r="P7694" s="4" t="str">
        <f t="shared" si="843"/>
        <v>02</v>
      </c>
      <c r="Q7694" s="4" t="str">
        <f t="shared" si="844"/>
        <v>February</v>
      </c>
      <c r="R7694" s="30" t="str">
        <f t="shared" si="845"/>
        <v>07</v>
      </c>
      <c r="W7694" t="str">
        <f t="shared" si="846"/>
        <v>ok</v>
      </c>
    </row>
    <row r="7695" spans="1:23" x14ac:dyDescent="0.3">
      <c r="A7695" t="s">
        <v>7737</v>
      </c>
      <c r="B7695" t="s">
        <v>28</v>
      </c>
      <c r="C7695" t="s">
        <v>29</v>
      </c>
      <c r="D7695" t="s">
        <v>30</v>
      </c>
      <c r="E7695" t="s">
        <v>45</v>
      </c>
      <c r="F7695" t="s">
        <v>21</v>
      </c>
      <c r="G7695" s="5">
        <v>12124.94</v>
      </c>
      <c r="H7695" s="5">
        <f t="shared" si="840"/>
        <v>218.24892</v>
      </c>
      <c r="I7695" s="6">
        <v>5</v>
      </c>
      <c r="J7695" s="6">
        <v>60624.7</v>
      </c>
      <c r="K7695" s="5">
        <f t="shared" si="841"/>
        <v>1091.2446</v>
      </c>
      <c r="L7695" s="7">
        <v>2.09</v>
      </c>
      <c r="M7695" s="7">
        <v>2109</v>
      </c>
      <c r="N7695" s="3">
        <v>45635</v>
      </c>
      <c r="O7695" s="4" t="str">
        <f t="shared" si="842"/>
        <v>2024-12</v>
      </c>
      <c r="P7695" s="4" t="str">
        <f t="shared" si="843"/>
        <v>12</v>
      </c>
      <c r="Q7695" s="4" t="str">
        <f t="shared" si="844"/>
        <v>December</v>
      </c>
      <c r="R7695" s="30" t="str">
        <f t="shared" si="845"/>
        <v>09</v>
      </c>
      <c r="W7695" t="str">
        <f t="shared" si="846"/>
        <v>ok</v>
      </c>
    </row>
    <row r="7696" spans="1:23" x14ac:dyDescent="0.3">
      <c r="A7696" t="s">
        <v>7738</v>
      </c>
      <c r="B7696" t="s">
        <v>63</v>
      </c>
      <c r="C7696" t="s">
        <v>18</v>
      </c>
      <c r="D7696" t="s">
        <v>64</v>
      </c>
      <c r="E7696" t="s">
        <v>45</v>
      </c>
      <c r="F7696" t="s">
        <v>31</v>
      </c>
      <c r="G7696" s="5">
        <v>10011.56</v>
      </c>
      <c r="H7696" s="5">
        <f t="shared" si="840"/>
        <v>180.20807999999997</v>
      </c>
      <c r="I7696" s="6">
        <v>2</v>
      </c>
      <c r="J7696" s="6">
        <v>20023.12</v>
      </c>
      <c r="K7696" s="5">
        <f t="shared" si="841"/>
        <v>360.41615999999993</v>
      </c>
      <c r="L7696" s="7">
        <v>1.07</v>
      </c>
      <c r="M7696" s="7">
        <v>1574</v>
      </c>
      <c r="N7696" s="3">
        <v>45354</v>
      </c>
      <c r="O7696" s="4" t="str">
        <f t="shared" si="842"/>
        <v>2024-03</v>
      </c>
      <c r="P7696" s="4" t="str">
        <f t="shared" si="843"/>
        <v>03</v>
      </c>
      <c r="Q7696" s="4" t="str">
        <f t="shared" si="844"/>
        <v>March</v>
      </c>
      <c r="R7696" s="30" t="str">
        <f t="shared" si="845"/>
        <v>03</v>
      </c>
      <c r="W7696" t="str">
        <f t="shared" si="846"/>
        <v>ok</v>
      </c>
    </row>
    <row r="7697" spans="1:23" x14ac:dyDescent="0.3">
      <c r="A7697" t="s">
        <v>7739</v>
      </c>
      <c r="B7697" t="s">
        <v>23</v>
      </c>
      <c r="C7697" t="s">
        <v>24</v>
      </c>
      <c r="D7697" t="s">
        <v>25</v>
      </c>
      <c r="E7697" t="s">
        <v>45</v>
      </c>
      <c r="F7697" t="s">
        <v>26</v>
      </c>
      <c r="G7697" s="5">
        <v>14359.22</v>
      </c>
      <c r="H7697" s="5">
        <f t="shared" si="840"/>
        <v>258.46596</v>
      </c>
      <c r="I7697" s="6">
        <v>1</v>
      </c>
      <c r="J7697" s="6">
        <v>14359.22</v>
      </c>
      <c r="K7697" s="5">
        <f t="shared" si="841"/>
        <v>258.46596</v>
      </c>
      <c r="L7697" s="7">
        <v>1.68</v>
      </c>
      <c r="M7697" s="7">
        <v>3861</v>
      </c>
      <c r="N7697" s="3">
        <v>45402</v>
      </c>
      <c r="O7697" s="4" t="str">
        <f t="shared" si="842"/>
        <v>2024-04</v>
      </c>
      <c r="P7697" s="4" t="str">
        <f t="shared" si="843"/>
        <v>04</v>
      </c>
      <c r="Q7697" s="4" t="str">
        <f t="shared" si="844"/>
        <v>April</v>
      </c>
      <c r="R7697" s="30" t="str">
        <f t="shared" si="845"/>
        <v>20</v>
      </c>
      <c r="W7697" t="str">
        <f t="shared" si="846"/>
        <v>ok</v>
      </c>
    </row>
    <row r="7698" spans="1:23" x14ac:dyDescent="0.3">
      <c r="A7698" t="s">
        <v>7740</v>
      </c>
      <c r="B7698" t="s">
        <v>28</v>
      </c>
      <c r="C7698" t="s">
        <v>29</v>
      </c>
      <c r="D7698" t="s">
        <v>30</v>
      </c>
      <c r="E7698" t="s">
        <v>20</v>
      </c>
      <c r="F7698" t="s">
        <v>26</v>
      </c>
      <c r="G7698" s="5">
        <v>1037.56</v>
      </c>
      <c r="H7698" s="5">
        <f t="shared" si="840"/>
        <v>18.676079999999999</v>
      </c>
      <c r="I7698" s="6">
        <v>5</v>
      </c>
      <c r="J7698" s="6">
        <v>5187.8</v>
      </c>
      <c r="K7698" s="5">
        <f t="shared" si="841"/>
        <v>93.380399999999995</v>
      </c>
      <c r="L7698" s="7">
        <v>3.97</v>
      </c>
      <c r="M7698" s="7">
        <v>1722</v>
      </c>
      <c r="N7698" s="3">
        <v>45621</v>
      </c>
      <c r="O7698" s="4" t="str">
        <f t="shared" si="842"/>
        <v>2024-11</v>
      </c>
      <c r="P7698" s="4" t="str">
        <f t="shared" si="843"/>
        <v>11</v>
      </c>
      <c r="Q7698" s="4" t="str">
        <f t="shared" si="844"/>
        <v>November</v>
      </c>
      <c r="R7698" s="30" t="str">
        <f t="shared" si="845"/>
        <v>25</v>
      </c>
      <c r="W7698" t="str">
        <f t="shared" si="846"/>
        <v>ok</v>
      </c>
    </row>
    <row r="7699" spans="1:23" x14ac:dyDescent="0.3">
      <c r="A7699" t="s">
        <v>7741</v>
      </c>
      <c r="B7699" t="s">
        <v>41</v>
      </c>
      <c r="C7699" t="s">
        <v>42</v>
      </c>
      <c r="D7699" t="s">
        <v>43</v>
      </c>
      <c r="E7699" t="s">
        <v>20</v>
      </c>
      <c r="F7699" t="s">
        <v>26</v>
      </c>
      <c r="G7699" s="5">
        <v>7695.32</v>
      </c>
      <c r="H7699" s="5">
        <f t="shared" si="840"/>
        <v>138.51575999999997</v>
      </c>
      <c r="I7699" s="6">
        <v>5</v>
      </c>
      <c r="J7699" s="6">
        <v>38476.6</v>
      </c>
      <c r="K7699" s="5">
        <f t="shared" si="841"/>
        <v>692.57879999999989</v>
      </c>
      <c r="L7699" s="7">
        <v>1.64</v>
      </c>
      <c r="M7699" s="7">
        <v>1222</v>
      </c>
      <c r="N7699" s="3">
        <v>45649</v>
      </c>
      <c r="O7699" s="4" t="str">
        <f t="shared" si="842"/>
        <v>2024-12</v>
      </c>
      <c r="P7699" s="4" t="str">
        <f t="shared" si="843"/>
        <v>12</v>
      </c>
      <c r="Q7699" s="4" t="str">
        <f t="shared" si="844"/>
        <v>December</v>
      </c>
      <c r="R7699" s="30" t="str">
        <f t="shared" si="845"/>
        <v>23</v>
      </c>
      <c r="W7699" t="str">
        <f t="shared" si="846"/>
        <v>ok</v>
      </c>
    </row>
    <row r="7700" spans="1:23" x14ac:dyDescent="0.3">
      <c r="A7700" t="s">
        <v>7742</v>
      </c>
      <c r="B7700" t="s">
        <v>63</v>
      </c>
      <c r="C7700" t="s">
        <v>18</v>
      </c>
      <c r="D7700" t="s">
        <v>64</v>
      </c>
      <c r="E7700" t="s">
        <v>20</v>
      </c>
      <c r="F7700" t="s">
        <v>60</v>
      </c>
      <c r="G7700" s="5">
        <v>14812.67</v>
      </c>
      <c r="H7700" s="5">
        <f t="shared" si="840"/>
        <v>266.62806</v>
      </c>
      <c r="I7700" s="6">
        <v>4</v>
      </c>
      <c r="J7700" s="6">
        <v>59250.68</v>
      </c>
      <c r="K7700" s="5">
        <f t="shared" si="841"/>
        <v>1066.51224</v>
      </c>
      <c r="L7700" s="7">
        <v>2.4300000000000002</v>
      </c>
      <c r="M7700" s="7">
        <v>4410</v>
      </c>
      <c r="N7700" s="3">
        <v>45590</v>
      </c>
      <c r="O7700" s="4" t="str">
        <f t="shared" si="842"/>
        <v>2024-10</v>
      </c>
      <c r="P7700" s="4" t="str">
        <f t="shared" si="843"/>
        <v>10</v>
      </c>
      <c r="Q7700" s="4" t="str">
        <f t="shared" si="844"/>
        <v>October</v>
      </c>
      <c r="R7700" s="30" t="str">
        <f t="shared" si="845"/>
        <v>25</v>
      </c>
      <c r="W7700" t="str">
        <f t="shared" si="846"/>
        <v>ok</v>
      </c>
    </row>
    <row r="7701" spans="1:23" x14ac:dyDescent="0.3">
      <c r="A7701" t="s">
        <v>7743</v>
      </c>
      <c r="B7701" t="s">
        <v>11</v>
      </c>
      <c r="C7701" t="s">
        <v>12</v>
      </c>
      <c r="D7701" t="s">
        <v>13</v>
      </c>
      <c r="E7701" t="s">
        <v>20</v>
      </c>
      <c r="F7701" t="s">
        <v>38</v>
      </c>
      <c r="G7701" s="5">
        <v>2399.23</v>
      </c>
      <c r="H7701" s="5">
        <f t="shared" si="840"/>
        <v>43.186139999999995</v>
      </c>
      <c r="I7701" s="6">
        <v>1</v>
      </c>
      <c r="J7701" s="6">
        <v>2399.23</v>
      </c>
      <c r="K7701" s="5">
        <f t="shared" si="841"/>
        <v>43.186139999999995</v>
      </c>
      <c r="L7701" s="7">
        <v>3.74</v>
      </c>
      <c r="M7701" s="7">
        <v>3859</v>
      </c>
      <c r="N7701" s="3">
        <v>45605</v>
      </c>
      <c r="O7701" s="4" t="str">
        <f t="shared" si="842"/>
        <v>2024-11</v>
      </c>
      <c r="P7701" s="4" t="str">
        <f t="shared" si="843"/>
        <v>11</v>
      </c>
      <c r="Q7701" s="4" t="str">
        <f t="shared" si="844"/>
        <v>November</v>
      </c>
      <c r="R7701" s="30" t="str">
        <f t="shared" si="845"/>
        <v>09</v>
      </c>
      <c r="W7701" t="str">
        <f t="shared" si="846"/>
        <v>ok</v>
      </c>
    </row>
    <row r="7702" spans="1:23" x14ac:dyDescent="0.3">
      <c r="A7702" t="s">
        <v>7744</v>
      </c>
      <c r="B7702" t="s">
        <v>23</v>
      </c>
      <c r="C7702" t="s">
        <v>24</v>
      </c>
      <c r="D7702" t="s">
        <v>25</v>
      </c>
      <c r="E7702" t="s">
        <v>14</v>
      </c>
      <c r="F7702" t="s">
        <v>31</v>
      </c>
      <c r="G7702" s="5">
        <v>2275.89</v>
      </c>
      <c r="H7702" s="5">
        <f t="shared" si="840"/>
        <v>40.966019999999993</v>
      </c>
      <c r="I7702" s="6">
        <v>4</v>
      </c>
      <c r="J7702" s="6">
        <v>9103.56</v>
      </c>
      <c r="K7702" s="5">
        <f t="shared" si="841"/>
        <v>163.86407999999997</v>
      </c>
      <c r="L7702" s="7">
        <v>4.82</v>
      </c>
      <c r="M7702" s="7">
        <v>3834</v>
      </c>
      <c r="N7702" s="3">
        <v>45293</v>
      </c>
      <c r="O7702" s="4" t="str">
        <f t="shared" si="842"/>
        <v>2024-01</v>
      </c>
      <c r="P7702" s="4" t="str">
        <f t="shared" si="843"/>
        <v>01</v>
      </c>
      <c r="Q7702" s="4" t="str">
        <f t="shared" si="844"/>
        <v>January</v>
      </c>
      <c r="R7702" s="30" t="str">
        <f t="shared" si="845"/>
        <v>02</v>
      </c>
      <c r="W7702" t="str">
        <f t="shared" si="846"/>
        <v>ok</v>
      </c>
    </row>
    <row r="7703" spans="1:23" x14ac:dyDescent="0.3">
      <c r="A7703" t="s">
        <v>7745</v>
      </c>
      <c r="B7703" t="s">
        <v>63</v>
      </c>
      <c r="C7703" t="s">
        <v>18</v>
      </c>
      <c r="D7703" t="s">
        <v>64</v>
      </c>
      <c r="E7703" t="s">
        <v>20</v>
      </c>
      <c r="F7703" t="s">
        <v>31</v>
      </c>
      <c r="G7703" s="5">
        <v>777.46</v>
      </c>
      <c r="H7703" s="5">
        <f t="shared" si="840"/>
        <v>13.99428</v>
      </c>
      <c r="I7703" s="6">
        <v>1</v>
      </c>
      <c r="J7703" s="6">
        <v>777.46</v>
      </c>
      <c r="K7703" s="5">
        <f t="shared" si="841"/>
        <v>13.99428</v>
      </c>
      <c r="L7703" s="7">
        <v>3.05</v>
      </c>
      <c r="M7703" s="7">
        <v>510</v>
      </c>
      <c r="N7703" s="3">
        <v>45536</v>
      </c>
      <c r="O7703" s="4" t="str">
        <f t="shared" si="842"/>
        <v>2024-09</v>
      </c>
      <c r="P7703" s="4" t="str">
        <f t="shared" si="843"/>
        <v>09</v>
      </c>
      <c r="Q7703" s="4" t="str">
        <f t="shared" si="844"/>
        <v>September</v>
      </c>
      <c r="R7703" s="30" t="str">
        <f t="shared" si="845"/>
        <v>01</v>
      </c>
      <c r="W7703" t="str">
        <f t="shared" si="846"/>
        <v>ok</v>
      </c>
    </row>
    <row r="7704" spans="1:23" x14ac:dyDescent="0.3">
      <c r="A7704" t="s">
        <v>7746</v>
      </c>
      <c r="B7704" t="s">
        <v>33</v>
      </c>
      <c r="C7704" t="s">
        <v>12</v>
      </c>
      <c r="D7704" t="s">
        <v>34</v>
      </c>
      <c r="E7704" t="s">
        <v>20</v>
      </c>
      <c r="F7704" t="s">
        <v>15</v>
      </c>
      <c r="G7704" s="5">
        <v>6528.44</v>
      </c>
      <c r="H7704" s="5">
        <f t="shared" si="840"/>
        <v>117.51191999999999</v>
      </c>
      <c r="I7704" s="6">
        <v>3</v>
      </c>
      <c r="J7704" s="6">
        <v>19585.32</v>
      </c>
      <c r="K7704" s="5">
        <f t="shared" si="841"/>
        <v>352.53575999999998</v>
      </c>
      <c r="L7704" s="7">
        <v>4.8099999999999996</v>
      </c>
      <c r="M7704" s="7">
        <v>318</v>
      </c>
      <c r="N7704" s="3">
        <v>45594</v>
      </c>
      <c r="O7704" s="4" t="str">
        <f t="shared" si="842"/>
        <v>2024-10</v>
      </c>
      <c r="P7704" s="4" t="str">
        <f t="shared" si="843"/>
        <v>10</v>
      </c>
      <c r="Q7704" s="4" t="str">
        <f t="shared" si="844"/>
        <v>October</v>
      </c>
      <c r="R7704" s="30" t="str">
        <f t="shared" si="845"/>
        <v>29</v>
      </c>
      <c r="W7704" t="str">
        <f t="shared" si="846"/>
        <v>ok</v>
      </c>
    </row>
    <row r="7705" spans="1:23" x14ac:dyDescent="0.3">
      <c r="A7705" t="s">
        <v>7747</v>
      </c>
      <c r="B7705" t="s">
        <v>51</v>
      </c>
      <c r="C7705" t="s">
        <v>29</v>
      </c>
      <c r="D7705" t="s">
        <v>52</v>
      </c>
      <c r="E7705" t="s">
        <v>45</v>
      </c>
      <c r="F7705" t="s">
        <v>21</v>
      </c>
      <c r="G7705" s="5">
        <v>10658.36</v>
      </c>
      <c r="H7705" s="5">
        <f t="shared" si="840"/>
        <v>191.85048</v>
      </c>
      <c r="I7705" s="6">
        <v>1</v>
      </c>
      <c r="J7705" s="6">
        <v>10658.36</v>
      </c>
      <c r="K7705" s="5">
        <f t="shared" si="841"/>
        <v>191.85048</v>
      </c>
      <c r="L7705" s="7">
        <v>3.15</v>
      </c>
      <c r="M7705" s="7">
        <v>4372</v>
      </c>
      <c r="N7705" s="3">
        <v>45647</v>
      </c>
      <c r="O7705" s="4" t="str">
        <f t="shared" si="842"/>
        <v>2024-12</v>
      </c>
      <c r="P7705" s="4" t="str">
        <f t="shared" si="843"/>
        <v>12</v>
      </c>
      <c r="Q7705" s="4" t="str">
        <f t="shared" si="844"/>
        <v>December</v>
      </c>
      <c r="R7705" s="30" t="str">
        <f t="shared" si="845"/>
        <v>21</v>
      </c>
      <c r="W7705" t="str">
        <f t="shared" si="846"/>
        <v>ok</v>
      </c>
    </row>
    <row r="7706" spans="1:23" x14ac:dyDescent="0.3">
      <c r="A7706" t="s">
        <v>7748</v>
      </c>
      <c r="B7706" t="s">
        <v>33</v>
      </c>
      <c r="C7706" t="s">
        <v>12</v>
      </c>
      <c r="D7706" t="s">
        <v>34</v>
      </c>
      <c r="E7706" t="s">
        <v>20</v>
      </c>
      <c r="F7706" t="s">
        <v>38</v>
      </c>
      <c r="G7706" s="5">
        <v>10351.290000000001</v>
      </c>
      <c r="H7706" s="5">
        <f t="shared" si="840"/>
        <v>186.32321999999999</v>
      </c>
      <c r="I7706" s="6">
        <v>4</v>
      </c>
      <c r="J7706" s="6">
        <v>41405.160000000003</v>
      </c>
      <c r="K7706" s="5">
        <f t="shared" si="841"/>
        <v>745.29287999999997</v>
      </c>
      <c r="L7706" s="7">
        <v>3.52</v>
      </c>
      <c r="M7706" s="7">
        <v>341</v>
      </c>
      <c r="N7706" s="3">
        <v>45515</v>
      </c>
      <c r="O7706" s="4" t="str">
        <f t="shared" si="842"/>
        <v>2024-08</v>
      </c>
      <c r="P7706" s="4" t="str">
        <f t="shared" si="843"/>
        <v>08</v>
      </c>
      <c r="Q7706" s="4" t="str">
        <f t="shared" si="844"/>
        <v>August</v>
      </c>
      <c r="R7706" s="30" t="str">
        <f t="shared" si="845"/>
        <v>11</v>
      </c>
      <c r="W7706" t="str">
        <f t="shared" si="846"/>
        <v>ok</v>
      </c>
    </row>
    <row r="7707" spans="1:23" x14ac:dyDescent="0.3">
      <c r="A7707" t="s">
        <v>7749</v>
      </c>
      <c r="B7707" t="s">
        <v>47</v>
      </c>
      <c r="C7707" t="s">
        <v>12</v>
      </c>
      <c r="D7707" t="s">
        <v>48</v>
      </c>
      <c r="E7707" t="s">
        <v>45</v>
      </c>
      <c r="F7707" t="s">
        <v>15</v>
      </c>
      <c r="G7707" s="5">
        <v>7318.81</v>
      </c>
      <c r="H7707" s="5">
        <f t="shared" si="840"/>
        <v>131.73857999999998</v>
      </c>
      <c r="I7707" s="6">
        <v>2</v>
      </c>
      <c r="J7707" s="6">
        <v>14637.62</v>
      </c>
      <c r="K7707" s="5">
        <f t="shared" si="841"/>
        <v>263.47715999999997</v>
      </c>
      <c r="L7707" s="7">
        <v>2.57</v>
      </c>
      <c r="M7707" s="7">
        <v>2727</v>
      </c>
      <c r="N7707" s="3">
        <v>45581</v>
      </c>
      <c r="O7707" s="4" t="str">
        <f t="shared" si="842"/>
        <v>2024-10</v>
      </c>
      <c r="P7707" s="4" t="str">
        <f t="shared" si="843"/>
        <v>10</v>
      </c>
      <c r="Q7707" s="4" t="str">
        <f t="shared" si="844"/>
        <v>October</v>
      </c>
      <c r="R7707" s="30" t="str">
        <f t="shared" si="845"/>
        <v>16</v>
      </c>
      <c r="W7707" t="str">
        <f t="shared" si="846"/>
        <v>ok</v>
      </c>
    </row>
    <row r="7708" spans="1:23" x14ac:dyDescent="0.3">
      <c r="A7708" t="s">
        <v>7750</v>
      </c>
      <c r="B7708" t="s">
        <v>11</v>
      </c>
      <c r="C7708" t="s">
        <v>12</v>
      </c>
      <c r="D7708" t="s">
        <v>13</v>
      </c>
      <c r="E7708" t="s">
        <v>45</v>
      </c>
      <c r="F7708" t="s">
        <v>26</v>
      </c>
      <c r="G7708" s="5">
        <v>13759.8</v>
      </c>
      <c r="H7708" s="5">
        <f t="shared" si="840"/>
        <v>247.67639999999997</v>
      </c>
      <c r="I7708" s="6">
        <v>3</v>
      </c>
      <c r="J7708" s="6">
        <v>41279.4</v>
      </c>
      <c r="K7708" s="5">
        <f t="shared" si="841"/>
        <v>743.02919999999995</v>
      </c>
      <c r="L7708" s="7">
        <v>2.56</v>
      </c>
      <c r="M7708" s="7">
        <v>4675</v>
      </c>
      <c r="N7708" s="3">
        <v>45569</v>
      </c>
      <c r="O7708" s="4" t="str">
        <f t="shared" si="842"/>
        <v>2024-10</v>
      </c>
      <c r="P7708" s="4" t="str">
        <f t="shared" si="843"/>
        <v>10</v>
      </c>
      <c r="Q7708" s="4" t="str">
        <f t="shared" si="844"/>
        <v>October</v>
      </c>
      <c r="R7708" s="30" t="str">
        <f t="shared" si="845"/>
        <v>04</v>
      </c>
      <c r="W7708" t="str">
        <f t="shared" si="846"/>
        <v>ok</v>
      </c>
    </row>
    <row r="7709" spans="1:23" x14ac:dyDescent="0.3">
      <c r="A7709" t="s">
        <v>7751</v>
      </c>
      <c r="B7709" t="s">
        <v>23</v>
      </c>
      <c r="C7709" t="s">
        <v>24</v>
      </c>
      <c r="D7709" t="s">
        <v>25</v>
      </c>
      <c r="E7709" t="s">
        <v>45</v>
      </c>
      <c r="F7709" t="s">
        <v>21</v>
      </c>
      <c r="G7709" s="5">
        <v>635.11</v>
      </c>
      <c r="H7709" s="5">
        <f t="shared" si="840"/>
        <v>11.431979999999999</v>
      </c>
      <c r="I7709" s="6">
        <v>5</v>
      </c>
      <c r="J7709" s="6">
        <v>3175.55</v>
      </c>
      <c r="K7709" s="5">
        <f t="shared" si="841"/>
        <v>57.159899999999993</v>
      </c>
      <c r="L7709" s="7">
        <v>4.42</v>
      </c>
      <c r="M7709" s="7">
        <v>4240</v>
      </c>
      <c r="N7709" s="3">
        <v>45306</v>
      </c>
      <c r="O7709" s="4" t="str">
        <f t="shared" si="842"/>
        <v>2024-01</v>
      </c>
      <c r="P7709" s="4" t="str">
        <f t="shared" si="843"/>
        <v>01</v>
      </c>
      <c r="Q7709" s="4" t="str">
        <f t="shared" si="844"/>
        <v>January</v>
      </c>
      <c r="R7709" s="30" t="str">
        <f t="shared" si="845"/>
        <v>15</v>
      </c>
      <c r="W7709" t="str">
        <f t="shared" si="846"/>
        <v>ok</v>
      </c>
    </row>
    <row r="7710" spans="1:23" x14ac:dyDescent="0.3">
      <c r="A7710" t="s">
        <v>7752</v>
      </c>
      <c r="B7710" t="s">
        <v>33</v>
      </c>
      <c r="C7710" t="s">
        <v>12</v>
      </c>
      <c r="D7710" t="s">
        <v>34</v>
      </c>
      <c r="E7710" t="s">
        <v>20</v>
      </c>
      <c r="F7710" t="s">
        <v>21</v>
      </c>
      <c r="G7710" s="5">
        <v>11504.13</v>
      </c>
      <c r="H7710" s="5">
        <f t="shared" si="840"/>
        <v>207.07433999999998</v>
      </c>
      <c r="I7710" s="6">
        <v>5</v>
      </c>
      <c r="J7710" s="6">
        <v>57520.65</v>
      </c>
      <c r="K7710" s="5">
        <f t="shared" si="841"/>
        <v>1035.3716999999999</v>
      </c>
      <c r="L7710" s="7">
        <v>3.8</v>
      </c>
      <c r="M7710" s="7">
        <v>471</v>
      </c>
      <c r="N7710" s="3">
        <v>45502</v>
      </c>
      <c r="O7710" s="4" t="str">
        <f t="shared" si="842"/>
        <v>2024-07</v>
      </c>
      <c r="P7710" s="4" t="str">
        <f t="shared" si="843"/>
        <v>07</v>
      </c>
      <c r="Q7710" s="4" t="str">
        <f t="shared" si="844"/>
        <v>July</v>
      </c>
      <c r="R7710" s="30" t="str">
        <f t="shared" si="845"/>
        <v>29</v>
      </c>
      <c r="W7710" t="str">
        <f t="shared" si="846"/>
        <v>ok</v>
      </c>
    </row>
    <row r="7711" spans="1:23" x14ac:dyDescent="0.3">
      <c r="A7711" t="s">
        <v>7753</v>
      </c>
      <c r="B7711" t="s">
        <v>63</v>
      </c>
      <c r="C7711" t="s">
        <v>18</v>
      </c>
      <c r="D7711" t="s">
        <v>64</v>
      </c>
      <c r="E7711" t="s">
        <v>20</v>
      </c>
      <c r="F7711" t="s">
        <v>31</v>
      </c>
      <c r="G7711" s="5">
        <v>16900.91</v>
      </c>
      <c r="H7711" s="5">
        <f t="shared" si="840"/>
        <v>304.21637999999996</v>
      </c>
      <c r="I7711" s="6">
        <v>3</v>
      </c>
      <c r="J7711" s="6">
        <v>50702.73</v>
      </c>
      <c r="K7711" s="5">
        <f t="shared" si="841"/>
        <v>912.64913999999987</v>
      </c>
      <c r="L7711" s="7">
        <v>2.95</v>
      </c>
      <c r="M7711" s="7">
        <v>944</v>
      </c>
      <c r="N7711" s="3">
        <v>45436</v>
      </c>
      <c r="O7711" s="4" t="str">
        <f t="shared" si="842"/>
        <v>2024-05</v>
      </c>
      <c r="P7711" s="4" t="str">
        <f t="shared" si="843"/>
        <v>05</v>
      </c>
      <c r="Q7711" s="4" t="str">
        <f t="shared" si="844"/>
        <v>May</v>
      </c>
      <c r="R7711" s="30" t="str">
        <f t="shared" si="845"/>
        <v>24</v>
      </c>
      <c r="W7711" t="str">
        <f t="shared" si="846"/>
        <v>ok</v>
      </c>
    </row>
    <row r="7712" spans="1:23" x14ac:dyDescent="0.3">
      <c r="A7712" t="s">
        <v>7754</v>
      </c>
      <c r="B7712" t="s">
        <v>33</v>
      </c>
      <c r="C7712" t="s">
        <v>12</v>
      </c>
      <c r="D7712" t="s">
        <v>34</v>
      </c>
      <c r="E7712" t="s">
        <v>45</v>
      </c>
      <c r="F7712" t="s">
        <v>15</v>
      </c>
      <c r="G7712" s="5">
        <v>9029.24</v>
      </c>
      <c r="H7712" s="5">
        <f t="shared" si="840"/>
        <v>162.52631999999997</v>
      </c>
      <c r="I7712" s="6">
        <v>1</v>
      </c>
      <c r="J7712" s="6">
        <v>9029.24</v>
      </c>
      <c r="K7712" s="5">
        <f t="shared" si="841"/>
        <v>162.52631999999997</v>
      </c>
      <c r="L7712" s="7">
        <v>3.9</v>
      </c>
      <c r="M7712" s="7">
        <v>1589</v>
      </c>
      <c r="N7712" s="3">
        <v>45302</v>
      </c>
      <c r="O7712" s="4" t="str">
        <f t="shared" si="842"/>
        <v>2024-01</v>
      </c>
      <c r="P7712" s="4" t="str">
        <f t="shared" si="843"/>
        <v>01</v>
      </c>
      <c r="Q7712" s="4" t="str">
        <f t="shared" si="844"/>
        <v>January</v>
      </c>
      <c r="R7712" s="30" t="str">
        <f t="shared" si="845"/>
        <v>11</v>
      </c>
      <c r="W7712" t="str">
        <f t="shared" si="846"/>
        <v>ok</v>
      </c>
    </row>
    <row r="7713" spans="1:23" x14ac:dyDescent="0.3">
      <c r="A7713" t="s">
        <v>7755</v>
      </c>
      <c r="B7713" t="s">
        <v>11</v>
      </c>
      <c r="C7713" t="s">
        <v>12</v>
      </c>
      <c r="D7713" t="s">
        <v>13</v>
      </c>
      <c r="E7713" t="s">
        <v>20</v>
      </c>
      <c r="F7713" t="s">
        <v>38</v>
      </c>
      <c r="G7713" s="5">
        <v>17509.88</v>
      </c>
      <c r="H7713" s="5">
        <f t="shared" si="840"/>
        <v>315.17784</v>
      </c>
      <c r="I7713" s="6">
        <v>4</v>
      </c>
      <c r="J7713" s="6">
        <v>70039.520000000004</v>
      </c>
      <c r="K7713" s="5">
        <f t="shared" si="841"/>
        <v>1260.71136</v>
      </c>
      <c r="L7713" s="7">
        <v>1.84</v>
      </c>
      <c r="M7713" s="7">
        <v>4935</v>
      </c>
      <c r="N7713" s="3">
        <v>45474</v>
      </c>
      <c r="O7713" s="4" t="str">
        <f t="shared" si="842"/>
        <v>2024-07</v>
      </c>
      <c r="P7713" s="4" t="str">
        <f t="shared" si="843"/>
        <v>07</v>
      </c>
      <c r="Q7713" s="4" t="str">
        <f t="shared" si="844"/>
        <v>July</v>
      </c>
      <c r="R7713" s="30" t="str">
        <f t="shared" si="845"/>
        <v>01</v>
      </c>
      <c r="W7713" t="str">
        <f t="shared" si="846"/>
        <v>ok</v>
      </c>
    </row>
    <row r="7714" spans="1:23" x14ac:dyDescent="0.3">
      <c r="A7714" t="s">
        <v>7756</v>
      </c>
      <c r="B7714" t="s">
        <v>11</v>
      </c>
      <c r="C7714" t="s">
        <v>12</v>
      </c>
      <c r="D7714" t="s">
        <v>13</v>
      </c>
      <c r="E7714" t="s">
        <v>14</v>
      </c>
      <c r="F7714" t="s">
        <v>60</v>
      </c>
      <c r="G7714" s="5">
        <v>15128.53</v>
      </c>
      <c r="H7714" s="5">
        <f t="shared" si="840"/>
        <v>272.31353999999999</v>
      </c>
      <c r="I7714" s="6">
        <v>1</v>
      </c>
      <c r="J7714" s="6">
        <v>15128.53</v>
      </c>
      <c r="K7714" s="5">
        <f t="shared" si="841"/>
        <v>272.31353999999999</v>
      </c>
      <c r="L7714" s="7">
        <v>1.35</v>
      </c>
      <c r="M7714" s="7">
        <v>721</v>
      </c>
      <c r="N7714" s="3">
        <v>45565</v>
      </c>
      <c r="O7714" s="4" t="str">
        <f t="shared" si="842"/>
        <v>2024-09</v>
      </c>
      <c r="P7714" s="4" t="str">
        <f t="shared" si="843"/>
        <v>09</v>
      </c>
      <c r="Q7714" s="4" t="str">
        <f t="shared" si="844"/>
        <v>September</v>
      </c>
      <c r="R7714" s="30" t="str">
        <f t="shared" si="845"/>
        <v>30</v>
      </c>
      <c r="W7714" t="str">
        <f t="shared" si="846"/>
        <v>ok</v>
      </c>
    </row>
    <row r="7715" spans="1:23" x14ac:dyDescent="0.3">
      <c r="A7715" t="s">
        <v>7757</v>
      </c>
      <c r="B7715" t="s">
        <v>17</v>
      </c>
      <c r="C7715" t="s">
        <v>18</v>
      </c>
      <c r="D7715" t="s">
        <v>19</v>
      </c>
      <c r="E7715" t="s">
        <v>20</v>
      </c>
      <c r="F7715" t="s">
        <v>60</v>
      </c>
      <c r="G7715" s="5">
        <v>2150.6799999999998</v>
      </c>
      <c r="H7715" s="5">
        <f t="shared" si="840"/>
        <v>38.712239999999994</v>
      </c>
      <c r="I7715" s="6">
        <v>2</v>
      </c>
      <c r="J7715" s="6">
        <v>4301.3599999999997</v>
      </c>
      <c r="K7715" s="5">
        <f t="shared" si="841"/>
        <v>77.424479999999988</v>
      </c>
      <c r="L7715" s="7">
        <v>1.29</v>
      </c>
      <c r="M7715" s="7">
        <v>3985</v>
      </c>
      <c r="N7715" s="3">
        <v>45378</v>
      </c>
      <c r="O7715" s="4" t="str">
        <f t="shared" si="842"/>
        <v>2024-03</v>
      </c>
      <c r="P7715" s="4" t="str">
        <f t="shared" si="843"/>
        <v>03</v>
      </c>
      <c r="Q7715" s="4" t="str">
        <f t="shared" si="844"/>
        <v>March</v>
      </c>
      <c r="R7715" s="30" t="str">
        <f t="shared" si="845"/>
        <v>27</v>
      </c>
      <c r="W7715" t="str">
        <f t="shared" si="846"/>
        <v>ok</v>
      </c>
    </row>
    <row r="7716" spans="1:23" x14ac:dyDescent="0.3">
      <c r="A7716" t="s">
        <v>7758</v>
      </c>
      <c r="B7716" t="s">
        <v>63</v>
      </c>
      <c r="C7716" t="s">
        <v>18</v>
      </c>
      <c r="D7716" t="s">
        <v>64</v>
      </c>
      <c r="E7716" t="s">
        <v>14</v>
      </c>
      <c r="F7716" t="s">
        <v>15</v>
      </c>
      <c r="G7716" s="5">
        <v>9757.7099999999991</v>
      </c>
      <c r="H7716" s="5">
        <f t="shared" si="840"/>
        <v>175.63877999999997</v>
      </c>
      <c r="I7716" s="6">
        <v>5</v>
      </c>
      <c r="J7716" s="6">
        <v>48788.55</v>
      </c>
      <c r="K7716" s="5">
        <f t="shared" si="841"/>
        <v>878.19389999999987</v>
      </c>
      <c r="L7716" s="7">
        <v>2.58</v>
      </c>
      <c r="M7716" s="7">
        <v>1232</v>
      </c>
      <c r="N7716" s="3">
        <v>45485</v>
      </c>
      <c r="O7716" s="4" t="str">
        <f t="shared" si="842"/>
        <v>2024-07</v>
      </c>
      <c r="P7716" s="4" t="str">
        <f t="shared" si="843"/>
        <v>07</v>
      </c>
      <c r="Q7716" s="4" t="str">
        <f t="shared" si="844"/>
        <v>July</v>
      </c>
      <c r="R7716" s="30" t="str">
        <f t="shared" si="845"/>
        <v>12</v>
      </c>
      <c r="W7716" t="str">
        <f t="shared" si="846"/>
        <v>ok</v>
      </c>
    </row>
    <row r="7717" spans="1:23" x14ac:dyDescent="0.3">
      <c r="A7717" t="s">
        <v>7759</v>
      </c>
      <c r="B7717" t="s">
        <v>23</v>
      </c>
      <c r="C7717" t="s">
        <v>24</v>
      </c>
      <c r="D7717" t="s">
        <v>25</v>
      </c>
      <c r="E7717" t="s">
        <v>20</v>
      </c>
      <c r="F7717" t="s">
        <v>38</v>
      </c>
      <c r="G7717" s="5">
        <v>6631.28</v>
      </c>
      <c r="H7717" s="5">
        <f t="shared" si="840"/>
        <v>119.36303999999998</v>
      </c>
      <c r="I7717" s="6">
        <v>1</v>
      </c>
      <c r="J7717" s="6">
        <v>6631.28</v>
      </c>
      <c r="K7717" s="5">
        <f t="shared" si="841"/>
        <v>119.36303999999998</v>
      </c>
      <c r="L7717" s="7">
        <v>1.44</v>
      </c>
      <c r="M7717" s="7">
        <v>1830</v>
      </c>
      <c r="N7717" s="3">
        <v>45423</v>
      </c>
      <c r="O7717" s="4" t="str">
        <f t="shared" si="842"/>
        <v>2024-05</v>
      </c>
      <c r="P7717" s="4" t="str">
        <f t="shared" si="843"/>
        <v>05</v>
      </c>
      <c r="Q7717" s="4" t="str">
        <f t="shared" si="844"/>
        <v>May</v>
      </c>
      <c r="R7717" s="30" t="str">
        <f t="shared" si="845"/>
        <v>11</v>
      </c>
      <c r="W7717" t="str">
        <f t="shared" si="846"/>
        <v>ok</v>
      </c>
    </row>
    <row r="7718" spans="1:23" x14ac:dyDescent="0.3">
      <c r="A7718" t="s">
        <v>7760</v>
      </c>
      <c r="B7718" t="s">
        <v>23</v>
      </c>
      <c r="C7718" t="s">
        <v>24</v>
      </c>
      <c r="D7718" t="s">
        <v>25</v>
      </c>
      <c r="E7718" t="s">
        <v>45</v>
      </c>
      <c r="F7718" t="s">
        <v>31</v>
      </c>
      <c r="G7718" s="5">
        <v>17282.330000000002</v>
      </c>
      <c r="H7718" s="5">
        <f t="shared" si="840"/>
        <v>311.08194000000003</v>
      </c>
      <c r="I7718" s="6">
        <v>2</v>
      </c>
      <c r="J7718" s="6">
        <v>34564.660000000003</v>
      </c>
      <c r="K7718" s="5">
        <f t="shared" si="841"/>
        <v>622.16388000000006</v>
      </c>
      <c r="L7718" s="7">
        <v>2.0699999999999998</v>
      </c>
      <c r="M7718" s="7">
        <v>943</v>
      </c>
      <c r="N7718" s="3">
        <v>45464</v>
      </c>
      <c r="O7718" s="4" t="str">
        <f t="shared" si="842"/>
        <v>2024-06</v>
      </c>
      <c r="P7718" s="4" t="str">
        <f t="shared" si="843"/>
        <v>06</v>
      </c>
      <c r="Q7718" s="4" t="str">
        <f t="shared" si="844"/>
        <v>June</v>
      </c>
      <c r="R7718" s="30" t="str">
        <f t="shared" si="845"/>
        <v>21</v>
      </c>
      <c r="W7718" t="str">
        <f t="shared" si="846"/>
        <v>ok</v>
      </c>
    </row>
    <row r="7719" spans="1:23" x14ac:dyDescent="0.3">
      <c r="A7719" t="s">
        <v>7761</v>
      </c>
      <c r="B7719" t="s">
        <v>17</v>
      </c>
      <c r="C7719" t="s">
        <v>18</v>
      </c>
      <c r="D7719" t="s">
        <v>19</v>
      </c>
      <c r="E7719" t="s">
        <v>45</v>
      </c>
      <c r="F7719" t="s">
        <v>38</v>
      </c>
      <c r="G7719" s="5">
        <v>5978</v>
      </c>
      <c r="H7719" s="5">
        <f t="shared" si="840"/>
        <v>107.60399999999998</v>
      </c>
      <c r="I7719" s="6">
        <v>1</v>
      </c>
      <c r="J7719" s="6">
        <v>5978</v>
      </c>
      <c r="K7719" s="5">
        <f t="shared" si="841"/>
        <v>107.60399999999998</v>
      </c>
      <c r="L7719" s="7">
        <v>3.13</v>
      </c>
      <c r="M7719" s="7">
        <v>2348</v>
      </c>
      <c r="N7719" s="3">
        <v>45315</v>
      </c>
      <c r="O7719" s="4" t="str">
        <f t="shared" si="842"/>
        <v>2024-01</v>
      </c>
      <c r="P7719" s="4" t="str">
        <f t="shared" si="843"/>
        <v>01</v>
      </c>
      <c r="Q7719" s="4" t="str">
        <f t="shared" si="844"/>
        <v>January</v>
      </c>
      <c r="R7719" s="30" t="str">
        <f t="shared" si="845"/>
        <v>24</v>
      </c>
      <c r="W7719" t="str">
        <f t="shared" si="846"/>
        <v>ok</v>
      </c>
    </row>
    <row r="7720" spans="1:23" x14ac:dyDescent="0.3">
      <c r="A7720" t="s">
        <v>7762</v>
      </c>
      <c r="B7720" t="s">
        <v>28</v>
      </c>
      <c r="C7720" t="s">
        <v>29</v>
      </c>
      <c r="D7720" t="s">
        <v>30</v>
      </c>
      <c r="E7720" t="s">
        <v>20</v>
      </c>
      <c r="F7720" t="s">
        <v>15</v>
      </c>
      <c r="G7720" s="5">
        <v>149.85</v>
      </c>
      <c r="H7720" s="5">
        <f t="shared" si="840"/>
        <v>2.6972999999999998</v>
      </c>
      <c r="I7720" s="6">
        <v>5</v>
      </c>
      <c r="J7720" s="6">
        <v>749.25</v>
      </c>
      <c r="K7720" s="5">
        <f t="shared" si="841"/>
        <v>13.486499999999999</v>
      </c>
      <c r="L7720" s="7">
        <v>2.73</v>
      </c>
      <c r="M7720" s="7">
        <v>4992</v>
      </c>
      <c r="N7720" s="3">
        <v>45593</v>
      </c>
      <c r="O7720" s="4" t="str">
        <f t="shared" si="842"/>
        <v>2024-10</v>
      </c>
      <c r="P7720" s="4" t="str">
        <f t="shared" si="843"/>
        <v>10</v>
      </c>
      <c r="Q7720" s="4" t="str">
        <f t="shared" si="844"/>
        <v>October</v>
      </c>
      <c r="R7720" s="30" t="str">
        <f t="shared" si="845"/>
        <v>28</v>
      </c>
      <c r="W7720" t="str">
        <f t="shared" si="846"/>
        <v>ok</v>
      </c>
    </row>
    <row r="7721" spans="1:23" x14ac:dyDescent="0.3">
      <c r="A7721" t="s">
        <v>7763</v>
      </c>
      <c r="B7721" t="s">
        <v>51</v>
      </c>
      <c r="C7721" t="s">
        <v>29</v>
      </c>
      <c r="D7721" t="s">
        <v>52</v>
      </c>
      <c r="E7721" t="s">
        <v>14</v>
      </c>
      <c r="F7721" t="s">
        <v>38</v>
      </c>
      <c r="G7721" s="5">
        <v>8372.7800000000007</v>
      </c>
      <c r="H7721" s="5">
        <f t="shared" si="840"/>
        <v>150.71003999999999</v>
      </c>
      <c r="I7721" s="6">
        <v>4</v>
      </c>
      <c r="J7721" s="6">
        <v>33491.120000000003</v>
      </c>
      <c r="K7721" s="5">
        <f t="shared" si="841"/>
        <v>602.84015999999997</v>
      </c>
      <c r="L7721" s="7">
        <v>1.8</v>
      </c>
      <c r="M7721" s="7">
        <v>1147</v>
      </c>
      <c r="N7721" s="3">
        <v>45373</v>
      </c>
      <c r="O7721" s="4" t="str">
        <f t="shared" si="842"/>
        <v>2024-03</v>
      </c>
      <c r="P7721" s="4" t="str">
        <f t="shared" si="843"/>
        <v>03</v>
      </c>
      <c r="Q7721" s="4" t="str">
        <f t="shared" si="844"/>
        <v>March</v>
      </c>
      <c r="R7721" s="30" t="str">
        <f t="shared" si="845"/>
        <v>22</v>
      </c>
      <c r="W7721" t="str">
        <f t="shared" si="846"/>
        <v>ok</v>
      </c>
    </row>
    <row r="7722" spans="1:23" x14ac:dyDescent="0.3">
      <c r="A7722" t="s">
        <v>7764</v>
      </c>
      <c r="B7722" t="s">
        <v>17</v>
      </c>
      <c r="C7722" t="s">
        <v>18</v>
      </c>
      <c r="D7722" t="s">
        <v>19</v>
      </c>
      <c r="E7722" t="s">
        <v>14</v>
      </c>
      <c r="F7722" t="s">
        <v>21</v>
      </c>
      <c r="G7722" s="5">
        <v>8086.8</v>
      </c>
      <c r="H7722" s="5">
        <f t="shared" si="840"/>
        <v>145.5624</v>
      </c>
      <c r="I7722" s="6">
        <v>3</v>
      </c>
      <c r="J7722" s="6">
        <v>24260.400000000001</v>
      </c>
      <c r="K7722" s="5">
        <f t="shared" si="841"/>
        <v>436.68719999999996</v>
      </c>
      <c r="L7722" s="7">
        <v>4.17</v>
      </c>
      <c r="M7722" s="7">
        <v>192</v>
      </c>
      <c r="N7722" s="3">
        <v>45571</v>
      </c>
      <c r="O7722" s="4" t="str">
        <f t="shared" si="842"/>
        <v>2024-10</v>
      </c>
      <c r="P7722" s="4" t="str">
        <f t="shared" si="843"/>
        <v>10</v>
      </c>
      <c r="Q7722" s="4" t="str">
        <f t="shared" si="844"/>
        <v>October</v>
      </c>
      <c r="R7722" s="30" t="str">
        <f t="shared" si="845"/>
        <v>06</v>
      </c>
      <c r="W7722" t="str">
        <f t="shared" si="846"/>
        <v>ok</v>
      </c>
    </row>
    <row r="7723" spans="1:23" x14ac:dyDescent="0.3">
      <c r="A7723" t="s">
        <v>7765</v>
      </c>
      <c r="B7723" t="s">
        <v>17</v>
      </c>
      <c r="C7723" t="s">
        <v>18</v>
      </c>
      <c r="D7723" t="s">
        <v>19</v>
      </c>
      <c r="E7723" t="s">
        <v>14</v>
      </c>
      <c r="F7723" t="s">
        <v>38</v>
      </c>
      <c r="G7723" s="5">
        <v>13945.75</v>
      </c>
      <c r="H7723" s="5">
        <f t="shared" si="840"/>
        <v>251.02349999999998</v>
      </c>
      <c r="I7723" s="6">
        <v>5</v>
      </c>
      <c r="J7723" s="6">
        <v>69728.75</v>
      </c>
      <c r="K7723" s="5">
        <f t="shared" si="841"/>
        <v>1255.1174999999998</v>
      </c>
      <c r="L7723" s="7">
        <v>1.89</v>
      </c>
      <c r="M7723" s="7">
        <v>2006</v>
      </c>
      <c r="N7723" s="3">
        <v>45402</v>
      </c>
      <c r="O7723" s="4" t="str">
        <f t="shared" si="842"/>
        <v>2024-04</v>
      </c>
      <c r="P7723" s="4" t="str">
        <f t="shared" si="843"/>
        <v>04</v>
      </c>
      <c r="Q7723" s="4" t="str">
        <f t="shared" si="844"/>
        <v>April</v>
      </c>
      <c r="R7723" s="30" t="str">
        <f t="shared" si="845"/>
        <v>20</v>
      </c>
      <c r="W7723" t="str">
        <f t="shared" si="846"/>
        <v>ok</v>
      </c>
    </row>
    <row r="7724" spans="1:23" x14ac:dyDescent="0.3">
      <c r="A7724" t="s">
        <v>7766</v>
      </c>
      <c r="B7724" t="s">
        <v>11</v>
      </c>
      <c r="C7724" t="s">
        <v>12</v>
      </c>
      <c r="D7724" t="s">
        <v>13</v>
      </c>
      <c r="E7724" t="s">
        <v>45</v>
      </c>
      <c r="F7724" t="s">
        <v>26</v>
      </c>
      <c r="G7724" s="5">
        <v>9816.56</v>
      </c>
      <c r="H7724" s="5">
        <f t="shared" si="840"/>
        <v>176.69807999999998</v>
      </c>
      <c r="I7724" s="6">
        <v>4</v>
      </c>
      <c r="J7724" s="6">
        <v>39266.239999999998</v>
      </c>
      <c r="K7724" s="5">
        <f t="shared" si="841"/>
        <v>706.7923199999999</v>
      </c>
      <c r="L7724" s="7">
        <v>2.48</v>
      </c>
      <c r="M7724" s="7">
        <v>1060</v>
      </c>
      <c r="N7724" s="3">
        <v>45321</v>
      </c>
      <c r="O7724" s="4" t="str">
        <f t="shared" si="842"/>
        <v>2024-01</v>
      </c>
      <c r="P7724" s="4" t="str">
        <f t="shared" si="843"/>
        <v>01</v>
      </c>
      <c r="Q7724" s="4" t="str">
        <f t="shared" si="844"/>
        <v>January</v>
      </c>
      <c r="R7724" s="30" t="str">
        <f t="shared" si="845"/>
        <v>30</v>
      </c>
      <c r="W7724" t="str">
        <f t="shared" si="846"/>
        <v>ok</v>
      </c>
    </row>
    <row r="7725" spans="1:23" x14ac:dyDescent="0.3">
      <c r="A7725" t="s">
        <v>7767</v>
      </c>
      <c r="B7725" t="s">
        <v>33</v>
      </c>
      <c r="C7725" t="s">
        <v>12</v>
      </c>
      <c r="D7725" t="s">
        <v>34</v>
      </c>
      <c r="E7725" t="s">
        <v>45</v>
      </c>
      <c r="F7725" t="s">
        <v>21</v>
      </c>
      <c r="G7725" s="5">
        <v>1600.83</v>
      </c>
      <c r="H7725" s="5">
        <f t="shared" si="840"/>
        <v>28.814939999999996</v>
      </c>
      <c r="I7725" s="6">
        <v>3</v>
      </c>
      <c r="J7725" s="6">
        <v>4802.49</v>
      </c>
      <c r="K7725" s="5">
        <f t="shared" si="841"/>
        <v>86.444819999999993</v>
      </c>
      <c r="L7725" s="7">
        <v>3.74</v>
      </c>
      <c r="M7725" s="7">
        <v>306</v>
      </c>
      <c r="N7725" s="3">
        <v>45499</v>
      </c>
      <c r="O7725" s="4" t="str">
        <f t="shared" si="842"/>
        <v>2024-07</v>
      </c>
      <c r="P7725" s="4" t="str">
        <f t="shared" si="843"/>
        <v>07</v>
      </c>
      <c r="Q7725" s="4" t="str">
        <f t="shared" si="844"/>
        <v>July</v>
      </c>
      <c r="R7725" s="30" t="str">
        <f t="shared" si="845"/>
        <v>26</v>
      </c>
      <c r="W7725" t="str">
        <f t="shared" si="846"/>
        <v>ok</v>
      </c>
    </row>
    <row r="7726" spans="1:23" x14ac:dyDescent="0.3">
      <c r="A7726" t="s">
        <v>7768</v>
      </c>
      <c r="B7726" t="s">
        <v>51</v>
      </c>
      <c r="C7726" t="s">
        <v>29</v>
      </c>
      <c r="D7726" t="s">
        <v>52</v>
      </c>
      <c r="E7726" t="s">
        <v>20</v>
      </c>
      <c r="F7726" t="s">
        <v>31</v>
      </c>
      <c r="G7726" s="5">
        <v>5344.03</v>
      </c>
      <c r="H7726" s="5">
        <f t="shared" si="840"/>
        <v>96.192539999999994</v>
      </c>
      <c r="I7726" s="6">
        <v>1</v>
      </c>
      <c r="J7726" s="6">
        <v>5344.03</v>
      </c>
      <c r="K7726" s="5">
        <f t="shared" si="841"/>
        <v>96.192539999999994</v>
      </c>
      <c r="L7726" s="7">
        <v>2.74</v>
      </c>
      <c r="M7726" s="7">
        <v>2264</v>
      </c>
      <c r="N7726" s="3">
        <v>45385</v>
      </c>
      <c r="O7726" s="4" t="str">
        <f t="shared" si="842"/>
        <v>2024-04</v>
      </c>
      <c r="P7726" s="4" t="str">
        <f t="shared" si="843"/>
        <v>04</v>
      </c>
      <c r="Q7726" s="4" t="str">
        <f t="shared" si="844"/>
        <v>April</v>
      </c>
      <c r="R7726" s="30" t="str">
        <f t="shared" si="845"/>
        <v>03</v>
      </c>
      <c r="W7726" t="str">
        <f t="shared" si="846"/>
        <v>ok</v>
      </c>
    </row>
    <row r="7727" spans="1:23" x14ac:dyDescent="0.3">
      <c r="A7727" t="s">
        <v>7769</v>
      </c>
      <c r="B7727" t="s">
        <v>23</v>
      </c>
      <c r="C7727" t="s">
        <v>24</v>
      </c>
      <c r="D7727" t="s">
        <v>25</v>
      </c>
      <c r="E7727" t="s">
        <v>45</v>
      </c>
      <c r="F7727" t="s">
        <v>38</v>
      </c>
      <c r="G7727" s="5">
        <v>13991.58</v>
      </c>
      <c r="H7727" s="5">
        <f t="shared" si="840"/>
        <v>251.84843999999998</v>
      </c>
      <c r="I7727" s="6">
        <v>1</v>
      </c>
      <c r="J7727" s="6">
        <v>13991.58</v>
      </c>
      <c r="K7727" s="5">
        <f t="shared" si="841"/>
        <v>251.84843999999998</v>
      </c>
      <c r="L7727" s="7">
        <v>2.2200000000000002</v>
      </c>
      <c r="M7727" s="7">
        <v>2111</v>
      </c>
      <c r="N7727" s="3">
        <v>45381</v>
      </c>
      <c r="O7727" s="4" t="str">
        <f t="shared" si="842"/>
        <v>2024-03</v>
      </c>
      <c r="P7727" s="4" t="str">
        <f t="shared" si="843"/>
        <v>03</v>
      </c>
      <c r="Q7727" s="4" t="str">
        <f t="shared" si="844"/>
        <v>March</v>
      </c>
      <c r="R7727" s="30" t="str">
        <f t="shared" si="845"/>
        <v>30</v>
      </c>
      <c r="W7727" t="str">
        <f t="shared" si="846"/>
        <v>ok</v>
      </c>
    </row>
    <row r="7728" spans="1:23" x14ac:dyDescent="0.3">
      <c r="A7728" t="s">
        <v>7770</v>
      </c>
      <c r="B7728" t="s">
        <v>47</v>
      </c>
      <c r="C7728" t="s">
        <v>12</v>
      </c>
      <c r="D7728" t="s">
        <v>48</v>
      </c>
      <c r="E7728" t="s">
        <v>20</v>
      </c>
      <c r="F7728" t="s">
        <v>31</v>
      </c>
      <c r="G7728" s="5">
        <v>3910.15</v>
      </c>
      <c r="H7728" s="5">
        <f t="shared" si="840"/>
        <v>70.3827</v>
      </c>
      <c r="I7728" s="6">
        <v>2</v>
      </c>
      <c r="J7728" s="6">
        <v>7820.3</v>
      </c>
      <c r="K7728" s="5">
        <f t="shared" si="841"/>
        <v>140.7654</v>
      </c>
      <c r="L7728" s="7">
        <v>3.23</v>
      </c>
      <c r="M7728" s="7">
        <v>4770</v>
      </c>
      <c r="N7728" s="3">
        <v>45357</v>
      </c>
      <c r="O7728" s="4" t="str">
        <f t="shared" si="842"/>
        <v>2024-03</v>
      </c>
      <c r="P7728" s="4" t="str">
        <f t="shared" si="843"/>
        <v>03</v>
      </c>
      <c r="Q7728" s="4" t="str">
        <f t="shared" si="844"/>
        <v>March</v>
      </c>
      <c r="R7728" s="30" t="str">
        <f t="shared" si="845"/>
        <v>06</v>
      </c>
      <c r="W7728" t="str">
        <f t="shared" si="846"/>
        <v>ok</v>
      </c>
    </row>
    <row r="7729" spans="1:23" x14ac:dyDescent="0.3">
      <c r="A7729" t="s">
        <v>7771</v>
      </c>
      <c r="B7729" t="s">
        <v>41</v>
      </c>
      <c r="C7729" t="s">
        <v>42</v>
      </c>
      <c r="D7729" t="s">
        <v>43</v>
      </c>
      <c r="E7729" t="s">
        <v>20</v>
      </c>
      <c r="F7729" t="s">
        <v>60</v>
      </c>
      <c r="G7729" s="5">
        <v>4094.04</v>
      </c>
      <c r="H7729" s="5">
        <f t="shared" si="840"/>
        <v>73.692719999999994</v>
      </c>
      <c r="I7729" s="6">
        <v>4</v>
      </c>
      <c r="J7729" s="6">
        <v>16376.16</v>
      </c>
      <c r="K7729" s="5">
        <f t="shared" si="841"/>
        <v>294.77087999999998</v>
      </c>
      <c r="L7729" s="7">
        <v>4.07</v>
      </c>
      <c r="M7729" s="7">
        <v>1664</v>
      </c>
      <c r="N7729" s="3">
        <v>45633</v>
      </c>
      <c r="O7729" s="4" t="str">
        <f t="shared" si="842"/>
        <v>2024-12</v>
      </c>
      <c r="P7729" s="4" t="str">
        <f t="shared" si="843"/>
        <v>12</v>
      </c>
      <c r="Q7729" s="4" t="str">
        <f t="shared" si="844"/>
        <v>December</v>
      </c>
      <c r="R7729" s="30" t="str">
        <f t="shared" si="845"/>
        <v>07</v>
      </c>
      <c r="W7729" t="str">
        <f t="shared" si="846"/>
        <v>ok</v>
      </c>
    </row>
    <row r="7730" spans="1:23" x14ac:dyDescent="0.3">
      <c r="A7730" t="s">
        <v>7772</v>
      </c>
      <c r="B7730" t="s">
        <v>28</v>
      </c>
      <c r="C7730" t="s">
        <v>29</v>
      </c>
      <c r="D7730" t="s">
        <v>30</v>
      </c>
      <c r="E7730" t="s">
        <v>20</v>
      </c>
      <c r="F7730" t="s">
        <v>60</v>
      </c>
      <c r="G7730" s="5">
        <v>6547.26</v>
      </c>
      <c r="H7730" s="5">
        <f t="shared" si="840"/>
        <v>117.85068</v>
      </c>
      <c r="I7730" s="6">
        <v>4</v>
      </c>
      <c r="J7730" s="6">
        <v>26189.040000000001</v>
      </c>
      <c r="K7730" s="5">
        <f t="shared" si="841"/>
        <v>471.40271999999999</v>
      </c>
      <c r="L7730" s="7">
        <v>3.29</v>
      </c>
      <c r="M7730" s="7">
        <v>3884</v>
      </c>
      <c r="N7730" s="3">
        <v>45482</v>
      </c>
      <c r="O7730" s="4" t="str">
        <f t="shared" si="842"/>
        <v>2024-07</v>
      </c>
      <c r="P7730" s="4" t="str">
        <f t="shared" si="843"/>
        <v>07</v>
      </c>
      <c r="Q7730" s="4" t="str">
        <f t="shared" si="844"/>
        <v>July</v>
      </c>
      <c r="R7730" s="30" t="str">
        <f t="shared" si="845"/>
        <v>09</v>
      </c>
      <c r="W7730" t="str">
        <f t="shared" si="846"/>
        <v>ok</v>
      </c>
    </row>
    <row r="7731" spans="1:23" x14ac:dyDescent="0.3">
      <c r="A7731" t="s">
        <v>7773</v>
      </c>
      <c r="B7731" t="s">
        <v>47</v>
      </c>
      <c r="C7731" t="s">
        <v>12</v>
      </c>
      <c r="D7731" t="s">
        <v>48</v>
      </c>
      <c r="E7731" t="s">
        <v>45</v>
      </c>
      <c r="F7731" t="s">
        <v>60</v>
      </c>
      <c r="G7731" s="5">
        <v>19788.169999999998</v>
      </c>
      <c r="H7731" s="5">
        <f t="shared" si="840"/>
        <v>356.18705999999992</v>
      </c>
      <c r="I7731" s="6">
        <v>2</v>
      </c>
      <c r="J7731" s="6">
        <v>39576.339999999997</v>
      </c>
      <c r="K7731" s="5">
        <f t="shared" si="841"/>
        <v>712.37411999999983</v>
      </c>
      <c r="L7731" s="7">
        <v>1.5</v>
      </c>
      <c r="M7731" s="7">
        <v>4377</v>
      </c>
      <c r="N7731" s="3">
        <v>45551</v>
      </c>
      <c r="O7731" s="4" t="str">
        <f t="shared" si="842"/>
        <v>2024-09</v>
      </c>
      <c r="P7731" s="4" t="str">
        <f t="shared" si="843"/>
        <v>09</v>
      </c>
      <c r="Q7731" s="4" t="str">
        <f t="shared" si="844"/>
        <v>September</v>
      </c>
      <c r="R7731" s="30" t="str">
        <f t="shared" si="845"/>
        <v>16</v>
      </c>
      <c r="W7731" t="str">
        <f t="shared" si="846"/>
        <v>ok</v>
      </c>
    </row>
    <row r="7732" spans="1:23" x14ac:dyDescent="0.3">
      <c r="A7732" t="s">
        <v>7774</v>
      </c>
      <c r="B7732" t="s">
        <v>17</v>
      </c>
      <c r="C7732" t="s">
        <v>18</v>
      </c>
      <c r="D7732" t="s">
        <v>19</v>
      </c>
      <c r="E7732" t="s">
        <v>14</v>
      </c>
      <c r="F7732" t="s">
        <v>31</v>
      </c>
      <c r="G7732" s="5">
        <v>19563.97</v>
      </c>
      <c r="H7732" s="5">
        <f t="shared" si="840"/>
        <v>352.15145999999999</v>
      </c>
      <c r="I7732" s="6">
        <v>3</v>
      </c>
      <c r="J7732" s="6">
        <v>58691.91</v>
      </c>
      <c r="K7732" s="5">
        <f t="shared" si="841"/>
        <v>1056.4543799999999</v>
      </c>
      <c r="L7732" s="7">
        <v>3.17</v>
      </c>
      <c r="M7732" s="7">
        <v>1888</v>
      </c>
      <c r="N7732" s="3">
        <v>45453</v>
      </c>
      <c r="O7732" s="4" t="str">
        <f t="shared" si="842"/>
        <v>2024-06</v>
      </c>
      <c r="P7732" s="4" t="str">
        <f t="shared" si="843"/>
        <v>06</v>
      </c>
      <c r="Q7732" s="4" t="str">
        <f t="shared" si="844"/>
        <v>June</v>
      </c>
      <c r="R7732" s="30" t="str">
        <f t="shared" si="845"/>
        <v>10</v>
      </c>
      <c r="W7732" t="str">
        <f t="shared" si="846"/>
        <v>ok</v>
      </c>
    </row>
    <row r="7733" spans="1:23" x14ac:dyDescent="0.3">
      <c r="A7733" t="s">
        <v>7775</v>
      </c>
      <c r="B7733" t="s">
        <v>23</v>
      </c>
      <c r="C7733" t="s">
        <v>24</v>
      </c>
      <c r="D7733" t="s">
        <v>25</v>
      </c>
      <c r="E7733" t="s">
        <v>20</v>
      </c>
      <c r="F7733" t="s">
        <v>21</v>
      </c>
      <c r="G7733" s="5">
        <v>15225.75</v>
      </c>
      <c r="H7733" s="5">
        <f t="shared" si="840"/>
        <v>274.06349999999998</v>
      </c>
      <c r="I7733" s="6">
        <v>5</v>
      </c>
      <c r="J7733" s="6">
        <v>76128.75</v>
      </c>
      <c r="K7733" s="5">
        <f t="shared" si="841"/>
        <v>1370.3174999999999</v>
      </c>
      <c r="L7733" s="7">
        <v>4.8899999999999997</v>
      </c>
      <c r="M7733" s="7">
        <v>3084</v>
      </c>
      <c r="N7733" s="3">
        <v>45332</v>
      </c>
      <c r="O7733" s="4" t="str">
        <f t="shared" si="842"/>
        <v>2024-02</v>
      </c>
      <c r="P7733" s="4" t="str">
        <f t="shared" si="843"/>
        <v>02</v>
      </c>
      <c r="Q7733" s="4" t="str">
        <f t="shared" si="844"/>
        <v>February</v>
      </c>
      <c r="R7733" s="30" t="str">
        <f t="shared" si="845"/>
        <v>10</v>
      </c>
      <c r="W7733" t="str">
        <f t="shared" si="846"/>
        <v>ok</v>
      </c>
    </row>
    <row r="7734" spans="1:23" x14ac:dyDescent="0.3">
      <c r="A7734" t="s">
        <v>7776</v>
      </c>
      <c r="B7734" t="s">
        <v>23</v>
      </c>
      <c r="C7734" t="s">
        <v>24</v>
      </c>
      <c r="D7734" t="s">
        <v>25</v>
      </c>
      <c r="E7734" t="s">
        <v>20</v>
      </c>
      <c r="F7734" t="s">
        <v>38</v>
      </c>
      <c r="G7734" s="5">
        <v>2848.12</v>
      </c>
      <c r="H7734" s="5">
        <f t="shared" si="840"/>
        <v>51.266159999999992</v>
      </c>
      <c r="I7734" s="6">
        <v>4</v>
      </c>
      <c r="J7734" s="6">
        <v>11392.48</v>
      </c>
      <c r="K7734" s="5">
        <f t="shared" si="841"/>
        <v>205.06463999999997</v>
      </c>
      <c r="L7734" s="7">
        <v>1.01</v>
      </c>
      <c r="M7734" s="7">
        <v>2441</v>
      </c>
      <c r="N7734" s="3">
        <v>45618</v>
      </c>
      <c r="O7734" s="4" t="str">
        <f t="shared" si="842"/>
        <v>2024-11</v>
      </c>
      <c r="P7734" s="4" t="str">
        <f t="shared" si="843"/>
        <v>11</v>
      </c>
      <c r="Q7734" s="4" t="str">
        <f t="shared" si="844"/>
        <v>November</v>
      </c>
      <c r="R7734" s="30" t="str">
        <f t="shared" si="845"/>
        <v>22</v>
      </c>
      <c r="W7734" t="str">
        <f t="shared" si="846"/>
        <v>ok</v>
      </c>
    </row>
    <row r="7735" spans="1:23" x14ac:dyDescent="0.3">
      <c r="A7735" t="s">
        <v>7777</v>
      </c>
      <c r="B7735" t="s">
        <v>11</v>
      </c>
      <c r="C7735" t="s">
        <v>12</v>
      </c>
      <c r="D7735" t="s">
        <v>13</v>
      </c>
      <c r="E7735" t="s">
        <v>20</v>
      </c>
      <c r="F7735" t="s">
        <v>31</v>
      </c>
      <c r="G7735" s="5">
        <v>17728.34</v>
      </c>
      <c r="H7735" s="5">
        <f t="shared" si="840"/>
        <v>319.11011999999999</v>
      </c>
      <c r="I7735" s="6">
        <v>5</v>
      </c>
      <c r="J7735" s="6">
        <v>88641.7</v>
      </c>
      <c r="K7735" s="5">
        <f t="shared" si="841"/>
        <v>1595.5506</v>
      </c>
      <c r="L7735" s="7">
        <v>3.16</v>
      </c>
      <c r="M7735" s="7">
        <v>2062</v>
      </c>
      <c r="N7735" s="3">
        <v>45431</v>
      </c>
      <c r="O7735" s="4" t="str">
        <f t="shared" si="842"/>
        <v>2024-05</v>
      </c>
      <c r="P7735" s="4" t="str">
        <f t="shared" si="843"/>
        <v>05</v>
      </c>
      <c r="Q7735" s="4" t="str">
        <f t="shared" si="844"/>
        <v>May</v>
      </c>
      <c r="R7735" s="30" t="str">
        <f t="shared" si="845"/>
        <v>19</v>
      </c>
      <c r="W7735" t="str">
        <f t="shared" si="846"/>
        <v>ok</v>
      </c>
    </row>
    <row r="7736" spans="1:23" x14ac:dyDescent="0.3">
      <c r="A7736" t="s">
        <v>7778</v>
      </c>
      <c r="B7736" t="s">
        <v>36</v>
      </c>
      <c r="C7736" t="s">
        <v>18</v>
      </c>
      <c r="D7736" t="s">
        <v>37</v>
      </c>
      <c r="E7736" t="s">
        <v>45</v>
      </c>
      <c r="F7736" t="s">
        <v>38</v>
      </c>
      <c r="G7736" s="5">
        <v>717.41</v>
      </c>
      <c r="H7736" s="5">
        <f t="shared" si="840"/>
        <v>12.913379999999998</v>
      </c>
      <c r="I7736" s="6">
        <v>3</v>
      </c>
      <c r="J7736" s="6">
        <v>2152.23</v>
      </c>
      <c r="K7736" s="5">
        <f t="shared" si="841"/>
        <v>38.740139999999997</v>
      </c>
      <c r="L7736" s="7">
        <v>1.48</v>
      </c>
      <c r="M7736" s="7">
        <v>1269</v>
      </c>
      <c r="N7736" s="3">
        <v>45605</v>
      </c>
      <c r="O7736" s="4" t="str">
        <f t="shared" si="842"/>
        <v>2024-11</v>
      </c>
      <c r="P7736" s="4" t="str">
        <f t="shared" si="843"/>
        <v>11</v>
      </c>
      <c r="Q7736" s="4" t="str">
        <f t="shared" si="844"/>
        <v>November</v>
      </c>
      <c r="R7736" s="30" t="str">
        <f t="shared" si="845"/>
        <v>09</v>
      </c>
      <c r="W7736" t="str">
        <f t="shared" si="846"/>
        <v>ok</v>
      </c>
    </row>
    <row r="7737" spans="1:23" x14ac:dyDescent="0.3">
      <c r="A7737" t="s">
        <v>7779</v>
      </c>
      <c r="B7737" t="s">
        <v>51</v>
      </c>
      <c r="C7737" t="s">
        <v>29</v>
      </c>
      <c r="D7737" t="s">
        <v>52</v>
      </c>
      <c r="E7737" t="s">
        <v>45</v>
      </c>
      <c r="F7737" t="s">
        <v>38</v>
      </c>
      <c r="G7737" s="5">
        <v>12341.59</v>
      </c>
      <c r="H7737" s="5">
        <f t="shared" si="840"/>
        <v>222.14861999999999</v>
      </c>
      <c r="I7737" s="6">
        <v>2</v>
      </c>
      <c r="J7737" s="6">
        <v>24683.18</v>
      </c>
      <c r="K7737" s="5">
        <f t="shared" si="841"/>
        <v>444.29723999999999</v>
      </c>
      <c r="L7737" s="7">
        <v>4.47</v>
      </c>
      <c r="M7737" s="7">
        <v>3035</v>
      </c>
      <c r="N7737" s="3">
        <v>45315</v>
      </c>
      <c r="O7737" s="4" t="str">
        <f t="shared" si="842"/>
        <v>2024-01</v>
      </c>
      <c r="P7737" s="4" t="str">
        <f t="shared" si="843"/>
        <v>01</v>
      </c>
      <c r="Q7737" s="4" t="str">
        <f t="shared" si="844"/>
        <v>January</v>
      </c>
      <c r="R7737" s="30" t="str">
        <f t="shared" si="845"/>
        <v>24</v>
      </c>
      <c r="W7737" t="str">
        <f t="shared" si="846"/>
        <v>ok</v>
      </c>
    </row>
    <row r="7738" spans="1:23" x14ac:dyDescent="0.3">
      <c r="A7738" t="s">
        <v>7780</v>
      </c>
      <c r="B7738" t="s">
        <v>11</v>
      </c>
      <c r="C7738" t="s">
        <v>12</v>
      </c>
      <c r="D7738" t="s">
        <v>13</v>
      </c>
      <c r="E7738" t="s">
        <v>14</v>
      </c>
      <c r="F7738" t="s">
        <v>21</v>
      </c>
      <c r="G7738" s="5">
        <v>12083.65</v>
      </c>
      <c r="H7738" s="5">
        <f t="shared" si="840"/>
        <v>217.50569999999999</v>
      </c>
      <c r="I7738" s="6">
        <v>5</v>
      </c>
      <c r="J7738" s="6">
        <v>60418.25</v>
      </c>
      <c r="K7738" s="5">
        <f t="shared" si="841"/>
        <v>1087.5284999999999</v>
      </c>
      <c r="L7738" s="7">
        <v>2.15</v>
      </c>
      <c r="M7738" s="7">
        <v>4909</v>
      </c>
      <c r="N7738" s="3">
        <v>45332</v>
      </c>
      <c r="O7738" s="4" t="str">
        <f t="shared" si="842"/>
        <v>2024-02</v>
      </c>
      <c r="P7738" s="4" t="str">
        <f t="shared" si="843"/>
        <v>02</v>
      </c>
      <c r="Q7738" s="4" t="str">
        <f t="shared" si="844"/>
        <v>February</v>
      </c>
      <c r="R7738" s="30" t="str">
        <f t="shared" si="845"/>
        <v>10</v>
      </c>
      <c r="W7738" t="str">
        <f t="shared" si="846"/>
        <v>ok</v>
      </c>
    </row>
    <row r="7739" spans="1:23" x14ac:dyDescent="0.3">
      <c r="A7739" t="s">
        <v>7781</v>
      </c>
      <c r="B7739" t="s">
        <v>51</v>
      </c>
      <c r="C7739" t="s">
        <v>29</v>
      </c>
      <c r="D7739" t="s">
        <v>52</v>
      </c>
      <c r="E7739" t="s">
        <v>20</v>
      </c>
      <c r="F7739" t="s">
        <v>31</v>
      </c>
      <c r="G7739" s="5">
        <v>19819.939999999999</v>
      </c>
      <c r="H7739" s="5">
        <f t="shared" si="840"/>
        <v>356.75891999999993</v>
      </c>
      <c r="I7739" s="6">
        <v>4</v>
      </c>
      <c r="J7739" s="6">
        <v>79279.759999999995</v>
      </c>
      <c r="K7739" s="5">
        <f t="shared" si="841"/>
        <v>1427.0356799999997</v>
      </c>
      <c r="L7739" s="7">
        <v>4.58</v>
      </c>
      <c r="M7739" s="7">
        <v>3981</v>
      </c>
      <c r="N7739" s="3">
        <v>45437</v>
      </c>
      <c r="O7739" s="4" t="str">
        <f t="shared" si="842"/>
        <v>2024-05</v>
      </c>
      <c r="P7739" s="4" t="str">
        <f t="shared" si="843"/>
        <v>05</v>
      </c>
      <c r="Q7739" s="4" t="str">
        <f t="shared" si="844"/>
        <v>May</v>
      </c>
      <c r="R7739" s="30" t="str">
        <f t="shared" si="845"/>
        <v>25</v>
      </c>
      <c r="W7739" t="str">
        <f t="shared" si="846"/>
        <v>ok</v>
      </c>
    </row>
    <row r="7740" spans="1:23" x14ac:dyDescent="0.3">
      <c r="A7740" t="s">
        <v>7782</v>
      </c>
      <c r="B7740" t="s">
        <v>36</v>
      </c>
      <c r="C7740" t="s">
        <v>18</v>
      </c>
      <c r="D7740" t="s">
        <v>37</v>
      </c>
      <c r="E7740" t="s">
        <v>14</v>
      </c>
      <c r="F7740" t="s">
        <v>60</v>
      </c>
      <c r="G7740" s="5">
        <v>19582.23</v>
      </c>
      <c r="H7740" s="5">
        <f t="shared" si="840"/>
        <v>352.48013999999995</v>
      </c>
      <c r="I7740" s="6">
        <v>1</v>
      </c>
      <c r="J7740" s="6">
        <v>19582.23</v>
      </c>
      <c r="K7740" s="5">
        <f t="shared" si="841"/>
        <v>352.48013999999995</v>
      </c>
      <c r="L7740" s="7">
        <v>2.39</v>
      </c>
      <c r="M7740" s="7">
        <v>1595</v>
      </c>
      <c r="N7740" s="3">
        <v>45629</v>
      </c>
      <c r="O7740" s="4" t="str">
        <f t="shared" si="842"/>
        <v>2024-12</v>
      </c>
      <c r="P7740" s="4" t="str">
        <f t="shared" si="843"/>
        <v>12</v>
      </c>
      <c r="Q7740" s="4" t="str">
        <f t="shared" si="844"/>
        <v>December</v>
      </c>
      <c r="R7740" s="30" t="str">
        <f t="shared" si="845"/>
        <v>03</v>
      </c>
      <c r="W7740" t="str">
        <f t="shared" si="846"/>
        <v>ok</v>
      </c>
    </row>
    <row r="7741" spans="1:23" x14ac:dyDescent="0.3">
      <c r="A7741" t="s">
        <v>7783</v>
      </c>
      <c r="B7741" t="s">
        <v>51</v>
      </c>
      <c r="C7741" t="s">
        <v>29</v>
      </c>
      <c r="D7741" t="s">
        <v>52</v>
      </c>
      <c r="E7741" t="s">
        <v>20</v>
      </c>
      <c r="F7741" t="s">
        <v>60</v>
      </c>
      <c r="G7741" s="5">
        <v>4702.42</v>
      </c>
      <c r="H7741" s="5">
        <f t="shared" si="840"/>
        <v>84.643559999999994</v>
      </c>
      <c r="I7741" s="6">
        <v>5</v>
      </c>
      <c r="J7741" s="6">
        <v>23512.1</v>
      </c>
      <c r="K7741" s="5">
        <f t="shared" si="841"/>
        <v>423.21779999999995</v>
      </c>
      <c r="L7741" s="7">
        <v>3.94</v>
      </c>
      <c r="M7741" s="7">
        <v>2173</v>
      </c>
      <c r="N7741" s="3">
        <v>45391</v>
      </c>
      <c r="O7741" s="4" t="str">
        <f t="shared" si="842"/>
        <v>2024-04</v>
      </c>
      <c r="P7741" s="4" t="str">
        <f t="shared" si="843"/>
        <v>04</v>
      </c>
      <c r="Q7741" s="4" t="str">
        <f t="shared" si="844"/>
        <v>April</v>
      </c>
      <c r="R7741" s="30" t="str">
        <f t="shared" si="845"/>
        <v>09</v>
      </c>
      <c r="W7741" t="str">
        <f t="shared" si="846"/>
        <v>ok</v>
      </c>
    </row>
    <row r="7742" spans="1:23" x14ac:dyDescent="0.3">
      <c r="A7742" t="s">
        <v>7784</v>
      </c>
      <c r="B7742" t="s">
        <v>23</v>
      </c>
      <c r="C7742" t="s">
        <v>24</v>
      </c>
      <c r="D7742" t="s">
        <v>25</v>
      </c>
      <c r="E7742" t="s">
        <v>20</v>
      </c>
      <c r="F7742" t="s">
        <v>60</v>
      </c>
      <c r="G7742" s="5">
        <v>19400.490000000002</v>
      </c>
      <c r="H7742" s="5">
        <f t="shared" si="840"/>
        <v>349.20882</v>
      </c>
      <c r="I7742" s="6">
        <v>4</v>
      </c>
      <c r="J7742" s="6">
        <v>77601.960000000006</v>
      </c>
      <c r="K7742" s="5">
        <f t="shared" si="841"/>
        <v>1396.83528</v>
      </c>
      <c r="L7742" s="7">
        <v>1.61</v>
      </c>
      <c r="M7742" s="7">
        <v>4426</v>
      </c>
      <c r="N7742" s="3">
        <v>45302</v>
      </c>
      <c r="O7742" s="4" t="str">
        <f t="shared" si="842"/>
        <v>2024-01</v>
      </c>
      <c r="P7742" s="4" t="str">
        <f t="shared" si="843"/>
        <v>01</v>
      </c>
      <c r="Q7742" s="4" t="str">
        <f t="shared" si="844"/>
        <v>January</v>
      </c>
      <c r="R7742" s="30" t="str">
        <f t="shared" si="845"/>
        <v>11</v>
      </c>
      <c r="W7742" t="str">
        <f t="shared" si="846"/>
        <v>ok</v>
      </c>
    </row>
    <row r="7743" spans="1:23" x14ac:dyDescent="0.3">
      <c r="A7743" t="s">
        <v>7785</v>
      </c>
      <c r="B7743" t="s">
        <v>47</v>
      </c>
      <c r="C7743" t="s">
        <v>12</v>
      </c>
      <c r="D7743" t="s">
        <v>48</v>
      </c>
      <c r="E7743" t="s">
        <v>20</v>
      </c>
      <c r="F7743" t="s">
        <v>15</v>
      </c>
      <c r="G7743" s="5">
        <v>7834.05</v>
      </c>
      <c r="H7743" s="5">
        <f t="shared" si="840"/>
        <v>141.0129</v>
      </c>
      <c r="I7743" s="6">
        <v>4</v>
      </c>
      <c r="J7743" s="6">
        <v>31336.2</v>
      </c>
      <c r="K7743" s="5">
        <f t="shared" si="841"/>
        <v>564.05160000000001</v>
      </c>
      <c r="L7743" s="7">
        <v>3.12</v>
      </c>
      <c r="M7743" s="7">
        <v>2050</v>
      </c>
      <c r="N7743" s="3">
        <v>45636</v>
      </c>
      <c r="O7743" s="4" t="str">
        <f t="shared" si="842"/>
        <v>2024-12</v>
      </c>
      <c r="P7743" s="4" t="str">
        <f t="shared" si="843"/>
        <v>12</v>
      </c>
      <c r="Q7743" s="4" t="str">
        <f t="shared" si="844"/>
        <v>December</v>
      </c>
      <c r="R7743" s="30" t="str">
        <f t="shared" si="845"/>
        <v>10</v>
      </c>
      <c r="W7743" t="str">
        <f t="shared" si="846"/>
        <v>ok</v>
      </c>
    </row>
    <row r="7744" spans="1:23" x14ac:dyDescent="0.3">
      <c r="A7744" t="s">
        <v>7786</v>
      </c>
      <c r="B7744" t="s">
        <v>23</v>
      </c>
      <c r="C7744" t="s">
        <v>24</v>
      </c>
      <c r="D7744" t="s">
        <v>25</v>
      </c>
      <c r="E7744" t="s">
        <v>14</v>
      </c>
      <c r="F7744" t="s">
        <v>31</v>
      </c>
      <c r="G7744" s="5">
        <v>4412.97</v>
      </c>
      <c r="H7744" s="5">
        <f t="shared" si="840"/>
        <v>79.433459999999997</v>
      </c>
      <c r="I7744" s="6">
        <v>2</v>
      </c>
      <c r="J7744" s="6">
        <v>8825.94</v>
      </c>
      <c r="K7744" s="5">
        <f t="shared" si="841"/>
        <v>158.86691999999999</v>
      </c>
      <c r="L7744" s="7">
        <v>4.29</v>
      </c>
      <c r="M7744" s="7">
        <v>2042</v>
      </c>
      <c r="N7744" s="3">
        <v>45588</v>
      </c>
      <c r="O7744" s="4" t="str">
        <f t="shared" si="842"/>
        <v>2024-10</v>
      </c>
      <c r="P7744" s="4" t="str">
        <f t="shared" si="843"/>
        <v>10</v>
      </c>
      <c r="Q7744" s="4" t="str">
        <f t="shared" si="844"/>
        <v>October</v>
      </c>
      <c r="R7744" s="30" t="str">
        <f t="shared" si="845"/>
        <v>23</v>
      </c>
      <c r="W7744" t="str">
        <f t="shared" si="846"/>
        <v>ok</v>
      </c>
    </row>
    <row r="7745" spans="1:23" x14ac:dyDescent="0.3">
      <c r="A7745" t="s">
        <v>7787</v>
      </c>
      <c r="B7745" t="s">
        <v>33</v>
      </c>
      <c r="C7745" t="s">
        <v>12</v>
      </c>
      <c r="D7745" t="s">
        <v>34</v>
      </c>
      <c r="E7745" t="s">
        <v>20</v>
      </c>
      <c r="F7745" t="s">
        <v>31</v>
      </c>
      <c r="G7745" s="5">
        <v>3706.57</v>
      </c>
      <c r="H7745" s="5">
        <f t="shared" si="840"/>
        <v>66.718260000000001</v>
      </c>
      <c r="I7745" s="6">
        <v>4</v>
      </c>
      <c r="J7745" s="6">
        <v>14826.28</v>
      </c>
      <c r="K7745" s="5">
        <f t="shared" si="841"/>
        <v>266.87304</v>
      </c>
      <c r="L7745" s="7">
        <v>3.38</v>
      </c>
      <c r="M7745" s="7">
        <v>241</v>
      </c>
      <c r="N7745" s="3">
        <v>45419</v>
      </c>
      <c r="O7745" s="4" t="str">
        <f t="shared" si="842"/>
        <v>2024-05</v>
      </c>
      <c r="P7745" s="4" t="str">
        <f t="shared" si="843"/>
        <v>05</v>
      </c>
      <c r="Q7745" s="4" t="str">
        <f t="shared" si="844"/>
        <v>May</v>
      </c>
      <c r="R7745" s="30" t="str">
        <f t="shared" si="845"/>
        <v>07</v>
      </c>
      <c r="W7745" t="str">
        <f t="shared" si="846"/>
        <v>ok</v>
      </c>
    </row>
    <row r="7746" spans="1:23" x14ac:dyDescent="0.3">
      <c r="A7746" t="s">
        <v>7788</v>
      </c>
      <c r="B7746" t="s">
        <v>63</v>
      </c>
      <c r="C7746" t="s">
        <v>18</v>
      </c>
      <c r="D7746" t="s">
        <v>64</v>
      </c>
      <c r="E7746" t="s">
        <v>45</v>
      </c>
      <c r="F7746" t="s">
        <v>21</v>
      </c>
      <c r="G7746" s="5">
        <v>5297.26</v>
      </c>
      <c r="H7746" s="5">
        <f t="shared" si="840"/>
        <v>95.350679999999997</v>
      </c>
      <c r="I7746" s="6">
        <v>3</v>
      </c>
      <c r="J7746" s="6">
        <v>15891.78</v>
      </c>
      <c r="K7746" s="5">
        <f t="shared" si="841"/>
        <v>286.05203999999998</v>
      </c>
      <c r="L7746" s="7">
        <v>1.81</v>
      </c>
      <c r="M7746" s="7">
        <v>4156</v>
      </c>
      <c r="N7746" s="3">
        <v>45351</v>
      </c>
      <c r="O7746" s="4" t="str">
        <f t="shared" si="842"/>
        <v>2024-02</v>
      </c>
      <c r="P7746" s="4" t="str">
        <f t="shared" si="843"/>
        <v>02</v>
      </c>
      <c r="Q7746" s="4" t="str">
        <f t="shared" si="844"/>
        <v>February</v>
      </c>
      <c r="R7746" s="30" t="str">
        <f t="shared" si="845"/>
        <v>29</v>
      </c>
      <c r="W7746" t="str">
        <f t="shared" si="846"/>
        <v>ok</v>
      </c>
    </row>
    <row r="7747" spans="1:23" x14ac:dyDescent="0.3">
      <c r="A7747" t="s">
        <v>7789</v>
      </c>
      <c r="B7747" t="s">
        <v>28</v>
      </c>
      <c r="C7747" t="s">
        <v>29</v>
      </c>
      <c r="D7747" t="s">
        <v>30</v>
      </c>
      <c r="E7747" t="s">
        <v>20</v>
      </c>
      <c r="F7747" t="s">
        <v>26</v>
      </c>
      <c r="G7747" s="5">
        <v>19678.21</v>
      </c>
      <c r="H7747" s="5">
        <f t="shared" ref="H7747:H7810" si="847">G7747*0.018</f>
        <v>354.20777999999996</v>
      </c>
      <c r="I7747" s="6">
        <v>4</v>
      </c>
      <c r="J7747" s="6">
        <v>78712.84</v>
      </c>
      <c r="K7747" s="5">
        <f t="shared" ref="K7747:K7810" si="848">H7747*I7747</f>
        <v>1416.8311199999998</v>
      </c>
      <c r="L7747" s="7">
        <v>4.7300000000000004</v>
      </c>
      <c r="M7747" s="7">
        <v>3805</v>
      </c>
      <c r="N7747" s="3">
        <v>45499</v>
      </c>
      <c r="O7747" s="4" t="str">
        <f t="shared" ref="O7747:O7810" si="849">TEXT(N7747,"yyyy-mm")</f>
        <v>2024-07</v>
      </c>
      <c r="P7747" s="4" t="str">
        <f t="shared" ref="P7747:P7810" si="850">TEXT(N7747,"mm")</f>
        <v>07</v>
      </c>
      <c r="Q7747" s="4" t="str">
        <f t="shared" ref="Q7747:Q7810" si="851">TEXT(DATE(2024,P7747,1),"mmmm")</f>
        <v>July</v>
      </c>
      <c r="R7747" s="30" t="str">
        <f t="shared" ref="R7747:R7810" si="852">TEXT(N7747,"dd")</f>
        <v>26</v>
      </c>
      <c r="W7747" t="str">
        <f t="shared" ref="W7747:W7810" si="853">IF(G7747*I7747=J7747,"ok","False")</f>
        <v>ok</v>
      </c>
    </row>
    <row r="7748" spans="1:23" x14ac:dyDescent="0.3">
      <c r="A7748" t="s">
        <v>7790</v>
      </c>
      <c r="B7748" t="s">
        <v>33</v>
      </c>
      <c r="C7748" t="s">
        <v>12</v>
      </c>
      <c r="D7748" t="s">
        <v>34</v>
      </c>
      <c r="E7748" t="s">
        <v>45</v>
      </c>
      <c r="F7748" t="s">
        <v>26</v>
      </c>
      <c r="G7748" s="5">
        <v>11830.96</v>
      </c>
      <c r="H7748" s="5">
        <f t="shared" si="847"/>
        <v>212.95727999999997</v>
      </c>
      <c r="I7748" s="6">
        <v>2</v>
      </c>
      <c r="J7748" s="6">
        <v>23661.919999999998</v>
      </c>
      <c r="K7748" s="5">
        <f t="shared" si="848"/>
        <v>425.91455999999994</v>
      </c>
      <c r="L7748" s="7">
        <v>2.2400000000000002</v>
      </c>
      <c r="M7748" s="7">
        <v>1482</v>
      </c>
      <c r="N7748" s="3">
        <v>45646</v>
      </c>
      <c r="O7748" s="4" t="str">
        <f t="shared" si="849"/>
        <v>2024-12</v>
      </c>
      <c r="P7748" s="4" t="str">
        <f t="shared" si="850"/>
        <v>12</v>
      </c>
      <c r="Q7748" s="4" t="str">
        <f t="shared" si="851"/>
        <v>December</v>
      </c>
      <c r="R7748" s="30" t="str">
        <f t="shared" si="852"/>
        <v>20</v>
      </c>
      <c r="W7748" t="str">
        <f t="shared" si="853"/>
        <v>ok</v>
      </c>
    </row>
    <row r="7749" spans="1:23" x14ac:dyDescent="0.3">
      <c r="A7749" t="s">
        <v>7791</v>
      </c>
      <c r="B7749" t="s">
        <v>47</v>
      </c>
      <c r="C7749" t="s">
        <v>12</v>
      </c>
      <c r="D7749" t="s">
        <v>48</v>
      </c>
      <c r="E7749" t="s">
        <v>45</v>
      </c>
      <c r="F7749" t="s">
        <v>21</v>
      </c>
      <c r="G7749" s="5">
        <v>15159.41</v>
      </c>
      <c r="H7749" s="5">
        <f t="shared" si="847"/>
        <v>272.86937999999998</v>
      </c>
      <c r="I7749" s="6">
        <v>5</v>
      </c>
      <c r="J7749" s="6">
        <v>75797.05</v>
      </c>
      <c r="K7749" s="5">
        <f t="shared" si="848"/>
        <v>1364.3469</v>
      </c>
      <c r="L7749" s="7">
        <v>2.87</v>
      </c>
      <c r="M7749" s="7">
        <v>3897</v>
      </c>
      <c r="N7749" s="3">
        <v>45393</v>
      </c>
      <c r="O7749" s="4" t="str">
        <f t="shared" si="849"/>
        <v>2024-04</v>
      </c>
      <c r="P7749" s="4" t="str">
        <f t="shared" si="850"/>
        <v>04</v>
      </c>
      <c r="Q7749" s="4" t="str">
        <f t="shared" si="851"/>
        <v>April</v>
      </c>
      <c r="R7749" s="30" t="str">
        <f t="shared" si="852"/>
        <v>11</v>
      </c>
      <c r="W7749" t="str">
        <f t="shared" si="853"/>
        <v>ok</v>
      </c>
    </row>
    <row r="7750" spans="1:23" x14ac:dyDescent="0.3">
      <c r="A7750" t="s">
        <v>7792</v>
      </c>
      <c r="B7750" t="s">
        <v>28</v>
      </c>
      <c r="C7750" t="s">
        <v>29</v>
      </c>
      <c r="D7750" t="s">
        <v>30</v>
      </c>
      <c r="E7750" t="s">
        <v>14</v>
      </c>
      <c r="F7750" t="s">
        <v>15</v>
      </c>
      <c r="G7750" s="5">
        <v>12659.98</v>
      </c>
      <c r="H7750" s="5">
        <f t="shared" si="847"/>
        <v>227.87963999999997</v>
      </c>
      <c r="I7750" s="6">
        <v>2</v>
      </c>
      <c r="J7750" s="6">
        <v>25319.96</v>
      </c>
      <c r="K7750" s="5">
        <f t="shared" si="848"/>
        <v>455.75927999999993</v>
      </c>
      <c r="L7750" s="7">
        <v>4.46</v>
      </c>
      <c r="M7750" s="7">
        <v>4590</v>
      </c>
      <c r="N7750" s="3">
        <v>45503</v>
      </c>
      <c r="O7750" s="4" t="str">
        <f t="shared" si="849"/>
        <v>2024-07</v>
      </c>
      <c r="P7750" s="4" t="str">
        <f t="shared" si="850"/>
        <v>07</v>
      </c>
      <c r="Q7750" s="4" t="str">
        <f t="shared" si="851"/>
        <v>July</v>
      </c>
      <c r="R7750" s="30" t="str">
        <f t="shared" si="852"/>
        <v>30</v>
      </c>
      <c r="W7750" t="str">
        <f t="shared" si="853"/>
        <v>ok</v>
      </c>
    </row>
    <row r="7751" spans="1:23" x14ac:dyDescent="0.3">
      <c r="A7751" t="s">
        <v>7793</v>
      </c>
      <c r="B7751" t="s">
        <v>23</v>
      </c>
      <c r="C7751" t="s">
        <v>24</v>
      </c>
      <c r="D7751" t="s">
        <v>25</v>
      </c>
      <c r="E7751" t="s">
        <v>14</v>
      </c>
      <c r="F7751" t="s">
        <v>21</v>
      </c>
      <c r="G7751" s="5">
        <v>6087.79</v>
      </c>
      <c r="H7751" s="5">
        <f t="shared" si="847"/>
        <v>109.58022</v>
      </c>
      <c r="I7751" s="6">
        <v>1</v>
      </c>
      <c r="J7751" s="6">
        <v>6087.79</v>
      </c>
      <c r="K7751" s="5">
        <f t="shared" si="848"/>
        <v>109.58022</v>
      </c>
      <c r="L7751" s="7">
        <v>1.48</v>
      </c>
      <c r="M7751" s="7">
        <v>779</v>
      </c>
      <c r="N7751" s="3">
        <v>45302</v>
      </c>
      <c r="O7751" s="4" t="str">
        <f t="shared" si="849"/>
        <v>2024-01</v>
      </c>
      <c r="P7751" s="4" t="str">
        <f t="shared" si="850"/>
        <v>01</v>
      </c>
      <c r="Q7751" s="4" t="str">
        <f t="shared" si="851"/>
        <v>January</v>
      </c>
      <c r="R7751" s="30" t="str">
        <f t="shared" si="852"/>
        <v>11</v>
      </c>
      <c r="W7751" t="str">
        <f t="shared" si="853"/>
        <v>ok</v>
      </c>
    </row>
    <row r="7752" spans="1:23" x14ac:dyDescent="0.3">
      <c r="A7752" t="s">
        <v>7794</v>
      </c>
      <c r="B7752" t="s">
        <v>23</v>
      </c>
      <c r="C7752" t="s">
        <v>24</v>
      </c>
      <c r="D7752" t="s">
        <v>25</v>
      </c>
      <c r="E7752" t="s">
        <v>14</v>
      </c>
      <c r="F7752" t="s">
        <v>26</v>
      </c>
      <c r="G7752" s="5">
        <v>11523.59</v>
      </c>
      <c r="H7752" s="5">
        <f t="shared" si="847"/>
        <v>207.42461999999998</v>
      </c>
      <c r="I7752" s="6">
        <v>2</v>
      </c>
      <c r="J7752" s="6">
        <v>23047.18</v>
      </c>
      <c r="K7752" s="5">
        <f t="shared" si="848"/>
        <v>414.84923999999995</v>
      </c>
      <c r="L7752" s="7">
        <v>1.63</v>
      </c>
      <c r="M7752" s="7">
        <v>4921</v>
      </c>
      <c r="N7752" s="3">
        <v>45570</v>
      </c>
      <c r="O7752" s="4" t="str">
        <f t="shared" si="849"/>
        <v>2024-10</v>
      </c>
      <c r="P7752" s="4" t="str">
        <f t="shared" si="850"/>
        <v>10</v>
      </c>
      <c r="Q7752" s="4" t="str">
        <f t="shared" si="851"/>
        <v>October</v>
      </c>
      <c r="R7752" s="30" t="str">
        <f t="shared" si="852"/>
        <v>05</v>
      </c>
      <c r="W7752" t="str">
        <f t="shared" si="853"/>
        <v>ok</v>
      </c>
    </row>
    <row r="7753" spans="1:23" x14ac:dyDescent="0.3">
      <c r="A7753" t="s">
        <v>7795</v>
      </c>
      <c r="B7753" t="s">
        <v>17</v>
      </c>
      <c r="C7753" t="s">
        <v>18</v>
      </c>
      <c r="D7753" t="s">
        <v>19</v>
      </c>
      <c r="E7753" t="s">
        <v>14</v>
      </c>
      <c r="F7753" t="s">
        <v>31</v>
      </c>
      <c r="G7753" s="5">
        <v>17420.3</v>
      </c>
      <c r="H7753" s="5">
        <f t="shared" si="847"/>
        <v>313.56539999999995</v>
      </c>
      <c r="I7753" s="6">
        <v>5</v>
      </c>
      <c r="J7753" s="6">
        <v>87101.5</v>
      </c>
      <c r="K7753" s="5">
        <f t="shared" si="848"/>
        <v>1567.8269999999998</v>
      </c>
      <c r="L7753" s="7">
        <v>4.82</v>
      </c>
      <c r="M7753" s="7">
        <v>1850</v>
      </c>
      <c r="N7753" s="3">
        <v>45308</v>
      </c>
      <c r="O7753" s="4" t="str">
        <f t="shared" si="849"/>
        <v>2024-01</v>
      </c>
      <c r="P7753" s="4" t="str">
        <f t="shared" si="850"/>
        <v>01</v>
      </c>
      <c r="Q7753" s="4" t="str">
        <f t="shared" si="851"/>
        <v>January</v>
      </c>
      <c r="R7753" s="30" t="str">
        <f t="shared" si="852"/>
        <v>17</v>
      </c>
      <c r="W7753" t="str">
        <f t="shared" si="853"/>
        <v>ok</v>
      </c>
    </row>
    <row r="7754" spans="1:23" x14ac:dyDescent="0.3">
      <c r="A7754" t="s">
        <v>7796</v>
      </c>
      <c r="B7754" t="s">
        <v>47</v>
      </c>
      <c r="C7754" t="s">
        <v>12</v>
      </c>
      <c r="D7754" t="s">
        <v>48</v>
      </c>
      <c r="E7754" t="s">
        <v>14</v>
      </c>
      <c r="F7754" t="s">
        <v>26</v>
      </c>
      <c r="G7754" s="5">
        <v>17607.16</v>
      </c>
      <c r="H7754" s="5">
        <f t="shared" si="847"/>
        <v>316.92887999999999</v>
      </c>
      <c r="I7754" s="6">
        <v>4</v>
      </c>
      <c r="J7754" s="6">
        <v>70428.639999999999</v>
      </c>
      <c r="K7754" s="5">
        <f t="shared" si="848"/>
        <v>1267.71552</v>
      </c>
      <c r="L7754" s="7">
        <v>2.1800000000000002</v>
      </c>
      <c r="M7754" s="7">
        <v>4542</v>
      </c>
      <c r="N7754" s="3">
        <v>45605</v>
      </c>
      <c r="O7754" s="4" t="str">
        <f t="shared" si="849"/>
        <v>2024-11</v>
      </c>
      <c r="P7754" s="4" t="str">
        <f t="shared" si="850"/>
        <v>11</v>
      </c>
      <c r="Q7754" s="4" t="str">
        <f t="shared" si="851"/>
        <v>November</v>
      </c>
      <c r="R7754" s="30" t="str">
        <f t="shared" si="852"/>
        <v>09</v>
      </c>
      <c r="W7754" t="str">
        <f t="shared" si="853"/>
        <v>ok</v>
      </c>
    </row>
    <row r="7755" spans="1:23" x14ac:dyDescent="0.3">
      <c r="A7755" t="s">
        <v>7797</v>
      </c>
      <c r="B7755" t="s">
        <v>11</v>
      </c>
      <c r="C7755" t="s">
        <v>12</v>
      </c>
      <c r="D7755" t="s">
        <v>13</v>
      </c>
      <c r="E7755" t="s">
        <v>45</v>
      </c>
      <c r="F7755" t="s">
        <v>15</v>
      </c>
      <c r="G7755" s="5">
        <v>3234.28</v>
      </c>
      <c r="H7755" s="5">
        <f t="shared" si="847"/>
        <v>58.217039999999997</v>
      </c>
      <c r="I7755" s="6">
        <v>2</v>
      </c>
      <c r="J7755" s="6">
        <v>6468.56</v>
      </c>
      <c r="K7755" s="5">
        <f t="shared" si="848"/>
        <v>116.43407999999999</v>
      </c>
      <c r="L7755" s="7">
        <v>3.03</v>
      </c>
      <c r="M7755" s="7">
        <v>4663</v>
      </c>
      <c r="N7755" s="3">
        <v>45371</v>
      </c>
      <c r="O7755" s="4" t="str">
        <f t="shared" si="849"/>
        <v>2024-03</v>
      </c>
      <c r="P7755" s="4" t="str">
        <f t="shared" si="850"/>
        <v>03</v>
      </c>
      <c r="Q7755" s="4" t="str">
        <f t="shared" si="851"/>
        <v>March</v>
      </c>
      <c r="R7755" s="30" t="str">
        <f t="shared" si="852"/>
        <v>20</v>
      </c>
      <c r="W7755" t="str">
        <f t="shared" si="853"/>
        <v>ok</v>
      </c>
    </row>
    <row r="7756" spans="1:23" x14ac:dyDescent="0.3">
      <c r="A7756" t="s">
        <v>7798</v>
      </c>
      <c r="B7756" t="s">
        <v>23</v>
      </c>
      <c r="C7756" t="s">
        <v>24</v>
      </c>
      <c r="D7756" t="s">
        <v>25</v>
      </c>
      <c r="E7756" t="s">
        <v>45</v>
      </c>
      <c r="F7756" t="s">
        <v>38</v>
      </c>
      <c r="G7756" s="5">
        <v>1564.35</v>
      </c>
      <c r="H7756" s="5">
        <f t="shared" si="847"/>
        <v>28.158299999999997</v>
      </c>
      <c r="I7756" s="6">
        <v>3</v>
      </c>
      <c r="J7756" s="6">
        <v>4693.05</v>
      </c>
      <c r="K7756" s="5">
        <f t="shared" si="848"/>
        <v>84.474899999999991</v>
      </c>
      <c r="L7756" s="7">
        <v>3.5</v>
      </c>
      <c r="M7756" s="7">
        <v>4013</v>
      </c>
      <c r="N7756" s="3">
        <v>45426</v>
      </c>
      <c r="O7756" s="4" t="str">
        <f t="shared" si="849"/>
        <v>2024-05</v>
      </c>
      <c r="P7756" s="4" t="str">
        <f t="shared" si="850"/>
        <v>05</v>
      </c>
      <c r="Q7756" s="4" t="str">
        <f t="shared" si="851"/>
        <v>May</v>
      </c>
      <c r="R7756" s="30" t="str">
        <f t="shared" si="852"/>
        <v>14</v>
      </c>
      <c r="W7756" t="str">
        <f t="shared" si="853"/>
        <v>ok</v>
      </c>
    </row>
    <row r="7757" spans="1:23" x14ac:dyDescent="0.3">
      <c r="A7757" t="s">
        <v>7799</v>
      </c>
      <c r="B7757" t="s">
        <v>36</v>
      </c>
      <c r="C7757" t="s">
        <v>18</v>
      </c>
      <c r="D7757" t="s">
        <v>37</v>
      </c>
      <c r="E7757" t="s">
        <v>45</v>
      </c>
      <c r="F7757" t="s">
        <v>26</v>
      </c>
      <c r="G7757" s="5">
        <v>10750.17</v>
      </c>
      <c r="H7757" s="5">
        <f t="shared" si="847"/>
        <v>193.50305999999998</v>
      </c>
      <c r="I7757" s="6">
        <v>4</v>
      </c>
      <c r="J7757" s="6">
        <v>43000.68</v>
      </c>
      <c r="K7757" s="5">
        <f t="shared" si="848"/>
        <v>774.01223999999991</v>
      </c>
      <c r="L7757" s="7">
        <v>3.03</v>
      </c>
      <c r="M7757" s="7">
        <v>219</v>
      </c>
      <c r="N7757" s="3">
        <v>45590</v>
      </c>
      <c r="O7757" s="4" t="str">
        <f t="shared" si="849"/>
        <v>2024-10</v>
      </c>
      <c r="P7757" s="4" t="str">
        <f t="shared" si="850"/>
        <v>10</v>
      </c>
      <c r="Q7757" s="4" t="str">
        <f t="shared" si="851"/>
        <v>October</v>
      </c>
      <c r="R7757" s="30" t="str">
        <f t="shared" si="852"/>
        <v>25</v>
      </c>
      <c r="W7757" t="str">
        <f t="shared" si="853"/>
        <v>ok</v>
      </c>
    </row>
    <row r="7758" spans="1:23" x14ac:dyDescent="0.3">
      <c r="A7758" t="s">
        <v>7800</v>
      </c>
      <c r="B7758" t="s">
        <v>47</v>
      </c>
      <c r="C7758" t="s">
        <v>12</v>
      </c>
      <c r="D7758" t="s">
        <v>48</v>
      </c>
      <c r="E7758" t="s">
        <v>20</v>
      </c>
      <c r="F7758" t="s">
        <v>15</v>
      </c>
      <c r="G7758" s="5">
        <v>6308.68</v>
      </c>
      <c r="H7758" s="5">
        <f t="shared" si="847"/>
        <v>113.55624</v>
      </c>
      <c r="I7758" s="6">
        <v>4</v>
      </c>
      <c r="J7758" s="6">
        <v>25234.720000000001</v>
      </c>
      <c r="K7758" s="5">
        <f t="shared" si="848"/>
        <v>454.22496000000001</v>
      </c>
      <c r="L7758" s="7">
        <v>2.11</v>
      </c>
      <c r="M7758" s="7">
        <v>344</v>
      </c>
      <c r="N7758" s="3">
        <v>45486</v>
      </c>
      <c r="O7758" s="4" t="str">
        <f t="shared" si="849"/>
        <v>2024-07</v>
      </c>
      <c r="P7758" s="4" t="str">
        <f t="shared" si="850"/>
        <v>07</v>
      </c>
      <c r="Q7758" s="4" t="str">
        <f t="shared" si="851"/>
        <v>July</v>
      </c>
      <c r="R7758" s="30" t="str">
        <f t="shared" si="852"/>
        <v>13</v>
      </c>
      <c r="W7758" t="str">
        <f t="shared" si="853"/>
        <v>ok</v>
      </c>
    </row>
    <row r="7759" spans="1:23" x14ac:dyDescent="0.3">
      <c r="A7759" t="s">
        <v>7801</v>
      </c>
      <c r="B7759" t="s">
        <v>17</v>
      </c>
      <c r="C7759" t="s">
        <v>18</v>
      </c>
      <c r="D7759" t="s">
        <v>19</v>
      </c>
      <c r="E7759" t="s">
        <v>14</v>
      </c>
      <c r="F7759" t="s">
        <v>21</v>
      </c>
      <c r="G7759" s="5">
        <v>18250.96</v>
      </c>
      <c r="H7759" s="5">
        <f t="shared" si="847"/>
        <v>328.51727999999997</v>
      </c>
      <c r="I7759" s="6">
        <v>5</v>
      </c>
      <c r="J7759" s="6">
        <v>91254.8</v>
      </c>
      <c r="K7759" s="5">
        <f t="shared" si="848"/>
        <v>1642.5863999999999</v>
      </c>
      <c r="L7759" s="7">
        <v>1.55</v>
      </c>
      <c r="M7759" s="7">
        <v>3940</v>
      </c>
      <c r="N7759" s="3">
        <v>45456</v>
      </c>
      <c r="O7759" s="4" t="str">
        <f t="shared" si="849"/>
        <v>2024-06</v>
      </c>
      <c r="P7759" s="4" t="str">
        <f t="shared" si="850"/>
        <v>06</v>
      </c>
      <c r="Q7759" s="4" t="str">
        <f t="shared" si="851"/>
        <v>June</v>
      </c>
      <c r="R7759" s="30" t="str">
        <f t="shared" si="852"/>
        <v>13</v>
      </c>
      <c r="W7759" t="str">
        <f t="shared" si="853"/>
        <v>ok</v>
      </c>
    </row>
    <row r="7760" spans="1:23" x14ac:dyDescent="0.3">
      <c r="A7760" t="s">
        <v>7802</v>
      </c>
      <c r="B7760" t="s">
        <v>17</v>
      </c>
      <c r="C7760" t="s">
        <v>18</v>
      </c>
      <c r="D7760" t="s">
        <v>19</v>
      </c>
      <c r="E7760" t="s">
        <v>45</v>
      </c>
      <c r="F7760" t="s">
        <v>60</v>
      </c>
      <c r="G7760" s="5">
        <v>3008</v>
      </c>
      <c r="H7760" s="5">
        <f t="shared" si="847"/>
        <v>54.143999999999998</v>
      </c>
      <c r="I7760" s="6">
        <v>3</v>
      </c>
      <c r="J7760" s="6">
        <v>9024</v>
      </c>
      <c r="K7760" s="5">
        <f t="shared" si="848"/>
        <v>162.43199999999999</v>
      </c>
      <c r="L7760" s="7">
        <v>4.9400000000000004</v>
      </c>
      <c r="M7760" s="7">
        <v>1668</v>
      </c>
      <c r="N7760" s="3">
        <v>45565</v>
      </c>
      <c r="O7760" s="4" t="str">
        <f t="shared" si="849"/>
        <v>2024-09</v>
      </c>
      <c r="P7760" s="4" t="str">
        <f t="shared" si="850"/>
        <v>09</v>
      </c>
      <c r="Q7760" s="4" t="str">
        <f t="shared" si="851"/>
        <v>September</v>
      </c>
      <c r="R7760" s="30" t="str">
        <f t="shared" si="852"/>
        <v>30</v>
      </c>
      <c r="W7760" t="str">
        <f t="shared" si="853"/>
        <v>ok</v>
      </c>
    </row>
    <row r="7761" spans="1:23" x14ac:dyDescent="0.3">
      <c r="A7761" t="s">
        <v>7803</v>
      </c>
      <c r="B7761" t="s">
        <v>23</v>
      </c>
      <c r="C7761" t="s">
        <v>24</v>
      </c>
      <c r="D7761" t="s">
        <v>25</v>
      </c>
      <c r="E7761" t="s">
        <v>20</v>
      </c>
      <c r="F7761" t="s">
        <v>15</v>
      </c>
      <c r="G7761" s="5">
        <v>2919.79</v>
      </c>
      <c r="H7761" s="5">
        <f t="shared" si="847"/>
        <v>52.556219999999996</v>
      </c>
      <c r="I7761" s="6">
        <v>2</v>
      </c>
      <c r="J7761" s="6">
        <v>5839.58</v>
      </c>
      <c r="K7761" s="5">
        <f t="shared" si="848"/>
        <v>105.11243999999999</v>
      </c>
      <c r="L7761" s="7">
        <v>3.9</v>
      </c>
      <c r="M7761" s="7">
        <v>3173</v>
      </c>
      <c r="N7761" s="3">
        <v>45536</v>
      </c>
      <c r="O7761" s="4" t="str">
        <f t="shared" si="849"/>
        <v>2024-09</v>
      </c>
      <c r="P7761" s="4" t="str">
        <f t="shared" si="850"/>
        <v>09</v>
      </c>
      <c r="Q7761" s="4" t="str">
        <f t="shared" si="851"/>
        <v>September</v>
      </c>
      <c r="R7761" s="30" t="str">
        <f t="shared" si="852"/>
        <v>01</v>
      </c>
      <c r="W7761" t="str">
        <f t="shared" si="853"/>
        <v>ok</v>
      </c>
    </row>
    <row r="7762" spans="1:23" x14ac:dyDescent="0.3">
      <c r="A7762" t="s">
        <v>7804</v>
      </c>
      <c r="B7762" t="s">
        <v>47</v>
      </c>
      <c r="C7762" t="s">
        <v>12</v>
      </c>
      <c r="D7762" t="s">
        <v>48</v>
      </c>
      <c r="E7762" t="s">
        <v>14</v>
      </c>
      <c r="F7762" t="s">
        <v>26</v>
      </c>
      <c r="G7762" s="5">
        <v>19905.060000000001</v>
      </c>
      <c r="H7762" s="5">
        <f t="shared" si="847"/>
        <v>358.29108000000002</v>
      </c>
      <c r="I7762" s="6">
        <v>5</v>
      </c>
      <c r="J7762" s="6">
        <v>99525.3</v>
      </c>
      <c r="K7762" s="5">
        <f t="shared" si="848"/>
        <v>1791.4554000000001</v>
      </c>
      <c r="L7762" s="7">
        <v>2.99</v>
      </c>
      <c r="M7762" s="7">
        <v>3677</v>
      </c>
      <c r="N7762" s="3">
        <v>45548</v>
      </c>
      <c r="O7762" s="4" t="str">
        <f t="shared" si="849"/>
        <v>2024-09</v>
      </c>
      <c r="P7762" s="4" t="str">
        <f t="shared" si="850"/>
        <v>09</v>
      </c>
      <c r="Q7762" s="4" t="str">
        <f t="shared" si="851"/>
        <v>September</v>
      </c>
      <c r="R7762" s="30" t="str">
        <f t="shared" si="852"/>
        <v>13</v>
      </c>
      <c r="W7762" t="str">
        <f t="shared" si="853"/>
        <v>ok</v>
      </c>
    </row>
    <row r="7763" spans="1:23" x14ac:dyDescent="0.3">
      <c r="A7763" t="s">
        <v>7805</v>
      </c>
      <c r="B7763" t="s">
        <v>63</v>
      </c>
      <c r="C7763" t="s">
        <v>18</v>
      </c>
      <c r="D7763" t="s">
        <v>64</v>
      </c>
      <c r="E7763" t="s">
        <v>45</v>
      </c>
      <c r="F7763" t="s">
        <v>15</v>
      </c>
      <c r="G7763" s="5">
        <v>15385.74</v>
      </c>
      <c r="H7763" s="5">
        <f t="shared" si="847"/>
        <v>276.94331999999997</v>
      </c>
      <c r="I7763" s="6">
        <v>5</v>
      </c>
      <c r="J7763" s="6">
        <v>76928.7</v>
      </c>
      <c r="K7763" s="5">
        <f t="shared" si="848"/>
        <v>1384.7165999999997</v>
      </c>
      <c r="L7763" s="7">
        <v>2.67</v>
      </c>
      <c r="M7763" s="7">
        <v>4754</v>
      </c>
      <c r="N7763" s="3">
        <v>45386</v>
      </c>
      <c r="O7763" s="4" t="str">
        <f t="shared" si="849"/>
        <v>2024-04</v>
      </c>
      <c r="P7763" s="4" t="str">
        <f t="shared" si="850"/>
        <v>04</v>
      </c>
      <c r="Q7763" s="4" t="str">
        <f t="shared" si="851"/>
        <v>April</v>
      </c>
      <c r="R7763" s="30" t="str">
        <f t="shared" si="852"/>
        <v>04</v>
      </c>
      <c r="W7763" t="str">
        <f t="shared" si="853"/>
        <v>ok</v>
      </c>
    </row>
    <row r="7764" spans="1:23" x14ac:dyDescent="0.3">
      <c r="A7764" t="s">
        <v>7806</v>
      </c>
      <c r="B7764" t="s">
        <v>51</v>
      </c>
      <c r="C7764" t="s">
        <v>29</v>
      </c>
      <c r="D7764" t="s">
        <v>52</v>
      </c>
      <c r="E7764" t="s">
        <v>20</v>
      </c>
      <c r="F7764" t="s">
        <v>38</v>
      </c>
      <c r="G7764" s="5">
        <v>1517.89</v>
      </c>
      <c r="H7764" s="5">
        <f t="shared" si="847"/>
        <v>27.322019999999998</v>
      </c>
      <c r="I7764" s="6">
        <v>5</v>
      </c>
      <c r="J7764" s="6">
        <v>7589.45</v>
      </c>
      <c r="K7764" s="5">
        <f t="shared" si="848"/>
        <v>136.61009999999999</v>
      </c>
      <c r="L7764" s="7">
        <v>1.84</v>
      </c>
      <c r="M7764" s="7">
        <v>1435</v>
      </c>
      <c r="N7764" s="3">
        <v>45650</v>
      </c>
      <c r="O7764" s="4" t="str">
        <f t="shared" si="849"/>
        <v>2024-12</v>
      </c>
      <c r="P7764" s="4" t="str">
        <f t="shared" si="850"/>
        <v>12</v>
      </c>
      <c r="Q7764" s="4" t="str">
        <f t="shared" si="851"/>
        <v>December</v>
      </c>
      <c r="R7764" s="30" t="str">
        <f t="shared" si="852"/>
        <v>24</v>
      </c>
      <c r="W7764" t="str">
        <f t="shared" si="853"/>
        <v>ok</v>
      </c>
    </row>
    <row r="7765" spans="1:23" x14ac:dyDescent="0.3">
      <c r="A7765" t="s">
        <v>7807</v>
      </c>
      <c r="B7765" t="s">
        <v>28</v>
      </c>
      <c r="C7765" t="s">
        <v>29</v>
      </c>
      <c r="D7765" t="s">
        <v>30</v>
      </c>
      <c r="E7765" t="s">
        <v>20</v>
      </c>
      <c r="F7765" t="s">
        <v>21</v>
      </c>
      <c r="G7765" s="5">
        <v>9040.36</v>
      </c>
      <c r="H7765" s="5">
        <f t="shared" si="847"/>
        <v>162.72648000000001</v>
      </c>
      <c r="I7765" s="6">
        <v>4</v>
      </c>
      <c r="J7765" s="6">
        <v>36161.440000000002</v>
      </c>
      <c r="K7765" s="5">
        <f t="shared" si="848"/>
        <v>650.90592000000004</v>
      </c>
      <c r="L7765" s="7">
        <v>2.46</v>
      </c>
      <c r="M7765" s="7">
        <v>3547</v>
      </c>
      <c r="N7765" s="3">
        <v>45551</v>
      </c>
      <c r="O7765" s="4" t="str">
        <f t="shared" si="849"/>
        <v>2024-09</v>
      </c>
      <c r="P7765" s="4" t="str">
        <f t="shared" si="850"/>
        <v>09</v>
      </c>
      <c r="Q7765" s="4" t="str">
        <f t="shared" si="851"/>
        <v>September</v>
      </c>
      <c r="R7765" s="30" t="str">
        <f t="shared" si="852"/>
        <v>16</v>
      </c>
      <c r="W7765" t="str">
        <f t="shared" si="853"/>
        <v>ok</v>
      </c>
    </row>
    <row r="7766" spans="1:23" x14ac:dyDescent="0.3">
      <c r="A7766" t="s">
        <v>7808</v>
      </c>
      <c r="B7766" t="s">
        <v>23</v>
      </c>
      <c r="C7766" t="s">
        <v>24</v>
      </c>
      <c r="D7766" t="s">
        <v>25</v>
      </c>
      <c r="E7766" t="s">
        <v>45</v>
      </c>
      <c r="F7766" t="s">
        <v>26</v>
      </c>
      <c r="G7766" s="5">
        <v>3960.35</v>
      </c>
      <c r="H7766" s="5">
        <f t="shared" si="847"/>
        <v>71.286299999999997</v>
      </c>
      <c r="I7766" s="6">
        <v>3</v>
      </c>
      <c r="J7766" s="6">
        <v>11881.05</v>
      </c>
      <c r="K7766" s="5">
        <f t="shared" si="848"/>
        <v>213.85890000000001</v>
      </c>
      <c r="L7766" s="7">
        <v>3.15</v>
      </c>
      <c r="M7766" s="7">
        <v>3034</v>
      </c>
      <c r="N7766" s="3">
        <v>45606</v>
      </c>
      <c r="O7766" s="4" t="str">
        <f t="shared" si="849"/>
        <v>2024-11</v>
      </c>
      <c r="P7766" s="4" t="str">
        <f t="shared" si="850"/>
        <v>11</v>
      </c>
      <c r="Q7766" s="4" t="str">
        <f t="shared" si="851"/>
        <v>November</v>
      </c>
      <c r="R7766" s="30" t="str">
        <f t="shared" si="852"/>
        <v>10</v>
      </c>
      <c r="W7766" t="str">
        <f t="shared" si="853"/>
        <v>ok</v>
      </c>
    </row>
    <row r="7767" spans="1:23" x14ac:dyDescent="0.3">
      <c r="A7767" t="s">
        <v>7809</v>
      </c>
      <c r="B7767" t="s">
        <v>28</v>
      </c>
      <c r="C7767" t="s">
        <v>29</v>
      </c>
      <c r="D7767" t="s">
        <v>30</v>
      </c>
      <c r="E7767" t="s">
        <v>20</v>
      </c>
      <c r="F7767" t="s">
        <v>26</v>
      </c>
      <c r="G7767" s="5">
        <v>6869.77</v>
      </c>
      <c r="H7767" s="5">
        <f t="shared" si="847"/>
        <v>123.65586</v>
      </c>
      <c r="I7767" s="6">
        <v>5</v>
      </c>
      <c r="J7767" s="6">
        <v>34348.85</v>
      </c>
      <c r="K7767" s="5">
        <f t="shared" si="848"/>
        <v>618.27930000000003</v>
      </c>
      <c r="L7767" s="7">
        <v>4.17</v>
      </c>
      <c r="M7767" s="7">
        <v>3195</v>
      </c>
      <c r="N7767" s="3">
        <v>45319</v>
      </c>
      <c r="O7767" s="4" t="str">
        <f t="shared" si="849"/>
        <v>2024-01</v>
      </c>
      <c r="P7767" s="4" t="str">
        <f t="shared" si="850"/>
        <v>01</v>
      </c>
      <c r="Q7767" s="4" t="str">
        <f t="shared" si="851"/>
        <v>January</v>
      </c>
      <c r="R7767" s="30" t="str">
        <f t="shared" si="852"/>
        <v>28</v>
      </c>
      <c r="W7767" t="str">
        <f t="shared" si="853"/>
        <v>ok</v>
      </c>
    </row>
    <row r="7768" spans="1:23" x14ac:dyDescent="0.3">
      <c r="A7768" t="s">
        <v>7810</v>
      </c>
      <c r="B7768" t="s">
        <v>11</v>
      </c>
      <c r="C7768" t="s">
        <v>12</v>
      </c>
      <c r="D7768" t="s">
        <v>13</v>
      </c>
      <c r="E7768" t="s">
        <v>20</v>
      </c>
      <c r="F7768" t="s">
        <v>21</v>
      </c>
      <c r="G7768" s="5">
        <v>16848.45</v>
      </c>
      <c r="H7768" s="5">
        <f t="shared" si="847"/>
        <v>303.27209999999997</v>
      </c>
      <c r="I7768" s="6">
        <v>4</v>
      </c>
      <c r="J7768" s="6">
        <v>67393.8</v>
      </c>
      <c r="K7768" s="5">
        <f t="shared" si="848"/>
        <v>1213.0883999999999</v>
      </c>
      <c r="L7768" s="7">
        <v>3.83</v>
      </c>
      <c r="M7768" s="7">
        <v>1307</v>
      </c>
      <c r="N7768" s="3">
        <v>45430</v>
      </c>
      <c r="O7768" s="4" t="str">
        <f t="shared" si="849"/>
        <v>2024-05</v>
      </c>
      <c r="P7768" s="4" t="str">
        <f t="shared" si="850"/>
        <v>05</v>
      </c>
      <c r="Q7768" s="4" t="str">
        <f t="shared" si="851"/>
        <v>May</v>
      </c>
      <c r="R7768" s="30" t="str">
        <f t="shared" si="852"/>
        <v>18</v>
      </c>
      <c r="W7768" t="str">
        <f t="shared" si="853"/>
        <v>ok</v>
      </c>
    </row>
    <row r="7769" spans="1:23" x14ac:dyDescent="0.3">
      <c r="A7769" t="s">
        <v>7811</v>
      </c>
      <c r="B7769" t="s">
        <v>28</v>
      </c>
      <c r="C7769" t="s">
        <v>29</v>
      </c>
      <c r="D7769" t="s">
        <v>30</v>
      </c>
      <c r="E7769" t="s">
        <v>45</v>
      </c>
      <c r="F7769" t="s">
        <v>31</v>
      </c>
      <c r="G7769" s="5">
        <v>6696.91</v>
      </c>
      <c r="H7769" s="5">
        <f t="shared" si="847"/>
        <v>120.54437999999999</v>
      </c>
      <c r="I7769" s="6">
        <v>1</v>
      </c>
      <c r="J7769" s="6">
        <v>6696.91</v>
      </c>
      <c r="K7769" s="5">
        <f t="shared" si="848"/>
        <v>120.54437999999999</v>
      </c>
      <c r="L7769" s="7">
        <v>2.13</v>
      </c>
      <c r="M7769" s="7">
        <v>1225</v>
      </c>
      <c r="N7769" s="3">
        <v>45449</v>
      </c>
      <c r="O7769" s="4" t="str">
        <f t="shared" si="849"/>
        <v>2024-06</v>
      </c>
      <c r="P7769" s="4" t="str">
        <f t="shared" si="850"/>
        <v>06</v>
      </c>
      <c r="Q7769" s="4" t="str">
        <f t="shared" si="851"/>
        <v>June</v>
      </c>
      <c r="R7769" s="30" t="str">
        <f t="shared" si="852"/>
        <v>06</v>
      </c>
      <c r="W7769" t="str">
        <f t="shared" si="853"/>
        <v>ok</v>
      </c>
    </row>
    <row r="7770" spans="1:23" x14ac:dyDescent="0.3">
      <c r="A7770" t="s">
        <v>7812</v>
      </c>
      <c r="B7770" t="s">
        <v>17</v>
      </c>
      <c r="C7770" t="s">
        <v>18</v>
      </c>
      <c r="D7770" t="s">
        <v>19</v>
      </c>
      <c r="E7770" t="s">
        <v>20</v>
      </c>
      <c r="F7770" t="s">
        <v>26</v>
      </c>
      <c r="G7770" s="5">
        <v>16072.15</v>
      </c>
      <c r="H7770" s="5">
        <f t="shared" si="847"/>
        <v>289.2987</v>
      </c>
      <c r="I7770" s="6">
        <v>3</v>
      </c>
      <c r="J7770" s="6">
        <v>48216.45</v>
      </c>
      <c r="K7770" s="5">
        <f t="shared" si="848"/>
        <v>867.89609999999993</v>
      </c>
      <c r="L7770" s="7">
        <v>4.4400000000000004</v>
      </c>
      <c r="M7770" s="7">
        <v>3724</v>
      </c>
      <c r="N7770" s="3">
        <v>45512</v>
      </c>
      <c r="O7770" s="4" t="str">
        <f t="shared" si="849"/>
        <v>2024-08</v>
      </c>
      <c r="P7770" s="4" t="str">
        <f t="shared" si="850"/>
        <v>08</v>
      </c>
      <c r="Q7770" s="4" t="str">
        <f t="shared" si="851"/>
        <v>August</v>
      </c>
      <c r="R7770" s="30" t="str">
        <f t="shared" si="852"/>
        <v>08</v>
      </c>
      <c r="W7770" t="str">
        <f t="shared" si="853"/>
        <v>ok</v>
      </c>
    </row>
    <row r="7771" spans="1:23" x14ac:dyDescent="0.3">
      <c r="A7771" t="s">
        <v>7813</v>
      </c>
      <c r="B7771" t="s">
        <v>36</v>
      </c>
      <c r="C7771" t="s">
        <v>18</v>
      </c>
      <c r="D7771" t="s">
        <v>37</v>
      </c>
      <c r="E7771" t="s">
        <v>45</v>
      </c>
      <c r="F7771" t="s">
        <v>26</v>
      </c>
      <c r="G7771" s="5">
        <v>12737.95</v>
      </c>
      <c r="H7771" s="5">
        <f t="shared" si="847"/>
        <v>229.28309999999999</v>
      </c>
      <c r="I7771" s="6">
        <v>4</v>
      </c>
      <c r="J7771" s="6">
        <v>50951.8</v>
      </c>
      <c r="K7771" s="5">
        <f t="shared" si="848"/>
        <v>917.13239999999996</v>
      </c>
      <c r="L7771" s="7">
        <v>2.89</v>
      </c>
      <c r="M7771" s="7">
        <v>38</v>
      </c>
      <c r="N7771" s="3">
        <v>45636</v>
      </c>
      <c r="O7771" s="4" t="str">
        <f t="shared" si="849"/>
        <v>2024-12</v>
      </c>
      <c r="P7771" s="4" t="str">
        <f t="shared" si="850"/>
        <v>12</v>
      </c>
      <c r="Q7771" s="4" t="str">
        <f t="shared" si="851"/>
        <v>December</v>
      </c>
      <c r="R7771" s="30" t="str">
        <f t="shared" si="852"/>
        <v>10</v>
      </c>
      <c r="W7771" t="str">
        <f t="shared" si="853"/>
        <v>ok</v>
      </c>
    </row>
    <row r="7772" spans="1:23" x14ac:dyDescent="0.3">
      <c r="A7772" t="s">
        <v>7814</v>
      </c>
      <c r="B7772" t="s">
        <v>51</v>
      </c>
      <c r="C7772" t="s">
        <v>29</v>
      </c>
      <c r="D7772" t="s">
        <v>52</v>
      </c>
      <c r="E7772" t="s">
        <v>20</v>
      </c>
      <c r="F7772" t="s">
        <v>15</v>
      </c>
      <c r="G7772" s="5">
        <v>14308.85</v>
      </c>
      <c r="H7772" s="5">
        <f t="shared" si="847"/>
        <v>257.55930000000001</v>
      </c>
      <c r="I7772" s="6">
        <v>1</v>
      </c>
      <c r="J7772" s="6">
        <v>14308.85</v>
      </c>
      <c r="K7772" s="5">
        <f t="shared" si="848"/>
        <v>257.55930000000001</v>
      </c>
      <c r="L7772" s="7">
        <v>1.28</v>
      </c>
      <c r="M7772" s="7">
        <v>2180</v>
      </c>
      <c r="N7772" s="3">
        <v>45401</v>
      </c>
      <c r="O7772" s="4" t="str">
        <f t="shared" si="849"/>
        <v>2024-04</v>
      </c>
      <c r="P7772" s="4" t="str">
        <f t="shared" si="850"/>
        <v>04</v>
      </c>
      <c r="Q7772" s="4" t="str">
        <f t="shared" si="851"/>
        <v>April</v>
      </c>
      <c r="R7772" s="30" t="str">
        <f t="shared" si="852"/>
        <v>19</v>
      </c>
      <c r="W7772" t="str">
        <f t="shared" si="853"/>
        <v>ok</v>
      </c>
    </row>
    <row r="7773" spans="1:23" x14ac:dyDescent="0.3">
      <c r="A7773" t="s">
        <v>7815</v>
      </c>
      <c r="B7773" t="s">
        <v>51</v>
      </c>
      <c r="C7773" t="s">
        <v>29</v>
      </c>
      <c r="D7773" t="s">
        <v>52</v>
      </c>
      <c r="E7773" t="s">
        <v>20</v>
      </c>
      <c r="F7773" t="s">
        <v>31</v>
      </c>
      <c r="G7773" s="5">
        <v>10378.75</v>
      </c>
      <c r="H7773" s="5">
        <f t="shared" si="847"/>
        <v>186.8175</v>
      </c>
      <c r="I7773" s="6">
        <v>4</v>
      </c>
      <c r="J7773" s="6">
        <v>41515</v>
      </c>
      <c r="K7773" s="5">
        <f t="shared" si="848"/>
        <v>747.27</v>
      </c>
      <c r="L7773" s="7">
        <v>3.84</v>
      </c>
      <c r="M7773" s="7">
        <v>2893</v>
      </c>
      <c r="N7773" s="3">
        <v>45608</v>
      </c>
      <c r="O7773" s="4" t="str">
        <f t="shared" si="849"/>
        <v>2024-11</v>
      </c>
      <c r="P7773" s="4" t="str">
        <f t="shared" si="850"/>
        <v>11</v>
      </c>
      <c r="Q7773" s="4" t="str">
        <f t="shared" si="851"/>
        <v>November</v>
      </c>
      <c r="R7773" s="30" t="str">
        <f t="shared" si="852"/>
        <v>12</v>
      </c>
      <c r="W7773" t="str">
        <f t="shared" si="853"/>
        <v>ok</v>
      </c>
    </row>
    <row r="7774" spans="1:23" x14ac:dyDescent="0.3">
      <c r="A7774" t="s">
        <v>7816</v>
      </c>
      <c r="B7774" t="s">
        <v>63</v>
      </c>
      <c r="C7774" t="s">
        <v>18</v>
      </c>
      <c r="D7774" t="s">
        <v>64</v>
      </c>
      <c r="E7774" t="s">
        <v>45</v>
      </c>
      <c r="F7774" t="s">
        <v>31</v>
      </c>
      <c r="G7774" s="5">
        <v>18801.11</v>
      </c>
      <c r="H7774" s="5">
        <f t="shared" si="847"/>
        <v>338.41998000000001</v>
      </c>
      <c r="I7774" s="6">
        <v>3</v>
      </c>
      <c r="J7774" s="6">
        <v>56403.33</v>
      </c>
      <c r="K7774" s="5">
        <f t="shared" si="848"/>
        <v>1015.25994</v>
      </c>
      <c r="L7774" s="7">
        <v>4.25</v>
      </c>
      <c r="M7774" s="7">
        <v>1501</v>
      </c>
      <c r="N7774" s="3">
        <v>45356</v>
      </c>
      <c r="O7774" s="4" t="str">
        <f t="shared" si="849"/>
        <v>2024-03</v>
      </c>
      <c r="P7774" s="4" t="str">
        <f t="shared" si="850"/>
        <v>03</v>
      </c>
      <c r="Q7774" s="4" t="str">
        <f t="shared" si="851"/>
        <v>March</v>
      </c>
      <c r="R7774" s="30" t="str">
        <f t="shared" si="852"/>
        <v>05</v>
      </c>
      <c r="W7774" t="str">
        <f t="shared" si="853"/>
        <v>ok</v>
      </c>
    </row>
    <row r="7775" spans="1:23" x14ac:dyDescent="0.3">
      <c r="A7775" t="s">
        <v>7817</v>
      </c>
      <c r="B7775" t="s">
        <v>23</v>
      </c>
      <c r="C7775" t="s">
        <v>24</v>
      </c>
      <c r="D7775" t="s">
        <v>25</v>
      </c>
      <c r="E7775" t="s">
        <v>14</v>
      </c>
      <c r="F7775" t="s">
        <v>21</v>
      </c>
      <c r="G7775" s="5">
        <v>16509.439999999999</v>
      </c>
      <c r="H7775" s="5">
        <f t="shared" si="847"/>
        <v>297.16991999999993</v>
      </c>
      <c r="I7775" s="6">
        <v>3</v>
      </c>
      <c r="J7775" s="6">
        <v>49528.32</v>
      </c>
      <c r="K7775" s="5">
        <f t="shared" si="848"/>
        <v>891.5097599999998</v>
      </c>
      <c r="L7775" s="7">
        <v>2.74</v>
      </c>
      <c r="M7775" s="7">
        <v>4192</v>
      </c>
      <c r="N7775" s="3">
        <v>45370</v>
      </c>
      <c r="O7775" s="4" t="str">
        <f t="shared" si="849"/>
        <v>2024-03</v>
      </c>
      <c r="P7775" s="4" t="str">
        <f t="shared" si="850"/>
        <v>03</v>
      </c>
      <c r="Q7775" s="4" t="str">
        <f t="shared" si="851"/>
        <v>March</v>
      </c>
      <c r="R7775" s="30" t="str">
        <f t="shared" si="852"/>
        <v>19</v>
      </c>
      <c r="W7775" t="str">
        <f t="shared" si="853"/>
        <v>ok</v>
      </c>
    </row>
    <row r="7776" spans="1:23" x14ac:dyDescent="0.3">
      <c r="A7776" t="s">
        <v>7818</v>
      </c>
      <c r="B7776" t="s">
        <v>41</v>
      </c>
      <c r="C7776" t="s">
        <v>42</v>
      </c>
      <c r="D7776" t="s">
        <v>43</v>
      </c>
      <c r="E7776" t="s">
        <v>14</v>
      </c>
      <c r="F7776" t="s">
        <v>26</v>
      </c>
      <c r="G7776" s="5">
        <v>13621.91</v>
      </c>
      <c r="H7776" s="5">
        <f t="shared" si="847"/>
        <v>245.19437999999997</v>
      </c>
      <c r="I7776" s="6">
        <v>3</v>
      </c>
      <c r="J7776" s="6">
        <v>40865.730000000003</v>
      </c>
      <c r="K7776" s="5">
        <f t="shared" si="848"/>
        <v>735.58313999999996</v>
      </c>
      <c r="L7776" s="7">
        <v>1.1499999999999999</v>
      </c>
      <c r="M7776" s="7">
        <v>342</v>
      </c>
      <c r="N7776" s="3">
        <v>45643</v>
      </c>
      <c r="O7776" s="4" t="str">
        <f t="shared" si="849"/>
        <v>2024-12</v>
      </c>
      <c r="P7776" s="4" t="str">
        <f t="shared" si="850"/>
        <v>12</v>
      </c>
      <c r="Q7776" s="4" t="str">
        <f t="shared" si="851"/>
        <v>December</v>
      </c>
      <c r="R7776" s="30" t="str">
        <f t="shared" si="852"/>
        <v>17</v>
      </c>
      <c r="W7776" t="str">
        <f t="shared" si="853"/>
        <v>ok</v>
      </c>
    </row>
    <row r="7777" spans="1:23" x14ac:dyDescent="0.3">
      <c r="A7777" t="s">
        <v>7819</v>
      </c>
      <c r="B7777" t="s">
        <v>36</v>
      </c>
      <c r="C7777" t="s">
        <v>18</v>
      </c>
      <c r="D7777" t="s">
        <v>37</v>
      </c>
      <c r="E7777" t="s">
        <v>45</v>
      </c>
      <c r="F7777" t="s">
        <v>15</v>
      </c>
      <c r="G7777" s="5">
        <v>18019.150000000001</v>
      </c>
      <c r="H7777" s="5">
        <f t="shared" si="847"/>
        <v>324.34469999999999</v>
      </c>
      <c r="I7777" s="6">
        <v>2</v>
      </c>
      <c r="J7777" s="6">
        <v>36038.300000000003</v>
      </c>
      <c r="K7777" s="5">
        <f t="shared" si="848"/>
        <v>648.68939999999998</v>
      </c>
      <c r="L7777" s="7">
        <v>1.23</v>
      </c>
      <c r="M7777" s="7">
        <v>3156</v>
      </c>
      <c r="N7777" s="3">
        <v>45334</v>
      </c>
      <c r="O7777" s="4" t="str">
        <f t="shared" si="849"/>
        <v>2024-02</v>
      </c>
      <c r="P7777" s="4" t="str">
        <f t="shared" si="850"/>
        <v>02</v>
      </c>
      <c r="Q7777" s="4" t="str">
        <f t="shared" si="851"/>
        <v>February</v>
      </c>
      <c r="R7777" s="30" t="str">
        <f t="shared" si="852"/>
        <v>12</v>
      </c>
      <c r="W7777" t="str">
        <f t="shared" si="853"/>
        <v>ok</v>
      </c>
    </row>
    <row r="7778" spans="1:23" x14ac:dyDescent="0.3">
      <c r="A7778" t="s">
        <v>7820</v>
      </c>
      <c r="B7778" t="s">
        <v>47</v>
      </c>
      <c r="C7778" t="s">
        <v>12</v>
      </c>
      <c r="D7778" t="s">
        <v>48</v>
      </c>
      <c r="E7778" t="s">
        <v>14</v>
      </c>
      <c r="F7778" t="s">
        <v>31</v>
      </c>
      <c r="G7778" s="5">
        <v>9365.92</v>
      </c>
      <c r="H7778" s="5">
        <f t="shared" si="847"/>
        <v>168.58655999999999</v>
      </c>
      <c r="I7778" s="6">
        <v>4</v>
      </c>
      <c r="J7778" s="6">
        <v>37463.68</v>
      </c>
      <c r="K7778" s="5">
        <f t="shared" si="848"/>
        <v>674.34623999999997</v>
      </c>
      <c r="L7778" s="7">
        <v>1.87</v>
      </c>
      <c r="M7778" s="7">
        <v>1911</v>
      </c>
      <c r="N7778" s="3">
        <v>45634</v>
      </c>
      <c r="O7778" s="4" t="str">
        <f t="shared" si="849"/>
        <v>2024-12</v>
      </c>
      <c r="P7778" s="4" t="str">
        <f t="shared" si="850"/>
        <v>12</v>
      </c>
      <c r="Q7778" s="4" t="str">
        <f t="shared" si="851"/>
        <v>December</v>
      </c>
      <c r="R7778" s="30" t="str">
        <f t="shared" si="852"/>
        <v>08</v>
      </c>
      <c r="W7778" t="str">
        <f t="shared" si="853"/>
        <v>ok</v>
      </c>
    </row>
    <row r="7779" spans="1:23" x14ac:dyDescent="0.3">
      <c r="A7779" t="s">
        <v>7821</v>
      </c>
      <c r="B7779" t="s">
        <v>51</v>
      </c>
      <c r="C7779" t="s">
        <v>29</v>
      </c>
      <c r="D7779" t="s">
        <v>52</v>
      </c>
      <c r="E7779" t="s">
        <v>45</v>
      </c>
      <c r="F7779" t="s">
        <v>60</v>
      </c>
      <c r="G7779" s="5">
        <v>1769.29</v>
      </c>
      <c r="H7779" s="5">
        <f t="shared" si="847"/>
        <v>31.847219999999997</v>
      </c>
      <c r="I7779" s="6">
        <v>1</v>
      </c>
      <c r="J7779" s="6">
        <v>1769.29</v>
      </c>
      <c r="K7779" s="5">
        <f t="shared" si="848"/>
        <v>31.847219999999997</v>
      </c>
      <c r="L7779" s="7">
        <v>2.09</v>
      </c>
      <c r="M7779" s="7">
        <v>3229</v>
      </c>
      <c r="N7779" s="3">
        <v>45464</v>
      </c>
      <c r="O7779" s="4" t="str">
        <f t="shared" si="849"/>
        <v>2024-06</v>
      </c>
      <c r="P7779" s="4" t="str">
        <f t="shared" si="850"/>
        <v>06</v>
      </c>
      <c r="Q7779" s="4" t="str">
        <f t="shared" si="851"/>
        <v>June</v>
      </c>
      <c r="R7779" s="30" t="str">
        <f t="shared" si="852"/>
        <v>21</v>
      </c>
      <c r="W7779" t="str">
        <f t="shared" si="853"/>
        <v>ok</v>
      </c>
    </row>
    <row r="7780" spans="1:23" x14ac:dyDescent="0.3">
      <c r="A7780" t="s">
        <v>7822</v>
      </c>
      <c r="B7780" t="s">
        <v>63</v>
      </c>
      <c r="C7780" t="s">
        <v>18</v>
      </c>
      <c r="D7780" t="s">
        <v>64</v>
      </c>
      <c r="E7780" t="s">
        <v>45</v>
      </c>
      <c r="F7780" t="s">
        <v>60</v>
      </c>
      <c r="G7780" s="5">
        <v>2715.53</v>
      </c>
      <c r="H7780" s="5">
        <f t="shared" si="847"/>
        <v>48.879539999999999</v>
      </c>
      <c r="I7780" s="6">
        <v>2</v>
      </c>
      <c r="J7780" s="6">
        <v>5431.06</v>
      </c>
      <c r="K7780" s="5">
        <f t="shared" si="848"/>
        <v>97.759079999999997</v>
      </c>
      <c r="L7780" s="7">
        <v>1.4</v>
      </c>
      <c r="M7780" s="7">
        <v>571</v>
      </c>
      <c r="N7780" s="3">
        <v>45554</v>
      </c>
      <c r="O7780" s="4" t="str">
        <f t="shared" si="849"/>
        <v>2024-09</v>
      </c>
      <c r="P7780" s="4" t="str">
        <f t="shared" si="850"/>
        <v>09</v>
      </c>
      <c r="Q7780" s="4" t="str">
        <f t="shared" si="851"/>
        <v>September</v>
      </c>
      <c r="R7780" s="30" t="str">
        <f t="shared" si="852"/>
        <v>19</v>
      </c>
      <c r="W7780" t="str">
        <f t="shared" si="853"/>
        <v>ok</v>
      </c>
    </row>
    <row r="7781" spans="1:23" x14ac:dyDescent="0.3">
      <c r="A7781" t="s">
        <v>7823</v>
      </c>
      <c r="B7781" t="s">
        <v>47</v>
      </c>
      <c r="C7781" t="s">
        <v>12</v>
      </c>
      <c r="D7781" t="s">
        <v>48</v>
      </c>
      <c r="E7781" t="s">
        <v>20</v>
      </c>
      <c r="F7781" t="s">
        <v>38</v>
      </c>
      <c r="G7781" s="5">
        <v>17890.64</v>
      </c>
      <c r="H7781" s="5">
        <f t="shared" si="847"/>
        <v>322.03151999999994</v>
      </c>
      <c r="I7781" s="6">
        <v>5</v>
      </c>
      <c r="J7781" s="6">
        <v>89453.2</v>
      </c>
      <c r="K7781" s="5">
        <f t="shared" si="848"/>
        <v>1610.1575999999998</v>
      </c>
      <c r="L7781" s="7">
        <v>1.49</v>
      </c>
      <c r="M7781" s="7">
        <v>3583</v>
      </c>
      <c r="N7781" s="3">
        <v>45365</v>
      </c>
      <c r="O7781" s="4" t="str">
        <f t="shared" si="849"/>
        <v>2024-03</v>
      </c>
      <c r="P7781" s="4" t="str">
        <f t="shared" si="850"/>
        <v>03</v>
      </c>
      <c r="Q7781" s="4" t="str">
        <f t="shared" si="851"/>
        <v>March</v>
      </c>
      <c r="R7781" s="30" t="str">
        <f t="shared" si="852"/>
        <v>14</v>
      </c>
      <c r="W7781" t="str">
        <f t="shared" si="853"/>
        <v>ok</v>
      </c>
    </row>
    <row r="7782" spans="1:23" x14ac:dyDescent="0.3">
      <c r="A7782" t="s">
        <v>7824</v>
      </c>
      <c r="B7782" t="s">
        <v>23</v>
      </c>
      <c r="C7782" t="s">
        <v>24</v>
      </c>
      <c r="D7782" t="s">
        <v>25</v>
      </c>
      <c r="E7782" t="s">
        <v>20</v>
      </c>
      <c r="F7782" t="s">
        <v>21</v>
      </c>
      <c r="G7782" s="5">
        <v>12220.31</v>
      </c>
      <c r="H7782" s="5">
        <f t="shared" si="847"/>
        <v>219.96557999999996</v>
      </c>
      <c r="I7782" s="6">
        <v>5</v>
      </c>
      <c r="J7782" s="6">
        <v>61101.55</v>
      </c>
      <c r="K7782" s="5">
        <f t="shared" si="848"/>
        <v>1099.8278999999998</v>
      </c>
      <c r="L7782" s="7">
        <v>4.6900000000000004</v>
      </c>
      <c r="M7782" s="7">
        <v>897</v>
      </c>
      <c r="N7782" s="3">
        <v>45614</v>
      </c>
      <c r="O7782" s="4" t="str">
        <f t="shared" si="849"/>
        <v>2024-11</v>
      </c>
      <c r="P7782" s="4" t="str">
        <f t="shared" si="850"/>
        <v>11</v>
      </c>
      <c r="Q7782" s="4" t="str">
        <f t="shared" si="851"/>
        <v>November</v>
      </c>
      <c r="R7782" s="30" t="str">
        <f t="shared" si="852"/>
        <v>18</v>
      </c>
      <c r="W7782" t="str">
        <f t="shared" si="853"/>
        <v>ok</v>
      </c>
    </row>
    <row r="7783" spans="1:23" x14ac:dyDescent="0.3">
      <c r="A7783" t="s">
        <v>7825</v>
      </c>
      <c r="B7783" t="s">
        <v>51</v>
      </c>
      <c r="C7783" t="s">
        <v>29</v>
      </c>
      <c r="D7783" t="s">
        <v>52</v>
      </c>
      <c r="E7783" t="s">
        <v>45</v>
      </c>
      <c r="F7783" t="s">
        <v>26</v>
      </c>
      <c r="G7783" s="5">
        <v>6812.39</v>
      </c>
      <c r="H7783" s="5">
        <f t="shared" si="847"/>
        <v>122.62302</v>
      </c>
      <c r="I7783" s="6">
        <v>3</v>
      </c>
      <c r="J7783" s="6">
        <v>20437.169999999998</v>
      </c>
      <c r="K7783" s="5">
        <f t="shared" si="848"/>
        <v>367.86905999999999</v>
      </c>
      <c r="L7783" s="7">
        <v>2.11</v>
      </c>
      <c r="M7783" s="7">
        <v>3194</v>
      </c>
      <c r="N7783" s="3">
        <v>45628</v>
      </c>
      <c r="O7783" s="4" t="str">
        <f t="shared" si="849"/>
        <v>2024-12</v>
      </c>
      <c r="P7783" s="4" t="str">
        <f t="shared" si="850"/>
        <v>12</v>
      </c>
      <c r="Q7783" s="4" t="str">
        <f t="shared" si="851"/>
        <v>December</v>
      </c>
      <c r="R7783" s="30" t="str">
        <f t="shared" si="852"/>
        <v>02</v>
      </c>
      <c r="W7783" t="str">
        <f t="shared" si="853"/>
        <v>ok</v>
      </c>
    </row>
    <row r="7784" spans="1:23" x14ac:dyDescent="0.3">
      <c r="A7784" t="s">
        <v>7826</v>
      </c>
      <c r="B7784" t="s">
        <v>17</v>
      </c>
      <c r="C7784" t="s">
        <v>18</v>
      </c>
      <c r="D7784" t="s">
        <v>19</v>
      </c>
      <c r="E7784" t="s">
        <v>14</v>
      </c>
      <c r="F7784" t="s">
        <v>26</v>
      </c>
      <c r="G7784" s="5">
        <v>4941.6400000000003</v>
      </c>
      <c r="H7784" s="5">
        <f t="shared" si="847"/>
        <v>88.949519999999993</v>
      </c>
      <c r="I7784" s="6">
        <v>4</v>
      </c>
      <c r="J7784" s="6">
        <v>19766.560000000001</v>
      </c>
      <c r="K7784" s="5">
        <f t="shared" si="848"/>
        <v>355.79807999999997</v>
      </c>
      <c r="L7784" s="7">
        <v>1.35</v>
      </c>
      <c r="M7784" s="7">
        <v>168</v>
      </c>
      <c r="N7784" s="3">
        <v>45590</v>
      </c>
      <c r="O7784" s="4" t="str">
        <f t="shared" si="849"/>
        <v>2024-10</v>
      </c>
      <c r="P7784" s="4" t="str">
        <f t="shared" si="850"/>
        <v>10</v>
      </c>
      <c r="Q7784" s="4" t="str">
        <f t="shared" si="851"/>
        <v>October</v>
      </c>
      <c r="R7784" s="30" t="str">
        <f t="shared" si="852"/>
        <v>25</v>
      </c>
      <c r="W7784" t="str">
        <f t="shared" si="853"/>
        <v>ok</v>
      </c>
    </row>
    <row r="7785" spans="1:23" x14ac:dyDescent="0.3">
      <c r="A7785" t="s">
        <v>7827</v>
      </c>
      <c r="B7785" t="s">
        <v>17</v>
      </c>
      <c r="C7785" t="s">
        <v>18</v>
      </c>
      <c r="D7785" t="s">
        <v>19</v>
      </c>
      <c r="E7785" t="s">
        <v>20</v>
      </c>
      <c r="F7785" t="s">
        <v>21</v>
      </c>
      <c r="G7785" s="5">
        <v>4603.17</v>
      </c>
      <c r="H7785" s="5">
        <f t="shared" si="847"/>
        <v>82.85705999999999</v>
      </c>
      <c r="I7785" s="6">
        <v>5</v>
      </c>
      <c r="J7785" s="6">
        <v>23015.85</v>
      </c>
      <c r="K7785" s="5">
        <f t="shared" si="848"/>
        <v>414.28529999999995</v>
      </c>
      <c r="L7785" s="7">
        <v>1.36</v>
      </c>
      <c r="M7785" s="7">
        <v>4452</v>
      </c>
      <c r="N7785" s="3">
        <v>45439</v>
      </c>
      <c r="O7785" s="4" t="str">
        <f t="shared" si="849"/>
        <v>2024-05</v>
      </c>
      <c r="P7785" s="4" t="str">
        <f t="shared" si="850"/>
        <v>05</v>
      </c>
      <c r="Q7785" s="4" t="str">
        <f t="shared" si="851"/>
        <v>May</v>
      </c>
      <c r="R7785" s="30" t="str">
        <f t="shared" si="852"/>
        <v>27</v>
      </c>
      <c r="W7785" t="str">
        <f t="shared" si="853"/>
        <v>ok</v>
      </c>
    </row>
    <row r="7786" spans="1:23" x14ac:dyDescent="0.3">
      <c r="A7786" t="s">
        <v>7828</v>
      </c>
      <c r="B7786" t="s">
        <v>36</v>
      </c>
      <c r="C7786" t="s">
        <v>18</v>
      </c>
      <c r="D7786" t="s">
        <v>37</v>
      </c>
      <c r="E7786" t="s">
        <v>45</v>
      </c>
      <c r="F7786" t="s">
        <v>60</v>
      </c>
      <c r="G7786" s="5">
        <v>8458.9699999999993</v>
      </c>
      <c r="H7786" s="5">
        <f t="shared" si="847"/>
        <v>152.26145999999997</v>
      </c>
      <c r="I7786" s="6">
        <v>3</v>
      </c>
      <c r="J7786" s="6">
        <v>25376.91</v>
      </c>
      <c r="K7786" s="5">
        <f t="shared" si="848"/>
        <v>456.78437999999994</v>
      </c>
      <c r="L7786" s="7">
        <v>2.15</v>
      </c>
      <c r="M7786" s="7">
        <v>2985</v>
      </c>
      <c r="N7786" s="3">
        <v>45556</v>
      </c>
      <c r="O7786" s="4" t="str">
        <f t="shared" si="849"/>
        <v>2024-09</v>
      </c>
      <c r="P7786" s="4" t="str">
        <f t="shared" si="850"/>
        <v>09</v>
      </c>
      <c r="Q7786" s="4" t="str">
        <f t="shared" si="851"/>
        <v>September</v>
      </c>
      <c r="R7786" s="30" t="str">
        <f t="shared" si="852"/>
        <v>21</v>
      </c>
      <c r="W7786" t="str">
        <f t="shared" si="853"/>
        <v>ok</v>
      </c>
    </row>
    <row r="7787" spans="1:23" x14ac:dyDescent="0.3">
      <c r="A7787" t="s">
        <v>7829</v>
      </c>
      <c r="B7787" t="s">
        <v>41</v>
      </c>
      <c r="C7787" t="s">
        <v>42</v>
      </c>
      <c r="D7787" t="s">
        <v>43</v>
      </c>
      <c r="E7787" t="s">
        <v>45</v>
      </c>
      <c r="F7787" t="s">
        <v>15</v>
      </c>
      <c r="G7787" s="5">
        <v>17276.11</v>
      </c>
      <c r="H7787" s="5">
        <f t="shared" si="847"/>
        <v>310.96997999999996</v>
      </c>
      <c r="I7787" s="6">
        <v>3</v>
      </c>
      <c r="J7787" s="6">
        <v>51828.33</v>
      </c>
      <c r="K7787" s="5">
        <f t="shared" si="848"/>
        <v>932.90993999999989</v>
      </c>
      <c r="L7787" s="7">
        <v>1.1499999999999999</v>
      </c>
      <c r="M7787" s="7">
        <v>3573</v>
      </c>
      <c r="N7787" s="3">
        <v>45598</v>
      </c>
      <c r="O7787" s="4" t="str">
        <f t="shared" si="849"/>
        <v>2024-11</v>
      </c>
      <c r="P7787" s="4" t="str">
        <f t="shared" si="850"/>
        <v>11</v>
      </c>
      <c r="Q7787" s="4" t="str">
        <f t="shared" si="851"/>
        <v>November</v>
      </c>
      <c r="R7787" s="30" t="str">
        <f t="shared" si="852"/>
        <v>02</v>
      </c>
      <c r="W7787" t="str">
        <f t="shared" si="853"/>
        <v>ok</v>
      </c>
    </row>
    <row r="7788" spans="1:23" x14ac:dyDescent="0.3">
      <c r="A7788" t="s">
        <v>7830</v>
      </c>
      <c r="B7788" t="s">
        <v>47</v>
      </c>
      <c r="C7788" t="s">
        <v>12</v>
      </c>
      <c r="D7788" t="s">
        <v>48</v>
      </c>
      <c r="E7788" t="s">
        <v>45</v>
      </c>
      <c r="F7788" t="s">
        <v>60</v>
      </c>
      <c r="G7788" s="5">
        <v>12127.36</v>
      </c>
      <c r="H7788" s="5">
        <f t="shared" si="847"/>
        <v>218.29247999999998</v>
      </c>
      <c r="I7788" s="6">
        <v>5</v>
      </c>
      <c r="J7788" s="6">
        <v>60636.800000000003</v>
      </c>
      <c r="K7788" s="5">
        <f t="shared" si="848"/>
        <v>1091.4623999999999</v>
      </c>
      <c r="L7788" s="7">
        <v>3.95</v>
      </c>
      <c r="M7788" s="7">
        <v>572</v>
      </c>
      <c r="N7788" s="3">
        <v>45376</v>
      </c>
      <c r="O7788" s="4" t="str">
        <f t="shared" si="849"/>
        <v>2024-03</v>
      </c>
      <c r="P7788" s="4" t="str">
        <f t="shared" si="850"/>
        <v>03</v>
      </c>
      <c r="Q7788" s="4" t="str">
        <f t="shared" si="851"/>
        <v>March</v>
      </c>
      <c r="R7788" s="30" t="str">
        <f t="shared" si="852"/>
        <v>25</v>
      </c>
      <c r="W7788" t="str">
        <f t="shared" si="853"/>
        <v>ok</v>
      </c>
    </row>
    <row r="7789" spans="1:23" x14ac:dyDescent="0.3">
      <c r="A7789" t="s">
        <v>7831</v>
      </c>
      <c r="B7789" t="s">
        <v>41</v>
      </c>
      <c r="C7789" t="s">
        <v>42</v>
      </c>
      <c r="D7789" t="s">
        <v>43</v>
      </c>
      <c r="E7789" t="s">
        <v>14</v>
      </c>
      <c r="F7789" t="s">
        <v>26</v>
      </c>
      <c r="G7789" s="5">
        <v>5702.54</v>
      </c>
      <c r="H7789" s="5">
        <f t="shared" si="847"/>
        <v>102.64572</v>
      </c>
      <c r="I7789" s="6">
        <v>4</v>
      </c>
      <c r="J7789" s="6">
        <v>22810.16</v>
      </c>
      <c r="K7789" s="5">
        <f t="shared" si="848"/>
        <v>410.58287999999999</v>
      </c>
      <c r="L7789" s="7">
        <v>2.52</v>
      </c>
      <c r="M7789" s="7">
        <v>2294</v>
      </c>
      <c r="N7789" s="3">
        <v>45531</v>
      </c>
      <c r="O7789" s="4" t="str">
        <f t="shared" si="849"/>
        <v>2024-08</v>
      </c>
      <c r="P7789" s="4" t="str">
        <f t="shared" si="850"/>
        <v>08</v>
      </c>
      <c r="Q7789" s="4" t="str">
        <f t="shared" si="851"/>
        <v>August</v>
      </c>
      <c r="R7789" s="30" t="str">
        <f t="shared" si="852"/>
        <v>27</v>
      </c>
      <c r="W7789" t="str">
        <f t="shared" si="853"/>
        <v>ok</v>
      </c>
    </row>
    <row r="7790" spans="1:23" x14ac:dyDescent="0.3">
      <c r="A7790" t="s">
        <v>7832</v>
      </c>
      <c r="B7790" t="s">
        <v>33</v>
      </c>
      <c r="C7790" t="s">
        <v>12</v>
      </c>
      <c r="D7790" t="s">
        <v>34</v>
      </c>
      <c r="E7790" t="s">
        <v>45</v>
      </c>
      <c r="F7790" t="s">
        <v>21</v>
      </c>
      <c r="G7790" s="5">
        <v>522.67999999999995</v>
      </c>
      <c r="H7790" s="5">
        <f t="shared" si="847"/>
        <v>9.4082399999999993</v>
      </c>
      <c r="I7790" s="6">
        <v>3</v>
      </c>
      <c r="J7790" s="6">
        <v>1568.04</v>
      </c>
      <c r="K7790" s="5">
        <f t="shared" si="848"/>
        <v>28.224719999999998</v>
      </c>
      <c r="L7790" s="7">
        <v>2.02</v>
      </c>
      <c r="M7790" s="7">
        <v>238</v>
      </c>
      <c r="N7790" s="3">
        <v>45378</v>
      </c>
      <c r="O7790" s="4" t="str">
        <f t="shared" si="849"/>
        <v>2024-03</v>
      </c>
      <c r="P7790" s="4" t="str">
        <f t="shared" si="850"/>
        <v>03</v>
      </c>
      <c r="Q7790" s="4" t="str">
        <f t="shared" si="851"/>
        <v>March</v>
      </c>
      <c r="R7790" s="30" t="str">
        <f t="shared" si="852"/>
        <v>27</v>
      </c>
      <c r="W7790" t="str">
        <f t="shared" si="853"/>
        <v>ok</v>
      </c>
    </row>
    <row r="7791" spans="1:23" x14ac:dyDescent="0.3">
      <c r="A7791" t="s">
        <v>7833</v>
      </c>
      <c r="B7791" t="s">
        <v>47</v>
      </c>
      <c r="C7791" t="s">
        <v>12</v>
      </c>
      <c r="D7791" t="s">
        <v>48</v>
      </c>
      <c r="E7791" t="s">
        <v>14</v>
      </c>
      <c r="F7791" t="s">
        <v>21</v>
      </c>
      <c r="G7791" s="5">
        <v>17053.189999999999</v>
      </c>
      <c r="H7791" s="5">
        <f t="shared" si="847"/>
        <v>306.95741999999996</v>
      </c>
      <c r="I7791" s="6">
        <v>3</v>
      </c>
      <c r="J7791" s="6">
        <v>51159.57</v>
      </c>
      <c r="K7791" s="5">
        <f t="shared" si="848"/>
        <v>920.87225999999987</v>
      </c>
      <c r="L7791" s="7">
        <v>2.37</v>
      </c>
      <c r="M7791" s="7">
        <v>3483</v>
      </c>
      <c r="N7791" s="3">
        <v>45456</v>
      </c>
      <c r="O7791" s="4" t="str">
        <f t="shared" si="849"/>
        <v>2024-06</v>
      </c>
      <c r="P7791" s="4" t="str">
        <f t="shared" si="850"/>
        <v>06</v>
      </c>
      <c r="Q7791" s="4" t="str">
        <f t="shared" si="851"/>
        <v>June</v>
      </c>
      <c r="R7791" s="30" t="str">
        <f t="shared" si="852"/>
        <v>13</v>
      </c>
      <c r="W7791" t="str">
        <f t="shared" si="853"/>
        <v>ok</v>
      </c>
    </row>
    <row r="7792" spans="1:23" x14ac:dyDescent="0.3">
      <c r="A7792" t="s">
        <v>7834</v>
      </c>
      <c r="B7792" t="s">
        <v>36</v>
      </c>
      <c r="C7792" t="s">
        <v>18</v>
      </c>
      <c r="D7792" t="s">
        <v>37</v>
      </c>
      <c r="E7792" t="s">
        <v>45</v>
      </c>
      <c r="F7792" t="s">
        <v>21</v>
      </c>
      <c r="G7792" s="5">
        <v>8067.57</v>
      </c>
      <c r="H7792" s="5">
        <f t="shared" si="847"/>
        <v>145.21625999999998</v>
      </c>
      <c r="I7792" s="6">
        <v>1</v>
      </c>
      <c r="J7792" s="6">
        <v>8067.57</v>
      </c>
      <c r="K7792" s="5">
        <f t="shared" si="848"/>
        <v>145.21625999999998</v>
      </c>
      <c r="L7792" s="7">
        <v>2.98</v>
      </c>
      <c r="M7792" s="7">
        <v>1596</v>
      </c>
      <c r="N7792" s="3">
        <v>45522</v>
      </c>
      <c r="O7792" s="4" t="str">
        <f t="shared" si="849"/>
        <v>2024-08</v>
      </c>
      <c r="P7792" s="4" t="str">
        <f t="shared" si="850"/>
        <v>08</v>
      </c>
      <c r="Q7792" s="4" t="str">
        <f t="shared" si="851"/>
        <v>August</v>
      </c>
      <c r="R7792" s="30" t="str">
        <f t="shared" si="852"/>
        <v>18</v>
      </c>
      <c r="W7792" t="str">
        <f t="shared" si="853"/>
        <v>ok</v>
      </c>
    </row>
    <row r="7793" spans="1:23" x14ac:dyDescent="0.3">
      <c r="A7793" t="s">
        <v>7835</v>
      </c>
      <c r="B7793" t="s">
        <v>51</v>
      </c>
      <c r="C7793" t="s">
        <v>29</v>
      </c>
      <c r="D7793" t="s">
        <v>52</v>
      </c>
      <c r="E7793" t="s">
        <v>20</v>
      </c>
      <c r="F7793" t="s">
        <v>38</v>
      </c>
      <c r="G7793" s="5">
        <v>18286.990000000002</v>
      </c>
      <c r="H7793" s="5">
        <f t="shared" si="847"/>
        <v>329.16582</v>
      </c>
      <c r="I7793" s="6">
        <v>2</v>
      </c>
      <c r="J7793" s="6">
        <v>36573.980000000003</v>
      </c>
      <c r="K7793" s="5">
        <f t="shared" si="848"/>
        <v>658.33163999999999</v>
      </c>
      <c r="L7793" s="7">
        <v>2.4300000000000002</v>
      </c>
      <c r="M7793" s="7">
        <v>4877</v>
      </c>
      <c r="N7793" s="3">
        <v>45499</v>
      </c>
      <c r="O7793" s="4" t="str">
        <f t="shared" si="849"/>
        <v>2024-07</v>
      </c>
      <c r="P7793" s="4" t="str">
        <f t="shared" si="850"/>
        <v>07</v>
      </c>
      <c r="Q7793" s="4" t="str">
        <f t="shared" si="851"/>
        <v>July</v>
      </c>
      <c r="R7793" s="30" t="str">
        <f t="shared" si="852"/>
        <v>26</v>
      </c>
      <c r="W7793" t="str">
        <f t="shared" si="853"/>
        <v>ok</v>
      </c>
    </row>
    <row r="7794" spans="1:23" x14ac:dyDescent="0.3">
      <c r="A7794" t="s">
        <v>7836</v>
      </c>
      <c r="B7794" t="s">
        <v>23</v>
      </c>
      <c r="C7794" t="s">
        <v>24</v>
      </c>
      <c r="D7794" t="s">
        <v>25</v>
      </c>
      <c r="E7794" t="s">
        <v>20</v>
      </c>
      <c r="F7794" t="s">
        <v>38</v>
      </c>
      <c r="G7794" s="5">
        <v>17617.43</v>
      </c>
      <c r="H7794" s="5">
        <f t="shared" si="847"/>
        <v>317.11374000000001</v>
      </c>
      <c r="I7794" s="6">
        <v>4</v>
      </c>
      <c r="J7794" s="6">
        <v>70469.72</v>
      </c>
      <c r="K7794" s="5">
        <f t="shared" si="848"/>
        <v>1268.45496</v>
      </c>
      <c r="L7794" s="7">
        <v>1.86</v>
      </c>
      <c r="M7794" s="7">
        <v>1181</v>
      </c>
      <c r="N7794" s="3">
        <v>45339</v>
      </c>
      <c r="O7794" s="4" t="str">
        <f t="shared" si="849"/>
        <v>2024-02</v>
      </c>
      <c r="P7794" s="4" t="str">
        <f t="shared" si="850"/>
        <v>02</v>
      </c>
      <c r="Q7794" s="4" t="str">
        <f t="shared" si="851"/>
        <v>February</v>
      </c>
      <c r="R7794" s="30" t="str">
        <f t="shared" si="852"/>
        <v>17</v>
      </c>
      <c r="W7794" t="str">
        <f t="shared" si="853"/>
        <v>ok</v>
      </c>
    </row>
    <row r="7795" spans="1:23" x14ac:dyDescent="0.3">
      <c r="A7795" t="s">
        <v>7837</v>
      </c>
      <c r="B7795" t="s">
        <v>47</v>
      </c>
      <c r="C7795" t="s">
        <v>12</v>
      </c>
      <c r="D7795" t="s">
        <v>48</v>
      </c>
      <c r="E7795" t="s">
        <v>45</v>
      </c>
      <c r="F7795" t="s">
        <v>21</v>
      </c>
      <c r="G7795" s="5">
        <v>13592.74</v>
      </c>
      <c r="H7795" s="5">
        <f t="shared" si="847"/>
        <v>244.66931999999997</v>
      </c>
      <c r="I7795" s="6">
        <v>2</v>
      </c>
      <c r="J7795" s="6">
        <v>27185.48</v>
      </c>
      <c r="K7795" s="5">
        <f t="shared" si="848"/>
        <v>489.33863999999994</v>
      </c>
      <c r="L7795" s="7">
        <v>1.51</v>
      </c>
      <c r="M7795" s="7">
        <v>4457</v>
      </c>
      <c r="N7795" s="3">
        <v>45520</v>
      </c>
      <c r="O7795" s="4" t="str">
        <f t="shared" si="849"/>
        <v>2024-08</v>
      </c>
      <c r="P7795" s="4" t="str">
        <f t="shared" si="850"/>
        <v>08</v>
      </c>
      <c r="Q7795" s="4" t="str">
        <f t="shared" si="851"/>
        <v>August</v>
      </c>
      <c r="R7795" s="30" t="str">
        <f t="shared" si="852"/>
        <v>16</v>
      </c>
      <c r="W7795" t="str">
        <f t="shared" si="853"/>
        <v>ok</v>
      </c>
    </row>
    <row r="7796" spans="1:23" x14ac:dyDescent="0.3">
      <c r="A7796" t="s">
        <v>7838</v>
      </c>
      <c r="B7796" t="s">
        <v>17</v>
      </c>
      <c r="C7796" t="s">
        <v>18</v>
      </c>
      <c r="D7796" t="s">
        <v>19</v>
      </c>
      <c r="E7796" t="s">
        <v>45</v>
      </c>
      <c r="F7796" t="s">
        <v>26</v>
      </c>
      <c r="G7796" s="5">
        <v>11115.16</v>
      </c>
      <c r="H7796" s="5">
        <f t="shared" si="847"/>
        <v>200.07287999999997</v>
      </c>
      <c r="I7796" s="6">
        <v>4</v>
      </c>
      <c r="J7796" s="6">
        <v>44460.639999999999</v>
      </c>
      <c r="K7796" s="5">
        <f t="shared" si="848"/>
        <v>800.29151999999988</v>
      </c>
      <c r="L7796" s="7">
        <v>4.46</v>
      </c>
      <c r="M7796" s="7">
        <v>4943</v>
      </c>
      <c r="N7796" s="3">
        <v>45357</v>
      </c>
      <c r="O7796" s="4" t="str">
        <f t="shared" si="849"/>
        <v>2024-03</v>
      </c>
      <c r="P7796" s="4" t="str">
        <f t="shared" si="850"/>
        <v>03</v>
      </c>
      <c r="Q7796" s="4" t="str">
        <f t="shared" si="851"/>
        <v>March</v>
      </c>
      <c r="R7796" s="30" t="str">
        <f t="shared" si="852"/>
        <v>06</v>
      </c>
      <c r="W7796" t="str">
        <f t="shared" si="853"/>
        <v>ok</v>
      </c>
    </row>
    <row r="7797" spans="1:23" x14ac:dyDescent="0.3">
      <c r="A7797" t="s">
        <v>7839</v>
      </c>
      <c r="B7797" t="s">
        <v>33</v>
      </c>
      <c r="C7797" t="s">
        <v>12</v>
      </c>
      <c r="D7797" t="s">
        <v>34</v>
      </c>
      <c r="E7797" t="s">
        <v>45</v>
      </c>
      <c r="F7797" t="s">
        <v>38</v>
      </c>
      <c r="G7797" s="5">
        <v>17110.21</v>
      </c>
      <c r="H7797" s="5">
        <f t="shared" si="847"/>
        <v>307.98377999999997</v>
      </c>
      <c r="I7797" s="6">
        <v>2</v>
      </c>
      <c r="J7797" s="6">
        <v>34220.42</v>
      </c>
      <c r="K7797" s="5">
        <f t="shared" si="848"/>
        <v>615.96755999999993</v>
      </c>
      <c r="L7797" s="7">
        <v>3.92</v>
      </c>
      <c r="M7797" s="7">
        <v>1123</v>
      </c>
      <c r="N7797" s="3">
        <v>45404</v>
      </c>
      <c r="O7797" s="4" t="str">
        <f t="shared" si="849"/>
        <v>2024-04</v>
      </c>
      <c r="P7797" s="4" t="str">
        <f t="shared" si="850"/>
        <v>04</v>
      </c>
      <c r="Q7797" s="4" t="str">
        <f t="shared" si="851"/>
        <v>April</v>
      </c>
      <c r="R7797" s="30" t="str">
        <f t="shared" si="852"/>
        <v>22</v>
      </c>
      <c r="W7797" t="str">
        <f t="shared" si="853"/>
        <v>ok</v>
      </c>
    </row>
    <row r="7798" spans="1:23" x14ac:dyDescent="0.3">
      <c r="A7798" t="s">
        <v>7840</v>
      </c>
      <c r="B7798" t="s">
        <v>28</v>
      </c>
      <c r="C7798" t="s">
        <v>29</v>
      </c>
      <c r="D7798" t="s">
        <v>30</v>
      </c>
      <c r="E7798" t="s">
        <v>20</v>
      </c>
      <c r="F7798" t="s">
        <v>21</v>
      </c>
      <c r="G7798" s="5">
        <v>8733.98</v>
      </c>
      <c r="H7798" s="5">
        <f t="shared" si="847"/>
        <v>157.21163999999999</v>
      </c>
      <c r="I7798" s="6">
        <v>2</v>
      </c>
      <c r="J7798" s="6">
        <v>17467.96</v>
      </c>
      <c r="K7798" s="5">
        <f t="shared" si="848"/>
        <v>314.42327999999998</v>
      </c>
      <c r="L7798" s="7">
        <v>1</v>
      </c>
      <c r="M7798" s="7">
        <v>1567</v>
      </c>
      <c r="N7798" s="3">
        <v>45459</v>
      </c>
      <c r="O7798" s="4" t="str">
        <f t="shared" si="849"/>
        <v>2024-06</v>
      </c>
      <c r="P7798" s="4" t="str">
        <f t="shared" si="850"/>
        <v>06</v>
      </c>
      <c r="Q7798" s="4" t="str">
        <f t="shared" si="851"/>
        <v>June</v>
      </c>
      <c r="R7798" s="30" t="str">
        <f t="shared" si="852"/>
        <v>16</v>
      </c>
      <c r="W7798" t="str">
        <f t="shared" si="853"/>
        <v>ok</v>
      </c>
    </row>
    <row r="7799" spans="1:23" x14ac:dyDescent="0.3">
      <c r="A7799" t="s">
        <v>7841</v>
      </c>
      <c r="B7799" t="s">
        <v>28</v>
      </c>
      <c r="C7799" t="s">
        <v>29</v>
      </c>
      <c r="D7799" t="s">
        <v>30</v>
      </c>
      <c r="E7799" t="s">
        <v>14</v>
      </c>
      <c r="F7799" t="s">
        <v>38</v>
      </c>
      <c r="G7799" s="5">
        <v>4395.9799999999996</v>
      </c>
      <c r="H7799" s="5">
        <f t="shared" si="847"/>
        <v>79.127639999999985</v>
      </c>
      <c r="I7799" s="6">
        <v>1</v>
      </c>
      <c r="J7799" s="6">
        <v>4395.9799999999996</v>
      </c>
      <c r="K7799" s="5">
        <f t="shared" si="848"/>
        <v>79.127639999999985</v>
      </c>
      <c r="L7799" s="7">
        <v>3.77</v>
      </c>
      <c r="M7799" s="7">
        <v>3781</v>
      </c>
      <c r="N7799" s="3">
        <v>45456</v>
      </c>
      <c r="O7799" s="4" t="str">
        <f t="shared" si="849"/>
        <v>2024-06</v>
      </c>
      <c r="P7799" s="4" t="str">
        <f t="shared" si="850"/>
        <v>06</v>
      </c>
      <c r="Q7799" s="4" t="str">
        <f t="shared" si="851"/>
        <v>June</v>
      </c>
      <c r="R7799" s="30" t="str">
        <f t="shared" si="852"/>
        <v>13</v>
      </c>
      <c r="W7799" t="str">
        <f t="shared" si="853"/>
        <v>ok</v>
      </c>
    </row>
    <row r="7800" spans="1:23" x14ac:dyDescent="0.3">
      <c r="A7800" t="s">
        <v>7842</v>
      </c>
      <c r="B7800" t="s">
        <v>51</v>
      </c>
      <c r="C7800" t="s">
        <v>29</v>
      </c>
      <c r="D7800" t="s">
        <v>52</v>
      </c>
      <c r="E7800" t="s">
        <v>45</v>
      </c>
      <c r="F7800" t="s">
        <v>38</v>
      </c>
      <c r="G7800" s="5">
        <v>10512.33</v>
      </c>
      <c r="H7800" s="5">
        <f t="shared" si="847"/>
        <v>189.22193999999999</v>
      </c>
      <c r="I7800" s="6">
        <v>3</v>
      </c>
      <c r="J7800" s="6">
        <v>31536.99</v>
      </c>
      <c r="K7800" s="5">
        <f t="shared" si="848"/>
        <v>567.66581999999994</v>
      </c>
      <c r="L7800" s="7">
        <v>2.4</v>
      </c>
      <c r="M7800" s="7">
        <v>4568</v>
      </c>
      <c r="N7800" s="3">
        <v>45441</v>
      </c>
      <c r="O7800" s="4" t="str">
        <f t="shared" si="849"/>
        <v>2024-05</v>
      </c>
      <c r="P7800" s="4" t="str">
        <f t="shared" si="850"/>
        <v>05</v>
      </c>
      <c r="Q7800" s="4" t="str">
        <f t="shared" si="851"/>
        <v>May</v>
      </c>
      <c r="R7800" s="30" t="str">
        <f t="shared" si="852"/>
        <v>29</v>
      </c>
      <c r="W7800" t="str">
        <f t="shared" si="853"/>
        <v>ok</v>
      </c>
    </row>
    <row r="7801" spans="1:23" x14ac:dyDescent="0.3">
      <c r="A7801" t="s">
        <v>7843</v>
      </c>
      <c r="B7801" t="s">
        <v>36</v>
      </c>
      <c r="C7801" t="s">
        <v>18</v>
      </c>
      <c r="D7801" t="s">
        <v>37</v>
      </c>
      <c r="E7801" t="s">
        <v>20</v>
      </c>
      <c r="F7801" t="s">
        <v>60</v>
      </c>
      <c r="G7801" s="5">
        <v>2860.09</v>
      </c>
      <c r="H7801" s="5">
        <f t="shared" si="847"/>
        <v>51.481619999999999</v>
      </c>
      <c r="I7801" s="6">
        <v>4</v>
      </c>
      <c r="J7801" s="6">
        <v>11440.36</v>
      </c>
      <c r="K7801" s="5">
        <f t="shared" si="848"/>
        <v>205.92648</v>
      </c>
      <c r="L7801" s="7">
        <v>1.1499999999999999</v>
      </c>
      <c r="M7801" s="7">
        <v>4037</v>
      </c>
      <c r="N7801" s="3">
        <v>45393</v>
      </c>
      <c r="O7801" s="4" t="str">
        <f t="shared" si="849"/>
        <v>2024-04</v>
      </c>
      <c r="P7801" s="4" t="str">
        <f t="shared" si="850"/>
        <v>04</v>
      </c>
      <c r="Q7801" s="4" t="str">
        <f t="shared" si="851"/>
        <v>April</v>
      </c>
      <c r="R7801" s="30" t="str">
        <f t="shared" si="852"/>
        <v>11</v>
      </c>
      <c r="W7801" t="str">
        <f t="shared" si="853"/>
        <v>ok</v>
      </c>
    </row>
    <row r="7802" spans="1:23" x14ac:dyDescent="0.3">
      <c r="A7802" t="s">
        <v>7844</v>
      </c>
      <c r="B7802" t="s">
        <v>41</v>
      </c>
      <c r="C7802" t="s">
        <v>42</v>
      </c>
      <c r="D7802" t="s">
        <v>43</v>
      </c>
      <c r="E7802" t="s">
        <v>45</v>
      </c>
      <c r="F7802" t="s">
        <v>60</v>
      </c>
      <c r="G7802" s="5">
        <v>17446.91</v>
      </c>
      <c r="H7802" s="5">
        <f t="shared" si="847"/>
        <v>314.04437999999999</v>
      </c>
      <c r="I7802" s="6">
        <v>1</v>
      </c>
      <c r="J7802" s="6">
        <v>17446.91</v>
      </c>
      <c r="K7802" s="5">
        <f t="shared" si="848"/>
        <v>314.04437999999999</v>
      </c>
      <c r="L7802" s="7">
        <v>1.05</v>
      </c>
      <c r="M7802" s="7">
        <v>2333</v>
      </c>
      <c r="N7802" s="3">
        <v>45579</v>
      </c>
      <c r="O7802" s="4" t="str">
        <f t="shared" si="849"/>
        <v>2024-10</v>
      </c>
      <c r="P7802" s="4" t="str">
        <f t="shared" si="850"/>
        <v>10</v>
      </c>
      <c r="Q7802" s="4" t="str">
        <f t="shared" si="851"/>
        <v>October</v>
      </c>
      <c r="R7802" s="30" t="str">
        <f t="shared" si="852"/>
        <v>14</v>
      </c>
      <c r="W7802" t="str">
        <f t="shared" si="853"/>
        <v>ok</v>
      </c>
    </row>
    <row r="7803" spans="1:23" x14ac:dyDescent="0.3">
      <c r="A7803" t="s">
        <v>7845</v>
      </c>
      <c r="B7803" t="s">
        <v>47</v>
      </c>
      <c r="C7803" t="s">
        <v>12</v>
      </c>
      <c r="D7803" t="s">
        <v>48</v>
      </c>
      <c r="E7803" t="s">
        <v>20</v>
      </c>
      <c r="F7803" t="s">
        <v>26</v>
      </c>
      <c r="G7803" s="5">
        <v>11310.09</v>
      </c>
      <c r="H7803" s="5">
        <f t="shared" si="847"/>
        <v>203.58161999999999</v>
      </c>
      <c r="I7803" s="6">
        <v>1</v>
      </c>
      <c r="J7803" s="6">
        <v>11310.09</v>
      </c>
      <c r="K7803" s="5">
        <f t="shared" si="848"/>
        <v>203.58161999999999</v>
      </c>
      <c r="L7803" s="7">
        <v>4.41</v>
      </c>
      <c r="M7803" s="7">
        <v>570</v>
      </c>
      <c r="N7803" s="3">
        <v>45425</v>
      </c>
      <c r="O7803" s="4" t="str">
        <f t="shared" si="849"/>
        <v>2024-05</v>
      </c>
      <c r="P7803" s="4" t="str">
        <f t="shared" si="850"/>
        <v>05</v>
      </c>
      <c r="Q7803" s="4" t="str">
        <f t="shared" si="851"/>
        <v>May</v>
      </c>
      <c r="R7803" s="30" t="str">
        <f t="shared" si="852"/>
        <v>13</v>
      </c>
      <c r="W7803" t="str">
        <f t="shared" si="853"/>
        <v>ok</v>
      </c>
    </row>
    <row r="7804" spans="1:23" x14ac:dyDescent="0.3">
      <c r="A7804" t="s">
        <v>7846</v>
      </c>
      <c r="B7804" t="s">
        <v>47</v>
      </c>
      <c r="C7804" t="s">
        <v>12</v>
      </c>
      <c r="D7804" t="s">
        <v>48</v>
      </c>
      <c r="E7804" t="s">
        <v>20</v>
      </c>
      <c r="F7804" t="s">
        <v>38</v>
      </c>
      <c r="G7804" s="5">
        <v>935.71</v>
      </c>
      <c r="H7804" s="5">
        <f t="shared" si="847"/>
        <v>16.842779999999998</v>
      </c>
      <c r="I7804" s="6">
        <v>5</v>
      </c>
      <c r="J7804" s="6">
        <v>4678.55</v>
      </c>
      <c r="K7804" s="5">
        <f t="shared" si="848"/>
        <v>84.213899999999995</v>
      </c>
      <c r="L7804" s="7">
        <v>2.99</v>
      </c>
      <c r="M7804" s="7">
        <v>4893</v>
      </c>
      <c r="N7804" s="3">
        <v>45650</v>
      </c>
      <c r="O7804" s="4" t="str">
        <f t="shared" si="849"/>
        <v>2024-12</v>
      </c>
      <c r="P7804" s="4" t="str">
        <f t="shared" si="850"/>
        <v>12</v>
      </c>
      <c r="Q7804" s="4" t="str">
        <f t="shared" si="851"/>
        <v>December</v>
      </c>
      <c r="R7804" s="30" t="str">
        <f t="shared" si="852"/>
        <v>24</v>
      </c>
      <c r="W7804" t="str">
        <f t="shared" si="853"/>
        <v>ok</v>
      </c>
    </row>
    <row r="7805" spans="1:23" x14ac:dyDescent="0.3">
      <c r="A7805" t="s">
        <v>7847</v>
      </c>
      <c r="B7805" t="s">
        <v>51</v>
      </c>
      <c r="C7805" t="s">
        <v>29</v>
      </c>
      <c r="D7805" t="s">
        <v>52</v>
      </c>
      <c r="E7805" t="s">
        <v>20</v>
      </c>
      <c r="F7805" t="s">
        <v>31</v>
      </c>
      <c r="G7805" s="5">
        <v>15006.59</v>
      </c>
      <c r="H7805" s="5">
        <f t="shared" si="847"/>
        <v>270.11861999999996</v>
      </c>
      <c r="I7805" s="6">
        <v>3</v>
      </c>
      <c r="J7805" s="6">
        <v>45019.77</v>
      </c>
      <c r="K7805" s="5">
        <f t="shared" si="848"/>
        <v>810.35585999999989</v>
      </c>
      <c r="L7805" s="7">
        <v>2.65</v>
      </c>
      <c r="M7805" s="7">
        <v>4293</v>
      </c>
      <c r="N7805" s="3">
        <v>45547</v>
      </c>
      <c r="O7805" s="4" t="str">
        <f t="shared" si="849"/>
        <v>2024-09</v>
      </c>
      <c r="P7805" s="4" t="str">
        <f t="shared" si="850"/>
        <v>09</v>
      </c>
      <c r="Q7805" s="4" t="str">
        <f t="shared" si="851"/>
        <v>September</v>
      </c>
      <c r="R7805" s="30" t="str">
        <f t="shared" si="852"/>
        <v>12</v>
      </c>
      <c r="W7805" t="str">
        <f t="shared" si="853"/>
        <v>ok</v>
      </c>
    </row>
    <row r="7806" spans="1:23" x14ac:dyDescent="0.3">
      <c r="A7806" t="s">
        <v>7848</v>
      </c>
      <c r="B7806" t="s">
        <v>51</v>
      </c>
      <c r="C7806" t="s">
        <v>29</v>
      </c>
      <c r="D7806" t="s">
        <v>52</v>
      </c>
      <c r="E7806" t="s">
        <v>14</v>
      </c>
      <c r="F7806" t="s">
        <v>60</v>
      </c>
      <c r="G7806" s="5">
        <v>5574.8</v>
      </c>
      <c r="H7806" s="5">
        <f t="shared" si="847"/>
        <v>100.3464</v>
      </c>
      <c r="I7806" s="6">
        <v>4</v>
      </c>
      <c r="J7806" s="6">
        <v>22299.200000000001</v>
      </c>
      <c r="K7806" s="5">
        <f t="shared" si="848"/>
        <v>401.38560000000001</v>
      </c>
      <c r="L7806" s="7">
        <v>1.75</v>
      </c>
      <c r="M7806" s="7">
        <v>280</v>
      </c>
      <c r="N7806" s="3">
        <v>45529</v>
      </c>
      <c r="O7806" s="4" t="str">
        <f t="shared" si="849"/>
        <v>2024-08</v>
      </c>
      <c r="P7806" s="4" t="str">
        <f t="shared" si="850"/>
        <v>08</v>
      </c>
      <c r="Q7806" s="4" t="str">
        <f t="shared" si="851"/>
        <v>August</v>
      </c>
      <c r="R7806" s="30" t="str">
        <f t="shared" si="852"/>
        <v>25</v>
      </c>
      <c r="W7806" t="str">
        <f t="shared" si="853"/>
        <v>ok</v>
      </c>
    </row>
    <row r="7807" spans="1:23" x14ac:dyDescent="0.3">
      <c r="A7807" t="s">
        <v>7849</v>
      </c>
      <c r="B7807" t="s">
        <v>23</v>
      </c>
      <c r="C7807" t="s">
        <v>24</v>
      </c>
      <c r="D7807" t="s">
        <v>25</v>
      </c>
      <c r="E7807" t="s">
        <v>20</v>
      </c>
      <c r="F7807" t="s">
        <v>15</v>
      </c>
      <c r="G7807" s="5">
        <v>19671.77</v>
      </c>
      <c r="H7807" s="5">
        <f t="shared" si="847"/>
        <v>354.09186</v>
      </c>
      <c r="I7807" s="6">
        <v>2</v>
      </c>
      <c r="J7807" s="6">
        <v>39343.54</v>
      </c>
      <c r="K7807" s="5">
        <f t="shared" si="848"/>
        <v>708.18371999999999</v>
      </c>
      <c r="L7807" s="7">
        <v>1.08</v>
      </c>
      <c r="M7807" s="7">
        <v>269</v>
      </c>
      <c r="N7807" s="3">
        <v>45584</v>
      </c>
      <c r="O7807" s="4" t="str">
        <f t="shared" si="849"/>
        <v>2024-10</v>
      </c>
      <c r="P7807" s="4" t="str">
        <f t="shared" si="850"/>
        <v>10</v>
      </c>
      <c r="Q7807" s="4" t="str">
        <f t="shared" si="851"/>
        <v>October</v>
      </c>
      <c r="R7807" s="30" t="str">
        <f t="shared" si="852"/>
        <v>19</v>
      </c>
      <c r="W7807" t="str">
        <f t="shared" si="853"/>
        <v>ok</v>
      </c>
    </row>
    <row r="7808" spans="1:23" x14ac:dyDescent="0.3">
      <c r="A7808" t="s">
        <v>7850</v>
      </c>
      <c r="B7808" t="s">
        <v>51</v>
      </c>
      <c r="C7808" t="s">
        <v>29</v>
      </c>
      <c r="D7808" t="s">
        <v>52</v>
      </c>
      <c r="E7808" t="s">
        <v>45</v>
      </c>
      <c r="F7808" t="s">
        <v>15</v>
      </c>
      <c r="G7808" s="5">
        <v>2423.9699999999998</v>
      </c>
      <c r="H7808" s="5">
        <f t="shared" si="847"/>
        <v>43.63145999999999</v>
      </c>
      <c r="I7808" s="6">
        <v>1</v>
      </c>
      <c r="J7808" s="6">
        <v>2423.9699999999998</v>
      </c>
      <c r="K7808" s="5">
        <f t="shared" si="848"/>
        <v>43.63145999999999</v>
      </c>
      <c r="L7808" s="7">
        <v>1.03</v>
      </c>
      <c r="M7808" s="7">
        <v>4029</v>
      </c>
      <c r="N7808" s="3">
        <v>45495</v>
      </c>
      <c r="O7808" s="4" t="str">
        <f t="shared" si="849"/>
        <v>2024-07</v>
      </c>
      <c r="P7808" s="4" t="str">
        <f t="shared" si="850"/>
        <v>07</v>
      </c>
      <c r="Q7808" s="4" t="str">
        <f t="shared" si="851"/>
        <v>July</v>
      </c>
      <c r="R7808" s="30" t="str">
        <f t="shared" si="852"/>
        <v>22</v>
      </c>
      <c r="W7808" t="str">
        <f t="shared" si="853"/>
        <v>ok</v>
      </c>
    </row>
    <row r="7809" spans="1:23" x14ac:dyDescent="0.3">
      <c r="A7809" t="s">
        <v>7851</v>
      </c>
      <c r="B7809" t="s">
        <v>28</v>
      </c>
      <c r="C7809" t="s">
        <v>29</v>
      </c>
      <c r="D7809" t="s">
        <v>30</v>
      </c>
      <c r="E7809" t="s">
        <v>14</v>
      </c>
      <c r="F7809" t="s">
        <v>21</v>
      </c>
      <c r="G7809" s="5">
        <v>4232.8999999999996</v>
      </c>
      <c r="H7809" s="5">
        <f t="shared" si="847"/>
        <v>76.192199999999985</v>
      </c>
      <c r="I7809" s="6">
        <v>4</v>
      </c>
      <c r="J7809" s="6">
        <v>16931.599999999999</v>
      </c>
      <c r="K7809" s="5">
        <f t="shared" si="848"/>
        <v>304.76879999999994</v>
      </c>
      <c r="L7809" s="7">
        <v>4.71</v>
      </c>
      <c r="M7809" s="7">
        <v>1089</v>
      </c>
      <c r="N7809" s="3">
        <v>45639</v>
      </c>
      <c r="O7809" s="4" t="str">
        <f t="shared" si="849"/>
        <v>2024-12</v>
      </c>
      <c r="P7809" s="4" t="str">
        <f t="shared" si="850"/>
        <v>12</v>
      </c>
      <c r="Q7809" s="4" t="str">
        <f t="shared" si="851"/>
        <v>December</v>
      </c>
      <c r="R7809" s="30" t="str">
        <f t="shared" si="852"/>
        <v>13</v>
      </c>
      <c r="W7809" t="str">
        <f t="shared" si="853"/>
        <v>ok</v>
      </c>
    </row>
    <row r="7810" spans="1:23" x14ac:dyDescent="0.3">
      <c r="A7810" t="s">
        <v>7852</v>
      </c>
      <c r="B7810" t="s">
        <v>51</v>
      </c>
      <c r="C7810" t="s">
        <v>29</v>
      </c>
      <c r="D7810" t="s">
        <v>52</v>
      </c>
      <c r="E7810" t="s">
        <v>45</v>
      </c>
      <c r="F7810" t="s">
        <v>21</v>
      </c>
      <c r="G7810" s="5">
        <v>7601.23</v>
      </c>
      <c r="H7810" s="5">
        <f t="shared" si="847"/>
        <v>136.82213999999999</v>
      </c>
      <c r="I7810" s="6">
        <v>5</v>
      </c>
      <c r="J7810" s="6">
        <v>38006.15</v>
      </c>
      <c r="K7810" s="5">
        <f t="shared" si="848"/>
        <v>684.11069999999995</v>
      </c>
      <c r="L7810" s="7">
        <v>2.31</v>
      </c>
      <c r="M7810" s="7">
        <v>755</v>
      </c>
      <c r="N7810" s="3">
        <v>45391</v>
      </c>
      <c r="O7810" s="4" t="str">
        <f t="shared" si="849"/>
        <v>2024-04</v>
      </c>
      <c r="P7810" s="4" t="str">
        <f t="shared" si="850"/>
        <v>04</v>
      </c>
      <c r="Q7810" s="4" t="str">
        <f t="shared" si="851"/>
        <v>April</v>
      </c>
      <c r="R7810" s="30" t="str">
        <f t="shared" si="852"/>
        <v>09</v>
      </c>
      <c r="W7810" t="str">
        <f t="shared" si="853"/>
        <v>ok</v>
      </c>
    </row>
    <row r="7811" spans="1:23" x14ac:dyDescent="0.3">
      <c r="A7811" t="s">
        <v>7853</v>
      </c>
      <c r="B7811" t="s">
        <v>28</v>
      </c>
      <c r="C7811" t="s">
        <v>29</v>
      </c>
      <c r="D7811" t="s">
        <v>30</v>
      </c>
      <c r="E7811" t="s">
        <v>20</v>
      </c>
      <c r="F7811" t="s">
        <v>26</v>
      </c>
      <c r="G7811" s="5">
        <v>287.05</v>
      </c>
      <c r="H7811" s="5">
        <f t="shared" ref="H7811:H7874" si="854">G7811*0.018</f>
        <v>5.1669</v>
      </c>
      <c r="I7811" s="6">
        <v>1</v>
      </c>
      <c r="J7811" s="6">
        <v>287.05</v>
      </c>
      <c r="K7811" s="5">
        <f t="shared" ref="K7811:K7874" si="855">H7811*I7811</f>
        <v>5.1669</v>
      </c>
      <c r="L7811" s="7">
        <v>2.4700000000000002</v>
      </c>
      <c r="M7811" s="7">
        <v>40</v>
      </c>
      <c r="N7811" s="3">
        <v>45375</v>
      </c>
      <c r="O7811" s="4" t="str">
        <f t="shared" ref="O7811:O7874" si="856">TEXT(N7811,"yyyy-mm")</f>
        <v>2024-03</v>
      </c>
      <c r="P7811" s="4" t="str">
        <f t="shared" ref="P7811:P7874" si="857">TEXT(N7811,"mm")</f>
        <v>03</v>
      </c>
      <c r="Q7811" s="4" t="str">
        <f t="shared" ref="Q7811:Q7874" si="858">TEXT(DATE(2024,P7811,1),"mmmm")</f>
        <v>March</v>
      </c>
      <c r="R7811" s="30" t="str">
        <f t="shared" ref="R7811:R7874" si="859">TEXT(N7811,"dd")</f>
        <v>24</v>
      </c>
      <c r="W7811" t="str">
        <f t="shared" ref="W7811:W7874" si="860">IF(G7811*I7811=J7811,"ok","False")</f>
        <v>ok</v>
      </c>
    </row>
    <row r="7812" spans="1:23" x14ac:dyDescent="0.3">
      <c r="A7812" t="s">
        <v>7854</v>
      </c>
      <c r="B7812" t="s">
        <v>11</v>
      </c>
      <c r="C7812" t="s">
        <v>12</v>
      </c>
      <c r="D7812" t="s">
        <v>13</v>
      </c>
      <c r="E7812" t="s">
        <v>14</v>
      </c>
      <c r="F7812" t="s">
        <v>21</v>
      </c>
      <c r="G7812" s="5">
        <v>6847.41</v>
      </c>
      <c r="H7812" s="5">
        <f t="shared" si="854"/>
        <v>123.25337999999999</v>
      </c>
      <c r="I7812" s="6">
        <v>5</v>
      </c>
      <c r="J7812" s="6">
        <v>34237.050000000003</v>
      </c>
      <c r="K7812" s="5">
        <f t="shared" si="855"/>
        <v>616.26689999999996</v>
      </c>
      <c r="L7812" s="7">
        <v>2.66</v>
      </c>
      <c r="M7812" s="7">
        <v>4130</v>
      </c>
      <c r="N7812" s="3">
        <v>45588</v>
      </c>
      <c r="O7812" s="4" t="str">
        <f t="shared" si="856"/>
        <v>2024-10</v>
      </c>
      <c r="P7812" s="4" t="str">
        <f t="shared" si="857"/>
        <v>10</v>
      </c>
      <c r="Q7812" s="4" t="str">
        <f t="shared" si="858"/>
        <v>October</v>
      </c>
      <c r="R7812" s="30" t="str">
        <f t="shared" si="859"/>
        <v>23</v>
      </c>
      <c r="W7812" t="str">
        <f t="shared" si="860"/>
        <v>ok</v>
      </c>
    </row>
    <row r="7813" spans="1:23" x14ac:dyDescent="0.3">
      <c r="A7813" t="s">
        <v>7855</v>
      </c>
      <c r="B7813" t="s">
        <v>33</v>
      </c>
      <c r="C7813" t="s">
        <v>12</v>
      </c>
      <c r="D7813" t="s">
        <v>34</v>
      </c>
      <c r="E7813" t="s">
        <v>14</v>
      </c>
      <c r="F7813" t="s">
        <v>31</v>
      </c>
      <c r="G7813" s="5">
        <v>13008.07</v>
      </c>
      <c r="H7813" s="5">
        <f t="shared" si="854"/>
        <v>234.14525999999998</v>
      </c>
      <c r="I7813" s="6">
        <v>3</v>
      </c>
      <c r="J7813" s="6">
        <v>39024.21</v>
      </c>
      <c r="K7813" s="5">
        <f t="shared" si="855"/>
        <v>702.43577999999991</v>
      </c>
      <c r="L7813" s="7">
        <v>1.94</v>
      </c>
      <c r="M7813" s="7">
        <v>2096</v>
      </c>
      <c r="N7813" s="3">
        <v>45499</v>
      </c>
      <c r="O7813" s="4" t="str">
        <f t="shared" si="856"/>
        <v>2024-07</v>
      </c>
      <c r="P7813" s="4" t="str">
        <f t="shared" si="857"/>
        <v>07</v>
      </c>
      <c r="Q7813" s="4" t="str">
        <f t="shared" si="858"/>
        <v>July</v>
      </c>
      <c r="R7813" s="30" t="str">
        <f t="shared" si="859"/>
        <v>26</v>
      </c>
      <c r="W7813" t="str">
        <f t="shared" si="860"/>
        <v>ok</v>
      </c>
    </row>
    <row r="7814" spans="1:23" x14ac:dyDescent="0.3">
      <c r="A7814" t="s">
        <v>7856</v>
      </c>
      <c r="B7814" t="s">
        <v>63</v>
      </c>
      <c r="C7814" t="s">
        <v>18</v>
      </c>
      <c r="D7814" t="s">
        <v>64</v>
      </c>
      <c r="E7814" t="s">
        <v>45</v>
      </c>
      <c r="F7814" t="s">
        <v>26</v>
      </c>
      <c r="G7814" s="5">
        <v>8990.16</v>
      </c>
      <c r="H7814" s="5">
        <f t="shared" si="854"/>
        <v>161.82288</v>
      </c>
      <c r="I7814" s="6">
        <v>4</v>
      </c>
      <c r="J7814" s="6">
        <v>35960.639999999999</v>
      </c>
      <c r="K7814" s="5">
        <f t="shared" si="855"/>
        <v>647.29151999999999</v>
      </c>
      <c r="L7814" s="7">
        <v>2.8</v>
      </c>
      <c r="M7814" s="7">
        <v>2376</v>
      </c>
      <c r="N7814" s="3">
        <v>45588</v>
      </c>
      <c r="O7814" s="4" t="str">
        <f t="shared" si="856"/>
        <v>2024-10</v>
      </c>
      <c r="P7814" s="4" t="str">
        <f t="shared" si="857"/>
        <v>10</v>
      </c>
      <c r="Q7814" s="4" t="str">
        <f t="shared" si="858"/>
        <v>October</v>
      </c>
      <c r="R7814" s="30" t="str">
        <f t="shared" si="859"/>
        <v>23</v>
      </c>
      <c r="W7814" t="str">
        <f t="shared" si="860"/>
        <v>ok</v>
      </c>
    </row>
    <row r="7815" spans="1:23" x14ac:dyDescent="0.3">
      <c r="A7815" t="s">
        <v>7857</v>
      </c>
      <c r="B7815" t="s">
        <v>41</v>
      </c>
      <c r="C7815" t="s">
        <v>42</v>
      </c>
      <c r="D7815" t="s">
        <v>43</v>
      </c>
      <c r="E7815" t="s">
        <v>14</v>
      </c>
      <c r="F7815" t="s">
        <v>38</v>
      </c>
      <c r="G7815" s="5">
        <v>18780.8</v>
      </c>
      <c r="H7815" s="5">
        <f t="shared" si="854"/>
        <v>338.05439999999999</v>
      </c>
      <c r="I7815" s="6">
        <v>5</v>
      </c>
      <c r="J7815" s="6">
        <v>93904</v>
      </c>
      <c r="K7815" s="5">
        <f t="shared" si="855"/>
        <v>1690.2719999999999</v>
      </c>
      <c r="L7815" s="7">
        <v>4.5999999999999996</v>
      </c>
      <c r="M7815" s="7">
        <v>2829</v>
      </c>
      <c r="N7815" s="3">
        <v>45551</v>
      </c>
      <c r="O7815" s="4" t="str">
        <f t="shared" si="856"/>
        <v>2024-09</v>
      </c>
      <c r="P7815" s="4" t="str">
        <f t="shared" si="857"/>
        <v>09</v>
      </c>
      <c r="Q7815" s="4" t="str">
        <f t="shared" si="858"/>
        <v>September</v>
      </c>
      <c r="R7815" s="30" t="str">
        <f t="shared" si="859"/>
        <v>16</v>
      </c>
      <c r="W7815" t="str">
        <f t="shared" si="860"/>
        <v>ok</v>
      </c>
    </row>
    <row r="7816" spans="1:23" x14ac:dyDescent="0.3">
      <c r="A7816" t="s">
        <v>7858</v>
      </c>
      <c r="B7816" t="s">
        <v>17</v>
      </c>
      <c r="C7816" t="s">
        <v>18</v>
      </c>
      <c r="D7816" t="s">
        <v>19</v>
      </c>
      <c r="E7816" t="s">
        <v>45</v>
      </c>
      <c r="F7816" t="s">
        <v>15</v>
      </c>
      <c r="G7816" s="5">
        <v>4738.7700000000004</v>
      </c>
      <c r="H7816" s="5">
        <f t="shared" si="854"/>
        <v>85.29786</v>
      </c>
      <c r="I7816" s="6">
        <v>3</v>
      </c>
      <c r="J7816" s="6">
        <v>14216.31</v>
      </c>
      <c r="K7816" s="5">
        <f t="shared" si="855"/>
        <v>255.89357999999999</v>
      </c>
      <c r="L7816" s="7">
        <v>4.67</v>
      </c>
      <c r="M7816" s="7">
        <v>1192</v>
      </c>
      <c r="N7816" s="3">
        <v>45424</v>
      </c>
      <c r="O7816" s="4" t="str">
        <f t="shared" si="856"/>
        <v>2024-05</v>
      </c>
      <c r="P7816" s="4" t="str">
        <f t="shared" si="857"/>
        <v>05</v>
      </c>
      <c r="Q7816" s="4" t="str">
        <f t="shared" si="858"/>
        <v>May</v>
      </c>
      <c r="R7816" s="30" t="str">
        <f t="shared" si="859"/>
        <v>12</v>
      </c>
      <c r="W7816" t="str">
        <f t="shared" si="860"/>
        <v>ok</v>
      </c>
    </row>
    <row r="7817" spans="1:23" x14ac:dyDescent="0.3">
      <c r="A7817" t="s">
        <v>7859</v>
      </c>
      <c r="B7817" t="s">
        <v>47</v>
      </c>
      <c r="C7817" t="s">
        <v>12</v>
      </c>
      <c r="D7817" t="s">
        <v>48</v>
      </c>
      <c r="E7817" t="s">
        <v>20</v>
      </c>
      <c r="F7817" t="s">
        <v>26</v>
      </c>
      <c r="G7817" s="5">
        <v>12118.25</v>
      </c>
      <c r="H7817" s="5">
        <f t="shared" si="854"/>
        <v>218.12849999999997</v>
      </c>
      <c r="I7817" s="6">
        <v>5</v>
      </c>
      <c r="J7817" s="6">
        <v>60591.25</v>
      </c>
      <c r="K7817" s="5">
        <f t="shared" si="855"/>
        <v>1090.6424999999999</v>
      </c>
      <c r="L7817" s="7">
        <v>2.5299999999999998</v>
      </c>
      <c r="M7817" s="7">
        <v>1314</v>
      </c>
      <c r="N7817" s="3">
        <v>45548</v>
      </c>
      <c r="O7817" s="4" t="str">
        <f t="shared" si="856"/>
        <v>2024-09</v>
      </c>
      <c r="P7817" s="4" t="str">
        <f t="shared" si="857"/>
        <v>09</v>
      </c>
      <c r="Q7817" s="4" t="str">
        <f t="shared" si="858"/>
        <v>September</v>
      </c>
      <c r="R7817" s="30" t="str">
        <f t="shared" si="859"/>
        <v>13</v>
      </c>
      <c r="W7817" t="str">
        <f t="shared" si="860"/>
        <v>ok</v>
      </c>
    </row>
    <row r="7818" spans="1:23" x14ac:dyDescent="0.3">
      <c r="A7818" t="s">
        <v>7860</v>
      </c>
      <c r="B7818" t="s">
        <v>11</v>
      </c>
      <c r="C7818" t="s">
        <v>12</v>
      </c>
      <c r="D7818" t="s">
        <v>13</v>
      </c>
      <c r="E7818" t="s">
        <v>45</v>
      </c>
      <c r="F7818" t="s">
        <v>31</v>
      </c>
      <c r="G7818" s="5">
        <v>8301.56</v>
      </c>
      <c r="H7818" s="5">
        <f t="shared" si="854"/>
        <v>149.42807999999997</v>
      </c>
      <c r="I7818" s="6">
        <v>1</v>
      </c>
      <c r="J7818" s="6">
        <v>8301.56</v>
      </c>
      <c r="K7818" s="5">
        <f t="shared" si="855"/>
        <v>149.42807999999997</v>
      </c>
      <c r="L7818" s="7">
        <v>3.29</v>
      </c>
      <c r="M7818" s="7">
        <v>3847</v>
      </c>
      <c r="N7818" s="3">
        <v>45386</v>
      </c>
      <c r="O7818" s="4" t="str">
        <f t="shared" si="856"/>
        <v>2024-04</v>
      </c>
      <c r="P7818" s="4" t="str">
        <f t="shared" si="857"/>
        <v>04</v>
      </c>
      <c r="Q7818" s="4" t="str">
        <f t="shared" si="858"/>
        <v>April</v>
      </c>
      <c r="R7818" s="30" t="str">
        <f t="shared" si="859"/>
        <v>04</v>
      </c>
      <c r="W7818" t="str">
        <f t="shared" si="860"/>
        <v>ok</v>
      </c>
    </row>
    <row r="7819" spans="1:23" x14ac:dyDescent="0.3">
      <c r="A7819" t="s">
        <v>7861</v>
      </c>
      <c r="B7819" t="s">
        <v>28</v>
      </c>
      <c r="C7819" t="s">
        <v>29</v>
      </c>
      <c r="D7819" t="s">
        <v>30</v>
      </c>
      <c r="E7819" t="s">
        <v>20</v>
      </c>
      <c r="F7819" t="s">
        <v>21</v>
      </c>
      <c r="G7819" s="5">
        <v>4687.79</v>
      </c>
      <c r="H7819" s="5">
        <f t="shared" si="854"/>
        <v>84.380219999999994</v>
      </c>
      <c r="I7819" s="6">
        <v>2</v>
      </c>
      <c r="J7819" s="6">
        <v>9375.58</v>
      </c>
      <c r="K7819" s="5">
        <f t="shared" si="855"/>
        <v>168.76043999999999</v>
      </c>
      <c r="L7819" s="7">
        <v>3.36</v>
      </c>
      <c r="M7819" s="7">
        <v>3840</v>
      </c>
      <c r="N7819" s="3">
        <v>45387</v>
      </c>
      <c r="O7819" s="4" t="str">
        <f t="shared" si="856"/>
        <v>2024-04</v>
      </c>
      <c r="P7819" s="4" t="str">
        <f t="shared" si="857"/>
        <v>04</v>
      </c>
      <c r="Q7819" s="4" t="str">
        <f t="shared" si="858"/>
        <v>April</v>
      </c>
      <c r="R7819" s="30" t="str">
        <f t="shared" si="859"/>
        <v>05</v>
      </c>
      <c r="W7819" t="str">
        <f t="shared" si="860"/>
        <v>ok</v>
      </c>
    </row>
    <row r="7820" spans="1:23" x14ac:dyDescent="0.3">
      <c r="A7820" t="s">
        <v>7862</v>
      </c>
      <c r="B7820" t="s">
        <v>47</v>
      </c>
      <c r="C7820" t="s">
        <v>12</v>
      </c>
      <c r="D7820" t="s">
        <v>48</v>
      </c>
      <c r="E7820" t="s">
        <v>14</v>
      </c>
      <c r="F7820" t="s">
        <v>21</v>
      </c>
      <c r="G7820" s="5">
        <v>17484.490000000002</v>
      </c>
      <c r="H7820" s="5">
        <f t="shared" si="854"/>
        <v>314.72082</v>
      </c>
      <c r="I7820" s="6">
        <v>1</v>
      </c>
      <c r="J7820" s="6">
        <v>17484.490000000002</v>
      </c>
      <c r="K7820" s="5">
        <f t="shared" si="855"/>
        <v>314.72082</v>
      </c>
      <c r="L7820" s="7">
        <v>4.67</v>
      </c>
      <c r="M7820" s="7">
        <v>3109</v>
      </c>
      <c r="N7820" s="3">
        <v>45565</v>
      </c>
      <c r="O7820" s="4" t="str">
        <f t="shared" si="856"/>
        <v>2024-09</v>
      </c>
      <c r="P7820" s="4" t="str">
        <f t="shared" si="857"/>
        <v>09</v>
      </c>
      <c r="Q7820" s="4" t="str">
        <f t="shared" si="858"/>
        <v>September</v>
      </c>
      <c r="R7820" s="30" t="str">
        <f t="shared" si="859"/>
        <v>30</v>
      </c>
      <c r="W7820" t="str">
        <f t="shared" si="860"/>
        <v>ok</v>
      </c>
    </row>
    <row r="7821" spans="1:23" x14ac:dyDescent="0.3">
      <c r="A7821" t="s">
        <v>7863</v>
      </c>
      <c r="B7821" t="s">
        <v>28</v>
      </c>
      <c r="C7821" t="s">
        <v>29</v>
      </c>
      <c r="D7821" t="s">
        <v>30</v>
      </c>
      <c r="E7821" t="s">
        <v>45</v>
      </c>
      <c r="F7821" t="s">
        <v>15</v>
      </c>
      <c r="G7821" s="5">
        <v>18477.82</v>
      </c>
      <c r="H7821" s="5">
        <f t="shared" si="854"/>
        <v>332.60075999999998</v>
      </c>
      <c r="I7821" s="6">
        <v>2</v>
      </c>
      <c r="J7821" s="6">
        <v>36955.64</v>
      </c>
      <c r="K7821" s="5">
        <f t="shared" si="855"/>
        <v>665.20151999999996</v>
      </c>
      <c r="L7821" s="7">
        <v>4.97</v>
      </c>
      <c r="M7821" s="7">
        <v>3970</v>
      </c>
      <c r="N7821" s="3">
        <v>45632</v>
      </c>
      <c r="O7821" s="4" t="str">
        <f t="shared" si="856"/>
        <v>2024-12</v>
      </c>
      <c r="P7821" s="4" t="str">
        <f t="shared" si="857"/>
        <v>12</v>
      </c>
      <c r="Q7821" s="4" t="str">
        <f t="shared" si="858"/>
        <v>December</v>
      </c>
      <c r="R7821" s="30" t="str">
        <f t="shared" si="859"/>
        <v>06</v>
      </c>
      <c r="W7821" t="str">
        <f t="shared" si="860"/>
        <v>ok</v>
      </c>
    </row>
    <row r="7822" spans="1:23" x14ac:dyDescent="0.3">
      <c r="A7822" t="s">
        <v>7864</v>
      </c>
      <c r="B7822" t="s">
        <v>28</v>
      </c>
      <c r="C7822" t="s">
        <v>29</v>
      </c>
      <c r="D7822" t="s">
        <v>30</v>
      </c>
      <c r="E7822" t="s">
        <v>14</v>
      </c>
      <c r="F7822" t="s">
        <v>15</v>
      </c>
      <c r="G7822" s="5">
        <v>8005.34</v>
      </c>
      <c r="H7822" s="5">
        <f t="shared" si="854"/>
        <v>144.09611999999998</v>
      </c>
      <c r="I7822" s="6">
        <v>3</v>
      </c>
      <c r="J7822" s="6">
        <v>24016.02</v>
      </c>
      <c r="K7822" s="5">
        <f t="shared" si="855"/>
        <v>432.28835999999995</v>
      </c>
      <c r="L7822" s="7">
        <v>1.3</v>
      </c>
      <c r="M7822" s="7">
        <v>3148</v>
      </c>
      <c r="N7822" s="3">
        <v>45505</v>
      </c>
      <c r="O7822" s="4" t="str">
        <f t="shared" si="856"/>
        <v>2024-08</v>
      </c>
      <c r="P7822" s="4" t="str">
        <f t="shared" si="857"/>
        <v>08</v>
      </c>
      <c r="Q7822" s="4" t="str">
        <f t="shared" si="858"/>
        <v>August</v>
      </c>
      <c r="R7822" s="30" t="str">
        <f t="shared" si="859"/>
        <v>01</v>
      </c>
      <c r="W7822" t="str">
        <f t="shared" si="860"/>
        <v>ok</v>
      </c>
    </row>
    <row r="7823" spans="1:23" x14ac:dyDescent="0.3">
      <c r="A7823" t="s">
        <v>7865</v>
      </c>
      <c r="B7823" t="s">
        <v>28</v>
      </c>
      <c r="C7823" t="s">
        <v>29</v>
      </c>
      <c r="D7823" t="s">
        <v>30</v>
      </c>
      <c r="E7823" t="s">
        <v>45</v>
      </c>
      <c r="F7823" t="s">
        <v>38</v>
      </c>
      <c r="G7823" s="5">
        <v>11212.61</v>
      </c>
      <c r="H7823" s="5">
        <f t="shared" si="854"/>
        <v>201.82697999999999</v>
      </c>
      <c r="I7823" s="6">
        <v>3</v>
      </c>
      <c r="J7823" s="6">
        <v>33637.83</v>
      </c>
      <c r="K7823" s="5">
        <f t="shared" si="855"/>
        <v>605.48093999999992</v>
      </c>
      <c r="L7823" s="7">
        <v>3.48</v>
      </c>
      <c r="M7823" s="7">
        <v>3094</v>
      </c>
      <c r="N7823" s="3">
        <v>45517</v>
      </c>
      <c r="O7823" s="4" t="str">
        <f t="shared" si="856"/>
        <v>2024-08</v>
      </c>
      <c r="P7823" s="4" t="str">
        <f t="shared" si="857"/>
        <v>08</v>
      </c>
      <c r="Q7823" s="4" t="str">
        <f t="shared" si="858"/>
        <v>August</v>
      </c>
      <c r="R7823" s="30" t="str">
        <f t="shared" si="859"/>
        <v>13</v>
      </c>
      <c r="W7823" t="str">
        <f t="shared" si="860"/>
        <v>ok</v>
      </c>
    </row>
    <row r="7824" spans="1:23" x14ac:dyDescent="0.3">
      <c r="A7824" t="s">
        <v>7866</v>
      </c>
      <c r="B7824" t="s">
        <v>47</v>
      </c>
      <c r="C7824" t="s">
        <v>12</v>
      </c>
      <c r="D7824" t="s">
        <v>48</v>
      </c>
      <c r="E7824" t="s">
        <v>45</v>
      </c>
      <c r="F7824" t="s">
        <v>60</v>
      </c>
      <c r="G7824" s="5">
        <v>14085.75</v>
      </c>
      <c r="H7824" s="5">
        <f t="shared" si="854"/>
        <v>253.54349999999999</v>
      </c>
      <c r="I7824" s="6">
        <v>3</v>
      </c>
      <c r="J7824" s="6">
        <v>42257.25</v>
      </c>
      <c r="K7824" s="5">
        <f t="shared" si="855"/>
        <v>760.63049999999998</v>
      </c>
      <c r="L7824" s="7">
        <v>2</v>
      </c>
      <c r="M7824" s="7">
        <v>2772</v>
      </c>
      <c r="N7824" s="3">
        <v>45305</v>
      </c>
      <c r="O7824" s="4" t="str">
        <f t="shared" si="856"/>
        <v>2024-01</v>
      </c>
      <c r="P7824" s="4" t="str">
        <f t="shared" si="857"/>
        <v>01</v>
      </c>
      <c r="Q7824" s="4" t="str">
        <f t="shared" si="858"/>
        <v>January</v>
      </c>
      <c r="R7824" s="30" t="str">
        <f t="shared" si="859"/>
        <v>14</v>
      </c>
      <c r="W7824" t="str">
        <f t="shared" si="860"/>
        <v>ok</v>
      </c>
    </row>
    <row r="7825" spans="1:23" x14ac:dyDescent="0.3">
      <c r="A7825" t="s">
        <v>7867</v>
      </c>
      <c r="B7825" t="s">
        <v>51</v>
      </c>
      <c r="C7825" t="s">
        <v>29</v>
      </c>
      <c r="D7825" t="s">
        <v>52</v>
      </c>
      <c r="E7825" t="s">
        <v>14</v>
      </c>
      <c r="F7825" t="s">
        <v>15</v>
      </c>
      <c r="G7825" s="5">
        <v>4682.2</v>
      </c>
      <c r="H7825" s="5">
        <f t="shared" si="854"/>
        <v>84.279599999999988</v>
      </c>
      <c r="I7825" s="6">
        <v>3</v>
      </c>
      <c r="J7825" s="6">
        <v>14046.6</v>
      </c>
      <c r="K7825" s="5">
        <f t="shared" si="855"/>
        <v>252.83879999999996</v>
      </c>
      <c r="L7825" s="7">
        <v>3.62</v>
      </c>
      <c r="M7825" s="7">
        <v>3757</v>
      </c>
      <c r="N7825" s="3">
        <v>45335</v>
      </c>
      <c r="O7825" s="4" t="str">
        <f t="shared" si="856"/>
        <v>2024-02</v>
      </c>
      <c r="P7825" s="4" t="str">
        <f t="shared" si="857"/>
        <v>02</v>
      </c>
      <c r="Q7825" s="4" t="str">
        <f t="shared" si="858"/>
        <v>February</v>
      </c>
      <c r="R7825" s="30" t="str">
        <f t="shared" si="859"/>
        <v>13</v>
      </c>
      <c r="W7825" t="str">
        <f t="shared" si="860"/>
        <v>ok</v>
      </c>
    </row>
    <row r="7826" spans="1:23" x14ac:dyDescent="0.3">
      <c r="A7826" t="s">
        <v>7868</v>
      </c>
      <c r="B7826" t="s">
        <v>47</v>
      </c>
      <c r="C7826" t="s">
        <v>12</v>
      </c>
      <c r="D7826" t="s">
        <v>48</v>
      </c>
      <c r="E7826" t="s">
        <v>45</v>
      </c>
      <c r="F7826" t="s">
        <v>21</v>
      </c>
      <c r="G7826" s="5">
        <v>1624.2</v>
      </c>
      <c r="H7826" s="5">
        <f t="shared" si="854"/>
        <v>29.235599999999998</v>
      </c>
      <c r="I7826" s="6">
        <v>2</v>
      </c>
      <c r="J7826" s="6">
        <v>3248.4</v>
      </c>
      <c r="K7826" s="5">
        <f t="shared" si="855"/>
        <v>58.471199999999996</v>
      </c>
      <c r="L7826" s="7">
        <v>3.2</v>
      </c>
      <c r="M7826" s="7">
        <v>3590</v>
      </c>
      <c r="N7826" s="3">
        <v>45646</v>
      </c>
      <c r="O7826" s="4" t="str">
        <f t="shared" si="856"/>
        <v>2024-12</v>
      </c>
      <c r="P7826" s="4" t="str">
        <f t="shared" si="857"/>
        <v>12</v>
      </c>
      <c r="Q7826" s="4" t="str">
        <f t="shared" si="858"/>
        <v>December</v>
      </c>
      <c r="R7826" s="30" t="str">
        <f t="shared" si="859"/>
        <v>20</v>
      </c>
      <c r="W7826" t="str">
        <f t="shared" si="860"/>
        <v>ok</v>
      </c>
    </row>
    <row r="7827" spans="1:23" x14ac:dyDescent="0.3">
      <c r="A7827" t="s">
        <v>7869</v>
      </c>
      <c r="B7827" t="s">
        <v>63</v>
      </c>
      <c r="C7827" t="s">
        <v>18</v>
      </c>
      <c r="D7827" t="s">
        <v>64</v>
      </c>
      <c r="E7827" t="s">
        <v>14</v>
      </c>
      <c r="F7827" t="s">
        <v>38</v>
      </c>
      <c r="G7827" s="5">
        <v>8143.73</v>
      </c>
      <c r="H7827" s="5">
        <f t="shared" si="854"/>
        <v>146.58713999999998</v>
      </c>
      <c r="I7827" s="6">
        <v>4</v>
      </c>
      <c r="J7827" s="6">
        <v>32574.92</v>
      </c>
      <c r="K7827" s="5">
        <f t="shared" si="855"/>
        <v>586.34855999999991</v>
      </c>
      <c r="L7827" s="7">
        <v>4.95</v>
      </c>
      <c r="M7827" s="7">
        <v>1312</v>
      </c>
      <c r="N7827" s="3">
        <v>45378</v>
      </c>
      <c r="O7827" s="4" t="str">
        <f t="shared" si="856"/>
        <v>2024-03</v>
      </c>
      <c r="P7827" s="4" t="str">
        <f t="shared" si="857"/>
        <v>03</v>
      </c>
      <c r="Q7827" s="4" t="str">
        <f t="shared" si="858"/>
        <v>March</v>
      </c>
      <c r="R7827" s="30" t="str">
        <f t="shared" si="859"/>
        <v>27</v>
      </c>
      <c r="W7827" t="str">
        <f t="shared" si="860"/>
        <v>ok</v>
      </c>
    </row>
    <row r="7828" spans="1:23" x14ac:dyDescent="0.3">
      <c r="A7828" t="s">
        <v>7870</v>
      </c>
      <c r="B7828" t="s">
        <v>51</v>
      </c>
      <c r="C7828" t="s">
        <v>29</v>
      </c>
      <c r="D7828" t="s">
        <v>52</v>
      </c>
      <c r="E7828" t="s">
        <v>14</v>
      </c>
      <c r="F7828" t="s">
        <v>31</v>
      </c>
      <c r="G7828" s="5">
        <v>12511.77</v>
      </c>
      <c r="H7828" s="5">
        <f t="shared" si="854"/>
        <v>225.21186</v>
      </c>
      <c r="I7828" s="6">
        <v>4</v>
      </c>
      <c r="J7828" s="6">
        <v>50047.08</v>
      </c>
      <c r="K7828" s="5">
        <f t="shared" si="855"/>
        <v>900.84744000000001</v>
      </c>
      <c r="L7828" s="7">
        <v>1.54</v>
      </c>
      <c r="M7828" s="7">
        <v>2404</v>
      </c>
      <c r="N7828" s="3">
        <v>45399</v>
      </c>
      <c r="O7828" s="4" t="str">
        <f t="shared" si="856"/>
        <v>2024-04</v>
      </c>
      <c r="P7828" s="4" t="str">
        <f t="shared" si="857"/>
        <v>04</v>
      </c>
      <c r="Q7828" s="4" t="str">
        <f t="shared" si="858"/>
        <v>April</v>
      </c>
      <c r="R7828" s="30" t="str">
        <f t="shared" si="859"/>
        <v>17</v>
      </c>
      <c r="W7828" t="str">
        <f t="shared" si="860"/>
        <v>ok</v>
      </c>
    </row>
    <row r="7829" spans="1:23" x14ac:dyDescent="0.3">
      <c r="A7829" t="s">
        <v>7871</v>
      </c>
      <c r="B7829" t="s">
        <v>33</v>
      </c>
      <c r="C7829" t="s">
        <v>12</v>
      </c>
      <c r="D7829" t="s">
        <v>34</v>
      </c>
      <c r="E7829" t="s">
        <v>20</v>
      </c>
      <c r="F7829" t="s">
        <v>60</v>
      </c>
      <c r="G7829" s="5">
        <v>13937.35</v>
      </c>
      <c r="H7829" s="5">
        <f t="shared" si="854"/>
        <v>250.8723</v>
      </c>
      <c r="I7829" s="6">
        <v>5</v>
      </c>
      <c r="J7829" s="6">
        <v>69686.75</v>
      </c>
      <c r="K7829" s="5">
        <f t="shared" si="855"/>
        <v>1254.3615</v>
      </c>
      <c r="L7829" s="7">
        <v>1.71</v>
      </c>
      <c r="M7829" s="7">
        <v>1833</v>
      </c>
      <c r="N7829" s="3">
        <v>45345</v>
      </c>
      <c r="O7829" s="4" t="str">
        <f t="shared" si="856"/>
        <v>2024-02</v>
      </c>
      <c r="P7829" s="4" t="str">
        <f t="shared" si="857"/>
        <v>02</v>
      </c>
      <c r="Q7829" s="4" t="str">
        <f t="shared" si="858"/>
        <v>February</v>
      </c>
      <c r="R7829" s="30" t="str">
        <f t="shared" si="859"/>
        <v>23</v>
      </c>
      <c r="W7829" t="str">
        <f t="shared" si="860"/>
        <v>ok</v>
      </c>
    </row>
    <row r="7830" spans="1:23" x14ac:dyDescent="0.3">
      <c r="A7830" t="s">
        <v>7872</v>
      </c>
      <c r="B7830" t="s">
        <v>17</v>
      </c>
      <c r="C7830" t="s">
        <v>18</v>
      </c>
      <c r="D7830" t="s">
        <v>19</v>
      </c>
      <c r="E7830" t="s">
        <v>14</v>
      </c>
      <c r="F7830" t="s">
        <v>60</v>
      </c>
      <c r="G7830" s="5">
        <v>16767.96</v>
      </c>
      <c r="H7830" s="5">
        <f t="shared" si="854"/>
        <v>301.82327999999995</v>
      </c>
      <c r="I7830" s="6">
        <v>2</v>
      </c>
      <c r="J7830" s="6">
        <v>33535.919999999998</v>
      </c>
      <c r="K7830" s="5">
        <f t="shared" si="855"/>
        <v>603.64655999999991</v>
      </c>
      <c r="L7830" s="7">
        <v>4.68</v>
      </c>
      <c r="M7830" s="7">
        <v>1570</v>
      </c>
      <c r="N7830" s="3">
        <v>45358</v>
      </c>
      <c r="O7830" s="4" t="str">
        <f t="shared" si="856"/>
        <v>2024-03</v>
      </c>
      <c r="P7830" s="4" t="str">
        <f t="shared" si="857"/>
        <v>03</v>
      </c>
      <c r="Q7830" s="4" t="str">
        <f t="shared" si="858"/>
        <v>March</v>
      </c>
      <c r="R7830" s="30" t="str">
        <f t="shared" si="859"/>
        <v>07</v>
      </c>
      <c r="W7830" t="str">
        <f t="shared" si="860"/>
        <v>ok</v>
      </c>
    </row>
    <row r="7831" spans="1:23" x14ac:dyDescent="0.3">
      <c r="A7831" t="s">
        <v>7873</v>
      </c>
      <c r="B7831" t="s">
        <v>63</v>
      </c>
      <c r="C7831" t="s">
        <v>18</v>
      </c>
      <c r="D7831" t="s">
        <v>64</v>
      </c>
      <c r="E7831" t="s">
        <v>45</v>
      </c>
      <c r="F7831" t="s">
        <v>15</v>
      </c>
      <c r="G7831" s="5">
        <v>15510</v>
      </c>
      <c r="H7831" s="5">
        <f t="shared" si="854"/>
        <v>279.18</v>
      </c>
      <c r="I7831" s="6">
        <v>3</v>
      </c>
      <c r="J7831" s="6">
        <v>46530</v>
      </c>
      <c r="K7831" s="5">
        <f t="shared" si="855"/>
        <v>837.54</v>
      </c>
      <c r="L7831" s="7">
        <v>4.18</v>
      </c>
      <c r="M7831" s="7">
        <v>1434</v>
      </c>
      <c r="N7831" s="3">
        <v>45354</v>
      </c>
      <c r="O7831" s="4" t="str">
        <f t="shared" si="856"/>
        <v>2024-03</v>
      </c>
      <c r="P7831" s="4" t="str">
        <f t="shared" si="857"/>
        <v>03</v>
      </c>
      <c r="Q7831" s="4" t="str">
        <f t="shared" si="858"/>
        <v>March</v>
      </c>
      <c r="R7831" s="30" t="str">
        <f t="shared" si="859"/>
        <v>03</v>
      </c>
      <c r="W7831" t="str">
        <f t="shared" si="860"/>
        <v>ok</v>
      </c>
    </row>
    <row r="7832" spans="1:23" x14ac:dyDescent="0.3">
      <c r="A7832" t="s">
        <v>7874</v>
      </c>
      <c r="B7832" t="s">
        <v>11</v>
      </c>
      <c r="C7832" t="s">
        <v>12</v>
      </c>
      <c r="D7832" t="s">
        <v>13</v>
      </c>
      <c r="E7832" t="s">
        <v>20</v>
      </c>
      <c r="F7832" t="s">
        <v>26</v>
      </c>
      <c r="G7832" s="5">
        <v>19748.189999999999</v>
      </c>
      <c r="H7832" s="5">
        <f t="shared" si="854"/>
        <v>355.46741999999995</v>
      </c>
      <c r="I7832" s="6">
        <v>4</v>
      </c>
      <c r="J7832" s="6">
        <v>78992.759999999995</v>
      </c>
      <c r="K7832" s="5">
        <f t="shared" si="855"/>
        <v>1421.8696799999998</v>
      </c>
      <c r="L7832" s="7">
        <v>3.17</v>
      </c>
      <c r="M7832" s="7">
        <v>536</v>
      </c>
      <c r="N7832" s="3">
        <v>45513</v>
      </c>
      <c r="O7832" s="4" t="str">
        <f t="shared" si="856"/>
        <v>2024-08</v>
      </c>
      <c r="P7832" s="4" t="str">
        <f t="shared" si="857"/>
        <v>08</v>
      </c>
      <c r="Q7832" s="4" t="str">
        <f t="shared" si="858"/>
        <v>August</v>
      </c>
      <c r="R7832" s="30" t="str">
        <f t="shared" si="859"/>
        <v>09</v>
      </c>
      <c r="W7832" t="str">
        <f t="shared" si="860"/>
        <v>ok</v>
      </c>
    </row>
    <row r="7833" spans="1:23" x14ac:dyDescent="0.3">
      <c r="A7833" t="s">
        <v>7875</v>
      </c>
      <c r="B7833" t="s">
        <v>23</v>
      </c>
      <c r="C7833" t="s">
        <v>24</v>
      </c>
      <c r="D7833" t="s">
        <v>25</v>
      </c>
      <c r="E7833" t="s">
        <v>45</v>
      </c>
      <c r="F7833" t="s">
        <v>31</v>
      </c>
      <c r="G7833" s="5">
        <v>16412.689999999999</v>
      </c>
      <c r="H7833" s="5">
        <f t="shared" si="854"/>
        <v>295.42841999999996</v>
      </c>
      <c r="I7833" s="6">
        <v>2</v>
      </c>
      <c r="J7833" s="6">
        <v>32825.379999999997</v>
      </c>
      <c r="K7833" s="5">
        <f t="shared" si="855"/>
        <v>590.85683999999992</v>
      </c>
      <c r="L7833" s="7">
        <v>3.94</v>
      </c>
      <c r="M7833" s="7">
        <v>2533</v>
      </c>
      <c r="N7833" s="3">
        <v>45371</v>
      </c>
      <c r="O7833" s="4" t="str">
        <f t="shared" si="856"/>
        <v>2024-03</v>
      </c>
      <c r="P7833" s="4" t="str">
        <f t="shared" si="857"/>
        <v>03</v>
      </c>
      <c r="Q7833" s="4" t="str">
        <f t="shared" si="858"/>
        <v>March</v>
      </c>
      <c r="R7833" s="30" t="str">
        <f t="shared" si="859"/>
        <v>20</v>
      </c>
      <c r="W7833" t="str">
        <f t="shared" si="860"/>
        <v>ok</v>
      </c>
    </row>
    <row r="7834" spans="1:23" x14ac:dyDescent="0.3">
      <c r="A7834" t="s">
        <v>7876</v>
      </c>
      <c r="B7834" t="s">
        <v>28</v>
      </c>
      <c r="C7834" t="s">
        <v>29</v>
      </c>
      <c r="D7834" t="s">
        <v>30</v>
      </c>
      <c r="E7834" t="s">
        <v>14</v>
      </c>
      <c r="F7834" t="s">
        <v>38</v>
      </c>
      <c r="G7834" s="5">
        <v>11849.51</v>
      </c>
      <c r="H7834" s="5">
        <f t="shared" si="854"/>
        <v>213.29118</v>
      </c>
      <c r="I7834" s="6">
        <v>1</v>
      </c>
      <c r="J7834" s="6">
        <v>11849.51</v>
      </c>
      <c r="K7834" s="5">
        <f t="shared" si="855"/>
        <v>213.29118</v>
      </c>
      <c r="L7834" s="7">
        <v>3.46</v>
      </c>
      <c r="M7834" s="7">
        <v>280</v>
      </c>
      <c r="N7834" s="3">
        <v>45385</v>
      </c>
      <c r="O7834" s="4" t="str">
        <f t="shared" si="856"/>
        <v>2024-04</v>
      </c>
      <c r="P7834" s="4" t="str">
        <f t="shared" si="857"/>
        <v>04</v>
      </c>
      <c r="Q7834" s="4" t="str">
        <f t="shared" si="858"/>
        <v>April</v>
      </c>
      <c r="R7834" s="30" t="str">
        <f t="shared" si="859"/>
        <v>03</v>
      </c>
      <c r="W7834" t="str">
        <f t="shared" si="860"/>
        <v>ok</v>
      </c>
    </row>
    <row r="7835" spans="1:23" x14ac:dyDescent="0.3">
      <c r="A7835" t="s">
        <v>7877</v>
      </c>
      <c r="B7835" t="s">
        <v>11</v>
      </c>
      <c r="C7835" t="s">
        <v>12</v>
      </c>
      <c r="D7835" t="s">
        <v>13</v>
      </c>
      <c r="E7835" t="s">
        <v>45</v>
      </c>
      <c r="F7835" t="s">
        <v>15</v>
      </c>
      <c r="G7835" s="5">
        <v>8616.34</v>
      </c>
      <c r="H7835" s="5">
        <f t="shared" si="854"/>
        <v>155.09412</v>
      </c>
      <c r="I7835" s="6">
        <v>1</v>
      </c>
      <c r="J7835" s="6">
        <v>8616.34</v>
      </c>
      <c r="K7835" s="5">
        <f t="shared" si="855"/>
        <v>155.09412</v>
      </c>
      <c r="L7835" s="7">
        <v>1.07</v>
      </c>
      <c r="M7835" s="7">
        <v>1884</v>
      </c>
      <c r="N7835" s="3">
        <v>45501</v>
      </c>
      <c r="O7835" s="4" t="str">
        <f t="shared" si="856"/>
        <v>2024-07</v>
      </c>
      <c r="P7835" s="4" t="str">
        <f t="shared" si="857"/>
        <v>07</v>
      </c>
      <c r="Q7835" s="4" t="str">
        <f t="shared" si="858"/>
        <v>July</v>
      </c>
      <c r="R7835" s="30" t="str">
        <f t="shared" si="859"/>
        <v>28</v>
      </c>
      <c r="W7835" t="str">
        <f t="shared" si="860"/>
        <v>ok</v>
      </c>
    </row>
    <row r="7836" spans="1:23" x14ac:dyDescent="0.3">
      <c r="A7836" t="s">
        <v>7878</v>
      </c>
      <c r="B7836" t="s">
        <v>23</v>
      </c>
      <c r="C7836" t="s">
        <v>24</v>
      </c>
      <c r="D7836" t="s">
        <v>25</v>
      </c>
      <c r="E7836" t="s">
        <v>20</v>
      </c>
      <c r="F7836" t="s">
        <v>31</v>
      </c>
      <c r="G7836" s="5">
        <v>2836.93</v>
      </c>
      <c r="H7836" s="5">
        <f t="shared" si="854"/>
        <v>51.064739999999993</v>
      </c>
      <c r="I7836" s="6">
        <v>3</v>
      </c>
      <c r="J7836" s="6">
        <v>8510.7900000000009</v>
      </c>
      <c r="K7836" s="5">
        <f t="shared" si="855"/>
        <v>153.19421999999997</v>
      </c>
      <c r="L7836" s="7">
        <v>2.16</v>
      </c>
      <c r="M7836" s="7">
        <v>552</v>
      </c>
      <c r="N7836" s="3">
        <v>45562</v>
      </c>
      <c r="O7836" s="4" t="str">
        <f t="shared" si="856"/>
        <v>2024-09</v>
      </c>
      <c r="P7836" s="4" t="str">
        <f t="shared" si="857"/>
        <v>09</v>
      </c>
      <c r="Q7836" s="4" t="str">
        <f t="shared" si="858"/>
        <v>September</v>
      </c>
      <c r="R7836" s="30" t="str">
        <f t="shared" si="859"/>
        <v>27</v>
      </c>
      <c r="W7836" t="str">
        <f t="shared" si="860"/>
        <v>ok</v>
      </c>
    </row>
    <row r="7837" spans="1:23" x14ac:dyDescent="0.3">
      <c r="A7837" t="s">
        <v>7879</v>
      </c>
      <c r="B7837" t="s">
        <v>36</v>
      </c>
      <c r="C7837" t="s">
        <v>18</v>
      </c>
      <c r="D7837" t="s">
        <v>37</v>
      </c>
      <c r="E7837" t="s">
        <v>45</v>
      </c>
      <c r="F7837" t="s">
        <v>15</v>
      </c>
      <c r="G7837" s="5">
        <v>8032.26</v>
      </c>
      <c r="H7837" s="5">
        <f t="shared" si="854"/>
        <v>144.58068</v>
      </c>
      <c r="I7837" s="6">
        <v>2</v>
      </c>
      <c r="J7837" s="6">
        <v>16064.52</v>
      </c>
      <c r="K7837" s="5">
        <f t="shared" si="855"/>
        <v>289.16136</v>
      </c>
      <c r="L7837" s="7">
        <v>3.13</v>
      </c>
      <c r="M7837" s="7">
        <v>4664</v>
      </c>
      <c r="N7837" s="3">
        <v>45601</v>
      </c>
      <c r="O7837" s="4" t="str">
        <f t="shared" si="856"/>
        <v>2024-11</v>
      </c>
      <c r="P7837" s="4" t="str">
        <f t="shared" si="857"/>
        <v>11</v>
      </c>
      <c r="Q7837" s="4" t="str">
        <f t="shared" si="858"/>
        <v>November</v>
      </c>
      <c r="R7837" s="30" t="str">
        <f t="shared" si="859"/>
        <v>05</v>
      </c>
      <c r="W7837" t="str">
        <f t="shared" si="860"/>
        <v>ok</v>
      </c>
    </row>
    <row r="7838" spans="1:23" x14ac:dyDescent="0.3">
      <c r="A7838" t="s">
        <v>7880</v>
      </c>
      <c r="B7838" t="s">
        <v>36</v>
      </c>
      <c r="C7838" t="s">
        <v>18</v>
      </c>
      <c r="D7838" t="s">
        <v>37</v>
      </c>
      <c r="E7838" t="s">
        <v>14</v>
      </c>
      <c r="F7838" t="s">
        <v>21</v>
      </c>
      <c r="G7838" s="5">
        <v>9982.2199999999993</v>
      </c>
      <c r="H7838" s="5">
        <f t="shared" si="854"/>
        <v>179.67995999999997</v>
      </c>
      <c r="I7838" s="6">
        <v>5</v>
      </c>
      <c r="J7838" s="6">
        <v>49911.1</v>
      </c>
      <c r="K7838" s="5">
        <f t="shared" si="855"/>
        <v>898.3997999999998</v>
      </c>
      <c r="L7838" s="7">
        <v>3.41</v>
      </c>
      <c r="M7838" s="7">
        <v>2289</v>
      </c>
      <c r="N7838" s="3">
        <v>45408</v>
      </c>
      <c r="O7838" s="4" t="str">
        <f t="shared" si="856"/>
        <v>2024-04</v>
      </c>
      <c r="P7838" s="4" t="str">
        <f t="shared" si="857"/>
        <v>04</v>
      </c>
      <c r="Q7838" s="4" t="str">
        <f t="shared" si="858"/>
        <v>April</v>
      </c>
      <c r="R7838" s="30" t="str">
        <f t="shared" si="859"/>
        <v>26</v>
      </c>
      <c r="W7838" t="str">
        <f t="shared" si="860"/>
        <v>ok</v>
      </c>
    </row>
    <row r="7839" spans="1:23" x14ac:dyDescent="0.3">
      <c r="A7839" t="s">
        <v>7881</v>
      </c>
      <c r="B7839" t="s">
        <v>41</v>
      </c>
      <c r="C7839" t="s">
        <v>42</v>
      </c>
      <c r="D7839" t="s">
        <v>43</v>
      </c>
      <c r="E7839" t="s">
        <v>14</v>
      </c>
      <c r="F7839" t="s">
        <v>31</v>
      </c>
      <c r="G7839" s="5">
        <v>8683.91</v>
      </c>
      <c r="H7839" s="5">
        <f t="shared" si="854"/>
        <v>156.31037999999998</v>
      </c>
      <c r="I7839" s="6">
        <v>4</v>
      </c>
      <c r="J7839" s="6">
        <v>34735.64</v>
      </c>
      <c r="K7839" s="5">
        <f t="shared" si="855"/>
        <v>625.24151999999992</v>
      </c>
      <c r="L7839" s="7">
        <v>1.74</v>
      </c>
      <c r="M7839" s="7">
        <v>3108</v>
      </c>
      <c r="N7839" s="3">
        <v>45396</v>
      </c>
      <c r="O7839" s="4" t="str">
        <f t="shared" si="856"/>
        <v>2024-04</v>
      </c>
      <c r="P7839" s="4" t="str">
        <f t="shared" si="857"/>
        <v>04</v>
      </c>
      <c r="Q7839" s="4" t="str">
        <f t="shared" si="858"/>
        <v>April</v>
      </c>
      <c r="R7839" s="30" t="str">
        <f t="shared" si="859"/>
        <v>14</v>
      </c>
      <c r="W7839" t="str">
        <f t="shared" si="860"/>
        <v>ok</v>
      </c>
    </row>
    <row r="7840" spans="1:23" x14ac:dyDescent="0.3">
      <c r="A7840" t="s">
        <v>7882</v>
      </c>
      <c r="B7840" t="s">
        <v>23</v>
      </c>
      <c r="C7840" t="s">
        <v>24</v>
      </c>
      <c r="D7840" t="s">
        <v>25</v>
      </c>
      <c r="E7840" t="s">
        <v>20</v>
      </c>
      <c r="F7840" t="s">
        <v>15</v>
      </c>
      <c r="G7840" s="5">
        <v>7467.71</v>
      </c>
      <c r="H7840" s="5">
        <f t="shared" si="854"/>
        <v>134.41878</v>
      </c>
      <c r="I7840" s="6">
        <v>5</v>
      </c>
      <c r="J7840" s="6">
        <v>37338.550000000003</v>
      </c>
      <c r="K7840" s="5">
        <f t="shared" si="855"/>
        <v>672.09389999999996</v>
      </c>
      <c r="L7840" s="7">
        <v>3.79</v>
      </c>
      <c r="M7840" s="7">
        <v>3767</v>
      </c>
      <c r="N7840" s="3">
        <v>45617</v>
      </c>
      <c r="O7840" s="4" t="str">
        <f t="shared" si="856"/>
        <v>2024-11</v>
      </c>
      <c r="P7840" s="4" t="str">
        <f t="shared" si="857"/>
        <v>11</v>
      </c>
      <c r="Q7840" s="4" t="str">
        <f t="shared" si="858"/>
        <v>November</v>
      </c>
      <c r="R7840" s="30" t="str">
        <f t="shared" si="859"/>
        <v>21</v>
      </c>
      <c r="W7840" t="str">
        <f t="shared" si="860"/>
        <v>ok</v>
      </c>
    </row>
    <row r="7841" spans="1:23" x14ac:dyDescent="0.3">
      <c r="A7841" t="s">
        <v>7883</v>
      </c>
      <c r="B7841" t="s">
        <v>11</v>
      </c>
      <c r="C7841" t="s">
        <v>12</v>
      </c>
      <c r="D7841" t="s">
        <v>13</v>
      </c>
      <c r="E7841" t="s">
        <v>20</v>
      </c>
      <c r="F7841" t="s">
        <v>60</v>
      </c>
      <c r="G7841" s="5">
        <v>8855.48</v>
      </c>
      <c r="H7841" s="5">
        <f t="shared" si="854"/>
        <v>159.39863999999997</v>
      </c>
      <c r="I7841" s="6">
        <v>3</v>
      </c>
      <c r="J7841" s="6">
        <v>26566.44</v>
      </c>
      <c r="K7841" s="5">
        <f t="shared" si="855"/>
        <v>478.19591999999989</v>
      </c>
      <c r="L7841" s="7">
        <v>3.94</v>
      </c>
      <c r="M7841" s="7">
        <v>825</v>
      </c>
      <c r="N7841" s="3">
        <v>45556</v>
      </c>
      <c r="O7841" s="4" t="str">
        <f t="shared" si="856"/>
        <v>2024-09</v>
      </c>
      <c r="P7841" s="4" t="str">
        <f t="shared" si="857"/>
        <v>09</v>
      </c>
      <c r="Q7841" s="4" t="str">
        <f t="shared" si="858"/>
        <v>September</v>
      </c>
      <c r="R7841" s="30" t="str">
        <f t="shared" si="859"/>
        <v>21</v>
      </c>
      <c r="W7841" t="str">
        <f t="shared" si="860"/>
        <v>ok</v>
      </c>
    </row>
    <row r="7842" spans="1:23" x14ac:dyDescent="0.3">
      <c r="A7842" t="s">
        <v>7884</v>
      </c>
      <c r="B7842" t="s">
        <v>51</v>
      </c>
      <c r="C7842" t="s">
        <v>29</v>
      </c>
      <c r="D7842" t="s">
        <v>52</v>
      </c>
      <c r="E7842" t="s">
        <v>20</v>
      </c>
      <c r="F7842" t="s">
        <v>60</v>
      </c>
      <c r="G7842" s="5">
        <v>6100.85</v>
      </c>
      <c r="H7842" s="5">
        <f t="shared" si="854"/>
        <v>109.81529999999999</v>
      </c>
      <c r="I7842" s="6">
        <v>2</v>
      </c>
      <c r="J7842" s="6">
        <v>12201.7</v>
      </c>
      <c r="K7842" s="5">
        <f t="shared" si="855"/>
        <v>219.63059999999999</v>
      </c>
      <c r="L7842" s="7">
        <v>3.52</v>
      </c>
      <c r="M7842" s="7">
        <v>3906</v>
      </c>
      <c r="N7842" s="3">
        <v>45545</v>
      </c>
      <c r="O7842" s="4" t="str">
        <f t="shared" si="856"/>
        <v>2024-09</v>
      </c>
      <c r="P7842" s="4" t="str">
        <f t="shared" si="857"/>
        <v>09</v>
      </c>
      <c r="Q7842" s="4" t="str">
        <f t="shared" si="858"/>
        <v>September</v>
      </c>
      <c r="R7842" s="30" t="str">
        <f t="shared" si="859"/>
        <v>10</v>
      </c>
      <c r="W7842" t="str">
        <f t="shared" si="860"/>
        <v>ok</v>
      </c>
    </row>
    <row r="7843" spans="1:23" x14ac:dyDescent="0.3">
      <c r="A7843" t="s">
        <v>7885</v>
      </c>
      <c r="B7843" t="s">
        <v>17</v>
      </c>
      <c r="C7843" t="s">
        <v>18</v>
      </c>
      <c r="D7843" t="s">
        <v>19</v>
      </c>
      <c r="E7843" t="s">
        <v>14</v>
      </c>
      <c r="F7843" t="s">
        <v>26</v>
      </c>
      <c r="G7843" s="5">
        <v>14245.02</v>
      </c>
      <c r="H7843" s="5">
        <f t="shared" si="854"/>
        <v>256.41035999999997</v>
      </c>
      <c r="I7843" s="6">
        <v>3</v>
      </c>
      <c r="J7843" s="6">
        <v>42735.06</v>
      </c>
      <c r="K7843" s="5">
        <f t="shared" si="855"/>
        <v>769.23107999999991</v>
      </c>
      <c r="L7843" s="7">
        <v>3.44</v>
      </c>
      <c r="M7843" s="7">
        <v>2</v>
      </c>
      <c r="N7843" s="3">
        <v>45368</v>
      </c>
      <c r="O7843" s="4" t="str">
        <f t="shared" si="856"/>
        <v>2024-03</v>
      </c>
      <c r="P7843" s="4" t="str">
        <f t="shared" si="857"/>
        <v>03</v>
      </c>
      <c r="Q7843" s="4" t="str">
        <f t="shared" si="858"/>
        <v>March</v>
      </c>
      <c r="R7843" s="30" t="str">
        <f t="shared" si="859"/>
        <v>17</v>
      </c>
      <c r="W7843" t="str">
        <f t="shared" si="860"/>
        <v>ok</v>
      </c>
    </row>
    <row r="7844" spans="1:23" x14ac:dyDescent="0.3">
      <c r="A7844" t="s">
        <v>7886</v>
      </c>
      <c r="B7844" t="s">
        <v>36</v>
      </c>
      <c r="C7844" t="s">
        <v>18</v>
      </c>
      <c r="D7844" t="s">
        <v>37</v>
      </c>
      <c r="E7844" t="s">
        <v>14</v>
      </c>
      <c r="F7844" t="s">
        <v>21</v>
      </c>
      <c r="G7844" s="5">
        <v>14504.61</v>
      </c>
      <c r="H7844" s="5">
        <f t="shared" si="854"/>
        <v>261.08297999999996</v>
      </c>
      <c r="I7844" s="6">
        <v>5</v>
      </c>
      <c r="J7844" s="6">
        <v>72523.05</v>
      </c>
      <c r="K7844" s="5">
        <f t="shared" si="855"/>
        <v>1305.4148999999998</v>
      </c>
      <c r="L7844" s="7">
        <v>2.56</v>
      </c>
      <c r="M7844" s="7">
        <v>46</v>
      </c>
      <c r="N7844" s="3">
        <v>45496</v>
      </c>
      <c r="O7844" s="4" t="str">
        <f t="shared" si="856"/>
        <v>2024-07</v>
      </c>
      <c r="P7844" s="4" t="str">
        <f t="shared" si="857"/>
        <v>07</v>
      </c>
      <c r="Q7844" s="4" t="str">
        <f t="shared" si="858"/>
        <v>July</v>
      </c>
      <c r="R7844" s="30" t="str">
        <f t="shared" si="859"/>
        <v>23</v>
      </c>
      <c r="W7844" t="str">
        <f t="shared" si="860"/>
        <v>ok</v>
      </c>
    </row>
    <row r="7845" spans="1:23" x14ac:dyDescent="0.3">
      <c r="A7845" t="s">
        <v>7887</v>
      </c>
      <c r="B7845" t="s">
        <v>51</v>
      </c>
      <c r="C7845" t="s">
        <v>29</v>
      </c>
      <c r="D7845" t="s">
        <v>52</v>
      </c>
      <c r="E7845" t="s">
        <v>14</v>
      </c>
      <c r="F7845" t="s">
        <v>38</v>
      </c>
      <c r="G7845" s="5">
        <v>11955.89</v>
      </c>
      <c r="H7845" s="5">
        <f t="shared" si="854"/>
        <v>215.20601999999997</v>
      </c>
      <c r="I7845" s="6">
        <v>3</v>
      </c>
      <c r="J7845" s="6">
        <v>35867.67</v>
      </c>
      <c r="K7845" s="5">
        <f t="shared" si="855"/>
        <v>645.6180599999999</v>
      </c>
      <c r="L7845" s="7">
        <v>2.57</v>
      </c>
      <c r="M7845" s="7">
        <v>1888</v>
      </c>
      <c r="N7845" s="3">
        <v>45577</v>
      </c>
      <c r="O7845" s="4" t="str">
        <f t="shared" si="856"/>
        <v>2024-10</v>
      </c>
      <c r="P7845" s="4" t="str">
        <f t="shared" si="857"/>
        <v>10</v>
      </c>
      <c r="Q7845" s="4" t="str">
        <f t="shared" si="858"/>
        <v>October</v>
      </c>
      <c r="R7845" s="30" t="str">
        <f t="shared" si="859"/>
        <v>12</v>
      </c>
      <c r="W7845" t="str">
        <f t="shared" si="860"/>
        <v>ok</v>
      </c>
    </row>
    <row r="7846" spans="1:23" x14ac:dyDescent="0.3">
      <c r="A7846" t="s">
        <v>7888</v>
      </c>
      <c r="B7846" t="s">
        <v>28</v>
      </c>
      <c r="C7846" t="s">
        <v>29</v>
      </c>
      <c r="D7846" t="s">
        <v>30</v>
      </c>
      <c r="E7846" t="s">
        <v>45</v>
      </c>
      <c r="F7846" t="s">
        <v>38</v>
      </c>
      <c r="G7846" s="5">
        <v>4005.08</v>
      </c>
      <c r="H7846" s="5">
        <f t="shared" si="854"/>
        <v>72.091439999999992</v>
      </c>
      <c r="I7846" s="6">
        <v>1</v>
      </c>
      <c r="J7846" s="6">
        <v>4005.08</v>
      </c>
      <c r="K7846" s="5">
        <f t="shared" si="855"/>
        <v>72.091439999999992</v>
      </c>
      <c r="L7846" s="7">
        <v>1.18</v>
      </c>
      <c r="M7846" s="7">
        <v>3269</v>
      </c>
      <c r="N7846" s="3">
        <v>45478</v>
      </c>
      <c r="O7846" s="4" t="str">
        <f t="shared" si="856"/>
        <v>2024-07</v>
      </c>
      <c r="P7846" s="4" t="str">
        <f t="shared" si="857"/>
        <v>07</v>
      </c>
      <c r="Q7846" s="4" t="str">
        <f t="shared" si="858"/>
        <v>July</v>
      </c>
      <c r="R7846" s="30" t="str">
        <f t="shared" si="859"/>
        <v>05</v>
      </c>
      <c r="W7846" t="str">
        <f t="shared" si="860"/>
        <v>ok</v>
      </c>
    </row>
    <row r="7847" spans="1:23" x14ac:dyDescent="0.3">
      <c r="A7847" t="s">
        <v>7889</v>
      </c>
      <c r="B7847" t="s">
        <v>36</v>
      </c>
      <c r="C7847" t="s">
        <v>18</v>
      </c>
      <c r="D7847" t="s">
        <v>37</v>
      </c>
      <c r="E7847" t="s">
        <v>45</v>
      </c>
      <c r="F7847" t="s">
        <v>26</v>
      </c>
      <c r="G7847" s="5">
        <v>5289.18</v>
      </c>
      <c r="H7847" s="5">
        <f t="shared" si="854"/>
        <v>95.205240000000003</v>
      </c>
      <c r="I7847" s="6">
        <v>4</v>
      </c>
      <c r="J7847" s="6">
        <v>21156.720000000001</v>
      </c>
      <c r="K7847" s="5">
        <f t="shared" si="855"/>
        <v>380.82096000000001</v>
      </c>
      <c r="L7847" s="7">
        <v>1.02</v>
      </c>
      <c r="M7847" s="7">
        <v>2449</v>
      </c>
      <c r="N7847" s="3">
        <v>45448</v>
      </c>
      <c r="O7847" s="4" t="str">
        <f t="shared" si="856"/>
        <v>2024-06</v>
      </c>
      <c r="P7847" s="4" t="str">
        <f t="shared" si="857"/>
        <v>06</v>
      </c>
      <c r="Q7847" s="4" t="str">
        <f t="shared" si="858"/>
        <v>June</v>
      </c>
      <c r="R7847" s="30" t="str">
        <f t="shared" si="859"/>
        <v>05</v>
      </c>
      <c r="W7847" t="str">
        <f t="shared" si="860"/>
        <v>ok</v>
      </c>
    </row>
    <row r="7848" spans="1:23" x14ac:dyDescent="0.3">
      <c r="A7848" t="s">
        <v>7890</v>
      </c>
      <c r="B7848" t="s">
        <v>33</v>
      </c>
      <c r="C7848" t="s">
        <v>12</v>
      </c>
      <c r="D7848" t="s">
        <v>34</v>
      </c>
      <c r="E7848" t="s">
        <v>20</v>
      </c>
      <c r="F7848" t="s">
        <v>31</v>
      </c>
      <c r="G7848" s="5">
        <v>15000.56</v>
      </c>
      <c r="H7848" s="5">
        <f t="shared" si="854"/>
        <v>270.01007999999996</v>
      </c>
      <c r="I7848" s="6">
        <v>5</v>
      </c>
      <c r="J7848" s="6">
        <v>75002.8</v>
      </c>
      <c r="K7848" s="5">
        <f t="shared" si="855"/>
        <v>1350.0503999999999</v>
      </c>
      <c r="L7848" s="7">
        <v>4.92</v>
      </c>
      <c r="M7848" s="7">
        <v>4939</v>
      </c>
      <c r="N7848" s="3">
        <v>45400</v>
      </c>
      <c r="O7848" s="4" t="str">
        <f t="shared" si="856"/>
        <v>2024-04</v>
      </c>
      <c r="P7848" s="4" t="str">
        <f t="shared" si="857"/>
        <v>04</v>
      </c>
      <c r="Q7848" s="4" t="str">
        <f t="shared" si="858"/>
        <v>April</v>
      </c>
      <c r="R7848" s="30" t="str">
        <f t="shared" si="859"/>
        <v>18</v>
      </c>
      <c r="W7848" t="str">
        <f t="shared" si="860"/>
        <v>ok</v>
      </c>
    </row>
    <row r="7849" spans="1:23" x14ac:dyDescent="0.3">
      <c r="A7849" t="s">
        <v>7891</v>
      </c>
      <c r="B7849" t="s">
        <v>33</v>
      </c>
      <c r="C7849" t="s">
        <v>12</v>
      </c>
      <c r="D7849" t="s">
        <v>34</v>
      </c>
      <c r="E7849" t="s">
        <v>45</v>
      </c>
      <c r="F7849" t="s">
        <v>38</v>
      </c>
      <c r="G7849" s="5">
        <v>5927.07</v>
      </c>
      <c r="H7849" s="5">
        <f t="shared" si="854"/>
        <v>106.68725999999998</v>
      </c>
      <c r="I7849" s="6">
        <v>5</v>
      </c>
      <c r="J7849" s="6">
        <v>29635.35</v>
      </c>
      <c r="K7849" s="5">
        <f t="shared" si="855"/>
        <v>533.43629999999985</v>
      </c>
      <c r="L7849" s="7">
        <v>2.12</v>
      </c>
      <c r="M7849" s="7">
        <v>3904</v>
      </c>
      <c r="N7849" s="3">
        <v>45531</v>
      </c>
      <c r="O7849" s="4" t="str">
        <f t="shared" si="856"/>
        <v>2024-08</v>
      </c>
      <c r="P7849" s="4" t="str">
        <f t="shared" si="857"/>
        <v>08</v>
      </c>
      <c r="Q7849" s="4" t="str">
        <f t="shared" si="858"/>
        <v>August</v>
      </c>
      <c r="R7849" s="30" t="str">
        <f t="shared" si="859"/>
        <v>27</v>
      </c>
      <c r="W7849" t="str">
        <f t="shared" si="860"/>
        <v>ok</v>
      </c>
    </row>
    <row r="7850" spans="1:23" x14ac:dyDescent="0.3">
      <c r="A7850" t="s">
        <v>7892</v>
      </c>
      <c r="B7850" t="s">
        <v>33</v>
      </c>
      <c r="C7850" t="s">
        <v>12</v>
      </c>
      <c r="D7850" t="s">
        <v>34</v>
      </c>
      <c r="E7850" t="s">
        <v>20</v>
      </c>
      <c r="F7850" t="s">
        <v>31</v>
      </c>
      <c r="G7850" s="5">
        <v>14852.69</v>
      </c>
      <c r="H7850" s="5">
        <f t="shared" si="854"/>
        <v>267.34841999999998</v>
      </c>
      <c r="I7850" s="6">
        <v>1</v>
      </c>
      <c r="J7850" s="6">
        <v>14852.69</v>
      </c>
      <c r="K7850" s="5">
        <f t="shared" si="855"/>
        <v>267.34841999999998</v>
      </c>
      <c r="L7850" s="7">
        <v>1.19</v>
      </c>
      <c r="M7850" s="7">
        <v>512</v>
      </c>
      <c r="N7850" s="3">
        <v>45343</v>
      </c>
      <c r="O7850" s="4" t="str">
        <f t="shared" si="856"/>
        <v>2024-02</v>
      </c>
      <c r="P7850" s="4" t="str">
        <f t="shared" si="857"/>
        <v>02</v>
      </c>
      <c r="Q7850" s="4" t="str">
        <f t="shared" si="858"/>
        <v>February</v>
      </c>
      <c r="R7850" s="30" t="str">
        <f t="shared" si="859"/>
        <v>21</v>
      </c>
      <c r="W7850" t="str">
        <f t="shared" si="860"/>
        <v>ok</v>
      </c>
    </row>
    <row r="7851" spans="1:23" x14ac:dyDescent="0.3">
      <c r="A7851" t="s">
        <v>7893</v>
      </c>
      <c r="B7851" t="s">
        <v>33</v>
      </c>
      <c r="C7851" t="s">
        <v>12</v>
      </c>
      <c r="D7851" t="s">
        <v>34</v>
      </c>
      <c r="E7851" t="s">
        <v>14</v>
      </c>
      <c r="F7851" t="s">
        <v>15</v>
      </c>
      <c r="G7851" s="5">
        <v>17172.95</v>
      </c>
      <c r="H7851" s="5">
        <f t="shared" si="854"/>
        <v>309.11309999999997</v>
      </c>
      <c r="I7851" s="6">
        <v>5</v>
      </c>
      <c r="J7851" s="6">
        <v>85864.75</v>
      </c>
      <c r="K7851" s="5">
        <f t="shared" si="855"/>
        <v>1545.5654999999999</v>
      </c>
      <c r="L7851" s="7">
        <v>1.94</v>
      </c>
      <c r="M7851" s="7">
        <v>1684</v>
      </c>
      <c r="N7851" s="3">
        <v>45558</v>
      </c>
      <c r="O7851" s="4" t="str">
        <f t="shared" si="856"/>
        <v>2024-09</v>
      </c>
      <c r="P7851" s="4" t="str">
        <f t="shared" si="857"/>
        <v>09</v>
      </c>
      <c r="Q7851" s="4" t="str">
        <f t="shared" si="858"/>
        <v>September</v>
      </c>
      <c r="R7851" s="30" t="str">
        <f t="shared" si="859"/>
        <v>23</v>
      </c>
      <c r="W7851" t="str">
        <f t="shared" si="860"/>
        <v>ok</v>
      </c>
    </row>
    <row r="7852" spans="1:23" x14ac:dyDescent="0.3">
      <c r="A7852" t="s">
        <v>7894</v>
      </c>
      <c r="B7852" t="s">
        <v>47</v>
      </c>
      <c r="C7852" t="s">
        <v>12</v>
      </c>
      <c r="D7852" t="s">
        <v>48</v>
      </c>
      <c r="E7852" t="s">
        <v>45</v>
      </c>
      <c r="F7852" t="s">
        <v>38</v>
      </c>
      <c r="G7852" s="5">
        <v>279.10000000000002</v>
      </c>
      <c r="H7852" s="5">
        <f t="shared" si="854"/>
        <v>5.0237999999999996</v>
      </c>
      <c r="I7852" s="6">
        <v>1</v>
      </c>
      <c r="J7852" s="6">
        <v>279.10000000000002</v>
      </c>
      <c r="K7852" s="5">
        <f t="shared" si="855"/>
        <v>5.0237999999999996</v>
      </c>
      <c r="L7852" s="7">
        <v>4.47</v>
      </c>
      <c r="M7852" s="7">
        <v>1583</v>
      </c>
      <c r="N7852" s="3">
        <v>45316</v>
      </c>
      <c r="O7852" s="4" t="str">
        <f t="shared" si="856"/>
        <v>2024-01</v>
      </c>
      <c r="P7852" s="4" t="str">
        <f t="shared" si="857"/>
        <v>01</v>
      </c>
      <c r="Q7852" s="4" t="str">
        <f t="shared" si="858"/>
        <v>January</v>
      </c>
      <c r="R7852" s="30" t="str">
        <f t="shared" si="859"/>
        <v>25</v>
      </c>
      <c r="W7852" t="str">
        <f t="shared" si="860"/>
        <v>ok</v>
      </c>
    </row>
    <row r="7853" spans="1:23" x14ac:dyDescent="0.3">
      <c r="A7853" t="s">
        <v>7895</v>
      </c>
      <c r="B7853" t="s">
        <v>11</v>
      </c>
      <c r="C7853" t="s">
        <v>12</v>
      </c>
      <c r="D7853" t="s">
        <v>13</v>
      </c>
      <c r="E7853" t="s">
        <v>14</v>
      </c>
      <c r="F7853" t="s">
        <v>31</v>
      </c>
      <c r="G7853" s="5">
        <v>11049.17</v>
      </c>
      <c r="H7853" s="5">
        <f t="shared" si="854"/>
        <v>198.88505999999998</v>
      </c>
      <c r="I7853" s="6">
        <v>2</v>
      </c>
      <c r="J7853" s="6">
        <v>22098.34</v>
      </c>
      <c r="K7853" s="5">
        <f t="shared" si="855"/>
        <v>397.77011999999996</v>
      </c>
      <c r="L7853" s="7">
        <v>1.78</v>
      </c>
      <c r="M7853" s="7">
        <v>3575</v>
      </c>
      <c r="N7853" s="3">
        <v>45540</v>
      </c>
      <c r="O7853" s="4" t="str">
        <f t="shared" si="856"/>
        <v>2024-09</v>
      </c>
      <c r="P7853" s="4" t="str">
        <f t="shared" si="857"/>
        <v>09</v>
      </c>
      <c r="Q7853" s="4" t="str">
        <f t="shared" si="858"/>
        <v>September</v>
      </c>
      <c r="R7853" s="30" t="str">
        <f t="shared" si="859"/>
        <v>05</v>
      </c>
      <c r="W7853" t="str">
        <f t="shared" si="860"/>
        <v>ok</v>
      </c>
    </row>
    <row r="7854" spans="1:23" x14ac:dyDescent="0.3">
      <c r="A7854" t="s">
        <v>7896</v>
      </c>
      <c r="B7854" t="s">
        <v>36</v>
      </c>
      <c r="C7854" t="s">
        <v>18</v>
      </c>
      <c r="D7854" t="s">
        <v>37</v>
      </c>
      <c r="E7854" t="s">
        <v>45</v>
      </c>
      <c r="F7854" t="s">
        <v>31</v>
      </c>
      <c r="G7854" s="5">
        <v>8594.26</v>
      </c>
      <c r="H7854" s="5">
        <f t="shared" si="854"/>
        <v>154.69667999999999</v>
      </c>
      <c r="I7854" s="6">
        <v>5</v>
      </c>
      <c r="J7854" s="6">
        <v>42971.3</v>
      </c>
      <c r="K7854" s="5">
        <f t="shared" si="855"/>
        <v>773.48339999999996</v>
      </c>
      <c r="L7854" s="7">
        <v>1.01</v>
      </c>
      <c r="M7854" s="7">
        <v>3818</v>
      </c>
      <c r="N7854" s="3">
        <v>45536</v>
      </c>
      <c r="O7854" s="4" t="str">
        <f t="shared" si="856"/>
        <v>2024-09</v>
      </c>
      <c r="P7854" s="4" t="str">
        <f t="shared" si="857"/>
        <v>09</v>
      </c>
      <c r="Q7854" s="4" t="str">
        <f t="shared" si="858"/>
        <v>September</v>
      </c>
      <c r="R7854" s="30" t="str">
        <f t="shared" si="859"/>
        <v>01</v>
      </c>
      <c r="W7854" t="str">
        <f t="shared" si="860"/>
        <v>ok</v>
      </c>
    </row>
    <row r="7855" spans="1:23" x14ac:dyDescent="0.3">
      <c r="A7855" t="s">
        <v>7897</v>
      </c>
      <c r="B7855" t="s">
        <v>63</v>
      </c>
      <c r="C7855" t="s">
        <v>18</v>
      </c>
      <c r="D7855" t="s">
        <v>64</v>
      </c>
      <c r="E7855" t="s">
        <v>45</v>
      </c>
      <c r="F7855" t="s">
        <v>60</v>
      </c>
      <c r="G7855" s="5">
        <v>8847.51</v>
      </c>
      <c r="H7855" s="5">
        <f t="shared" si="854"/>
        <v>159.25518</v>
      </c>
      <c r="I7855" s="6">
        <v>5</v>
      </c>
      <c r="J7855" s="6">
        <v>44237.55</v>
      </c>
      <c r="K7855" s="5">
        <f t="shared" si="855"/>
        <v>796.27589999999998</v>
      </c>
      <c r="L7855" s="7">
        <v>4.7699999999999996</v>
      </c>
      <c r="M7855" s="7">
        <v>1817</v>
      </c>
      <c r="N7855" s="3">
        <v>45390</v>
      </c>
      <c r="O7855" s="4" t="str">
        <f t="shared" si="856"/>
        <v>2024-04</v>
      </c>
      <c r="P7855" s="4" t="str">
        <f t="shared" si="857"/>
        <v>04</v>
      </c>
      <c r="Q7855" s="4" t="str">
        <f t="shared" si="858"/>
        <v>April</v>
      </c>
      <c r="R7855" s="30" t="str">
        <f t="shared" si="859"/>
        <v>08</v>
      </c>
      <c r="W7855" t="str">
        <f t="shared" si="860"/>
        <v>ok</v>
      </c>
    </row>
    <row r="7856" spans="1:23" x14ac:dyDescent="0.3">
      <c r="A7856" t="s">
        <v>7898</v>
      </c>
      <c r="B7856" t="s">
        <v>23</v>
      </c>
      <c r="C7856" t="s">
        <v>24</v>
      </c>
      <c r="D7856" t="s">
        <v>25</v>
      </c>
      <c r="E7856" t="s">
        <v>20</v>
      </c>
      <c r="F7856" t="s">
        <v>26</v>
      </c>
      <c r="G7856" s="5">
        <v>19005.79</v>
      </c>
      <c r="H7856" s="5">
        <f t="shared" si="854"/>
        <v>342.10422</v>
      </c>
      <c r="I7856" s="6">
        <v>5</v>
      </c>
      <c r="J7856" s="6">
        <v>95028.95</v>
      </c>
      <c r="K7856" s="5">
        <f t="shared" si="855"/>
        <v>1710.5210999999999</v>
      </c>
      <c r="L7856" s="7">
        <v>3.41</v>
      </c>
      <c r="M7856" s="7">
        <v>4765</v>
      </c>
      <c r="N7856" s="3">
        <v>45552</v>
      </c>
      <c r="O7856" s="4" t="str">
        <f t="shared" si="856"/>
        <v>2024-09</v>
      </c>
      <c r="P7856" s="4" t="str">
        <f t="shared" si="857"/>
        <v>09</v>
      </c>
      <c r="Q7856" s="4" t="str">
        <f t="shared" si="858"/>
        <v>September</v>
      </c>
      <c r="R7856" s="30" t="str">
        <f t="shared" si="859"/>
        <v>17</v>
      </c>
      <c r="W7856" t="str">
        <f t="shared" si="860"/>
        <v>ok</v>
      </c>
    </row>
    <row r="7857" spans="1:23" x14ac:dyDescent="0.3">
      <c r="A7857" t="s">
        <v>7899</v>
      </c>
      <c r="B7857" t="s">
        <v>23</v>
      </c>
      <c r="C7857" t="s">
        <v>24</v>
      </c>
      <c r="D7857" t="s">
        <v>25</v>
      </c>
      <c r="E7857" t="s">
        <v>20</v>
      </c>
      <c r="F7857" t="s">
        <v>21</v>
      </c>
      <c r="G7857" s="5">
        <v>1031.6300000000001</v>
      </c>
      <c r="H7857" s="5">
        <f t="shared" si="854"/>
        <v>18.56934</v>
      </c>
      <c r="I7857" s="6">
        <v>4</v>
      </c>
      <c r="J7857" s="6">
        <v>4126.5200000000004</v>
      </c>
      <c r="K7857" s="5">
        <f t="shared" si="855"/>
        <v>74.277360000000002</v>
      </c>
      <c r="L7857" s="7">
        <v>4.62</v>
      </c>
      <c r="M7857" s="7">
        <v>3332</v>
      </c>
      <c r="N7857" s="3">
        <v>45570</v>
      </c>
      <c r="O7857" s="4" t="str">
        <f t="shared" si="856"/>
        <v>2024-10</v>
      </c>
      <c r="P7857" s="4" t="str">
        <f t="shared" si="857"/>
        <v>10</v>
      </c>
      <c r="Q7857" s="4" t="str">
        <f t="shared" si="858"/>
        <v>October</v>
      </c>
      <c r="R7857" s="30" t="str">
        <f t="shared" si="859"/>
        <v>05</v>
      </c>
      <c r="W7857" t="str">
        <f t="shared" si="860"/>
        <v>ok</v>
      </c>
    </row>
    <row r="7858" spans="1:23" x14ac:dyDescent="0.3">
      <c r="A7858" t="s">
        <v>7900</v>
      </c>
      <c r="B7858" t="s">
        <v>17</v>
      </c>
      <c r="C7858" t="s">
        <v>18</v>
      </c>
      <c r="D7858" t="s">
        <v>19</v>
      </c>
      <c r="E7858" t="s">
        <v>20</v>
      </c>
      <c r="F7858" t="s">
        <v>38</v>
      </c>
      <c r="G7858" s="5">
        <v>4905.91</v>
      </c>
      <c r="H7858" s="5">
        <f t="shared" si="854"/>
        <v>88.30637999999999</v>
      </c>
      <c r="I7858" s="6">
        <v>3</v>
      </c>
      <c r="J7858" s="6">
        <v>14717.73</v>
      </c>
      <c r="K7858" s="5">
        <f t="shared" si="855"/>
        <v>264.91913999999997</v>
      </c>
      <c r="L7858" s="7">
        <v>4.54</v>
      </c>
      <c r="M7858" s="7">
        <v>775</v>
      </c>
      <c r="N7858" s="3">
        <v>45441</v>
      </c>
      <c r="O7858" s="4" t="str">
        <f t="shared" si="856"/>
        <v>2024-05</v>
      </c>
      <c r="P7858" s="4" t="str">
        <f t="shared" si="857"/>
        <v>05</v>
      </c>
      <c r="Q7858" s="4" t="str">
        <f t="shared" si="858"/>
        <v>May</v>
      </c>
      <c r="R7858" s="30" t="str">
        <f t="shared" si="859"/>
        <v>29</v>
      </c>
      <c r="W7858" t="str">
        <f t="shared" si="860"/>
        <v>ok</v>
      </c>
    </row>
    <row r="7859" spans="1:23" x14ac:dyDescent="0.3">
      <c r="A7859" t="s">
        <v>7901</v>
      </c>
      <c r="B7859" t="s">
        <v>11</v>
      </c>
      <c r="C7859" t="s">
        <v>12</v>
      </c>
      <c r="D7859" t="s">
        <v>13</v>
      </c>
      <c r="E7859" t="s">
        <v>20</v>
      </c>
      <c r="F7859" t="s">
        <v>21</v>
      </c>
      <c r="G7859" s="5">
        <v>16957.45</v>
      </c>
      <c r="H7859" s="5">
        <f t="shared" si="854"/>
        <v>305.23410000000001</v>
      </c>
      <c r="I7859" s="6">
        <v>5</v>
      </c>
      <c r="J7859" s="6">
        <v>84787.25</v>
      </c>
      <c r="K7859" s="5">
        <f t="shared" si="855"/>
        <v>1526.1705000000002</v>
      </c>
      <c r="L7859" s="7">
        <v>1.57</v>
      </c>
      <c r="M7859" s="7">
        <v>4513</v>
      </c>
      <c r="N7859" s="3">
        <v>45567</v>
      </c>
      <c r="O7859" s="4" t="str">
        <f t="shared" si="856"/>
        <v>2024-10</v>
      </c>
      <c r="P7859" s="4" t="str">
        <f t="shared" si="857"/>
        <v>10</v>
      </c>
      <c r="Q7859" s="4" t="str">
        <f t="shared" si="858"/>
        <v>October</v>
      </c>
      <c r="R7859" s="30" t="str">
        <f t="shared" si="859"/>
        <v>02</v>
      </c>
      <c r="W7859" t="str">
        <f t="shared" si="860"/>
        <v>ok</v>
      </c>
    </row>
    <row r="7860" spans="1:23" x14ac:dyDescent="0.3">
      <c r="A7860" t="s">
        <v>7902</v>
      </c>
      <c r="B7860" t="s">
        <v>36</v>
      </c>
      <c r="C7860" t="s">
        <v>18</v>
      </c>
      <c r="D7860" t="s">
        <v>37</v>
      </c>
      <c r="E7860" t="s">
        <v>14</v>
      </c>
      <c r="F7860" t="s">
        <v>26</v>
      </c>
      <c r="G7860" s="5">
        <v>17647.14</v>
      </c>
      <c r="H7860" s="5">
        <f t="shared" si="854"/>
        <v>317.64851999999996</v>
      </c>
      <c r="I7860" s="6">
        <v>1</v>
      </c>
      <c r="J7860" s="6">
        <v>17647.14</v>
      </c>
      <c r="K7860" s="5">
        <f t="shared" si="855"/>
        <v>317.64851999999996</v>
      </c>
      <c r="L7860" s="7">
        <v>2.25</v>
      </c>
      <c r="M7860" s="7">
        <v>4514</v>
      </c>
      <c r="N7860" s="3">
        <v>45484</v>
      </c>
      <c r="O7860" s="4" t="str">
        <f t="shared" si="856"/>
        <v>2024-07</v>
      </c>
      <c r="P7860" s="4" t="str">
        <f t="shared" si="857"/>
        <v>07</v>
      </c>
      <c r="Q7860" s="4" t="str">
        <f t="shared" si="858"/>
        <v>July</v>
      </c>
      <c r="R7860" s="30" t="str">
        <f t="shared" si="859"/>
        <v>11</v>
      </c>
      <c r="W7860" t="str">
        <f t="shared" si="860"/>
        <v>ok</v>
      </c>
    </row>
    <row r="7861" spans="1:23" x14ac:dyDescent="0.3">
      <c r="A7861" t="s">
        <v>7903</v>
      </c>
      <c r="B7861" t="s">
        <v>23</v>
      </c>
      <c r="C7861" t="s">
        <v>24</v>
      </c>
      <c r="D7861" t="s">
        <v>25</v>
      </c>
      <c r="E7861" t="s">
        <v>45</v>
      </c>
      <c r="F7861" t="s">
        <v>15</v>
      </c>
      <c r="G7861" s="5">
        <v>6443.41</v>
      </c>
      <c r="H7861" s="5">
        <f t="shared" si="854"/>
        <v>115.98137999999999</v>
      </c>
      <c r="I7861" s="6">
        <v>2</v>
      </c>
      <c r="J7861" s="6">
        <v>12886.82</v>
      </c>
      <c r="K7861" s="5">
        <f t="shared" si="855"/>
        <v>231.96275999999997</v>
      </c>
      <c r="L7861" s="7">
        <v>3.31</v>
      </c>
      <c r="M7861" s="7">
        <v>3501</v>
      </c>
      <c r="N7861" s="3">
        <v>45346</v>
      </c>
      <c r="O7861" s="4" t="str">
        <f t="shared" si="856"/>
        <v>2024-02</v>
      </c>
      <c r="P7861" s="4" t="str">
        <f t="shared" si="857"/>
        <v>02</v>
      </c>
      <c r="Q7861" s="4" t="str">
        <f t="shared" si="858"/>
        <v>February</v>
      </c>
      <c r="R7861" s="30" t="str">
        <f t="shared" si="859"/>
        <v>24</v>
      </c>
      <c r="W7861" t="str">
        <f t="shared" si="860"/>
        <v>ok</v>
      </c>
    </row>
    <row r="7862" spans="1:23" x14ac:dyDescent="0.3">
      <c r="A7862" t="s">
        <v>7904</v>
      </c>
      <c r="B7862" t="s">
        <v>63</v>
      </c>
      <c r="C7862" t="s">
        <v>18</v>
      </c>
      <c r="D7862" t="s">
        <v>64</v>
      </c>
      <c r="E7862" t="s">
        <v>20</v>
      </c>
      <c r="F7862" t="s">
        <v>21</v>
      </c>
      <c r="G7862" s="5">
        <v>16685.14</v>
      </c>
      <c r="H7862" s="5">
        <f t="shared" si="854"/>
        <v>300.33251999999999</v>
      </c>
      <c r="I7862" s="6">
        <v>4</v>
      </c>
      <c r="J7862" s="6">
        <v>66740.56</v>
      </c>
      <c r="K7862" s="5">
        <f t="shared" si="855"/>
        <v>1201.33008</v>
      </c>
      <c r="L7862" s="7">
        <v>2.35</v>
      </c>
      <c r="M7862" s="7">
        <v>3945</v>
      </c>
      <c r="N7862" s="3">
        <v>45499</v>
      </c>
      <c r="O7862" s="4" t="str">
        <f t="shared" si="856"/>
        <v>2024-07</v>
      </c>
      <c r="P7862" s="4" t="str">
        <f t="shared" si="857"/>
        <v>07</v>
      </c>
      <c r="Q7862" s="4" t="str">
        <f t="shared" si="858"/>
        <v>July</v>
      </c>
      <c r="R7862" s="30" t="str">
        <f t="shared" si="859"/>
        <v>26</v>
      </c>
      <c r="W7862" t="str">
        <f t="shared" si="860"/>
        <v>ok</v>
      </c>
    </row>
    <row r="7863" spans="1:23" x14ac:dyDescent="0.3">
      <c r="A7863" t="s">
        <v>7905</v>
      </c>
      <c r="B7863" t="s">
        <v>47</v>
      </c>
      <c r="C7863" t="s">
        <v>12</v>
      </c>
      <c r="D7863" t="s">
        <v>48</v>
      </c>
      <c r="E7863" t="s">
        <v>14</v>
      </c>
      <c r="F7863" t="s">
        <v>21</v>
      </c>
      <c r="G7863" s="5">
        <v>7176.75</v>
      </c>
      <c r="H7863" s="5">
        <f t="shared" si="854"/>
        <v>129.1815</v>
      </c>
      <c r="I7863" s="6">
        <v>2</v>
      </c>
      <c r="J7863" s="6">
        <v>14353.5</v>
      </c>
      <c r="K7863" s="5">
        <f t="shared" si="855"/>
        <v>258.363</v>
      </c>
      <c r="L7863" s="7">
        <v>1.1200000000000001</v>
      </c>
      <c r="M7863" s="7">
        <v>2446</v>
      </c>
      <c r="N7863" s="3">
        <v>45544</v>
      </c>
      <c r="O7863" s="4" t="str">
        <f t="shared" si="856"/>
        <v>2024-09</v>
      </c>
      <c r="P7863" s="4" t="str">
        <f t="shared" si="857"/>
        <v>09</v>
      </c>
      <c r="Q7863" s="4" t="str">
        <f t="shared" si="858"/>
        <v>September</v>
      </c>
      <c r="R7863" s="30" t="str">
        <f t="shared" si="859"/>
        <v>09</v>
      </c>
      <c r="W7863" t="str">
        <f t="shared" si="860"/>
        <v>ok</v>
      </c>
    </row>
    <row r="7864" spans="1:23" x14ac:dyDescent="0.3">
      <c r="A7864" t="s">
        <v>7906</v>
      </c>
      <c r="B7864" t="s">
        <v>28</v>
      </c>
      <c r="C7864" t="s">
        <v>29</v>
      </c>
      <c r="D7864" t="s">
        <v>30</v>
      </c>
      <c r="E7864" t="s">
        <v>45</v>
      </c>
      <c r="F7864" t="s">
        <v>21</v>
      </c>
      <c r="G7864" s="5">
        <v>15826.92</v>
      </c>
      <c r="H7864" s="5">
        <f t="shared" si="854"/>
        <v>284.88455999999996</v>
      </c>
      <c r="I7864" s="6">
        <v>5</v>
      </c>
      <c r="J7864" s="6">
        <v>79134.600000000006</v>
      </c>
      <c r="K7864" s="5">
        <f t="shared" si="855"/>
        <v>1424.4227999999998</v>
      </c>
      <c r="L7864" s="7">
        <v>4.88</v>
      </c>
      <c r="M7864" s="7">
        <v>4384</v>
      </c>
      <c r="N7864" s="3">
        <v>45632</v>
      </c>
      <c r="O7864" s="4" t="str">
        <f t="shared" si="856"/>
        <v>2024-12</v>
      </c>
      <c r="P7864" s="4" t="str">
        <f t="shared" si="857"/>
        <v>12</v>
      </c>
      <c r="Q7864" s="4" t="str">
        <f t="shared" si="858"/>
        <v>December</v>
      </c>
      <c r="R7864" s="30" t="str">
        <f t="shared" si="859"/>
        <v>06</v>
      </c>
      <c r="W7864" t="str">
        <f t="shared" si="860"/>
        <v>ok</v>
      </c>
    </row>
    <row r="7865" spans="1:23" x14ac:dyDescent="0.3">
      <c r="A7865" t="s">
        <v>7907</v>
      </c>
      <c r="B7865" t="s">
        <v>63</v>
      </c>
      <c r="C7865" t="s">
        <v>18</v>
      </c>
      <c r="D7865" t="s">
        <v>64</v>
      </c>
      <c r="E7865" t="s">
        <v>20</v>
      </c>
      <c r="F7865" t="s">
        <v>21</v>
      </c>
      <c r="G7865" s="5">
        <v>1240.4000000000001</v>
      </c>
      <c r="H7865" s="5">
        <f t="shared" si="854"/>
        <v>22.327200000000001</v>
      </c>
      <c r="I7865" s="6">
        <v>2</v>
      </c>
      <c r="J7865" s="6">
        <v>2480.8000000000002</v>
      </c>
      <c r="K7865" s="5">
        <f t="shared" si="855"/>
        <v>44.654400000000003</v>
      </c>
      <c r="L7865" s="7">
        <v>5</v>
      </c>
      <c r="M7865" s="7">
        <v>1495</v>
      </c>
      <c r="N7865" s="3">
        <v>45385</v>
      </c>
      <c r="O7865" s="4" t="str">
        <f t="shared" si="856"/>
        <v>2024-04</v>
      </c>
      <c r="P7865" s="4" t="str">
        <f t="shared" si="857"/>
        <v>04</v>
      </c>
      <c r="Q7865" s="4" t="str">
        <f t="shared" si="858"/>
        <v>April</v>
      </c>
      <c r="R7865" s="30" t="str">
        <f t="shared" si="859"/>
        <v>03</v>
      </c>
      <c r="W7865" t="str">
        <f t="shared" si="860"/>
        <v>ok</v>
      </c>
    </row>
    <row r="7866" spans="1:23" x14ac:dyDescent="0.3">
      <c r="A7866" t="s">
        <v>7908</v>
      </c>
      <c r="B7866" t="s">
        <v>47</v>
      </c>
      <c r="C7866" t="s">
        <v>12</v>
      </c>
      <c r="D7866" t="s">
        <v>48</v>
      </c>
      <c r="E7866" t="s">
        <v>45</v>
      </c>
      <c r="F7866" t="s">
        <v>15</v>
      </c>
      <c r="G7866" s="5">
        <v>4481.34</v>
      </c>
      <c r="H7866" s="5">
        <f t="shared" si="854"/>
        <v>80.664119999999997</v>
      </c>
      <c r="I7866" s="6">
        <v>5</v>
      </c>
      <c r="J7866" s="6">
        <v>22406.7</v>
      </c>
      <c r="K7866" s="5">
        <f t="shared" si="855"/>
        <v>403.32060000000001</v>
      </c>
      <c r="L7866" s="7">
        <v>4.09</v>
      </c>
      <c r="M7866" s="7">
        <v>1504</v>
      </c>
      <c r="N7866" s="3">
        <v>45574</v>
      </c>
      <c r="O7866" s="4" t="str">
        <f t="shared" si="856"/>
        <v>2024-10</v>
      </c>
      <c r="P7866" s="4" t="str">
        <f t="shared" si="857"/>
        <v>10</v>
      </c>
      <c r="Q7866" s="4" t="str">
        <f t="shared" si="858"/>
        <v>October</v>
      </c>
      <c r="R7866" s="30" t="str">
        <f t="shared" si="859"/>
        <v>09</v>
      </c>
      <c r="W7866" t="str">
        <f t="shared" si="860"/>
        <v>ok</v>
      </c>
    </row>
    <row r="7867" spans="1:23" x14ac:dyDescent="0.3">
      <c r="A7867" t="s">
        <v>7909</v>
      </c>
      <c r="B7867" t="s">
        <v>41</v>
      </c>
      <c r="C7867" t="s">
        <v>42</v>
      </c>
      <c r="D7867" t="s">
        <v>43</v>
      </c>
      <c r="E7867" t="s">
        <v>20</v>
      </c>
      <c r="F7867" t="s">
        <v>31</v>
      </c>
      <c r="G7867" s="5">
        <v>2593.84</v>
      </c>
      <c r="H7867" s="5">
        <f t="shared" si="854"/>
        <v>46.689120000000003</v>
      </c>
      <c r="I7867" s="6">
        <v>2</v>
      </c>
      <c r="J7867" s="6">
        <v>5187.68</v>
      </c>
      <c r="K7867" s="5">
        <f t="shared" si="855"/>
        <v>93.378240000000005</v>
      </c>
      <c r="L7867" s="7">
        <v>1.3</v>
      </c>
      <c r="M7867" s="7">
        <v>2310</v>
      </c>
      <c r="N7867" s="3">
        <v>45502</v>
      </c>
      <c r="O7867" s="4" t="str">
        <f t="shared" si="856"/>
        <v>2024-07</v>
      </c>
      <c r="P7867" s="4" t="str">
        <f t="shared" si="857"/>
        <v>07</v>
      </c>
      <c r="Q7867" s="4" t="str">
        <f t="shared" si="858"/>
        <v>July</v>
      </c>
      <c r="R7867" s="30" t="str">
        <f t="shared" si="859"/>
        <v>29</v>
      </c>
      <c r="W7867" t="str">
        <f t="shared" si="860"/>
        <v>ok</v>
      </c>
    </row>
    <row r="7868" spans="1:23" x14ac:dyDescent="0.3">
      <c r="A7868" t="s">
        <v>7910</v>
      </c>
      <c r="B7868" t="s">
        <v>17</v>
      </c>
      <c r="C7868" t="s">
        <v>18</v>
      </c>
      <c r="D7868" t="s">
        <v>19</v>
      </c>
      <c r="E7868" t="s">
        <v>14</v>
      </c>
      <c r="F7868" t="s">
        <v>21</v>
      </c>
      <c r="G7868" s="5">
        <v>13528.29</v>
      </c>
      <c r="H7868" s="5">
        <f t="shared" si="854"/>
        <v>243.50922</v>
      </c>
      <c r="I7868" s="6">
        <v>1</v>
      </c>
      <c r="J7868" s="6">
        <v>13528.29</v>
      </c>
      <c r="K7868" s="5">
        <f t="shared" si="855"/>
        <v>243.50922</v>
      </c>
      <c r="L7868" s="7">
        <v>3.05</v>
      </c>
      <c r="M7868" s="7">
        <v>898</v>
      </c>
      <c r="N7868" s="3">
        <v>45421</v>
      </c>
      <c r="O7868" s="4" t="str">
        <f t="shared" si="856"/>
        <v>2024-05</v>
      </c>
      <c r="P7868" s="4" t="str">
        <f t="shared" si="857"/>
        <v>05</v>
      </c>
      <c r="Q7868" s="4" t="str">
        <f t="shared" si="858"/>
        <v>May</v>
      </c>
      <c r="R7868" s="30" t="str">
        <f t="shared" si="859"/>
        <v>09</v>
      </c>
      <c r="W7868" t="str">
        <f t="shared" si="860"/>
        <v>ok</v>
      </c>
    </row>
    <row r="7869" spans="1:23" x14ac:dyDescent="0.3">
      <c r="A7869" t="s">
        <v>7911</v>
      </c>
      <c r="B7869" t="s">
        <v>47</v>
      </c>
      <c r="C7869" t="s">
        <v>12</v>
      </c>
      <c r="D7869" t="s">
        <v>48</v>
      </c>
      <c r="E7869" t="s">
        <v>20</v>
      </c>
      <c r="F7869" t="s">
        <v>15</v>
      </c>
      <c r="G7869" s="5">
        <v>7945.63</v>
      </c>
      <c r="H7869" s="5">
        <f t="shared" si="854"/>
        <v>143.02133999999998</v>
      </c>
      <c r="I7869" s="6">
        <v>5</v>
      </c>
      <c r="J7869" s="6">
        <v>39728.15</v>
      </c>
      <c r="K7869" s="5">
        <f t="shared" si="855"/>
        <v>715.10669999999993</v>
      </c>
      <c r="L7869" s="7">
        <v>3.88</v>
      </c>
      <c r="M7869" s="7">
        <v>3875</v>
      </c>
      <c r="N7869" s="3">
        <v>45563</v>
      </c>
      <c r="O7869" s="4" t="str">
        <f t="shared" si="856"/>
        <v>2024-09</v>
      </c>
      <c r="P7869" s="4" t="str">
        <f t="shared" si="857"/>
        <v>09</v>
      </c>
      <c r="Q7869" s="4" t="str">
        <f t="shared" si="858"/>
        <v>September</v>
      </c>
      <c r="R7869" s="30" t="str">
        <f t="shared" si="859"/>
        <v>28</v>
      </c>
      <c r="W7869" t="str">
        <f t="shared" si="860"/>
        <v>ok</v>
      </c>
    </row>
    <row r="7870" spans="1:23" x14ac:dyDescent="0.3">
      <c r="A7870" t="s">
        <v>7912</v>
      </c>
      <c r="B7870" t="s">
        <v>17</v>
      </c>
      <c r="C7870" t="s">
        <v>18</v>
      </c>
      <c r="D7870" t="s">
        <v>19</v>
      </c>
      <c r="E7870" t="s">
        <v>45</v>
      </c>
      <c r="F7870" t="s">
        <v>15</v>
      </c>
      <c r="G7870" s="5">
        <v>4210.7299999999996</v>
      </c>
      <c r="H7870" s="5">
        <f t="shared" si="854"/>
        <v>75.79313999999998</v>
      </c>
      <c r="I7870" s="6">
        <v>3</v>
      </c>
      <c r="J7870" s="6">
        <v>12632.19</v>
      </c>
      <c r="K7870" s="5">
        <f t="shared" si="855"/>
        <v>227.37941999999993</v>
      </c>
      <c r="L7870" s="7">
        <v>2.85</v>
      </c>
      <c r="M7870" s="7">
        <v>1244</v>
      </c>
      <c r="N7870" s="3">
        <v>45518</v>
      </c>
      <c r="O7870" s="4" t="str">
        <f t="shared" si="856"/>
        <v>2024-08</v>
      </c>
      <c r="P7870" s="4" t="str">
        <f t="shared" si="857"/>
        <v>08</v>
      </c>
      <c r="Q7870" s="4" t="str">
        <f t="shared" si="858"/>
        <v>August</v>
      </c>
      <c r="R7870" s="30" t="str">
        <f t="shared" si="859"/>
        <v>14</v>
      </c>
      <c r="W7870" t="str">
        <f t="shared" si="860"/>
        <v>ok</v>
      </c>
    </row>
    <row r="7871" spans="1:23" x14ac:dyDescent="0.3">
      <c r="A7871" t="s">
        <v>7913</v>
      </c>
      <c r="B7871" t="s">
        <v>41</v>
      </c>
      <c r="C7871" t="s">
        <v>42</v>
      </c>
      <c r="D7871" t="s">
        <v>43</v>
      </c>
      <c r="E7871" t="s">
        <v>14</v>
      </c>
      <c r="F7871" t="s">
        <v>38</v>
      </c>
      <c r="G7871" s="5">
        <v>19897.21</v>
      </c>
      <c r="H7871" s="5">
        <f t="shared" si="854"/>
        <v>358.14977999999996</v>
      </c>
      <c r="I7871" s="6">
        <v>2</v>
      </c>
      <c r="J7871" s="6">
        <v>39794.42</v>
      </c>
      <c r="K7871" s="5">
        <f t="shared" si="855"/>
        <v>716.29955999999993</v>
      </c>
      <c r="L7871" s="7">
        <v>1.7</v>
      </c>
      <c r="M7871" s="7">
        <v>4903</v>
      </c>
      <c r="N7871" s="3">
        <v>45330</v>
      </c>
      <c r="O7871" s="4" t="str">
        <f t="shared" si="856"/>
        <v>2024-02</v>
      </c>
      <c r="P7871" s="4" t="str">
        <f t="shared" si="857"/>
        <v>02</v>
      </c>
      <c r="Q7871" s="4" t="str">
        <f t="shared" si="858"/>
        <v>February</v>
      </c>
      <c r="R7871" s="30" t="str">
        <f t="shared" si="859"/>
        <v>08</v>
      </c>
      <c r="W7871" t="str">
        <f t="shared" si="860"/>
        <v>ok</v>
      </c>
    </row>
    <row r="7872" spans="1:23" x14ac:dyDescent="0.3">
      <c r="A7872" t="s">
        <v>7914</v>
      </c>
      <c r="B7872" t="s">
        <v>17</v>
      </c>
      <c r="C7872" t="s">
        <v>18</v>
      </c>
      <c r="D7872" t="s">
        <v>19</v>
      </c>
      <c r="E7872" t="s">
        <v>20</v>
      </c>
      <c r="F7872" t="s">
        <v>38</v>
      </c>
      <c r="G7872" s="5">
        <v>4483.17</v>
      </c>
      <c r="H7872" s="5">
        <f t="shared" si="854"/>
        <v>80.697059999999993</v>
      </c>
      <c r="I7872" s="6">
        <v>1</v>
      </c>
      <c r="J7872" s="6">
        <v>4483.17</v>
      </c>
      <c r="K7872" s="5">
        <f t="shared" si="855"/>
        <v>80.697059999999993</v>
      </c>
      <c r="L7872" s="7">
        <v>1.28</v>
      </c>
      <c r="M7872" s="7">
        <v>1620</v>
      </c>
      <c r="N7872" s="3">
        <v>45612</v>
      </c>
      <c r="O7872" s="4" t="str">
        <f t="shared" si="856"/>
        <v>2024-11</v>
      </c>
      <c r="P7872" s="4" t="str">
        <f t="shared" si="857"/>
        <v>11</v>
      </c>
      <c r="Q7872" s="4" t="str">
        <f t="shared" si="858"/>
        <v>November</v>
      </c>
      <c r="R7872" s="30" t="str">
        <f t="shared" si="859"/>
        <v>16</v>
      </c>
      <c r="W7872" t="str">
        <f t="shared" si="860"/>
        <v>ok</v>
      </c>
    </row>
    <row r="7873" spans="1:23" x14ac:dyDescent="0.3">
      <c r="A7873" t="s">
        <v>7915</v>
      </c>
      <c r="B7873" t="s">
        <v>63</v>
      </c>
      <c r="C7873" t="s">
        <v>18</v>
      </c>
      <c r="D7873" t="s">
        <v>64</v>
      </c>
      <c r="E7873" t="s">
        <v>14</v>
      </c>
      <c r="F7873" t="s">
        <v>15</v>
      </c>
      <c r="G7873" s="5">
        <v>13716.12</v>
      </c>
      <c r="H7873" s="5">
        <f t="shared" si="854"/>
        <v>246.89016000000001</v>
      </c>
      <c r="I7873" s="6">
        <v>5</v>
      </c>
      <c r="J7873" s="6">
        <v>68580.600000000006</v>
      </c>
      <c r="K7873" s="5">
        <f t="shared" si="855"/>
        <v>1234.4508000000001</v>
      </c>
      <c r="L7873" s="7">
        <v>1.96</v>
      </c>
      <c r="M7873" s="7">
        <v>4176</v>
      </c>
      <c r="N7873" s="3">
        <v>45494</v>
      </c>
      <c r="O7873" s="4" t="str">
        <f t="shared" si="856"/>
        <v>2024-07</v>
      </c>
      <c r="P7873" s="4" t="str">
        <f t="shared" si="857"/>
        <v>07</v>
      </c>
      <c r="Q7873" s="4" t="str">
        <f t="shared" si="858"/>
        <v>July</v>
      </c>
      <c r="R7873" s="30" t="str">
        <f t="shared" si="859"/>
        <v>21</v>
      </c>
      <c r="W7873" t="str">
        <f t="shared" si="860"/>
        <v>ok</v>
      </c>
    </row>
    <row r="7874" spans="1:23" x14ac:dyDescent="0.3">
      <c r="A7874" t="s">
        <v>7916</v>
      </c>
      <c r="B7874" t="s">
        <v>28</v>
      </c>
      <c r="C7874" t="s">
        <v>29</v>
      </c>
      <c r="D7874" t="s">
        <v>30</v>
      </c>
      <c r="E7874" t="s">
        <v>45</v>
      </c>
      <c r="F7874" t="s">
        <v>26</v>
      </c>
      <c r="G7874" s="5">
        <v>5139.1899999999996</v>
      </c>
      <c r="H7874" s="5">
        <f t="shared" si="854"/>
        <v>92.505419999999987</v>
      </c>
      <c r="I7874" s="6">
        <v>3</v>
      </c>
      <c r="J7874" s="6">
        <v>15417.57</v>
      </c>
      <c r="K7874" s="5">
        <f t="shared" si="855"/>
        <v>277.51625999999999</v>
      </c>
      <c r="L7874" s="7">
        <v>1.43</v>
      </c>
      <c r="M7874" s="7">
        <v>1584</v>
      </c>
      <c r="N7874" s="3">
        <v>45449</v>
      </c>
      <c r="O7874" s="4" t="str">
        <f t="shared" si="856"/>
        <v>2024-06</v>
      </c>
      <c r="P7874" s="4" t="str">
        <f t="shared" si="857"/>
        <v>06</v>
      </c>
      <c r="Q7874" s="4" t="str">
        <f t="shared" si="858"/>
        <v>June</v>
      </c>
      <c r="R7874" s="30" t="str">
        <f t="shared" si="859"/>
        <v>06</v>
      </c>
      <c r="W7874" t="str">
        <f t="shared" si="860"/>
        <v>ok</v>
      </c>
    </row>
    <row r="7875" spans="1:23" x14ac:dyDescent="0.3">
      <c r="A7875" t="s">
        <v>7917</v>
      </c>
      <c r="B7875" t="s">
        <v>23</v>
      </c>
      <c r="C7875" t="s">
        <v>24</v>
      </c>
      <c r="D7875" t="s">
        <v>25</v>
      </c>
      <c r="E7875" t="s">
        <v>20</v>
      </c>
      <c r="F7875" t="s">
        <v>15</v>
      </c>
      <c r="G7875" s="5">
        <v>1510.33</v>
      </c>
      <c r="H7875" s="5">
        <f t="shared" ref="H7875:H7938" si="861">G7875*0.018</f>
        <v>27.185939999999995</v>
      </c>
      <c r="I7875" s="6">
        <v>3</v>
      </c>
      <c r="J7875" s="6">
        <v>4530.99</v>
      </c>
      <c r="K7875" s="5">
        <f t="shared" ref="K7875:K7938" si="862">H7875*I7875</f>
        <v>81.557819999999992</v>
      </c>
      <c r="L7875" s="7">
        <v>3.62</v>
      </c>
      <c r="M7875" s="7">
        <v>2972</v>
      </c>
      <c r="N7875" s="3">
        <v>45646</v>
      </c>
      <c r="O7875" s="4" t="str">
        <f t="shared" ref="O7875:O7938" si="863">TEXT(N7875,"yyyy-mm")</f>
        <v>2024-12</v>
      </c>
      <c r="P7875" s="4" t="str">
        <f t="shared" ref="P7875:P7938" si="864">TEXT(N7875,"mm")</f>
        <v>12</v>
      </c>
      <c r="Q7875" s="4" t="str">
        <f t="shared" ref="Q7875:Q7938" si="865">TEXT(DATE(2024,P7875,1),"mmmm")</f>
        <v>December</v>
      </c>
      <c r="R7875" s="30" t="str">
        <f t="shared" ref="R7875:R7938" si="866">TEXT(N7875,"dd")</f>
        <v>20</v>
      </c>
      <c r="W7875" t="str">
        <f t="shared" ref="W7875:W7938" si="867">IF(G7875*I7875=J7875,"ok","False")</f>
        <v>ok</v>
      </c>
    </row>
    <row r="7876" spans="1:23" x14ac:dyDescent="0.3">
      <c r="A7876" t="s">
        <v>7918</v>
      </c>
      <c r="B7876" t="s">
        <v>11</v>
      </c>
      <c r="C7876" t="s">
        <v>12</v>
      </c>
      <c r="D7876" t="s">
        <v>13</v>
      </c>
      <c r="E7876" t="s">
        <v>45</v>
      </c>
      <c r="F7876" t="s">
        <v>38</v>
      </c>
      <c r="G7876" s="5">
        <v>3033.38</v>
      </c>
      <c r="H7876" s="5">
        <f t="shared" si="861"/>
        <v>54.600839999999998</v>
      </c>
      <c r="I7876" s="6">
        <v>3</v>
      </c>
      <c r="J7876" s="6">
        <v>9100.14</v>
      </c>
      <c r="K7876" s="5">
        <f t="shared" si="862"/>
        <v>163.80251999999999</v>
      </c>
      <c r="L7876" s="7">
        <v>1.05</v>
      </c>
      <c r="M7876" s="7">
        <v>1965</v>
      </c>
      <c r="N7876" s="3">
        <v>45639</v>
      </c>
      <c r="O7876" s="4" t="str">
        <f t="shared" si="863"/>
        <v>2024-12</v>
      </c>
      <c r="P7876" s="4" t="str">
        <f t="shared" si="864"/>
        <v>12</v>
      </c>
      <c r="Q7876" s="4" t="str">
        <f t="shared" si="865"/>
        <v>December</v>
      </c>
      <c r="R7876" s="30" t="str">
        <f t="shared" si="866"/>
        <v>13</v>
      </c>
      <c r="W7876" t="str">
        <f t="shared" si="867"/>
        <v>ok</v>
      </c>
    </row>
    <row r="7877" spans="1:23" x14ac:dyDescent="0.3">
      <c r="A7877" t="s">
        <v>7919</v>
      </c>
      <c r="B7877" t="s">
        <v>23</v>
      </c>
      <c r="C7877" t="s">
        <v>24</v>
      </c>
      <c r="D7877" t="s">
        <v>25</v>
      </c>
      <c r="E7877" t="s">
        <v>20</v>
      </c>
      <c r="F7877" t="s">
        <v>26</v>
      </c>
      <c r="G7877" s="5">
        <v>428.33</v>
      </c>
      <c r="H7877" s="5">
        <f t="shared" si="861"/>
        <v>7.7099399999999996</v>
      </c>
      <c r="I7877" s="6">
        <v>5</v>
      </c>
      <c r="J7877" s="6">
        <v>2141.65</v>
      </c>
      <c r="K7877" s="5">
        <f t="shared" si="862"/>
        <v>38.549700000000001</v>
      </c>
      <c r="L7877" s="7">
        <v>3.84</v>
      </c>
      <c r="M7877" s="7">
        <v>4735</v>
      </c>
      <c r="N7877" s="3">
        <v>45326</v>
      </c>
      <c r="O7877" s="4" t="str">
        <f t="shared" si="863"/>
        <v>2024-02</v>
      </c>
      <c r="P7877" s="4" t="str">
        <f t="shared" si="864"/>
        <v>02</v>
      </c>
      <c r="Q7877" s="4" t="str">
        <f t="shared" si="865"/>
        <v>February</v>
      </c>
      <c r="R7877" s="30" t="str">
        <f t="shared" si="866"/>
        <v>04</v>
      </c>
      <c r="W7877" t="str">
        <f t="shared" si="867"/>
        <v>ok</v>
      </c>
    </row>
    <row r="7878" spans="1:23" x14ac:dyDescent="0.3">
      <c r="A7878" t="s">
        <v>7920</v>
      </c>
      <c r="B7878" t="s">
        <v>63</v>
      </c>
      <c r="C7878" t="s">
        <v>18</v>
      </c>
      <c r="D7878" t="s">
        <v>64</v>
      </c>
      <c r="E7878" t="s">
        <v>20</v>
      </c>
      <c r="F7878" t="s">
        <v>26</v>
      </c>
      <c r="G7878" s="5">
        <v>2017.46</v>
      </c>
      <c r="H7878" s="5">
        <f t="shared" si="861"/>
        <v>36.314279999999997</v>
      </c>
      <c r="I7878" s="6">
        <v>4</v>
      </c>
      <c r="J7878" s="6">
        <v>8069.84</v>
      </c>
      <c r="K7878" s="5">
        <f t="shared" si="862"/>
        <v>145.25711999999999</v>
      </c>
      <c r="L7878" s="7">
        <v>3.05</v>
      </c>
      <c r="M7878" s="7">
        <v>4191</v>
      </c>
      <c r="N7878" s="3">
        <v>45392</v>
      </c>
      <c r="O7878" s="4" t="str">
        <f t="shared" si="863"/>
        <v>2024-04</v>
      </c>
      <c r="P7878" s="4" t="str">
        <f t="shared" si="864"/>
        <v>04</v>
      </c>
      <c r="Q7878" s="4" t="str">
        <f t="shared" si="865"/>
        <v>April</v>
      </c>
      <c r="R7878" s="30" t="str">
        <f t="shared" si="866"/>
        <v>10</v>
      </c>
      <c r="W7878" t="str">
        <f t="shared" si="867"/>
        <v>ok</v>
      </c>
    </row>
    <row r="7879" spans="1:23" x14ac:dyDescent="0.3">
      <c r="A7879" t="s">
        <v>7921</v>
      </c>
      <c r="B7879" t="s">
        <v>17</v>
      </c>
      <c r="C7879" t="s">
        <v>18</v>
      </c>
      <c r="D7879" t="s">
        <v>19</v>
      </c>
      <c r="E7879" t="s">
        <v>20</v>
      </c>
      <c r="F7879" t="s">
        <v>31</v>
      </c>
      <c r="G7879" s="5">
        <v>17153.22</v>
      </c>
      <c r="H7879" s="5">
        <f t="shared" si="861"/>
        <v>308.75796000000003</v>
      </c>
      <c r="I7879" s="6">
        <v>5</v>
      </c>
      <c r="J7879" s="6">
        <v>85766.1</v>
      </c>
      <c r="K7879" s="5">
        <f t="shared" si="862"/>
        <v>1543.7898</v>
      </c>
      <c r="L7879" s="7">
        <v>2.91</v>
      </c>
      <c r="M7879" s="7">
        <v>3784</v>
      </c>
      <c r="N7879" s="3">
        <v>45622</v>
      </c>
      <c r="O7879" s="4" t="str">
        <f t="shared" si="863"/>
        <v>2024-11</v>
      </c>
      <c r="P7879" s="4" t="str">
        <f t="shared" si="864"/>
        <v>11</v>
      </c>
      <c r="Q7879" s="4" t="str">
        <f t="shared" si="865"/>
        <v>November</v>
      </c>
      <c r="R7879" s="30" t="str">
        <f t="shared" si="866"/>
        <v>26</v>
      </c>
      <c r="W7879" t="str">
        <f t="shared" si="867"/>
        <v>ok</v>
      </c>
    </row>
    <row r="7880" spans="1:23" x14ac:dyDescent="0.3">
      <c r="A7880" t="s">
        <v>7922</v>
      </c>
      <c r="B7880" t="s">
        <v>36</v>
      </c>
      <c r="C7880" t="s">
        <v>18</v>
      </c>
      <c r="D7880" t="s">
        <v>37</v>
      </c>
      <c r="E7880" t="s">
        <v>45</v>
      </c>
      <c r="F7880" t="s">
        <v>21</v>
      </c>
      <c r="G7880" s="5">
        <v>10286.39</v>
      </c>
      <c r="H7880" s="5">
        <f t="shared" si="861"/>
        <v>185.15501999999998</v>
      </c>
      <c r="I7880" s="6">
        <v>4</v>
      </c>
      <c r="J7880" s="6">
        <v>41145.56</v>
      </c>
      <c r="K7880" s="5">
        <f t="shared" si="862"/>
        <v>740.62007999999992</v>
      </c>
      <c r="L7880" s="7">
        <v>1.76</v>
      </c>
      <c r="M7880" s="7">
        <v>524</v>
      </c>
      <c r="N7880" s="3">
        <v>45314</v>
      </c>
      <c r="O7880" s="4" t="str">
        <f t="shared" si="863"/>
        <v>2024-01</v>
      </c>
      <c r="P7880" s="4" t="str">
        <f t="shared" si="864"/>
        <v>01</v>
      </c>
      <c r="Q7880" s="4" t="str">
        <f t="shared" si="865"/>
        <v>January</v>
      </c>
      <c r="R7880" s="30" t="str">
        <f t="shared" si="866"/>
        <v>23</v>
      </c>
      <c r="W7880" t="str">
        <f t="shared" si="867"/>
        <v>ok</v>
      </c>
    </row>
    <row r="7881" spans="1:23" x14ac:dyDescent="0.3">
      <c r="A7881" t="s">
        <v>7923</v>
      </c>
      <c r="B7881" t="s">
        <v>51</v>
      </c>
      <c r="C7881" t="s">
        <v>29</v>
      </c>
      <c r="D7881" t="s">
        <v>52</v>
      </c>
      <c r="E7881" t="s">
        <v>45</v>
      </c>
      <c r="F7881" t="s">
        <v>31</v>
      </c>
      <c r="G7881" s="5">
        <v>18073.53</v>
      </c>
      <c r="H7881" s="5">
        <f t="shared" si="861"/>
        <v>325.32353999999998</v>
      </c>
      <c r="I7881" s="6">
        <v>1</v>
      </c>
      <c r="J7881" s="6">
        <v>18073.53</v>
      </c>
      <c r="K7881" s="5">
        <f t="shared" si="862"/>
        <v>325.32353999999998</v>
      </c>
      <c r="L7881" s="7">
        <v>4.58</v>
      </c>
      <c r="M7881" s="7">
        <v>3469</v>
      </c>
      <c r="N7881" s="3">
        <v>45334</v>
      </c>
      <c r="O7881" s="4" t="str">
        <f t="shared" si="863"/>
        <v>2024-02</v>
      </c>
      <c r="P7881" s="4" t="str">
        <f t="shared" si="864"/>
        <v>02</v>
      </c>
      <c r="Q7881" s="4" t="str">
        <f t="shared" si="865"/>
        <v>February</v>
      </c>
      <c r="R7881" s="30" t="str">
        <f t="shared" si="866"/>
        <v>12</v>
      </c>
      <c r="W7881" t="str">
        <f t="shared" si="867"/>
        <v>ok</v>
      </c>
    </row>
    <row r="7882" spans="1:23" x14ac:dyDescent="0.3">
      <c r="A7882" t="s">
        <v>7924</v>
      </c>
      <c r="B7882" t="s">
        <v>36</v>
      </c>
      <c r="C7882" t="s">
        <v>18</v>
      </c>
      <c r="D7882" t="s">
        <v>37</v>
      </c>
      <c r="E7882" t="s">
        <v>20</v>
      </c>
      <c r="F7882" t="s">
        <v>15</v>
      </c>
      <c r="G7882" s="5">
        <v>11636.96</v>
      </c>
      <c r="H7882" s="5">
        <f t="shared" si="861"/>
        <v>209.46527999999998</v>
      </c>
      <c r="I7882" s="6">
        <v>1</v>
      </c>
      <c r="J7882" s="6">
        <v>11636.96</v>
      </c>
      <c r="K7882" s="5">
        <f t="shared" si="862"/>
        <v>209.46527999999998</v>
      </c>
      <c r="L7882" s="7">
        <v>3.38</v>
      </c>
      <c r="M7882" s="7">
        <v>4887</v>
      </c>
      <c r="N7882" s="3">
        <v>45565</v>
      </c>
      <c r="O7882" s="4" t="str">
        <f t="shared" si="863"/>
        <v>2024-09</v>
      </c>
      <c r="P7882" s="4" t="str">
        <f t="shared" si="864"/>
        <v>09</v>
      </c>
      <c r="Q7882" s="4" t="str">
        <f t="shared" si="865"/>
        <v>September</v>
      </c>
      <c r="R7882" s="30" t="str">
        <f t="shared" si="866"/>
        <v>30</v>
      </c>
      <c r="W7882" t="str">
        <f t="shared" si="867"/>
        <v>ok</v>
      </c>
    </row>
    <row r="7883" spans="1:23" x14ac:dyDescent="0.3">
      <c r="A7883" t="s">
        <v>7925</v>
      </c>
      <c r="B7883" t="s">
        <v>23</v>
      </c>
      <c r="C7883" t="s">
        <v>24</v>
      </c>
      <c r="D7883" t="s">
        <v>25</v>
      </c>
      <c r="E7883" t="s">
        <v>45</v>
      </c>
      <c r="F7883" t="s">
        <v>15</v>
      </c>
      <c r="G7883" s="5">
        <v>1565.14</v>
      </c>
      <c r="H7883" s="5">
        <f t="shared" si="861"/>
        <v>28.172519999999999</v>
      </c>
      <c r="I7883" s="6">
        <v>5</v>
      </c>
      <c r="J7883" s="6">
        <v>7825.7</v>
      </c>
      <c r="K7883" s="5">
        <f t="shared" si="862"/>
        <v>140.86259999999999</v>
      </c>
      <c r="L7883" s="7">
        <v>1.21</v>
      </c>
      <c r="M7883" s="7">
        <v>4969</v>
      </c>
      <c r="N7883" s="3">
        <v>45620</v>
      </c>
      <c r="O7883" s="4" t="str">
        <f t="shared" si="863"/>
        <v>2024-11</v>
      </c>
      <c r="P7883" s="4" t="str">
        <f t="shared" si="864"/>
        <v>11</v>
      </c>
      <c r="Q7883" s="4" t="str">
        <f t="shared" si="865"/>
        <v>November</v>
      </c>
      <c r="R7883" s="30" t="str">
        <f t="shared" si="866"/>
        <v>24</v>
      </c>
      <c r="W7883" t="str">
        <f t="shared" si="867"/>
        <v>ok</v>
      </c>
    </row>
    <row r="7884" spans="1:23" x14ac:dyDescent="0.3">
      <c r="A7884" t="s">
        <v>7926</v>
      </c>
      <c r="B7884" t="s">
        <v>33</v>
      </c>
      <c r="C7884" t="s">
        <v>12</v>
      </c>
      <c r="D7884" t="s">
        <v>34</v>
      </c>
      <c r="E7884" t="s">
        <v>45</v>
      </c>
      <c r="F7884" t="s">
        <v>15</v>
      </c>
      <c r="G7884" s="5">
        <v>3122.14</v>
      </c>
      <c r="H7884" s="5">
        <f t="shared" si="861"/>
        <v>56.198519999999995</v>
      </c>
      <c r="I7884" s="6">
        <v>3</v>
      </c>
      <c r="J7884" s="6">
        <v>9366.42</v>
      </c>
      <c r="K7884" s="5">
        <f t="shared" si="862"/>
        <v>168.59555999999998</v>
      </c>
      <c r="L7884" s="7">
        <v>3.94</v>
      </c>
      <c r="M7884" s="7">
        <v>1233</v>
      </c>
      <c r="N7884" s="3">
        <v>45650</v>
      </c>
      <c r="O7884" s="4" t="str">
        <f t="shared" si="863"/>
        <v>2024-12</v>
      </c>
      <c r="P7884" s="4" t="str">
        <f t="shared" si="864"/>
        <v>12</v>
      </c>
      <c r="Q7884" s="4" t="str">
        <f t="shared" si="865"/>
        <v>December</v>
      </c>
      <c r="R7884" s="30" t="str">
        <f t="shared" si="866"/>
        <v>24</v>
      </c>
      <c r="W7884" t="str">
        <f t="shared" si="867"/>
        <v>ok</v>
      </c>
    </row>
    <row r="7885" spans="1:23" x14ac:dyDescent="0.3">
      <c r="A7885" t="s">
        <v>7927</v>
      </c>
      <c r="B7885" t="s">
        <v>17</v>
      </c>
      <c r="C7885" t="s">
        <v>18</v>
      </c>
      <c r="D7885" t="s">
        <v>19</v>
      </c>
      <c r="E7885" t="s">
        <v>20</v>
      </c>
      <c r="F7885" t="s">
        <v>38</v>
      </c>
      <c r="G7885" s="5">
        <v>623.07000000000005</v>
      </c>
      <c r="H7885" s="5">
        <f t="shared" si="861"/>
        <v>11.215260000000001</v>
      </c>
      <c r="I7885" s="6">
        <v>3</v>
      </c>
      <c r="J7885" s="6">
        <v>1869.21</v>
      </c>
      <c r="K7885" s="5">
        <f t="shared" si="862"/>
        <v>33.645780000000002</v>
      </c>
      <c r="L7885" s="7">
        <v>1.62</v>
      </c>
      <c r="M7885" s="7">
        <v>2434</v>
      </c>
      <c r="N7885" s="3">
        <v>45587</v>
      </c>
      <c r="O7885" s="4" t="str">
        <f t="shared" si="863"/>
        <v>2024-10</v>
      </c>
      <c r="P7885" s="4" t="str">
        <f t="shared" si="864"/>
        <v>10</v>
      </c>
      <c r="Q7885" s="4" t="str">
        <f t="shared" si="865"/>
        <v>October</v>
      </c>
      <c r="R7885" s="30" t="str">
        <f t="shared" si="866"/>
        <v>22</v>
      </c>
      <c r="W7885" t="str">
        <f t="shared" si="867"/>
        <v>ok</v>
      </c>
    </row>
    <row r="7886" spans="1:23" x14ac:dyDescent="0.3">
      <c r="A7886" t="s">
        <v>7928</v>
      </c>
      <c r="B7886" t="s">
        <v>36</v>
      </c>
      <c r="C7886" t="s">
        <v>18</v>
      </c>
      <c r="D7886" t="s">
        <v>37</v>
      </c>
      <c r="E7886" t="s">
        <v>45</v>
      </c>
      <c r="F7886" t="s">
        <v>21</v>
      </c>
      <c r="G7886" s="5">
        <v>5045.72</v>
      </c>
      <c r="H7886" s="5">
        <f t="shared" si="861"/>
        <v>90.822959999999995</v>
      </c>
      <c r="I7886" s="6">
        <v>5</v>
      </c>
      <c r="J7886" s="6">
        <v>25228.6</v>
      </c>
      <c r="K7886" s="5">
        <f t="shared" si="862"/>
        <v>454.11479999999995</v>
      </c>
      <c r="L7886" s="7">
        <v>3.5</v>
      </c>
      <c r="M7886" s="7">
        <v>4205</v>
      </c>
      <c r="N7886" s="3">
        <v>45499</v>
      </c>
      <c r="O7886" s="4" t="str">
        <f t="shared" si="863"/>
        <v>2024-07</v>
      </c>
      <c r="P7886" s="4" t="str">
        <f t="shared" si="864"/>
        <v>07</v>
      </c>
      <c r="Q7886" s="4" t="str">
        <f t="shared" si="865"/>
        <v>July</v>
      </c>
      <c r="R7886" s="30" t="str">
        <f t="shared" si="866"/>
        <v>26</v>
      </c>
      <c r="W7886" t="str">
        <f t="shared" si="867"/>
        <v>ok</v>
      </c>
    </row>
    <row r="7887" spans="1:23" x14ac:dyDescent="0.3">
      <c r="A7887" t="s">
        <v>7929</v>
      </c>
      <c r="B7887" t="s">
        <v>23</v>
      </c>
      <c r="C7887" t="s">
        <v>24</v>
      </c>
      <c r="D7887" t="s">
        <v>25</v>
      </c>
      <c r="E7887" t="s">
        <v>20</v>
      </c>
      <c r="F7887" t="s">
        <v>38</v>
      </c>
      <c r="G7887" s="5">
        <v>1935.1</v>
      </c>
      <c r="H7887" s="5">
        <f t="shared" si="861"/>
        <v>34.831799999999994</v>
      </c>
      <c r="I7887" s="6">
        <v>5</v>
      </c>
      <c r="J7887" s="6">
        <v>9675.5</v>
      </c>
      <c r="K7887" s="5">
        <f t="shared" si="862"/>
        <v>174.15899999999996</v>
      </c>
      <c r="L7887" s="7">
        <v>3.01</v>
      </c>
      <c r="M7887" s="7">
        <v>3034</v>
      </c>
      <c r="N7887" s="3">
        <v>45408</v>
      </c>
      <c r="O7887" s="4" t="str">
        <f t="shared" si="863"/>
        <v>2024-04</v>
      </c>
      <c r="P7887" s="4" t="str">
        <f t="shared" si="864"/>
        <v>04</v>
      </c>
      <c r="Q7887" s="4" t="str">
        <f t="shared" si="865"/>
        <v>April</v>
      </c>
      <c r="R7887" s="30" t="str">
        <f t="shared" si="866"/>
        <v>26</v>
      </c>
      <c r="W7887" t="str">
        <f t="shared" si="867"/>
        <v>ok</v>
      </c>
    </row>
    <row r="7888" spans="1:23" x14ac:dyDescent="0.3">
      <c r="A7888" t="s">
        <v>7930</v>
      </c>
      <c r="B7888" t="s">
        <v>63</v>
      </c>
      <c r="C7888" t="s">
        <v>18</v>
      </c>
      <c r="D7888" t="s">
        <v>64</v>
      </c>
      <c r="E7888" t="s">
        <v>14</v>
      </c>
      <c r="F7888" t="s">
        <v>21</v>
      </c>
      <c r="G7888" s="5">
        <v>15039.46</v>
      </c>
      <c r="H7888" s="5">
        <f t="shared" si="861"/>
        <v>270.71027999999995</v>
      </c>
      <c r="I7888" s="6">
        <v>1</v>
      </c>
      <c r="J7888" s="6">
        <v>15039.46</v>
      </c>
      <c r="K7888" s="5">
        <f t="shared" si="862"/>
        <v>270.71027999999995</v>
      </c>
      <c r="L7888" s="7">
        <v>1.57</v>
      </c>
      <c r="M7888" s="7">
        <v>2543</v>
      </c>
      <c r="N7888" s="3">
        <v>45536</v>
      </c>
      <c r="O7888" s="4" t="str">
        <f t="shared" si="863"/>
        <v>2024-09</v>
      </c>
      <c r="P7888" s="4" t="str">
        <f t="shared" si="864"/>
        <v>09</v>
      </c>
      <c r="Q7888" s="4" t="str">
        <f t="shared" si="865"/>
        <v>September</v>
      </c>
      <c r="R7888" s="30" t="str">
        <f t="shared" si="866"/>
        <v>01</v>
      </c>
      <c r="W7888" t="str">
        <f t="shared" si="867"/>
        <v>ok</v>
      </c>
    </row>
    <row r="7889" spans="1:23" x14ac:dyDescent="0.3">
      <c r="A7889" t="s">
        <v>7931</v>
      </c>
      <c r="B7889" t="s">
        <v>28</v>
      </c>
      <c r="C7889" t="s">
        <v>29</v>
      </c>
      <c r="D7889" t="s">
        <v>30</v>
      </c>
      <c r="E7889" t="s">
        <v>20</v>
      </c>
      <c r="F7889" t="s">
        <v>60</v>
      </c>
      <c r="G7889" s="5">
        <v>1982.18</v>
      </c>
      <c r="H7889" s="5">
        <f t="shared" si="861"/>
        <v>35.67924</v>
      </c>
      <c r="I7889" s="6">
        <v>4</v>
      </c>
      <c r="J7889" s="6">
        <v>7928.72</v>
      </c>
      <c r="K7889" s="5">
        <f t="shared" si="862"/>
        <v>142.71696</v>
      </c>
      <c r="L7889" s="7">
        <v>4.67</v>
      </c>
      <c r="M7889" s="7">
        <v>3927</v>
      </c>
      <c r="N7889" s="3">
        <v>45575</v>
      </c>
      <c r="O7889" s="4" t="str">
        <f t="shared" si="863"/>
        <v>2024-10</v>
      </c>
      <c r="P7889" s="4" t="str">
        <f t="shared" si="864"/>
        <v>10</v>
      </c>
      <c r="Q7889" s="4" t="str">
        <f t="shared" si="865"/>
        <v>October</v>
      </c>
      <c r="R7889" s="30" t="str">
        <f t="shared" si="866"/>
        <v>10</v>
      </c>
      <c r="W7889" t="str">
        <f t="shared" si="867"/>
        <v>ok</v>
      </c>
    </row>
    <row r="7890" spans="1:23" x14ac:dyDescent="0.3">
      <c r="A7890" t="s">
        <v>7932</v>
      </c>
      <c r="B7890" t="s">
        <v>33</v>
      </c>
      <c r="C7890" t="s">
        <v>12</v>
      </c>
      <c r="D7890" t="s">
        <v>34</v>
      </c>
      <c r="E7890" t="s">
        <v>45</v>
      </c>
      <c r="F7890" t="s">
        <v>21</v>
      </c>
      <c r="G7890" s="5">
        <v>8441.06</v>
      </c>
      <c r="H7890" s="5">
        <f t="shared" si="861"/>
        <v>151.93907999999999</v>
      </c>
      <c r="I7890" s="6">
        <v>4</v>
      </c>
      <c r="J7890" s="6">
        <v>33764.239999999998</v>
      </c>
      <c r="K7890" s="5">
        <f t="shared" si="862"/>
        <v>607.75631999999996</v>
      </c>
      <c r="L7890" s="7">
        <v>2.0499999999999998</v>
      </c>
      <c r="M7890" s="7">
        <v>2386</v>
      </c>
      <c r="N7890" s="3">
        <v>45330</v>
      </c>
      <c r="O7890" s="4" t="str">
        <f t="shared" si="863"/>
        <v>2024-02</v>
      </c>
      <c r="P7890" s="4" t="str">
        <f t="shared" si="864"/>
        <v>02</v>
      </c>
      <c r="Q7890" s="4" t="str">
        <f t="shared" si="865"/>
        <v>February</v>
      </c>
      <c r="R7890" s="30" t="str">
        <f t="shared" si="866"/>
        <v>08</v>
      </c>
      <c r="W7890" t="str">
        <f t="shared" si="867"/>
        <v>ok</v>
      </c>
    </row>
    <row r="7891" spans="1:23" x14ac:dyDescent="0.3">
      <c r="A7891" t="s">
        <v>7933</v>
      </c>
      <c r="B7891" t="s">
        <v>51</v>
      </c>
      <c r="C7891" t="s">
        <v>29</v>
      </c>
      <c r="D7891" t="s">
        <v>52</v>
      </c>
      <c r="E7891" t="s">
        <v>14</v>
      </c>
      <c r="F7891" t="s">
        <v>21</v>
      </c>
      <c r="G7891" s="5">
        <v>9515.66</v>
      </c>
      <c r="H7891" s="5">
        <f t="shared" si="861"/>
        <v>171.28187999999997</v>
      </c>
      <c r="I7891" s="6">
        <v>4</v>
      </c>
      <c r="J7891" s="6">
        <v>38062.639999999999</v>
      </c>
      <c r="K7891" s="5">
        <f t="shared" si="862"/>
        <v>685.12751999999989</v>
      </c>
      <c r="L7891" s="7">
        <v>2.35</v>
      </c>
      <c r="M7891" s="7">
        <v>4809</v>
      </c>
      <c r="N7891" s="3">
        <v>45452</v>
      </c>
      <c r="O7891" s="4" t="str">
        <f t="shared" si="863"/>
        <v>2024-06</v>
      </c>
      <c r="P7891" s="4" t="str">
        <f t="shared" si="864"/>
        <v>06</v>
      </c>
      <c r="Q7891" s="4" t="str">
        <f t="shared" si="865"/>
        <v>June</v>
      </c>
      <c r="R7891" s="30" t="str">
        <f t="shared" si="866"/>
        <v>09</v>
      </c>
      <c r="W7891" t="str">
        <f t="shared" si="867"/>
        <v>ok</v>
      </c>
    </row>
    <row r="7892" spans="1:23" x14ac:dyDescent="0.3">
      <c r="A7892" t="s">
        <v>7934</v>
      </c>
      <c r="B7892" t="s">
        <v>28</v>
      </c>
      <c r="C7892" t="s">
        <v>29</v>
      </c>
      <c r="D7892" t="s">
        <v>30</v>
      </c>
      <c r="E7892" t="s">
        <v>45</v>
      </c>
      <c r="F7892" t="s">
        <v>60</v>
      </c>
      <c r="G7892" s="5">
        <v>17026.099999999999</v>
      </c>
      <c r="H7892" s="5">
        <f t="shared" si="861"/>
        <v>306.46979999999996</v>
      </c>
      <c r="I7892" s="6">
        <v>3</v>
      </c>
      <c r="J7892" s="6">
        <v>51078.3</v>
      </c>
      <c r="K7892" s="5">
        <f t="shared" si="862"/>
        <v>919.40939999999989</v>
      </c>
      <c r="L7892" s="7">
        <v>3.96</v>
      </c>
      <c r="M7892" s="7">
        <v>3813</v>
      </c>
      <c r="N7892" s="3">
        <v>45432</v>
      </c>
      <c r="O7892" s="4" t="str">
        <f t="shared" si="863"/>
        <v>2024-05</v>
      </c>
      <c r="P7892" s="4" t="str">
        <f t="shared" si="864"/>
        <v>05</v>
      </c>
      <c r="Q7892" s="4" t="str">
        <f t="shared" si="865"/>
        <v>May</v>
      </c>
      <c r="R7892" s="30" t="str">
        <f t="shared" si="866"/>
        <v>20</v>
      </c>
      <c r="W7892" t="str">
        <f t="shared" si="867"/>
        <v>ok</v>
      </c>
    </row>
    <row r="7893" spans="1:23" x14ac:dyDescent="0.3">
      <c r="A7893" t="s">
        <v>7935</v>
      </c>
      <c r="B7893" t="s">
        <v>17</v>
      </c>
      <c r="C7893" t="s">
        <v>18</v>
      </c>
      <c r="D7893" t="s">
        <v>19</v>
      </c>
      <c r="E7893" t="s">
        <v>14</v>
      </c>
      <c r="F7893" t="s">
        <v>15</v>
      </c>
      <c r="G7893" s="5">
        <v>2096.02</v>
      </c>
      <c r="H7893" s="5">
        <f t="shared" si="861"/>
        <v>37.728359999999995</v>
      </c>
      <c r="I7893" s="6">
        <v>2</v>
      </c>
      <c r="J7893" s="6">
        <v>4192.04</v>
      </c>
      <c r="K7893" s="5">
        <f t="shared" si="862"/>
        <v>75.45671999999999</v>
      </c>
      <c r="L7893" s="7">
        <v>3.02</v>
      </c>
      <c r="M7893" s="7">
        <v>696</v>
      </c>
      <c r="N7893" s="3">
        <v>45531</v>
      </c>
      <c r="O7893" s="4" t="str">
        <f t="shared" si="863"/>
        <v>2024-08</v>
      </c>
      <c r="P7893" s="4" t="str">
        <f t="shared" si="864"/>
        <v>08</v>
      </c>
      <c r="Q7893" s="4" t="str">
        <f t="shared" si="865"/>
        <v>August</v>
      </c>
      <c r="R7893" s="30" t="str">
        <f t="shared" si="866"/>
        <v>27</v>
      </c>
      <c r="W7893" t="str">
        <f t="shared" si="867"/>
        <v>ok</v>
      </c>
    </row>
    <row r="7894" spans="1:23" x14ac:dyDescent="0.3">
      <c r="A7894" t="s">
        <v>7936</v>
      </c>
      <c r="B7894" t="s">
        <v>28</v>
      </c>
      <c r="C7894" t="s">
        <v>29</v>
      </c>
      <c r="D7894" t="s">
        <v>30</v>
      </c>
      <c r="E7894" t="s">
        <v>20</v>
      </c>
      <c r="F7894" t="s">
        <v>26</v>
      </c>
      <c r="G7894" s="5">
        <v>604.9</v>
      </c>
      <c r="H7894" s="5">
        <f t="shared" si="861"/>
        <v>10.888199999999999</v>
      </c>
      <c r="I7894" s="6">
        <v>4</v>
      </c>
      <c r="J7894" s="6">
        <v>2419.6</v>
      </c>
      <c r="K7894" s="5">
        <f t="shared" si="862"/>
        <v>43.552799999999998</v>
      </c>
      <c r="L7894" s="7">
        <v>3.38</v>
      </c>
      <c r="M7894" s="7">
        <v>2432</v>
      </c>
      <c r="N7894" s="3">
        <v>45327</v>
      </c>
      <c r="O7894" s="4" t="str">
        <f t="shared" si="863"/>
        <v>2024-02</v>
      </c>
      <c r="P7894" s="4" t="str">
        <f t="shared" si="864"/>
        <v>02</v>
      </c>
      <c r="Q7894" s="4" t="str">
        <f t="shared" si="865"/>
        <v>February</v>
      </c>
      <c r="R7894" s="30" t="str">
        <f t="shared" si="866"/>
        <v>05</v>
      </c>
      <c r="W7894" t="str">
        <f t="shared" si="867"/>
        <v>ok</v>
      </c>
    </row>
    <row r="7895" spans="1:23" x14ac:dyDescent="0.3">
      <c r="A7895" t="s">
        <v>7937</v>
      </c>
      <c r="B7895" t="s">
        <v>36</v>
      </c>
      <c r="C7895" t="s">
        <v>18</v>
      </c>
      <c r="D7895" t="s">
        <v>37</v>
      </c>
      <c r="E7895" t="s">
        <v>14</v>
      </c>
      <c r="F7895" t="s">
        <v>38</v>
      </c>
      <c r="G7895" s="5">
        <v>8483.67</v>
      </c>
      <c r="H7895" s="5">
        <f t="shared" si="861"/>
        <v>152.70605999999998</v>
      </c>
      <c r="I7895" s="6">
        <v>1</v>
      </c>
      <c r="J7895" s="6">
        <v>8483.67</v>
      </c>
      <c r="K7895" s="5">
        <f t="shared" si="862"/>
        <v>152.70605999999998</v>
      </c>
      <c r="L7895" s="7">
        <v>2.06</v>
      </c>
      <c r="M7895" s="7">
        <v>4899</v>
      </c>
      <c r="N7895" s="3">
        <v>45640</v>
      </c>
      <c r="O7895" s="4" t="str">
        <f t="shared" si="863"/>
        <v>2024-12</v>
      </c>
      <c r="P7895" s="4" t="str">
        <f t="shared" si="864"/>
        <v>12</v>
      </c>
      <c r="Q7895" s="4" t="str">
        <f t="shared" si="865"/>
        <v>December</v>
      </c>
      <c r="R7895" s="30" t="str">
        <f t="shared" si="866"/>
        <v>14</v>
      </c>
      <c r="W7895" t="str">
        <f t="shared" si="867"/>
        <v>ok</v>
      </c>
    </row>
    <row r="7896" spans="1:23" x14ac:dyDescent="0.3">
      <c r="A7896" t="s">
        <v>7938</v>
      </c>
      <c r="B7896" t="s">
        <v>17</v>
      </c>
      <c r="C7896" t="s">
        <v>18</v>
      </c>
      <c r="D7896" t="s">
        <v>19</v>
      </c>
      <c r="E7896" t="s">
        <v>20</v>
      </c>
      <c r="F7896" t="s">
        <v>26</v>
      </c>
      <c r="G7896" s="5">
        <v>1480.87</v>
      </c>
      <c r="H7896" s="5">
        <f t="shared" si="861"/>
        <v>26.655659999999997</v>
      </c>
      <c r="I7896" s="6">
        <v>3</v>
      </c>
      <c r="J7896" s="6">
        <v>4442.6099999999997</v>
      </c>
      <c r="K7896" s="5">
        <f t="shared" si="862"/>
        <v>79.966979999999992</v>
      </c>
      <c r="L7896" s="7">
        <v>3.59</v>
      </c>
      <c r="M7896" s="7">
        <v>4722</v>
      </c>
      <c r="N7896" s="3">
        <v>45527</v>
      </c>
      <c r="O7896" s="4" t="str">
        <f t="shared" si="863"/>
        <v>2024-08</v>
      </c>
      <c r="P7896" s="4" t="str">
        <f t="shared" si="864"/>
        <v>08</v>
      </c>
      <c r="Q7896" s="4" t="str">
        <f t="shared" si="865"/>
        <v>August</v>
      </c>
      <c r="R7896" s="30" t="str">
        <f t="shared" si="866"/>
        <v>23</v>
      </c>
      <c r="W7896" t="str">
        <f t="shared" si="867"/>
        <v>ok</v>
      </c>
    </row>
    <row r="7897" spans="1:23" x14ac:dyDescent="0.3">
      <c r="A7897" t="s">
        <v>7939</v>
      </c>
      <c r="B7897" t="s">
        <v>51</v>
      </c>
      <c r="C7897" t="s">
        <v>29</v>
      </c>
      <c r="D7897" t="s">
        <v>52</v>
      </c>
      <c r="E7897" t="s">
        <v>45</v>
      </c>
      <c r="F7897" t="s">
        <v>60</v>
      </c>
      <c r="G7897" s="5">
        <v>5640.71</v>
      </c>
      <c r="H7897" s="5">
        <f t="shared" si="861"/>
        <v>101.53277999999999</v>
      </c>
      <c r="I7897" s="6">
        <v>2</v>
      </c>
      <c r="J7897" s="6">
        <v>11281.42</v>
      </c>
      <c r="K7897" s="5">
        <f t="shared" si="862"/>
        <v>203.06555999999998</v>
      </c>
      <c r="L7897" s="7">
        <v>2.13</v>
      </c>
      <c r="M7897" s="7">
        <v>2540</v>
      </c>
      <c r="N7897" s="3">
        <v>45479</v>
      </c>
      <c r="O7897" s="4" t="str">
        <f t="shared" si="863"/>
        <v>2024-07</v>
      </c>
      <c r="P7897" s="4" t="str">
        <f t="shared" si="864"/>
        <v>07</v>
      </c>
      <c r="Q7897" s="4" t="str">
        <f t="shared" si="865"/>
        <v>July</v>
      </c>
      <c r="R7897" s="30" t="str">
        <f t="shared" si="866"/>
        <v>06</v>
      </c>
      <c r="W7897" t="str">
        <f t="shared" si="867"/>
        <v>ok</v>
      </c>
    </row>
    <row r="7898" spans="1:23" x14ac:dyDescent="0.3">
      <c r="A7898" t="s">
        <v>7940</v>
      </c>
      <c r="B7898" t="s">
        <v>11</v>
      </c>
      <c r="C7898" t="s">
        <v>12</v>
      </c>
      <c r="D7898" t="s">
        <v>13</v>
      </c>
      <c r="E7898" t="s">
        <v>20</v>
      </c>
      <c r="F7898" t="s">
        <v>60</v>
      </c>
      <c r="G7898" s="5">
        <v>19001.5</v>
      </c>
      <c r="H7898" s="5">
        <f t="shared" si="861"/>
        <v>342.02699999999999</v>
      </c>
      <c r="I7898" s="6">
        <v>2</v>
      </c>
      <c r="J7898" s="6">
        <v>38003</v>
      </c>
      <c r="K7898" s="5">
        <f t="shared" si="862"/>
        <v>684.05399999999997</v>
      </c>
      <c r="L7898" s="7">
        <v>2.62</v>
      </c>
      <c r="M7898" s="7">
        <v>4535</v>
      </c>
      <c r="N7898" s="3">
        <v>45633</v>
      </c>
      <c r="O7898" s="4" t="str">
        <f t="shared" si="863"/>
        <v>2024-12</v>
      </c>
      <c r="P7898" s="4" t="str">
        <f t="shared" si="864"/>
        <v>12</v>
      </c>
      <c r="Q7898" s="4" t="str">
        <f t="shared" si="865"/>
        <v>December</v>
      </c>
      <c r="R7898" s="30" t="str">
        <f t="shared" si="866"/>
        <v>07</v>
      </c>
      <c r="W7898" t="str">
        <f t="shared" si="867"/>
        <v>ok</v>
      </c>
    </row>
    <row r="7899" spans="1:23" x14ac:dyDescent="0.3">
      <c r="A7899" t="s">
        <v>7941</v>
      </c>
      <c r="B7899" t="s">
        <v>47</v>
      </c>
      <c r="C7899" t="s">
        <v>12</v>
      </c>
      <c r="D7899" t="s">
        <v>48</v>
      </c>
      <c r="E7899" t="s">
        <v>20</v>
      </c>
      <c r="F7899" t="s">
        <v>21</v>
      </c>
      <c r="G7899" s="5">
        <v>276.83999999999997</v>
      </c>
      <c r="H7899" s="5">
        <f t="shared" si="861"/>
        <v>4.9831199999999995</v>
      </c>
      <c r="I7899" s="6">
        <v>1</v>
      </c>
      <c r="J7899" s="6">
        <v>276.83999999999997</v>
      </c>
      <c r="K7899" s="5">
        <f t="shared" si="862"/>
        <v>4.9831199999999995</v>
      </c>
      <c r="L7899" s="7">
        <v>3.79</v>
      </c>
      <c r="M7899" s="7">
        <v>4446</v>
      </c>
      <c r="N7899" s="3">
        <v>45606</v>
      </c>
      <c r="O7899" s="4" t="str">
        <f t="shared" si="863"/>
        <v>2024-11</v>
      </c>
      <c r="P7899" s="4" t="str">
        <f t="shared" si="864"/>
        <v>11</v>
      </c>
      <c r="Q7899" s="4" t="str">
        <f t="shared" si="865"/>
        <v>November</v>
      </c>
      <c r="R7899" s="30" t="str">
        <f t="shared" si="866"/>
        <v>10</v>
      </c>
      <c r="W7899" t="str">
        <f t="shared" si="867"/>
        <v>ok</v>
      </c>
    </row>
    <row r="7900" spans="1:23" x14ac:dyDescent="0.3">
      <c r="A7900" t="s">
        <v>7942</v>
      </c>
      <c r="B7900" t="s">
        <v>23</v>
      </c>
      <c r="C7900" t="s">
        <v>24</v>
      </c>
      <c r="D7900" t="s">
        <v>25</v>
      </c>
      <c r="E7900" t="s">
        <v>20</v>
      </c>
      <c r="F7900" t="s">
        <v>31</v>
      </c>
      <c r="G7900" s="5">
        <v>3006.54</v>
      </c>
      <c r="H7900" s="5">
        <f t="shared" si="861"/>
        <v>54.117719999999998</v>
      </c>
      <c r="I7900" s="6">
        <v>3</v>
      </c>
      <c r="J7900" s="6">
        <v>9019.6200000000008</v>
      </c>
      <c r="K7900" s="5">
        <f t="shared" si="862"/>
        <v>162.35316</v>
      </c>
      <c r="L7900" s="7">
        <v>1.28</v>
      </c>
      <c r="M7900" s="7">
        <v>240</v>
      </c>
      <c r="N7900" s="3">
        <v>45427</v>
      </c>
      <c r="O7900" s="4" t="str">
        <f t="shared" si="863"/>
        <v>2024-05</v>
      </c>
      <c r="P7900" s="4" t="str">
        <f t="shared" si="864"/>
        <v>05</v>
      </c>
      <c r="Q7900" s="4" t="str">
        <f t="shared" si="865"/>
        <v>May</v>
      </c>
      <c r="R7900" s="30" t="str">
        <f t="shared" si="866"/>
        <v>15</v>
      </c>
      <c r="W7900" t="str">
        <f t="shared" si="867"/>
        <v>ok</v>
      </c>
    </row>
    <row r="7901" spans="1:23" x14ac:dyDescent="0.3">
      <c r="A7901" t="s">
        <v>7943</v>
      </c>
      <c r="B7901" t="s">
        <v>11</v>
      </c>
      <c r="C7901" t="s">
        <v>12</v>
      </c>
      <c r="D7901" t="s">
        <v>13</v>
      </c>
      <c r="E7901" t="s">
        <v>45</v>
      </c>
      <c r="F7901" t="s">
        <v>31</v>
      </c>
      <c r="G7901" s="5">
        <v>737.46</v>
      </c>
      <c r="H7901" s="5">
        <f t="shared" si="861"/>
        <v>13.274279999999999</v>
      </c>
      <c r="I7901" s="6">
        <v>5</v>
      </c>
      <c r="J7901" s="6">
        <v>3687.3</v>
      </c>
      <c r="K7901" s="5">
        <f t="shared" si="862"/>
        <v>66.371399999999994</v>
      </c>
      <c r="L7901" s="7">
        <v>2.97</v>
      </c>
      <c r="M7901" s="7">
        <v>955</v>
      </c>
      <c r="N7901" s="3">
        <v>45620</v>
      </c>
      <c r="O7901" s="4" t="str">
        <f t="shared" si="863"/>
        <v>2024-11</v>
      </c>
      <c r="P7901" s="4" t="str">
        <f t="shared" si="864"/>
        <v>11</v>
      </c>
      <c r="Q7901" s="4" t="str">
        <f t="shared" si="865"/>
        <v>November</v>
      </c>
      <c r="R7901" s="30" t="str">
        <f t="shared" si="866"/>
        <v>24</v>
      </c>
      <c r="W7901" t="str">
        <f t="shared" si="867"/>
        <v>ok</v>
      </c>
    </row>
    <row r="7902" spans="1:23" x14ac:dyDescent="0.3">
      <c r="A7902" t="s">
        <v>7944</v>
      </c>
      <c r="B7902" t="s">
        <v>41</v>
      </c>
      <c r="C7902" t="s">
        <v>42</v>
      </c>
      <c r="D7902" t="s">
        <v>43</v>
      </c>
      <c r="E7902" t="s">
        <v>45</v>
      </c>
      <c r="F7902" t="s">
        <v>38</v>
      </c>
      <c r="G7902" s="5">
        <v>11910.01</v>
      </c>
      <c r="H7902" s="5">
        <f t="shared" si="861"/>
        <v>214.38018</v>
      </c>
      <c r="I7902" s="6">
        <v>2</v>
      </c>
      <c r="J7902" s="6">
        <v>23820.02</v>
      </c>
      <c r="K7902" s="5">
        <f t="shared" si="862"/>
        <v>428.76035999999999</v>
      </c>
      <c r="L7902" s="7">
        <v>2.29</v>
      </c>
      <c r="M7902" s="7">
        <v>1157</v>
      </c>
      <c r="N7902" s="3">
        <v>45435</v>
      </c>
      <c r="O7902" s="4" t="str">
        <f t="shared" si="863"/>
        <v>2024-05</v>
      </c>
      <c r="P7902" s="4" t="str">
        <f t="shared" si="864"/>
        <v>05</v>
      </c>
      <c r="Q7902" s="4" t="str">
        <f t="shared" si="865"/>
        <v>May</v>
      </c>
      <c r="R7902" s="30" t="str">
        <f t="shared" si="866"/>
        <v>23</v>
      </c>
      <c r="W7902" t="str">
        <f t="shared" si="867"/>
        <v>ok</v>
      </c>
    </row>
    <row r="7903" spans="1:23" x14ac:dyDescent="0.3">
      <c r="A7903" t="s">
        <v>7945</v>
      </c>
      <c r="B7903" t="s">
        <v>41</v>
      </c>
      <c r="C7903" t="s">
        <v>42</v>
      </c>
      <c r="D7903" t="s">
        <v>43</v>
      </c>
      <c r="E7903" t="s">
        <v>14</v>
      </c>
      <c r="F7903" t="s">
        <v>15</v>
      </c>
      <c r="G7903" s="5">
        <v>11755.45</v>
      </c>
      <c r="H7903" s="5">
        <f t="shared" si="861"/>
        <v>211.59809999999999</v>
      </c>
      <c r="I7903" s="6">
        <v>3</v>
      </c>
      <c r="J7903" s="6">
        <v>35266.35</v>
      </c>
      <c r="K7903" s="5">
        <f t="shared" si="862"/>
        <v>634.79430000000002</v>
      </c>
      <c r="L7903" s="7">
        <v>2.36</v>
      </c>
      <c r="M7903" s="7">
        <v>1718</v>
      </c>
      <c r="N7903" s="3">
        <v>45586</v>
      </c>
      <c r="O7903" s="4" t="str">
        <f t="shared" si="863"/>
        <v>2024-10</v>
      </c>
      <c r="P7903" s="4" t="str">
        <f t="shared" si="864"/>
        <v>10</v>
      </c>
      <c r="Q7903" s="4" t="str">
        <f t="shared" si="865"/>
        <v>October</v>
      </c>
      <c r="R7903" s="30" t="str">
        <f t="shared" si="866"/>
        <v>21</v>
      </c>
      <c r="W7903" t="str">
        <f t="shared" si="867"/>
        <v>ok</v>
      </c>
    </row>
    <row r="7904" spans="1:23" x14ac:dyDescent="0.3">
      <c r="A7904" t="s">
        <v>7946</v>
      </c>
      <c r="B7904" t="s">
        <v>33</v>
      </c>
      <c r="C7904" t="s">
        <v>12</v>
      </c>
      <c r="D7904" t="s">
        <v>34</v>
      </c>
      <c r="E7904" t="s">
        <v>14</v>
      </c>
      <c r="F7904" t="s">
        <v>31</v>
      </c>
      <c r="G7904" s="5">
        <v>7975.77</v>
      </c>
      <c r="H7904" s="5">
        <f t="shared" si="861"/>
        <v>143.56386000000001</v>
      </c>
      <c r="I7904" s="6">
        <v>2</v>
      </c>
      <c r="J7904" s="6">
        <v>15951.54</v>
      </c>
      <c r="K7904" s="5">
        <f t="shared" si="862"/>
        <v>287.12772000000001</v>
      </c>
      <c r="L7904" s="7">
        <v>4.95</v>
      </c>
      <c r="M7904" s="7">
        <v>117</v>
      </c>
      <c r="N7904" s="3">
        <v>45607</v>
      </c>
      <c r="O7904" s="4" t="str">
        <f t="shared" si="863"/>
        <v>2024-11</v>
      </c>
      <c r="P7904" s="4" t="str">
        <f t="shared" si="864"/>
        <v>11</v>
      </c>
      <c r="Q7904" s="4" t="str">
        <f t="shared" si="865"/>
        <v>November</v>
      </c>
      <c r="R7904" s="30" t="str">
        <f t="shared" si="866"/>
        <v>11</v>
      </c>
      <c r="W7904" t="str">
        <f t="shared" si="867"/>
        <v>ok</v>
      </c>
    </row>
    <row r="7905" spans="1:23" x14ac:dyDescent="0.3">
      <c r="A7905" t="s">
        <v>7947</v>
      </c>
      <c r="B7905" t="s">
        <v>23</v>
      </c>
      <c r="C7905" t="s">
        <v>24</v>
      </c>
      <c r="D7905" t="s">
        <v>25</v>
      </c>
      <c r="E7905" t="s">
        <v>45</v>
      </c>
      <c r="F7905" t="s">
        <v>21</v>
      </c>
      <c r="G7905" s="5">
        <v>9835.25</v>
      </c>
      <c r="H7905" s="5">
        <f t="shared" si="861"/>
        <v>177.03449999999998</v>
      </c>
      <c r="I7905" s="6">
        <v>5</v>
      </c>
      <c r="J7905" s="6">
        <v>49176.25</v>
      </c>
      <c r="K7905" s="5">
        <f t="shared" si="862"/>
        <v>885.1724999999999</v>
      </c>
      <c r="L7905" s="7">
        <v>4.04</v>
      </c>
      <c r="M7905" s="7">
        <v>2607</v>
      </c>
      <c r="N7905" s="3">
        <v>45538</v>
      </c>
      <c r="O7905" s="4" t="str">
        <f t="shared" si="863"/>
        <v>2024-09</v>
      </c>
      <c r="P7905" s="4" t="str">
        <f t="shared" si="864"/>
        <v>09</v>
      </c>
      <c r="Q7905" s="4" t="str">
        <f t="shared" si="865"/>
        <v>September</v>
      </c>
      <c r="R7905" s="30" t="str">
        <f t="shared" si="866"/>
        <v>03</v>
      </c>
      <c r="W7905" t="str">
        <f t="shared" si="867"/>
        <v>ok</v>
      </c>
    </row>
    <row r="7906" spans="1:23" x14ac:dyDescent="0.3">
      <c r="A7906" t="s">
        <v>7948</v>
      </c>
      <c r="B7906" t="s">
        <v>51</v>
      </c>
      <c r="C7906" t="s">
        <v>29</v>
      </c>
      <c r="D7906" t="s">
        <v>52</v>
      </c>
      <c r="E7906" t="s">
        <v>20</v>
      </c>
      <c r="F7906" t="s">
        <v>15</v>
      </c>
      <c r="G7906" s="5">
        <v>9227.56</v>
      </c>
      <c r="H7906" s="5">
        <f t="shared" si="861"/>
        <v>166.09607999999997</v>
      </c>
      <c r="I7906" s="6">
        <v>4</v>
      </c>
      <c r="J7906" s="6">
        <v>36910.239999999998</v>
      </c>
      <c r="K7906" s="5">
        <f t="shared" si="862"/>
        <v>664.38431999999989</v>
      </c>
      <c r="L7906" s="7">
        <v>2.39</v>
      </c>
      <c r="M7906" s="7">
        <v>2418</v>
      </c>
      <c r="N7906" s="3">
        <v>45506</v>
      </c>
      <c r="O7906" s="4" t="str">
        <f t="shared" si="863"/>
        <v>2024-08</v>
      </c>
      <c r="P7906" s="4" t="str">
        <f t="shared" si="864"/>
        <v>08</v>
      </c>
      <c r="Q7906" s="4" t="str">
        <f t="shared" si="865"/>
        <v>August</v>
      </c>
      <c r="R7906" s="30" t="str">
        <f t="shared" si="866"/>
        <v>02</v>
      </c>
      <c r="W7906" t="str">
        <f t="shared" si="867"/>
        <v>ok</v>
      </c>
    </row>
    <row r="7907" spans="1:23" x14ac:dyDescent="0.3">
      <c r="A7907" t="s">
        <v>7949</v>
      </c>
      <c r="B7907" t="s">
        <v>63</v>
      </c>
      <c r="C7907" t="s">
        <v>18</v>
      </c>
      <c r="D7907" t="s">
        <v>64</v>
      </c>
      <c r="E7907" t="s">
        <v>14</v>
      </c>
      <c r="F7907" t="s">
        <v>15</v>
      </c>
      <c r="G7907" s="5">
        <v>19448.77</v>
      </c>
      <c r="H7907" s="5">
        <f t="shared" si="861"/>
        <v>350.07785999999999</v>
      </c>
      <c r="I7907" s="6">
        <v>3</v>
      </c>
      <c r="J7907" s="6">
        <v>58346.31</v>
      </c>
      <c r="K7907" s="5">
        <f t="shared" si="862"/>
        <v>1050.2335800000001</v>
      </c>
      <c r="L7907" s="7">
        <v>1.07</v>
      </c>
      <c r="M7907" s="7">
        <v>3717</v>
      </c>
      <c r="N7907" s="3">
        <v>45330</v>
      </c>
      <c r="O7907" s="4" t="str">
        <f t="shared" si="863"/>
        <v>2024-02</v>
      </c>
      <c r="P7907" s="4" t="str">
        <f t="shared" si="864"/>
        <v>02</v>
      </c>
      <c r="Q7907" s="4" t="str">
        <f t="shared" si="865"/>
        <v>February</v>
      </c>
      <c r="R7907" s="30" t="str">
        <f t="shared" si="866"/>
        <v>08</v>
      </c>
      <c r="W7907" t="str">
        <f t="shared" si="867"/>
        <v>ok</v>
      </c>
    </row>
    <row r="7908" spans="1:23" x14ac:dyDescent="0.3">
      <c r="A7908" t="s">
        <v>7950</v>
      </c>
      <c r="B7908" t="s">
        <v>23</v>
      </c>
      <c r="C7908" t="s">
        <v>24</v>
      </c>
      <c r="D7908" t="s">
        <v>25</v>
      </c>
      <c r="E7908" t="s">
        <v>14</v>
      </c>
      <c r="F7908" t="s">
        <v>38</v>
      </c>
      <c r="G7908" s="5">
        <v>3426.38</v>
      </c>
      <c r="H7908" s="5">
        <f t="shared" si="861"/>
        <v>61.674839999999996</v>
      </c>
      <c r="I7908" s="6">
        <v>1</v>
      </c>
      <c r="J7908" s="6">
        <v>3426.38</v>
      </c>
      <c r="K7908" s="5">
        <f t="shared" si="862"/>
        <v>61.674839999999996</v>
      </c>
      <c r="L7908" s="7">
        <v>3.49</v>
      </c>
      <c r="M7908" s="7">
        <v>3843</v>
      </c>
      <c r="N7908" s="3">
        <v>45311</v>
      </c>
      <c r="O7908" s="4" t="str">
        <f t="shared" si="863"/>
        <v>2024-01</v>
      </c>
      <c r="P7908" s="4" t="str">
        <f t="shared" si="864"/>
        <v>01</v>
      </c>
      <c r="Q7908" s="4" t="str">
        <f t="shared" si="865"/>
        <v>January</v>
      </c>
      <c r="R7908" s="30" t="str">
        <f t="shared" si="866"/>
        <v>20</v>
      </c>
      <c r="W7908" t="str">
        <f t="shared" si="867"/>
        <v>ok</v>
      </c>
    </row>
    <row r="7909" spans="1:23" x14ac:dyDescent="0.3">
      <c r="A7909" t="s">
        <v>7951</v>
      </c>
      <c r="B7909" t="s">
        <v>23</v>
      </c>
      <c r="C7909" t="s">
        <v>24</v>
      </c>
      <c r="D7909" t="s">
        <v>25</v>
      </c>
      <c r="E7909" t="s">
        <v>20</v>
      </c>
      <c r="F7909" t="s">
        <v>38</v>
      </c>
      <c r="G7909" s="5">
        <v>10845.99</v>
      </c>
      <c r="H7909" s="5">
        <f t="shared" si="861"/>
        <v>195.22781999999998</v>
      </c>
      <c r="I7909" s="6">
        <v>2</v>
      </c>
      <c r="J7909" s="6">
        <v>21691.98</v>
      </c>
      <c r="K7909" s="5">
        <f t="shared" si="862"/>
        <v>390.45563999999996</v>
      </c>
      <c r="L7909" s="7">
        <v>1.62</v>
      </c>
      <c r="M7909" s="7">
        <v>1629</v>
      </c>
      <c r="N7909" s="3">
        <v>45484</v>
      </c>
      <c r="O7909" s="4" t="str">
        <f t="shared" si="863"/>
        <v>2024-07</v>
      </c>
      <c r="P7909" s="4" t="str">
        <f t="shared" si="864"/>
        <v>07</v>
      </c>
      <c r="Q7909" s="4" t="str">
        <f t="shared" si="865"/>
        <v>July</v>
      </c>
      <c r="R7909" s="30" t="str">
        <f t="shared" si="866"/>
        <v>11</v>
      </c>
      <c r="W7909" t="str">
        <f t="shared" si="867"/>
        <v>ok</v>
      </c>
    </row>
    <row r="7910" spans="1:23" x14ac:dyDescent="0.3">
      <c r="A7910" t="s">
        <v>7952</v>
      </c>
      <c r="B7910" t="s">
        <v>33</v>
      </c>
      <c r="C7910" t="s">
        <v>12</v>
      </c>
      <c r="D7910" t="s">
        <v>34</v>
      </c>
      <c r="E7910" t="s">
        <v>14</v>
      </c>
      <c r="F7910" t="s">
        <v>21</v>
      </c>
      <c r="G7910" s="5">
        <v>480.3</v>
      </c>
      <c r="H7910" s="5">
        <f t="shared" si="861"/>
        <v>8.6454000000000004</v>
      </c>
      <c r="I7910" s="6">
        <v>1</v>
      </c>
      <c r="J7910" s="6">
        <v>480.3</v>
      </c>
      <c r="K7910" s="5">
        <f t="shared" si="862"/>
        <v>8.6454000000000004</v>
      </c>
      <c r="L7910" s="7">
        <v>2.7</v>
      </c>
      <c r="M7910" s="7">
        <v>4317</v>
      </c>
      <c r="N7910" s="3">
        <v>45398</v>
      </c>
      <c r="O7910" s="4" t="str">
        <f t="shared" si="863"/>
        <v>2024-04</v>
      </c>
      <c r="P7910" s="4" t="str">
        <f t="shared" si="864"/>
        <v>04</v>
      </c>
      <c r="Q7910" s="4" t="str">
        <f t="shared" si="865"/>
        <v>April</v>
      </c>
      <c r="R7910" s="30" t="str">
        <f t="shared" si="866"/>
        <v>16</v>
      </c>
      <c r="W7910" t="str">
        <f t="shared" si="867"/>
        <v>ok</v>
      </c>
    </row>
    <row r="7911" spans="1:23" x14ac:dyDescent="0.3">
      <c r="A7911" t="s">
        <v>7953</v>
      </c>
      <c r="B7911" t="s">
        <v>28</v>
      </c>
      <c r="C7911" t="s">
        <v>29</v>
      </c>
      <c r="D7911" t="s">
        <v>30</v>
      </c>
      <c r="E7911" t="s">
        <v>45</v>
      </c>
      <c r="F7911" t="s">
        <v>60</v>
      </c>
      <c r="G7911" s="5">
        <v>14207.72</v>
      </c>
      <c r="H7911" s="5">
        <f t="shared" si="861"/>
        <v>255.73895999999996</v>
      </c>
      <c r="I7911" s="6">
        <v>3</v>
      </c>
      <c r="J7911" s="6">
        <v>42623.16</v>
      </c>
      <c r="K7911" s="5">
        <f t="shared" si="862"/>
        <v>767.21687999999995</v>
      </c>
      <c r="L7911" s="7">
        <v>3.35</v>
      </c>
      <c r="M7911" s="7">
        <v>1971</v>
      </c>
      <c r="N7911" s="3">
        <v>45412</v>
      </c>
      <c r="O7911" s="4" t="str">
        <f t="shared" si="863"/>
        <v>2024-04</v>
      </c>
      <c r="P7911" s="4" t="str">
        <f t="shared" si="864"/>
        <v>04</v>
      </c>
      <c r="Q7911" s="4" t="str">
        <f t="shared" si="865"/>
        <v>April</v>
      </c>
      <c r="R7911" s="30" t="str">
        <f t="shared" si="866"/>
        <v>30</v>
      </c>
      <c r="W7911" t="str">
        <f t="shared" si="867"/>
        <v>ok</v>
      </c>
    </row>
    <row r="7912" spans="1:23" x14ac:dyDescent="0.3">
      <c r="A7912" t="s">
        <v>7954</v>
      </c>
      <c r="B7912" t="s">
        <v>11</v>
      </c>
      <c r="C7912" t="s">
        <v>12</v>
      </c>
      <c r="D7912" t="s">
        <v>13</v>
      </c>
      <c r="E7912" t="s">
        <v>20</v>
      </c>
      <c r="F7912" t="s">
        <v>31</v>
      </c>
      <c r="G7912" s="5">
        <v>9743.1200000000008</v>
      </c>
      <c r="H7912" s="5">
        <f t="shared" si="861"/>
        <v>175.37616</v>
      </c>
      <c r="I7912" s="6">
        <v>4</v>
      </c>
      <c r="J7912" s="6">
        <v>38972.480000000003</v>
      </c>
      <c r="K7912" s="5">
        <f t="shared" si="862"/>
        <v>701.50463999999999</v>
      </c>
      <c r="L7912" s="7">
        <v>3.66</v>
      </c>
      <c r="M7912" s="7">
        <v>4114</v>
      </c>
      <c r="N7912" s="3">
        <v>45413</v>
      </c>
      <c r="O7912" s="4" t="str">
        <f t="shared" si="863"/>
        <v>2024-05</v>
      </c>
      <c r="P7912" s="4" t="str">
        <f t="shared" si="864"/>
        <v>05</v>
      </c>
      <c r="Q7912" s="4" t="str">
        <f t="shared" si="865"/>
        <v>May</v>
      </c>
      <c r="R7912" s="30" t="str">
        <f t="shared" si="866"/>
        <v>01</v>
      </c>
      <c r="W7912" t="str">
        <f t="shared" si="867"/>
        <v>ok</v>
      </c>
    </row>
    <row r="7913" spans="1:23" x14ac:dyDescent="0.3">
      <c r="A7913" t="s">
        <v>7955</v>
      </c>
      <c r="B7913" t="s">
        <v>36</v>
      </c>
      <c r="C7913" t="s">
        <v>18</v>
      </c>
      <c r="D7913" t="s">
        <v>37</v>
      </c>
      <c r="E7913" t="s">
        <v>20</v>
      </c>
      <c r="F7913" t="s">
        <v>31</v>
      </c>
      <c r="G7913" s="5">
        <v>6107.68</v>
      </c>
      <c r="H7913" s="5">
        <f t="shared" si="861"/>
        <v>109.93823999999999</v>
      </c>
      <c r="I7913" s="6">
        <v>4</v>
      </c>
      <c r="J7913" s="6">
        <v>24430.720000000001</v>
      </c>
      <c r="K7913" s="5">
        <f t="shared" si="862"/>
        <v>439.75295999999997</v>
      </c>
      <c r="L7913" s="7">
        <v>2.46</v>
      </c>
      <c r="M7913" s="7">
        <v>2660</v>
      </c>
      <c r="N7913" s="3">
        <v>45531</v>
      </c>
      <c r="O7913" s="4" t="str">
        <f t="shared" si="863"/>
        <v>2024-08</v>
      </c>
      <c r="P7913" s="4" t="str">
        <f t="shared" si="864"/>
        <v>08</v>
      </c>
      <c r="Q7913" s="4" t="str">
        <f t="shared" si="865"/>
        <v>August</v>
      </c>
      <c r="R7913" s="30" t="str">
        <f t="shared" si="866"/>
        <v>27</v>
      </c>
      <c r="W7913" t="str">
        <f t="shared" si="867"/>
        <v>ok</v>
      </c>
    </row>
    <row r="7914" spans="1:23" x14ac:dyDescent="0.3">
      <c r="A7914" t="s">
        <v>7956</v>
      </c>
      <c r="B7914" t="s">
        <v>23</v>
      </c>
      <c r="C7914" t="s">
        <v>24</v>
      </c>
      <c r="D7914" t="s">
        <v>25</v>
      </c>
      <c r="E7914" t="s">
        <v>45</v>
      </c>
      <c r="F7914" t="s">
        <v>15</v>
      </c>
      <c r="G7914" s="5">
        <v>18479.71</v>
      </c>
      <c r="H7914" s="5">
        <f t="shared" si="861"/>
        <v>332.63477999999998</v>
      </c>
      <c r="I7914" s="6">
        <v>3</v>
      </c>
      <c r="J7914" s="6">
        <v>55439.13</v>
      </c>
      <c r="K7914" s="5">
        <f t="shared" si="862"/>
        <v>997.90433999999993</v>
      </c>
      <c r="L7914" s="7">
        <v>3.77</v>
      </c>
      <c r="M7914" s="7">
        <v>3543</v>
      </c>
      <c r="N7914" s="3">
        <v>45592</v>
      </c>
      <c r="O7914" s="4" t="str">
        <f t="shared" si="863"/>
        <v>2024-10</v>
      </c>
      <c r="P7914" s="4" t="str">
        <f t="shared" si="864"/>
        <v>10</v>
      </c>
      <c r="Q7914" s="4" t="str">
        <f t="shared" si="865"/>
        <v>October</v>
      </c>
      <c r="R7914" s="30" t="str">
        <f t="shared" si="866"/>
        <v>27</v>
      </c>
      <c r="W7914" t="str">
        <f t="shared" si="867"/>
        <v>ok</v>
      </c>
    </row>
    <row r="7915" spans="1:23" x14ac:dyDescent="0.3">
      <c r="A7915" t="s">
        <v>7957</v>
      </c>
      <c r="B7915" t="s">
        <v>36</v>
      </c>
      <c r="C7915" t="s">
        <v>18</v>
      </c>
      <c r="D7915" t="s">
        <v>37</v>
      </c>
      <c r="E7915" t="s">
        <v>14</v>
      </c>
      <c r="F7915" t="s">
        <v>60</v>
      </c>
      <c r="G7915" s="5">
        <v>262.57</v>
      </c>
      <c r="H7915" s="5">
        <f t="shared" si="861"/>
        <v>4.7262599999999999</v>
      </c>
      <c r="I7915" s="6">
        <v>5</v>
      </c>
      <c r="J7915" s="6">
        <v>1312.85</v>
      </c>
      <c r="K7915" s="5">
        <f t="shared" si="862"/>
        <v>23.6313</v>
      </c>
      <c r="L7915" s="7">
        <v>3.76</v>
      </c>
      <c r="M7915" s="7">
        <v>3427</v>
      </c>
      <c r="N7915" s="3">
        <v>45590</v>
      </c>
      <c r="O7915" s="4" t="str">
        <f t="shared" si="863"/>
        <v>2024-10</v>
      </c>
      <c r="P7915" s="4" t="str">
        <f t="shared" si="864"/>
        <v>10</v>
      </c>
      <c r="Q7915" s="4" t="str">
        <f t="shared" si="865"/>
        <v>October</v>
      </c>
      <c r="R7915" s="30" t="str">
        <f t="shared" si="866"/>
        <v>25</v>
      </c>
      <c r="W7915" t="str">
        <f t="shared" si="867"/>
        <v>ok</v>
      </c>
    </row>
    <row r="7916" spans="1:23" x14ac:dyDescent="0.3">
      <c r="A7916" t="s">
        <v>7958</v>
      </c>
      <c r="B7916" t="s">
        <v>63</v>
      </c>
      <c r="C7916" t="s">
        <v>18</v>
      </c>
      <c r="D7916" t="s">
        <v>64</v>
      </c>
      <c r="E7916" t="s">
        <v>45</v>
      </c>
      <c r="F7916" t="s">
        <v>31</v>
      </c>
      <c r="G7916" s="5">
        <v>16875.73</v>
      </c>
      <c r="H7916" s="5">
        <f t="shared" si="861"/>
        <v>303.76313999999996</v>
      </c>
      <c r="I7916" s="6">
        <v>2</v>
      </c>
      <c r="J7916" s="6">
        <v>33751.46</v>
      </c>
      <c r="K7916" s="5">
        <f t="shared" si="862"/>
        <v>607.52627999999993</v>
      </c>
      <c r="L7916" s="7">
        <v>4.5199999999999996</v>
      </c>
      <c r="M7916" s="7">
        <v>1158</v>
      </c>
      <c r="N7916" s="3">
        <v>45349</v>
      </c>
      <c r="O7916" s="4" t="str">
        <f t="shared" si="863"/>
        <v>2024-02</v>
      </c>
      <c r="P7916" s="4" t="str">
        <f t="shared" si="864"/>
        <v>02</v>
      </c>
      <c r="Q7916" s="4" t="str">
        <f t="shared" si="865"/>
        <v>February</v>
      </c>
      <c r="R7916" s="30" t="str">
        <f t="shared" si="866"/>
        <v>27</v>
      </c>
      <c r="W7916" t="str">
        <f t="shared" si="867"/>
        <v>ok</v>
      </c>
    </row>
    <row r="7917" spans="1:23" x14ac:dyDescent="0.3">
      <c r="A7917" t="s">
        <v>7959</v>
      </c>
      <c r="B7917" t="s">
        <v>41</v>
      </c>
      <c r="C7917" t="s">
        <v>42</v>
      </c>
      <c r="D7917" t="s">
        <v>43</v>
      </c>
      <c r="E7917" t="s">
        <v>45</v>
      </c>
      <c r="F7917" t="s">
        <v>31</v>
      </c>
      <c r="G7917" s="5">
        <v>16065.11</v>
      </c>
      <c r="H7917" s="5">
        <f t="shared" si="861"/>
        <v>289.17197999999996</v>
      </c>
      <c r="I7917" s="6">
        <v>3</v>
      </c>
      <c r="J7917" s="6">
        <v>48195.33</v>
      </c>
      <c r="K7917" s="5">
        <f t="shared" si="862"/>
        <v>867.51593999999989</v>
      </c>
      <c r="L7917" s="7">
        <v>3.33</v>
      </c>
      <c r="M7917" s="7">
        <v>2860</v>
      </c>
      <c r="N7917" s="3">
        <v>45489</v>
      </c>
      <c r="O7917" s="4" t="str">
        <f t="shared" si="863"/>
        <v>2024-07</v>
      </c>
      <c r="P7917" s="4" t="str">
        <f t="shared" si="864"/>
        <v>07</v>
      </c>
      <c r="Q7917" s="4" t="str">
        <f t="shared" si="865"/>
        <v>July</v>
      </c>
      <c r="R7917" s="30" t="str">
        <f t="shared" si="866"/>
        <v>16</v>
      </c>
      <c r="W7917" t="str">
        <f t="shared" si="867"/>
        <v>ok</v>
      </c>
    </row>
    <row r="7918" spans="1:23" x14ac:dyDescent="0.3">
      <c r="A7918" t="s">
        <v>7960</v>
      </c>
      <c r="B7918" t="s">
        <v>33</v>
      </c>
      <c r="C7918" t="s">
        <v>12</v>
      </c>
      <c r="D7918" t="s">
        <v>34</v>
      </c>
      <c r="E7918" t="s">
        <v>14</v>
      </c>
      <c r="F7918" t="s">
        <v>15</v>
      </c>
      <c r="G7918" s="5">
        <v>18600.78</v>
      </c>
      <c r="H7918" s="5">
        <f t="shared" si="861"/>
        <v>334.81403999999998</v>
      </c>
      <c r="I7918" s="6">
        <v>5</v>
      </c>
      <c r="J7918" s="6">
        <v>93003.9</v>
      </c>
      <c r="K7918" s="5">
        <f t="shared" si="862"/>
        <v>1674.0701999999999</v>
      </c>
      <c r="L7918" s="7">
        <v>3.1</v>
      </c>
      <c r="M7918" s="7">
        <v>2308</v>
      </c>
      <c r="N7918" s="3">
        <v>45327</v>
      </c>
      <c r="O7918" s="4" t="str">
        <f t="shared" si="863"/>
        <v>2024-02</v>
      </c>
      <c r="P7918" s="4" t="str">
        <f t="shared" si="864"/>
        <v>02</v>
      </c>
      <c r="Q7918" s="4" t="str">
        <f t="shared" si="865"/>
        <v>February</v>
      </c>
      <c r="R7918" s="30" t="str">
        <f t="shared" si="866"/>
        <v>05</v>
      </c>
      <c r="W7918" t="str">
        <f t="shared" si="867"/>
        <v>ok</v>
      </c>
    </row>
    <row r="7919" spans="1:23" x14ac:dyDescent="0.3">
      <c r="A7919" t="s">
        <v>7961</v>
      </c>
      <c r="B7919" t="s">
        <v>36</v>
      </c>
      <c r="C7919" t="s">
        <v>18</v>
      </c>
      <c r="D7919" t="s">
        <v>37</v>
      </c>
      <c r="E7919" t="s">
        <v>14</v>
      </c>
      <c r="F7919" t="s">
        <v>15</v>
      </c>
      <c r="G7919" s="5">
        <v>6362.28</v>
      </c>
      <c r="H7919" s="5">
        <f t="shared" si="861"/>
        <v>114.52103999999999</v>
      </c>
      <c r="I7919" s="6">
        <v>2</v>
      </c>
      <c r="J7919" s="6">
        <v>12724.56</v>
      </c>
      <c r="K7919" s="5">
        <f t="shared" si="862"/>
        <v>229.04207999999997</v>
      </c>
      <c r="L7919" s="7">
        <v>2.04</v>
      </c>
      <c r="M7919" s="7">
        <v>3603</v>
      </c>
      <c r="N7919" s="3">
        <v>45609</v>
      </c>
      <c r="O7919" s="4" t="str">
        <f t="shared" si="863"/>
        <v>2024-11</v>
      </c>
      <c r="P7919" s="4" t="str">
        <f t="shared" si="864"/>
        <v>11</v>
      </c>
      <c r="Q7919" s="4" t="str">
        <f t="shared" si="865"/>
        <v>November</v>
      </c>
      <c r="R7919" s="30" t="str">
        <f t="shared" si="866"/>
        <v>13</v>
      </c>
      <c r="W7919" t="str">
        <f t="shared" si="867"/>
        <v>ok</v>
      </c>
    </row>
    <row r="7920" spans="1:23" x14ac:dyDescent="0.3">
      <c r="A7920" t="s">
        <v>7962</v>
      </c>
      <c r="B7920" t="s">
        <v>47</v>
      </c>
      <c r="C7920" t="s">
        <v>12</v>
      </c>
      <c r="D7920" t="s">
        <v>48</v>
      </c>
      <c r="E7920" t="s">
        <v>14</v>
      </c>
      <c r="F7920" t="s">
        <v>21</v>
      </c>
      <c r="G7920" s="5">
        <v>18011.45</v>
      </c>
      <c r="H7920" s="5">
        <f t="shared" si="861"/>
        <v>324.20609999999999</v>
      </c>
      <c r="I7920" s="6">
        <v>3</v>
      </c>
      <c r="J7920" s="6">
        <v>54034.35</v>
      </c>
      <c r="K7920" s="5">
        <f t="shared" si="862"/>
        <v>972.61829999999998</v>
      </c>
      <c r="L7920" s="7">
        <v>2.16</v>
      </c>
      <c r="M7920" s="7">
        <v>3073</v>
      </c>
      <c r="N7920" s="3">
        <v>45468</v>
      </c>
      <c r="O7920" s="4" t="str">
        <f t="shared" si="863"/>
        <v>2024-06</v>
      </c>
      <c r="P7920" s="4" t="str">
        <f t="shared" si="864"/>
        <v>06</v>
      </c>
      <c r="Q7920" s="4" t="str">
        <f t="shared" si="865"/>
        <v>June</v>
      </c>
      <c r="R7920" s="30" t="str">
        <f t="shared" si="866"/>
        <v>25</v>
      </c>
      <c r="W7920" t="str">
        <f t="shared" si="867"/>
        <v>ok</v>
      </c>
    </row>
    <row r="7921" spans="1:23" x14ac:dyDescent="0.3">
      <c r="A7921" t="s">
        <v>7963</v>
      </c>
      <c r="B7921" t="s">
        <v>41</v>
      </c>
      <c r="C7921" t="s">
        <v>42</v>
      </c>
      <c r="D7921" t="s">
        <v>43</v>
      </c>
      <c r="E7921" t="s">
        <v>45</v>
      </c>
      <c r="F7921" t="s">
        <v>31</v>
      </c>
      <c r="G7921" s="5">
        <v>2422.23</v>
      </c>
      <c r="H7921" s="5">
        <f t="shared" si="861"/>
        <v>43.600139999999996</v>
      </c>
      <c r="I7921" s="6">
        <v>1</v>
      </c>
      <c r="J7921" s="6">
        <v>2422.23</v>
      </c>
      <c r="K7921" s="5">
        <f t="shared" si="862"/>
        <v>43.600139999999996</v>
      </c>
      <c r="L7921" s="7">
        <v>3.73</v>
      </c>
      <c r="M7921" s="7">
        <v>2503</v>
      </c>
      <c r="N7921" s="3">
        <v>45637</v>
      </c>
      <c r="O7921" s="4" t="str">
        <f t="shared" si="863"/>
        <v>2024-12</v>
      </c>
      <c r="P7921" s="4" t="str">
        <f t="shared" si="864"/>
        <v>12</v>
      </c>
      <c r="Q7921" s="4" t="str">
        <f t="shared" si="865"/>
        <v>December</v>
      </c>
      <c r="R7921" s="30" t="str">
        <f t="shared" si="866"/>
        <v>11</v>
      </c>
      <c r="W7921" t="str">
        <f t="shared" si="867"/>
        <v>ok</v>
      </c>
    </row>
    <row r="7922" spans="1:23" x14ac:dyDescent="0.3">
      <c r="A7922" t="s">
        <v>7964</v>
      </c>
      <c r="B7922" t="s">
        <v>51</v>
      </c>
      <c r="C7922" t="s">
        <v>29</v>
      </c>
      <c r="D7922" t="s">
        <v>52</v>
      </c>
      <c r="E7922" t="s">
        <v>14</v>
      </c>
      <c r="F7922" t="s">
        <v>21</v>
      </c>
      <c r="G7922" s="5">
        <v>6944.69</v>
      </c>
      <c r="H7922" s="5">
        <f t="shared" si="861"/>
        <v>125.00441999999998</v>
      </c>
      <c r="I7922" s="6">
        <v>4</v>
      </c>
      <c r="J7922" s="6">
        <v>27778.76</v>
      </c>
      <c r="K7922" s="5">
        <f t="shared" si="862"/>
        <v>500.01767999999993</v>
      </c>
      <c r="L7922" s="7">
        <v>4.53</v>
      </c>
      <c r="M7922" s="7">
        <v>2861</v>
      </c>
      <c r="N7922" s="3">
        <v>45648</v>
      </c>
      <c r="O7922" s="4" t="str">
        <f t="shared" si="863"/>
        <v>2024-12</v>
      </c>
      <c r="P7922" s="4" t="str">
        <f t="shared" si="864"/>
        <v>12</v>
      </c>
      <c r="Q7922" s="4" t="str">
        <f t="shared" si="865"/>
        <v>December</v>
      </c>
      <c r="R7922" s="30" t="str">
        <f t="shared" si="866"/>
        <v>22</v>
      </c>
      <c r="W7922" t="str">
        <f t="shared" si="867"/>
        <v>ok</v>
      </c>
    </row>
    <row r="7923" spans="1:23" x14ac:dyDescent="0.3">
      <c r="A7923" t="s">
        <v>7965</v>
      </c>
      <c r="B7923" t="s">
        <v>51</v>
      </c>
      <c r="C7923" t="s">
        <v>29</v>
      </c>
      <c r="D7923" t="s">
        <v>52</v>
      </c>
      <c r="E7923" t="s">
        <v>14</v>
      </c>
      <c r="F7923" t="s">
        <v>26</v>
      </c>
      <c r="G7923" s="5">
        <v>9108.92</v>
      </c>
      <c r="H7923" s="5">
        <f t="shared" si="861"/>
        <v>163.96055999999999</v>
      </c>
      <c r="I7923" s="6">
        <v>4</v>
      </c>
      <c r="J7923" s="6">
        <v>36435.68</v>
      </c>
      <c r="K7923" s="5">
        <f t="shared" si="862"/>
        <v>655.84223999999995</v>
      </c>
      <c r="L7923" s="7">
        <v>1.1000000000000001</v>
      </c>
      <c r="M7923" s="7">
        <v>1055</v>
      </c>
      <c r="N7923" s="3">
        <v>45525</v>
      </c>
      <c r="O7923" s="4" t="str">
        <f t="shared" si="863"/>
        <v>2024-08</v>
      </c>
      <c r="P7923" s="4" t="str">
        <f t="shared" si="864"/>
        <v>08</v>
      </c>
      <c r="Q7923" s="4" t="str">
        <f t="shared" si="865"/>
        <v>August</v>
      </c>
      <c r="R7923" s="30" t="str">
        <f t="shared" si="866"/>
        <v>21</v>
      </c>
      <c r="W7923" t="str">
        <f t="shared" si="867"/>
        <v>ok</v>
      </c>
    </row>
    <row r="7924" spans="1:23" x14ac:dyDescent="0.3">
      <c r="A7924" t="s">
        <v>7966</v>
      </c>
      <c r="B7924" t="s">
        <v>41</v>
      </c>
      <c r="C7924" t="s">
        <v>42</v>
      </c>
      <c r="D7924" t="s">
        <v>43</v>
      </c>
      <c r="E7924" t="s">
        <v>14</v>
      </c>
      <c r="F7924" t="s">
        <v>31</v>
      </c>
      <c r="G7924" s="5">
        <v>18950.82</v>
      </c>
      <c r="H7924" s="5">
        <f t="shared" si="861"/>
        <v>341.11475999999999</v>
      </c>
      <c r="I7924" s="6">
        <v>3</v>
      </c>
      <c r="J7924" s="6">
        <v>56852.46</v>
      </c>
      <c r="K7924" s="5">
        <f t="shared" si="862"/>
        <v>1023.34428</v>
      </c>
      <c r="L7924" s="7">
        <v>4.34</v>
      </c>
      <c r="M7924" s="7">
        <v>1760</v>
      </c>
      <c r="N7924" s="3">
        <v>45353</v>
      </c>
      <c r="O7924" s="4" t="str">
        <f t="shared" si="863"/>
        <v>2024-03</v>
      </c>
      <c r="P7924" s="4" t="str">
        <f t="shared" si="864"/>
        <v>03</v>
      </c>
      <c r="Q7924" s="4" t="str">
        <f t="shared" si="865"/>
        <v>March</v>
      </c>
      <c r="R7924" s="30" t="str">
        <f t="shared" si="866"/>
        <v>02</v>
      </c>
      <c r="W7924" t="str">
        <f t="shared" si="867"/>
        <v>ok</v>
      </c>
    </row>
    <row r="7925" spans="1:23" x14ac:dyDescent="0.3">
      <c r="A7925" t="s">
        <v>7967</v>
      </c>
      <c r="B7925" t="s">
        <v>28</v>
      </c>
      <c r="C7925" t="s">
        <v>29</v>
      </c>
      <c r="D7925" t="s">
        <v>30</v>
      </c>
      <c r="E7925" t="s">
        <v>45</v>
      </c>
      <c r="F7925" t="s">
        <v>60</v>
      </c>
      <c r="G7925" s="5">
        <v>15642.99</v>
      </c>
      <c r="H7925" s="5">
        <f t="shared" si="861"/>
        <v>281.57381999999996</v>
      </c>
      <c r="I7925" s="6">
        <v>4</v>
      </c>
      <c r="J7925" s="6">
        <v>62571.96</v>
      </c>
      <c r="K7925" s="5">
        <f t="shared" si="862"/>
        <v>1126.2952799999998</v>
      </c>
      <c r="L7925" s="7">
        <v>4.4800000000000004</v>
      </c>
      <c r="M7925" s="7">
        <v>4294</v>
      </c>
      <c r="N7925" s="3">
        <v>45646</v>
      </c>
      <c r="O7925" s="4" t="str">
        <f t="shared" si="863"/>
        <v>2024-12</v>
      </c>
      <c r="P7925" s="4" t="str">
        <f t="shared" si="864"/>
        <v>12</v>
      </c>
      <c r="Q7925" s="4" t="str">
        <f t="shared" si="865"/>
        <v>December</v>
      </c>
      <c r="R7925" s="30" t="str">
        <f t="shared" si="866"/>
        <v>20</v>
      </c>
      <c r="W7925" t="str">
        <f t="shared" si="867"/>
        <v>ok</v>
      </c>
    </row>
    <row r="7926" spans="1:23" x14ac:dyDescent="0.3">
      <c r="A7926" t="s">
        <v>7968</v>
      </c>
      <c r="B7926" t="s">
        <v>41</v>
      </c>
      <c r="C7926" t="s">
        <v>42</v>
      </c>
      <c r="D7926" t="s">
        <v>43</v>
      </c>
      <c r="E7926" t="s">
        <v>45</v>
      </c>
      <c r="F7926" t="s">
        <v>21</v>
      </c>
      <c r="G7926" s="5">
        <v>19922.68</v>
      </c>
      <c r="H7926" s="5">
        <f t="shared" si="861"/>
        <v>358.60823999999997</v>
      </c>
      <c r="I7926" s="6">
        <v>2</v>
      </c>
      <c r="J7926" s="6">
        <v>39845.360000000001</v>
      </c>
      <c r="K7926" s="5">
        <f t="shared" si="862"/>
        <v>717.21647999999993</v>
      </c>
      <c r="L7926" s="7">
        <v>2.41</v>
      </c>
      <c r="M7926" s="7">
        <v>4294</v>
      </c>
      <c r="N7926" s="3">
        <v>45431</v>
      </c>
      <c r="O7926" s="4" t="str">
        <f t="shared" si="863"/>
        <v>2024-05</v>
      </c>
      <c r="P7926" s="4" t="str">
        <f t="shared" si="864"/>
        <v>05</v>
      </c>
      <c r="Q7926" s="4" t="str">
        <f t="shared" si="865"/>
        <v>May</v>
      </c>
      <c r="R7926" s="30" t="str">
        <f t="shared" si="866"/>
        <v>19</v>
      </c>
      <c r="W7926" t="str">
        <f t="shared" si="867"/>
        <v>ok</v>
      </c>
    </row>
    <row r="7927" spans="1:23" x14ac:dyDescent="0.3">
      <c r="A7927" t="s">
        <v>7969</v>
      </c>
      <c r="B7927" t="s">
        <v>11</v>
      </c>
      <c r="C7927" t="s">
        <v>12</v>
      </c>
      <c r="D7927" t="s">
        <v>13</v>
      </c>
      <c r="E7927" t="s">
        <v>14</v>
      </c>
      <c r="F7927" t="s">
        <v>31</v>
      </c>
      <c r="G7927" s="5">
        <v>18979.23</v>
      </c>
      <c r="H7927" s="5">
        <f t="shared" si="861"/>
        <v>341.62613999999996</v>
      </c>
      <c r="I7927" s="6">
        <v>2</v>
      </c>
      <c r="J7927" s="6">
        <v>37958.46</v>
      </c>
      <c r="K7927" s="5">
        <f t="shared" si="862"/>
        <v>683.25227999999993</v>
      </c>
      <c r="L7927" s="7">
        <v>3.03</v>
      </c>
      <c r="M7927" s="7">
        <v>4165</v>
      </c>
      <c r="N7927" s="3">
        <v>45558</v>
      </c>
      <c r="O7927" s="4" t="str">
        <f t="shared" si="863"/>
        <v>2024-09</v>
      </c>
      <c r="P7927" s="4" t="str">
        <f t="shared" si="864"/>
        <v>09</v>
      </c>
      <c r="Q7927" s="4" t="str">
        <f t="shared" si="865"/>
        <v>September</v>
      </c>
      <c r="R7927" s="30" t="str">
        <f t="shared" si="866"/>
        <v>23</v>
      </c>
      <c r="W7927" t="str">
        <f t="shared" si="867"/>
        <v>ok</v>
      </c>
    </row>
    <row r="7928" spans="1:23" x14ac:dyDescent="0.3">
      <c r="A7928" t="s">
        <v>7970</v>
      </c>
      <c r="B7928" t="s">
        <v>28</v>
      </c>
      <c r="C7928" t="s">
        <v>29</v>
      </c>
      <c r="D7928" t="s">
        <v>30</v>
      </c>
      <c r="E7928" t="s">
        <v>20</v>
      </c>
      <c r="F7928" t="s">
        <v>38</v>
      </c>
      <c r="G7928" s="5">
        <v>4268.88</v>
      </c>
      <c r="H7928" s="5">
        <f t="shared" si="861"/>
        <v>76.839839999999995</v>
      </c>
      <c r="I7928" s="6">
        <v>2</v>
      </c>
      <c r="J7928" s="6">
        <v>8537.76</v>
      </c>
      <c r="K7928" s="5">
        <f t="shared" si="862"/>
        <v>153.67967999999999</v>
      </c>
      <c r="L7928" s="7">
        <v>2.93</v>
      </c>
      <c r="M7928" s="7">
        <v>4115</v>
      </c>
      <c r="N7928" s="3">
        <v>45573</v>
      </c>
      <c r="O7928" s="4" t="str">
        <f t="shared" si="863"/>
        <v>2024-10</v>
      </c>
      <c r="P7928" s="4" t="str">
        <f t="shared" si="864"/>
        <v>10</v>
      </c>
      <c r="Q7928" s="4" t="str">
        <f t="shared" si="865"/>
        <v>October</v>
      </c>
      <c r="R7928" s="30" t="str">
        <f t="shared" si="866"/>
        <v>08</v>
      </c>
      <c r="W7928" t="str">
        <f t="shared" si="867"/>
        <v>ok</v>
      </c>
    </row>
    <row r="7929" spans="1:23" x14ac:dyDescent="0.3">
      <c r="A7929" t="s">
        <v>7971</v>
      </c>
      <c r="B7929" t="s">
        <v>11</v>
      </c>
      <c r="C7929" t="s">
        <v>12</v>
      </c>
      <c r="D7929" t="s">
        <v>13</v>
      </c>
      <c r="E7929" t="s">
        <v>14</v>
      </c>
      <c r="F7929" t="s">
        <v>21</v>
      </c>
      <c r="G7929" s="5">
        <v>7905.16</v>
      </c>
      <c r="H7929" s="5">
        <f t="shared" si="861"/>
        <v>142.29288</v>
      </c>
      <c r="I7929" s="6">
        <v>2</v>
      </c>
      <c r="J7929" s="6">
        <v>15810.32</v>
      </c>
      <c r="K7929" s="5">
        <f t="shared" si="862"/>
        <v>284.58575999999999</v>
      </c>
      <c r="L7929" s="7">
        <v>3.05</v>
      </c>
      <c r="M7929" s="7">
        <v>4861</v>
      </c>
      <c r="N7929" s="3">
        <v>45479</v>
      </c>
      <c r="O7929" s="4" t="str">
        <f t="shared" si="863"/>
        <v>2024-07</v>
      </c>
      <c r="P7929" s="4" t="str">
        <f t="shared" si="864"/>
        <v>07</v>
      </c>
      <c r="Q7929" s="4" t="str">
        <f t="shared" si="865"/>
        <v>July</v>
      </c>
      <c r="R7929" s="30" t="str">
        <f t="shared" si="866"/>
        <v>06</v>
      </c>
      <c r="W7929" t="str">
        <f t="shared" si="867"/>
        <v>ok</v>
      </c>
    </row>
    <row r="7930" spans="1:23" x14ac:dyDescent="0.3">
      <c r="A7930" t="s">
        <v>7972</v>
      </c>
      <c r="B7930" t="s">
        <v>41</v>
      </c>
      <c r="C7930" t="s">
        <v>42</v>
      </c>
      <c r="D7930" t="s">
        <v>43</v>
      </c>
      <c r="E7930" t="s">
        <v>45</v>
      </c>
      <c r="F7930" t="s">
        <v>21</v>
      </c>
      <c r="G7930" s="5">
        <v>7998.34</v>
      </c>
      <c r="H7930" s="5">
        <f t="shared" si="861"/>
        <v>143.97011999999998</v>
      </c>
      <c r="I7930" s="6">
        <v>1</v>
      </c>
      <c r="J7930" s="6">
        <v>7998.34</v>
      </c>
      <c r="K7930" s="5">
        <f t="shared" si="862"/>
        <v>143.97011999999998</v>
      </c>
      <c r="L7930" s="7">
        <v>1.06</v>
      </c>
      <c r="M7930" s="7">
        <v>1011</v>
      </c>
      <c r="N7930" s="3">
        <v>45464</v>
      </c>
      <c r="O7930" s="4" t="str">
        <f t="shared" si="863"/>
        <v>2024-06</v>
      </c>
      <c r="P7930" s="4" t="str">
        <f t="shared" si="864"/>
        <v>06</v>
      </c>
      <c r="Q7930" s="4" t="str">
        <f t="shared" si="865"/>
        <v>June</v>
      </c>
      <c r="R7930" s="30" t="str">
        <f t="shared" si="866"/>
        <v>21</v>
      </c>
      <c r="W7930" t="str">
        <f t="shared" si="867"/>
        <v>ok</v>
      </c>
    </row>
    <row r="7931" spans="1:23" x14ac:dyDescent="0.3">
      <c r="A7931" t="s">
        <v>7973</v>
      </c>
      <c r="B7931" t="s">
        <v>36</v>
      </c>
      <c r="C7931" t="s">
        <v>18</v>
      </c>
      <c r="D7931" t="s">
        <v>37</v>
      </c>
      <c r="E7931" t="s">
        <v>20</v>
      </c>
      <c r="F7931" t="s">
        <v>26</v>
      </c>
      <c r="G7931" s="5">
        <v>6367.87</v>
      </c>
      <c r="H7931" s="5">
        <f t="shared" si="861"/>
        <v>114.62165999999999</v>
      </c>
      <c r="I7931" s="6">
        <v>4</v>
      </c>
      <c r="J7931" s="6">
        <v>25471.48</v>
      </c>
      <c r="K7931" s="5">
        <f t="shared" si="862"/>
        <v>458.48663999999997</v>
      </c>
      <c r="L7931" s="7">
        <v>2.66</v>
      </c>
      <c r="M7931" s="7">
        <v>4049</v>
      </c>
      <c r="N7931" s="3">
        <v>45314</v>
      </c>
      <c r="O7931" s="4" t="str">
        <f t="shared" si="863"/>
        <v>2024-01</v>
      </c>
      <c r="P7931" s="4" t="str">
        <f t="shared" si="864"/>
        <v>01</v>
      </c>
      <c r="Q7931" s="4" t="str">
        <f t="shared" si="865"/>
        <v>January</v>
      </c>
      <c r="R7931" s="30" t="str">
        <f t="shared" si="866"/>
        <v>23</v>
      </c>
      <c r="W7931" t="str">
        <f t="shared" si="867"/>
        <v>ok</v>
      </c>
    </row>
    <row r="7932" spans="1:23" x14ac:dyDescent="0.3">
      <c r="A7932" t="s">
        <v>7974</v>
      </c>
      <c r="B7932" t="s">
        <v>36</v>
      </c>
      <c r="C7932" t="s">
        <v>18</v>
      </c>
      <c r="D7932" t="s">
        <v>37</v>
      </c>
      <c r="E7932" t="s">
        <v>20</v>
      </c>
      <c r="F7932" t="s">
        <v>38</v>
      </c>
      <c r="G7932" s="5">
        <v>9463.9500000000007</v>
      </c>
      <c r="H7932" s="5">
        <f t="shared" si="861"/>
        <v>170.3511</v>
      </c>
      <c r="I7932" s="6">
        <v>5</v>
      </c>
      <c r="J7932" s="6">
        <v>47319.75</v>
      </c>
      <c r="K7932" s="5">
        <f t="shared" si="862"/>
        <v>851.75549999999998</v>
      </c>
      <c r="L7932" s="7">
        <v>3.8</v>
      </c>
      <c r="M7932" s="7">
        <v>3526</v>
      </c>
      <c r="N7932" s="3">
        <v>45391</v>
      </c>
      <c r="O7932" s="4" t="str">
        <f t="shared" si="863"/>
        <v>2024-04</v>
      </c>
      <c r="P7932" s="4" t="str">
        <f t="shared" si="864"/>
        <v>04</v>
      </c>
      <c r="Q7932" s="4" t="str">
        <f t="shared" si="865"/>
        <v>April</v>
      </c>
      <c r="R7932" s="30" t="str">
        <f t="shared" si="866"/>
        <v>09</v>
      </c>
      <c r="W7932" t="str">
        <f t="shared" si="867"/>
        <v>ok</v>
      </c>
    </row>
    <row r="7933" spans="1:23" x14ac:dyDescent="0.3">
      <c r="A7933" t="s">
        <v>7975</v>
      </c>
      <c r="B7933" t="s">
        <v>47</v>
      </c>
      <c r="C7933" t="s">
        <v>12</v>
      </c>
      <c r="D7933" t="s">
        <v>48</v>
      </c>
      <c r="E7933" t="s">
        <v>45</v>
      </c>
      <c r="F7933" t="s">
        <v>15</v>
      </c>
      <c r="G7933" s="5">
        <v>10396.200000000001</v>
      </c>
      <c r="H7933" s="5">
        <f t="shared" si="861"/>
        <v>187.13159999999999</v>
      </c>
      <c r="I7933" s="6">
        <v>4</v>
      </c>
      <c r="J7933" s="6">
        <v>41584.800000000003</v>
      </c>
      <c r="K7933" s="5">
        <f t="shared" si="862"/>
        <v>748.52639999999997</v>
      </c>
      <c r="L7933" s="7">
        <v>2.65</v>
      </c>
      <c r="M7933" s="7">
        <v>764</v>
      </c>
      <c r="N7933" s="3">
        <v>45451</v>
      </c>
      <c r="O7933" s="4" t="str">
        <f t="shared" si="863"/>
        <v>2024-06</v>
      </c>
      <c r="P7933" s="4" t="str">
        <f t="shared" si="864"/>
        <v>06</v>
      </c>
      <c r="Q7933" s="4" t="str">
        <f t="shared" si="865"/>
        <v>June</v>
      </c>
      <c r="R7933" s="30" t="str">
        <f t="shared" si="866"/>
        <v>08</v>
      </c>
      <c r="W7933" t="str">
        <f t="shared" si="867"/>
        <v>ok</v>
      </c>
    </row>
    <row r="7934" spans="1:23" x14ac:dyDescent="0.3">
      <c r="A7934" t="s">
        <v>7976</v>
      </c>
      <c r="B7934" t="s">
        <v>28</v>
      </c>
      <c r="C7934" t="s">
        <v>29</v>
      </c>
      <c r="D7934" t="s">
        <v>30</v>
      </c>
      <c r="E7934" t="s">
        <v>45</v>
      </c>
      <c r="F7934" t="s">
        <v>21</v>
      </c>
      <c r="G7934" s="5">
        <v>1973.74</v>
      </c>
      <c r="H7934" s="5">
        <f t="shared" si="861"/>
        <v>35.527319999999996</v>
      </c>
      <c r="I7934" s="6">
        <v>2</v>
      </c>
      <c r="J7934" s="6">
        <v>3947.48</v>
      </c>
      <c r="K7934" s="5">
        <f t="shared" si="862"/>
        <v>71.054639999999992</v>
      </c>
      <c r="L7934" s="7">
        <v>1.06</v>
      </c>
      <c r="M7934" s="7">
        <v>364</v>
      </c>
      <c r="N7934" s="3">
        <v>45417</v>
      </c>
      <c r="O7934" s="4" t="str">
        <f t="shared" si="863"/>
        <v>2024-05</v>
      </c>
      <c r="P7934" s="4" t="str">
        <f t="shared" si="864"/>
        <v>05</v>
      </c>
      <c r="Q7934" s="4" t="str">
        <f t="shared" si="865"/>
        <v>May</v>
      </c>
      <c r="R7934" s="30" t="str">
        <f t="shared" si="866"/>
        <v>05</v>
      </c>
      <c r="W7934" t="str">
        <f t="shared" si="867"/>
        <v>ok</v>
      </c>
    </row>
    <row r="7935" spans="1:23" x14ac:dyDescent="0.3">
      <c r="A7935" t="s">
        <v>7977</v>
      </c>
      <c r="B7935" t="s">
        <v>33</v>
      </c>
      <c r="C7935" t="s">
        <v>12</v>
      </c>
      <c r="D7935" t="s">
        <v>34</v>
      </c>
      <c r="E7935" t="s">
        <v>20</v>
      </c>
      <c r="F7935" t="s">
        <v>60</v>
      </c>
      <c r="G7935" s="5">
        <v>16849.93</v>
      </c>
      <c r="H7935" s="5">
        <f t="shared" si="861"/>
        <v>303.29874000000001</v>
      </c>
      <c r="I7935" s="6">
        <v>5</v>
      </c>
      <c r="J7935" s="6">
        <v>84249.65</v>
      </c>
      <c r="K7935" s="5">
        <f t="shared" si="862"/>
        <v>1516.4937</v>
      </c>
      <c r="L7935" s="7">
        <v>1.57</v>
      </c>
      <c r="M7935" s="7">
        <v>4970</v>
      </c>
      <c r="N7935" s="3">
        <v>45650</v>
      </c>
      <c r="O7935" s="4" t="str">
        <f t="shared" si="863"/>
        <v>2024-12</v>
      </c>
      <c r="P7935" s="4" t="str">
        <f t="shared" si="864"/>
        <v>12</v>
      </c>
      <c r="Q7935" s="4" t="str">
        <f t="shared" si="865"/>
        <v>December</v>
      </c>
      <c r="R7935" s="30" t="str">
        <f t="shared" si="866"/>
        <v>24</v>
      </c>
      <c r="W7935" t="str">
        <f t="shared" si="867"/>
        <v>ok</v>
      </c>
    </row>
    <row r="7936" spans="1:23" x14ac:dyDescent="0.3">
      <c r="A7936" t="s">
        <v>7978</v>
      </c>
      <c r="B7936" t="s">
        <v>36</v>
      </c>
      <c r="C7936" t="s">
        <v>18</v>
      </c>
      <c r="D7936" t="s">
        <v>37</v>
      </c>
      <c r="E7936" t="s">
        <v>14</v>
      </c>
      <c r="F7936" t="s">
        <v>15</v>
      </c>
      <c r="G7936" s="5">
        <v>2435.59</v>
      </c>
      <c r="H7936" s="5">
        <f t="shared" si="861"/>
        <v>43.840620000000001</v>
      </c>
      <c r="I7936" s="6">
        <v>3</v>
      </c>
      <c r="J7936" s="6">
        <v>7306.77</v>
      </c>
      <c r="K7936" s="5">
        <f t="shared" si="862"/>
        <v>131.52186</v>
      </c>
      <c r="L7936" s="7">
        <v>3.7</v>
      </c>
      <c r="M7936" s="7">
        <v>3508</v>
      </c>
      <c r="N7936" s="3">
        <v>45528</v>
      </c>
      <c r="O7936" s="4" t="str">
        <f t="shared" si="863"/>
        <v>2024-08</v>
      </c>
      <c r="P7936" s="4" t="str">
        <f t="shared" si="864"/>
        <v>08</v>
      </c>
      <c r="Q7936" s="4" t="str">
        <f t="shared" si="865"/>
        <v>August</v>
      </c>
      <c r="R7936" s="30" t="str">
        <f t="shared" si="866"/>
        <v>24</v>
      </c>
      <c r="W7936" t="str">
        <f t="shared" si="867"/>
        <v>ok</v>
      </c>
    </row>
    <row r="7937" spans="1:23" x14ac:dyDescent="0.3">
      <c r="A7937" t="s">
        <v>7979</v>
      </c>
      <c r="B7937" t="s">
        <v>28</v>
      </c>
      <c r="C7937" t="s">
        <v>29</v>
      </c>
      <c r="D7937" t="s">
        <v>30</v>
      </c>
      <c r="E7937" t="s">
        <v>20</v>
      </c>
      <c r="F7937" t="s">
        <v>31</v>
      </c>
      <c r="G7937" s="5">
        <v>13102.22</v>
      </c>
      <c r="H7937" s="5">
        <f t="shared" si="861"/>
        <v>235.83995999999996</v>
      </c>
      <c r="I7937" s="6">
        <v>5</v>
      </c>
      <c r="J7937" s="6">
        <v>65511.1</v>
      </c>
      <c r="K7937" s="5">
        <f t="shared" si="862"/>
        <v>1179.1997999999999</v>
      </c>
      <c r="L7937" s="7">
        <v>3.94</v>
      </c>
      <c r="M7937" s="7">
        <v>1732</v>
      </c>
      <c r="N7937" s="3">
        <v>45309</v>
      </c>
      <c r="O7937" s="4" t="str">
        <f t="shared" si="863"/>
        <v>2024-01</v>
      </c>
      <c r="P7937" s="4" t="str">
        <f t="shared" si="864"/>
        <v>01</v>
      </c>
      <c r="Q7937" s="4" t="str">
        <f t="shared" si="865"/>
        <v>January</v>
      </c>
      <c r="R7937" s="30" t="str">
        <f t="shared" si="866"/>
        <v>18</v>
      </c>
      <c r="W7937" t="str">
        <f t="shared" si="867"/>
        <v>ok</v>
      </c>
    </row>
    <row r="7938" spans="1:23" x14ac:dyDescent="0.3">
      <c r="A7938" t="s">
        <v>7980</v>
      </c>
      <c r="B7938" t="s">
        <v>23</v>
      </c>
      <c r="C7938" t="s">
        <v>24</v>
      </c>
      <c r="D7938" t="s">
        <v>25</v>
      </c>
      <c r="E7938" t="s">
        <v>20</v>
      </c>
      <c r="F7938" t="s">
        <v>15</v>
      </c>
      <c r="G7938" s="5">
        <v>9078.43</v>
      </c>
      <c r="H7938" s="5">
        <f t="shared" si="861"/>
        <v>163.41173999999998</v>
      </c>
      <c r="I7938" s="6">
        <v>4</v>
      </c>
      <c r="J7938" s="6">
        <v>36313.72</v>
      </c>
      <c r="K7938" s="5">
        <f t="shared" si="862"/>
        <v>653.64695999999992</v>
      </c>
      <c r="L7938" s="7">
        <v>3.78</v>
      </c>
      <c r="M7938" s="7">
        <v>288</v>
      </c>
      <c r="N7938" s="3">
        <v>45456</v>
      </c>
      <c r="O7938" s="4" t="str">
        <f t="shared" si="863"/>
        <v>2024-06</v>
      </c>
      <c r="P7938" s="4" t="str">
        <f t="shared" si="864"/>
        <v>06</v>
      </c>
      <c r="Q7938" s="4" t="str">
        <f t="shared" si="865"/>
        <v>June</v>
      </c>
      <c r="R7938" s="30" t="str">
        <f t="shared" si="866"/>
        <v>13</v>
      </c>
      <c r="W7938" t="str">
        <f t="shared" si="867"/>
        <v>ok</v>
      </c>
    </row>
    <row r="7939" spans="1:23" x14ac:dyDescent="0.3">
      <c r="A7939" t="s">
        <v>7981</v>
      </c>
      <c r="B7939" t="s">
        <v>63</v>
      </c>
      <c r="C7939" t="s">
        <v>18</v>
      </c>
      <c r="D7939" t="s">
        <v>64</v>
      </c>
      <c r="E7939" t="s">
        <v>45</v>
      </c>
      <c r="F7939" t="s">
        <v>15</v>
      </c>
      <c r="G7939" s="5">
        <v>4730.9399999999996</v>
      </c>
      <c r="H7939" s="5">
        <f t="shared" ref="H7939:H8002" si="868">G7939*0.018</f>
        <v>85.156919999999985</v>
      </c>
      <c r="I7939" s="6">
        <v>1</v>
      </c>
      <c r="J7939" s="6">
        <v>4730.9399999999996</v>
      </c>
      <c r="K7939" s="5">
        <f t="shared" ref="K7939:K8002" si="869">H7939*I7939</f>
        <v>85.156919999999985</v>
      </c>
      <c r="L7939" s="7">
        <v>3.38</v>
      </c>
      <c r="M7939" s="7">
        <v>1723</v>
      </c>
      <c r="N7939" s="3">
        <v>45583</v>
      </c>
      <c r="O7939" s="4" t="str">
        <f t="shared" ref="O7939:O8002" si="870">TEXT(N7939,"yyyy-mm")</f>
        <v>2024-10</v>
      </c>
      <c r="P7939" s="4" t="str">
        <f t="shared" ref="P7939:P8002" si="871">TEXT(N7939,"mm")</f>
        <v>10</v>
      </c>
      <c r="Q7939" s="4" t="str">
        <f t="shared" ref="Q7939:Q8002" si="872">TEXT(DATE(2024,P7939,1),"mmmm")</f>
        <v>October</v>
      </c>
      <c r="R7939" s="30" t="str">
        <f t="shared" ref="R7939:R8002" si="873">TEXT(N7939,"dd")</f>
        <v>18</v>
      </c>
      <c r="W7939" t="str">
        <f t="shared" ref="W7939:W8002" si="874">IF(G7939*I7939=J7939,"ok","False")</f>
        <v>ok</v>
      </c>
    </row>
    <row r="7940" spans="1:23" x14ac:dyDescent="0.3">
      <c r="A7940" t="s">
        <v>7982</v>
      </c>
      <c r="B7940" t="s">
        <v>41</v>
      </c>
      <c r="C7940" t="s">
        <v>42</v>
      </c>
      <c r="D7940" t="s">
        <v>43</v>
      </c>
      <c r="E7940" t="s">
        <v>14</v>
      </c>
      <c r="F7940" t="s">
        <v>38</v>
      </c>
      <c r="G7940" s="5">
        <v>14662.77</v>
      </c>
      <c r="H7940" s="5">
        <f t="shared" si="868"/>
        <v>263.92985999999996</v>
      </c>
      <c r="I7940" s="6">
        <v>3</v>
      </c>
      <c r="J7940" s="6">
        <v>43988.31</v>
      </c>
      <c r="K7940" s="5">
        <f t="shared" si="869"/>
        <v>791.78957999999989</v>
      </c>
      <c r="L7940" s="7">
        <v>4.6100000000000003</v>
      </c>
      <c r="M7940" s="7">
        <v>3246</v>
      </c>
      <c r="N7940" s="3">
        <v>45386</v>
      </c>
      <c r="O7940" s="4" t="str">
        <f t="shared" si="870"/>
        <v>2024-04</v>
      </c>
      <c r="P7940" s="4" t="str">
        <f t="shared" si="871"/>
        <v>04</v>
      </c>
      <c r="Q7940" s="4" t="str">
        <f t="shared" si="872"/>
        <v>April</v>
      </c>
      <c r="R7940" s="30" t="str">
        <f t="shared" si="873"/>
        <v>04</v>
      </c>
      <c r="W7940" t="str">
        <f t="shared" si="874"/>
        <v>ok</v>
      </c>
    </row>
    <row r="7941" spans="1:23" x14ac:dyDescent="0.3">
      <c r="A7941" t="s">
        <v>7983</v>
      </c>
      <c r="B7941" t="s">
        <v>63</v>
      </c>
      <c r="C7941" t="s">
        <v>18</v>
      </c>
      <c r="D7941" t="s">
        <v>64</v>
      </c>
      <c r="E7941" t="s">
        <v>45</v>
      </c>
      <c r="F7941" t="s">
        <v>21</v>
      </c>
      <c r="G7941" s="5">
        <v>17658.28</v>
      </c>
      <c r="H7941" s="5">
        <f t="shared" si="868"/>
        <v>317.84903999999995</v>
      </c>
      <c r="I7941" s="6">
        <v>3</v>
      </c>
      <c r="J7941" s="6">
        <v>52974.84</v>
      </c>
      <c r="K7941" s="5">
        <f t="shared" si="869"/>
        <v>953.54711999999984</v>
      </c>
      <c r="L7941" s="7">
        <v>2.27</v>
      </c>
      <c r="M7941" s="7">
        <v>4073</v>
      </c>
      <c r="N7941" s="3">
        <v>45561</v>
      </c>
      <c r="O7941" s="4" t="str">
        <f t="shared" si="870"/>
        <v>2024-09</v>
      </c>
      <c r="P7941" s="4" t="str">
        <f t="shared" si="871"/>
        <v>09</v>
      </c>
      <c r="Q7941" s="4" t="str">
        <f t="shared" si="872"/>
        <v>September</v>
      </c>
      <c r="R7941" s="30" t="str">
        <f t="shared" si="873"/>
        <v>26</v>
      </c>
      <c r="W7941" t="str">
        <f t="shared" si="874"/>
        <v>ok</v>
      </c>
    </row>
    <row r="7942" spans="1:23" x14ac:dyDescent="0.3">
      <c r="A7942" t="s">
        <v>7984</v>
      </c>
      <c r="B7942" t="s">
        <v>47</v>
      </c>
      <c r="C7942" t="s">
        <v>12</v>
      </c>
      <c r="D7942" t="s">
        <v>48</v>
      </c>
      <c r="E7942" t="s">
        <v>14</v>
      </c>
      <c r="F7942" t="s">
        <v>38</v>
      </c>
      <c r="G7942" s="5">
        <v>673.81</v>
      </c>
      <c r="H7942" s="5">
        <f t="shared" si="868"/>
        <v>12.128579999999998</v>
      </c>
      <c r="I7942" s="6">
        <v>1</v>
      </c>
      <c r="J7942" s="6">
        <v>673.81</v>
      </c>
      <c r="K7942" s="5">
        <f t="shared" si="869"/>
        <v>12.128579999999998</v>
      </c>
      <c r="L7942" s="7">
        <v>3.02</v>
      </c>
      <c r="M7942" s="7">
        <v>1240</v>
      </c>
      <c r="N7942" s="3">
        <v>45588</v>
      </c>
      <c r="O7942" s="4" t="str">
        <f t="shared" si="870"/>
        <v>2024-10</v>
      </c>
      <c r="P7942" s="4" t="str">
        <f t="shared" si="871"/>
        <v>10</v>
      </c>
      <c r="Q7942" s="4" t="str">
        <f t="shared" si="872"/>
        <v>October</v>
      </c>
      <c r="R7942" s="30" t="str">
        <f t="shared" si="873"/>
        <v>23</v>
      </c>
      <c r="W7942" t="str">
        <f t="shared" si="874"/>
        <v>ok</v>
      </c>
    </row>
    <row r="7943" spans="1:23" x14ac:dyDescent="0.3">
      <c r="A7943" t="s">
        <v>7985</v>
      </c>
      <c r="B7943" t="s">
        <v>23</v>
      </c>
      <c r="C7943" t="s">
        <v>24</v>
      </c>
      <c r="D7943" t="s">
        <v>25</v>
      </c>
      <c r="E7943" t="s">
        <v>20</v>
      </c>
      <c r="F7943" t="s">
        <v>38</v>
      </c>
      <c r="G7943" s="5">
        <v>5721.69</v>
      </c>
      <c r="H7943" s="5">
        <f t="shared" si="868"/>
        <v>102.99041999999999</v>
      </c>
      <c r="I7943" s="6">
        <v>3</v>
      </c>
      <c r="J7943" s="6">
        <v>17165.07</v>
      </c>
      <c r="K7943" s="5">
        <f t="shared" si="869"/>
        <v>308.97125999999997</v>
      </c>
      <c r="L7943" s="7">
        <v>3.97</v>
      </c>
      <c r="M7943" s="7">
        <v>2118</v>
      </c>
      <c r="N7943" s="3">
        <v>45620</v>
      </c>
      <c r="O7943" s="4" t="str">
        <f t="shared" si="870"/>
        <v>2024-11</v>
      </c>
      <c r="P7943" s="4" t="str">
        <f t="shared" si="871"/>
        <v>11</v>
      </c>
      <c r="Q7943" s="4" t="str">
        <f t="shared" si="872"/>
        <v>November</v>
      </c>
      <c r="R7943" s="30" t="str">
        <f t="shared" si="873"/>
        <v>24</v>
      </c>
      <c r="W7943" t="str">
        <f t="shared" si="874"/>
        <v>ok</v>
      </c>
    </row>
    <row r="7944" spans="1:23" x14ac:dyDescent="0.3">
      <c r="A7944" t="s">
        <v>7986</v>
      </c>
      <c r="B7944" t="s">
        <v>47</v>
      </c>
      <c r="C7944" t="s">
        <v>12</v>
      </c>
      <c r="D7944" t="s">
        <v>48</v>
      </c>
      <c r="E7944" t="s">
        <v>14</v>
      </c>
      <c r="F7944" t="s">
        <v>60</v>
      </c>
      <c r="G7944" s="5">
        <v>9765.7000000000007</v>
      </c>
      <c r="H7944" s="5">
        <f t="shared" si="868"/>
        <v>175.7826</v>
      </c>
      <c r="I7944" s="6">
        <v>1</v>
      </c>
      <c r="J7944" s="6">
        <v>9765.7000000000007</v>
      </c>
      <c r="K7944" s="5">
        <f t="shared" si="869"/>
        <v>175.7826</v>
      </c>
      <c r="L7944" s="7">
        <v>3.57</v>
      </c>
      <c r="M7944" s="7">
        <v>3708</v>
      </c>
      <c r="N7944" s="3">
        <v>45473</v>
      </c>
      <c r="O7944" s="4" t="str">
        <f t="shared" si="870"/>
        <v>2024-06</v>
      </c>
      <c r="P7944" s="4" t="str">
        <f t="shared" si="871"/>
        <v>06</v>
      </c>
      <c r="Q7944" s="4" t="str">
        <f t="shared" si="872"/>
        <v>June</v>
      </c>
      <c r="R7944" s="30" t="str">
        <f t="shared" si="873"/>
        <v>30</v>
      </c>
      <c r="W7944" t="str">
        <f t="shared" si="874"/>
        <v>ok</v>
      </c>
    </row>
    <row r="7945" spans="1:23" x14ac:dyDescent="0.3">
      <c r="A7945" t="s">
        <v>7987</v>
      </c>
      <c r="B7945" t="s">
        <v>51</v>
      </c>
      <c r="C7945" t="s">
        <v>29</v>
      </c>
      <c r="D7945" t="s">
        <v>52</v>
      </c>
      <c r="E7945" t="s">
        <v>45</v>
      </c>
      <c r="F7945" t="s">
        <v>26</v>
      </c>
      <c r="G7945" s="5">
        <v>12222.97</v>
      </c>
      <c r="H7945" s="5">
        <f t="shared" si="868"/>
        <v>220.01345999999998</v>
      </c>
      <c r="I7945" s="6">
        <v>3</v>
      </c>
      <c r="J7945" s="6">
        <v>36668.910000000003</v>
      </c>
      <c r="K7945" s="5">
        <f t="shared" si="869"/>
        <v>660.04037999999991</v>
      </c>
      <c r="L7945" s="7">
        <v>4.3</v>
      </c>
      <c r="M7945" s="7">
        <v>4383</v>
      </c>
      <c r="N7945" s="3">
        <v>45525</v>
      </c>
      <c r="O7945" s="4" t="str">
        <f t="shared" si="870"/>
        <v>2024-08</v>
      </c>
      <c r="P7945" s="4" t="str">
        <f t="shared" si="871"/>
        <v>08</v>
      </c>
      <c r="Q7945" s="4" t="str">
        <f t="shared" si="872"/>
        <v>August</v>
      </c>
      <c r="R7945" s="30" t="str">
        <f t="shared" si="873"/>
        <v>21</v>
      </c>
      <c r="W7945" t="str">
        <f t="shared" si="874"/>
        <v>ok</v>
      </c>
    </row>
    <row r="7946" spans="1:23" x14ac:dyDescent="0.3">
      <c r="A7946" t="s">
        <v>7988</v>
      </c>
      <c r="B7946" t="s">
        <v>11</v>
      </c>
      <c r="C7946" t="s">
        <v>12</v>
      </c>
      <c r="D7946" t="s">
        <v>13</v>
      </c>
      <c r="E7946" t="s">
        <v>14</v>
      </c>
      <c r="F7946" t="s">
        <v>21</v>
      </c>
      <c r="G7946" s="5">
        <v>8961.4699999999993</v>
      </c>
      <c r="H7946" s="5">
        <f t="shared" si="868"/>
        <v>161.30645999999999</v>
      </c>
      <c r="I7946" s="6">
        <v>1</v>
      </c>
      <c r="J7946" s="6">
        <v>8961.4699999999993</v>
      </c>
      <c r="K7946" s="5">
        <f t="shared" si="869"/>
        <v>161.30645999999999</v>
      </c>
      <c r="L7946" s="7">
        <v>1.29</v>
      </c>
      <c r="M7946" s="7">
        <v>128</v>
      </c>
      <c r="N7946" s="3">
        <v>45622</v>
      </c>
      <c r="O7946" s="4" t="str">
        <f t="shared" si="870"/>
        <v>2024-11</v>
      </c>
      <c r="P7946" s="4" t="str">
        <f t="shared" si="871"/>
        <v>11</v>
      </c>
      <c r="Q7946" s="4" t="str">
        <f t="shared" si="872"/>
        <v>November</v>
      </c>
      <c r="R7946" s="30" t="str">
        <f t="shared" si="873"/>
        <v>26</v>
      </c>
      <c r="W7946" t="str">
        <f t="shared" si="874"/>
        <v>ok</v>
      </c>
    </row>
    <row r="7947" spans="1:23" x14ac:dyDescent="0.3">
      <c r="A7947" t="s">
        <v>7989</v>
      </c>
      <c r="B7947" t="s">
        <v>47</v>
      </c>
      <c r="C7947" t="s">
        <v>12</v>
      </c>
      <c r="D7947" t="s">
        <v>48</v>
      </c>
      <c r="E7947" t="s">
        <v>14</v>
      </c>
      <c r="F7947" t="s">
        <v>21</v>
      </c>
      <c r="G7947" s="5">
        <v>17103.330000000002</v>
      </c>
      <c r="H7947" s="5">
        <f t="shared" si="868"/>
        <v>307.85993999999999</v>
      </c>
      <c r="I7947" s="6">
        <v>2</v>
      </c>
      <c r="J7947" s="6">
        <v>34206.660000000003</v>
      </c>
      <c r="K7947" s="5">
        <f t="shared" si="869"/>
        <v>615.71987999999999</v>
      </c>
      <c r="L7947" s="7">
        <v>3.41</v>
      </c>
      <c r="M7947" s="7">
        <v>1567</v>
      </c>
      <c r="N7947" s="3">
        <v>45351</v>
      </c>
      <c r="O7947" s="4" t="str">
        <f t="shared" si="870"/>
        <v>2024-02</v>
      </c>
      <c r="P7947" s="4" t="str">
        <f t="shared" si="871"/>
        <v>02</v>
      </c>
      <c r="Q7947" s="4" t="str">
        <f t="shared" si="872"/>
        <v>February</v>
      </c>
      <c r="R7947" s="30" t="str">
        <f t="shared" si="873"/>
        <v>29</v>
      </c>
      <c r="W7947" t="str">
        <f t="shared" si="874"/>
        <v>ok</v>
      </c>
    </row>
    <row r="7948" spans="1:23" x14ac:dyDescent="0.3">
      <c r="A7948" t="s">
        <v>7990</v>
      </c>
      <c r="B7948" t="s">
        <v>28</v>
      </c>
      <c r="C7948" t="s">
        <v>29</v>
      </c>
      <c r="D7948" t="s">
        <v>30</v>
      </c>
      <c r="E7948" t="s">
        <v>45</v>
      </c>
      <c r="F7948" t="s">
        <v>31</v>
      </c>
      <c r="G7948" s="5">
        <v>19758.37</v>
      </c>
      <c r="H7948" s="5">
        <f t="shared" si="868"/>
        <v>355.65065999999996</v>
      </c>
      <c r="I7948" s="6">
        <v>1</v>
      </c>
      <c r="J7948" s="6">
        <v>19758.37</v>
      </c>
      <c r="K7948" s="5">
        <f t="shared" si="869"/>
        <v>355.65065999999996</v>
      </c>
      <c r="L7948" s="7">
        <v>1.31</v>
      </c>
      <c r="M7948" s="7">
        <v>48</v>
      </c>
      <c r="N7948" s="3">
        <v>45570</v>
      </c>
      <c r="O7948" s="4" t="str">
        <f t="shared" si="870"/>
        <v>2024-10</v>
      </c>
      <c r="P7948" s="4" t="str">
        <f t="shared" si="871"/>
        <v>10</v>
      </c>
      <c r="Q7948" s="4" t="str">
        <f t="shared" si="872"/>
        <v>October</v>
      </c>
      <c r="R7948" s="30" t="str">
        <f t="shared" si="873"/>
        <v>05</v>
      </c>
      <c r="W7948" t="str">
        <f t="shared" si="874"/>
        <v>ok</v>
      </c>
    </row>
    <row r="7949" spans="1:23" x14ac:dyDescent="0.3">
      <c r="A7949" t="s">
        <v>7991</v>
      </c>
      <c r="B7949" t="s">
        <v>47</v>
      </c>
      <c r="C7949" t="s">
        <v>12</v>
      </c>
      <c r="D7949" t="s">
        <v>48</v>
      </c>
      <c r="E7949" t="s">
        <v>14</v>
      </c>
      <c r="F7949" t="s">
        <v>21</v>
      </c>
      <c r="G7949" s="5">
        <v>9962.91</v>
      </c>
      <c r="H7949" s="5">
        <f t="shared" si="868"/>
        <v>179.33237999999997</v>
      </c>
      <c r="I7949" s="6">
        <v>4</v>
      </c>
      <c r="J7949" s="6">
        <v>39851.64</v>
      </c>
      <c r="K7949" s="5">
        <f t="shared" si="869"/>
        <v>717.32951999999989</v>
      </c>
      <c r="L7949" s="7">
        <v>3.65</v>
      </c>
      <c r="M7949" s="7">
        <v>4554</v>
      </c>
      <c r="N7949" s="3">
        <v>45499</v>
      </c>
      <c r="O7949" s="4" t="str">
        <f t="shared" si="870"/>
        <v>2024-07</v>
      </c>
      <c r="P7949" s="4" t="str">
        <f t="shared" si="871"/>
        <v>07</v>
      </c>
      <c r="Q7949" s="4" t="str">
        <f t="shared" si="872"/>
        <v>July</v>
      </c>
      <c r="R7949" s="30" t="str">
        <f t="shared" si="873"/>
        <v>26</v>
      </c>
      <c r="W7949" t="str">
        <f t="shared" si="874"/>
        <v>ok</v>
      </c>
    </row>
    <row r="7950" spans="1:23" x14ac:dyDescent="0.3">
      <c r="A7950" t="s">
        <v>7992</v>
      </c>
      <c r="B7950" t="s">
        <v>63</v>
      </c>
      <c r="C7950" t="s">
        <v>18</v>
      </c>
      <c r="D7950" t="s">
        <v>64</v>
      </c>
      <c r="E7950" t="s">
        <v>14</v>
      </c>
      <c r="F7950" t="s">
        <v>31</v>
      </c>
      <c r="G7950" s="5">
        <v>17006.13</v>
      </c>
      <c r="H7950" s="5">
        <f t="shared" si="868"/>
        <v>306.11034000000001</v>
      </c>
      <c r="I7950" s="6">
        <v>3</v>
      </c>
      <c r="J7950" s="6">
        <v>51018.39</v>
      </c>
      <c r="K7950" s="5">
        <f t="shared" si="869"/>
        <v>918.33102000000008</v>
      </c>
      <c r="L7950" s="7">
        <v>3.76</v>
      </c>
      <c r="M7950" s="7">
        <v>902</v>
      </c>
      <c r="N7950" s="3">
        <v>45605</v>
      </c>
      <c r="O7950" s="4" t="str">
        <f t="shared" si="870"/>
        <v>2024-11</v>
      </c>
      <c r="P7950" s="4" t="str">
        <f t="shared" si="871"/>
        <v>11</v>
      </c>
      <c r="Q7950" s="4" t="str">
        <f t="shared" si="872"/>
        <v>November</v>
      </c>
      <c r="R7950" s="30" t="str">
        <f t="shared" si="873"/>
        <v>09</v>
      </c>
      <c r="W7950" t="str">
        <f t="shared" si="874"/>
        <v>ok</v>
      </c>
    </row>
    <row r="7951" spans="1:23" x14ac:dyDescent="0.3">
      <c r="A7951" t="s">
        <v>7993</v>
      </c>
      <c r="B7951" t="s">
        <v>11</v>
      </c>
      <c r="C7951" t="s">
        <v>12</v>
      </c>
      <c r="D7951" t="s">
        <v>13</v>
      </c>
      <c r="E7951" t="s">
        <v>14</v>
      </c>
      <c r="F7951" t="s">
        <v>31</v>
      </c>
      <c r="G7951" s="5">
        <v>14601.97</v>
      </c>
      <c r="H7951" s="5">
        <f t="shared" si="868"/>
        <v>262.83545999999996</v>
      </c>
      <c r="I7951" s="6">
        <v>3</v>
      </c>
      <c r="J7951" s="6">
        <v>43805.91</v>
      </c>
      <c r="K7951" s="5">
        <f t="shared" si="869"/>
        <v>788.50637999999981</v>
      </c>
      <c r="L7951" s="7">
        <v>2.98</v>
      </c>
      <c r="M7951" s="7">
        <v>4602</v>
      </c>
      <c r="N7951" s="3">
        <v>45614</v>
      </c>
      <c r="O7951" s="4" t="str">
        <f t="shared" si="870"/>
        <v>2024-11</v>
      </c>
      <c r="P7951" s="4" t="str">
        <f t="shared" si="871"/>
        <v>11</v>
      </c>
      <c r="Q7951" s="4" t="str">
        <f t="shared" si="872"/>
        <v>November</v>
      </c>
      <c r="R7951" s="30" t="str">
        <f t="shared" si="873"/>
        <v>18</v>
      </c>
      <c r="W7951" t="str">
        <f t="shared" si="874"/>
        <v>ok</v>
      </c>
    </row>
    <row r="7952" spans="1:23" x14ac:dyDescent="0.3">
      <c r="A7952" t="s">
        <v>7994</v>
      </c>
      <c r="B7952" t="s">
        <v>47</v>
      </c>
      <c r="C7952" t="s">
        <v>12</v>
      </c>
      <c r="D7952" t="s">
        <v>48</v>
      </c>
      <c r="E7952" t="s">
        <v>45</v>
      </c>
      <c r="F7952" t="s">
        <v>31</v>
      </c>
      <c r="G7952" s="5">
        <v>3813.65</v>
      </c>
      <c r="H7952" s="5">
        <f t="shared" si="868"/>
        <v>68.645699999999991</v>
      </c>
      <c r="I7952" s="6">
        <v>3</v>
      </c>
      <c r="J7952" s="6">
        <v>11440.95</v>
      </c>
      <c r="K7952" s="5">
        <f t="shared" si="869"/>
        <v>205.93709999999999</v>
      </c>
      <c r="L7952" s="7">
        <v>4.18</v>
      </c>
      <c r="M7952" s="7">
        <v>4446</v>
      </c>
      <c r="N7952" s="3">
        <v>45298</v>
      </c>
      <c r="O7952" s="4" t="str">
        <f t="shared" si="870"/>
        <v>2024-01</v>
      </c>
      <c r="P7952" s="4" t="str">
        <f t="shared" si="871"/>
        <v>01</v>
      </c>
      <c r="Q7952" s="4" t="str">
        <f t="shared" si="872"/>
        <v>January</v>
      </c>
      <c r="R7952" s="30" t="str">
        <f t="shared" si="873"/>
        <v>07</v>
      </c>
      <c r="W7952" t="str">
        <f t="shared" si="874"/>
        <v>ok</v>
      </c>
    </row>
    <row r="7953" spans="1:23" x14ac:dyDescent="0.3">
      <c r="A7953" t="s">
        <v>7995</v>
      </c>
      <c r="B7953" t="s">
        <v>23</v>
      </c>
      <c r="C7953" t="s">
        <v>24</v>
      </c>
      <c r="D7953" t="s">
        <v>25</v>
      </c>
      <c r="E7953" t="s">
        <v>20</v>
      </c>
      <c r="F7953" t="s">
        <v>31</v>
      </c>
      <c r="G7953" s="5">
        <v>8355.5300000000007</v>
      </c>
      <c r="H7953" s="5">
        <f t="shared" si="868"/>
        <v>150.39954</v>
      </c>
      <c r="I7953" s="6">
        <v>3</v>
      </c>
      <c r="J7953" s="6">
        <v>25066.59</v>
      </c>
      <c r="K7953" s="5">
        <f t="shared" si="869"/>
        <v>451.19862000000001</v>
      </c>
      <c r="L7953" s="7">
        <v>1.03</v>
      </c>
      <c r="M7953" s="7">
        <v>1222</v>
      </c>
      <c r="N7953" s="3">
        <v>45474</v>
      </c>
      <c r="O7953" s="4" t="str">
        <f t="shared" si="870"/>
        <v>2024-07</v>
      </c>
      <c r="P7953" s="4" t="str">
        <f t="shared" si="871"/>
        <v>07</v>
      </c>
      <c r="Q7953" s="4" t="str">
        <f t="shared" si="872"/>
        <v>July</v>
      </c>
      <c r="R7953" s="30" t="str">
        <f t="shared" si="873"/>
        <v>01</v>
      </c>
      <c r="W7953" t="str">
        <f t="shared" si="874"/>
        <v>ok</v>
      </c>
    </row>
    <row r="7954" spans="1:23" x14ac:dyDescent="0.3">
      <c r="A7954" t="s">
        <v>7996</v>
      </c>
      <c r="B7954" t="s">
        <v>23</v>
      </c>
      <c r="C7954" t="s">
        <v>24</v>
      </c>
      <c r="D7954" t="s">
        <v>25</v>
      </c>
      <c r="E7954" t="s">
        <v>14</v>
      </c>
      <c r="F7954" t="s">
        <v>26</v>
      </c>
      <c r="G7954" s="5">
        <v>5162.6000000000004</v>
      </c>
      <c r="H7954" s="5">
        <f t="shared" si="868"/>
        <v>92.9268</v>
      </c>
      <c r="I7954" s="6">
        <v>3</v>
      </c>
      <c r="J7954" s="6">
        <v>15487.8</v>
      </c>
      <c r="K7954" s="5">
        <f t="shared" si="869"/>
        <v>278.78039999999999</v>
      </c>
      <c r="L7954" s="7">
        <v>2.23</v>
      </c>
      <c r="M7954" s="7">
        <v>408</v>
      </c>
      <c r="N7954" s="3">
        <v>45448</v>
      </c>
      <c r="O7954" s="4" t="str">
        <f t="shared" si="870"/>
        <v>2024-06</v>
      </c>
      <c r="P7954" s="4" t="str">
        <f t="shared" si="871"/>
        <v>06</v>
      </c>
      <c r="Q7954" s="4" t="str">
        <f t="shared" si="872"/>
        <v>June</v>
      </c>
      <c r="R7954" s="30" t="str">
        <f t="shared" si="873"/>
        <v>05</v>
      </c>
      <c r="W7954" t="str">
        <f t="shared" si="874"/>
        <v>ok</v>
      </c>
    </row>
    <row r="7955" spans="1:23" x14ac:dyDescent="0.3">
      <c r="A7955" t="s">
        <v>7997</v>
      </c>
      <c r="B7955" t="s">
        <v>28</v>
      </c>
      <c r="C7955" t="s">
        <v>29</v>
      </c>
      <c r="D7955" t="s">
        <v>30</v>
      </c>
      <c r="E7955" t="s">
        <v>45</v>
      </c>
      <c r="F7955" t="s">
        <v>60</v>
      </c>
      <c r="G7955" s="5">
        <v>5483.44</v>
      </c>
      <c r="H7955" s="5">
        <f t="shared" si="868"/>
        <v>98.701919999999987</v>
      </c>
      <c r="I7955" s="6">
        <v>3</v>
      </c>
      <c r="J7955" s="6">
        <v>16450.32</v>
      </c>
      <c r="K7955" s="5">
        <f t="shared" si="869"/>
        <v>296.10575999999998</v>
      </c>
      <c r="L7955" s="7">
        <v>1.3</v>
      </c>
      <c r="M7955" s="7">
        <v>2949</v>
      </c>
      <c r="N7955" s="3">
        <v>45376</v>
      </c>
      <c r="O7955" s="4" t="str">
        <f t="shared" si="870"/>
        <v>2024-03</v>
      </c>
      <c r="P7955" s="4" t="str">
        <f t="shared" si="871"/>
        <v>03</v>
      </c>
      <c r="Q7955" s="4" t="str">
        <f t="shared" si="872"/>
        <v>March</v>
      </c>
      <c r="R7955" s="30" t="str">
        <f t="shared" si="873"/>
        <v>25</v>
      </c>
      <c r="W7955" t="str">
        <f t="shared" si="874"/>
        <v>ok</v>
      </c>
    </row>
    <row r="7956" spans="1:23" x14ac:dyDescent="0.3">
      <c r="A7956" t="s">
        <v>7998</v>
      </c>
      <c r="B7956" t="s">
        <v>47</v>
      </c>
      <c r="C7956" t="s">
        <v>12</v>
      </c>
      <c r="D7956" t="s">
        <v>48</v>
      </c>
      <c r="E7956" t="s">
        <v>20</v>
      </c>
      <c r="F7956" t="s">
        <v>26</v>
      </c>
      <c r="G7956" s="5">
        <v>14386.11</v>
      </c>
      <c r="H7956" s="5">
        <f t="shared" si="868"/>
        <v>258.94997999999998</v>
      </c>
      <c r="I7956" s="6">
        <v>5</v>
      </c>
      <c r="J7956" s="6">
        <v>71930.55</v>
      </c>
      <c r="K7956" s="5">
        <f t="shared" si="869"/>
        <v>1294.7498999999998</v>
      </c>
      <c r="L7956" s="7">
        <v>2.66</v>
      </c>
      <c r="M7956" s="7">
        <v>1508</v>
      </c>
      <c r="N7956" s="3">
        <v>45397</v>
      </c>
      <c r="O7956" s="4" t="str">
        <f t="shared" si="870"/>
        <v>2024-04</v>
      </c>
      <c r="P7956" s="4" t="str">
        <f t="shared" si="871"/>
        <v>04</v>
      </c>
      <c r="Q7956" s="4" t="str">
        <f t="shared" si="872"/>
        <v>April</v>
      </c>
      <c r="R7956" s="30" t="str">
        <f t="shared" si="873"/>
        <v>15</v>
      </c>
      <c r="W7956" t="str">
        <f t="shared" si="874"/>
        <v>ok</v>
      </c>
    </row>
    <row r="7957" spans="1:23" x14ac:dyDescent="0.3">
      <c r="A7957" t="s">
        <v>7999</v>
      </c>
      <c r="B7957" t="s">
        <v>41</v>
      </c>
      <c r="C7957" t="s">
        <v>42</v>
      </c>
      <c r="D7957" t="s">
        <v>43</v>
      </c>
      <c r="E7957" t="s">
        <v>20</v>
      </c>
      <c r="F7957" t="s">
        <v>26</v>
      </c>
      <c r="G7957" s="5">
        <v>10772.54</v>
      </c>
      <c r="H7957" s="5">
        <f t="shared" si="868"/>
        <v>193.90572</v>
      </c>
      <c r="I7957" s="6">
        <v>1</v>
      </c>
      <c r="J7957" s="6">
        <v>10772.54</v>
      </c>
      <c r="K7957" s="5">
        <f t="shared" si="869"/>
        <v>193.90572</v>
      </c>
      <c r="L7957" s="7">
        <v>2.2000000000000002</v>
      </c>
      <c r="M7957" s="7">
        <v>4292</v>
      </c>
      <c r="N7957" s="3">
        <v>45513</v>
      </c>
      <c r="O7957" s="4" t="str">
        <f t="shared" si="870"/>
        <v>2024-08</v>
      </c>
      <c r="P7957" s="4" t="str">
        <f t="shared" si="871"/>
        <v>08</v>
      </c>
      <c r="Q7957" s="4" t="str">
        <f t="shared" si="872"/>
        <v>August</v>
      </c>
      <c r="R7957" s="30" t="str">
        <f t="shared" si="873"/>
        <v>09</v>
      </c>
      <c r="W7957" t="str">
        <f t="shared" si="874"/>
        <v>ok</v>
      </c>
    </row>
    <row r="7958" spans="1:23" x14ac:dyDescent="0.3">
      <c r="A7958" t="s">
        <v>8000</v>
      </c>
      <c r="B7958" t="s">
        <v>63</v>
      </c>
      <c r="C7958" t="s">
        <v>18</v>
      </c>
      <c r="D7958" t="s">
        <v>64</v>
      </c>
      <c r="E7958" t="s">
        <v>14</v>
      </c>
      <c r="F7958" t="s">
        <v>15</v>
      </c>
      <c r="G7958" s="5">
        <v>14043.77</v>
      </c>
      <c r="H7958" s="5">
        <f t="shared" si="868"/>
        <v>252.78785999999999</v>
      </c>
      <c r="I7958" s="6">
        <v>4</v>
      </c>
      <c r="J7958" s="6">
        <v>56175.08</v>
      </c>
      <c r="K7958" s="5">
        <f t="shared" si="869"/>
        <v>1011.15144</v>
      </c>
      <c r="L7958" s="7">
        <v>3.19</v>
      </c>
      <c r="M7958" s="7">
        <v>3082</v>
      </c>
      <c r="N7958" s="3">
        <v>45420</v>
      </c>
      <c r="O7958" s="4" t="str">
        <f t="shared" si="870"/>
        <v>2024-05</v>
      </c>
      <c r="P7958" s="4" t="str">
        <f t="shared" si="871"/>
        <v>05</v>
      </c>
      <c r="Q7958" s="4" t="str">
        <f t="shared" si="872"/>
        <v>May</v>
      </c>
      <c r="R7958" s="30" t="str">
        <f t="shared" si="873"/>
        <v>08</v>
      </c>
      <c r="W7958" t="str">
        <f t="shared" si="874"/>
        <v>ok</v>
      </c>
    </row>
    <row r="7959" spans="1:23" x14ac:dyDescent="0.3">
      <c r="A7959" t="s">
        <v>8001</v>
      </c>
      <c r="B7959" t="s">
        <v>36</v>
      </c>
      <c r="C7959" t="s">
        <v>18</v>
      </c>
      <c r="D7959" t="s">
        <v>37</v>
      </c>
      <c r="E7959" t="s">
        <v>14</v>
      </c>
      <c r="F7959" t="s">
        <v>38</v>
      </c>
      <c r="G7959" s="5">
        <v>19190.150000000001</v>
      </c>
      <c r="H7959" s="5">
        <f t="shared" si="868"/>
        <v>345.42270000000002</v>
      </c>
      <c r="I7959" s="6">
        <v>3</v>
      </c>
      <c r="J7959" s="6">
        <v>57570.45</v>
      </c>
      <c r="K7959" s="5">
        <f t="shared" si="869"/>
        <v>1036.2681</v>
      </c>
      <c r="L7959" s="7">
        <v>2.16</v>
      </c>
      <c r="M7959" s="7">
        <v>1452</v>
      </c>
      <c r="N7959" s="3">
        <v>45378</v>
      </c>
      <c r="O7959" s="4" t="str">
        <f t="shared" si="870"/>
        <v>2024-03</v>
      </c>
      <c r="P7959" s="4" t="str">
        <f t="shared" si="871"/>
        <v>03</v>
      </c>
      <c r="Q7959" s="4" t="str">
        <f t="shared" si="872"/>
        <v>March</v>
      </c>
      <c r="R7959" s="30" t="str">
        <f t="shared" si="873"/>
        <v>27</v>
      </c>
      <c r="W7959" t="str">
        <f t="shared" si="874"/>
        <v>ok</v>
      </c>
    </row>
    <row r="7960" spans="1:23" x14ac:dyDescent="0.3">
      <c r="A7960" t="s">
        <v>8002</v>
      </c>
      <c r="B7960" t="s">
        <v>11</v>
      </c>
      <c r="C7960" t="s">
        <v>12</v>
      </c>
      <c r="D7960" t="s">
        <v>13</v>
      </c>
      <c r="E7960" t="s">
        <v>45</v>
      </c>
      <c r="F7960" t="s">
        <v>38</v>
      </c>
      <c r="G7960" s="5">
        <v>4556.76</v>
      </c>
      <c r="H7960" s="5">
        <f t="shared" si="868"/>
        <v>82.021680000000003</v>
      </c>
      <c r="I7960" s="6">
        <v>1</v>
      </c>
      <c r="J7960" s="6">
        <v>4556.76</v>
      </c>
      <c r="K7960" s="5">
        <f t="shared" si="869"/>
        <v>82.021680000000003</v>
      </c>
      <c r="L7960" s="7">
        <v>4.43</v>
      </c>
      <c r="M7960" s="7">
        <v>4340</v>
      </c>
      <c r="N7960" s="3">
        <v>45424</v>
      </c>
      <c r="O7960" s="4" t="str">
        <f t="shared" si="870"/>
        <v>2024-05</v>
      </c>
      <c r="P7960" s="4" t="str">
        <f t="shared" si="871"/>
        <v>05</v>
      </c>
      <c r="Q7960" s="4" t="str">
        <f t="shared" si="872"/>
        <v>May</v>
      </c>
      <c r="R7960" s="30" t="str">
        <f t="shared" si="873"/>
        <v>12</v>
      </c>
      <c r="W7960" t="str">
        <f t="shared" si="874"/>
        <v>ok</v>
      </c>
    </row>
    <row r="7961" spans="1:23" x14ac:dyDescent="0.3">
      <c r="A7961" t="s">
        <v>8003</v>
      </c>
      <c r="B7961" t="s">
        <v>36</v>
      </c>
      <c r="C7961" t="s">
        <v>18</v>
      </c>
      <c r="D7961" t="s">
        <v>37</v>
      </c>
      <c r="E7961" t="s">
        <v>20</v>
      </c>
      <c r="F7961" t="s">
        <v>15</v>
      </c>
      <c r="G7961" s="5">
        <v>5504.52</v>
      </c>
      <c r="H7961" s="5">
        <f t="shared" si="868"/>
        <v>99.081360000000004</v>
      </c>
      <c r="I7961" s="6">
        <v>2</v>
      </c>
      <c r="J7961" s="6">
        <v>11009.04</v>
      </c>
      <c r="K7961" s="5">
        <f t="shared" si="869"/>
        <v>198.16272000000001</v>
      </c>
      <c r="L7961" s="7">
        <v>2.35</v>
      </c>
      <c r="M7961" s="7">
        <v>3519</v>
      </c>
      <c r="N7961" s="3">
        <v>45527</v>
      </c>
      <c r="O7961" s="4" t="str">
        <f t="shared" si="870"/>
        <v>2024-08</v>
      </c>
      <c r="P7961" s="4" t="str">
        <f t="shared" si="871"/>
        <v>08</v>
      </c>
      <c r="Q7961" s="4" t="str">
        <f t="shared" si="872"/>
        <v>August</v>
      </c>
      <c r="R7961" s="30" t="str">
        <f t="shared" si="873"/>
        <v>23</v>
      </c>
      <c r="W7961" t="str">
        <f t="shared" si="874"/>
        <v>ok</v>
      </c>
    </row>
    <row r="7962" spans="1:23" x14ac:dyDescent="0.3">
      <c r="A7962" t="s">
        <v>8004</v>
      </c>
      <c r="B7962" t="s">
        <v>28</v>
      </c>
      <c r="C7962" t="s">
        <v>29</v>
      </c>
      <c r="D7962" t="s">
        <v>30</v>
      </c>
      <c r="E7962" t="s">
        <v>14</v>
      </c>
      <c r="F7962" t="s">
        <v>60</v>
      </c>
      <c r="G7962" s="5">
        <v>12403.87</v>
      </c>
      <c r="H7962" s="5">
        <f t="shared" si="868"/>
        <v>223.26965999999999</v>
      </c>
      <c r="I7962" s="6">
        <v>3</v>
      </c>
      <c r="J7962" s="6">
        <v>37211.61</v>
      </c>
      <c r="K7962" s="5">
        <f t="shared" si="869"/>
        <v>669.80898000000002</v>
      </c>
      <c r="L7962" s="7">
        <v>3.48</v>
      </c>
      <c r="M7962" s="7">
        <v>951</v>
      </c>
      <c r="N7962" s="3">
        <v>45367</v>
      </c>
      <c r="O7962" s="4" t="str">
        <f t="shared" si="870"/>
        <v>2024-03</v>
      </c>
      <c r="P7962" s="4" t="str">
        <f t="shared" si="871"/>
        <v>03</v>
      </c>
      <c r="Q7962" s="4" t="str">
        <f t="shared" si="872"/>
        <v>March</v>
      </c>
      <c r="R7962" s="30" t="str">
        <f t="shared" si="873"/>
        <v>16</v>
      </c>
      <c r="W7962" t="str">
        <f t="shared" si="874"/>
        <v>ok</v>
      </c>
    </row>
    <row r="7963" spans="1:23" x14ac:dyDescent="0.3">
      <c r="A7963" t="s">
        <v>8005</v>
      </c>
      <c r="B7963" t="s">
        <v>33</v>
      </c>
      <c r="C7963" t="s">
        <v>12</v>
      </c>
      <c r="D7963" t="s">
        <v>34</v>
      </c>
      <c r="E7963" t="s">
        <v>45</v>
      </c>
      <c r="F7963" t="s">
        <v>15</v>
      </c>
      <c r="G7963" s="5">
        <v>15278.61</v>
      </c>
      <c r="H7963" s="5">
        <f t="shared" si="868"/>
        <v>275.01497999999998</v>
      </c>
      <c r="I7963" s="6">
        <v>4</v>
      </c>
      <c r="J7963" s="6">
        <v>61114.44</v>
      </c>
      <c r="K7963" s="5">
        <f t="shared" si="869"/>
        <v>1100.0599199999999</v>
      </c>
      <c r="L7963" s="7">
        <v>2.0499999999999998</v>
      </c>
      <c r="M7963" s="7">
        <v>2127</v>
      </c>
      <c r="N7963" s="3">
        <v>45616</v>
      </c>
      <c r="O7963" s="4" t="str">
        <f t="shared" si="870"/>
        <v>2024-11</v>
      </c>
      <c r="P7963" s="4" t="str">
        <f t="shared" si="871"/>
        <v>11</v>
      </c>
      <c r="Q7963" s="4" t="str">
        <f t="shared" si="872"/>
        <v>November</v>
      </c>
      <c r="R7963" s="30" t="str">
        <f t="shared" si="873"/>
        <v>20</v>
      </c>
      <c r="W7963" t="str">
        <f t="shared" si="874"/>
        <v>ok</v>
      </c>
    </row>
    <row r="7964" spans="1:23" x14ac:dyDescent="0.3">
      <c r="A7964" t="s">
        <v>8006</v>
      </c>
      <c r="B7964" t="s">
        <v>23</v>
      </c>
      <c r="C7964" t="s">
        <v>24</v>
      </c>
      <c r="D7964" t="s">
        <v>25</v>
      </c>
      <c r="E7964" t="s">
        <v>20</v>
      </c>
      <c r="F7964" t="s">
        <v>21</v>
      </c>
      <c r="G7964" s="5">
        <v>123.14</v>
      </c>
      <c r="H7964" s="5">
        <f t="shared" si="868"/>
        <v>2.21652</v>
      </c>
      <c r="I7964" s="6">
        <v>4</v>
      </c>
      <c r="J7964" s="6">
        <v>492.56</v>
      </c>
      <c r="K7964" s="5">
        <f t="shared" si="869"/>
        <v>8.8660800000000002</v>
      </c>
      <c r="L7964" s="7">
        <v>3.12</v>
      </c>
      <c r="M7964" s="7">
        <v>794</v>
      </c>
      <c r="N7964" s="3">
        <v>45493</v>
      </c>
      <c r="O7964" s="4" t="str">
        <f t="shared" si="870"/>
        <v>2024-07</v>
      </c>
      <c r="P7964" s="4" t="str">
        <f t="shared" si="871"/>
        <v>07</v>
      </c>
      <c r="Q7964" s="4" t="str">
        <f t="shared" si="872"/>
        <v>July</v>
      </c>
      <c r="R7964" s="30" t="str">
        <f t="shared" si="873"/>
        <v>20</v>
      </c>
      <c r="W7964" t="str">
        <f t="shared" si="874"/>
        <v>ok</v>
      </c>
    </row>
    <row r="7965" spans="1:23" x14ac:dyDescent="0.3">
      <c r="A7965" t="s">
        <v>8007</v>
      </c>
      <c r="B7965" t="s">
        <v>28</v>
      </c>
      <c r="C7965" t="s">
        <v>29</v>
      </c>
      <c r="D7965" t="s">
        <v>30</v>
      </c>
      <c r="E7965" t="s">
        <v>45</v>
      </c>
      <c r="F7965" t="s">
        <v>15</v>
      </c>
      <c r="G7965" s="5">
        <v>11216.25</v>
      </c>
      <c r="H7965" s="5">
        <f t="shared" si="868"/>
        <v>201.89249999999998</v>
      </c>
      <c r="I7965" s="6">
        <v>2</v>
      </c>
      <c r="J7965" s="6">
        <v>22432.5</v>
      </c>
      <c r="K7965" s="5">
        <f t="shared" si="869"/>
        <v>403.78499999999997</v>
      </c>
      <c r="L7965" s="7">
        <v>2.02</v>
      </c>
      <c r="M7965" s="7">
        <v>3680</v>
      </c>
      <c r="N7965" s="3">
        <v>45359</v>
      </c>
      <c r="O7965" s="4" t="str">
        <f t="shared" si="870"/>
        <v>2024-03</v>
      </c>
      <c r="P7965" s="4" t="str">
        <f t="shared" si="871"/>
        <v>03</v>
      </c>
      <c r="Q7965" s="4" t="str">
        <f t="shared" si="872"/>
        <v>March</v>
      </c>
      <c r="R7965" s="30" t="str">
        <f t="shared" si="873"/>
        <v>08</v>
      </c>
      <c r="W7965" t="str">
        <f t="shared" si="874"/>
        <v>ok</v>
      </c>
    </row>
    <row r="7966" spans="1:23" x14ac:dyDescent="0.3">
      <c r="A7966" t="s">
        <v>8008</v>
      </c>
      <c r="B7966" t="s">
        <v>47</v>
      </c>
      <c r="C7966" t="s">
        <v>12</v>
      </c>
      <c r="D7966" t="s">
        <v>48</v>
      </c>
      <c r="E7966" t="s">
        <v>45</v>
      </c>
      <c r="F7966" t="s">
        <v>60</v>
      </c>
      <c r="G7966" s="5">
        <v>16723.41</v>
      </c>
      <c r="H7966" s="5">
        <f t="shared" si="868"/>
        <v>301.02137999999997</v>
      </c>
      <c r="I7966" s="6">
        <v>5</v>
      </c>
      <c r="J7966" s="6">
        <v>83617.05</v>
      </c>
      <c r="K7966" s="5">
        <f t="shared" si="869"/>
        <v>1505.1068999999998</v>
      </c>
      <c r="L7966" s="7">
        <v>4.25</v>
      </c>
      <c r="M7966" s="7">
        <v>764</v>
      </c>
      <c r="N7966" s="3">
        <v>45311</v>
      </c>
      <c r="O7966" s="4" t="str">
        <f t="shared" si="870"/>
        <v>2024-01</v>
      </c>
      <c r="P7966" s="4" t="str">
        <f t="shared" si="871"/>
        <v>01</v>
      </c>
      <c r="Q7966" s="4" t="str">
        <f t="shared" si="872"/>
        <v>January</v>
      </c>
      <c r="R7966" s="30" t="str">
        <f t="shared" si="873"/>
        <v>20</v>
      </c>
      <c r="W7966" t="str">
        <f t="shared" si="874"/>
        <v>ok</v>
      </c>
    </row>
    <row r="7967" spans="1:23" x14ac:dyDescent="0.3">
      <c r="A7967" t="s">
        <v>8009</v>
      </c>
      <c r="B7967" t="s">
        <v>17</v>
      </c>
      <c r="C7967" t="s">
        <v>18</v>
      </c>
      <c r="D7967" t="s">
        <v>19</v>
      </c>
      <c r="E7967" t="s">
        <v>20</v>
      </c>
      <c r="F7967" t="s">
        <v>31</v>
      </c>
      <c r="G7967" s="5">
        <v>10076.469999999999</v>
      </c>
      <c r="H7967" s="5">
        <f t="shared" si="868"/>
        <v>181.37645999999998</v>
      </c>
      <c r="I7967" s="6">
        <v>1</v>
      </c>
      <c r="J7967" s="6">
        <v>10076.469999999999</v>
      </c>
      <c r="K7967" s="5">
        <f t="shared" si="869"/>
        <v>181.37645999999998</v>
      </c>
      <c r="L7967" s="7">
        <v>4.51</v>
      </c>
      <c r="M7967" s="7">
        <v>558</v>
      </c>
      <c r="N7967" s="3">
        <v>45599</v>
      </c>
      <c r="O7967" s="4" t="str">
        <f t="shared" si="870"/>
        <v>2024-11</v>
      </c>
      <c r="P7967" s="4" t="str">
        <f t="shared" si="871"/>
        <v>11</v>
      </c>
      <c r="Q7967" s="4" t="str">
        <f t="shared" si="872"/>
        <v>November</v>
      </c>
      <c r="R7967" s="30" t="str">
        <f t="shared" si="873"/>
        <v>03</v>
      </c>
      <c r="W7967" t="str">
        <f t="shared" si="874"/>
        <v>ok</v>
      </c>
    </row>
    <row r="7968" spans="1:23" x14ac:dyDescent="0.3">
      <c r="A7968" t="s">
        <v>8010</v>
      </c>
      <c r="B7968" t="s">
        <v>17</v>
      </c>
      <c r="C7968" t="s">
        <v>18</v>
      </c>
      <c r="D7968" t="s">
        <v>19</v>
      </c>
      <c r="E7968" t="s">
        <v>45</v>
      </c>
      <c r="F7968" t="s">
        <v>21</v>
      </c>
      <c r="G7968" s="5">
        <v>1725.69</v>
      </c>
      <c r="H7968" s="5">
        <f t="shared" si="868"/>
        <v>31.062419999999999</v>
      </c>
      <c r="I7968" s="6">
        <v>2</v>
      </c>
      <c r="J7968" s="6">
        <v>3451.38</v>
      </c>
      <c r="K7968" s="5">
        <f t="shared" si="869"/>
        <v>62.124839999999999</v>
      </c>
      <c r="L7968" s="7">
        <v>3.19</v>
      </c>
      <c r="M7968" s="7">
        <v>1338</v>
      </c>
      <c r="N7968" s="3">
        <v>45430</v>
      </c>
      <c r="O7968" s="4" t="str">
        <f t="shared" si="870"/>
        <v>2024-05</v>
      </c>
      <c r="P7968" s="4" t="str">
        <f t="shared" si="871"/>
        <v>05</v>
      </c>
      <c r="Q7968" s="4" t="str">
        <f t="shared" si="872"/>
        <v>May</v>
      </c>
      <c r="R7968" s="30" t="str">
        <f t="shared" si="873"/>
        <v>18</v>
      </c>
      <c r="W7968" t="str">
        <f t="shared" si="874"/>
        <v>ok</v>
      </c>
    </row>
    <row r="7969" spans="1:23" x14ac:dyDescent="0.3">
      <c r="A7969" t="s">
        <v>8011</v>
      </c>
      <c r="B7969" t="s">
        <v>33</v>
      </c>
      <c r="C7969" t="s">
        <v>12</v>
      </c>
      <c r="D7969" t="s">
        <v>34</v>
      </c>
      <c r="E7969" t="s">
        <v>45</v>
      </c>
      <c r="F7969" t="s">
        <v>15</v>
      </c>
      <c r="G7969" s="5">
        <v>3040.77</v>
      </c>
      <c r="H7969" s="5">
        <f t="shared" si="868"/>
        <v>54.733859999999993</v>
      </c>
      <c r="I7969" s="6">
        <v>5</v>
      </c>
      <c r="J7969" s="6">
        <v>15203.85</v>
      </c>
      <c r="K7969" s="5">
        <f t="shared" si="869"/>
        <v>273.66929999999996</v>
      </c>
      <c r="L7969" s="7">
        <v>4.4000000000000004</v>
      </c>
      <c r="M7969" s="7">
        <v>1636</v>
      </c>
      <c r="N7969" s="3">
        <v>45398</v>
      </c>
      <c r="O7969" s="4" t="str">
        <f t="shared" si="870"/>
        <v>2024-04</v>
      </c>
      <c r="P7969" s="4" t="str">
        <f t="shared" si="871"/>
        <v>04</v>
      </c>
      <c r="Q7969" s="4" t="str">
        <f t="shared" si="872"/>
        <v>April</v>
      </c>
      <c r="R7969" s="30" t="str">
        <f t="shared" si="873"/>
        <v>16</v>
      </c>
      <c r="W7969" t="str">
        <f t="shared" si="874"/>
        <v>ok</v>
      </c>
    </row>
    <row r="7970" spans="1:23" x14ac:dyDescent="0.3">
      <c r="A7970" t="s">
        <v>8012</v>
      </c>
      <c r="B7970" t="s">
        <v>23</v>
      </c>
      <c r="C7970" t="s">
        <v>24</v>
      </c>
      <c r="D7970" t="s">
        <v>25</v>
      </c>
      <c r="E7970" t="s">
        <v>20</v>
      </c>
      <c r="F7970" t="s">
        <v>38</v>
      </c>
      <c r="G7970" s="5">
        <v>4895.07</v>
      </c>
      <c r="H7970" s="5">
        <f t="shared" si="868"/>
        <v>88.111259999999987</v>
      </c>
      <c r="I7970" s="6">
        <v>1</v>
      </c>
      <c r="J7970" s="6">
        <v>4895.07</v>
      </c>
      <c r="K7970" s="5">
        <f t="shared" si="869"/>
        <v>88.111259999999987</v>
      </c>
      <c r="L7970" s="7">
        <v>1.79</v>
      </c>
      <c r="M7970" s="7">
        <v>1922</v>
      </c>
      <c r="N7970" s="3">
        <v>45603</v>
      </c>
      <c r="O7970" s="4" t="str">
        <f t="shared" si="870"/>
        <v>2024-11</v>
      </c>
      <c r="P7970" s="4" t="str">
        <f t="shared" si="871"/>
        <v>11</v>
      </c>
      <c r="Q7970" s="4" t="str">
        <f t="shared" si="872"/>
        <v>November</v>
      </c>
      <c r="R7970" s="30" t="str">
        <f t="shared" si="873"/>
        <v>07</v>
      </c>
      <c r="W7970" t="str">
        <f t="shared" si="874"/>
        <v>ok</v>
      </c>
    </row>
    <row r="7971" spans="1:23" x14ac:dyDescent="0.3">
      <c r="A7971" t="s">
        <v>8013</v>
      </c>
      <c r="B7971" t="s">
        <v>47</v>
      </c>
      <c r="C7971" t="s">
        <v>12</v>
      </c>
      <c r="D7971" t="s">
        <v>48</v>
      </c>
      <c r="E7971" t="s">
        <v>20</v>
      </c>
      <c r="F7971" t="s">
        <v>26</v>
      </c>
      <c r="G7971" s="5">
        <v>13309.84</v>
      </c>
      <c r="H7971" s="5">
        <f t="shared" si="868"/>
        <v>239.57711999999998</v>
      </c>
      <c r="I7971" s="6">
        <v>3</v>
      </c>
      <c r="J7971" s="6">
        <v>39929.519999999997</v>
      </c>
      <c r="K7971" s="5">
        <f t="shared" si="869"/>
        <v>718.73136</v>
      </c>
      <c r="L7971" s="7">
        <v>4.0199999999999996</v>
      </c>
      <c r="M7971" s="7">
        <v>1433</v>
      </c>
      <c r="N7971" s="3">
        <v>45478</v>
      </c>
      <c r="O7971" s="4" t="str">
        <f t="shared" si="870"/>
        <v>2024-07</v>
      </c>
      <c r="P7971" s="4" t="str">
        <f t="shared" si="871"/>
        <v>07</v>
      </c>
      <c r="Q7971" s="4" t="str">
        <f t="shared" si="872"/>
        <v>July</v>
      </c>
      <c r="R7971" s="30" t="str">
        <f t="shared" si="873"/>
        <v>05</v>
      </c>
      <c r="W7971" t="str">
        <f t="shared" si="874"/>
        <v>ok</v>
      </c>
    </row>
    <row r="7972" spans="1:23" x14ac:dyDescent="0.3">
      <c r="A7972" t="s">
        <v>8014</v>
      </c>
      <c r="B7972" t="s">
        <v>11</v>
      </c>
      <c r="C7972" t="s">
        <v>12</v>
      </c>
      <c r="D7972" t="s">
        <v>13</v>
      </c>
      <c r="E7972" t="s">
        <v>20</v>
      </c>
      <c r="F7972" t="s">
        <v>38</v>
      </c>
      <c r="G7972" s="5">
        <v>10595.78</v>
      </c>
      <c r="H7972" s="5">
        <f t="shared" si="868"/>
        <v>190.72404</v>
      </c>
      <c r="I7972" s="6">
        <v>3</v>
      </c>
      <c r="J7972" s="6">
        <v>31787.34</v>
      </c>
      <c r="K7972" s="5">
        <f t="shared" si="869"/>
        <v>572.17211999999995</v>
      </c>
      <c r="L7972" s="7">
        <v>2.99</v>
      </c>
      <c r="M7972" s="7">
        <v>3248</v>
      </c>
      <c r="N7972" s="3">
        <v>45407</v>
      </c>
      <c r="O7972" s="4" t="str">
        <f t="shared" si="870"/>
        <v>2024-04</v>
      </c>
      <c r="P7972" s="4" t="str">
        <f t="shared" si="871"/>
        <v>04</v>
      </c>
      <c r="Q7972" s="4" t="str">
        <f t="shared" si="872"/>
        <v>April</v>
      </c>
      <c r="R7972" s="30" t="str">
        <f t="shared" si="873"/>
        <v>25</v>
      </c>
      <c r="W7972" t="str">
        <f t="shared" si="874"/>
        <v>ok</v>
      </c>
    </row>
    <row r="7973" spans="1:23" x14ac:dyDescent="0.3">
      <c r="A7973" t="s">
        <v>8015</v>
      </c>
      <c r="B7973" t="s">
        <v>51</v>
      </c>
      <c r="C7973" t="s">
        <v>29</v>
      </c>
      <c r="D7973" t="s">
        <v>52</v>
      </c>
      <c r="E7973" t="s">
        <v>20</v>
      </c>
      <c r="F7973" t="s">
        <v>38</v>
      </c>
      <c r="G7973" s="5">
        <v>4309.3599999999997</v>
      </c>
      <c r="H7973" s="5">
        <f t="shared" si="868"/>
        <v>77.568479999999994</v>
      </c>
      <c r="I7973" s="6">
        <v>3</v>
      </c>
      <c r="J7973" s="6">
        <v>12928.08</v>
      </c>
      <c r="K7973" s="5">
        <f t="shared" si="869"/>
        <v>232.70543999999998</v>
      </c>
      <c r="L7973" s="7">
        <v>2.48</v>
      </c>
      <c r="M7973" s="7">
        <v>3589</v>
      </c>
      <c r="N7973" s="3">
        <v>45454</v>
      </c>
      <c r="O7973" s="4" t="str">
        <f t="shared" si="870"/>
        <v>2024-06</v>
      </c>
      <c r="P7973" s="4" t="str">
        <f t="shared" si="871"/>
        <v>06</v>
      </c>
      <c r="Q7973" s="4" t="str">
        <f t="shared" si="872"/>
        <v>June</v>
      </c>
      <c r="R7973" s="30" t="str">
        <f t="shared" si="873"/>
        <v>11</v>
      </c>
      <c r="W7973" t="str">
        <f t="shared" si="874"/>
        <v>ok</v>
      </c>
    </row>
    <row r="7974" spans="1:23" x14ac:dyDescent="0.3">
      <c r="A7974" t="s">
        <v>8016</v>
      </c>
      <c r="B7974" t="s">
        <v>11</v>
      </c>
      <c r="C7974" t="s">
        <v>12</v>
      </c>
      <c r="D7974" t="s">
        <v>13</v>
      </c>
      <c r="E7974" t="s">
        <v>20</v>
      </c>
      <c r="F7974" t="s">
        <v>21</v>
      </c>
      <c r="G7974" s="5">
        <v>17665.919999999998</v>
      </c>
      <c r="H7974" s="5">
        <f t="shared" si="868"/>
        <v>317.98655999999994</v>
      </c>
      <c r="I7974" s="6">
        <v>3</v>
      </c>
      <c r="J7974" s="6">
        <v>52997.760000000002</v>
      </c>
      <c r="K7974" s="5">
        <f t="shared" si="869"/>
        <v>953.95967999999982</v>
      </c>
      <c r="L7974" s="7">
        <v>3.31</v>
      </c>
      <c r="M7974" s="7">
        <v>4362</v>
      </c>
      <c r="N7974" s="3">
        <v>45388</v>
      </c>
      <c r="O7974" s="4" t="str">
        <f t="shared" si="870"/>
        <v>2024-04</v>
      </c>
      <c r="P7974" s="4" t="str">
        <f t="shared" si="871"/>
        <v>04</v>
      </c>
      <c r="Q7974" s="4" t="str">
        <f t="shared" si="872"/>
        <v>April</v>
      </c>
      <c r="R7974" s="30" t="str">
        <f t="shared" si="873"/>
        <v>06</v>
      </c>
      <c r="W7974" t="str">
        <f t="shared" si="874"/>
        <v>ok</v>
      </c>
    </row>
    <row r="7975" spans="1:23" x14ac:dyDescent="0.3">
      <c r="A7975" t="s">
        <v>8017</v>
      </c>
      <c r="B7975" t="s">
        <v>41</v>
      </c>
      <c r="C7975" t="s">
        <v>42</v>
      </c>
      <c r="D7975" t="s">
        <v>43</v>
      </c>
      <c r="E7975" t="s">
        <v>20</v>
      </c>
      <c r="F7975" t="s">
        <v>26</v>
      </c>
      <c r="G7975" s="5">
        <v>4474.66</v>
      </c>
      <c r="H7975" s="5">
        <f t="shared" si="868"/>
        <v>80.543879999999987</v>
      </c>
      <c r="I7975" s="6">
        <v>2</v>
      </c>
      <c r="J7975" s="6">
        <v>8949.32</v>
      </c>
      <c r="K7975" s="5">
        <f t="shared" si="869"/>
        <v>161.08775999999997</v>
      </c>
      <c r="L7975" s="7">
        <v>4.32</v>
      </c>
      <c r="M7975" s="7">
        <v>429</v>
      </c>
      <c r="N7975" s="3">
        <v>45497</v>
      </c>
      <c r="O7975" s="4" t="str">
        <f t="shared" si="870"/>
        <v>2024-07</v>
      </c>
      <c r="P7975" s="4" t="str">
        <f t="shared" si="871"/>
        <v>07</v>
      </c>
      <c r="Q7975" s="4" t="str">
        <f t="shared" si="872"/>
        <v>July</v>
      </c>
      <c r="R7975" s="30" t="str">
        <f t="shared" si="873"/>
        <v>24</v>
      </c>
      <c r="W7975" t="str">
        <f t="shared" si="874"/>
        <v>ok</v>
      </c>
    </row>
    <row r="7976" spans="1:23" x14ac:dyDescent="0.3">
      <c r="A7976" t="s">
        <v>8018</v>
      </c>
      <c r="B7976" t="s">
        <v>11</v>
      </c>
      <c r="C7976" t="s">
        <v>12</v>
      </c>
      <c r="D7976" t="s">
        <v>13</v>
      </c>
      <c r="E7976" t="s">
        <v>45</v>
      </c>
      <c r="F7976" t="s">
        <v>60</v>
      </c>
      <c r="G7976" s="5">
        <v>1881.21</v>
      </c>
      <c r="H7976" s="5">
        <f t="shared" si="868"/>
        <v>33.861779999999996</v>
      </c>
      <c r="I7976" s="6">
        <v>2</v>
      </c>
      <c r="J7976" s="6">
        <v>3762.42</v>
      </c>
      <c r="K7976" s="5">
        <f t="shared" si="869"/>
        <v>67.723559999999992</v>
      </c>
      <c r="L7976" s="7">
        <v>1.85</v>
      </c>
      <c r="M7976" s="7">
        <v>4148</v>
      </c>
      <c r="N7976" s="3">
        <v>45312</v>
      </c>
      <c r="O7976" s="4" t="str">
        <f t="shared" si="870"/>
        <v>2024-01</v>
      </c>
      <c r="P7976" s="4" t="str">
        <f t="shared" si="871"/>
        <v>01</v>
      </c>
      <c r="Q7976" s="4" t="str">
        <f t="shared" si="872"/>
        <v>January</v>
      </c>
      <c r="R7976" s="30" t="str">
        <f t="shared" si="873"/>
        <v>21</v>
      </c>
      <c r="W7976" t="str">
        <f t="shared" si="874"/>
        <v>ok</v>
      </c>
    </row>
    <row r="7977" spans="1:23" x14ac:dyDescent="0.3">
      <c r="A7977" t="s">
        <v>8019</v>
      </c>
      <c r="B7977" t="s">
        <v>51</v>
      </c>
      <c r="C7977" t="s">
        <v>29</v>
      </c>
      <c r="D7977" t="s">
        <v>52</v>
      </c>
      <c r="E7977" t="s">
        <v>20</v>
      </c>
      <c r="F7977" t="s">
        <v>21</v>
      </c>
      <c r="G7977" s="5">
        <v>12829.69</v>
      </c>
      <c r="H7977" s="5">
        <f t="shared" si="868"/>
        <v>230.93441999999999</v>
      </c>
      <c r="I7977" s="6">
        <v>4</v>
      </c>
      <c r="J7977" s="6">
        <v>51318.76</v>
      </c>
      <c r="K7977" s="5">
        <f t="shared" si="869"/>
        <v>923.73767999999995</v>
      </c>
      <c r="L7977" s="7">
        <v>3.71</v>
      </c>
      <c r="M7977" s="7">
        <v>2181</v>
      </c>
      <c r="N7977" s="3">
        <v>45464</v>
      </c>
      <c r="O7977" s="4" t="str">
        <f t="shared" si="870"/>
        <v>2024-06</v>
      </c>
      <c r="P7977" s="4" t="str">
        <f t="shared" si="871"/>
        <v>06</v>
      </c>
      <c r="Q7977" s="4" t="str">
        <f t="shared" si="872"/>
        <v>June</v>
      </c>
      <c r="R7977" s="30" t="str">
        <f t="shared" si="873"/>
        <v>21</v>
      </c>
      <c r="W7977" t="str">
        <f t="shared" si="874"/>
        <v>ok</v>
      </c>
    </row>
    <row r="7978" spans="1:23" x14ac:dyDescent="0.3">
      <c r="A7978" t="s">
        <v>8020</v>
      </c>
      <c r="B7978" t="s">
        <v>17</v>
      </c>
      <c r="C7978" t="s">
        <v>18</v>
      </c>
      <c r="D7978" t="s">
        <v>19</v>
      </c>
      <c r="E7978" t="s">
        <v>20</v>
      </c>
      <c r="F7978" t="s">
        <v>26</v>
      </c>
      <c r="G7978" s="5">
        <v>13322.83</v>
      </c>
      <c r="H7978" s="5">
        <f t="shared" si="868"/>
        <v>239.81093999999999</v>
      </c>
      <c r="I7978" s="6">
        <v>3</v>
      </c>
      <c r="J7978" s="6">
        <v>39968.49</v>
      </c>
      <c r="K7978" s="5">
        <f t="shared" si="869"/>
        <v>719.43281999999999</v>
      </c>
      <c r="L7978" s="7">
        <v>1.1499999999999999</v>
      </c>
      <c r="M7978" s="7">
        <v>1674</v>
      </c>
      <c r="N7978" s="3">
        <v>45575</v>
      </c>
      <c r="O7978" s="4" t="str">
        <f t="shared" si="870"/>
        <v>2024-10</v>
      </c>
      <c r="P7978" s="4" t="str">
        <f t="shared" si="871"/>
        <v>10</v>
      </c>
      <c r="Q7978" s="4" t="str">
        <f t="shared" si="872"/>
        <v>October</v>
      </c>
      <c r="R7978" s="30" t="str">
        <f t="shared" si="873"/>
        <v>10</v>
      </c>
      <c r="W7978" t="str">
        <f t="shared" si="874"/>
        <v>ok</v>
      </c>
    </row>
    <row r="7979" spans="1:23" x14ac:dyDescent="0.3">
      <c r="A7979" t="s">
        <v>8021</v>
      </c>
      <c r="B7979" t="s">
        <v>33</v>
      </c>
      <c r="C7979" t="s">
        <v>12</v>
      </c>
      <c r="D7979" t="s">
        <v>34</v>
      </c>
      <c r="E7979" t="s">
        <v>20</v>
      </c>
      <c r="F7979" t="s">
        <v>21</v>
      </c>
      <c r="G7979" s="5">
        <v>17276.060000000001</v>
      </c>
      <c r="H7979" s="5">
        <f t="shared" si="868"/>
        <v>310.96908000000002</v>
      </c>
      <c r="I7979" s="6">
        <v>1</v>
      </c>
      <c r="J7979" s="6">
        <v>17276.060000000001</v>
      </c>
      <c r="K7979" s="5">
        <f t="shared" si="869"/>
        <v>310.96908000000002</v>
      </c>
      <c r="L7979" s="7">
        <v>3.01</v>
      </c>
      <c r="M7979" s="7">
        <v>4324</v>
      </c>
      <c r="N7979" s="3">
        <v>45484</v>
      </c>
      <c r="O7979" s="4" t="str">
        <f t="shared" si="870"/>
        <v>2024-07</v>
      </c>
      <c r="P7979" s="4" t="str">
        <f t="shared" si="871"/>
        <v>07</v>
      </c>
      <c r="Q7979" s="4" t="str">
        <f t="shared" si="872"/>
        <v>July</v>
      </c>
      <c r="R7979" s="30" t="str">
        <f t="shared" si="873"/>
        <v>11</v>
      </c>
      <c r="W7979" t="str">
        <f t="shared" si="874"/>
        <v>ok</v>
      </c>
    </row>
    <row r="7980" spans="1:23" x14ac:dyDescent="0.3">
      <c r="A7980" t="s">
        <v>8022</v>
      </c>
      <c r="B7980" t="s">
        <v>28</v>
      </c>
      <c r="C7980" t="s">
        <v>29</v>
      </c>
      <c r="D7980" t="s">
        <v>30</v>
      </c>
      <c r="E7980" t="s">
        <v>14</v>
      </c>
      <c r="F7980" t="s">
        <v>15</v>
      </c>
      <c r="G7980" s="5">
        <v>17550.11</v>
      </c>
      <c r="H7980" s="5">
        <f t="shared" si="868"/>
        <v>315.90197999999998</v>
      </c>
      <c r="I7980" s="6">
        <v>2</v>
      </c>
      <c r="J7980" s="6">
        <v>35100.22</v>
      </c>
      <c r="K7980" s="5">
        <f t="shared" si="869"/>
        <v>631.80395999999996</v>
      </c>
      <c r="L7980" s="7">
        <v>1.87</v>
      </c>
      <c r="M7980" s="7">
        <v>1419</v>
      </c>
      <c r="N7980" s="3">
        <v>45353</v>
      </c>
      <c r="O7980" s="4" t="str">
        <f t="shared" si="870"/>
        <v>2024-03</v>
      </c>
      <c r="P7980" s="4" t="str">
        <f t="shared" si="871"/>
        <v>03</v>
      </c>
      <c r="Q7980" s="4" t="str">
        <f t="shared" si="872"/>
        <v>March</v>
      </c>
      <c r="R7980" s="30" t="str">
        <f t="shared" si="873"/>
        <v>02</v>
      </c>
      <c r="W7980" t="str">
        <f t="shared" si="874"/>
        <v>ok</v>
      </c>
    </row>
    <row r="7981" spans="1:23" x14ac:dyDescent="0.3">
      <c r="A7981" t="s">
        <v>8023</v>
      </c>
      <c r="B7981" t="s">
        <v>51</v>
      </c>
      <c r="C7981" t="s">
        <v>29</v>
      </c>
      <c r="D7981" t="s">
        <v>52</v>
      </c>
      <c r="E7981" t="s">
        <v>45</v>
      </c>
      <c r="F7981" t="s">
        <v>26</v>
      </c>
      <c r="G7981" s="5">
        <v>1731.03</v>
      </c>
      <c r="H7981" s="5">
        <f t="shared" si="868"/>
        <v>31.158539999999999</v>
      </c>
      <c r="I7981" s="6">
        <v>2</v>
      </c>
      <c r="J7981" s="6">
        <v>3462.06</v>
      </c>
      <c r="K7981" s="5">
        <f t="shared" si="869"/>
        <v>62.317079999999997</v>
      </c>
      <c r="L7981" s="7">
        <v>2.56</v>
      </c>
      <c r="M7981" s="7">
        <v>3226</v>
      </c>
      <c r="N7981" s="3">
        <v>45450</v>
      </c>
      <c r="O7981" s="4" t="str">
        <f t="shared" si="870"/>
        <v>2024-06</v>
      </c>
      <c r="P7981" s="4" t="str">
        <f t="shared" si="871"/>
        <v>06</v>
      </c>
      <c r="Q7981" s="4" t="str">
        <f t="shared" si="872"/>
        <v>June</v>
      </c>
      <c r="R7981" s="30" t="str">
        <f t="shared" si="873"/>
        <v>07</v>
      </c>
      <c r="W7981" t="str">
        <f t="shared" si="874"/>
        <v>ok</v>
      </c>
    </row>
    <row r="7982" spans="1:23" x14ac:dyDescent="0.3">
      <c r="A7982" t="s">
        <v>8024</v>
      </c>
      <c r="B7982" t="s">
        <v>63</v>
      </c>
      <c r="C7982" t="s">
        <v>18</v>
      </c>
      <c r="D7982" t="s">
        <v>64</v>
      </c>
      <c r="E7982" t="s">
        <v>20</v>
      </c>
      <c r="F7982" t="s">
        <v>21</v>
      </c>
      <c r="G7982" s="5">
        <v>16236.33</v>
      </c>
      <c r="H7982" s="5">
        <f t="shared" si="868"/>
        <v>292.25394</v>
      </c>
      <c r="I7982" s="6">
        <v>2</v>
      </c>
      <c r="J7982" s="6">
        <v>32472.66</v>
      </c>
      <c r="K7982" s="5">
        <f t="shared" si="869"/>
        <v>584.50788</v>
      </c>
      <c r="L7982" s="7">
        <v>3.46</v>
      </c>
      <c r="M7982" s="7">
        <v>1432</v>
      </c>
      <c r="N7982" s="3">
        <v>45433</v>
      </c>
      <c r="O7982" s="4" t="str">
        <f t="shared" si="870"/>
        <v>2024-05</v>
      </c>
      <c r="P7982" s="4" t="str">
        <f t="shared" si="871"/>
        <v>05</v>
      </c>
      <c r="Q7982" s="4" t="str">
        <f t="shared" si="872"/>
        <v>May</v>
      </c>
      <c r="R7982" s="30" t="str">
        <f t="shared" si="873"/>
        <v>21</v>
      </c>
      <c r="W7982" t="str">
        <f t="shared" si="874"/>
        <v>ok</v>
      </c>
    </row>
    <row r="7983" spans="1:23" x14ac:dyDescent="0.3">
      <c r="A7983" t="s">
        <v>8025</v>
      </c>
      <c r="B7983" t="s">
        <v>63</v>
      </c>
      <c r="C7983" t="s">
        <v>18</v>
      </c>
      <c r="D7983" t="s">
        <v>64</v>
      </c>
      <c r="E7983" t="s">
        <v>45</v>
      </c>
      <c r="F7983" t="s">
        <v>21</v>
      </c>
      <c r="G7983" s="5">
        <v>14096.4</v>
      </c>
      <c r="H7983" s="5">
        <f t="shared" si="868"/>
        <v>253.73519999999996</v>
      </c>
      <c r="I7983" s="6">
        <v>5</v>
      </c>
      <c r="J7983" s="6">
        <v>70482</v>
      </c>
      <c r="K7983" s="5">
        <f t="shared" si="869"/>
        <v>1268.6759999999999</v>
      </c>
      <c r="L7983" s="7">
        <v>3.79</v>
      </c>
      <c r="M7983" s="7">
        <v>3376</v>
      </c>
      <c r="N7983" s="3">
        <v>45373</v>
      </c>
      <c r="O7983" s="4" t="str">
        <f t="shared" si="870"/>
        <v>2024-03</v>
      </c>
      <c r="P7983" s="4" t="str">
        <f t="shared" si="871"/>
        <v>03</v>
      </c>
      <c r="Q7983" s="4" t="str">
        <f t="shared" si="872"/>
        <v>March</v>
      </c>
      <c r="R7983" s="30" t="str">
        <f t="shared" si="873"/>
        <v>22</v>
      </c>
      <c r="W7983" t="str">
        <f t="shared" si="874"/>
        <v>ok</v>
      </c>
    </row>
    <row r="7984" spans="1:23" x14ac:dyDescent="0.3">
      <c r="A7984" t="s">
        <v>8026</v>
      </c>
      <c r="B7984" t="s">
        <v>51</v>
      </c>
      <c r="C7984" t="s">
        <v>29</v>
      </c>
      <c r="D7984" t="s">
        <v>52</v>
      </c>
      <c r="E7984" t="s">
        <v>45</v>
      </c>
      <c r="F7984" t="s">
        <v>15</v>
      </c>
      <c r="G7984" s="5">
        <v>19369.63</v>
      </c>
      <c r="H7984" s="5">
        <f t="shared" si="868"/>
        <v>348.65334000000001</v>
      </c>
      <c r="I7984" s="6">
        <v>5</v>
      </c>
      <c r="J7984" s="6">
        <v>96848.15</v>
      </c>
      <c r="K7984" s="5">
        <f t="shared" si="869"/>
        <v>1743.2667000000001</v>
      </c>
      <c r="L7984" s="7">
        <v>1.78</v>
      </c>
      <c r="M7984" s="7">
        <v>4128</v>
      </c>
      <c r="N7984" s="3">
        <v>45301</v>
      </c>
      <c r="O7984" s="4" t="str">
        <f t="shared" si="870"/>
        <v>2024-01</v>
      </c>
      <c r="P7984" s="4" t="str">
        <f t="shared" si="871"/>
        <v>01</v>
      </c>
      <c r="Q7984" s="4" t="str">
        <f t="shared" si="872"/>
        <v>January</v>
      </c>
      <c r="R7984" s="30" t="str">
        <f t="shared" si="873"/>
        <v>10</v>
      </c>
      <c r="W7984" t="str">
        <f t="shared" si="874"/>
        <v>ok</v>
      </c>
    </row>
    <row r="7985" spans="1:23" x14ac:dyDescent="0.3">
      <c r="A7985" t="s">
        <v>8027</v>
      </c>
      <c r="B7985" t="s">
        <v>17</v>
      </c>
      <c r="C7985" t="s">
        <v>18</v>
      </c>
      <c r="D7985" t="s">
        <v>19</v>
      </c>
      <c r="E7985" t="s">
        <v>20</v>
      </c>
      <c r="F7985" t="s">
        <v>31</v>
      </c>
      <c r="G7985" s="5">
        <v>14872.69</v>
      </c>
      <c r="H7985" s="5">
        <f t="shared" si="868"/>
        <v>267.70841999999999</v>
      </c>
      <c r="I7985" s="6">
        <v>2</v>
      </c>
      <c r="J7985" s="6">
        <v>29745.38</v>
      </c>
      <c r="K7985" s="5">
        <f t="shared" si="869"/>
        <v>535.41683999999998</v>
      </c>
      <c r="L7985" s="7">
        <v>4.5</v>
      </c>
      <c r="M7985" s="7">
        <v>1186</v>
      </c>
      <c r="N7985" s="3">
        <v>45304</v>
      </c>
      <c r="O7985" s="4" t="str">
        <f t="shared" si="870"/>
        <v>2024-01</v>
      </c>
      <c r="P7985" s="4" t="str">
        <f t="shared" si="871"/>
        <v>01</v>
      </c>
      <c r="Q7985" s="4" t="str">
        <f t="shared" si="872"/>
        <v>January</v>
      </c>
      <c r="R7985" s="30" t="str">
        <f t="shared" si="873"/>
        <v>13</v>
      </c>
      <c r="W7985" t="str">
        <f t="shared" si="874"/>
        <v>ok</v>
      </c>
    </row>
    <row r="7986" spans="1:23" x14ac:dyDescent="0.3">
      <c r="A7986" t="s">
        <v>8028</v>
      </c>
      <c r="B7986" t="s">
        <v>11</v>
      </c>
      <c r="C7986" t="s">
        <v>12</v>
      </c>
      <c r="D7986" t="s">
        <v>13</v>
      </c>
      <c r="E7986" t="s">
        <v>14</v>
      </c>
      <c r="F7986" t="s">
        <v>26</v>
      </c>
      <c r="G7986" s="5">
        <v>8983.36</v>
      </c>
      <c r="H7986" s="5">
        <f t="shared" si="868"/>
        <v>161.70048</v>
      </c>
      <c r="I7986" s="6">
        <v>4</v>
      </c>
      <c r="J7986" s="6">
        <v>35933.440000000002</v>
      </c>
      <c r="K7986" s="5">
        <f t="shared" si="869"/>
        <v>646.80192</v>
      </c>
      <c r="L7986" s="7">
        <v>4.04</v>
      </c>
      <c r="M7986" s="7">
        <v>4965</v>
      </c>
      <c r="N7986" s="3">
        <v>45527</v>
      </c>
      <c r="O7986" s="4" t="str">
        <f t="shared" si="870"/>
        <v>2024-08</v>
      </c>
      <c r="P7986" s="4" t="str">
        <f t="shared" si="871"/>
        <v>08</v>
      </c>
      <c r="Q7986" s="4" t="str">
        <f t="shared" si="872"/>
        <v>August</v>
      </c>
      <c r="R7986" s="30" t="str">
        <f t="shared" si="873"/>
        <v>23</v>
      </c>
      <c r="W7986" t="str">
        <f t="shared" si="874"/>
        <v>ok</v>
      </c>
    </row>
    <row r="7987" spans="1:23" x14ac:dyDescent="0.3">
      <c r="A7987" t="s">
        <v>8029</v>
      </c>
      <c r="B7987" t="s">
        <v>63</v>
      </c>
      <c r="C7987" t="s">
        <v>18</v>
      </c>
      <c r="D7987" t="s">
        <v>64</v>
      </c>
      <c r="E7987" t="s">
        <v>20</v>
      </c>
      <c r="F7987" t="s">
        <v>38</v>
      </c>
      <c r="G7987" s="5">
        <v>19477.919999999998</v>
      </c>
      <c r="H7987" s="5">
        <f t="shared" si="868"/>
        <v>350.60255999999993</v>
      </c>
      <c r="I7987" s="6">
        <v>3</v>
      </c>
      <c r="J7987" s="6">
        <v>58433.760000000002</v>
      </c>
      <c r="K7987" s="5">
        <f t="shared" si="869"/>
        <v>1051.8076799999999</v>
      </c>
      <c r="L7987" s="7">
        <v>3.62</v>
      </c>
      <c r="M7987" s="7">
        <v>3582</v>
      </c>
      <c r="N7987" s="3">
        <v>45428</v>
      </c>
      <c r="O7987" s="4" t="str">
        <f t="shared" si="870"/>
        <v>2024-05</v>
      </c>
      <c r="P7987" s="4" t="str">
        <f t="shared" si="871"/>
        <v>05</v>
      </c>
      <c r="Q7987" s="4" t="str">
        <f t="shared" si="872"/>
        <v>May</v>
      </c>
      <c r="R7987" s="30" t="str">
        <f t="shared" si="873"/>
        <v>16</v>
      </c>
      <c r="W7987" t="str">
        <f t="shared" si="874"/>
        <v>ok</v>
      </c>
    </row>
    <row r="7988" spans="1:23" x14ac:dyDescent="0.3">
      <c r="A7988" t="s">
        <v>8030</v>
      </c>
      <c r="B7988" t="s">
        <v>17</v>
      </c>
      <c r="C7988" t="s">
        <v>18</v>
      </c>
      <c r="D7988" t="s">
        <v>19</v>
      </c>
      <c r="E7988" t="s">
        <v>45</v>
      </c>
      <c r="F7988" t="s">
        <v>15</v>
      </c>
      <c r="G7988" s="5">
        <v>12568.88</v>
      </c>
      <c r="H7988" s="5">
        <f t="shared" si="868"/>
        <v>226.23983999999996</v>
      </c>
      <c r="I7988" s="6">
        <v>2</v>
      </c>
      <c r="J7988" s="6">
        <v>25137.759999999998</v>
      </c>
      <c r="K7988" s="5">
        <f t="shared" si="869"/>
        <v>452.47967999999992</v>
      </c>
      <c r="L7988" s="7">
        <v>2.11</v>
      </c>
      <c r="M7988" s="7">
        <v>4965</v>
      </c>
      <c r="N7988" s="3">
        <v>45341</v>
      </c>
      <c r="O7988" s="4" t="str">
        <f t="shared" si="870"/>
        <v>2024-02</v>
      </c>
      <c r="P7988" s="4" t="str">
        <f t="shared" si="871"/>
        <v>02</v>
      </c>
      <c r="Q7988" s="4" t="str">
        <f t="shared" si="872"/>
        <v>February</v>
      </c>
      <c r="R7988" s="30" t="str">
        <f t="shared" si="873"/>
        <v>19</v>
      </c>
      <c r="W7988" t="str">
        <f t="shared" si="874"/>
        <v>ok</v>
      </c>
    </row>
    <row r="7989" spans="1:23" x14ac:dyDescent="0.3">
      <c r="A7989" t="s">
        <v>8031</v>
      </c>
      <c r="B7989" t="s">
        <v>47</v>
      </c>
      <c r="C7989" t="s">
        <v>12</v>
      </c>
      <c r="D7989" t="s">
        <v>48</v>
      </c>
      <c r="E7989" t="s">
        <v>45</v>
      </c>
      <c r="F7989" t="s">
        <v>31</v>
      </c>
      <c r="G7989" s="5">
        <v>13885.93</v>
      </c>
      <c r="H7989" s="5">
        <f t="shared" si="868"/>
        <v>249.94673999999998</v>
      </c>
      <c r="I7989" s="6">
        <v>2</v>
      </c>
      <c r="J7989" s="6">
        <v>27771.86</v>
      </c>
      <c r="K7989" s="5">
        <f t="shared" si="869"/>
        <v>499.89347999999995</v>
      </c>
      <c r="L7989" s="7">
        <v>3.87</v>
      </c>
      <c r="M7989" s="7">
        <v>3917</v>
      </c>
      <c r="N7989" s="3">
        <v>45403</v>
      </c>
      <c r="O7989" s="4" t="str">
        <f t="shared" si="870"/>
        <v>2024-04</v>
      </c>
      <c r="P7989" s="4" t="str">
        <f t="shared" si="871"/>
        <v>04</v>
      </c>
      <c r="Q7989" s="4" t="str">
        <f t="shared" si="872"/>
        <v>April</v>
      </c>
      <c r="R7989" s="30" t="str">
        <f t="shared" si="873"/>
        <v>21</v>
      </c>
      <c r="W7989" t="str">
        <f t="shared" si="874"/>
        <v>ok</v>
      </c>
    </row>
    <row r="7990" spans="1:23" x14ac:dyDescent="0.3">
      <c r="A7990" t="s">
        <v>8032</v>
      </c>
      <c r="B7990" t="s">
        <v>17</v>
      </c>
      <c r="C7990" t="s">
        <v>18</v>
      </c>
      <c r="D7990" t="s">
        <v>19</v>
      </c>
      <c r="E7990" t="s">
        <v>20</v>
      </c>
      <c r="F7990" t="s">
        <v>31</v>
      </c>
      <c r="G7990" s="5">
        <v>11705.99</v>
      </c>
      <c r="H7990" s="5">
        <f t="shared" si="868"/>
        <v>210.70781999999997</v>
      </c>
      <c r="I7990" s="6">
        <v>1</v>
      </c>
      <c r="J7990" s="6">
        <v>11705.99</v>
      </c>
      <c r="K7990" s="5">
        <f t="shared" si="869"/>
        <v>210.70781999999997</v>
      </c>
      <c r="L7990" s="7">
        <v>4.41</v>
      </c>
      <c r="M7990" s="7">
        <v>1185</v>
      </c>
      <c r="N7990" s="3">
        <v>45498</v>
      </c>
      <c r="O7990" s="4" t="str">
        <f t="shared" si="870"/>
        <v>2024-07</v>
      </c>
      <c r="P7990" s="4" t="str">
        <f t="shared" si="871"/>
        <v>07</v>
      </c>
      <c r="Q7990" s="4" t="str">
        <f t="shared" si="872"/>
        <v>July</v>
      </c>
      <c r="R7990" s="30" t="str">
        <f t="shared" si="873"/>
        <v>25</v>
      </c>
      <c r="W7990" t="str">
        <f t="shared" si="874"/>
        <v>ok</v>
      </c>
    </row>
    <row r="7991" spans="1:23" x14ac:dyDescent="0.3">
      <c r="A7991" t="s">
        <v>8033</v>
      </c>
      <c r="B7991" t="s">
        <v>11</v>
      </c>
      <c r="C7991" t="s">
        <v>12</v>
      </c>
      <c r="D7991" t="s">
        <v>13</v>
      </c>
      <c r="E7991" t="s">
        <v>14</v>
      </c>
      <c r="F7991" t="s">
        <v>60</v>
      </c>
      <c r="G7991" s="5">
        <v>6700.26</v>
      </c>
      <c r="H7991" s="5">
        <f t="shared" si="868"/>
        <v>120.60468</v>
      </c>
      <c r="I7991" s="6">
        <v>4</v>
      </c>
      <c r="J7991" s="6">
        <v>26801.040000000001</v>
      </c>
      <c r="K7991" s="5">
        <f t="shared" si="869"/>
        <v>482.41872000000001</v>
      </c>
      <c r="L7991" s="7">
        <v>2.1</v>
      </c>
      <c r="M7991" s="7">
        <v>2285</v>
      </c>
      <c r="N7991" s="3">
        <v>45370</v>
      </c>
      <c r="O7991" s="4" t="str">
        <f t="shared" si="870"/>
        <v>2024-03</v>
      </c>
      <c r="P7991" s="4" t="str">
        <f t="shared" si="871"/>
        <v>03</v>
      </c>
      <c r="Q7991" s="4" t="str">
        <f t="shared" si="872"/>
        <v>March</v>
      </c>
      <c r="R7991" s="30" t="str">
        <f t="shared" si="873"/>
        <v>19</v>
      </c>
      <c r="W7991" t="str">
        <f t="shared" si="874"/>
        <v>ok</v>
      </c>
    </row>
    <row r="7992" spans="1:23" x14ac:dyDescent="0.3">
      <c r="A7992" t="s">
        <v>8034</v>
      </c>
      <c r="B7992" t="s">
        <v>47</v>
      </c>
      <c r="C7992" t="s">
        <v>12</v>
      </c>
      <c r="D7992" t="s">
        <v>48</v>
      </c>
      <c r="E7992" t="s">
        <v>20</v>
      </c>
      <c r="F7992" t="s">
        <v>26</v>
      </c>
      <c r="G7992" s="5">
        <v>16930.11</v>
      </c>
      <c r="H7992" s="5">
        <f t="shared" si="868"/>
        <v>304.74198000000001</v>
      </c>
      <c r="I7992" s="6">
        <v>3</v>
      </c>
      <c r="J7992" s="6">
        <v>50790.33</v>
      </c>
      <c r="K7992" s="5">
        <f t="shared" si="869"/>
        <v>914.22594000000004</v>
      </c>
      <c r="L7992" s="7">
        <v>3.67</v>
      </c>
      <c r="M7992" s="7">
        <v>4353</v>
      </c>
      <c r="N7992" s="3">
        <v>45598</v>
      </c>
      <c r="O7992" s="4" t="str">
        <f t="shared" si="870"/>
        <v>2024-11</v>
      </c>
      <c r="P7992" s="4" t="str">
        <f t="shared" si="871"/>
        <v>11</v>
      </c>
      <c r="Q7992" s="4" t="str">
        <f t="shared" si="872"/>
        <v>November</v>
      </c>
      <c r="R7992" s="30" t="str">
        <f t="shared" si="873"/>
        <v>02</v>
      </c>
      <c r="W7992" t="str">
        <f t="shared" si="874"/>
        <v>ok</v>
      </c>
    </row>
    <row r="7993" spans="1:23" x14ac:dyDescent="0.3">
      <c r="A7993" t="s">
        <v>8035</v>
      </c>
      <c r="B7993" t="s">
        <v>36</v>
      </c>
      <c r="C7993" t="s">
        <v>18</v>
      </c>
      <c r="D7993" t="s">
        <v>37</v>
      </c>
      <c r="E7993" t="s">
        <v>45</v>
      </c>
      <c r="F7993" t="s">
        <v>38</v>
      </c>
      <c r="G7993" s="5">
        <v>3958.79</v>
      </c>
      <c r="H7993" s="5">
        <f t="shared" si="868"/>
        <v>71.258219999999994</v>
      </c>
      <c r="I7993" s="6">
        <v>4</v>
      </c>
      <c r="J7993" s="6">
        <v>15835.16</v>
      </c>
      <c r="K7993" s="5">
        <f t="shared" si="869"/>
        <v>285.03287999999998</v>
      </c>
      <c r="L7993" s="7">
        <v>2.88</v>
      </c>
      <c r="M7993" s="7">
        <v>568</v>
      </c>
      <c r="N7993" s="3">
        <v>45382</v>
      </c>
      <c r="O7993" s="4" t="str">
        <f t="shared" si="870"/>
        <v>2024-03</v>
      </c>
      <c r="P7993" s="4" t="str">
        <f t="shared" si="871"/>
        <v>03</v>
      </c>
      <c r="Q7993" s="4" t="str">
        <f t="shared" si="872"/>
        <v>March</v>
      </c>
      <c r="R7993" s="30" t="str">
        <f t="shared" si="873"/>
        <v>31</v>
      </c>
      <c r="W7993" t="str">
        <f t="shared" si="874"/>
        <v>ok</v>
      </c>
    </row>
    <row r="7994" spans="1:23" x14ac:dyDescent="0.3">
      <c r="A7994" t="s">
        <v>8036</v>
      </c>
      <c r="B7994" t="s">
        <v>23</v>
      </c>
      <c r="C7994" t="s">
        <v>24</v>
      </c>
      <c r="D7994" t="s">
        <v>25</v>
      </c>
      <c r="E7994" t="s">
        <v>45</v>
      </c>
      <c r="F7994" t="s">
        <v>38</v>
      </c>
      <c r="G7994" s="5">
        <v>7499.62</v>
      </c>
      <c r="H7994" s="5">
        <f t="shared" si="868"/>
        <v>134.99315999999999</v>
      </c>
      <c r="I7994" s="6">
        <v>2</v>
      </c>
      <c r="J7994" s="6">
        <v>14999.24</v>
      </c>
      <c r="K7994" s="5">
        <f t="shared" si="869"/>
        <v>269.98631999999998</v>
      </c>
      <c r="L7994" s="7">
        <v>3.06</v>
      </c>
      <c r="M7994" s="7">
        <v>2589</v>
      </c>
      <c r="N7994" s="3">
        <v>45487</v>
      </c>
      <c r="O7994" s="4" t="str">
        <f t="shared" si="870"/>
        <v>2024-07</v>
      </c>
      <c r="P7994" s="4" t="str">
        <f t="shared" si="871"/>
        <v>07</v>
      </c>
      <c r="Q7994" s="4" t="str">
        <f t="shared" si="872"/>
        <v>July</v>
      </c>
      <c r="R7994" s="30" t="str">
        <f t="shared" si="873"/>
        <v>14</v>
      </c>
      <c r="W7994" t="str">
        <f t="shared" si="874"/>
        <v>ok</v>
      </c>
    </row>
    <row r="7995" spans="1:23" x14ac:dyDescent="0.3">
      <c r="A7995" t="s">
        <v>8037</v>
      </c>
      <c r="B7995" t="s">
        <v>41</v>
      </c>
      <c r="C7995" t="s">
        <v>42</v>
      </c>
      <c r="D7995" t="s">
        <v>43</v>
      </c>
      <c r="E7995" t="s">
        <v>14</v>
      </c>
      <c r="F7995" t="s">
        <v>38</v>
      </c>
      <c r="G7995" s="5">
        <v>4827.91</v>
      </c>
      <c r="H7995" s="5">
        <f t="shared" si="868"/>
        <v>86.902379999999994</v>
      </c>
      <c r="I7995" s="6">
        <v>2</v>
      </c>
      <c r="J7995" s="6">
        <v>9655.82</v>
      </c>
      <c r="K7995" s="5">
        <f t="shared" si="869"/>
        <v>173.80475999999999</v>
      </c>
      <c r="L7995" s="7">
        <v>2.65</v>
      </c>
      <c r="M7995" s="7">
        <v>1012</v>
      </c>
      <c r="N7995" s="3">
        <v>45568</v>
      </c>
      <c r="O7995" s="4" t="str">
        <f t="shared" si="870"/>
        <v>2024-10</v>
      </c>
      <c r="P7995" s="4" t="str">
        <f t="shared" si="871"/>
        <v>10</v>
      </c>
      <c r="Q7995" s="4" t="str">
        <f t="shared" si="872"/>
        <v>October</v>
      </c>
      <c r="R7995" s="30" t="str">
        <f t="shared" si="873"/>
        <v>03</v>
      </c>
      <c r="W7995" t="str">
        <f t="shared" si="874"/>
        <v>ok</v>
      </c>
    </row>
    <row r="7996" spans="1:23" x14ac:dyDescent="0.3">
      <c r="A7996" t="s">
        <v>8038</v>
      </c>
      <c r="B7996" t="s">
        <v>51</v>
      </c>
      <c r="C7996" t="s">
        <v>29</v>
      </c>
      <c r="D7996" t="s">
        <v>52</v>
      </c>
      <c r="E7996" t="s">
        <v>14</v>
      </c>
      <c r="F7996" t="s">
        <v>60</v>
      </c>
      <c r="G7996" s="5">
        <v>5874.44</v>
      </c>
      <c r="H7996" s="5">
        <f t="shared" si="868"/>
        <v>105.73991999999998</v>
      </c>
      <c r="I7996" s="6">
        <v>2</v>
      </c>
      <c r="J7996" s="6">
        <v>11748.88</v>
      </c>
      <c r="K7996" s="5">
        <f t="shared" si="869"/>
        <v>211.47983999999997</v>
      </c>
      <c r="L7996" s="7">
        <v>2.38</v>
      </c>
      <c r="M7996" s="7">
        <v>3222</v>
      </c>
      <c r="N7996" s="3">
        <v>45532</v>
      </c>
      <c r="O7996" s="4" t="str">
        <f t="shared" si="870"/>
        <v>2024-08</v>
      </c>
      <c r="P7996" s="4" t="str">
        <f t="shared" si="871"/>
        <v>08</v>
      </c>
      <c r="Q7996" s="4" t="str">
        <f t="shared" si="872"/>
        <v>August</v>
      </c>
      <c r="R7996" s="30" t="str">
        <f t="shared" si="873"/>
        <v>28</v>
      </c>
      <c r="W7996" t="str">
        <f t="shared" si="874"/>
        <v>ok</v>
      </c>
    </row>
    <row r="7997" spans="1:23" x14ac:dyDescent="0.3">
      <c r="A7997" t="s">
        <v>8039</v>
      </c>
      <c r="B7997" t="s">
        <v>23</v>
      </c>
      <c r="C7997" t="s">
        <v>24</v>
      </c>
      <c r="D7997" t="s">
        <v>25</v>
      </c>
      <c r="E7997" t="s">
        <v>45</v>
      </c>
      <c r="F7997" t="s">
        <v>60</v>
      </c>
      <c r="G7997" s="5">
        <v>13096.38</v>
      </c>
      <c r="H7997" s="5">
        <f t="shared" si="868"/>
        <v>235.73483999999996</v>
      </c>
      <c r="I7997" s="6">
        <v>2</v>
      </c>
      <c r="J7997" s="6">
        <v>26192.76</v>
      </c>
      <c r="K7997" s="5">
        <f t="shared" si="869"/>
        <v>471.46967999999993</v>
      </c>
      <c r="L7997" s="7">
        <v>4.3600000000000003</v>
      </c>
      <c r="M7997" s="7">
        <v>1332</v>
      </c>
      <c r="N7997" s="3">
        <v>45338</v>
      </c>
      <c r="O7997" s="4" t="str">
        <f t="shared" si="870"/>
        <v>2024-02</v>
      </c>
      <c r="P7997" s="4" t="str">
        <f t="shared" si="871"/>
        <v>02</v>
      </c>
      <c r="Q7997" s="4" t="str">
        <f t="shared" si="872"/>
        <v>February</v>
      </c>
      <c r="R7997" s="30" t="str">
        <f t="shared" si="873"/>
        <v>16</v>
      </c>
      <c r="W7997" t="str">
        <f t="shared" si="874"/>
        <v>ok</v>
      </c>
    </row>
    <row r="7998" spans="1:23" x14ac:dyDescent="0.3">
      <c r="A7998" t="s">
        <v>8040</v>
      </c>
      <c r="B7998" t="s">
        <v>11</v>
      </c>
      <c r="C7998" t="s">
        <v>12</v>
      </c>
      <c r="D7998" t="s">
        <v>13</v>
      </c>
      <c r="E7998" t="s">
        <v>14</v>
      </c>
      <c r="F7998" t="s">
        <v>15</v>
      </c>
      <c r="G7998" s="5">
        <v>12498.94</v>
      </c>
      <c r="H7998" s="5">
        <f t="shared" si="868"/>
        <v>224.98092</v>
      </c>
      <c r="I7998" s="6">
        <v>3</v>
      </c>
      <c r="J7998" s="6">
        <v>37496.82</v>
      </c>
      <c r="K7998" s="5">
        <f t="shared" si="869"/>
        <v>674.94276000000002</v>
      </c>
      <c r="L7998" s="7">
        <v>4.38</v>
      </c>
      <c r="M7998" s="7">
        <v>2549</v>
      </c>
      <c r="N7998" s="3">
        <v>45306</v>
      </c>
      <c r="O7998" s="4" t="str">
        <f t="shared" si="870"/>
        <v>2024-01</v>
      </c>
      <c r="P7998" s="4" t="str">
        <f t="shared" si="871"/>
        <v>01</v>
      </c>
      <c r="Q7998" s="4" t="str">
        <f t="shared" si="872"/>
        <v>January</v>
      </c>
      <c r="R7998" s="30" t="str">
        <f t="shared" si="873"/>
        <v>15</v>
      </c>
      <c r="W7998" t="str">
        <f t="shared" si="874"/>
        <v>ok</v>
      </c>
    </row>
    <row r="7999" spans="1:23" x14ac:dyDescent="0.3">
      <c r="A7999" t="s">
        <v>8041</v>
      </c>
      <c r="B7999" t="s">
        <v>36</v>
      </c>
      <c r="C7999" t="s">
        <v>18</v>
      </c>
      <c r="D7999" t="s">
        <v>37</v>
      </c>
      <c r="E7999" t="s">
        <v>14</v>
      </c>
      <c r="F7999" t="s">
        <v>31</v>
      </c>
      <c r="G7999" s="5">
        <v>7281.07</v>
      </c>
      <c r="H7999" s="5">
        <f t="shared" si="868"/>
        <v>131.05925999999999</v>
      </c>
      <c r="I7999" s="6">
        <v>1</v>
      </c>
      <c r="J7999" s="6">
        <v>7281.07</v>
      </c>
      <c r="K7999" s="5">
        <f t="shared" si="869"/>
        <v>131.05925999999999</v>
      </c>
      <c r="L7999" s="7">
        <v>2.91</v>
      </c>
      <c r="M7999" s="7">
        <v>20</v>
      </c>
      <c r="N7999" s="3">
        <v>45439</v>
      </c>
      <c r="O7999" s="4" t="str">
        <f t="shared" si="870"/>
        <v>2024-05</v>
      </c>
      <c r="P7999" s="4" t="str">
        <f t="shared" si="871"/>
        <v>05</v>
      </c>
      <c r="Q7999" s="4" t="str">
        <f t="shared" si="872"/>
        <v>May</v>
      </c>
      <c r="R7999" s="30" t="str">
        <f t="shared" si="873"/>
        <v>27</v>
      </c>
      <c r="W7999" t="str">
        <f t="shared" si="874"/>
        <v>ok</v>
      </c>
    </row>
    <row r="8000" spans="1:23" x14ac:dyDescent="0.3">
      <c r="A8000" t="s">
        <v>8042</v>
      </c>
      <c r="B8000" t="s">
        <v>28</v>
      </c>
      <c r="C8000" t="s">
        <v>29</v>
      </c>
      <c r="D8000" t="s">
        <v>30</v>
      </c>
      <c r="E8000" t="s">
        <v>14</v>
      </c>
      <c r="F8000" t="s">
        <v>38</v>
      </c>
      <c r="G8000" s="5">
        <v>10547.14</v>
      </c>
      <c r="H8000" s="5">
        <f t="shared" si="868"/>
        <v>189.84851999999998</v>
      </c>
      <c r="I8000" s="6">
        <v>4</v>
      </c>
      <c r="J8000" s="6">
        <v>42188.56</v>
      </c>
      <c r="K8000" s="5">
        <f t="shared" si="869"/>
        <v>759.39407999999992</v>
      </c>
      <c r="L8000" s="7">
        <v>3.61</v>
      </c>
      <c r="M8000" s="7">
        <v>2751</v>
      </c>
      <c r="N8000" s="3">
        <v>45321</v>
      </c>
      <c r="O8000" s="4" t="str">
        <f t="shared" si="870"/>
        <v>2024-01</v>
      </c>
      <c r="P8000" s="4" t="str">
        <f t="shared" si="871"/>
        <v>01</v>
      </c>
      <c r="Q8000" s="4" t="str">
        <f t="shared" si="872"/>
        <v>January</v>
      </c>
      <c r="R8000" s="30" t="str">
        <f t="shared" si="873"/>
        <v>30</v>
      </c>
      <c r="W8000" t="str">
        <f t="shared" si="874"/>
        <v>ok</v>
      </c>
    </row>
    <row r="8001" spans="1:23" x14ac:dyDescent="0.3">
      <c r="A8001" t="s">
        <v>8043</v>
      </c>
      <c r="B8001" t="s">
        <v>28</v>
      </c>
      <c r="C8001" t="s">
        <v>29</v>
      </c>
      <c r="D8001" t="s">
        <v>30</v>
      </c>
      <c r="E8001" t="s">
        <v>14</v>
      </c>
      <c r="F8001" t="s">
        <v>15</v>
      </c>
      <c r="G8001" s="5">
        <v>13116.77</v>
      </c>
      <c r="H8001" s="5">
        <f t="shared" si="868"/>
        <v>236.10185999999999</v>
      </c>
      <c r="I8001" s="6">
        <v>4</v>
      </c>
      <c r="J8001" s="6">
        <v>52467.08</v>
      </c>
      <c r="K8001" s="5">
        <f t="shared" si="869"/>
        <v>944.40743999999995</v>
      </c>
      <c r="L8001" s="7">
        <v>1.1399999999999999</v>
      </c>
      <c r="M8001" s="7">
        <v>3319</v>
      </c>
      <c r="N8001" s="3">
        <v>45344</v>
      </c>
      <c r="O8001" s="4" t="str">
        <f t="shared" si="870"/>
        <v>2024-02</v>
      </c>
      <c r="P8001" s="4" t="str">
        <f t="shared" si="871"/>
        <v>02</v>
      </c>
      <c r="Q8001" s="4" t="str">
        <f t="shared" si="872"/>
        <v>February</v>
      </c>
      <c r="R8001" s="30" t="str">
        <f t="shared" si="873"/>
        <v>22</v>
      </c>
      <c r="W8001" t="str">
        <f t="shared" si="874"/>
        <v>ok</v>
      </c>
    </row>
    <row r="8002" spans="1:23" x14ac:dyDescent="0.3">
      <c r="A8002" t="s">
        <v>8044</v>
      </c>
      <c r="B8002" t="s">
        <v>41</v>
      </c>
      <c r="C8002" t="s">
        <v>42</v>
      </c>
      <c r="D8002" t="s">
        <v>43</v>
      </c>
      <c r="E8002" t="s">
        <v>14</v>
      </c>
      <c r="F8002" t="s">
        <v>31</v>
      </c>
      <c r="G8002" s="5">
        <v>5363.49</v>
      </c>
      <c r="H8002" s="5">
        <f t="shared" si="868"/>
        <v>96.542819999999992</v>
      </c>
      <c r="I8002" s="6">
        <v>3</v>
      </c>
      <c r="J8002" s="6">
        <v>16090.47</v>
      </c>
      <c r="K8002" s="5">
        <f t="shared" si="869"/>
        <v>289.62845999999996</v>
      </c>
      <c r="L8002" s="7">
        <v>4.09</v>
      </c>
      <c r="M8002" s="7">
        <v>236</v>
      </c>
      <c r="N8002" s="3">
        <v>45459</v>
      </c>
      <c r="O8002" s="4" t="str">
        <f t="shared" si="870"/>
        <v>2024-06</v>
      </c>
      <c r="P8002" s="4" t="str">
        <f t="shared" si="871"/>
        <v>06</v>
      </c>
      <c r="Q8002" s="4" t="str">
        <f t="shared" si="872"/>
        <v>June</v>
      </c>
      <c r="R8002" s="30" t="str">
        <f t="shared" si="873"/>
        <v>16</v>
      </c>
      <c r="W8002" t="str">
        <f t="shared" si="874"/>
        <v>ok</v>
      </c>
    </row>
    <row r="8003" spans="1:23" x14ac:dyDescent="0.3">
      <c r="A8003" t="s">
        <v>8045</v>
      </c>
      <c r="B8003" t="s">
        <v>51</v>
      </c>
      <c r="C8003" t="s">
        <v>29</v>
      </c>
      <c r="D8003" t="s">
        <v>52</v>
      </c>
      <c r="E8003" t="s">
        <v>20</v>
      </c>
      <c r="F8003" t="s">
        <v>60</v>
      </c>
      <c r="G8003" s="5">
        <v>14312.01</v>
      </c>
      <c r="H8003" s="5">
        <f t="shared" ref="H8003:H8066" si="875">G8003*0.018</f>
        <v>257.61617999999999</v>
      </c>
      <c r="I8003" s="6">
        <v>1</v>
      </c>
      <c r="J8003" s="6">
        <v>14312.01</v>
      </c>
      <c r="K8003" s="5">
        <f t="shared" ref="K8003:K8066" si="876">H8003*I8003</f>
        <v>257.61617999999999</v>
      </c>
      <c r="L8003" s="7">
        <v>1.86</v>
      </c>
      <c r="M8003" s="7">
        <v>4208</v>
      </c>
      <c r="N8003" s="3">
        <v>45562</v>
      </c>
      <c r="O8003" s="4" t="str">
        <f t="shared" ref="O8003:O8066" si="877">TEXT(N8003,"yyyy-mm")</f>
        <v>2024-09</v>
      </c>
      <c r="P8003" s="4" t="str">
        <f t="shared" ref="P8003:P8066" si="878">TEXT(N8003,"mm")</f>
        <v>09</v>
      </c>
      <c r="Q8003" s="4" t="str">
        <f t="shared" ref="Q8003:Q8066" si="879">TEXT(DATE(2024,P8003,1),"mmmm")</f>
        <v>September</v>
      </c>
      <c r="R8003" s="30" t="str">
        <f t="shared" ref="R8003:R8066" si="880">TEXT(N8003,"dd")</f>
        <v>27</v>
      </c>
      <c r="W8003" t="str">
        <f t="shared" ref="W8003:W8066" si="881">IF(G8003*I8003=J8003,"ok","False")</f>
        <v>ok</v>
      </c>
    </row>
    <row r="8004" spans="1:23" x14ac:dyDescent="0.3">
      <c r="A8004" t="s">
        <v>8046</v>
      </c>
      <c r="B8004" t="s">
        <v>36</v>
      </c>
      <c r="C8004" t="s">
        <v>18</v>
      </c>
      <c r="D8004" t="s">
        <v>37</v>
      </c>
      <c r="E8004" t="s">
        <v>20</v>
      </c>
      <c r="F8004" t="s">
        <v>60</v>
      </c>
      <c r="G8004" s="5">
        <v>18102.759999999998</v>
      </c>
      <c r="H8004" s="5">
        <f t="shared" si="875"/>
        <v>325.84967999999992</v>
      </c>
      <c r="I8004" s="6">
        <v>1</v>
      </c>
      <c r="J8004" s="6">
        <v>18102.759999999998</v>
      </c>
      <c r="K8004" s="5">
        <f t="shared" si="876"/>
        <v>325.84967999999992</v>
      </c>
      <c r="L8004" s="7">
        <v>4.21</v>
      </c>
      <c r="M8004" s="7">
        <v>3873</v>
      </c>
      <c r="N8004" s="3">
        <v>45495</v>
      </c>
      <c r="O8004" s="4" t="str">
        <f t="shared" si="877"/>
        <v>2024-07</v>
      </c>
      <c r="P8004" s="4" t="str">
        <f t="shared" si="878"/>
        <v>07</v>
      </c>
      <c r="Q8004" s="4" t="str">
        <f t="shared" si="879"/>
        <v>July</v>
      </c>
      <c r="R8004" s="30" t="str">
        <f t="shared" si="880"/>
        <v>22</v>
      </c>
      <c r="W8004" t="str">
        <f t="shared" si="881"/>
        <v>ok</v>
      </c>
    </row>
    <row r="8005" spans="1:23" x14ac:dyDescent="0.3">
      <c r="A8005" t="s">
        <v>8047</v>
      </c>
      <c r="B8005" t="s">
        <v>63</v>
      </c>
      <c r="C8005" t="s">
        <v>18</v>
      </c>
      <c r="D8005" t="s">
        <v>64</v>
      </c>
      <c r="E8005" t="s">
        <v>45</v>
      </c>
      <c r="F8005" t="s">
        <v>38</v>
      </c>
      <c r="G8005" s="5">
        <v>7233.54</v>
      </c>
      <c r="H8005" s="5">
        <f t="shared" si="875"/>
        <v>130.20371999999998</v>
      </c>
      <c r="I8005" s="6">
        <v>1</v>
      </c>
      <c r="J8005" s="6">
        <v>7233.54</v>
      </c>
      <c r="K8005" s="5">
        <f t="shared" si="876"/>
        <v>130.20371999999998</v>
      </c>
      <c r="L8005" s="7">
        <v>1.61</v>
      </c>
      <c r="M8005" s="7">
        <v>1530</v>
      </c>
      <c r="N8005" s="3">
        <v>45428</v>
      </c>
      <c r="O8005" s="4" t="str">
        <f t="shared" si="877"/>
        <v>2024-05</v>
      </c>
      <c r="P8005" s="4" t="str">
        <f t="shared" si="878"/>
        <v>05</v>
      </c>
      <c r="Q8005" s="4" t="str">
        <f t="shared" si="879"/>
        <v>May</v>
      </c>
      <c r="R8005" s="30" t="str">
        <f t="shared" si="880"/>
        <v>16</v>
      </c>
      <c r="W8005" t="str">
        <f t="shared" si="881"/>
        <v>ok</v>
      </c>
    </row>
    <row r="8006" spans="1:23" x14ac:dyDescent="0.3">
      <c r="A8006" t="s">
        <v>8048</v>
      </c>
      <c r="B8006" t="s">
        <v>11</v>
      </c>
      <c r="C8006" t="s">
        <v>12</v>
      </c>
      <c r="D8006" t="s">
        <v>13</v>
      </c>
      <c r="E8006" t="s">
        <v>20</v>
      </c>
      <c r="F8006" t="s">
        <v>60</v>
      </c>
      <c r="G8006" s="5">
        <v>1878.76</v>
      </c>
      <c r="H8006" s="5">
        <f t="shared" si="875"/>
        <v>33.817679999999996</v>
      </c>
      <c r="I8006" s="6">
        <v>3</v>
      </c>
      <c r="J8006" s="6">
        <v>5636.28</v>
      </c>
      <c r="K8006" s="5">
        <f t="shared" si="876"/>
        <v>101.45303999999999</v>
      </c>
      <c r="L8006" s="7">
        <v>4.37</v>
      </c>
      <c r="M8006" s="7">
        <v>3705</v>
      </c>
      <c r="N8006" s="3">
        <v>45535</v>
      </c>
      <c r="O8006" s="4" t="str">
        <f t="shared" si="877"/>
        <v>2024-08</v>
      </c>
      <c r="P8006" s="4" t="str">
        <f t="shared" si="878"/>
        <v>08</v>
      </c>
      <c r="Q8006" s="4" t="str">
        <f t="shared" si="879"/>
        <v>August</v>
      </c>
      <c r="R8006" s="30" t="str">
        <f t="shared" si="880"/>
        <v>31</v>
      </c>
      <c r="W8006" t="str">
        <f t="shared" si="881"/>
        <v>ok</v>
      </c>
    </row>
    <row r="8007" spans="1:23" x14ac:dyDescent="0.3">
      <c r="A8007" t="s">
        <v>8049</v>
      </c>
      <c r="B8007" t="s">
        <v>23</v>
      </c>
      <c r="C8007" t="s">
        <v>24</v>
      </c>
      <c r="D8007" t="s">
        <v>25</v>
      </c>
      <c r="E8007" t="s">
        <v>20</v>
      </c>
      <c r="F8007" t="s">
        <v>15</v>
      </c>
      <c r="G8007" s="5">
        <v>18661.330000000002</v>
      </c>
      <c r="H8007" s="5">
        <f t="shared" si="875"/>
        <v>335.90394000000003</v>
      </c>
      <c r="I8007" s="6">
        <v>5</v>
      </c>
      <c r="J8007" s="6">
        <v>93306.65</v>
      </c>
      <c r="K8007" s="5">
        <f t="shared" si="876"/>
        <v>1679.5197000000003</v>
      </c>
      <c r="L8007" s="7">
        <v>3.71</v>
      </c>
      <c r="M8007" s="7">
        <v>1500</v>
      </c>
      <c r="N8007" s="3">
        <v>45594</v>
      </c>
      <c r="O8007" s="4" t="str">
        <f t="shared" si="877"/>
        <v>2024-10</v>
      </c>
      <c r="P8007" s="4" t="str">
        <f t="shared" si="878"/>
        <v>10</v>
      </c>
      <c r="Q8007" s="4" t="str">
        <f t="shared" si="879"/>
        <v>October</v>
      </c>
      <c r="R8007" s="30" t="str">
        <f t="shared" si="880"/>
        <v>29</v>
      </c>
      <c r="W8007" t="str">
        <f t="shared" si="881"/>
        <v>ok</v>
      </c>
    </row>
    <row r="8008" spans="1:23" x14ac:dyDescent="0.3">
      <c r="A8008" t="s">
        <v>8050</v>
      </c>
      <c r="B8008" t="s">
        <v>51</v>
      </c>
      <c r="C8008" t="s">
        <v>29</v>
      </c>
      <c r="D8008" t="s">
        <v>52</v>
      </c>
      <c r="E8008" t="s">
        <v>14</v>
      </c>
      <c r="F8008" t="s">
        <v>15</v>
      </c>
      <c r="G8008" s="5">
        <v>15614.28</v>
      </c>
      <c r="H8008" s="5">
        <f t="shared" si="875"/>
        <v>281.05703999999997</v>
      </c>
      <c r="I8008" s="6">
        <v>3</v>
      </c>
      <c r="J8008" s="6">
        <v>46842.84</v>
      </c>
      <c r="K8008" s="5">
        <f t="shared" si="876"/>
        <v>843.17111999999997</v>
      </c>
      <c r="L8008" s="7">
        <v>4.2699999999999996</v>
      </c>
      <c r="M8008" s="7">
        <v>231</v>
      </c>
      <c r="N8008" s="3">
        <v>45484</v>
      </c>
      <c r="O8008" s="4" t="str">
        <f t="shared" si="877"/>
        <v>2024-07</v>
      </c>
      <c r="P8008" s="4" t="str">
        <f t="shared" si="878"/>
        <v>07</v>
      </c>
      <c r="Q8008" s="4" t="str">
        <f t="shared" si="879"/>
        <v>July</v>
      </c>
      <c r="R8008" s="30" t="str">
        <f t="shared" si="880"/>
        <v>11</v>
      </c>
      <c r="W8008" t="str">
        <f t="shared" si="881"/>
        <v>ok</v>
      </c>
    </row>
    <row r="8009" spans="1:23" x14ac:dyDescent="0.3">
      <c r="A8009" t="s">
        <v>8051</v>
      </c>
      <c r="B8009" t="s">
        <v>33</v>
      </c>
      <c r="C8009" t="s">
        <v>12</v>
      </c>
      <c r="D8009" t="s">
        <v>34</v>
      </c>
      <c r="E8009" t="s">
        <v>14</v>
      </c>
      <c r="F8009" t="s">
        <v>21</v>
      </c>
      <c r="G8009" s="5">
        <v>11073.55</v>
      </c>
      <c r="H8009" s="5">
        <f t="shared" si="875"/>
        <v>199.32389999999998</v>
      </c>
      <c r="I8009" s="6">
        <v>4</v>
      </c>
      <c r="J8009" s="6">
        <v>44294.2</v>
      </c>
      <c r="K8009" s="5">
        <f t="shared" si="876"/>
        <v>797.29559999999992</v>
      </c>
      <c r="L8009" s="7">
        <v>2.31</v>
      </c>
      <c r="M8009" s="7">
        <v>175</v>
      </c>
      <c r="N8009" s="3">
        <v>45477</v>
      </c>
      <c r="O8009" s="4" t="str">
        <f t="shared" si="877"/>
        <v>2024-07</v>
      </c>
      <c r="P8009" s="4" t="str">
        <f t="shared" si="878"/>
        <v>07</v>
      </c>
      <c r="Q8009" s="4" t="str">
        <f t="shared" si="879"/>
        <v>July</v>
      </c>
      <c r="R8009" s="30" t="str">
        <f t="shared" si="880"/>
        <v>04</v>
      </c>
      <c r="W8009" t="str">
        <f t="shared" si="881"/>
        <v>ok</v>
      </c>
    </row>
    <row r="8010" spans="1:23" x14ac:dyDescent="0.3">
      <c r="A8010" t="s">
        <v>8052</v>
      </c>
      <c r="B8010" t="s">
        <v>33</v>
      </c>
      <c r="C8010" t="s">
        <v>12</v>
      </c>
      <c r="D8010" t="s">
        <v>34</v>
      </c>
      <c r="E8010" t="s">
        <v>45</v>
      </c>
      <c r="F8010" t="s">
        <v>21</v>
      </c>
      <c r="G8010" s="5">
        <v>5691.22</v>
      </c>
      <c r="H8010" s="5">
        <f t="shared" si="875"/>
        <v>102.44195999999999</v>
      </c>
      <c r="I8010" s="6">
        <v>1</v>
      </c>
      <c r="J8010" s="6">
        <v>5691.22</v>
      </c>
      <c r="K8010" s="5">
        <f t="shared" si="876"/>
        <v>102.44195999999999</v>
      </c>
      <c r="L8010" s="7">
        <v>3.23</v>
      </c>
      <c r="M8010" s="7">
        <v>3515</v>
      </c>
      <c r="N8010" s="3">
        <v>45547</v>
      </c>
      <c r="O8010" s="4" t="str">
        <f t="shared" si="877"/>
        <v>2024-09</v>
      </c>
      <c r="P8010" s="4" t="str">
        <f t="shared" si="878"/>
        <v>09</v>
      </c>
      <c r="Q8010" s="4" t="str">
        <f t="shared" si="879"/>
        <v>September</v>
      </c>
      <c r="R8010" s="30" t="str">
        <f t="shared" si="880"/>
        <v>12</v>
      </c>
      <c r="W8010" t="str">
        <f t="shared" si="881"/>
        <v>ok</v>
      </c>
    </row>
    <row r="8011" spans="1:23" x14ac:dyDescent="0.3">
      <c r="A8011" t="s">
        <v>8053</v>
      </c>
      <c r="B8011" t="s">
        <v>47</v>
      </c>
      <c r="C8011" t="s">
        <v>12</v>
      </c>
      <c r="D8011" t="s">
        <v>48</v>
      </c>
      <c r="E8011" t="s">
        <v>20</v>
      </c>
      <c r="F8011" t="s">
        <v>38</v>
      </c>
      <c r="G8011" s="5">
        <v>13353.17</v>
      </c>
      <c r="H8011" s="5">
        <f t="shared" si="875"/>
        <v>240.35705999999999</v>
      </c>
      <c r="I8011" s="6">
        <v>1</v>
      </c>
      <c r="J8011" s="6">
        <v>13353.17</v>
      </c>
      <c r="K8011" s="5">
        <f t="shared" si="876"/>
        <v>240.35705999999999</v>
      </c>
      <c r="L8011" s="7">
        <v>2.42</v>
      </c>
      <c r="M8011" s="7">
        <v>4949</v>
      </c>
      <c r="N8011" s="3">
        <v>45362</v>
      </c>
      <c r="O8011" s="4" t="str">
        <f t="shared" si="877"/>
        <v>2024-03</v>
      </c>
      <c r="P8011" s="4" t="str">
        <f t="shared" si="878"/>
        <v>03</v>
      </c>
      <c r="Q8011" s="4" t="str">
        <f t="shared" si="879"/>
        <v>March</v>
      </c>
      <c r="R8011" s="30" t="str">
        <f t="shared" si="880"/>
        <v>11</v>
      </c>
      <c r="W8011" t="str">
        <f t="shared" si="881"/>
        <v>ok</v>
      </c>
    </row>
    <row r="8012" spans="1:23" x14ac:dyDescent="0.3">
      <c r="A8012" t="s">
        <v>8054</v>
      </c>
      <c r="B8012" t="s">
        <v>41</v>
      </c>
      <c r="C8012" t="s">
        <v>42</v>
      </c>
      <c r="D8012" t="s">
        <v>43</v>
      </c>
      <c r="E8012" t="s">
        <v>14</v>
      </c>
      <c r="F8012" t="s">
        <v>60</v>
      </c>
      <c r="G8012" s="5">
        <v>961.42</v>
      </c>
      <c r="H8012" s="5">
        <f t="shared" si="875"/>
        <v>17.305559999999996</v>
      </c>
      <c r="I8012" s="6">
        <v>4</v>
      </c>
      <c r="J8012" s="6">
        <v>3845.68</v>
      </c>
      <c r="K8012" s="5">
        <f t="shared" si="876"/>
        <v>69.222239999999985</v>
      </c>
      <c r="L8012" s="7">
        <v>4.3099999999999996</v>
      </c>
      <c r="M8012" s="7">
        <v>2306</v>
      </c>
      <c r="N8012" s="3">
        <v>45420</v>
      </c>
      <c r="O8012" s="4" t="str">
        <f t="shared" si="877"/>
        <v>2024-05</v>
      </c>
      <c r="P8012" s="4" t="str">
        <f t="shared" si="878"/>
        <v>05</v>
      </c>
      <c r="Q8012" s="4" t="str">
        <f t="shared" si="879"/>
        <v>May</v>
      </c>
      <c r="R8012" s="30" t="str">
        <f t="shared" si="880"/>
        <v>08</v>
      </c>
      <c r="W8012" t="str">
        <f t="shared" si="881"/>
        <v>ok</v>
      </c>
    </row>
    <row r="8013" spans="1:23" x14ac:dyDescent="0.3">
      <c r="A8013" t="s">
        <v>8055</v>
      </c>
      <c r="B8013" t="s">
        <v>47</v>
      </c>
      <c r="C8013" t="s">
        <v>12</v>
      </c>
      <c r="D8013" t="s">
        <v>48</v>
      </c>
      <c r="E8013" t="s">
        <v>14</v>
      </c>
      <c r="F8013" t="s">
        <v>60</v>
      </c>
      <c r="G8013" s="5">
        <v>10571.49</v>
      </c>
      <c r="H8013" s="5">
        <f t="shared" si="875"/>
        <v>190.28681999999998</v>
      </c>
      <c r="I8013" s="6">
        <v>1</v>
      </c>
      <c r="J8013" s="6">
        <v>10571.49</v>
      </c>
      <c r="K8013" s="5">
        <f t="shared" si="876"/>
        <v>190.28681999999998</v>
      </c>
      <c r="L8013" s="7">
        <v>2.42</v>
      </c>
      <c r="M8013" s="7">
        <v>1582</v>
      </c>
      <c r="N8013" s="3">
        <v>45295</v>
      </c>
      <c r="O8013" s="4" t="str">
        <f t="shared" si="877"/>
        <v>2024-01</v>
      </c>
      <c r="P8013" s="4" t="str">
        <f t="shared" si="878"/>
        <v>01</v>
      </c>
      <c r="Q8013" s="4" t="str">
        <f t="shared" si="879"/>
        <v>January</v>
      </c>
      <c r="R8013" s="30" t="str">
        <f t="shared" si="880"/>
        <v>04</v>
      </c>
      <c r="W8013" t="str">
        <f t="shared" si="881"/>
        <v>ok</v>
      </c>
    </row>
    <row r="8014" spans="1:23" x14ac:dyDescent="0.3">
      <c r="A8014" t="s">
        <v>8056</v>
      </c>
      <c r="B8014" t="s">
        <v>11</v>
      </c>
      <c r="C8014" t="s">
        <v>12</v>
      </c>
      <c r="D8014" t="s">
        <v>13</v>
      </c>
      <c r="E8014" t="s">
        <v>20</v>
      </c>
      <c r="F8014" t="s">
        <v>31</v>
      </c>
      <c r="G8014" s="5">
        <v>10147.08</v>
      </c>
      <c r="H8014" s="5">
        <f t="shared" si="875"/>
        <v>182.64743999999999</v>
      </c>
      <c r="I8014" s="6">
        <v>4</v>
      </c>
      <c r="J8014" s="6">
        <v>40588.32</v>
      </c>
      <c r="K8014" s="5">
        <f t="shared" si="876"/>
        <v>730.58975999999996</v>
      </c>
      <c r="L8014" s="7">
        <v>3.46</v>
      </c>
      <c r="M8014" s="7">
        <v>106</v>
      </c>
      <c r="N8014" s="3">
        <v>45301</v>
      </c>
      <c r="O8014" s="4" t="str">
        <f t="shared" si="877"/>
        <v>2024-01</v>
      </c>
      <c r="P8014" s="4" t="str">
        <f t="shared" si="878"/>
        <v>01</v>
      </c>
      <c r="Q8014" s="4" t="str">
        <f t="shared" si="879"/>
        <v>January</v>
      </c>
      <c r="R8014" s="30" t="str">
        <f t="shared" si="880"/>
        <v>10</v>
      </c>
      <c r="W8014" t="str">
        <f t="shared" si="881"/>
        <v>ok</v>
      </c>
    </row>
    <row r="8015" spans="1:23" x14ac:dyDescent="0.3">
      <c r="A8015" t="s">
        <v>8057</v>
      </c>
      <c r="B8015" t="s">
        <v>33</v>
      </c>
      <c r="C8015" t="s">
        <v>12</v>
      </c>
      <c r="D8015" t="s">
        <v>34</v>
      </c>
      <c r="E8015" t="s">
        <v>14</v>
      </c>
      <c r="F8015" t="s">
        <v>21</v>
      </c>
      <c r="G8015" s="5">
        <v>19131.939999999999</v>
      </c>
      <c r="H8015" s="5">
        <f t="shared" si="875"/>
        <v>344.37491999999997</v>
      </c>
      <c r="I8015" s="6">
        <v>1</v>
      </c>
      <c r="J8015" s="6">
        <v>19131.939999999999</v>
      </c>
      <c r="K8015" s="5">
        <f t="shared" si="876"/>
        <v>344.37491999999997</v>
      </c>
      <c r="L8015" s="7">
        <v>3.59</v>
      </c>
      <c r="M8015" s="7">
        <v>3638</v>
      </c>
      <c r="N8015" s="3">
        <v>45310</v>
      </c>
      <c r="O8015" s="4" t="str">
        <f t="shared" si="877"/>
        <v>2024-01</v>
      </c>
      <c r="P8015" s="4" t="str">
        <f t="shared" si="878"/>
        <v>01</v>
      </c>
      <c r="Q8015" s="4" t="str">
        <f t="shared" si="879"/>
        <v>January</v>
      </c>
      <c r="R8015" s="30" t="str">
        <f t="shared" si="880"/>
        <v>19</v>
      </c>
      <c r="W8015" t="str">
        <f t="shared" si="881"/>
        <v>ok</v>
      </c>
    </row>
    <row r="8016" spans="1:23" x14ac:dyDescent="0.3">
      <c r="A8016" t="s">
        <v>8058</v>
      </c>
      <c r="B8016" t="s">
        <v>23</v>
      </c>
      <c r="C8016" t="s">
        <v>24</v>
      </c>
      <c r="D8016" t="s">
        <v>25</v>
      </c>
      <c r="E8016" t="s">
        <v>20</v>
      </c>
      <c r="F8016" t="s">
        <v>15</v>
      </c>
      <c r="G8016" s="5">
        <v>1613.36</v>
      </c>
      <c r="H8016" s="5">
        <f t="shared" si="875"/>
        <v>29.040479999999995</v>
      </c>
      <c r="I8016" s="6">
        <v>2</v>
      </c>
      <c r="J8016" s="6">
        <v>3226.72</v>
      </c>
      <c r="K8016" s="5">
        <f t="shared" si="876"/>
        <v>58.08095999999999</v>
      </c>
      <c r="L8016" s="7">
        <v>4.58</v>
      </c>
      <c r="M8016" s="7">
        <v>931</v>
      </c>
      <c r="N8016" s="3">
        <v>45457</v>
      </c>
      <c r="O8016" s="4" t="str">
        <f t="shared" si="877"/>
        <v>2024-06</v>
      </c>
      <c r="P8016" s="4" t="str">
        <f t="shared" si="878"/>
        <v>06</v>
      </c>
      <c r="Q8016" s="4" t="str">
        <f t="shared" si="879"/>
        <v>June</v>
      </c>
      <c r="R8016" s="30" t="str">
        <f t="shared" si="880"/>
        <v>14</v>
      </c>
      <c r="W8016" t="str">
        <f t="shared" si="881"/>
        <v>ok</v>
      </c>
    </row>
    <row r="8017" spans="1:23" x14ac:dyDescent="0.3">
      <c r="A8017" t="s">
        <v>8059</v>
      </c>
      <c r="B8017" t="s">
        <v>47</v>
      </c>
      <c r="C8017" t="s">
        <v>12</v>
      </c>
      <c r="D8017" t="s">
        <v>48</v>
      </c>
      <c r="E8017" t="s">
        <v>14</v>
      </c>
      <c r="F8017" t="s">
        <v>21</v>
      </c>
      <c r="G8017" s="5">
        <v>15833.18</v>
      </c>
      <c r="H8017" s="5">
        <f t="shared" si="875"/>
        <v>284.99723999999998</v>
      </c>
      <c r="I8017" s="6">
        <v>5</v>
      </c>
      <c r="J8017" s="6">
        <v>79165.899999999994</v>
      </c>
      <c r="K8017" s="5">
        <f t="shared" si="876"/>
        <v>1424.9861999999998</v>
      </c>
      <c r="L8017" s="7">
        <v>2.27</v>
      </c>
      <c r="M8017" s="7">
        <v>2717</v>
      </c>
      <c r="N8017" s="3">
        <v>45572</v>
      </c>
      <c r="O8017" s="4" t="str">
        <f t="shared" si="877"/>
        <v>2024-10</v>
      </c>
      <c r="P8017" s="4" t="str">
        <f t="shared" si="878"/>
        <v>10</v>
      </c>
      <c r="Q8017" s="4" t="str">
        <f t="shared" si="879"/>
        <v>October</v>
      </c>
      <c r="R8017" s="30" t="str">
        <f t="shared" si="880"/>
        <v>07</v>
      </c>
      <c r="W8017" t="str">
        <f t="shared" si="881"/>
        <v>ok</v>
      </c>
    </row>
    <row r="8018" spans="1:23" x14ac:dyDescent="0.3">
      <c r="A8018" t="s">
        <v>8060</v>
      </c>
      <c r="B8018" t="s">
        <v>41</v>
      </c>
      <c r="C8018" t="s">
        <v>42</v>
      </c>
      <c r="D8018" t="s">
        <v>43</v>
      </c>
      <c r="E8018" t="s">
        <v>45</v>
      </c>
      <c r="F8018" t="s">
        <v>26</v>
      </c>
      <c r="G8018" s="5">
        <v>177.03</v>
      </c>
      <c r="H8018" s="5">
        <f t="shared" si="875"/>
        <v>3.1865399999999999</v>
      </c>
      <c r="I8018" s="6">
        <v>5</v>
      </c>
      <c r="J8018" s="6">
        <v>885.15</v>
      </c>
      <c r="K8018" s="5">
        <f t="shared" si="876"/>
        <v>15.932700000000001</v>
      </c>
      <c r="L8018" s="7">
        <v>4.95</v>
      </c>
      <c r="M8018" s="7">
        <v>2471</v>
      </c>
      <c r="N8018" s="3">
        <v>45517</v>
      </c>
      <c r="O8018" s="4" t="str">
        <f t="shared" si="877"/>
        <v>2024-08</v>
      </c>
      <c r="P8018" s="4" t="str">
        <f t="shared" si="878"/>
        <v>08</v>
      </c>
      <c r="Q8018" s="4" t="str">
        <f t="shared" si="879"/>
        <v>August</v>
      </c>
      <c r="R8018" s="30" t="str">
        <f t="shared" si="880"/>
        <v>13</v>
      </c>
      <c r="W8018" t="str">
        <f t="shared" si="881"/>
        <v>ok</v>
      </c>
    </row>
    <row r="8019" spans="1:23" x14ac:dyDescent="0.3">
      <c r="A8019" t="s">
        <v>8061</v>
      </c>
      <c r="B8019" t="s">
        <v>23</v>
      </c>
      <c r="C8019" t="s">
        <v>24</v>
      </c>
      <c r="D8019" t="s">
        <v>25</v>
      </c>
      <c r="E8019" t="s">
        <v>14</v>
      </c>
      <c r="F8019" t="s">
        <v>26</v>
      </c>
      <c r="G8019" s="5">
        <v>6940.12</v>
      </c>
      <c r="H8019" s="5">
        <f t="shared" si="875"/>
        <v>124.92215999999999</v>
      </c>
      <c r="I8019" s="6">
        <v>1</v>
      </c>
      <c r="J8019" s="6">
        <v>6940.12</v>
      </c>
      <c r="K8019" s="5">
        <f t="shared" si="876"/>
        <v>124.92215999999999</v>
      </c>
      <c r="L8019" s="7">
        <v>2.58</v>
      </c>
      <c r="M8019" s="7">
        <v>1848</v>
      </c>
      <c r="N8019" s="3">
        <v>45587</v>
      </c>
      <c r="O8019" s="4" t="str">
        <f t="shared" si="877"/>
        <v>2024-10</v>
      </c>
      <c r="P8019" s="4" t="str">
        <f t="shared" si="878"/>
        <v>10</v>
      </c>
      <c r="Q8019" s="4" t="str">
        <f t="shared" si="879"/>
        <v>October</v>
      </c>
      <c r="R8019" s="30" t="str">
        <f t="shared" si="880"/>
        <v>22</v>
      </c>
      <c r="W8019" t="str">
        <f t="shared" si="881"/>
        <v>ok</v>
      </c>
    </row>
    <row r="8020" spans="1:23" x14ac:dyDescent="0.3">
      <c r="A8020" t="s">
        <v>8062</v>
      </c>
      <c r="B8020" t="s">
        <v>36</v>
      </c>
      <c r="C8020" t="s">
        <v>18</v>
      </c>
      <c r="D8020" t="s">
        <v>37</v>
      </c>
      <c r="E8020" t="s">
        <v>14</v>
      </c>
      <c r="F8020" t="s">
        <v>31</v>
      </c>
      <c r="G8020" s="5">
        <v>7829.6</v>
      </c>
      <c r="H8020" s="5">
        <f t="shared" si="875"/>
        <v>140.93279999999999</v>
      </c>
      <c r="I8020" s="6">
        <v>5</v>
      </c>
      <c r="J8020" s="6">
        <v>39148</v>
      </c>
      <c r="K8020" s="5">
        <f t="shared" si="876"/>
        <v>704.66399999999999</v>
      </c>
      <c r="L8020" s="7">
        <v>2.46</v>
      </c>
      <c r="M8020" s="7">
        <v>70</v>
      </c>
      <c r="N8020" s="3">
        <v>45418</v>
      </c>
      <c r="O8020" s="4" t="str">
        <f t="shared" si="877"/>
        <v>2024-05</v>
      </c>
      <c r="P8020" s="4" t="str">
        <f t="shared" si="878"/>
        <v>05</v>
      </c>
      <c r="Q8020" s="4" t="str">
        <f t="shared" si="879"/>
        <v>May</v>
      </c>
      <c r="R8020" s="30" t="str">
        <f t="shared" si="880"/>
        <v>06</v>
      </c>
      <c r="W8020" t="str">
        <f t="shared" si="881"/>
        <v>ok</v>
      </c>
    </row>
    <row r="8021" spans="1:23" x14ac:dyDescent="0.3">
      <c r="A8021" t="s">
        <v>8063</v>
      </c>
      <c r="B8021" t="s">
        <v>33</v>
      </c>
      <c r="C8021" t="s">
        <v>12</v>
      </c>
      <c r="D8021" t="s">
        <v>34</v>
      </c>
      <c r="E8021" t="s">
        <v>20</v>
      </c>
      <c r="F8021" t="s">
        <v>15</v>
      </c>
      <c r="G8021" s="5">
        <v>18314.36</v>
      </c>
      <c r="H8021" s="5">
        <f t="shared" si="875"/>
        <v>329.65848</v>
      </c>
      <c r="I8021" s="6">
        <v>2</v>
      </c>
      <c r="J8021" s="6">
        <v>36628.720000000001</v>
      </c>
      <c r="K8021" s="5">
        <f t="shared" si="876"/>
        <v>659.31695999999999</v>
      </c>
      <c r="L8021" s="7">
        <v>3.77</v>
      </c>
      <c r="M8021" s="7">
        <v>42</v>
      </c>
      <c r="N8021" s="3">
        <v>45426</v>
      </c>
      <c r="O8021" s="4" t="str">
        <f t="shared" si="877"/>
        <v>2024-05</v>
      </c>
      <c r="P8021" s="4" t="str">
        <f t="shared" si="878"/>
        <v>05</v>
      </c>
      <c r="Q8021" s="4" t="str">
        <f t="shared" si="879"/>
        <v>May</v>
      </c>
      <c r="R8021" s="30" t="str">
        <f t="shared" si="880"/>
        <v>14</v>
      </c>
      <c r="W8021" t="str">
        <f t="shared" si="881"/>
        <v>ok</v>
      </c>
    </row>
    <row r="8022" spans="1:23" x14ac:dyDescent="0.3">
      <c r="A8022" t="s">
        <v>8064</v>
      </c>
      <c r="B8022" t="s">
        <v>28</v>
      </c>
      <c r="C8022" t="s">
        <v>29</v>
      </c>
      <c r="D8022" t="s">
        <v>30</v>
      </c>
      <c r="E8022" t="s">
        <v>14</v>
      </c>
      <c r="F8022" t="s">
        <v>60</v>
      </c>
      <c r="G8022" s="5">
        <v>4660.72</v>
      </c>
      <c r="H8022" s="5">
        <f t="shared" si="875"/>
        <v>83.892960000000002</v>
      </c>
      <c r="I8022" s="6">
        <v>5</v>
      </c>
      <c r="J8022" s="6">
        <v>23303.599999999999</v>
      </c>
      <c r="K8022" s="5">
        <f t="shared" si="876"/>
        <v>419.46480000000003</v>
      </c>
      <c r="L8022" s="7">
        <v>3.8</v>
      </c>
      <c r="M8022" s="7">
        <v>2952</v>
      </c>
      <c r="N8022" s="3">
        <v>45594</v>
      </c>
      <c r="O8022" s="4" t="str">
        <f t="shared" si="877"/>
        <v>2024-10</v>
      </c>
      <c r="P8022" s="4" t="str">
        <f t="shared" si="878"/>
        <v>10</v>
      </c>
      <c r="Q8022" s="4" t="str">
        <f t="shared" si="879"/>
        <v>October</v>
      </c>
      <c r="R8022" s="30" t="str">
        <f t="shared" si="880"/>
        <v>29</v>
      </c>
      <c r="W8022" t="str">
        <f t="shared" si="881"/>
        <v>ok</v>
      </c>
    </row>
    <row r="8023" spans="1:23" x14ac:dyDescent="0.3">
      <c r="A8023" t="s">
        <v>8065</v>
      </c>
      <c r="B8023" t="s">
        <v>33</v>
      </c>
      <c r="C8023" t="s">
        <v>12</v>
      </c>
      <c r="D8023" t="s">
        <v>34</v>
      </c>
      <c r="E8023" t="s">
        <v>45</v>
      </c>
      <c r="F8023" t="s">
        <v>26</v>
      </c>
      <c r="G8023" s="5">
        <v>18361.21</v>
      </c>
      <c r="H8023" s="5">
        <f t="shared" si="875"/>
        <v>330.50177999999994</v>
      </c>
      <c r="I8023" s="6">
        <v>4</v>
      </c>
      <c r="J8023" s="6">
        <v>73444.84</v>
      </c>
      <c r="K8023" s="5">
        <f t="shared" si="876"/>
        <v>1322.0071199999998</v>
      </c>
      <c r="L8023" s="7">
        <v>1.18</v>
      </c>
      <c r="M8023" s="7">
        <v>1355</v>
      </c>
      <c r="N8023" s="3">
        <v>45374</v>
      </c>
      <c r="O8023" s="4" t="str">
        <f t="shared" si="877"/>
        <v>2024-03</v>
      </c>
      <c r="P8023" s="4" t="str">
        <f t="shared" si="878"/>
        <v>03</v>
      </c>
      <c r="Q8023" s="4" t="str">
        <f t="shared" si="879"/>
        <v>March</v>
      </c>
      <c r="R8023" s="30" t="str">
        <f t="shared" si="880"/>
        <v>23</v>
      </c>
      <c r="W8023" t="str">
        <f t="shared" si="881"/>
        <v>ok</v>
      </c>
    </row>
    <row r="8024" spans="1:23" x14ac:dyDescent="0.3">
      <c r="A8024" t="s">
        <v>8066</v>
      </c>
      <c r="B8024" t="s">
        <v>33</v>
      </c>
      <c r="C8024" t="s">
        <v>12</v>
      </c>
      <c r="D8024" t="s">
        <v>34</v>
      </c>
      <c r="E8024" t="s">
        <v>14</v>
      </c>
      <c r="F8024" t="s">
        <v>38</v>
      </c>
      <c r="G8024" s="5">
        <v>1182.9100000000001</v>
      </c>
      <c r="H8024" s="5">
        <f t="shared" si="875"/>
        <v>21.292380000000001</v>
      </c>
      <c r="I8024" s="6">
        <v>4</v>
      </c>
      <c r="J8024" s="6">
        <v>4731.6400000000003</v>
      </c>
      <c r="K8024" s="5">
        <f t="shared" si="876"/>
        <v>85.169520000000006</v>
      </c>
      <c r="L8024" s="7">
        <v>4.57</v>
      </c>
      <c r="M8024" s="7">
        <v>2685</v>
      </c>
      <c r="N8024" s="3">
        <v>45378</v>
      </c>
      <c r="O8024" s="4" t="str">
        <f t="shared" si="877"/>
        <v>2024-03</v>
      </c>
      <c r="P8024" s="4" t="str">
        <f t="shared" si="878"/>
        <v>03</v>
      </c>
      <c r="Q8024" s="4" t="str">
        <f t="shared" si="879"/>
        <v>March</v>
      </c>
      <c r="R8024" s="30" t="str">
        <f t="shared" si="880"/>
        <v>27</v>
      </c>
      <c r="W8024" t="str">
        <f t="shared" si="881"/>
        <v>ok</v>
      </c>
    </row>
    <row r="8025" spans="1:23" x14ac:dyDescent="0.3">
      <c r="A8025" t="s">
        <v>8067</v>
      </c>
      <c r="B8025" t="s">
        <v>17</v>
      </c>
      <c r="C8025" t="s">
        <v>18</v>
      </c>
      <c r="D8025" t="s">
        <v>19</v>
      </c>
      <c r="E8025" t="s">
        <v>14</v>
      </c>
      <c r="F8025" t="s">
        <v>31</v>
      </c>
      <c r="G8025" s="5">
        <v>16553.39</v>
      </c>
      <c r="H8025" s="5">
        <f t="shared" si="875"/>
        <v>297.96101999999996</v>
      </c>
      <c r="I8025" s="6">
        <v>4</v>
      </c>
      <c r="J8025" s="6">
        <v>66213.56</v>
      </c>
      <c r="K8025" s="5">
        <f t="shared" si="876"/>
        <v>1191.8440799999998</v>
      </c>
      <c r="L8025" s="7">
        <v>4.51</v>
      </c>
      <c r="M8025" s="7">
        <v>4270</v>
      </c>
      <c r="N8025" s="3">
        <v>45539</v>
      </c>
      <c r="O8025" s="4" t="str">
        <f t="shared" si="877"/>
        <v>2024-09</v>
      </c>
      <c r="P8025" s="4" t="str">
        <f t="shared" si="878"/>
        <v>09</v>
      </c>
      <c r="Q8025" s="4" t="str">
        <f t="shared" si="879"/>
        <v>September</v>
      </c>
      <c r="R8025" s="30" t="str">
        <f t="shared" si="880"/>
        <v>04</v>
      </c>
      <c r="W8025" t="str">
        <f t="shared" si="881"/>
        <v>ok</v>
      </c>
    </row>
    <row r="8026" spans="1:23" x14ac:dyDescent="0.3">
      <c r="A8026" t="s">
        <v>8068</v>
      </c>
      <c r="B8026" t="s">
        <v>11</v>
      </c>
      <c r="C8026" t="s">
        <v>12</v>
      </c>
      <c r="D8026" t="s">
        <v>13</v>
      </c>
      <c r="E8026" t="s">
        <v>45</v>
      </c>
      <c r="F8026" t="s">
        <v>26</v>
      </c>
      <c r="G8026" s="5">
        <v>13718.08</v>
      </c>
      <c r="H8026" s="5">
        <f t="shared" si="875"/>
        <v>246.92543999999998</v>
      </c>
      <c r="I8026" s="6">
        <v>3</v>
      </c>
      <c r="J8026" s="6">
        <v>41154.239999999998</v>
      </c>
      <c r="K8026" s="5">
        <f t="shared" si="876"/>
        <v>740.77631999999994</v>
      </c>
      <c r="L8026" s="7">
        <v>2.2999999999999998</v>
      </c>
      <c r="M8026" s="7">
        <v>359</v>
      </c>
      <c r="N8026" s="3">
        <v>45525</v>
      </c>
      <c r="O8026" s="4" t="str">
        <f t="shared" si="877"/>
        <v>2024-08</v>
      </c>
      <c r="P8026" s="4" t="str">
        <f t="shared" si="878"/>
        <v>08</v>
      </c>
      <c r="Q8026" s="4" t="str">
        <f t="shared" si="879"/>
        <v>August</v>
      </c>
      <c r="R8026" s="30" t="str">
        <f t="shared" si="880"/>
        <v>21</v>
      </c>
      <c r="W8026" t="str">
        <f t="shared" si="881"/>
        <v>ok</v>
      </c>
    </row>
    <row r="8027" spans="1:23" x14ac:dyDescent="0.3">
      <c r="A8027" t="s">
        <v>8069</v>
      </c>
      <c r="B8027" t="s">
        <v>36</v>
      </c>
      <c r="C8027" t="s">
        <v>18</v>
      </c>
      <c r="D8027" t="s">
        <v>37</v>
      </c>
      <c r="E8027" t="s">
        <v>20</v>
      </c>
      <c r="F8027" t="s">
        <v>15</v>
      </c>
      <c r="G8027" s="5">
        <v>19002.650000000001</v>
      </c>
      <c r="H8027" s="5">
        <f t="shared" si="875"/>
        <v>342.04770000000002</v>
      </c>
      <c r="I8027" s="6">
        <v>5</v>
      </c>
      <c r="J8027" s="6">
        <v>95013.25</v>
      </c>
      <c r="K8027" s="5">
        <f t="shared" si="876"/>
        <v>1710.2385000000002</v>
      </c>
      <c r="L8027" s="7">
        <v>3.89</v>
      </c>
      <c r="M8027" s="7">
        <v>1036</v>
      </c>
      <c r="N8027" s="3">
        <v>45479</v>
      </c>
      <c r="O8027" s="4" t="str">
        <f t="shared" si="877"/>
        <v>2024-07</v>
      </c>
      <c r="P8027" s="4" t="str">
        <f t="shared" si="878"/>
        <v>07</v>
      </c>
      <c r="Q8027" s="4" t="str">
        <f t="shared" si="879"/>
        <v>July</v>
      </c>
      <c r="R8027" s="30" t="str">
        <f t="shared" si="880"/>
        <v>06</v>
      </c>
      <c r="W8027" t="str">
        <f t="shared" si="881"/>
        <v>ok</v>
      </c>
    </row>
    <row r="8028" spans="1:23" x14ac:dyDescent="0.3">
      <c r="A8028" t="s">
        <v>8070</v>
      </c>
      <c r="B8028" t="s">
        <v>36</v>
      </c>
      <c r="C8028" t="s">
        <v>18</v>
      </c>
      <c r="D8028" t="s">
        <v>37</v>
      </c>
      <c r="E8028" t="s">
        <v>20</v>
      </c>
      <c r="F8028" t="s">
        <v>60</v>
      </c>
      <c r="G8028" s="5">
        <v>8705.39</v>
      </c>
      <c r="H8028" s="5">
        <f t="shared" si="875"/>
        <v>156.69701999999998</v>
      </c>
      <c r="I8028" s="6">
        <v>4</v>
      </c>
      <c r="J8028" s="6">
        <v>34821.56</v>
      </c>
      <c r="K8028" s="5">
        <f t="shared" si="876"/>
        <v>626.78807999999992</v>
      </c>
      <c r="L8028" s="7">
        <v>1.74</v>
      </c>
      <c r="M8028" s="7">
        <v>2108</v>
      </c>
      <c r="N8028" s="3">
        <v>45348</v>
      </c>
      <c r="O8028" s="4" t="str">
        <f t="shared" si="877"/>
        <v>2024-02</v>
      </c>
      <c r="P8028" s="4" t="str">
        <f t="shared" si="878"/>
        <v>02</v>
      </c>
      <c r="Q8028" s="4" t="str">
        <f t="shared" si="879"/>
        <v>February</v>
      </c>
      <c r="R8028" s="30" t="str">
        <f t="shared" si="880"/>
        <v>26</v>
      </c>
      <c r="W8028" t="str">
        <f t="shared" si="881"/>
        <v>ok</v>
      </c>
    </row>
    <row r="8029" spans="1:23" x14ac:dyDescent="0.3">
      <c r="A8029" t="s">
        <v>8071</v>
      </c>
      <c r="B8029" t="s">
        <v>51</v>
      </c>
      <c r="C8029" t="s">
        <v>29</v>
      </c>
      <c r="D8029" t="s">
        <v>52</v>
      </c>
      <c r="E8029" t="s">
        <v>20</v>
      </c>
      <c r="F8029" t="s">
        <v>38</v>
      </c>
      <c r="G8029" s="5">
        <v>4700.45</v>
      </c>
      <c r="H8029" s="5">
        <f t="shared" si="875"/>
        <v>84.608099999999993</v>
      </c>
      <c r="I8029" s="6">
        <v>3</v>
      </c>
      <c r="J8029" s="6">
        <v>14101.35</v>
      </c>
      <c r="K8029" s="5">
        <f t="shared" si="876"/>
        <v>253.82429999999999</v>
      </c>
      <c r="L8029" s="7">
        <v>3.64</v>
      </c>
      <c r="M8029" s="7">
        <v>4276</v>
      </c>
      <c r="N8029" s="3">
        <v>45556</v>
      </c>
      <c r="O8029" s="4" t="str">
        <f t="shared" si="877"/>
        <v>2024-09</v>
      </c>
      <c r="P8029" s="4" t="str">
        <f t="shared" si="878"/>
        <v>09</v>
      </c>
      <c r="Q8029" s="4" t="str">
        <f t="shared" si="879"/>
        <v>September</v>
      </c>
      <c r="R8029" s="30" t="str">
        <f t="shared" si="880"/>
        <v>21</v>
      </c>
      <c r="W8029" t="str">
        <f t="shared" si="881"/>
        <v>ok</v>
      </c>
    </row>
    <row r="8030" spans="1:23" x14ac:dyDescent="0.3">
      <c r="A8030" t="s">
        <v>8072</v>
      </c>
      <c r="B8030" t="s">
        <v>47</v>
      </c>
      <c r="C8030" t="s">
        <v>12</v>
      </c>
      <c r="D8030" t="s">
        <v>48</v>
      </c>
      <c r="E8030" t="s">
        <v>45</v>
      </c>
      <c r="F8030" t="s">
        <v>38</v>
      </c>
      <c r="G8030" s="5">
        <v>19685.29</v>
      </c>
      <c r="H8030" s="5">
        <f t="shared" si="875"/>
        <v>354.33521999999999</v>
      </c>
      <c r="I8030" s="6">
        <v>2</v>
      </c>
      <c r="J8030" s="6">
        <v>39370.58</v>
      </c>
      <c r="K8030" s="5">
        <f t="shared" si="876"/>
        <v>708.67043999999999</v>
      </c>
      <c r="L8030" s="7">
        <v>1.1399999999999999</v>
      </c>
      <c r="M8030" s="7">
        <v>129</v>
      </c>
      <c r="N8030" s="3">
        <v>45467</v>
      </c>
      <c r="O8030" s="4" t="str">
        <f t="shared" si="877"/>
        <v>2024-06</v>
      </c>
      <c r="P8030" s="4" t="str">
        <f t="shared" si="878"/>
        <v>06</v>
      </c>
      <c r="Q8030" s="4" t="str">
        <f t="shared" si="879"/>
        <v>June</v>
      </c>
      <c r="R8030" s="30" t="str">
        <f t="shared" si="880"/>
        <v>24</v>
      </c>
      <c r="W8030" t="str">
        <f t="shared" si="881"/>
        <v>ok</v>
      </c>
    </row>
    <row r="8031" spans="1:23" x14ac:dyDescent="0.3">
      <c r="A8031" t="s">
        <v>8073</v>
      </c>
      <c r="B8031" t="s">
        <v>33</v>
      </c>
      <c r="C8031" t="s">
        <v>12</v>
      </c>
      <c r="D8031" t="s">
        <v>34</v>
      </c>
      <c r="E8031" t="s">
        <v>14</v>
      </c>
      <c r="F8031" t="s">
        <v>31</v>
      </c>
      <c r="G8031" s="5">
        <v>14043.17</v>
      </c>
      <c r="H8031" s="5">
        <f t="shared" si="875"/>
        <v>252.77705999999998</v>
      </c>
      <c r="I8031" s="6">
        <v>5</v>
      </c>
      <c r="J8031" s="6">
        <v>70215.850000000006</v>
      </c>
      <c r="K8031" s="5">
        <f t="shared" si="876"/>
        <v>1263.8852999999999</v>
      </c>
      <c r="L8031" s="7">
        <v>2.2799999999999998</v>
      </c>
      <c r="M8031" s="7">
        <v>3986</v>
      </c>
      <c r="N8031" s="3">
        <v>45594</v>
      </c>
      <c r="O8031" s="4" t="str">
        <f t="shared" si="877"/>
        <v>2024-10</v>
      </c>
      <c r="P8031" s="4" t="str">
        <f t="shared" si="878"/>
        <v>10</v>
      </c>
      <c r="Q8031" s="4" t="str">
        <f t="shared" si="879"/>
        <v>October</v>
      </c>
      <c r="R8031" s="30" t="str">
        <f t="shared" si="880"/>
        <v>29</v>
      </c>
      <c r="W8031" t="str">
        <f t="shared" si="881"/>
        <v>ok</v>
      </c>
    </row>
    <row r="8032" spans="1:23" x14ac:dyDescent="0.3">
      <c r="A8032" t="s">
        <v>8074</v>
      </c>
      <c r="B8032" t="s">
        <v>47</v>
      </c>
      <c r="C8032" t="s">
        <v>12</v>
      </c>
      <c r="D8032" t="s">
        <v>48</v>
      </c>
      <c r="E8032" t="s">
        <v>20</v>
      </c>
      <c r="F8032" t="s">
        <v>60</v>
      </c>
      <c r="G8032" s="5">
        <v>13538.62</v>
      </c>
      <c r="H8032" s="5">
        <f t="shared" si="875"/>
        <v>243.69515999999999</v>
      </c>
      <c r="I8032" s="6">
        <v>2</v>
      </c>
      <c r="J8032" s="6">
        <v>27077.24</v>
      </c>
      <c r="K8032" s="5">
        <f t="shared" si="876"/>
        <v>487.39031999999997</v>
      </c>
      <c r="L8032" s="7">
        <v>3.98</v>
      </c>
      <c r="M8032" s="7">
        <v>635</v>
      </c>
      <c r="N8032" s="3">
        <v>45394</v>
      </c>
      <c r="O8032" s="4" t="str">
        <f t="shared" si="877"/>
        <v>2024-04</v>
      </c>
      <c r="P8032" s="4" t="str">
        <f t="shared" si="878"/>
        <v>04</v>
      </c>
      <c r="Q8032" s="4" t="str">
        <f t="shared" si="879"/>
        <v>April</v>
      </c>
      <c r="R8032" s="30" t="str">
        <f t="shared" si="880"/>
        <v>12</v>
      </c>
      <c r="W8032" t="str">
        <f t="shared" si="881"/>
        <v>ok</v>
      </c>
    </row>
    <row r="8033" spans="1:23" x14ac:dyDescent="0.3">
      <c r="A8033" t="s">
        <v>8075</v>
      </c>
      <c r="B8033" t="s">
        <v>63</v>
      </c>
      <c r="C8033" t="s">
        <v>18</v>
      </c>
      <c r="D8033" t="s">
        <v>64</v>
      </c>
      <c r="E8033" t="s">
        <v>45</v>
      </c>
      <c r="F8033" t="s">
        <v>15</v>
      </c>
      <c r="G8033" s="5">
        <v>10780.74</v>
      </c>
      <c r="H8033" s="5">
        <f t="shared" si="875"/>
        <v>194.05331999999999</v>
      </c>
      <c r="I8033" s="6">
        <v>2</v>
      </c>
      <c r="J8033" s="6">
        <v>21561.48</v>
      </c>
      <c r="K8033" s="5">
        <f t="shared" si="876"/>
        <v>388.10663999999997</v>
      </c>
      <c r="L8033" s="7">
        <v>4.66</v>
      </c>
      <c r="M8033" s="7">
        <v>4449</v>
      </c>
      <c r="N8033" s="3">
        <v>45416</v>
      </c>
      <c r="O8033" s="4" t="str">
        <f t="shared" si="877"/>
        <v>2024-05</v>
      </c>
      <c r="P8033" s="4" t="str">
        <f t="shared" si="878"/>
        <v>05</v>
      </c>
      <c r="Q8033" s="4" t="str">
        <f t="shared" si="879"/>
        <v>May</v>
      </c>
      <c r="R8033" s="30" t="str">
        <f t="shared" si="880"/>
        <v>04</v>
      </c>
      <c r="W8033" t="str">
        <f t="shared" si="881"/>
        <v>ok</v>
      </c>
    </row>
    <row r="8034" spans="1:23" x14ac:dyDescent="0.3">
      <c r="A8034" t="s">
        <v>8076</v>
      </c>
      <c r="B8034" t="s">
        <v>41</v>
      </c>
      <c r="C8034" t="s">
        <v>42</v>
      </c>
      <c r="D8034" t="s">
        <v>43</v>
      </c>
      <c r="E8034" t="s">
        <v>45</v>
      </c>
      <c r="F8034" t="s">
        <v>60</v>
      </c>
      <c r="G8034" s="5">
        <v>3951.53</v>
      </c>
      <c r="H8034" s="5">
        <f t="shared" si="875"/>
        <v>71.127539999999996</v>
      </c>
      <c r="I8034" s="6">
        <v>3</v>
      </c>
      <c r="J8034" s="6">
        <v>11854.59</v>
      </c>
      <c r="K8034" s="5">
        <f t="shared" si="876"/>
        <v>213.38261999999997</v>
      </c>
      <c r="L8034" s="7">
        <v>2.37</v>
      </c>
      <c r="M8034" s="7">
        <v>3327</v>
      </c>
      <c r="N8034" s="3">
        <v>45554</v>
      </c>
      <c r="O8034" s="4" t="str">
        <f t="shared" si="877"/>
        <v>2024-09</v>
      </c>
      <c r="P8034" s="4" t="str">
        <f t="shared" si="878"/>
        <v>09</v>
      </c>
      <c r="Q8034" s="4" t="str">
        <f t="shared" si="879"/>
        <v>September</v>
      </c>
      <c r="R8034" s="30" t="str">
        <f t="shared" si="880"/>
        <v>19</v>
      </c>
      <c r="W8034" t="str">
        <f t="shared" si="881"/>
        <v>ok</v>
      </c>
    </row>
    <row r="8035" spans="1:23" x14ac:dyDescent="0.3">
      <c r="A8035" t="s">
        <v>8077</v>
      </c>
      <c r="B8035" t="s">
        <v>47</v>
      </c>
      <c r="C8035" t="s">
        <v>12</v>
      </c>
      <c r="D8035" t="s">
        <v>48</v>
      </c>
      <c r="E8035" t="s">
        <v>14</v>
      </c>
      <c r="F8035" t="s">
        <v>38</v>
      </c>
      <c r="G8035" s="5">
        <v>1492.99</v>
      </c>
      <c r="H8035" s="5">
        <f t="shared" si="875"/>
        <v>26.873819999999998</v>
      </c>
      <c r="I8035" s="6">
        <v>5</v>
      </c>
      <c r="J8035" s="6">
        <v>7464.95</v>
      </c>
      <c r="K8035" s="5">
        <f t="shared" si="876"/>
        <v>134.3691</v>
      </c>
      <c r="L8035" s="7">
        <v>3.72</v>
      </c>
      <c r="M8035" s="7">
        <v>2744</v>
      </c>
      <c r="N8035" s="3">
        <v>45449</v>
      </c>
      <c r="O8035" s="4" t="str">
        <f t="shared" si="877"/>
        <v>2024-06</v>
      </c>
      <c r="P8035" s="4" t="str">
        <f t="shared" si="878"/>
        <v>06</v>
      </c>
      <c r="Q8035" s="4" t="str">
        <f t="shared" si="879"/>
        <v>June</v>
      </c>
      <c r="R8035" s="30" t="str">
        <f t="shared" si="880"/>
        <v>06</v>
      </c>
      <c r="W8035" t="str">
        <f t="shared" si="881"/>
        <v>ok</v>
      </c>
    </row>
    <row r="8036" spans="1:23" x14ac:dyDescent="0.3">
      <c r="A8036" t="s">
        <v>8078</v>
      </c>
      <c r="B8036" t="s">
        <v>63</v>
      </c>
      <c r="C8036" t="s">
        <v>18</v>
      </c>
      <c r="D8036" t="s">
        <v>64</v>
      </c>
      <c r="E8036" t="s">
        <v>45</v>
      </c>
      <c r="F8036" t="s">
        <v>38</v>
      </c>
      <c r="G8036" s="5">
        <v>7633.3</v>
      </c>
      <c r="H8036" s="5">
        <f t="shared" si="875"/>
        <v>137.39939999999999</v>
      </c>
      <c r="I8036" s="6">
        <v>2</v>
      </c>
      <c r="J8036" s="6">
        <v>15266.6</v>
      </c>
      <c r="K8036" s="5">
        <f t="shared" si="876"/>
        <v>274.79879999999997</v>
      </c>
      <c r="L8036" s="7">
        <v>2.19</v>
      </c>
      <c r="M8036" s="7">
        <v>1889</v>
      </c>
      <c r="N8036" s="3">
        <v>45397</v>
      </c>
      <c r="O8036" s="4" t="str">
        <f t="shared" si="877"/>
        <v>2024-04</v>
      </c>
      <c r="P8036" s="4" t="str">
        <f t="shared" si="878"/>
        <v>04</v>
      </c>
      <c r="Q8036" s="4" t="str">
        <f t="shared" si="879"/>
        <v>April</v>
      </c>
      <c r="R8036" s="30" t="str">
        <f t="shared" si="880"/>
        <v>15</v>
      </c>
      <c r="W8036" t="str">
        <f t="shared" si="881"/>
        <v>ok</v>
      </c>
    </row>
    <row r="8037" spans="1:23" x14ac:dyDescent="0.3">
      <c r="A8037" t="s">
        <v>8079</v>
      </c>
      <c r="B8037" t="s">
        <v>28</v>
      </c>
      <c r="C8037" t="s">
        <v>29</v>
      </c>
      <c r="D8037" t="s">
        <v>30</v>
      </c>
      <c r="E8037" t="s">
        <v>20</v>
      </c>
      <c r="F8037" t="s">
        <v>38</v>
      </c>
      <c r="G8037" s="5">
        <v>1479.83</v>
      </c>
      <c r="H8037" s="5">
        <f t="shared" si="875"/>
        <v>26.636939999999996</v>
      </c>
      <c r="I8037" s="6">
        <v>4</v>
      </c>
      <c r="J8037" s="6">
        <v>5919.32</v>
      </c>
      <c r="K8037" s="5">
        <f t="shared" si="876"/>
        <v>106.54775999999998</v>
      </c>
      <c r="L8037" s="7">
        <v>1.87</v>
      </c>
      <c r="M8037" s="7">
        <v>670</v>
      </c>
      <c r="N8037" s="3">
        <v>45368</v>
      </c>
      <c r="O8037" s="4" t="str">
        <f t="shared" si="877"/>
        <v>2024-03</v>
      </c>
      <c r="P8037" s="4" t="str">
        <f t="shared" si="878"/>
        <v>03</v>
      </c>
      <c r="Q8037" s="4" t="str">
        <f t="shared" si="879"/>
        <v>March</v>
      </c>
      <c r="R8037" s="30" t="str">
        <f t="shared" si="880"/>
        <v>17</v>
      </c>
      <c r="W8037" t="str">
        <f t="shared" si="881"/>
        <v>ok</v>
      </c>
    </row>
    <row r="8038" spans="1:23" x14ac:dyDescent="0.3">
      <c r="A8038" t="s">
        <v>8080</v>
      </c>
      <c r="B8038" t="s">
        <v>36</v>
      </c>
      <c r="C8038" t="s">
        <v>18</v>
      </c>
      <c r="D8038" t="s">
        <v>37</v>
      </c>
      <c r="E8038" t="s">
        <v>14</v>
      </c>
      <c r="F8038" t="s">
        <v>60</v>
      </c>
      <c r="G8038" s="5">
        <v>1157.2</v>
      </c>
      <c r="H8038" s="5">
        <f t="shared" si="875"/>
        <v>20.829599999999999</v>
      </c>
      <c r="I8038" s="6">
        <v>2</v>
      </c>
      <c r="J8038" s="6">
        <v>2314.4</v>
      </c>
      <c r="K8038" s="5">
        <f t="shared" si="876"/>
        <v>41.659199999999998</v>
      </c>
      <c r="L8038" s="7">
        <v>3.34</v>
      </c>
      <c r="M8038" s="7">
        <v>1873</v>
      </c>
      <c r="N8038" s="3">
        <v>45400</v>
      </c>
      <c r="O8038" s="4" t="str">
        <f t="shared" si="877"/>
        <v>2024-04</v>
      </c>
      <c r="P8038" s="4" t="str">
        <f t="shared" si="878"/>
        <v>04</v>
      </c>
      <c r="Q8038" s="4" t="str">
        <f t="shared" si="879"/>
        <v>April</v>
      </c>
      <c r="R8038" s="30" t="str">
        <f t="shared" si="880"/>
        <v>18</v>
      </c>
      <c r="W8038" t="str">
        <f t="shared" si="881"/>
        <v>ok</v>
      </c>
    </row>
    <row r="8039" spans="1:23" x14ac:dyDescent="0.3">
      <c r="A8039" t="s">
        <v>8081</v>
      </c>
      <c r="B8039" t="s">
        <v>23</v>
      </c>
      <c r="C8039" t="s">
        <v>24</v>
      </c>
      <c r="D8039" t="s">
        <v>25</v>
      </c>
      <c r="E8039" t="s">
        <v>14</v>
      </c>
      <c r="F8039" t="s">
        <v>26</v>
      </c>
      <c r="G8039" s="5">
        <v>4976.93</v>
      </c>
      <c r="H8039" s="5">
        <f t="shared" si="875"/>
        <v>89.584739999999996</v>
      </c>
      <c r="I8039" s="6">
        <v>4</v>
      </c>
      <c r="J8039" s="6">
        <v>19907.72</v>
      </c>
      <c r="K8039" s="5">
        <f t="shared" si="876"/>
        <v>358.33895999999999</v>
      </c>
      <c r="L8039" s="7">
        <v>1.02</v>
      </c>
      <c r="M8039" s="7">
        <v>2275</v>
      </c>
      <c r="N8039" s="3">
        <v>45499</v>
      </c>
      <c r="O8039" s="4" t="str">
        <f t="shared" si="877"/>
        <v>2024-07</v>
      </c>
      <c r="P8039" s="4" t="str">
        <f t="shared" si="878"/>
        <v>07</v>
      </c>
      <c r="Q8039" s="4" t="str">
        <f t="shared" si="879"/>
        <v>July</v>
      </c>
      <c r="R8039" s="30" t="str">
        <f t="shared" si="880"/>
        <v>26</v>
      </c>
      <c r="W8039" t="str">
        <f t="shared" si="881"/>
        <v>ok</v>
      </c>
    </row>
    <row r="8040" spans="1:23" x14ac:dyDescent="0.3">
      <c r="A8040" t="s">
        <v>8082</v>
      </c>
      <c r="B8040" t="s">
        <v>47</v>
      </c>
      <c r="C8040" t="s">
        <v>12</v>
      </c>
      <c r="D8040" t="s">
        <v>48</v>
      </c>
      <c r="E8040" t="s">
        <v>14</v>
      </c>
      <c r="F8040" t="s">
        <v>60</v>
      </c>
      <c r="G8040" s="5">
        <v>5753.04</v>
      </c>
      <c r="H8040" s="5">
        <f t="shared" si="875"/>
        <v>103.55471999999999</v>
      </c>
      <c r="I8040" s="6">
        <v>3</v>
      </c>
      <c r="J8040" s="6">
        <v>17259.12</v>
      </c>
      <c r="K8040" s="5">
        <f t="shared" si="876"/>
        <v>310.66415999999998</v>
      </c>
      <c r="L8040" s="7">
        <v>1.8</v>
      </c>
      <c r="M8040" s="7">
        <v>3873</v>
      </c>
      <c r="N8040" s="3">
        <v>45310</v>
      </c>
      <c r="O8040" s="4" t="str">
        <f t="shared" si="877"/>
        <v>2024-01</v>
      </c>
      <c r="P8040" s="4" t="str">
        <f t="shared" si="878"/>
        <v>01</v>
      </c>
      <c r="Q8040" s="4" t="str">
        <f t="shared" si="879"/>
        <v>January</v>
      </c>
      <c r="R8040" s="30" t="str">
        <f t="shared" si="880"/>
        <v>19</v>
      </c>
      <c r="W8040" t="str">
        <f t="shared" si="881"/>
        <v>ok</v>
      </c>
    </row>
    <row r="8041" spans="1:23" x14ac:dyDescent="0.3">
      <c r="A8041" t="s">
        <v>8083</v>
      </c>
      <c r="B8041" t="s">
        <v>11</v>
      </c>
      <c r="C8041" t="s">
        <v>12</v>
      </c>
      <c r="D8041" t="s">
        <v>13</v>
      </c>
      <c r="E8041" t="s">
        <v>20</v>
      </c>
      <c r="F8041" t="s">
        <v>60</v>
      </c>
      <c r="G8041" s="5">
        <v>18521.810000000001</v>
      </c>
      <c r="H8041" s="5">
        <f t="shared" si="875"/>
        <v>333.39258000000001</v>
      </c>
      <c r="I8041" s="6">
        <v>2</v>
      </c>
      <c r="J8041" s="6">
        <v>37043.620000000003</v>
      </c>
      <c r="K8041" s="5">
        <f t="shared" si="876"/>
        <v>666.78516000000002</v>
      </c>
      <c r="L8041" s="7">
        <v>1.24</v>
      </c>
      <c r="M8041" s="7">
        <v>4689</v>
      </c>
      <c r="N8041" s="3">
        <v>45603</v>
      </c>
      <c r="O8041" s="4" t="str">
        <f t="shared" si="877"/>
        <v>2024-11</v>
      </c>
      <c r="P8041" s="4" t="str">
        <f t="shared" si="878"/>
        <v>11</v>
      </c>
      <c r="Q8041" s="4" t="str">
        <f t="shared" si="879"/>
        <v>November</v>
      </c>
      <c r="R8041" s="30" t="str">
        <f t="shared" si="880"/>
        <v>07</v>
      </c>
      <c r="W8041" t="str">
        <f t="shared" si="881"/>
        <v>ok</v>
      </c>
    </row>
    <row r="8042" spans="1:23" x14ac:dyDescent="0.3">
      <c r="A8042" t="s">
        <v>8084</v>
      </c>
      <c r="B8042" t="s">
        <v>47</v>
      </c>
      <c r="C8042" t="s">
        <v>12</v>
      </c>
      <c r="D8042" t="s">
        <v>48</v>
      </c>
      <c r="E8042" t="s">
        <v>14</v>
      </c>
      <c r="F8042" t="s">
        <v>31</v>
      </c>
      <c r="G8042" s="5">
        <v>17551.57</v>
      </c>
      <c r="H8042" s="5">
        <f t="shared" si="875"/>
        <v>315.92825999999997</v>
      </c>
      <c r="I8042" s="6">
        <v>3</v>
      </c>
      <c r="J8042" s="6">
        <v>52654.71</v>
      </c>
      <c r="K8042" s="5">
        <f t="shared" si="876"/>
        <v>947.78477999999996</v>
      </c>
      <c r="L8042" s="7">
        <v>4.6900000000000004</v>
      </c>
      <c r="M8042" s="7">
        <v>2346</v>
      </c>
      <c r="N8042" s="3">
        <v>45536</v>
      </c>
      <c r="O8042" s="4" t="str">
        <f t="shared" si="877"/>
        <v>2024-09</v>
      </c>
      <c r="P8042" s="4" t="str">
        <f t="shared" si="878"/>
        <v>09</v>
      </c>
      <c r="Q8042" s="4" t="str">
        <f t="shared" si="879"/>
        <v>September</v>
      </c>
      <c r="R8042" s="30" t="str">
        <f t="shared" si="880"/>
        <v>01</v>
      </c>
      <c r="W8042" t="str">
        <f t="shared" si="881"/>
        <v>ok</v>
      </c>
    </row>
    <row r="8043" spans="1:23" x14ac:dyDescent="0.3">
      <c r="A8043" t="s">
        <v>8085</v>
      </c>
      <c r="B8043" t="s">
        <v>47</v>
      </c>
      <c r="C8043" t="s">
        <v>12</v>
      </c>
      <c r="D8043" t="s">
        <v>48</v>
      </c>
      <c r="E8043" t="s">
        <v>20</v>
      </c>
      <c r="F8043" t="s">
        <v>21</v>
      </c>
      <c r="G8043" s="5">
        <v>6646.28</v>
      </c>
      <c r="H8043" s="5">
        <f t="shared" si="875"/>
        <v>119.63303999999998</v>
      </c>
      <c r="I8043" s="6">
        <v>5</v>
      </c>
      <c r="J8043" s="6">
        <v>33231.4</v>
      </c>
      <c r="K8043" s="5">
        <f t="shared" si="876"/>
        <v>598.16519999999991</v>
      </c>
      <c r="L8043" s="7">
        <v>3.28</v>
      </c>
      <c r="M8043" s="7">
        <v>4888</v>
      </c>
      <c r="N8043" s="3">
        <v>45331</v>
      </c>
      <c r="O8043" s="4" t="str">
        <f t="shared" si="877"/>
        <v>2024-02</v>
      </c>
      <c r="P8043" s="4" t="str">
        <f t="shared" si="878"/>
        <v>02</v>
      </c>
      <c r="Q8043" s="4" t="str">
        <f t="shared" si="879"/>
        <v>February</v>
      </c>
      <c r="R8043" s="30" t="str">
        <f t="shared" si="880"/>
        <v>09</v>
      </c>
      <c r="W8043" t="str">
        <f t="shared" si="881"/>
        <v>ok</v>
      </c>
    </row>
    <row r="8044" spans="1:23" x14ac:dyDescent="0.3">
      <c r="A8044" t="s">
        <v>8086</v>
      </c>
      <c r="B8044" t="s">
        <v>41</v>
      </c>
      <c r="C8044" t="s">
        <v>42</v>
      </c>
      <c r="D8044" t="s">
        <v>43</v>
      </c>
      <c r="E8044" t="s">
        <v>45</v>
      </c>
      <c r="F8044" t="s">
        <v>26</v>
      </c>
      <c r="G8044" s="5">
        <v>1415.35</v>
      </c>
      <c r="H8044" s="5">
        <f t="shared" si="875"/>
        <v>25.476299999999995</v>
      </c>
      <c r="I8044" s="6">
        <v>3</v>
      </c>
      <c r="J8044" s="6">
        <v>4246.05</v>
      </c>
      <c r="K8044" s="5">
        <f t="shared" si="876"/>
        <v>76.428899999999985</v>
      </c>
      <c r="L8044" s="7">
        <v>2.97</v>
      </c>
      <c r="M8044" s="7">
        <v>3709</v>
      </c>
      <c r="N8044" s="3">
        <v>45536</v>
      </c>
      <c r="O8044" s="4" t="str">
        <f t="shared" si="877"/>
        <v>2024-09</v>
      </c>
      <c r="P8044" s="4" t="str">
        <f t="shared" si="878"/>
        <v>09</v>
      </c>
      <c r="Q8044" s="4" t="str">
        <f t="shared" si="879"/>
        <v>September</v>
      </c>
      <c r="R8044" s="30" t="str">
        <f t="shared" si="880"/>
        <v>01</v>
      </c>
      <c r="W8044" t="str">
        <f t="shared" si="881"/>
        <v>ok</v>
      </c>
    </row>
    <row r="8045" spans="1:23" x14ac:dyDescent="0.3">
      <c r="A8045" t="s">
        <v>8087</v>
      </c>
      <c r="B8045" t="s">
        <v>17</v>
      </c>
      <c r="C8045" t="s">
        <v>18</v>
      </c>
      <c r="D8045" t="s">
        <v>19</v>
      </c>
      <c r="E8045" t="s">
        <v>20</v>
      </c>
      <c r="F8045" t="s">
        <v>38</v>
      </c>
      <c r="G8045" s="5">
        <v>4522.46</v>
      </c>
      <c r="H8045" s="5">
        <f t="shared" si="875"/>
        <v>81.40428</v>
      </c>
      <c r="I8045" s="6">
        <v>2</v>
      </c>
      <c r="J8045" s="6">
        <v>9044.92</v>
      </c>
      <c r="K8045" s="5">
        <f t="shared" si="876"/>
        <v>162.80856</v>
      </c>
      <c r="L8045" s="7">
        <v>1.54</v>
      </c>
      <c r="M8045" s="7">
        <v>640</v>
      </c>
      <c r="N8045" s="3">
        <v>45420</v>
      </c>
      <c r="O8045" s="4" t="str">
        <f t="shared" si="877"/>
        <v>2024-05</v>
      </c>
      <c r="P8045" s="4" t="str">
        <f t="shared" si="878"/>
        <v>05</v>
      </c>
      <c r="Q8045" s="4" t="str">
        <f t="shared" si="879"/>
        <v>May</v>
      </c>
      <c r="R8045" s="30" t="str">
        <f t="shared" si="880"/>
        <v>08</v>
      </c>
      <c r="W8045" t="str">
        <f t="shared" si="881"/>
        <v>ok</v>
      </c>
    </row>
    <row r="8046" spans="1:23" x14ac:dyDescent="0.3">
      <c r="A8046" t="s">
        <v>8088</v>
      </c>
      <c r="B8046" t="s">
        <v>63</v>
      </c>
      <c r="C8046" t="s">
        <v>18</v>
      </c>
      <c r="D8046" t="s">
        <v>64</v>
      </c>
      <c r="E8046" t="s">
        <v>14</v>
      </c>
      <c r="F8046" t="s">
        <v>38</v>
      </c>
      <c r="G8046" s="5">
        <v>14429.28</v>
      </c>
      <c r="H8046" s="5">
        <f t="shared" si="875"/>
        <v>259.72703999999999</v>
      </c>
      <c r="I8046" s="6">
        <v>1</v>
      </c>
      <c r="J8046" s="6">
        <v>14429.28</v>
      </c>
      <c r="K8046" s="5">
        <f t="shared" si="876"/>
        <v>259.72703999999999</v>
      </c>
      <c r="L8046" s="7">
        <v>3.58</v>
      </c>
      <c r="M8046" s="7">
        <v>1564</v>
      </c>
      <c r="N8046" s="3">
        <v>45526</v>
      </c>
      <c r="O8046" s="4" t="str">
        <f t="shared" si="877"/>
        <v>2024-08</v>
      </c>
      <c r="P8046" s="4" t="str">
        <f t="shared" si="878"/>
        <v>08</v>
      </c>
      <c r="Q8046" s="4" t="str">
        <f t="shared" si="879"/>
        <v>August</v>
      </c>
      <c r="R8046" s="30" t="str">
        <f t="shared" si="880"/>
        <v>22</v>
      </c>
      <c r="W8046" t="str">
        <f t="shared" si="881"/>
        <v>ok</v>
      </c>
    </row>
    <row r="8047" spans="1:23" x14ac:dyDescent="0.3">
      <c r="A8047" t="s">
        <v>8089</v>
      </c>
      <c r="B8047" t="s">
        <v>17</v>
      </c>
      <c r="C8047" t="s">
        <v>18</v>
      </c>
      <c r="D8047" t="s">
        <v>19</v>
      </c>
      <c r="E8047" t="s">
        <v>14</v>
      </c>
      <c r="F8047" t="s">
        <v>60</v>
      </c>
      <c r="G8047" s="5">
        <v>11278.25</v>
      </c>
      <c r="H8047" s="5">
        <f t="shared" si="875"/>
        <v>203.0085</v>
      </c>
      <c r="I8047" s="6">
        <v>2</v>
      </c>
      <c r="J8047" s="6">
        <v>22556.5</v>
      </c>
      <c r="K8047" s="5">
        <f t="shared" si="876"/>
        <v>406.017</v>
      </c>
      <c r="L8047" s="7">
        <v>1.87</v>
      </c>
      <c r="M8047" s="7">
        <v>2090</v>
      </c>
      <c r="N8047" s="3">
        <v>45588</v>
      </c>
      <c r="O8047" s="4" t="str">
        <f t="shared" si="877"/>
        <v>2024-10</v>
      </c>
      <c r="P8047" s="4" t="str">
        <f t="shared" si="878"/>
        <v>10</v>
      </c>
      <c r="Q8047" s="4" t="str">
        <f t="shared" si="879"/>
        <v>October</v>
      </c>
      <c r="R8047" s="30" t="str">
        <f t="shared" si="880"/>
        <v>23</v>
      </c>
      <c r="W8047" t="str">
        <f t="shared" si="881"/>
        <v>ok</v>
      </c>
    </row>
    <row r="8048" spans="1:23" x14ac:dyDescent="0.3">
      <c r="A8048" t="s">
        <v>8090</v>
      </c>
      <c r="B8048" t="s">
        <v>33</v>
      </c>
      <c r="C8048" t="s">
        <v>12</v>
      </c>
      <c r="D8048" t="s">
        <v>34</v>
      </c>
      <c r="E8048" t="s">
        <v>45</v>
      </c>
      <c r="F8048" t="s">
        <v>26</v>
      </c>
      <c r="G8048" s="5">
        <v>15892.5</v>
      </c>
      <c r="H8048" s="5">
        <f t="shared" si="875"/>
        <v>286.065</v>
      </c>
      <c r="I8048" s="6">
        <v>3</v>
      </c>
      <c r="J8048" s="6">
        <v>47677.5</v>
      </c>
      <c r="K8048" s="5">
        <f t="shared" si="876"/>
        <v>858.19499999999994</v>
      </c>
      <c r="L8048" s="7">
        <v>2.37</v>
      </c>
      <c r="M8048" s="7">
        <v>2736</v>
      </c>
      <c r="N8048" s="3">
        <v>45486</v>
      </c>
      <c r="O8048" s="4" t="str">
        <f t="shared" si="877"/>
        <v>2024-07</v>
      </c>
      <c r="P8048" s="4" t="str">
        <f t="shared" si="878"/>
        <v>07</v>
      </c>
      <c r="Q8048" s="4" t="str">
        <f t="shared" si="879"/>
        <v>July</v>
      </c>
      <c r="R8048" s="30" t="str">
        <f t="shared" si="880"/>
        <v>13</v>
      </c>
      <c r="W8048" t="str">
        <f t="shared" si="881"/>
        <v>ok</v>
      </c>
    </row>
    <row r="8049" spans="1:23" x14ac:dyDescent="0.3">
      <c r="A8049" t="s">
        <v>8091</v>
      </c>
      <c r="B8049" t="s">
        <v>28</v>
      </c>
      <c r="C8049" t="s">
        <v>29</v>
      </c>
      <c r="D8049" t="s">
        <v>30</v>
      </c>
      <c r="E8049" t="s">
        <v>45</v>
      </c>
      <c r="F8049" t="s">
        <v>26</v>
      </c>
      <c r="G8049" s="5">
        <v>4528.32</v>
      </c>
      <c r="H8049" s="5">
        <f t="shared" si="875"/>
        <v>81.509759999999986</v>
      </c>
      <c r="I8049" s="6">
        <v>2</v>
      </c>
      <c r="J8049" s="6">
        <v>9056.64</v>
      </c>
      <c r="K8049" s="5">
        <f t="shared" si="876"/>
        <v>163.01951999999997</v>
      </c>
      <c r="L8049" s="7">
        <v>3.2</v>
      </c>
      <c r="M8049" s="7">
        <v>3111</v>
      </c>
      <c r="N8049" s="3">
        <v>45628</v>
      </c>
      <c r="O8049" s="4" t="str">
        <f t="shared" si="877"/>
        <v>2024-12</v>
      </c>
      <c r="P8049" s="4" t="str">
        <f t="shared" si="878"/>
        <v>12</v>
      </c>
      <c r="Q8049" s="4" t="str">
        <f t="shared" si="879"/>
        <v>December</v>
      </c>
      <c r="R8049" s="30" t="str">
        <f t="shared" si="880"/>
        <v>02</v>
      </c>
      <c r="W8049" t="str">
        <f t="shared" si="881"/>
        <v>ok</v>
      </c>
    </row>
    <row r="8050" spans="1:23" x14ac:dyDescent="0.3">
      <c r="A8050" t="s">
        <v>8092</v>
      </c>
      <c r="B8050" t="s">
        <v>36</v>
      </c>
      <c r="C8050" t="s">
        <v>18</v>
      </c>
      <c r="D8050" t="s">
        <v>37</v>
      </c>
      <c r="E8050" t="s">
        <v>14</v>
      </c>
      <c r="F8050" t="s">
        <v>21</v>
      </c>
      <c r="G8050" s="5">
        <v>13886.54</v>
      </c>
      <c r="H8050" s="5">
        <f t="shared" si="875"/>
        <v>249.95771999999999</v>
      </c>
      <c r="I8050" s="6">
        <v>1</v>
      </c>
      <c r="J8050" s="6">
        <v>13886.54</v>
      </c>
      <c r="K8050" s="5">
        <f t="shared" si="876"/>
        <v>249.95771999999999</v>
      </c>
      <c r="L8050" s="7">
        <v>2.2200000000000002</v>
      </c>
      <c r="M8050" s="7">
        <v>3489</v>
      </c>
      <c r="N8050" s="3">
        <v>45630</v>
      </c>
      <c r="O8050" s="4" t="str">
        <f t="shared" si="877"/>
        <v>2024-12</v>
      </c>
      <c r="P8050" s="4" t="str">
        <f t="shared" si="878"/>
        <v>12</v>
      </c>
      <c r="Q8050" s="4" t="str">
        <f t="shared" si="879"/>
        <v>December</v>
      </c>
      <c r="R8050" s="30" t="str">
        <f t="shared" si="880"/>
        <v>04</v>
      </c>
      <c r="W8050" t="str">
        <f t="shared" si="881"/>
        <v>ok</v>
      </c>
    </row>
    <row r="8051" spans="1:23" x14ac:dyDescent="0.3">
      <c r="A8051" t="s">
        <v>8093</v>
      </c>
      <c r="B8051" t="s">
        <v>41</v>
      </c>
      <c r="C8051" t="s">
        <v>42</v>
      </c>
      <c r="D8051" t="s">
        <v>43</v>
      </c>
      <c r="E8051" t="s">
        <v>14</v>
      </c>
      <c r="F8051" t="s">
        <v>60</v>
      </c>
      <c r="G8051" s="5">
        <v>3757.13</v>
      </c>
      <c r="H8051" s="5">
        <f t="shared" si="875"/>
        <v>67.628339999999994</v>
      </c>
      <c r="I8051" s="6">
        <v>3</v>
      </c>
      <c r="J8051" s="6">
        <v>11271.39</v>
      </c>
      <c r="K8051" s="5">
        <f t="shared" si="876"/>
        <v>202.88502</v>
      </c>
      <c r="L8051" s="7">
        <v>4.45</v>
      </c>
      <c r="M8051" s="7">
        <v>2487</v>
      </c>
      <c r="N8051" s="3">
        <v>45318</v>
      </c>
      <c r="O8051" s="4" t="str">
        <f t="shared" si="877"/>
        <v>2024-01</v>
      </c>
      <c r="P8051" s="4" t="str">
        <f t="shared" si="878"/>
        <v>01</v>
      </c>
      <c r="Q8051" s="4" t="str">
        <f t="shared" si="879"/>
        <v>January</v>
      </c>
      <c r="R8051" s="30" t="str">
        <f t="shared" si="880"/>
        <v>27</v>
      </c>
      <c r="W8051" t="str">
        <f t="shared" si="881"/>
        <v>ok</v>
      </c>
    </row>
    <row r="8052" spans="1:23" x14ac:dyDescent="0.3">
      <c r="A8052" t="s">
        <v>8094</v>
      </c>
      <c r="B8052" t="s">
        <v>23</v>
      </c>
      <c r="C8052" t="s">
        <v>24</v>
      </c>
      <c r="D8052" t="s">
        <v>25</v>
      </c>
      <c r="E8052" t="s">
        <v>14</v>
      </c>
      <c r="F8052" t="s">
        <v>38</v>
      </c>
      <c r="G8052" s="5">
        <v>15332.75</v>
      </c>
      <c r="H8052" s="5">
        <f t="shared" si="875"/>
        <v>275.98949999999996</v>
      </c>
      <c r="I8052" s="6">
        <v>5</v>
      </c>
      <c r="J8052" s="6">
        <v>76663.75</v>
      </c>
      <c r="K8052" s="5">
        <f t="shared" si="876"/>
        <v>1379.9474999999998</v>
      </c>
      <c r="L8052" s="7">
        <v>3.54</v>
      </c>
      <c r="M8052" s="7">
        <v>4423</v>
      </c>
      <c r="N8052" s="3">
        <v>45321</v>
      </c>
      <c r="O8052" s="4" t="str">
        <f t="shared" si="877"/>
        <v>2024-01</v>
      </c>
      <c r="P8052" s="4" t="str">
        <f t="shared" si="878"/>
        <v>01</v>
      </c>
      <c r="Q8052" s="4" t="str">
        <f t="shared" si="879"/>
        <v>January</v>
      </c>
      <c r="R8052" s="30" t="str">
        <f t="shared" si="880"/>
        <v>30</v>
      </c>
      <c r="W8052" t="str">
        <f t="shared" si="881"/>
        <v>ok</v>
      </c>
    </row>
    <row r="8053" spans="1:23" x14ac:dyDescent="0.3">
      <c r="A8053" t="s">
        <v>8095</v>
      </c>
      <c r="B8053" t="s">
        <v>11</v>
      </c>
      <c r="C8053" t="s">
        <v>12</v>
      </c>
      <c r="D8053" t="s">
        <v>13</v>
      </c>
      <c r="E8053" t="s">
        <v>45</v>
      </c>
      <c r="F8053" t="s">
        <v>15</v>
      </c>
      <c r="G8053" s="5">
        <v>9405.48</v>
      </c>
      <c r="H8053" s="5">
        <f t="shared" si="875"/>
        <v>169.29863999999998</v>
      </c>
      <c r="I8053" s="6">
        <v>2</v>
      </c>
      <c r="J8053" s="6">
        <v>18810.96</v>
      </c>
      <c r="K8053" s="5">
        <f t="shared" si="876"/>
        <v>338.59727999999996</v>
      </c>
      <c r="L8053" s="7">
        <v>3.51</v>
      </c>
      <c r="M8053" s="7">
        <v>2110</v>
      </c>
      <c r="N8053" s="3">
        <v>45416</v>
      </c>
      <c r="O8053" s="4" t="str">
        <f t="shared" si="877"/>
        <v>2024-05</v>
      </c>
      <c r="P8053" s="4" t="str">
        <f t="shared" si="878"/>
        <v>05</v>
      </c>
      <c r="Q8053" s="4" t="str">
        <f t="shared" si="879"/>
        <v>May</v>
      </c>
      <c r="R8053" s="30" t="str">
        <f t="shared" si="880"/>
        <v>04</v>
      </c>
      <c r="W8053" t="str">
        <f t="shared" si="881"/>
        <v>ok</v>
      </c>
    </row>
    <row r="8054" spans="1:23" x14ac:dyDescent="0.3">
      <c r="A8054" t="s">
        <v>8096</v>
      </c>
      <c r="B8054" t="s">
        <v>63</v>
      </c>
      <c r="C8054" t="s">
        <v>18</v>
      </c>
      <c r="D8054" t="s">
        <v>64</v>
      </c>
      <c r="E8054" t="s">
        <v>45</v>
      </c>
      <c r="F8054" t="s">
        <v>60</v>
      </c>
      <c r="G8054" s="5">
        <v>14020.81</v>
      </c>
      <c r="H8054" s="5">
        <f t="shared" si="875"/>
        <v>252.37457999999998</v>
      </c>
      <c r="I8054" s="6">
        <v>5</v>
      </c>
      <c r="J8054" s="6">
        <v>70104.05</v>
      </c>
      <c r="K8054" s="5">
        <f t="shared" si="876"/>
        <v>1261.8728999999998</v>
      </c>
      <c r="L8054" s="7">
        <v>4.03</v>
      </c>
      <c r="M8054" s="7">
        <v>2715</v>
      </c>
      <c r="N8054" s="3">
        <v>45311</v>
      </c>
      <c r="O8054" s="4" t="str">
        <f t="shared" si="877"/>
        <v>2024-01</v>
      </c>
      <c r="P8054" s="4" t="str">
        <f t="shared" si="878"/>
        <v>01</v>
      </c>
      <c r="Q8054" s="4" t="str">
        <f t="shared" si="879"/>
        <v>January</v>
      </c>
      <c r="R8054" s="30" t="str">
        <f t="shared" si="880"/>
        <v>20</v>
      </c>
      <c r="W8054" t="str">
        <f t="shared" si="881"/>
        <v>ok</v>
      </c>
    </row>
    <row r="8055" spans="1:23" x14ac:dyDescent="0.3">
      <c r="A8055" t="s">
        <v>8097</v>
      </c>
      <c r="B8055" t="s">
        <v>23</v>
      </c>
      <c r="C8055" t="s">
        <v>24</v>
      </c>
      <c r="D8055" t="s">
        <v>25</v>
      </c>
      <c r="E8055" t="s">
        <v>45</v>
      </c>
      <c r="F8055" t="s">
        <v>15</v>
      </c>
      <c r="G8055" s="5">
        <v>18832.5</v>
      </c>
      <c r="H8055" s="5">
        <f t="shared" si="875"/>
        <v>338.98499999999996</v>
      </c>
      <c r="I8055" s="6">
        <v>2</v>
      </c>
      <c r="J8055" s="6">
        <v>37665</v>
      </c>
      <c r="K8055" s="5">
        <f t="shared" si="876"/>
        <v>677.96999999999991</v>
      </c>
      <c r="L8055" s="7">
        <v>4.58</v>
      </c>
      <c r="M8055" s="7">
        <v>1134</v>
      </c>
      <c r="N8055" s="3">
        <v>45317</v>
      </c>
      <c r="O8055" s="4" t="str">
        <f t="shared" si="877"/>
        <v>2024-01</v>
      </c>
      <c r="P8055" s="4" t="str">
        <f t="shared" si="878"/>
        <v>01</v>
      </c>
      <c r="Q8055" s="4" t="str">
        <f t="shared" si="879"/>
        <v>January</v>
      </c>
      <c r="R8055" s="30" t="str">
        <f t="shared" si="880"/>
        <v>26</v>
      </c>
      <c r="W8055" t="str">
        <f t="shared" si="881"/>
        <v>ok</v>
      </c>
    </row>
    <row r="8056" spans="1:23" x14ac:dyDescent="0.3">
      <c r="A8056" t="s">
        <v>8098</v>
      </c>
      <c r="B8056" t="s">
        <v>63</v>
      </c>
      <c r="C8056" t="s">
        <v>18</v>
      </c>
      <c r="D8056" t="s">
        <v>64</v>
      </c>
      <c r="E8056" t="s">
        <v>20</v>
      </c>
      <c r="F8056" t="s">
        <v>31</v>
      </c>
      <c r="G8056" s="5">
        <v>8641.2000000000007</v>
      </c>
      <c r="H8056" s="5">
        <f t="shared" si="875"/>
        <v>155.54159999999999</v>
      </c>
      <c r="I8056" s="6">
        <v>2</v>
      </c>
      <c r="J8056" s="6">
        <v>17282.400000000001</v>
      </c>
      <c r="K8056" s="5">
        <f t="shared" si="876"/>
        <v>311.08319999999998</v>
      </c>
      <c r="L8056" s="7">
        <v>4.09</v>
      </c>
      <c r="M8056" s="7">
        <v>456</v>
      </c>
      <c r="N8056" s="3">
        <v>45563</v>
      </c>
      <c r="O8056" s="4" t="str">
        <f t="shared" si="877"/>
        <v>2024-09</v>
      </c>
      <c r="P8056" s="4" t="str">
        <f t="shared" si="878"/>
        <v>09</v>
      </c>
      <c r="Q8056" s="4" t="str">
        <f t="shared" si="879"/>
        <v>September</v>
      </c>
      <c r="R8056" s="30" t="str">
        <f t="shared" si="880"/>
        <v>28</v>
      </c>
      <c r="W8056" t="str">
        <f t="shared" si="881"/>
        <v>ok</v>
      </c>
    </row>
    <row r="8057" spans="1:23" x14ac:dyDescent="0.3">
      <c r="A8057" t="s">
        <v>8099</v>
      </c>
      <c r="B8057" t="s">
        <v>28</v>
      </c>
      <c r="C8057" t="s">
        <v>29</v>
      </c>
      <c r="D8057" t="s">
        <v>30</v>
      </c>
      <c r="E8057" t="s">
        <v>20</v>
      </c>
      <c r="F8057" t="s">
        <v>31</v>
      </c>
      <c r="G8057" s="5">
        <v>9694.7000000000007</v>
      </c>
      <c r="H8057" s="5">
        <f t="shared" si="875"/>
        <v>174.50460000000001</v>
      </c>
      <c r="I8057" s="6">
        <v>4</v>
      </c>
      <c r="J8057" s="6">
        <v>38778.800000000003</v>
      </c>
      <c r="K8057" s="5">
        <f t="shared" si="876"/>
        <v>698.01840000000004</v>
      </c>
      <c r="L8057" s="7">
        <v>4.46</v>
      </c>
      <c r="M8057" s="7">
        <v>4916</v>
      </c>
      <c r="N8057" s="3">
        <v>45483</v>
      </c>
      <c r="O8057" s="4" t="str">
        <f t="shared" si="877"/>
        <v>2024-07</v>
      </c>
      <c r="P8057" s="4" t="str">
        <f t="shared" si="878"/>
        <v>07</v>
      </c>
      <c r="Q8057" s="4" t="str">
        <f t="shared" si="879"/>
        <v>July</v>
      </c>
      <c r="R8057" s="30" t="str">
        <f t="shared" si="880"/>
        <v>10</v>
      </c>
      <c r="W8057" t="str">
        <f t="shared" si="881"/>
        <v>ok</v>
      </c>
    </row>
    <row r="8058" spans="1:23" x14ac:dyDescent="0.3">
      <c r="A8058" t="s">
        <v>8100</v>
      </c>
      <c r="B8058" t="s">
        <v>63</v>
      </c>
      <c r="C8058" t="s">
        <v>18</v>
      </c>
      <c r="D8058" t="s">
        <v>64</v>
      </c>
      <c r="E8058" t="s">
        <v>45</v>
      </c>
      <c r="F8058" t="s">
        <v>60</v>
      </c>
      <c r="G8058" s="5">
        <v>6346.08</v>
      </c>
      <c r="H8058" s="5">
        <f t="shared" si="875"/>
        <v>114.22944</v>
      </c>
      <c r="I8058" s="6">
        <v>4</v>
      </c>
      <c r="J8058" s="6">
        <v>25384.32</v>
      </c>
      <c r="K8058" s="5">
        <f t="shared" si="876"/>
        <v>456.91775999999999</v>
      </c>
      <c r="L8058" s="7">
        <v>4.43</v>
      </c>
      <c r="M8058" s="7">
        <v>2175</v>
      </c>
      <c r="N8058" s="3">
        <v>45453</v>
      </c>
      <c r="O8058" s="4" t="str">
        <f t="shared" si="877"/>
        <v>2024-06</v>
      </c>
      <c r="P8058" s="4" t="str">
        <f t="shared" si="878"/>
        <v>06</v>
      </c>
      <c r="Q8058" s="4" t="str">
        <f t="shared" si="879"/>
        <v>June</v>
      </c>
      <c r="R8058" s="30" t="str">
        <f t="shared" si="880"/>
        <v>10</v>
      </c>
      <c r="W8058" t="str">
        <f t="shared" si="881"/>
        <v>ok</v>
      </c>
    </row>
    <row r="8059" spans="1:23" x14ac:dyDescent="0.3">
      <c r="A8059" t="s">
        <v>8101</v>
      </c>
      <c r="B8059" t="s">
        <v>28</v>
      </c>
      <c r="C8059" t="s">
        <v>29</v>
      </c>
      <c r="D8059" t="s">
        <v>30</v>
      </c>
      <c r="E8059" t="s">
        <v>20</v>
      </c>
      <c r="F8059" t="s">
        <v>38</v>
      </c>
      <c r="G8059" s="5">
        <v>8230.11</v>
      </c>
      <c r="H8059" s="5">
        <f t="shared" si="875"/>
        <v>148.14197999999999</v>
      </c>
      <c r="I8059" s="6">
        <v>4</v>
      </c>
      <c r="J8059" s="6">
        <v>32920.44</v>
      </c>
      <c r="K8059" s="5">
        <f t="shared" si="876"/>
        <v>592.56791999999996</v>
      </c>
      <c r="L8059" s="7">
        <v>4.2</v>
      </c>
      <c r="M8059" s="7">
        <v>75</v>
      </c>
      <c r="N8059" s="3">
        <v>45622</v>
      </c>
      <c r="O8059" s="4" t="str">
        <f t="shared" si="877"/>
        <v>2024-11</v>
      </c>
      <c r="P8059" s="4" t="str">
        <f t="shared" si="878"/>
        <v>11</v>
      </c>
      <c r="Q8059" s="4" t="str">
        <f t="shared" si="879"/>
        <v>November</v>
      </c>
      <c r="R8059" s="30" t="str">
        <f t="shared" si="880"/>
        <v>26</v>
      </c>
      <c r="W8059" t="str">
        <f t="shared" si="881"/>
        <v>ok</v>
      </c>
    </row>
    <row r="8060" spans="1:23" x14ac:dyDescent="0.3">
      <c r="A8060" t="s">
        <v>8102</v>
      </c>
      <c r="B8060" t="s">
        <v>36</v>
      </c>
      <c r="C8060" t="s">
        <v>18</v>
      </c>
      <c r="D8060" t="s">
        <v>37</v>
      </c>
      <c r="E8060" t="s">
        <v>45</v>
      </c>
      <c r="F8060" t="s">
        <v>15</v>
      </c>
      <c r="G8060" s="5">
        <v>13914.52</v>
      </c>
      <c r="H8060" s="5">
        <f t="shared" si="875"/>
        <v>250.46135999999998</v>
      </c>
      <c r="I8060" s="6">
        <v>1</v>
      </c>
      <c r="J8060" s="6">
        <v>13914.52</v>
      </c>
      <c r="K8060" s="5">
        <f t="shared" si="876"/>
        <v>250.46135999999998</v>
      </c>
      <c r="L8060" s="7">
        <v>1.45</v>
      </c>
      <c r="M8060" s="7">
        <v>848</v>
      </c>
      <c r="N8060" s="3">
        <v>45574</v>
      </c>
      <c r="O8060" s="4" t="str">
        <f t="shared" si="877"/>
        <v>2024-10</v>
      </c>
      <c r="P8060" s="4" t="str">
        <f t="shared" si="878"/>
        <v>10</v>
      </c>
      <c r="Q8060" s="4" t="str">
        <f t="shared" si="879"/>
        <v>October</v>
      </c>
      <c r="R8060" s="30" t="str">
        <f t="shared" si="880"/>
        <v>09</v>
      </c>
      <c r="W8060" t="str">
        <f t="shared" si="881"/>
        <v>ok</v>
      </c>
    </row>
    <row r="8061" spans="1:23" x14ac:dyDescent="0.3">
      <c r="A8061" t="s">
        <v>8103</v>
      </c>
      <c r="B8061" t="s">
        <v>41</v>
      </c>
      <c r="C8061" t="s">
        <v>42</v>
      </c>
      <c r="D8061" t="s">
        <v>43</v>
      </c>
      <c r="E8061" t="s">
        <v>14</v>
      </c>
      <c r="F8061" t="s">
        <v>21</v>
      </c>
      <c r="G8061" s="5">
        <v>12774.68</v>
      </c>
      <c r="H8061" s="5">
        <f t="shared" si="875"/>
        <v>229.94423999999998</v>
      </c>
      <c r="I8061" s="6">
        <v>2</v>
      </c>
      <c r="J8061" s="6">
        <v>25549.360000000001</v>
      </c>
      <c r="K8061" s="5">
        <f t="shared" si="876"/>
        <v>459.88847999999996</v>
      </c>
      <c r="L8061" s="7">
        <v>2.72</v>
      </c>
      <c r="M8061" s="7">
        <v>3981</v>
      </c>
      <c r="N8061" s="3">
        <v>45601</v>
      </c>
      <c r="O8061" s="4" t="str">
        <f t="shared" si="877"/>
        <v>2024-11</v>
      </c>
      <c r="P8061" s="4" t="str">
        <f t="shared" si="878"/>
        <v>11</v>
      </c>
      <c r="Q8061" s="4" t="str">
        <f t="shared" si="879"/>
        <v>November</v>
      </c>
      <c r="R8061" s="30" t="str">
        <f t="shared" si="880"/>
        <v>05</v>
      </c>
      <c r="W8061" t="str">
        <f t="shared" si="881"/>
        <v>ok</v>
      </c>
    </row>
    <row r="8062" spans="1:23" x14ac:dyDescent="0.3">
      <c r="A8062" t="s">
        <v>8104</v>
      </c>
      <c r="B8062" t="s">
        <v>47</v>
      </c>
      <c r="C8062" t="s">
        <v>12</v>
      </c>
      <c r="D8062" t="s">
        <v>48</v>
      </c>
      <c r="E8062" t="s">
        <v>14</v>
      </c>
      <c r="F8062" t="s">
        <v>60</v>
      </c>
      <c r="G8062" s="5">
        <v>8463.75</v>
      </c>
      <c r="H8062" s="5">
        <f t="shared" si="875"/>
        <v>152.3475</v>
      </c>
      <c r="I8062" s="6">
        <v>5</v>
      </c>
      <c r="J8062" s="6">
        <v>42318.75</v>
      </c>
      <c r="K8062" s="5">
        <f t="shared" si="876"/>
        <v>761.73749999999995</v>
      </c>
      <c r="L8062" s="7">
        <v>3.67</v>
      </c>
      <c r="M8062" s="7">
        <v>1669</v>
      </c>
      <c r="N8062" s="3">
        <v>45300</v>
      </c>
      <c r="O8062" s="4" t="str">
        <f t="shared" si="877"/>
        <v>2024-01</v>
      </c>
      <c r="P8062" s="4" t="str">
        <f t="shared" si="878"/>
        <v>01</v>
      </c>
      <c r="Q8062" s="4" t="str">
        <f t="shared" si="879"/>
        <v>January</v>
      </c>
      <c r="R8062" s="30" t="str">
        <f t="shared" si="880"/>
        <v>09</v>
      </c>
      <c r="W8062" t="str">
        <f t="shared" si="881"/>
        <v>ok</v>
      </c>
    </row>
    <row r="8063" spans="1:23" x14ac:dyDescent="0.3">
      <c r="A8063" t="s">
        <v>8105</v>
      </c>
      <c r="B8063" t="s">
        <v>36</v>
      </c>
      <c r="C8063" t="s">
        <v>18</v>
      </c>
      <c r="D8063" t="s">
        <v>37</v>
      </c>
      <c r="E8063" t="s">
        <v>20</v>
      </c>
      <c r="F8063" t="s">
        <v>31</v>
      </c>
      <c r="G8063" s="5">
        <v>3579.79</v>
      </c>
      <c r="H8063" s="5">
        <f t="shared" si="875"/>
        <v>64.436219999999992</v>
      </c>
      <c r="I8063" s="6">
        <v>1</v>
      </c>
      <c r="J8063" s="6">
        <v>3579.79</v>
      </c>
      <c r="K8063" s="5">
        <f t="shared" si="876"/>
        <v>64.436219999999992</v>
      </c>
      <c r="L8063" s="7">
        <v>1.91</v>
      </c>
      <c r="M8063" s="7">
        <v>657</v>
      </c>
      <c r="N8063" s="3">
        <v>45566</v>
      </c>
      <c r="O8063" s="4" t="str">
        <f t="shared" si="877"/>
        <v>2024-10</v>
      </c>
      <c r="P8063" s="4" t="str">
        <f t="shared" si="878"/>
        <v>10</v>
      </c>
      <c r="Q8063" s="4" t="str">
        <f t="shared" si="879"/>
        <v>October</v>
      </c>
      <c r="R8063" s="30" t="str">
        <f t="shared" si="880"/>
        <v>01</v>
      </c>
      <c r="W8063" t="str">
        <f t="shared" si="881"/>
        <v>ok</v>
      </c>
    </row>
    <row r="8064" spans="1:23" x14ac:dyDescent="0.3">
      <c r="A8064" t="s">
        <v>8106</v>
      </c>
      <c r="B8064" t="s">
        <v>23</v>
      </c>
      <c r="C8064" t="s">
        <v>24</v>
      </c>
      <c r="D8064" t="s">
        <v>25</v>
      </c>
      <c r="E8064" t="s">
        <v>20</v>
      </c>
      <c r="F8064" t="s">
        <v>15</v>
      </c>
      <c r="G8064" s="5">
        <v>8605.4500000000007</v>
      </c>
      <c r="H8064" s="5">
        <f t="shared" si="875"/>
        <v>154.8981</v>
      </c>
      <c r="I8064" s="6">
        <v>3</v>
      </c>
      <c r="J8064" s="6">
        <v>25816.35</v>
      </c>
      <c r="K8064" s="5">
        <f t="shared" si="876"/>
        <v>464.6943</v>
      </c>
      <c r="L8064" s="7">
        <v>2.0699999999999998</v>
      </c>
      <c r="M8064" s="7">
        <v>3045</v>
      </c>
      <c r="N8064" s="3">
        <v>45360</v>
      </c>
      <c r="O8064" s="4" t="str">
        <f t="shared" si="877"/>
        <v>2024-03</v>
      </c>
      <c r="P8064" s="4" t="str">
        <f t="shared" si="878"/>
        <v>03</v>
      </c>
      <c r="Q8064" s="4" t="str">
        <f t="shared" si="879"/>
        <v>March</v>
      </c>
      <c r="R8064" s="30" t="str">
        <f t="shared" si="880"/>
        <v>09</v>
      </c>
      <c r="W8064" t="str">
        <f t="shared" si="881"/>
        <v>ok</v>
      </c>
    </row>
    <row r="8065" spans="1:23" x14ac:dyDescent="0.3">
      <c r="A8065" t="s">
        <v>8107</v>
      </c>
      <c r="B8065" t="s">
        <v>41</v>
      </c>
      <c r="C8065" t="s">
        <v>42</v>
      </c>
      <c r="D8065" t="s">
        <v>43</v>
      </c>
      <c r="E8065" t="s">
        <v>45</v>
      </c>
      <c r="F8065" t="s">
        <v>31</v>
      </c>
      <c r="G8065" s="5">
        <v>3216.83</v>
      </c>
      <c r="H8065" s="5">
        <f t="shared" si="875"/>
        <v>57.902939999999994</v>
      </c>
      <c r="I8065" s="6">
        <v>4</v>
      </c>
      <c r="J8065" s="6">
        <v>12867.32</v>
      </c>
      <c r="K8065" s="5">
        <f t="shared" si="876"/>
        <v>231.61175999999998</v>
      </c>
      <c r="L8065" s="7">
        <v>2.38</v>
      </c>
      <c r="M8065" s="7">
        <v>1775</v>
      </c>
      <c r="N8065" s="3">
        <v>45435</v>
      </c>
      <c r="O8065" s="4" t="str">
        <f t="shared" si="877"/>
        <v>2024-05</v>
      </c>
      <c r="P8065" s="4" t="str">
        <f t="shared" si="878"/>
        <v>05</v>
      </c>
      <c r="Q8065" s="4" t="str">
        <f t="shared" si="879"/>
        <v>May</v>
      </c>
      <c r="R8065" s="30" t="str">
        <f t="shared" si="880"/>
        <v>23</v>
      </c>
      <c r="W8065" t="str">
        <f t="shared" si="881"/>
        <v>ok</v>
      </c>
    </row>
    <row r="8066" spans="1:23" x14ac:dyDescent="0.3">
      <c r="A8066" t="s">
        <v>8108</v>
      </c>
      <c r="B8066" t="s">
        <v>47</v>
      </c>
      <c r="C8066" t="s">
        <v>12</v>
      </c>
      <c r="D8066" t="s">
        <v>48</v>
      </c>
      <c r="E8066" t="s">
        <v>45</v>
      </c>
      <c r="F8066" t="s">
        <v>60</v>
      </c>
      <c r="G8066" s="5">
        <v>16351.84</v>
      </c>
      <c r="H8066" s="5">
        <f t="shared" si="875"/>
        <v>294.33312000000001</v>
      </c>
      <c r="I8066" s="6">
        <v>5</v>
      </c>
      <c r="J8066" s="6">
        <v>81759.199999999997</v>
      </c>
      <c r="K8066" s="5">
        <f t="shared" si="876"/>
        <v>1471.6656</v>
      </c>
      <c r="L8066" s="7">
        <v>3.68</v>
      </c>
      <c r="M8066" s="7">
        <v>1025</v>
      </c>
      <c r="N8066" s="3">
        <v>45620</v>
      </c>
      <c r="O8066" s="4" t="str">
        <f t="shared" si="877"/>
        <v>2024-11</v>
      </c>
      <c r="P8066" s="4" t="str">
        <f t="shared" si="878"/>
        <v>11</v>
      </c>
      <c r="Q8066" s="4" t="str">
        <f t="shared" si="879"/>
        <v>November</v>
      </c>
      <c r="R8066" s="30" t="str">
        <f t="shared" si="880"/>
        <v>24</v>
      </c>
      <c r="W8066" t="str">
        <f t="shared" si="881"/>
        <v>ok</v>
      </c>
    </row>
    <row r="8067" spans="1:23" x14ac:dyDescent="0.3">
      <c r="A8067" t="s">
        <v>8109</v>
      </c>
      <c r="B8067" t="s">
        <v>63</v>
      </c>
      <c r="C8067" t="s">
        <v>18</v>
      </c>
      <c r="D8067" t="s">
        <v>64</v>
      </c>
      <c r="E8067" t="s">
        <v>14</v>
      </c>
      <c r="F8067" t="s">
        <v>31</v>
      </c>
      <c r="G8067" s="5">
        <v>19648.93</v>
      </c>
      <c r="H8067" s="5">
        <f t="shared" ref="H8067:H8130" si="882">G8067*0.018</f>
        <v>353.68073999999996</v>
      </c>
      <c r="I8067" s="6">
        <v>3</v>
      </c>
      <c r="J8067" s="6">
        <v>58946.79</v>
      </c>
      <c r="K8067" s="5">
        <f t="shared" ref="K8067:K8130" si="883">H8067*I8067</f>
        <v>1061.0422199999998</v>
      </c>
      <c r="L8067" s="7">
        <v>2.84</v>
      </c>
      <c r="M8067" s="7">
        <v>4424</v>
      </c>
      <c r="N8067" s="3">
        <v>45614</v>
      </c>
      <c r="O8067" s="4" t="str">
        <f t="shared" ref="O8067:O8130" si="884">TEXT(N8067,"yyyy-mm")</f>
        <v>2024-11</v>
      </c>
      <c r="P8067" s="4" t="str">
        <f t="shared" ref="P8067:P8130" si="885">TEXT(N8067,"mm")</f>
        <v>11</v>
      </c>
      <c r="Q8067" s="4" t="str">
        <f t="shared" ref="Q8067:Q8130" si="886">TEXT(DATE(2024,P8067,1),"mmmm")</f>
        <v>November</v>
      </c>
      <c r="R8067" s="30" t="str">
        <f t="shared" ref="R8067:R8130" si="887">TEXT(N8067,"dd")</f>
        <v>18</v>
      </c>
      <c r="W8067" t="str">
        <f t="shared" ref="W8067:W8130" si="888">IF(G8067*I8067=J8067,"ok","False")</f>
        <v>ok</v>
      </c>
    </row>
    <row r="8068" spans="1:23" x14ac:dyDescent="0.3">
      <c r="A8068" t="s">
        <v>8110</v>
      </c>
      <c r="B8068" t="s">
        <v>17</v>
      </c>
      <c r="C8068" t="s">
        <v>18</v>
      </c>
      <c r="D8068" t="s">
        <v>19</v>
      </c>
      <c r="E8068" t="s">
        <v>45</v>
      </c>
      <c r="F8068" t="s">
        <v>31</v>
      </c>
      <c r="G8068" s="5">
        <v>6709.03</v>
      </c>
      <c r="H8068" s="5">
        <f t="shared" si="882"/>
        <v>120.76253999999999</v>
      </c>
      <c r="I8068" s="6">
        <v>3</v>
      </c>
      <c r="J8068" s="6">
        <v>20127.09</v>
      </c>
      <c r="K8068" s="5">
        <f t="shared" si="883"/>
        <v>362.28761999999995</v>
      </c>
      <c r="L8068" s="7">
        <v>4.63</v>
      </c>
      <c r="M8068" s="7">
        <v>2499</v>
      </c>
      <c r="N8068" s="3">
        <v>45510</v>
      </c>
      <c r="O8068" s="4" t="str">
        <f t="shared" si="884"/>
        <v>2024-08</v>
      </c>
      <c r="P8068" s="4" t="str">
        <f t="shared" si="885"/>
        <v>08</v>
      </c>
      <c r="Q8068" s="4" t="str">
        <f t="shared" si="886"/>
        <v>August</v>
      </c>
      <c r="R8068" s="30" t="str">
        <f t="shared" si="887"/>
        <v>06</v>
      </c>
      <c r="W8068" t="str">
        <f t="shared" si="888"/>
        <v>ok</v>
      </c>
    </row>
    <row r="8069" spans="1:23" x14ac:dyDescent="0.3">
      <c r="A8069" t="s">
        <v>8111</v>
      </c>
      <c r="B8069" t="s">
        <v>36</v>
      </c>
      <c r="C8069" t="s">
        <v>18</v>
      </c>
      <c r="D8069" t="s">
        <v>37</v>
      </c>
      <c r="E8069" t="s">
        <v>20</v>
      </c>
      <c r="F8069" t="s">
        <v>38</v>
      </c>
      <c r="G8069" s="5">
        <v>7489.17</v>
      </c>
      <c r="H8069" s="5">
        <f t="shared" si="882"/>
        <v>134.80506</v>
      </c>
      <c r="I8069" s="6">
        <v>5</v>
      </c>
      <c r="J8069" s="6">
        <v>37445.85</v>
      </c>
      <c r="K8069" s="5">
        <f t="shared" si="883"/>
        <v>674.02530000000002</v>
      </c>
      <c r="L8069" s="7">
        <v>1.62</v>
      </c>
      <c r="M8069" s="7">
        <v>556</v>
      </c>
      <c r="N8069" s="3">
        <v>45517</v>
      </c>
      <c r="O8069" s="4" t="str">
        <f t="shared" si="884"/>
        <v>2024-08</v>
      </c>
      <c r="P8069" s="4" t="str">
        <f t="shared" si="885"/>
        <v>08</v>
      </c>
      <c r="Q8069" s="4" t="str">
        <f t="shared" si="886"/>
        <v>August</v>
      </c>
      <c r="R8069" s="30" t="str">
        <f t="shared" si="887"/>
        <v>13</v>
      </c>
      <c r="W8069" t="str">
        <f t="shared" si="888"/>
        <v>ok</v>
      </c>
    </row>
    <row r="8070" spans="1:23" x14ac:dyDescent="0.3">
      <c r="A8070" t="s">
        <v>8112</v>
      </c>
      <c r="B8070" t="s">
        <v>17</v>
      </c>
      <c r="C8070" t="s">
        <v>18</v>
      </c>
      <c r="D8070" t="s">
        <v>19</v>
      </c>
      <c r="E8070" t="s">
        <v>14</v>
      </c>
      <c r="F8070" t="s">
        <v>60</v>
      </c>
      <c r="G8070" s="5">
        <v>16725.490000000002</v>
      </c>
      <c r="H8070" s="5">
        <f t="shared" si="882"/>
        <v>301.05882000000003</v>
      </c>
      <c r="I8070" s="6">
        <v>1</v>
      </c>
      <c r="J8070" s="6">
        <v>16725.490000000002</v>
      </c>
      <c r="K8070" s="5">
        <f t="shared" si="883"/>
        <v>301.05882000000003</v>
      </c>
      <c r="L8070" s="7">
        <v>4.5</v>
      </c>
      <c r="M8070" s="7">
        <v>3829</v>
      </c>
      <c r="N8070" s="3">
        <v>45581</v>
      </c>
      <c r="O8070" s="4" t="str">
        <f t="shared" si="884"/>
        <v>2024-10</v>
      </c>
      <c r="P8070" s="4" t="str">
        <f t="shared" si="885"/>
        <v>10</v>
      </c>
      <c r="Q8070" s="4" t="str">
        <f t="shared" si="886"/>
        <v>October</v>
      </c>
      <c r="R8070" s="30" t="str">
        <f t="shared" si="887"/>
        <v>16</v>
      </c>
      <c r="W8070" t="str">
        <f t="shared" si="888"/>
        <v>ok</v>
      </c>
    </row>
    <row r="8071" spans="1:23" x14ac:dyDescent="0.3">
      <c r="A8071" t="s">
        <v>8113</v>
      </c>
      <c r="B8071" t="s">
        <v>11</v>
      </c>
      <c r="C8071" t="s">
        <v>12</v>
      </c>
      <c r="D8071" t="s">
        <v>13</v>
      </c>
      <c r="E8071" t="s">
        <v>14</v>
      </c>
      <c r="F8071" t="s">
        <v>31</v>
      </c>
      <c r="G8071" s="5">
        <v>7180.34</v>
      </c>
      <c r="H8071" s="5">
        <f t="shared" si="882"/>
        <v>129.24611999999999</v>
      </c>
      <c r="I8071" s="6">
        <v>4</v>
      </c>
      <c r="J8071" s="6">
        <v>28721.360000000001</v>
      </c>
      <c r="K8071" s="5">
        <f t="shared" si="883"/>
        <v>516.98447999999996</v>
      </c>
      <c r="L8071" s="7">
        <v>3.04</v>
      </c>
      <c r="M8071" s="7">
        <v>4158</v>
      </c>
      <c r="N8071" s="3">
        <v>45593</v>
      </c>
      <c r="O8071" s="4" t="str">
        <f t="shared" si="884"/>
        <v>2024-10</v>
      </c>
      <c r="P8071" s="4" t="str">
        <f t="shared" si="885"/>
        <v>10</v>
      </c>
      <c r="Q8071" s="4" t="str">
        <f t="shared" si="886"/>
        <v>October</v>
      </c>
      <c r="R8071" s="30" t="str">
        <f t="shared" si="887"/>
        <v>28</v>
      </c>
      <c r="W8071" t="str">
        <f t="shared" si="888"/>
        <v>ok</v>
      </c>
    </row>
    <row r="8072" spans="1:23" x14ac:dyDescent="0.3">
      <c r="A8072" t="s">
        <v>8114</v>
      </c>
      <c r="B8072" t="s">
        <v>41</v>
      </c>
      <c r="C8072" t="s">
        <v>42</v>
      </c>
      <c r="D8072" t="s">
        <v>43</v>
      </c>
      <c r="E8072" t="s">
        <v>45</v>
      </c>
      <c r="F8072" t="s">
        <v>60</v>
      </c>
      <c r="G8072" s="5">
        <v>6275.48</v>
      </c>
      <c r="H8072" s="5">
        <f t="shared" si="882"/>
        <v>112.95863999999999</v>
      </c>
      <c r="I8072" s="6">
        <v>5</v>
      </c>
      <c r="J8072" s="6">
        <v>31377.4</v>
      </c>
      <c r="K8072" s="5">
        <f t="shared" si="883"/>
        <v>564.79319999999996</v>
      </c>
      <c r="L8072" s="7">
        <v>4.43</v>
      </c>
      <c r="M8072" s="7">
        <v>2376</v>
      </c>
      <c r="N8072" s="3">
        <v>45424</v>
      </c>
      <c r="O8072" s="4" t="str">
        <f t="shared" si="884"/>
        <v>2024-05</v>
      </c>
      <c r="P8072" s="4" t="str">
        <f t="shared" si="885"/>
        <v>05</v>
      </c>
      <c r="Q8072" s="4" t="str">
        <f t="shared" si="886"/>
        <v>May</v>
      </c>
      <c r="R8072" s="30" t="str">
        <f t="shared" si="887"/>
        <v>12</v>
      </c>
      <c r="W8072" t="str">
        <f t="shared" si="888"/>
        <v>ok</v>
      </c>
    </row>
    <row r="8073" spans="1:23" x14ac:dyDescent="0.3">
      <c r="A8073" t="s">
        <v>8115</v>
      </c>
      <c r="B8073" t="s">
        <v>41</v>
      </c>
      <c r="C8073" t="s">
        <v>42</v>
      </c>
      <c r="D8073" t="s">
        <v>43</v>
      </c>
      <c r="E8073" t="s">
        <v>45</v>
      </c>
      <c r="F8073" t="s">
        <v>26</v>
      </c>
      <c r="G8073" s="5">
        <v>15947.55</v>
      </c>
      <c r="H8073" s="5">
        <f t="shared" si="882"/>
        <v>287.05589999999995</v>
      </c>
      <c r="I8073" s="6">
        <v>4</v>
      </c>
      <c r="J8073" s="6">
        <v>63790.2</v>
      </c>
      <c r="K8073" s="5">
        <f t="shared" si="883"/>
        <v>1148.2235999999998</v>
      </c>
      <c r="L8073" s="7">
        <v>4.0599999999999996</v>
      </c>
      <c r="M8073" s="7">
        <v>2660</v>
      </c>
      <c r="N8073" s="3">
        <v>45468</v>
      </c>
      <c r="O8073" s="4" t="str">
        <f t="shared" si="884"/>
        <v>2024-06</v>
      </c>
      <c r="P8073" s="4" t="str">
        <f t="shared" si="885"/>
        <v>06</v>
      </c>
      <c r="Q8073" s="4" t="str">
        <f t="shared" si="886"/>
        <v>June</v>
      </c>
      <c r="R8073" s="30" t="str">
        <f t="shared" si="887"/>
        <v>25</v>
      </c>
      <c r="W8073" t="str">
        <f t="shared" si="888"/>
        <v>ok</v>
      </c>
    </row>
    <row r="8074" spans="1:23" x14ac:dyDescent="0.3">
      <c r="A8074" t="s">
        <v>8116</v>
      </c>
      <c r="B8074" t="s">
        <v>41</v>
      </c>
      <c r="C8074" t="s">
        <v>42</v>
      </c>
      <c r="D8074" t="s">
        <v>43</v>
      </c>
      <c r="E8074" t="s">
        <v>20</v>
      </c>
      <c r="F8074" t="s">
        <v>60</v>
      </c>
      <c r="G8074" s="5">
        <v>10416.98</v>
      </c>
      <c r="H8074" s="5">
        <f t="shared" si="882"/>
        <v>187.50563999999997</v>
      </c>
      <c r="I8074" s="6">
        <v>5</v>
      </c>
      <c r="J8074" s="6">
        <v>52084.9</v>
      </c>
      <c r="K8074" s="5">
        <f t="shared" si="883"/>
        <v>937.52819999999986</v>
      </c>
      <c r="L8074" s="7">
        <v>1.57</v>
      </c>
      <c r="M8074" s="7">
        <v>2448</v>
      </c>
      <c r="N8074" s="3">
        <v>45371</v>
      </c>
      <c r="O8074" s="4" t="str">
        <f t="shared" si="884"/>
        <v>2024-03</v>
      </c>
      <c r="P8074" s="4" t="str">
        <f t="shared" si="885"/>
        <v>03</v>
      </c>
      <c r="Q8074" s="4" t="str">
        <f t="shared" si="886"/>
        <v>March</v>
      </c>
      <c r="R8074" s="30" t="str">
        <f t="shared" si="887"/>
        <v>20</v>
      </c>
      <c r="W8074" t="str">
        <f t="shared" si="888"/>
        <v>ok</v>
      </c>
    </row>
    <row r="8075" spans="1:23" x14ac:dyDescent="0.3">
      <c r="A8075" t="s">
        <v>8117</v>
      </c>
      <c r="B8075" t="s">
        <v>17</v>
      </c>
      <c r="C8075" t="s">
        <v>18</v>
      </c>
      <c r="D8075" t="s">
        <v>19</v>
      </c>
      <c r="E8075" t="s">
        <v>45</v>
      </c>
      <c r="F8075" t="s">
        <v>60</v>
      </c>
      <c r="G8075" s="5">
        <v>6147.47</v>
      </c>
      <c r="H8075" s="5">
        <f t="shared" si="882"/>
        <v>110.65446</v>
      </c>
      <c r="I8075" s="6">
        <v>2</v>
      </c>
      <c r="J8075" s="6">
        <v>12294.94</v>
      </c>
      <c r="K8075" s="5">
        <f t="shared" si="883"/>
        <v>221.30892</v>
      </c>
      <c r="L8075" s="7">
        <v>4.0599999999999996</v>
      </c>
      <c r="M8075" s="7">
        <v>1963</v>
      </c>
      <c r="N8075" s="3">
        <v>45336</v>
      </c>
      <c r="O8075" s="4" t="str">
        <f t="shared" si="884"/>
        <v>2024-02</v>
      </c>
      <c r="P8075" s="4" t="str">
        <f t="shared" si="885"/>
        <v>02</v>
      </c>
      <c r="Q8075" s="4" t="str">
        <f t="shared" si="886"/>
        <v>February</v>
      </c>
      <c r="R8075" s="30" t="str">
        <f t="shared" si="887"/>
        <v>14</v>
      </c>
      <c r="W8075" t="str">
        <f t="shared" si="888"/>
        <v>ok</v>
      </c>
    </row>
    <row r="8076" spans="1:23" x14ac:dyDescent="0.3">
      <c r="A8076" t="s">
        <v>8118</v>
      </c>
      <c r="B8076" t="s">
        <v>51</v>
      </c>
      <c r="C8076" t="s">
        <v>29</v>
      </c>
      <c r="D8076" t="s">
        <v>52</v>
      </c>
      <c r="E8076" t="s">
        <v>45</v>
      </c>
      <c r="F8076" t="s">
        <v>15</v>
      </c>
      <c r="G8076" s="5">
        <v>724.64</v>
      </c>
      <c r="H8076" s="5">
        <f t="shared" si="882"/>
        <v>13.043519999999999</v>
      </c>
      <c r="I8076" s="6">
        <v>2</v>
      </c>
      <c r="J8076" s="6">
        <v>1449.28</v>
      </c>
      <c r="K8076" s="5">
        <f t="shared" si="883"/>
        <v>26.087039999999998</v>
      </c>
      <c r="L8076" s="7">
        <v>3.5</v>
      </c>
      <c r="M8076" s="7">
        <v>738</v>
      </c>
      <c r="N8076" s="3">
        <v>45652</v>
      </c>
      <c r="O8076" s="4" t="str">
        <f t="shared" si="884"/>
        <v>2024-12</v>
      </c>
      <c r="P8076" s="4" t="str">
        <f t="shared" si="885"/>
        <v>12</v>
      </c>
      <c r="Q8076" s="4" t="str">
        <f t="shared" si="886"/>
        <v>December</v>
      </c>
      <c r="R8076" s="30" t="str">
        <f t="shared" si="887"/>
        <v>26</v>
      </c>
      <c r="W8076" t="str">
        <f t="shared" si="888"/>
        <v>ok</v>
      </c>
    </row>
    <row r="8077" spans="1:23" x14ac:dyDescent="0.3">
      <c r="A8077" t="s">
        <v>8119</v>
      </c>
      <c r="B8077" t="s">
        <v>28</v>
      </c>
      <c r="C8077" t="s">
        <v>29</v>
      </c>
      <c r="D8077" t="s">
        <v>30</v>
      </c>
      <c r="E8077" t="s">
        <v>14</v>
      </c>
      <c r="F8077" t="s">
        <v>31</v>
      </c>
      <c r="G8077" s="5">
        <v>3292.17</v>
      </c>
      <c r="H8077" s="5">
        <f t="shared" si="882"/>
        <v>59.259059999999998</v>
      </c>
      <c r="I8077" s="6">
        <v>1</v>
      </c>
      <c r="J8077" s="6">
        <v>3292.17</v>
      </c>
      <c r="K8077" s="5">
        <f t="shared" si="883"/>
        <v>59.259059999999998</v>
      </c>
      <c r="L8077" s="7">
        <v>1.28</v>
      </c>
      <c r="M8077" s="7">
        <v>3924</v>
      </c>
      <c r="N8077" s="3">
        <v>45301</v>
      </c>
      <c r="O8077" s="4" t="str">
        <f t="shared" si="884"/>
        <v>2024-01</v>
      </c>
      <c r="P8077" s="4" t="str">
        <f t="shared" si="885"/>
        <v>01</v>
      </c>
      <c r="Q8077" s="4" t="str">
        <f t="shared" si="886"/>
        <v>January</v>
      </c>
      <c r="R8077" s="30" t="str">
        <f t="shared" si="887"/>
        <v>10</v>
      </c>
      <c r="W8077" t="str">
        <f t="shared" si="888"/>
        <v>ok</v>
      </c>
    </row>
    <row r="8078" spans="1:23" x14ac:dyDescent="0.3">
      <c r="A8078" t="s">
        <v>8120</v>
      </c>
      <c r="B8078" t="s">
        <v>63</v>
      </c>
      <c r="C8078" t="s">
        <v>18</v>
      </c>
      <c r="D8078" t="s">
        <v>64</v>
      </c>
      <c r="E8078" t="s">
        <v>20</v>
      </c>
      <c r="F8078" t="s">
        <v>31</v>
      </c>
      <c r="G8078" s="5">
        <v>14582.77</v>
      </c>
      <c r="H8078" s="5">
        <f t="shared" si="882"/>
        <v>262.48985999999996</v>
      </c>
      <c r="I8078" s="6">
        <v>2</v>
      </c>
      <c r="J8078" s="6">
        <v>29165.54</v>
      </c>
      <c r="K8078" s="5">
        <f t="shared" si="883"/>
        <v>524.97971999999993</v>
      </c>
      <c r="L8078" s="7">
        <v>4.49</v>
      </c>
      <c r="M8078" s="7">
        <v>3650</v>
      </c>
      <c r="N8078" s="3">
        <v>45468</v>
      </c>
      <c r="O8078" s="4" t="str">
        <f t="shared" si="884"/>
        <v>2024-06</v>
      </c>
      <c r="P8078" s="4" t="str">
        <f t="shared" si="885"/>
        <v>06</v>
      </c>
      <c r="Q8078" s="4" t="str">
        <f t="shared" si="886"/>
        <v>June</v>
      </c>
      <c r="R8078" s="30" t="str">
        <f t="shared" si="887"/>
        <v>25</v>
      </c>
      <c r="W8078" t="str">
        <f t="shared" si="888"/>
        <v>ok</v>
      </c>
    </row>
    <row r="8079" spans="1:23" x14ac:dyDescent="0.3">
      <c r="A8079" t="s">
        <v>8121</v>
      </c>
      <c r="B8079" t="s">
        <v>23</v>
      </c>
      <c r="C8079" t="s">
        <v>24</v>
      </c>
      <c r="D8079" t="s">
        <v>25</v>
      </c>
      <c r="E8079" t="s">
        <v>20</v>
      </c>
      <c r="F8079" t="s">
        <v>38</v>
      </c>
      <c r="G8079" s="5">
        <v>17522.64</v>
      </c>
      <c r="H8079" s="5">
        <f t="shared" si="882"/>
        <v>315.40751999999998</v>
      </c>
      <c r="I8079" s="6">
        <v>4</v>
      </c>
      <c r="J8079" s="6">
        <v>70090.559999999998</v>
      </c>
      <c r="K8079" s="5">
        <f t="shared" si="883"/>
        <v>1261.6300799999999</v>
      </c>
      <c r="L8079" s="7">
        <v>3.98</v>
      </c>
      <c r="M8079" s="7">
        <v>3752</v>
      </c>
      <c r="N8079" s="3">
        <v>45565</v>
      </c>
      <c r="O8079" s="4" t="str">
        <f t="shared" si="884"/>
        <v>2024-09</v>
      </c>
      <c r="P8079" s="4" t="str">
        <f t="shared" si="885"/>
        <v>09</v>
      </c>
      <c r="Q8079" s="4" t="str">
        <f t="shared" si="886"/>
        <v>September</v>
      </c>
      <c r="R8079" s="30" t="str">
        <f t="shared" si="887"/>
        <v>30</v>
      </c>
      <c r="W8079" t="str">
        <f t="shared" si="888"/>
        <v>ok</v>
      </c>
    </row>
    <row r="8080" spans="1:23" x14ac:dyDescent="0.3">
      <c r="A8080" t="s">
        <v>8122</v>
      </c>
      <c r="B8080" t="s">
        <v>17</v>
      </c>
      <c r="C8080" t="s">
        <v>18</v>
      </c>
      <c r="D8080" t="s">
        <v>19</v>
      </c>
      <c r="E8080" t="s">
        <v>45</v>
      </c>
      <c r="F8080" t="s">
        <v>31</v>
      </c>
      <c r="G8080" s="5">
        <v>9113.07</v>
      </c>
      <c r="H8080" s="5">
        <f t="shared" si="882"/>
        <v>164.03525999999999</v>
      </c>
      <c r="I8080" s="6">
        <v>1</v>
      </c>
      <c r="J8080" s="6">
        <v>9113.07</v>
      </c>
      <c r="K8080" s="5">
        <f t="shared" si="883"/>
        <v>164.03525999999999</v>
      </c>
      <c r="L8080" s="7">
        <v>2</v>
      </c>
      <c r="M8080" s="7">
        <v>1161</v>
      </c>
      <c r="N8080" s="3">
        <v>45540</v>
      </c>
      <c r="O8080" s="4" t="str">
        <f t="shared" si="884"/>
        <v>2024-09</v>
      </c>
      <c r="P8080" s="4" t="str">
        <f t="shared" si="885"/>
        <v>09</v>
      </c>
      <c r="Q8080" s="4" t="str">
        <f t="shared" si="886"/>
        <v>September</v>
      </c>
      <c r="R8080" s="30" t="str">
        <f t="shared" si="887"/>
        <v>05</v>
      </c>
      <c r="W8080" t="str">
        <f t="shared" si="888"/>
        <v>ok</v>
      </c>
    </row>
    <row r="8081" spans="1:23" x14ac:dyDescent="0.3">
      <c r="A8081" t="s">
        <v>8123</v>
      </c>
      <c r="B8081" t="s">
        <v>51</v>
      </c>
      <c r="C8081" t="s">
        <v>29</v>
      </c>
      <c r="D8081" t="s">
        <v>52</v>
      </c>
      <c r="E8081" t="s">
        <v>45</v>
      </c>
      <c r="F8081" t="s">
        <v>21</v>
      </c>
      <c r="G8081" s="5">
        <v>13018.99</v>
      </c>
      <c r="H8081" s="5">
        <f t="shared" si="882"/>
        <v>234.34181999999998</v>
      </c>
      <c r="I8081" s="6">
        <v>3</v>
      </c>
      <c r="J8081" s="6">
        <v>39056.97</v>
      </c>
      <c r="K8081" s="5">
        <f t="shared" si="883"/>
        <v>703.02545999999995</v>
      </c>
      <c r="L8081" s="7">
        <v>2.3199999999999998</v>
      </c>
      <c r="M8081" s="7">
        <v>1827</v>
      </c>
      <c r="N8081" s="3">
        <v>45477</v>
      </c>
      <c r="O8081" s="4" t="str">
        <f t="shared" si="884"/>
        <v>2024-07</v>
      </c>
      <c r="P8081" s="4" t="str">
        <f t="shared" si="885"/>
        <v>07</v>
      </c>
      <c r="Q8081" s="4" t="str">
        <f t="shared" si="886"/>
        <v>July</v>
      </c>
      <c r="R8081" s="30" t="str">
        <f t="shared" si="887"/>
        <v>04</v>
      </c>
      <c r="W8081" t="str">
        <f t="shared" si="888"/>
        <v>ok</v>
      </c>
    </row>
    <row r="8082" spans="1:23" x14ac:dyDescent="0.3">
      <c r="A8082" t="s">
        <v>8124</v>
      </c>
      <c r="B8082" t="s">
        <v>41</v>
      </c>
      <c r="C8082" t="s">
        <v>42</v>
      </c>
      <c r="D8082" t="s">
        <v>43</v>
      </c>
      <c r="E8082" t="s">
        <v>20</v>
      </c>
      <c r="F8082" t="s">
        <v>15</v>
      </c>
      <c r="G8082" s="5">
        <v>8903.6200000000008</v>
      </c>
      <c r="H8082" s="5">
        <f t="shared" si="882"/>
        <v>160.26516000000001</v>
      </c>
      <c r="I8082" s="6">
        <v>2</v>
      </c>
      <c r="J8082" s="6">
        <v>17807.240000000002</v>
      </c>
      <c r="K8082" s="5">
        <f t="shared" si="883"/>
        <v>320.53032000000002</v>
      </c>
      <c r="L8082" s="7">
        <v>3.84</v>
      </c>
      <c r="M8082" s="7">
        <v>4043</v>
      </c>
      <c r="N8082" s="3">
        <v>45523</v>
      </c>
      <c r="O8082" s="4" t="str">
        <f t="shared" si="884"/>
        <v>2024-08</v>
      </c>
      <c r="P8082" s="4" t="str">
        <f t="shared" si="885"/>
        <v>08</v>
      </c>
      <c r="Q8082" s="4" t="str">
        <f t="shared" si="886"/>
        <v>August</v>
      </c>
      <c r="R8082" s="30" t="str">
        <f t="shared" si="887"/>
        <v>19</v>
      </c>
      <c r="W8082" t="str">
        <f t="shared" si="888"/>
        <v>ok</v>
      </c>
    </row>
    <row r="8083" spans="1:23" x14ac:dyDescent="0.3">
      <c r="A8083" t="s">
        <v>8125</v>
      </c>
      <c r="B8083" t="s">
        <v>51</v>
      </c>
      <c r="C8083" t="s">
        <v>29</v>
      </c>
      <c r="D8083" t="s">
        <v>52</v>
      </c>
      <c r="E8083" t="s">
        <v>20</v>
      </c>
      <c r="F8083" t="s">
        <v>15</v>
      </c>
      <c r="G8083" s="5">
        <v>17880.73</v>
      </c>
      <c r="H8083" s="5">
        <f t="shared" si="882"/>
        <v>321.85313999999994</v>
      </c>
      <c r="I8083" s="6">
        <v>1</v>
      </c>
      <c r="J8083" s="6">
        <v>17880.73</v>
      </c>
      <c r="K8083" s="5">
        <f t="shared" si="883"/>
        <v>321.85313999999994</v>
      </c>
      <c r="L8083" s="7">
        <v>1.65</v>
      </c>
      <c r="M8083" s="7">
        <v>3442</v>
      </c>
      <c r="N8083" s="3">
        <v>45481</v>
      </c>
      <c r="O8083" s="4" t="str">
        <f t="shared" si="884"/>
        <v>2024-07</v>
      </c>
      <c r="P8083" s="4" t="str">
        <f t="shared" si="885"/>
        <v>07</v>
      </c>
      <c r="Q8083" s="4" t="str">
        <f t="shared" si="886"/>
        <v>July</v>
      </c>
      <c r="R8083" s="30" t="str">
        <f t="shared" si="887"/>
        <v>08</v>
      </c>
      <c r="W8083" t="str">
        <f t="shared" si="888"/>
        <v>ok</v>
      </c>
    </row>
    <row r="8084" spans="1:23" x14ac:dyDescent="0.3">
      <c r="A8084" t="s">
        <v>8126</v>
      </c>
      <c r="B8084" t="s">
        <v>23</v>
      </c>
      <c r="C8084" t="s">
        <v>24</v>
      </c>
      <c r="D8084" t="s">
        <v>25</v>
      </c>
      <c r="E8084" t="s">
        <v>14</v>
      </c>
      <c r="F8084" t="s">
        <v>31</v>
      </c>
      <c r="G8084" s="5">
        <v>9460.67</v>
      </c>
      <c r="H8084" s="5">
        <f t="shared" si="882"/>
        <v>170.29205999999999</v>
      </c>
      <c r="I8084" s="6">
        <v>3</v>
      </c>
      <c r="J8084" s="6">
        <v>28382.01</v>
      </c>
      <c r="K8084" s="5">
        <f t="shared" si="883"/>
        <v>510.87617999999998</v>
      </c>
      <c r="L8084" s="7">
        <v>2.91</v>
      </c>
      <c r="M8084" s="7">
        <v>3547</v>
      </c>
      <c r="N8084" s="3">
        <v>45645</v>
      </c>
      <c r="O8084" s="4" t="str">
        <f t="shared" si="884"/>
        <v>2024-12</v>
      </c>
      <c r="P8084" s="4" t="str">
        <f t="shared" si="885"/>
        <v>12</v>
      </c>
      <c r="Q8084" s="4" t="str">
        <f t="shared" si="886"/>
        <v>December</v>
      </c>
      <c r="R8084" s="30" t="str">
        <f t="shared" si="887"/>
        <v>19</v>
      </c>
      <c r="W8084" t="str">
        <f t="shared" si="888"/>
        <v>ok</v>
      </c>
    </row>
    <row r="8085" spans="1:23" x14ac:dyDescent="0.3">
      <c r="A8085" t="s">
        <v>8127</v>
      </c>
      <c r="B8085" t="s">
        <v>23</v>
      </c>
      <c r="C8085" t="s">
        <v>24</v>
      </c>
      <c r="D8085" t="s">
        <v>25</v>
      </c>
      <c r="E8085" t="s">
        <v>20</v>
      </c>
      <c r="F8085" t="s">
        <v>21</v>
      </c>
      <c r="G8085" s="5">
        <v>19370.91</v>
      </c>
      <c r="H8085" s="5">
        <f t="shared" si="882"/>
        <v>348.67637999999999</v>
      </c>
      <c r="I8085" s="6">
        <v>4</v>
      </c>
      <c r="J8085" s="6">
        <v>77483.64</v>
      </c>
      <c r="K8085" s="5">
        <f t="shared" si="883"/>
        <v>1394.70552</v>
      </c>
      <c r="L8085" s="7">
        <v>3.02</v>
      </c>
      <c r="M8085" s="7">
        <v>1608</v>
      </c>
      <c r="N8085" s="3">
        <v>45642</v>
      </c>
      <c r="O8085" s="4" t="str">
        <f t="shared" si="884"/>
        <v>2024-12</v>
      </c>
      <c r="P8085" s="4" t="str">
        <f t="shared" si="885"/>
        <v>12</v>
      </c>
      <c r="Q8085" s="4" t="str">
        <f t="shared" si="886"/>
        <v>December</v>
      </c>
      <c r="R8085" s="30" t="str">
        <f t="shared" si="887"/>
        <v>16</v>
      </c>
      <c r="W8085" t="str">
        <f t="shared" si="888"/>
        <v>ok</v>
      </c>
    </row>
    <row r="8086" spans="1:23" x14ac:dyDescent="0.3">
      <c r="A8086" t="s">
        <v>8128</v>
      </c>
      <c r="B8086" t="s">
        <v>28</v>
      </c>
      <c r="C8086" t="s">
        <v>29</v>
      </c>
      <c r="D8086" t="s">
        <v>30</v>
      </c>
      <c r="E8086" t="s">
        <v>14</v>
      </c>
      <c r="F8086" t="s">
        <v>60</v>
      </c>
      <c r="G8086" s="5">
        <v>3304.72</v>
      </c>
      <c r="H8086" s="5">
        <f t="shared" si="882"/>
        <v>59.484959999999994</v>
      </c>
      <c r="I8086" s="6">
        <v>2</v>
      </c>
      <c r="J8086" s="6">
        <v>6609.44</v>
      </c>
      <c r="K8086" s="5">
        <f t="shared" si="883"/>
        <v>118.96991999999999</v>
      </c>
      <c r="L8086" s="7">
        <v>3.27</v>
      </c>
      <c r="M8086" s="7">
        <v>588</v>
      </c>
      <c r="N8086" s="3">
        <v>45624</v>
      </c>
      <c r="O8086" s="4" t="str">
        <f t="shared" si="884"/>
        <v>2024-11</v>
      </c>
      <c r="P8086" s="4" t="str">
        <f t="shared" si="885"/>
        <v>11</v>
      </c>
      <c r="Q8086" s="4" t="str">
        <f t="shared" si="886"/>
        <v>November</v>
      </c>
      <c r="R8086" s="30" t="str">
        <f t="shared" si="887"/>
        <v>28</v>
      </c>
      <c r="W8086" t="str">
        <f t="shared" si="888"/>
        <v>ok</v>
      </c>
    </row>
    <row r="8087" spans="1:23" x14ac:dyDescent="0.3">
      <c r="A8087" t="s">
        <v>8129</v>
      </c>
      <c r="B8087" t="s">
        <v>63</v>
      </c>
      <c r="C8087" t="s">
        <v>18</v>
      </c>
      <c r="D8087" t="s">
        <v>64</v>
      </c>
      <c r="E8087" t="s">
        <v>20</v>
      </c>
      <c r="F8087" t="s">
        <v>60</v>
      </c>
      <c r="G8087" s="5">
        <v>19321.04</v>
      </c>
      <c r="H8087" s="5">
        <f t="shared" si="882"/>
        <v>347.77871999999996</v>
      </c>
      <c r="I8087" s="6">
        <v>3</v>
      </c>
      <c r="J8087" s="6">
        <v>57963.12</v>
      </c>
      <c r="K8087" s="5">
        <f t="shared" si="883"/>
        <v>1043.3361599999998</v>
      </c>
      <c r="L8087" s="7">
        <v>1.71</v>
      </c>
      <c r="M8087" s="7">
        <v>1554</v>
      </c>
      <c r="N8087" s="3">
        <v>45400</v>
      </c>
      <c r="O8087" s="4" t="str">
        <f t="shared" si="884"/>
        <v>2024-04</v>
      </c>
      <c r="P8087" s="4" t="str">
        <f t="shared" si="885"/>
        <v>04</v>
      </c>
      <c r="Q8087" s="4" t="str">
        <f t="shared" si="886"/>
        <v>April</v>
      </c>
      <c r="R8087" s="30" t="str">
        <f t="shared" si="887"/>
        <v>18</v>
      </c>
      <c r="W8087" t="str">
        <f t="shared" si="888"/>
        <v>ok</v>
      </c>
    </row>
    <row r="8088" spans="1:23" x14ac:dyDescent="0.3">
      <c r="A8088" t="s">
        <v>8130</v>
      </c>
      <c r="B8088" t="s">
        <v>47</v>
      </c>
      <c r="C8088" t="s">
        <v>12</v>
      </c>
      <c r="D8088" t="s">
        <v>48</v>
      </c>
      <c r="E8088" t="s">
        <v>45</v>
      </c>
      <c r="F8088" t="s">
        <v>38</v>
      </c>
      <c r="G8088" s="5">
        <v>1876.4</v>
      </c>
      <c r="H8088" s="5">
        <f t="shared" si="882"/>
        <v>33.775199999999998</v>
      </c>
      <c r="I8088" s="6">
        <v>2</v>
      </c>
      <c r="J8088" s="6">
        <v>3752.8</v>
      </c>
      <c r="K8088" s="5">
        <f t="shared" si="883"/>
        <v>67.550399999999996</v>
      </c>
      <c r="L8088" s="7">
        <v>2.06</v>
      </c>
      <c r="M8088" s="7">
        <v>3516</v>
      </c>
      <c r="N8088" s="3">
        <v>45588</v>
      </c>
      <c r="O8088" s="4" t="str">
        <f t="shared" si="884"/>
        <v>2024-10</v>
      </c>
      <c r="P8088" s="4" t="str">
        <f t="shared" si="885"/>
        <v>10</v>
      </c>
      <c r="Q8088" s="4" t="str">
        <f t="shared" si="886"/>
        <v>October</v>
      </c>
      <c r="R8088" s="30" t="str">
        <f t="shared" si="887"/>
        <v>23</v>
      </c>
      <c r="W8088" t="str">
        <f t="shared" si="888"/>
        <v>ok</v>
      </c>
    </row>
    <row r="8089" spans="1:23" x14ac:dyDescent="0.3">
      <c r="A8089" t="s">
        <v>8131</v>
      </c>
      <c r="B8089" t="s">
        <v>17</v>
      </c>
      <c r="C8089" t="s">
        <v>18</v>
      </c>
      <c r="D8089" t="s">
        <v>19</v>
      </c>
      <c r="E8089" t="s">
        <v>14</v>
      </c>
      <c r="F8089" t="s">
        <v>15</v>
      </c>
      <c r="G8089" s="5">
        <v>13010.3</v>
      </c>
      <c r="H8089" s="5">
        <f t="shared" si="882"/>
        <v>234.18539999999996</v>
      </c>
      <c r="I8089" s="6">
        <v>4</v>
      </c>
      <c r="J8089" s="6">
        <v>52041.2</v>
      </c>
      <c r="K8089" s="5">
        <f t="shared" si="883"/>
        <v>936.74159999999983</v>
      </c>
      <c r="L8089" s="7">
        <v>4.68</v>
      </c>
      <c r="M8089" s="7">
        <v>4118</v>
      </c>
      <c r="N8089" s="3">
        <v>45395</v>
      </c>
      <c r="O8089" s="4" t="str">
        <f t="shared" si="884"/>
        <v>2024-04</v>
      </c>
      <c r="P8089" s="4" t="str">
        <f t="shared" si="885"/>
        <v>04</v>
      </c>
      <c r="Q8089" s="4" t="str">
        <f t="shared" si="886"/>
        <v>April</v>
      </c>
      <c r="R8089" s="30" t="str">
        <f t="shared" si="887"/>
        <v>13</v>
      </c>
      <c r="W8089" t="str">
        <f t="shared" si="888"/>
        <v>ok</v>
      </c>
    </row>
    <row r="8090" spans="1:23" x14ac:dyDescent="0.3">
      <c r="A8090" t="s">
        <v>8132</v>
      </c>
      <c r="B8090" t="s">
        <v>33</v>
      </c>
      <c r="C8090" t="s">
        <v>12</v>
      </c>
      <c r="D8090" t="s">
        <v>34</v>
      </c>
      <c r="E8090" t="s">
        <v>20</v>
      </c>
      <c r="F8090" t="s">
        <v>26</v>
      </c>
      <c r="G8090" s="5">
        <v>3017.4</v>
      </c>
      <c r="H8090" s="5">
        <f t="shared" si="882"/>
        <v>54.313199999999995</v>
      </c>
      <c r="I8090" s="6">
        <v>4</v>
      </c>
      <c r="J8090" s="6">
        <v>12069.6</v>
      </c>
      <c r="K8090" s="5">
        <f t="shared" si="883"/>
        <v>217.25279999999998</v>
      </c>
      <c r="L8090" s="7">
        <v>2.58</v>
      </c>
      <c r="M8090" s="7">
        <v>2223</v>
      </c>
      <c r="N8090" s="3">
        <v>45515</v>
      </c>
      <c r="O8090" s="4" t="str">
        <f t="shared" si="884"/>
        <v>2024-08</v>
      </c>
      <c r="P8090" s="4" t="str">
        <f t="shared" si="885"/>
        <v>08</v>
      </c>
      <c r="Q8090" s="4" t="str">
        <f t="shared" si="886"/>
        <v>August</v>
      </c>
      <c r="R8090" s="30" t="str">
        <f t="shared" si="887"/>
        <v>11</v>
      </c>
      <c r="W8090" t="str">
        <f t="shared" si="888"/>
        <v>ok</v>
      </c>
    </row>
    <row r="8091" spans="1:23" x14ac:dyDescent="0.3">
      <c r="A8091" t="s">
        <v>8133</v>
      </c>
      <c r="B8091" t="s">
        <v>23</v>
      </c>
      <c r="C8091" t="s">
        <v>24</v>
      </c>
      <c r="D8091" t="s">
        <v>25</v>
      </c>
      <c r="E8091" t="s">
        <v>14</v>
      </c>
      <c r="F8091" t="s">
        <v>15</v>
      </c>
      <c r="G8091" s="5">
        <v>5168.3100000000004</v>
      </c>
      <c r="H8091" s="5">
        <f t="shared" si="882"/>
        <v>93.029579999999996</v>
      </c>
      <c r="I8091" s="6">
        <v>1</v>
      </c>
      <c r="J8091" s="6">
        <v>5168.3100000000004</v>
      </c>
      <c r="K8091" s="5">
        <f t="shared" si="883"/>
        <v>93.029579999999996</v>
      </c>
      <c r="L8091" s="7">
        <v>2.29</v>
      </c>
      <c r="M8091" s="7">
        <v>1243</v>
      </c>
      <c r="N8091" s="3">
        <v>45523</v>
      </c>
      <c r="O8091" s="4" t="str">
        <f t="shared" si="884"/>
        <v>2024-08</v>
      </c>
      <c r="P8091" s="4" t="str">
        <f t="shared" si="885"/>
        <v>08</v>
      </c>
      <c r="Q8091" s="4" t="str">
        <f t="shared" si="886"/>
        <v>August</v>
      </c>
      <c r="R8091" s="30" t="str">
        <f t="shared" si="887"/>
        <v>19</v>
      </c>
      <c r="W8091" t="str">
        <f t="shared" si="888"/>
        <v>ok</v>
      </c>
    </row>
    <row r="8092" spans="1:23" x14ac:dyDescent="0.3">
      <c r="A8092" t="s">
        <v>8134</v>
      </c>
      <c r="B8092" t="s">
        <v>36</v>
      </c>
      <c r="C8092" t="s">
        <v>18</v>
      </c>
      <c r="D8092" t="s">
        <v>37</v>
      </c>
      <c r="E8092" t="s">
        <v>45</v>
      </c>
      <c r="F8092" t="s">
        <v>60</v>
      </c>
      <c r="G8092" s="5">
        <v>12460.67</v>
      </c>
      <c r="H8092" s="5">
        <f t="shared" si="882"/>
        <v>224.29205999999999</v>
      </c>
      <c r="I8092" s="6">
        <v>5</v>
      </c>
      <c r="J8092" s="6">
        <v>62303.35</v>
      </c>
      <c r="K8092" s="5">
        <f t="shared" si="883"/>
        <v>1121.4603</v>
      </c>
      <c r="L8092" s="7">
        <v>4.25</v>
      </c>
      <c r="M8092" s="7">
        <v>4308</v>
      </c>
      <c r="N8092" s="3">
        <v>45504</v>
      </c>
      <c r="O8092" s="4" t="str">
        <f t="shared" si="884"/>
        <v>2024-07</v>
      </c>
      <c r="P8092" s="4" t="str">
        <f t="shared" si="885"/>
        <v>07</v>
      </c>
      <c r="Q8092" s="4" t="str">
        <f t="shared" si="886"/>
        <v>July</v>
      </c>
      <c r="R8092" s="30" t="str">
        <f t="shared" si="887"/>
        <v>31</v>
      </c>
      <c r="W8092" t="str">
        <f t="shared" si="888"/>
        <v>ok</v>
      </c>
    </row>
    <row r="8093" spans="1:23" x14ac:dyDescent="0.3">
      <c r="A8093" t="s">
        <v>8135</v>
      </c>
      <c r="B8093" t="s">
        <v>23</v>
      </c>
      <c r="C8093" t="s">
        <v>24</v>
      </c>
      <c r="D8093" t="s">
        <v>25</v>
      </c>
      <c r="E8093" t="s">
        <v>45</v>
      </c>
      <c r="F8093" t="s">
        <v>26</v>
      </c>
      <c r="G8093" s="5">
        <v>12666.16</v>
      </c>
      <c r="H8093" s="5">
        <f t="shared" si="882"/>
        <v>227.99087999999998</v>
      </c>
      <c r="I8093" s="6">
        <v>4</v>
      </c>
      <c r="J8093" s="6">
        <v>50664.639999999999</v>
      </c>
      <c r="K8093" s="5">
        <f t="shared" si="883"/>
        <v>911.9635199999999</v>
      </c>
      <c r="L8093" s="7">
        <v>1.29</v>
      </c>
      <c r="M8093" s="7">
        <v>3858</v>
      </c>
      <c r="N8093" s="3">
        <v>45578</v>
      </c>
      <c r="O8093" s="4" t="str">
        <f t="shared" si="884"/>
        <v>2024-10</v>
      </c>
      <c r="P8093" s="4" t="str">
        <f t="shared" si="885"/>
        <v>10</v>
      </c>
      <c r="Q8093" s="4" t="str">
        <f t="shared" si="886"/>
        <v>October</v>
      </c>
      <c r="R8093" s="30" t="str">
        <f t="shared" si="887"/>
        <v>13</v>
      </c>
      <c r="W8093" t="str">
        <f t="shared" si="888"/>
        <v>ok</v>
      </c>
    </row>
    <row r="8094" spans="1:23" x14ac:dyDescent="0.3">
      <c r="A8094" t="s">
        <v>8136</v>
      </c>
      <c r="B8094" t="s">
        <v>17</v>
      </c>
      <c r="C8094" t="s">
        <v>18</v>
      </c>
      <c r="D8094" t="s">
        <v>19</v>
      </c>
      <c r="E8094" t="s">
        <v>45</v>
      </c>
      <c r="F8094" t="s">
        <v>26</v>
      </c>
      <c r="G8094" s="5">
        <v>11312.21</v>
      </c>
      <c r="H8094" s="5">
        <f t="shared" si="882"/>
        <v>203.61977999999996</v>
      </c>
      <c r="I8094" s="6">
        <v>4</v>
      </c>
      <c r="J8094" s="6">
        <v>45248.84</v>
      </c>
      <c r="K8094" s="5">
        <f t="shared" si="883"/>
        <v>814.47911999999985</v>
      </c>
      <c r="L8094" s="7">
        <v>3.25</v>
      </c>
      <c r="M8094" s="7">
        <v>614</v>
      </c>
      <c r="N8094" s="3">
        <v>45410</v>
      </c>
      <c r="O8094" s="4" t="str">
        <f t="shared" si="884"/>
        <v>2024-04</v>
      </c>
      <c r="P8094" s="4" t="str">
        <f t="shared" si="885"/>
        <v>04</v>
      </c>
      <c r="Q8094" s="4" t="str">
        <f t="shared" si="886"/>
        <v>April</v>
      </c>
      <c r="R8094" s="30" t="str">
        <f t="shared" si="887"/>
        <v>28</v>
      </c>
      <c r="W8094" t="str">
        <f t="shared" si="888"/>
        <v>ok</v>
      </c>
    </row>
    <row r="8095" spans="1:23" x14ac:dyDescent="0.3">
      <c r="A8095" t="s">
        <v>8137</v>
      </c>
      <c r="B8095" t="s">
        <v>51</v>
      </c>
      <c r="C8095" t="s">
        <v>29</v>
      </c>
      <c r="D8095" t="s">
        <v>52</v>
      </c>
      <c r="E8095" t="s">
        <v>20</v>
      </c>
      <c r="F8095" t="s">
        <v>21</v>
      </c>
      <c r="G8095" s="5">
        <v>9958.67</v>
      </c>
      <c r="H8095" s="5">
        <f t="shared" si="882"/>
        <v>179.25605999999999</v>
      </c>
      <c r="I8095" s="6">
        <v>1</v>
      </c>
      <c r="J8095" s="6">
        <v>9958.67</v>
      </c>
      <c r="K8095" s="5">
        <f t="shared" si="883"/>
        <v>179.25605999999999</v>
      </c>
      <c r="L8095" s="7">
        <v>1.26</v>
      </c>
      <c r="M8095" s="7">
        <v>1341</v>
      </c>
      <c r="N8095" s="3">
        <v>45520</v>
      </c>
      <c r="O8095" s="4" t="str">
        <f t="shared" si="884"/>
        <v>2024-08</v>
      </c>
      <c r="P8095" s="4" t="str">
        <f t="shared" si="885"/>
        <v>08</v>
      </c>
      <c r="Q8095" s="4" t="str">
        <f t="shared" si="886"/>
        <v>August</v>
      </c>
      <c r="R8095" s="30" t="str">
        <f t="shared" si="887"/>
        <v>16</v>
      </c>
      <c r="W8095" t="str">
        <f t="shared" si="888"/>
        <v>ok</v>
      </c>
    </row>
    <row r="8096" spans="1:23" x14ac:dyDescent="0.3">
      <c r="A8096" t="s">
        <v>8138</v>
      </c>
      <c r="B8096" t="s">
        <v>23</v>
      </c>
      <c r="C8096" t="s">
        <v>24</v>
      </c>
      <c r="D8096" t="s">
        <v>25</v>
      </c>
      <c r="E8096" t="s">
        <v>20</v>
      </c>
      <c r="F8096" t="s">
        <v>26</v>
      </c>
      <c r="G8096" s="5">
        <v>1591.92</v>
      </c>
      <c r="H8096" s="5">
        <f t="shared" si="882"/>
        <v>28.65456</v>
      </c>
      <c r="I8096" s="6">
        <v>1</v>
      </c>
      <c r="J8096" s="6">
        <v>1591.92</v>
      </c>
      <c r="K8096" s="5">
        <f t="shared" si="883"/>
        <v>28.65456</v>
      </c>
      <c r="L8096" s="7">
        <v>2.6</v>
      </c>
      <c r="M8096" s="7">
        <v>3832</v>
      </c>
      <c r="N8096" s="3">
        <v>45404</v>
      </c>
      <c r="O8096" s="4" t="str">
        <f t="shared" si="884"/>
        <v>2024-04</v>
      </c>
      <c r="P8096" s="4" t="str">
        <f t="shared" si="885"/>
        <v>04</v>
      </c>
      <c r="Q8096" s="4" t="str">
        <f t="shared" si="886"/>
        <v>April</v>
      </c>
      <c r="R8096" s="30" t="str">
        <f t="shared" si="887"/>
        <v>22</v>
      </c>
      <c r="W8096" t="str">
        <f t="shared" si="888"/>
        <v>ok</v>
      </c>
    </row>
    <row r="8097" spans="1:23" x14ac:dyDescent="0.3">
      <c r="A8097" t="s">
        <v>8139</v>
      </c>
      <c r="B8097" t="s">
        <v>23</v>
      </c>
      <c r="C8097" t="s">
        <v>24</v>
      </c>
      <c r="D8097" t="s">
        <v>25</v>
      </c>
      <c r="E8097" t="s">
        <v>14</v>
      </c>
      <c r="F8097" t="s">
        <v>60</v>
      </c>
      <c r="G8097" s="5">
        <v>3532.59</v>
      </c>
      <c r="H8097" s="5">
        <f t="shared" si="882"/>
        <v>63.586619999999996</v>
      </c>
      <c r="I8097" s="6">
        <v>3</v>
      </c>
      <c r="J8097" s="6">
        <v>10597.77</v>
      </c>
      <c r="K8097" s="5">
        <f t="shared" si="883"/>
        <v>190.75986</v>
      </c>
      <c r="L8097" s="7">
        <v>3.96</v>
      </c>
      <c r="M8097" s="7">
        <v>1553</v>
      </c>
      <c r="N8097" s="3">
        <v>45473</v>
      </c>
      <c r="O8097" s="4" t="str">
        <f t="shared" si="884"/>
        <v>2024-06</v>
      </c>
      <c r="P8097" s="4" t="str">
        <f t="shared" si="885"/>
        <v>06</v>
      </c>
      <c r="Q8097" s="4" t="str">
        <f t="shared" si="886"/>
        <v>June</v>
      </c>
      <c r="R8097" s="30" t="str">
        <f t="shared" si="887"/>
        <v>30</v>
      </c>
      <c r="W8097" t="str">
        <f t="shared" si="888"/>
        <v>ok</v>
      </c>
    </row>
    <row r="8098" spans="1:23" x14ac:dyDescent="0.3">
      <c r="A8098" t="s">
        <v>8140</v>
      </c>
      <c r="B8098" t="s">
        <v>51</v>
      </c>
      <c r="C8098" t="s">
        <v>29</v>
      </c>
      <c r="D8098" t="s">
        <v>52</v>
      </c>
      <c r="E8098" t="s">
        <v>20</v>
      </c>
      <c r="F8098" t="s">
        <v>31</v>
      </c>
      <c r="G8098" s="5">
        <v>2157.9</v>
      </c>
      <c r="H8098" s="5">
        <f t="shared" si="882"/>
        <v>38.842199999999998</v>
      </c>
      <c r="I8098" s="6">
        <v>3</v>
      </c>
      <c r="J8098" s="6">
        <v>6473.7</v>
      </c>
      <c r="K8098" s="5">
        <f t="shared" si="883"/>
        <v>116.5266</v>
      </c>
      <c r="L8098" s="7">
        <v>2.13</v>
      </c>
      <c r="M8098" s="7">
        <v>584</v>
      </c>
      <c r="N8098" s="3">
        <v>45369</v>
      </c>
      <c r="O8098" s="4" t="str">
        <f t="shared" si="884"/>
        <v>2024-03</v>
      </c>
      <c r="P8098" s="4" t="str">
        <f t="shared" si="885"/>
        <v>03</v>
      </c>
      <c r="Q8098" s="4" t="str">
        <f t="shared" si="886"/>
        <v>March</v>
      </c>
      <c r="R8098" s="30" t="str">
        <f t="shared" si="887"/>
        <v>18</v>
      </c>
      <c r="W8098" t="str">
        <f t="shared" si="888"/>
        <v>ok</v>
      </c>
    </row>
    <row r="8099" spans="1:23" x14ac:dyDescent="0.3">
      <c r="A8099" t="s">
        <v>8141</v>
      </c>
      <c r="B8099" t="s">
        <v>63</v>
      </c>
      <c r="C8099" t="s">
        <v>18</v>
      </c>
      <c r="D8099" t="s">
        <v>64</v>
      </c>
      <c r="E8099" t="s">
        <v>45</v>
      </c>
      <c r="F8099" t="s">
        <v>60</v>
      </c>
      <c r="G8099" s="5">
        <v>13918.28</v>
      </c>
      <c r="H8099" s="5">
        <f t="shared" si="882"/>
        <v>250.52903999999998</v>
      </c>
      <c r="I8099" s="6">
        <v>2</v>
      </c>
      <c r="J8099" s="6">
        <v>27836.560000000001</v>
      </c>
      <c r="K8099" s="5">
        <f t="shared" si="883"/>
        <v>501.05807999999996</v>
      </c>
      <c r="L8099" s="7">
        <v>3.26</v>
      </c>
      <c r="M8099" s="7">
        <v>1900</v>
      </c>
      <c r="N8099" s="3">
        <v>45464</v>
      </c>
      <c r="O8099" s="4" t="str">
        <f t="shared" si="884"/>
        <v>2024-06</v>
      </c>
      <c r="P8099" s="4" t="str">
        <f t="shared" si="885"/>
        <v>06</v>
      </c>
      <c r="Q8099" s="4" t="str">
        <f t="shared" si="886"/>
        <v>June</v>
      </c>
      <c r="R8099" s="30" t="str">
        <f t="shared" si="887"/>
        <v>21</v>
      </c>
      <c r="W8099" t="str">
        <f t="shared" si="888"/>
        <v>ok</v>
      </c>
    </row>
    <row r="8100" spans="1:23" x14ac:dyDescent="0.3">
      <c r="A8100" t="s">
        <v>8142</v>
      </c>
      <c r="B8100" t="s">
        <v>33</v>
      </c>
      <c r="C8100" t="s">
        <v>12</v>
      </c>
      <c r="D8100" t="s">
        <v>34</v>
      </c>
      <c r="E8100" t="s">
        <v>14</v>
      </c>
      <c r="F8100" t="s">
        <v>15</v>
      </c>
      <c r="G8100" s="5">
        <v>14454.76</v>
      </c>
      <c r="H8100" s="5">
        <f t="shared" si="882"/>
        <v>260.18567999999999</v>
      </c>
      <c r="I8100" s="6">
        <v>2</v>
      </c>
      <c r="J8100" s="6">
        <v>28909.52</v>
      </c>
      <c r="K8100" s="5">
        <f t="shared" si="883"/>
        <v>520.37135999999998</v>
      </c>
      <c r="L8100" s="7">
        <v>3.25</v>
      </c>
      <c r="M8100" s="7">
        <v>569</v>
      </c>
      <c r="N8100" s="3">
        <v>45606</v>
      </c>
      <c r="O8100" s="4" t="str">
        <f t="shared" si="884"/>
        <v>2024-11</v>
      </c>
      <c r="P8100" s="4" t="str">
        <f t="shared" si="885"/>
        <v>11</v>
      </c>
      <c r="Q8100" s="4" t="str">
        <f t="shared" si="886"/>
        <v>November</v>
      </c>
      <c r="R8100" s="30" t="str">
        <f t="shared" si="887"/>
        <v>10</v>
      </c>
      <c r="W8100" t="str">
        <f t="shared" si="888"/>
        <v>ok</v>
      </c>
    </row>
    <row r="8101" spans="1:23" x14ac:dyDescent="0.3">
      <c r="A8101" t="s">
        <v>8143</v>
      </c>
      <c r="B8101" t="s">
        <v>23</v>
      </c>
      <c r="C8101" t="s">
        <v>24</v>
      </c>
      <c r="D8101" t="s">
        <v>25</v>
      </c>
      <c r="E8101" t="s">
        <v>20</v>
      </c>
      <c r="F8101" t="s">
        <v>38</v>
      </c>
      <c r="G8101" s="5">
        <v>15256.2</v>
      </c>
      <c r="H8101" s="5">
        <f t="shared" si="882"/>
        <v>274.61160000000001</v>
      </c>
      <c r="I8101" s="6">
        <v>4</v>
      </c>
      <c r="J8101" s="6">
        <v>61024.800000000003</v>
      </c>
      <c r="K8101" s="5">
        <f t="shared" si="883"/>
        <v>1098.4464</v>
      </c>
      <c r="L8101" s="7">
        <v>4.66</v>
      </c>
      <c r="M8101" s="7">
        <v>1154</v>
      </c>
      <c r="N8101" s="3">
        <v>45319</v>
      </c>
      <c r="O8101" s="4" t="str">
        <f t="shared" si="884"/>
        <v>2024-01</v>
      </c>
      <c r="P8101" s="4" t="str">
        <f t="shared" si="885"/>
        <v>01</v>
      </c>
      <c r="Q8101" s="4" t="str">
        <f t="shared" si="886"/>
        <v>January</v>
      </c>
      <c r="R8101" s="30" t="str">
        <f t="shared" si="887"/>
        <v>28</v>
      </c>
      <c r="W8101" t="str">
        <f t="shared" si="888"/>
        <v>ok</v>
      </c>
    </row>
    <row r="8102" spans="1:23" x14ac:dyDescent="0.3">
      <c r="A8102" t="s">
        <v>8144</v>
      </c>
      <c r="B8102" t="s">
        <v>11</v>
      </c>
      <c r="C8102" t="s">
        <v>12</v>
      </c>
      <c r="D8102" t="s">
        <v>13</v>
      </c>
      <c r="E8102" t="s">
        <v>14</v>
      </c>
      <c r="F8102" t="s">
        <v>60</v>
      </c>
      <c r="G8102" s="5">
        <v>3710.31</v>
      </c>
      <c r="H8102" s="5">
        <f t="shared" si="882"/>
        <v>66.785579999999996</v>
      </c>
      <c r="I8102" s="6">
        <v>2</v>
      </c>
      <c r="J8102" s="6">
        <v>7420.62</v>
      </c>
      <c r="K8102" s="5">
        <f t="shared" si="883"/>
        <v>133.57115999999999</v>
      </c>
      <c r="L8102" s="7">
        <v>1.78</v>
      </c>
      <c r="M8102" s="7">
        <v>1261</v>
      </c>
      <c r="N8102" s="3">
        <v>45510</v>
      </c>
      <c r="O8102" s="4" t="str">
        <f t="shared" si="884"/>
        <v>2024-08</v>
      </c>
      <c r="P8102" s="4" t="str">
        <f t="shared" si="885"/>
        <v>08</v>
      </c>
      <c r="Q8102" s="4" t="str">
        <f t="shared" si="886"/>
        <v>August</v>
      </c>
      <c r="R8102" s="30" t="str">
        <f t="shared" si="887"/>
        <v>06</v>
      </c>
      <c r="W8102" t="str">
        <f t="shared" si="888"/>
        <v>ok</v>
      </c>
    </row>
    <row r="8103" spans="1:23" x14ac:dyDescent="0.3">
      <c r="A8103" t="s">
        <v>8145</v>
      </c>
      <c r="B8103" t="s">
        <v>28</v>
      </c>
      <c r="C8103" t="s">
        <v>29</v>
      </c>
      <c r="D8103" t="s">
        <v>30</v>
      </c>
      <c r="E8103" t="s">
        <v>20</v>
      </c>
      <c r="F8103" t="s">
        <v>31</v>
      </c>
      <c r="G8103" s="5">
        <v>12938.24</v>
      </c>
      <c r="H8103" s="5">
        <f t="shared" si="882"/>
        <v>232.88831999999996</v>
      </c>
      <c r="I8103" s="6">
        <v>2</v>
      </c>
      <c r="J8103" s="6">
        <v>25876.48</v>
      </c>
      <c r="K8103" s="5">
        <f t="shared" si="883"/>
        <v>465.77663999999993</v>
      </c>
      <c r="L8103" s="7">
        <v>3.98</v>
      </c>
      <c r="M8103" s="7">
        <v>3238</v>
      </c>
      <c r="N8103" s="3">
        <v>45607</v>
      </c>
      <c r="O8103" s="4" t="str">
        <f t="shared" si="884"/>
        <v>2024-11</v>
      </c>
      <c r="P8103" s="4" t="str">
        <f t="shared" si="885"/>
        <v>11</v>
      </c>
      <c r="Q8103" s="4" t="str">
        <f t="shared" si="886"/>
        <v>November</v>
      </c>
      <c r="R8103" s="30" t="str">
        <f t="shared" si="887"/>
        <v>11</v>
      </c>
      <c r="W8103" t="str">
        <f t="shared" si="888"/>
        <v>ok</v>
      </c>
    </row>
    <row r="8104" spans="1:23" x14ac:dyDescent="0.3">
      <c r="A8104" t="s">
        <v>8146</v>
      </c>
      <c r="B8104" t="s">
        <v>41</v>
      </c>
      <c r="C8104" t="s">
        <v>42</v>
      </c>
      <c r="D8104" t="s">
        <v>43</v>
      </c>
      <c r="E8104" t="s">
        <v>14</v>
      </c>
      <c r="F8104" t="s">
        <v>15</v>
      </c>
      <c r="G8104" s="5">
        <v>14512.12</v>
      </c>
      <c r="H8104" s="5">
        <f t="shared" si="882"/>
        <v>261.21816000000001</v>
      </c>
      <c r="I8104" s="6">
        <v>3</v>
      </c>
      <c r="J8104" s="6">
        <v>43536.36</v>
      </c>
      <c r="K8104" s="5">
        <f t="shared" si="883"/>
        <v>783.65448000000004</v>
      </c>
      <c r="L8104" s="7">
        <v>4.4400000000000004</v>
      </c>
      <c r="M8104" s="7">
        <v>2410</v>
      </c>
      <c r="N8104" s="3">
        <v>45371</v>
      </c>
      <c r="O8104" s="4" t="str">
        <f t="shared" si="884"/>
        <v>2024-03</v>
      </c>
      <c r="P8104" s="4" t="str">
        <f t="shared" si="885"/>
        <v>03</v>
      </c>
      <c r="Q8104" s="4" t="str">
        <f t="shared" si="886"/>
        <v>March</v>
      </c>
      <c r="R8104" s="30" t="str">
        <f t="shared" si="887"/>
        <v>20</v>
      </c>
      <c r="W8104" t="str">
        <f t="shared" si="888"/>
        <v>ok</v>
      </c>
    </row>
    <row r="8105" spans="1:23" x14ac:dyDescent="0.3">
      <c r="A8105" t="s">
        <v>8147</v>
      </c>
      <c r="B8105" t="s">
        <v>28</v>
      </c>
      <c r="C8105" t="s">
        <v>29</v>
      </c>
      <c r="D8105" t="s">
        <v>30</v>
      </c>
      <c r="E8105" t="s">
        <v>14</v>
      </c>
      <c r="F8105" t="s">
        <v>15</v>
      </c>
      <c r="G8105" s="5">
        <v>18319.03</v>
      </c>
      <c r="H8105" s="5">
        <f t="shared" si="882"/>
        <v>329.74253999999996</v>
      </c>
      <c r="I8105" s="6">
        <v>4</v>
      </c>
      <c r="J8105" s="6">
        <v>73276.12</v>
      </c>
      <c r="K8105" s="5">
        <f t="shared" si="883"/>
        <v>1318.9701599999999</v>
      </c>
      <c r="L8105" s="7">
        <v>1.52</v>
      </c>
      <c r="M8105" s="7">
        <v>2165</v>
      </c>
      <c r="N8105" s="3">
        <v>45366</v>
      </c>
      <c r="O8105" s="4" t="str">
        <f t="shared" si="884"/>
        <v>2024-03</v>
      </c>
      <c r="P8105" s="4" t="str">
        <f t="shared" si="885"/>
        <v>03</v>
      </c>
      <c r="Q8105" s="4" t="str">
        <f t="shared" si="886"/>
        <v>March</v>
      </c>
      <c r="R8105" s="30" t="str">
        <f t="shared" si="887"/>
        <v>15</v>
      </c>
      <c r="W8105" t="str">
        <f t="shared" si="888"/>
        <v>ok</v>
      </c>
    </row>
    <row r="8106" spans="1:23" x14ac:dyDescent="0.3">
      <c r="A8106" t="s">
        <v>8148</v>
      </c>
      <c r="B8106" t="s">
        <v>23</v>
      </c>
      <c r="C8106" t="s">
        <v>24</v>
      </c>
      <c r="D8106" t="s">
        <v>25</v>
      </c>
      <c r="E8106" t="s">
        <v>45</v>
      </c>
      <c r="F8106" t="s">
        <v>60</v>
      </c>
      <c r="G8106" s="5">
        <v>13117.65</v>
      </c>
      <c r="H8106" s="5">
        <f t="shared" si="882"/>
        <v>236.11769999999999</v>
      </c>
      <c r="I8106" s="6">
        <v>3</v>
      </c>
      <c r="J8106" s="6">
        <v>39352.949999999997</v>
      </c>
      <c r="K8106" s="5">
        <f t="shared" si="883"/>
        <v>708.35309999999993</v>
      </c>
      <c r="L8106" s="7">
        <v>1.72</v>
      </c>
      <c r="M8106" s="7">
        <v>4256</v>
      </c>
      <c r="N8106" s="3">
        <v>45606</v>
      </c>
      <c r="O8106" s="4" t="str">
        <f t="shared" si="884"/>
        <v>2024-11</v>
      </c>
      <c r="P8106" s="4" t="str">
        <f t="shared" si="885"/>
        <v>11</v>
      </c>
      <c r="Q8106" s="4" t="str">
        <f t="shared" si="886"/>
        <v>November</v>
      </c>
      <c r="R8106" s="30" t="str">
        <f t="shared" si="887"/>
        <v>10</v>
      </c>
      <c r="W8106" t="str">
        <f t="shared" si="888"/>
        <v>ok</v>
      </c>
    </row>
    <row r="8107" spans="1:23" x14ac:dyDescent="0.3">
      <c r="A8107" t="s">
        <v>8149</v>
      </c>
      <c r="B8107" t="s">
        <v>28</v>
      </c>
      <c r="C8107" t="s">
        <v>29</v>
      </c>
      <c r="D8107" t="s">
        <v>30</v>
      </c>
      <c r="E8107" t="s">
        <v>20</v>
      </c>
      <c r="F8107" t="s">
        <v>21</v>
      </c>
      <c r="G8107" s="5">
        <v>16788.05</v>
      </c>
      <c r="H8107" s="5">
        <f t="shared" si="882"/>
        <v>302.18489999999997</v>
      </c>
      <c r="I8107" s="6">
        <v>5</v>
      </c>
      <c r="J8107" s="6">
        <v>83940.25</v>
      </c>
      <c r="K8107" s="5">
        <f t="shared" si="883"/>
        <v>1510.9244999999999</v>
      </c>
      <c r="L8107" s="7">
        <v>4.1399999999999997</v>
      </c>
      <c r="M8107" s="7">
        <v>3733</v>
      </c>
      <c r="N8107" s="3">
        <v>45447</v>
      </c>
      <c r="O8107" s="4" t="str">
        <f t="shared" si="884"/>
        <v>2024-06</v>
      </c>
      <c r="P8107" s="4" t="str">
        <f t="shared" si="885"/>
        <v>06</v>
      </c>
      <c r="Q8107" s="4" t="str">
        <f t="shared" si="886"/>
        <v>June</v>
      </c>
      <c r="R8107" s="30" t="str">
        <f t="shared" si="887"/>
        <v>04</v>
      </c>
      <c r="W8107" t="str">
        <f t="shared" si="888"/>
        <v>ok</v>
      </c>
    </row>
    <row r="8108" spans="1:23" x14ac:dyDescent="0.3">
      <c r="A8108" t="s">
        <v>8150</v>
      </c>
      <c r="B8108" t="s">
        <v>41</v>
      </c>
      <c r="C8108" t="s">
        <v>42</v>
      </c>
      <c r="D8108" t="s">
        <v>43</v>
      </c>
      <c r="E8108" t="s">
        <v>20</v>
      </c>
      <c r="F8108" t="s">
        <v>15</v>
      </c>
      <c r="G8108" s="5">
        <v>16783.14</v>
      </c>
      <c r="H8108" s="5">
        <f t="shared" si="882"/>
        <v>302.09651999999994</v>
      </c>
      <c r="I8108" s="6">
        <v>2</v>
      </c>
      <c r="J8108" s="6">
        <v>33566.28</v>
      </c>
      <c r="K8108" s="5">
        <f t="shared" si="883"/>
        <v>604.19303999999988</v>
      </c>
      <c r="L8108" s="7">
        <v>1.64</v>
      </c>
      <c r="M8108" s="7">
        <v>1847</v>
      </c>
      <c r="N8108" s="3">
        <v>45554</v>
      </c>
      <c r="O8108" s="4" t="str">
        <f t="shared" si="884"/>
        <v>2024-09</v>
      </c>
      <c r="P8108" s="4" t="str">
        <f t="shared" si="885"/>
        <v>09</v>
      </c>
      <c r="Q8108" s="4" t="str">
        <f t="shared" si="886"/>
        <v>September</v>
      </c>
      <c r="R8108" s="30" t="str">
        <f t="shared" si="887"/>
        <v>19</v>
      </c>
      <c r="W8108" t="str">
        <f t="shared" si="888"/>
        <v>ok</v>
      </c>
    </row>
    <row r="8109" spans="1:23" x14ac:dyDescent="0.3">
      <c r="A8109" t="s">
        <v>8151</v>
      </c>
      <c r="B8109" t="s">
        <v>11</v>
      </c>
      <c r="C8109" t="s">
        <v>12</v>
      </c>
      <c r="D8109" t="s">
        <v>13</v>
      </c>
      <c r="E8109" t="s">
        <v>20</v>
      </c>
      <c r="F8109" t="s">
        <v>31</v>
      </c>
      <c r="G8109" s="5">
        <v>16668.599999999999</v>
      </c>
      <c r="H8109" s="5">
        <f t="shared" si="882"/>
        <v>300.03479999999996</v>
      </c>
      <c r="I8109" s="6">
        <v>2</v>
      </c>
      <c r="J8109" s="6">
        <v>33337.199999999997</v>
      </c>
      <c r="K8109" s="5">
        <f t="shared" si="883"/>
        <v>600.06959999999992</v>
      </c>
      <c r="L8109" s="7">
        <v>1.68</v>
      </c>
      <c r="M8109" s="7">
        <v>3240</v>
      </c>
      <c r="N8109" s="3">
        <v>45554</v>
      </c>
      <c r="O8109" s="4" t="str">
        <f t="shared" si="884"/>
        <v>2024-09</v>
      </c>
      <c r="P8109" s="4" t="str">
        <f t="shared" si="885"/>
        <v>09</v>
      </c>
      <c r="Q8109" s="4" t="str">
        <f t="shared" si="886"/>
        <v>September</v>
      </c>
      <c r="R8109" s="30" t="str">
        <f t="shared" si="887"/>
        <v>19</v>
      </c>
      <c r="W8109" t="str">
        <f t="shared" si="888"/>
        <v>ok</v>
      </c>
    </row>
    <row r="8110" spans="1:23" x14ac:dyDescent="0.3">
      <c r="A8110" t="s">
        <v>8152</v>
      </c>
      <c r="B8110" t="s">
        <v>36</v>
      </c>
      <c r="C8110" t="s">
        <v>18</v>
      </c>
      <c r="D8110" t="s">
        <v>37</v>
      </c>
      <c r="E8110" t="s">
        <v>20</v>
      </c>
      <c r="F8110" t="s">
        <v>60</v>
      </c>
      <c r="G8110" s="5">
        <v>443.58</v>
      </c>
      <c r="H8110" s="5">
        <f t="shared" si="882"/>
        <v>7.9844399999999993</v>
      </c>
      <c r="I8110" s="6">
        <v>1</v>
      </c>
      <c r="J8110" s="6">
        <v>443.58</v>
      </c>
      <c r="K8110" s="5">
        <f t="shared" si="883"/>
        <v>7.9844399999999993</v>
      </c>
      <c r="L8110" s="7">
        <v>4.08</v>
      </c>
      <c r="M8110" s="7">
        <v>2514</v>
      </c>
      <c r="N8110" s="3">
        <v>45300</v>
      </c>
      <c r="O8110" s="4" t="str">
        <f t="shared" si="884"/>
        <v>2024-01</v>
      </c>
      <c r="P8110" s="4" t="str">
        <f t="shared" si="885"/>
        <v>01</v>
      </c>
      <c r="Q8110" s="4" t="str">
        <f t="shared" si="886"/>
        <v>January</v>
      </c>
      <c r="R8110" s="30" t="str">
        <f t="shared" si="887"/>
        <v>09</v>
      </c>
      <c r="W8110" t="str">
        <f t="shared" si="888"/>
        <v>ok</v>
      </c>
    </row>
    <row r="8111" spans="1:23" x14ac:dyDescent="0.3">
      <c r="A8111" t="s">
        <v>8153</v>
      </c>
      <c r="B8111" t="s">
        <v>28</v>
      </c>
      <c r="C8111" t="s">
        <v>29</v>
      </c>
      <c r="D8111" t="s">
        <v>30</v>
      </c>
      <c r="E8111" t="s">
        <v>20</v>
      </c>
      <c r="F8111" t="s">
        <v>31</v>
      </c>
      <c r="G8111" s="5">
        <v>5594.67</v>
      </c>
      <c r="H8111" s="5">
        <f t="shared" si="882"/>
        <v>100.70406</v>
      </c>
      <c r="I8111" s="6">
        <v>4</v>
      </c>
      <c r="J8111" s="6">
        <v>22378.68</v>
      </c>
      <c r="K8111" s="5">
        <f t="shared" si="883"/>
        <v>402.81623999999999</v>
      </c>
      <c r="L8111" s="7">
        <v>2.27</v>
      </c>
      <c r="M8111" s="7">
        <v>350</v>
      </c>
      <c r="N8111" s="3">
        <v>45368</v>
      </c>
      <c r="O8111" s="4" t="str">
        <f t="shared" si="884"/>
        <v>2024-03</v>
      </c>
      <c r="P8111" s="4" t="str">
        <f t="shared" si="885"/>
        <v>03</v>
      </c>
      <c r="Q8111" s="4" t="str">
        <f t="shared" si="886"/>
        <v>March</v>
      </c>
      <c r="R8111" s="30" t="str">
        <f t="shared" si="887"/>
        <v>17</v>
      </c>
      <c r="W8111" t="str">
        <f t="shared" si="888"/>
        <v>ok</v>
      </c>
    </row>
    <row r="8112" spans="1:23" x14ac:dyDescent="0.3">
      <c r="A8112" t="s">
        <v>8154</v>
      </c>
      <c r="B8112" t="s">
        <v>11</v>
      </c>
      <c r="C8112" t="s">
        <v>12</v>
      </c>
      <c r="D8112" t="s">
        <v>13</v>
      </c>
      <c r="E8112" t="s">
        <v>14</v>
      </c>
      <c r="F8112" t="s">
        <v>60</v>
      </c>
      <c r="G8112" s="5">
        <v>17923.32</v>
      </c>
      <c r="H8112" s="5">
        <f t="shared" si="882"/>
        <v>322.61975999999999</v>
      </c>
      <c r="I8112" s="6">
        <v>5</v>
      </c>
      <c r="J8112" s="6">
        <v>89616.6</v>
      </c>
      <c r="K8112" s="5">
        <f t="shared" si="883"/>
        <v>1613.0988</v>
      </c>
      <c r="L8112" s="7">
        <v>3.74</v>
      </c>
      <c r="M8112" s="7">
        <v>694</v>
      </c>
      <c r="N8112" s="3">
        <v>45390</v>
      </c>
      <c r="O8112" s="4" t="str">
        <f t="shared" si="884"/>
        <v>2024-04</v>
      </c>
      <c r="P8112" s="4" t="str">
        <f t="shared" si="885"/>
        <v>04</v>
      </c>
      <c r="Q8112" s="4" t="str">
        <f t="shared" si="886"/>
        <v>April</v>
      </c>
      <c r="R8112" s="30" t="str">
        <f t="shared" si="887"/>
        <v>08</v>
      </c>
      <c r="W8112" t="str">
        <f t="shared" si="888"/>
        <v>ok</v>
      </c>
    </row>
    <row r="8113" spans="1:23" x14ac:dyDescent="0.3">
      <c r="A8113" t="s">
        <v>8155</v>
      </c>
      <c r="B8113" t="s">
        <v>51</v>
      </c>
      <c r="C8113" t="s">
        <v>29</v>
      </c>
      <c r="D8113" t="s">
        <v>52</v>
      </c>
      <c r="E8113" t="s">
        <v>45</v>
      </c>
      <c r="F8113" t="s">
        <v>15</v>
      </c>
      <c r="G8113" s="5">
        <v>7937.5</v>
      </c>
      <c r="H8113" s="5">
        <f t="shared" si="882"/>
        <v>142.875</v>
      </c>
      <c r="I8113" s="6">
        <v>3</v>
      </c>
      <c r="J8113" s="6">
        <v>23812.5</v>
      </c>
      <c r="K8113" s="5">
        <f t="shared" si="883"/>
        <v>428.625</v>
      </c>
      <c r="L8113" s="7">
        <v>3.15</v>
      </c>
      <c r="M8113" s="7">
        <v>610</v>
      </c>
      <c r="N8113" s="3">
        <v>45419</v>
      </c>
      <c r="O8113" s="4" t="str">
        <f t="shared" si="884"/>
        <v>2024-05</v>
      </c>
      <c r="P8113" s="4" t="str">
        <f t="shared" si="885"/>
        <v>05</v>
      </c>
      <c r="Q8113" s="4" t="str">
        <f t="shared" si="886"/>
        <v>May</v>
      </c>
      <c r="R8113" s="30" t="str">
        <f t="shared" si="887"/>
        <v>07</v>
      </c>
      <c r="W8113" t="str">
        <f t="shared" si="888"/>
        <v>ok</v>
      </c>
    </row>
    <row r="8114" spans="1:23" x14ac:dyDescent="0.3">
      <c r="A8114" t="s">
        <v>8156</v>
      </c>
      <c r="B8114" t="s">
        <v>63</v>
      </c>
      <c r="C8114" t="s">
        <v>18</v>
      </c>
      <c r="D8114" t="s">
        <v>64</v>
      </c>
      <c r="E8114" t="s">
        <v>45</v>
      </c>
      <c r="F8114" t="s">
        <v>60</v>
      </c>
      <c r="G8114" s="5">
        <v>14539.61</v>
      </c>
      <c r="H8114" s="5">
        <f t="shared" si="882"/>
        <v>261.71298000000002</v>
      </c>
      <c r="I8114" s="6">
        <v>2</v>
      </c>
      <c r="J8114" s="6">
        <v>29079.22</v>
      </c>
      <c r="K8114" s="5">
        <f t="shared" si="883"/>
        <v>523.42596000000003</v>
      </c>
      <c r="L8114" s="7">
        <v>4.74</v>
      </c>
      <c r="M8114" s="7">
        <v>299</v>
      </c>
      <c r="N8114" s="3">
        <v>45478</v>
      </c>
      <c r="O8114" s="4" t="str">
        <f t="shared" si="884"/>
        <v>2024-07</v>
      </c>
      <c r="P8114" s="4" t="str">
        <f t="shared" si="885"/>
        <v>07</v>
      </c>
      <c r="Q8114" s="4" t="str">
        <f t="shared" si="886"/>
        <v>July</v>
      </c>
      <c r="R8114" s="30" t="str">
        <f t="shared" si="887"/>
        <v>05</v>
      </c>
      <c r="W8114" t="str">
        <f t="shared" si="888"/>
        <v>ok</v>
      </c>
    </row>
    <row r="8115" spans="1:23" x14ac:dyDescent="0.3">
      <c r="A8115" t="s">
        <v>8157</v>
      </c>
      <c r="B8115" t="s">
        <v>36</v>
      </c>
      <c r="C8115" t="s">
        <v>18</v>
      </c>
      <c r="D8115" t="s">
        <v>37</v>
      </c>
      <c r="E8115" t="s">
        <v>20</v>
      </c>
      <c r="F8115" t="s">
        <v>38</v>
      </c>
      <c r="G8115" s="5">
        <v>6885.46</v>
      </c>
      <c r="H8115" s="5">
        <f t="shared" si="882"/>
        <v>123.93827999999999</v>
      </c>
      <c r="I8115" s="6">
        <v>4</v>
      </c>
      <c r="J8115" s="6">
        <v>27541.84</v>
      </c>
      <c r="K8115" s="5">
        <f t="shared" si="883"/>
        <v>495.75311999999997</v>
      </c>
      <c r="L8115" s="7">
        <v>2.66</v>
      </c>
      <c r="M8115" s="7">
        <v>1285</v>
      </c>
      <c r="N8115" s="3">
        <v>45432</v>
      </c>
      <c r="O8115" s="4" t="str">
        <f t="shared" si="884"/>
        <v>2024-05</v>
      </c>
      <c r="P8115" s="4" t="str">
        <f t="shared" si="885"/>
        <v>05</v>
      </c>
      <c r="Q8115" s="4" t="str">
        <f t="shared" si="886"/>
        <v>May</v>
      </c>
      <c r="R8115" s="30" t="str">
        <f t="shared" si="887"/>
        <v>20</v>
      </c>
      <c r="W8115" t="str">
        <f t="shared" si="888"/>
        <v>ok</v>
      </c>
    </row>
    <row r="8116" spans="1:23" x14ac:dyDescent="0.3">
      <c r="A8116" t="s">
        <v>8158</v>
      </c>
      <c r="B8116" t="s">
        <v>23</v>
      </c>
      <c r="C8116" t="s">
        <v>24</v>
      </c>
      <c r="D8116" t="s">
        <v>25</v>
      </c>
      <c r="E8116" t="s">
        <v>45</v>
      </c>
      <c r="F8116" t="s">
        <v>15</v>
      </c>
      <c r="G8116" s="5">
        <v>15909.08</v>
      </c>
      <c r="H8116" s="5">
        <f t="shared" si="882"/>
        <v>286.36343999999997</v>
      </c>
      <c r="I8116" s="6">
        <v>2</v>
      </c>
      <c r="J8116" s="6">
        <v>31818.16</v>
      </c>
      <c r="K8116" s="5">
        <f t="shared" si="883"/>
        <v>572.72687999999994</v>
      </c>
      <c r="L8116" s="7">
        <v>4.2699999999999996</v>
      </c>
      <c r="M8116" s="7">
        <v>4199</v>
      </c>
      <c r="N8116" s="3">
        <v>45637</v>
      </c>
      <c r="O8116" s="4" t="str">
        <f t="shared" si="884"/>
        <v>2024-12</v>
      </c>
      <c r="P8116" s="4" t="str">
        <f t="shared" si="885"/>
        <v>12</v>
      </c>
      <c r="Q8116" s="4" t="str">
        <f t="shared" si="886"/>
        <v>December</v>
      </c>
      <c r="R8116" s="30" t="str">
        <f t="shared" si="887"/>
        <v>11</v>
      </c>
      <c r="W8116" t="str">
        <f t="shared" si="888"/>
        <v>ok</v>
      </c>
    </row>
    <row r="8117" spans="1:23" x14ac:dyDescent="0.3">
      <c r="A8117" t="s">
        <v>8159</v>
      </c>
      <c r="B8117" t="s">
        <v>23</v>
      </c>
      <c r="C8117" t="s">
        <v>24</v>
      </c>
      <c r="D8117" t="s">
        <v>25</v>
      </c>
      <c r="E8117" t="s">
        <v>14</v>
      </c>
      <c r="F8117" t="s">
        <v>15</v>
      </c>
      <c r="G8117" s="5">
        <v>3625.35</v>
      </c>
      <c r="H8117" s="5">
        <f t="shared" si="882"/>
        <v>65.256299999999996</v>
      </c>
      <c r="I8117" s="6">
        <v>3</v>
      </c>
      <c r="J8117" s="6">
        <v>10876.05</v>
      </c>
      <c r="K8117" s="5">
        <f t="shared" si="883"/>
        <v>195.76889999999997</v>
      </c>
      <c r="L8117" s="7">
        <v>2.27</v>
      </c>
      <c r="M8117" s="7">
        <v>2541</v>
      </c>
      <c r="N8117" s="3">
        <v>45307</v>
      </c>
      <c r="O8117" s="4" t="str">
        <f t="shared" si="884"/>
        <v>2024-01</v>
      </c>
      <c r="P8117" s="4" t="str">
        <f t="shared" si="885"/>
        <v>01</v>
      </c>
      <c r="Q8117" s="4" t="str">
        <f t="shared" si="886"/>
        <v>January</v>
      </c>
      <c r="R8117" s="30" t="str">
        <f t="shared" si="887"/>
        <v>16</v>
      </c>
      <c r="W8117" t="str">
        <f t="shared" si="888"/>
        <v>ok</v>
      </c>
    </row>
    <row r="8118" spans="1:23" x14ac:dyDescent="0.3">
      <c r="A8118" t="s">
        <v>8160</v>
      </c>
      <c r="B8118" t="s">
        <v>11</v>
      </c>
      <c r="C8118" t="s">
        <v>12</v>
      </c>
      <c r="D8118" t="s">
        <v>13</v>
      </c>
      <c r="E8118" t="s">
        <v>45</v>
      </c>
      <c r="F8118" t="s">
        <v>60</v>
      </c>
      <c r="G8118" s="5">
        <v>12634.15</v>
      </c>
      <c r="H8118" s="5">
        <f t="shared" si="882"/>
        <v>227.41469999999998</v>
      </c>
      <c r="I8118" s="6">
        <v>2</v>
      </c>
      <c r="J8118" s="6">
        <v>25268.3</v>
      </c>
      <c r="K8118" s="5">
        <f t="shared" si="883"/>
        <v>454.82939999999996</v>
      </c>
      <c r="L8118" s="7">
        <v>4.83</v>
      </c>
      <c r="M8118" s="7">
        <v>1037</v>
      </c>
      <c r="N8118" s="3">
        <v>45507</v>
      </c>
      <c r="O8118" s="4" t="str">
        <f t="shared" si="884"/>
        <v>2024-08</v>
      </c>
      <c r="P8118" s="4" t="str">
        <f t="shared" si="885"/>
        <v>08</v>
      </c>
      <c r="Q8118" s="4" t="str">
        <f t="shared" si="886"/>
        <v>August</v>
      </c>
      <c r="R8118" s="30" t="str">
        <f t="shared" si="887"/>
        <v>03</v>
      </c>
      <c r="W8118" t="str">
        <f t="shared" si="888"/>
        <v>ok</v>
      </c>
    </row>
    <row r="8119" spans="1:23" x14ac:dyDescent="0.3">
      <c r="A8119" t="s">
        <v>8161</v>
      </c>
      <c r="B8119" t="s">
        <v>23</v>
      </c>
      <c r="C8119" t="s">
        <v>24</v>
      </c>
      <c r="D8119" t="s">
        <v>25</v>
      </c>
      <c r="E8119" t="s">
        <v>14</v>
      </c>
      <c r="F8119" t="s">
        <v>60</v>
      </c>
      <c r="G8119" s="5">
        <v>19936.22</v>
      </c>
      <c r="H8119" s="5">
        <f t="shared" si="882"/>
        <v>358.85196000000002</v>
      </c>
      <c r="I8119" s="6">
        <v>4</v>
      </c>
      <c r="J8119" s="6">
        <v>79744.88</v>
      </c>
      <c r="K8119" s="5">
        <f t="shared" si="883"/>
        <v>1435.4078400000001</v>
      </c>
      <c r="L8119" s="7">
        <v>3.55</v>
      </c>
      <c r="M8119" s="7">
        <v>425</v>
      </c>
      <c r="N8119" s="3">
        <v>45362</v>
      </c>
      <c r="O8119" s="4" t="str">
        <f t="shared" si="884"/>
        <v>2024-03</v>
      </c>
      <c r="P8119" s="4" t="str">
        <f t="shared" si="885"/>
        <v>03</v>
      </c>
      <c r="Q8119" s="4" t="str">
        <f t="shared" si="886"/>
        <v>March</v>
      </c>
      <c r="R8119" s="30" t="str">
        <f t="shared" si="887"/>
        <v>11</v>
      </c>
      <c r="W8119" t="str">
        <f t="shared" si="888"/>
        <v>ok</v>
      </c>
    </row>
    <row r="8120" spans="1:23" x14ac:dyDescent="0.3">
      <c r="A8120" t="s">
        <v>8162</v>
      </c>
      <c r="B8120" t="s">
        <v>33</v>
      </c>
      <c r="C8120" t="s">
        <v>12</v>
      </c>
      <c r="D8120" t="s">
        <v>34</v>
      </c>
      <c r="E8120" t="s">
        <v>14</v>
      </c>
      <c r="F8120" t="s">
        <v>60</v>
      </c>
      <c r="G8120" s="5">
        <v>7806.55</v>
      </c>
      <c r="H8120" s="5">
        <f t="shared" si="882"/>
        <v>140.5179</v>
      </c>
      <c r="I8120" s="6">
        <v>1</v>
      </c>
      <c r="J8120" s="6">
        <v>7806.55</v>
      </c>
      <c r="K8120" s="5">
        <f t="shared" si="883"/>
        <v>140.5179</v>
      </c>
      <c r="L8120" s="7">
        <v>4.75</v>
      </c>
      <c r="M8120" s="7">
        <v>4751</v>
      </c>
      <c r="N8120" s="3">
        <v>45482</v>
      </c>
      <c r="O8120" s="4" t="str">
        <f t="shared" si="884"/>
        <v>2024-07</v>
      </c>
      <c r="P8120" s="4" t="str">
        <f t="shared" si="885"/>
        <v>07</v>
      </c>
      <c r="Q8120" s="4" t="str">
        <f t="shared" si="886"/>
        <v>July</v>
      </c>
      <c r="R8120" s="30" t="str">
        <f t="shared" si="887"/>
        <v>09</v>
      </c>
      <c r="W8120" t="str">
        <f t="shared" si="888"/>
        <v>ok</v>
      </c>
    </row>
    <row r="8121" spans="1:23" x14ac:dyDescent="0.3">
      <c r="A8121" t="s">
        <v>8163</v>
      </c>
      <c r="B8121" t="s">
        <v>33</v>
      </c>
      <c r="C8121" t="s">
        <v>12</v>
      </c>
      <c r="D8121" t="s">
        <v>34</v>
      </c>
      <c r="E8121" t="s">
        <v>14</v>
      </c>
      <c r="F8121" t="s">
        <v>26</v>
      </c>
      <c r="G8121" s="5">
        <v>5258.33</v>
      </c>
      <c r="H8121" s="5">
        <f t="shared" si="882"/>
        <v>94.649939999999987</v>
      </c>
      <c r="I8121" s="6">
        <v>4</v>
      </c>
      <c r="J8121" s="6">
        <v>21033.32</v>
      </c>
      <c r="K8121" s="5">
        <f t="shared" si="883"/>
        <v>378.59975999999995</v>
      </c>
      <c r="L8121" s="7">
        <v>1.95</v>
      </c>
      <c r="M8121" s="7">
        <v>1535</v>
      </c>
      <c r="N8121" s="3">
        <v>45608</v>
      </c>
      <c r="O8121" s="4" t="str">
        <f t="shared" si="884"/>
        <v>2024-11</v>
      </c>
      <c r="P8121" s="4" t="str">
        <f t="shared" si="885"/>
        <v>11</v>
      </c>
      <c r="Q8121" s="4" t="str">
        <f t="shared" si="886"/>
        <v>November</v>
      </c>
      <c r="R8121" s="30" t="str">
        <f t="shared" si="887"/>
        <v>12</v>
      </c>
      <c r="W8121" t="str">
        <f t="shared" si="888"/>
        <v>ok</v>
      </c>
    </row>
    <row r="8122" spans="1:23" x14ac:dyDescent="0.3">
      <c r="A8122" t="s">
        <v>8164</v>
      </c>
      <c r="B8122" t="s">
        <v>47</v>
      </c>
      <c r="C8122" t="s">
        <v>12</v>
      </c>
      <c r="D8122" t="s">
        <v>48</v>
      </c>
      <c r="E8122" t="s">
        <v>14</v>
      </c>
      <c r="F8122" t="s">
        <v>60</v>
      </c>
      <c r="G8122" s="5">
        <v>16095.86</v>
      </c>
      <c r="H8122" s="5">
        <f t="shared" si="882"/>
        <v>289.72548</v>
      </c>
      <c r="I8122" s="6">
        <v>5</v>
      </c>
      <c r="J8122" s="6">
        <v>80479.3</v>
      </c>
      <c r="K8122" s="5">
        <f t="shared" si="883"/>
        <v>1448.6274000000001</v>
      </c>
      <c r="L8122" s="7">
        <v>3.08</v>
      </c>
      <c r="M8122" s="7">
        <v>109</v>
      </c>
      <c r="N8122" s="3">
        <v>45420</v>
      </c>
      <c r="O8122" s="4" t="str">
        <f t="shared" si="884"/>
        <v>2024-05</v>
      </c>
      <c r="P8122" s="4" t="str">
        <f t="shared" si="885"/>
        <v>05</v>
      </c>
      <c r="Q8122" s="4" t="str">
        <f t="shared" si="886"/>
        <v>May</v>
      </c>
      <c r="R8122" s="30" t="str">
        <f t="shared" si="887"/>
        <v>08</v>
      </c>
      <c r="W8122" t="str">
        <f t="shared" si="888"/>
        <v>ok</v>
      </c>
    </row>
    <row r="8123" spans="1:23" x14ac:dyDescent="0.3">
      <c r="A8123" t="s">
        <v>8165</v>
      </c>
      <c r="B8123" t="s">
        <v>17</v>
      </c>
      <c r="C8123" t="s">
        <v>18</v>
      </c>
      <c r="D8123" t="s">
        <v>19</v>
      </c>
      <c r="E8123" t="s">
        <v>14</v>
      </c>
      <c r="F8123" t="s">
        <v>26</v>
      </c>
      <c r="G8123" s="5">
        <v>11623.33</v>
      </c>
      <c r="H8123" s="5">
        <f t="shared" si="882"/>
        <v>209.21993999999998</v>
      </c>
      <c r="I8123" s="6">
        <v>1</v>
      </c>
      <c r="J8123" s="6">
        <v>11623.33</v>
      </c>
      <c r="K8123" s="5">
        <f t="shared" si="883"/>
        <v>209.21993999999998</v>
      </c>
      <c r="L8123" s="7">
        <v>4.45</v>
      </c>
      <c r="M8123" s="7">
        <v>2638</v>
      </c>
      <c r="N8123" s="3">
        <v>45342</v>
      </c>
      <c r="O8123" s="4" t="str">
        <f t="shared" si="884"/>
        <v>2024-02</v>
      </c>
      <c r="P8123" s="4" t="str">
        <f t="shared" si="885"/>
        <v>02</v>
      </c>
      <c r="Q8123" s="4" t="str">
        <f t="shared" si="886"/>
        <v>February</v>
      </c>
      <c r="R8123" s="30" t="str">
        <f t="shared" si="887"/>
        <v>20</v>
      </c>
      <c r="W8123" t="str">
        <f t="shared" si="888"/>
        <v>ok</v>
      </c>
    </row>
    <row r="8124" spans="1:23" x14ac:dyDescent="0.3">
      <c r="A8124" t="s">
        <v>8166</v>
      </c>
      <c r="B8124" t="s">
        <v>23</v>
      </c>
      <c r="C8124" t="s">
        <v>24</v>
      </c>
      <c r="D8124" t="s">
        <v>25</v>
      </c>
      <c r="E8124" t="s">
        <v>14</v>
      </c>
      <c r="F8124" t="s">
        <v>38</v>
      </c>
      <c r="G8124" s="5">
        <v>10166.26</v>
      </c>
      <c r="H8124" s="5">
        <f t="shared" si="882"/>
        <v>182.99267999999998</v>
      </c>
      <c r="I8124" s="6">
        <v>5</v>
      </c>
      <c r="J8124" s="6">
        <v>50831.3</v>
      </c>
      <c r="K8124" s="5">
        <f t="shared" si="883"/>
        <v>914.96339999999987</v>
      </c>
      <c r="L8124" s="7">
        <v>1.58</v>
      </c>
      <c r="M8124" s="7">
        <v>809</v>
      </c>
      <c r="N8124" s="3">
        <v>45509</v>
      </c>
      <c r="O8124" s="4" t="str">
        <f t="shared" si="884"/>
        <v>2024-08</v>
      </c>
      <c r="P8124" s="4" t="str">
        <f t="shared" si="885"/>
        <v>08</v>
      </c>
      <c r="Q8124" s="4" t="str">
        <f t="shared" si="886"/>
        <v>August</v>
      </c>
      <c r="R8124" s="30" t="str">
        <f t="shared" si="887"/>
        <v>05</v>
      </c>
      <c r="W8124" t="str">
        <f t="shared" si="888"/>
        <v>ok</v>
      </c>
    </row>
    <row r="8125" spans="1:23" x14ac:dyDescent="0.3">
      <c r="A8125" t="s">
        <v>8167</v>
      </c>
      <c r="B8125" t="s">
        <v>33</v>
      </c>
      <c r="C8125" t="s">
        <v>12</v>
      </c>
      <c r="D8125" t="s">
        <v>34</v>
      </c>
      <c r="E8125" t="s">
        <v>20</v>
      </c>
      <c r="F8125" t="s">
        <v>31</v>
      </c>
      <c r="G8125" s="5">
        <v>3287.76</v>
      </c>
      <c r="H8125" s="5">
        <f t="shared" si="882"/>
        <v>59.179679999999998</v>
      </c>
      <c r="I8125" s="6">
        <v>4</v>
      </c>
      <c r="J8125" s="6">
        <v>13151.04</v>
      </c>
      <c r="K8125" s="5">
        <f t="shared" si="883"/>
        <v>236.71871999999999</v>
      </c>
      <c r="L8125" s="7">
        <v>2.2999999999999998</v>
      </c>
      <c r="M8125" s="7">
        <v>1333</v>
      </c>
      <c r="N8125" s="3">
        <v>45409</v>
      </c>
      <c r="O8125" s="4" t="str">
        <f t="shared" si="884"/>
        <v>2024-04</v>
      </c>
      <c r="P8125" s="4" t="str">
        <f t="shared" si="885"/>
        <v>04</v>
      </c>
      <c r="Q8125" s="4" t="str">
        <f t="shared" si="886"/>
        <v>April</v>
      </c>
      <c r="R8125" s="30" t="str">
        <f t="shared" si="887"/>
        <v>27</v>
      </c>
      <c r="W8125" t="str">
        <f t="shared" si="888"/>
        <v>ok</v>
      </c>
    </row>
    <row r="8126" spans="1:23" x14ac:dyDescent="0.3">
      <c r="A8126" t="s">
        <v>8168</v>
      </c>
      <c r="B8126" t="s">
        <v>28</v>
      </c>
      <c r="C8126" t="s">
        <v>29</v>
      </c>
      <c r="D8126" t="s">
        <v>30</v>
      </c>
      <c r="E8126" t="s">
        <v>45</v>
      </c>
      <c r="F8126" t="s">
        <v>31</v>
      </c>
      <c r="G8126" s="5">
        <v>297.73</v>
      </c>
      <c r="H8126" s="5">
        <f t="shared" si="882"/>
        <v>5.35914</v>
      </c>
      <c r="I8126" s="6">
        <v>5</v>
      </c>
      <c r="J8126" s="6">
        <v>1488.65</v>
      </c>
      <c r="K8126" s="5">
        <f t="shared" si="883"/>
        <v>26.7957</v>
      </c>
      <c r="L8126" s="7">
        <v>2.69</v>
      </c>
      <c r="M8126" s="7">
        <v>2385</v>
      </c>
      <c r="N8126" s="3">
        <v>45567</v>
      </c>
      <c r="O8126" s="4" t="str">
        <f t="shared" si="884"/>
        <v>2024-10</v>
      </c>
      <c r="P8126" s="4" t="str">
        <f t="shared" si="885"/>
        <v>10</v>
      </c>
      <c r="Q8126" s="4" t="str">
        <f t="shared" si="886"/>
        <v>October</v>
      </c>
      <c r="R8126" s="30" t="str">
        <f t="shared" si="887"/>
        <v>02</v>
      </c>
      <c r="W8126" t="str">
        <f t="shared" si="888"/>
        <v>ok</v>
      </c>
    </row>
    <row r="8127" spans="1:23" x14ac:dyDescent="0.3">
      <c r="A8127" t="s">
        <v>8169</v>
      </c>
      <c r="B8127" t="s">
        <v>41</v>
      </c>
      <c r="C8127" t="s">
        <v>42</v>
      </c>
      <c r="D8127" t="s">
        <v>43</v>
      </c>
      <c r="E8127" t="s">
        <v>14</v>
      </c>
      <c r="F8127" t="s">
        <v>31</v>
      </c>
      <c r="G8127" s="5">
        <v>2038.45</v>
      </c>
      <c r="H8127" s="5">
        <f t="shared" si="882"/>
        <v>36.692099999999996</v>
      </c>
      <c r="I8127" s="6">
        <v>1</v>
      </c>
      <c r="J8127" s="6">
        <v>2038.45</v>
      </c>
      <c r="K8127" s="5">
        <f t="shared" si="883"/>
        <v>36.692099999999996</v>
      </c>
      <c r="L8127" s="7">
        <v>4.4800000000000004</v>
      </c>
      <c r="M8127" s="7">
        <v>3696</v>
      </c>
      <c r="N8127" s="3">
        <v>45372</v>
      </c>
      <c r="O8127" s="4" t="str">
        <f t="shared" si="884"/>
        <v>2024-03</v>
      </c>
      <c r="P8127" s="4" t="str">
        <f t="shared" si="885"/>
        <v>03</v>
      </c>
      <c r="Q8127" s="4" t="str">
        <f t="shared" si="886"/>
        <v>March</v>
      </c>
      <c r="R8127" s="30" t="str">
        <f t="shared" si="887"/>
        <v>21</v>
      </c>
      <c r="W8127" t="str">
        <f t="shared" si="888"/>
        <v>ok</v>
      </c>
    </row>
    <row r="8128" spans="1:23" x14ac:dyDescent="0.3">
      <c r="A8128" t="s">
        <v>8170</v>
      </c>
      <c r="B8128" t="s">
        <v>11</v>
      </c>
      <c r="C8128" t="s">
        <v>12</v>
      </c>
      <c r="D8128" t="s">
        <v>13</v>
      </c>
      <c r="E8128" t="s">
        <v>14</v>
      </c>
      <c r="F8128" t="s">
        <v>31</v>
      </c>
      <c r="G8128" s="5">
        <v>6314.37</v>
      </c>
      <c r="H8128" s="5">
        <f t="shared" si="882"/>
        <v>113.65865999999998</v>
      </c>
      <c r="I8128" s="6">
        <v>4</v>
      </c>
      <c r="J8128" s="6">
        <v>25257.48</v>
      </c>
      <c r="K8128" s="5">
        <f t="shared" si="883"/>
        <v>454.63463999999993</v>
      </c>
      <c r="L8128" s="7">
        <v>2.2599999999999998</v>
      </c>
      <c r="M8128" s="7">
        <v>134</v>
      </c>
      <c r="N8128" s="3">
        <v>45588</v>
      </c>
      <c r="O8128" s="4" t="str">
        <f t="shared" si="884"/>
        <v>2024-10</v>
      </c>
      <c r="P8128" s="4" t="str">
        <f t="shared" si="885"/>
        <v>10</v>
      </c>
      <c r="Q8128" s="4" t="str">
        <f t="shared" si="886"/>
        <v>October</v>
      </c>
      <c r="R8128" s="30" t="str">
        <f t="shared" si="887"/>
        <v>23</v>
      </c>
      <c r="W8128" t="str">
        <f t="shared" si="888"/>
        <v>ok</v>
      </c>
    </row>
    <row r="8129" spans="1:23" x14ac:dyDescent="0.3">
      <c r="A8129" t="s">
        <v>8171</v>
      </c>
      <c r="B8129" t="s">
        <v>47</v>
      </c>
      <c r="C8129" t="s">
        <v>12</v>
      </c>
      <c r="D8129" t="s">
        <v>48</v>
      </c>
      <c r="E8129" t="s">
        <v>45</v>
      </c>
      <c r="F8129" t="s">
        <v>31</v>
      </c>
      <c r="G8129" s="5">
        <v>15958.11</v>
      </c>
      <c r="H8129" s="5">
        <f t="shared" si="882"/>
        <v>287.24597999999997</v>
      </c>
      <c r="I8129" s="6">
        <v>2</v>
      </c>
      <c r="J8129" s="6">
        <v>31916.22</v>
      </c>
      <c r="K8129" s="5">
        <f t="shared" si="883"/>
        <v>574.49195999999995</v>
      </c>
      <c r="L8129" s="7">
        <v>3.05</v>
      </c>
      <c r="M8129" s="7">
        <v>3738</v>
      </c>
      <c r="N8129" s="3">
        <v>45523</v>
      </c>
      <c r="O8129" s="4" t="str">
        <f t="shared" si="884"/>
        <v>2024-08</v>
      </c>
      <c r="P8129" s="4" t="str">
        <f t="shared" si="885"/>
        <v>08</v>
      </c>
      <c r="Q8129" s="4" t="str">
        <f t="shared" si="886"/>
        <v>August</v>
      </c>
      <c r="R8129" s="30" t="str">
        <f t="shared" si="887"/>
        <v>19</v>
      </c>
      <c r="W8129" t="str">
        <f t="shared" si="888"/>
        <v>ok</v>
      </c>
    </row>
    <row r="8130" spans="1:23" x14ac:dyDescent="0.3">
      <c r="A8130" t="s">
        <v>8172</v>
      </c>
      <c r="B8130" t="s">
        <v>63</v>
      </c>
      <c r="C8130" t="s">
        <v>18</v>
      </c>
      <c r="D8130" t="s">
        <v>64</v>
      </c>
      <c r="E8130" t="s">
        <v>14</v>
      </c>
      <c r="F8130" t="s">
        <v>26</v>
      </c>
      <c r="G8130" s="5">
        <v>13680.75</v>
      </c>
      <c r="H8130" s="5">
        <f t="shared" si="882"/>
        <v>246.25349999999997</v>
      </c>
      <c r="I8130" s="6">
        <v>3</v>
      </c>
      <c r="J8130" s="6">
        <v>41042.25</v>
      </c>
      <c r="K8130" s="5">
        <f t="shared" si="883"/>
        <v>738.76049999999987</v>
      </c>
      <c r="L8130" s="7">
        <v>4.97</v>
      </c>
      <c r="M8130" s="7">
        <v>661</v>
      </c>
      <c r="N8130" s="3">
        <v>45543</v>
      </c>
      <c r="O8130" s="4" t="str">
        <f t="shared" si="884"/>
        <v>2024-09</v>
      </c>
      <c r="P8130" s="4" t="str">
        <f t="shared" si="885"/>
        <v>09</v>
      </c>
      <c r="Q8130" s="4" t="str">
        <f t="shared" si="886"/>
        <v>September</v>
      </c>
      <c r="R8130" s="30" t="str">
        <f t="shared" si="887"/>
        <v>08</v>
      </c>
      <c r="W8130" t="str">
        <f t="shared" si="888"/>
        <v>ok</v>
      </c>
    </row>
    <row r="8131" spans="1:23" x14ac:dyDescent="0.3">
      <c r="A8131" t="s">
        <v>8173</v>
      </c>
      <c r="B8131" t="s">
        <v>11</v>
      </c>
      <c r="C8131" t="s">
        <v>12</v>
      </c>
      <c r="D8131" t="s">
        <v>13</v>
      </c>
      <c r="E8131" t="s">
        <v>45</v>
      </c>
      <c r="F8131" t="s">
        <v>15</v>
      </c>
      <c r="G8131" s="5">
        <v>1919.92</v>
      </c>
      <c r="H8131" s="5">
        <f t="shared" ref="H8131:H8194" si="889">G8131*0.018</f>
        <v>34.55856</v>
      </c>
      <c r="I8131" s="6">
        <v>1</v>
      </c>
      <c r="J8131" s="6">
        <v>1919.92</v>
      </c>
      <c r="K8131" s="5">
        <f t="shared" ref="K8131:K8194" si="890">H8131*I8131</f>
        <v>34.55856</v>
      </c>
      <c r="L8131" s="7">
        <v>4.3</v>
      </c>
      <c r="M8131" s="7">
        <v>3504</v>
      </c>
      <c r="N8131" s="3">
        <v>45629</v>
      </c>
      <c r="O8131" s="4" t="str">
        <f t="shared" ref="O8131:O8194" si="891">TEXT(N8131,"yyyy-mm")</f>
        <v>2024-12</v>
      </c>
      <c r="P8131" s="4" t="str">
        <f t="shared" ref="P8131:P8194" si="892">TEXT(N8131,"mm")</f>
        <v>12</v>
      </c>
      <c r="Q8131" s="4" t="str">
        <f t="shared" ref="Q8131:Q8194" si="893">TEXT(DATE(2024,P8131,1),"mmmm")</f>
        <v>December</v>
      </c>
      <c r="R8131" s="30" t="str">
        <f t="shared" ref="R8131:R8194" si="894">TEXT(N8131,"dd")</f>
        <v>03</v>
      </c>
      <c r="W8131" t="str">
        <f t="shared" ref="W8131:W8194" si="895">IF(G8131*I8131=J8131,"ok","False")</f>
        <v>ok</v>
      </c>
    </row>
    <row r="8132" spans="1:23" x14ac:dyDescent="0.3">
      <c r="A8132" t="s">
        <v>8174</v>
      </c>
      <c r="B8132" t="s">
        <v>63</v>
      </c>
      <c r="C8132" t="s">
        <v>18</v>
      </c>
      <c r="D8132" t="s">
        <v>64</v>
      </c>
      <c r="E8132" t="s">
        <v>14</v>
      </c>
      <c r="F8132" t="s">
        <v>31</v>
      </c>
      <c r="G8132" s="5">
        <v>11103.93</v>
      </c>
      <c r="H8132" s="5">
        <f t="shared" si="889"/>
        <v>199.87073999999998</v>
      </c>
      <c r="I8132" s="6">
        <v>3</v>
      </c>
      <c r="J8132" s="6">
        <v>33311.79</v>
      </c>
      <c r="K8132" s="5">
        <f t="shared" si="890"/>
        <v>599.61221999999998</v>
      </c>
      <c r="L8132" s="7">
        <v>3.65</v>
      </c>
      <c r="M8132" s="7">
        <v>2892</v>
      </c>
      <c r="N8132" s="3">
        <v>45425</v>
      </c>
      <c r="O8132" s="4" t="str">
        <f t="shared" si="891"/>
        <v>2024-05</v>
      </c>
      <c r="P8132" s="4" t="str">
        <f t="shared" si="892"/>
        <v>05</v>
      </c>
      <c r="Q8132" s="4" t="str">
        <f t="shared" si="893"/>
        <v>May</v>
      </c>
      <c r="R8132" s="30" t="str">
        <f t="shared" si="894"/>
        <v>13</v>
      </c>
      <c r="W8132" t="str">
        <f t="shared" si="895"/>
        <v>ok</v>
      </c>
    </row>
    <row r="8133" spans="1:23" x14ac:dyDescent="0.3">
      <c r="A8133" t="s">
        <v>8175</v>
      </c>
      <c r="B8133" t="s">
        <v>23</v>
      </c>
      <c r="C8133" t="s">
        <v>24</v>
      </c>
      <c r="D8133" t="s">
        <v>25</v>
      </c>
      <c r="E8133" t="s">
        <v>20</v>
      </c>
      <c r="F8133" t="s">
        <v>21</v>
      </c>
      <c r="G8133" s="5">
        <v>18502.55</v>
      </c>
      <c r="H8133" s="5">
        <f t="shared" si="889"/>
        <v>333.04589999999996</v>
      </c>
      <c r="I8133" s="6">
        <v>4</v>
      </c>
      <c r="J8133" s="6">
        <v>74010.2</v>
      </c>
      <c r="K8133" s="5">
        <f t="shared" si="890"/>
        <v>1332.1835999999998</v>
      </c>
      <c r="L8133" s="7">
        <v>4.74</v>
      </c>
      <c r="M8133" s="7">
        <v>601</v>
      </c>
      <c r="N8133" s="3">
        <v>45487</v>
      </c>
      <c r="O8133" s="4" t="str">
        <f t="shared" si="891"/>
        <v>2024-07</v>
      </c>
      <c r="P8133" s="4" t="str">
        <f t="shared" si="892"/>
        <v>07</v>
      </c>
      <c r="Q8133" s="4" t="str">
        <f t="shared" si="893"/>
        <v>July</v>
      </c>
      <c r="R8133" s="30" t="str">
        <f t="shared" si="894"/>
        <v>14</v>
      </c>
      <c r="W8133" t="str">
        <f t="shared" si="895"/>
        <v>ok</v>
      </c>
    </row>
    <row r="8134" spans="1:23" x14ac:dyDescent="0.3">
      <c r="A8134" t="s">
        <v>8176</v>
      </c>
      <c r="B8134" t="s">
        <v>11</v>
      </c>
      <c r="C8134" t="s">
        <v>12</v>
      </c>
      <c r="D8134" t="s">
        <v>13</v>
      </c>
      <c r="E8134" t="s">
        <v>20</v>
      </c>
      <c r="F8134" t="s">
        <v>38</v>
      </c>
      <c r="G8134" s="5">
        <v>18406.66</v>
      </c>
      <c r="H8134" s="5">
        <f t="shared" si="889"/>
        <v>331.31987999999996</v>
      </c>
      <c r="I8134" s="6">
        <v>5</v>
      </c>
      <c r="J8134" s="6">
        <v>92033.3</v>
      </c>
      <c r="K8134" s="5">
        <f t="shared" si="890"/>
        <v>1656.5993999999998</v>
      </c>
      <c r="L8134" s="7">
        <v>2.79</v>
      </c>
      <c r="M8134" s="7">
        <v>2152</v>
      </c>
      <c r="N8134" s="3">
        <v>45317</v>
      </c>
      <c r="O8134" s="4" t="str">
        <f t="shared" si="891"/>
        <v>2024-01</v>
      </c>
      <c r="P8134" s="4" t="str">
        <f t="shared" si="892"/>
        <v>01</v>
      </c>
      <c r="Q8134" s="4" t="str">
        <f t="shared" si="893"/>
        <v>January</v>
      </c>
      <c r="R8134" s="30" t="str">
        <f t="shared" si="894"/>
        <v>26</v>
      </c>
      <c r="W8134" t="str">
        <f t="shared" si="895"/>
        <v>ok</v>
      </c>
    </row>
    <row r="8135" spans="1:23" x14ac:dyDescent="0.3">
      <c r="A8135" t="s">
        <v>8177</v>
      </c>
      <c r="B8135" t="s">
        <v>47</v>
      </c>
      <c r="C8135" t="s">
        <v>12</v>
      </c>
      <c r="D8135" t="s">
        <v>48</v>
      </c>
      <c r="E8135" t="s">
        <v>45</v>
      </c>
      <c r="F8135" t="s">
        <v>26</v>
      </c>
      <c r="G8135" s="5">
        <v>15008.96</v>
      </c>
      <c r="H8135" s="5">
        <f t="shared" si="889"/>
        <v>270.16127999999998</v>
      </c>
      <c r="I8135" s="6">
        <v>4</v>
      </c>
      <c r="J8135" s="6">
        <v>60035.839999999997</v>
      </c>
      <c r="K8135" s="5">
        <f t="shared" si="890"/>
        <v>1080.6451199999999</v>
      </c>
      <c r="L8135" s="7">
        <v>1.1599999999999999</v>
      </c>
      <c r="M8135" s="7">
        <v>2792</v>
      </c>
      <c r="N8135" s="3">
        <v>45394</v>
      </c>
      <c r="O8135" s="4" t="str">
        <f t="shared" si="891"/>
        <v>2024-04</v>
      </c>
      <c r="P8135" s="4" t="str">
        <f t="shared" si="892"/>
        <v>04</v>
      </c>
      <c r="Q8135" s="4" t="str">
        <f t="shared" si="893"/>
        <v>April</v>
      </c>
      <c r="R8135" s="30" t="str">
        <f t="shared" si="894"/>
        <v>12</v>
      </c>
      <c r="W8135" t="str">
        <f t="shared" si="895"/>
        <v>ok</v>
      </c>
    </row>
    <row r="8136" spans="1:23" x14ac:dyDescent="0.3">
      <c r="A8136" t="s">
        <v>8178</v>
      </c>
      <c r="B8136" t="s">
        <v>41</v>
      </c>
      <c r="C8136" t="s">
        <v>42</v>
      </c>
      <c r="D8136" t="s">
        <v>43</v>
      </c>
      <c r="E8136" t="s">
        <v>45</v>
      </c>
      <c r="F8136" t="s">
        <v>26</v>
      </c>
      <c r="G8136" s="5">
        <v>9132.0400000000009</v>
      </c>
      <c r="H8136" s="5">
        <f t="shared" si="889"/>
        <v>164.37672000000001</v>
      </c>
      <c r="I8136" s="6">
        <v>1</v>
      </c>
      <c r="J8136" s="6">
        <v>9132.0400000000009</v>
      </c>
      <c r="K8136" s="5">
        <f t="shared" si="890"/>
        <v>164.37672000000001</v>
      </c>
      <c r="L8136" s="7">
        <v>1.58</v>
      </c>
      <c r="M8136" s="7">
        <v>3800</v>
      </c>
      <c r="N8136" s="3">
        <v>45360</v>
      </c>
      <c r="O8136" s="4" t="str">
        <f t="shared" si="891"/>
        <v>2024-03</v>
      </c>
      <c r="P8136" s="4" t="str">
        <f t="shared" si="892"/>
        <v>03</v>
      </c>
      <c r="Q8136" s="4" t="str">
        <f t="shared" si="893"/>
        <v>March</v>
      </c>
      <c r="R8136" s="30" t="str">
        <f t="shared" si="894"/>
        <v>09</v>
      </c>
      <c r="W8136" t="str">
        <f t="shared" si="895"/>
        <v>ok</v>
      </c>
    </row>
    <row r="8137" spans="1:23" x14ac:dyDescent="0.3">
      <c r="A8137" t="s">
        <v>8179</v>
      </c>
      <c r="B8137" t="s">
        <v>23</v>
      </c>
      <c r="C8137" t="s">
        <v>24</v>
      </c>
      <c r="D8137" t="s">
        <v>25</v>
      </c>
      <c r="E8137" t="s">
        <v>45</v>
      </c>
      <c r="F8137" t="s">
        <v>31</v>
      </c>
      <c r="G8137" s="5">
        <v>5358.57</v>
      </c>
      <c r="H8137" s="5">
        <f t="shared" si="889"/>
        <v>96.454259999999991</v>
      </c>
      <c r="I8137" s="6">
        <v>2</v>
      </c>
      <c r="J8137" s="6">
        <v>10717.14</v>
      </c>
      <c r="K8137" s="5">
        <f t="shared" si="890"/>
        <v>192.90851999999998</v>
      </c>
      <c r="L8137" s="7">
        <v>3.82</v>
      </c>
      <c r="M8137" s="7">
        <v>3268</v>
      </c>
      <c r="N8137" s="3">
        <v>45627</v>
      </c>
      <c r="O8137" s="4" t="str">
        <f t="shared" si="891"/>
        <v>2024-12</v>
      </c>
      <c r="P8137" s="4" t="str">
        <f t="shared" si="892"/>
        <v>12</v>
      </c>
      <c r="Q8137" s="4" t="str">
        <f t="shared" si="893"/>
        <v>December</v>
      </c>
      <c r="R8137" s="30" t="str">
        <f t="shared" si="894"/>
        <v>01</v>
      </c>
      <c r="W8137" t="str">
        <f t="shared" si="895"/>
        <v>ok</v>
      </c>
    </row>
    <row r="8138" spans="1:23" x14ac:dyDescent="0.3">
      <c r="A8138" t="s">
        <v>8180</v>
      </c>
      <c r="B8138" t="s">
        <v>33</v>
      </c>
      <c r="C8138" t="s">
        <v>12</v>
      </c>
      <c r="D8138" t="s">
        <v>34</v>
      </c>
      <c r="E8138" t="s">
        <v>45</v>
      </c>
      <c r="F8138" t="s">
        <v>31</v>
      </c>
      <c r="G8138" s="5">
        <v>10152.77</v>
      </c>
      <c r="H8138" s="5">
        <f t="shared" si="889"/>
        <v>182.74985999999998</v>
      </c>
      <c r="I8138" s="6">
        <v>3</v>
      </c>
      <c r="J8138" s="6">
        <v>30458.31</v>
      </c>
      <c r="K8138" s="5">
        <f t="shared" si="890"/>
        <v>548.24957999999992</v>
      </c>
      <c r="L8138" s="7">
        <v>2.98</v>
      </c>
      <c r="M8138" s="7">
        <v>1178</v>
      </c>
      <c r="N8138" s="3">
        <v>45320</v>
      </c>
      <c r="O8138" s="4" t="str">
        <f t="shared" si="891"/>
        <v>2024-01</v>
      </c>
      <c r="P8138" s="4" t="str">
        <f t="shared" si="892"/>
        <v>01</v>
      </c>
      <c r="Q8138" s="4" t="str">
        <f t="shared" si="893"/>
        <v>January</v>
      </c>
      <c r="R8138" s="30" t="str">
        <f t="shared" si="894"/>
        <v>29</v>
      </c>
      <c r="W8138" t="str">
        <f t="shared" si="895"/>
        <v>ok</v>
      </c>
    </row>
    <row r="8139" spans="1:23" x14ac:dyDescent="0.3">
      <c r="A8139" t="s">
        <v>8181</v>
      </c>
      <c r="B8139" t="s">
        <v>17</v>
      </c>
      <c r="C8139" t="s">
        <v>18</v>
      </c>
      <c r="D8139" t="s">
        <v>19</v>
      </c>
      <c r="E8139" t="s">
        <v>20</v>
      </c>
      <c r="F8139" t="s">
        <v>31</v>
      </c>
      <c r="G8139" s="5">
        <v>2066.7199999999998</v>
      </c>
      <c r="H8139" s="5">
        <f t="shared" si="889"/>
        <v>37.200959999999995</v>
      </c>
      <c r="I8139" s="6">
        <v>1</v>
      </c>
      <c r="J8139" s="6">
        <v>2066.7199999999998</v>
      </c>
      <c r="K8139" s="5">
        <f t="shared" si="890"/>
        <v>37.200959999999995</v>
      </c>
      <c r="L8139" s="7">
        <v>2.72</v>
      </c>
      <c r="M8139" s="7">
        <v>1092</v>
      </c>
      <c r="N8139" s="3">
        <v>45517</v>
      </c>
      <c r="O8139" s="4" t="str">
        <f t="shared" si="891"/>
        <v>2024-08</v>
      </c>
      <c r="P8139" s="4" t="str">
        <f t="shared" si="892"/>
        <v>08</v>
      </c>
      <c r="Q8139" s="4" t="str">
        <f t="shared" si="893"/>
        <v>August</v>
      </c>
      <c r="R8139" s="30" t="str">
        <f t="shared" si="894"/>
        <v>13</v>
      </c>
      <c r="W8139" t="str">
        <f t="shared" si="895"/>
        <v>ok</v>
      </c>
    </row>
    <row r="8140" spans="1:23" x14ac:dyDescent="0.3">
      <c r="A8140" t="s">
        <v>8182</v>
      </c>
      <c r="B8140" t="s">
        <v>63</v>
      </c>
      <c r="C8140" t="s">
        <v>18</v>
      </c>
      <c r="D8140" t="s">
        <v>64</v>
      </c>
      <c r="E8140" t="s">
        <v>14</v>
      </c>
      <c r="F8140" t="s">
        <v>26</v>
      </c>
      <c r="G8140" s="5">
        <v>15768.86</v>
      </c>
      <c r="H8140" s="5">
        <f t="shared" si="889"/>
        <v>283.83947999999998</v>
      </c>
      <c r="I8140" s="6">
        <v>1</v>
      </c>
      <c r="J8140" s="6">
        <v>15768.86</v>
      </c>
      <c r="K8140" s="5">
        <f t="shared" si="890"/>
        <v>283.83947999999998</v>
      </c>
      <c r="L8140" s="7">
        <v>1.05</v>
      </c>
      <c r="M8140" s="7">
        <v>880</v>
      </c>
      <c r="N8140" s="3">
        <v>45340</v>
      </c>
      <c r="O8140" s="4" t="str">
        <f t="shared" si="891"/>
        <v>2024-02</v>
      </c>
      <c r="P8140" s="4" t="str">
        <f t="shared" si="892"/>
        <v>02</v>
      </c>
      <c r="Q8140" s="4" t="str">
        <f t="shared" si="893"/>
        <v>February</v>
      </c>
      <c r="R8140" s="30" t="str">
        <f t="shared" si="894"/>
        <v>18</v>
      </c>
      <c r="W8140" t="str">
        <f t="shared" si="895"/>
        <v>ok</v>
      </c>
    </row>
    <row r="8141" spans="1:23" x14ac:dyDescent="0.3">
      <c r="A8141" t="s">
        <v>8183</v>
      </c>
      <c r="B8141" t="s">
        <v>11</v>
      </c>
      <c r="C8141" t="s">
        <v>12</v>
      </c>
      <c r="D8141" t="s">
        <v>13</v>
      </c>
      <c r="E8141" t="s">
        <v>14</v>
      </c>
      <c r="F8141" t="s">
        <v>15</v>
      </c>
      <c r="G8141" s="5">
        <v>15174.75</v>
      </c>
      <c r="H8141" s="5">
        <f t="shared" si="889"/>
        <v>273.14549999999997</v>
      </c>
      <c r="I8141" s="6">
        <v>1</v>
      </c>
      <c r="J8141" s="6">
        <v>15174.75</v>
      </c>
      <c r="K8141" s="5">
        <f t="shared" si="890"/>
        <v>273.14549999999997</v>
      </c>
      <c r="L8141" s="7">
        <v>4.3</v>
      </c>
      <c r="M8141" s="7">
        <v>2809</v>
      </c>
      <c r="N8141" s="3">
        <v>45322</v>
      </c>
      <c r="O8141" s="4" t="str">
        <f t="shared" si="891"/>
        <v>2024-01</v>
      </c>
      <c r="P8141" s="4" t="str">
        <f t="shared" si="892"/>
        <v>01</v>
      </c>
      <c r="Q8141" s="4" t="str">
        <f t="shared" si="893"/>
        <v>January</v>
      </c>
      <c r="R8141" s="30" t="str">
        <f t="shared" si="894"/>
        <v>31</v>
      </c>
      <c r="W8141" t="str">
        <f t="shared" si="895"/>
        <v>ok</v>
      </c>
    </row>
    <row r="8142" spans="1:23" x14ac:dyDescent="0.3">
      <c r="A8142" t="s">
        <v>8184</v>
      </c>
      <c r="B8142" t="s">
        <v>63</v>
      </c>
      <c r="C8142" t="s">
        <v>18</v>
      </c>
      <c r="D8142" t="s">
        <v>64</v>
      </c>
      <c r="E8142" t="s">
        <v>14</v>
      </c>
      <c r="F8142" t="s">
        <v>60</v>
      </c>
      <c r="G8142" s="5">
        <v>17455.23</v>
      </c>
      <c r="H8142" s="5">
        <f t="shared" si="889"/>
        <v>314.19413999999995</v>
      </c>
      <c r="I8142" s="6">
        <v>1</v>
      </c>
      <c r="J8142" s="6">
        <v>17455.23</v>
      </c>
      <c r="K8142" s="5">
        <f t="shared" si="890"/>
        <v>314.19413999999995</v>
      </c>
      <c r="L8142" s="7">
        <v>1.24</v>
      </c>
      <c r="M8142" s="7">
        <v>2125</v>
      </c>
      <c r="N8142" s="3">
        <v>45546</v>
      </c>
      <c r="O8142" s="4" t="str">
        <f t="shared" si="891"/>
        <v>2024-09</v>
      </c>
      <c r="P8142" s="4" t="str">
        <f t="shared" si="892"/>
        <v>09</v>
      </c>
      <c r="Q8142" s="4" t="str">
        <f t="shared" si="893"/>
        <v>September</v>
      </c>
      <c r="R8142" s="30" t="str">
        <f t="shared" si="894"/>
        <v>11</v>
      </c>
      <c r="W8142" t="str">
        <f t="shared" si="895"/>
        <v>ok</v>
      </c>
    </row>
    <row r="8143" spans="1:23" x14ac:dyDescent="0.3">
      <c r="A8143" t="s">
        <v>8185</v>
      </c>
      <c r="B8143" t="s">
        <v>11</v>
      </c>
      <c r="C8143" t="s">
        <v>12</v>
      </c>
      <c r="D8143" t="s">
        <v>13</v>
      </c>
      <c r="E8143" t="s">
        <v>45</v>
      </c>
      <c r="F8143" t="s">
        <v>15</v>
      </c>
      <c r="G8143" s="5">
        <v>16693</v>
      </c>
      <c r="H8143" s="5">
        <f t="shared" si="889"/>
        <v>300.47399999999999</v>
      </c>
      <c r="I8143" s="6">
        <v>2</v>
      </c>
      <c r="J8143" s="6">
        <v>33386</v>
      </c>
      <c r="K8143" s="5">
        <f t="shared" si="890"/>
        <v>600.94799999999998</v>
      </c>
      <c r="L8143" s="7">
        <v>3.8</v>
      </c>
      <c r="M8143" s="7">
        <v>3124</v>
      </c>
      <c r="N8143" s="3">
        <v>45401</v>
      </c>
      <c r="O8143" s="4" t="str">
        <f t="shared" si="891"/>
        <v>2024-04</v>
      </c>
      <c r="P8143" s="4" t="str">
        <f t="shared" si="892"/>
        <v>04</v>
      </c>
      <c r="Q8143" s="4" t="str">
        <f t="shared" si="893"/>
        <v>April</v>
      </c>
      <c r="R8143" s="30" t="str">
        <f t="shared" si="894"/>
        <v>19</v>
      </c>
      <c r="W8143" t="str">
        <f t="shared" si="895"/>
        <v>ok</v>
      </c>
    </row>
    <row r="8144" spans="1:23" x14ac:dyDescent="0.3">
      <c r="A8144" t="s">
        <v>8186</v>
      </c>
      <c r="B8144" t="s">
        <v>51</v>
      </c>
      <c r="C8144" t="s">
        <v>29</v>
      </c>
      <c r="D8144" t="s">
        <v>52</v>
      </c>
      <c r="E8144" t="s">
        <v>45</v>
      </c>
      <c r="F8144" t="s">
        <v>31</v>
      </c>
      <c r="G8144" s="5">
        <v>19839.09</v>
      </c>
      <c r="H8144" s="5">
        <f t="shared" si="889"/>
        <v>357.10361999999998</v>
      </c>
      <c r="I8144" s="6">
        <v>1</v>
      </c>
      <c r="J8144" s="6">
        <v>19839.09</v>
      </c>
      <c r="K8144" s="5">
        <f t="shared" si="890"/>
        <v>357.10361999999998</v>
      </c>
      <c r="L8144" s="7">
        <v>4.1100000000000003</v>
      </c>
      <c r="M8144" s="7">
        <v>409</v>
      </c>
      <c r="N8144" s="3">
        <v>45331</v>
      </c>
      <c r="O8144" s="4" t="str">
        <f t="shared" si="891"/>
        <v>2024-02</v>
      </c>
      <c r="P8144" s="4" t="str">
        <f t="shared" si="892"/>
        <v>02</v>
      </c>
      <c r="Q8144" s="4" t="str">
        <f t="shared" si="893"/>
        <v>February</v>
      </c>
      <c r="R8144" s="30" t="str">
        <f t="shared" si="894"/>
        <v>09</v>
      </c>
      <c r="W8144" t="str">
        <f t="shared" si="895"/>
        <v>ok</v>
      </c>
    </row>
    <row r="8145" spans="1:23" x14ac:dyDescent="0.3">
      <c r="A8145" t="s">
        <v>8187</v>
      </c>
      <c r="B8145" t="s">
        <v>17</v>
      </c>
      <c r="C8145" t="s">
        <v>18</v>
      </c>
      <c r="D8145" t="s">
        <v>19</v>
      </c>
      <c r="E8145" t="s">
        <v>20</v>
      </c>
      <c r="F8145" t="s">
        <v>15</v>
      </c>
      <c r="G8145" s="5">
        <v>1057.74</v>
      </c>
      <c r="H8145" s="5">
        <f t="shared" si="889"/>
        <v>19.03932</v>
      </c>
      <c r="I8145" s="6">
        <v>1</v>
      </c>
      <c r="J8145" s="6">
        <v>1057.74</v>
      </c>
      <c r="K8145" s="5">
        <f t="shared" si="890"/>
        <v>19.03932</v>
      </c>
      <c r="L8145" s="7">
        <v>3.14</v>
      </c>
      <c r="M8145" s="7">
        <v>2472</v>
      </c>
      <c r="N8145" s="3">
        <v>45342</v>
      </c>
      <c r="O8145" s="4" t="str">
        <f t="shared" si="891"/>
        <v>2024-02</v>
      </c>
      <c r="P8145" s="4" t="str">
        <f t="shared" si="892"/>
        <v>02</v>
      </c>
      <c r="Q8145" s="4" t="str">
        <f t="shared" si="893"/>
        <v>February</v>
      </c>
      <c r="R8145" s="30" t="str">
        <f t="shared" si="894"/>
        <v>20</v>
      </c>
      <c r="W8145" t="str">
        <f t="shared" si="895"/>
        <v>ok</v>
      </c>
    </row>
    <row r="8146" spans="1:23" x14ac:dyDescent="0.3">
      <c r="A8146" t="s">
        <v>8188</v>
      </c>
      <c r="B8146" t="s">
        <v>33</v>
      </c>
      <c r="C8146" t="s">
        <v>12</v>
      </c>
      <c r="D8146" t="s">
        <v>34</v>
      </c>
      <c r="E8146" t="s">
        <v>45</v>
      </c>
      <c r="F8146" t="s">
        <v>21</v>
      </c>
      <c r="G8146" s="5">
        <v>11261.23</v>
      </c>
      <c r="H8146" s="5">
        <f t="shared" si="889"/>
        <v>202.70213999999999</v>
      </c>
      <c r="I8146" s="6">
        <v>1</v>
      </c>
      <c r="J8146" s="6">
        <v>11261.23</v>
      </c>
      <c r="K8146" s="5">
        <f t="shared" si="890"/>
        <v>202.70213999999999</v>
      </c>
      <c r="L8146" s="7">
        <v>2.39</v>
      </c>
      <c r="M8146" s="7">
        <v>833</v>
      </c>
      <c r="N8146" s="3">
        <v>45643</v>
      </c>
      <c r="O8146" s="4" t="str">
        <f t="shared" si="891"/>
        <v>2024-12</v>
      </c>
      <c r="P8146" s="4" t="str">
        <f t="shared" si="892"/>
        <v>12</v>
      </c>
      <c r="Q8146" s="4" t="str">
        <f t="shared" si="893"/>
        <v>December</v>
      </c>
      <c r="R8146" s="30" t="str">
        <f t="shared" si="894"/>
        <v>17</v>
      </c>
      <c r="W8146" t="str">
        <f t="shared" si="895"/>
        <v>ok</v>
      </c>
    </row>
    <row r="8147" spans="1:23" x14ac:dyDescent="0.3">
      <c r="A8147" t="s">
        <v>8189</v>
      </c>
      <c r="B8147" t="s">
        <v>63</v>
      </c>
      <c r="C8147" t="s">
        <v>18</v>
      </c>
      <c r="D8147" t="s">
        <v>64</v>
      </c>
      <c r="E8147" t="s">
        <v>20</v>
      </c>
      <c r="F8147" t="s">
        <v>15</v>
      </c>
      <c r="G8147" s="5">
        <v>9247.84</v>
      </c>
      <c r="H8147" s="5">
        <f t="shared" si="889"/>
        <v>166.46111999999999</v>
      </c>
      <c r="I8147" s="6">
        <v>3</v>
      </c>
      <c r="J8147" s="6">
        <v>27743.52</v>
      </c>
      <c r="K8147" s="5">
        <f t="shared" si="890"/>
        <v>499.38335999999998</v>
      </c>
      <c r="L8147" s="7">
        <v>1.95</v>
      </c>
      <c r="M8147" s="7">
        <v>1916</v>
      </c>
      <c r="N8147" s="3">
        <v>45634</v>
      </c>
      <c r="O8147" s="4" t="str">
        <f t="shared" si="891"/>
        <v>2024-12</v>
      </c>
      <c r="P8147" s="4" t="str">
        <f t="shared" si="892"/>
        <v>12</v>
      </c>
      <c r="Q8147" s="4" t="str">
        <f t="shared" si="893"/>
        <v>December</v>
      </c>
      <c r="R8147" s="30" t="str">
        <f t="shared" si="894"/>
        <v>08</v>
      </c>
      <c r="W8147" t="str">
        <f t="shared" si="895"/>
        <v>ok</v>
      </c>
    </row>
    <row r="8148" spans="1:23" x14ac:dyDescent="0.3">
      <c r="A8148" t="s">
        <v>8190</v>
      </c>
      <c r="B8148" t="s">
        <v>63</v>
      </c>
      <c r="C8148" t="s">
        <v>18</v>
      </c>
      <c r="D8148" t="s">
        <v>64</v>
      </c>
      <c r="E8148" t="s">
        <v>20</v>
      </c>
      <c r="F8148" t="s">
        <v>15</v>
      </c>
      <c r="G8148" s="5">
        <v>11853.59</v>
      </c>
      <c r="H8148" s="5">
        <f t="shared" si="889"/>
        <v>213.36461999999997</v>
      </c>
      <c r="I8148" s="6">
        <v>1</v>
      </c>
      <c r="J8148" s="6">
        <v>11853.59</v>
      </c>
      <c r="K8148" s="5">
        <f t="shared" si="890"/>
        <v>213.36461999999997</v>
      </c>
      <c r="L8148" s="7">
        <v>2.19</v>
      </c>
      <c r="M8148" s="7">
        <v>1556</v>
      </c>
      <c r="N8148" s="3">
        <v>45508</v>
      </c>
      <c r="O8148" s="4" t="str">
        <f t="shared" si="891"/>
        <v>2024-08</v>
      </c>
      <c r="P8148" s="4" t="str">
        <f t="shared" si="892"/>
        <v>08</v>
      </c>
      <c r="Q8148" s="4" t="str">
        <f t="shared" si="893"/>
        <v>August</v>
      </c>
      <c r="R8148" s="30" t="str">
        <f t="shared" si="894"/>
        <v>04</v>
      </c>
      <c r="W8148" t="str">
        <f t="shared" si="895"/>
        <v>ok</v>
      </c>
    </row>
    <row r="8149" spans="1:23" x14ac:dyDescent="0.3">
      <c r="A8149" t="s">
        <v>8191</v>
      </c>
      <c r="B8149" t="s">
        <v>63</v>
      </c>
      <c r="C8149" t="s">
        <v>18</v>
      </c>
      <c r="D8149" t="s">
        <v>64</v>
      </c>
      <c r="E8149" t="s">
        <v>20</v>
      </c>
      <c r="F8149" t="s">
        <v>15</v>
      </c>
      <c r="G8149" s="5">
        <v>3439.29</v>
      </c>
      <c r="H8149" s="5">
        <f t="shared" si="889"/>
        <v>61.907219999999995</v>
      </c>
      <c r="I8149" s="6">
        <v>1</v>
      </c>
      <c r="J8149" s="6">
        <v>3439.29</v>
      </c>
      <c r="K8149" s="5">
        <f t="shared" si="890"/>
        <v>61.907219999999995</v>
      </c>
      <c r="L8149" s="7">
        <v>1.84</v>
      </c>
      <c r="M8149" s="7">
        <v>975</v>
      </c>
      <c r="N8149" s="3">
        <v>45330</v>
      </c>
      <c r="O8149" s="4" t="str">
        <f t="shared" si="891"/>
        <v>2024-02</v>
      </c>
      <c r="P8149" s="4" t="str">
        <f t="shared" si="892"/>
        <v>02</v>
      </c>
      <c r="Q8149" s="4" t="str">
        <f t="shared" si="893"/>
        <v>February</v>
      </c>
      <c r="R8149" s="30" t="str">
        <f t="shared" si="894"/>
        <v>08</v>
      </c>
      <c r="W8149" t="str">
        <f t="shared" si="895"/>
        <v>ok</v>
      </c>
    </row>
    <row r="8150" spans="1:23" x14ac:dyDescent="0.3">
      <c r="A8150" t="s">
        <v>8192</v>
      </c>
      <c r="B8150" t="s">
        <v>51</v>
      </c>
      <c r="C8150" t="s">
        <v>29</v>
      </c>
      <c r="D8150" t="s">
        <v>52</v>
      </c>
      <c r="E8150" t="s">
        <v>14</v>
      </c>
      <c r="F8150" t="s">
        <v>21</v>
      </c>
      <c r="G8150" s="5">
        <v>2622.47</v>
      </c>
      <c r="H8150" s="5">
        <f t="shared" si="889"/>
        <v>47.20445999999999</v>
      </c>
      <c r="I8150" s="6">
        <v>2</v>
      </c>
      <c r="J8150" s="6">
        <v>5244.94</v>
      </c>
      <c r="K8150" s="5">
        <f t="shared" si="890"/>
        <v>94.408919999999981</v>
      </c>
      <c r="L8150" s="7">
        <v>2.95</v>
      </c>
      <c r="M8150" s="7">
        <v>2746</v>
      </c>
      <c r="N8150" s="3">
        <v>45583</v>
      </c>
      <c r="O8150" s="4" t="str">
        <f t="shared" si="891"/>
        <v>2024-10</v>
      </c>
      <c r="P8150" s="4" t="str">
        <f t="shared" si="892"/>
        <v>10</v>
      </c>
      <c r="Q8150" s="4" t="str">
        <f t="shared" si="893"/>
        <v>October</v>
      </c>
      <c r="R8150" s="30" t="str">
        <f t="shared" si="894"/>
        <v>18</v>
      </c>
      <c r="W8150" t="str">
        <f t="shared" si="895"/>
        <v>ok</v>
      </c>
    </row>
    <row r="8151" spans="1:23" x14ac:dyDescent="0.3">
      <c r="A8151" t="s">
        <v>8193</v>
      </c>
      <c r="B8151" t="s">
        <v>63</v>
      </c>
      <c r="C8151" t="s">
        <v>18</v>
      </c>
      <c r="D8151" t="s">
        <v>64</v>
      </c>
      <c r="E8151" t="s">
        <v>20</v>
      </c>
      <c r="F8151" t="s">
        <v>26</v>
      </c>
      <c r="G8151" s="5">
        <v>17770.7</v>
      </c>
      <c r="H8151" s="5">
        <f t="shared" si="889"/>
        <v>319.87259999999998</v>
      </c>
      <c r="I8151" s="6">
        <v>3</v>
      </c>
      <c r="J8151" s="6">
        <v>53312.1</v>
      </c>
      <c r="K8151" s="5">
        <f t="shared" si="890"/>
        <v>959.61779999999999</v>
      </c>
      <c r="L8151" s="7">
        <v>3.88</v>
      </c>
      <c r="M8151" s="7">
        <v>3538</v>
      </c>
      <c r="N8151" s="3">
        <v>45316</v>
      </c>
      <c r="O8151" s="4" t="str">
        <f t="shared" si="891"/>
        <v>2024-01</v>
      </c>
      <c r="P8151" s="4" t="str">
        <f t="shared" si="892"/>
        <v>01</v>
      </c>
      <c r="Q8151" s="4" t="str">
        <f t="shared" si="893"/>
        <v>January</v>
      </c>
      <c r="R8151" s="30" t="str">
        <f t="shared" si="894"/>
        <v>25</v>
      </c>
      <c r="W8151" t="str">
        <f t="shared" si="895"/>
        <v>ok</v>
      </c>
    </row>
    <row r="8152" spans="1:23" x14ac:dyDescent="0.3">
      <c r="A8152" t="s">
        <v>8194</v>
      </c>
      <c r="B8152" t="s">
        <v>63</v>
      </c>
      <c r="C8152" t="s">
        <v>18</v>
      </c>
      <c r="D8152" t="s">
        <v>64</v>
      </c>
      <c r="E8152" t="s">
        <v>45</v>
      </c>
      <c r="F8152" t="s">
        <v>60</v>
      </c>
      <c r="G8152" s="5">
        <v>18312.419999999998</v>
      </c>
      <c r="H8152" s="5">
        <f t="shared" si="889"/>
        <v>329.62355999999994</v>
      </c>
      <c r="I8152" s="6">
        <v>1</v>
      </c>
      <c r="J8152" s="6">
        <v>18312.419999999998</v>
      </c>
      <c r="K8152" s="5">
        <f t="shared" si="890"/>
        <v>329.62355999999994</v>
      </c>
      <c r="L8152" s="7">
        <v>2.95</v>
      </c>
      <c r="M8152" s="7">
        <v>271</v>
      </c>
      <c r="N8152" s="3">
        <v>45527</v>
      </c>
      <c r="O8152" s="4" t="str">
        <f t="shared" si="891"/>
        <v>2024-08</v>
      </c>
      <c r="P8152" s="4" t="str">
        <f t="shared" si="892"/>
        <v>08</v>
      </c>
      <c r="Q8152" s="4" t="str">
        <f t="shared" si="893"/>
        <v>August</v>
      </c>
      <c r="R8152" s="30" t="str">
        <f t="shared" si="894"/>
        <v>23</v>
      </c>
      <c r="W8152" t="str">
        <f t="shared" si="895"/>
        <v>ok</v>
      </c>
    </row>
    <row r="8153" spans="1:23" x14ac:dyDescent="0.3">
      <c r="A8153" t="s">
        <v>8195</v>
      </c>
      <c r="B8153" t="s">
        <v>23</v>
      </c>
      <c r="C8153" t="s">
        <v>24</v>
      </c>
      <c r="D8153" t="s">
        <v>25</v>
      </c>
      <c r="E8153" t="s">
        <v>45</v>
      </c>
      <c r="F8153" t="s">
        <v>31</v>
      </c>
      <c r="G8153" s="5">
        <v>14449.66</v>
      </c>
      <c r="H8153" s="5">
        <f t="shared" si="889"/>
        <v>260.09387999999996</v>
      </c>
      <c r="I8153" s="6">
        <v>2</v>
      </c>
      <c r="J8153" s="6">
        <v>28899.32</v>
      </c>
      <c r="K8153" s="5">
        <f t="shared" si="890"/>
        <v>520.18775999999991</v>
      </c>
      <c r="L8153" s="7">
        <v>2.76</v>
      </c>
      <c r="M8153" s="7">
        <v>3637</v>
      </c>
      <c r="N8153" s="3">
        <v>45544</v>
      </c>
      <c r="O8153" s="4" t="str">
        <f t="shared" si="891"/>
        <v>2024-09</v>
      </c>
      <c r="P8153" s="4" t="str">
        <f t="shared" si="892"/>
        <v>09</v>
      </c>
      <c r="Q8153" s="4" t="str">
        <f t="shared" si="893"/>
        <v>September</v>
      </c>
      <c r="R8153" s="30" t="str">
        <f t="shared" si="894"/>
        <v>09</v>
      </c>
      <c r="W8153" t="str">
        <f t="shared" si="895"/>
        <v>ok</v>
      </c>
    </row>
    <row r="8154" spans="1:23" x14ac:dyDescent="0.3">
      <c r="A8154" t="s">
        <v>8196</v>
      </c>
      <c r="B8154" t="s">
        <v>47</v>
      </c>
      <c r="C8154" t="s">
        <v>12</v>
      </c>
      <c r="D8154" t="s">
        <v>48</v>
      </c>
      <c r="E8154" t="s">
        <v>14</v>
      </c>
      <c r="F8154" t="s">
        <v>21</v>
      </c>
      <c r="G8154" s="5">
        <v>19301.650000000001</v>
      </c>
      <c r="H8154" s="5">
        <f t="shared" si="889"/>
        <v>347.42970000000003</v>
      </c>
      <c r="I8154" s="6">
        <v>1</v>
      </c>
      <c r="J8154" s="6">
        <v>19301.650000000001</v>
      </c>
      <c r="K8154" s="5">
        <f t="shared" si="890"/>
        <v>347.42970000000003</v>
      </c>
      <c r="L8154" s="7">
        <v>3.85</v>
      </c>
      <c r="M8154" s="7">
        <v>4545</v>
      </c>
      <c r="N8154" s="3">
        <v>45544</v>
      </c>
      <c r="O8154" s="4" t="str">
        <f t="shared" si="891"/>
        <v>2024-09</v>
      </c>
      <c r="P8154" s="4" t="str">
        <f t="shared" si="892"/>
        <v>09</v>
      </c>
      <c r="Q8154" s="4" t="str">
        <f t="shared" si="893"/>
        <v>September</v>
      </c>
      <c r="R8154" s="30" t="str">
        <f t="shared" si="894"/>
        <v>09</v>
      </c>
      <c r="W8154" t="str">
        <f t="shared" si="895"/>
        <v>ok</v>
      </c>
    </row>
    <row r="8155" spans="1:23" x14ac:dyDescent="0.3">
      <c r="A8155" t="s">
        <v>8197</v>
      </c>
      <c r="B8155" t="s">
        <v>17</v>
      </c>
      <c r="C8155" t="s">
        <v>18</v>
      </c>
      <c r="D8155" t="s">
        <v>19</v>
      </c>
      <c r="E8155" t="s">
        <v>45</v>
      </c>
      <c r="F8155" t="s">
        <v>21</v>
      </c>
      <c r="G8155" s="5">
        <v>15666.29</v>
      </c>
      <c r="H8155" s="5">
        <f t="shared" si="889"/>
        <v>281.99322000000001</v>
      </c>
      <c r="I8155" s="6">
        <v>4</v>
      </c>
      <c r="J8155" s="6">
        <v>62665.16</v>
      </c>
      <c r="K8155" s="5">
        <f t="shared" si="890"/>
        <v>1127.97288</v>
      </c>
      <c r="L8155" s="7">
        <v>2.88</v>
      </c>
      <c r="M8155" s="7">
        <v>2168</v>
      </c>
      <c r="N8155" s="3">
        <v>45441</v>
      </c>
      <c r="O8155" s="4" t="str">
        <f t="shared" si="891"/>
        <v>2024-05</v>
      </c>
      <c r="P8155" s="4" t="str">
        <f t="shared" si="892"/>
        <v>05</v>
      </c>
      <c r="Q8155" s="4" t="str">
        <f t="shared" si="893"/>
        <v>May</v>
      </c>
      <c r="R8155" s="30" t="str">
        <f t="shared" si="894"/>
        <v>29</v>
      </c>
      <c r="W8155" t="str">
        <f t="shared" si="895"/>
        <v>ok</v>
      </c>
    </row>
    <row r="8156" spans="1:23" x14ac:dyDescent="0.3">
      <c r="A8156" t="s">
        <v>8198</v>
      </c>
      <c r="B8156" t="s">
        <v>23</v>
      </c>
      <c r="C8156" t="s">
        <v>24</v>
      </c>
      <c r="D8156" t="s">
        <v>25</v>
      </c>
      <c r="E8156" t="s">
        <v>14</v>
      </c>
      <c r="F8156" t="s">
        <v>31</v>
      </c>
      <c r="G8156" s="5">
        <v>1423.23</v>
      </c>
      <c r="H8156" s="5">
        <f t="shared" si="889"/>
        <v>25.618139999999997</v>
      </c>
      <c r="I8156" s="6">
        <v>2</v>
      </c>
      <c r="J8156" s="6">
        <v>2846.46</v>
      </c>
      <c r="K8156" s="5">
        <f t="shared" si="890"/>
        <v>51.236279999999994</v>
      </c>
      <c r="L8156" s="7">
        <v>3.18</v>
      </c>
      <c r="M8156" s="7">
        <v>4918</v>
      </c>
      <c r="N8156" s="3">
        <v>45604</v>
      </c>
      <c r="O8156" s="4" t="str">
        <f t="shared" si="891"/>
        <v>2024-11</v>
      </c>
      <c r="P8156" s="4" t="str">
        <f t="shared" si="892"/>
        <v>11</v>
      </c>
      <c r="Q8156" s="4" t="str">
        <f t="shared" si="893"/>
        <v>November</v>
      </c>
      <c r="R8156" s="30" t="str">
        <f t="shared" si="894"/>
        <v>08</v>
      </c>
      <c r="W8156" t="str">
        <f t="shared" si="895"/>
        <v>ok</v>
      </c>
    </row>
    <row r="8157" spans="1:23" x14ac:dyDescent="0.3">
      <c r="A8157" t="s">
        <v>8199</v>
      </c>
      <c r="B8157" t="s">
        <v>33</v>
      </c>
      <c r="C8157" t="s">
        <v>12</v>
      </c>
      <c r="D8157" t="s">
        <v>34</v>
      </c>
      <c r="E8157" t="s">
        <v>14</v>
      </c>
      <c r="F8157" t="s">
        <v>31</v>
      </c>
      <c r="G8157" s="5">
        <v>16471.060000000001</v>
      </c>
      <c r="H8157" s="5">
        <f t="shared" si="889"/>
        <v>296.47908000000001</v>
      </c>
      <c r="I8157" s="6">
        <v>2</v>
      </c>
      <c r="J8157" s="6">
        <v>32942.120000000003</v>
      </c>
      <c r="K8157" s="5">
        <f t="shared" si="890"/>
        <v>592.95816000000002</v>
      </c>
      <c r="L8157" s="7">
        <v>3.17</v>
      </c>
      <c r="M8157" s="7">
        <v>1746</v>
      </c>
      <c r="N8157" s="3">
        <v>45499</v>
      </c>
      <c r="O8157" s="4" t="str">
        <f t="shared" si="891"/>
        <v>2024-07</v>
      </c>
      <c r="P8157" s="4" t="str">
        <f t="shared" si="892"/>
        <v>07</v>
      </c>
      <c r="Q8157" s="4" t="str">
        <f t="shared" si="893"/>
        <v>July</v>
      </c>
      <c r="R8157" s="30" t="str">
        <f t="shared" si="894"/>
        <v>26</v>
      </c>
      <c r="W8157" t="str">
        <f t="shared" si="895"/>
        <v>ok</v>
      </c>
    </row>
    <row r="8158" spans="1:23" x14ac:dyDescent="0.3">
      <c r="A8158" t="s">
        <v>8200</v>
      </c>
      <c r="B8158" t="s">
        <v>11</v>
      </c>
      <c r="C8158" t="s">
        <v>12</v>
      </c>
      <c r="D8158" t="s">
        <v>13</v>
      </c>
      <c r="E8158" t="s">
        <v>20</v>
      </c>
      <c r="F8158" t="s">
        <v>38</v>
      </c>
      <c r="G8158" s="5">
        <v>13256</v>
      </c>
      <c r="H8158" s="5">
        <f t="shared" si="889"/>
        <v>238.60799999999998</v>
      </c>
      <c r="I8158" s="6">
        <v>2</v>
      </c>
      <c r="J8158" s="6">
        <v>26512</v>
      </c>
      <c r="K8158" s="5">
        <f t="shared" si="890"/>
        <v>477.21599999999995</v>
      </c>
      <c r="L8158" s="7">
        <v>2.5499999999999998</v>
      </c>
      <c r="M8158" s="7">
        <v>4317</v>
      </c>
      <c r="N8158" s="3">
        <v>45325</v>
      </c>
      <c r="O8158" s="4" t="str">
        <f t="shared" si="891"/>
        <v>2024-02</v>
      </c>
      <c r="P8158" s="4" t="str">
        <f t="shared" si="892"/>
        <v>02</v>
      </c>
      <c r="Q8158" s="4" t="str">
        <f t="shared" si="893"/>
        <v>February</v>
      </c>
      <c r="R8158" s="30" t="str">
        <f t="shared" si="894"/>
        <v>03</v>
      </c>
      <c r="W8158" t="str">
        <f t="shared" si="895"/>
        <v>ok</v>
      </c>
    </row>
    <row r="8159" spans="1:23" x14ac:dyDescent="0.3">
      <c r="A8159" t="s">
        <v>8201</v>
      </c>
      <c r="B8159" t="s">
        <v>23</v>
      </c>
      <c r="C8159" t="s">
        <v>24</v>
      </c>
      <c r="D8159" t="s">
        <v>25</v>
      </c>
      <c r="E8159" t="s">
        <v>20</v>
      </c>
      <c r="F8159" t="s">
        <v>38</v>
      </c>
      <c r="G8159" s="5">
        <v>12302.81</v>
      </c>
      <c r="H8159" s="5">
        <f t="shared" si="889"/>
        <v>221.45057999999997</v>
      </c>
      <c r="I8159" s="6">
        <v>5</v>
      </c>
      <c r="J8159" s="6">
        <v>61514.05</v>
      </c>
      <c r="K8159" s="5">
        <f t="shared" si="890"/>
        <v>1107.2529</v>
      </c>
      <c r="L8159" s="7">
        <v>3.87</v>
      </c>
      <c r="M8159" s="7">
        <v>454</v>
      </c>
      <c r="N8159" s="3">
        <v>45349</v>
      </c>
      <c r="O8159" s="4" t="str">
        <f t="shared" si="891"/>
        <v>2024-02</v>
      </c>
      <c r="P8159" s="4" t="str">
        <f t="shared" si="892"/>
        <v>02</v>
      </c>
      <c r="Q8159" s="4" t="str">
        <f t="shared" si="893"/>
        <v>February</v>
      </c>
      <c r="R8159" s="30" t="str">
        <f t="shared" si="894"/>
        <v>27</v>
      </c>
      <c r="W8159" t="str">
        <f t="shared" si="895"/>
        <v>ok</v>
      </c>
    </row>
    <row r="8160" spans="1:23" x14ac:dyDescent="0.3">
      <c r="A8160" t="s">
        <v>8202</v>
      </c>
      <c r="B8160" t="s">
        <v>47</v>
      </c>
      <c r="C8160" t="s">
        <v>12</v>
      </c>
      <c r="D8160" t="s">
        <v>48</v>
      </c>
      <c r="E8160" t="s">
        <v>20</v>
      </c>
      <c r="F8160" t="s">
        <v>60</v>
      </c>
      <c r="G8160" s="5">
        <v>11360.12</v>
      </c>
      <c r="H8160" s="5">
        <f t="shared" si="889"/>
        <v>204.48215999999999</v>
      </c>
      <c r="I8160" s="6">
        <v>1</v>
      </c>
      <c r="J8160" s="6">
        <v>11360.12</v>
      </c>
      <c r="K8160" s="5">
        <f t="shared" si="890"/>
        <v>204.48215999999999</v>
      </c>
      <c r="L8160" s="7">
        <v>4.4000000000000004</v>
      </c>
      <c r="M8160" s="7">
        <v>2409</v>
      </c>
      <c r="N8160" s="3">
        <v>45322</v>
      </c>
      <c r="O8160" s="4" t="str">
        <f t="shared" si="891"/>
        <v>2024-01</v>
      </c>
      <c r="P8160" s="4" t="str">
        <f t="shared" si="892"/>
        <v>01</v>
      </c>
      <c r="Q8160" s="4" t="str">
        <f t="shared" si="893"/>
        <v>January</v>
      </c>
      <c r="R8160" s="30" t="str">
        <f t="shared" si="894"/>
        <v>31</v>
      </c>
      <c r="W8160" t="str">
        <f t="shared" si="895"/>
        <v>ok</v>
      </c>
    </row>
    <row r="8161" spans="1:23" x14ac:dyDescent="0.3">
      <c r="A8161" t="s">
        <v>8203</v>
      </c>
      <c r="B8161" t="s">
        <v>47</v>
      </c>
      <c r="C8161" t="s">
        <v>12</v>
      </c>
      <c r="D8161" t="s">
        <v>48</v>
      </c>
      <c r="E8161" t="s">
        <v>14</v>
      </c>
      <c r="F8161" t="s">
        <v>31</v>
      </c>
      <c r="G8161" s="5">
        <v>8999.23</v>
      </c>
      <c r="H8161" s="5">
        <f t="shared" si="889"/>
        <v>161.98613999999998</v>
      </c>
      <c r="I8161" s="6">
        <v>1</v>
      </c>
      <c r="J8161" s="6">
        <v>8999.23</v>
      </c>
      <c r="K8161" s="5">
        <f t="shared" si="890"/>
        <v>161.98613999999998</v>
      </c>
      <c r="L8161" s="7">
        <v>2.2400000000000002</v>
      </c>
      <c r="M8161" s="7">
        <v>958</v>
      </c>
      <c r="N8161" s="3">
        <v>45430</v>
      </c>
      <c r="O8161" s="4" t="str">
        <f t="shared" si="891"/>
        <v>2024-05</v>
      </c>
      <c r="P8161" s="4" t="str">
        <f t="shared" si="892"/>
        <v>05</v>
      </c>
      <c r="Q8161" s="4" t="str">
        <f t="shared" si="893"/>
        <v>May</v>
      </c>
      <c r="R8161" s="30" t="str">
        <f t="shared" si="894"/>
        <v>18</v>
      </c>
      <c r="W8161" t="str">
        <f t="shared" si="895"/>
        <v>ok</v>
      </c>
    </row>
    <row r="8162" spans="1:23" x14ac:dyDescent="0.3">
      <c r="A8162" t="s">
        <v>8204</v>
      </c>
      <c r="B8162" t="s">
        <v>28</v>
      </c>
      <c r="C8162" t="s">
        <v>29</v>
      </c>
      <c r="D8162" t="s">
        <v>30</v>
      </c>
      <c r="E8162" t="s">
        <v>14</v>
      </c>
      <c r="F8162" t="s">
        <v>60</v>
      </c>
      <c r="G8162" s="5">
        <v>13187.43</v>
      </c>
      <c r="H8162" s="5">
        <f t="shared" si="889"/>
        <v>237.37374</v>
      </c>
      <c r="I8162" s="6">
        <v>3</v>
      </c>
      <c r="J8162" s="6">
        <v>39562.29</v>
      </c>
      <c r="K8162" s="5">
        <f t="shared" si="890"/>
        <v>712.12121999999999</v>
      </c>
      <c r="L8162" s="7">
        <v>2.4500000000000002</v>
      </c>
      <c r="M8162" s="7">
        <v>176</v>
      </c>
      <c r="N8162" s="3">
        <v>45412</v>
      </c>
      <c r="O8162" s="4" t="str">
        <f t="shared" si="891"/>
        <v>2024-04</v>
      </c>
      <c r="P8162" s="4" t="str">
        <f t="shared" si="892"/>
        <v>04</v>
      </c>
      <c r="Q8162" s="4" t="str">
        <f t="shared" si="893"/>
        <v>April</v>
      </c>
      <c r="R8162" s="30" t="str">
        <f t="shared" si="894"/>
        <v>30</v>
      </c>
      <c r="W8162" t="str">
        <f t="shared" si="895"/>
        <v>ok</v>
      </c>
    </row>
    <row r="8163" spans="1:23" x14ac:dyDescent="0.3">
      <c r="A8163" t="s">
        <v>8205</v>
      </c>
      <c r="B8163" t="s">
        <v>36</v>
      </c>
      <c r="C8163" t="s">
        <v>18</v>
      </c>
      <c r="D8163" t="s">
        <v>37</v>
      </c>
      <c r="E8163" t="s">
        <v>20</v>
      </c>
      <c r="F8163" t="s">
        <v>15</v>
      </c>
      <c r="G8163" s="5">
        <v>14719.93</v>
      </c>
      <c r="H8163" s="5">
        <f t="shared" si="889"/>
        <v>264.95873999999998</v>
      </c>
      <c r="I8163" s="6">
        <v>3</v>
      </c>
      <c r="J8163" s="6">
        <v>44159.79</v>
      </c>
      <c r="K8163" s="5">
        <f t="shared" si="890"/>
        <v>794.87621999999988</v>
      </c>
      <c r="L8163" s="7">
        <v>4.21</v>
      </c>
      <c r="M8163" s="7">
        <v>646</v>
      </c>
      <c r="N8163" s="3">
        <v>45605</v>
      </c>
      <c r="O8163" s="4" t="str">
        <f t="shared" si="891"/>
        <v>2024-11</v>
      </c>
      <c r="P8163" s="4" t="str">
        <f t="shared" si="892"/>
        <v>11</v>
      </c>
      <c r="Q8163" s="4" t="str">
        <f t="shared" si="893"/>
        <v>November</v>
      </c>
      <c r="R8163" s="30" t="str">
        <f t="shared" si="894"/>
        <v>09</v>
      </c>
      <c r="W8163" t="str">
        <f t="shared" si="895"/>
        <v>ok</v>
      </c>
    </row>
    <row r="8164" spans="1:23" x14ac:dyDescent="0.3">
      <c r="A8164" t="s">
        <v>8206</v>
      </c>
      <c r="B8164" t="s">
        <v>36</v>
      </c>
      <c r="C8164" t="s">
        <v>18</v>
      </c>
      <c r="D8164" t="s">
        <v>37</v>
      </c>
      <c r="E8164" t="s">
        <v>45</v>
      </c>
      <c r="F8164" t="s">
        <v>31</v>
      </c>
      <c r="G8164" s="5">
        <v>18968.21</v>
      </c>
      <c r="H8164" s="5">
        <f t="shared" si="889"/>
        <v>341.42777999999998</v>
      </c>
      <c r="I8164" s="6">
        <v>3</v>
      </c>
      <c r="J8164" s="6">
        <v>56904.63</v>
      </c>
      <c r="K8164" s="5">
        <f t="shared" si="890"/>
        <v>1024.28334</v>
      </c>
      <c r="L8164" s="7">
        <v>3.2</v>
      </c>
      <c r="M8164" s="7">
        <v>420</v>
      </c>
      <c r="N8164" s="3">
        <v>45426</v>
      </c>
      <c r="O8164" s="4" t="str">
        <f t="shared" si="891"/>
        <v>2024-05</v>
      </c>
      <c r="P8164" s="4" t="str">
        <f t="shared" si="892"/>
        <v>05</v>
      </c>
      <c r="Q8164" s="4" t="str">
        <f t="shared" si="893"/>
        <v>May</v>
      </c>
      <c r="R8164" s="30" t="str">
        <f t="shared" si="894"/>
        <v>14</v>
      </c>
      <c r="W8164" t="str">
        <f t="shared" si="895"/>
        <v>ok</v>
      </c>
    </row>
    <row r="8165" spans="1:23" x14ac:dyDescent="0.3">
      <c r="A8165" t="s">
        <v>8207</v>
      </c>
      <c r="B8165" t="s">
        <v>63</v>
      </c>
      <c r="C8165" t="s">
        <v>18</v>
      </c>
      <c r="D8165" t="s">
        <v>64</v>
      </c>
      <c r="E8165" t="s">
        <v>45</v>
      </c>
      <c r="F8165" t="s">
        <v>60</v>
      </c>
      <c r="G8165" s="5">
        <v>6262.98</v>
      </c>
      <c r="H8165" s="5">
        <f t="shared" si="889"/>
        <v>112.73363999999998</v>
      </c>
      <c r="I8165" s="6">
        <v>3</v>
      </c>
      <c r="J8165" s="6">
        <v>18788.939999999999</v>
      </c>
      <c r="K8165" s="5">
        <f t="shared" si="890"/>
        <v>338.20091999999994</v>
      </c>
      <c r="L8165" s="7">
        <v>1.91</v>
      </c>
      <c r="M8165" s="7">
        <v>4616</v>
      </c>
      <c r="N8165" s="3">
        <v>45617</v>
      </c>
      <c r="O8165" s="4" t="str">
        <f t="shared" si="891"/>
        <v>2024-11</v>
      </c>
      <c r="P8165" s="4" t="str">
        <f t="shared" si="892"/>
        <v>11</v>
      </c>
      <c r="Q8165" s="4" t="str">
        <f t="shared" si="893"/>
        <v>November</v>
      </c>
      <c r="R8165" s="30" t="str">
        <f t="shared" si="894"/>
        <v>21</v>
      </c>
      <c r="W8165" t="str">
        <f t="shared" si="895"/>
        <v>ok</v>
      </c>
    </row>
    <row r="8166" spans="1:23" x14ac:dyDescent="0.3">
      <c r="A8166" t="s">
        <v>8208</v>
      </c>
      <c r="B8166" t="s">
        <v>11</v>
      </c>
      <c r="C8166" t="s">
        <v>12</v>
      </c>
      <c r="D8166" t="s">
        <v>13</v>
      </c>
      <c r="E8166" t="s">
        <v>20</v>
      </c>
      <c r="F8166" t="s">
        <v>21</v>
      </c>
      <c r="G8166" s="5">
        <v>1931.71</v>
      </c>
      <c r="H8166" s="5">
        <f t="shared" si="889"/>
        <v>34.770779999999995</v>
      </c>
      <c r="I8166" s="6">
        <v>4</v>
      </c>
      <c r="J8166" s="6">
        <v>7726.84</v>
      </c>
      <c r="K8166" s="5">
        <f t="shared" si="890"/>
        <v>139.08311999999998</v>
      </c>
      <c r="L8166" s="7">
        <v>3.37</v>
      </c>
      <c r="M8166" s="7">
        <v>2122</v>
      </c>
      <c r="N8166" s="3">
        <v>45354</v>
      </c>
      <c r="O8166" s="4" t="str">
        <f t="shared" si="891"/>
        <v>2024-03</v>
      </c>
      <c r="P8166" s="4" t="str">
        <f t="shared" si="892"/>
        <v>03</v>
      </c>
      <c r="Q8166" s="4" t="str">
        <f t="shared" si="893"/>
        <v>March</v>
      </c>
      <c r="R8166" s="30" t="str">
        <f t="shared" si="894"/>
        <v>03</v>
      </c>
      <c r="W8166" t="str">
        <f t="shared" si="895"/>
        <v>ok</v>
      </c>
    </row>
    <row r="8167" spans="1:23" x14ac:dyDescent="0.3">
      <c r="A8167" t="s">
        <v>8209</v>
      </c>
      <c r="B8167" t="s">
        <v>28</v>
      </c>
      <c r="C8167" t="s">
        <v>29</v>
      </c>
      <c r="D8167" t="s">
        <v>30</v>
      </c>
      <c r="E8167" t="s">
        <v>45</v>
      </c>
      <c r="F8167" t="s">
        <v>60</v>
      </c>
      <c r="G8167" s="5">
        <v>10707.93</v>
      </c>
      <c r="H8167" s="5">
        <f t="shared" si="889"/>
        <v>192.74274</v>
      </c>
      <c r="I8167" s="6">
        <v>1</v>
      </c>
      <c r="J8167" s="6">
        <v>10707.93</v>
      </c>
      <c r="K8167" s="5">
        <f t="shared" si="890"/>
        <v>192.74274</v>
      </c>
      <c r="L8167" s="7">
        <v>3.8</v>
      </c>
      <c r="M8167" s="7">
        <v>251</v>
      </c>
      <c r="N8167" s="3">
        <v>45332</v>
      </c>
      <c r="O8167" s="4" t="str">
        <f t="shared" si="891"/>
        <v>2024-02</v>
      </c>
      <c r="P8167" s="4" t="str">
        <f t="shared" si="892"/>
        <v>02</v>
      </c>
      <c r="Q8167" s="4" t="str">
        <f t="shared" si="893"/>
        <v>February</v>
      </c>
      <c r="R8167" s="30" t="str">
        <f t="shared" si="894"/>
        <v>10</v>
      </c>
      <c r="W8167" t="str">
        <f t="shared" si="895"/>
        <v>ok</v>
      </c>
    </row>
    <row r="8168" spans="1:23" x14ac:dyDescent="0.3">
      <c r="A8168" t="s">
        <v>8210</v>
      </c>
      <c r="B8168" t="s">
        <v>41</v>
      </c>
      <c r="C8168" t="s">
        <v>42</v>
      </c>
      <c r="D8168" t="s">
        <v>43</v>
      </c>
      <c r="E8168" t="s">
        <v>45</v>
      </c>
      <c r="F8168" t="s">
        <v>38</v>
      </c>
      <c r="G8168" s="5">
        <v>16715.88</v>
      </c>
      <c r="H8168" s="5">
        <f t="shared" si="889"/>
        <v>300.88583999999997</v>
      </c>
      <c r="I8168" s="6">
        <v>5</v>
      </c>
      <c r="J8168" s="6">
        <v>83579.399999999994</v>
      </c>
      <c r="K8168" s="5">
        <f t="shared" si="890"/>
        <v>1504.4291999999998</v>
      </c>
      <c r="L8168" s="7">
        <v>4.3899999999999997</v>
      </c>
      <c r="M8168" s="7">
        <v>4958</v>
      </c>
      <c r="N8168" s="3">
        <v>45528</v>
      </c>
      <c r="O8168" s="4" t="str">
        <f t="shared" si="891"/>
        <v>2024-08</v>
      </c>
      <c r="P8168" s="4" t="str">
        <f t="shared" si="892"/>
        <v>08</v>
      </c>
      <c r="Q8168" s="4" t="str">
        <f t="shared" si="893"/>
        <v>August</v>
      </c>
      <c r="R8168" s="30" t="str">
        <f t="shared" si="894"/>
        <v>24</v>
      </c>
      <c r="W8168" t="str">
        <f t="shared" si="895"/>
        <v>ok</v>
      </c>
    </row>
    <row r="8169" spans="1:23" x14ac:dyDescent="0.3">
      <c r="A8169" t="s">
        <v>8211</v>
      </c>
      <c r="B8169" t="s">
        <v>36</v>
      </c>
      <c r="C8169" t="s">
        <v>18</v>
      </c>
      <c r="D8169" t="s">
        <v>37</v>
      </c>
      <c r="E8169" t="s">
        <v>20</v>
      </c>
      <c r="F8169" t="s">
        <v>15</v>
      </c>
      <c r="G8169" s="5">
        <v>1097.69</v>
      </c>
      <c r="H8169" s="5">
        <f t="shared" si="889"/>
        <v>19.758420000000001</v>
      </c>
      <c r="I8169" s="6">
        <v>1</v>
      </c>
      <c r="J8169" s="6">
        <v>1097.69</v>
      </c>
      <c r="K8169" s="5">
        <f t="shared" si="890"/>
        <v>19.758420000000001</v>
      </c>
      <c r="L8169" s="7">
        <v>3.21</v>
      </c>
      <c r="M8169" s="7">
        <v>483</v>
      </c>
      <c r="N8169" s="3">
        <v>45465</v>
      </c>
      <c r="O8169" s="4" t="str">
        <f t="shared" si="891"/>
        <v>2024-06</v>
      </c>
      <c r="P8169" s="4" t="str">
        <f t="shared" si="892"/>
        <v>06</v>
      </c>
      <c r="Q8169" s="4" t="str">
        <f t="shared" si="893"/>
        <v>June</v>
      </c>
      <c r="R8169" s="30" t="str">
        <f t="shared" si="894"/>
        <v>22</v>
      </c>
      <c r="W8169" t="str">
        <f t="shared" si="895"/>
        <v>ok</v>
      </c>
    </row>
    <row r="8170" spans="1:23" x14ac:dyDescent="0.3">
      <c r="A8170" t="s">
        <v>8212</v>
      </c>
      <c r="B8170" t="s">
        <v>63</v>
      </c>
      <c r="C8170" t="s">
        <v>18</v>
      </c>
      <c r="D8170" t="s">
        <v>64</v>
      </c>
      <c r="E8170" t="s">
        <v>45</v>
      </c>
      <c r="F8170" t="s">
        <v>26</v>
      </c>
      <c r="G8170" s="5">
        <v>3634.3</v>
      </c>
      <c r="H8170" s="5">
        <f t="shared" si="889"/>
        <v>65.417400000000001</v>
      </c>
      <c r="I8170" s="6">
        <v>4</v>
      </c>
      <c r="J8170" s="6">
        <v>14537.2</v>
      </c>
      <c r="K8170" s="5">
        <f t="shared" si="890"/>
        <v>261.6696</v>
      </c>
      <c r="L8170" s="7">
        <v>1.94</v>
      </c>
      <c r="M8170" s="7">
        <v>2938</v>
      </c>
      <c r="N8170" s="3">
        <v>45447</v>
      </c>
      <c r="O8170" s="4" t="str">
        <f t="shared" si="891"/>
        <v>2024-06</v>
      </c>
      <c r="P8170" s="4" t="str">
        <f t="shared" si="892"/>
        <v>06</v>
      </c>
      <c r="Q8170" s="4" t="str">
        <f t="shared" si="893"/>
        <v>June</v>
      </c>
      <c r="R8170" s="30" t="str">
        <f t="shared" si="894"/>
        <v>04</v>
      </c>
      <c r="W8170" t="str">
        <f t="shared" si="895"/>
        <v>ok</v>
      </c>
    </row>
    <row r="8171" spans="1:23" x14ac:dyDescent="0.3">
      <c r="A8171" t="s">
        <v>8213</v>
      </c>
      <c r="B8171" t="s">
        <v>17</v>
      </c>
      <c r="C8171" t="s">
        <v>18</v>
      </c>
      <c r="D8171" t="s">
        <v>19</v>
      </c>
      <c r="E8171" t="s">
        <v>20</v>
      </c>
      <c r="F8171" t="s">
        <v>26</v>
      </c>
      <c r="G8171" s="5">
        <v>14260.88</v>
      </c>
      <c r="H8171" s="5">
        <f t="shared" si="889"/>
        <v>256.69583999999998</v>
      </c>
      <c r="I8171" s="6">
        <v>4</v>
      </c>
      <c r="J8171" s="6">
        <v>57043.519999999997</v>
      </c>
      <c r="K8171" s="5">
        <f t="shared" si="890"/>
        <v>1026.7833599999999</v>
      </c>
      <c r="L8171" s="7">
        <v>1.96</v>
      </c>
      <c r="M8171" s="7">
        <v>1279</v>
      </c>
      <c r="N8171" s="3">
        <v>45446</v>
      </c>
      <c r="O8171" s="4" t="str">
        <f t="shared" si="891"/>
        <v>2024-06</v>
      </c>
      <c r="P8171" s="4" t="str">
        <f t="shared" si="892"/>
        <v>06</v>
      </c>
      <c r="Q8171" s="4" t="str">
        <f t="shared" si="893"/>
        <v>June</v>
      </c>
      <c r="R8171" s="30" t="str">
        <f t="shared" si="894"/>
        <v>03</v>
      </c>
      <c r="W8171" t="str">
        <f t="shared" si="895"/>
        <v>ok</v>
      </c>
    </row>
    <row r="8172" spans="1:23" x14ac:dyDescent="0.3">
      <c r="A8172" t="s">
        <v>8214</v>
      </c>
      <c r="B8172" t="s">
        <v>36</v>
      </c>
      <c r="C8172" t="s">
        <v>18</v>
      </c>
      <c r="D8172" t="s">
        <v>37</v>
      </c>
      <c r="E8172" t="s">
        <v>20</v>
      </c>
      <c r="F8172" t="s">
        <v>26</v>
      </c>
      <c r="G8172" s="5">
        <v>16061.66</v>
      </c>
      <c r="H8172" s="5">
        <f t="shared" si="889"/>
        <v>289.10987999999998</v>
      </c>
      <c r="I8172" s="6">
        <v>1</v>
      </c>
      <c r="J8172" s="6">
        <v>16061.66</v>
      </c>
      <c r="K8172" s="5">
        <f t="shared" si="890"/>
        <v>289.10987999999998</v>
      </c>
      <c r="L8172" s="7">
        <v>1.99</v>
      </c>
      <c r="M8172" s="7">
        <v>4083</v>
      </c>
      <c r="N8172" s="3">
        <v>45345</v>
      </c>
      <c r="O8172" s="4" t="str">
        <f t="shared" si="891"/>
        <v>2024-02</v>
      </c>
      <c r="P8172" s="4" t="str">
        <f t="shared" si="892"/>
        <v>02</v>
      </c>
      <c r="Q8172" s="4" t="str">
        <f t="shared" si="893"/>
        <v>February</v>
      </c>
      <c r="R8172" s="30" t="str">
        <f t="shared" si="894"/>
        <v>23</v>
      </c>
      <c r="W8172" t="str">
        <f t="shared" si="895"/>
        <v>ok</v>
      </c>
    </row>
    <row r="8173" spans="1:23" x14ac:dyDescent="0.3">
      <c r="A8173" t="s">
        <v>8215</v>
      </c>
      <c r="B8173" t="s">
        <v>51</v>
      </c>
      <c r="C8173" t="s">
        <v>29</v>
      </c>
      <c r="D8173" t="s">
        <v>52</v>
      </c>
      <c r="E8173" t="s">
        <v>14</v>
      </c>
      <c r="F8173" t="s">
        <v>26</v>
      </c>
      <c r="G8173" s="5">
        <v>2771.86</v>
      </c>
      <c r="H8173" s="5">
        <f t="shared" si="889"/>
        <v>49.893479999999997</v>
      </c>
      <c r="I8173" s="6">
        <v>5</v>
      </c>
      <c r="J8173" s="6">
        <v>13859.3</v>
      </c>
      <c r="K8173" s="5">
        <f t="shared" si="890"/>
        <v>249.4674</v>
      </c>
      <c r="L8173" s="7">
        <v>1.51</v>
      </c>
      <c r="M8173" s="7">
        <v>1672</v>
      </c>
      <c r="N8173" s="3">
        <v>45545</v>
      </c>
      <c r="O8173" s="4" t="str">
        <f t="shared" si="891"/>
        <v>2024-09</v>
      </c>
      <c r="P8173" s="4" t="str">
        <f t="shared" si="892"/>
        <v>09</v>
      </c>
      <c r="Q8173" s="4" t="str">
        <f t="shared" si="893"/>
        <v>September</v>
      </c>
      <c r="R8173" s="30" t="str">
        <f t="shared" si="894"/>
        <v>10</v>
      </c>
      <c r="W8173" t="str">
        <f t="shared" si="895"/>
        <v>ok</v>
      </c>
    </row>
    <row r="8174" spans="1:23" x14ac:dyDescent="0.3">
      <c r="A8174" t="s">
        <v>8216</v>
      </c>
      <c r="B8174" t="s">
        <v>33</v>
      </c>
      <c r="C8174" t="s">
        <v>12</v>
      </c>
      <c r="D8174" t="s">
        <v>34</v>
      </c>
      <c r="E8174" t="s">
        <v>20</v>
      </c>
      <c r="F8174" t="s">
        <v>60</v>
      </c>
      <c r="G8174" s="5">
        <v>14759.91</v>
      </c>
      <c r="H8174" s="5">
        <f t="shared" si="889"/>
        <v>265.67838</v>
      </c>
      <c r="I8174" s="6">
        <v>4</v>
      </c>
      <c r="J8174" s="6">
        <v>59039.64</v>
      </c>
      <c r="K8174" s="5">
        <f t="shared" si="890"/>
        <v>1062.71352</v>
      </c>
      <c r="L8174" s="7">
        <v>4.21</v>
      </c>
      <c r="M8174" s="7">
        <v>796</v>
      </c>
      <c r="N8174" s="3">
        <v>45311</v>
      </c>
      <c r="O8174" s="4" t="str">
        <f t="shared" si="891"/>
        <v>2024-01</v>
      </c>
      <c r="P8174" s="4" t="str">
        <f t="shared" si="892"/>
        <v>01</v>
      </c>
      <c r="Q8174" s="4" t="str">
        <f t="shared" si="893"/>
        <v>January</v>
      </c>
      <c r="R8174" s="30" t="str">
        <f t="shared" si="894"/>
        <v>20</v>
      </c>
      <c r="W8174" t="str">
        <f t="shared" si="895"/>
        <v>ok</v>
      </c>
    </row>
    <row r="8175" spans="1:23" x14ac:dyDescent="0.3">
      <c r="A8175" t="s">
        <v>8217</v>
      </c>
      <c r="B8175" t="s">
        <v>17</v>
      </c>
      <c r="C8175" t="s">
        <v>18</v>
      </c>
      <c r="D8175" t="s">
        <v>19</v>
      </c>
      <c r="E8175" t="s">
        <v>14</v>
      </c>
      <c r="F8175" t="s">
        <v>21</v>
      </c>
      <c r="G8175" s="5">
        <v>16890.77</v>
      </c>
      <c r="H8175" s="5">
        <f t="shared" si="889"/>
        <v>304.03386</v>
      </c>
      <c r="I8175" s="6">
        <v>4</v>
      </c>
      <c r="J8175" s="6">
        <v>67563.08</v>
      </c>
      <c r="K8175" s="5">
        <f t="shared" si="890"/>
        <v>1216.13544</v>
      </c>
      <c r="L8175" s="7">
        <v>3</v>
      </c>
      <c r="M8175" s="7">
        <v>2740</v>
      </c>
      <c r="N8175" s="3">
        <v>45394</v>
      </c>
      <c r="O8175" s="4" t="str">
        <f t="shared" si="891"/>
        <v>2024-04</v>
      </c>
      <c r="P8175" s="4" t="str">
        <f t="shared" si="892"/>
        <v>04</v>
      </c>
      <c r="Q8175" s="4" t="str">
        <f t="shared" si="893"/>
        <v>April</v>
      </c>
      <c r="R8175" s="30" t="str">
        <f t="shared" si="894"/>
        <v>12</v>
      </c>
      <c r="W8175" t="str">
        <f t="shared" si="895"/>
        <v>ok</v>
      </c>
    </row>
    <row r="8176" spans="1:23" x14ac:dyDescent="0.3">
      <c r="A8176" t="s">
        <v>8218</v>
      </c>
      <c r="B8176" t="s">
        <v>28</v>
      </c>
      <c r="C8176" t="s">
        <v>29</v>
      </c>
      <c r="D8176" t="s">
        <v>30</v>
      </c>
      <c r="E8176" t="s">
        <v>20</v>
      </c>
      <c r="F8176" t="s">
        <v>60</v>
      </c>
      <c r="G8176" s="5">
        <v>2065.38</v>
      </c>
      <c r="H8176" s="5">
        <f t="shared" si="889"/>
        <v>37.176839999999999</v>
      </c>
      <c r="I8176" s="6">
        <v>4</v>
      </c>
      <c r="J8176" s="6">
        <v>8261.52</v>
      </c>
      <c r="K8176" s="5">
        <f t="shared" si="890"/>
        <v>148.70735999999999</v>
      </c>
      <c r="L8176" s="7">
        <v>3.69</v>
      </c>
      <c r="M8176" s="7">
        <v>1769</v>
      </c>
      <c r="N8176" s="3">
        <v>45603</v>
      </c>
      <c r="O8176" s="4" t="str">
        <f t="shared" si="891"/>
        <v>2024-11</v>
      </c>
      <c r="P8176" s="4" t="str">
        <f t="shared" si="892"/>
        <v>11</v>
      </c>
      <c r="Q8176" s="4" t="str">
        <f t="shared" si="893"/>
        <v>November</v>
      </c>
      <c r="R8176" s="30" t="str">
        <f t="shared" si="894"/>
        <v>07</v>
      </c>
      <c r="W8176" t="str">
        <f t="shared" si="895"/>
        <v>ok</v>
      </c>
    </row>
    <row r="8177" spans="1:23" x14ac:dyDescent="0.3">
      <c r="A8177" t="s">
        <v>8219</v>
      </c>
      <c r="B8177" t="s">
        <v>47</v>
      </c>
      <c r="C8177" t="s">
        <v>12</v>
      </c>
      <c r="D8177" t="s">
        <v>48</v>
      </c>
      <c r="E8177" t="s">
        <v>20</v>
      </c>
      <c r="F8177" t="s">
        <v>15</v>
      </c>
      <c r="G8177" s="5">
        <v>611.11</v>
      </c>
      <c r="H8177" s="5">
        <f t="shared" si="889"/>
        <v>10.999979999999999</v>
      </c>
      <c r="I8177" s="6">
        <v>3</v>
      </c>
      <c r="J8177" s="6">
        <v>1833.33</v>
      </c>
      <c r="K8177" s="5">
        <f t="shared" si="890"/>
        <v>32.999939999999995</v>
      </c>
      <c r="L8177" s="7">
        <v>1.27</v>
      </c>
      <c r="M8177" s="7">
        <v>3501</v>
      </c>
      <c r="N8177" s="3">
        <v>45478</v>
      </c>
      <c r="O8177" s="4" t="str">
        <f t="shared" si="891"/>
        <v>2024-07</v>
      </c>
      <c r="P8177" s="4" t="str">
        <f t="shared" si="892"/>
        <v>07</v>
      </c>
      <c r="Q8177" s="4" t="str">
        <f t="shared" si="893"/>
        <v>July</v>
      </c>
      <c r="R8177" s="30" t="str">
        <f t="shared" si="894"/>
        <v>05</v>
      </c>
      <c r="W8177" t="str">
        <f t="shared" si="895"/>
        <v>ok</v>
      </c>
    </row>
    <row r="8178" spans="1:23" x14ac:dyDescent="0.3">
      <c r="A8178" t="s">
        <v>8220</v>
      </c>
      <c r="B8178" t="s">
        <v>11</v>
      </c>
      <c r="C8178" t="s">
        <v>12</v>
      </c>
      <c r="D8178" t="s">
        <v>13</v>
      </c>
      <c r="E8178" t="s">
        <v>20</v>
      </c>
      <c r="F8178" t="s">
        <v>31</v>
      </c>
      <c r="G8178" s="5">
        <v>18485.82</v>
      </c>
      <c r="H8178" s="5">
        <f t="shared" si="889"/>
        <v>332.74475999999999</v>
      </c>
      <c r="I8178" s="6">
        <v>2</v>
      </c>
      <c r="J8178" s="6">
        <v>36971.64</v>
      </c>
      <c r="K8178" s="5">
        <f t="shared" si="890"/>
        <v>665.48951999999997</v>
      </c>
      <c r="L8178" s="7">
        <v>2.4500000000000002</v>
      </c>
      <c r="M8178" s="7">
        <v>2608</v>
      </c>
      <c r="N8178" s="3">
        <v>45527</v>
      </c>
      <c r="O8178" s="4" t="str">
        <f t="shared" si="891"/>
        <v>2024-08</v>
      </c>
      <c r="P8178" s="4" t="str">
        <f t="shared" si="892"/>
        <v>08</v>
      </c>
      <c r="Q8178" s="4" t="str">
        <f t="shared" si="893"/>
        <v>August</v>
      </c>
      <c r="R8178" s="30" t="str">
        <f t="shared" si="894"/>
        <v>23</v>
      </c>
      <c r="W8178" t="str">
        <f t="shared" si="895"/>
        <v>ok</v>
      </c>
    </row>
    <row r="8179" spans="1:23" x14ac:dyDescent="0.3">
      <c r="A8179" t="s">
        <v>8221</v>
      </c>
      <c r="B8179" t="s">
        <v>36</v>
      </c>
      <c r="C8179" t="s">
        <v>18</v>
      </c>
      <c r="D8179" t="s">
        <v>37</v>
      </c>
      <c r="E8179" t="s">
        <v>20</v>
      </c>
      <c r="F8179" t="s">
        <v>38</v>
      </c>
      <c r="G8179" s="5">
        <v>15897.35</v>
      </c>
      <c r="H8179" s="5">
        <f t="shared" si="889"/>
        <v>286.15229999999997</v>
      </c>
      <c r="I8179" s="6">
        <v>2</v>
      </c>
      <c r="J8179" s="6">
        <v>31794.7</v>
      </c>
      <c r="K8179" s="5">
        <f t="shared" si="890"/>
        <v>572.30459999999994</v>
      </c>
      <c r="L8179" s="7">
        <v>4.24</v>
      </c>
      <c r="M8179" s="7">
        <v>3003</v>
      </c>
      <c r="N8179" s="3">
        <v>45408</v>
      </c>
      <c r="O8179" s="4" t="str">
        <f t="shared" si="891"/>
        <v>2024-04</v>
      </c>
      <c r="P8179" s="4" t="str">
        <f t="shared" si="892"/>
        <v>04</v>
      </c>
      <c r="Q8179" s="4" t="str">
        <f t="shared" si="893"/>
        <v>April</v>
      </c>
      <c r="R8179" s="30" t="str">
        <f t="shared" si="894"/>
        <v>26</v>
      </c>
      <c r="W8179" t="str">
        <f t="shared" si="895"/>
        <v>ok</v>
      </c>
    </row>
    <row r="8180" spans="1:23" x14ac:dyDescent="0.3">
      <c r="A8180" t="s">
        <v>8222</v>
      </c>
      <c r="B8180" t="s">
        <v>11</v>
      </c>
      <c r="C8180" t="s">
        <v>12</v>
      </c>
      <c r="D8180" t="s">
        <v>13</v>
      </c>
      <c r="E8180" t="s">
        <v>20</v>
      </c>
      <c r="F8180" t="s">
        <v>26</v>
      </c>
      <c r="G8180" s="5">
        <v>9503.6299999999992</v>
      </c>
      <c r="H8180" s="5">
        <f t="shared" si="889"/>
        <v>171.06533999999996</v>
      </c>
      <c r="I8180" s="6">
        <v>5</v>
      </c>
      <c r="J8180" s="6">
        <v>47518.15</v>
      </c>
      <c r="K8180" s="5">
        <f t="shared" si="890"/>
        <v>855.32669999999985</v>
      </c>
      <c r="L8180" s="7">
        <v>2.5499999999999998</v>
      </c>
      <c r="M8180" s="7">
        <v>4314</v>
      </c>
      <c r="N8180" s="3">
        <v>45314</v>
      </c>
      <c r="O8180" s="4" t="str">
        <f t="shared" si="891"/>
        <v>2024-01</v>
      </c>
      <c r="P8180" s="4" t="str">
        <f t="shared" si="892"/>
        <v>01</v>
      </c>
      <c r="Q8180" s="4" t="str">
        <f t="shared" si="893"/>
        <v>January</v>
      </c>
      <c r="R8180" s="30" t="str">
        <f t="shared" si="894"/>
        <v>23</v>
      </c>
      <c r="W8180" t="str">
        <f t="shared" si="895"/>
        <v>ok</v>
      </c>
    </row>
    <row r="8181" spans="1:23" x14ac:dyDescent="0.3">
      <c r="A8181" t="s">
        <v>8223</v>
      </c>
      <c r="B8181" t="s">
        <v>47</v>
      </c>
      <c r="C8181" t="s">
        <v>12</v>
      </c>
      <c r="D8181" t="s">
        <v>48</v>
      </c>
      <c r="E8181" t="s">
        <v>45</v>
      </c>
      <c r="F8181" t="s">
        <v>60</v>
      </c>
      <c r="G8181" s="5">
        <v>1418.44</v>
      </c>
      <c r="H8181" s="5">
        <f t="shared" si="889"/>
        <v>25.53192</v>
      </c>
      <c r="I8181" s="6">
        <v>5</v>
      </c>
      <c r="J8181" s="6">
        <v>7092.2</v>
      </c>
      <c r="K8181" s="5">
        <f t="shared" si="890"/>
        <v>127.6596</v>
      </c>
      <c r="L8181" s="7">
        <v>1.33</v>
      </c>
      <c r="M8181" s="7">
        <v>1581</v>
      </c>
      <c r="N8181" s="3">
        <v>45501</v>
      </c>
      <c r="O8181" s="4" t="str">
        <f t="shared" si="891"/>
        <v>2024-07</v>
      </c>
      <c r="P8181" s="4" t="str">
        <f t="shared" si="892"/>
        <v>07</v>
      </c>
      <c r="Q8181" s="4" t="str">
        <f t="shared" si="893"/>
        <v>July</v>
      </c>
      <c r="R8181" s="30" t="str">
        <f t="shared" si="894"/>
        <v>28</v>
      </c>
      <c r="W8181" t="str">
        <f t="shared" si="895"/>
        <v>ok</v>
      </c>
    </row>
    <row r="8182" spans="1:23" x14ac:dyDescent="0.3">
      <c r="A8182" t="s">
        <v>8224</v>
      </c>
      <c r="B8182" t="s">
        <v>47</v>
      </c>
      <c r="C8182" t="s">
        <v>12</v>
      </c>
      <c r="D8182" t="s">
        <v>48</v>
      </c>
      <c r="E8182" t="s">
        <v>45</v>
      </c>
      <c r="F8182" t="s">
        <v>60</v>
      </c>
      <c r="G8182" s="5">
        <v>17561.71</v>
      </c>
      <c r="H8182" s="5">
        <f t="shared" si="889"/>
        <v>316.11077999999998</v>
      </c>
      <c r="I8182" s="6">
        <v>2</v>
      </c>
      <c r="J8182" s="6">
        <v>35123.42</v>
      </c>
      <c r="K8182" s="5">
        <f t="shared" si="890"/>
        <v>632.22155999999995</v>
      </c>
      <c r="L8182" s="7">
        <v>3.44</v>
      </c>
      <c r="M8182" s="7">
        <v>2718</v>
      </c>
      <c r="N8182" s="3">
        <v>45622</v>
      </c>
      <c r="O8182" s="4" t="str">
        <f t="shared" si="891"/>
        <v>2024-11</v>
      </c>
      <c r="P8182" s="4" t="str">
        <f t="shared" si="892"/>
        <v>11</v>
      </c>
      <c r="Q8182" s="4" t="str">
        <f t="shared" si="893"/>
        <v>November</v>
      </c>
      <c r="R8182" s="30" t="str">
        <f t="shared" si="894"/>
        <v>26</v>
      </c>
      <c r="W8182" t="str">
        <f t="shared" si="895"/>
        <v>ok</v>
      </c>
    </row>
    <row r="8183" spans="1:23" x14ac:dyDescent="0.3">
      <c r="A8183" t="s">
        <v>8225</v>
      </c>
      <c r="B8183" t="s">
        <v>51</v>
      </c>
      <c r="C8183" t="s">
        <v>29</v>
      </c>
      <c r="D8183" t="s">
        <v>52</v>
      </c>
      <c r="E8183" t="s">
        <v>20</v>
      </c>
      <c r="F8183" t="s">
        <v>15</v>
      </c>
      <c r="G8183" s="5">
        <v>3585.82</v>
      </c>
      <c r="H8183" s="5">
        <f t="shared" si="889"/>
        <v>64.544759999999997</v>
      </c>
      <c r="I8183" s="6">
        <v>5</v>
      </c>
      <c r="J8183" s="6">
        <v>17929.099999999999</v>
      </c>
      <c r="K8183" s="5">
        <f t="shared" si="890"/>
        <v>322.72379999999998</v>
      </c>
      <c r="L8183" s="7">
        <v>2.74</v>
      </c>
      <c r="M8183" s="7">
        <v>444</v>
      </c>
      <c r="N8183" s="3">
        <v>45436</v>
      </c>
      <c r="O8183" s="4" t="str">
        <f t="shared" si="891"/>
        <v>2024-05</v>
      </c>
      <c r="P8183" s="4" t="str">
        <f t="shared" si="892"/>
        <v>05</v>
      </c>
      <c r="Q8183" s="4" t="str">
        <f t="shared" si="893"/>
        <v>May</v>
      </c>
      <c r="R8183" s="30" t="str">
        <f t="shared" si="894"/>
        <v>24</v>
      </c>
      <c r="W8183" t="str">
        <f t="shared" si="895"/>
        <v>ok</v>
      </c>
    </row>
    <row r="8184" spans="1:23" x14ac:dyDescent="0.3">
      <c r="A8184" t="s">
        <v>8226</v>
      </c>
      <c r="B8184" t="s">
        <v>23</v>
      </c>
      <c r="C8184" t="s">
        <v>24</v>
      </c>
      <c r="D8184" t="s">
        <v>25</v>
      </c>
      <c r="E8184" t="s">
        <v>20</v>
      </c>
      <c r="F8184" t="s">
        <v>38</v>
      </c>
      <c r="G8184" s="5">
        <v>3024.05</v>
      </c>
      <c r="H8184" s="5">
        <f t="shared" si="889"/>
        <v>54.432899999999997</v>
      </c>
      <c r="I8184" s="6">
        <v>3</v>
      </c>
      <c r="J8184" s="6">
        <v>9072.15</v>
      </c>
      <c r="K8184" s="5">
        <f t="shared" si="890"/>
        <v>163.2987</v>
      </c>
      <c r="L8184" s="7">
        <v>4.96</v>
      </c>
      <c r="M8184" s="7">
        <v>3513</v>
      </c>
      <c r="N8184" s="3">
        <v>45496</v>
      </c>
      <c r="O8184" s="4" t="str">
        <f t="shared" si="891"/>
        <v>2024-07</v>
      </c>
      <c r="P8184" s="4" t="str">
        <f t="shared" si="892"/>
        <v>07</v>
      </c>
      <c r="Q8184" s="4" t="str">
        <f t="shared" si="893"/>
        <v>July</v>
      </c>
      <c r="R8184" s="30" t="str">
        <f t="shared" si="894"/>
        <v>23</v>
      </c>
      <c r="W8184" t="str">
        <f t="shared" si="895"/>
        <v>ok</v>
      </c>
    </row>
    <row r="8185" spans="1:23" x14ac:dyDescent="0.3">
      <c r="A8185" t="s">
        <v>8227</v>
      </c>
      <c r="B8185" t="s">
        <v>23</v>
      </c>
      <c r="C8185" t="s">
        <v>24</v>
      </c>
      <c r="D8185" t="s">
        <v>25</v>
      </c>
      <c r="E8185" t="s">
        <v>45</v>
      </c>
      <c r="F8185" t="s">
        <v>21</v>
      </c>
      <c r="G8185" s="5">
        <v>13466.91</v>
      </c>
      <c r="H8185" s="5">
        <f t="shared" si="889"/>
        <v>242.40437999999997</v>
      </c>
      <c r="I8185" s="6">
        <v>2</v>
      </c>
      <c r="J8185" s="6">
        <v>26933.82</v>
      </c>
      <c r="K8185" s="5">
        <f t="shared" si="890"/>
        <v>484.80875999999995</v>
      </c>
      <c r="L8185" s="7">
        <v>1.72</v>
      </c>
      <c r="M8185" s="7">
        <v>4850</v>
      </c>
      <c r="N8185" s="3">
        <v>45332</v>
      </c>
      <c r="O8185" s="4" t="str">
        <f t="shared" si="891"/>
        <v>2024-02</v>
      </c>
      <c r="P8185" s="4" t="str">
        <f t="shared" si="892"/>
        <v>02</v>
      </c>
      <c r="Q8185" s="4" t="str">
        <f t="shared" si="893"/>
        <v>February</v>
      </c>
      <c r="R8185" s="30" t="str">
        <f t="shared" si="894"/>
        <v>10</v>
      </c>
      <c r="W8185" t="str">
        <f t="shared" si="895"/>
        <v>ok</v>
      </c>
    </row>
    <row r="8186" spans="1:23" x14ac:dyDescent="0.3">
      <c r="A8186" t="s">
        <v>8228</v>
      </c>
      <c r="B8186" t="s">
        <v>47</v>
      </c>
      <c r="C8186" t="s">
        <v>12</v>
      </c>
      <c r="D8186" t="s">
        <v>48</v>
      </c>
      <c r="E8186" t="s">
        <v>45</v>
      </c>
      <c r="F8186" t="s">
        <v>31</v>
      </c>
      <c r="G8186" s="5">
        <v>5485.42</v>
      </c>
      <c r="H8186" s="5">
        <f t="shared" si="889"/>
        <v>98.737559999999988</v>
      </c>
      <c r="I8186" s="6">
        <v>2</v>
      </c>
      <c r="J8186" s="6">
        <v>10970.84</v>
      </c>
      <c r="K8186" s="5">
        <f t="shared" si="890"/>
        <v>197.47511999999998</v>
      </c>
      <c r="L8186" s="7">
        <v>4.26</v>
      </c>
      <c r="M8186" s="7">
        <v>956</v>
      </c>
      <c r="N8186" s="3">
        <v>45299</v>
      </c>
      <c r="O8186" s="4" t="str">
        <f t="shared" si="891"/>
        <v>2024-01</v>
      </c>
      <c r="P8186" s="4" t="str">
        <f t="shared" si="892"/>
        <v>01</v>
      </c>
      <c r="Q8186" s="4" t="str">
        <f t="shared" si="893"/>
        <v>January</v>
      </c>
      <c r="R8186" s="30" t="str">
        <f t="shared" si="894"/>
        <v>08</v>
      </c>
      <c r="W8186" t="str">
        <f t="shared" si="895"/>
        <v>ok</v>
      </c>
    </row>
    <row r="8187" spans="1:23" x14ac:dyDescent="0.3">
      <c r="A8187" t="s">
        <v>8229</v>
      </c>
      <c r="B8187" t="s">
        <v>11</v>
      </c>
      <c r="C8187" t="s">
        <v>12</v>
      </c>
      <c r="D8187" t="s">
        <v>13</v>
      </c>
      <c r="E8187" t="s">
        <v>45</v>
      </c>
      <c r="F8187" t="s">
        <v>15</v>
      </c>
      <c r="G8187" s="5">
        <v>1099.99</v>
      </c>
      <c r="H8187" s="5">
        <f t="shared" si="889"/>
        <v>19.79982</v>
      </c>
      <c r="I8187" s="6">
        <v>4</v>
      </c>
      <c r="J8187" s="6">
        <v>4399.96</v>
      </c>
      <c r="K8187" s="5">
        <f t="shared" si="890"/>
        <v>79.199280000000002</v>
      </c>
      <c r="L8187" s="7">
        <v>4.57</v>
      </c>
      <c r="M8187" s="7">
        <v>1946</v>
      </c>
      <c r="N8187" s="3">
        <v>45459</v>
      </c>
      <c r="O8187" s="4" t="str">
        <f t="shared" si="891"/>
        <v>2024-06</v>
      </c>
      <c r="P8187" s="4" t="str">
        <f t="shared" si="892"/>
        <v>06</v>
      </c>
      <c r="Q8187" s="4" t="str">
        <f t="shared" si="893"/>
        <v>June</v>
      </c>
      <c r="R8187" s="30" t="str">
        <f t="shared" si="894"/>
        <v>16</v>
      </c>
      <c r="W8187" t="str">
        <f t="shared" si="895"/>
        <v>ok</v>
      </c>
    </row>
    <row r="8188" spans="1:23" x14ac:dyDescent="0.3">
      <c r="A8188" t="s">
        <v>8230</v>
      </c>
      <c r="B8188" t="s">
        <v>23</v>
      </c>
      <c r="C8188" t="s">
        <v>24</v>
      </c>
      <c r="D8188" t="s">
        <v>25</v>
      </c>
      <c r="E8188" t="s">
        <v>45</v>
      </c>
      <c r="F8188" t="s">
        <v>21</v>
      </c>
      <c r="G8188" s="5">
        <v>2817.68</v>
      </c>
      <c r="H8188" s="5">
        <f t="shared" si="889"/>
        <v>50.718239999999994</v>
      </c>
      <c r="I8188" s="6">
        <v>1</v>
      </c>
      <c r="J8188" s="6">
        <v>2817.68</v>
      </c>
      <c r="K8188" s="5">
        <f t="shared" si="890"/>
        <v>50.718239999999994</v>
      </c>
      <c r="L8188" s="7">
        <v>2.0699999999999998</v>
      </c>
      <c r="M8188" s="7">
        <v>4453</v>
      </c>
      <c r="N8188" s="3">
        <v>45466</v>
      </c>
      <c r="O8188" s="4" t="str">
        <f t="shared" si="891"/>
        <v>2024-06</v>
      </c>
      <c r="P8188" s="4" t="str">
        <f t="shared" si="892"/>
        <v>06</v>
      </c>
      <c r="Q8188" s="4" t="str">
        <f t="shared" si="893"/>
        <v>June</v>
      </c>
      <c r="R8188" s="30" t="str">
        <f t="shared" si="894"/>
        <v>23</v>
      </c>
      <c r="W8188" t="str">
        <f t="shared" si="895"/>
        <v>ok</v>
      </c>
    </row>
    <row r="8189" spans="1:23" x14ac:dyDescent="0.3">
      <c r="A8189" t="s">
        <v>8231</v>
      </c>
      <c r="B8189" t="s">
        <v>41</v>
      </c>
      <c r="C8189" t="s">
        <v>42</v>
      </c>
      <c r="D8189" t="s">
        <v>43</v>
      </c>
      <c r="E8189" t="s">
        <v>14</v>
      </c>
      <c r="F8189" t="s">
        <v>31</v>
      </c>
      <c r="G8189" s="5">
        <v>15852.66</v>
      </c>
      <c r="H8189" s="5">
        <f t="shared" si="889"/>
        <v>285.34787999999998</v>
      </c>
      <c r="I8189" s="6">
        <v>2</v>
      </c>
      <c r="J8189" s="6">
        <v>31705.32</v>
      </c>
      <c r="K8189" s="5">
        <f t="shared" si="890"/>
        <v>570.69575999999995</v>
      </c>
      <c r="L8189" s="7">
        <v>4.6399999999999997</v>
      </c>
      <c r="M8189" s="7">
        <v>1715</v>
      </c>
      <c r="N8189" s="3">
        <v>45409</v>
      </c>
      <c r="O8189" s="4" t="str">
        <f t="shared" si="891"/>
        <v>2024-04</v>
      </c>
      <c r="P8189" s="4" t="str">
        <f t="shared" si="892"/>
        <v>04</v>
      </c>
      <c r="Q8189" s="4" t="str">
        <f t="shared" si="893"/>
        <v>April</v>
      </c>
      <c r="R8189" s="30" t="str">
        <f t="shared" si="894"/>
        <v>27</v>
      </c>
      <c r="W8189" t="str">
        <f t="shared" si="895"/>
        <v>ok</v>
      </c>
    </row>
    <row r="8190" spans="1:23" x14ac:dyDescent="0.3">
      <c r="A8190" t="s">
        <v>8232</v>
      </c>
      <c r="B8190" t="s">
        <v>41</v>
      </c>
      <c r="C8190" t="s">
        <v>42</v>
      </c>
      <c r="D8190" t="s">
        <v>43</v>
      </c>
      <c r="E8190" t="s">
        <v>14</v>
      </c>
      <c r="F8190" t="s">
        <v>60</v>
      </c>
      <c r="G8190" s="5">
        <v>7650.21</v>
      </c>
      <c r="H8190" s="5">
        <f t="shared" si="889"/>
        <v>137.70377999999999</v>
      </c>
      <c r="I8190" s="6">
        <v>1</v>
      </c>
      <c r="J8190" s="6">
        <v>7650.21</v>
      </c>
      <c r="K8190" s="5">
        <f t="shared" si="890"/>
        <v>137.70377999999999</v>
      </c>
      <c r="L8190" s="7">
        <v>4.3600000000000003</v>
      </c>
      <c r="M8190" s="7">
        <v>625</v>
      </c>
      <c r="N8190" s="3">
        <v>45327</v>
      </c>
      <c r="O8190" s="4" t="str">
        <f t="shared" si="891"/>
        <v>2024-02</v>
      </c>
      <c r="P8190" s="4" t="str">
        <f t="shared" si="892"/>
        <v>02</v>
      </c>
      <c r="Q8190" s="4" t="str">
        <f t="shared" si="893"/>
        <v>February</v>
      </c>
      <c r="R8190" s="30" t="str">
        <f t="shared" si="894"/>
        <v>05</v>
      </c>
      <c r="W8190" t="str">
        <f t="shared" si="895"/>
        <v>ok</v>
      </c>
    </row>
    <row r="8191" spans="1:23" x14ac:dyDescent="0.3">
      <c r="A8191" t="s">
        <v>8233</v>
      </c>
      <c r="B8191" t="s">
        <v>23</v>
      </c>
      <c r="C8191" t="s">
        <v>24</v>
      </c>
      <c r="D8191" t="s">
        <v>25</v>
      </c>
      <c r="E8191" t="s">
        <v>20</v>
      </c>
      <c r="F8191" t="s">
        <v>31</v>
      </c>
      <c r="G8191" s="5">
        <v>11113.36</v>
      </c>
      <c r="H8191" s="5">
        <f t="shared" si="889"/>
        <v>200.04048</v>
      </c>
      <c r="I8191" s="6">
        <v>1</v>
      </c>
      <c r="J8191" s="6">
        <v>11113.36</v>
      </c>
      <c r="K8191" s="5">
        <f t="shared" si="890"/>
        <v>200.04048</v>
      </c>
      <c r="L8191" s="7">
        <v>2.14</v>
      </c>
      <c r="M8191" s="7">
        <v>1020</v>
      </c>
      <c r="N8191" s="3">
        <v>45296</v>
      </c>
      <c r="O8191" s="4" t="str">
        <f t="shared" si="891"/>
        <v>2024-01</v>
      </c>
      <c r="P8191" s="4" t="str">
        <f t="shared" si="892"/>
        <v>01</v>
      </c>
      <c r="Q8191" s="4" t="str">
        <f t="shared" si="893"/>
        <v>January</v>
      </c>
      <c r="R8191" s="30" t="str">
        <f t="shared" si="894"/>
        <v>05</v>
      </c>
      <c r="W8191" t="str">
        <f t="shared" si="895"/>
        <v>ok</v>
      </c>
    </row>
    <row r="8192" spans="1:23" x14ac:dyDescent="0.3">
      <c r="A8192" t="s">
        <v>8234</v>
      </c>
      <c r="B8192" t="s">
        <v>47</v>
      </c>
      <c r="C8192" t="s">
        <v>12</v>
      </c>
      <c r="D8192" t="s">
        <v>48</v>
      </c>
      <c r="E8192" t="s">
        <v>45</v>
      </c>
      <c r="F8192" t="s">
        <v>38</v>
      </c>
      <c r="G8192" s="5">
        <v>18610.009999999998</v>
      </c>
      <c r="H8192" s="5">
        <f t="shared" si="889"/>
        <v>334.98017999999996</v>
      </c>
      <c r="I8192" s="6">
        <v>4</v>
      </c>
      <c r="J8192" s="6">
        <v>74440.039999999994</v>
      </c>
      <c r="K8192" s="5">
        <f t="shared" si="890"/>
        <v>1339.9207199999998</v>
      </c>
      <c r="L8192" s="7">
        <v>3.31</v>
      </c>
      <c r="M8192" s="7">
        <v>536</v>
      </c>
      <c r="N8192" s="3">
        <v>45528</v>
      </c>
      <c r="O8192" s="4" t="str">
        <f t="shared" si="891"/>
        <v>2024-08</v>
      </c>
      <c r="P8192" s="4" t="str">
        <f t="shared" si="892"/>
        <v>08</v>
      </c>
      <c r="Q8192" s="4" t="str">
        <f t="shared" si="893"/>
        <v>August</v>
      </c>
      <c r="R8192" s="30" t="str">
        <f t="shared" si="894"/>
        <v>24</v>
      </c>
      <c r="W8192" t="str">
        <f t="shared" si="895"/>
        <v>ok</v>
      </c>
    </row>
    <row r="8193" spans="1:23" x14ac:dyDescent="0.3">
      <c r="A8193" t="s">
        <v>8235</v>
      </c>
      <c r="B8193" t="s">
        <v>41</v>
      </c>
      <c r="C8193" t="s">
        <v>42</v>
      </c>
      <c r="D8193" t="s">
        <v>43</v>
      </c>
      <c r="E8193" t="s">
        <v>20</v>
      </c>
      <c r="F8193" t="s">
        <v>15</v>
      </c>
      <c r="G8193" s="5">
        <v>12681.68</v>
      </c>
      <c r="H8193" s="5">
        <f t="shared" si="889"/>
        <v>228.27024</v>
      </c>
      <c r="I8193" s="6">
        <v>1</v>
      </c>
      <c r="J8193" s="6">
        <v>12681.68</v>
      </c>
      <c r="K8193" s="5">
        <f t="shared" si="890"/>
        <v>228.27024</v>
      </c>
      <c r="L8193" s="7">
        <v>4.5599999999999996</v>
      </c>
      <c r="M8193" s="7">
        <v>1789</v>
      </c>
      <c r="N8193" s="3">
        <v>45389</v>
      </c>
      <c r="O8193" s="4" t="str">
        <f t="shared" si="891"/>
        <v>2024-04</v>
      </c>
      <c r="P8193" s="4" t="str">
        <f t="shared" si="892"/>
        <v>04</v>
      </c>
      <c r="Q8193" s="4" t="str">
        <f t="shared" si="893"/>
        <v>April</v>
      </c>
      <c r="R8193" s="30" t="str">
        <f t="shared" si="894"/>
        <v>07</v>
      </c>
      <c r="W8193" t="str">
        <f t="shared" si="895"/>
        <v>ok</v>
      </c>
    </row>
    <row r="8194" spans="1:23" x14ac:dyDescent="0.3">
      <c r="A8194" t="s">
        <v>8236</v>
      </c>
      <c r="B8194" t="s">
        <v>51</v>
      </c>
      <c r="C8194" t="s">
        <v>29</v>
      </c>
      <c r="D8194" t="s">
        <v>52</v>
      </c>
      <c r="E8194" t="s">
        <v>20</v>
      </c>
      <c r="F8194" t="s">
        <v>15</v>
      </c>
      <c r="G8194" s="5">
        <v>951.29</v>
      </c>
      <c r="H8194" s="5">
        <f t="shared" si="889"/>
        <v>17.123219999999996</v>
      </c>
      <c r="I8194" s="6">
        <v>5</v>
      </c>
      <c r="J8194" s="6">
        <v>4756.45</v>
      </c>
      <c r="K8194" s="5">
        <f t="shared" si="890"/>
        <v>85.616099999999989</v>
      </c>
      <c r="L8194" s="7">
        <v>2.81</v>
      </c>
      <c r="M8194" s="7">
        <v>2272</v>
      </c>
      <c r="N8194" s="3">
        <v>45600</v>
      </c>
      <c r="O8194" s="4" t="str">
        <f t="shared" si="891"/>
        <v>2024-11</v>
      </c>
      <c r="P8194" s="4" t="str">
        <f t="shared" si="892"/>
        <v>11</v>
      </c>
      <c r="Q8194" s="4" t="str">
        <f t="shared" si="893"/>
        <v>November</v>
      </c>
      <c r="R8194" s="30" t="str">
        <f t="shared" si="894"/>
        <v>04</v>
      </c>
      <c r="W8194" t="str">
        <f t="shared" si="895"/>
        <v>ok</v>
      </c>
    </row>
    <row r="8195" spans="1:23" x14ac:dyDescent="0.3">
      <c r="A8195" t="s">
        <v>8237</v>
      </c>
      <c r="B8195" t="s">
        <v>41</v>
      </c>
      <c r="C8195" t="s">
        <v>42</v>
      </c>
      <c r="D8195" t="s">
        <v>43</v>
      </c>
      <c r="E8195" t="s">
        <v>14</v>
      </c>
      <c r="F8195" t="s">
        <v>38</v>
      </c>
      <c r="G8195" s="5">
        <v>10127.77</v>
      </c>
      <c r="H8195" s="5">
        <f t="shared" ref="H8195:H8258" si="896">G8195*0.018</f>
        <v>182.29986</v>
      </c>
      <c r="I8195" s="6">
        <v>4</v>
      </c>
      <c r="J8195" s="6">
        <v>40511.08</v>
      </c>
      <c r="K8195" s="5">
        <f t="shared" ref="K8195:K8258" si="897">H8195*I8195</f>
        <v>729.19943999999998</v>
      </c>
      <c r="L8195" s="7">
        <v>4</v>
      </c>
      <c r="M8195" s="7">
        <v>3747</v>
      </c>
      <c r="N8195" s="3">
        <v>45503</v>
      </c>
      <c r="O8195" s="4" t="str">
        <f t="shared" ref="O8195:O8258" si="898">TEXT(N8195,"yyyy-mm")</f>
        <v>2024-07</v>
      </c>
      <c r="P8195" s="4" t="str">
        <f t="shared" ref="P8195:P8258" si="899">TEXT(N8195,"mm")</f>
        <v>07</v>
      </c>
      <c r="Q8195" s="4" t="str">
        <f t="shared" ref="Q8195:Q8258" si="900">TEXT(DATE(2024,P8195,1),"mmmm")</f>
        <v>July</v>
      </c>
      <c r="R8195" s="30" t="str">
        <f t="shared" ref="R8195:R8258" si="901">TEXT(N8195,"dd")</f>
        <v>30</v>
      </c>
      <c r="W8195" t="str">
        <f t="shared" ref="W8195:W8258" si="902">IF(G8195*I8195=J8195,"ok","False")</f>
        <v>ok</v>
      </c>
    </row>
    <row r="8196" spans="1:23" x14ac:dyDescent="0.3">
      <c r="A8196" t="s">
        <v>8238</v>
      </c>
      <c r="B8196" t="s">
        <v>33</v>
      </c>
      <c r="C8196" t="s">
        <v>12</v>
      </c>
      <c r="D8196" t="s">
        <v>34</v>
      </c>
      <c r="E8196" t="s">
        <v>14</v>
      </c>
      <c r="F8196" t="s">
        <v>60</v>
      </c>
      <c r="G8196" s="5">
        <v>18456.3</v>
      </c>
      <c r="H8196" s="5">
        <f t="shared" si="896"/>
        <v>332.21339999999998</v>
      </c>
      <c r="I8196" s="6">
        <v>1</v>
      </c>
      <c r="J8196" s="6">
        <v>18456.3</v>
      </c>
      <c r="K8196" s="5">
        <f t="shared" si="897"/>
        <v>332.21339999999998</v>
      </c>
      <c r="L8196" s="7">
        <v>3.35</v>
      </c>
      <c r="M8196" s="7">
        <v>3180</v>
      </c>
      <c r="N8196" s="3">
        <v>45343</v>
      </c>
      <c r="O8196" s="4" t="str">
        <f t="shared" si="898"/>
        <v>2024-02</v>
      </c>
      <c r="P8196" s="4" t="str">
        <f t="shared" si="899"/>
        <v>02</v>
      </c>
      <c r="Q8196" s="4" t="str">
        <f t="shared" si="900"/>
        <v>February</v>
      </c>
      <c r="R8196" s="30" t="str">
        <f t="shared" si="901"/>
        <v>21</v>
      </c>
      <c r="W8196" t="str">
        <f t="shared" si="902"/>
        <v>ok</v>
      </c>
    </row>
    <row r="8197" spans="1:23" x14ac:dyDescent="0.3">
      <c r="A8197" t="s">
        <v>8239</v>
      </c>
      <c r="B8197" t="s">
        <v>51</v>
      </c>
      <c r="C8197" t="s">
        <v>29</v>
      </c>
      <c r="D8197" t="s">
        <v>52</v>
      </c>
      <c r="E8197" t="s">
        <v>20</v>
      </c>
      <c r="F8197" t="s">
        <v>21</v>
      </c>
      <c r="G8197" s="5">
        <v>9495.2999999999993</v>
      </c>
      <c r="H8197" s="5">
        <f t="shared" si="896"/>
        <v>170.91539999999998</v>
      </c>
      <c r="I8197" s="6">
        <v>5</v>
      </c>
      <c r="J8197" s="6">
        <v>47476.5</v>
      </c>
      <c r="K8197" s="5">
        <f t="shared" si="897"/>
        <v>854.57699999999988</v>
      </c>
      <c r="L8197" s="7">
        <v>1.74</v>
      </c>
      <c r="M8197" s="7">
        <v>3156</v>
      </c>
      <c r="N8197" s="3">
        <v>45625</v>
      </c>
      <c r="O8197" s="4" t="str">
        <f t="shared" si="898"/>
        <v>2024-11</v>
      </c>
      <c r="P8197" s="4" t="str">
        <f t="shared" si="899"/>
        <v>11</v>
      </c>
      <c r="Q8197" s="4" t="str">
        <f t="shared" si="900"/>
        <v>November</v>
      </c>
      <c r="R8197" s="30" t="str">
        <f t="shared" si="901"/>
        <v>29</v>
      </c>
      <c r="W8197" t="str">
        <f t="shared" si="902"/>
        <v>ok</v>
      </c>
    </row>
    <row r="8198" spans="1:23" x14ac:dyDescent="0.3">
      <c r="A8198" t="s">
        <v>8240</v>
      </c>
      <c r="B8198" t="s">
        <v>36</v>
      </c>
      <c r="C8198" t="s">
        <v>18</v>
      </c>
      <c r="D8198" t="s">
        <v>37</v>
      </c>
      <c r="E8198" t="s">
        <v>14</v>
      </c>
      <c r="F8198" t="s">
        <v>60</v>
      </c>
      <c r="G8198" s="5">
        <v>3554.21</v>
      </c>
      <c r="H8198" s="5">
        <f t="shared" si="896"/>
        <v>63.975779999999993</v>
      </c>
      <c r="I8198" s="6">
        <v>3</v>
      </c>
      <c r="J8198" s="6">
        <v>10662.63</v>
      </c>
      <c r="K8198" s="5">
        <f t="shared" si="897"/>
        <v>191.92733999999999</v>
      </c>
      <c r="L8198" s="7">
        <v>4.4000000000000004</v>
      </c>
      <c r="M8198" s="7">
        <v>546</v>
      </c>
      <c r="N8198" s="3">
        <v>45397</v>
      </c>
      <c r="O8198" s="4" t="str">
        <f t="shared" si="898"/>
        <v>2024-04</v>
      </c>
      <c r="P8198" s="4" t="str">
        <f t="shared" si="899"/>
        <v>04</v>
      </c>
      <c r="Q8198" s="4" t="str">
        <f t="shared" si="900"/>
        <v>April</v>
      </c>
      <c r="R8198" s="30" t="str">
        <f t="shared" si="901"/>
        <v>15</v>
      </c>
      <c r="W8198" t="str">
        <f t="shared" si="902"/>
        <v>ok</v>
      </c>
    </row>
    <row r="8199" spans="1:23" x14ac:dyDescent="0.3">
      <c r="A8199" t="s">
        <v>8241</v>
      </c>
      <c r="B8199" t="s">
        <v>36</v>
      </c>
      <c r="C8199" t="s">
        <v>18</v>
      </c>
      <c r="D8199" t="s">
        <v>37</v>
      </c>
      <c r="E8199" t="s">
        <v>14</v>
      </c>
      <c r="F8199" t="s">
        <v>15</v>
      </c>
      <c r="G8199" s="5">
        <v>3078.15</v>
      </c>
      <c r="H8199" s="5">
        <f t="shared" si="896"/>
        <v>55.406700000000001</v>
      </c>
      <c r="I8199" s="6">
        <v>2</v>
      </c>
      <c r="J8199" s="6">
        <v>6156.3</v>
      </c>
      <c r="K8199" s="5">
        <f t="shared" si="897"/>
        <v>110.8134</v>
      </c>
      <c r="L8199" s="7">
        <v>2.48</v>
      </c>
      <c r="M8199" s="7">
        <v>4240</v>
      </c>
      <c r="N8199" s="3">
        <v>45424</v>
      </c>
      <c r="O8199" s="4" t="str">
        <f t="shared" si="898"/>
        <v>2024-05</v>
      </c>
      <c r="P8199" s="4" t="str">
        <f t="shared" si="899"/>
        <v>05</v>
      </c>
      <c r="Q8199" s="4" t="str">
        <f t="shared" si="900"/>
        <v>May</v>
      </c>
      <c r="R8199" s="30" t="str">
        <f t="shared" si="901"/>
        <v>12</v>
      </c>
      <c r="W8199" t="str">
        <f t="shared" si="902"/>
        <v>ok</v>
      </c>
    </row>
    <row r="8200" spans="1:23" x14ac:dyDescent="0.3">
      <c r="A8200" t="s">
        <v>8242</v>
      </c>
      <c r="B8200" t="s">
        <v>11</v>
      </c>
      <c r="C8200" t="s">
        <v>12</v>
      </c>
      <c r="D8200" t="s">
        <v>13</v>
      </c>
      <c r="E8200" t="s">
        <v>14</v>
      </c>
      <c r="F8200" t="s">
        <v>38</v>
      </c>
      <c r="G8200" s="5">
        <v>16141.29</v>
      </c>
      <c r="H8200" s="5">
        <f t="shared" si="896"/>
        <v>290.54322000000002</v>
      </c>
      <c r="I8200" s="6">
        <v>2</v>
      </c>
      <c r="J8200" s="6">
        <v>32282.58</v>
      </c>
      <c r="K8200" s="5">
        <f t="shared" si="897"/>
        <v>581.08644000000004</v>
      </c>
      <c r="L8200" s="7">
        <v>4.5599999999999996</v>
      </c>
      <c r="M8200" s="7">
        <v>4093</v>
      </c>
      <c r="N8200" s="3">
        <v>45361</v>
      </c>
      <c r="O8200" s="4" t="str">
        <f t="shared" si="898"/>
        <v>2024-03</v>
      </c>
      <c r="P8200" s="4" t="str">
        <f t="shared" si="899"/>
        <v>03</v>
      </c>
      <c r="Q8200" s="4" t="str">
        <f t="shared" si="900"/>
        <v>March</v>
      </c>
      <c r="R8200" s="30" t="str">
        <f t="shared" si="901"/>
        <v>10</v>
      </c>
      <c r="W8200" t="str">
        <f t="shared" si="902"/>
        <v>ok</v>
      </c>
    </row>
    <row r="8201" spans="1:23" x14ac:dyDescent="0.3">
      <c r="A8201" t="s">
        <v>8243</v>
      </c>
      <c r="B8201" t="s">
        <v>17</v>
      </c>
      <c r="C8201" t="s">
        <v>18</v>
      </c>
      <c r="D8201" t="s">
        <v>19</v>
      </c>
      <c r="E8201" t="s">
        <v>14</v>
      </c>
      <c r="F8201" t="s">
        <v>31</v>
      </c>
      <c r="G8201" s="5">
        <v>17700.96</v>
      </c>
      <c r="H8201" s="5">
        <f t="shared" si="896"/>
        <v>318.61727999999994</v>
      </c>
      <c r="I8201" s="6">
        <v>4</v>
      </c>
      <c r="J8201" s="6">
        <v>70803.839999999997</v>
      </c>
      <c r="K8201" s="5">
        <f t="shared" si="897"/>
        <v>1274.4691199999997</v>
      </c>
      <c r="L8201" s="7">
        <v>3.13</v>
      </c>
      <c r="M8201" s="7">
        <v>617</v>
      </c>
      <c r="N8201" s="3">
        <v>45647</v>
      </c>
      <c r="O8201" s="4" t="str">
        <f t="shared" si="898"/>
        <v>2024-12</v>
      </c>
      <c r="P8201" s="4" t="str">
        <f t="shared" si="899"/>
        <v>12</v>
      </c>
      <c r="Q8201" s="4" t="str">
        <f t="shared" si="900"/>
        <v>December</v>
      </c>
      <c r="R8201" s="30" t="str">
        <f t="shared" si="901"/>
        <v>21</v>
      </c>
      <c r="W8201" t="str">
        <f t="shared" si="902"/>
        <v>ok</v>
      </c>
    </row>
    <row r="8202" spans="1:23" x14ac:dyDescent="0.3">
      <c r="A8202" t="s">
        <v>8244</v>
      </c>
      <c r="B8202" t="s">
        <v>11</v>
      </c>
      <c r="C8202" t="s">
        <v>12</v>
      </c>
      <c r="D8202" t="s">
        <v>13</v>
      </c>
      <c r="E8202" t="s">
        <v>20</v>
      </c>
      <c r="F8202" t="s">
        <v>21</v>
      </c>
      <c r="G8202" s="5">
        <v>9736.9699999999993</v>
      </c>
      <c r="H8202" s="5">
        <f t="shared" si="896"/>
        <v>175.26545999999996</v>
      </c>
      <c r="I8202" s="6">
        <v>2</v>
      </c>
      <c r="J8202" s="6">
        <v>19473.939999999999</v>
      </c>
      <c r="K8202" s="5">
        <f t="shared" si="897"/>
        <v>350.53091999999992</v>
      </c>
      <c r="L8202" s="7">
        <v>1.75</v>
      </c>
      <c r="M8202" s="7">
        <v>2886</v>
      </c>
      <c r="N8202" s="3">
        <v>45468</v>
      </c>
      <c r="O8202" s="4" t="str">
        <f t="shared" si="898"/>
        <v>2024-06</v>
      </c>
      <c r="P8202" s="4" t="str">
        <f t="shared" si="899"/>
        <v>06</v>
      </c>
      <c r="Q8202" s="4" t="str">
        <f t="shared" si="900"/>
        <v>June</v>
      </c>
      <c r="R8202" s="30" t="str">
        <f t="shared" si="901"/>
        <v>25</v>
      </c>
      <c r="W8202" t="str">
        <f t="shared" si="902"/>
        <v>ok</v>
      </c>
    </row>
    <row r="8203" spans="1:23" x14ac:dyDescent="0.3">
      <c r="A8203" t="s">
        <v>8245</v>
      </c>
      <c r="B8203" t="s">
        <v>33</v>
      </c>
      <c r="C8203" t="s">
        <v>12</v>
      </c>
      <c r="D8203" t="s">
        <v>34</v>
      </c>
      <c r="E8203" t="s">
        <v>14</v>
      </c>
      <c r="F8203" t="s">
        <v>26</v>
      </c>
      <c r="G8203" s="5">
        <v>8503.39</v>
      </c>
      <c r="H8203" s="5">
        <f t="shared" si="896"/>
        <v>153.06101999999998</v>
      </c>
      <c r="I8203" s="6">
        <v>2</v>
      </c>
      <c r="J8203" s="6">
        <v>17006.78</v>
      </c>
      <c r="K8203" s="5">
        <f t="shared" si="897"/>
        <v>306.12203999999997</v>
      </c>
      <c r="L8203" s="7">
        <v>4.43</v>
      </c>
      <c r="M8203" s="7">
        <v>4830</v>
      </c>
      <c r="N8203" s="3">
        <v>45409</v>
      </c>
      <c r="O8203" s="4" t="str">
        <f t="shared" si="898"/>
        <v>2024-04</v>
      </c>
      <c r="P8203" s="4" t="str">
        <f t="shared" si="899"/>
        <v>04</v>
      </c>
      <c r="Q8203" s="4" t="str">
        <f t="shared" si="900"/>
        <v>April</v>
      </c>
      <c r="R8203" s="30" t="str">
        <f t="shared" si="901"/>
        <v>27</v>
      </c>
      <c r="W8203" t="str">
        <f t="shared" si="902"/>
        <v>ok</v>
      </c>
    </row>
    <row r="8204" spans="1:23" x14ac:dyDescent="0.3">
      <c r="A8204" t="s">
        <v>8246</v>
      </c>
      <c r="B8204" t="s">
        <v>41</v>
      </c>
      <c r="C8204" t="s">
        <v>42</v>
      </c>
      <c r="D8204" t="s">
        <v>43</v>
      </c>
      <c r="E8204" t="s">
        <v>45</v>
      </c>
      <c r="F8204" t="s">
        <v>31</v>
      </c>
      <c r="G8204" s="5">
        <v>2303.0100000000002</v>
      </c>
      <c r="H8204" s="5">
        <f t="shared" si="896"/>
        <v>41.454180000000001</v>
      </c>
      <c r="I8204" s="6">
        <v>5</v>
      </c>
      <c r="J8204" s="6">
        <v>11515.05</v>
      </c>
      <c r="K8204" s="5">
        <f t="shared" si="897"/>
        <v>207.27090000000001</v>
      </c>
      <c r="L8204" s="7">
        <v>4.2699999999999996</v>
      </c>
      <c r="M8204" s="7">
        <v>4271</v>
      </c>
      <c r="N8204" s="3">
        <v>45406</v>
      </c>
      <c r="O8204" s="4" t="str">
        <f t="shared" si="898"/>
        <v>2024-04</v>
      </c>
      <c r="P8204" s="4" t="str">
        <f t="shared" si="899"/>
        <v>04</v>
      </c>
      <c r="Q8204" s="4" t="str">
        <f t="shared" si="900"/>
        <v>April</v>
      </c>
      <c r="R8204" s="30" t="str">
        <f t="shared" si="901"/>
        <v>24</v>
      </c>
      <c r="W8204" t="str">
        <f t="shared" si="902"/>
        <v>ok</v>
      </c>
    </row>
    <row r="8205" spans="1:23" x14ac:dyDescent="0.3">
      <c r="A8205" t="s">
        <v>8247</v>
      </c>
      <c r="B8205" t="s">
        <v>17</v>
      </c>
      <c r="C8205" t="s">
        <v>18</v>
      </c>
      <c r="D8205" t="s">
        <v>19</v>
      </c>
      <c r="E8205" t="s">
        <v>14</v>
      </c>
      <c r="F8205" t="s">
        <v>21</v>
      </c>
      <c r="G8205" s="5">
        <v>9279.7900000000009</v>
      </c>
      <c r="H8205" s="5">
        <f t="shared" si="896"/>
        <v>167.03622000000001</v>
      </c>
      <c r="I8205" s="6">
        <v>1</v>
      </c>
      <c r="J8205" s="6">
        <v>9279.7900000000009</v>
      </c>
      <c r="K8205" s="5">
        <f t="shared" si="897"/>
        <v>167.03622000000001</v>
      </c>
      <c r="L8205" s="7">
        <v>4.54</v>
      </c>
      <c r="M8205" s="7">
        <v>3061</v>
      </c>
      <c r="N8205" s="3">
        <v>45347</v>
      </c>
      <c r="O8205" s="4" t="str">
        <f t="shared" si="898"/>
        <v>2024-02</v>
      </c>
      <c r="P8205" s="4" t="str">
        <f t="shared" si="899"/>
        <v>02</v>
      </c>
      <c r="Q8205" s="4" t="str">
        <f t="shared" si="900"/>
        <v>February</v>
      </c>
      <c r="R8205" s="30" t="str">
        <f t="shared" si="901"/>
        <v>25</v>
      </c>
      <c r="W8205" t="str">
        <f t="shared" si="902"/>
        <v>ok</v>
      </c>
    </row>
    <row r="8206" spans="1:23" x14ac:dyDescent="0.3">
      <c r="A8206" t="s">
        <v>8248</v>
      </c>
      <c r="B8206" t="s">
        <v>51</v>
      </c>
      <c r="C8206" t="s">
        <v>29</v>
      </c>
      <c r="D8206" t="s">
        <v>52</v>
      </c>
      <c r="E8206" t="s">
        <v>14</v>
      </c>
      <c r="F8206" t="s">
        <v>38</v>
      </c>
      <c r="G8206" s="5">
        <v>16589.2</v>
      </c>
      <c r="H8206" s="5">
        <f t="shared" si="896"/>
        <v>298.60559999999998</v>
      </c>
      <c r="I8206" s="6">
        <v>5</v>
      </c>
      <c r="J8206" s="6">
        <v>82946</v>
      </c>
      <c r="K8206" s="5">
        <f t="shared" si="897"/>
        <v>1493.0279999999998</v>
      </c>
      <c r="L8206" s="7">
        <v>4.07</v>
      </c>
      <c r="M8206" s="7">
        <v>380</v>
      </c>
      <c r="N8206" s="3">
        <v>45438</v>
      </c>
      <c r="O8206" s="4" t="str">
        <f t="shared" si="898"/>
        <v>2024-05</v>
      </c>
      <c r="P8206" s="4" t="str">
        <f t="shared" si="899"/>
        <v>05</v>
      </c>
      <c r="Q8206" s="4" t="str">
        <f t="shared" si="900"/>
        <v>May</v>
      </c>
      <c r="R8206" s="30" t="str">
        <f t="shared" si="901"/>
        <v>26</v>
      </c>
      <c r="W8206" t="str">
        <f t="shared" si="902"/>
        <v>ok</v>
      </c>
    </row>
    <row r="8207" spans="1:23" x14ac:dyDescent="0.3">
      <c r="A8207" t="s">
        <v>8249</v>
      </c>
      <c r="B8207" t="s">
        <v>33</v>
      </c>
      <c r="C8207" t="s">
        <v>12</v>
      </c>
      <c r="D8207" t="s">
        <v>34</v>
      </c>
      <c r="E8207" t="s">
        <v>20</v>
      </c>
      <c r="F8207" t="s">
        <v>31</v>
      </c>
      <c r="G8207" s="5">
        <v>5971.66</v>
      </c>
      <c r="H8207" s="5">
        <f t="shared" si="896"/>
        <v>107.48987999999999</v>
      </c>
      <c r="I8207" s="6">
        <v>2</v>
      </c>
      <c r="J8207" s="6">
        <v>11943.32</v>
      </c>
      <c r="K8207" s="5">
        <f t="shared" si="897"/>
        <v>214.97975999999997</v>
      </c>
      <c r="L8207" s="7">
        <v>1.3</v>
      </c>
      <c r="M8207" s="7">
        <v>1340</v>
      </c>
      <c r="N8207" s="3">
        <v>45296</v>
      </c>
      <c r="O8207" s="4" t="str">
        <f t="shared" si="898"/>
        <v>2024-01</v>
      </c>
      <c r="P8207" s="4" t="str">
        <f t="shared" si="899"/>
        <v>01</v>
      </c>
      <c r="Q8207" s="4" t="str">
        <f t="shared" si="900"/>
        <v>January</v>
      </c>
      <c r="R8207" s="30" t="str">
        <f t="shared" si="901"/>
        <v>05</v>
      </c>
      <c r="W8207" t="str">
        <f t="shared" si="902"/>
        <v>ok</v>
      </c>
    </row>
    <row r="8208" spans="1:23" x14ac:dyDescent="0.3">
      <c r="A8208" t="s">
        <v>8250</v>
      </c>
      <c r="B8208" t="s">
        <v>33</v>
      </c>
      <c r="C8208" t="s">
        <v>12</v>
      </c>
      <c r="D8208" t="s">
        <v>34</v>
      </c>
      <c r="E8208" t="s">
        <v>45</v>
      </c>
      <c r="F8208" t="s">
        <v>21</v>
      </c>
      <c r="G8208" s="5">
        <v>18032.86</v>
      </c>
      <c r="H8208" s="5">
        <f t="shared" si="896"/>
        <v>324.59147999999999</v>
      </c>
      <c r="I8208" s="6">
        <v>4</v>
      </c>
      <c r="J8208" s="6">
        <v>72131.44</v>
      </c>
      <c r="K8208" s="5">
        <f t="shared" si="897"/>
        <v>1298.36592</v>
      </c>
      <c r="L8208" s="7">
        <v>4.91</v>
      </c>
      <c r="M8208" s="7">
        <v>68</v>
      </c>
      <c r="N8208" s="3">
        <v>45334</v>
      </c>
      <c r="O8208" s="4" t="str">
        <f t="shared" si="898"/>
        <v>2024-02</v>
      </c>
      <c r="P8208" s="4" t="str">
        <f t="shared" si="899"/>
        <v>02</v>
      </c>
      <c r="Q8208" s="4" t="str">
        <f t="shared" si="900"/>
        <v>February</v>
      </c>
      <c r="R8208" s="30" t="str">
        <f t="shared" si="901"/>
        <v>12</v>
      </c>
      <c r="W8208" t="str">
        <f t="shared" si="902"/>
        <v>ok</v>
      </c>
    </row>
    <row r="8209" spans="1:23" x14ac:dyDescent="0.3">
      <c r="A8209" t="s">
        <v>8251</v>
      </c>
      <c r="B8209" t="s">
        <v>51</v>
      </c>
      <c r="C8209" t="s">
        <v>29</v>
      </c>
      <c r="D8209" t="s">
        <v>52</v>
      </c>
      <c r="E8209" t="s">
        <v>14</v>
      </c>
      <c r="F8209" t="s">
        <v>21</v>
      </c>
      <c r="G8209" s="5">
        <v>698.44</v>
      </c>
      <c r="H8209" s="5">
        <f t="shared" si="896"/>
        <v>12.57192</v>
      </c>
      <c r="I8209" s="6">
        <v>4</v>
      </c>
      <c r="J8209" s="6">
        <v>2793.76</v>
      </c>
      <c r="K8209" s="5">
        <f t="shared" si="897"/>
        <v>50.287680000000002</v>
      </c>
      <c r="L8209" s="7">
        <v>2.4500000000000002</v>
      </c>
      <c r="M8209" s="7">
        <v>4161</v>
      </c>
      <c r="N8209" s="3">
        <v>45638</v>
      </c>
      <c r="O8209" s="4" t="str">
        <f t="shared" si="898"/>
        <v>2024-12</v>
      </c>
      <c r="P8209" s="4" t="str">
        <f t="shared" si="899"/>
        <v>12</v>
      </c>
      <c r="Q8209" s="4" t="str">
        <f t="shared" si="900"/>
        <v>December</v>
      </c>
      <c r="R8209" s="30" t="str">
        <f t="shared" si="901"/>
        <v>12</v>
      </c>
      <c r="W8209" t="str">
        <f t="shared" si="902"/>
        <v>ok</v>
      </c>
    </row>
    <row r="8210" spans="1:23" x14ac:dyDescent="0.3">
      <c r="A8210" t="s">
        <v>8252</v>
      </c>
      <c r="B8210" t="s">
        <v>63</v>
      </c>
      <c r="C8210" t="s">
        <v>18</v>
      </c>
      <c r="D8210" t="s">
        <v>64</v>
      </c>
      <c r="E8210" t="s">
        <v>45</v>
      </c>
      <c r="F8210" t="s">
        <v>15</v>
      </c>
      <c r="G8210" s="5">
        <v>17567.18</v>
      </c>
      <c r="H8210" s="5">
        <f t="shared" si="896"/>
        <v>316.20923999999997</v>
      </c>
      <c r="I8210" s="6">
        <v>3</v>
      </c>
      <c r="J8210" s="6">
        <v>52701.54</v>
      </c>
      <c r="K8210" s="5">
        <f t="shared" si="897"/>
        <v>948.62771999999995</v>
      </c>
      <c r="L8210" s="7">
        <v>4.8</v>
      </c>
      <c r="M8210" s="7">
        <v>634</v>
      </c>
      <c r="N8210" s="3">
        <v>45492</v>
      </c>
      <c r="O8210" s="4" t="str">
        <f t="shared" si="898"/>
        <v>2024-07</v>
      </c>
      <c r="P8210" s="4" t="str">
        <f t="shared" si="899"/>
        <v>07</v>
      </c>
      <c r="Q8210" s="4" t="str">
        <f t="shared" si="900"/>
        <v>July</v>
      </c>
      <c r="R8210" s="30" t="str">
        <f t="shared" si="901"/>
        <v>19</v>
      </c>
      <c r="W8210" t="str">
        <f t="shared" si="902"/>
        <v>ok</v>
      </c>
    </row>
    <row r="8211" spans="1:23" x14ac:dyDescent="0.3">
      <c r="A8211" t="s">
        <v>8253</v>
      </c>
      <c r="B8211" t="s">
        <v>51</v>
      </c>
      <c r="C8211" t="s">
        <v>29</v>
      </c>
      <c r="D8211" t="s">
        <v>52</v>
      </c>
      <c r="E8211" t="s">
        <v>20</v>
      </c>
      <c r="F8211" t="s">
        <v>26</v>
      </c>
      <c r="G8211" s="5">
        <v>11546.97</v>
      </c>
      <c r="H8211" s="5">
        <f t="shared" si="896"/>
        <v>207.84545999999997</v>
      </c>
      <c r="I8211" s="6">
        <v>5</v>
      </c>
      <c r="J8211" s="6">
        <v>57734.85</v>
      </c>
      <c r="K8211" s="5">
        <f t="shared" si="897"/>
        <v>1039.2272999999998</v>
      </c>
      <c r="L8211" s="7">
        <v>3.2</v>
      </c>
      <c r="M8211" s="7">
        <v>2360</v>
      </c>
      <c r="N8211" s="3">
        <v>45366</v>
      </c>
      <c r="O8211" s="4" t="str">
        <f t="shared" si="898"/>
        <v>2024-03</v>
      </c>
      <c r="P8211" s="4" t="str">
        <f t="shared" si="899"/>
        <v>03</v>
      </c>
      <c r="Q8211" s="4" t="str">
        <f t="shared" si="900"/>
        <v>March</v>
      </c>
      <c r="R8211" s="30" t="str">
        <f t="shared" si="901"/>
        <v>15</v>
      </c>
      <c r="W8211" t="str">
        <f t="shared" si="902"/>
        <v>ok</v>
      </c>
    </row>
    <row r="8212" spans="1:23" x14ac:dyDescent="0.3">
      <c r="A8212" t="s">
        <v>8254</v>
      </c>
      <c r="B8212" t="s">
        <v>63</v>
      </c>
      <c r="C8212" t="s">
        <v>18</v>
      </c>
      <c r="D8212" t="s">
        <v>64</v>
      </c>
      <c r="E8212" t="s">
        <v>20</v>
      </c>
      <c r="F8212" t="s">
        <v>31</v>
      </c>
      <c r="G8212" s="5">
        <v>212.43</v>
      </c>
      <c r="H8212" s="5">
        <f t="shared" si="896"/>
        <v>3.8237399999999999</v>
      </c>
      <c r="I8212" s="6">
        <v>5</v>
      </c>
      <c r="J8212" s="6">
        <v>1062.1500000000001</v>
      </c>
      <c r="K8212" s="5">
        <f t="shared" si="897"/>
        <v>19.1187</v>
      </c>
      <c r="L8212" s="7">
        <v>4.0599999999999996</v>
      </c>
      <c r="M8212" s="7">
        <v>1656</v>
      </c>
      <c r="N8212" s="3">
        <v>45434</v>
      </c>
      <c r="O8212" s="4" t="str">
        <f t="shared" si="898"/>
        <v>2024-05</v>
      </c>
      <c r="P8212" s="4" t="str">
        <f t="shared" si="899"/>
        <v>05</v>
      </c>
      <c r="Q8212" s="4" t="str">
        <f t="shared" si="900"/>
        <v>May</v>
      </c>
      <c r="R8212" s="30" t="str">
        <f t="shared" si="901"/>
        <v>22</v>
      </c>
      <c r="W8212" t="str">
        <f t="shared" si="902"/>
        <v>ok</v>
      </c>
    </row>
    <row r="8213" spans="1:23" x14ac:dyDescent="0.3">
      <c r="A8213" t="s">
        <v>8255</v>
      </c>
      <c r="B8213" t="s">
        <v>33</v>
      </c>
      <c r="C8213" t="s">
        <v>12</v>
      </c>
      <c r="D8213" t="s">
        <v>34</v>
      </c>
      <c r="E8213" t="s">
        <v>20</v>
      </c>
      <c r="F8213" t="s">
        <v>21</v>
      </c>
      <c r="G8213" s="5">
        <v>1497.43</v>
      </c>
      <c r="H8213" s="5">
        <f t="shared" si="896"/>
        <v>26.95374</v>
      </c>
      <c r="I8213" s="6">
        <v>4</v>
      </c>
      <c r="J8213" s="6">
        <v>5989.72</v>
      </c>
      <c r="K8213" s="5">
        <f t="shared" si="897"/>
        <v>107.81496</v>
      </c>
      <c r="L8213" s="7">
        <v>4.45</v>
      </c>
      <c r="M8213" s="7">
        <v>3783</v>
      </c>
      <c r="N8213" s="3">
        <v>45561</v>
      </c>
      <c r="O8213" s="4" t="str">
        <f t="shared" si="898"/>
        <v>2024-09</v>
      </c>
      <c r="P8213" s="4" t="str">
        <f t="shared" si="899"/>
        <v>09</v>
      </c>
      <c r="Q8213" s="4" t="str">
        <f t="shared" si="900"/>
        <v>September</v>
      </c>
      <c r="R8213" s="30" t="str">
        <f t="shared" si="901"/>
        <v>26</v>
      </c>
      <c r="W8213" t="str">
        <f t="shared" si="902"/>
        <v>ok</v>
      </c>
    </row>
    <row r="8214" spans="1:23" x14ac:dyDescent="0.3">
      <c r="A8214" t="s">
        <v>8256</v>
      </c>
      <c r="B8214" t="s">
        <v>33</v>
      </c>
      <c r="C8214" t="s">
        <v>12</v>
      </c>
      <c r="D8214" t="s">
        <v>34</v>
      </c>
      <c r="E8214" t="s">
        <v>45</v>
      </c>
      <c r="F8214" t="s">
        <v>31</v>
      </c>
      <c r="G8214" s="5">
        <v>7242.86</v>
      </c>
      <c r="H8214" s="5">
        <f t="shared" si="896"/>
        <v>130.37147999999999</v>
      </c>
      <c r="I8214" s="6">
        <v>2</v>
      </c>
      <c r="J8214" s="6">
        <v>14485.72</v>
      </c>
      <c r="K8214" s="5">
        <f t="shared" si="897"/>
        <v>260.74295999999998</v>
      </c>
      <c r="L8214" s="7">
        <v>3.85</v>
      </c>
      <c r="M8214" s="7">
        <v>327</v>
      </c>
      <c r="N8214" s="3">
        <v>45384</v>
      </c>
      <c r="O8214" s="4" t="str">
        <f t="shared" si="898"/>
        <v>2024-04</v>
      </c>
      <c r="P8214" s="4" t="str">
        <f t="shared" si="899"/>
        <v>04</v>
      </c>
      <c r="Q8214" s="4" t="str">
        <f t="shared" si="900"/>
        <v>April</v>
      </c>
      <c r="R8214" s="30" t="str">
        <f t="shared" si="901"/>
        <v>02</v>
      </c>
      <c r="W8214" t="str">
        <f t="shared" si="902"/>
        <v>ok</v>
      </c>
    </row>
    <row r="8215" spans="1:23" x14ac:dyDescent="0.3">
      <c r="A8215" t="s">
        <v>8257</v>
      </c>
      <c r="B8215" t="s">
        <v>23</v>
      </c>
      <c r="C8215" t="s">
        <v>24</v>
      </c>
      <c r="D8215" t="s">
        <v>25</v>
      </c>
      <c r="E8215" t="s">
        <v>45</v>
      </c>
      <c r="F8215" t="s">
        <v>38</v>
      </c>
      <c r="G8215" s="5">
        <v>16086.57</v>
      </c>
      <c r="H8215" s="5">
        <f t="shared" si="896"/>
        <v>289.55825999999996</v>
      </c>
      <c r="I8215" s="6">
        <v>2</v>
      </c>
      <c r="J8215" s="6">
        <v>32173.14</v>
      </c>
      <c r="K8215" s="5">
        <f t="shared" si="897"/>
        <v>579.11651999999992</v>
      </c>
      <c r="L8215" s="7">
        <v>3.85</v>
      </c>
      <c r="M8215" s="7">
        <v>2985</v>
      </c>
      <c r="N8215" s="3">
        <v>45364</v>
      </c>
      <c r="O8215" s="4" t="str">
        <f t="shared" si="898"/>
        <v>2024-03</v>
      </c>
      <c r="P8215" s="4" t="str">
        <f t="shared" si="899"/>
        <v>03</v>
      </c>
      <c r="Q8215" s="4" t="str">
        <f t="shared" si="900"/>
        <v>March</v>
      </c>
      <c r="R8215" s="30" t="str">
        <f t="shared" si="901"/>
        <v>13</v>
      </c>
      <c r="W8215" t="str">
        <f t="shared" si="902"/>
        <v>ok</v>
      </c>
    </row>
    <row r="8216" spans="1:23" x14ac:dyDescent="0.3">
      <c r="A8216" t="s">
        <v>8258</v>
      </c>
      <c r="B8216" t="s">
        <v>11</v>
      </c>
      <c r="C8216" t="s">
        <v>12</v>
      </c>
      <c r="D8216" t="s">
        <v>13</v>
      </c>
      <c r="E8216" t="s">
        <v>20</v>
      </c>
      <c r="F8216" t="s">
        <v>26</v>
      </c>
      <c r="G8216" s="5">
        <v>706.76</v>
      </c>
      <c r="H8216" s="5">
        <f t="shared" si="896"/>
        <v>12.721679999999999</v>
      </c>
      <c r="I8216" s="6">
        <v>4</v>
      </c>
      <c r="J8216" s="6">
        <v>2827.04</v>
      </c>
      <c r="K8216" s="5">
        <f t="shared" si="897"/>
        <v>50.886719999999997</v>
      </c>
      <c r="L8216" s="7">
        <v>1.04</v>
      </c>
      <c r="M8216" s="7">
        <v>2715</v>
      </c>
      <c r="N8216" s="3">
        <v>45332</v>
      </c>
      <c r="O8216" s="4" t="str">
        <f t="shared" si="898"/>
        <v>2024-02</v>
      </c>
      <c r="P8216" s="4" t="str">
        <f t="shared" si="899"/>
        <v>02</v>
      </c>
      <c r="Q8216" s="4" t="str">
        <f t="shared" si="900"/>
        <v>February</v>
      </c>
      <c r="R8216" s="30" t="str">
        <f t="shared" si="901"/>
        <v>10</v>
      </c>
      <c r="W8216" t="str">
        <f t="shared" si="902"/>
        <v>ok</v>
      </c>
    </row>
    <row r="8217" spans="1:23" x14ac:dyDescent="0.3">
      <c r="A8217" t="s">
        <v>8259</v>
      </c>
      <c r="B8217" t="s">
        <v>36</v>
      </c>
      <c r="C8217" t="s">
        <v>18</v>
      </c>
      <c r="D8217" t="s">
        <v>37</v>
      </c>
      <c r="E8217" t="s">
        <v>14</v>
      </c>
      <c r="F8217" t="s">
        <v>31</v>
      </c>
      <c r="G8217" s="5">
        <v>1816.15</v>
      </c>
      <c r="H8217" s="5">
        <f t="shared" si="896"/>
        <v>32.6907</v>
      </c>
      <c r="I8217" s="6">
        <v>5</v>
      </c>
      <c r="J8217" s="6">
        <v>9080.75</v>
      </c>
      <c r="K8217" s="5">
        <f t="shared" si="897"/>
        <v>163.45349999999999</v>
      </c>
      <c r="L8217" s="7">
        <v>3.32</v>
      </c>
      <c r="M8217" s="7">
        <v>3828</v>
      </c>
      <c r="N8217" s="3">
        <v>45628</v>
      </c>
      <c r="O8217" s="4" t="str">
        <f t="shared" si="898"/>
        <v>2024-12</v>
      </c>
      <c r="P8217" s="4" t="str">
        <f t="shared" si="899"/>
        <v>12</v>
      </c>
      <c r="Q8217" s="4" t="str">
        <f t="shared" si="900"/>
        <v>December</v>
      </c>
      <c r="R8217" s="30" t="str">
        <f t="shared" si="901"/>
        <v>02</v>
      </c>
      <c r="W8217" t="str">
        <f t="shared" si="902"/>
        <v>ok</v>
      </c>
    </row>
    <row r="8218" spans="1:23" x14ac:dyDescent="0.3">
      <c r="A8218" t="s">
        <v>8260</v>
      </c>
      <c r="B8218" t="s">
        <v>17</v>
      </c>
      <c r="C8218" t="s">
        <v>18</v>
      </c>
      <c r="D8218" t="s">
        <v>19</v>
      </c>
      <c r="E8218" t="s">
        <v>20</v>
      </c>
      <c r="F8218" t="s">
        <v>15</v>
      </c>
      <c r="G8218" s="5">
        <v>16781.16</v>
      </c>
      <c r="H8218" s="5">
        <f t="shared" si="896"/>
        <v>302.06088</v>
      </c>
      <c r="I8218" s="6">
        <v>3</v>
      </c>
      <c r="J8218" s="6">
        <v>50343.48</v>
      </c>
      <c r="K8218" s="5">
        <f t="shared" si="897"/>
        <v>906.18263999999999</v>
      </c>
      <c r="L8218" s="7">
        <v>1.41</v>
      </c>
      <c r="M8218" s="7">
        <v>2936</v>
      </c>
      <c r="N8218" s="3">
        <v>45402</v>
      </c>
      <c r="O8218" s="4" t="str">
        <f t="shared" si="898"/>
        <v>2024-04</v>
      </c>
      <c r="P8218" s="4" t="str">
        <f t="shared" si="899"/>
        <v>04</v>
      </c>
      <c r="Q8218" s="4" t="str">
        <f t="shared" si="900"/>
        <v>April</v>
      </c>
      <c r="R8218" s="30" t="str">
        <f t="shared" si="901"/>
        <v>20</v>
      </c>
      <c r="W8218" t="str">
        <f t="shared" si="902"/>
        <v>ok</v>
      </c>
    </row>
    <row r="8219" spans="1:23" x14ac:dyDescent="0.3">
      <c r="A8219" t="s">
        <v>8261</v>
      </c>
      <c r="B8219" t="s">
        <v>11</v>
      </c>
      <c r="C8219" t="s">
        <v>12</v>
      </c>
      <c r="D8219" t="s">
        <v>13</v>
      </c>
      <c r="E8219" t="s">
        <v>14</v>
      </c>
      <c r="F8219" t="s">
        <v>38</v>
      </c>
      <c r="G8219" s="5">
        <v>13053.37</v>
      </c>
      <c r="H8219" s="5">
        <f t="shared" si="896"/>
        <v>234.96065999999999</v>
      </c>
      <c r="I8219" s="6">
        <v>1</v>
      </c>
      <c r="J8219" s="6">
        <v>13053.37</v>
      </c>
      <c r="K8219" s="5">
        <f t="shared" si="897"/>
        <v>234.96065999999999</v>
      </c>
      <c r="L8219" s="7">
        <v>3.97</v>
      </c>
      <c r="M8219" s="7">
        <v>3405</v>
      </c>
      <c r="N8219" s="3">
        <v>45386</v>
      </c>
      <c r="O8219" s="4" t="str">
        <f t="shared" si="898"/>
        <v>2024-04</v>
      </c>
      <c r="P8219" s="4" t="str">
        <f t="shared" si="899"/>
        <v>04</v>
      </c>
      <c r="Q8219" s="4" t="str">
        <f t="shared" si="900"/>
        <v>April</v>
      </c>
      <c r="R8219" s="30" t="str">
        <f t="shared" si="901"/>
        <v>04</v>
      </c>
      <c r="W8219" t="str">
        <f t="shared" si="902"/>
        <v>ok</v>
      </c>
    </row>
    <row r="8220" spans="1:23" x14ac:dyDescent="0.3">
      <c r="A8220" t="s">
        <v>8262</v>
      </c>
      <c r="B8220" t="s">
        <v>47</v>
      </c>
      <c r="C8220" t="s">
        <v>12</v>
      </c>
      <c r="D8220" t="s">
        <v>48</v>
      </c>
      <c r="E8220" t="s">
        <v>45</v>
      </c>
      <c r="F8220" t="s">
        <v>60</v>
      </c>
      <c r="G8220" s="5">
        <v>18005.54</v>
      </c>
      <c r="H8220" s="5">
        <f t="shared" si="896"/>
        <v>324.09971999999999</v>
      </c>
      <c r="I8220" s="6">
        <v>3</v>
      </c>
      <c r="J8220" s="6">
        <v>54016.62</v>
      </c>
      <c r="K8220" s="5">
        <f t="shared" si="897"/>
        <v>972.29916000000003</v>
      </c>
      <c r="L8220" s="7">
        <v>2.64</v>
      </c>
      <c r="M8220" s="7">
        <v>1872</v>
      </c>
      <c r="N8220" s="3">
        <v>45651</v>
      </c>
      <c r="O8220" s="4" t="str">
        <f t="shared" si="898"/>
        <v>2024-12</v>
      </c>
      <c r="P8220" s="4" t="str">
        <f t="shared" si="899"/>
        <v>12</v>
      </c>
      <c r="Q8220" s="4" t="str">
        <f t="shared" si="900"/>
        <v>December</v>
      </c>
      <c r="R8220" s="30" t="str">
        <f t="shared" si="901"/>
        <v>25</v>
      </c>
      <c r="W8220" t="str">
        <f t="shared" si="902"/>
        <v>ok</v>
      </c>
    </row>
    <row r="8221" spans="1:23" x14ac:dyDescent="0.3">
      <c r="A8221" t="s">
        <v>8263</v>
      </c>
      <c r="B8221" t="s">
        <v>47</v>
      </c>
      <c r="C8221" t="s">
        <v>12</v>
      </c>
      <c r="D8221" t="s">
        <v>48</v>
      </c>
      <c r="E8221" t="s">
        <v>45</v>
      </c>
      <c r="F8221" t="s">
        <v>21</v>
      </c>
      <c r="G8221" s="5">
        <v>2094.17</v>
      </c>
      <c r="H8221" s="5">
        <f t="shared" si="896"/>
        <v>37.695059999999998</v>
      </c>
      <c r="I8221" s="6">
        <v>1</v>
      </c>
      <c r="J8221" s="6">
        <v>2094.17</v>
      </c>
      <c r="K8221" s="5">
        <f t="shared" si="897"/>
        <v>37.695059999999998</v>
      </c>
      <c r="L8221" s="7">
        <v>3.64</v>
      </c>
      <c r="M8221" s="7">
        <v>4156</v>
      </c>
      <c r="N8221" s="3">
        <v>45618</v>
      </c>
      <c r="O8221" s="4" t="str">
        <f t="shared" si="898"/>
        <v>2024-11</v>
      </c>
      <c r="P8221" s="4" t="str">
        <f t="shared" si="899"/>
        <v>11</v>
      </c>
      <c r="Q8221" s="4" t="str">
        <f t="shared" si="900"/>
        <v>November</v>
      </c>
      <c r="R8221" s="30" t="str">
        <f t="shared" si="901"/>
        <v>22</v>
      </c>
      <c r="W8221" t="str">
        <f t="shared" si="902"/>
        <v>ok</v>
      </c>
    </row>
    <row r="8222" spans="1:23" x14ac:dyDescent="0.3">
      <c r="A8222" t="s">
        <v>8264</v>
      </c>
      <c r="B8222" t="s">
        <v>28</v>
      </c>
      <c r="C8222" t="s">
        <v>29</v>
      </c>
      <c r="D8222" t="s">
        <v>30</v>
      </c>
      <c r="E8222" t="s">
        <v>20</v>
      </c>
      <c r="F8222" t="s">
        <v>15</v>
      </c>
      <c r="G8222" s="5">
        <v>12710.2</v>
      </c>
      <c r="H8222" s="5">
        <f t="shared" si="896"/>
        <v>228.78360000000001</v>
      </c>
      <c r="I8222" s="6">
        <v>3</v>
      </c>
      <c r="J8222" s="6">
        <v>38130.6</v>
      </c>
      <c r="K8222" s="5">
        <f t="shared" si="897"/>
        <v>686.35080000000005</v>
      </c>
      <c r="L8222" s="7">
        <v>4.9800000000000004</v>
      </c>
      <c r="M8222" s="7">
        <v>4684</v>
      </c>
      <c r="N8222" s="3">
        <v>45302</v>
      </c>
      <c r="O8222" s="4" t="str">
        <f t="shared" si="898"/>
        <v>2024-01</v>
      </c>
      <c r="P8222" s="4" t="str">
        <f t="shared" si="899"/>
        <v>01</v>
      </c>
      <c r="Q8222" s="4" t="str">
        <f t="shared" si="900"/>
        <v>January</v>
      </c>
      <c r="R8222" s="30" t="str">
        <f t="shared" si="901"/>
        <v>11</v>
      </c>
      <c r="W8222" t="str">
        <f t="shared" si="902"/>
        <v>ok</v>
      </c>
    </row>
    <row r="8223" spans="1:23" x14ac:dyDescent="0.3">
      <c r="A8223" t="s">
        <v>8265</v>
      </c>
      <c r="B8223" t="s">
        <v>47</v>
      </c>
      <c r="C8223" t="s">
        <v>12</v>
      </c>
      <c r="D8223" t="s">
        <v>48</v>
      </c>
      <c r="E8223" t="s">
        <v>14</v>
      </c>
      <c r="F8223" t="s">
        <v>60</v>
      </c>
      <c r="G8223" s="5">
        <v>10661.64</v>
      </c>
      <c r="H8223" s="5">
        <f t="shared" si="896"/>
        <v>191.90951999999999</v>
      </c>
      <c r="I8223" s="6">
        <v>3</v>
      </c>
      <c r="J8223" s="6">
        <v>31984.92</v>
      </c>
      <c r="K8223" s="5">
        <f t="shared" si="897"/>
        <v>575.72856000000002</v>
      </c>
      <c r="L8223" s="7">
        <v>2.1800000000000002</v>
      </c>
      <c r="M8223" s="7">
        <v>1814</v>
      </c>
      <c r="N8223" s="3">
        <v>45499</v>
      </c>
      <c r="O8223" s="4" t="str">
        <f t="shared" si="898"/>
        <v>2024-07</v>
      </c>
      <c r="P8223" s="4" t="str">
        <f t="shared" si="899"/>
        <v>07</v>
      </c>
      <c r="Q8223" s="4" t="str">
        <f t="shared" si="900"/>
        <v>July</v>
      </c>
      <c r="R8223" s="30" t="str">
        <f t="shared" si="901"/>
        <v>26</v>
      </c>
      <c r="W8223" t="str">
        <f t="shared" si="902"/>
        <v>ok</v>
      </c>
    </row>
    <row r="8224" spans="1:23" x14ac:dyDescent="0.3">
      <c r="A8224" t="s">
        <v>8266</v>
      </c>
      <c r="B8224" t="s">
        <v>63</v>
      </c>
      <c r="C8224" t="s">
        <v>18</v>
      </c>
      <c r="D8224" t="s">
        <v>64</v>
      </c>
      <c r="E8224" t="s">
        <v>45</v>
      </c>
      <c r="F8224" t="s">
        <v>31</v>
      </c>
      <c r="G8224" s="5">
        <v>18248.91</v>
      </c>
      <c r="H8224" s="5">
        <f t="shared" si="896"/>
        <v>328.48037999999997</v>
      </c>
      <c r="I8224" s="6">
        <v>4</v>
      </c>
      <c r="J8224" s="6">
        <v>72995.64</v>
      </c>
      <c r="K8224" s="5">
        <f t="shared" si="897"/>
        <v>1313.9215199999999</v>
      </c>
      <c r="L8224" s="7">
        <v>1.29</v>
      </c>
      <c r="M8224" s="7">
        <v>4068</v>
      </c>
      <c r="N8224" s="3">
        <v>45571</v>
      </c>
      <c r="O8224" s="4" t="str">
        <f t="shared" si="898"/>
        <v>2024-10</v>
      </c>
      <c r="P8224" s="4" t="str">
        <f t="shared" si="899"/>
        <v>10</v>
      </c>
      <c r="Q8224" s="4" t="str">
        <f t="shared" si="900"/>
        <v>October</v>
      </c>
      <c r="R8224" s="30" t="str">
        <f t="shared" si="901"/>
        <v>06</v>
      </c>
      <c r="W8224" t="str">
        <f t="shared" si="902"/>
        <v>ok</v>
      </c>
    </row>
    <row r="8225" spans="1:23" x14ac:dyDescent="0.3">
      <c r="A8225" t="s">
        <v>8267</v>
      </c>
      <c r="B8225" t="s">
        <v>51</v>
      </c>
      <c r="C8225" t="s">
        <v>29</v>
      </c>
      <c r="D8225" t="s">
        <v>52</v>
      </c>
      <c r="E8225" t="s">
        <v>45</v>
      </c>
      <c r="F8225" t="s">
        <v>26</v>
      </c>
      <c r="G8225" s="5">
        <v>4126.32</v>
      </c>
      <c r="H8225" s="5">
        <f t="shared" si="896"/>
        <v>74.273759999999996</v>
      </c>
      <c r="I8225" s="6">
        <v>4</v>
      </c>
      <c r="J8225" s="6">
        <v>16505.28</v>
      </c>
      <c r="K8225" s="5">
        <f t="shared" si="897"/>
        <v>297.09503999999998</v>
      </c>
      <c r="L8225" s="7">
        <v>2.5099999999999998</v>
      </c>
      <c r="M8225" s="7">
        <v>2419</v>
      </c>
      <c r="N8225" s="3">
        <v>45556</v>
      </c>
      <c r="O8225" s="4" t="str">
        <f t="shared" si="898"/>
        <v>2024-09</v>
      </c>
      <c r="P8225" s="4" t="str">
        <f t="shared" si="899"/>
        <v>09</v>
      </c>
      <c r="Q8225" s="4" t="str">
        <f t="shared" si="900"/>
        <v>September</v>
      </c>
      <c r="R8225" s="30" t="str">
        <f t="shared" si="901"/>
        <v>21</v>
      </c>
      <c r="W8225" t="str">
        <f t="shared" si="902"/>
        <v>ok</v>
      </c>
    </row>
    <row r="8226" spans="1:23" x14ac:dyDescent="0.3">
      <c r="A8226" t="s">
        <v>8268</v>
      </c>
      <c r="B8226" t="s">
        <v>11</v>
      </c>
      <c r="C8226" t="s">
        <v>12</v>
      </c>
      <c r="D8226" t="s">
        <v>13</v>
      </c>
      <c r="E8226" t="s">
        <v>14</v>
      </c>
      <c r="F8226" t="s">
        <v>26</v>
      </c>
      <c r="G8226" s="5">
        <v>8751.6200000000008</v>
      </c>
      <c r="H8226" s="5">
        <f t="shared" si="896"/>
        <v>157.52915999999999</v>
      </c>
      <c r="I8226" s="6">
        <v>1</v>
      </c>
      <c r="J8226" s="6">
        <v>8751.6200000000008</v>
      </c>
      <c r="K8226" s="5">
        <f t="shared" si="897"/>
        <v>157.52915999999999</v>
      </c>
      <c r="L8226" s="7">
        <v>4.3600000000000003</v>
      </c>
      <c r="M8226" s="7">
        <v>371</v>
      </c>
      <c r="N8226" s="3">
        <v>45470</v>
      </c>
      <c r="O8226" s="4" t="str">
        <f t="shared" si="898"/>
        <v>2024-06</v>
      </c>
      <c r="P8226" s="4" t="str">
        <f t="shared" si="899"/>
        <v>06</v>
      </c>
      <c r="Q8226" s="4" t="str">
        <f t="shared" si="900"/>
        <v>June</v>
      </c>
      <c r="R8226" s="30" t="str">
        <f t="shared" si="901"/>
        <v>27</v>
      </c>
      <c r="W8226" t="str">
        <f t="shared" si="902"/>
        <v>ok</v>
      </c>
    </row>
    <row r="8227" spans="1:23" x14ac:dyDescent="0.3">
      <c r="A8227" t="s">
        <v>8269</v>
      </c>
      <c r="B8227" t="s">
        <v>36</v>
      </c>
      <c r="C8227" t="s">
        <v>18</v>
      </c>
      <c r="D8227" t="s">
        <v>37</v>
      </c>
      <c r="E8227" t="s">
        <v>45</v>
      </c>
      <c r="F8227" t="s">
        <v>31</v>
      </c>
      <c r="G8227" s="5">
        <v>15970.98</v>
      </c>
      <c r="H8227" s="5">
        <f t="shared" si="896"/>
        <v>287.47763999999995</v>
      </c>
      <c r="I8227" s="6">
        <v>5</v>
      </c>
      <c r="J8227" s="6">
        <v>79854.899999999994</v>
      </c>
      <c r="K8227" s="5">
        <f t="shared" si="897"/>
        <v>1437.3881999999999</v>
      </c>
      <c r="L8227" s="7">
        <v>3.4</v>
      </c>
      <c r="M8227" s="7">
        <v>4691</v>
      </c>
      <c r="N8227" s="3">
        <v>45583</v>
      </c>
      <c r="O8227" s="4" t="str">
        <f t="shared" si="898"/>
        <v>2024-10</v>
      </c>
      <c r="P8227" s="4" t="str">
        <f t="shared" si="899"/>
        <v>10</v>
      </c>
      <c r="Q8227" s="4" t="str">
        <f t="shared" si="900"/>
        <v>October</v>
      </c>
      <c r="R8227" s="30" t="str">
        <f t="shared" si="901"/>
        <v>18</v>
      </c>
      <c r="W8227" t="str">
        <f t="shared" si="902"/>
        <v>ok</v>
      </c>
    </row>
    <row r="8228" spans="1:23" x14ac:dyDescent="0.3">
      <c r="A8228" t="s">
        <v>8270</v>
      </c>
      <c r="B8228" t="s">
        <v>23</v>
      </c>
      <c r="C8228" t="s">
        <v>24</v>
      </c>
      <c r="D8228" t="s">
        <v>25</v>
      </c>
      <c r="E8228" t="s">
        <v>14</v>
      </c>
      <c r="F8228" t="s">
        <v>15</v>
      </c>
      <c r="G8228" s="5">
        <v>533.30999999999995</v>
      </c>
      <c r="H8228" s="5">
        <f t="shared" si="896"/>
        <v>9.5995799999999978</v>
      </c>
      <c r="I8228" s="6">
        <v>4</v>
      </c>
      <c r="J8228" s="6">
        <v>2133.2399999999998</v>
      </c>
      <c r="K8228" s="5">
        <f t="shared" si="897"/>
        <v>38.398319999999991</v>
      </c>
      <c r="L8228" s="7">
        <v>4.2699999999999996</v>
      </c>
      <c r="M8228" s="7">
        <v>1619</v>
      </c>
      <c r="N8228" s="3">
        <v>45371</v>
      </c>
      <c r="O8228" s="4" t="str">
        <f t="shared" si="898"/>
        <v>2024-03</v>
      </c>
      <c r="P8228" s="4" t="str">
        <f t="shared" si="899"/>
        <v>03</v>
      </c>
      <c r="Q8228" s="4" t="str">
        <f t="shared" si="900"/>
        <v>March</v>
      </c>
      <c r="R8228" s="30" t="str">
        <f t="shared" si="901"/>
        <v>20</v>
      </c>
      <c r="W8228" t="str">
        <f t="shared" si="902"/>
        <v>ok</v>
      </c>
    </row>
    <row r="8229" spans="1:23" x14ac:dyDescent="0.3">
      <c r="A8229" t="s">
        <v>8271</v>
      </c>
      <c r="B8229" t="s">
        <v>17</v>
      </c>
      <c r="C8229" t="s">
        <v>18</v>
      </c>
      <c r="D8229" t="s">
        <v>19</v>
      </c>
      <c r="E8229" t="s">
        <v>14</v>
      </c>
      <c r="F8229" t="s">
        <v>15</v>
      </c>
      <c r="G8229" s="5">
        <v>10353.219999999999</v>
      </c>
      <c r="H8229" s="5">
        <f t="shared" si="896"/>
        <v>186.35795999999996</v>
      </c>
      <c r="I8229" s="6">
        <v>4</v>
      </c>
      <c r="J8229" s="6">
        <v>41412.879999999997</v>
      </c>
      <c r="K8229" s="5">
        <f t="shared" si="897"/>
        <v>745.43183999999985</v>
      </c>
      <c r="L8229" s="7">
        <v>3.91</v>
      </c>
      <c r="M8229" s="7">
        <v>4463</v>
      </c>
      <c r="N8229" s="3">
        <v>45541</v>
      </c>
      <c r="O8229" s="4" t="str">
        <f t="shared" si="898"/>
        <v>2024-09</v>
      </c>
      <c r="P8229" s="4" t="str">
        <f t="shared" si="899"/>
        <v>09</v>
      </c>
      <c r="Q8229" s="4" t="str">
        <f t="shared" si="900"/>
        <v>September</v>
      </c>
      <c r="R8229" s="30" t="str">
        <f t="shared" si="901"/>
        <v>06</v>
      </c>
      <c r="W8229" t="str">
        <f t="shared" si="902"/>
        <v>ok</v>
      </c>
    </row>
    <row r="8230" spans="1:23" x14ac:dyDescent="0.3">
      <c r="A8230" t="s">
        <v>8272</v>
      </c>
      <c r="B8230" t="s">
        <v>41</v>
      </c>
      <c r="C8230" t="s">
        <v>42</v>
      </c>
      <c r="D8230" t="s">
        <v>43</v>
      </c>
      <c r="E8230" t="s">
        <v>20</v>
      </c>
      <c r="F8230" t="s">
        <v>21</v>
      </c>
      <c r="G8230" s="5">
        <v>6888.33</v>
      </c>
      <c r="H8230" s="5">
        <f t="shared" si="896"/>
        <v>123.98993999999999</v>
      </c>
      <c r="I8230" s="6">
        <v>2</v>
      </c>
      <c r="J8230" s="6">
        <v>13776.66</v>
      </c>
      <c r="K8230" s="5">
        <f t="shared" si="897"/>
        <v>247.97987999999998</v>
      </c>
      <c r="L8230" s="7">
        <v>1.46</v>
      </c>
      <c r="M8230" s="7">
        <v>3623</v>
      </c>
      <c r="N8230" s="3">
        <v>45301</v>
      </c>
      <c r="O8230" s="4" t="str">
        <f t="shared" si="898"/>
        <v>2024-01</v>
      </c>
      <c r="P8230" s="4" t="str">
        <f t="shared" si="899"/>
        <v>01</v>
      </c>
      <c r="Q8230" s="4" t="str">
        <f t="shared" si="900"/>
        <v>January</v>
      </c>
      <c r="R8230" s="30" t="str">
        <f t="shared" si="901"/>
        <v>10</v>
      </c>
      <c r="W8230" t="str">
        <f t="shared" si="902"/>
        <v>ok</v>
      </c>
    </row>
    <row r="8231" spans="1:23" x14ac:dyDescent="0.3">
      <c r="A8231" t="s">
        <v>8273</v>
      </c>
      <c r="B8231" t="s">
        <v>28</v>
      </c>
      <c r="C8231" t="s">
        <v>29</v>
      </c>
      <c r="D8231" t="s">
        <v>30</v>
      </c>
      <c r="E8231" t="s">
        <v>20</v>
      </c>
      <c r="F8231" t="s">
        <v>31</v>
      </c>
      <c r="G8231" s="5">
        <v>16064.12</v>
      </c>
      <c r="H8231" s="5">
        <f t="shared" si="896"/>
        <v>289.15415999999999</v>
      </c>
      <c r="I8231" s="6">
        <v>5</v>
      </c>
      <c r="J8231" s="6">
        <v>80320.600000000006</v>
      </c>
      <c r="K8231" s="5">
        <f t="shared" si="897"/>
        <v>1445.7708</v>
      </c>
      <c r="L8231" s="7">
        <v>4.75</v>
      </c>
      <c r="M8231" s="7">
        <v>2627</v>
      </c>
      <c r="N8231" s="3">
        <v>45538</v>
      </c>
      <c r="O8231" s="4" t="str">
        <f t="shared" si="898"/>
        <v>2024-09</v>
      </c>
      <c r="P8231" s="4" t="str">
        <f t="shared" si="899"/>
        <v>09</v>
      </c>
      <c r="Q8231" s="4" t="str">
        <f t="shared" si="900"/>
        <v>September</v>
      </c>
      <c r="R8231" s="30" t="str">
        <f t="shared" si="901"/>
        <v>03</v>
      </c>
      <c r="W8231" t="str">
        <f t="shared" si="902"/>
        <v>ok</v>
      </c>
    </row>
    <row r="8232" spans="1:23" x14ac:dyDescent="0.3">
      <c r="A8232" t="s">
        <v>8274</v>
      </c>
      <c r="B8232" t="s">
        <v>36</v>
      </c>
      <c r="C8232" t="s">
        <v>18</v>
      </c>
      <c r="D8232" t="s">
        <v>37</v>
      </c>
      <c r="E8232" t="s">
        <v>20</v>
      </c>
      <c r="F8232" t="s">
        <v>26</v>
      </c>
      <c r="G8232" s="5">
        <v>8744.5400000000009</v>
      </c>
      <c r="H8232" s="5">
        <f t="shared" si="896"/>
        <v>157.40172000000001</v>
      </c>
      <c r="I8232" s="6">
        <v>1</v>
      </c>
      <c r="J8232" s="6">
        <v>8744.5400000000009</v>
      </c>
      <c r="K8232" s="5">
        <f t="shared" si="897"/>
        <v>157.40172000000001</v>
      </c>
      <c r="L8232" s="7">
        <v>2.72</v>
      </c>
      <c r="M8232" s="7">
        <v>4426</v>
      </c>
      <c r="N8232" s="3">
        <v>45598</v>
      </c>
      <c r="O8232" s="4" t="str">
        <f t="shared" si="898"/>
        <v>2024-11</v>
      </c>
      <c r="P8232" s="4" t="str">
        <f t="shared" si="899"/>
        <v>11</v>
      </c>
      <c r="Q8232" s="4" t="str">
        <f t="shared" si="900"/>
        <v>November</v>
      </c>
      <c r="R8232" s="30" t="str">
        <f t="shared" si="901"/>
        <v>02</v>
      </c>
      <c r="W8232" t="str">
        <f t="shared" si="902"/>
        <v>ok</v>
      </c>
    </row>
    <row r="8233" spans="1:23" x14ac:dyDescent="0.3">
      <c r="A8233" t="s">
        <v>8275</v>
      </c>
      <c r="B8233" t="s">
        <v>41</v>
      </c>
      <c r="C8233" t="s">
        <v>42</v>
      </c>
      <c r="D8233" t="s">
        <v>43</v>
      </c>
      <c r="E8233" t="s">
        <v>20</v>
      </c>
      <c r="F8233" t="s">
        <v>15</v>
      </c>
      <c r="G8233" s="5">
        <v>10238.25</v>
      </c>
      <c r="H8233" s="5">
        <f t="shared" si="896"/>
        <v>184.2885</v>
      </c>
      <c r="I8233" s="6">
        <v>3</v>
      </c>
      <c r="J8233" s="6">
        <v>30714.75</v>
      </c>
      <c r="K8233" s="5">
        <f t="shared" si="897"/>
        <v>552.8655</v>
      </c>
      <c r="L8233" s="7">
        <v>3.85</v>
      </c>
      <c r="M8233" s="7">
        <v>2862</v>
      </c>
      <c r="N8233" s="3">
        <v>45556</v>
      </c>
      <c r="O8233" s="4" t="str">
        <f t="shared" si="898"/>
        <v>2024-09</v>
      </c>
      <c r="P8233" s="4" t="str">
        <f t="shared" si="899"/>
        <v>09</v>
      </c>
      <c r="Q8233" s="4" t="str">
        <f t="shared" si="900"/>
        <v>September</v>
      </c>
      <c r="R8233" s="30" t="str">
        <f t="shared" si="901"/>
        <v>21</v>
      </c>
      <c r="W8233" t="str">
        <f t="shared" si="902"/>
        <v>ok</v>
      </c>
    </row>
    <row r="8234" spans="1:23" x14ac:dyDescent="0.3">
      <c r="A8234" t="s">
        <v>8276</v>
      </c>
      <c r="B8234" t="s">
        <v>28</v>
      </c>
      <c r="C8234" t="s">
        <v>29</v>
      </c>
      <c r="D8234" t="s">
        <v>30</v>
      </c>
      <c r="E8234" t="s">
        <v>20</v>
      </c>
      <c r="F8234" t="s">
        <v>15</v>
      </c>
      <c r="G8234" s="5">
        <v>4933.74</v>
      </c>
      <c r="H8234" s="5">
        <f t="shared" si="896"/>
        <v>88.80731999999999</v>
      </c>
      <c r="I8234" s="6">
        <v>1</v>
      </c>
      <c r="J8234" s="6">
        <v>4933.74</v>
      </c>
      <c r="K8234" s="5">
        <f t="shared" si="897"/>
        <v>88.80731999999999</v>
      </c>
      <c r="L8234" s="7">
        <v>4.37</v>
      </c>
      <c r="M8234" s="7">
        <v>2330</v>
      </c>
      <c r="N8234" s="3">
        <v>45390</v>
      </c>
      <c r="O8234" s="4" t="str">
        <f t="shared" si="898"/>
        <v>2024-04</v>
      </c>
      <c r="P8234" s="4" t="str">
        <f t="shared" si="899"/>
        <v>04</v>
      </c>
      <c r="Q8234" s="4" t="str">
        <f t="shared" si="900"/>
        <v>April</v>
      </c>
      <c r="R8234" s="30" t="str">
        <f t="shared" si="901"/>
        <v>08</v>
      </c>
      <c r="W8234" t="str">
        <f t="shared" si="902"/>
        <v>ok</v>
      </c>
    </row>
    <row r="8235" spans="1:23" x14ac:dyDescent="0.3">
      <c r="A8235" t="s">
        <v>8277</v>
      </c>
      <c r="B8235" t="s">
        <v>41</v>
      </c>
      <c r="C8235" t="s">
        <v>42</v>
      </c>
      <c r="D8235" t="s">
        <v>43</v>
      </c>
      <c r="E8235" t="s">
        <v>45</v>
      </c>
      <c r="F8235" t="s">
        <v>60</v>
      </c>
      <c r="G8235" s="5">
        <v>12836.24</v>
      </c>
      <c r="H8235" s="5">
        <f t="shared" si="896"/>
        <v>231.05231999999998</v>
      </c>
      <c r="I8235" s="6">
        <v>4</v>
      </c>
      <c r="J8235" s="6">
        <v>51344.959999999999</v>
      </c>
      <c r="K8235" s="5">
        <f t="shared" si="897"/>
        <v>924.20927999999992</v>
      </c>
      <c r="L8235" s="7">
        <v>3.41</v>
      </c>
      <c r="M8235" s="7">
        <v>1400</v>
      </c>
      <c r="N8235" s="3">
        <v>45311</v>
      </c>
      <c r="O8235" s="4" t="str">
        <f t="shared" si="898"/>
        <v>2024-01</v>
      </c>
      <c r="P8235" s="4" t="str">
        <f t="shared" si="899"/>
        <v>01</v>
      </c>
      <c r="Q8235" s="4" t="str">
        <f t="shared" si="900"/>
        <v>January</v>
      </c>
      <c r="R8235" s="30" t="str">
        <f t="shared" si="901"/>
        <v>20</v>
      </c>
      <c r="W8235" t="str">
        <f t="shared" si="902"/>
        <v>ok</v>
      </c>
    </row>
    <row r="8236" spans="1:23" x14ac:dyDescent="0.3">
      <c r="A8236" t="s">
        <v>8278</v>
      </c>
      <c r="B8236" t="s">
        <v>63</v>
      </c>
      <c r="C8236" t="s">
        <v>18</v>
      </c>
      <c r="D8236" t="s">
        <v>64</v>
      </c>
      <c r="E8236" t="s">
        <v>20</v>
      </c>
      <c r="F8236" t="s">
        <v>38</v>
      </c>
      <c r="G8236" s="5">
        <v>17521.95</v>
      </c>
      <c r="H8236" s="5">
        <f t="shared" si="896"/>
        <v>315.39510000000001</v>
      </c>
      <c r="I8236" s="6">
        <v>4</v>
      </c>
      <c r="J8236" s="6">
        <v>70087.8</v>
      </c>
      <c r="K8236" s="5">
        <f t="shared" si="897"/>
        <v>1261.5804000000001</v>
      </c>
      <c r="L8236" s="7">
        <v>1.1299999999999999</v>
      </c>
      <c r="M8236" s="7">
        <v>3846</v>
      </c>
      <c r="N8236" s="3">
        <v>45364</v>
      </c>
      <c r="O8236" s="4" t="str">
        <f t="shared" si="898"/>
        <v>2024-03</v>
      </c>
      <c r="P8236" s="4" t="str">
        <f t="shared" si="899"/>
        <v>03</v>
      </c>
      <c r="Q8236" s="4" t="str">
        <f t="shared" si="900"/>
        <v>March</v>
      </c>
      <c r="R8236" s="30" t="str">
        <f t="shared" si="901"/>
        <v>13</v>
      </c>
      <c r="W8236" t="str">
        <f t="shared" si="902"/>
        <v>ok</v>
      </c>
    </row>
    <row r="8237" spans="1:23" x14ac:dyDescent="0.3">
      <c r="A8237" t="s">
        <v>8279</v>
      </c>
      <c r="B8237" t="s">
        <v>23</v>
      </c>
      <c r="C8237" t="s">
        <v>24</v>
      </c>
      <c r="D8237" t="s">
        <v>25</v>
      </c>
      <c r="E8237" t="s">
        <v>45</v>
      </c>
      <c r="F8237" t="s">
        <v>26</v>
      </c>
      <c r="G8237" s="5">
        <v>10039.530000000001</v>
      </c>
      <c r="H8237" s="5">
        <f t="shared" si="896"/>
        <v>180.71153999999999</v>
      </c>
      <c r="I8237" s="6">
        <v>2</v>
      </c>
      <c r="J8237" s="6">
        <v>20079.060000000001</v>
      </c>
      <c r="K8237" s="5">
        <f t="shared" si="897"/>
        <v>361.42307999999997</v>
      </c>
      <c r="L8237" s="7">
        <v>3.34</v>
      </c>
      <c r="M8237" s="7">
        <v>3325</v>
      </c>
      <c r="N8237" s="3">
        <v>45458</v>
      </c>
      <c r="O8237" s="4" t="str">
        <f t="shared" si="898"/>
        <v>2024-06</v>
      </c>
      <c r="P8237" s="4" t="str">
        <f t="shared" si="899"/>
        <v>06</v>
      </c>
      <c r="Q8237" s="4" t="str">
        <f t="shared" si="900"/>
        <v>June</v>
      </c>
      <c r="R8237" s="30" t="str">
        <f t="shared" si="901"/>
        <v>15</v>
      </c>
      <c r="W8237" t="str">
        <f t="shared" si="902"/>
        <v>ok</v>
      </c>
    </row>
    <row r="8238" spans="1:23" x14ac:dyDescent="0.3">
      <c r="A8238" t="s">
        <v>8280</v>
      </c>
      <c r="B8238" t="s">
        <v>36</v>
      </c>
      <c r="C8238" t="s">
        <v>18</v>
      </c>
      <c r="D8238" t="s">
        <v>37</v>
      </c>
      <c r="E8238" t="s">
        <v>45</v>
      </c>
      <c r="F8238" t="s">
        <v>15</v>
      </c>
      <c r="G8238" s="5">
        <v>3935.24</v>
      </c>
      <c r="H8238" s="5">
        <f t="shared" si="896"/>
        <v>70.834319999999991</v>
      </c>
      <c r="I8238" s="6">
        <v>3</v>
      </c>
      <c r="J8238" s="6">
        <v>11805.72</v>
      </c>
      <c r="K8238" s="5">
        <f t="shared" si="897"/>
        <v>212.50295999999997</v>
      </c>
      <c r="L8238" s="7">
        <v>1.31</v>
      </c>
      <c r="M8238" s="7">
        <v>4066</v>
      </c>
      <c r="N8238" s="3">
        <v>45343</v>
      </c>
      <c r="O8238" s="4" t="str">
        <f t="shared" si="898"/>
        <v>2024-02</v>
      </c>
      <c r="P8238" s="4" t="str">
        <f t="shared" si="899"/>
        <v>02</v>
      </c>
      <c r="Q8238" s="4" t="str">
        <f t="shared" si="900"/>
        <v>February</v>
      </c>
      <c r="R8238" s="30" t="str">
        <f t="shared" si="901"/>
        <v>21</v>
      </c>
      <c r="W8238" t="str">
        <f t="shared" si="902"/>
        <v>ok</v>
      </c>
    </row>
    <row r="8239" spans="1:23" x14ac:dyDescent="0.3">
      <c r="A8239" t="s">
        <v>8281</v>
      </c>
      <c r="B8239" t="s">
        <v>23</v>
      </c>
      <c r="C8239" t="s">
        <v>24</v>
      </c>
      <c r="D8239" t="s">
        <v>25</v>
      </c>
      <c r="E8239" t="s">
        <v>20</v>
      </c>
      <c r="F8239" t="s">
        <v>31</v>
      </c>
      <c r="G8239" s="5">
        <v>5262.81</v>
      </c>
      <c r="H8239" s="5">
        <f t="shared" si="896"/>
        <v>94.730580000000003</v>
      </c>
      <c r="I8239" s="6">
        <v>3</v>
      </c>
      <c r="J8239" s="6">
        <v>15788.43</v>
      </c>
      <c r="K8239" s="5">
        <f t="shared" si="897"/>
        <v>284.19173999999998</v>
      </c>
      <c r="L8239" s="7">
        <v>4.3899999999999997</v>
      </c>
      <c r="M8239" s="7">
        <v>4369</v>
      </c>
      <c r="N8239" s="3">
        <v>45568</v>
      </c>
      <c r="O8239" s="4" t="str">
        <f t="shared" si="898"/>
        <v>2024-10</v>
      </c>
      <c r="P8239" s="4" t="str">
        <f t="shared" si="899"/>
        <v>10</v>
      </c>
      <c r="Q8239" s="4" t="str">
        <f t="shared" si="900"/>
        <v>October</v>
      </c>
      <c r="R8239" s="30" t="str">
        <f t="shared" si="901"/>
        <v>03</v>
      </c>
      <c r="W8239" t="str">
        <f t="shared" si="902"/>
        <v>ok</v>
      </c>
    </row>
    <row r="8240" spans="1:23" x14ac:dyDescent="0.3">
      <c r="A8240" t="s">
        <v>8282</v>
      </c>
      <c r="B8240" t="s">
        <v>33</v>
      </c>
      <c r="C8240" t="s">
        <v>12</v>
      </c>
      <c r="D8240" t="s">
        <v>34</v>
      </c>
      <c r="E8240" t="s">
        <v>20</v>
      </c>
      <c r="F8240" t="s">
        <v>31</v>
      </c>
      <c r="G8240" s="5">
        <v>18350.68</v>
      </c>
      <c r="H8240" s="5">
        <f t="shared" si="896"/>
        <v>330.31223999999997</v>
      </c>
      <c r="I8240" s="6">
        <v>2</v>
      </c>
      <c r="J8240" s="6">
        <v>36701.360000000001</v>
      </c>
      <c r="K8240" s="5">
        <f t="shared" si="897"/>
        <v>660.62447999999995</v>
      </c>
      <c r="L8240" s="7">
        <v>3.92</v>
      </c>
      <c r="M8240" s="7">
        <v>1881</v>
      </c>
      <c r="N8240" s="3">
        <v>45600</v>
      </c>
      <c r="O8240" s="4" t="str">
        <f t="shared" si="898"/>
        <v>2024-11</v>
      </c>
      <c r="P8240" s="4" t="str">
        <f t="shared" si="899"/>
        <v>11</v>
      </c>
      <c r="Q8240" s="4" t="str">
        <f t="shared" si="900"/>
        <v>November</v>
      </c>
      <c r="R8240" s="30" t="str">
        <f t="shared" si="901"/>
        <v>04</v>
      </c>
      <c r="W8240" t="str">
        <f t="shared" si="902"/>
        <v>ok</v>
      </c>
    </row>
    <row r="8241" spans="1:23" x14ac:dyDescent="0.3">
      <c r="A8241" t="s">
        <v>8283</v>
      </c>
      <c r="B8241" t="s">
        <v>33</v>
      </c>
      <c r="C8241" t="s">
        <v>12</v>
      </c>
      <c r="D8241" t="s">
        <v>34</v>
      </c>
      <c r="E8241" t="s">
        <v>20</v>
      </c>
      <c r="F8241" t="s">
        <v>15</v>
      </c>
      <c r="G8241" s="5">
        <v>5346.87</v>
      </c>
      <c r="H8241" s="5">
        <f t="shared" si="896"/>
        <v>96.243659999999991</v>
      </c>
      <c r="I8241" s="6">
        <v>4</v>
      </c>
      <c r="J8241" s="6">
        <v>21387.48</v>
      </c>
      <c r="K8241" s="5">
        <f t="shared" si="897"/>
        <v>384.97463999999997</v>
      </c>
      <c r="L8241" s="7">
        <v>4.5199999999999996</v>
      </c>
      <c r="M8241" s="7">
        <v>1778</v>
      </c>
      <c r="N8241" s="3">
        <v>45621</v>
      </c>
      <c r="O8241" s="4" t="str">
        <f t="shared" si="898"/>
        <v>2024-11</v>
      </c>
      <c r="P8241" s="4" t="str">
        <f t="shared" si="899"/>
        <v>11</v>
      </c>
      <c r="Q8241" s="4" t="str">
        <f t="shared" si="900"/>
        <v>November</v>
      </c>
      <c r="R8241" s="30" t="str">
        <f t="shared" si="901"/>
        <v>25</v>
      </c>
      <c r="W8241" t="str">
        <f t="shared" si="902"/>
        <v>ok</v>
      </c>
    </row>
    <row r="8242" spans="1:23" x14ac:dyDescent="0.3">
      <c r="A8242" t="s">
        <v>8284</v>
      </c>
      <c r="B8242" t="s">
        <v>51</v>
      </c>
      <c r="C8242" t="s">
        <v>29</v>
      </c>
      <c r="D8242" t="s">
        <v>52</v>
      </c>
      <c r="E8242" t="s">
        <v>45</v>
      </c>
      <c r="F8242" t="s">
        <v>31</v>
      </c>
      <c r="G8242" s="5">
        <v>14082.73</v>
      </c>
      <c r="H8242" s="5">
        <f t="shared" si="896"/>
        <v>253.48913999999996</v>
      </c>
      <c r="I8242" s="6">
        <v>2</v>
      </c>
      <c r="J8242" s="6">
        <v>28165.46</v>
      </c>
      <c r="K8242" s="5">
        <f t="shared" si="897"/>
        <v>506.97827999999993</v>
      </c>
      <c r="L8242" s="7">
        <v>2.71</v>
      </c>
      <c r="M8242" s="7">
        <v>4109</v>
      </c>
      <c r="N8242" s="3">
        <v>45640</v>
      </c>
      <c r="O8242" s="4" t="str">
        <f t="shared" si="898"/>
        <v>2024-12</v>
      </c>
      <c r="P8242" s="4" t="str">
        <f t="shared" si="899"/>
        <v>12</v>
      </c>
      <c r="Q8242" s="4" t="str">
        <f t="shared" si="900"/>
        <v>December</v>
      </c>
      <c r="R8242" s="30" t="str">
        <f t="shared" si="901"/>
        <v>14</v>
      </c>
      <c r="W8242" t="str">
        <f t="shared" si="902"/>
        <v>ok</v>
      </c>
    </row>
    <row r="8243" spans="1:23" x14ac:dyDescent="0.3">
      <c r="A8243" t="s">
        <v>8285</v>
      </c>
      <c r="B8243" t="s">
        <v>11</v>
      </c>
      <c r="C8243" t="s">
        <v>12</v>
      </c>
      <c r="D8243" t="s">
        <v>13</v>
      </c>
      <c r="E8243" t="s">
        <v>45</v>
      </c>
      <c r="F8243" t="s">
        <v>60</v>
      </c>
      <c r="G8243" s="5">
        <v>15036.89</v>
      </c>
      <c r="H8243" s="5">
        <f t="shared" si="896"/>
        <v>270.66401999999999</v>
      </c>
      <c r="I8243" s="6">
        <v>5</v>
      </c>
      <c r="J8243" s="6">
        <v>75184.45</v>
      </c>
      <c r="K8243" s="5">
        <f t="shared" si="897"/>
        <v>1353.3200999999999</v>
      </c>
      <c r="L8243" s="7">
        <v>4.24</v>
      </c>
      <c r="M8243" s="7">
        <v>3571</v>
      </c>
      <c r="N8243" s="3">
        <v>45297</v>
      </c>
      <c r="O8243" s="4" t="str">
        <f t="shared" si="898"/>
        <v>2024-01</v>
      </c>
      <c r="P8243" s="4" t="str">
        <f t="shared" si="899"/>
        <v>01</v>
      </c>
      <c r="Q8243" s="4" t="str">
        <f t="shared" si="900"/>
        <v>January</v>
      </c>
      <c r="R8243" s="30" t="str">
        <f t="shared" si="901"/>
        <v>06</v>
      </c>
      <c r="W8243" t="str">
        <f t="shared" si="902"/>
        <v>ok</v>
      </c>
    </row>
    <row r="8244" spans="1:23" x14ac:dyDescent="0.3">
      <c r="A8244" t="s">
        <v>8286</v>
      </c>
      <c r="B8244" t="s">
        <v>36</v>
      </c>
      <c r="C8244" t="s">
        <v>18</v>
      </c>
      <c r="D8244" t="s">
        <v>37</v>
      </c>
      <c r="E8244" t="s">
        <v>20</v>
      </c>
      <c r="F8244" t="s">
        <v>38</v>
      </c>
      <c r="G8244" s="5">
        <v>19197.490000000002</v>
      </c>
      <c r="H8244" s="5">
        <f t="shared" si="896"/>
        <v>345.55482000000001</v>
      </c>
      <c r="I8244" s="6">
        <v>2</v>
      </c>
      <c r="J8244" s="6">
        <v>38394.980000000003</v>
      </c>
      <c r="K8244" s="5">
        <f t="shared" si="897"/>
        <v>691.10964000000001</v>
      </c>
      <c r="L8244" s="7">
        <v>4.6500000000000004</v>
      </c>
      <c r="M8244" s="7">
        <v>3714</v>
      </c>
      <c r="N8244" s="3">
        <v>45347</v>
      </c>
      <c r="O8244" s="4" t="str">
        <f t="shared" si="898"/>
        <v>2024-02</v>
      </c>
      <c r="P8244" s="4" t="str">
        <f t="shared" si="899"/>
        <v>02</v>
      </c>
      <c r="Q8244" s="4" t="str">
        <f t="shared" si="900"/>
        <v>February</v>
      </c>
      <c r="R8244" s="30" t="str">
        <f t="shared" si="901"/>
        <v>25</v>
      </c>
      <c r="W8244" t="str">
        <f t="shared" si="902"/>
        <v>ok</v>
      </c>
    </row>
    <row r="8245" spans="1:23" x14ac:dyDescent="0.3">
      <c r="A8245" t="s">
        <v>8287</v>
      </c>
      <c r="B8245" t="s">
        <v>47</v>
      </c>
      <c r="C8245" t="s">
        <v>12</v>
      </c>
      <c r="D8245" t="s">
        <v>48</v>
      </c>
      <c r="E8245" t="s">
        <v>45</v>
      </c>
      <c r="F8245" t="s">
        <v>38</v>
      </c>
      <c r="G8245" s="5">
        <v>7117.06</v>
      </c>
      <c r="H8245" s="5">
        <f t="shared" si="896"/>
        <v>128.10708</v>
      </c>
      <c r="I8245" s="6">
        <v>4</v>
      </c>
      <c r="J8245" s="6">
        <v>28468.240000000002</v>
      </c>
      <c r="K8245" s="5">
        <f t="shared" si="897"/>
        <v>512.42831999999999</v>
      </c>
      <c r="L8245" s="7">
        <v>2.86</v>
      </c>
      <c r="M8245" s="7">
        <v>363</v>
      </c>
      <c r="N8245" s="3">
        <v>45365</v>
      </c>
      <c r="O8245" s="4" t="str">
        <f t="shared" si="898"/>
        <v>2024-03</v>
      </c>
      <c r="P8245" s="4" t="str">
        <f t="shared" si="899"/>
        <v>03</v>
      </c>
      <c r="Q8245" s="4" t="str">
        <f t="shared" si="900"/>
        <v>March</v>
      </c>
      <c r="R8245" s="30" t="str">
        <f t="shared" si="901"/>
        <v>14</v>
      </c>
      <c r="W8245" t="str">
        <f t="shared" si="902"/>
        <v>ok</v>
      </c>
    </row>
    <row r="8246" spans="1:23" x14ac:dyDescent="0.3">
      <c r="A8246" t="s">
        <v>8288</v>
      </c>
      <c r="B8246" t="s">
        <v>36</v>
      </c>
      <c r="C8246" t="s">
        <v>18</v>
      </c>
      <c r="D8246" t="s">
        <v>37</v>
      </c>
      <c r="E8246" t="s">
        <v>20</v>
      </c>
      <c r="F8246" t="s">
        <v>31</v>
      </c>
      <c r="G8246" s="5">
        <v>5781.01</v>
      </c>
      <c r="H8246" s="5">
        <f t="shared" si="896"/>
        <v>104.05817999999999</v>
      </c>
      <c r="I8246" s="6">
        <v>1</v>
      </c>
      <c r="J8246" s="6">
        <v>5781.01</v>
      </c>
      <c r="K8246" s="5">
        <f t="shared" si="897"/>
        <v>104.05817999999999</v>
      </c>
      <c r="L8246" s="7">
        <v>4.17</v>
      </c>
      <c r="M8246" s="7">
        <v>3418</v>
      </c>
      <c r="N8246" s="3">
        <v>45456</v>
      </c>
      <c r="O8246" s="4" t="str">
        <f t="shared" si="898"/>
        <v>2024-06</v>
      </c>
      <c r="P8246" s="4" t="str">
        <f t="shared" si="899"/>
        <v>06</v>
      </c>
      <c r="Q8246" s="4" t="str">
        <f t="shared" si="900"/>
        <v>June</v>
      </c>
      <c r="R8246" s="30" t="str">
        <f t="shared" si="901"/>
        <v>13</v>
      </c>
      <c r="W8246" t="str">
        <f t="shared" si="902"/>
        <v>ok</v>
      </c>
    </row>
    <row r="8247" spans="1:23" x14ac:dyDescent="0.3">
      <c r="A8247" t="s">
        <v>8289</v>
      </c>
      <c r="B8247" t="s">
        <v>51</v>
      </c>
      <c r="C8247" t="s">
        <v>29</v>
      </c>
      <c r="D8247" t="s">
        <v>52</v>
      </c>
      <c r="E8247" t="s">
        <v>45</v>
      </c>
      <c r="F8247" t="s">
        <v>31</v>
      </c>
      <c r="G8247" s="5">
        <v>8904.44</v>
      </c>
      <c r="H8247" s="5">
        <f t="shared" si="896"/>
        <v>160.27992</v>
      </c>
      <c r="I8247" s="6">
        <v>2</v>
      </c>
      <c r="J8247" s="6">
        <v>17808.88</v>
      </c>
      <c r="K8247" s="5">
        <f t="shared" si="897"/>
        <v>320.55984000000001</v>
      </c>
      <c r="L8247" s="7">
        <v>3.07</v>
      </c>
      <c r="M8247" s="7">
        <v>94</v>
      </c>
      <c r="N8247" s="3">
        <v>45643</v>
      </c>
      <c r="O8247" s="4" t="str">
        <f t="shared" si="898"/>
        <v>2024-12</v>
      </c>
      <c r="P8247" s="4" t="str">
        <f t="shared" si="899"/>
        <v>12</v>
      </c>
      <c r="Q8247" s="4" t="str">
        <f t="shared" si="900"/>
        <v>December</v>
      </c>
      <c r="R8247" s="30" t="str">
        <f t="shared" si="901"/>
        <v>17</v>
      </c>
      <c r="W8247" t="str">
        <f t="shared" si="902"/>
        <v>ok</v>
      </c>
    </row>
    <row r="8248" spans="1:23" x14ac:dyDescent="0.3">
      <c r="A8248" t="s">
        <v>8290</v>
      </c>
      <c r="B8248" t="s">
        <v>17</v>
      </c>
      <c r="C8248" t="s">
        <v>18</v>
      </c>
      <c r="D8248" t="s">
        <v>19</v>
      </c>
      <c r="E8248" t="s">
        <v>14</v>
      </c>
      <c r="F8248" t="s">
        <v>31</v>
      </c>
      <c r="G8248" s="5">
        <v>7980.94</v>
      </c>
      <c r="H8248" s="5">
        <f t="shared" si="896"/>
        <v>143.65691999999999</v>
      </c>
      <c r="I8248" s="6">
        <v>5</v>
      </c>
      <c r="J8248" s="6">
        <v>39904.699999999997</v>
      </c>
      <c r="K8248" s="5">
        <f t="shared" si="897"/>
        <v>718.28459999999995</v>
      </c>
      <c r="L8248" s="7">
        <v>2.77</v>
      </c>
      <c r="M8248" s="7">
        <v>4077</v>
      </c>
      <c r="N8248" s="3">
        <v>45557</v>
      </c>
      <c r="O8248" s="4" t="str">
        <f t="shared" si="898"/>
        <v>2024-09</v>
      </c>
      <c r="P8248" s="4" t="str">
        <f t="shared" si="899"/>
        <v>09</v>
      </c>
      <c r="Q8248" s="4" t="str">
        <f t="shared" si="900"/>
        <v>September</v>
      </c>
      <c r="R8248" s="30" t="str">
        <f t="shared" si="901"/>
        <v>22</v>
      </c>
      <c r="W8248" t="str">
        <f t="shared" si="902"/>
        <v>ok</v>
      </c>
    </row>
    <row r="8249" spans="1:23" x14ac:dyDescent="0.3">
      <c r="A8249" t="s">
        <v>8291</v>
      </c>
      <c r="B8249" t="s">
        <v>36</v>
      </c>
      <c r="C8249" t="s">
        <v>18</v>
      </c>
      <c r="D8249" t="s">
        <v>37</v>
      </c>
      <c r="E8249" t="s">
        <v>45</v>
      </c>
      <c r="F8249" t="s">
        <v>60</v>
      </c>
      <c r="G8249" s="5">
        <v>13862.14</v>
      </c>
      <c r="H8249" s="5">
        <f t="shared" si="896"/>
        <v>249.51851999999997</v>
      </c>
      <c r="I8249" s="6">
        <v>3</v>
      </c>
      <c r="J8249" s="6">
        <v>41586.42</v>
      </c>
      <c r="K8249" s="5">
        <f t="shared" si="897"/>
        <v>748.5555599999999</v>
      </c>
      <c r="L8249" s="7">
        <v>1.1499999999999999</v>
      </c>
      <c r="M8249" s="7">
        <v>4947</v>
      </c>
      <c r="N8249" s="3">
        <v>45489</v>
      </c>
      <c r="O8249" s="4" t="str">
        <f t="shared" si="898"/>
        <v>2024-07</v>
      </c>
      <c r="P8249" s="4" t="str">
        <f t="shared" si="899"/>
        <v>07</v>
      </c>
      <c r="Q8249" s="4" t="str">
        <f t="shared" si="900"/>
        <v>July</v>
      </c>
      <c r="R8249" s="30" t="str">
        <f t="shared" si="901"/>
        <v>16</v>
      </c>
      <c r="W8249" t="str">
        <f t="shared" si="902"/>
        <v>ok</v>
      </c>
    </row>
    <row r="8250" spans="1:23" x14ac:dyDescent="0.3">
      <c r="A8250" t="s">
        <v>8292</v>
      </c>
      <c r="B8250" t="s">
        <v>11</v>
      </c>
      <c r="C8250" t="s">
        <v>12</v>
      </c>
      <c r="D8250" t="s">
        <v>13</v>
      </c>
      <c r="E8250" t="s">
        <v>14</v>
      </c>
      <c r="F8250" t="s">
        <v>38</v>
      </c>
      <c r="G8250" s="5">
        <v>6060.97</v>
      </c>
      <c r="H8250" s="5">
        <f t="shared" si="896"/>
        <v>109.09746</v>
      </c>
      <c r="I8250" s="6">
        <v>2</v>
      </c>
      <c r="J8250" s="6">
        <v>12121.94</v>
      </c>
      <c r="K8250" s="5">
        <f t="shared" si="897"/>
        <v>218.19492</v>
      </c>
      <c r="L8250" s="7">
        <v>1.51</v>
      </c>
      <c r="M8250" s="7">
        <v>4561</v>
      </c>
      <c r="N8250" s="3">
        <v>45469</v>
      </c>
      <c r="O8250" s="4" t="str">
        <f t="shared" si="898"/>
        <v>2024-06</v>
      </c>
      <c r="P8250" s="4" t="str">
        <f t="shared" si="899"/>
        <v>06</v>
      </c>
      <c r="Q8250" s="4" t="str">
        <f t="shared" si="900"/>
        <v>June</v>
      </c>
      <c r="R8250" s="30" t="str">
        <f t="shared" si="901"/>
        <v>26</v>
      </c>
      <c r="W8250" t="str">
        <f t="shared" si="902"/>
        <v>ok</v>
      </c>
    </row>
    <row r="8251" spans="1:23" x14ac:dyDescent="0.3">
      <c r="A8251" t="s">
        <v>8293</v>
      </c>
      <c r="B8251" t="s">
        <v>17</v>
      </c>
      <c r="C8251" t="s">
        <v>18</v>
      </c>
      <c r="D8251" t="s">
        <v>19</v>
      </c>
      <c r="E8251" t="s">
        <v>45</v>
      </c>
      <c r="F8251" t="s">
        <v>21</v>
      </c>
      <c r="G8251" s="5">
        <v>8682.2800000000007</v>
      </c>
      <c r="H8251" s="5">
        <f t="shared" si="896"/>
        <v>156.28103999999999</v>
      </c>
      <c r="I8251" s="6">
        <v>5</v>
      </c>
      <c r="J8251" s="6">
        <v>43411.4</v>
      </c>
      <c r="K8251" s="5">
        <f t="shared" si="897"/>
        <v>781.40519999999992</v>
      </c>
      <c r="L8251" s="7">
        <v>1.46</v>
      </c>
      <c r="M8251" s="7">
        <v>2297</v>
      </c>
      <c r="N8251" s="3">
        <v>45396</v>
      </c>
      <c r="O8251" s="4" t="str">
        <f t="shared" si="898"/>
        <v>2024-04</v>
      </c>
      <c r="P8251" s="4" t="str">
        <f t="shared" si="899"/>
        <v>04</v>
      </c>
      <c r="Q8251" s="4" t="str">
        <f t="shared" si="900"/>
        <v>April</v>
      </c>
      <c r="R8251" s="30" t="str">
        <f t="shared" si="901"/>
        <v>14</v>
      </c>
      <c r="W8251" t="str">
        <f t="shared" si="902"/>
        <v>ok</v>
      </c>
    </row>
    <row r="8252" spans="1:23" x14ac:dyDescent="0.3">
      <c r="A8252" t="s">
        <v>8294</v>
      </c>
      <c r="B8252" t="s">
        <v>36</v>
      </c>
      <c r="C8252" t="s">
        <v>18</v>
      </c>
      <c r="D8252" t="s">
        <v>37</v>
      </c>
      <c r="E8252" t="s">
        <v>14</v>
      </c>
      <c r="F8252" t="s">
        <v>26</v>
      </c>
      <c r="G8252" s="5">
        <v>9974.2999999999993</v>
      </c>
      <c r="H8252" s="5">
        <f t="shared" si="896"/>
        <v>179.53739999999996</v>
      </c>
      <c r="I8252" s="6">
        <v>3</v>
      </c>
      <c r="J8252" s="6">
        <v>29922.9</v>
      </c>
      <c r="K8252" s="5">
        <f t="shared" si="897"/>
        <v>538.61219999999992</v>
      </c>
      <c r="L8252" s="7">
        <v>3.57</v>
      </c>
      <c r="M8252" s="7">
        <v>4032</v>
      </c>
      <c r="N8252" s="3">
        <v>45610</v>
      </c>
      <c r="O8252" s="4" t="str">
        <f t="shared" si="898"/>
        <v>2024-11</v>
      </c>
      <c r="P8252" s="4" t="str">
        <f t="shared" si="899"/>
        <v>11</v>
      </c>
      <c r="Q8252" s="4" t="str">
        <f t="shared" si="900"/>
        <v>November</v>
      </c>
      <c r="R8252" s="30" t="str">
        <f t="shared" si="901"/>
        <v>14</v>
      </c>
      <c r="W8252" t="str">
        <f t="shared" si="902"/>
        <v>ok</v>
      </c>
    </row>
    <row r="8253" spans="1:23" x14ac:dyDescent="0.3">
      <c r="A8253" t="s">
        <v>8295</v>
      </c>
      <c r="B8253" t="s">
        <v>23</v>
      </c>
      <c r="C8253" t="s">
        <v>24</v>
      </c>
      <c r="D8253" t="s">
        <v>25</v>
      </c>
      <c r="E8253" t="s">
        <v>14</v>
      </c>
      <c r="F8253" t="s">
        <v>31</v>
      </c>
      <c r="G8253" s="5">
        <v>5446.73</v>
      </c>
      <c r="H8253" s="5">
        <f t="shared" si="896"/>
        <v>98.041139999999984</v>
      </c>
      <c r="I8253" s="6">
        <v>2</v>
      </c>
      <c r="J8253" s="6">
        <v>10893.46</v>
      </c>
      <c r="K8253" s="5">
        <f t="shared" si="897"/>
        <v>196.08227999999997</v>
      </c>
      <c r="L8253" s="7">
        <v>3.4</v>
      </c>
      <c r="M8253" s="7">
        <v>2479</v>
      </c>
      <c r="N8253" s="3">
        <v>45396</v>
      </c>
      <c r="O8253" s="4" t="str">
        <f t="shared" si="898"/>
        <v>2024-04</v>
      </c>
      <c r="P8253" s="4" t="str">
        <f t="shared" si="899"/>
        <v>04</v>
      </c>
      <c r="Q8253" s="4" t="str">
        <f t="shared" si="900"/>
        <v>April</v>
      </c>
      <c r="R8253" s="30" t="str">
        <f t="shared" si="901"/>
        <v>14</v>
      </c>
      <c r="W8253" t="str">
        <f t="shared" si="902"/>
        <v>ok</v>
      </c>
    </row>
    <row r="8254" spans="1:23" x14ac:dyDescent="0.3">
      <c r="A8254" t="s">
        <v>8296</v>
      </c>
      <c r="B8254" t="s">
        <v>36</v>
      </c>
      <c r="C8254" t="s">
        <v>18</v>
      </c>
      <c r="D8254" t="s">
        <v>37</v>
      </c>
      <c r="E8254" t="s">
        <v>20</v>
      </c>
      <c r="F8254" t="s">
        <v>38</v>
      </c>
      <c r="G8254" s="5">
        <v>15178.14</v>
      </c>
      <c r="H8254" s="5">
        <f t="shared" si="896"/>
        <v>273.20651999999995</v>
      </c>
      <c r="I8254" s="6">
        <v>1</v>
      </c>
      <c r="J8254" s="6">
        <v>15178.14</v>
      </c>
      <c r="K8254" s="5">
        <f t="shared" si="897"/>
        <v>273.20651999999995</v>
      </c>
      <c r="L8254" s="7">
        <v>1.49</v>
      </c>
      <c r="M8254" s="7">
        <v>1832</v>
      </c>
      <c r="N8254" s="3">
        <v>45481</v>
      </c>
      <c r="O8254" s="4" t="str">
        <f t="shared" si="898"/>
        <v>2024-07</v>
      </c>
      <c r="P8254" s="4" t="str">
        <f t="shared" si="899"/>
        <v>07</v>
      </c>
      <c r="Q8254" s="4" t="str">
        <f t="shared" si="900"/>
        <v>July</v>
      </c>
      <c r="R8254" s="30" t="str">
        <f t="shared" si="901"/>
        <v>08</v>
      </c>
      <c r="W8254" t="str">
        <f t="shared" si="902"/>
        <v>ok</v>
      </c>
    </row>
    <row r="8255" spans="1:23" x14ac:dyDescent="0.3">
      <c r="A8255" t="s">
        <v>8297</v>
      </c>
      <c r="B8255" t="s">
        <v>51</v>
      </c>
      <c r="C8255" t="s">
        <v>29</v>
      </c>
      <c r="D8255" t="s">
        <v>52</v>
      </c>
      <c r="E8255" t="s">
        <v>45</v>
      </c>
      <c r="F8255" t="s">
        <v>15</v>
      </c>
      <c r="G8255" s="5">
        <v>19228.25</v>
      </c>
      <c r="H8255" s="5">
        <f t="shared" si="896"/>
        <v>346.10849999999999</v>
      </c>
      <c r="I8255" s="6">
        <v>1</v>
      </c>
      <c r="J8255" s="6">
        <v>19228.25</v>
      </c>
      <c r="K8255" s="5">
        <f t="shared" si="897"/>
        <v>346.10849999999999</v>
      </c>
      <c r="L8255" s="7">
        <v>4.3600000000000003</v>
      </c>
      <c r="M8255" s="7">
        <v>688</v>
      </c>
      <c r="N8255" s="3">
        <v>45317</v>
      </c>
      <c r="O8255" s="4" t="str">
        <f t="shared" si="898"/>
        <v>2024-01</v>
      </c>
      <c r="P8255" s="4" t="str">
        <f t="shared" si="899"/>
        <v>01</v>
      </c>
      <c r="Q8255" s="4" t="str">
        <f t="shared" si="900"/>
        <v>January</v>
      </c>
      <c r="R8255" s="30" t="str">
        <f t="shared" si="901"/>
        <v>26</v>
      </c>
      <c r="W8255" t="str">
        <f t="shared" si="902"/>
        <v>ok</v>
      </c>
    </row>
    <row r="8256" spans="1:23" x14ac:dyDescent="0.3">
      <c r="A8256" t="s">
        <v>8298</v>
      </c>
      <c r="B8256" t="s">
        <v>23</v>
      </c>
      <c r="C8256" t="s">
        <v>24</v>
      </c>
      <c r="D8256" t="s">
        <v>25</v>
      </c>
      <c r="E8256" t="s">
        <v>20</v>
      </c>
      <c r="F8256" t="s">
        <v>21</v>
      </c>
      <c r="G8256" s="5">
        <v>7875.41</v>
      </c>
      <c r="H8256" s="5">
        <f t="shared" si="896"/>
        <v>141.75737999999998</v>
      </c>
      <c r="I8256" s="6">
        <v>5</v>
      </c>
      <c r="J8256" s="6">
        <v>39377.050000000003</v>
      </c>
      <c r="K8256" s="5">
        <f t="shared" si="897"/>
        <v>708.78689999999995</v>
      </c>
      <c r="L8256" s="7">
        <v>3.88</v>
      </c>
      <c r="M8256" s="7">
        <v>915</v>
      </c>
      <c r="N8256" s="3">
        <v>45321</v>
      </c>
      <c r="O8256" s="4" t="str">
        <f t="shared" si="898"/>
        <v>2024-01</v>
      </c>
      <c r="P8256" s="4" t="str">
        <f t="shared" si="899"/>
        <v>01</v>
      </c>
      <c r="Q8256" s="4" t="str">
        <f t="shared" si="900"/>
        <v>January</v>
      </c>
      <c r="R8256" s="30" t="str">
        <f t="shared" si="901"/>
        <v>30</v>
      </c>
      <c r="W8256" t="str">
        <f t="shared" si="902"/>
        <v>ok</v>
      </c>
    </row>
    <row r="8257" spans="1:23" x14ac:dyDescent="0.3">
      <c r="A8257" t="s">
        <v>8299</v>
      </c>
      <c r="B8257" t="s">
        <v>11</v>
      </c>
      <c r="C8257" t="s">
        <v>12</v>
      </c>
      <c r="D8257" t="s">
        <v>13</v>
      </c>
      <c r="E8257" t="s">
        <v>20</v>
      </c>
      <c r="F8257" t="s">
        <v>38</v>
      </c>
      <c r="G8257" s="5">
        <v>13950.78</v>
      </c>
      <c r="H8257" s="5">
        <f t="shared" si="896"/>
        <v>251.11403999999999</v>
      </c>
      <c r="I8257" s="6">
        <v>2</v>
      </c>
      <c r="J8257" s="6">
        <v>27901.56</v>
      </c>
      <c r="K8257" s="5">
        <f t="shared" si="897"/>
        <v>502.22807999999998</v>
      </c>
      <c r="L8257" s="7">
        <v>3.55</v>
      </c>
      <c r="M8257" s="7">
        <v>4833</v>
      </c>
      <c r="N8257" s="3">
        <v>45317</v>
      </c>
      <c r="O8257" s="4" t="str">
        <f t="shared" si="898"/>
        <v>2024-01</v>
      </c>
      <c r="P8257" s="4" t="str">
        <f t="shared" si="899"/>
        <v>01</v>
      </c>
      <c r="Q8257" s="4" t="str">
        <f t="shared" si="900"/>
        <v>January</v>
      </c>
      <c r="R8257" s="30" t="str">
        <f t="shared" si="901"/>
        <v>26</v>
      </c>
      <c r="W8257" t="str">
        <f t="shared" si="902"/>
        <v>ok</v>
      </c>
    </row>
    <row r="8258" spans="1:23" x14ac:dyDescent="0.3">
      <c r="A8258" t="s">
        <v>8300</v>
      </c>
      <c r="B8258" t="s">
        <v>33</v>
      </c>
      <c r="C8258" t="s">
        <v>12</v>
      </c>
      <c r="D8258" t="s">
        <v>34</v>
      </c>
      <c r="E8258" t="s">
        <v>20</v>
      </c>
      <c r="F8258" t="s">
        <v>26</v>
      </c>
      <c r="G8258" s="5">
        <v>769.71</v>
      </c>
      <c r="H8258" s="5">
        <f t="shared" si="896"/>
        <v>13.85478</v>
      </c>
      <c r="I8258" s="6">
        <v>4</v>
      </c>
      <c r="J8258" s="6">
        <v>3078.84</v>
      </c>
      <c r="K8258" s="5">
        <f t="shared" si="897"/>
        <v>55.419119999999999</v>
      </c>
      <c r="L8258" s="7">
        <v>2.44</v>
      </c>
      <c r="M8258" s="7">
        <v>2010</v>
      </c>
      <c r="N8258" s="3">
        <v>45344</v>
      </c>
      <c r="O8258" s="4" t="str">
        <f t="shared" si="898"/>
        <v>2024-02</v>
      </c>
      <c r="P8258" s="4" t="str">
        <f t="shared" si="899"/>
        <v>02</v>
      </c>
      <c r="Q8258" s="4" t="str">
        <f t="shared" si="900"/>
        <v>February</v>
      </c>
      <c r="R8258" s="30" t="str">
        <f t="shared" si="901"/>
        <v>22</v>
      </c>
      <c r="W8258" t="str">
        <f t="shared" si="902"/>
        <v>ok</v>
      </c>
    </row>
    <row r="8259" spans="1:23" x14ac:dyDescent="0.3">
      <c r="A8259" t="s">
        <v>8301</v>
      </c>
      <c r="B8259" t="s">
        <v>11</v>
      </c>
      <c r="C8259" t="s">
        <v>12</v>
      </c>
      <c r="D8259" t="s">
        <v>13</v>
      </c>
      <c r="E8259" t="s">
        <v>20</v>
      </c>
      <c r="F8259" t="s">
        <v>60</v>
      </c>
      <c r="G8259" s="5">
        <v>8349.2000000000007</v>
      </c>
      <c r="H8259" s="5">
        <f t="shared" ref="H8259:H8322" si="903">G8259*0.018</f>
        <v>150.28559999999999</v>
      </c>
      <c r="I8259" s="6">
        <v>4</v>
      </c>
      <c r="J8259" s="6">
        <v>33396.800000000003</v>
      </c>
      <c r="K8259" s="5">
        <f t="shared" ref="K8259:K8322" si="904">H8259*I8259</f>
        <v>601.14239999999995</v>
      </c>
      <c r="L8259" s="7">
        <v>2.97</v>
      </c>
      <c r="M8259" s="7">
        <v>375</v>
      </c>
      <c r="N8259" s="3">
        <v>45467</v>
      </c>
      <c r="O8259" s="4" t="str">
        <f t="shared" ref="O8259:O8322" si="905">TEXT(N8259,"yyyy-mm")</f>
        <v>2024-06</v>
      </c>
      <c r="P8259" s="4" t="str">
        <f t="shared" ref="P8259:P8322" si="906">TEXT(N8259,"mm")</f>
        <v>06</v>
      </c>
      <c r="Q8259" s="4" t="str">
        <f t="shared" ref="Q8259:Q8322" si="907">TEXT(DATE(2024,P8259,1),"mmmm")</f>
        <v>June</v>
      </c>
      <c r="R8259" s="30" t="str">
        <f t="shared" ref="R8259:R8322" si="908">TEXT(N8259,"dd")</f>
        <v>24</v>
      </c>
      <c r="W8259" t="str">
        <f t="shared" ref="W8259:W8322" si="909">IF(G8259*I8259=J8259,"ok","False")</f>
        <v>ok</v>
      </c>
    </row>
    <row r="8260" spans="1:23" x14ac:dyDescent="0.3">
      <c r="A8260" t="s">
        <v>8302</v>
      </c>
      <c r="B8260" t="s">
        <v>36</v>
      </c>
      <c r="C8260" t="s">
        <v>18</v>
      </c>
      <c r="D8260" t="s">
        <v>37</v>
      </c>
      <c r="E8260" t="s">
        <v>20</v>
      </c>
      <c r="F8260" t="s">
        <v>31</v>
      </c>
      <c r="G8260" s="5">
        <v>5791.09</v>
      </c>
      <c r="H8260" s="5">
        <f t="shared" si="903"/>
        <v>104.23961999999999</v>
      </c>
      <c r="I8260" s="6">
        <v>4</v>
      </c>
      <c r="J8260" s="6">
        <v>23164.36</v>
      </c>
      <c r="K8260" s="5">
        <f t="shared" si="904"/>
        <v>416.95847999999995</v>
      </c>
      <c r="L8260" s="7">
        <v>4.78</v>
      </c>
      <c r="M8260" s="7">
        <v>1516</v>
      </c>
      <c r="N8260" s="3">
        <v>45611</v>
      </c>
      <c r="O8260" s="4" t="str">
        <f t="shared" si="905"/>
        <v>2024-11</v>
      </c>
      <c r="P8260" s="4" t="str">
        <f t="shared" si="906"/>
        <v>11</v>
      </c>
      <c r="Q8260" s="4" t="str">
        <f t="shared" si="907"/>
        <v>November</v>
      </c>
      <c r="R8260" s="30" t="str">
        <f t="shared" si="908"/>
        <v>15</v>
      </c>
      <c r="W8260" t="str">
        <f t="shared" si="909"/>
        <v>ok</v>
      </c>
    </row>
    <row r="8261" spans="1:23" x14ac:dyDescent="0.3">
      <c r="A8261" t="s">
        <v>8303</v>
      </c>
      <c r="B8261" t="s">
        <v>51</v>
      </c>
      <c r="C8261" t="s">
        <v>29</v>
      </c>
      <c r="D8261" t="s">
        <v>52</v>
      </c>
      <c r="E8261" t="s">
        <v>45</v>
      </c>
      <c r="F8261" t="s">
        <v>31</v>
      </c>
      <c r="G8261" s="5">
        <v>17934.57</v>
      </c>
      <c r="H8261" s="5">
        <f t="shared" si="903"/>
        <v>322.82225999999997</v>
      </c>
      <c r="I8261" s="6">
        <v>3</v>
      </c>
      <c r="J8261" s="6">
        <v>53803.71</v>
      </c>
      <c r="K8261" s="5">
        <f t="shared" si="904"/>
        <v>968.46677999999997</v>
      </c>
      <c r="L8261" s="7">
        <v>1.08</v>
      </c>
      <c r="M8261" s="7">
        <v>2422</v>
      </c>
      <c r="N8261" s="3">
        <v>45428</v>
      </c>
      <c r="O8261" s="4" t="str">
        <f t="shared" si="905"/>
        <v>2024-05</v>
      </c>
      <c r="P8261" s="4" t="str">
        <f t="shared" si="906"/>
        <v>05</v>
      </c>
      <c r="Q8261" s="4" t="str">
        <f t="shared" si="907"/>
        <v>May</v>
      </c>
      <c r="R8261" s="30" t="str">
        <f t="shared" si="908"/>
        <v>16</v>
      </c>
      <c r="W8261" t="str">
        <f t="shared" si="909"/>
        <v>ok</v>
      </c>
    </row>
    <row r="8262" spans="1:23" x14ac:dyDescent="0.3">
      <c r="A8262" t="s">
        <v>8304</v>
      </c>
      <c r="B8262" t="s">
        <v>36</v>
      </c>
      <c r="C8262" t="s">
        <v>18</v>
      </c>
      <c r="D8262" t="s">
        <v>37</v>
      </c>
      <c r="E8262" t="s">
        <v>14</v>
      </c>
      <c r="F8262" t="s">
        <v>15</v>
      </c>
      <c r="G8262" s="5">
        <v>15247.85</v>
      </c>
      <c r="H8262" s="5">
        <f t="shared" si="903"/>
        <v>274.46129999999999</v>
      </c>
      <c r="I8262" s="6">
        <v>2</v>
      </c>
      <c r="J8262" s="6">
        <v>30495.7</v>
      </c>
      <c r="K8262" s="5">
        <f t="shared" si="904"/>
        <v>548.92259999999999</v>
      </c>
      <c r="L8262" s="7">
        <v>1.5</v>
      </c>
      <c r="M8262" s="7">
        <v>3734</v>
      </c>
      <c r="N8262" s="3">
        <v>45494</v>
      </c>
      <c r="O8262" s="4" t="str">
        <f t="shared" si="905"/>
        <v>2024-07</v>
      </c>
      <c r="P8262" s="4" t="str">
        <f t="shared" si="906"/>
        <v>07</v>
      </c>
      <c r="Q8262" s="4" t="str">
        <f t="shared" si="907"/>
        <v>July</v>
      </c>
      <c r="R8262" s="30" t="str">
        <f t="shared" si="908"/>
        <v>21</v>
      </c>
      <c r="W8262" t="str">
        <f t="shared" si="909"/>
        <v>ok</v>
      </c>
    </row>
    <row r="8263" spans="1:23" x14ac:dyDescent="0.3">
      <c r="A8263" t="s">
        <v>8305</v>
      </c>
      <c r="B8263" t="s">
        <v>47</v>
      </c>
      <c r="C8263" t="s">
        <v>12</v>
      </c>
      <c r="D8263" t="s">
        <v>48</v>
      </c>
      <c r="E8263" t="s">
        <v>45</v>
      </c>
      <c r="F8263" t="s">
        <v>38</v>
      </c>
      <c r="G8263" s="5">
        <v>14297.18</v>
      </c>
      <c r="H8263" s="5">
        <f t="shared" si="903"/>
        <v>257.34924000000001</v>
      </c>
      <c r="I8263" s="6">
        <v>3</v>
      </c>
      <c r="J8263" s="6">
        <v>42891.54</v>
      </c>
      <c r="K8263" s="5">
        <f t="shared" si="904"/>
        <v>772.04772000000003</v>
      </c>
      <c r="L8263" s="7">
        <v>2.95</v>
      </c>
      <c r="M8263" s="7">
        <v>1767</v>
      </c>
      <c r="N8263" s="3">
        <v>45403</v>
      </c>
      <c r="O8263" s="4" t="str">
        <f t="shared" si="905"/>
        <v>2024-04</v>
      </c>
      <c r="P8263" s="4" t="str">
        <f t="shared" si="906"/>
        <v>04</v>
      </c>
      <c r="Q8263" s="4" t="str">
        <f t="shared" si="907"/>
        <v>April</v>
      </c>
      <c r="R8263" s="30" t="str">
        <f t="shared" si="908"/>
        <v>21</v>
      </c>
      <c r="W8263" t="str">
        <f t="shared" si="909"/>
        <v>ok</v>
      </c>
    </row>
    <row r="8264" spans="1:23" x14ac:dyDescent="0.3">
      <c r="A8264" t="s">
        <v>8306</v>
      </c>
      <c r="B8264" t="s">
        <v>11</v>
      </c>
      <c r="C8264" t="s">
        <v>12</v>
      </c>
      <c r="D8264" t="s">
        <v>13</v>
      </c>
      <c r="E8264" t="s">
        <v>20</v>
      </c>
      <c r="F8264" t="s">
        <v>31</v>
      </c>
      <c r="G8264" s="5">
        <v>7794.13</v>
      </c>
      <c r="H8264" s="5">
        <f t="shared" si="903"/>
        <v>140.29434000000001</v>
      </c>
      <c r="I8264" s="6">
        <v>2</v>
      </c>
      <c r="J8264" s="6">
        <v>15588.26</v>
      </c>
      <c r="K8264" s="5">
        <f t="shared" si="904"/>
        <v>280.58868000000001</v>
      </c>
      <c r="L8264" s="7">
        <v>1.84</v>
      </c>
      <c r="M8264" s="7">
        <v>1950</v>
      </c>
      <c r="N8264" s="3">
        <v>45348</v>
      </c>
      <c r="O8264" s="4" t="str">
        <f t="shared" si="905"/>
        <v>2024-02</v>
      </c>
      <c r="P8264" s="4" t="str">
        <f t="shared" si="906"/>
        <v>02</v>
      </c>
      <c r="Q8264" s="4" t="str">
        <f t="shared" si="907"/>
        <v>February</v>
      </c>
      <c r="R8264" s="30" t="str">
        <f t="shared" si="908"/>
        <v>26</v>
      </c>
      <c r="W8264" t="str">
        <f t="shared" si="909"/>
        <v>ok</v>
      </c>
    </row>
    <row r="8265" spans="1:23" x14ac:dyDescent="0.3">
      <c r="A8265" t="s">
        <v>8307</v>
      </c>
      <c r="B8265" t="s">
        <v>41</v>
      </c>
      <c r="C8265" t="s">
        <v>42</v>
      </c>
      <c r="D8265" t="s">
        <v>43</v>
      </c>
      <c r="E8265" t="s">
        <v>20</v>
      </c>
      <c r="F8265" t="s">
        <v>15</v>
      </c>
      <c r="G8265" s="5">
        <v>17152.78</v>
      </c>
      <c r="H8265" s="5">
        <f t="shared" si="903"/>
        <v>308.75003999999996</v>
      </c>
      <c r="I8265" s="6">
        <v>4</v>
      </c>
      <c r="J8265" s="6">
        <v>68611.12</v>
      </c>
      <c r="K8265" s="5">
        <f t="shared" si="904"/>
        <v>1235.0001599999998</v>
      </c>
      <c r="L8265" s="7">
        <v>4.09</v>
      </c>
      <c r="M8265" s="7">
        <v>2007</v>
      </c>
      <c r="N8265" s="3">
        <v>45570</v>
      </c>
      <c r="O8265" s="4" t="str">
        <f t="shared" si="905"/>
        <v>2024-10</v>
      </c>
      <c r="P8265" s="4" t="str">
        <f t="shared" si="906"/>
        <v>10</v>
      </c>
      <c r="Q8265" s="4" t="str">
        <f t="shared" si="907"/>
        <v>October</v>
      </c>
      <c r="R8265" s="30" t="str">
        <f t="shared" si="908"/>
        <v>05</v>
      </c>
      <c r="W8265" t="str">
        <f t="shared" si="909"/>
        <v>ok</v>
      </c>
    </row>
    <row r="8266" spans="1:23" x14ac:dyDescent="0.3">
      <c r="A8266" t="s">
        <v>8308</v>
      </c>
      <c r="B8266" t="s">
        <v>33</v>
      </c>
      <c r="C8266" t="s">
        <v>12</v>
      </c>
      <c r="D8266" t="s">
        <v>34</v>
      </c>
      <c r="E8266" t="s">
        <v>20</v>
      </c>
      <c r="F8266" t="s">
        <v>60</v>
      </c>
      <c r="G8266" s="5">
        <v>19064.169999999998</v>
      </c>
      <c r="H8266" s="5">
        <f t="shared" si="903"/>
        <v>343.15505999999993</v>
      </c>
      <c r="I8266" s="6">
        <v>1</v>
      </c>
      <c r="J8266" s="6">
        <v>19064.169999999998</v>
      </c>
      <c r="K8266" s="5">
        <f t="shared" si="904"/>
        <v>343.15505999999993</v>
      </c>
      <c r="L8266" s="7">
        <v>3.51</v>
      </c>
      <c r="M8266" s="7">
        <v>2219</v>
      </c>
      <c r="N8266" s="3">
        <v>45578</v>
      </c>
      <c r="O8266" s="4" t="str">
        <f t="shared" si="905"/>
        <v>2024-10</v>
      </c>
      <c r="P8266" s="4" t="str">
        <f t="shared" si="906"/>
        <v>10</v>
      </c>
      <c r="Q8266" s="4" t="str">
        <f t="shared" si="907"/>
        <v>October</v>
      </c>
      <c r="R8266" s="30" t="str">
        <f t="shared" si="908"/>
        <v>13</v>
      </c>
      <c r="W8266" t="str">
        <f t="shared" si="909"/>
        <v>ok</v>
      </c>
    </row>
    <row r="8267" spans="1:23" x14ac:dyDescent="0.3">
      <c r="A8267" t="s">
        <v>8309</v>
      </c>
      <c r="B8267" t="s">
        <v>17</v>
      </c>
      <c r="C8267" t="s">
        <v>18</v>
      </c>
      <c r="D8267" t="s">
        <v>19</v>
      </c>
      <c r="E8267" t="s">
        <v>14</v>
      </c>
      <c r="F8267" t="s">
        <v>26</v>
      </c>
      <c r="G8267" s="5">
        <v>1930.24</v>
      </c>
      <c r="H8267" s="5">
        <f t="shared" si="903"/>
        <v>34.744319999999995</v>
      </c>
      <c r="I8267" s="6">
        <v>2</v>
      </c>
      <c r="J8267" s="6">
        <v>3860.48</v>
      </c>
      <c r="K8267" s="5">
        <f t="shared" si="904"/>
        <v>69.48863999999999</v>
      </c>
      <c r="L8267" s="7">
        <v>1.37</v>
      </c>
      <c r="M8267" s="7">
        <v>1600</v>
      </c>
      <c r="N8267" s="3">
        <v>45570</v>
      </c>
      <c r="O8267" s="4" t="str">
        <f t="shared" si="905"/>
        <v>2024-10</v>
      </c>
      <c r="P8267" s="4" t="str">
        <f t="shared" si="906"/>
        <v>10</v>
      </c>
      <c r="Q8267" s="4" t="str">
        <f t="shared" si="907"/>
        <v>October</v>
      </c>
      <c r="R8267" s="30" t="str">
        <f t="shared" si="908"/>
        <v>05</v>
      </c>
      <c r="W8267" t="str">
        <f t="shared" si="909"/>
        <v>ok</v>
      </c>
    </row>
    <row r="8268" spans="1:23" x14ac:dyDescent="0.3">
      <c r="A8268" t="s">
        <v>8310</v>
      </c>
      <c r="B8268" t="s">
        <v>11</v>
      </c>
      <c r="C8268" t="s">
        <v>12</v>
      </c>
      <c r="D8268" t="s">
        <v>13</v>
      </c>
      <c r="E8268" t="s">
        <v>20</v>
      </c>
      <c r="F8268" t="s">
        <v>15</v>
      </c>
      <c r="G8268" s="5">
        <v>9691.2900000000009</v>
      </c>
      <c r="H8268" s="5">
        <f t="shared" si="903"/>
        <v>174.44322</v>
      </c>
      <c r="I8268" s="6">
        <v>2</v>
      </c>
      <c r="J8268" s="6">
        <v>19382.580000000002</v>
      </c>
      <c r="K8268" s="5">
        <f t="shared" si="904"/>
        <v>348.88643999999999</v>
      </c>
      <c r="L8268" s="7">
        <v>2.15</v>
      </c>
      <c r="M8268" s="7">
        <v>4797</v>
      </c>
      <c r="N8268" s="3">
        <v>45651</v>
      </c>
      <c r="O8268" s="4" t="str">
        <f t="shared" si="905"/>
        <v>2024-12</v>
      </c>
      <c r="P8268" s="4" t="str">
        <f t="shared" si="906"/>
        <v>12</v>
      </c>
      <c r="Q8268" s="4" t="str">
        <f t="shared" si="907"/>
        <v>December</v>
      </c>
      <c r="R8268" s="30" t="str">
        <f t="shared" si="908"/>
        <v>25</v>
      </c>
      <c r="W8268" t="str">
        <f t="shared" si="909"/>
        <v>ok</v>
      </c>
    </row>
    <row r="8269" spans="1:23" x14ac:dyDescent="0.3">
      <c r="A8269" t="s">
        <v>8311</v>
      </c>
      <c r="B8269" t="s">
        <v>51</v>
      </c>
      <c r="C8269" t="s">
        <v>29</v>
      </c>
      <c r="D8269" t="s">
        <v>52</v>
      </c>
      <c r="E8269" t="s">
        <v>45</v>
      </c>
      <c r="F8269" t="s">
        <v>21</v>
      </c>
      <c r="G8269" s="5">
        <v>9280.6</v>
      </c>
      <c r="H8269" s="5">
        <f t="shared" si="903"/>
        <v>167.05079999999998</v>
      </c>
      <c r="I8269" s="6">
        <v>4</v>
      </c>
      <c r="J8269" s="6">
        <v>37122.400000000001</v>
      </c>
      <c r="K8269" s="5">
        <f t="shared" si="904"/>
        <v>668.20319999999992</v>
      </c>
      <c r="L8269" s="7">
        <v>1.22</v>
      </c>
      <c r="M8269" s="7">
        <v>968</v>
      </c>
      <c r="N8269" s="3">
        <v>45480</v>
      </c>
      <c r="O8269" s="4" t="str">
        <f t="shared" si="905"/>
        <v>2024-07</v>
      </c>
      <c r="P8269" s="4" t="str">
        <f t="shared" si="906"/>
        <v>07</v>
      </c>
      <c r="Q8269" s="4" t="str">
        <f t="shared" si="907"/>
        <v>July</v>
      </c>
      <c r="R8269" s="30" t="str">
        <f t="shared" si="908"/>
        <v>07</v>
      </c>
      <c r="W8269" t="str">
        <f t="shared" si="909"/>
        <v>ok</v>
      </c>
    </row>
    <row r="8270" spans="1:23" x14ac:dyDescent="0.3">
      <c r="A8270" t="s">
        <v>8312</v>
      </c>
      <c r="B8270" t="s">
        <v>36</v>
      </c>
      <c r="C8270" t="s">
        <v>18</v>
      </c>
      <c r="D8270" t="s">
        <v>37</v>
      </c>
      <c r="E8270" t="s">
        <v>20</v>
      </c>
      <c r="F8270" t="s">
        <v>26</v>
      </c>
      <c r="G8270" s="5">
        <v>19589.04</v>
      </c>
      <c r="H8270" s="5">
        <f t="shared" si="903"/>
        <v>352.60271999999998</v>
      </c>
      <c r="I8270" s="6">
        <v>1</v>
      </c>
      <c r="J8270" s="6">
        <v>19589.04</v>
      </c>
      <c r="K8270" s="5">
        <f t="shared" si="904"/>
        <v>352.60271999999998</v>
      </c>
      <c r="L8270" s="7">
        <v>2.46</v>
      </c>
      <c r="M8270" s="7">
        <v>562</v>
      </c>
      <c r="N8270" s="3">
        <v>45584</v>
      </c>
      <c r="O8270" s="4" t="str">
        <f t="shared" si="905"/>
        <v>2024-10</v>
      </c>
      <c r="P8270" s="4" t="str">
        <f t="shared" si="906"/>
        <v>10</v>
      </c>
      <c r="Q8270" s="4" t="str">
        <f t="shared" si="907"/>
        <v>October</v>
      </c>
      <c r="R8270" s="30" t="str">
        <f t="shared" si="908"/>
        <v>19</v>
      </c>
      <c r="W8270" t="str">
        <f t="shared" si="909"/>
        <v>ok</v>
      </c>
    </row>
    <row r="8271" spans="1:23" x14ac:dyDescent="0.3">
      <c r="A8271" t="s">
        <v>8313</v>
      </c>
      <c r="B8271" t="s">
        <v>28</v>
      </c>
      <c r="C8271" t="s">
        <v>29</v>
      </c>
      <c r="D8271" t="s">
        <v>30</v>
      </c>
      <c r="E8271" t="s">
        <v>20</v>
      </c>
      <c r="F8271" t="s">
        <v>60</v>
      </c>
      <c r="G8271" s="5">
        <v>297.64999999999998</v>
      </c>
      <c r="H8271" s="5">
        <f t="shared" si="903"/>
        <v>5.3576999999999995</v>
      </c>
      <c r="I8271" s="6">
        <v>2</v>
      </c>
      <c r="J8271" s="6">
        <v>595.29999999999995</v>
      </c>
      <c r="K8271" s="5">
        <f t="shared" si="904"/>
        <v>10.715399999999999</v>
      </c>
      <c r="L8271" s="7">
        <v>2.23</v>
      </c>
      <c r="M8271" s="7">
        <v>1123</v>
      </c>
      <c r="N8271" s="3">
        <v>45517</v>
      </c>
      <c r="O8271" s="4" t="str">
        <f t="shared" si="905"/>
        <v>2024-08</v>
      </c>
      <c r="P8271" s="4" t="str">
        <f t="shared" si="906"/>
        <v>08</v>
      </c>
      <c r="Q8271" s="4" t="str">
        <f t="shared" si="907"/>
        <v>August</v>
      </c>
      <c r="R8271" s="30" t="str">
        <f t="shared" si="908"/>
        <v>13</v>
      </c>
      <c r="W8271" t="str">
        <f t="shared" si="909"/>
        <v>ok</v>
      </c>
    </row>
    <row r="8272" spans="1:23" x14ac:dyDescent="0.3">
      <c r="A8272" t="s">
        <v>8314</v>
      </c>
      <c r="B8272" t="s">
        <v>17</v>
      </c>
      <c r="C8272" t="s">
        <v>18</v>
      </c>
      <c r="D8272" t="s">
        <v>19</v>
      </c>
      <c r="E8272" t="s">
        <v>14</v>
      </c>
      <c r="F8272" t="s">
        <v>60</v>
      </c>
      <c r="G8272" s="5">
        <v>11471.12</v>
      </c>
      <c r="H8272" s="5">
        <f t="shared" si="903"/>
        <v>206.48016000000001</v>
      </c>
      <c r="I8272" s="6">
        <v>1</v>
      </c>
      <c r="J8272" s="6">
        <v>11471.12</v>
      </c>
      <c r="K8272" s="5">
        <f t="shared" si="904"/>
        <v>206.48016000000001</v>
      </c>
      <c r="L8272" s="7">
        <v>3.4</v>
      </c>
      <c r="M8272" s="7">
        <v>3854</v>
      </c>
      <c r="N8272" s="3">
        <v>45537</v>
      </c>
      <c r="O8272" s="4" t="str">
        <f t="shared" si="905"/>
        <v>2024-09</v>
      </c>
      <c r="P8272" s="4" t="str">
        <f t="shared" si="906"/>
        <v>09</v>
      </c>
      <c r="Q8272" s="4" t="str">
        <f t="shared" si="907"/>
        <v>September</v>
      </c>
      <c r="R8272" s="30" t="str">
        <f t="shared" si="908"/>
        <v>02</v>
      </c>
      <c r="W8272" t="str">
        <f t="shared" si="909"/>
        <v>ok</v>
      </c>
    </row>
    <row r="8273" spans="1:23" x14ac:dyDescent="0.3">
      <c r="A8273" t="s">
        <v>8315</v>
      </c>
      <c r="B8273" t="s">
        <v>33</v>
      </c>
      <c r="C8273" t="s">
        <v>12</v>
      </c>
      <c r="D8273" t="s">
        <v>34</v>
      </c>
      <c r="E8273" t="s">
        <v>45</v>
      </c>
      <c r="F8273" t="s">
        <v>21</v>
      </c>
      <c r="G8273" s="5">
        <v>16927.41</v>
      </c>
      <c r="H8273" s="5">
        <f t="shared" si="903"/>
        <v>304.69337999999999</v>
      </c>
      <c r="I8273" s="6">
        <v>4</v>
      </c>
      <c r="J8273" s="6">
        <v>67709.64</v>
      </c>
      <c r="K8273" s="5">
        <f t="shared" si="904"/>
        <v>1218.77352</v>
      </c>
      <c r="L8273" s="7">
        <v>4.9800000000000004</v>
      </c>
      <c r="M8273" s="7">
        <v>2592</v>
      </c>
      <c r="N8273" s="3">
        <v>45446</v>
      </c>
      <c r="O8273" s="4" t="str">
        <f t="shared" si="905"/>
        <v>2024-06</v>
      </c>
      <c r="P8273" s="4" t="str">
        <f t="shared" si="906"/>
        <v>06</v>
      </c>
      <c r="Q8273" s="4" t="str">
        <f t="shared" si="907"/>
        <v>June</v>
      </c>
      <c r="R8273" s="30" t="str">
        <f t="shared" si="908"/>
        <v>03</v>
      </c>
      <c r="W8273" t="str">
        <f t="shared" si="909"/>
        <v>ok</v>
      </c>
    </row>
    <row r="8274" spans="1:23" x14ac:dyDescent="0.3">
      <c r="A8274" t="s">
        <v>8316</v>
      </c>
      <c r="B8274" t="s">
        <v>63</v>
      </c>
      <c r="C8274" t="s">
        <v>18</v>
      </c>
      <c r="D8274" t="s">
        <v>64</v>
      </c>
      <c r="E8274" t="s">
        <v>20</v>
      </c>
      <c r="F8274" t="s">
        <v>15</v>
      </c>
      <c r="G8274" s="5">
        <v>4099.17</v>
      </c>
      <c r="H8274" s="5">
        <f t="shared" si="903"/>
        <v>73.785060000000001</v>
      </c>
      <c r="I8274" s="6">
        <v>2</v>
      </c>
      <c r="J8274" s="6">
        <v>8198.34</v>
      </c>
      <c r="K8274" s="5">
        <f t="shared" si="904"/>
        <v>147.57012</v>
      </c>
      <c r="L8274" s="7">
        <v>4.5</v>
      </c>
      <c r="M8274" s="7">
        <v>3141</v>
      </c>
      <c r="N8274" s="3">
        <v>45444</v>
      </c>
      <c r="O8274" s="4" t="str">
        <f t="shared" si="905"/>
        <v>2024-06</v>
      </c>
      <c r="P8274" s="4" t="str">
        <f t="shared" si="906"/>
        <v>06</v>
      </c>
      <c r="Q8274" s="4" t="str">
        <f t="shared" si="907"/>
        <v>June</v>
      </c>
      <c r="R8274" s="30" t="str">
        <f t="shared" si="908"/>
        <v>01</v>
      </c>
      <c r="W8274" t="str">
        <f t="shared" si="909"/>
        <v>ok</v>
      </c>
    </row>
    <row r="8275" spans="1:23" x14ac:dyDescent="0.3">
      <c r="A8275" t="s">
        <v>8317</v>
      </c>
      <c r="B8275" t="s">
        <v>36</v>
      </c>
      <c r="C8275" t="s">
        <v>18</v>
      </c>
      <c r="D8275" t="s">
        <v>37</v>
      </c>
      <c r="E8275" t="s">
        <v>45</v>
      </c>
      <c r="F8275" t="s">
        <v>21</v>
      </c>
      <c r="G8275" s="5">
        <v>497.28</v>
      </c>
      <c r="H8275" s="5">
        <f t="shared" si="903"/>
        <v>8.951039999999999</v>
      </c>
      <c r="I8275" s="6">
        <v>2</v>
      </c>
      <c r="J8275" s="6">
        <v>994.56</v>
      </c>
      <c r="K8275" s="5">
        <f t="shared" si="904"/>
        <v>17.902079999999998</v>
      </c>
      <c r="L8275" s="7">
        <v>2.65</v>
      </c>
      <c r="M8275" s="7">
        <v>2076</v>
      </c>
      <c r="N8275" s="3">
        <v>45590</v>
      </c>
      <c r="O8275" s="4" t="str">
        <f t="shared" si="905"/>
        <v>2024-10</v>
      </c>
      <c r="P8275" s="4" t="str">
        <f t="shared" si="906"/>
        <v>10</v>
      </c>
      <c r="Q8275" s="4" t="str">
        <f t="shared" si="907"/>
        <v>October</v>
      </c>
      <c r="R8275" s="30" t="str">
        <f t="shared" si="908"/>
        <v>25</v>
      </c>
      <c r="W8275" t="str">
        <f t="shared" si="909"/>
        <v>ok</v>
      </c>
    </row>
    <row r="8276" spans="1:23" x14ac:dyDescent="0.3">
      <c r="A8276" t="s">
        <v>8318</v>
      </c>
      <c r="B8276" t="s">
        <v>11</v>
      </c>
      <c r="C8276" t="s">
        <v>12</v>
      </c>
      <c r="D8276" t="s">
        <v>13</v>
      </c>
      <c r="E8276" t="s">
        <v>45</v>
      </c>
      <c r="F8276" t="s">
        <v>15</v>
      </c>
      <c r="G8276" s="5">
        <v>7583.29</v>
      </c>
      <c r="H8276" s="5">
        <f t="shared" si="903"/>
        <v>136.49921999999998</v>
      </c>
      <c r="I8276" s="6">
        <v>5</v>
      </c>
      <c r="J8276" s="6">
        <v>37916.449999999997</v>
      </c>
      <c r="K8276" s="5">
        <f t="shared" si="904"/>
        <v>682.49609999999984</v>
      </c>
      <c r="L8276" s="7">
        <v>2.12</v>
      </c>
      <c r="M8276" s="7">
        <v>1164</v>
      </c>
      <c r="N8276" s="3">
        <v>45446</v>
      </c>
      <c r="O8276" s="4" t="str">
        <f t="shared" si="905"/>
        <v>2024-06</v>
      </c>
      <c r="P8276" s="4" t="str">
        <f t="shared" si="906"/>
        <v>06</v>
      </c>
      <c r="Q8276" s="4" t="str">
        <f t="shared" si="907"/>
        <v>June</v>
      </c>
      <c r="R8276" s="30" t="str">
        <f t="shared" si="908"/>
        <v>03</v>
      </c>
      <c r="W8276" t="str">
        <f t="shared" si="909"/>
        <v>ok</v>
      </c>
    </row>
    <row r="8277" spans="1:23" x14ac:dyDescent="0.3">
      <c r="A8277" t="s">
        <v>8319</v>
      </c>
      <c r="B8277" t="s">
        <v>28</v>
      </c>
      <c r="C8277" t="s">
        <v>29</v>
      </c>
      <c r="D8277" t="s">
        <v>30</v>
      </c>
      <c r="E8277" t="s">
        <v>45</v>
      </c>
      <c r="F8277" t="s">
        <v>21</v>
      </c>
      <c r="G8277" s="5">
        <v>5210.26</v>
      </c>
      <c r="H8277" s="5">
        <f t="shared" si="903"/>
        <v>93.784679999999994</v>
      </c>
      <c r="I8277" s="6">
        <v>4</v>
      </c>
      <c r="J8277" s="6">
        <v>20841.04</v>
      </c>
      <c r="K8277" s="5">
        <f t="shared" si="904"/>
        <v>375.13871999999998</v>
      </c>
      <c r="L8277" s="7">
        <v>3.77</v>
      </c>
      <c r="M8277" s="7">
        <v>854</v>
      </c>
      <c r="N8277" s="3">
        <v>45330</v>
      </c>
      <c r="O8277" s="4" t="str">
        <f t="shared" si="905"/>
        <v>2024-02</v>
      </c>
      <c r="P8277" s="4" t="str">
        <f t="shared" si="906"/>
        <v>02</v>
      </c>
      <c r="Q8277" s="4" t="str">
        <f t="shared" si="907"/>
        <v>February</v>
      </c>
      <c r="R8277" s="30" t="str">
        <f t="shared" si="908"/>
        <v>08</v>
      </c>
      <c r="W8277" t="str">
        <f t="shared" si="909"/>
        <v>ok</v>
      </c>
    </row>
    <row r="8278" spans="1:23" x14ac:dyDescent="0.3">
      <c r="A8278" t="s">
        <v>8320</v>
      </c>
      <c r="B8278" t="s">
        <v>36</v>
      </c>
      <c r="C8278" t="s">
        <v>18</v>
      </c>
      <c r="D8278" t="s">
        <v>37</v>
      </c>
      <c r="E8278" t="s">
        <v>20</v>
      </c>
      <c r="F8278" t="s">
        <v>15</v>
      </c>
      <c r="G8278" s="5">
        <v>11192.51</v>
      </c>
      <c r="H8278" s="5">
        <f t="shared" si="903"/>
        <v>201.46517999999998</v>
      </c>
      <c r="I8278" s="6">
        <v>2</v>
      </c>
      <c r="J8278" s="6">
        <v>22385.02</v>
      </c>
      <c r="K8278" s="5">
        <f t="shared" si="904"/>
        <v>402.93035999999995</v>
      </c>
      <c r="L8278" s="7">
        <v>4.9800000000000004</v>
      </c>
      <c r="M8278" s="7">
        <v>3664</v>
      </c>
      <c r="N8278" s="3">
        <v>45622</v>
      </c>
      <c r="O8278" s="4" t="str">
        <f t="shared" si="905"/>
        <v>2024-11</v>
      </c>
      <c r="P8278" s="4" t="str">
        <f t="shared" si="906"/>
        <v>11</v>
      </c>
      <c r="Q8278" s="4" t="str">
        <f t="shared" si="907"/>
        <v>November</v>
      </c>
      <c r="R8278" s="30" t="str">
        <f t="shared" si="908"/>
        <v>26</v>
      </c>
      <c r="W8278" t="str">
        <f t="shared" si="909"/>
        <v>ok</v>
      </c>
    </row>
    <row r="8279" spans="1:23" x14ac:dyDescent="0.3">
      <c r="A8279" t="s">
        <v>8321</v>
      </c>
      <c r="B8279" t="s">
        <v>33</v>
      </c>
      <c r="C8279" t="s">
        <v>12</v>
      </c>
      <c r="D8279" t="s">
        <v>34</v>
      </c>
      <c r="E8279" t="s">
        <v>14</v>
      </c>
      <c r="F8279" t="s">
        <v>15</v>
      </c>
      <c r="G8279" s="5">
        <v>3113.73</v>
      </c>
      <c r="H8279" s="5">
        <f t="shared" si="903"/>
        <v>56.047139999999999</v>
      </c>
      <c r="I8279" s="6">
        <v>3</v>
      </c>
      <c r="J8279" s="6">
        <v>9341.19</v>
      </c>
      <c r="K8279" s="5">
        <f t="shared" si="904"/>
        <v>168.14141999999998</v>
      </c>
      <c r="L8279" s="7">
        <v>4.83</v>
      </c>
      <c r="M8279" s="7">
        <v>2809</v>
      </c>
      <c r="N8279" s="3">
        <v>45531</v>
      </c>
      <c r="O8279" s="4" t="str">
        <f t="shared" si="905"/>
        <v>2024-08</v>
      </c>
      <c r="P8279" s="4" t="str">
        <f t="shared" si="906"/>
        <v>08</v>
      </c>
      <c r="Q8279" s="4" t="str">
        <f t="shared" si="907"/>
        <v>August</v>
      </c>
      <c r="R8279" s="30" t="str">
        <f t="shared" si="908"/>
        <v>27</v>
      </c>
      <c r="W8279" t="str">
        <f t="shared" si="909"/>
        <v>ok</v>
      </c>
    </row>
    <row r="8280" spans="1:23" x14ac:dyDescent="0.3">
      <c r="A8280" t="s">
        <v>8322</v>
      </c>
      <c r="B8280" t="s">
        <v>63</v>
      </c>
      <c r="C8280" t="s">
        <v>18</v>
      </c>
      <c r="D8280" t="s">
        <v>64</v>
      </c>
      <c r="E8280" t="s">
        <v>20</v>
      </c>
      <c r="F8280" t="s">
        <v>31</v>
      </c>
      <c r="G8280" s="5">
        <v>676.79</v>
      </c>
      <c r="H8280" s="5">
        <f t="shared" si="903"/>
        <v>12.182219999999999</v>
      </c>
      <c r="I8280" s="6">
        <v>4</v>
      </c>
      <c r="J8280" s="6">
        <v>2707.16</v>
      </c>
      <c r="K8280" s="5">
        <f t="shared" si="904"/>
        <v>48.728879999999997</v>
      </c>
      <c r="L8280" s="7">
        <v>4.38</v>
      </c>
      <c r="M8280" s="7">
        <v>706</v>
      </c>
      <c r="N8280" s="3">
        <v>45340</v>
      </c>
      <c r="O8280" s="4" t="str">
        <f t="shared" si="905"/>
        <v>2024-02</v>
      </c>
      <c r="P8280" s="4" t="str">
        <f t="shared" si="906"/>
        <v>02</v>
      </c>
      <c r="Q8280" s="4" t="str">
        <f t="shared" si="907"/>
        <v>February</v>
      </c>
      <c r="R8280" s="30" t="str">
        <f t="shared" si="908"/>
        <v>18</v>
      </c>
      <c r="W8280" t="str">
        <f t="shared" si="909"/>
        <v>ok</v>
      </c>
    </row>
    <row r="8281" spans="1:23" x14ac:dyDescent="0.3">
      <c r="A8281" t="s">
        <v>8323</v>
      </c>
      <c r="B8281" t="s">
        <v>28</v>
      </c>
      <c r="C8281" t="s">
        <v>29</v>
      </c>
      <c r="D8281" t="s">
        <v>30</v>
      </c>
      <c r="E8281" t="s">
        <v>20</v>
      </c>
      <c r="F8281" t="s">
        <v>60</v>
      </c>
      <c r="G8281" s="5">
        <v>19732.36</v>
      </c>
      <c r="H8281" s="5">
        <f t="shared" si="903"/>
        <v>355.18248</v>
      </c>
      <c r="I8281" s="6">
        <v>3</v>
      </c>
      <c r="J8281" s="6">
        <v>59197.08</v>
      </c>
      <c r="K8281" s="5">
        <f t="shared" si="904"/>
        <v>1065.5474400000001</v>
      </c>
      <c r="L8281" s="7">
        <v>3.49</v>
      </c>
      <c r="M8281" s="7">
        <v>265</v>
      </c>
      <c r="N8281" s="3">
        <v>45309</v>
      </c>
      <c r="O8281" s="4" t="str">
        <f t="shared" si="905"/>
        <v>2024-01</v>
      </c>
      <c r="P8281" s="4" t="str">
        <f t="shared" si="906"/>
        <v>01</v>
      </c>
      <c r="Q8281" s="4" t="str">
        <f t="shared" si="907"/>
        <v>January</v>
      </c>
      <c r="R8281" s="30" t="str">
        <f t="shared" si="908"/>
        <v>18</v>
      </c>
      <c r="W8281" t="str">
        <f t="shared" si="909"/>
        <v>ok</v>
      </c>
    </row>
    <row r="8282" spans="1:23" x14ac:dyDescent="0.3">
      <c r="A8282" t="s">
        <v>8324</v>
      </c>
      <c r="B8282" t="s">
        <v>47</v>
      </c>
      <c r="C8282" t="s">
        <v>12</v>
      </c>
      <c r="D8282" t="s">
        <v>48</v>
      </c>
      <c r="E8282" t="s">
        <v>20</v>
      </c>
      <c r="F8282" t="s">
        <v>21</v>
      </c>
      <c r="G8282" s="5">
        <v>15504.34</v>
      </c>
      <c r="H8282" s="5">
        <f t="shared" si="903"/>
        <v>279.07811999999996</v>
      </c>
      <c r="I8282" s="6">
        <v>1</v>
      </c>
      <c r="J8282" s="6">
        <v>15504.34</v>
      </c>
      <c r="K8282" s="5">
        <f t="shared" si="904"/>
        <v>279.07811999999996</v>
      </c>
      <c r="L8282" s="7">
        <v>3.21</v>
      </c>
      <c r="M8282" s="7">
        <v>4914</v>
      </c>
      <c r="N8282" s="3">
        <v>45403</v>
      </c>
      <c r="O8282" s="4" t="str">
        <f t="shared" si="905"/>
        <v>2024-04</v>
      </c>
      <c r="P8282" s="4" t="str">
        <f t="shared" si="906"/>
        <v>04</v>
      </c>
      <c r="Q8282" s="4" t="str">
        <f t="shared" si="907"/>
        <v>April</v>
      </c>
      <c r="R8282" s="30" t="str">
        <f t="shared" si="908"/>
        <v>21</v>
      </c>
      <c r="W8282" t="str">
        <f t="shared" si="909"/>
        <v>ok</v>
      </c>
    </row>
    <row r="8283" spans="1:23" x14ac:dyDescent="0.3">
      <c r="A8283" t="s">
        <v>8325</v>
      </c>
      <c r="B8283" t="s">
        <v>23</v>
      </c>
      <c r="C8283" t="s">
        <v>24</v>
      </c>
      <c r="D8283" t="s">
        <v>25</v>
      </c>
      <c r="E8283" t="s">
        <v>45</v>
      </c>
      <c r="F8283" t="s">
        <v>21</v>
      </c>
      <c r="G8283" s="5">
        <v>13946.59</v>
      </c>
      <c r="H8283" s="5">
        <f t="shared" si="903"/>
        <v>251.03861999999998</v>
      </c>
      <c r="I8283" s="6">
        <v>3</v>
      </c>
      <c r="J8283" s="6">
        <v>41839.769999999997</v>
      </c>
      <c r="K8283" s="5">
        <f t="shared" si="904"/>
        <v>753.11585999999988</v>
      </c>
      <c r="L8283" s="7">
        <v>3.64</v>
      </c>
      <c r="M8283" s="7">
        <v>4854</v>
      </c>
      <c r="N8283" s="3">
        <v>45588</v>
      </c>
      <c r="O8283" s="4" t="str">
        <f t="shared" si="905"/>
        <v>2024-10</v>
      </c>
      <c r="P8283" s="4" t="str">
        <f t="shared" si="906"/>
        <v>10</v>
      </c>
      <c r="Q8283" s="4" t="str">
        <f t="shared" si="907"/>
        <v>October</v>
      </c>
      <c r="R8283" s="30" t="str">
        <f t="shared" si="908"/>
        <v>23</v>
      </c>
      <c r="W8283" t="str">
        <f t="shared" si="909"/>
        <v>ok</v>
      </c>
    </row>
    <row r="8284" spans="1:23" x14ac:dyDescent="0.3">
      <c r="A8284" t="s">
        <v>8326</v>
      </c>
      <c r="B8284" t="s">
        <v>11</v>
      </c>
      <c r="C8284" t="s">
        <v>12</v>
      </c>
      <c r="D8284" t="s">
        <v>13</v>
      </c>
      <c r="E8284" t="s">
        <v>20</v>
      </c>
      <c r="F8284" t="s">
        <v>31</v>
      </c>
      <c r="G8284" s="5">
        <v>16475.509999999998</v>
      </c>
      <c r="H8284" s="5">
        <f t="shared" si="903"/>
        <v>296.55917999999997</v>
      </c>
      <c r="I8284" s="6">
        <v>2</v>
      </c>
      <c r="J8284" s="6">
        <v>32951.019999999997</v>
      </c>
      <c r="K8284" s="5">
        <f t="shared" si="904"/>
        <v>593.11835999999994</v>
      </c>
      <c r="L8284" s="7">
        <v>3.6</v>
      </c>
      <c r="M8284" s="7">
        <v>2954</v>
      </c>
      <c r="N8284" s="3">
        <v>45345</v>
      </c>
      <c r="O8284" s="4" t="str">
        <f t="shared" si="905"/>
        <v>2024-02</v>
      </c>
      <c r="P8284" s="4" t="str">
        <f t="shared" si="906"/>
        <v>02</v>
      </c>
      <c r="Q8284" s="4" t="str">
        <f t="shared" si="907"/>
        <v>February</v>
      </c>
      <c r="R8284" s="30" t="str">
        <f t="shared" si="908"/>
        <v>23</v>
      </c>
      <c r="W8284" t="str">
        <f t="shared" si="909"/>
        <v>ok</v>
      </c>
    </row>
    <row r="8285" spans="1:23" x14ac:dyDescent="0.3">
      <c r="A8285" t="s">
        <v>8327</v>
      </c>
      <c r="B8285" t="s">
        <v>17</v>
      </c>
      <c r="C8285" t="s">
        <v>18</v>
      </c>
      <c r="D8285" t="s">
        <v>19</v>
      </c>
      <c r="E8285" t="s">
        <v>45</v>
      </c>
      <c r="F8285" t="s">
        <v>60</v>
      </c>
      <c r="G8285" s="5">
        <v>15998.15</v>
      </c>
      <c r="H8285" s="5">
        <f t="shared" si="903"/>
        <v>287.96669999999995</v>
      </c>
      <c r="I8285" s="6">
        <v>5</v>
      </c>
      <c r="J8285" s="6">
        <v>79990.75</v>
      </c>
      <c r="K8285" s="5">
        <f t="shared" si="904"/>
        <v>1439.8334999999997</v>
      </c>
      <c r="L8285" s="7">
        <v>2.74</v>
      </c>
      <c r="M8285" s="7">
        <v>1158</v>
      </c>
      <c r="N8285" s="3">
        <v>45565</v>
      </c>
      <c r="O8285" s="4" t="str">
        <f t="shared" si="905"/>
        <v>2024-09</v>
      </c>
      <c r="P8285" s="4" t="str">
        <f t="shared" si="906"/>
        <v>09</v>
      </c>
      <c r="Q8285" s="4" t="str">
        <f t="shared" si="907"/>
        <v>September</v>
      </c>
      <c r="R8285" s="30" t="str">
        <f t="shared" si="908"/>
        <v>30</v>
      </c>
      <c r="W8285" t="str">
        <f t="shared" si="909"/>
        <v>ok</v>
      </c>
    </row>
    <row r="8286" spans="1:23" x14ac:dyDescent="0.3">
      <c r="A8286" t="s">
        <v>8328</v>
      </c>
      <c r="B8286" t="s">
        <v>33</v>
      </c>
      <c r="C8286" t="s">
        <v>12</v>
      </c>
      <c r="D8286" t="s">
        <v>34</v>
      </c>
      <c r="E8286" t="s">
        <v>45</v>
      </c>
      <c r="F8286" t="s">
        <v>31</v>
      </c>
      <c r="G8286" s="5">
        <v>17702.75</v>
      </c>
      <c r="H8286" s="5">
        <f t="shared" si="903"/>
        <v>318.64949999999999</v>
      </c>
      <c r="I8286" s="6">
        <v>1</v>
      </c>
      <c r="J8286" s="6">
        <v>17702.75</v>
      </c>
      <c r="K8286" s="5">
        <f t="shared" si="904"/>
        <v>318.64949999999999</v>
      </c>
      <c r="L8286" s="7">
        <v>4.78</v>
      </c>
      <c r="M8286" s="7">
        <v>4820</v>
      </c>
      <c r="N8286" s="3">
        <v>45470</v>
      </c>
      <c r="O8286" s="4" t="str">
        <f t="shared" si="905"/>
        <v>2024-06</v>
      </c>
      <c r="P8286" s="4" t="str">
        <f t="shared" si="906"/>
        <v>06</v>
      </c>
      <c r="Q8286" s="4" t="str">
        <f t="shared" si="907"/>
        <v>June</v>
      </c>
      <c r="R8286" s="30" t="str">
        <f t="shared" si="908"/>
        <v>27</v>
      </c>
      <c r="W8286" t="str">
        <f t="shared" si="909"/>
        <v>ok</v>
      </c>
    </row>
    <row r="8287" spans="1:23" x14ac:dyDescent="0.3">
      <c r="A8287" t="s">
        <v>8329</v>
      </c>
      <c r="B8287" t="s">
        <v>47</v>
      </c>
      <c r="C8287" t="s">
        <v>12</v>
      </c>
      <c r="D8287" t="s">
        <v>48</v>
      </c>
      <c r="E8287" t="s">
        <v>45</v>
      </c>
      <c r="F8287" t="s">
        <v>38</v>
      </c>
      <c r="G8287" s="5">
        <v>19334.349999999999</v>
      </c>
      <c r="H8287" s="5">
        <f t="shared" si="903"/>
        <v>348.01829999999995</v>
      </c>
      <c r="I8287" s="6">
        <v>1</v>
      </c>
      <c r="J8287" s="6">
        <v>19334.349999999999</v>
      </c>
      <c r="K8287" s="5">
        <f t="shared" si="904"/>
        <v>348.01829999999995</v>
      </c>
      <c r="L8287" s="7">
        <v>2.78</v>
      </c>
      <c r="M8287" s="7">
        <v>1024</v>
      </c>
      <c r="N8287" s="3">
        <v>45339</v>
      </c>
      <c r="O8287" s="4" t="str">
        <f t="shared" si="905"/>
        <v>2024-02</v>
      </c>
      <c r="P8287" s="4" t="str">
        <f t="shared" si="906"/>
        <v>02</v>
      </c>
      <c r="Q8287" s="4" t="str">
        <f t="shared" si="907"/>
        <v>February</v>
      </c>
      <c r="R8287" s="30" t="str">
        <f t="shared" si="908"/>
        <v>17</v>
      </c>
      <c r="W8287" t="str">
        <f t="shared" si="909"/>
        <v>ok</v>
      </c>
    </row>
    <row r="8288" spans="1:23" x14ac:dyDescent="0.3">
      <c r="A8288" t="s">
        <v>8330</v>
      </c>
      <c r="B8288" t="s">
        <v>33</v>
      </c>
      <c r="C8288" t="s">
        <v>12</v>
      </c>
      <c r="D8288" t="s">
        <v>34</v>
      </c>
      <c r="E8288" t="s">
        <v>14</v>
      </c>
      <c r="F8288" t="s">
        <v>38</v>
      </c>
      <c r="G8288" s="5">
        <v>8544.93</v>
      </c>
      <c r="H8288" s="5">
        <f t="shared" si="903"/>
        <v>153.80874</v>
      </c>
      <c r="I8288" s="6">
        <v>2</v>
      </c>
      <c r="J8288" s="6">
        <v>17089.86</v>
      </c>
      <c r="K8288" s="5">
        <f t="shared" si="904"/>
        <v>307.61748</v>
      </c>
      <c r="L8288" s="7">
        <v>2.63</v>
      </c>
      <c r="M8288" s="7">
        <v>1586</v>
      </c>
      <c r="N8288" s="3">
        <v>45345</v>
      </c>
      <c r="O8288" s="4" t="str">
        <f t="shared" si="905"/>
        <v>2024-02</v>
      </c>
      <c r="P8288" s="4" t="str">
        <f t="shared" si="906"/>
        <v>02</v>
      </c>
      <c r="Q8288" s="4" t="str">
        <f t="shared" si="907"/>
        <v>February</v>
      </c>
      <c r="R8288" s="30" t="str">
        <f t="shared" si="908"/>
        <v>23</v>
      </c>
      <c r="W8288" t="str">
        <f t="shared" si="909"/>
        <v>ok</v>
      </c>
    </row>
    <row r="8289" spans="1:23" x14ac:dyDescent="0.3">
      <c r="A8289" t="s">
        <v>8331</v>
      </c>
      <c r="B8289" t="s">
        <v>11</v>
      </c>
      <c r="C8289" t="s">
        <v>12</v>
      </c>
      <c r="D8289" t="s">
        <v>13</v>
      </c>
      <c r="E8289" t="s">
        <v>45</v>
      </c>
      <c r="F8289" t="s">
        <v>15</v>
      </c>
      <c r="G8289" s="5">
        <v>15696.79</v>
      </c>
      <c r="H8289" s="5">
        <f t="shared" si="903"/>
        <v>282.54221999999999</v>
      </c>
      <c r="I8289" s="6">
        <v>2</v>
      </c>
      <c r="J8289" s="6">
        <v>31393.58</v>
      </c>
      <c r="K8289" s="5">
        <f t="shared" si="904"/>
        <v>565.08443999999997</v>
      </c>
      <c r="L8289" s="7">
        <v>2.31</v>
      </c>
      <c r="M8289" s="7">
        <v>3430</v>
      </c>
      <c r="N8289" s="3">
        <v>45650</v>
      </c>
      <c r="O8289" s="4" t="str">
        <f t="shared" si="905"/>
        <v>2024-12</v>
      </c>
      <c r="P8289" s="4" t="str">
        <f t="shared" si="906"/>
        <v>12</v>
      </c>
      <c r="Q8289" s="4" t="str">
        <f t="shared" si="907"/>
        <v>December</v>
      </c>
      <c r="R8289" s="30" t="str">
        <f t="shared" si="908"/>
        <v>24</v>
      </c>
      <c r="W8289" t="str">
        <f t="shared" si="909"/>
        <v>ok</v>
      </c>
    </row>
    <row r="8290" spans="1:23" x14ac:dyDescent="0.3">
      <c r="A8290" t="s">
        <v>8332</v>
      </c>
      <c r="B8290" t="s">
        <v>23</v>
      </c>
      <c r="C8290" t="s">
        <v>24</v>
      </c>
      <c r="D8290" t="s">
        <v>25</v>
      </c>
      <c r="E8290" t="s">
        <v>14</v>
      </c>
      <c r="F8290" t="s">
        <v>31</v>
      </c>
      <c r="G8290" s="5">
        <v>3538.52</v>
      </c>
      <c r="H8290" s="5">
        <f t="shared" si="903"/>
        <v>63.693359999999991</v>
      </c>
      <c r="I8290" s="6">
        <v>5</v>
      </c>
      <c r="J8290" s="6">
        <v>17692.599999999999</v>
      </c>
      <c r="K8290" s="5">
        <f t="shared" si="904"/>
        <v>318.46679999999998</v>
      </c>
      <c r="L8290" s="7">
        <v>4.05</v>
      </c>
      <c r="M8290" s="7">
        <v>2187</v>
      </c>
      <c r="N8290" s="3">
        <v>45609</v>
      </c>
      <c r="O8290" s="4" t="str">
        <f t="shared" si="905"/>
        <v>2024-11</v>
      </c>
      <c r="P8290" s="4" t="str">
        <f t="shared" si="906"/>
        <v>11</v>
      </c>
      <c r="Q8290" s="4" t="str">
        <f t="shared" si="907"/>
        <v>November</v>
      </c>
      <c r="R8290" s="30" t="str">
        <f t="shared" si="908"/>
        <v>13</v>
      </c>
      <c r="W8290" t="str">
        <f t="shared" si="909"/>
        <v>ok</v>
      </c>
    </row>
    <row r="8291" spans="1:23" x14ac:dyDescent="0.3">
      <c r="A8291" t="s">
        <v>8333</v>
      </c>
      <c r="B8291" t="s">
        <v>51</v>
      </c>
      <c r="C8291" t="s">
        <v>29</v>
      </c>
      <c r="D8291" t="s">
        <v>52</v>
      </c>
      <c r="E8291" t="s">
        <v>20</v>
      </c>
      <c r="F8291" t="s">
        <v>26</v>
      </c>
      <c r="G8291" s="5">
        <v>10616.69</v>
      </c>
      <c r="H8291" s="5">
        <f t="shared" si="903"/>
        <v>191.10041999999999</v>
      </c>
      <c r="I8291" s="6">
        <v>2</v>
      </c>
      <c r="J8291" s="6">
        <v>21233.38</v>
      </c>
      <c r="K8291" s="5">
        <f t="shared" si="904"/>
        <v>382.20083999999997</v>
      </c>
      <c r="L8291" s="7">
        <v>4.79</v>
      </c>
      <c r="M8291" s="7">
        <v>3945</v>
      </c>
      <c r="N8291" s="3">
        <v>45624</v>
      </c>
      <c r="O8291" s="4" t="str">
        <f t="shared" si="905"/>
        <v>2024-11</v>
      </c>
      <c r="P8291" s="4" t="str">
        <f t="shared" si="906"/>
        <v>11</v>
      </c>
      <c r="Q8291" s="4" t="str">
        <f t="shared" si="907"/>
        <v>November</v>
      </c>
      <c r="R8291" s="30" t="str">
        <f t="shared" si="908"/>
        <v>28</v>
      </c>
      <c r="W8291" t="str">
        <f t="shared" si="909"/>
        <v>ok</v>
      </c>
    </row>
    <row r="8292" spans="1:23" x14ac:dyDescent="0.3">
      <c r="A8292" t="s">
        <v>8334</v>
      </c>
      <c r="B8292" t="s">
        <v>47</v>
      </c>
      <c r="C8292" t="s">
        <v>12</v>
      </c>
      <c r="D8292" t="s">
        <v>48</v>
      </c>
      <c r="E8292" t="s">
        <v>14</v>
      </c>
      <c r="F8292" t="s">
        <v>21</v>
      </c>
      <c r="G8292" s="5">
        <v>8714.11</v>
      </c>
      <c r="H8292" s="5">
        <f t="shared" si="903"/>
        <v>156.85398000000001</v>
      </c>
      <c r="I8292" s="6">
        <v>2</v>
      </c>
      <c r="J8292" s="6">
        <v>17428.22</v>
      </c>
      <c r="K8292" s="5">
        <f t="shared" si="904"/>
        <v>313.70796000000001</v>
      </c>
      <c r="L8292" s="7">
        <v>3.34</v>
      </c>
      <c r="M8292" s="7">
        <v>3552</v>
      </c>
      <c r="N8292" s="3">
        <v>45630</v>
      </c>
      <c r="O8292" s="4" t="str">
        <f t="shared" si="905"/>
        <v>2024-12</v>
      </c>
      <c r="P8292" s="4" t="str">
        <f t="shared" si="906"/>
        <v>12</v>
      </c>
      <c r="Q8292" s="4" t="str">
        <f t="shared" si="907"/>
        <v>December</v>
      </c>
      <c r="R8292" s="30" t="str">
        <f t="shared" si="908"/>
        <v>04</v>
      </c>
      <c r="W8292" t="str">
        <f t="shared" si="909"/>
        <v>ok</v>
      </c>
    </row>
    <row r="8293" spans="1:23" x14ac:dyDescent="0.3">
      <c r="A8293" t="s">
        <v>8335</v>
      </c>
      <c r="B8293" t="s">
        <v>11</v>
      </c>
      <c r="C8293" t="s">
        <v>12</v>
      </c>
      <c r="D8293" t="s">
        <v>13</v>
      </c>
      <c r="E8293" t="s">
        <v>20</v>
      </c>
      <c r="F8293" t="s">
        <v>26</v>
      </c>
      <c r="G8293" s="5">
        <v>18837.259999999998</v>
      </c>
      <c r="H8293" s="5">
        <f t="shared" si="903"/>
        <v>339.07067999999992</v>
      </c>
      <c r="I8293" s="6">
        <v>1</v>
      </c>
      <c r="J8293" s="6">
        <v>18837.259999999998</v>
      </c>
      <c r="K8293" s="5">
        <f t="shared" si="904"/>
        <v>339.07067999999992</v>
      </c>
      <c r="L8293" s="7">
        <v>4.49</v>
      </c>
      <c r="M8293" s="7">
        <v>2195</v>
      </c>
      <c r="N8293" s="3">
        <v>45457</v>
      </c>
      <c r="O8293" s="4" t="str">
        <f t="shared" si="905"/>
        <v>2024-06</v>
      </c>
      <c r="P8293" s="4" t="str">
        <f t="shared" si="906"/>
        <v>06</v>
      </c>
      <c r="Q8293" s="4" t="str">
        <f t="shared" si="907"/>
        <v>June</v>
      </c>
      <c r="R8293" s="30" t="str">
        <f t="shared" si="908"/>
        <v>14</v>
      </c>
      <c r="W8293" t="str">
        <f t="shared" si="909"/>
        <v>ok</v>
      </c>
    </row>
    <row r="8294" spans="1:23" x14ac:dyDescent="0.3">
      <c r="A8294" t="s">
        <v>8336</v>
      </c>
      <c r="B8294" t="s">
        <v>11</v>
      </c>
      <c r="C8294" t="s">
        <v>12</v>
      </c>
      <c r="D8294" t="s">
        <v>13</v>
      </c>
      <c r="E8294" t="s">
        <v>45</v>
      </c>
      <c r="F8294" t="s">
        <v>15</v>
      </c>
      <c r="G8294" s="5">
        <v>2666.01</v>
      </c>
      <c r="H8294" s="5">
        <f t="shared" si="903"/>
        <v>47.98818</v>
      </c>
      <c r="I8294" s="6">
        <v>3</v>
      </c>
      <c r="J8294" s="6">
        <v>7998.03</v>
      </c>
      <c r="K8294" s="5">
        <f t="shared" si="904"/>
        <v>143.96454</v>
      </c>
      <c r="L8294" s="7">
        <v>3.59</v>
      </c>
      <c r="M8294" s="7">
        <v>1723</v>
      </c>
      <c r="N8294" s="3">
        <v>45462</v>
      </c>
      <c r="O8294" s="4" t="str">
        <f t="shared" si="905"/>
        <v>2024-06</v>
      </c>
      <c r="P8294" s="4" t="str">
        <f t="shared" si="906"/>
        <v>06</v>
      </c>
      <c r="Q8294" s="4" t="str">
        <f t="shared" si="907"/>
        <v>June</v>
      </c>
      <c r="R8294" s="30" t="str">
        <f t="shared" si="908"/>
        <v>19</v>
      </c>
      <c r="W8294" t="str">
        <f t="shared" si="909"/>
        <v>ok</v>
      </c>
    </row>
    <row r="8295" spans="1:23" x14ac:dyDescent="0.3">
      <c r="A8295" t="s">
        <v>8337</v>
      </c>
      <c r="B8295" t="s">
        <v>17</v>
      </c>
      <c r="C8295" t="s">
        <v>18</v>
      </c>
      <c r="D8295" t="s">
        <v>19</v>
      </c>
      <c r="E8295" t="s">
        <v>45</v>
      </c>
      <c r="F8295" t="s">
        <v>21</v>
      </c>
      <c r="G8295" s="5">
        <v>5984.78</v>
      </c>
      <c r="H8295" s="5">
        <f t="shared" si="903"/>
        <v>107.72603999999998</v>
      </c>
      <c r="I8295" s="6">
        <v>1</v>
      </c>
      <c r="J8295" s="6">
        <v>5984.78</v>
      </c>
      <c r="K8295" s="5">
        <f t="shared" si="904"/>
        <v>107.72603999999998</v>
      </c>
      <c r="L8295" s="7">
        <v>1.76</v>
      </c>
      <c r="M8295" s="7">
        <v>740</v>
      </c>
      <c r="N8295" s="3">
        <v>45636</v>
      </c>
      <c r="O8295" s="4" t="str">
        <f t="shared" si="905"/>
        <v>2024-12</v>
      </c>
      <c r="P8295" s="4" t="str">
        <f t="shared" si="906"/>
        <v>12</v>
      </c>
      <c r="Q8295" s="4" t="str">
        <f t="shared" si="907"/>
        <v>December</v>
      </c>
      <c r="R8295" s="30" t="str">
        <f t="shared" si="908"/>
        <v>10</v>
      </c>
      <c r="W8295" t="str">
        <f t="shared" si="909"/>
        <v>ok</v>
      </c>
    </row>
    <row r="8296" spans="1:23" x14ac:dyDescent="0.3">
      <c r="A8296" t="s">
        <v>8338</v>
      </c>
      <c r="B8296" t="s">
        <v>47</v>
      </c>
      <c r="C8296" t="s">
        <v>12</v>
      </c>
      <c r="D8296" t="s">
        <v>48</v>
      </c>
      <c r="E8296" t="s">
        <v>20</v>
      </c>
      <c r="F8296" t="s">
        <v>31</v>
      </c>
      <c r="G8296" s="5">
        <v>6118.03</v>
      </c>
      <c r="H8296" s="5">
        <f t="shared" si="903"/>
        <v>110.12453999999998</v>
      </c>
      <c r="I8296" s="6">
        <v>4</v>
      </c>
      <c r="J8296" s="6">
        <v>24472.12</v>
      </c>
      <c r="K8296" s="5">
        <f t="shared" si="904"/>
        <v>440.49815999999993</v>
      </c>
      <c r="L8296" s="7">
        <v>2.4500000000000002</v>
      </c>
      <c r="M8296" s="7">
        <v>4270</v>
      </c>
      <c r="N8296" s="3">
        <v>45549</v>
      </c>
      <c r="O8296" s="4" t="str">
        <f t="shared" si="905"/>
        <v>2024-09</v>
      </c>
      <c r="P8296" s="4" t="str">
        <f t="shared" si="906"/>
        <v>09</v>
      </c>
      <c r="Q8296" s="4" t="str">
        <f t="shared" si="907"/>
        <v>September</v>
      </c>
      <c r="R8296" s="30" t="str">
        <f t="shared" si="908"/>
        <v>14</v>
      </c>
      <c r="W8296" t="str">
        <f t="shared" si="909"/>
        <v>ok</v>
      </c>
    </row>
    <row r="8297" spans="1:23" x14ac:dyDescent="0.3">
      <c r="A8297" t="s">
        <v>8339</v>
      </c>
      <c r="B8297" t="s">
        <v>47</v>
      </c>
      <c r="C8297" t="s">
        <v>12</v>
      </c>
      <c r="D8297" t="s">
        <v>48</v>
      </c>
      <c r="E8297" t="s">
        <v>14</v>
      </c>
      <c r="F8297" t="s">
        <v>21</v>
      </c>
      <c r="G8297" s="5">
        <v>18280.259999999998</v>
      </c>
      <c r="H8297" s="5">
        <f t="shared" si="903"/>
        <v>329.04467999999997</v>
      </c>
      <c r="I8297" s="6">
        <v>2</v>
      </c>
      <c r="J8297" s="6">
        <v>36560.519999999997</v>
      </c>
      <c r="K8297" s="5">
        <f t="shared" si="904"/>
        <v>658.08935999999994</v>
      </c>
      <c r="L8297" s="7">
        <v>1.2</v>
      </c>
      <c r="M8297" s="7">
        <v>2871</v>
      </c>
      <c r="N8297" s="3">
        <v>45583</v>
      </c>
      <c r="O8297" s="4" t="str">
        <f t="shared" si="905"/>
        <v>2024-10</v>
      </c>
      <c r="P8297" s="4" t="str">
        <f t="shared" si="906"/>
        <v>10</v>
      </c>
      <c r="Q8297" s="4" t="str">
        <f t="shared" si="907"/>
        <v>October</v>
      </c>
      <c r="R8297" s="30" t="str">
        <f t="shared" si="908"/>
        <v>18</v>
      </c>
      <c r="W8297" t="str">
        <f t="shared" si="909"/>
        <v>ok</v>
      </c>
    </row>
    <row r="8298" spans="1:23" x14ac:dyDescent="0.3">
      <c r="A8298" t="s">
        <v>8340</v>
      </c>
      <c r="B8298" t="s">
        <v>36</v>
      </c>
      <c r="C8298" t="s">
        <v>18</v>
      </c>
      <c r="D8298" t="s">
        <v>37</v>
      </c>
      <c r="E8298" t="s">
        <v>20</v>
      </c>
      <c r="F8298" t="s">
        <v>31</v>
      </c>
      <c r="G8298" s="5">
        <v>14779.85</v>
      </c>
      <c r="H8298" s="5">
        <f t="shared" si="903"/>
        <v>266.03729999999996</v>
      </c>
      <c r="I8298" s="6">
        <v>3</v>
      </c>
      <c r="J8298" s="6">
        <v>44339.55</v>
      </c>
      <c r="K8298" s="5">
        <f t="shared" si="904"/>
        <v>798.11189999999988</v>
      </c>
      <c r="L8298" s="7">
        <v>1.3</v>
      </c>
      <c r="M8298" s="7">
        <v>1443</v>
      </c>
      <c r="N8298" s="3">
        <v>45331</v>
      </c>
      <c r="O8298" s="4" t="str">
        <f t="shared" si="905"/>
        <v>2024-02</v>
      </c>
      <c r="P8298" s="4" t="str">
        <f t="shared" si="906"/>
        <v>02</v>
      </c>
      <c r="Q8298" s="4" t="str">
        <f t="shared" si="907"/>
        <v>February</v>
      </c>
      <c r="R8298" s="30" t="str">
        <f t="shared" si="908"/>
        <v>09</v>
      </c>
      <c r="W8298" t="str">
        <f t="shared" si="909"/>
        <v>ok</v>
      </c>
    </row>
    <row r="8299" spans="1:23" x14ac:dyDescent="0.3">
      <c r="A8299" t="s">
        <v>8341</v>
      </c>
      <c r="B8299" t="s">
        <v>11</v>
      </c>
      <c r="C8299" t="s">
        <v>12</v>
      </c>
      <c r="D8299" t="s">
        <v>13</v>
      </c>
      <c r="E8299" t="s">
        <v>20</v>
      </c>
      <c r="F8299" t="s">
        <v>31</v>
      </c>
      <c r="G8299" s="5">
        <v>6148.16</v>
      </c>
      <c r="H8299" s="5">
        <f t="shared" si="903"/>
        <v>110.66687999999999</v>
      </c>
      <c r="I8299" s="6">
        <v>1</v>
      </c>
      <c r="J8299" s="6">
        <v>6148.16</v>
      </c>
      <c r="K8299" s="5">
        <f t="shared" si="904"/>
        <v>110.66687999999999</v>
      </c>
      <c r="L8299" s="7">
        <v>2.59</v>
      </c>
      <c r="M8299" s="7">
        <v>1417</v>
      </c>
      <c r="N8299" s="3">
        <v>45442</v>
      </c>
      <c r="O8299" s="4" t="str">
        <f t="shared" si="905"/>
        <v>2024-05</v>
      </c>
      <c r="P8299" s="4" t="str">
        <f t="shared" si="906"/>
        <v>05</v>
      </c>
      <c r="Q8299" s="4" t="str">
        <f t="shared" si="907"/>
        <v>May</v>
      </c>
      <c r="R8299" s="30" t="str">
        <f t="shared" si="908"/>
        <v>30</v>
      </c>
      <c r="W8299" t="str">
        <f t="shared" si="909"/>
        <v>ok</v>
      </c>
    </row>
    <row r="8300" spans="1:23" x14ac:dyDescent="0.3">
      <c r="A8300" t="s">
        <v>8342</v>
      </c>
      <c r="B8300" t="s">
        <v>63</v>
      </c>
      <c r="C8300" t="s">
        <v>18</v>
      </c>
      <c r="D8300" t="s">
        <v>64</v>
      </c>
      <c r="E8300" t="s">
        <v>20</v>
      </c>
      <c r="F8300" t="s">
        <v>60</v>
      </c>
      <c r="G8300" s="5">
        <v>10637.67</v>
      </c>
      <c r="H8300" s="5">
        <f t="shared" si="903"/>
        <v>191.47806</v>
      </c>
      <c r="I8300" s="6">
        <v>1</v>
      </c>
      <c r="J8300" s="6">
        <v>10637.67</v>
      </c>
      <c r="K8300" s="5">
        <f t="shared" si="904"/>
        <v>191.47806</v>
      </c>
      <c r="L8300" s="7">
        <v>1.81</v>
      </c>
      <c r="M8300" s="7">
        <v>4793</v>
      </c>
      <c r="N8300" s="3">
        <v>45578</v>
      </c>
      <c r="O8300" s="4" t="str">
        <f t="shared" si="905"/>
        <v>2024-10</v>
      </c>
      <c r="P8300" s="4" t="str">
        <f t="shared" si="906"/>
        <v>10</v>
      </c>
      <c r="Q8300" s="4" t="str">
        <f t="shared" si="907"/>
        <v>October</v>
      </c>
      <c r="R8300" s="30" t="str">
        <f t="shared" si="908"/>
        <v>13</v>
      </c>
      <c r="W8300" t="str">
        <f t="shared" si="909"/>
        <v>ok</v>
      </c>
    </row>
    <row r="8301" spans="1:23" x14ac:dyDescent="0.3">
      <c r="A8301" t="s">
        <v>8343</v>
      </c>
      <c r="B8301" t="s">
        <v>47</v>
      </c>
      <c r="C8301" t="s">
        <v>12</v>
      </c>
      <c r="D8301" t="s">
        <v>48</v>
      </c>
      <c r="E8301" t="s">
        <v>45</v>
      </c>
      <c r="F8301" t="s">
        <v>31</v>
      </c>
      <c r="G8301" s="5">
        <v>5898.89</v>
      </c>
      <c r="H8301" s="5">
        <f t="shared" si="903"/>
        <v>106.18002</v>
      </c>
      <c r="I8301" s="6">
        <v>2</v>
      </c>
      <c r="J8301" s="6">
        <v>11797.78</v>
      </c>
      <c r="K8301" s="5">
        <f t="shared" si="904"/>
        <v>212.36004</v>
      </c>
      <c r="L8301" s="7">
        <v>3.17</v>
      </c>
      <c r="M8301" s="7">
        <v>1302</v>
      </c>
      <c r="N8301" s="3">
        <v>45550</v>
      </c>
      <c r="O8301" s="4" t="str">
        <f t="shared" si="905"/>
        <v>2024-09</v>
      </c>
      <c r="P8301" s="4" t="str">
        <f t="shared" si="906"/>
        <v>09</v>
      </c>
      <c r="Q8301" s="4" t="str">
        <f t="shared" si="907"/>
        <v>September</v>
      </c>
      <c r="R8301" s="30" t="str">
        <f t="shared" si="908"/>
        <v>15</v>
      </c>
      <c r="W8301" t="str">
        <f t="shared" si="909"/>
        <v>ok</v>
      </c>
    </row>
    <row r="8302" spans="1:23" x14ac:dyDescent="0.3">
      <c r="A8302" t="s">
        <v>8344</v>
      </c>
      <c r="B8302" t="s">
        <v>36</v>
      </c>
      <c r="C8302" t="s">
        <v>18</v>
      </c>
      <c r="D8302" t="s">
        <v>37</v>
      </c>
      <c r="E8302" t="s">
        <v>45</v>
      </c>
      <c r="F8302" t="s">
        <v>26</v>
      </c>
      <c r="G8302" s="5">
        <v>17613.34</v>
      </c>
      <c r="H8302" s="5">
        <f t="shared" si="903"/>
        <v>317.04012</v>
      </c>
      <c r="I8302" s="6">
        <v>1</v>
      </c>
      <c r="J8302" s="6">
        <v>17613.34</v>
      </c>
      <c r="K8302" s="5">
        <f t="shared" si="904"/>
        <v>317.04012</v>
      </c>
      <c r="L8302" s="7">
        <v>2.5299999999999998</v>
      </c>
      <c r="M8302" s="7">
        <v>1416</v>
      </c>
      <c r="N8302" s="3">
        <v>45379</v>
      </c>
      <c r="O8302" s="4" t="str">
        <f t="shared" si="905"/>
        <v>2024-03</v>
      </c>
      <c r="P8302" s="4" t="str">
        <f t="shared" si="906"/>
        <v>03</v>
      </c>
      <c r="Q8302" s="4" t="str">
        <f t="shared" si="907"/>
        <v>March</v>
      </c>
      <c r="R8302" s="30" t="str">
        <f t="shared" si="908"/>
        <v>28</v>
      </c>
      <c r="W8302" t="str">
        <f t="shared" si="909"/>
        <v>ok</v>
      </c>
    </row>
    <row r="8303" spans="1:23" x14ac:dyDescent="0.3">
      <c r="A8303" t="s">
        <v>8345</v>
      </c>
      <c r="B8303" t="s">
        <v>36</v>
      </c>
      <c r="C8303" t="s">
        <v>18</v>
      </c>
      <c r="D8303" t="s">
        <v>37</v>
      </c>
      <c r="E8303" t="s">
        <v>20</v>
      </c>
      <c r="F8303" t="s">
        <v>60</v>
      </c>
      <c r="G8303" s="5">
        <v>12485.01</v>
      </c>
      <c r="H8303" s="5">
        <f t="shared" si="903"/>
        <v>224.73017999999999</v>
      </c>
      <c r="I8303" s="6">
        <v>2</v>
      </c>
      <c r="J8303" s="6">
        <v>24970.02</v>
      </c>
      <c r="K8303" s="5">
        <f t="shared" si="904"/>
        <v>449.46035999999998</v>
      </c>
      <c r="L8303" s="7">
        <v>1.49</v>
      </c>
      <c r="M8303" s="7">
        <v>4152</v>
      </c>
      <c r="N8303" s="3">
        <v>45353</v>
      </c>
      <c r="O8303" s="4" t="str">
        <f t="shared" si="905"/>
        <v>2024-03</v>
      </c>
      <c r="P8303" s="4" t="str">
        <f t="shared" si="906"/>
        <v>03</v>
      </c>
      <c r="Q8303" s="4" t="str">
        <f t="shared" si="907"/>
        <v>March</v>
      </c>
      <c r="R8303" s="30" t="str">
        <f t="shared" si="908"/>
        <v>02</v>
      </c>
      <c r="W8303" t="str">
        <f t="shared" si="909"/>
        <v>ok</v>
      </c>
    </row>
    <row r="8304" spans="1:23" x14ac:dyDescent="0.3">
      <c r="A8304" t="s">
        <v>8346</v>
      </c>
      <c r="B8304" t="s">
        <v>63</v>
      </c>
      <c r="C8304" t="s">
        <v>18</v>
      </c>
      <c r="D8304" t="s">
        <v>64</v>
      </c>
      <c r="E8304" t="s">
        <v>20</v>
      </c>
      <c r="F8304" t="s">
        <v>21</v>
      </c>
      <c r="G8304" s="5">
        <v>7818.06</v>
      </c>
      <c r="H8304" s="5">
        <f t="shared" si="903"/>
        <v>140.72507999999999</v>
      </c>
      <c r="I8304" s="6">
        <v>3</v>
      </c>
      <c r="J8304" s="6">
        <v>23454.18</v>
      </c>
      <c r="K8304" s="5">
        <f t="shared" si="904"/>
        <v>422.17523999999997</v>
      </c>
      <c r="L8304" s="7">
        <v>2.41</v>
      </c>
      <c r="M8304" s="7">
        <v>3656</v>
      </c>
      <c r="N8304" s="3">
        <v>45588</v>
      </c>
      <c r="O8304" s="4" t="str">
        <f t="shared" si="905"/>
        <v>2024-10</v>
      </c>
      <c r="P8304" s="4" t="str">
        <f t="shared" si="906"/>
        <v>10</v>
      </c>
      <c r="Q8304" s="4" t="str">
        <f t="shared" si="907"/>
        <v>October</v>
      </c>
      <c r="R8304" s="30" t="str">
        <f t="shared" si="908"/>
        <v>23</v>
      </c>
      <c r="W8304" t="str">
        <f t="shared" si="909"/>
        <v>ok</v>
      </c>
    </row>
    <row r="8305" spans="1:23" x14ac:dyDescent="0.3">
      <c r="A8305" t="s">
        <v>8347</v>
      </c>
      <c r="B8305" t="s">
        <v>41</v>
      </c>
      <c r="C8305" t="s">
        <v>42</v>
      </c>
      <c r="D8305" t="s">
        <v>43</v>
      </c>
      <c r="E8305" t="s">
        <v>20</v>
      </c>
      <c r="F8305" t="s">
        <v>31</v>
      </c>
      <c r="G8305" s="5">
        <v>6518.02</v>
      </c>
      <c r="H8305" s="5">
        <f t="shared" si="903"/>
        <v>117.32436</v>
      </c>
      <c r="I8305" s="6">
        <v>1</v>
      </c>
      <c r="J8305" s="6">
        <v>6518.02</v>
      </c>
      <c r="K8305" s="5">
        <f t="shared" si="904"/>
        <v>117.32436</v>
      </c>
      <c r="L8305" s="7">
        <v>3.32</v>
      </c>
      <c r="M8305" s="7">
        <v>2526</v>
      </c>
      <c r="N8305" s="3">
        <v>45471</v>
      </c>
      <c r="O8305" s="4" t="str">
        <f t="shared" si="905"/>
        <v>2024-06</v>
      </c>
      <c r="P8305" s="4" t="str">
        <f t="shared" si="906"/>
        <v>06</v>
      </c>
      <c r="Q8305" s="4" t="str">
        <f t="shared" si="907"/>
        <v>June</v>
      </c>
      <c r="R8305" s="30" t="str">
        <f t="shared" si="908"/>
        <v>28</v>
      </c>
      <c r="W8305" t="str">
        <f t="shared" si="909"/>
        <v>ok</v>
      </c>
    </row>
    <row r="8306" spans="1:23" x14ac:dyDescent="0.3">
      <c r="A8306" t="s">
        <v>8348</v>
      </c>
      <c r="B8306" t="s">
        <v>17</v>
      </c>
      <c r="C8306" t="s">
        <v>18</v>
      </c>
      <c r="D8306" t="s">
        <v>19</v>
      </c>
      <c r="E8306" t="s">
        <v>14</v>
      </c>
      <c r="F8306" t="s">
        <v>15</v>
      </c>
      <c r="G8306" s="5">
        <v>1301.79</v>
      </c>
      <c r="H8306" s="5">
        <f t="shared" si="903"/>
        <v>23.432219999999997</v>
      </c>
      <c r="I8306" s="6">
        <v>3</v>
      </c>
      <c r="J8306" s="6">
        <v>3905.37</v>
      </c>
      <c r="K8306" s="5">
        <f t="shared" si="904"/>
        <v>70.296659999999989</v>
      </c>
      <c r="L8306" s="7">
        <v>1.97</v>
      </c>
      <c r="M8306" s="7">
        <v>2552</v>
      </c>
      <c r="N8306" s="3">
        <v>45301</v>
      </c>
      <c r="O8306" s="4" t="str">
        <f t="shared" si="905"/>
        <v>2024-01</v>
      </c>
      <c r="P8306" s="4" t="str">
        <f t="shared" si="906"/>
        <v>01</v>
      </c>
      <c r="Q8306" s="4" t="str">
        <f t="shared" si="907"/>
        <v>January</v>
      </c>
      <c r="R8306" s="30" t="str">
        <f t="shared" si="908"/>
        <v>10</v>
      </c>
      <c r="W8306" t="str">
        <f t="shared" si="909"/>
        <v>ok</v>
      </c>
    </row>
    <row r="8307" spans="1:23" x14ac:dyDescent="0.3">
      <c r="A8307" t="s">
        <v>8349</v>
      </c>
      <c r="B8307" t="s">
        <v>28</v>
      </c>
      <c r="C8307" t="s">
        <v>29</v>
      </c>
      <c r="D8307" t="s">
        <v>30</v>
      </c>
      <c r="E8307" t="s">
        <v>20</v>
      </c>
      <c r="F8307" t="s">
        <v>38</v>
      </c>
      <c r="G8307" s="5">
        <v>831.84</v>
      </c>
      <c r="H8307" s="5">
        <f t="shared" si="903"/>
        <v>14.97312</v>
      </c>
      <c r="I8307" s="6">
        <v>3</v>
      </c>
      <c r="J8307" s="6">
        <v>2495.52</v>
      </c>
      <c r="K8307" s="5">
        <f t="shared" si="904"/>
        <v>44.919359999999998</v>
      </c>
      <c r="L8307" s="7">
        <v>2.79</v>
      </c>
      <c r="M8307" s="7">
        <v>3167</v>
      </c>
      <c r="N8307" s="3">
        <v>45355</v>
      </c>
      <c r="O8307" s="4" t="str">
        <f t="shared" si="905"/>
        <v>2024-03</v>
      </c>
      <c r="P8307" s="4" t="str">
        <f t="shared" si="906"/>
        <v>03</v>
      </c>
      <c r="Q8307" s="4" t="str">
        <f t="shared" si="907"/>
        <v>March</v>
      </c>
      <c r="R8307" s="30" t="str">
        <f t="shared" si="908"/>
        <v>04</v>
      </c>
      <c r="W8307" t="str">
        <f t="shared" si="909"/>
        <v>ok</v>
      </c>
    </row>
    <row r="8308" spans="1:23" x14ac:dyDescent="0.3">
      <c r="A8308" t="s">
        <v>8350</v>
      </c>
      <c r="B8308" t="s">
        <v>33</v>
      </c>
      <c r="C8308" t="s">
        <v>12</v>
      </c>
      <c r="D8308" t="s">
        <v>34</v>
      </c>
      <c r="E8308" t="s">
        <v>14</v>
      </c>
      <c r="F8308" t="s">
        <v>15</v>
      </c>
      <c r="G8308" s="5">
        <v>16423.84</v>
      </c>
      <c r="H8308" s="5">
        <f t="shared" si="903"/>
        <v>295.62912</v>
      </c>
      <c r="I8308" s="6">
        <v>3</v>
      </c>
      <c r="J8308" s="6">
        <v>49271.519999999997</v>
      </c>
      <c r="K8308" s="5">
        <f t="shared" si="904"/>
        <v>886.88735999999994</v>
      </c>
      <c r="L8308" s="7">
        <v>4.17</v>
      </c>
      <c r="M8308" s="7">
        <v>2280</v>
      </c>
      <c r="N8308" s="3">
        <v>45541</v>
      </c>
      <c r="O8308" s="4" t="str">
        <f t="shared" si="905"/>
        <v>2024-09</v>
      </c>
      <c r="P8308" s="4" t="str">
        <f t="shared" si="906"/>
        <v>09</v>
      </c>
      <c r="Q8308" s="4" t="str">
        <f t="shared" si="907"/>
        <v>September</v>
      </c>
      <c r="R8308" s="30" t="str">
        <f t="shared" si="908"/>
        <v>06</v>
      </c>
      <c r="W8308" t="str">
        <f t="shared" si="909"/>
        <v>ok</v>
      </c>
    </row>
    <row r="8309" spans="1:23" x14ac:dyDescent="0.3">
      <c r="A8309" t="s">
        <v>8351</v>
      </c>
      <c r="B8309" t="s">
        <v>63</v>
      </c>
      <c r="C8309" t="s">
        <v>18</v>
      </c>
      <c r="D8309" t="s">
        <v>64</v>
      </c>
      <c r="E8309" t="s">
        <v>14</v>
      </c>
      <c r="F8309" t="s">
        <v>15</v>
      </c>
      <c r="G8309" s="5">
        <v>5938.36</v>
      </c>
      <c r="H8309" s="5">
        <f t="shared" si="903"/>
        <v>106.89047999999998</v>
      </c>
      <c r="I8309" s="6">
        <v>5</v>
      </c>
      <c r="J8309" s="6">
        <v>29691.8</v>
      </c>
      <c r="K8309" s="5">
        <f t="shared" si="904"/>
        <v>534.4523999999999</v>
      </c>
      <c r="L8309" s="7">
        <v>2.77</v>
      </c>
      <c r="M8309" s="7">
        <v>2308</v>
      </c>
      <c r="N8309" s="3">
        <v>45406</v>
      </c>
      <c r="O8309" s="4" t="str">
        <f t="shared" si="905"/>
        <v>2024-04</v>
      </c>
      <c r="P8309" s="4" t="str">
        <f t="shared" si="906"/>
        <v>04</v>
      </c>
      <c r="Q8309" s="4" t="str">
        <f t="shared" si="907"/>
        <v>April</v>
      </c>
      <c r="R8309" s="30" t="str">
        <f t="shared" si="908"/>
        <v>24</v>
      </c>
      <c r="W8309" t="str">
        <f t="shared" si="909"/>
        <v>ok</v>
      </c>
    </row>
    <row r="8310" spans="1:23" x14ac:dyDescent="0.3">
      <c r="A8310" t="s">
        <v>8352</v>
      </c>
      <c r="B8310" t="s">
        <v>11</v>
      </c>
      <c r="C8310" t="s">
        <v>12</v>
      </c>
      <c r="D8310" t="s">
        <v>13</v>
      </c>
      <c r="E8310" t="s">
        <v>45</v>
      </c>
      <c r="F8310" t="s">
        <v>21</v>
      </c>
      <c r="G8310" s="5">
        <v>4943.29</v>
      </c>
      <c r="H8310" s="5">
        <f t="shared" si="903"/>
        <v>88.979219999999998</v>
      </c>
      <c r="I8310" s="6">
        <v>5</v>
      </c>
      <c r="J8310" s="6">
        <v>24716.45</v>
      </c>
      <c r="K8310" s="5">
        <f t="shared" si="904"/>
        <v>444.89609999999999</v>
      </c>
      <c r="L8310" s="7">
        <v>1.26</v>
      </c>
      <c r="M8310" s="7">
        <v>3382</v>
      </c>
      <c r="N8310" s="3">
        <v>45577</v>
      </c>
      <c r="O8310" s="4" t="str">
        <f t="shared" si="905"/>
        <v>2024-10</v>
      </c>
      <c r="P8310" s="4" t="str">
        <f t="shared" si="906"/>
        <v>10</v>
      </c>
      <c r="Q8310" s="4" t="str">
        <f t="shared" si="907"/>
        <v>October</v>
      </c>
      <c r="R8310" s="30" t="str">
        <f t="shared" si="908"/>
        <v>12</v>
      </c>
      <c r="W8310" t="str">
        <f t="shared" si="909"/>
        <v>ok</v>
      </c>
    </row>
    <row r="8311" spans="1:23" x14ac:dyDescent="0.3">
      <c r="A8311" t="s">
        <v>8353</v>
      </c>
      <c r="B8311" t="s">
        <v>33</v>
      </c>
      <c r="C8311" t="s">
        <v>12</v>
      </c>
      <c r="D8311" t="s">
        <v>34</v>
      </c>
      <c r="E8311" t="s">
        <v>14</v>
      </c>
      <c r="F8311" t="s">
        <v>15</v>
      </c>
      <c r="G8311" s="5">
        <v>19994.52</v>
      </c>
      <c r="H8311" s="5">
        <f t="shared" si="903"/>
        <v>359.90135999999995</v>
      </c>
      <c r="I8311" s="6">
        <v>2</v>
      </c>
      <c r="J8311" s="6">
        <v>39989.040000000001</v>
      </c>
      <c r="K8311" s="5">
        <f t="shared" si="904"/>
        <v>719.80271999999991</v>
      </c>
      <c r="L8311" s="7">
        <v>4.3499999999999996</v>
      </c>
      <c r="M8311" s="7">
        <v>3568</v>
      </c>
      <c r="N8311" s="3">
        <v>45529</v>
      </c>
      <c r="O8311" s="4" t="str">
        <f t="shared" si="905"/>
        <v>2024-08</v>
      </c>
      <c r="P8311" s="4" t="str">
        <f t="shared" si="906"/>
        <v>08</v>
      </c>
      <c r="Q8311" s="4" t="str">
        <f t="shared" si="907"/>
        <v>August</v>
      </c>
      <c r="R8311" s="30" t="str">
        <f t="shared" si="908"/>
        <v>25</v>
      </c>
      <c r="W8311" t="str">
        <f t="shared" si="909"/>
        <v>ok</v>
      </c>
    </row>
    <row r="8312" spans="1:23" x14ac:dyDescent="0.3">
      <c r="A8312" t="s">
        <v>8354</v>
      </c>
      <c r="B8312" t="s">
        <v>36</v>
      </c>
      <c r="C8312" t="s">
        <v>18</v>
      </c>
      <c r="D8312" t="s">
        <v>37</v>
      </c>
      <c r="E8312" t="s">
        <v>45</v>
      </c>
      <c r="F8312" t="s">
        <v>60</v>
      </c>
      <c r="G8312" s="5">
        <v>16968.830000000002</v>
      </c>
      <c r="H8312" s="5">
        <f t="shared" si="903"/>
        <v>305.43894</v>
      </c>
      <c r="I8312" s="6">
        <v>2</v>
      </c>
      <c r="J8312" s="6">
        <v>33937.660000000003</v>
      </c>
      <c r="K8312" s="5">
        <f t="shared" si="904"/>
        <v>610.87788</v>
      </c>
      <c r="L8312" s="7">
        <v>4.82</v>
      </c>
      <c r="M8312" s="7">
        <v>3784</v>
      </c>
      <c r="N8312" s="3">
        <v>45476</v>
      </c>
      <c r="O8312" s="4" t="str">
        <f t="shared" si="905"/>
        <v>2024-07</v>
      </c>
      <c r="P8312" s="4" t="str">
        <f t="shared" si="906"/>
        <v>07</v>
      </c>
      <c r="Q8312" s="4" t="str">
        <f t="shared" si="907"/>
        <v>July</v>
      </c>
      <c r="R8312" s="30" t="str">
        <f t="shared" si="908"/>
        <v>03</v>
      </c>
      <c r="W8312" t="str">
        <f t="shared" si="909"/>
        <v>ok</v>
      </c>
    </row>
    <row r="8313" spans="1:23" x14ac:dyDescent="0.3">
      <c r="A8313" t="s">
        <v>8355</v>
      </c>
      <c r="B8313" t="s">
        <v>17</v>
      </c>
      <c r="C8313" t="s">
        <v>18</v>
      </c>
      <c r="D8313" t="s">
        <v>19</v>
      </c>
      <c r="E8313" t="s">
        <v>20</v>
      </c>
      <c r="F8313" t="s">
        <v>15</v>
      </c>
      <c r="G8313" s="5">
        <v>7040.37</v>
      </c>
      <c r="H8313" s="5">
        <f t="shared" si="903"/>
        <v>126.72666</v>
      </c>
      <c r="I8313" s="6">
        <v>3</v>
      </c>
      <c r="J8313" s="6">
        <v>21121.11</v>
      </c>
      <c r="K8313" s="5">
        <f t="shared" si="904"/>
        <v>380.17998</v>
      </c>
      <c r="L8313" s="7">
        <v>4.21</v>
      </c>
      <c r="M8313" s="7">
        <v>3465</v>
      </c>
      <c r="N8313" s="3">
        <v>45618</v>
      </c>
      <c r="O8313" s="4" t="str">
        <f t="shared" si="905"/>
        <v>2024-11</v>
      </c>
      <c r="P8313" s="4" t="str">
        <f t="shared" si="906"/>
        <v>11</v>
      </c>
      <c r="Q8313" s="4" t="str">
        <f t="shared" si="907"/>
        <v>November</v>
      </c>
      <c r="R8313" s="30" t="str">
        <f t="shared" si="908"/>
        <v>22</v>
      </c>
      <c r="W8313" t="str">
        <f t="shared" si="909"/>
        <v>ok</v>
      </c>
    </row>
    <row r="8314" spans="1:23" x14ac:dyDescent="0.3">
      <c r="A8314" t="s">
        <v>8356</v>
      </c>
      <c r="B8314" t="s">
        <v>47</v>
      </c>
      <c r="C8314" t="s">
        <v>12</v>
      </c>
      <c r="D8314" t="s">
        <v>48</v>
      </c>
      <c r="E8314" t="s">
        <v>14</v>
      </c>
      <c r="F8314" t="s">
        <v>31</v>
      </c>
      <c r="G8314" s="5">
        <v>990.8</v>
      </c>
      <c r="H8314" s="5">
        <f t="shared" si="903"/>
        <v>17.834399999999999</v>
      </c>
      <c r="I8314" s="6">
        <v>4</v>
      </c>
      <c r="J8314" s="6">
        <v>3963.2</v>
      </c>
      <c r="K8314" s="5">
        <f t="shared" si="904"/>
        <v>71.337599999999995</v>
      </c>
      <c r="L8314" s="7">
        <v>4.46</v>
      </c>
      <c r="M8314" s="7">
        <v>4117</v>
      </c>
      <c r="N8314" s="3">
        <v>45426</v>
      </c>
      <c r="O8314" s="4" t="str">
        <f t="shared" si="905"/>
        <v>2024-05</v>
      </c>
      <c r="P8314" s="4" t="str">
        <f t="shared" si="906"/>
        <v>05</v>
      </c>
      <c r="Q8314" s="4" t="str">
        <f t="shared" si="907"/>
        <v>May</v>
      </c>
      <c r="R8314" s="30" t="str">
        <f t="shared" si="908"/>
        <v>14</v>
      </c>
      <c r="W8314" t="str">
        <f t="shared" si="909"/>
        <v>ok</v>
      </c>
    </row>
    <row r="8315" spans="1:23" x14ac:dyDescent="0.3">
      <c r="A8315" t="s">
        <v>8357</v>
      </c>
      <c r="B8315" t="s">
        <v>28</v>
      </c>
      <c r="C8315" t="s">
        <v>29</v>
      </c>
      <c r="D8315" t="s">
        <v>30</v>
      </c>
      <c r="E8315" t="s">
        <v>45</v>
      </c>
      <c r="F8315" t="s">
        <v>60</v>
      </c>
      <c r="G8315" s="5">
        <v>4877.1899999999996</v>
      </c>
      <c r="H8315" s="5">
        <f t="shared" si="903"/>
        <v>87.789419999999993</v>
      </c>
      <c r="I8315" s="6">
        <v>3</v>
      </c>
      <c r="J8315" s="6">
        <v>14631.57</v>
      </c>
      <c r="K8315" s="5">
        <f t="shared" si="904"/>
        <v>263.36825999999996</v>
      </c>
      <c r="L8315" s="7">
        <v>3.37</v>
      </c>
      <c r="M8315" s="7">
        <v>63</v>
      </c>
      <c r="N8315" s="3">
        <v>45418</v>
      </c>
      <c r="O8315" s="4" t="str">
        <f t="shared" si="905"/>
        <v>2024-05</v>
      </c>
      <c r="P8315" s="4" t="str">
        <f t="shared" si="906"/>
        <v>05</v>
      </c>
      <c r="Q8315" s="4" t="str">
        <f t="shared" si="907"/>
        <v>May</v>
      </c>
      <c r="R8315" s="30" t="str">
        <f t="shared" si="908"/>
        <v>06</v>
      </c>
      <c r="W8315" t="str">
        <f t="shared" si="909"/>
        <v>ok</v>
      </c>
    </row>
    <row r="8316" spans="1:23" x14ac:dyDescent="0.3">
      <c r="A8316" t="s">
        <v>8358</v>
      </c>
      <c r="B8316" t="s">
        <v>47</v>
      </c>
      <c r="C8316" t="s">
        <v>12</v>
      </c>
      <c r="D8316" t="s">
        <v>48</v>
      </c>
      <c r="E8316" t="s">
        <v>14</v>
      </c>
      <c r="F8316" t="s">
        <v>21</v>
      </c>
      <c r="G8316" s="5">
        <v>3907.41</v>
      </c>
      <c r="H8316" s="5">
        <f t="shared" si="903"/>
        <v>70.333379999999991</v>
      </c>
      <c r="I8316" s="6">
        <v>2</v>
      </c>
      <c r="J8316" s="6">
        <v>7814.82</v>
      </c>
      <c r="K8316" s="5">
        <f t="shared" si="904"/>
        <v>140.66675999999998</v>
      </c>
      <c r="L8316" s="7">
        <v>2.36</v>
      </c>
      <c r="M8316" s="7">
        <v>1633</v>
      </c>
      <c r="N8316" s="3">
        <v>45386</v>
      </c>
      <c r="O8316" s="4" t="str">
        <f t="shared" si="905"/>
        <v>2024-04</v>
      </c>
      <c r="P8316" s="4" t="str">
        <f t="shared" si="906"/>
        <v>04</v>
      </c>
      <c r="Q8316" s="4" t="str">
        <f t="shared" si="907"/>
        <v>April</v>
      </c>
      <c r="R8316" s="30" t="str">
        <f t="shared" si="908"/>
        <v>04</v>
      </c>
      <c r="W8316" t="str">
        <f t="shared" si="909"/>
        <v>ok</v>
      </c>
    </row>
    <row r="8317" spans="1:23" x14ac:dyDescent="0.3">
      <c r="A8317" t="s">
        <v>8359</v>
      </c>
      <c r="B8317" t="s">
        <v>17</v>
      </c>
      <c r="C8317" t="s">
        <v>18</v>
      </c>
      <c r="D8317" t="s">
        <v>19</v>
      </c>
      <c r="E8317" t="s">
        <v>20</v>
      </c>
      <c r="F8317" t="s">
        <v>21</v>
      </c>
      <c r="G8317" s="5">
        <v>7247.23</v>
      </c>
      <c r="H8317" s="5">
        <f t="shared" si="903"/>
        <v>130.45013999999998</v>
      </c>
      <c r="I8317" s="6">
        <v>3</v>
      </c>
      <c r="J8317" s="6">
        <v>21741.69</v>
      </c>
      <c r="K8317" s="5">
        <f t="shared" si="904"/>
        <v>391.35041999999993</v>
      </c>
      <c r="L8317" s="7">
        <v>3.1</v>
      </c>
      <c r="M8317" s="7">
        <v>765</v>
      </c>
      <c r="N8317" s="3">
        <v>45371</v>
      </c>
      <c r="O8317" s="4" t="str">
        <f t="shared" si="905"/>
        <v>2024-03</v>
      </c>
      <c r="P8317" s="4" t="str">
        <f t="shared" si="906"/>
        <v>03</v>
      </c>
      <c r="Q8317" s="4" t="str">
        <f t="shared" si="907"/>
        <v>March</v>
      </c>
      <c r="R8317" s="30" t="str">
        <f t="shared" si="908"/>
        <v>20</v>
      </c>
      <c r="W8317" t="str">
        <f t="shared" si="909"/>
        <v>ok</v>
      </c>
    </row>
    <row r="8318" spans="1:23" x14ac:dyDescent="0.3">
      <c r="A8318" t="s">
        <v>8360</v>
      </c>
      <c r="B8318" t="s">
        <v>17</v>
      </c>
      <c r="C8318" t="s">
        <v>18</v>
      </c>
      <c r="D8318" t="s">
        <v>19</v>
      </c>
      <c r="E8318" t="s">
        <v>45</v>
      </c>
      <c r="F8318" t="s">
        <v>60</v>
      </c>
      <c r="G8318" s="5">
        <v>13236.34</v>
      </c>
      <c r="H8318" s="5">
        <f t="shared" si="903"/>
        <v>238.25411999999997</v>
      </c>
      <c r="I8318" s="6">
        <v>1</v>
      </c>
      <c r="J8318" s="6">
        <v>13236.34</v>
      </c>
      <c r="K8318" s="5">
        <f t="shared" si="904"/>
        <v>238.25411999999997</v>
      </c>
      <c r="L8318" s="7">
        <v>1.95</v>
      </c>
      <c r="M8318" s="7">
        <v>279</v>
      </c>
      <c r="N8318" s="3">
        <v>45590</v>
      </c>
      <c r="O8318" s="4" t="str">
        <f t="shared" si="905"/>
        <v>2024-10</v>
      </c>
      <c r="P8318" s="4" t="str">
        <f t="shared" si="906"/>
        <v>10</v>
      </c>
      <c r="Q8318" s="4" t="str">
        <f t="shared" si="907"/>
        <v>October</v>
      </c>
      <c r="R8318" s="30" t="str">
        <f t="shared" si="908"/>
        <v>25</v>
      </c>
      <c r="W8318" t="str">
        <f t="shared" si="909"/>
        <v>ok</v>
      </c>
    </row>
    <row r="8319" spans="1:23" x14ac:dyDescent="0.3">
      <c r="A8319" t="s">
        <v>8361</v>
      </c>
      <c r="B8319" t="s">
        <v>51</v>
      </c>
      <c r="C8319" t="s">
        <v>29</v>
      </c>
      <c r="D8319" t="s">
        <v>52</v>
      </c>
      <c r="E8319" t="s">
        <v>14</v>
      </c>
      <c r="F8319" t="s">
        <v>60</v>
      </c>
      <c r="G8319" s="5">
        <v>13802.38</v>
      </c>
      <c r="H8319" s="5">
        <f t="shared" si="903"/>
        <v>248.44283999999996</v>
      </c>
      <c r="I8319" s="6">
        <v>2</v>
      </c>
      <c r="J8319" s="6">
        <v>27604.76</v>
      </c>
      <c r="K8319" s="5">
        <f t="shared" si="904"/>
        <v>496.88567999999992</v>
      </c>
      <c r="L8319" s="7">
        <v>3.65</v>
      </c>
      <c r="M8319" s="7">
        <v>4568</v>
      </c>
      <c r="N8319" s="3">
        <v>45532</v>
      </c>
      <c r="O8319" s="4" t="str">
        <f t="shared" si="905"/>
        <v>2024-08</v>
      </c>
      <c r="P8319" s="4" t="str">
        <f t="shared" si="906"/>
        <v>08</v>
      </c>
      <c r="Q8319" s="4" t="str">
        <f t="shared" si="907"/>
        <v>August</v>
      </c>
      <c r="R8319" s="30" t="str">
        <f t="shared" si="908"/>
        <v>28</v>
      </c>
      <c r="W8319" t="str">
        <f t="shared" si="909"/>
        <v>ok</v>
      </c>
    </row>
    <row r="8320" spans="1:23" x14ac:dyDescent="0.3">
      <c r="A8320" t="s">
        <v>8362</v>
      </c>
      <c r="B8320" t="s">
        <v>36</v>
      </c>
      <c r="C8320" t="s">
        <v>18</v>
      </c>
      <c r="D8320" t="s">
        <v>37</v>
      </c>
      <c r="E8320" t="s">
        <v>20</v>
      </c>
      <c r="F8320" t="s">
        <v>31</v>
      </c>
      <c r="G8320" s="5">
        <v>7242.17</v>
      </c>
      <c r="H8320" s="5">
        <f t="shared" si="903"/>
        <v>130.35906</v>
      </c>
      <c r="I8320" s="6">
        <v>3</v>
      </c>
      <c r="J8320" s="6">
        <v>21726.51</v>
      </c>
      <c r="K8320" s="5">
        <f t="shared" si="904"/>
        <v>391.07718</v>
      </c>
      <c r="L8320" s="7">
        <v>4.66</v>
      </c>
      <c r="M8320" s="7">
        <v>3680</v>
      </c>
      <c r="N8320" s="3">
        <v>45504</v>
      </c>
      <c r="O8320" s="4" t="str">
        <f t="shared" si="905"/>
        <v>2024-07</v>
      </c>
      <c r="P8320" s="4" t="str">
        <f t="shared" si="906"/>
        <v>07</v>
      </c>
      <c r="Q8320" s="4" t="str">
        <f t="shared" si="907"/>
        <v>July</v>
      </c>
      <c r="R8320" s="30" t="str">
        <f t="shared" si="908"/>
        <v>31</v>
      </c>
      <c r="W8320" t="str">
        <f t="shared" si="909"/>
        <v>ok</v>
      </c>
    </row>
    <row r="8321" spans="1:23" x14ac:dyDescent="0.3">
      <c r="A8321" t="s">
        <v>8363</v>
      </c>
      <c r="B8321" t="s">
        <v>47</v>
      </c>
      <c r="C8321" t="s">
        <v>12</v>
      </c>
      <c r="D8321" t="s">
        <v>48</v>
      </c>
      <c r="E8321" t="s">
        <v>45</v>
      </c>
      <c r="F8321" t="s">
        <v>60</v>
      </c>
      <c r="G8321" s="5">
        <v>13996.54</v>
      </c>
      <c r="H8321" s="5">
        <f t="shared" si="903"/>
        <v>251.93771999999998</v>
      </c>
      <c r="I8321" s="6">
        <v>2</v>
      </c>
      <c r="J8321" s="6">
        <v>27993.08</v>
      </c>
      <c r="K8321" s="5">
        <f t="shared" si="904"/>
        <v>503.87543999999997</v>
      </c>
      <c r="L8321" s="7">
        <v>3.51</v>
      </c>
      <c r="M8321" s="7">
        <v>952</v>
      </c>
      <c r="N8321" s="3">
        <v>45436</v>
      </c>
      <c r="O8321" s="4" t="str">
        <f t="shared" si="905"/>
        <v>2024-05</v>
      </c>
      <c r="P8321" s="4" t="str">
        <f t="shared" si="906"/>
        <v>05</v>
      </c>
      <c r="Q8321" s="4" t="str">
        <f t="shared" si="907"/>
        <v>May</v>
      </c>
      <c r="R8321" s="30" t="str">
        <f t="shared" si="908"/>
        <v>24</v>
      </c>
      <c r="W8321" t="str">
        <f t="shared" si="909"/>
        <v>ok</v>
      </c>
    </row>
    <row r="8322" spans="1:23" x14ac:dyDescent="0.3">
      <c r="A8322" t="s">
        <v>8364</v>
      </c>
      <c r="B8322" t="s">
        <v>47</v>
      </c>
      <c r="C8322" t="s">
        <v>12</v>
      </c>
      <c r="D8322" t="s">
        <v>48</v>
      </c>
      <c r="E8322" t="s">
        <v>20</v>
      </c>
      <c r="F8322" t="s">
        <v>26</v>
      </c>
      <c r="G8322" s="5">
        <v>18638.38</v>
      </c>
      <c r="H8322" s="5">
        <f t="shared" si="903"/>
        <v>335.49083999999999</v>
      </c>
      <c r="I8322" s="6">
        <v>5</v>
      </c>
      <c r="J8322" s="6">
        <v>93191.9</v>
      </c>
      <c r="K8322" s="5">
        <f t="shared" si="904"/>
        <v>1677.4541999999999</v>
      </c>
      <c r="L8322" s="7">
        <v>1.1299999999999999</v>
      </c>
      <c r="M8322" s="7">
        <v>2243</v>
      </c>
      <c r="N8322" s="3">
        <v>45652</v>
      </c>
      <c r="O8322" s="4" t="str">
        <f t="shared" si="905"/>
        <v>2024-12</v>
      </c>
      <c r="P8322" s="4" t="str">
        <f t="shared" si="906"/>
        <v>12</v>
      </c>
      <c r="Q8322" s="4" t="str">
        <f t="shared" si="907"/>
        <v>December</v>
      </c>
      <c r="R8322" s="30" t="str">
        <f t="shared" si="908"/>
        <v>26</v>
      </c>
      <c r="W8322" t="str">
        <f t="shared" si="909"/>
        <v>ok</v>
      </c>
    </row>
    <row r="8323" spans="1:23" x14ac:dyDescent="0.3">
      <c r="A8323" t="s">
        <v>8365</v>
      </c>
      <c r="B8323" t="s">
        <v>47</v>
      </c>
      <c r="C8323" t="s">
        <v>12</v>
      </c>
      <c r="D8323" t="s">
        <v>48</v>
      </c>
      <c r="E8323" t="s">
        <v>20</v>
      </c>
      <c r="F8323" t="s">
        <v>38</v>
      </c>
      <c r="G8323" s="5">
        <v>13845.71</v>
      </c>
      <c r="H8323" s="5">
        <f t="shared" ref="H8323:H8386" si="910">G8323*0.018</f>
        <v>249.22277999999997</v>
      </c>
      <c r="I8323" s="6">
        <v>2</v>
      </c>
      <c r="J8323" s="6">
        <v>27691.42</v>
      </c>
      <c r="K8323" s="5">
        <f t="shared" ref="K8323:K8386" si="911">H8323*I8323</f>
        <v>498.44555999999994</v>
      </c>
      <c r="L8323" s="7">
        <v>4.97</v>
      </c>
      <c r="M8323" s="7">
        <v>2959</v>
      </c>
      <c r="N8323" s="3">
        <v>45356</v>
      </c>
      <c r="O8323" s="4" t="str">
        <f t="shared" ref="O8323:O8386" si="912">TEXT(N8323,"yyyy-mm")</f>
        <v>2024-03</v>
      </c>
      <c r="P8323" s="4" t="str">
        <f t="shared" ref="P8323:P8386" si="913">TEXT(N8323,"mm")</f>
        <v>03</v>
      </c>
      <c r="Q8323" s="4" t="str">
        <f t="shared" ref="Q8323:Q8386" si="914">TEXT(DATE(2024,P8323,1),"mmmm")</f>
        <v>March</v>
      </c>
      <c r="R8323" s="30" t="str">
        <f t="shared" ref="R8323:R8386" si="915">TEXT(N8323,"dd")</f>
        <v>05</v>
      </c>
      <c r="W8323" t="str">
        <f t="shared" ref="W8323:W8386" si="916">IF(G8323*I8323=J8323,"ok","False")</f>
        <v>ok</v>
      </c>
    </row>
    <row r="8324" spans="1:23" x14ac:dyDescent="0.3">
      <c r="A8324" t="s">
        <v>8366</v>
      </c>
      <c r="B8324" t="s">
        <v>11</v>
      </c>
      <c r="C8324" t="s">
        <v>12</v>
      </c>
      <c r="D8324" t="s">
        <v>13</v>
      </c>
      <c r="E8324" t="s">
        <v>14</v>
      </c>
      <c r="F8324" t="s">
        <v>26</v>
      </c>
      <c r="G8324" s="5">
        <v>3972.63</v>
      </c>
      <c r="H8324" s="5">
        <f t="shared" si="910"/>
        <v>71.507339999999999</v>
      </c>
      <c r="I8324" s="6">
        <v>3</v>
      </c>
      <c r="J8324" s="6">
        <v>11917.89</v>
      </c>
      <c r="K8324" s="5">
        <f t="shared" si="911"/>
        <v>214.52202</v>
      </c>
      <c r="L8324" s="7">
        <v>2.2999999999999998</v>
      </c>
      <c r="M8324" s="7">
        <v>3322</v>
      </c>
      <c r="N8324" s="3">
        <v>45299</v>
      </c>
      <c r="O8324" s="4" t="str">
        <f t="shared" si="912"/>
        <v>2024-01</v>
      </c>
      <c r="P8324" s="4" t="str">
        <f t="shared" si="913"/>
        <v>01</v>
      </c>
      <c r="Q8324" s="4" t="str">
        <f t="shared" si="914"/>
        <v>January</v>
      </c>
      <c r="R8324" s="30" t="str">
        <f t="shared" si="915"/>
        <v>08</v>
      </c>
      <c r="W8324" t="str">
        <f t="shared" si="916"/>
        <v>ok</v>
      </c>
    </row>
    <row r="8325" spans="1:23" x14ac:dyDescent="0.3">
      <c r="A8325" t="s">
        <v>8367</v>
      </c>
      <c r="B8325" t="s">
        <v>28</v>
      </c>
      <c r="C8325" t="s">
        <v>29</v>
      </c>
      <c r="D8325" t="s">
        <v>30</v>
      </c>
      <c r="E8325" t="s">
        <v>20</v>
      </c>
      <c r="F8325" t="s">
        <v>60</v>
      </c>
      <c r="G8325" s="5">
        <v>16050.45</v>
      </c>
      <c r="H8325" s="5">
        <f t="shared" si="910"/>
        <v>288.90809999999999</v>
      </c>
      <c r="I8325" s="6">
        <v>5</v>
      </c>
      <c r="J8325" s="6">
        <v>80252.25</v>
      </c>
      <c r="K8325" s="5">
        <f t="shared" si="911"/>
        <v>1444.5405000000001</v>
      </c>
      <c r="L8325" s="7">
        <v>3.15</v>
      </c>
      <c r="M8325" s="7">
        <v>3392</v>
      </c>
      <c r="N8325" s="3">
        <v>45652</v>
      </c>
      <c r="O8325" s="4" t="str">
        <f t="shared" si="912"/>
        <v>2024-12</v>
      </c>
      <c r="P8325" s="4" t="str">
        <f t="shared" si="913"/>
        <v>12</v>
      </c>
      <c r="Q8325" s="4" t="str">
        <f t="shared" si="914"/>
        <v>December</v>
      </c>
      <c r="R8325" s="30" t="str">
        <f t="shared" si="915"/>
        <v>26</v>
      </c>
      <c r="W8325" t="str">
        <f t="shared" si="916"/>
        <v>ok</v>
      </c>
    </row>
    <row r="8326" spans="1:23" x14ac:dyDescent="0.3">
      <c r="A8326" t="s">
        <v>8368</v>
      </c>
      <c r="B8326" t="s">
        <v>36</v>
      </c>
      <c r="C8326" t="s">
        <v>18</v>
      </c>
      <c r="D8326" t="s">
        <v>37</v>
      </c>
      <c r="E8326" t="s">
        <v>14</v>
      </c>
      <c r="F8326" t="s">
        <v>26</v>
      </c>
      <c r="G8326" s="5">
        <v>12277.68</v>
      </c>
      <c r="H8326" s="5">
        <f t="shared" si="910"/>
        <v>220.99823999999998</v>
      </c>
      <c r="I8326" s="6">
        <v>3</v>
      </c>
      <c r="J8326" s="6">
        <v>36833.040000000001</v>
      </c>
      <c r="K8326" s="5">
        <f t="shared" si="911"/>
        <v>662.99471999999992</v>
      </c>
      <c r="L8326" s="7">
        <v>3.48</v>
      </c>
      <c r="M8326" s="7">
        <v>4989</v>
      </c>
      <c r="N8326" s="3">
        <v>45387</v>
      </c>
      <c r="O8326" s="4" t="str">
        <f t="shared" si="912"/>
        <v>2024-04</v>
      </c>
      <c r="P8326" s="4" t="str">
        <f t="shared" si="913"/>
        <v>04</v>
      </c>
      <c r="Q8326" s="4" t="str">
        <f t="shared" si="914"/>
        <v>April</v>
      </c>
      <c r="R8326" s="30" t="str">
        <f t="shared" si="915"/>
        <v>05</v>
      </c>
      <c r="W8326" t="str">
        <f t="shared" si="916"/>
        <v>ok</v>
      </c>
    </row>
    <row r="8327" spans="1:23" x14ac:dyDescent="0.3">
      <c r="A8327" t="s">
        <v>8369</v>
      </c>
      <c r="B8327" t="s">
        <v>28</v>
      </c>
      <c r="C8327" t="s">
        <v>29</v>
      </c>
      <c r="D8327" t="s">
        <v>30</v>
      </c>
      <c r="E8327" t="s">
        <v>14</v>
      </c>
      <c r="F8327" t="s">
        <v>21</v>
      </c>
      <c r="G8327" s="5">
        <v>6668.18</v>
      </c>
      <c r="H8327" s="5">
        <f t="shared" si="910"/>
        <v>120.02723999999999</v>
      </c>
      <c r="I8327" s="6">
        <v>1</v>
      </c>
      <c r="J8327" s="6">
        <v>6668.18</v>
      </c>
      <c r="K8327" s="5">
        <f t="shared" si="911"/>
        <v>120.02723999999999</v>
      </c>
      <c r="L8327" s="7">
        <v>4.58</v>
      </c>
      <c r="M8327" s="7">
        <v>1491</v>
      </c>
      <c r="N8327" s="3">
        <v>45530</v>
      </c>
      <c r="O8327" s="4" t="str">
        <f t="shared" si="912"/>
        <v>2024-08</v>
      </c>
      <c r="P8327" s="4" t="str">
        <f t="shared" si="913"/>
        <v>08</v>
      </c>
      <c r="Q8327" s="4" t="str">
        <f t="shared" si="914"/>
        <v>August</v>
      </c>
      <c r="R8327" s="30" t="str">
        <f t="shared" si="915"/>
        <v>26</v>
      </c>
      <c r="W8327" t="str">
        <f t="shared" si="916"/>
        <v>ok</v>
      </c>
    </row>
    <row r="8328" spans="1:23" x14ac:dyDescent="0.3">
      <c r="A8328" t="s">
        <v>8370</v>
      </c>
      <c r="B8328" t="s">
        <v>51</v>
      </c>
      <c r="C8328" t="s">
        <v>29</v>
      </c>
      <c r="D8328" t="s">
        <v>52</v>
      </c>
      <c r="E8328" t="s">
        <v>20</v>
      </c>
      <c r="F8328" t="s">
        <v>15</v>
      </c>
      <c r="G8328" s="5">
        <v>15564.53</v>
      </c>
      <c r="H8328" s="5">
        <f t="shared" si="910"/>
        <v>280.16154</v>
      </c>
      <c r="I8328" s="6">
        <v>1</v>
      </c>
      <c r="J8328" s="6">
        <v>15564.53</v>
      </c>
      <c r="K8328" s="5">
        <f t="shared" si="911"/>
        <v>280.16154</v>
      </c>
      <c r="L8328" s="7">
        <v>3.58</v>
      </c>
      <c r="M8328" s="7">
        <v>4602</v>
      </c>
      <c r="N8328" s="3">
        <v>45524</v>
      </c>
      <c r="O8328" s="4" t="str">
        <f t="shared" si="912"/>
        <v>2024-08</v>
      </c>
      <c r="P8328" s="4" t="str">
        <f t="shared" si="913"/>
        <v>08</v>
      </c>
      <c r="Q8328" s="4" t="str">
        <f t="shared" si="914"/>
        <v>August</v>
      </c>
      <c r="R8328" s="30" t="str">
        <f t="shared" si="915"/>
        <v>20</v>
      </c>
      <c r="W8328" t="str">
        <f t="shared" si="916"/>
        <v>ok</v>
      </c>
    </row>
    <row r="8329" spans="1:23" x14ac:dyDescent="0.3">
      <c r="A8329" t="s">
        <v>8371</v>
      </c>
      <c r="B8329" t="s">
        <v>51</v>
      </c>
      <c r="C8329" t="s">
        <v>29</v>
      </c>
      <c r="D8329" t="s">
        <v>52</v>
      </c>
      <c r="E8329" t="s">
        <v>45</v>
      </c>
      <c r="F8329" t="s">
        <v>60</v>
      </c>
      <c r="G8329" s="5">
        <v>5279.87</v>
      </c>
      <c r="H8329" s="5">
        <f t="shared" si="910"/>
        <v>95.037659999999988</v>
      </c>
      <c r="I8329" s="6">
        <v>4</v>
      </c>
      <c r="J8329" s="6">
        <v>21119.48</v>
      </c>
      <c r="K8329" s="5">
        <f t="shared" si="911"/>
        <v>380.15063999999995</v>
      </c>
      <c r="L8329" s="7">
        <v>1.33</v>
      </c>
      <c r="M8329" s="7">
        <v>4622</v>
      </c>
      <c r="N8329" s="3">
        <v>45627</v>
      </c>
      <c r="O8329" s="4" t="str">
        <f t="shared" si="912"/>
        <v>2024-12</v>
      </c>
      <c r="P8329" s="4" t="str">
        <f t="shared" si="913"/>
        <v>12</v>
      </c>
      <c r="Q8329" s="4" t="str">
        <f t="shared" si="914"/>
        <v>December</v>
      </c>
      <c r="R8329" s="30" t="str">
        <f t="shared" si="915"/>
        <v>01</v>
      </c>
      <c r="W8329" t="str">
        <f t="shared" si="916"/>
        <v>ok</v>
      </c>
    </row>
    <row r="8330" spans="1:23" x14ac:dyDescent="0.3">
      <c r="A8330" t="s">
        <v>8372</v>
      </c>
      <c r="B8330" t="s">
        <v>11</v>
      </c>
      <c r="C8330" t="s">
        <v>12</v>
      </c>
      <c r="D8330" t="s">
        <v>13</v>
      </c>
      <c r="E8330" t="s">
        <v>14</v>
      </c>
      <c r="F8330" t="s">
        <v>31</v>
      </c>
      <c r="G8330" s="5">
        <v>13130.96</v>
      </c>
      <c r="H8330" s="5">
        <f t="shared" si="910"/>
        <v>236.35727999999997</v>
      </c>
      <c r="I8330" s="6">
        <v>3</v>
      </c>
      <c r="J8330" s="6">
        <v>39392.879999999997</v>
      </c>
      <c r="K8330" s="5">
        <f t="shared" si="911"/>
        <v>709.07183999999995</v>
      </c>
      <c r="L8330" s="7">
        <v>2.5</v>
      </c>
      <c r="M8330" s="7">
        <v>3253</v>
      </c>
      <c r="N8330" s="3">
        <v>45424</v>
      </c>
      <c r="O8330" s="4" t="str">
        <f t="shared" si="912"/>
        <v>2024-05</v>
      </c>
      <c r="P8330" s="4" t="str">
        <f t="shared" si="913"/>
        <v>05</v>
      </c>
      <c r="Q8330" s="4" t="str">
        <f t="shared" si="914"/>
        <v>May</v>
      </c>
      <c r="R8330" s="30" t="str">
        <f t="shared" si="915"/>
        <v>12</v>
      </c>
      <c r="W8330" t="str">
        <f t="shared" si="916"/>
        <v>ok</v>
      </c>
    </row>
    <row r="8331" spans="1:23" x14ac:dyDescent="0.3">
      <c r="A8331" t="s">
        <v>8373</v>
      </c>
      <c r="B8331" t="s">
        <v>47</v>
      </c>
      <c r="C8331" t="s">
        <v>12</v>
      </c>
      <c r="D8331" t="s">
        <v>48</v>
      </c>
      <c r="E8331" t="s">
        <v>45</v>
      </c>
      <c r="F8331" t="s">
        <v>60</v>
      </c>
      <c r="G8331" s="5">
        <v>10453.870000000001</v>
      </c>
      <c r="H8331" s="5">
        <f t="shared" si="910"/>
        <v>188.16965999999999</v>
      </c>
      <c r="I8331" s="6">
        <v>1</v>
      </c>
      <c r="J8331" s="6">
        <v>10453.870000000001</v>
      </c>
      <c r="K8331" s="5">
        <f t="shared" si="911"/>
        <v>188.16965999999999</v>
      </c>
      <c r="L8331" s="7">
        <v>2.08</v>
      </c>
      <c r="M8331" s="7">
        <v>3682</v>
      </c>
      <c r="N8331" s="3">
        <v>45517</v>
      </c>
      <c r="O8331" s="4" t="str">
        <f t="shared" si="912"/>
        <v>2024-08</v>
      </c>
      <c r="P8331" s="4" t="str">
        <f t="shared" si="913"/>
        <v>08</v>
      </c>
      <c r="Q8331" s="4" t="str">
        <f t="shared" si="914"/>
        <v>August</v>
      </c>
      <c r="R8331" s="30" t="str">
        <f t="shared" si="915"/>
        <v>13</v>
      </c>
      <c r="W8331" t="str">
        <f t="shared" si="916"/>
        <v>ok</v>
      </c>
    </row>
    <row r="8332" spans="1:23" x14ac:dyDescent="0.3">
      <c r="A8332" t="s">
        <v>8374</v>
      </c>
      <c r="B8332" t="s">
        <v>41</v>
      </c>
      <c r="C8332" t="s">
        <v>42</v>
      </c>
      <c r="D8332" t="s">
        <v>43</v>
      </c>
      <c r="E8332" t="s">
        <v>45</v>
      </c>
      <c r="F8332" t="s">
        <v>26</v>
      </c>
      <c r="G8332" s="5">
        <v>9137</v>
      </c>
      <c r="H8332" s="5">
        <f t="shared" si="910"/>
        <v>164.46599999999998</v>
      </c>
      <c r="I8332" s="6">
        <v>3</v>
      </c>
      <c r="J8332" s="6">
        <v>27411</v>
      </c>
      <c r="K8332" s="5">
        <f t="shared" si="911"/>
        <v>493.39799999999991</v>
      </c>
      <c r="L8332" s="7">
        <v>2.0099999999999998</v>
      </c>
      <c r="M8332" s="7">
        <v>2280</v>
      </c>
      <c r="N8332" s="3">
        <v>45368</v>
      </c>
      <c r="O8332" s="4" t="str">
        <f t="shared" si="912"/>
        <v>2024-03</v>
      </c>
      <c r="P8332" s="4" t="str">
        <f t="shared" si="913"/>
        <v>03</v>
      </c>
      <c r="Q8332" s="4" t="str">
        <f t="shared" si="914"/>
        <v>March</v>
      </c>
      <c r="R8332" s="30" t="str">
        <f t="shared" si="915"/>
        <v>17</v>
      </c>
      <c r="W8332" t="str">
        <f t="shared" si="916"/>
        <v>ok</v>
      </c>
    </row>
    <row r="8333" spans="1:23" x14ac:dyDescent="0.3">
      <c r="A8333" t="s">
        <v>8375</v>
      </c>
      <c r="B8333" t="s">
        <v>63</v>
      </c>
      <c r="C8333" t="s">
        <v>18</v>
      </c>
      <c r="D8333" t="s">
        <v>64</v>
      </c>
      <c r="E8333" t="s">
        <v>20</v>
      </c>
      <c r="F8333" t="s">
        <v>26</v>
      </c>
      <c r="G8333" s="5">
        <v>11348.47</v>
      </c>
      <c r="H8333" s="5">
        <f t="shared" si="910"/>
        <v>204.27245999999997</v>
      </c>
      <c r="I8333" s="6">
        <v>3</v>
      </c>
      <c r="J8333" s="6">
        <v>34045.410000000003</v>
      </c>
      <c r="K8333" s="5">
        <f t="shared" si="911"/>
        <v>612.81737999999996</v>
      </c>
      <c r="L8333" s="7">
        <v>1.95</v>
      </c>
      <c r="M8333" s="7">
        <v>339</v>
      </c>
      <c r="N8333" s="3">
        <v>45311</v>
      </c>
      <c r="O8333" s="4" t="str">
        <f t="shared" si="912"/>
        <v>2024-01</v>
      </c>
      <c r="P8333" s="4" t="str">
        <f t="shared" si="913"/>
        <v>01</v>
      </c>
      <c r="Q8333" s="4" t="str">
        <f t="shared" si="914"/>
        <v>January</v>
      </c>
      <c r="R8333" s="30" t="str">
        <f t="shared" si="915"/>
        <v>20</v>
      </c>
      <c r="W8333" t="str">
        <f t="shared" si="916"/>
        <v>ok</v>
      </c>
    </row>
    <row r="8334" spans="1:23" x14ac:dyDescent="0.3">
      <c r="A8334" t="s">
        <v>8376</v>
      </c>
      <c r="B8334" t="s">
        <v>11</v>
      </c>
      <c r="C8334" t="s">
        <v>12</v>
      </c>
      <c r="D8334" t="s">
        <v>13</v>
      </c>
      <c r="E8334" t="s">
        <v>45</v>
      </c>
      <c r="F8334" t="s">
        <v>26</v>
      </c>
      <c r="G8334" s="5">
        <v>4807.16</v>
      </c>
      <c r="H8334" s="5">
        <f t="shared" si="910"/>
        <v>86.528879999999987</v>
      </c>
      <c r="I8334" s="6">
        <v>1</v>
      </c>
      <c r="J8334" s="6">
        <v>4807.16</v>
      </c>
      <c r="K8334" s="5">
        <f t="shared" si="911"/>
        <v>86.528879999999987</v>
      </c>
      <c r="L8334" s="7">
        <v>1.98</v>
      </c>
      <c r="M8334" s="7">
        <v>4960</v>
      </c>
      <c r="N8334" s="3">
        <v>45315</v>
      </c>
      <c r="O8334" s="4" t="str">
        <f t="shared" si="912"/>
        <v>2024-01</v>
      </c>
      <c r="P8334" s="4" t="str">
        <f t="shared" si="913"/>
        <v>01</v>
      </c>
      <c r="Q8334" s="4" t="str">
        <f t="shared" si="914"/>
        <v>January</v>
      </c>
      <c r="R8334" s="30" t="str">
        <f t="shared" si="915"/>
        <v>24</v>
      </c>
      <c r="W8334" t="str">
        <f t="shared" si="916"/>
        <v>ok</v>
      </c>
    </row>
    <row r="8335" spans="1:23" x14ac:dyDescent="0.3">
      <c r="A8335" t="s">
        <v>8377</v>
      </c>
      <c r="B8335" t="s">
        <v>28</v>
      </c>
      <c r="C8335" t="s">
        <v>29</v>
      </c>
      <c r="D8335" t="s">
        <v>30</v>
      </c>
      <c r="E8335" t="s">
        <v>14</v>
      </c>
      <c r="F8335" t="s">
        <v>15</v>
      </c>
      <c r="G8335" s="5">
        <v>5498.81</v>
      </c>
      <c r="H8335" s="5">
        <f t="shared" si="910"/>
        <v>98.978579999999994</v>
      </c>
      <c r="I8335" s="6">
        <v>1</v>
      </c>
      <c r="J8335" s="6">
        <v>5498.81</v>
      </c>
      <c r="K8335" s="5">
        <f t="shared" si="911"/>
        <v>98.978579999999994</v>
      </c>
      <c r="L8335" s="7">
        <v>2.42</v>
      </c>
      <c r="M8335" s="7">
        <v>3622</v>
      </c>
      <c r="N8335" s="3">
        <v>45409</v>
      </c>
      <c r="O8335" s="4" t="str">
        <f t="shared" si="912"/>
        <v>2024-04</v>
      </c>
      <c r="P8335" s="4" t="str">
        <f t="shared" si="913"/>
        <v>04</v>
      </c>
      <c r="Q8335" s="4" t="str">
        <f t="shared" si="914"/>
        <v>April</v>
      </c>
      <c r="R8335" s="30" t="str">
        <f t="shared" si="915"/>
        <v>27</v>
      </c>
      <c r="W8335" t="str">
        <f t="shared" si="916"/>
        <v>ok</v>
      </c>
    </row>
    <row r="8336" spans="1:23" x14ac:dyDescent="0.3">
      <c r="A8336" t="s">
        <v>8378</v>
      </c>
      <c r="B8336" t="s">
        <v>47</v>
      </c>
      <c r="C8336" t="s">
        <v>12</v>
      </c>
      <c r="D8336" t="s">
        <v>48</v>
      </c>
      <c r="E8336" t="s">
        <v>20</v>
      </c>
      <c r="F8336" t="s">
        <v>26</v>
      </c>
      <c r="G8336" s="5">
        <v>8586.7199999999993</v>
      </c>
      <c r="H8336" s="5">
        <f t="shared" si="910"/>
        <v>154.56095999999997</v>
      </c>
      <c r="I8336" s="6">
        <v>5</v>
      </c>
      <c r="J8336" s="6">
        <v>42933.599999999999</v>
      </c>
      <c r="K8336" s="5">
        <f t="shared" si="911"/>
        <v>772.80479999999989</v>
      </c>
      <c r="L8336" s="7">
        <v>3.75</v>
      </c>
      <c r="M8336" s="7">
        <v>1346</v>
      </c>
      <c r="N8336" s="3">
        <v>45444</v>
      </c>
      <c r="O8336" s="4" t="str">
        <f t="shared" si="912"/>
        <v>2024-06</v>
      </c>
      <c r="P8336" s="4" t="str">
        <f t="shared" si="913"/>
        <v>06</v>
      </c>
      <c r="Q8336" s="4" t="str">
        <f t="shared" si="914"/>
        <v>June</v>
      </c>
      <c r="R8336" s="30" t="str">
        <f t="shared" si="915"/>
        <v>01</v>
      </c>
      <c r="W8336" t="str">
        <f t="shared" si="916"/>
        <v>ok</v>
      </c>
    </row>
    <row r="8337" spans="1:23" x14ac:dyDescent="0.3">
      <c r="A8337" t="s">
        <v>8379</v>
      </c>
      <c r="B8337" t="s">
        <v>36</v>
      </c>
      <c r="C8337" t="s">
        <v>18</v>
      </c>
      <c r="D8337" t="s">
        <v>37</v>
      </c>
      <c r="E8337" t="s">
        <v>45</v>
      </c>
      <c r="F8337" t="s">
        <v>38</v>
      </c>
      <c r="G8337" s="5">
        <v>16213.92</v>
      </c>
      <c r="H8337" s="5">
        <f t="shared" si="910"/>
        <v>291.85055999999997</v>
      </c>
      <c r="I8337" s="6">
        <v>3</v>
      </c>
      <c r="J8337" s="6">
        <v>48641.760000000002</v>
      </c>
      <c r="K8337" s="5">
        <f t="shared" si="911"/>
        <v>875.55167999999992</v>
      </c>
      <c r="L8337" s="7">
        <v>2.2999999999999998</v>
      </c>
      <c r="M8337" s="7">
        <v>2302</v>
      </c>
      <c r="N8337" s="3">
        <v>45589</v>
      </c>
      <c r="O8337" s="4" t="str">
        <f t="shared" si="912"/>
        <v>2024-10</v>
      </c>
      <c r="P8337" s="4" t="str">
        <f t="shared" si="913"/>
        <v>10</v>
      </c>
      <c r="Q8337" s="4" t="str">
        <f t="shared" si="914"/>
        <v>October</v>
      </c>
      <c r="R8337" s="30" t="str">
        <f t="shared" si="915"/>
        <v>24</v>
      </c>
      <c r="W8337" t="str">
        <f t="shared" si="916"/>
        <v>ok</v>
      </c>
    </row>
    <row r="8338" spans="1:23" x14ac:dyDescent="0.3">
      <c r="A8338" t="s">
        <v>8380</v>
      </c>
      <c r="B8338" t="s">
        <v>51</v>
      </c>
      <c r="C8338" t="s">
        <v>29</v>
      </c>
      <c r="D8338" t="s">
        <v>52</v>
      </c>
      <c r="E8338" t="s">
        <v>14</v>
      </c>
      <c r="F8338" t="s">
        <v>38</v>
      </c>
      <c r="G8338" s="5">
        <v>14860.6</v>
      </c>
      <c r="H8338" s="5">
        <f t="shared" si="910"/>
        <v>267.49079999999998</v>
      </c>
      <c r="I8338" s="6">
        <v>2</v>
      </c>
      <c r="J8338" s="6">
        <v>29721.200000000001</v>
      </c>
      <c r="K8338" s="5">
        <f t="shared" si="911"/>
        <v>534.98159999999996</v>
      </c>
      <c r="L8338" s="7">
        <v>1.18</v>
      </c>
      <c r="M8338" s="7">
        <v>3547</v>
      </c>
      <c r="N8338" s="3">
        <v>45573</v>
      </c>
      <c r="O8338" s="4" t="str">
        <f t="shared" si="912"/>
        <v>2024-10</v>
      </c>
      <c r="P8338" s="4" t="str">
        <f t="shared" si="913"/>
        <v>10</v>
      </c>
      <c r="Q8338" s="4" t="str">
        <f t="shared" si="914"/>
        <v>October</v>
      </c>
      <c r="R8338" s="30" t="str">
        <f t="shared" si="915"/>
        <v>08</v>
      </c>
      <c r="W8338" t="str">
        <f t="shared" si="916"/>
        <v>ok</v>
      </c>
    </row>
    <row r="8339" spans="1:23" x14ac:dyDescent="0.3">
      <c r="A8339" t="s">
        <v>8381</v>
      </c>
      <c r="B8339" t="s">
        <v>63</v>
      </c>
      <c r="C8339" t="s">
        <v>18</v>
      </c>
      <c r="D8339" t="s">
        <v>64</v>
      </c>
      <c r="E8339" t="s">
        <v>14</v>
      </c>
      <c r="F8339" t="s">
        <v>38</v>
      </c>
      <c r="G8339" s="5">
        <v>16402.11</v>
      </c>
      <c r="H8339" s="5">
        <f t="shared" si="910"/>
        <v>295.23797999999999</v>
      </c>
      <c r="I8339" s="6">
        <v>4</v>
      </c>
      <c r="J8339" s="6">
        <v>65608.44</v>
      </c>
      <c r="K8339" s="5">
        <f t="shared" si="911"/>
        <v>1180.95192</v>
      </c>
      <c r="L8339" s="7">
        <v>1.41</v>
      </c>
      <c r="M8339" s="7">
        <v>4077</v>
      </c>
      <c r="N8339" s="3">
        <v>45617</v>
      </c>
      <c r="O8339" s="4" t="str">
        <f t="shared" si="912"/>
        <v>2024-11</v>
      </c>
      <c r="P8339" s="4" t="str">
        <f t="shared" si="913"/>
        <v>11</v>
      </c>
      <c r="Q8339" s="4" t="str">
        <f t="shared" si="914"/>
        <v>November</v>
      </c>
      <c r="R8339" s="30" t="str">
        <f t="shared" si="915"/>
        <v>21</v>
      </c>
      <c r="W8339" t="str">
        <f t="shared" si="916"/>
        <v>ok</v>
      </c>
    </row>
    <row r="8340" spans="1:23" x14ac:dyDescent="0.3">
      <c r="A8340" t="s">
        <v>8382</v>
      </c>
      <c r="B8340" t="s">
        <v>11</v>
      </c>
      <c r="C8340" t="s">
        <v>12</v>
      </c>
      <c r="D8340" t="s">
        <v>13</v>
      </c>
      <c r="E8340" t="s">
        <v>45</v>
      </c>
      <c r="F8340" t="s">
        <v>60</v>
      </c>
      <c r="G8340" s="5">
        <v>12765.09</v>
      </c>
      <c r="H8340" s="5">
        <f t="shared" si="910"/>
        <v>229.77161999999998</v>
      </c>
      <c r="I8340" s="6">
        <v>5</v>
      </c>
      <c r="J8340" s="6">
        <v>63825.45</v>
      </c>
      <c r="K8340" s="5">
        <f t="shared" si="911"/>
        <v>1148.8580999999999</v>
      </c>
      <c r="L8340" s="7">
        <v>1.82</v>
      </c>
      <c r="M8340" s="7">
        <v>3059</v>
      </c>
      <c r="N8340" s="3">
        <v>45572</v>
      </c>
      <c r="O8340" s="4" t="str">
        <f t="shared" si="912"/>
        <v>2024-10</v>
      </c>
      <c r="P8340" s="4" t="str">
        <f t="shared" si="913"/>
        <v>10</v>
      </c>
      <c r="Q8340" s="4" t="str">
        <f t="shared" si="914"/>
        <v>October</v>
      </c>
      <c r="R8340" s="30" t="str">
        <f t="shared" si="915"/>
        <v>07</v>
      </c>
      <c r="W8340" t="str">
        <f t="shared" si="916"/>
        <v>ok</v>
      </c>
    </row>
    <row r="8341" spans="1:23" x14ac:dyDescent="0.3">
      <c r="A8341" t="s">
        <v>8383</v>
      </c>
      <c r="B8341" t="s">
        <v>28</v>
      </c>
      <c r="C8341" t="s">
        <v>29</v>
      </c>
      <c r="D8341" t="s">
        <v>30</v>
      </c>
      <c r="E8341" t="s">
        <v>14</v>
      </c>
      <c r="F8341" t="s">
        <v>15</v>
      </c>
      <c r="G8341" s="5">
        <v>10245.66</v>
      </c>
      <c r="H8341" s="5">
        <f t="shared" si="910"/>
        <v>184.42187999999999</v>
      </c>
      <c r="I8341" s="6">
        <v>5</v>
      </c>
      <c r="J8341" s="6">
        <v>51228.3</v>
      </c>
      <c r="K8341" s="5">
        <f t="shared" si="911"/>
        <v>922.10939999999994</v>
      </c>
      <c r="L8341" s="7">
        <v>2.1</v>
      </c>
      <c r="M8341" s="7">
        <v>737</v>
      </c>
      <c r="N8341" s="3">
        <v>45596</v>
      </c>
      <c r="O8341" s="4" t="str">
        <f t="shared" si="912"/>
        <v>2024-10</v>
      </c>
      <c r="P8341" s="4" t="str">
        <f t="shared" si="913"/>
        <v>10</v>
      </c>
      <c r="Q8341" s="4" t="str">
        <f t="shared" si="914"/>
        <v>October</v>
      </c>
      <c r="R8341" s="30" t="str">
        <f t="shared" si="915"/>
        <v>31</v>
      </c>
      <c r="W8341" t="str">
        <f t="shared" si="916"/>
        <v>ok</v>
      </c>
    </row>
    <row r="8342" spans="1:23" x14ac:dyDescent="0.3">
      <c r="A8342" t="s">
        <v>8384</v>
      </c>
      <c r="B8342" t="s">
        <v>17</v>
      </c>
      <c r="C8342" t="s">
        <v>18</v>
      </c>
      <c r="D8342" t="s">
        <v>19</v>
      </c>
      <c r="E8342" t="s">
        <v>20</v>
      </c>
      <c r="F8342" t="s">
        <v>26</v>
      </c>
      <c r="G8342" s="5">
        <v>18757.28</v>
      </c>
      <c r="H8342" s="5">
        <f t="shared" si="910"/>
        <v>337.63103999999993</v>
      </c>
      <c r="I8342" s="6">
        <v>2</v>
      </c>
      <c r="J8342" s="6">
        <v>37514.559999999998</v>
      </c>
      <c r="K8342" s="5">
        <f t="shared" si="911"/>
        <v>675.26207999999986</v>
      </c>
      <c r="L8342" s="7">
        <v>4.91</v>
      </c>
      <c r="M8342" s="7">
        <v>3507</v>
      </c>
      <c r="N8342" s="3">
        <v>45484</v>
      </c>
      <c r="O8342" s="4" t="str">
        <f t="shared" si="912"/>
        <v>2024-07</v>
      </c>
      <c r="P8342" s="4" t="str">
        <f t="shared" si="913"/>
        <v>07</v>
      </c>
      <c r="Q8342" s="4" t="str">
        <f t="shared" si="914"/>
        <v>July</v>
      </c>
      <c r="R8342" s="30" t="str">
        <f t="shared" si="915"/>
        <v>11</v>
      </c>
      <c r="W8342" t="str">
        <f t="shared" si="916"/>
        <v>ok</v>
      </c>
    </row>
    <row r="8343" spans="1:23" x14ac:dyDescent="0.3">
      <c r="A8343" t="s">
        <v>8385</v>
      </c>
      <c r="B8343" t="s">
        <v>11</v>
      </c>
      <c r="C8343" t="s">
        <v>12</v>
      </c>
      <c r="D8343" t="s">
        <v>13</v>
      </c>
      <c r="E8343" t="s">
        <v>14</v>
      </c>
      <c r="F8343" t="s">
        <v>60</v>
      </c>
      <c r="G8343" s="5">
        <v>11155.66</v>
      </c>
      <c r="H8343" s="5">
        <f t="shared" si="910"/>
        <v>200.80187999999998</v>
      </c>
      <c r="I8343" s="6">
        <v>4</v>
      </c>
      <c r="J8343" s="6">
        <v>44622.64</v>
      </c>
      <c r="K8343" s="5">
        <f t="shared" si="911"/>
        <v>803.20751999999993</v>
      </c>
      <c r="L8343" s="7">
        <v>4.16</v>
      </c>
      <c r="M8343" s="7">
        <v>655</v>
      </c>
      <c r="N8343" s="3">
        <v>45438</v>
      </c>
      <c r="O8343" s="4" t="str">
        <f t="shared" si="912"/>
        <v>2024-05</v>
      </c>
      <c r="P8343" s="4" t="str">
        <f t="shared" si="913"/>
        <v>05</v>
      </c>
      <c r="Q8343" s="4" t="str">
        <f t="shared" si="914"/>
        <v>May</v>
      </c>
      <c r="R8343" s="30" t="str">
        <f t="shared" si="915"/>
        <v>26</v>
      </c>
      <c r="W8343" t="str">
        <f t="shared" si="916"/>
        <v>ok</v>
      </c>
    </row>
    <row r="8344" spans="1:23" x14ac:dyDescent="0.3">
      <c r="A8344" t="s">
        <v>8386</v>
      </c>
      <c r="B8344" t="s">
        <v>51</v>
      </c>
      <c r="C8344" t="s">
        <v>29</v>
      </c>
      <c r="D8344" t="s">
        <v>52</v>
      </c>
      <c r="E8344" t="s">
        <v>14</v>
      </c>
      <c r="F8344" t="s">
        <v>60</v>
      </c>
      <c r="G8344" s="5">
        <v>14664.94</v>
      </c>
      <c r="H8344" s="5">
        <f t="shared" si="910"/>
        <v>263.96891999999997</v>
      </c>
      <c r="I8344" s="6">
        <v>3</v>
      </c>
      <c r="J8344" s="6">
        <v>43994.82</v>
      </c>
      <c r="K8344" s="5">
        <f t="shared" si="911"/>
        <v>791.90675999999985</v>
      </c>
      <c r="L8344" s="7">
        <v>3.1</v>
      </c>
      <c r="M8344" s="7">
        <v>2039</v>
      </c>
      <c r="N8344" s="3">
        <v>45347</v>
      </c>
      <c r="O8344" s="4" t="str">
        <f t="shared" si="912"/>
        <v>2024-02</v>
      </c>
      <c r="P8344" s="4" t="str">
        <f t="shared" si="913"/>
        <v>02</v>
      </c>
      <c r="Q8344" s="4" t="str">
        <f t="shared" si="914"/>
        <v>February</v>
      </c>
      <c r="R8344" s="30" t="str">
        <f t="shared" si="915"/>
        <v>25</v>
      </c>
      <c r="W8344" t="str">
        <f t="shared" si="916"/>
        <v>ok</v>
      </c>
    </row>
    <row r="8345" spans="1:23" x14ac:dyDescent="0.3">
      <c r="A8345" t="s">
        <v>8387</v>
      </c>
      <c r="B8345" t="s">
        <v>63</v>
      </c>
      <c r="C8345" t="s">
        <v>18</v>
      </c>
      <c r="D8345" t="s">
        <v>64</v>
      </c>
      <c r="E8345" t="s">
        <v>20</v>
      </c>
      <c r="F8345" t="s">
        <v>15</v>
      </c>
      <c r="G8345" s="5">
        <v>9380.2800000000007</v>
      </c>
      <c r="H8345" s="5">
        <f t="shared" si="910"/>
        <v>168.84504000000001</v>
      </c>
      <c r="I8345" s="6">
        <v>5</v>
      </c>
      <c r="J8345" s="6">
        <v>46901.4</v>
      </c>
      <c r="K8345" s="5">
        <f t="shared" si="911"/>
        <v>844.22520000000009</v>
      </c>
      <c r="L8345" s="7">
        <v>4.57</v>
      </c>
      <c r="M8345" s="7">
        <v>2514</v>
      </c>
      <c r="N8345" s="3">
        <v>45567</v>
      </c>
      <c r="O8345" s="4" t="str">
        <f t="shared" si="912"/>
        <v>2024-10</v>
      </c>
      <c r="P8345" s="4" t="str">
        <f t="shared" si="913"/>
        <v>10</v>
      </c>
      <c r="Q8345" s="4" t="str">
        <f t="shared" si="914"/>
        <v>October</v>
      </c>
      <c r="R8345" s="30" t="str">
        <f t="shared" si="915"/>
        <v>02</v>
      </c>
      <c r="W8345" t="str">
        <f t="shared" si="916"/>
        <v>ok</v>
      </c>
    </row>
    <row r="8346" spans="1:23" x14ac:dyDescent="0.3">
      <c r="A8346" t="s">
        <v>8388</v>
      </c>
      <c r="B8346" t="s">
        <v>28</v>
      </c>
      <c r="C8346" t="s">
        <v>29</v>
      </c>
      <c r="D8346" t="s">
        <v>30</v>
      </c>
      <c r="E8346" t="s">
        <v>20</v>
      </c>
      <c r="F8346" t="s">
        <v>38</v>
      </c>
      <c r="G8346" s="5">
        <v>16850.89</v>
      </c>
      <c r="H8346" s="5">
        <f t="shared" si="910"/>
        <v>303.31601999999998</v>
      </c>
      <c r="I8346" s="6">
        <v>3</v>
      </c>
      <c r="J8346" s="6">
        <v>50552.67</v>
      </c>
      <c r="K8346" s="5">
        <f t="shared" si="911"/>
        <v>909.94805999999994</v>
      </c>
      <c r="L8346" s="7">
        <v>4.6900000000000004</v>
      </c>
      <c r="M8346" s="7">
        <v>1954</v>
      </c>
      <c r="N8346" s="3">
        <v>45499</v>
      </c>
      <c r="O8346" s="4" t="str">
        <f t="shared" si="912"/>
        <v>2024-07</v>
      </c>
      <c r="P8346" s="4" t="str">
        <f t="shared" si="913"/>
        <v>07</v>
      </c>
      <c r="Q8346" s="4" t="str">
        <f t="shared" si="914"/>
        <v>July</v>
      </c>
      <c r="R8346" s="30" t="str">
        <f t="shared" si="915"/>
        <v>26</v>
      </c>
      <c r="W8346" t="str">
        <f t="shared" si="916"/>
        <v>ok</v>
      </c>
    </row>
    <row r="8347" spans="1:23" x14ac:dyDescent="0.3">
      <c r="A8347" t="s">
        <v>8389</v>
      </c>
      <c r="B8347" t="s">
        <v>41</v>
      </c>
      <c r="C8347" t="s">
        <v>42</v>
      </c>
      <c r="D8347" t="s">
        <v>43</v>
      </c>
      <c r="E8347" t="s">
        <v>45</v>
      </c>
      <c r="F8347" t="s">
        <v>15</v>
      </c>
      <c r="G8347" s="5">
        <v>787.92</v>
      </c>
      <c r="H8347" s="5">
        <f t="shared" si="910"/>
        <v>14.182559999999999</v>
      </c>
      <c r="I8347" s="6">
        <v>5</v>
      </c>
      <c r="J8347" s="6">
        <v>3939.6</v>
      </c>
      <c r="K8347" s="5">
        <f t="shared" si="911"/>
        <v>70.91279999999999</v>
      </c>
      <c r="L8347" s="7">
        <v>1.67</v>
      </c>
      <c r="M8347" s="7">
        <v>1313</v>
      </c>
      <c r="N8347" s="3">
        <v>45535</v>
      </c>
      <c r="O8347" s="4" t="str">
        <f t="shared" si="912"/>
        <v>2024-08</v>
      </c>
      <c r="P8347" s="4" t="str">
        <f t="shared" si="913"/>
        <v>08</v>
      </c>
      <c r="Q8347" s="4" t="str">
        <f t="shared" si="914"/>
        <v>August</v>
      </c>
      <c r="R8347" s="30" t="str">
        <f t="shared" si="915"/>
        <v>31</v>
      </c>
      <c r="W8347" t="str">
        <f t="shared" si="916"/>
        <v>ok</v>
      </c>
    </row>
    <row r="8348" spans="1:23" x14ac:dyDescent="0.3">
      <c r="A8348" t="s">
        <v>8390</v>
      </c>
      <c r="B8348" t="s">
        <v>47</v>
      </c>
      <c r="C8348" t="s">
        <v>12</v>
      </c>
      <c r="D8348" t="s">
        <v>48</v>
      </c>
      <c r="E8348" t="s">
        <v>14</v>
      </c>
      <c r="F8348" t="s">
        <v>60</v>
      </c>
      <c r="G8348" s="5">
        <v>5744.92</v>
      </c>
      <c r="H8348" s="5">
        <f t="shared" si="910"/>
        <v>103.40855999999999</v>
      </c>
      <c r="I8348" s="6">
        <v>1</v>
      </c>
      <c r="J8348" s="6">
        <v>5744.92</v>
      </c>
      <c r="K8348" s="5">
        <f t="shared" si="911"/>
        <v>103.40855999999999</v>
      </c>
      <c r="L8348" s="7">
        <v>2.52</v>
      </c>
      <c r="M8348" s="7">
        <v>1367</v>
      </c>
      <c r="N8348" s="3">
        <v>45620</v>
      </c>
      <c r="O8348" s="4" t="str">
        <f t="shared" si="912"/>
        <v>2024-11</v>
      </c>
      <c r="P8348" s="4" t="str">
        <f t="shared" si="913"/>
        <v>11</v>
      </c>
      <c r="Q8348" s="4" t="str">
        <f t="shared" si="914"/>
        <v>November</v>
      </c>
      <c r="R8348" s="30" t="str">
        <f t="shared" si="915"/>
        <v>24</v>
      </c>
      <c r="W8348" t="str">
        <f t="shared" si="916"/>
        <v>ok</v>
      </c>
    </row>
    <row r="8349" spans="1:23" x14ac:dyDescent="0.3">
      <c r="A8349" t="s">
        <v>8391</v>
      </c>
      <c r="B8349" t="s">
        <v>47</v>
      </c>
      <c r="C8349" t="s">
        <v>12</v>
      </c>
      <c r="D8349" t="s">
        <v>48</v>
      </c>
      <c r="E8349" t="s">
        <v>20</v>
      </c>
      <c r="F8349" t="s">
        <v>60</v>
      </c>
      <c r="G8349" s="5">
        <v>19998.759999999998</v>
      </c>
      <c r="H8349" s="5">
        <f t="shared" si="910"/>
        <v>359.97767999999996</v>
      </c>
      <c r="I8349" s="6">
        <v>5</v>
      </c>
      <c r="J8349" s="6">
        <v>99993.8</v>
      </c>
      <c r="K8349" s="5">
        <f t="shared" si="911"/>
        <v>1799.8883999999998</v>
      </c>
      <c r="L8349" s="7">
        <v>1.55</v>
      </c>
      <c r="M8349" s="7">
        <v>4347</v>
      </c>
      <c r="N8349" s="3">
        <v>45552</v>
      </c>
      <c r="O8349" s="4" t="str">
        <f t="shared" si="912"/>
        <v>2024-09</v>
      </c>
      <c r="P8349" s="4" t="str">
        <f t="shared" si="913"/>
        <v>09</v>
      </c>
      <c r="Q8349" s="4" t="str">
        <f t="shared" si="914"/>
        <v>September</v>
      </c>
      <c r="R8349" s="30" t="str">
        <f t="shared" si="915"/>
        <v>17</v>
      </c>
      <c r="W8349" t="str">
        <f t="shared" si="916"/>
        <v>ok</v>
      </c>
    </row>
    <row r="8350" spans="1:23" x14ac:dyDescent="0.3">
      <c r="A8350" t="s">
        <v>8392</v>
      </c>
      <c r="B8350" t="s">
        <v>28</v>
      </c>
      <c r="C8350" t="s">
        <v>29</v>
      </c>
      <c r="D8350" t="s">
        <v>30</v>
      </c>
      <c r="E8350" t="s">
        <v>14</v>
      </c>
      <c r="F8350" t="s">
        <v>60</v>
      </c>
      <c r="G8350" s="5">
        <v>12092.88</v>
      </c>
      <c r="H8350" s="5">
        <f t="shared" si="910"/>
        <v>217.67183999999997</v>
      </c>
      <c r="I8350" s="6">
        <v>3</v>
      </c>
      <c r="J8350" s="6">
        <v>36278.639999999999</v>
      </c>
      <c r="K8350" s="5">
        <f t="shared" si="911"/>
        <v>653.01551999999992</v>
      </c>
      <c r="L8350" s="7">
        <v>3.5</v>
      </c>
      <c r="M8350" s="7">
        <v>2201</v>
      </c>
      <c r="N8350" s="3">
        <v>45548</v>
      </c>
      <c r="O8350" s="4" t="str">
        <f t="shared" si="912"/>
        <v>2024-09</v>
      </c>
      <c r="P8350" s="4" t="str">
        <f t="shared" si="913"/>
        <v>09</v>
      </c>
      <c r="Q8350" s="4" t="str">
        <f t="shared" si="914"/>
        <v>September</v>
      </c>
      <c r="R8350" s="30" t="str">
        <f t="shared" si="915"/>
        <v>13</v>
      </c>
      <c r="W8350" t="str">
        <f t="shared" si="916"/>
        <v>ok</v>
      </c>
    </row>
    <row r="8351" spans="1:23" x14ac:dyDescent="0.3">
      <c r="A8351" t="s">
        <v>8393</v>
      </c>
      <c r="B8351" t="s">
        <v>41</v>
      </c>
      <c r="C8351" t="s">
        <v>42</v>
      </c>
      <c r="D8351" t="s">
        <v>43</v>
      </c>
      <c r="E8351" t="s">
        <v>45</v>
      </c>
      <c r="F8351" t="s">
        <v>31</v>
      </c>
      <c r="G8351" s="5">
        <v>14376.02</v>
      </c>
      <c r="H8351" s="5">
        <f t="shared" si="910"/>
        <v>258.76835999999997</v>
      </c>
      <c r="I8351" s="6">
        <v>1</v>
      </c>
      <c r="J8351" s="6">
        <v>14376.02</v>
      </c>
      <c r="K8351" s="5">
        <f t="shared" si="911"/>
        <v>258.76835999999997</v>
      </c>
      <c r="L8351" s="7">
        <v>2.83</v>
      </c>
      <c r="M8351" s="7">
        <v>1568</v>
      </c>
      <c r="N8351" s="3">
        <v>45607</v>
      </c>
      <c r="O8351" s="4" t="str">
        <f t="shared" si="912"/>
        <v>2024-11</v>
      </c>
      <c r="P8351" s="4" t="str">
        <f t="shared" si="913"/>
        <v>11</v>
      </c>
      <c r="Q8351" s="4" t="str">
        <f t="shared" si="914"/>
        <v>November</v>
      </c>
      <c r="R8351" s="30" t="str">
        <f t="shared" si="915"/>
        <v>11</v>
      </c>
      <c r="W8351" t="str">
        <f t="shared" si="916"/>
        <v>ok</v>
      </c>
    </row>
    <row r="8352" spans="1:23" x14ac:dyDescent="0.3">
      <c r="A8352" t="s">
        <v>8394</v>
      </c>
      <c r="B8352" t="s">
        <v>47</v>
      </c>
      <c r="C8352" t="s">
        <v>12</v>
      </c>
      <c r="D8352" t="s">
        <v>48</v>
      </c>
      <c r="E8352" t="s">
        <v>45</v>
      </c>
      <c r="F8352" t="s">
        <v>31</v>
      </c>
      <c r="G8352" s="5">
        <v>15842.03</v>
      </c>
      <c r="H8352" s="5">
        <f t="shared" si="910"/>
        <v>285.15654000000001</v>
      </c>
      <c r="I8352" s="6">
        <v>1</v>
      </c>
      <c r="J8352" s="6">
        <v>15842.03</v>
      </c>
      <c r="K8352" s="5">
        <f t="shared" si="911"/>
        <v>285.15654000000001</v>
      </c>
      <c r="L8352" s="7">
        <v>3.35</v>
      </c>
      <c r="M8352" s="7">
        <v>492</v>
      </c>
      <c r="N8352" s="3">
        <v>45553</v>
      </c>
      <c r="O8352" s="4" t="str">
        <f t="shared" si="912"/>
        <v>2024-09</v>
      </c>
      <c r="P8352" s="4" t="str">
        <f t="shared" si="913"/>
        <v>09</v>
      </c>
      <c r="Q8352" s="4" t="str">
        <f t="shared" si="914"/>
        <v>September</v>
      </c>
      <c r="R8352" s="30" t="str">
        <f t="shared" si="915"/>
        <v>18</v>
      </c>
      <c r="W8352" t="str">
        <f t="shared" si="916"/>
        <v>ok</v>
      </c>
    </row>
    <row r="8353" spans="1:23" x14ac:dyDescent="0.3">
      <c r="A8353" t="s">
        <v>8395</v>
      </c>
      <c r="B8353" t="s">
        <v>51</v>
      </c>
      <c r="C8353" t="s">
        <v>29</v>
      </c>
      <c r="D8353" t="s">
        <v>52</v>
      </c>
      <c r="E8353" t="s">
        <v>45</v>
      </c>
      <c r="F8353" t="s">
        <v>60</v>
      </c>
      <c r="G8353" s="5">
        <v>11216.08</v>
      </c>
      <c r="H8353" s="5">
        <f t="shared" si="910"/>
        <v>201.88943999999998</v>
      </c>
      <c r="I8353" s="6">
        <v>2</v>
      </c>
      <c r="J8353" s="6">
        <v>22432.16</v>
      </c>
      <c r="K8353" s="5">
        <f t="shared" si="911"/>
        <v>403.77887999999996</v>
      </c>
      <c r="L8353" s="7">
        <v>3.09</v>
      </c>
      <c r="M8353" s="7">
        <v>3529</v>
      </c>
      <c r="N8353" s="3">
        <v>45377</v>
      </c>
      <c r="O8353" s="4" t="str">
        <f t="shared" si="912"/>
        <v>2024-03</v>
      </c>
      <c r="P8353" s="4" t="str">
        <f t="shared" si="913"/>
        <v>03</v>
      </c>
      <c r="Q8353" s="4" t="str">
        <f t="shared" si="914"/>
        <v>March</v>
      </c>
      <c r="R8353" s="30" t="str">
        <f t="shared" si="915"/>
        <v>26</v>
      </c>
      <c r="W8353" t="str">
        <f t="shared" si="916"/>
        <v>ok</v>
      </c>
    </row>
    <row r="8354" spans="1:23" x14ac:dyDescent="0.3">
      <c r="A8354" t="s">
        <v>8396</v>
      </c>
      <c r="B8354" t="s">
        <v>63</v>
      </c>
      <c r="C8354" t="s">
        <v>18</v>
      </c>
      <c r="D8354" t="s">
        <v>64</v>
      </c>
      <c r="E8354" t="s">
        <v>20</v>
      </c>
      <c r="F8354" t="s">
        <v>26</v>
      </c>
      <c r="G8354" s="5">
        <v>11417.71</v>
      </c>
      <c r="H8354" s="5">
        <f t="shared" si="910"/>
        <v>205.51877999999996</v>
      </c>
      <c r="I8354" s="6">
        <v>4</v>
      </c>
      <c r="J8354" s="6">
        <v>45670.84</v>
      </c>
      <c r="K8354" s="5">
        <f t="shared" si="911"/>
        <v>822.07511999999986</v>
      </c>
      <c r="L8354" s="7">
        <v>4.74</v>
      </c>
      <c r="M8354" s="7">
        <v>908</v>
      </c>
      <c r="N8354" s="3">
        <v>45456</v>
      </c>
      <c r="O8354" s="4" t="str">
        <f t="shared" si="912"/>
        <v>2024-06</v>
      </c>
      <c r="P8354" s="4" t="str">
        <f t="shared" si="913"/>
        <v>06</v>
      </c>
      <c r="Q8354" s="4" t="str">
        <f t="shared" si="914"/>
        <v>June</v>
      </c>
      <c r="R8354" s="30" t="str">
        <f t="shared" si="915"/>
        <v>13</v>
      </c>
      <c r="W8354" t="str">
        <f t="shared" si="916"/>
        <v>ok</v>
      </c>
    </row>
    <row r="8355" spans="1:23" x14ac:dyDescent="0.3">
      <c r="A8355" t="s">
        <v>8397</v>
      </c>
      <c r="B8355" t="s">
        <v>23</v>
      </c>
      <c r="C8355" t="s">
        <v>24</v>
      </c>
      <c r="D8355" t="s">
        <v>25</v>
      </c>
      <c r="E8355" t="s">
        <v>14</v>
      </c>
      <c r="F8355" t="s">
        <v>15</v>
      </c>
      <c r="G8355" s="5">
        <v>19787.150000000001</v>
      </c>
      <c r="H8355" s="5">
        <f t="shared" si="910"/>
        <v>356.1687</v>
      </c>
      <c r="I8355" s="6">
        <v>3</v>
      </c>
      <c r="J8355" s="6">
        <v>59361.45</v>
      </c>
      <c r="K8355" s="5">
        <f t="shared" si="911"/>
        <v>1068.5061000000001</v>
      </c>
      <c r="L8355" s="7">
        <v>1.54</v>
      </c>
      <c r="M8355" s="7">
        <v>3636</v>
      </c>
      <c r="N8355" s="3">
        <v>45527</v>
      </c>
      <c r="O8355" s="4" t="str">
        <f t="shared" si="912"/>
        <v>2024-08</v>
      </c>
      <c r="P8355" s="4" t="str">
        <f t="shared" si="913"/>
        <v>08</v>
      </c>
      <c r="Q8355" s="4" t="str">
        <f t="shared" si="914"/>
        <v>August</v>
      </c>
      <c r="R8355" s="30" t="str">
        <f t="shared" si="915"/>
        <v>23</v>
      </c>
      <c r="W8355" t="str">
        <f t="shared" si="916"/>
        <v>ok</v>
      </c>
    </row>
    <row r="8356" spans="1:23" x14ac:dyDescent="0.3">
      <c r="A8356" t="s">
        <v>8398</v>
      </c>
      <c r="B8356" t="s">
        <v>23</v>
      </c>
      <c r="C8356" t="s">
        <v>24</v>
      </c>
      <c r="D8356" t="s">
        <v>25</v>
      </c>
      <c r="E8356" t="s">
        <v>45</v>
      </c>
      <c r="F8356" t="s">
        <v>15</v>
      </c>
      <c r="G8356" s="5">
        <v>15021.88</v>
      </c>
      <c r="H8356" s="5">
        <f t="shared" si="910"/>
        <v>270.39383999999995</v>
      </c>
      <c r="I8356" s="6">
        <v>1</v>
      </c>
      <c r="J8356" s="6">
        <v>15021.88</v>
      </c>
      <c r="K8356" s="5">
        <f t="shared" si="911"/>
        <v>270.39383999999995</v>
      </c>
      <c r="L8356" s="7">
        <v>1.1299999999999999</v>
      </c>
      <c r="M8356" s="7">
        <v>729</v>
      </c>
      <c r="N8356" s="3">
        <v>45444</v>
      </c>
      <c r="O8356" s="4" t="str">
        <f t="shared" si="912"/>
        <v>2024-06</v>
      </c>
      <c r="P8356" s="4" t="str">
        <f t="shared" si="913"/>
        <v>06</v>
      </c>
      <c r="Q8356" s="4" t="str">
        <f t="shared" si="914"/>
        <v>June</v>
      </c>
      <c r="R8356" s="30" t="str">
        <f t="shared" si="915"/>
        <v>01</v>
      </c>
      <c r="W8356" t="str">
        <f t="shared" si="916"/>
        <v>ok</v>
      </c>
    </row>
    <row r="8357" spans="1:23" x14ac:dyDescent="0.3">
      <c r="A8357" t="s">
        <v>8399</v>
      </c>
      <c r="B8357" t="s">
        <v>11</v>
      </c>
      <c r="C8357" t="s">
        <v>12</v>
      </c>
      <c r="D8357" t="s">
        <v>13</v>
      </c>
      <c r="E8357" t="s">
        <v>14</v>
      </c>
      <c r="F8357" t="s">
        <v>60</v>
      </c>
      <c r="G8357" s="5">
        <v>2457.27</v>
      </c>
      <c r="H8357" s="5">
        <f t="shared" si="910"/>
        <v>44.23086</v>
      </c>
      <c r="I8357" s="6">
        <v>3</v>
      </c>
      <c r="J8357" s="6">
        <v>7371.81</v>
      </c>
      <c r="K8357" s="5">
        <f t="shared" si="911"/>
        <v>132.69257999999999</v>
      </c>
      <c r="L8357" s="7">
        <v>2.7</v>
      </c>
      <c r="M8357" s="7">
        <v>2308</v>
      </c>
      <c r="N8357" s="3">
        <v>45487</v>
      </c>
      <c r="O8357" s="4" t="str">
        <f t="shared" si="912"/>
        <v>2024-07</v>
      </c>
      <c r="P8357" s="4" t="str">
        <f t="shared" si="913"/>
        <v>07</v>
      </c>
      <c r="Q8357" s="4" t="str">
        <f t="shared" si="914"/>
        <v>July</v>
      </c>
      <c r="R8357" s="30" t="str">
        <f t="shared" si="915"/>
        <v>14</v>
      </c>
      <c r="W8357" t="str">
        <f t="shared" si="916"/>
        <v>ok</v>
      </c>
    </row>
    <row r="8358" spans="1:23" x14ac:dyDescent="0.3">
      <c r="A8358" t="s">
        <v>8400</v>
      </c>
      <c r="B8358" t="s">
        <v>63</v>
      </c>
      <c r="C8358" t="s">
        <v>18</v>
      </c>
      <c r="D8358" t="s">
        <v>64</v>
      </c>
      <c r="E8358" t="s">
        <v>14</v>
      </c>
      <c r="F8358" t="s">
        <v>38</v>
      </c>
      <c r="G8358" s="5">
        <v>5577.98</v>
      </c>
      <c r="H8358" s="5">
        <f t="shared" si="910"/>
        <v>100.40363999999998</v>
      </c>
      <c r="I8358" s="6">
        <v>1</v>
      </c>
      <c r="J8358" s="6">
        <v>5577.98</v>
      </c>
      <c r="K8358" s="5">
        <f t="shared" si="911"/>
        <v>100.40363999999998</v>
      </c>
      <c r="L8358" s="7">
        <v>3.57</v>
      </c>
      <c r="M8358" s="7">
        <v>358</v>
      </c>
      <c r="N8358" s="3">
        <v>45443</v>
      </c>
      <c r="O8358" s="4" t="str">
        <f t="shared" si="912"/>
        <v>2024-05</v>
      </c>
      <c r="P8358" s="4" t="str">
        <f t="shared" si="913"/>
        <v>05</v>
      </c>
      <c r="Q8358" s="4" t="str">
        <f t="shared" si="914"/>
        <v>May</v>
      </c>
      <c r="R8358" s="30" t="str">
        <f t="shared" si="915"/>
        <v>31</v>
      </c>
      <c r="W8358" t="str">
        <f t="shared" si="916"/>
        <v>ok</v>
      </c>
    </row>
    <row r="8359" spans="1:23" x14ac:dyDescent="0.3">
      <c r="A8359" t="s">
        <v>8401</v>
      </c>
      <c r="B8359" t="s">
        <v>41</v>
      </c>
      <c r="C8359" t="s">
        <v>42</v>
      </c>
      <c r="D8359" t="s">
        <v>43</v>
      </c>
      <c r="E8359" t="s">
        <v>45</v>
      </c>
      <c r="F8359" t="s">
        <v>26</v>
      </c>
      <c r="G8359" s="5">
        <v>3084.05</v>
      </c>
      <c r="H8359" s="5">
        <f t="shared" si="910"/>
        <v>55.512900000000002</v>
      </c>
      <c r="I8359" s="6">
        <v>5</v>
      </c>
      <c r="J8359" s="6">
        <v>15420.25</v>
      </c>
      <c r="K8359" s="5">
        <f t="shared" si="911"/>
        <v>277.56450000000001</v>
      </c>
      <c r="L8359" s="7">
        <v>3.9</v>
      </c>
      <c r="M8359" s="7">
        <v>3525</v>
      </c>
      <c r="N8359" s="3">
        <v>45421</v>
      </c>
      <c r="O8359" s="4" t="str">
        <f t="shared" si="912"/>
        <v>2024-05</v>
      </c>
      <c r="P8359" s="4" t="str">
        <f t="shared" si="913"/>
        <v>05</v>
      </c>
      <c r="Q8359" s="4" t="str">
        <f t="shared" si="914"/>
        <v>May</v>
      </c>
      <c r="R8359" s="30" t="str">
        <f t="shared" si="915"/>
        <v>09</v>
      </c>
      <c r="W8359" t="str">
        <f t="shared" si="916"/>
        <v>ok</v>
      </c>
    </row>
    <row r="8360" spans="1:23" x14ac:dyDescent="0.3">
      <c r="A8360" t="s">
        <v>8402</v>
      </c>
      <c r="B8360" t="s">
        <v>51</v>
      </c>
      <c r="C8360" t="s">
        <v>29</v>
      </c>
      <c r="D8360" t="s">
        <v>52</v>
      </c>
      <c r="E8360" t="s">
        <v>20</v>
      </c>
      <c r="F8360" t="s">
        <v>38</v>
      </c>
      <c r="G8360" s="5">
        <v>13534.52</v>
      </c>
      <c r="H8360" s="5">
        <f t="shared" si="910"/>
        <v>243.62135999999998</v>
      </c>
      <c r="I8360" s="6">
        <v>4</v>
      </c>
      <c r="J8360" s="6">
        <v>54138.080000000002</v>
      </c>
      <c r="K8360" s="5">
        <f t="shared" si="911"/>
        <v>974.48543999999993</v>
      </c>
      <c r="L8360" s="7">
        <v>3.19</v>
      </c>
      <c r="M8360" s="7">
        <v>3651</v>
      </c>
      <c r="N8360" s="3">
        <v>45360</v>
      </c>
      <c r="O8360" s="4" t="str">
        <f t="shared" si="912"/>
        <v>2024-03</v>
      </c>
      <c r="P8360" s="4" t="str">
        <f t="shared" si="913"/>
        <v>03</v>
      </c>
      <c r="Q8360" s="4" t="str">
        <f t="shared" si="914"/>
        <v>March</v>
      </c>
      <c r="R8360" s="30" t="str">
        <f t="shared" si="915"/>
        <v>09</v>
      </c>
      <c r="W8360" t="str">
        <f t="shared" si="916"/>
        <v>ok</v>
      </c>
    </row>
    <row r="8361" spans="1:23" x14ac:dyDescent="0.3">
      <c r="A8361" t="s">
        <v>8403</v>
      </c>
      <c r="B8361" t="s">
        <v>63</v>
      </c>
      <c r="C8361" t="s">
        <v>18</v>
      </c>
      <c r="D8361" t="s">
        <v>64</v>
      </c>
      <c r="E8361" t="s">
        <v>14</v>
      </c>
      <c r="F8361" t="s">
        <v>31</v>
      </c>
      <c r="G8361" s="5">
        <v>4435.78</v>
      </c>
      <c r="H8361" s="5">
        <f t="shared" si="910"/>
        <v>79.844039999999993</v>
      </c>
      <c r="I8361" s="6">
        <v>5</v>
      </c>
      <c r="J8361" s="6">
        <v>22178.9</v>
      </c>
      <c r="K8361" s="5">
        <f t="shared" si="911"/>
        <v>399.22019999999998</v>
      </c>
      <c r="L8361" s="7">
        <v>1.04</v>
      </c>
      <c r="M8361" s="7">
        <v>3093</v>
      </c>
      <c r="N8361" s="3">
        <v>45459</v>
      </c>
      <c r="O8361" s="4" t="str">
        <f t="shared" si="912"/>
        <v>2024-06</v>
      </c>
      <c r="P8361" s="4" t="str">
        <f t="shared" si="913"/>
        <v>06</v>
      </c>
      <c r="Q8361" s="4" t="str">
        <f t="shared" si="914"/>
        <v>June</v>
      </c>
      <c r="R8361" s="30" t="str">
        <f t="shared" si="915"/>
        <v>16</v>
      </c>
      <c r="W8361" t="str">
        <f t="shared" si="916"/>
        <v>ok</v>
      </c>
    </row>
    <row r="8362" spans="1:23" x14ac:dyDescent="0.3">
      <c r="A8362" t="s">
        <v>8404</v>
      </c>
      <c r="B8362" t="s">
        <v>17</v>
      </c>
      <c r="C8362" t="s">
        <v>18</v>
      </c>
      <c r="D8362" t="s">
        <v>19</v>
      </c>
      <c r="E8362" t="s">
        <v>20</v>
      </c>
      <c r="F8362" t="s">
        <v>38</v>
      </c>
      <c r="G8362" s="5">
        <v>9843.41</v>
      </c>
      <c r="H8362" s="5">
        <f t="shared" si="910"/>
        <v>177.18137999999999</v>
      </c>
      <c r="I8362" s="6">
        <v>5</v>
      </c>
      <c r="J8362" s="6">
        <v>49217.05</v>
      </c>
      <c r="K8362" s="5">
        <f t="shared" si="911"/>
        <v>885.90689999999995</v>
      </c>
      <c r="L8362" s="7">
        <v>4.07</v>
      </c>
      <c r="M8362" s="7">
        <v>1281</v>
      </c>
      <c r="N8362" s="3">
        <v>45466</v>
      </c>
      <c r="O8362" s="4" t="str">
        <f t="shared" si="912"/>
        <v>2024-06</v>
      </c>
      <c r="P8362" s="4" t="str">
        <f t="shared" si="913"/>
        <v>06</v>
      </c>
      <c r="Q8362" s="4" t="str">
        <f t="shared" si="914"/>
        <v>June</v>
      </c>
      <c r="R8362" s="30" t="str">
        <f t="shared" si="915"/>
        <v>23</v>
      </c>
      <c r="W8362" t="str">
        <f t="shared" si="916"/>
        <v>ok</v>
      </c>
    </row>
    <row r="8363" spans="1:23" x14ac:dyDescent="0.3">
      <c r="A8363" t="s">
        <v>8405</v>
      </c>
      <c r="B8363" t="s">
        <v>33</v>
      </c>
      <c r="C8363" t="s">
        <v>12</v>
      </c>
      <c r="D8363" t="s">
        <v>34</v>
      </c>
      <c r="E8363" t="s">
        <v>14</v>
      </c>
      <c r="F8363" t="s">
        <v>60</v>
      </c>
      <c r="G8363" s="5">
        <v>18644.939999999999</v>
      </c>
      <c r="H8363" s="5">
        <f t="shared" si="910"/>
        <v>335.60891999999996</v>
      </c>
      <c r="I8363" s="6">
        <v>2</v>
      </c>
      <c r="J8363" s="6">
        <v>37289.879999999997</v>
      </c>
      <c r="K8363" s="5">
        <f t="shared" si="911"/>
        <v>671.21783999999991</v>
      </c>
      <c r="L8363" s="7">
        <v>2.2400000000000002</v>
      </c>
      <c r="M8363" s="7">
        <v>4264</v>
      </c>
      <c r="N8363" s="3">
        <v>45595</v>
      </c>
      <c r="O8363" s="4" t="str">
        <f t="shared" si="912"/>
        <v>2024-10</v>
      </c>
      <c r="P8363" s="4" t="str">
        <f t="shared" si="913"/>
        <v>10</v>
      </c>
      <c r="Q8363" s="4" t="str">
        <f t="shared" si="914"/>
        <v>October</v>
      </c>
      <c r="R8363" s="30" t="str">
        <f t="shared" si="915"/>
        <v>30</v>
      </c>
      <c r="W8363" t="str">
        <f t="shared" si="916"/>
        <v>ok</v>
      </c>
    </row>
    <row r="8364" spans="1:23" x14ac:dyDescent="0.3">
      <c r="A8364" t="s">
        <v>8406</v>
      </c>
      <c r="B8364" t="s">
        <v>51</v>
      </c>
      <c r="C8364" t="s">
        <v>29</v>
      </c>
      <c r="D8364" t="s">
        <v>52</v>
      </c>
      <c r="E8364" t="s">
        <v>14</v>
      </c>
      <c r="F8364" t="s">
        <v>15</v>
      </c>
      <c r="G8364" s="5">
        <v>7139.54</v>
      </c>
      <c r="H8364" s="5">
        <f t="shared" si="910"/>
        <v>128.51172</v>
      </c>
      <c r="I8364" s="6">
        <v>1</v>
      </c>
      <c r="J8364" s="6">
        <v>7139.54</v>
      </c>
      <c r="K8364" s="5">
        <f t="shared" si="911"/>
        <v>128.51172</v>
      </c>
      <c r="L8364" s="7">
        <v>3.53</v>
      </c>
      <c r="M8364" s="7">
        <v>2516</v>
      </c>
      <c r="N8364" s="3">
        <v>45411</v>
      </c>
      <c r="O8364" s="4" t="str">
        <f t="shared" si="912"/>
        <v>2024-04</v>
      </c>
      <c r="P8364" s="4" t="str">
        <f t="shared" si="913"/>
        <v>04</v>
      </c>
      <c r="Q8364" s="4" t="str">
        <f t="shared" si="914"/>
        <v>April</v>
      </c>
      <c r="R8364" s="30" t="str">
        <f t="shared" si="915"/>
        <v>29</v>
      </c>
      <c r="W8364" t="str">
        <f t="shared" si="916"/>
        <v>ok</v>
      </c>
    </row>
    <row r="8365" spans="1:23" x14ac:dyDescent="0.3">
      <c r="A8365" t="s">
        <v>8407</v>
      </c>
      <c r="B8365" t="s">
        <v>23</v>
      </c>
      <c r="C8365" t="s">
        <v>24</v>
      </c>
      <c r="D8365" t="s">
        <v>25</v>
      </c>
      <c r="E8365" t="s">
        <v>14</v>
      </c>
      <c r="F8365" t="s">
        <v>21</v>
      </c>
      <c r="G8365" s="5">
        <v>17345.47</v>
      </c>
      <c r="H8365" s="5">
        <f t="shared" si="910"/>
        <v>312.21845999999999</v>
      </c>
      <c r="I8365" s="6">
        <v>3</v>
      </c>
      <c r="J8365" s="6">
        <v>52036.41</v>
      </c>
      <c r="K8365" s="5">
        <f t="shared" si="911"/>
        <v>936.65537999999992</v>
      </c>
      <c r="L8365" s="7">
        <v>2.96</v>
      </c>
      <c r="M8365" s="7">
        <v>339</v>
      </c>
      <c r="N8365" s="3">
        <v>45474</v>
      </c>
      <c r="O8365" s="4" t="str">
        <f t="shared" si="912"/>
        <v>2024-07</v>
      </c>
      <c r="P8365" s="4" t="str">
        <f t="shared" si="913"/>
        <v>07</v>
      </c>
      <c r="Q8365" s="4" t="str">
        <f t="shared" si="914"/>
        <v>July</v>
      </c>
      <c r="R8365" s="30" t="str">
        <f t="shared" si="915"/>
        <v>01</v>
      </c>
      <c r="W8365" t="str">
        <f t="shared" si="916"/>
        <v>ok</v>
      </c>
    </row>
    <row r="8366" spans="1:23" x14ac:dyDescent="0.3">
      <c r="A8366" t="s">
        <v>8408</v>
      </c>
      <c r="B8366" t="s">
        <v>17</v>
      </c>
      <c r="C8366" t="s">
        <v>18</v>
      </c>
      <c r="D8366" t="s">
        <v>19</v>
      </c>
      <c r="E8366" t="s">
        <v>20</v>
      </c>
      <c r="F8366" t="s">
        <v>21</v>
      </c>
      <c r="G8366" s="5">
        <v>1176.1400000000001</v>
      </c>
      <c r="H8366" s="5">
        <f t="shared" si="910"/>
        <v>21.17052</v>
      </c>
      <c r="I8366" s="6">
        <v>4</v>
      </c>
      <c r="J8366" s="6">
        <v>4704.5600000000004</v>
      </c>
      <c r="K8366" s="5">
        <f t="shared" si="911"/>
        <v>84.682079999999999</v>
      </c>
      <c r="L8366" s="7">
        <v>4.04</v>
      </c>
      <c r="M8366" s="7">
        <v>1505</v>
      </c>
      <c r="N8366" s="3">
        <v>45520</v>
      </c>
      <c r="O8366" s="4" t="str">
        <f t="shared" si="912"/>
        <v>2024-08</v>
      </c>
      <c r="P8366" s="4" t="str">
        <f t="shared" si="913"/>
        <v>08</v>
      </c>
      <c r="Q8366" s="4" t="str">
        <f t="shared" si="914"/>
        <v>August</v>
      </c>
      <c r="R8366" s="30" t="str">
        <f t="shared" si="915"/>
        <v>16</v>
      </c>
      <c r="W8366" t="str">
        <f t="shared" si="916"/>
        <v>ok</v>
      </c>
    </row>
    <row r="8367" spans="1:23" x14ac:dyDescent="0.3">
      <c r="A8367" t="s">
        <v>8409</v>
      </c>
      <c r="B8367" t="s">
        <v>33</v>
      </c>
      <c r="C8367" t="s">
        <v>12</v>
      </c>
      <c r="D8367" t="s">
        <v>34</v>
      </c>
      <c r="E8367" t="s">
        <v>20</v>
      </c>
      <c r="F8367" t="s">
        <v>60</v>
      </c>
      <c r="G8367" s="5">
        <v>10498</v>
      </c>
      <c r="H8367" s="5">
        <f t="shared" si="910"/>
        <v>188.964</v>
      </c>
      <c r="I8367" s="6">
        <v>2</v>
      </c>
      <c r="J8367" s="6">
        <v>20996</v>
      </c>
      <c r="K8367" s="5">
        <f t="shared" si="911"/>
        <v>377.928</v>
      </c>
      <c r="L8367" s="7">
        <v>4.63</v>
      </c>
      <c r="M8367" s="7">
        <v>1456</v>
      </c>
      <c r="N8367" s="3">
        <v>45311</v>
      </c>
      <c r="O8367" s="4" t="str">
        <f t="shared" si="912"/>
        <v>2024-01</v>
      </c>
      <c r="P8367" s="4" t="str">
        <f t="shared" si="913"/>
        <v>01</v>
      </c>
      <c r="Q8367" s="4" t="str">
        <f t="shared" si="914"/>
        <v>January</v>
      </c>
      <c r="R8367" s="30" t="str">
        <f t="shared" si="915"/>
        <v>20</v>
      </c>
      <c r="W8367" t="str">
        <f t="shared" si="916"/>
        <v>ok</v>
      </c>
    </row>
    <row r="8368" spans="1:23" x14ac:dyDescent="0.3">
      <c r="A8368" t="s">
        <v>8410</v>
      </c>
      <c r="B8368" t="s">
        <v>63</v>
      </c>
      <c r="C8368" t="s">
        <v>18</v>
      </c>
      <c r="D8368" t="s">
        <v>64</v>
      </c>
      <c r="E8368" t="s">
        <v>45</v>
      </c>
      <c r="F8368" t="s">
        <v>15</v>
      </c>
      <c r="G8368" s="5">
        <v>1584.96</v>
      </c>
      <c r="H8368" s="5">
        <f t="shared" si="910"/>
        <v>28.52928</v>
      </c>
      <c r="I8368" s="6">
        <v>4</v>
      </c>
      <c r="J8368" s="6">
        <v>6339.84</v>
      </c>
      <c r="K8368" s="5">
        <f t="shared" si="911"/>
        <v>114.11712</v>
      </c>
      <c r="L8368" s="7">
        <v>3.17</v>
      </c>
      <c r="M8368" s="7">
        <v>4555</v>
      </c>
      <c r="N8368" s="3">
        <v>45641</v>
      </c>
      <c r="O8368" s="4" t="str">
        <f t="shared" si="912"/>
        <v>2024-12</v>
      </c>
      <c r="P8368" s="4" t="str">
        <f t="shared" si="913"/>
        <v>12</v>
      </c>
      <c r="Q8368" s="4" t="str">
        <f t="shared" si="914"/>
        <v>December</v>
      </c>
      <c r="R8368" s="30" t="str">
        <f t="shared" si="915"/>
        <v>15</v>
      </c>
      <c r="W8368" t="str">
        <f t="shared" si="916"/>
        <v>ok</v>
      </c>
    </row>
    <row r="8369" spans="1:23" x14ac:dyDescent="0.3">
      <c r="A8369" t="s">
        <v>8411</v>
      </c>
      <c r="B8369" t="s">
        <v>23</v>
      </c>
      <c r="C8369" t="s">
        <v>24</v>
      </c>
      <c r="D8369" t="s">
        <v>25</v>
      </c>
      <c r="E8369" t="s">
        <v>14</v>
      </c>
      <c r="F8369" t="s">
        <v>60</v>
      </c>
      <c r="G8369" s="5">
        <v>5277.61</v>
      </c>
      <c r="H8369" s="5">
        <f t="shared" si="910"/>
        <v>94.996979999999994</v>
      </c>
      <c r="I8369" s="6">
        <v>5</v>
      </c>
      <c r="J8369" s="6">
        <v>26388.05</v>
      </c>
      <c r="K8369" s="5">
        <f t="shared" si="911"/>
        <v>474.98489999999998</v>
      </c>
      <c r="L8369" s="7">
        <v>2.61</v>
      </c>
      <c r="M8369" s="7">
        <v>3099</v>
      </c>
      <c r="N8369" s="3">
        <v>45324</v>
      </c>
      <c r="O8369" s="4" t="str">
        <f t="shared" si="912"/>
        <v>2024-02</v>
      </c>
      <c r="P8369" s="4" t="str">
        <f t="shared" si="913"/>
        <v>02</v>
      </c>
      <c r="Q8369" s="4" t="str">
        <f t="shared" si="914"/>
        <v>February</v>
      </c>
      <c r="R8369" s="30" t="str">
        <f t="shared" si="915"/>
        <v>02</v>
      </c>
      <c r="W8369" t="str">
        <f t="shared" si="916"/>
        <v>ok</v>
      </c>
    </row>
    <row r="8370" spans="1:23" x14ac:dyDescent="0.3">
      <c r="A8370" t="s">
        <v>8412</v>
      </c>
      <c r="B8370" t="s">
        <v>63</v>
      </c>
      <c r="C8370" t="s">
        <v>18</v>
      </c>
      <c r="D8370" t="s">
        <v>64</v>
      </c>
      <c r="E8370" t="s">
        <v>45</v>
      </c>
      <c r="F8370" t="s">
        <v>21</v>
      </c>
      <c r="G8370" s="5">
        <v>5161.29</v>
      </c>
      <c r="H8370" s="5">
        <f t="shared" si="910"/>
        <v>92.90321999999999</v>
      </c>
      <c r="I8370" s="6">
        <v>4</v>
      </c>
      <c r="J8370" s="6">
        <v>20645.16</v>
      </c>
      <c r="K8370" s="5">
        <f t="shared" si="911"/>
        <v>371.61287999999996</v>
      </c>
      <c r="L8370" s="7">
        <v>2.35</v>
      </c>
      <c r="M8370" s="7">
        <v>1859</v>
      </c>
      <c r="N8370" s="3">
        <v>45614</v>
      </c>
      <c r="O8370" s="4" t="str">
        <f t="shared" si="912"/>
        <v>2024-11</v>
      </c>
      <c r="P8370" s="4" t="str">
        <f t="shared" si="913"/>
        <v>11</v>
      </c>
      <c r="Q8370" s="4" t="str">
        <f t="shared" si="914"/>
        <v>November</v>
      </c>
      <c r="R8370" s="30" t="str">
        <f t="shared" si="915"/>
        <v>18</v>
      </c>
      <c r="W8370" t="str">
        <f t="shared" si="916"/>
        <v>ok</v>
      </c>
    </row>
    <row r="8371" spans="1:23" x14ac:dyDescent="0.3">
      <c r="A8371" t="s">
        <v>8413</v>
      </c>
      <c r="B8371" t="s">
        <v>41</v>
      </c>
      <c r="C8371" t="s">
        <v>42</v>
      </c>
      <c r="D8371" t="s">
        <v>43</v>
      </c>
      <c r="E8371" t="s">
        <v>14</v>
      </c>
      <c r="F8371" t="s">
        <v>26</v>
      </c>
      <c r="G8371" s="5">
        <v>11598.62</v>
      </c>
      <c r="H8371" s="5">
        <f t="shared" si="910"/>
        <v>208.77516</v>
      </c>
      <c r="I8371" s="6">
        <v>5</v>
      </c>
      <c r="J8371" s="6">
        <v>57993.1</v>
      </c>
      <c r="K8371" s="5">
        <f t="shared" si="911"/>
        <v>1043.8758</v>
      </c>
      <c r="L8371" s="7">
        <v>2.95</v>
      </c>
      <c r="M8371" s="7">
        <v>4167</v>
      </c>
      <c r="N8371" s="3">
        <v>45321</v>
      </c>
      <c r="O8371" s="4" t="str">
        <f t="shared" si="912"/>
        <v>2024-01</v>
      </c>
      <c r="P8371" s="4" t="str">
        <f t="shared" si="913"/>
        <v>01</v>
      </c>
      <c r="Q8371" s="4" t="str">
        <f t="shared" si="914"/>
        <v>January</v>
      </c>
      <c r="R8371" s="30" t="str">
        <f t="shared" si="915"/>
        <v>30</v>
      </c>
      <c r="W8371" t="str">
        <f t="shared" si="916"/>
        <v>ok</v>
      </c>
    </row>
    <row r="8372" spans="1:23" x14ac:dyDescent="0.3">
      <c r="A8372" t="s">
        <v>8414</v>
      </c>
      <c r="B8372" t="s">
        <v>51</v>
      </c>
      <c r="C8372" t="s">
        <v>29</v>
      </c>
      <c r="D8372" t="s">
        <v>52</v>
      </c>
      <c r="E8372" t="s">
        <v>45</v>
      </c>
      <c r="F8372" t="s">
        <v>31</v>
      </c>
      <c r="G8372" s="5">
        <v>3843.4</v>
      </c>
      <c r="H8372" s="5">
        <f t="shared" si="910"/>
        <v>69.18119999999999</v>
      </c>
      <c r="I8372" s="6">
        <v>1</v>
      </c>
      <c r="J8372" s="6">
        <v>3843.4</v>
      </c>
      <c r="K8372" s="5">
        <f t="shared" si="911"/>
        <v>69.18119999999999</v>
      </c>
      <c r="L8372" s="7">
        <v>1.37</v>
      </c>
      <c r="M8372" s="7">
        <v>356</v>
      </c>
      <c r="N8372" s="3">
        <v>45366</v>
      </c>
      <c r="O8372" s="4" t="str">
        <f t="shared" si="912"/>
        <v>2024-03</v>
      </c>
      <c r="P8372" s="4" t="str">
        <f t="shared" si="913"/>
        <v>03</v>
      </c>
      <c r="Q8372" s="4" t="str">
        <f t="shared" si="914"/>
        <v>March</v>
      </c>
      <c r="R8372" s="30" t="str">
        <f t="shared" si="915"/>
        <v>15</v>
      </c>
      <c r="W8372" t="str">
        <f t="shared" si="916"/>
        <v>ok</v>
      </c>
    </row>
    <row r="8373" spans="1:23" x14ac:dyDescent="0.3">
      <c r="A8373" t="s">
        <v>8415</v>
      </c>
      <c r="B8373" t="s">
        <v>33</v>
      </c>
      <c r="C8373" t="s">
        <v>12</v>
      </c>
      <c r="D8373" t="s">
        <v>34</v>
      </c>
      <c r="E8373" t="s">
        <v>20</v>
      </c>
      <c r="F8373" t="s">
        <v>60</v>
      </c>
      <c r="G8373" s="5">
        <v>18729.12</v>
      </c>
      <c r="H8373" s="5">
        <f t="shared" si="910"/>
        <v>337.12415999999996</v>
      </c>
      <c r="I8373" s="6">
        <v>2</v>
      </c>
      <c r="J8373" s="6">
        <v>37458.239999999998</v>
      </c>
      <c r="K8373" s="5">
        <f t="shared" si="911"/>
        <v>674.24831999999992</v>
      </c>
      <c r="L8373" s="7">
        <v>1.18</v>
      </c>
      <c r="M8373" s="7">
        <v>4762</v>
      </c>
      <c r="N8373" s="3">
        <v>45453</v>
      </c>
      <c r="O8373" s="4" t="str">
        <f t="shared" si="912"/>
        <v>2024-06</v>
      </c>
      <c r="P8373" s="4" t="str">
        <f t="shared" si="913"/>
        <v>06</v>
      </c>
      <c r="Q8373" s="4" t="str">
        <f t="shared" si="914"/>
        <v>June</v>
      </c>
      <c r="R8373" s="30" t="str">
        <f t="shared" si="915"/>
        <v>10</v>
      </c>
      <c r="W8373" t="str">
        <f t="shared" si="916"/>
        <v>ok</v>
      </c>
    </row>
    <row r="8374" spans="1:23" x14ac:dyDescent="0.3">
      <c r="A8374" t="s">
        <v>8416</v>
      </c>
      <c r="B8374" t="s">
        <v>28</v>
      </c>
      <c r="C8374" t="s">
        <v>29</v>
      </c>
      <c r="D8374" t="s">
        <v>30</v>
      </c>
      <c r="E8374" t="s">
        <v>14</v>
      </c>
      <c r="F8374" t="s">
        <v>31</v>
      </c>
      <c r="G8374" s="5">
        <v>16598.150000000001</v>
      </c>
      <c r="H8374" s="5">
        <f t="shared" si="910"/>
        <v>298.76670000000001</v>
      </c>
      <c r="I8374" s="6">
        <v>3</v>
      </c>
      <c r="J8374" s="6">
        <v>49794.45</v>
      </c>
      <c r="K8374" s="5">
        <f t="shared" si="911"/>
        <v>896.30010000000004</v>
      </c>
      <c r="L8374" s="7">
        <v>1.66</v>
      </c>
      <c r="M8374" s="7">
        <v>3091</v>
      </c>
      <c r="N8374" s="3">
        <v>45359</v>
      </c>
      <c r="O8374" s="4" t="str">
        <f t="shared" si="912"/>
        <v>2024-03</v>
      </c>
      <c r="P8374" s="4" t="str">
        <f t="shared" si="913"/>
        <v>03</v>
      </c>
      <c r="Q8374" s="4" t="str">
        <f t="shared" si="914"/>
        <v>March</v>
      </c>
      <c r="R8374" s="30" t="str">
        <f t="shared" si="915"/>
        <v>08</v>
      </c>
      <c r="W8374" t="str">
        <f t="shared" si="916"/>
        <v>ok</v>
      </c>
    </row>
    <row r="8375" spans="1:23" x14ac:dyDescent="0.3">
      <c r="A8375" t="s">
        <v>8417</v>
      </c>
      <c r="B8375" t="s">
        <v>11</v>
      </c>
      <c r="C8375" t="s">
        <v>12</v>
      </c>
      <c r="D8375" t="s">
        <v>13</v>
      </c>
      <c r="E8375" t="s">
        <v>45</v>
      </c>
      <c r="F8375" t="s">
        <v>15</v>
      </c>
      <c r="G8375" s="5">
        <v>11932.04</v>
      </c>
      <c r="H8375" s="5">
        <f t="shared" si="910"/>
        <v>214.77672000000001</v>
      </c>
      <c r="I8375" s="6">
        <v>3</v>
      </c>
      <c r="J8375" s="6">
        <v>35796.120000000003</v>
      </c>
      <c r="K8375" s="5">
        <f t="shared" si="911"/>
        <v>644.33015999999998</v>
      </c>
      <c r="L8375" s="7">
        <v>4.37</v>
      </c>
      <c r="M8375" s="7">
        <v>4203</v>
      </c>
      <c r="N8375" s="3">
        <v>45337</v>
      </c>
      <c r="O8375" s="4" t="str">
        <f t="shared" si="912"/>
        <v>2024-02</v>
      </c>
      <c r="P8375" s="4" t="str">
        <f t="shared" si="913"/>
        <v>02</v>
      </c>
      <c r="Q8375" s="4" t="str">
        <f t="shared" si="914"/>
        <v>February</v>
      </c>
      <c r="R8375" s="30" t="str">
        <f t="shared" si="915"/>
        <v>15</v>
      </c>
      <c r="W8375" t="str">
        <f t="shared" si="916"/>
        <v>ok</v>
      </c>
    </row>
    <row r="8376" spans="1:23" x14ac:dyDescent="0.3">
      <c r="A8376" t="s">
        <v>8418</v>
      </c>
      <c r="B8376" t="s">
        <v>11</v>
      </c>
      <c r="C8376" t="s">
        <v>12</v>
      </c>
      <c r="D8376" t="s">
        <v>13</v>
      </c>
      <c r="E8376" t="s">
        <v>45</v>
      </c>
      <c r="F8376" t="s">
        <v>31</v>
      </c>
      <c r="G8376" s="5">
        <v>11594.45</v>
      </c>
      <c r="H8376" s="5">
        <f t="shared" si="910"/>
        <v>208.70009999999999</v>
      </c>
      <c r="I8376" s="6">
        <v>2</v>
      </c>
      <c r="J8376" s="6">
        <v>23188.9</v>
      </c>
      <c r="K8376" s="5">
        <f t="shared" si="911"/>
        <v>417.40019999999998</v>
      </c>
      <c r="L8376" s="7">
        <v>3.75</v>
      </c>
      <c r="M8376" s="7">
        <v>687</v>
      </c>
      <c r="N8376" s="3">
        <v>45532</v>
      </c>
      <c r="O8376" s="4" t="str">
        <f t="shared" si="912"/>
        <v>2024-08</v>
      </c>
      <c r="P8376" s="4" t="str">
        <f t="shared" si="913"/>
        <v>08</v>
      </c>
      <c r="Q8376" s="4" t="str">
        <f t="shared" si="914"/>
        <v>August</v>
      </c>
      <c r="R8376" s="30" t="str">
        <f t="shared" si="915"/>
        <v>28</v>
      </c>
      <c r="W8376" t="str">
        <f t="shared" si="916"/>
        <v>ok</v>
      </c>
    </row>
    <row r="8377" spans="1:23" x14ac:dyDescent="0.3">
      <c r="A8377" t="s">
        <v>8419</v>
      </c>
      <c r="B8377" t="s">
        <v>63</v>
      </c>
      <c r="C8377" t="s">
        <v>18</v>
      </c>
      <c r="D8377" t="s">
        <v>64</v>
      </c>
      <c r="E8377" t="s">
        <v>45</v>
      </c>
      <c r="F8377" t="s">
        <v>15</v>
      </c>
      <c r="G8377" s="5">
        <v>1356.11</v>
      </c>
      <c r="H8377" s="5">
        <f t="shared" si="910"/>
        <v>24.409979999999997</v>
      </c>
      <c r="I8377" s="6">
        <v>2</v>
      </c>
      <c r="J8377" s="6">
        <v>2712.22</v>
      </c>
      <c r="K8377" s="5">
        <f t="shared" si="911"/>
        <v>48.819959999999995</v>
      </c>
      <c r="L8377" s="7">
        <v>2.2200000000000002</v>
      </c>
      <c r="M8377" s="7">
        <v>4075</v>
      </c>
      <c r="N8377" s="3">
        <v>45311</v>
      </c>
      <c r="O8377" s="4" t="str">
        <f t="shared" si="912"/>
        <v>2024-01</v>
      </c>
      <c r="P8377" s="4" t="str">
        <f t="shared" si="913"/>
        <v>01</v>
      </c>
      <c r="Q8377" s="4" t="str">
        <f t="shared" si="914"/>
        <v>January</v>
      </c>
      <c r="R8377" s="30" t="str">
        <f t="shared" si="915"/>
        <v>20</v>
      </c>
      <c r="W8377" t="str">
        <f t="shared" si="916"/>
        <v>ok</v>
      </c>
    </row>
    <row r="8378" spans="1:23" x14ac:dyDescent="0.3">
      <c r="A8378" t="s">
        <v>8420</v>
      </c>
      <c r="B8378" t="s">
        <v>41</v>
      </c>
      <c r="C8378" t="s">
        <v>42</v>
      </c>
      <c r="D8378" t="s">
        <v>43</v>
      </c>
      <c r="E8378" t="s">
        <v>14</v>
      </c>
      <c r="F8378" t="s">
        <v>21</v>
      </c>
      <c r="G8378" s="5">
        <v>490.87</v>
      </c>
      <c r="H8378" s="5">
        <f t="shared" si="910"/>
        <v>8.835659999999999</v>
      </c>
      <c r="I8378" s="6">
        <v>5</v>
      </c>
      <c r="J8378" s="6">
        <v>2454.35</v>
      </c>
      <c r="K8378" s="5">
        <f t="shared" si="911"/>
        <v>44.178299999999993</v>
      </c>
      <c r="L8378" s="7">
        <v>4.57</v>
      </c>
      <c r="M8378" s="7">
        <v>3597</v>
      </c>
      <c r="N8378" s="3">
        <v>45487</v>
      </c>
      <c r="O8378" s="4" t="str">
        <f t="shared" si="912"/>
        <v>2024-07</v>
      </c>
      <c r="P8378" s="4" t="str">
        <f t="shared" si="913"/>
        <v>07</v>
      </c>
      <c r="Q8378" s="4" t="str">
        <f t="shared" si="914"/>
        <v>July</v>
      </c>
      <c r="R8378" s="30" t="str">
        <f t="shared" si="915"/>
        <v>14</v>
      </c>
      <c r="W8378" t="str">
        <f t="shared" si="916"/>
        <v>ok</v>
      </c>
    </row>
    <row r="8379" spans="1:23" x14ac:dyDescent="0.3">
      <c r="A8379" t="s">
        <v>8421</v>
      </c>
      <c r="B8379" t="s">
        <v>28</v>
      </c>
      <c r="C8379" t="s">
        <v>29</v>
      </c>
      <c r="D8379" t="s">
        <v>30</v>
      </c>
      <c r="E8379" t="s">
        <v>45</v>
      </c>
      <c r="F8379" t="s">
        <v>31</v>
      </c>
      <c r="G8379" s="5">
        <v>1727.34</v>
      </c>
      <c r="H8379" s="5">
        <f t="shared" si="910"/>
        <v>31.092119999999998</v>
      </c>
      <c r="I8379" s="6">
        <v>5</v>
      </c>
      <c r="J8379" s="6">
        <v>8636.7000000000007</v>
      </c>
      <c r="K8379" s="5">
        <f t="shared" si="911"/>
        <v>155.4606</v>
      </c>
      <c r="L8379" s="7">
        <v>1.85</v>
      </c>
      <c r="M8379" s="7">
        <v>1375</v>
      </c>
      <c r="N8379" s="3">
        <v>45402</v>
      </c>
      <c r="O8379" s="4" t="str">
        <f t="shared" si="912"/>
        <v>2024-04</v>
      </c>
      <c r="P8379" s="4" t="str">
        <f t="shared" si="913"/>
        <v>04</v>
      </c>
      <c r="Q8379" s="4" t="str">
        <f t="shared" si="914"/>
        <v>April</v>
      </c>
      <c r="R8379" s="30" t="str">
        <f t="shared" si="915"/>
        <v>20</v>
      </c>
      <c r="W8379" t="str">
        <f t="shared" si="916"/>
        <v>ok</v>
      </c>
    </row>
    <row r="8380" spans="1:23" x14ac:dyDescent="0.3">
      <c r="A8380" t="s">
        <v>8422</v>
      </c>
      <c r="B8380" t="s">
        <v>63</v>
      </c>
      <c r="C8380" t="s">
        <v>18</v>
      </c>
      <c r="D8380" t="s">
        <v>64</v>
      </c>
      <c r="E8380" t="s">
        <v>14</v>
      </c>
      <c r="F8380" t="s">
        <v>15</v>
      </c>
      <c r="G8380" s="5">
        <v>19685.07</v>
      </c>
      <c r="H8380" s="5">
        <f t="shared" si="910"/>
        <v>354.33125999999999</v>
      </c>
      <c r="I8380" s="6">
        <v>4</v>
      </c>
      <c r="J8380" s="6">
        <v>78740.28</v>
      </c>
      <c r="K8380" s="5">
        <f t="shared" si="911"/>
        <v>1417.3250399999999</v>
      </c>
      <c r="L8380" s="7">
        <v>2.44</v>
      </c>
      <c r="M8380" s="7">
        <v>725</v>
      </c>
      <c r="N8380" s="3">
        <v>45509</v>
      </c>
      <c r="O8380" s="4" t="str">
        <f t="shared" si="912"/>
        <v>2024-08</v>
      </c>
      <c r="P8380" s="4" t="str">
        <f t="shared" si="913"/>
        <v>08</v>
      </c>
      <c r="Q8380" s="4" t="str">
        <f t="shared" si="914"/>
        <v>August</v>
      </c>
      <c r="R8380" s="30" t="str">
        <f t="shared" si="915"/>
        <v>05</v>
      </c>
      <c r="W8380" t="str">
        <f t="shared" si="916"/>
        <v>ok</v>
      </c>
    </row>
    <row r="8381" spans="1:23" x14ac:dyDescent="0.3">
      <c r="A8381" t="s">
        <v>8423</v>
      </c>
      <c r="B8381" t="s">
        <v>23</v>
      </c>
      <c r="C8381" t="s">
        <v>24</v>
      </c>
      <c r="D8381" t="s">
        <v>25</v>
      </c>
      <c r="E8381" t="s">
        <v>45</v>
      </c>
      <c r="F8381" t="s">
        <v>21</v>
      </c>
      <c r="G8381" s="5">
        <v>12562.92</v>
      </c>
      <c r="H8381" s="5">
        <f t="shared" si="910"/>
        <v>226.13255999999998</v>
      </c>
      <c r="I8381" s="6">
        <v>4</v>
      </c>
      <c r="J8381" s="6">
        <v>50251.68</v>
      </c>
      <c r="K8381" s="5">
        <f t="shared" si="911"/>
        <v>904.53023999999994</v>
      </c>
      <c r="L8381" s="7">
        <v>3.49</v>
      </c>
      <c r="M8381" s="7">
        <v>3723</v>
      </c>
      <c r="N8381" s="3">
        <v>45322</v>
      </c>
      <c r="O8381" s="4" t="str">
        <f t="shared" si="912"/>
        <v>2024-01</v>
      </c>
      <c r="P8381" s="4" t="str">
        <f t="shared" si="913"/>
        <v>01</v>
      </c>
      <c r="Q8381" s="4" t="str">
        <f t="shared" si="914"/>
        <v>January</v>
      </c>
      <c r="R8381" s="30" t="str">
        <f t="shared" si="915"/>
        <v>31</v>
      </c>
      <c r="W8381" t="str">
        <f t="shared" si="916"/>
        <v>ok</v>
      </c>
    </row>
    <row r="8382" spans="1:23" x14ac:dyDescent="0.3">
      <c r="A8382" t="s">
        <v>8424</v>
      </c>
      <c r="B8382" t="s">
        <v>41</v>
      </c>
      <c r="C8382" t="s">
        <v>42</v>
      </c>
      <c r="D8382" t="s">
        <v>43</v>
      </c>
      <c r="E8382" t="s">
        <v>20</v>
      </c>
      <c r="F8382" t="s">
        <v>31</v>
      </c>
      <c r="G8382" s="5">
        <v>10702.64</v>
      </c>
      <c r="H8382" s="5">
        <f t="shared" si="910"/>
        <v>192.64751999999999</v>
      </c>
      <c r="I8382" s="6">
        <v>4</v>
      </c>
      <c r="J8382" s="6">
        <v>42810.559999999998</v>
      </c>
      <c r="K8382" s="5">
        <f t="shared" si="911"/>
        <v>770.59007999999994</v>
      </c>
      <c r="L8382" s="7">
        <v>3.31</v>
      </c>
      <c r="M8382" s="7">
        <v>4547</v>
      </c>
      <c r="N8382" s="3">
        <v>45366</v>
      </c>
      <c r="O8382" s="4" t="str">
        <f t="shared" si="912"/>
        <v>2024-03</v>
      </c>
      <c r="P8382" s="4" t="str">
        <f t="shared" si="913"/>
        <v>03</v>
      </c>
      <c r="Q8382" s="4" t="str">
        <f t="shared" si="914"/>
        <v>March</v>
      </c>
      <c r="R8382" s="30" t="str">
        <f t="shared" si="915"/>
        <v>15</v>
      </c>
      <c r="W8382" t="str">
        <f t="shared" si="916"/>
        <v>ok</v>
      </c>
    </row>
    <row r="8383" spans="1:23" x14ac:dyDescent="0.3">
      <c r="A8383" t="s">
        <v>8425</v>
      </c>
      <c r="B8383" t="s">
        <v>41</v>
      </c>
      <c r="C8383" t="s">
        <v>42</v>
      </c>
      <c r="D8383" t="s">
        <v>43</v>
      </c>
      <c r="E8383" t="s">
        <v>20</v>
      </c>
      <c r="F8383" t="s">
        <v>60</v>
      </c>
      <c r="G8383" s="5">
        <v>12032.97</v>
      </c>
      <c r="H8383" s="5">
        <f t="shared" si="910"/>
        <v>216.59345999999996</v>
      </c>
      <c r="I8383" s="6">
        <v>2</v>
      </c>
      <c r="J8383" s="6">
        <v>24065.94</v>
      </c>
      <c r="K8383" s="5">
        <f t="shared" si="911"/>
        <v>433.18691999999993</v>
      </c>
      <c r="L8383" s="7">
        <v>3.19</v>
      </c>
      <c r="M8383" s="7">
        <v>3041</v>
      </c>
      <c r="N8383" s="3">
        <v>45434</v>
      </c>
      <c r="O8383" s="4" t="str">
        <f t="shared" si="912"/>
        <v>2024-05</v>
      </c>
      <c r="P8383" s="4" t="str">
        <f t="shared" si="913"/>
        <v>05</v>
      </c>
      <c r="Q8383" s="4" t="str">
        <f t="shared" si="914"/>
        <v>May</v>
      </c>
      <c r="R8383" s="30" t="str">
        <f t="shared" si="915"/>
        <v>22</v>
      </c>
      <c r="W8383" t="str">
        <f t="shared" si="916"/>
        <v>ok</v>
      </c>
    </row>
    <row r="8384" spans="1:23" x14ac:dyDescent="0.3">
      <c r="A8384" t="s">
        <v>8426</v>
      </c>
      <c r="B8384" t="s">
        <v>41</v>
      </c>
      <c r="C8384" t="s">
        <v>42</v>
      </c>
      <c r="D8384" t="s">
        <v>43</v>
      </c>
      <c r="E8384" t="s">
        <v>14</v>
      </c>
      <c r="F8384" t="s">
        <v>60</v>
      </c>
      <c r="G8384" s="5">
        <v>15904.31</v>
      </c>
      <c r="H8384" s="5">
        <f t="shared" si="910"/>
        <v>286.27757999999994</v>
      </c>
      <c r="I8384" s="6">
        <v>4</v>
      </c>
      <c r="J8384" s="6">
        <v>63617.24</v>
      </c>
      <c r="K8384" s="5">
        <f t="shared" si="911"/>
        <v>1145.1103199999998</v>
      </c>
      <c r="L8384" s="7">
        <v>4.68</v>
      </c>
      <c r="M8384" s="7">
        <v>4071</v>
      </c>
      <c r="N8384" s="3">
        <v>45566</v>
      </c>
      <c r="O8384" s="4" t="str">
        <f t="shared" si="912"/>
        <v>2024-10</v>
      </c>
      <c r="P8384" s="4" t="str">
        <f t="shared" si="913"/>
        <v>10</v>
      </c>
      <c r="Q8384" s="4" t="str">
        <f t="shared" si="914"/>
        <v>October</v>
      </c>
      <c r="R8384" s="30" t="str">
        <f t="shared" si="915"/>
        <v>01</v>
      </c>
      <c r="W8384" t="str">
        <f t="shared" si="916"/>
        <v>ok</v>
      </c>
    </row>
    <row r="8385" spans="1:23" x14ac:dyDescent="0.3">
      <c r="A8385" t="s">
        <v>8427</v>
      </c>
      <c r="B8385" t="s">
        <v>11</v>
      </c>
      <c r="C8385" t="s">
        <v>12</v>
      </c>
      <c r="D8385" t="s">
        <v>13</v>
      </c>
      <c r="E8385" t="s">
        <v>14</v>
      </c>
      <c r="F8385" t="s">
        <v>60</v>
      </c>
      <c r="G8385" s="5">
        <v>14234.54</v>
      </c>
      <c r="H8385" s="5">
        <f t="shared" si="910"/>
        <v>256.22172</v>
      </c>
      <c r="I8385" s="6">
        <v>3</v>
      </c>
      <c r="J8385" s="6">
        <v>42703.62</v>
      </c>
      <c r="K8385" s="5">
        <f t="shared" si="911"/>
        <v>768.66516000000001</v>
      </c>
      <c r="L8385" s="7">
        <v>1.19</v>
      </c>
      <c r="M8385" s="7">
        <v>4164</v>
      </c>
      <c r="N8385" s="3">
        <v>45312</v>
      </c>
      <c r="O8385" s="4" t="str">
        <f t="shared" si="912"/>
        <v>2024-01</v>
      </c>
      <c r="P8385" s="4" t="str">
        <f t="shared" si="913"/>
        <v>01</v>
      </c>
      <c r="Q8385" s="4" t="str">
        <f t="shared" si="914"/>
        <v>January</v>
      </c>
      <c r="R8385" s="30" t="str">
        <f t="shared" si="915"/>
        <v>21</v>
      </c>
      <c r="W8385" t="str">
        <f t="shared" si="916"/>
        <v>ok</v>
      </c>
    </row>
    <row r="8386" spans="1:23" x14ac:dyDescent="0.3">
      <c r="A8386" t="s">
        <v>8428</v>
      </c>
      <c r="B8386" t="s">
        <v>51</v>
      </c>
      <c r="C8386" t="s">
        <v>29</v>
      </c>
      <c r="D8386" t="s">
        <v>52</v>
      </c>
      <c r="E8386" t="s">
        <v>20</v>
      </c>
      <c r="F8386" t="s">
        <v>26</v>
      </c>
      <c r="G8386" s="5">
        <v>3929.01</v>
      </c>
      <c r="H8386" s="5">
        <f t="shared" si="910"/>
        <v>70.722179999999994</v>
      </c>
      <c r="I8386" s="6">
        <v>5</v>
      </c>
      <c r="J8386" s="6">
        <v>19645.05</v>
      </c>
      <c r="K8386" s="5">
        <f t="shared" si="911"/>
        <v>353.61089999999996</v>
      </c>
      <c r="L8386" s="7">
        <v>1.1000000000000001</v>
      </c>
      <c r="M8386" s="7">
        <v>457</v>
      </c>
      <c r="N8386" s="3">
        <v>45616</v>
      </c>
      <c r="O8386" s="4" t="str">
        <f t="shared" si="912"/>
        <v>2024-11</v>
      </c>
      <c r="P8386" s="4" t="str">
        <f t="shared" si="913"/>
        <v>11</v>
      </c>
      <c r="Q8386" s="4" t="str">
        <f t="shared" si="914"/>
        <v>November</v>
      </c>
      <c r="R8386" s="30" t="str">
        <f t="shared" si="915"/>
        <v>20</v>
      </c>
      <c r="W8386" t="str">
        <f t="shared" si="916"/>
        <v>ok</v>
      </c>
    </row>
    <row r="8387" spans="1:23" x14ac:dyDescent="0.3">
      <c r="A8387" t="s">
        <v>8429</v>
      </c>
      <c r="B8387" t="s">
        <v>17</v>
      </c>
      <c r="C8387" t="s">
        <v>18</v>
      </c>
      <c r="D8387" t="s">
        <v>19</v>
      </c>
      <c r="E8387" t="s">
        <v>45</v>
      </c>
      <c r="F8387" t="s">
        <v>21</v>
      </c>
      <c r="G8387" s="5">
        <v>14281.88</v>
      </c>
      <c r="H8387" s="5">
        <f t="shared" ref="H8387:H8450" si="917">G8387*0.018</f>
        <v>257.07383999999996</v>
      </c>
      <c r="I8387" s="6">
        <v>2</v>
      </c>
      <c r="J8387" s="6">
        <v>28563.759999999998</v>
      </c>
      <c r="K8387" s="5">
        <f t="shared" ref="K8387:K8450" si="918">H8387*I8387</f>
        <v>514.14767999999992</v>
      </c>
      <c r="L8387" s="7">
        <v>4.72</v>
      </c>
      <c r="M8387" s="7">
        <v>2176</v>
      </c>
      <c r="N8387" s="3">
        <v>45601</v>
      </c>
      <c r="O8387" s="4" t="str">
        <f t="shared" ref="O8387:O8450" si="919">TEXT(N8387,"yyyy-mm")</f>
        <v>2024-11</v>
      </c>
      <c r="P8387" s="4" t="str">
        <f t="shared" ref="P8387:P8450" si="920">TEXT(N8387,"mm")</f>
        <v>11</v>
      </c>
      <c r="Q8387" s="4" t="str">
        <f t="shared" ref="Q8387:Q8450" si="921">TEXT(DATE(2024,P8387,1),"mmmm")</f>
        <v>November</v>
      </c>
      <c r="R8387" s="30" t="str">
        <f t="shared" ref="R8387:R8450" si="922">TEXT(N8387,"dd")</f>
        <v>05</v>
      </c>
      <c r="W8387" t="str">
        <f t="shared" ref="W8387:W8450" si="923">IF(G8387*I8387=J8387,"ok","False")</f>
        <v>ok</v>
      </c>
    </row>
    <row r="8388" spans="1:23" x14ac:dyDescent="0.3">
      <c r="A8388" t="s">
        <v>8430</v>
      </c>
      <c r="B8388" t="s">
        <v>11</v>
      </c>
      <c r="C8388" t="s">
        <v>12</v>
      </c>
      <c r="D8388" t="s">
        <v>13</v>
      </c>
      <c r="E8388" t="s">
        <v>45</v>
      </c>
      <c r="F8388" t="s">
        <v>26</v>
      </c>
      <c r="G8388" s="5">
        <v>17789.62</v>
      </c>
      <c r="H8388" s="5">
        <f t="shared" si="917"/>
        <v>320.21315999999996</v>
      </c>
      <c r="I8388" s="6">
        <v>4</v>
      </c>
      <c r="J8388" s="6">
        <v>71158.48</v>
      </c>
      <c r="K8388" s="5">
        <f t="shared" si="918"/>
        <v>1280.8526399999998</v>
      </c>
      <c r="L8388" s="7">
        <v>1.33</v>
      </c>
      <c r="M8388" s="7">
        <v>2400</v>
      </c>
      <c r="N8388" s="3">
        <v>45416</v>
      </c>
      <c r="O8388" s="4" t="str">
        <f t="shared" si="919"/>
        <v>2024-05</v>
      </c>
      <c r="P8388" s="4" t="str">
        <f t="shared" si="920"/>
        <v>05</v>
      </c>
      <c r="Q8388" s="4" t="str">
        <f t="shared" si="921"/>
        <v>May</v>
      </c>
      <c r="R8388" s="30" t="str">
        <f t="shared" si="922"/>
        <v>04</v>
      </c>
      <c r="W8388" t="str">
        <f t="shared" si="923"/>
        <v>ok</v>
      </c>
    </row>
    <row r="8389" spans="1:23" x14ac:dyDescent="0.3">
      <c r="A8389" t="s">
        <v>8431</v>
      </c>
      <c r="B8389" t="s">
        <v>47</v>
      </c>
      <c r="C8389" t="s">
        <v>12</v>
      </c>
      <c r="D8389" t="s">
        <v>48</v>
      </c>
      <c r="E8389" t="s">
        <v>45</v>
      </c>
      <c r="F8389" t="s">
        <v>15</v>
      </c>
      <c r="G8389" s="5">
        <v>2440.87</v>
      </c>
      <c r="H8389" s="5">
        <f t="shared" si="917"/>
        <v>43.935659999999991</v>
      </c>
      <c r="I8389" s="6">
        <v>3</v>
      </c>
      <c r="J8389" s="6">
        <v>7322.61</v>
      </c>
      <c r="K8389" s="5">
        <f t="shared" si="918"/>
        <v>131.80697999999998</v>
      </c>
      <c r="L8389" s="7">
        <v>3.79</v>
      </c>
      <c r="M8389" s="7">
        <v>2469</v>
      </c>
      <c r="N8389" s="3">
        <v>45524</v>
      </c>
      <c r="O8389" s="4" t="str">
        <f t="shared" si="919"/>
        <v>2024-08</v>
      </c>
      <c r="P8389" s="4" t="str">
        <f t="shared" si="920"/>
        <v>08</v>
      </c>
      <c r="Q8389" s="4" t="str">
        <f t="shared" si="921"/>
        <v>August</v>
      </c>
      <c r="R8389" s="30" t="str">
        <f t="shared" si="922"/>
        <v>20</v>
      </c>
      <c r="W8389" t="str">
        <f t="shared" si="923"/>
        <v>ok</v>
      </c>
    </row>
    <row r="8390" spans="1:23" x14ac:dyDescent="0.3">
      <c r="A8390" t="s">
        <v>8432</v>
      </c>
      <c r="B8390" t="s">
        <v>11</v>
      </c>
      <c r="C8390" t="s">
        <v>12</v>
      </c>
      <c r="D8390" t="s">
        <v>13</v>
      </c>
      <c r="E8390" t="s">
        <v>20</v>
      </c>
      <c r="F8390" t="s">
        <v>60</v>
      </c>
      <c r="G8390" s="5">
        <v>14606.96</v>
      </c>
      <c r="H8390" s="5">
        <f t="shared" si="917"/>
        <v>262.92527999999999</v>
      </c>
      <c r="I8390" s="6">
        <v>3</v>
      </c>
      <c r="J8390" s="6">
        <v>43820.88</v>
      </c>
      <c r="K8390" s="5">
        <f t="shared" si="918"/>
        <v>788.77584000000002</v>
      </c>
      <c r="L8390" s="7">
        <v>1.38</v>
      </c>
      <c r="M8390" s="7">
        <v>3515</v>
      </c>
      <c r="N8390" s="3">
        <v>45329</v>
      </c>
      <c r="O8390" s="4" t="str">
        <f t="shared" si="919"/>
        <v>2024-02</v>
      </c>
      <c r="P8390" s="4" t="str">
        <f t="shared" si="920"/>
        <v>02</v>
      </c>
      <c r="Q8390" s="4" t="str">
        <f t="shared" si="921"/>
        <v>February</v>
      </c>
      <c r="R8390" s="30" t="str">
        <f t="shared" si="922"/>
        <v>07</v>
      </c>
      <c r="W8390" t="str">
        <f t="shared" si="923"/>
        <v>ok</v>
      </c>
    </row>
    <row r="8391" spans="1:23" x14ac:dyDescent="0.3">
      <c r="A8391" t="s">
        <v>8433</v>
      </c>
      <c r="B8391" t="s">
        <v>47</v>
      </c>
      <c r="C8391" t="s">
        <v>12</v>
      </c>
      <c r="D8391" t="s">
        <v>48</v>
      </c>
      <c r="E8391" t="s">
        <v>14</v>
      </c>
      <c r="F8391" t="s">
        <v>15</v>
      </c>
      <c r="G8391" s="5">
        <v>14099.92</v>
      </c>
      <c r="H8391" s="5">
        <f t="shared" si="917"/>
        <v>253.79855999999998</v>
      </c>
      <c r="I8391" s="6">
        <v>5</v>
      </c>
      <c r="J8391" s="6">
        <v>70499.600000000006</v>
      </c>
      <c r="K8391" s="5">
        <f t="shared" si="918"/>
        <v>1268.9928</v>
      </c>
      <c r="L8391" s="7">
        <v>4.42</v>
      </c>
      <c r="M8391" s="7">
        <v>3003</v>
      </c>
      <c r="N8391" s="3">
        <v>45349</v>
      </c>
      <c r="O8391" s="4" t="str">
        <f t="shared" si="919"/>
        <v>2024-02</v>
      </c>
      <c r="P8391" s="4" t="str">
        <f t="shared" si="920"/>
        <v>02</v>
      </c>
      <c r="Q8391" s="4" t="str">
        <f t="shared" si="921"/>
        <v>February</v>
      </c>
      <c r="R8391" s="30" t="str">
        <f t="shared" si="922"/>
        <v>27</v>
      </c>
      <c r="W8391" t="str">
        <f t="shared" si="923"/>
        <v>ok</v>
      </c>
    </row>
    <row r="8392" spans="1:23" x14ac:dyDescent="0.3">
      <c r="A8392" t="s">
        <v>8434</v>
      </c>
      <c r="B8392" t="s">
        <v>28</v>
      </c>
      <c r="C8392" t="s">
        <v>29</v>
      </c>
      <c r="D8392" t="s">
        <v>30</v>
      </c>
      <c r="E8392" t="s">
        <v>14</v>
      </c>
      <c r="F8392" t="s">
        <v>15</v>
      </c>
      <c r="G8392" s="5">
        <v>7024.58</v>
      </c>
      <c r="H8392" s="5">
        <f t="shared" si="917"/>
        <v>126.44243999999999</v>
      </c>
      <c r="I8392" s="6">
        <v>5</v>
      </c>
      <c r="J8392" s="6">
        <v>35122.9</v>
      </c>
      <c r="K8392" s="5">
        <f t="shared" si="918"/>
        <v>632.21219999999994</v>
      </c>
      <c r="L8392" s="7">
        <v>3.72</v>
      </c>
      <c r="M8392" s="7">
        <v>206</v>
      </c>
      <c r="N8392" s="3">
        <v>45630</v>
      </c>
      <c r="O8392" s="4" t="str">
        <f t="shared" si="919"/>
        <v>2024-12</v>
      </c>
      <c r="P8392" s="4" t="str">
        <f t="shared" si="920"/>
        <v>12</v>
      </c>
      <c r="Q8392" s="4" t="str">
        <f t="shared" si="921"/>
        <v>December</v>
      </c>
      <c r="R8392" s="30" t="str">
        <f t="shared" si="922"/>
        <v>04</v>
      </c>
      <c r="W8392" t="str">
        <f t="shared" si="923"/>
        <v>ok</v>
      </c>
    </row>
    <row r="8393" spans="1:23" x14ac:dyDescent="0.3">
      <c r="A8393" t="s">
        <v>8435</v>
      </c>
      <c r="B8393" t="s">
        <v>17</v>
      </c>
      <c r="C8393" t="s">
        <v>18</v>
      </c>
      <c r="D8393" t="s">
        <v>19</v>
      </c>
      <c r="E8393" t="s">
        <v>20</v>
      </c>
      <c r="F8393" t="s">
        <v>60</v>
      </c>
      <c r="G8393" s="5">
        <v>9609.73</v>
      </c>
      <c r="H8393" s="5">
        <f t="shared" si="917"/>
        <v>172.97513999999998</v>
      </c>
      <c r="I8393" s="6">
        <v>4</v>
      </c>
      <c r="J8393" s="6">
        <v>38438.92</v>
      </c>
      <c r="K8393" s="5">
        <f t="shared" si="918"/>
        <v>691.90055999999993</v>
      </c>
      <c r="L8393" s="7">
        <v>2.3199999999999998</v>
      </c>
      <c r="M8393" s="7">
        <v>2910</v>
      </c>
      <c r="N8393" s="3">
        <v>45468</v>
      </c>
      <c r="O8393" s="4" t="str">
        <f t="shared" si="919"/>
        <v>2024-06</v>
      </c>
      <c r="P8393" s="4" t="str">
        <f t="shared" si="920"/>
        <v>06</v>
      </c>
      <c r="Q8393" s="4" t="str">
        <f t="shared" si="921"/>
        <v>June</v>
      </c>
      <c r="R8393" s="30" t="str">
        <f t="shared" si="922"/>
        <v>25</v>
      </c>
      <c r="W8393" t="str">
        <f t="shared" si="923"/>
        <v>ok</v>
      </c>
    </row>
    <row r="8394" spans="1:23" x14ac:dyDescent="0.3">
      <c r="A8394" t="s">
        <v>8436</v>
      </c>
      <c r="B8394" t="s">
        <v>41</v>
      </c>
      <c r="C8394" t="s">
        <v>42</v>
      </c>
      <c r="D8394" t="s">
        <v>43</v>
      </c>
      <c r="E8394" t="s">
        <v>14</v>
      </c>
      <c r="F8394" t="s">
        <v>15</v>
      </c>
      <c r="G8394" s="5">
        <v>3506.26</v>
      </c>
      <c r="H8394" s="5">
        <f t="shared" si="917"/>
        <v>63.112679999999997</v>
      </c>
      <c r="I8394" s="6">
        <v>5</v>
      </c>
      <c r="J8394" s="6">
        <v>17531.3</v>
      </c>
      <c r="K8394" s="5">
        <f t="shared" si="918"/>
        <v>315.5634</v>
      </c>
      <c r="L8394" s="7">
        <v>4.38</v>
      </c>
      <c r="M8394" s="7">
        <v>379</v>
      </c>
      <c r="N8394" s="3">
        <v>45606</v>
      </c>
      <c r="O8394" s="4" t="str">
        <f t="shared" si="919"/>
        <v>2024-11</v>
      </c>
      <c r="P8394" s="4" t="str">
        <f t="shared" si="920"/>
        <v>11</v>
      </c>
      <c r="Q8394" s="4" t="str">
        <f t="shared" si="921"/>
        <v>November</v>
      </c>
      <c r="R8394" s="30" t="str">
        <f t="shared" si="922"/>
        <v>10</v>
      </c>
      <c r="W8394" t="str">
        <f t="shared" si="923"/>
        <v>ok</v>
      </c>
    </row>
    <row r="8395" spans="1:23" x14ac:dyDescent="0.3">
      <c r="A8395" t="s">
        <v>8437</v>
      </c>
      <c r="B8395" t="s">
        <v>33</v>
      </c>
      <c r="C8395" t="s">
        <v>12</v>
      </c>
      <c r="D8395" t="s">
        <v>34</v>
      </c>
      <c r="E8395" t="s">
        <v>20</v>
      </c>
      <c r="F8395" t="s">
        <v>21</v>
      </c>
      <c r="G8395" s="5">
        <v>12879.38</v>
      </c>
      <c r="H8395" s="5">
        <f t="shared" si="917"/>
        <v>231.82883999999996</v>
      </c>
      <c r="I8395" s="6">
        <v>1</v>
      </c>
      <c r="J8395" s="6">
        <v>12879.38</v>
      </c>
      <c r="K8395" s="5">
        <f t="shared" si="918"/>
        <v>231.82883999999996</v>
      </c>
      <c r="L8395" s="7">
        <v>1.47</v>
      </c>
      <c r="M8395" s="7">
        <v>3182</v>
      </c>
      <c r="N8395" s="3">
        <v>45316</v>
      </c>
      <c r="O8395" s="4" t="str">
        <f t="shared" si="919"/>
        <v>2024-01</v>
      </c>
      <c r="P8395" s="4" t="str">
        <f t="shared" si="920"/>
        <v>01</v>
      </c>
      <c r="Q8395" s="4" t="str">
        <f t="shared" si="921"/>
        <v>January</v>
      </c>
      <c r="R8395" s="30" t="str">
        <f t="shared" si="922"/>
        <v>25</v>
      </c>
      <c r="W8395" t="str">
        <f t="shared" si="923"/>
        <v>ok</v>
      </c>
    </row>
    <row r="8396" spans="1:23" x14ac:dyDescent="0.3">
      <c r="A8396" t="s">
        <v>8438</v>
      </c>
      <c r="B8396" t="s">
        <v>63</v>
      </c>
      <c r="C8396" t="s">
        <v>18</v>
      </c>
      <c r="D8396" t="s">
        <v>64</v>
      </c>
      <c r="E8396" t="s">
        <v>14</v>
      </c>
      <c r="F8396" t="s">
        <v>31</v>
      </c>
      <c r="G8396" s="5">
        <v>18562.93</v>
      </c>
      <c r="H8396" s="5">
        <f t="shared" si="917"/>
        <v>334.13273999999996</v>
      </c>
      <c r="I8396" s="6">
        <v>4</v>
      </c>
      <c r="J8396" s="6">
        <v>74251.72</v>
      </c>
      <c r="K8396" s="5">
        <f t="shared" si="918"/>
        <v>1336.5309599999998</v>
      </c>
      <c r="L8396" s="7">
        <v>2.75</v>
      </c>
      <c r="M8396" s="7">
        <v>588</v>
      </c>
      <c r="N8396" s="3">
        <v>45305</v>
      </c>
      <c r="O8396" s="4" t="str">
        <f t="shared" si="919"/>
        <v>2024-01</v>
      </c>
      <c r="P8396" s="4" t="str">
        <f t="shared" si="920"/>
        <v>01</v>
      </c>
      <c r="Q8396" s="4" t="str">
        <f t="shared" si="921"/>
        <v>January</v>
      </c>
      <c r="R8396" s="30" t="str">
        <f t="shared" si="922"/>
        <v>14</v>
      </c>
      <c r="W8396" t="str">
        <f t="shared" si="923"/>
        <v>ok</v>
      </c>
    </row>
    <row r="8397" spans="1:23" x14ac:dyDescent="0.3">
      <c r="A8397" t="s">
        <v>8439</v>
      </c>
      <c r="B8397" t="s">
        <v>41</v>
      </c>
      <c r="C8397" t="s">
        <v>42</v>
      </c>
      <c r="D8397" t="s">
        <v>43</v>
      </c>
      <c r="E8397" t="s">
        <v>20</v>
      </c>
      <c r="F8397" t="s">
        <v>31</v>
      </c>
      <c r="G8397" s="5">
        <v>1167.76</v>
      </c>
      <c r="H8397" s="5">
        <f t="shared" si="917"/>
        <v>21.019679999999997</v>
      </c>
      <c r="I8397" s="6">
        <v>5</v>
      </c>
      <c r="J8397" s="6">
        <v>5838.8</v>
      </c>
      <c r="K8397" s="5">
        <f t="shared" si="918"/>
        <v>105.09839999999998</v>
      </c>
      <c r="L8397" s="7">
        <v>1.53</v>
      </c>
      <c r="M8397" s="7">
        <v>673</v>
      </c>
      <c r="N8397" s="3">
        <v>45520</v>
      </c>
      <c r="O8397" s="4" t="str">
        <f t="shared" si="919"/>
        <v>2024-08</v>
      </c>
      <c r="P8397" s="4" t="str">
        <f t="shared" si="920"/>
        <v>08</v>
      </c>
      <c r="Q8397" s="4" t="str">
        <f t="shared" si="921"/>
        <v>August</v>
      </c>
      <c r="R8397" s="30" t="str">
        <f t="shared" si="922"/>
        <v>16</v>
      </c>
      <c r="W8397" t="str">
        <f t="shared" si="923"/>
        <v>ok</v>
      </c>
    </row>
    <row r="8398" spans="1:23" x14ac:dyDescent="0.3">
      <c r="A8398" t="s">
        <v>8440</v>
      </c>
      <c r="B8398" t="s">
        <v>47</v>
      </c>
      <c r="C8398" t="s">
        <v>12</v>
      </c>
      <c r="D8398" t="s">
        <v>48</v>
      </c>
      <c r="E8398" t="s">
        <v>14</v>
      </c>
      <c r="F8398" t="s">
        <v>21</v>
      </c>
      <c r="G8398" s="5">
        <v>4824.82</v>
      </c>
      <c r="H8398" s="5">
        <f t="shared" si="917"/>
        <v>86.846759999999989</v>
      </c>
      <c r="I8398" s="6">
        <v>3</v>
      </c>
      <c r="J8398" s="6">
        <v>14474.46</v>
      </c>
      <c r="K8398" s="5">
        <f t="shared" si="918"/>
        <v>260.54027999999994</v>
      </c>
      <c r="L8398" s="7">
        <v>1.81</v>
      </c>
      <c r="M8398" s="7">
        <v>3683</v>
      </c>
      <c r="N8398" s="3">
        <v>45333</v>
      </c>
      <c r="O8398" s="4" t="str">
        <f t="shared" si="919"/>
        <v>2024-02</v>
      </c>
      <c r="P8398" s="4" t="str">
        <f t="shared" si="920"/>
        <v>02</v>
      </c>
      <c r="Q8398" s="4" t="str">
        <f t="shared" si="921"/>
        <v>February</v>
      </c>
      <c r="R8398" s="30" t="str">
        <f t="shared" si="922"/>
        <v>11</v>
      </c>
      <c r="W8398" t="str">
        <f t="shared" si="923"/>
        <v>ok</v>
      </c>
    </row>
    <row r="8399" spans="1:23" x14ac:dyDescent="0.3">
      <c r="A8399" t="s">
        <v>8441</v>
      </c>
      <c r="B8399" t="s">
        <v>63</v>
      </c>
      <c r="C8399" t="s">
        <v>18</v>
      </c>
      <c r="D8399" t="s">
        <v>64</v>
      </c>
      <c r="E8399" t="s">
        <v>45</v>
      </c>
      <c r="F8399" t="s">
        <v>38</v>
      </c>
      <c r="G8399" s="5">
        <v>15988.59</v>
      </c>
      <c r="H8399" s="5">
        <f t="shared" si="917"/>
        <v>287.79462000000001</v>
      </c>
      <c r="I8399" s="6">
        <v>1</v>
      </c>
      <c r="J8399" s="6">
        <v>15988.59</v>
      </c>
      <c r="K8399" s="5">
        <f t="shared" si="918"/>
        <v>287.79462000000001</v>
      </c>
      <c r="L8399" s="7">
        <v>2.54</v>
      </c>
      <c r="M8399" s="7">
        <v>3988</v>
      </c>
      <c r="N8399" s="3">
        <v>45434</v>
      </c>
      <c r="O8399" s="4" t="str">
        <f t="shared" si="919"/>
        <v>2024-05</v>
      </c>
      <c r="P8399" s="4" t="str">
        <f t="shared" si="920"/>
        <v>05</v>
      </c>
      <c r="Q8399" s="4" t="str">
        <f t="shared" si="921"/>
        <v>May</v>
      </c>
      <c r="R8399" s="30" t="str">
        <f t="shared" si="922"/>
        <v>22</v>
      </c>
      <c r="W8399" t="str">
        <f t="shared" si="923"/>
        <v>ok</v>
      </c>
    </row>
    <row r="8400" spans="1:23" x14ac:dyDescent="0.3">
      <c r="A8400" t="s">
        <v>8442</v>
      </c>
      <c r="B8400" t="s">
        <v>51</v>
      </c>
      <c r="C8400" t="s">
        <v>29</v>
      </c>
      <c r="D8400" t="s">
        <v>52</v>
      </c>
      <c r="E8400" t="s">
        <v>14</v>
      </c>
      <c r="F8400" t="s">
        <v>31</v>
      </c>
      <c r="G8400" s="5">
        <v>18223.5</v>
      </c>
      <c r="H8400" s="5">
        <f t="shared" si="917"/>
        <v>328.02299999999997</v>
      </c>
      <c r="I8400" s="6">
        <v>1</v>
      </c>
      <c r="J8400" s="6">
        <v>18223.5</v>
      </c>
      <c r="K8400" s="5">
        <f t="shared" si="918"/>
        <v>328.02299999999997</v>
      </c>
      <c r="L8400" s="7">
        <v>3.76</v>
      </c>
      <c r="M8400" s="7">
        <v>4807</v>
      </c>
      <c r="N8400" s="3">
        <v>45508</v>
      </c>
      <c r="O8400" s="4" t="str">
        <f t="shared" si="919"/>
        <v>2024-08</v>
      </c>
      <c r="P8400" s="4" t="str">
        <f t="shared" si="920"/>
        <v>08</v>
      </c>
      <c r="Q8400" s="4" t="str">
        <f t="shared" si="921"/>
        <v>August</v>
      </c>
      <c r="R8400" s="30" t="str">
        <f t="shared" si="922"/>
        <v>04</v>
      </c>
      <c r="W8400" t="str">
        <f t="shared" si="923"/>
        <v>ok</v>
      </c>
    </row>
    <row r="8401" spans="1:23" x14ac:dyDescent="0.3">
      <c r="A8401" t="s">
        <v>8443</v>
      </c>
      <c r="B8401" t="s">
        <v>36</v>
      </c>
      <c r="C8401" t="s">
        <v>18</v>
      </c>
      <c r="D8401" t="s">
        <v>37</v>
      </c>
      <c r="E8401" t="s">
        <v>14</v>
      </c>
      <c r="F8401" t="s">
        <v>60</v>
      </c>
      <c r="G8401" s="5">
        <v>3408.19</v>
      </c>
      <c r="H8401" s="5">
        <f t="shared" si="917"/>
        <v>61.34742</v>
      </c>
      <c r="I8401" s="6">
        <v>4</v>
      </c>
      <c r="J8401" s="6">
        <v>13632.76</v>
      </c>
      <c r="K8401" s="5">
        <f t="shared" si="918"/>
        <v>245.38968</v>
      </c>
      <c r="L8401" s="7">
        <v>2.4700000000000002</v>
      </c>
      <c r="M8401" s="7">
        <v>4499</v>
      </c>
      <c r="N8401" s="3">
        <v>45315</v>
      </c>
      <c r="O8401" s="4" t="str">
        <f t="shared" si="919"/>
        <v>2024-01</v>
      </c>
      <c r="P8401" s="4" t="str">
        <f t="shared" si="920"/>
        <v>01</v>
      </c>
      <c r="Q8401" s="4" t="str">
        <f t="shared" si="921"/>
        <v>January</v>
      </c>
      <c r="R8401" s="30" t="str">
        <f t="shared" si="922"/>
        <v>24</v>
      </c>
      <c r="W8401" t="str">
        <f t="shared" si="923"/>
        <v>ok</v>
      </c>
    </row>
    <row r="8402" spans="1:23" x14ac:dyDescent="0.3">
      <c r="A8402" t="s">
        <v>8444</v>
      </c>
      <c r="B8402" t="s">
        <v>51</v>
      </c>
      <c r="C8402" t="s">
        <v>29</v>
      </c>
      <c r="D8402" t="s">
        <v>52</v>
      </c>
      <c r="E8402" t="s">
        <v>20</v>
      </c>
      <c r="F8402" t="s">
        <v>21</v>
      </c>
      <c r="G8402" s="5">
        <v>12183.8</v>
      </c>
      <c r="H8402" s="5">
        <f t="shared" si="917"/>
        <v>219.30839999999998</v>
      </c>
      <c r="I8402" s="6">
        <v>3</v>
      </c>
      <c r="J8402" s="6">
        <v>36551.4</v>
      </c>
      <c r="K8402" s="5">
        <f t="shared" si="918"/>
        <v>657.9251999999999</v>
      </c>
      <c r="L8402" s="7">
        <v>1.02</v>
      </c>
      <c r="M8402" s="7">
        <v>4870</v>
      </c>
      <c r="N8402" s="3">
        <v>45581</v>
      </c>
      <c r="O8402" s="4" t="str">
        <f t="shared" si="919"/>
        <v>2024-10</v>
      </c>
      <c r="P8402" s="4" t="str">
        <f t="shared" si="920"/>
        <v>10</v>
      </c>
      <c r="Q8402" s="4" t="str">
        <f t="shared" si="921"/>
        <v>October</v>
      </c>
      <c r="R8402" s="30" t="str">
        <f t="shared" si="922"/>
        <v>16</v>
      </c>
      <c r="W8402" t="str">
        <f t="shared" si="923"/>
        <v>ok</v>
      </c>
    </row>
    <row r="8403" spans="1:23" x14ac:dyDescent="0.3">
      <c r="A8403" t="s">
        <v>8445</v>
      </c>
      <c r="B8403" t="s">
        <v>47</v>
      </c>
      <c r="C8403" t="s">
        <v>12</v>
      </c>
      <c r="D8403" t="s">
        <v>48</v>
      </c>
      <c r="E8403" t="s">
        <v>20</v>
      </c>
      <c r="F8403" t="s">
        <v>21</v>
      </c>
      <c r="G8403" s="5">
        <v>4495.26</v>
      </c>
      <c r="H8403" s="5">
        <f t="shared" si="917"/>
        <v>80.914680000000004</v>
      </c>
      <c r="I8403" s="6">
        <v>5</v>
      </c>
      <c r="J8403" s="6">
        <v>22476.3</v>
      </c>
      <c r="K8403" s="5">
        <f t="shared" si="918"/>
        <v>404.57339999999999</v>
      </c>
      <c r="L8403" s="7">
        <v>4.34</v>
      </c>
      <c r="M8403" s="7">
        <v>3918</v>
      </c>
      <c r="N8403" s="3">
        <v>45643</v>
      </c>
      <c r="O8403" s="4" t="str">
        <f t="shared" si="919"/>
        <v>2024-12</v>
      </c>
      <c r="P8403" s="4" t="str">
        <f t="shared" si="920"/>
        <v>12</v>
      </c>
      <c r="Q8403" s="4" t="str">
        <f t="shared" si="921"/>
        <v>December</v>
      </c>
      <c r="R8403" s="30" t="str">
        <f t="shared" si="922"/>
        <v>17</v>
      </c>
      <c r="W8403" t="str">
        <f t="shared" si="923"/>
        <v>ok</v>
      </c>
    </row>
    <row r="8404" spans="1:23" x14ac:dyDescent="0.3">
      <c r="A8404" t="s">
        <v>8446</v>
      </c>
      <c r="B8404" t="s">
        <v>41</v>
      </c>
      <c r="C8404" t="s">
        <v>42</v>
      </c>
      <c r="D8404" t="s">
        <v>43</v>
      </c>
      <c r="E8404" t="s">
        <v>14</v>
      </c>
      <c r="F8404" t="s">
        <v>26</v>
      </c>
      <c r="G8404" s="5">
        <v>681.78</v>
      </c>
      <c r="H8404" s="5">
        <f t="shared" si="917"/>
        <v>12.272039999999999</v>
      </c>
      <c r="I8404" s="6">
        <v>1</v>
      </c>
      <c r="J8404" s="6">
        <v>681.78</v>
      </c>
      <c r="K8404" s="5">
        <f t="shared" si="918"/>
        <v>12.272039999999999</v>
      </c>
      <c r="L8404" s="7">
        <v>3.23</v>
      </c>
      <c r="M8404" s="7">
        <v>4789</v>
      </c>
      <c r="N8404" s="3">
        <v>45615</v>
      </c>
      <c r="O8404" s="4" t="str">
        <f t="shared" si="919"/>
        <v>2024-11</v>
      </c>
      <c r="P8404" s="4" t="str">
        <f t="shared" si="920"/>
        <v>11</v>
      </c>
      <c r="Q8404" s="4" t="str">
        <f t="shared" si="921"/>
        <v>November</v>
      </c>
      <c r="R8404" s="30" t="str">
        <f t="shared" si="922"/>
        <v>19</v>
      </c>
      <c r="W8404" t="str">
        <f t="shared" si="923"/>
        <v>ok</v>
      </c>
    </row>
    <row r="8405" spans="1:23" x14ac:dyDescent="0.3">
      <c r="A8405" t="s">
        <v>8447</v>
      </c>
      <c r="B8405" t="s">
        <v>23</v>
      </c>
      <c r="C8405" t="s">
        <v>24</v>
      </c>
      <c r="D8405" t="s">
        <v>25</v>
      </c>
      <c r="E8405" t="s">
        <v>14</v>
      </c>
      <c r="F8405" t="s">
        <v>31</v>
      </c>
      <c r="G8405" s="5">
        <v>8040.93</v>
      </c>
      <c r="H8405" s="5">
        <f t="shared" si="917"/>
        <v>144.73674</v>
      </c>
      <c r="I8405" s="6">
        <v>4</v>
      </c>
      <c r="J8405" s="6">
        <v>32163.72</v>
      </c>
      <c r="K8405" s="5">
        <f t="shared" si="918"/>
        <v>578.94695999999999</v>
      </c>
      <c r="L8405" s="7">
        <v>1.88</v>
      </c>
      <c r="M8405" s="7">
        <v>4870</v>
      </c>
      <c r="N8405" s="3">
        <v>45420</v>
      </c>
      <c r="O8405" s="4" t="str">
        <f t="shared" si="919"/>
        <v>2024-05</v>
      </c>
      <c r="P8405" s="4" t="str">
        <f t="shared" si="920"/>
        <v>05</v>
      </c>
      <c r="Q8405" s="4" t="str">
        <f t="shared" si="921"/>
        <v>May</v>
      </c>
      <c r="R8405" s="30" t="str">
        <f t="shared" si="922"/>
        <v>08</v>
      </c>
      <c r="W8405" t="str">
        <f t="shared" si="923"/>
        <v>ok</v>
      </c>
    </row>
    <row r="8406" spans="1:23" x14ac:dyDescent="0.3">
      <c r="A8406" t="s">
        <v>8448</v>
      </c>
      <c r="B8406" t="s">
        <v>17</v>
      </c>
      <c r="C8406" t="s">
        <v>18</v>
      </c>
      <c r="D8406" t="s">
        <v>19</v>
      </c>
      <c r="E8406" t="s">
        <v>20</v>
      </c>
      <c r="F8406" t="s">
        <v>21</v>
      </c>
      <c r="G8406" s="5">
        <v>16545.46</v>
      </c>
      <c r="H8406" s="5">
        <f t="shared" si="917"/>
        <v>297.81827999999996</v>
      </c>
      <c r="I8406" s="6">
        <v>5</v>
      </c>
      <c r="J8406" s="6">
        <v>82727.3</v>
      </c>
      <c r="K8406" s="5">
        <f t="shared" si="918"/>
        <v>1489.0913999999998</v>
      </c>
      <c r="L8406" s="7">
        <v>2.3199999999999998</v>
      </c>
      <c r="M8406" s="7">
        <v>1821</v>
      </c>
      <c r="N8406" s="3">
        <v>45465</v>
      </c>
      <c r="O8406" s="4" t="str">
        <f t="shared" si="919"/>
        <v>2024-06</v>
      </c>
      <c r="P8406" s="4" t="str">
        <f t="shared" si="920"/>
        <v>06</v>
      </c>
      <c r="Q8406" s="4" t="str">
        <f t="shared" si="921"/>
        <v>June</v>
      </c>
      <c r="R8406" s="30" t="str">
        <f t="shared" si="922"/>
        <v>22</v>
      </c>
      <c r="W8406" t="str">
        <f t="shared" si="923"/>
        <v>ok</v>
      </c>
    </row>
    <row r="8407" spans="1:23" x14ac:dyDescent="0.3">
      <c r="A8407" t="s">
        <v>8449</v>
      </c>
      <c r="B8407" t="s">
        <v>23</v>
      </c>
      <c r="C8407" t="s">
        <v>24</v>
      </c>
      <c r="D8407" t="s">
        <v>25</v>
      </c>
      <c r="E8407" t="s">
        <v>20</v>
      </c>
      <c r="F8407" t="s">
        <v>15</v>
      </c>
      <c r="G8407" s="5">
        <v>4613.49</v>
      </c>
      <c r="H8407" s="5">
        <f t="shared" si="917"/>
        <v>83.042819999999992</v>
      </c>
      <c r="I8407" s="6">
        <v>3</v>
      </c>
      <c r="J8407" s="6">
        <v>13840.47</v>
      </c>
      <c r="K8407" s="5">
        <f t="shared" si="918"/>
        <v>249.12845999999996</v>
      </c>
      <c r="L8407" s="7">
        <v>1.26</v>
      </c>
      <c r="M8407" s="7">
        <v>3498</v>
      </c>
      <c r="N8407" s="3">
        <v>45545</v>
      </c>
      <c r="O8407" s="4" t="str">
        <f t="shared" si="919"/>
        <v>2024-09</v>
      </c>
      <c r="P8407" s="4" t="str">
        <f t="shared" si="920"/>
        <v>09</v>
      </c>
      <c r="Q8407" s="4" t="str">
        <f t="shared" si="921"/>
        <v>September</v>
      </c>
      <c r="R8407" s="30" t="str">
        <f t="shared" si="922"/>
        <v>10</v>
      </c>
      <c r="W8407" t="str">
        <f t="shared" si="923"/>
        <v>ok</v>
      </c>
    </row>
    <row r="8408" spans="1:23" x14ac:dyDescent="0.3">
      <c r="A8408" t="s">
        <v>8450</v>
      </c>
      <c r="B8408" t="s">
        <v>41</v>
      </c>
      <c r="C8408" t="s">
        <v>42</v>
      </c>
      <c r="D8408" t="s">
        <v>43</v>
      </c>
      <c r="E8408" t="s">
        <v>20</v>
      </c>
      <c r="F8408" t="s">
        <v>15</v>
      </c>
      <c r="G8408" s="5">
        <v>1712.49</v>
      </c>
      <c r="H8408" s="5">
        <f t="shared" si="917"/>
        <v>30.824819999999999</v>
      </c>
      <c r="I8408" s="6">
        <v>2</v>
      </c>
      <c r="J8408" s="6">
        <v>3424.98</v>
      </c>
      <c r="K8408" s="5">
        <f t="shared" si="918"/>
        <v>61.649639999999998</v>
      </c>
      <c r="L8408" s="7">
        <v>2.48</v>
      </c>
      <c r="M8408" s="7">
        <v>3716</v>
      </c>
      <c r="N8408" s="3">
        <v>45604</v>
      </c>
      <c r="O8408" s="4" t="str">
        <f t="shared" si="919"/>
        <v>2024-11</v>
      </c>
      <c r="P8408" s="4" t="str">
        <f t="shared" si="920"/>
        <v>11</v>
      </c>
      <c r="Q8408" s="4" t="str">
        <f t="shared" si="921"/>
        <v>November</v>
      </c>
      <c r="R8408" s="30" t="str">
        <f t="shared" si="922"/>
        <v>08</v>
      </c>
      <c r="W8408" t="str">
        <f t="shared" si="923"/>
        <v>ok</v>
      </c>
    </row>
    <row r="8409" spans="1:23" x14ac:dyDescent="0.3">
      <c r="A8409" t="s">
        <v>8451</v>
      </c>
      <c r="B8409" t="s">
        <v>17</v>
      </c>
      <c r="C8409" t="s">
        <v>18</v>
      </c>
      <c r="D8409" t="s">
        <v>19</v>
      </c>
      <c r="E8409" t="s">
        <v>20</v>
      </c>
      <c r="F8409" t="s">
        <v>15</v>
      </c>
      <c r="G8409" s="5">
        <v>642.49</v>
      </c>
      <c r="H8409" s="5">
        <f t="shared" si="917"/>
        <v>11.564819999999999</v>
      </c>
      <c r="I8409" s="6">
        <v>4</v>
      </c>
      <c r="J8409" s="6">
        <v>2569.96</v>
      </c>
      <c r="K8409" s="5">
        <f t="shared" si="918"/>
        <v>46.259279999999997</v>
      </c>
      <c r="L8409" s="7">
        <v>4.93</v>
      </c>
      <c r="M8409" s="7">
        <v>3854</v>
      </c>
      <c r="N8409" s="3">
        <v>45610</v>
      </c>
      <c r="O8409" s="4" t="str">
        <f t="shared" si="919"/>
        <v>2024-11</v>
      </c>
      <c r="P8409" s="4" t="str">
        <f t="shared" si="920"/>
        <v>11</v>
      </c>
      <c r="Q8409" s="4" t="str">
        <f t="shared" si="921"/>
        <v>November</v>
      </c>
      <c r="R8409" s="30" t="str">
        <f t="shared" si="922"/>
        <v>14</v>
      </c>
      <c r="W8409" t="str">
        <f t="shared" si="923"/>
        <v>ok</v>
      </c>
    </row>
    <row r="8410" spans="1:23" x14ac:dyDescent="0.3">
      <c r="A8410" t="s">
        <v>8452</v>
      </c>
      <c r="B8410" t="s">
        <v>11</v>
      </c>
      <c r="C8410" t="s">
        <v>12</v>
      </c>
      <c r="D8410" t="s">
        <v>13</v>
      </c>
      <c r="E8410" t="s">
        <v>45</v>
      </c>
      <c r="F8410" t="s">
        <v>15</v>
      </c>
      <c r="G8410" s="5">
        <v>15030.58</v>
      </c>
      <c r="H8410" s="5">
        <f t="shared" si="917"/>
        <v>270.55043999999998</v>
      </c>
      <c r="I8410" s="6">
        <v>1</v>
      </c>
      <c r="J8410" s="6">
        <v>15030.58</v>
      </c>
      <c r="K8410" s="5">
        <f t="shared" si="918"/>
        <v>270.55043999999998</v>
      </c>
      <c r="L8410" s="7">
        <v>2.2200000000000002</v>
      </c>
      <c r="M8410" s="7">
        <v>4679</v>
      </c>
      <c r="N8410" s="3">
        <v>45352</v>
      </c>
      <c r="O8410" s="4" t="str">
        <f t="shared" si="919"/>
        <v>2024-03</v>
      </c>
      <c r="P8410" s="4" t="str">
        <f t="shared" si="920"/>
        <v>03</v>
      </c>
      <c r="Q8410" s="4" t="str">
        <f t="shared" si="921"/>
        <v>March</v>
      </c>
      <c r="R8410" s="30" t="str">
        <f t="shared" si="922"/>
        <v>01</v>
      </c>
      <c r="W8410" t="str">
        <f t="shared" si="923"/>
        <v>ok</v>
      </c>
    </row>
    <row r="8411" spans="1:23" x14ac:dyDescent="0.3">
      <c r="A8411" t="s">
        <v>8453</v>
      </c>
      <c r="B8411" t="s">
        <v>47</v>
      </c>
      <c r="C8411" t="s">
        <v>12</v>
      </c>
      <c r="D8411" t="s">
        <v>48</v>
      </c>
      <c r="E8411" t="s">
        <v>20</v>
      </c>
      <c r="F8411" t="s">
        <v>60</v>
      </c>
      <c r="G8411" s="5">
        <v>18575.939999999999</v>
      </c>
      <c r="H8411" s="5">
        <f t="shared" si="917"/>
        <v>334.36691999999994</v>
      </c>
      <c r="I8411" s="6">
        <v>1</v>
      </c>
      <c r="J8411" s="6">
        <v>18575.939999999999</v>
      </c>
      <c r="K8411" s="5">
        <f t="shared" si="918"/>
        <v>334.36691999999994</v>
      </c>
      <c r="L8411" s="7">
        <v>2.15</v>
      </c>
      <c r="M8411" s="7">
        <v>2647</v>
      </c>
      <c r="N8411" s="3">
        <v>45330</v>
      </c>
      <c r="O8411" s="4" t="str">
        <f t="shared" si="919"/>
        <v>2024-02</v>
      </c>
      <c r="P8411" s="4" t="str">
        <f t="shared" si="920"/>
        <v>02</v>
      </c>
      <c r="Q8411" s="4" t="str">
        <f t="shared" si="921"/>
        <v>February</v>
      </c>
      <c r="R8411" s="30" t="str">
        <f t="shared" si="922"/>
        <v>08</v>
      </c>
      <c r="W8411" t="str">
        <f t="shared" si="923"/>
        <v>ok</v>
      </c>
    </row>
    <row r="8412" spans="1:23" x14ac:dyDescent="0.3">
      <c r="A8412" t="s">
        <v>8454</v>
      </c>
      <c r="B8412" t="s">
        <v>36</v>
      </c>
      <c r="C8412" t="s">
        <v>18</v>
      </c>
      <c r="D8412" t="s">
        <v>37</v>
      </c>
      <c r="E8412" t="s">
        <v>14</v>
      </c>
      <c r="F8412" t="s">
        <v>38</v>
      </c>
      <c r="G8412" s="5">
        <v>13324.59</v>
      </c>
      <c r="H8412" s="5">
        <f t="shared" si="917"/>
        <v>239.84261999999998</v>
      </c>
      <c r="I8412" s="6">
        <v>3</v>
      </c>
      <c r="J8412" s="6">
        <v>39973.769999999997</v>
      </c>
      <c r="K8412" s="5">
        <f t="shared" si="918"/>
        <v>719.52785999999992</v>
      </c>
      <c r="L8412" s="7">
        <v>2.65</v>
      </c>
      <c r="M8412" s="7">
        <v>3973</v>
      </c>
      <c r="N8412" s="3">
        <v>45575</v>
      </c>
      <c r="O8412" s="4" t="str">
        <f t="shared" si="919"/>
        <v>2024-10</v>
      </c>
      <c r="P8412" s="4" t="str">
        <f t="shared" si="920"/>
        <v>10</v>
      </c>
      <c r="Q8412" s="4" t="str">
        <f t="shared" si="921"/>
        <v>October</v>
      </c>
      <c r="R8412" s="30" t="str">
        <f t="shared" si="922"/>
        <v>10</v>
      </c>
      <c r="W8412" t="str">
        <f t="shared" si="923"/>
        <v>ok</v>
      </c>
    </row>
    <row r="8413" spans="1:23" x14ac:dyDescent="0.3">
      <c r="A8413" t="s">
        <v>8455</v>
      </c>
      <c r="B8413" t="s">
        <v>23</v>
      </c>
      <c r="C8413" t="s">
        <v>24</v>
      </c>
      <c r="D8413" t="s">
        <v>25</v>
      </c>
      <c r="E8413" t="s">
        <v>14</v>
      </c>
      <c r="F8413" t="s">
        <v>26</v>
      </c>
      <c r="G8413" s="5">
        <v>9310.08</v>
      </c>
      <c r="H8413" s="5">
        <f t="shared" si="917"/>
        <v>167.58143999999999</v>
      </c>
      <c r="I8413" s="6">
        <v>2</v>
      </c>
      <c r="J8413" s="6">
        <v>18620.16</v>
      </c>
      <c r="K8413" s="5">
        <f t="shared" si="918"/>
        <v>335.16287999999997</v>
      </c>
      <c r="L8413" s="7">
        <v>4.8499999999999996</v>
      </c>
      <c r="M8413" s="7">
        <v>4511</v>
      </c>
      <c r="N8413" s="3">
        <v>45536</v>
      </c>
      <c r="O8413" s="4" t="str">
        <f t="shared" si="919"/>
        <v>2024-09</v>
      </c>
      <c r="P8413" s="4" t="str">
        <f t="shared" si="920"/>
        <v>09</v>
      </c>
      <c r="Q8413" s="4" t="str">
        <f t="shared" si="921"/>
        <v>September</v>
      </c>
      <c r="R8413" s="30" t="str">
        <f t="shared" si="922"/>
        <v>01</v>
      </c>
      <c r="W8413" t="str">
        <f t="shared" si="923"/>
        <v>ok</v>
      </c>
    </row>
    <row r="8414" spans="1:23" x14ac:dyDescent="0.3">
      <c r="A8414" t="s">
        <v>8456</v>
      </c>
      <c r="B8414" t="s">
        <v>51</v>
      </c>
      <c r="C8414" t="s">
        <v>29</v>
      </c>
      <c r="D8414" t="s">
        <v>52</v>
      </c>
      <c r="E8414" t="s">
        <v>20</v>
      </c>
      <c r="F8414" t="s">
        <v>21</v>
      </c>
      <c r="G8414" s="5">
        <v>9970.76</v>
      </c>
      <c r="H8414" s="5">
        <f t="shared" si="917"/>
        <v>179.47368</v>
      </c>
      <c r="I8414" s="6">
        <v>4</v>
      </c>
      <c r="J8414" s="6">
        <v>39883.040000000001</v>
      </c>
      <c r="K8414" s="5">
        <f t="shared" si="918"/>
        <v>717.89472000000001</v>
      </c>
      <c r="L8414" s="7">
        <v>4.6100000000000003</v>
      </c>
      <c r="M8414" s="7">
        <v>3266</v>
      </c>
      <c r="N8414" s="3">
        <v>45342</v>
      </c>
      <c r="O8414" s="4" t="str">
        <f t="shared" si="919"/>
        <v>2024-02</v>
      </c>
      <c r="P8414" s="4" t="str">
        <f t="shared" si="920"/>
        <v>02</v>
      </c>
      <c r="Q8414" s="4" t="str">
        <f t="shared" si="921"/>
        <v>February</v>
      </c>
      <c r="R8414" s="30" t="str">
        <f t="shared" si="922"/>
        <v>20</v>
      </c>
      <c r="W8414" t="str">
        <f t="shared" si="923"/>
        <v>ok</v>
      </c>
    </row>
    <row r="8415" spans="1:23" x14ac:dyDescent="0.3">
      <c r="A8415" t="s">
        <v>8457</v>
      </c>
      <c r="B8415" t="s">
        <v>11</v>
      </c>
      <c r="C8415" t="s">
        <v>12</v>
      </c>
      <c r="D8415" t="s">
        <v>13</v>
      </c>
      <c r="E8415" t="s">
        <v>20</v>
      </c>
      <c r="F8415" t="s">
        <v>38</v>
      </c>
      <c r="G8415" s="5">
        <v>16370.89</v>
      </c>
      <c r="H8415" s="5">
        <f t="shared" si="917"/>
        <v>294.67601999999999</v>
      </c>
      <c r="I8415" s="6">
        <v>1</v>
      </c>
      <c r="J8415" s="6">
        <v>16370.89</v>
      </c>
      <c r="K8415" s="5">
        <f t="shared" si="918"/>
        <v>294.67601999999999</v>
      </c>
      <c r="L8415" s="7">
        <v>2.66</v>
      </c>
      <c r="M8415" s="7">
        <v>3154</v>
      </c>
      <c r="N8415" s="3">
        <v>45634</v>
      </c>
      <c r="O8415" s="4" t="str">
        <f t="shared" si="919"/>
        <v>2024-12</v>
      </c>
      <c r="P8415" s="4" t="str">
        <f t="shared" si="920"/>
        <v>12</v>
      </c>
      <c r="Q8415" s="4" t="str">
        <f t="shared" si="921"/>
        <v>December</v>
      </c>
      <c r="R8415" s="30" t="str">
        <f t="shared" si="922"/>
        <v>08</v>
      </c>
      <c r="W8415" t="str">
        <f t="shared" si="923"/>
        <v>ok</v>
      </c>
    </row>
    <row r="8416" spans="1:23" x14ac:dyDescent="0.3">
      <c r="A8416" t="s">
        <v>8458</v>
      </c>
      <c r="B8416" t="s">
        <v>23</v>
      </c>
      <c r="C8416" t="s">
        <v>24</v>
      </c>
      <c r="D8416" t="s">
        <v>25</v>
      </c>
      <c r="E8416" t="s">
        <v>14</v>
      </c>
      <c r="F8416" t="s">
        <v>26</v>
      </c>
      <c r="G8416" s="5">
        <v>1992.01</v>
      </c>
      <c r="H8416" s="5">
        <f t="shared" si="917"/>
        <v>35.856179999999995</v>
      </c>
      <c r="I8416" s="6">
        <v>2</v>
      </c>
      <c r="J8416" s="6">
        <v>3984.02</v>
      </c>
      <c r="K8416" s="5">
        <f t="shared" si="918"/>
        <v>71.71235999999999</v>
      </c>
      <c r="L8416" s="7">
        <v>1.29</v>
      </c>
      <c r="M8416" s="7">
        <v>2884</v>
      </c>
      <c r="N8416" s="3">
        <v>45504</v>
      </c>
      <c r="O8416" s="4" t="str">
        <f t="shared" si="919"/>
        <v>2024-07</v>
      </c>
      <c r="P8416" s="4" t="str">
        <f t="shared" si="920"/>
        <v>07</v>
      </c>
      <c r="Q8416" s="4" t="str">
        <f t="shared" si="921"/>
        <v>July</v>
      </c>
      <c r="R8416" s="30" t="str">
        <f t="shared" si="922"/>
        <v>31</v>
      </c>
      <c r="W8416" t="str">
        <f t="shared" si="923"/>
        <v>ok</v>
      </c>
    </row>
    <row r="8417" spans="1:23" x14ac:dyDescent="0.3">
      <c r="A8417" t="s">
        <v>8459</v>
      </c>
      <c r="B8417" t="s">
        <v>11</v>
      </c>
      <c r="C8417" t="s">
        <v>12</v>
      </c>
      <c r="D8417" t="s">
        <v>13</v>
      </c>
      <c r="E8417" t="s">
        <v>45</v>
      </c>
      <c r="F8417" t="s">
        <v>60</v>
      </c>
      <c r="G8417" s="5">
        <v>9081.4</v>
      </c>
      <c r="H8417" s="5">
        <f t="shared" si="917"/>
        <v>163.46519999999998</v>
      </c>
      <c r="I8417" s="6">
        <v>5</v>
      </c>
      <c r="J8417" s="6">
        <v>45407</v>
      </c>
      <c r="K8417" s="5">
        <f t="shared" si="918"/>
        <v>817.32599999999991</v>
      </c>
      <c r="L8417" s="7">
        <v>2.79</v>
      </c>
      <c r="M8417" s="7">
        <v>4751</v>
      </c>
      <c r="N8417" s="3">
        <v>45520</v>
      </c>
      <c r="O8417" s="4" t="str">
        <f t="shared" si="919"/>
        <v>2024-08</v>
      </c>
      <c r="P8417" s="4" t="str">
        <f t="shared" si="920"/>
        <v>08</v>
      </c>
      <c r="Q8417" s="4" t="str">
        <f t="shared" si="921"/>
        <v>August</v>
      </c>
      <c r="R8417" s="30" t="str">
        <f t="shared" si="922"/>
        <v>16</v>
      </c>
      <c r="W8417" t="str">
        <f t="shared" si="923"/>
        <v>ok</v>
      </c>
    </row>
    <row r="8418" spans="1:23" x14ac:dyDescent="0.3">
      <c r="A8418" t="s">
        <v>8460</v>
      </c>
      <c r="B8418" t="s">
        <v>17</v>
      </c>
      <c r="C8418" t="s">
        <v>18</v>
      </c>
      <c r="D8418" t="s">
        <v>19</v>
      </c>
      <c r="E8418" t="s">
        <v>45</v>
      </c>
      <c r="F8418" t="s">
        <v>31</v>
      </c>
      <c r="G8418" s="5">
        <v>16806.310000000001</v>
      </c>
      <c r="H8418" s="5">
        <f t="shared" si="917"/>
        <v>302.51357999999999</v>
      </c>
      <c r="I8418" s="6">
        <v>5</v>
      </c>
      <c r="J8418" s="6">
        <v>84031.55</v>
      </c>
      <c r="K8418" s="5">
        <f t="shared" si="918"/>
        <v>1512.5679</v>
      </c>
      <c r="L8418" s="7">
        <v>2.08</v>
      </c>
      <c r="M8418" s="7">
        <v>4021</v>
      </c>
      <c r="N8418" s="3">
        <v>45456</v>
      </c>
      <c r="O8418" s="4" t="str">
        <f t="shared" si="919"/>
        <v>2024-06</v>
      </c>
      <c r="P8418" s="4" t="str">
        <f t="shared" si="920"/>
        <v>06</v>
      </c>
      <c r="Q8418" s="4" t="str">
        <f t="shared" si="921"/>
        <v>June</v>
      </c>
      <c r="R8418" s="30" t="str">
        <f t="shared" si="922"/>
        <v>13</v>
      </c>
      <c r="W8418" t="str">
        <f t="shared" si="923"/>
        <v>ok</v>
      </c>
    </row>
    <row r="8419" spans="1:23" x14ac:dyDescent="0.3">
      <c r="A8419" t="s">
        <v>8461</v>
      </c>
      <c r="B8419" t="s">
        <v>51</v>
      </c>
      <c r="C8419" t="s">
        <v>29</v>
      </c>
      <c r="D8419" t="s">
        <v>52</v>
      </c>
      <c r="E8419" t="s">
        <v>20</v>
      </c>
      <c r="F8419" t="s">
        <v>38</v>
      </c>
      <c r="G8419" s="5">
        <v>11061.35</v>
      </c>
      <c r="H8419" s="5">
        <f t="shared" si="917"/>
        <v>199.10429999999999</v>
      </c>
      <c r="I8419" s="6">
        <v>1</v>
      </c>
      <c r="J8419" s="6">
        <v>11061.35</v>
      </c>
      <c r="K8419" s="5">
        <f t="shared" si="918"/>
        <v>199.10429999999999</v>
      </c>
      <c r="L8419" s="7">
        <v>4.9000000000000004</v>
      </c>
      <c r="M8419" s="7">
        <v>1020</v>
      </c>
      <c r="N8419" s="3">
        <v>45527</v>
      </c>
      <c r="O8419" s="4" t="str">
        <f t="shared" si="919"/>
        <v>2024-08</v>
      </c>
      <c r="P8419" s="4" t="str">
        <f t="shared" si="920"/>
        <v>08</v>
      </c>
      <c r="Q8419" s="4" t="str">
        <f t="shared" si="921"/>
        <v>August</v>
      </c>
      <c r="R8419" s="30" t="str">
        <f t="shared" si="922"/>
        <v>23</v>
      </c>
      <c r="W8419" t="str">
        <f t="shared" si="923"/>
        <v>ok</v>
      </c>
    </row>
    <row r="8420" spans="1:23" x14ac:dyDescent="0.3">
      <c r="A8420" t="s">
        <v>8462</v>
      </c>
      <c r="B8420" t="s">
        <v>41</v>
      </c>
      <c r="C8420" t="s">
        <v>42</v>
      </c>
      <c r="D8420" t="s">
        <v>43</v>
      </c>
      <c r="E8420" t="s">
        <v>45</v>
      </c>
      <c r="F8420" t="s">
        <v>15</v>
      </c>
      <c r="G8420" s="5">
        <v>18974.509999999998</v>
      </c>
      <c r="H8420" s="5">
        <f t="shared" si="917"/>
        <v>341.54117999999994</v>
      </c>
      <c r="I8420" s="6">
        <v>1</v>
      </c>
      <c r="J8420" s="6">
        <v>18974.509999999998</v>
      </c>
      <c r="K8420" s="5">
        <f t="shared" si="918"/>
        <v>341.54117999999994</v>
      </c>
      <c r="L8420" s="7">
        <v>4.68</v>
      </c>
      <c r="M8420" s="7">
        <v>4460</v>
      </c>
      <c r="N8420" s="3">
        <v>45333</v>
      </c>
      <c r="O8420" s="4" t="str">
        <f t="shared" si="919"/>
        <v>2024-02</v>
      </c>
      <c r="P8420" s="4" t="str">
        <f t="shared" si="920"/>
        <v>02</v>
      </c>
      <c r="Q8420" s="4" t="str">
        <f t="shared" si="921"/>
        <v>February</v>
      </c>
      <c r="R8420" s="30" t="str">
        <f t="shared" si="922"/>
        <v>11</v>
      </c>
      <c r="W8420" t="str">
        <f t="shared" si="923"/>
        <v>ok</v>
      </c>
    </row>
    <row r="8421" spans="1:23" x14ac:dyDescent="0.3">
      <c r="A8421" t="s">
        <v>8463</v>
      </c>
      <c r="B8421" t="s">
        <v>36</v>
      </c>
      <c r="C8421" t="s">
        <v>18</v>
      </c>
      <c r="D8421" t="s">
        <v>37</v>
      </c>
      <c r="E8421" t="s">
        <v>14</v>
      </c>
      <c r="F8421" t="s">
        <v>21</v>
      </c>
      <c r="G8421" s="5">
        <v>8491.44</v>
      </c>
      <c r="H8421" s="5">
        <f t="shared" si="917"/>
        <v>152.84592000000001</v>
      </c>
      <c r="I8421" s="6">
        <v>5</v>
      </c>
      <c r="J8421" s="6">
        <v>42457.2</v>
      </c>
      <c r="K8421" s="5">
        <f t="shared" si="918"/>
        <v>764.2296</v>
      </c>
      <c r="L8421" s="7">
        <v>3.3</v>
      </c>
      <c r="M8421" s="7">
        <v>655</v>
      </c>
      <c r="N8421" s="3">
        <v>45401</v>
      </c>
      <c r="O8421" s="4" t="str">
        <f t="shared" si="919"/>
        <v>2024-04</v>
      </c>
      <c r="P8421" s="4" t="str">
        <f t="shared" si="920"/>
        <v>04</v>
      </c>
      <c r="Q8421" s="4" t="str">
        <f t="shared" si="921"/>
        <v>April</v>
      </c>
      <c r="R8421" s="30" t="str">
        <f t="shared" si="922"/>
        <v>19</v>
      </c>
      <c r="W8421" t="str">
        <f t="shared" si="923"/>
        <v>ok</v>
      </c>
    </row>
    <row r="8422" spans="1:23" x14ac:dyDescent="0.3">
      <c r="A8422" t="s">
        <v>8464</v>
      </c>
      <c r="B8422" t="s">
        <v>11</v>
      </c>
      <c r="C8422" t="s">
        <v>12</v>
      </c>
      <c r="D8422" t="s">
        <v>13</v>
      </c>
      <c r="E8422" t="s">
        <v>20</v>
      </c>
      <c r="F8422" t="s">
        <v>38</v>
      </c>
      <c r="G8422" s="5">
        <v>6441.37</v>
      </c>
      <c r="H8422" s="5">
        <f t="shared" si="917"/>
        <v>115.94465999999998</v>
      </c>
      <c r="I8422" s="6">
        <v>1</v>
      </c>
      <c r="J8422" s="6">
        <v>6441.37</v>
      </c>
      <c r="K8422" s="5">
        <f t="shared" si="918"/>
        <v>115.94465999999998</v>
      </c>
      <c r="L8422" s="7">
        <v>1.1000000000000001</v>
      </c>
      <c r="M8422" s="7">
        <v>1578</v>
      </c>
      <c r="N8422" s="3">
        <v>45304</v>
      </c>
      <c r="O8422" s="4" t="str">
        <f t="shared" si="919"/>
        <v>2024-01</v>
      </c>
      <c r="P8422" s="4" t="str">
        <f t="shared" si="920"/>
        <v>01</v>
      </c>
      <c r="Q8422" s="4" t="str">
        <f t="shared" si="921"/>
        <v>January</v>
      </c>
      <c r="R8422" s="30" t="str">
        <f t="shared" si="922"/>
        <v>13</v>
      </c>
      <c r="W8422" t="str">
        <f t="shared" si="923"/>
        <v>ok</v>
      </c>
    </row>
    <row r="8423" spans="1:23" x14ac:dyDescent="0.3">
      <c r="A8423" t="s">
        <v>8465</v>
      </c>
      <c r="B8423" t="s">
        <v>47</v>
      </c>
      <c r="C8423" t="s">
        <v>12</v>
      </c>
      <c r="D8423" t="s">
        <v>48</v>
      </c>
      <c r="E8423" t="s">
        <v>45</v>
      </c>
      <c r="F8423" t="s">
        <v>31</v>
      </c>
      <c r="G8423" s="5">
        <v>1955.96</v>
      </c>
      <c r="H8423" s="5">
        <f t="shared" si="917"/>
        <v>35.207279999999997</v>
      </c>
      <c r="I8423" s="6">
        <v>4</v>
      </c>
      <c r="J8423" s="6">
        <v>7823.84</v>
      </c>
      <c r="K8423" s="5">
        <f t="shared" si="918"/>
        <v>140.82911999999999</v>
      </c>
      <c r="L8423" s="7">
        <v>2.93</v>
      </c>
      <c r="M8423" s="7">
        <v>1626</v>
      </c>
      <c r="N8423" s="3">
        <v>45612</v>
      </c>
      <c r="O8423" s="4" t="str">
        <f t="shared" si="919"/>
        <v>2024-11</v>
      </c>
      <c r="P8423" s="4" t="str">
        <f t="shared" si="920"/>
        <v>11</v>
      </c>
      <c r="Q8423" s="4" t="str">
        <f t="shared" si="921"/>
        <v>November</v>
      </c>
      <c r="R8423" s="30" t="str">
        <f t="shared" si="922"/>
        <v>16</v>
      </c>
      <c r="W8423" t="str">
        <f t="shared" si="923"/>
        <v>ok</v>
      </c>
    </row>
    <row r="8424" spans="1:23" x14ac:dyDescent="0.3">
      <c r="A8424" t="s">
        <v>8466</v>
      </c>
      <c r="B8424" t="s">
        <v>47</v>
      </c>
      <c r="C8424" t="s">
        <v>12</v>
      </c>
      <c r="D8424" t="s">
        <v>48</v>
      </c>
      <c r="E8424" t="s">
        <v>45</v>
      </c>
      <c r="F8424" t="s">
        <v>31</v>
      </c>
      <c r="G8424" s="5">
        <v>9227</v>
      </c>
      <c r="H8424" s="5">
        <f t="shared" si="917"/>
        <v>166.08599999999998</v>
      </c>
      <c r="I8424" s="6">
        <v>5</v>
      </c>
      <c r="J8424" s="6">
        <v>46135</v>
      </c>
      <c r="K8424" s="5">
        <f t="shared" si="918"/>
        <v>830.43</v>
      </c>
      <c r="L8424" s="7">
        <v>4.22</v>
      </c>
      <c r="M8424" s="7">
        <v>3765</v>
      </c>
      <c r="N8424" s="3">
        <v>45619</v>
      </c>
      <c r="O8424" s="4" t="str">
        <f t="shared" si="919"/>
        <v>2024-11</v>
      </c>
      <c r="P8424" s="4" t="str">
        <f t="shared" si="920"/>
        <v>11</v>
      </c>
      <c r="Q8424" s="4" t="str">
        <f t="shared" si="921"/>
        <v>November</v>
      </c>
      <c r="R8424" s="30" t="str">
        <f t="shared" si="922"/>
        <v>23</v>
      </c>
      <c r="W8424" t="str">
        <f t="shared" si="923"/>
        <v>ok</v>
      </c>
    </row>
    <row r="8425" spans="1:23" x14ac:dyDescent="0.3">
      <c r="A8425" t="s">
        <v>8467</v>
      </c>
      <c r="B8425" t="s">
        <v>33</v>
      </c>
      <c r="C8425" t="s">
        <v>12</v>
      </c>
      <c r="D8425" t="s">
        <v>34</v>
      </c>
      <c r="E8425" t="s">
        <v>45</v>
      </c>
      <c r="F8425" t="s">
        <v>15</v>
      </c>
      <c r="G8425" s="5">
        <v>3971.72</v>
      </c>
      <c r="H8425" s="5">
        <f t="shared" si="917"/>
        <v>71.490959999999987</v>
      </c>
      <c r="I8425" s="6">
        <v>4</v>
      </c>
      <c r="J8425" s="6">
        <v>15886.88</v>
      </c>
      <c r="K8425" s="5">
        <f t="shared" si="918"/>
        <v>285.96383999999995</v>
      </c>
      <c r="L8425" s="7">
        <v>4.62</v>
      </c>
      <c r="M8425" s="7">
        <v>1799</v>
      </c>
      <c r="N8425" s="3">
        <v>45604</v>
      </c>
      <c r="O8425" s="4" t="str">
        <f t="shared" si="919"/>
        <v>2024-11</v>
      </c>
      <c r="P8425" s="4" t="str">
        <f t="shared" si="920"/>
        <v>11</v>
      </c>
      <c r="Q8425" s="4" t="str">
        <f t="shared" si="921"/>
        <v>November</v>
      </c>
      <c r="R8425" s="30" t="str">
        <f t="shared" si="922"/>
        <v>08</v>
      </c>
      <c r="W8425" t="str">
        <f t="shared" si="923"/>
        <v>ok</v>
      </c>
    </row>
    <row r="8426" spans="1:23" x14ac:dyDescent="0.3">
      <c r="A8426" t="s">
        <v>8468</v>
      </c>
      <c r="B8426" t="s">
        <v>28</v>
      </c>
      <c r="C8426" t="s">
        <v>29</v>
      </c>
      <c r="D8426" t="s">
        <v>30</v>
      </c>
      <c r="E8426" t="s">
        <v>45</v>
      </c>
      <c r="F8426" t="s">
        <v>15</v>
      </c>
      <c r="G8426" s="5">
        <v>11660.24</v>
      </c>
      <c r="H8426" s="5">
        <f t="shared" si="917"/>
        <v>209.88431999999997</v>
      </c>
      <c r="I8426" s="6">
        <v>3</v>
      </c>
      <c r="J8426" s="6">
        <v>34980.720000000001</v>
      </c>
      <c r="K8426" s="5">
        <f t="shared" si="918"/>
        <v>629.65295999999989</v>
      </c>
      <c r="L8426" s="7">
        <v>3.14</v>
      </c>
      <c r="M8426" s="7">
        <v>905</v>
      </c>
      <c r="N8426" s="3">
        <v>45623</v>
      </c>
      <c r="O8426" s="4" t="str">
        <f t="shared" si="919"/>
        <v>2024-11</v>
      </c>
      <c r="P8426" s="4" t="str">
        <f t="shared" si="920"/>
        <v>11</v>
      </c>
      <c r="Q8426" s="4" t="str">
        <f t="shared" si="921"/>
        <v>November</v>
      </c>
      <c r="R8426" s="30" t="str">
        <f t="shared" si="922"/>
        <v>27</v>
      </c>
      <c r="W8426" t="str">
        <f t="shared" si="923"/>
        <v>ok</v>
      </c>
    </row>
    <row r="8427" spans="1:23" x14ac:dyDescent="0.3">
      <c r="A8427" t="s">
        <v>8469</v>
      </c>
      <c r="B8427" t="s">
        <v>33</v>
      </c>
      <c r="C8427" t="s">
        <v>12</v>
      </c>
      <c r="D8427" t="s">
        <v>34</v>
      </c>
      <c r="E8427" t="s">
        <v>14</v>
      </c>
      <c r="F8427" t="s">
        <v>26</v>
      </c>
      <c r="G8427" s="5">
        <v>14573.03</v>
      </c>
      <c r="H8427" s="5">
        <f t="shared" si="917"/>
        <v>262.31453999999997</v>
      </c>
      <c r="I8427" s="6">
        <v>5</v>
      </c>
      <c r="J8427" s="6">
        <v>72865.149999999994</v>
      </c>
      <c r="K8427" s="5">
        <f t="shared" si="918"/>
        <v>1311.5726999999997</v>
      </c>
      <c r="L8427" s="7">
        <v>4.1399999999999997</v>
      </c>
      <c r="M8427" s="7">
        <v>1086</v>
      </c>
      <c r="N8427" s="3">
        <v>45617</v>
      </c>
      <c r="O8427" s="4" t="str">
        <f t="shared" si="919"/>
        <v>2024-11</v>
      </c>
      <c r="P8427" s="4" t="str">
        <f t="shared" si="920"/>
        <v>11</v>
      </c>
      <c r="Q8427" s="4" t="str">
        <f t="shared" si="921"/>
        <v>November</v>
      </c>
      <c r="R8427" s="30" t="str">
        <f t="shared" si="922"/>
        <v>21</v>
      </c>
      <c r="W8427" t="str">
        <f t="shared" si="923"/>
        <v>ok</v>
      </c>
    </row>
    <row r="8428" spans="1:23" x14ac:dyDescent="0.3">
      <c r="A8428" t="s">
        <v>8470</v>
      </c>
      <c r="B8428" t="s">
        <v>63</v>
      </c>
      <c r="C8428" t="s">
        <v>18</v>
      </c>
      <c r="D8428" t="s">
        <v>64</v>
      </c>
      <c r="E8428" t="s">
        <v>20</v>
      </c>
      <c r="F8428" t="s">
        <v>21</v>
      </c>
      <c r="G8428" s="5">
        <v>3011.54</v>
      </c>
      <c r="H8428" s="5">
        <f t="shared" si="917"/>
        <v>54.207719999999995</v>
      </c>
      <c r="I8428" s="6">
        <v>2</v>
      </c>
      <c r="J8428" s="6">
        <v>6023.08</v>
      </c>
      <c r="K8428" s="5">
        <f t="shared" si="918"/>
        <v>108.41543999999999</v>
      </c>
      <c r="L8428" s="7">
        <v>3.98</v>
      </c>
      <c r="M8428" s="7">
        <v>703</v>
      </c>
      <c r="N8428" s="3">
        <v>45545</v>
      </c>
      <c r="O8428" s="4" t="str">
        <f t="shared" si="919"/>
        <v>2024-09</v>
      </c>
      <c r="P8428" s="4" t="str">
        <f t="shared" si="920"/>
        <v>09</v>
      </c>
      <c r="Q8428" s="4" t="str">
        <f t="shared" si="921"/>
        <v>September</v>
      </c>
      <c r="R8428" s="30" t="str">
        <f t="shared" si="922"/>
        <v>10</v>
      </c>
      <c r="W8428" t="str">
        <f t="shared" si="923"/>
        <v>ok</v>
      </c>
    </row>
    <row r="8429" spans="1:23" x14ac:dyDescent="0.3">
      <c r="A8429" t="s">
        <v>8471</v>
      </c>
      <c r="B8429" t="s">
        <v>36</v>
      </c>
      <c r="C8429" t="s">
        <v>18</v>
      </c>
      <c r="D8429" t="s">
        <v>37</v>
      </c>
      <c r="E8429" t="s">
        <v>14</v>
      </c>
      <c r="F8429" t="s">
        <v>26</v>
      </c>
      <c r="G8429" s="5">
        <v>14794.45</v>
      </c>
      <c r="H8429" s="5">
        <f t="shared" si="917"/>
        <v>266.30009999999999</v>
      </c>
      <c r="I8429" s="6">
        <v>4</v>
      </c>
      <c r="J8429" s="6">
        <v>59177.8</v>
      </c>
      <c r="K8429" s="5">
        <f t="shared" si="918"/>
        <v>1065.2003999999999</v>
      </c>
      <c r="L8429" s="7">
        <v>4.43</v>
      </c>
      <c r="M8429" s="7">
        <v>148</v>
      </c>
      <c r="N8429" s="3">
        <v>45491</v>
      </c>
      <c r="O8429" s="4" t="str">
        <f t="shared" si="919"/>
        <v>2024-07</v>
      </c>
      <c r="P8429" s="4" t="str">
        <f t="shared" si="920"/>
        <v>07</v>
      </c>
      <c r="Q8429" s="4" t="str">
        <f t="shared" si="921"/>
        <v>July</v>
      </c>
      <c r="R8429" s="30" t="str">
        <f t="shared" si="922"/>
        <v>18</v>
      </c>
      <c r="W8429" t="str">
        <f t="shared" si="923"/>
        <v>ok</v>
      </c>
    </row>
    <row r="8430" spans="1:23" x14ac:dyDescent="0.3">
      <c r="A8430" t="s">
        <v>8472</v>
      </c>
      <c r="B8430" t="s">
        <v>47</v>
      </c>
      <c r="C8430" t="s">
        <v>12</v>
      </c>
      <c r="D8430" t="s">
        <v>48</v>
      </c>
      <c r="E8430" t="s">
        <v>20</v>
      </c>
      <c r="F8430" t="s">
        <v>60</v>
      </c>
      <c r="G8430" s="5">
        <v>17278.740000000002</v>
      </c>
      <c r="H8430" s="5">
        <f t="shared" si="917"/>
        <v>311.01731999999998</v>
      </c>
      <c r="I8430" s="6">
        <v>5</v>
      </c>
      <c r="J8430" s="6">
        <v>86393.7</v>
      </c>
      <c r="K8430" s="5">
        <f t="shared" si="918"/>
        <v>1555.0865999999999</v>
      </c>
      <c r="L8430" s="7">
        <v>1.57</v>
      </c>
      <c r="M8430" s="7">
        <v>2048</v>
      </c>
      <c r="N8430" s="3">
        <v>45645</v>
      </c>
      <c r="O8430" s="4" t="str">
        <f t="shared" si="919"/>
        <v>2024-12</v>
      </c>
      <c r="P8430" s="4" t="str">
        <f t="shared" si="920"/>
        <v>12</v>
      </c>
      <c r="Q8430" s="4" t="str">
        <f t="shared" si="921"/>
        <v>December</v>
      </c>
      <c r="R8430" s="30" t="str">
        <f t="shared" si="922"/>
        <v>19</v>
      </c>
      <c r="W8430" t="str">
        <f t="shared" si="923"/>
        <v>ok</v>
      </c>
    </row>
    <row r="8431" spans="1:23" x14ac:dyDescent="0.3">
      <c r="A8431" t="s">
        <v>8473</v>
      </c>
      <c r="B8431" t="s">
        <v>36</v>
      </c>
      <c r="C8431" t="s">
        <v>18</v>
      </c>
      <c r="D8431" t="s">
        <v>37</v>
      </c>
      <c r="E8431" t="s">
        <v>20</v>
      </c>
      <c r="F8431" t="s">
        <v>31</v>
      </c>
      <c r="G8431" s="5">
        <v>19624.71</v>
      </c>
      <c r="H8431" s="5">
        <f t="shared" si="917"/>
        <v>353.24477999999993</v>
      </c>
      <c r="I8431" s="6">
        <v>1</v>
      </c>
      <c r="J8431" s="6">
        <v>19624.71</v>
      </c>
      <c r="K8431" s="5">
        <f t="shared" si="918"/>
        <v>353.24477999999993</v>
      </c>
      <c r="L8431" s="7">
        <v>1.87</v>
      </c>
      <c r="M8431" s="7">
        <v>4627</v>
      </c>
      <c r="N8431" s="3">
        <v>45533</v>
      </c>
      <c r="O8431" s="4" t="str">
        <f t="shared" si="919"/>
        <v>2024-08</v>
      </c>
      <c r="P8431" s="4" t="str">
        <f t="shared" si="920"/>
        <v>08</v>
      </c>
      <c r="Q8431" s="4" t="str">
        <f t="shared" si="921"/>
        <v>August</v>
      </c>
      <c r="R8431" s="30" t="str">
        <f t="shared" si="922"/>
        <v>29</v>
      </c>
      <c r="W8431" t="str">
        <f t="shared" si="923"/>
        <v>ok</v>
      </c>
    </row>
    <row r="8432" spans="1:23" x14ac:dyDescent="0.3">
      <c r="A8432" t="s">
        <v>8474</v>
      </c>
      <c r="B8432" t="s">
        <v>47</v>
      </c>
      <c r="C8432" t="s">
        <v>12</v>
      </c>
      <c r="D8432" t="s">
        <v>48</v>
      </c>
      <c r="E8432" t="s">
        <v>45</v>
      </c>
      <c r="F8432" t="s">
        <v>26</v>
      </c>
      <c r="G8432" s="5">
        <v>10870.6</v>
      </c>
      <c r="H8432" s="5">
        <f t="shared" si="917"/>
        <v>195.67079999999999</v>
      </c>
      <c r="I8432" s="6">
        <v>4</v>
      </c>
      <c r="J8432" s="6">
        <v>43482.400000000001</v>
      </c>
      <c r="K8432" s="5">
        <f t="shared" si="918"/>
        <v>782.68319999999994</v>
      </c>
      <c r="L8432" s="7">
        <v>2.54</v>
      </c>
      <c r="M8432" s="7">
        <v>4445</v>
      </c>
      <c r="N8432" s="3">
        <v>45380</v>
      </c>
      <c r="O8432" s="4" t="str">
        <f t="shared" si="919"/>
        <v>2024-03</v>
      </c>
      <c r="P8432" s="4" t="str">
        <f t="shared" si="920"/>
        <v>03</v>
      </c>
      <c r="Q8432" s="4" t="str">
        <f t="shared" si="921"/>
        <v>March</v>
      </c>
      <c r="R8432" s="30" t="str">
        <f t="shared" si="922"/>
        <v>29</v>
      </c>
      <c r="W8432" t="str">
        <f t="shared" si="923"/>
        <v>ok</v>
      </c>
    </row>
    <row r="8433" spans="1:23" x14ac:dyDescent="0.3">
      <c r="A8433" t="s">
        <v>8475</v>
      </c>
      <c r="B8433" t="s">
        <v>11</v>
      </c>
      <c r="C8433" t="s">
        <v>12</v>
      </c>
      <c r="D8433" t="s">
        <v>13</v>
      </c>
      <c r="E8433" t="s">
        <v>14</v>
      </c>
      <c r="F8433" t="s">
        <v>26</v>
      </c>
      <c r="G8433" s="5">
        <v>12706.58</v>
      </c>
      <c r="H8433" s="5">
        <f t="shared" si="917"/>
        <v>228.71843999999999</v>
      </c>
      <c r="I8433" s="6">
        <v>1</v>
      </c>
      <c r="J8433" s="6">
        <v>12706.58</v>
      </c>
      <c r="K8433" s="5">
        <f t="shared" si="918"/>
        <v>228.71843999999999</v>
      </c>
      <c r="L8433" s="7">
        <v>3.05</v>
      </c>
      <c r="M8433" s="7">
        <v>835</v>
      </c>
      <c r="N8433" s="3">
        <v>45398</v>
      </c>
      <c r="O8433" s="4" t="str">
        <f t="shared" si="919"/>
        <v>2024-04</v>
      </c>
      <c r="P8433" s="4" t="str">
        <f t="shared" si="920"/>
        <v>04</v>
      </c>
      <c r="Q8433" s="4" t="str">
        <f t="shared" si="921"/>
        <v>April</v>
      </c>
      <c r="R8433" s="30" t="str">
        <f t="shared" si="922"/>
        <v>16</v>
      </c>
      <c r="W8433" t="str">
        <f t="shared" si="923"/>
        <v>ok</v>
      </c>
    </row>
    <row r="8434" spans="1:23" x14ac:dyDescent="0.3">
      <c r="A8434" t="s">
        <v>8476</v>
      </c>
      <c r="B8434" t="s">
        <v>33</v>
      </c>
      <c r="C8434" t="s">
        <v>12</v>
      </c>
      <c r="D8434" t="s">
        <v>34</v>
      </c>
      <c r="E8434" t="s">
        <v>45</v>
      </c>
      <c r="F8434" t="s">
        <v>31</v>
      </c>
      <c r="G8434" s="5">
        <v>8076.12</v>
      </c>
      <c r="H8434" s="5">
        <f t="shared" si="917"/>
        <v>145.37016</v>
      </c>
      <c r="I8434" s="6">
        <v>4</v>
      </c>
      <c r="J8434" s="6">
        <v>32304.48</v>
      </c>
      <c r="K8434" s="5">
        <f t="shared" si="918"/>
        <v>581.48063999999999</v>
      </c>
      <c r="L8434" s="7">
        <v>1.75</v>
      </c>
      <c r="M8434" s="7">
        <v>506</v>
      </c>
      <c r="N8434" s="3">
        <v>45404</v>
      </c>
      <c r="O8434" s="4" t="str">
        <f t="shared" si="919"/>
        <v>2024-04</v>
      </c>
      <c r="P8434" s="4" t="str">
        <f t="shared" si="920"/>
        <v>04</v>
      </c>
      <c r="Q8434" s="4" t="str">
        <f t="shared" si="921"/>
        <v>April</v>
      </c>
      <c r="R8434" s="30" t="str">
        <f t="shared" si="922"/>
        <v>22</v>
      </c>
      <c r="W8434" t="str">
        <f t="shared" si="923"/>
        <v>ok</v>
      </c>
    </row>
    <row r="8435" spans="1:23" x14ac:dyDescent="0.3">
      <c r="A8435" t="s">
        <v>8477</v>
      </c>
      <c r="B8435" t="s">
        <v>51</v>
      </c>
      <c r="C8435" t="s">
        <v>29</v>
      </c>
      <c r="D8435" t="s">
        <v>52</v>
      </c>
      <c r="E8435" t="s">
        <v>45</v>
      </c>
      <c r="F8435" t="s">
        <v>15</v>
      </c>
      <c r="G8435" s="5">
        <v>11515.99</v>
      </c>
      <c r="H8435" s="5">
        <f t="shared" si="917"/>
        <v>207.28781999999998</v>
      </c>
      <c r="I8435" s="6">
        <v>4</v>
      </c>
      <c r="J8435" s="6">
        <v>46063.96</v>
      </c>
      <c r="K8435" s="5">
        <f t="shared" si="918"/>
        <v>829.15127999999993</v>
      </c>
      <c r="L8435" s="7">
        <v>1.22</v>
      </c>
      <c r="M8435" s="7">
        <v>1743</v>
      </c>
      <c r="N8435" s="3">
        <v>45544</v>
      </c>
      <c r="O8435" s="4" t="str">
        <f t="shared" si="919"/>
        <v>2024-09</v>
      </c>
      <c r="P8435" s="4" t="str">
        <f t="shared" si="920"/>
        <v>09</v>
      </c>
      <c r="Q8435" s="4" t="str">
        <f t="shared" si="921"/>
        <v>September</v>
      </c>
      <c r="R8435" s="30" t="str">
        <f t="shared" si="922"/>
        <v>09</v>
      </c>
      <c r="W8435" t="str">
        <f t="shared" si="923"/>
        <v>ok</v>
      </c>
    </row>
    <row r="8436" spans="1:23" x14ac:dyDescent="0.3">
      <c r="A8436" t="s">
        <v>8478</v>
      </c>
      <c r="B8436" t="s">
        <v>47</v>
      </c>
      <c r="C8436" t="s">
        <v>12</v>
      </c>
      <c r="D8436" t="s">
        <v>48</v>
      </c>
      <c r="E8436" t="s">
        <v>20</v>
      </c>
      <c r="F8436" t="s">
        <v>31</v>
      </c>
      <c r="G8436" s="5">
        <v>15321.9</v>
      </c>
      <c r="H8436" s="5">
        <f t="shared" si="917"/>
        <v>275.79419999999999</v>
      </c>
      <c r="I8436" s="6">
        <v>5</v>
      </c>
      <c r="J8436" s="6">
        <v>76609.5</v>
      </c>
      <c r="K8436" s="5">
        <f t="shared" si="918"/>
        <v>1378.971</v>
      </c>
      <c r="L8436" s="7">
        <v>3.97</v>
      </c>
      <c r="M8436" s="7">
        <v>4236</v>
      </c>
      <c r="N8436" s="3">
        <v>45361</v>
      </c>
      <c r="O8436" s="4" t="str">
        <f t="shared" si="919"/>
        <v>2024-03</v>
      </c>
      <c r="P8436" s="4" t="str">
        <f t="shared" si="920"/>
        <v>03</v>
      </c>
      <c r="Q8436" s="4" t="str">
        <f t="shared" si="921"/>
        <v>March</v>
      </c>
      <c r="R8436" s="30" t="str">
        <f t="shared" si="922"/>
        <v>10</v>
      </c>
      <c r="W8436" t="str">
        <f t="shared" si="923"/>
        <v>ok</v>
      </c>
    </row>
    <row r="8437" spans="1:23" x14ac:dyDescent="0.3">
      <c r="A8437" t="s">
        <v>8479</v>
      </c>
      <c r="B8437" t="s">
        <v>63</v>
      </c>
      <c r="C8437" t="s">
        <v>18</v>
      </c>
      <c r="D8437" t="s">
        <v>64</v>
      </c>
      <c r="E8437" t="s">
        <v>20</v>
      </c>
      <c r="F8437" t="s">
        <v>21</v>
      </c>
      <c r="G8437" s="5">
        <v>4227.01</v>
      </c>
      <c r="H8437" s="5">
        <f t="shared" si="917"/>
        <v>76.086179999999999</v>
      </c>
      <c r="I8437" s="6">
        <v>5</v>
      </c>
      <c r="J8437" s="6">
        <v>21135.05</v>
      </c>
      <c r="K8437" s="5">
        <f t="shared" si="918"/>
        <v>380.43090000000001</v>
      </c>
      <c r="L8437" s="7">
        <v>3.33</v>
      </c>
      <c r="M8437" s="7">
        <v>2875</v>
      </c>
      <c r="N8437" s="3">
        <v>45329</v>
      </c>
      <c r="O8437" s="4" t="str">
        <f t="shared" si="919"/>
        <v>2024-02</v>
      </c>
      <c r="P8437" s="4" t="str">
        <f t="shared" si="920"/>
        <v>02</v>
      </c>
      <c r="Q8437" s="4" t="str">
        <f t="shared" si="921"/>
        <v>February</v>
      </c>
      <c r="R8437" s="30" t="str">
        <f t="shared" si="922"/>
        <v>07</v>
      </c>
      <c r="W8437" t="str">
        <f t="shared" si="923"/>
        <v>ok</v>
      </c>
    </row>
    <row r="8438" spans="1:23" x14ac:dyDescent="0.3">
      <c r="A8438" t="s">
        <v>8480</v>
      </c>
      <c r="B8438" t="s">
        <v>11</v>
      </c>
      <c r="C8438" t="s">
        <v>12</v>
      </c>
      <c r="D8438" t="s">
        <v>13</v>
      </c>
      <c r="E8438" t="s">
        <v>45</v>
      </c>
      <c r="F8438" t="s">
        <v>38</v>
      </c>
      <c r="G8438" s="5">
        <v>19374.43</v>
      </c>
      <c r="H8438" s="5">
        <f t="shared" si="917"/>
        <v>348.73973999999998</v>
      </c>
      <c r="I8438" s="6">
        <v>1</v>
      </c>
      <c r="J8438" s="6">
        <v>19374.43</v>
      </c>
      <c r="K8438" s="5">
        <f t="shared" si="918"/>
        <v>348.73973999999998</v>
      </c>
      <c r="L8438" s="7">
        <v>4.6500000000000004</v>
      </c>
      <c r="M8438" s="7">
        <v>3149</v>
      </c>
      <c r="N8438" s="3">
        <v>45578</v>
      </c>
      <c r="O8438" s="4" t="str">
        <f t="shared" si="919"/>
        <v>2024-10</v>
      </c>
      <c r="P8438" s="4" t="str">
        <f t="shared" si="920"/>
        <v>10</v>
      </c>
      <c r="Q8438" s="4" t="str">
        <f t="shared" si="921"/>
        <v>October</v>
      </c>
      <c r="R8438" s="30" t="str">
        <f t="shared" si="922"/>
        <v>13</v>
      </c>
      <c r="W8438" t="str">
        <f t="shared" si="923"/>
        <v>ok</v>
      </c>
    </row>
    <row r="8439" spans="1:23" x14ac:dyDescent="0.3">
      <c r="A8439" t="s">
        <v>8481</v>
      </c>
      <c r="B8439" t="s">
        <v>11</v>
      </c>
      <c r="C8439" t="s">
        <v>12</v>
      </c>
      <c r="D8439" t="s">
        <v>13</v>
      </c>
      <c r="E8439" t="s">
        <v>20</v>
      </c>
      <c r="F8439" t="s">
        <v>60</v>
      </c>
      <c r="G8439" s="5">
        <v>7480.95</v>
      </c>
      <c r="H8439" s="5">
        <f t="shared" si="917"/>
        <v>134.65709999999999</v>
      </c>
      <c r="I8439" s="6">
        <v>2</v>
      </c>
      <c r="J8439" s="6">
        <v>14961.9</v>
      </c>
      <c r="K8439" s="5">
        <f t="shared" si="918"/>
        <v>269.31419999999997</v>
      </c>
      <c r="L8439" s="7">
        <v>2.37</v>
      </c>
      <c r="M8439" s="7">
        <v>4929</v>
      </c>
      <c r="N8439" s="3">
        <v>45441</v>
      </c>
      <c r="O8439" s="4" t="str">
        <f t="shared" si="919"/>
        <v>2024-05</v>
      </c>
      <c r="P8439" s="4" t="str">
        <f t="shared" si="920"/>
        <v>05</v>
      </c>
      <c r="Q8439" s="4" t="str">
        <f t="shared" si="921"/>
        <v>May</v>
      </c>
      <c r="R8439" s="30" t="str">
        <f t="shared" si="922"/>
        <v>29</v>
      </c>
      <c r="W8439" t="str">
        <f t="shared" si="923"/>
        <v>ok</v>
      </c>
    </row>
    <row r="8440" spans="1:23" x14ac:dyDescent="0.3">
      <c r="A8440" t="s">
        <v>8482</v>
      </c>
      <c r="B8440" t="s">
        <v>33</v>
      </c>
      <c r="C8440" t="s">
        <v>12</v>
      </c>
      <c r="D8440" t="s">
        <v>34</v>
      </c>
      <c r="E8440" t="s">
        <v>20</v>
      </c>
      <c r="F8440" t="s">
        <v>21</v>
      </c>
      <c r="G8440" s="5">
        <v>11818.78</v>
      </c>
      <c r="H8440" s="5">
        <f t="shared" si="917"/>
        <v>212.73803999999998</v>
      </c>
      <c r="I8440" s="6">
        <v>5</v>
      </c>
      <c r="J8440" s="6">
        <v>59093.9</v>
      </c>
      <c r="K8440" s="5">
        <f t="shared" si="918"/>
        <v>1063.6902</v>
      </c>
      <c r="L8440" s="7">
        <v>2.93</v>
      </c>
      <c r="M8440" s="7">
        <v>2012</v>
      </c>
      <c r="N8440" s="3">
        <v>45361</v>
      </c>
      <c r="O8440" s="4" t="str">
        <f t="shared" si="919"/>
        <v>2024-03</v>
      </c>
      <c r="P8440" s="4" t="str">
        <f t="shared" si="920"/>
        <v>03</v>
      </c>
      <c r="Q8440" s="4" t="str">
        <f t="shared" si="921"/>
        <v>March</v>
      </c>
      <c r="R8440" s="30" t="str">
        <f t="shared" si="922"/>
        <v>10</v>
      </c>
      <c r="W8440" t="str">
        <f t="shared" si="923"/>
        <v>ok</v>
      </c>
    </row>
    <row r="8441" spans="1:23" x14ac:dyDescent="0.3">
      <c r="A8441" t="s">
        <v>8483</v>
      </c>
      <c r="B8441" t="s">
        <v>41</v>
      </c>
      <c r="C8441" t="s">
        <v>42</v>
      </c>
      <c r="D8441" t="s">
        <v>43</v>
      </c>
      <c r="E8441" t="s">
        <v>14</v>
      </c>
      <c r="F8441" t="s">
        <v>38</v>
      </c>
      <c r="G8441" s="5">
        <v>6664.73</v>
      </c>
      <c r="H8441" s="5">
        <f t="shared" si="917"/>
        <v>119.96513999999998</v>
      </c>
      <c r="I8441" s="6">
        <v>1</v>
      </c>
      <c r="J8441" s="6">
        <v>6664.73</v>
      </c>
      <c r="K8441" s="5">
        <f t="shared" si="918"/>
        <v>119.96513999999998</v>
      </c>
      <c r="L8441" s="7">
        <v>3.46</v>
      </c>
      <c r="M8441" s="7">
        <v>761</v>
      </c>
      <c r="N8441" s="3">
        <v>45304</v>
      </c>
      <c r="O8441" s="4" t="str">
        <f t="shared" si="919"/>
        <v>2024-01</v>
      </c>
      <c r="P8441" s="4" t="str">
        <f t="shared" si="920"/>
        <v>01</v>
      </c>
      <c r="Q8441" s="4" t="str">
        <f t="shared" si="921"/>
        <v>January</v>
      </c>
      <c r="R8441" s="30" t="str">
        <f t="shared" si="922"/>
        <v>13</v>
      </c>
      <c r="W8441" t="str">
        <f t="shared" si="923"/>
        <v>ok</v>
      </c>
    </row>
    <row r="8442" spans="1:23" x14ac:dyDescent="0.3">
      <c r="A8442" t="s">
        <v>8484</v>
      </c>
      <c r="B8442" t="s">
        <v>33</v>
      </c>
      <c r="C8442" t="s">
        <v>12</v>
      </c>
      <c r="D8442" t="s">
        <v>34</v>
      </c>
      <c r="E8442" t="s">
        <v>20</v>
      </c>
      <c r="F8442" t="s">
        <v>21</v>
      </c>
      <c r="G8442" s="5">
        <v>6735.57</v>
      </c>
      <c r="H8442" s="5">
        <f t="shared" si="917"/>
        <v>121.24025999999999</v>
      </c>
      <c r="I8442" s="6">
        <v>5</v>
      </c>
      <c r="J8442" s="6">
        <v>33677.85</v>
      </c>
      <c r="K8442" s="5">
        <f t="shared" si="918"/>
        <v>606.20129999999995</v>
      </c>
      <c r="L8442" s="7">
        <v>2.23</v>
      </c>
      <c r="M8442" s="7">
        <v>2394</v>
      </c>
      <c r="N8442" s="3">
        <v>45343</v>
      </c>
      <c r="O8442" s="4" t="str">
        <f t="shared" si="919"/>
        <v>2024-02</v>
      </c>
      <c r="P8442" s="4" t="str">
        <f t="shared" si="920"/>
        <v>02</v>
      </c>
      <c r="Q8442" s="4" t="str">
        <f t="shared" si="921"/>
        <v>February</v>
      </c>
      <c r="R8442" s="30" t="str">
        <f t="shared" si="922"/>
        <v>21</v>
      </c>
      <c r="W8442" t="str">
        <f t="shared" si="923"/>
        <v>ok</v>
      </c>
    </row>
    <row r="8443" spans="1:23" x14ac:dyDescent="0.3">
      <c r="A8443" t="s">
        <v>8485</v>
      </c>
      <c r="B8443" t="s">
        <v>28</v>
      </c>
      <c r="C8443" t="s">
        <v>29</v>
      </c>
      <c r="D8443" t="s">
        <v>30</v>
      </c>
      <c r="E8443" t="s">
        <v>14</v>
      </c>
      <c r="F8443" t="s">
        <v>60</v>
      </c>
      <c r="G8443" s="5">
        <v>9719.08</v>
      </c>
      <c r="H8443" s="5">
        <f t="shared" si="917"/>
        <v>174.94343999999998</v>
      </c>
      <c r="I8443" s="6">
        <v>5</v>
      </c>
      <c r="J8443" s="6">
        <v>48595.4</v>
      </c>
      <c r="K8443" s="5">
        <f t="shared" si="918"/>
        <v>874.71719999999993</v>
      </c>
      <c r="L8443" s="7">
        <v>2.06</v>
      </c>
      <c r="M8443" s="7">
        <v>3763</v>
      </c>
      <c r="N8443" s="3">
        <v>45317</v>
      </c>
      <c r="O8443" s="4" t="str">
        <f t="shared" si="919"/>
        <v>2024-01</v>
      </c>
      <c r="P8443" s="4" t="str">
        <f t="shared" si="920"/>
        <v>01</v>
      </c>
      <c r="Q8443" s="4" t="str">
        <f t="shared" si="921"/>
        <v>January</v>
      </c>
      <c r="R8443" s="30" t="str">
        <f t="shared" si="922"/>
        <v>26</v>
      </c>
      <c r="W8443" t="str">
        <f t="shared" si="923"/>
        <v>ok</v>
      </c>
    </row>
    <row r="8444" spans="1:23" x14ac:dyDescent="0.3">
      <c r="A8444" t="s">
        <v>8486</v>
      </c>
      <c r="B8444" t="s">
        <v>17</v>
      </c>
      <c r="C8444" t="s">
        <v>18</v>
      </c>
      <c r="D8444" t="s">
        <v>19</v>
      </c>
      <c r="E8444" t="s">
        <v>45</v>
      </c>
      <c r="F8444" t="s">
        <v>15</v>
      </c>
      <c r="G8444" s="5">
        <v>14509.69</v>
      </c>
      <c r="H8444" s="5">
        <f t="shared" si="917"/>
        <v>261.17442</v>
      </c>
      <c r="I8444" s="6">
        <v>2</v>
      </c>
      <c r="J8444" s="6">
        <v>29019.38</v>
      </c>
      <c r="K8444" s="5">
        <f t="shared" si="918"/>
        <v>522.34884</v>
      </c>
      <c r="L8444" s="7">
        <v>4.7</v>
      </c>
      <c r="M8444" s="7">
        <v>2173</v>
      </c>
      <c r="N8444" s="3">
        <v>45370</v>
      </c>
      <c r="O8444" s="4" t="str">
        <f t="shared" si="919"/>
        <v>2024-03</v>
      </c>
      <c r="P8444" s="4" t="str">
        <f t="shared" si="920"/>
        <v>03</v>
      </c>
      <c r="Q8444" s="4" t="str">
        <f t="shared" si="921"/>
        <v>March</v>
      </c>
      <c r="R8444" s="30" t="str">
        <f t="shared" si="922"/>
        <v>19</v>
      </c>
      <c r="W8444" t="str">
        <f t="shared" si="923"/>
        <v>ok</v>
      </c>
    </row>
    <row r="8445" spans="1:23" x14ac:dyDescent="0.3">
      <c r="A8445" t="s">
        <v>8487</v>
      </c>
      <c r="B8445" t="s">
        <v>33</v>
      </c>
      <c r="C8445" t="s">
        <v>12</v>
      </c>
      <c r="D8445" t="s">
        <v>34</v>
      </c>
      <c r="E8445" t="s">
        <v>45</v>
      </c>
      <c r="F8445" t="s">
        <v>21</v>
      </c>
      <c r="G8445" s="5">
        <v>568.55999999999995</v>
      </c>
      <c r="H8445" s="5">
        <f t="shared" si="917"/>
        <v>10.234079999999999</v>
      </c>
      <c r="I8445" s="6">
        <v>2</v>
      </c>
      <c r="J8445" s="6">
        <v>1137.1199999999999</v>
      </c>
      <c r="K8445" s="5">
        <f t="shared" si="918"/>
        <v>20.468159999999997</v>
      </c>
      <c r="L8445" s="7">
        <v>3.07</v>
      </c>
      <c r="M8445" s="7">
        <v>2602</v>
      </c>
      <c r="N8445" s="3">
        <v>45326</v>
      </c>
      <c r="O8445" s="4" t="str">
        <f t="shared" si="919"/>
        <v>2024-02</v>
      </c>
      <c r="P8445" s="4" t="str">
        <f t="shared" si="920"/>
        <v>02</v>
      </c>
      <c r="Q8445" s="4" t="str">
        <f t="shared" si="921"/>
        <v>February</v>
      </c>
      <c r="R8445" s="30" t="str">
        <f t="shared" si="922"/>
        <v>04</v>
      </c>
      <c r="W8445" t="str">
        <f t="shared" si="923"/>
        <v>ok</v>
      </c>
    </row>
    <row r="8446" spans="1:23" x14ac:dyDescent="0.3">
      <c r="A8446" t="s">
        <v>8488</v>
      </c>
      <c r="B8446" t="s">
        <v>28</v>
      </c>
      <c r="C8446" t="s">
        <v>29</v>
      </c>
      <c r="D8446" t="s">
        <v>30</v>
      </c>
      <c r="E8446" t="s">
        <v>14</v>
      </c>
      <c r="F8446" t="s">
        <v>38</v>
      </c>
      <c r="G8446" s="5">
        <v>5540.06</v>
      </c>
      <c r="H8446" s="5">
        <f t="shared" si="917"/>
        <v>99.721080000000001</v>
      </c>
      <c r="I8446" s="6">
        <v>2</v>
      </c>
      <c r="J8446" s="6">
        <v>11080.12</v>
      </c>
      <c r="K8446" s="5">
        <f t="shared" si="918"/>
        <v>199.44216</v>
      </c>
      <c r="L8446" s="7">
        <v>3.14</v>
      </c>
      <c r="M8446" s="7">
        <v>2412</v>
      </c>
      <c r="N8446" s="3">
        <v>45354</v>
      </c>
      <c r="O8446" s="4" t="str">
        <f t="shared" si="919"/>
        <v>2024-03</v>
      </c>
      <c r="P8446" s="4" t="str">
        <f t="shared" si="920"/>
        <v>03</v>
      </c>
      <c r="Q8446" s="4" t="str">
        <f t="shared" si="921"/>
        <v>March</v>
      </c>
      <c r="R8446" s="30" t="str">
        <f t="shared" si="922"/>
        <v>03</v>
      </c>
      <c r="W8446" t="str">
        <f t="shared" si="923"/>
        <v>ok</v>
      </c>
    </row>
    <row r="8447" spans="1:23" x14ac:dyDescent="0.3">
      <c r="A8447" t="s">
        <v>8489</v>
      </c>
      <c r="B8447" t="s">
        <v>11</v>
      </c>
      <c r="C8447" t="s">
        <v>12</v>
      </c>
      <c r="D8447" t="s">
        <v>13</v>
      </c>
      <c r="E8447" t="s">
        <v>45</v>
      </c>
      <c r="F8447" t="s">
        <v>60</v>
      </c>
      <c r="G8447" s="5">
        <v>14939.92</v>
      </c>
      <c r="H8447" s="5">
        <f t="shared" si="917"/>
        <v>268.91855999999996</v>
      </c>
      <c r="I8447" s="6">
        <v>5</v>
      </c>
      <c r="J8447" s="6">
        <v>74699.600000000006</v>
      </c>
      <c r="K8447" s="5">
        <f t="shared" si="918"/>
        <v>1344.5927999999999</v>
      </c>
      <c r="L8447" s="7">
        <v>4.49</v>
      </c>
      <c r="M8447" s="7">
        <v>99</v>
      </c>
      <c r="N8447" s="3">
        <v>45374</v>
      </c>
      <c r="O8447" s="4" t="str">
        <f t="shared" si="919"/>
        <v>2024-03</v>
      </c>
      <c r="P8447" s="4" t="str">
        <f t="shared" si="920"/>
        <v>03</v>
      </c>
      <c r="Q8447" s="4" t="str">
        <f t="shared" si="921"/>
        <v>March</v>
      </c>
      <c r="R8447" s="30" t="str">
        <f t="shared" si="922"/>
        <v>23</v>
      </c>
      <c r="W8447" t="str">
        <f t="shared" si="923"/>
        <v>ok</v>
      </c>
    </row>
    <row r="8448" spans="1:23" x14ac:dyDescent="0.3">
      <c r="A8448" t="s">
        <v>8490</v>
      </c>
      <c r="B8448" t="s">
        <v>36</v>
      </c>
      <c r="C8448" t="s">
        <v>18</v>
      </c>
      <c r="D8448" t="s">
        <v>37</v>
      </c>
      <c r="E8448" t="s">
        <v>20</v>
      </c>
      <c r="F8448" t="s">
        <v>26</v>
      </c>
      <c r="G8448" s="5">
        <v>2174.46</v>
      </c>
      <c r="H8448" s="5">
        <f t="shared" si="917"/>
        <v>39.140279999999997</v>
      </c>
      <c r="I8448" s="6">
        <v>2</v>
      </c>
      <c r="J8448" s="6">
        <v>4348.92</v>
      </c>
      <c r="K8448" s="5">
        <f t="shared" si="918"/>
        <v>78.280559999999994</v>
      </c>
      <c r="L8448" s="7">
        <v>3.95</v>
      </c>
      <c r="M8448" s="7">
        <v>3870</v>
      </c>
      <c r="N8448" s="3">
        <v>45465</v>
      </c>
      <c r="O8448" s="4" t="str">
        <f t="shared" si="919"/>
        <v>2024-06</v>
      </c>
      <c r="P8448" s="4" t="str">
        <f t="shared" si="920"/>
        <v>06</v>
      </c>
      <c r="Q8448" s="4" t="str">
        <f t="shared" si="921"/>
        <v>June</v>
      </c>
      <c r="R8448" s="30" t="str">
        <f t="shared" si="922"/>
        <v>22</v>
      </c>
      <c r="W8448" t="str">
        <f t="shared" si="923"/>
        <v>ok</v>
      </c>
    </row>
    <row r="8449" spans="1:23" x14ac:dyDescent="0.3">
      <c r="A8449" t="s">
        <v>8491</v>
      </c>
      <c r="B8449" t="s">
        <v>33</v>
      </c>
      <c r="C8449" t="s">
        <v>12</v>
      </c>
      <c r="D8449" t="s">
        <v>34</v>
      </c>
      <c r="E8449" t="s">
        <v>20</v>
      </c>
      <c r="F8449" t="s">
        <v>38</v>
      </c>
      <c r="G8449" s="5">
        <v>13838.39</v>
      </c>
      <c r="H8449" s="5">
        <f t="shared" si="917"/>
        <v>249.09101999999996</v>
      </c>
      <c r="I8449" s="6">
        <v>1</v>
      </c>
      <c r="J8449" s="6">
        <v>13838.39</v>
      </c>
      <c r="K8449" s="5">
        <f t="shared" si="918"/>
        <v>249.09101999999996</v>
      </c>
      <c r="L8449" s="7">
        <v>4.6500000000000004</v>
      </c>
      <c r="M8449" s="7">
        <v>1777</v>
      </c>
      <c r="N8449" s="3">
        <v>45390</v>
      </c>
      <c r="O8449" s="4" t="str">
        <f t="shared" si="919"/>
        <v>2024-04</v>
      </c>
      <c r="P8449" s="4" t="str">
        <f t="shared" si="920"/>
        <v>04</v>
      </c>
      <c r="Q8449" s="4" t="str">
        <f t="shared" si="921"/>
        <v>April</v>
      </c>
      <c r="R8449" s="30" t="str">
        <f t="shared" si="922"/>
        <v>08</v>
      </c>
      <c r="W8449" t="str">
        <f t="shared" si="923"/>
        <v>ok</v>
      </c>
    </row>
    <row r="8450" spans="1:23" x14ac:dyDescent="0.3">
      <c r="A8450" t="s">
        <v>8492</v>
      </c>
      <c r="B8450" t="s">
        <v>36</v>
      </c>
      <c r="C8450" t="s">
        <v>18</v>
      </c>
      <c r="D8450" t="s">
        <v>37</v>
      </c>
      <c r="E8450" t="s">
        <v>20</v>
      </c>
      <c r="F8450" t="s">
        <v>31</v>
      </c>
      <c r="G8450" s="5">
        <v>5276.49</v>
      </c>
      <c r="H8450" s="5">
        <f t="shared" si="917"/>
        <v>94.976819999999989</v>
      </c>
      <c r="I8450" s="6">
        <v>2</v>
      </c>
      <c r="J8450" s="6">
        <v>10552.98</v>
      </c>
      <c r="K8450" s="5">
        <f t="shared" si="918"/>
        <v>189.95363999999998</v>
      </c>
      <c r="L8450" s="7">
        <v>4.16</v>
      </c>
      <c r="M8450" s="7">
        <v>2464</v>
      </c>
      <c r="N8450" s="3">
        <v>45618</v>
      </c>
      <c r="O8450" s="4" t="str">
        <f t="shared" si="919"/>
        <v>2024-11</v>
      </c>
      <c r="P8450" s="4" t="str">
        <f t="shared" si="920"/>
        <v>11</v>
      </c>
      <c r="Q8450" s="4" t="str">
        <f t="shared" si="921"/>
        <v>November</v>
      </c>
      <c r="R8450" s="30" t="str">
        <f t="shared" si="922"/>
        <v>22</v>
      </c>
      <c r="W8450" t="str">
        <f t="shared" si="923"/>
        <v>ok</v>
      </c>
    </row>
    <row r="8451" spans="1:23" x14ac:dyDescent="0.3">
      <c r="A8451" t="s">
        <v>8493</v>
      </c>
      <c r="B8451" t="s">
        <v>51</v>
      </c>
      <c r="C8451" t="s">
        <v>29</v>
      </c>
      <c r="D8451" t="s">
        <v>52</v>
      </c>
      <c r="E8451" t="s">
        <v>14</v>
      </c>
      <c r="F8451" t="s">
        <v>15</v>
      </c>
      <c r="G8451" s="5">
        <v>14021.77</v>
      </c>
      <c r="H8451" s="5">
        <f t="shared" ref="H8451:H8514" si="924">G8451*0.018</f>
        <v>252.39185999999998</v>
      </c>
      <c r="I8451" s="6">
        <v>1</v>
      </c>
      <c r="J8451" s="6">
        <v>14021.77</v>
      </c>
      <c r="K8451" s="5">
        <f t="shared" ref="K8451:K8514" si="925">H8451*I8451</f>
        <v>252.39185999999998</v>
      </c>
      <c r="L8451" s="7">
        <v>4.5199999999999996</v>
      </c>
      <c r="M8451" s="7">
        <v>4161</v>
      </c>
      <c r="N8451" s="3">
        <v>45305</v>
      </c>
      <c r="O8451" s="4" t="str">
        <f t="shared" ref="O8451:O8514" si="926">TEXT(N8451,"yyyy-mm")</f>
        <v>2024-01</v>
      </c>
      <c r="P8451" s="4" t="str">
        <f t="shared" ref="P8451:P8514" si="927">TEXT(N8451,"mm")</f>
        <v>01</v>
      </c>
      <c r="Q8451" s="4" t="str">
        <f t="shared" ref="Q8451:Q8514" si="928">TEXT(DATE(2024,P8451,1),"mmmm")</f>
        <v>January</v>
      </c>
      <c r="R8451" s="30" t="str">
        <f t="shared" ref="R8451:R8514" si="929">TEXT(N8451,"dd")</f>
        <v>14</v>
      </c>
      <c r="W8451" t="str">
        <f t="shared" ref="W8451:W8514" si="930">IF(G8451*I8451=J8451,"ok","False")</f>
        <v>ok</v>
      </c>
    </row>
    <row r="8452" spans="1:23" x14ac:dyDescent="0.3">
      <c r="A8452" t="s">
        <v>8494</v>
      </c>
      <c r="B8452" t="s">
        <v>33</v>
      </c>
      <c r="C8452" t="s">
        <v>12</v>
      </c>
      <c r="D8452" t="s">
        <v>34</v>
      </c>
      <c r="E8452" t="s">
        <v>45</v>
      </c>
      <c r="F8452" t="s">
        <v>60</v>
      </c>
      <c r="G8452" s="5">
        <v>1314.19</v>
      </c>
      <c r="H8452" s="5">
        <f t="shared" si="924"/>
        <v>23.655419999999999</v>
      </c>
      <c r="I8452" s="6">
        <v>1</v>
      </c>
      <c r="J8452" s="6">
        <v>1314.19</v>
      </c>
      <c r="K8452" s="5">
        <f t="shared" si="925"/>
        <v>23.655419999999999</v>
      </c>
      <c r="L8452" s="7">
        <v>3.42</v>
      </c>
      <c r="M8452" s="7">
        <v>714</v>
      </c>
      <c r="N8452" s="3">
        <v>45649</v>
      </c>
      <c r="O8452" s="4" t="str">
        <f t="shared" si="926"/>
        <v>2024-12</v>
      </c>
      <c r="P8452" s="4" t="str">
        <f t="shared" si="927"/>
        <v>12</v>
      </c>
      <c r="Q8452" s="4" t="str">
        <f t="shared" si="928"/>
        <v>December</v>
      </c>
      <c r="R8452" s="30" t="str">
        <f t="shared" si="929"/>
        <v>23</v>
      </c>
      <c r="W8452" t="str">
        <f t="shared" si="930"/>
        <v>ok</v>
      </c>
    </row>
    <row r="8453" spans="1:23" x14ac:dyDescent="0.3">
      <c r="A8453" t="s">
        <v>8495</v>
      </c>
      <c r="B8453" t="s">
        <v>41</v>
      </c>
      <c r="C8453" t="s">
        <v>42</v>
      </c>
      <c r="D8453" t="s">
        <v>43</v>
      </c>
      <c r="E8453" t="s">
        <v>45</v>
      </c>
      <c r="F8453" t="s">
        <v>21</v>
      </c>
      <c r="G8453" s="5">
        <v>12750.78</v>
      </c>
      <c r="H8453" s="5">
        <f t="shared" si="924"/>
        <v>229.51403999999999</v>
      </c>
      <c r="I8453" s="6">
        <v>1</v>
      </c>
      <c r="J8453" s="6">
        <v>12750.78</v>
      </c>
      <c r="K8453" s="5">
        <f t="shared" si="925"/>
        <v>229.51403999999999</v>
      </c>
      <c r="L8453" s="7">
        <v>1.18</v>
      </c>
      <c r="M8453" s="7">
        <v>4238</v>
      </c>
      <c r="N8453" s="3">
        <v>45498</v>
      </c>
      <c r="O8453" s="4" t="str">
        <f t="shared" si="926"/>
        <v>2024-07</v>
      </c>
      <c r="P8453" s="4" t="str">
        <f t="shared" si="927"/>
        <v>07</v>
      </c>
      <c r="Q8453" s="4" t="str">
        <f t="shared" si="928"/>
        <v>July</v>
      </c>
      <c r="R8453" s="30" t="str">
        <f t="shared" si="929"/>
        <v>25</v>
      </c>
      <c r="W8453" t="str">
        <f t="shared" si="930"/>
        <v>ok</v>
      </c>
    </row>
    <row r="8454" spans="1:23" x14ac:dyDescent="0.3">
      <c r="A8454" t="s">
        <v>8496</v>
      </c>
      <c r="B8454" t="s">
        <v>28</v>
      </c>
      <c r="C8454" t="s">
        <v>29</v>
      </c>
      <c r="D8454" t="s">
        <v>30</v>
      </c>
      <c r="E8454" t="s">
        <v>45</v>
      </c>
      <c r="F8454" t="s">
        <v>31</v>
      </c>
      <c r="G8454" s="5">
        <v>3859.95</v>
      </c>
      <c r="H8454" s="5">
        <f t="shared" si="924"/>
        <v>69.479099999999988</v>
      </c>
      <c r="I8454" s="6">
        <v>4</v>
      </c>
      <c r="J8454" s="6">
        <v>15439.8</v>
      </c>
      <c r="K8454" s="5">
        <f t="shared" si="925"/>
        <v>277.91639999999995</v>
      </c>
      <c r="L8454" s="7">
        <v>4.4400000000000004</v>
      </c>
      <c r="M8454" s="7">
        <v>1203</v>
      </c>
      <c r="N8454" s="3">
        <v>45464</v>
      </c>
      <c r="O8454" s="4" t="str">
        <f t="shared" si="926"/>
        <v>2024-06</v>
      </c>
      <c r="P8454" s="4" t="str">
        <f t="shared" si="927"/>
        <v>06</v>
      </c>
      <c r="Q8454" s="4" t="str">
        <f t="shared" si="928"/>
        <v>June</v>
      </c>
      <c r="R8454" s="30" t="str">
        <f t="shared" si="929"/>
        <v>21</v>
      </c>
      <c r="W8454" t="str">
        <f t="shared" si="930"/>
        <v>ok</v>
      </c>
    </row>
    <row r="8455" spans="1:23" x14ac:dyDescent="0.3">
      <c r="A8455" t="s">
        <v>8497</v>
      </c>
      <c r="B8455" t="s">
        <v>36</v>
      </c>
      <c r="C8455" t="s">
        <v>18</v>
      </c>
      <c r="D8455" t="s">
        <v>37</v>
      </c>
      <c r="E8455" t="s">
        <v>20</v>
      </c>
      <c r="F8455" t="s">
        <v>26</v>
      </c>
      <c r="G8455" s="5">
        <v>18425.080000000002</v>
      </c>
      <c r="H8455" s="5">
        <f t="shared" si="924"/>
        <v>331.65143999999998</v>
      </c>
      <c r="I8455" s="6">
        <v>5</v>
      </c>
      <c r="J8455" s="6">
        <v>92125.4</v>
      </c>
      <c r="K8455" s="5">
        <f t="shared" si="925"/>
        <v>1658.2572</v>
      </c>
      <c r="L8455" s="7">
        <v>1.32</v>
      </c>
      <c r="M8455" s="7">
        <v>3771</v>
      </c>
      <c r="N8455" s="3">
        <v>45523</v>
      </c>
      <c r="O8455" s="4" t="str">
        <f t="shared" si="926"/>
        <v>2024-08</v>
      </c>
      <c r="P8455" s="4" t="str">
        <f t="shared" si="927"/>
        <v>08</v>
      </c>
      <c r="Q8455" s="4" t="str">
        <f t="shared" si="928"/>
        <v>August</v>
      </c>
      <c r="R8455" s="30" t="str">
        <f t="shared" si="929"/>
        <v>19</v>
      </c>
      <c r="W8455" t="str">
        <f t="shared" si="930"/>
        <v>ok</v>
      </c>
    </row>
    <row r="8456" spans="1:23" x14ac:dyDescent="0.3">
      <c r="A8456" t="s">
        <v>8498</v>
      </c>
      <c r="B8456" t="s">
        <v>41</v>
      </c>
      <c r="C8456" t="s">
        <v>42</v>
      </c>
      <c r="D8456" t="s">
        <v>43</v>
      </c>
      <c r="E8456" t="s">
        <v>14</v>
      </c>
      <c r="F8456" t="s">
        <v>15</v>
      </c>
      <c r="G8456" s="5">
        <v>18453.5</v>
      </c>
      <c r="H8456" s="5">
        <f t="shared" si="924"/>
        <v>332.16299999999995</v>
      </c>
      <c r="I8456" s="6">
        <v>3</v>
      </c>
      <c r="J8456" s="6">
        <v>55360.5</v>
      </c>
      <c r="K8456" s="5">
        <f t="shared" si="925"/>
        <v>996.48899999999981</v>
      </c>
      <c r="L8456" s="7">
        <v>3.27</v>
      </c>
      <c r="M8456" s="7">
        <v>2007</v>
      </c>
      <c r="N8456" s="3">
        <v>45593</v>
      </c>
      <c r="O8456" s="4" t="str">
        <f t="shared" si="926"/>
        <v>2024-10</v>
      </c>
      <c r="P8456" s="4" t="str">
        <f t="shared" si="927"/>
        <v>10</v>
      </c>
      <c r="Q8456" s="4" t="str">
        <f t="shared" si="928"/>
        <v>October</v>
      </c>
      <c r="R8456" s="30" t="str">
        <f t="shared" si="929"/>
        <v>28</v>
      </c>
      <c r="W8456" t="str">
        <f t="shared" si="930"/>
        <v>ok</v>
      </c>
    </row>
    <row r="8457" spans="1:23" x14ac:dyDescent="0.3">
      <c r="A8457" t="s">
        <v>8499</v>
      </c>
      <c r="B8457" t="s">
        <v>36</v>
      </c>
      <c r="C8457" t="s">
        <v>18</v>
      </c>
      <c r="D8457" t="s">
        <v>37</v>
      </c>
      <c r="E8457" t="s">
        <v>20</v>
      </c>
      <c r="F8457" t="s">
        <v>38</v>
      </c>
      <c r="G8457" s="5">
        <v>3154.61</v>
      </c>
      <c r="H8457" s="5">
        <f t="shared" si="924"/>
        <v>56.782979999999995</v>
      </c>
      <c r="I8457" s="6">
        <v>4</v>
      </c>
      <c r="J8457" s="6">
        <v>12618.44</v>
      </c>
      <c r="K8457" s="5">
        <f t="shared" si="925"/>
        <v>227.13191999999998</v>
      </c>
      <c r="L8457" s="7">
        <v>2.62</v>
      </c>
      <c r="M8457" s="7">
        <v>2452</v>
      </c>
      <c r="N8457" s="3">
        <v>45619</v>
      </c>
      <c r="O8457" s="4" t="str">
        <f t="shared" si="926"/>
        <v>2024-11</v>
      </c>
      <c r="P8457" s="4" t="str">
        <f t="shared" si="927"/>
        <v>11</v>
      </c>
      <c r="Q8457" s="4" t="str">
        <f t="shared" si="928"/>
        <v>November</v>
      </c>
      <c r="R8457" s="30" t="str">
        <f t="shared" si="929"/>
        <v>23</v>
      </c>
      <c r="W8457" t="str">
        <f t="shared" si="930"/>
        <v>ok</v>
      </c>
    </row>
    <row r="8458" spans="1:23" x14ac:dyDescent="0.3">
      <c r="A8458" t="s">
        <v>8500</v>
      </c>
      <c r="B8458" t="s">
        <v>36</v>
      </c>
      <c r="C8458" t="s">
        <v>18</v>
      </c>
      <c r="D8458" t="s">
        <v>37</v>
      </c>
      <c r="E8458" t="s">
        <v>14</v>
      </c>
      <c r="F8458" t="s">
        <v>21</v>
      </c>
      <c r="G8458" s="5">
        <v>988.38</v>
      </c>
      <c r="H8458" s="5">
        <f t="shared" si="924"/>
        <v>17.790839999999999</v>
      </c>
      <c r="I8458" s="6">
        <v>1</v>
      </c>
      <c r="J8458" s="6">
        <v>988.38</v>
      </c>
      <c r="K8458" s="5">
        <f t="shared" si="925"/>
        <v>17.790839999999999</v>
      </c>
      <c r="L8458" s="7">
        <v>4.25</v>
      </c>
      <c r="M8458" s="7">
        <v>1638</v>
      </c>
      <c r="N8458" s="3">
        <v>45638</v>
      </c>
      <c r="O8458" s="4" t="str">
        <f t="shared" si="926"/>
        <v>2024-12</v>
      </c>
      <c r="P8458" s="4" t="str">
        <f t="shared" si="927"/>
        <v>12</v>
      </c>
      <c r="Q8458" s="4" t="str">
        <f t="shared" si="928"/>
        <v>December</v>
      </c>
      <c r="R8458" s="30" t="str">
        <f t="shared" si="929"/>
        <v>12</v>
      </c>
      <c r="W8458" t="str">
        <f t="shared" si="930"/>
        <v>ok</v>
      </c>
    </row>
    <row r="8459" spans="1:23" x14ac:dyDescent="0.3">
      <c r="A8459" t="s">
        <v>8501</v>
      </c>
      <c r="B8459" t="s">
        <v>28</v>
      </c>
      <c r="C8459" t="s">
        <v>29</v>
      </c>
      <c r="D8459" t="s">
        <v>30</v>
      </c>
      <c r="E8459" t="s">
        <v>20</v>
      </c>
      <c r="F8459" t="s">
        <v>26</v>
      </c>
      <c r="G8459" s="5">
        <v>10171.9</v>
      </c>
      <c r="H8459" s="5">
        <f t="shared" si="924"/>
        <v>183.09419999999997</v>
      </c>
      <c r="I8459" s="6">
        <v>4</v>
      </c>
      <c r="J8459" s="6">
        <v>40687.599999999999</v>
      </c>
      <c r="K8459" s="5">
        <f t="shared" si="925"/>
        <v>732.37679999999989</v>
      </c>
      <c r="L8459" s="7">
        <v>3.06</v>
      </c>
      <c r="M8459" s="7">
        <v>3555</v>
      </c>
      <c r="N8459" s="3">
        <v>45438</v>
      </c>
      <c r="O8459" s="4" t="str">
        <f t="shared" si="926"/>
        <v>2024-05</v>
      </c>
      <c r="P8459" s="4" t="str">
        <f t="shared" si="927"/>
        <v>05</v>
      </c>
      <c r="Q8459" s="4" t="str">
        <f t="shared" si="928"/>
        <v>May</v>
      </c>
      <c r="R8459" s="30" t="str">
        <f t="shared" si="929"/>
        <v>26</v>
      </c>
      <c r="W8459" t="str">
        <f t="shared" si="930"/>
        <v>ok</v>
      </c>
    </row>
    <row r="8460" spans="1:23" x14ac:dyDescent="0.3">
      <c r="A8460" t="s">
        <v>8502</v>
      </c>
      <c r="B8460" t="s">
        <v>11</v>
      </c>
      <c r="C8460" t="s">
        <v>12</v>
      </c>
      <c r="D8460" t="s">
        <v>13</v>
      </c>
      <c r="E8460" t="s">
        <v>20</v>
      </c>
      <c r="F8460" t="s">
        <v>38</v>
      </c>
      <c r="G8460" s="5">
        <v>12223.43</v>
      </c>
      <c r="H8460" s="5">
        <f t="shared" si="924"/>
        <v>220.02173999999999</v>
      </c>
      <c r="I8460" s="6">
        <v>2</v>
      </c>
      <c r="J8460" s="6">
        <v>24446.86</v>
      </c>
      <c r="K8460" s="5">
        <f t="shared" si="925"/>
        <v>440.04347999999999</v>
      </c>
      <c r="L8460" s="7">
        <v>1.93</v>
      </c>
      <c r="M8460" s="7">
        <v>3663</v>
      </c>
      <c r="N8460" s="3">
        <v>45313</v>
      </c>
      <c r="O8460" s="4" t="str">
        <f t="shared" si="926"/>
        <v>2024-01</v>
      </c>
      <c r="P8460" s="4" t="str">
        <f t="shared" si="927"/>
        <v>01</v>
      </c>
      <c r="Q8460" s="4" t="str">
        <f t="shared" si="928"/>
        <v>January</v>
      </c>
      <c r="R8460" s="30" t="str">
        <f t="shared" si="929"/>
        <v>22</v>
      </c>
      <c r="W8460" t="str">
        <f t="shared" si="930"/>
        <v>ok</v>
      </c>
    </row>
    <row r="8461" spans="1:23" x14ac:dyDescent="0.3">
      <c r="A8461" t="s">
        <v>8503</v>
      </c>
      <c r="B8461" t="s">
        <v>63</v>
      </c>
      <c r="C8461" t="s">
        <v>18</v>
      </c>
      <c r="D8461" t="s">
        <v>64</v>
      </c>
      <c r="E8461" t="s">
        <v>20</v>
      </c>
      <c r="F8461" t="s">
        <v>31</v>
      </c>
      <c r="G8461" s="5">
        <v>3641.91</v>
      </c>
      <c r="H8461" s="5">
        <f t="shared" si="924"/>
        <v>65.554379999999995</v>
      </c>
      <c r="I8461" s="6">
        <v>2</v>
      </c>
      <c r="J8461" s="6">
        <v>7283.82</v>
      </c>
      <c r="K8461" s="5">
        <f t="shared" si="925"/>
        <v>131.10875999999999</v>
      </c>
      <c r="L8461" s="7">
        <v>3.34</v>
      </c>
      <c r="M8461" s="7">
        <v>823</v>
      </c>
      <c r="N8461" s="3">
        <v>45523</v>
      </c>
      <c r="O8461" s="4" t="str">
        <f t="shared" si="926"/>
        <v>2024-08</v>
      </c>
      <c r="P8461" s="4" t="str">
        <f t="shared" si="927"/>
        <v>08</v>
      </c>
      <c r="Q8461" s="4" t="str">
        <f t="shared" si="928"/>
        <v>August</v>
      </c>
      <c r="R8461" s="30" t="str">
        <f t="shared" si="929"/>
        <v>19</v>
      </c>
      <c r="W8461" t="str">
        <f t="shared" si="930"/>
        <v>ok</v>
      </c>
    </row>
    <row r="8462" spans="1:23" x14ac:dyDescent="0.3">
      <c r="A8462" t="s">
        <v>8504</v>
      </c>
      <c r="B8462" t="s">
        <v>28</v>
      </c>
      <c r="C8462" t="s">
        <v>29</v>
      </c>
      <c r="D8462" t="s">
        <v>30</v>
      </c>
      <c r="E8462" t="s">
        <v>20</v>
      </c>
      <c r="F8462" t="s">
        <v>26</v>
      </c>
      <c r="G8462" s="5">
        <v>10222.790000000001</v>
      </c>
      <c r="H8462" s="5">
        <f t="shared" si="924"/>
        <v>184.01022</v>
      </c>
      <c r="I8462" s="6">
        <v>1</v>
      </c>
      <c r="J8462" s="6">
        <v>10222.790000000001</v>
      </c>
      <c r="K8462" s="5">
        <f t="shared" si="925"/>
        <v>184.01022</v>
      </c>
      <c r="L8462" s="7">
        <v>2.66</v>
      </c>
      <c r="M8462" s="7">
        <v>1347</v>
      </c>
      <c r="N8462" s="3">
        <v>45491</v>
      </c>
      <c r="O8462" s="4" t="str">
        <f t="shared" si="926"/>
        <v>2024-07</v>
      </c>
      <c r="P8462" s="4" t="str">
        <f t="shared" si="927"/>
        <v>07</v>
      </c>
      <c r="Q8462" s="4" t="str">
        <f t="shared" si="928"/>
        <v>July</v>
      </c>
      <c r="R8462" s="30" t="str">
        <f t="shared" si="929"/>
        <v>18</v>
      </c>
      <c r="W8462" t="str">
        <f t="shared" si="930"/>
        <v>ok</v>
      </c>
    </row>
    <row r="8463" spans="1:23" x14ac:dyDescent="0.3">
      <c r="A8463" t="s">
        <v>8505</v>
      </c>
      <c r="B8463" t="s">
        <v>51</v>
      </c>
      <c r="C8463" t="s">
        <v>29</v>
      </c>
      <c r="D8463" t="s">
        <v>52</v>
      </c>
      <c r="E8463" t="s">
        <v>20</v>
      </c>
      <c r="F8463" t="s">
        <v>26</v>
      </c>
      <c r="G8463" s="5">
        <v>14454.16</v>
      </c>
      <c r="H8463" s="5">
        <f t="shared" si="924"/>
        <v>260.17487999999997</v>
      </c>
      <c r="I8463" s="6">
        <v>1</v>
      </c>
      <c r="J8463" s="6">
        <v>14454.16</v>
      </c>
      <c r="K8463" s="5">
        <f t="shared" si="925"/>
        <v>260.17487999999997</v>
      </c>
      <c r="L8463" s="7">
        <v>3.44</v>
      </c>
      <c r="M8463" s="7">
        <v>2924</v>
      </c>
      <c r="N8463" s="3">
        <v>45559</v>
      </c>
      <c r="O8463" s="4" t="str">
        <f t="shared" si="926"/>
        <v>2024-09</v>
      </c>
      <c r="P8463" s="4" t="str">
        <f t="shared" si="927"/>
        <v>09</v>
      </c>
      <c r="Q8463" s="4" t="str">
        <f t="shared" si="928"/>
        <v>September</v>
      </c>
      <c r="R8463" s="30" t="str">
        <f t="shared" si="929"/>
        <v>24</v>
      </c>
      <c r="W8463" t="str">
        <f t="shared" si="930"/>
        <v>ok</v>
      </c>
    </row>
    <row r="8464" spans="1:23" x14ac:dyDescent="0.3">
      <c r="A8464" t="s">
        <v>8506</v>
      </c>
      <c r="B8464" t="s">
        <v>11</v>
      </c>
      <c r="C8464" t="s">
        <v>12</v>
      </c>
      <c r="D8464" t="s">
        <v>13</v>
      </c>
      <c r="E8464" t="s">
        <v>20</v>
      </c>
      <c r="F8464" t="s">
        <v>21</v>
      </c>
      <c r="G8464" s="5">
        <v>1931.2</v>
      </c>
      <c r="H8464" s="5">
        <f t="shared" si="924"/>
        <v>34.761600000000001</v>
      </c>
      <c r="I8464" s="6">
        <v>4</v>
      </c>
      <c r="J8464" s="6">
        <v>7724.8</v>
      </c>
      <c r="K8464" s="5">
        <f t="shared" si="925"/>
        <v>139.04640000000001</v>
      </c>
      <c r="L8464" s="7">
        <v>4.0999999999999996</v>
      </c>
      <c r="M8464" s="7">
        <v>382</v>
      </c>
      <c r="N8464" s="3">
        <v>45322</v>
      </c>
      <c r="O8464" s="4" t="str">
        <f t="shared" si="926"/>
        <v>2024-01</v>
      </c>
      <c r="P8464" s="4" t="str">
        <f t="shared" si="927"/>
        <v>01</v>
      </c>
      <c r="Q8464" s="4" t="str">
        <f t="shared" si="928"/>
        <v>January</v>
      </c>
      <c r="R8464" s="30" t="str">
        <f t="shared" si="929"/>
        <v>31</v>
      </c>
      <c r="W8464" t="str">
        <f t="shared" si="930"/>
        <v>ok</v>
      </c>
    </row>
    <row r="8465" spans="1:23" x14ac:dyDescent="0.3">
      <c r="A8465" t="s">
        <v>8507</v>
      </c>
      <c r="B8465" t="s">
        <v>11</v>
      </c>
      <c r="C8465" t="s">
        <v>12</v>
      </c>
      <c r="D8465" t="s">
        <v>13</v>
      </c>
      <c r="E8465" t="s">
        <v>20</v>
      </c>
      <c r="F8465" t="s">
        <v>38</v>
      </c>
      <c r="G8465" s="5">
        <v>4615.6000000000004</v>
      </c>
      <c r="H8465" s="5">
        <f t="shared" si="924"/>
        <v>83.080799999999996</v>
      </c>
      <c r="I8465" s="6">
        <v>5</v>
      </c>
      <c r="J8465" s="6">
        <v>23078</v>
      </c>
      <c r="K8465" s="5">
        <f t="shared" si="925"/>
        <v>415.404</v>
      </c>
      <c r="L8465" s="7">
        <v>1.23</v>
      </c>
      <c r="M8465" s="7">
        <v>1316</v>
      </c>
      <c r="N8465" s="3">
        <v>45628</v>
      </c>
      <c r="O8465" s="4" t="str">
        <f t="shared" si="926"/>
        <v>2024-12</v>
      </c>
      <c r="P8465" s="4" t="str">
        <f t="shared" si="927"/>
        <v>12</v>
      </c>
      <c r="Q8465" s="4" t="str">
        <f t="shared" si="928"/>
        <v>December</v>
      </c>
      <c r="R8465" s="30" t="str">
        <f t="shared" si="929"/>
        <v>02</v>
      </c>
      <c r="W8465" t="str">
        <f t="shared" si="930"/>
        <v>ok</v>
      </c>
    </row>
    <row r="8466" spans="1:23" x14ac:dyDescent="0.3">
      <c r="A8466" t="s">
        <v>8508</v>
      </c>
      <c r="B8466" t="s">
        <v>47</v>
      </c>
      <c r="C8466" t="s">
        <v>12</v>
      </c>
      <c r="D8466" t="s">
        <v>48</v>
      </c>
      <c r="E8466" t="s">
        <v>45</v>
      </c>
      <c r="F8466" t="s">
        <v>38</v>
      </c>
      <c r="G8466" s="5">
        <v>14569.98</v>
      </c>
      <c r="H8466" s="5">
        <f t="shared" si="924"/>
        <v>262.25963999999999</v>
      </c>
      <c r="I8466" s="6">
        <v>1</v>
      </c>
      <c r="J8466" s="6">
        <v>14569.98</v>
      </c>
      <c r="K8466" s="5">
        <f t="shared" si="925"/>
        <v>262.25963999999999</v>
      </c>
      <c r="L8466" s="7">
        <v>2.1800000000000002</v>
      </c>
      <c r="M8466" s="7">
        <v>3697</v>
      </c>
      <c r="N8466" s="3">
        <v>45429</v>
      </c>
      <c r="O8466" s="4" t="str">
        <f t="shared" si="926"/>
        <v>2024-05</v>
      </c>
      <c r="P8466" s="4" t="str">
        <f t="shared" si="927"/>
        <v>05</v>
      </c>
      <c r="Q8466" s="4" t="str">
        <f t="shared" si="928"/>
        <v>May</v>
      </c>
      <c r="R8466" s="30" t="str">
        <f t="shared" si="929"/>
        <v>17</v>
      </c>
      <c r="W8466" t="str">
        <f t="shared" si="930"/>
        <v>ok</v>
      </c>
    </row>
    <row r="8467" spans="1:23" x14ac:dyDescent="0.3">
      <c r="A8467" t="s">
        <v>8509</v>
      </c>
      <c r="B8467" t="s">
        <v>41</v>
      </c>
      <c r="C8467" t="s">
        <v>42</v>
      </c>
      <c r="D8467" t="s">
        <v>43</v>
      </c>
      <c r="E8467" t="s">
        <v>20</v>
      </c>
      <c r="F8467" t="s">
        <v>60</v>
      </c>
      <c r="G8467" s="5">
        <v>16527.650000000001</v>
      </c>
      <c r="H8467" s="5">
        <f t="shared" si="924"/>
        <v>297.49770000000001</v>
      </c>
      <c r="I8467" s="6">
        <v>4</v>
      </c>
      <c r="J8467" s="6">
        <v>66110.600000000006</v>
      </c>
      <c r="K8467" s="5">
        <f t="shared" si="925"/>
        <v>1189.9908</v>
      </c>
      <c r="L8467" s="7">
        <v>3.97</v>
      </c>
      <c r="M8467" s="7">
        <v>1855</v>
      </c>
      <c r="N8467" s="3">
        <v>45626</v>
      </c>
      <c r="O8467" s="4" t="str">
        <f t="shared" si="926"/>
        <v>2024-11</v>
      </c>
      <c r="P8467" s="4" t="str">
        <f t="shared" si="927"/>
        <v>11</v>
      </c>
      <c r="Q8467" s="4" t="str">
        <f t="shared" si="928"/>
        <v>November</v>
      </c>
      <c r="R8467" s="30" t="str">
        <f t="shared" si="929"/>
        <v>30</v>
      </c>
      <c r="W8467" t="str">
        <f t="shared" si="930"/>
        <v>ok</v>
      </c>
    </row>
    <row r="8468" spans="1:23" x14ac:dyDescent="0.3">
      <c r="A8468" t="s">
        <v>8510</v>
      </c>
      <c r="B8468" t="s">
        <v>51</v>
      </c>
      <c r="C8468" t="s">
        <v>29</v>
      </c>
      <c r="D8468" t="s">
        <v>52</v>
      </c>
      <c r="E8468" t="s">
        <v>45</v>
      </c>
      <c r="F8468" t="s">
        <v>31</v>
      </c>
      <c r="G8468" s="5">
        <v>3626.86</v>
      </c>
      <c r="H8468" s="5">
        <f t="shared" si="924"/>
        <v>65.283479999999997</v>
      </c>
      <c r="I8468" s="6">
        <v>1</v>
      </c>
      <c r="J8468" s="6">
        <v>3626.86</v>
      </c>
      <c r="K8468" s="5">
        <f t="shared" si="925"/>
        <v>65.283479999999997</v>
      </c>
      <c r="L8468" s="7">
        <v>1.43</v>
      </c>
      <c r="M8468" s="7">
        <v>285</v>
      </c>
      <c r="N8468" s="3">
        <v>45409</v>
      </c>
      <c r="O8468" s="4" t="str">
        <f t="shared" si="926"/>
        <v>2024-04</v>
      </c>
      <c r="P8468" s="4" t="str">
        <f t="shared" si="927"/>
        <v>04</v>
      </c>
      <c r="Q8468" s="4" t="str">
        <f t="shared" si="928"/>
        <v>April</v>
      </c>
      <c r="R8468" s="30" t="str">
        <f t="shared" si="929"/>
        <v>27</v>
      </c>
      <c r="W8468" t="str">
        <f t="shared" si="930"/>
        <v>ok</v>
      </c>
    </row>
    <row r="8469" spans="1:23" x14ac:dyDescent="0.3">
      <c r="A8469" t="s">
        <v>8511</v>
      </c>
      <c r="B8469" t="s">
        <v>11</v>
      </c>
      <c r="C8469" t="s">
        <v>12</v>
      </c>
      <c r="D8469" t="s">
        <v>13</v>
      </c>
      <c r="E8469" t="s">
        <v>14</v>
      </c>
      <c r="F8469" t="s">
        <v>31</v>
      </c>
      <c r="G8469" s="5">
        <v>14784.64</v>
      </c>
      <c r="H8469" s="5">
        <f t="shared" si="924"/>
        <v>266.12351999999998</v>
      </c>
      <c r="I8469" s="6">
        <v>2</v>
      </c>
      <c r="J8469" s="6">
        <v>29569.279999999999</v>
      </c>
      <c r="K8469" s="5">
        <f t="shared" si="925"/>
        <v>532.24703999999997</v>
      </c>
      <c r="L8469" s="7">
        <v>3.04</v>
      </c>
      <c r="M8469" s="7">
        <v>4288</v>
      </c>
      <c r="N8469" s="3">
        <v>45615</v>
      </c>
      <c r="O8469" s="4" t="str">
        <f t="shared" si="926"/>
        <v>2024-11</v>
      </c>
      <c r="P8469" s="4" t="str">
        <f t="shared" si="927"/>
        <v>11</v>
      </c>
      <c r="Q8469" s="4" t="str">
        <f t="shared" si="928"/>
        <v>November</v>
      </c>
      <c r="R8469" s="30" t="str">
        <f t="shared" si="929"/>
        <v>19</v>
      </c>
      <c r="W8469" t="str">
        <f t="shared" si="930"/>
        <v>ok</v>
      </c>
    </row>
    <row r="8470" spans="1:23" x14ac:dyDescent="0.3">
      <c r="A8470" t="s">
        <v>8512</v>
      </c>
      <c r="B8470" t="s">
        <v>33</v>
      </c>
      <c r="C8470" t="s">
        <v>12</v>
      </c>
      <c r="D8470" t="s">
        <v>34</v>
      </c>
      <c r="E8470" t="s">
        <v>20</v>
      </c>
      <c r="F8470" t="s">
        <v>60</v>
      </c>
      <c r="G8470" s="5">
        <v>2597.5</v>
      </c>
      <c r="H8470" s="5">
        <f t="shared" si="924"/>
        <v>46.754999999999995</v>
      </c>
      <c r="I8470" s="6">
        <v>2</v>
      </c>
      <c r="J8470" s="6">
        <v>5195</v>
      </c>
      <c r="K8470" s="5">
        <f t="shared" si="925"/>
        <v>93.509999999999991</v>
      </c>
      <c r="L8470" s="7">
        <v>3.76</v>
      </c>
      <c r="M8470" s="7">
        <v>4699</v>
      </c>
      <c r="N8470" s="3">
        <v>45652</v>
      </c>
      <c r="O8470" s="4" t="str">
        <f t="shared" si="926"/>
        <v>2024-12</v>
      </c>
      <c r="P8470" s="4" t="str">
        <f t="shared" si="927"/>
        <v>12</v>
      </c>
      <c r="Q8470" s="4" t="str">
        <f t="shared" si="928"/>
        <v>December</v>
      </c>
      <c r="R8470" s="30" t="str">
        <f t="shared" si="929"/>
        <v>26</v>
      </c>
      <c r="W8470" t="str">
        <f t="shared" si="930"/>
        <v>ok</v>
      </c>
    </row>
    <row r="8471" spans="1:23" x14ac:dyDescent="0.3">
      <c r="A8471" t="s">
        <v>8513</v>
      </c>
      <c r="B8471" t="s">
        <v>51</v>
      </c>
      <c r="C8471" t="s">
        <v>29</v>
      </c>
      <c r="D8471" t="s">
        <v>52</v>
      </c>
      <c r="E8471" t="s">
        <v>14</v>
      </c>
      <c r="F8471" t="s">
        <v>26</v>
      </c>
      <c r="G8471" s="5">
        <v>13821.73</v>
      </c>
      <c r="H8471" s="5">
        <f t="shared" si="924"/>
        <v>248.79113999999998</v>
      </c>
      <c r="I8471" s="6">
        <v>2</v>
      </c>
      <c r="J8471" s="6">
        <v>27643.46</v>
      </c>
      <c r="K8471" s="5">
        <f t="shared" si="925"/>
        <v>497.58227999999997</v>
      </c>
      <c r="L8471" s="7">
        <v>4.9400000000000004</v>
      </c>
      <c r="M8471" s="7">
        <v>403</v>
      </c>
      <c r="N8471" s="3">
        <v>45579</v>
      </c>
      <c r="O8471" s="4" t="str">
        <f t="shared" si="926"/>
        <v>2024-10</v>
      </c>
      <c r="P8471" s="4" t="str">
        <f t="shared" si="927"/>
        <v>10</v>
      </c>
      <c r="Q8471" s="4" t="str">
        <f t="shared" si="928"/>
        <v>October</v>
      </c>
      <c r="R8471" s="30" t="str">
        <f t="shared" si="929"/>
        <v>14</v>
      </c>
      <c r="W8471" t="str">
        <f t="shared" si="930"/>
        <v>ok</v>
      </c>
    </row>
    <row r="8472" spans="1:23" x14ac:dyDescent="0.3">
      <c r="A8472" t="s">
        <v>8514</v>
      </c>
      <c r="B8472" t="s">
        <v>17</v>
      </c>
      <c r="C8472" t="s">
        <v>18</v>
      </c>
      <c r="D8472" t="s">
        <v>19</v>
      </c>
      <c r="E8472" t="s">
        <v>20</v>
      </c>
      <c r="F8472" t="s">
        <v>31</v>
      </c>
      <c r="G8472" s="5">
        <v>9269.7999999999993</v>
      </c>
      <c r="H8472" s="5">
        <f t="shared" si="924"/>
        <v>166.85639999999998</v>
      </c>
      <c r="I8472" s="6">
        <v>4</v>
      </c>
      <c r="J8472" s="6">
        <v>37079.199999999997</v>
      </c>
      <c r="K8472" s="5">
        <f t="shared" si="925"/>
        <v>667.42559999999992</v>
      </c>
      <c r="L8472" s="7">
        <v>3.39</v>
      </c>
      <c r="M8472" s="7">
        <v>3959</v>
      </c>
      <c r="N8472" s="3">
        <v>45609</v>
      </c>
      <c r="O8472" s="4" t="str">
        <f t="shared" si="926"/>
        <v>2024-11</v>
      </c>
      <c r="P8472" s="4" t="str">
        <f t="shared" si="927"/>
        <v>11</v>
      </c>
      <c r="Q8472" s="4" t="str">
        <f t="shared" si="928"/>
        <v>November</v>
      </c>
      <c r="R8472" s="30" t="str">
        <f t="shared" si="929"/>
        <v>13</v>
      </c>
      <c r="W8472" t="str">
        <f t="shared" si="930"/>
        <v>ok</v>
      </c>
    </row>
    <row r="8473" spans="1:23" x14ac:dyDescent="0.3">
      <c r="A8473" t="s">
        <v>8515</v>
      </c>
      <c r="B8473" t="s">
        <v>51</v>
      </c>
      <c r="C8473" t="s">
        <v>29</v>
      </c>
      <c r="D8473" t="s">
        <v>52</v>
      </c>
      <c r="E8473" t="s">
        <v>45</v>
      </c>
      <c r="F8473" t="s">
        <v>38</v>
      </c>
      <c r="G8473" s="5">
        <v>1045.03</v>
      </c>
      <c r="H8473" s="5">
        <f t="shared" si="924"/>
        <v>18.81054</v>
      </c>
      <c r="I8473" s="6">
        <v>5</v>
      </c>
      <c r="J8473" s="6">
        <v>5225.1499999999996</v>
      </c>
      <c r="K8473" s="5">
        <f t="shared" si="925"/>
        <v>94.052700000000002</v>
      </c>
      <c r="L8473" s="7">
        <v>1.94</v>
      </c>
      <c r="M8473" s="7">
        <v>2428</v>
      </c>
      <c r="N8473" s="3">
        <v>45360</v>
      </c>
      <c r="O8473" s="4" t="str">
        <f t="shared" si="926"/>
        <v>2024-03</v>
      </c>
      <c r="P8473" s="4" t="str">
        <f t="shared" si="927"/>
        <v>03</v>
      </c>
      <c r="Q8473" s="4" t="str">
        <f t="shared" si="928"/>
        <v>March</v>
      </c>
      <c r="R8473" s="30" t="str">
        <f t="shared" si="929"/>
        <v>09</v>
      </c>
      <c r="W8473" t="str">
        <f t="shared" si="930"/>
        <v>ok</v>
      </c>
    </row>
    <row r="8474" spans="1:23" x14ac:dyDescent="0.3">
      <c r="A8474" t="s">
        <v>8516</v>
      </c>
      <c r="B8474" t="s">
        <v>47</v>
      </c>
      <c r="C8474" t="s">
        <v>12</v>
      </c>
      <c r="D8474" t="s">
        <v>48</v>
      </c>
      <c r="E8474" t="s">
        <v>14</v>
      </c>
      <c r="F8474" t="s">
        <v>21</v>
      </c>
      <c r="G8474" s="5">
        <v>399.48</v>
      </c>
      <c r="H8474" s="5">
        <f t="shared" si="924"/>
        <v>7.1906400000000001</v>
      </c>
      <c r="I8474" s="6">
        <v>3</v>
      </c>
      <c r="J8474" s="6">
        <v>1198.44</v>
      </c>
      <c r="K8474" s="5">
        <f t="shared" si="925"/>
        <v>21.571919999999999</v>
      </c>
      <c r="L8474" s="7">
        <v>3.85</v>
      </c>
      <c r="M8474" s="7">
        <v>1011</v>
      </c>
      <c r="N8474" s="3">
        <v>45540</v>
      </c>
      <c r="O8474" s="4" t="str">
        <f t="shared" si="926"/>
        <v>2024-09</v>
      </c>
      <c r="P8474" s="4" t="str">
        <f t="shared" si="927"/>
        <v>09</v>
      </c>
      <c r="Q8474" s="4" t="str">
        <f t="shared" si="928"/>
        <v>September</v>
      </c>
      <c r="R8474" s="30" t="str">
        <f t="shared" si="929"/>
        <v>05</v>
      </c>
      <c r="W8474" t="str">
        <f t="shared" si="930"/>
        <v>ok</v>
      </c>
    </row>
    <row r="8475" spans="1:23" x14ac:dyDescent="0.3">
      <c r="A8475" t="s">
        <v>8517</v>
      </c>
      <c r="B8475" t="s">
        <v>36</v>
      </c>
      <c r="C8475" t="s">
        <v>18</v>
      </c>
      <c r="D8475" t="s">
        <v>37</v>
      </c>
      <c r="E8475" t="s">
        <v>45</v>
      </c>
      <c r="F8475" t="s">
        <v>60</v>
      </c>
      <c r="G8475" s="5">
        <v>1659.34</v>
      </c>
      <c r="H8475" s="5">
        <f t="shared" si="924"/>
        <v>29.868119999999998</v>
      </c>
      <c r="I8475" s="6">
        <v>2</v>
      </c>
      <c r="J8475" s="6">
        <v>3318.68</v>
      </c>
      <c r="K8475" s="5">
        <f t="shared" si="925"/>
        <v>59.736239999999995</v>
      </c>
      <c r="L8475" s="7">
        <v>1.67</v>
      </c>
      <c r="M8475" s="7">
        <v>2018</v>
      </c>
      <c r="N8475" s="3">
        <v>45628</v>
      </c>
      <c r="O8475" s="4" t="str">
        <f t="shared" si="926"/>
        <v>2024-12</v>
      </c>
      <c r="P8475" s="4" t="str">
        <f t="shared" si="927"/>
        <v>12</v>
      </c>
      <c r="Q8475" s="4" t="str">
        <f t="shared" si="928"/>
        <v>December</v>
      </c>
      <c r="R8475" s="30" t="str">
        <f t="shared" si="929"/>
        <v>02</v>
      </c>
      <c r="W8475" t="str">
        <f t="shared" si="930"/>
        <v>ok</v>
      </c>
    </row>
    <row r="8476" spans="1:23" x14ac:dyDescent="0.3">
      <c r="A8476" t="s">
        <v>8518</v>
      </c>
      <c r="B8476" t="s">
        <v>36</v>
      </c>
      <c r="C8476" t="s">
        <v>18</v>
      </c>
      <c r="D8476" t="s">
        <v>37</v>
      </c>
      <c r="E8476" t="s">
        <v>20</v>
      </c>
      <c r="F8476" t="s">
        <v>15</v>
      </c>
      <c r="G8476" s="5">
        <v>5696.49</v>
      </c>
      <c r="H8476" s="5">
        <f t="shared" si="924"/>
        <v>102.53681999999999</v>
      </c>
      <c r="I8476" s="6">
        <v>3</v>
      </c>
      <c r="J8476" s="6">
        <v>17089.47</v>
      </c>
      <c r="K8476" s="5">
        <f t="shared" si="925"/>
        <v>307.61045999999999</v>
      </c>
      <c r="L8476" s="7">
        <v>3.32</v>
      </c>
      <c r="M8476" s="7">
        <v>2811</v>
      </c>
      <c r="N8476" s="3">
        <v>45617</v>
      </c>
      <c r="O8476" s="4" t="str">
        <f t="shared" si="926"/>
        <v>2024-11</v>
      </c>
      <c r="P8476" s="4" t="str">
        <f t="shared" si="927"/>
        <v>11</v>
      </c>
      <c r="Q8476" s="4" t="str">
        <f t="shared" si="928"/>
        <v>November</v>
      </c>
      <c r="R8476" s="30" t="str">
        <f t="shared" si="929"/>
        <v>21</v>
      </c>
      <c r="W8476" t="str">
        <f t="shared" si="930"/>
        <v>ok</v>
      </c>
    </row>
    <row r="8477" spans="1:23" x14ac:dyDescent="0.3">
      <c r="A8477" t="s">
        <v>8519</v>
      </c>
      <c r="B8477" t="s">
        <v>47</v>
      </c>
      <c r="C8477" t="s">
        <v>12</v>
      </c>
      <c r="D8477" t="s">
        <v>48</v>
      </c>
      <c r="E8477" t="s">
        <v>20</v>
      </c>
      <c r="F8477" t="s">
        <v>26</v>
      </c>
      <c r="G8477" s="5">
        <v>1634.86</v>
      </c>
      <c r="H8477" s="5">
        <f t="shared" si="924"/>
        <v>29.427479999999996</v>
      </c>
      <c r="I8477" s="6">
        <v>3</v>
      </c>
      <c r="J8477" s="6">
        <v>4904.58</v>
      </c>
      <c r="K8477" s="5">
        <f t="shared" si="925"/>
        <v>88.28243999999998</v>
      </c>
      <c r="L8477" s="7">
        <v>4.5199999999999996</v>
      </c>
      <c r="M8477" s="7">
        <v>3499</v>
      </c>
      <c r="N8477" s="3">
        <v>45610</v>
      </c>
      <c r="O8477" s="4" t="str">
        <f t="shared" si="926"/>
        <v>2024-11</v>
      </c>
      <c r="P8477" s="4" t="str">
        <f t="shared" si="927"/>
        <v>11</v>
      </c>
      <c r="Q8477" s="4" t="str">
        <f t="shared" si="928"/>
        <v>November</v>
      </c>
      <c r="R8477" s="30" t="str">
        <f t="shared" si="929"/>
        <v>14</v>
      </c>
      <c r="W8477" t="str">
        <f t="shared" si="930"/>
        <v>ok</v>
      </c>
    </row>
    <row r="8478" spans="1:23" x14ac:dyDescent="0.3">
      <c r="A8478" t="s">
        <v>8520</v>
      </c>
      <c r="B8478" t="s">
        <v>11</v>
      </c>
      <c r="C8478" t="s">
        <v>12</v>
      </c>
      <c r="D8478" t="s">
        <v>13</v>
      </c>
      <c r="E8478" t="s">
        <v>20</v>
      </c>
      <c r="F8478" t="s">
        <v>21</v>
      </c>
      <c r="G8478" s="5">
        <v>1472.2</v>
      </c>
      <c r="H8478" s="5">
        <f t="shared" si="924"/>
        <v>26.499599999999997</v>
      </c>
      <c r="I8478" s="6">
        <v>4</v>
      </c>
      <c r="J8478" s="6">
        <v>5888.8</v>
      </c>
      <c r="K8478" s="5">
        <f t="shared" si="925"/>
        <v>105.99839999999999</v>
      </c>
      <c r="L8478" s="7">
        <v>2.5299999999999998</v>
      </c>
      <c r="M8478" s="7">
        <v>1795</v>
      </c>
      <c r="N8478" s="3">
        <v>45468</v>
      </c>
      <c r="O8478" s="4" t="str">
        <f t="shared" si="926"/>
        <v>2024-06</v>
      </c>
      <c r="P8478" s="4" t="str">
        <f t="shared" si="927"/>
        <v>06</v>
      </c>
      <c r="Q8478" s="4" t="str">
        <f t="shared" si="928"/>
        <v>June</v>
      </c>
      <c r="R8478" s="30" t="str">
        <f t="shared" si="929"/>
        <v>25</v>
      </c>
      <c r="W8478" t="str">
        <f t="shared" si="930"/>
        <v>ok</v>
      </c>
    </row>
    <row r="8479" spans="1:23" x14ac:dyDescent="0.3">
      <c r="A8479" t="s">
        <v>8521</v>
      </c>
      <c r="B8479" t="s">
        <v>36</v>
      </c>
      <c r="C8479" t="s">
        <v>18</v>
      </c>
      <c r="D8479" t="s">
        <v>37</v>
      </c>
      <c r="E8479" t="s">
        <v>14</v>
      </c>
      <c r="F8479" t="s">
        <v>38</v>
      </c>
      <c r="G8479" s="5">
        <v>15737.22</v>
      </c>
      <c r="H8479" s="5">
        <f t="shared" si="924"/>
        <v>283.26995999999997</v>
      </c>
      <c r="I8479" s="6">
        <v>4</v>
      </c>
      <c r="J8479" s="6">
        <v>62948.88</v>
      </c>
      <c r="K8479" s="5">
        <f t="shared" si="925"/>
        <v>1133.0798399999999</v>
      </c>
      <c r="L8479" s="7">
        <v>2.4700000000000002</v>
      </c>
      <c r="M8479" s="7">
        <v>4213</v>
      </c>
      <c r="N8479" s="3">
        <v>45432</v>
      </c>
      <c r="O8479" s="4" t="str">
        <f t="shared" si="926"/>
        <v>2024-05</v>
      </c>
      <c r="P8479" s="4" t="str">
        <f t="shared" si="927"/>
        <v>05</v>
      </c>
      <c r="Q8479" s="4" t="str">
        <f t="shared" si="928"/>
        <v>May</v>
      </c>
      <c r="R8479" s="30" t="str">
        <f t="shared" si="929"/>
        <v>20</v>
      </c>
      <c r="W8479" t="str">
        <f t="shared" si="930"/>
        <v>ok</v>
      </c>
    </row>
    <row r="8480" spans="1:23" x14ac:dyDescent="0.3">
      <c r="A8480" t="s">
        <v>8522</v>
      </c>
      <c r="B8480" t="s">
        <v>17</v>
      </c>
      <c r="C8480" t="s">
        <v>18</v>
      </c>
      <c r="D8480" t="s">
        <v>19</v>
      </c>
      <c r="E8480" t="s">
        <v>45</v>
      </c>
      <c r="F8480" t="s">
        <v>21</v>
      </c>
      <c r="G8480" s="5">
        <v>16866.05</v>
      </c>
      <c r="H8480" s="5">
        <f t="shared" si="924"/>
        <v>303.58889999999997</v>
      </c>
      <c r="I8480" s="6">
        <v>1</v>
      </c>
      <c r="J8480" s="6">
        <v>16866.05</v>
      </c>
      <c r="K8480" s="5">
        <f t="shared" si="925"/>
        <v>303.58889999999997</v>
      </c>
      <c r="L8480" s="7">
        <v>3.27</v>
      </c>
      <c r="M8480" s="7">
        <v>4708</v>
      </c>
      <c r="N8480" s="3">
        <v>45589</v>
      </c>
      <c r="O8480" s="4" t="str">
        <f t="shared" si="926"/>
        <v>2024-10</v>
      </c>
      <c r="P8480" s="4" t="str">
        <f t="shared" si="927"/>
        <v>10</v>
      </c>
      <c r="Q8480" s="4" t="str">
        <f t="shared" si="928"/>
        <v>October</v>
      </c>
      <c r="R8480" s="30" t="str">
        <f t="shared" si="929"/>
        <v>24</v>
      </c>
      <c r="W8480" t="str">
        <f t="shared" si="930"/>
        <v>ok</v>
      </c>
    </row>
    <row r="8481" spans="1:23" x14ac:dyDescent="0.3">
      <c r="A8481" t="s">
        <v>8523</v>
      </c>
      <c r="B8481" t="s">
        <v>51</v>
      </c>
      <c r="C8481" t="s">
        <v>29</v>
      </c>
      <c r="D8481" t="s">
        <v>52</v>
      </c>
      <c r="E8481" t="s">
        <v>14</v>
      </c>
      <c r="F8481" t="s">
        <v>15</v>
      </c>
      <c r="G8481" s="5">
        <v>19473.09</v>
      </c>
      <c r="H8481" s="5">
        <f t="shared" si="924"/>
        <v>350.51561999999996</v>
      </c>
      <c r="I8481" s="6">
        <v>4</v>
      </c>
      <c r="J8481" s="6">
        <v>77892.36</v>
      </c>
      <c r="K8481" s="5">
        <f t="shared" si="925"/>
        <v>1402.0624799999998</v>
      </c>
      <c r="L8481" s="7">
        <v>2.89</v>
      </c>
      <c r="M8481" s="7">
        <v>2163</v>
      </c>
      <c r="N8481" s="3">
        <v>45430</v>
      </c>
      <c r="O8481" s="4" t="str">
        <f t="shared" si="926"/>
        <v>2024-05</v>
      </c>
      <c r="P8481" s="4" t="str">
        <f t="shared" si="927"/>
        <v>05</v>
      </c>
      <c r="Q8481" s="4" t="str">
        <f t="shared" si="928"/>
        <v>May</v>
      </c>
      <c r="R8481" s="30" t="str">
        <f t="shared" si="929"/>
        <v>18</v>
      </c>
      <c r="W8481" t="str">
        <f t="shared" si="930"/>
        <v>ok</v>
      </c>
    </row>
    <row r="8482" spans="1:23" x14ac:dyDescent="0.3">
      <c r="A8482" t="s">
        <v>8524</v>
      </c>
      <c r="B8482" t="s">
        <v>63</v>
      </c>
      <c r="C8482" t="s">
        <v>18</v>
      </c>
      <c r="D8482" t="s">
        <v>64</v>
      </c>
      <c r="E8482" t="s">
        <v>14</v>
      </c>
      <c r="F8482" t="s">
        <v>21</v>
      </c>
      <c r="G8482" s="5">
        <v>10021.17</v>
      </c>
      <c r="H8482" s="5">
        <f t="shared" si="924"/>
        <v>180.38105999999999</v>
      </c>
      <c r="I8482" s="6">
        <v>1</v>
      </c>
      <c r="J8482" s="6">
        <v>10021.17</v>
      </c>
      <c r="K8482" s="5">
        <f t="shared" si="925"/>
        <v>180.38105999999999</v>
      </c>
      <c r="L8482" s="7">
        <v>3.93</v>
      </c>
      <c r="M8482" s="7">
        <v>3717</v>
      </c>
      <c r="N8482" s="3">
        <v>45324</v>
      </c>
      <c r="O8482" s="4" t="str">
        <f t="shared" si="926"/>
        <v>2024-02</v>
      </c>
      <c r="P8482" s="4" t="str">
        <f t="shared" si="927"/>
        <v>02</v>
      </c>
      <c r="Q8482" s="4" t="str">
        <f t="shared" si="928"/>
        <v>February</v>
      </c>
      <c r="R8482" s="30" t="str">
        <f t="shared" si="929"/>
        <v>02</v>
      </c>
      <c r="W8482" t="str">
        <f t="shared" si="930"/>
        <v>ok</v>
      </c>
    </row>
    <row r="8483" spans="1:23" x14ac:dyDescent="0.3">
      <c r="A8483" t="s">
        <v>8525</v>
      </c>
      <c r="B8483" t="s">
        <v>33</v>
      </c>
      <c r="C8483" t="s">
        <v>12</v>
      </c>
      <c r="D8483" t="s">
        <v>34</v>
      </c>
      <c r="E8483" t="s">
        <v>45</v>
      </c>
      <c r="F8483" t="s">
        <v>15</v>
      </c>
      <c r="G8483" s="5">
        <v>8955</v>
      </c>
      <c r="H8483" s="5">
        <f t="shared" si="924"/>
        <v>161.19</v>
      </c>
      <c r="I8483" s="6">
        <v>5</v>
      </c>
      <c r="J8483" s="6">
        <v>44775</v>
      </c>
      <c r="K8483" s="5">
        <f t="shared" si="925"/>
        <v>805.95</v>
      </c>
      <c r="L8483" s="7">
        <v>4.7300000000000004</v>
      </c>
      <c r="M8483" s="7">
        <v>4660</v>
      </c>
      <c r="N8483" s="3">
        <v>45585</v>
      </c>
      <c r="O8483" s="4" t="str">
        <f t="shared" si="926"/>
        <v>2024-10</v>
      </c>
      <c r="P8483" s="4" t="str">
        <f t="shared" si="927"/>
        <v>10</v>
      </c>
      <c r="Q8483" s="4" t="str">
        <f t="shared" si="928"/>
        <v>October</v>
      </c>
      <c r="R8483" s="30" t="str">
        <f t="shared" si="929"/>
        <v>20</v>
      </c>
      <c r="W8483" t="str">
        <f t="shared" si="930"/>
        <v>ok</v>
      </c>
    </row>
    <row r="8484" spans="1:23" x14ac:dyDescent="0.3">
      <c r="A8484" t="s">
        <v>8526</v>
      </c>
      <c r="B8484" t="s">
        <v>11</v>
      </c>
      <c r="C8484" t="s">
        <v>12</v>
      </c>
      <c r="D8484" t="s">
        <v>13</v>
      </c>
      <c r="E8484" t="s">
        <v>14</v>
      </c>
      <c r="F8484" t="s">
        <v>15</v>
      </c>
      <c r="G8484" s="5">
        <v>2725.29</v>
      </c>
      <c r="H8484" s="5">
        <f t="shared" si="924"/>
        <v>49.055219999999998</v>
      </c>
      <c r="I8484" s="6">
        <v>5</v>
      </c>
      <c r="J8484" s="6">
        <v>13626.45</v>
      </c>
      <c r="K8484" s="5">
        <f t="shared" si="925"/>
        <v>245.27609999999999</v>
      </c>
      <c r="L8484" s="7">
        <v>2.64</v>
      </c>
      <c r="M8484" s="7">
        <v>102</v>
      </c>
      <c r="N8484" s="3">
        <v>45447</v>
      </c>
      <c r="O8484" s="4" t="str">
        <f t="shared" si="926"/>
        <v>2024-06</v>
      </c>
      <c r="P8484" s="4" t="str">
        <f t="shared" si="927"/>
        <v>06</v>
      </c>
      <c r="Q8484" s="4" t="str">
        <f t="shared" si="928"/>
        <v>June</v>
      </c>
      <c r="R8484" s="30" t="str">
        <f t="shared" si="929"/>
        <v>04</v>
      </c>
      <c r="W8484" t="str">
        <f t="shared" si="930"/>
        <v>ok</v>
      </c>
    </row>
    <row r="8485" spans="1:23" x14ac:dyDescent="0.3">
      <c r="A8485" t="s">
        <v>8527</v>
      </c>
      <c r="B8485" t="s">
        <v>23</v>
      </c>
      <c r="C8485" t="s">
        <v>24</v>
      </c>
      <c r="D8485" t="s">
        <v>25</v>
      </c>
      <c r="E8485" t="s">
        <v>14</v>
      </c>
      <c r="F8485" t="s">
        <v>21</v>
      </c>
      <c r="G8485" s="5">
        <v>16784.59</v>
      </c>
      <c r="H8485" s="5">
        <f t="shared" si="924"/>
        <v>302.12261999999998</v>
      </c>
      <c r="I8485" s="6">
        <v>5</v>
      </c>
      <c r="J8485" s="6">
        <v>83922.95</v>
      </c>
      <c r="K8485" s="5">
        <f t="shared" si="925"/>
        <v>1510.6131</v>
      </c>
      <c r="L8485" s="7">
        <v>1.48</v>
      </c>
      <c r="M8485" s="7">
        <v>1615</v>
      </c>
      <c r="N8485" s="3">
        <v>45534</v>
      </c>
      <c r="O8485" s="4" t="str">
        <f t="shared" si="926"/>
        <v>2024-08</v>
      </c>
      <c r="P8485" s="4" t="str">
        <f t="shared" si="927"/>
        <v>08</v>
      </c>
      <c r="Q8485" s="4" t="str">
        <f t="shared" si="928"/>
        <v>August</v>
      </c>
      <c r="R8485" s="30" t="str">
        <f t="shared" si="929"/>
        <v>30</v>
      </c>
      <c r="W8485" t="str">
        <f t="shared" si="930"/>
        <v>ok</v>
      </c>
    </row>
    <row r="8486" spans="1:23" x14ac:dyDescent="0.3">
      <c r="A8486" t="s">
        <v>8528</v>
      </c>
      <c r="B8486" t="s">
        <v>11</v>
      </c>
      <c r="C8486" t="s">
        <v>12</v>
      </c>
      <c r="D8486" t="s">
        <v>13</v>
      </c>
      <c r="E8486" t="s">
        <v>20</v>
      </c>
      <c r="F8486" t="s">
        <v>38</v>
      </c>
      <c r="G8486" s="5">
        <v>11930.25</v>
      </c>
      <c r="H8486" s="5">
        <f t="shared" si="924"/>
        <v>214.74449999999999</v>
      </c>
      <c r="I8486" s="6">
        <v>2</v>
      </c>
      <c r="J8486" s="6">
        <v>23860.5</v>
      </c>
      <c r="K8486" s="5">
        <f t="shared" si="925"/>
        <v>429.48899999999998</v>
      </c>
      <c r="L8486" s="7">
        <v>3.43</v>
      </c>
      <c r="M8486" s="7">
        <v>816</v>
      </c>
      <c r="N8486" s="3">
        <v>45602</v>
      </c>
      <c r="O8486" s="4" t="str">
        <f t="shared" si="926"/>
        <v>2024-11</v>
      </c>
      <c r="P8486" s="4" t="str">
        <f t="shared" si="927"/>
        <v>11</v>
      </c>
      <c r="Q8486" s="4" t="str">
        <f t="shared" si="928"/>
        <v>November</v>
      </c>
      <c r="R8486" s="30" t="str">
        <f t="shared" si="929"/>
        <v>06</v>
      </c>
      <c r="W8486" t="str">
        <f t="shared" si="930"/>
        <v>ok</v>
      </c>
    </row>
    <row r="8487" spans="1:23" x14ac:dyDescent="0.3">
      <c r="A8487" t="s">
        <v>8529</v>
      </c>
      <c r="B8487" t="s">
        <v>28</v>
      </c>
      <c r="C8487" t="s">
        <v>29</v>
      </c>
      <c r="D8487" t="s">
        <v>30</v>
      </c>
      <c r="E8487" t="s">
        <v>14</v>
      </c>
      <c r="F8487" t="s">
        <v>31</v>
      </c>
      <c r="G8487" s="5">
        <v>3414.85</v>
      </c>
      <c r="H8487" s="5">
        <f t="shared" si="924"/>
        <v>61.467299999999994</v>
      </c>
      <c r="I8487" s="6">
        <v>2</v>
      </c>
      <c r="J8487" s="6">
        <v>6829.7</v>
      </c>
      <c r="K8487" s="5">
        <f t="shared" si="925"/>
        <v>122.93459999999999</v>
      </c>
      <c r="L8487" s="7">
        <v>3.83</v>
      </c>
      <c r="M8487" s="7">
        <v>3428</v>
      </c>
      <c r="N8487" s="3">
        <v>45294</v>
      </c>
      <c r="O8487" s="4" t="str">
        <f t="shared" si="926"/>
        <v>2024-01</v>
      </c>
      <c r="P8487" s="4" t="str">
        <f t="shared" si="927"/>
        <v>01</v>
      </c>
      <c r="Q8487" s="4" t="str">
        <f t="shared" si="928"/>
        <v>January</v>
      </c>
      <c r="R8487" s="30" t="str">
        <f t="shared" si="929"/>
        <v>03</v>
      </c>
      <c r="W8487" t="str">
        <f t="shared" si="930"/>
        <v>ok</v>
      </c>
    </row>
    <row r="8488" spans="1:23" x14ac:dyDescent="0.3">
      <c r="A8488" t="s">
        <v>8530</v>
      </c>
      <c r="B8488" t="s">
        <v>23</v>
      </c>
      <c r="C8488" t="s">
        <v>24</v>
      </c>
      <c r="D8488" t="s">
        <v>25</v>
      </c>
      <c r="E8488" t="s">
        <v>14</v>
      </c>
      <c r="F8488" t="s">
        <v>21</v>
      </c>
      <c r="G8488" s="5">
        <v>14819.55</v>
      </c>
      <c r="H8488" s="5">
        <f t="shared" si="924"/>
        <v>266.75189999999998</v>
      </c>
      <c r="I8488" s="6">
        <v>3</v>
      </c>
      <c r="J8488" s="6">
        <v>44458.65</v>
      </c>
      <c r="K8488" s="5">
        <f t="shared" si="925"/>
        <v>800.25569999999993</v>
      </c>
      <c r="L8488" s="7">
        <v>2.62</v>
      </c>
      <c r="M8488" s="7">
        <v>1844</v>
      </c>
      <c r="N8488" s="3">
        <v>45529</v>
      </c>
      <c r="O8488" s="4" t="str">
        <f t="shared" si="926"/>
        <v>2024-08</v>
      </c>
      <c r="P8488" s="4" t="str">
        <f t="shared" si="927"/>
        <v>08</v>
      </c>
      <c r="Q8488" s="4" t="str">
        <f t="shared" si="928"/>
        <v>August</v>
      </c>
      <c r="R8488" s="30" t="str">
        <f t="shared" si="929"/>
        <v>25</v>
      </c>
      <c r="W8488" t="str">
        <f t="shared" si="930"/>
        <v>ok</v>
      </c>
    </row>
    <row r="8489" spans="1:23" x14ac:dyDescent="0.3">
      <c r="A8489" t="s">
        <v>8531</v>
      </c>
      <c r="B8489" t="s">
        <v>36</v>
      </c>
      <c r="C8489" t="s">
        <v>18</v>
      </c>
      <c r="D8489" t="s">
        <v>37</v>
      </c>
      <c r="E8489" t="s">
        <v>20</v>
      </c>
      <c r="F8489" t="s">
        <v>15</v>
      </c>
      <c r="G8489" s="5">
        <v>4766.42</v>
      </c>
      <c r="H8489" s="5">
        <f t="shared" si="924"/>
        <v>85.795559999999995</v>
      </c>
      <c r="I8489" s="6">
        <v>5</v>
      </c>
      <c r="J8489" s="6">
        <v>23832.1</v>
      </c>
      <c r="K8489" s="5">
        <f t="shared" si="925"/>
        <v>428.9778</v>
      </c>
      <c r="L8489" s="7">
        <v>1.1000000000000001</v>
      </c>
      <c r="M8489" s="7">
        <v>3305</v>
      </c>
      <c r="N8489" s="3">
        <v>45571</v>
      </c>
      <c r="O8489" s="4" t="str">
        <f t="shared" si="926"/>
        <v>2024-10</v>
      </c>
      <c r="P8489" s="4" t="str">
        <f t="shared" si="927"/>
        <v>10</v>
      </c>
      <c r="Q8489" s="4" t="str">
        <f t="shared" si="928"/>
        <v>October</v>
      </c>
      <c r="R8489" s="30" t="str">
        <f t="shared" si="929"/>
        <v>06</v>
      </c>
      <c r="W8489" t="str">
        <f t="shared" si="930"/>
        <v>ok</v>
      </c>
    </row>
    <row r="8490" spans="1:23" x14ac:dyDescent="0.3">
      <c r="A8490" t="s">
        <v>8532</v>
      </c>
      <c r="B8490" t="s">
        <v>33</v>
      </c>
      <c r="C8490" t="s">
        <v>12</v>
      </c>
      <c r="D8490" t="s">
        <v>34</v>
      </c>
      <c r="E8490" t="s">
        <v>45</v>
      </c>
      <c r="F8490" t="s">
        <v>15</v>
      </c>
      <c r="G8490" s="5">
        <v>19184.09</v>
      </c>
      <c r="H8490" s="5">
        <f t="shared" si="924"/>
        <v>345.31361999999996</v>
      </c>
      <c r="I8490" s="6">
        <v>3</v>
      </c>
      <c r="J8490" s="6">
        <v>57552.27</v>
      </c>
      <c r="K8490" s="5">
        <f t="shared" si="925"/>
        <v>1035.9408599999999</v>
      </c>
      <c r="L8490" s="7">
        <v>2.23</v>
      </c>
      <c r="M8490" s="7">
        <v>3538</v>
      </c>
      <c r="N8490" s="3">
        <v>45312</v>
      </c>
      <c r="O8490" s="4" t="str">
        <f t="shared" si="926"/>
        <v>2024-01</v>
      </c>
      <c r="P8490" s="4" t="str">
        <f t="shared" si="927"/>
        <v>01</v>
      </c>
      <c r="Q8490" s="4" t="str">
        <f t="shared" si="928"/>
        <v>January</v>
      </c>
      <c r="R8490" s="30" t="str">
        <f t="shared" si="929"/>
        <v>21</v>
      </c>
      <c r="W8490" t="str">
        <f t="shared" si="930"/>
        <v>ok</v>
      </c>
    </row>
    <row r="8491" spans="1:23" x14ac:dyDescent="0.3">
      <c r="A8491" t="s">
        <v>8533</v>
      </c>
      <c r="B8491" t="s">
        <v>17</v>
      </c>
      <c r="C8491" t="s">
        <v>18</v>
      </c>
      <c r="D8491" t="s">
        <v>19</v>
      </c>
      <c r="E8491" t="s">
        <v>20</v>
      </c>
      <c r="F8491" t="s">
        <v>15</v>
      </c>
      <c r="G8491" s="5">
        <v>14337.01</v>
      </c>
      <c r="H8491" s="5">
        <f t="shared" si="924"/>
        <v>258.06617999999997</v>
      </c>
      <c r="I8491" s="6">
        <v>1</v>
      </c>
      <c r="J8491" s="6">
        <v>14337.01</v>
      </c>
      <c r="K8491" s="5">
        <f t="shared" si="925"/>
        <v>258.06617999999997</v>
      </c>
      <c r="L8491" s="7">
        <v>4.57</v>
      </c>
      <c r="M8491" s="7">
        <v>1241</v>
      </c>
      <c r="N8491" s="3">
        <v>45494</v>
      </c>
      <c r="O8491" s="4" t="str">
        <f t="shared" si="926"/>
        <v>2024-07</v>
      </c>
      <c r="P8491" s="4" t="str">
        <f t="shared" si="927"/>
        <v>07</v>
      </c>
      <c r="Q8491" s="4" t="str">
        <f t="shared" si="928"/>
        <v>July</v>
      </c>
      <c r="R8491" s="30" t="str">
        <f t="shared" si="929"/>
        <v>21</v>
      </c>
      <c r="W8491" t="str">
        <f t="shared" si="930"/>
        <v>ok</v>
      </c>
    </row>
    <row r="8492" spans="1:23" x14ac:dyDescent="0.3">
      <c r="A8492" t="s">
        <v>8534</v>
      </c>
      <c r="B8492" t="s">
        <v>41</v>
      </c>
      <c r="C8492" t="s">
        <v>42</v>
      </c>
      <c r="D8492" t="s">
        <v>43</v>
      </c>
      <c r="E8492" t="s">
        <v>14</v>
      </c>
      <c r="F8492" t="s">
        <v>15</v>
      </c>
      <c r="G8492" s="5">
        <v>19467.72</v>
      </c>
      <c r="H8492" s="5">
        <f t="shared" si="924"/>
        <v>350.41895999999997</v>
      </c>
      <c r="I8492" s="6">
        <v>2</v>
      </c>
      <c r="J8492" s="6">
        <v>38935.440000000002</v>
      </c>
      <c r="K8492" s="5">
        <f t="shared" si="925"/>
        <v>700.83791999999994</v>
      </c>
      <c r="L8492" s="7">
        <v>4.53</v>
      </c>
      <c r="M8492" s="7">
        <v>4592</v>
      </c>
      <c r="N8492" s="3">
        <v>45321</v>
      </c>
      <c r="O8492" s="4" t="str">
        <f t="shared" si="926"/>
        <v>2024-01</v>
      </c>
      <c r="P8492" s="4" t="str">
        <f t="shared" si="927"/>
        <v>01</v>
      </c>
      <c r="Q8492" s="4" t="str">
        <f t="shared" si="928"/>
        <v>January</v>
      </c>
      <c r="R8492" s="30" t="str">
        <f t="shared" si="929"/>
        <v>30</v>
      </c>
      <c r="W8492" t="str">
        <f t="shared" si="930"/>
        <v>ok</v>
      </c>
    </row>
    <row r="8493" spans="1:23" x14ac:dyDescent="0.3">
      <c r="A8493" t="s">
        <v>8535</v>
      </c>
      <c r="B8493" t="s">
        <v>28</v>
      </c>
      <c r="C8493" t="s">
        <v>29</v>
      </c>
      <c r="D8493" t="s">
        <v>30</v>
      </c>
      <c r="E8493" t="s">
        <v>20</v>
      </c>
      <c r="F8493" t="s">
        <v>31</v>
      </c>
      <c r="G8493" s="5">
        <v>15136.52</v>
      </c>
      <c r="H8493" s="5">
        <f t="shared" si="924"/>
        <v>272.45735999999999</v>
      </c>
      <c r="I8493" s="6">
        <v>1</v>
      </c>
      <c r="J8493" s="6">
        <v>15136.52</v>
      </c>
      <c r="K8493" s="5">
        <f t="shared" si="925"/>
        <v>272.45735999999999</v>
      </c>
      <c r="L8493" s="7">
        <v>1.47</v>
      </c>
      <c r="M8493" s="7">
        <v>4168</v>
      </c>
      <c r="N8493" s="3">
        <v>45590</v>
      </c>
      <c r="O8493" s="4" t="str">
        <f t="shared" si="926"/>
        <v>2024-10</v>
      </c>
      <c r="P8493" s="4" t="str">
        <f t="shared" si="927"/>
        <v>10</v>
      </c>
      <c r="Q8493" s="4" t="str">
        <f t="shared" si="928"/>
        <v>October</v>
      </c>
      <c r="R8493" s="30" t="str">
        <f t="shared" si="929"/>
        <v>25</v>
      </c>
      <c r="W8493" t="str">
        <f t="shared" si="930"/>
        <v>ok</v>
      </c>
    </row>
    <row r="8494" spans="1:23" x14ac:dyDescent="0.3">
      <c r="A8494" t="s">
        <v>8536</v>
      </c>
      <c r="B8494" t="s">
        <v>51</v>
      </c>
      <c r="C8494" t="s">
        <v>29</v>
      </c>
      <c r="D8494" t="s">
        <v>52</v>
      </c>
      <c r="E8494" t="s">
        <v>20</v>
      </c>
      <c r="F8494" t="s">
        <v>38</v>
      </c>
      <c r="G8494" s="5">
        <v>7021.94</v>
      </c>
      <c r="H8494" s="5">
        <f t="shared" si="924"/>
        <v>126.39491999999998</v>
      </c>
      <c r="I8494" s="6">
        <v>4</v>
      </c>
      <c r="J8494" s="6">
        <v>28087.759999999998</v>
      </c>
      <c r="K8494" s="5">
        <f t="shared" si="925"/>
        <v>505.57967999999994</v>
      </c>
      <c r="L8494" s="7">
        <v>2.21</v>
      </c>
      <c r="M8494" s="7">
        <v>866</v>
      </c>
      <c r="N8494" s="3">
        <v>45437</v>
      </c>
      <c r="O8494" s="4" t="str">
        <f t="shared" si="926"/>
        <v>2024-05</v>
      </c>
      <c r="P8494" s="4" t="str">
        <f t="shared" si="927"/>
        <v>05</v>
      </c>
      <c r="Q8494" s="4" t="str">
        <f t="shared" si="928"/>
        <v>May</v>
      </c>
      <c r="R8494" s="30" t="str">
        <f t="shared" si="929"/>
        <v>25</v>
      </c>
      <c r="W8494" t="str">
        <f t="shared" si="930"/>
        <v>ok</v>
      </c>
    </row>
    <row r="8495" spans="1:23" x14ac:dyDescent="0.3">
      <c r="A8495" t="s">
        <v>8537</v>
      </c>
      <c r="B8495" t="s">
        <v>47</v>
      </c>
      <c r="C8495" t="s">
        <v>12</v>
      </c>
      <c r="D8495" t="s">
        <v>48</v>
      </c>
      <c r="E8495" t="s">
        <v>45</v>
      </c>
      <c r="F8495" t="s">
        <v>31</v>
      </c>
      <c r="G8495" s="5">
        <v>12328</v>
      </c>
      <c r="H8495" s="5">
        <f t="shared" si="924"/>
        <v>221.904</v>
      </c>
      <c r="I8495" s="6">
        <v>5</v>
      </c>
      <c r="J8495" s="6">
        <v>61640</v>
      </c>
      <c r="K8495" s="5">
        <f t="shared" si="925"/>
        <v>1109.52</v>
      </c>
      <c r="L8495" s="7">
        <v>3.34</v>
      </c>
      <c r="M8495" s="7">
        <v>4634</v>
      </c>
      <c r="N8495" s="3">
        <v>45594</v>
      </c>
      <c r="O8495" s="4" t="str">
        <f t="shared" si="926"/>
        <v>2024-10</v>
      </c>
      <c r="P8495" s="4" t="str">
        <f t="shared" si="927"/>
        <v>10</v>
      </c>
      <c r="Q8495" s="4" t="str">
        <f t="shared" si="928"/>
        <v>October</v>
      </c>
      <c r="R8495" s="30" t="str">
        <f t="shared" si="929"/>
        <v>29</v>
      </c>
      <c r="W8495" t="str">
        <f t="shared" si="930"/>
        <v>ok</v>
      </c>
    </row>
    <row r="8496" spans="1:23" x14ac:dyDescent="0.3">
      <c r="A8496" t="s">
        <v>8538</v>
      </c>
      <c r="B8496" t="s">
        <v>41</v>
      </c>
      <c r="C8496" t="s">
        <v>42</v>
      </c>
      <c r="D8496" t="s">
        <v>43</v>
      </c>
      <c r="E8496" t="s">
        <v>20</v>
      </c>
      <c r="F8496" t="s">
        <v>21</v>
      </c>
      <c r="G8496" s="5">
        <v>14835.51</v>
      </c>
      <c r="H8496" s="5">
        <f t="shared" si="924"/>
        <v>267.03917999999999</v>
      </c>
      <c r="I8496" s="6">
        <v>2</v>
      </c>
      <c r="J8496" s="6">
        <v>29671.02</v>
      </c>
      <c r="K8496" s="5">
        <f t="shared" si="925"/>
        <v>534.07835999999998</v>
      </c>
      <c r="L8496" s="7">
        <v>4.58</v>
      </c>
      <c r="M8496" s="7">
        <v>4971</v>
      </c>
      <c r="N8496" s="3">
        <v>45554</v>
      </c>
      <c r="O8496" s="4" t="str">
        <f t="shared" si="926"/>
        <v>2024-09</v>
      </c>
      <c r="P8496" s="4" t="str">
        <f t="shared" si="927"/>
        <v>09</v>
      </c>
      <c r="Q8496" s="4" t="str">
        <f t="shared" si="928"/>
        <v>September</v>
      </c>
      <c r="R8496" s="30" t="str">
        <f t="shared" si="929"/>
        <v>19</v>
      </c>
      <c r="W8496" t="str">
        <f t="shared" si="930"/>
        <v>ok</v>
      </c>
    </row>
    <row r="8497" spans="1:23" x14ac:dyDescent="0.3">
      <c r="A8497" t="s">
        <v>8539</v>
      </c>
      <c r="B8497" t="s">
        <v>28</v>
      </c>
      <c r="C8497" t="s">
        <v>29</v>
      </c>
      <c r="D8497" t="s">
        <v>30</v>
      </c>
      <c r="E8497" t="s">
        <v>45</v>
      </c>
      <c r="F8497" t="s">
        <v>31</v>
      </c>
      <c r="G8497" s="5">
        <v>6705.02</v>
      </c>
      <c r="H8497" s="5">
        <f t="shared" si="924"/>
        <v>120.69036</v>
      </c>
      <c r="I8497" s="6">
        <v>4</v>
      </c>
      <c r="J8497" s="6">
        <v>26820.080000000002</v>
      </c>
      <c r="K8497" s="5">
        <f t="shared" si="925"/>
        <v>482.76143999999999</v>
      </c>
      <c r="L8497" s="7">
        <v>4.2699999999999996</v>
      </c>
      <c r="M8497" s="7">
        <v>818</v>
      </c>
      <c r="N8497" s="3">
        <v>45650</v>
      </c>
      <c r="O8497" s="4" t="str">
        <f t="shared" si="926"/>
        <v>2024-12</v>
      </c>
      <c r="P8497" s="4" t="str">
        <f t="shared" si="927"/>
        <v>12</v>
      </c>
      <c r="Q8497" s="4" t="str">
        <f t="shared" si="928"/>
        <v>December</v>
      </c>
      <c r="R8497" s="30" t="str">
        <f t="shared" si="929"/>
        <v>24</v>
      </c>
      <c r="W8497" t="str">
        <f t="shared" si="930"/>
        <v>ok</v>
      </c>
    </row>
    <row r="8498" spans="1:23" x14ac:dyDescent="0.3">
      <c r="A8498" t="s">
        <v>8540</v>
      </c>
      <c r="B8498" t="s">
        <v>36</v>
      </c>
      <c r="C8498" t="s">
        <v>18</v>
      </c>
      <c r="D8498" t="s">
        <v>37</v>
      </c>
      <c r="E8498" t="s">
        <v>45</v>
      </c>
      <c r="F8498" t="s">
        <v>15</v>
      </c>
      <c r="G8498" s="5">
        <v>16650.63</v>
      </c>
      <c r="H8498" s="5">
        <f t="shared" si="924"/>
        <v>299.71134000000001</v>
      </c>
      <c r="I8498" s="6">
        <v>3</v>
      </c>
      <c r="J8498" s="6">
        <v>49951.89</v>
      </c>
      <c r="K8498" s="5">
        <f t="shared" si="925"/>
        <v>899.13401999999996</v>
      </c>
      <c r="L8498" s="7">
        <v>1.21</v>
      </c>
      <c r="M8498" s="7">
        <v>2597</v>
      </c>
      <c r="N8498" s="3">
        <v>45352</v>
      </c>
      <c r="O8498" s="4" t="str">
        <f t="shared" si="926"/>
        <v>2024-03</v>
      </c>
      <c r="P8498" s="4" t="str">
        <f t="shared" si="927"/>
        <v>03</v>
      </c>
      <c r="Q8498" s="4" t="str">
        <f t="shared" si="928"/>
        <v>March</v>
      </c>
      <c r="R8498" s="30" t="str">
        <f t="shared" si="929"/>
        <v>01</v>
      </c>
      <c r="W8498" t="str">
        <f t="shared" si="930"/>
        <v>ok</v>
      </c>
    </row>
    <row r="8499" spans="1:23" x14ac:dyDescent="0.3">
      <c r="A8499" t="s">
        <v>8541</v>
      </c>
      <c r="B8499" t="s">
        <v>51</v>
      </c>
      <c r="C8499" t="s">
        <v>29</v>
      </c>
      <c r="D8499" t="s">
        <v>52</v>
      </c>
      <c r="E8499" t="s">
        <v>14</v>
      </c>
      <c r="F8499" t="s">
        <v>31</v>
      </c>
      <c r="G8499" s="5">
        <v>2443.23</v>
      </c>
      <c r="H8499" s="5">
        <f t="shared" si="924"/>
        <v>43.978139999999996</v>
      </c>
      <c r="I8499" s="6">
        <v>4</v>
      </c>
      <c r="J8499" s="6">
        <v>9772.92</v>
      </c>
      <c r="K8499" s="5">
        <f t="shared" si="925"/>
        <v>175.91255999999998</v>
      </c>
      <c r="L8499" s="7">
        <v>1.61</v>
      </c>
      <c r="M8499" s="7">
        <v>2371</v>
      </c>
      <c r="N8499" s="3">
        <v>45652</v>
      </c>
      <c r="O8499" s="4" t="str">
        <f t="shared" si="926"/>
        <v>2024-12</v>
      </c>
      <c r="P8499" s="4" t="str">
        <f t="shared" si="927"/>
        <v>12</v>
      </c>
      <c r="Q8499" s="4" t="str">
        <f t="shared" si="928"/>
        <v>December</v>
      </c>
      <c r="R8499" s="30" t="str">
        <f t="shared" si="929"/>
        <v>26</v>
      </c>
      <c r="W8499" t="str">
        <f t="shared" si="930"/>
        <v>ok</v>
      </c>
    </row>
    <row r="8500" spans="1:23" x14ac:dyDescent="0.3">
      <c r="A8500" t="s">
        <v>8542</v>
      </c>
      <c r="B8500" t="s">
        <v>63</v>
      </c>
      <c r="C8500" t="s">
        <v>18</v>
      </c>
      <c r="D8500" t="s">
        <v>64</v>
      </c>
      <c r="E8500" t="s">
        <v>20</v>
      </c>
      <c r="F8500" t="s">
        <v>38</v>
      </c>
      <c r="G8500" s="5">
        <v>2628.9</v>
      </c>
      <c r="H8500" s="5">
        <f t="shared" si="924"/>
        <v>47.3202</v>
      </c>
      <c r="I8500" s="6">
        <v>4</v>
      </c>
      <c r="J8500" s="6">
        <v>10515.6</v>
      </c>
      <c r="K8500" s="5">
        <f t="shared" si="925"/>
        <v>189.2808</v>
      </c>
      <c r="L8500" s="7">
        <v>1.89</v>
      </c>
      <c r="M8500" s="7">
        <v>2655</v>
      </c>
      <c r="N8500" s="3">
        <v>45578</v>
      </c>
      <c r="O8500" s="4" t="str">
        <f t="shared" si="926"/>
        <v>2024-10</v>
      </c>
      <c r="P8500" s="4" t="str">
        <f t="shared" si="927"/>
        <v>10</v>
      </c>
      <c r="Q8500" s="4" t="str">
        <f t="shared" si="928"/>
        <v>October</v>
      </c>
      <c r="R8500" s="30" t="str">
        <f t="shared" si="929"/>
        <v>13</v>
      </c>
      <c r="W8500" t="str">
        <f t="shared" si="930"/>
        <v>ok</v>
      </c>
    </row>
    <row r="8501" spans="1:23" x14ac:dyDescent="0.3">
      <c r="A8501" t="s">
        <v>8543</v>
      </c>
      <c r="B8501" t="s">
        <v>36</v>
      </c>
      <c r="C8501" t="s">
        <v>18</v>
      </c>
      <c r="D8501" t="s">
        <v>37</v>
      </c>
      <c r="E8501" t="s">
        <v>14</v>
      </c>
      <c r="F8501" t="s">
        <v>31</v>
      </c>
      <c r="G8501" s="5">
        <v>18315.990000000002</v>
      </c>
      <c r="H8501" s="5">
        <f t="shared" si="924"/>
        <v>329.68781999999999</v>
      </c>
      <c r="I8501" s="6">
        <v>4</v>
      </c>
      <c r="J8501" s="6">
        <v>73263.960000000006</v>
      </c>
      <c r="K8501" s="5">
        <f t="shared" si="925"/>
        <v>1318.75128</v>
      </c>
      <c r="L8501" s="7">
        <v>1.1499999999999999</v>
      </c>
      <c r="M8501" s="7">
        <v>3042</v>
      </c>
      <c r="N8501" s="3">
        <v>45358</v>
      </c>
      <c r="O8501" s="4" t="str">
        <f t="shared" si="926"/>
        <v>2024-03</v>
      </c>
      <c r="P8501" s="4" t="str">
        <f t="shared" si="927"/>
        <v>03</v>
      </c>
      <c r="Q8501" s="4" t="str">
        <f t="shared" si="928"/>
        <v>March</v>
      </c>
      <c r="R8501" s="30" t="str">
        <f t="shared" si="929"/>
        <v>07</v>
      </c>
      <c r="W8501" t="str">
        <f t="shared" si="930"/>
        <v>ok</v>
      </c>
    </row>
    <row r="8502" spans="1:23" x14ac:dyDescent="0.3">
      <c r="A8502" t="s">
        <v>8544</v>
      </c>
      <c r="B8502" t="s">
        <v>47</v>
      </c>
      <c r="C8502" t="s">
        <v>12</v>
      </c>
      <c r="D8502" t="s">
        <v>48</v>
      </c>
      <c r="E8502" t="s">
        <v>45</v>
      </c>
      <c r="F8502" t="s">
        <v>26</v>
      </c>
      <c r="G8502" s="5">
        <v>19039.57</v>
      </c>
      <c r="H8502" s="5">
        <f t="shared" si="924"/>
        <v>342.71225999999996</v>
      </c>
      <c r="I8502" s="6">
        <v>4</v>
      </c>
      <c r="J8502" s="6">
        <v>76158.28</v>
      </c>
      <c r="K8502" s="5">
        <f t="shared" si="925"/>
        <v>1370.8490399999998</v>
      </c>
      <c r="L8502" s="7">
        <v>1</v>
      </c>
      <c r="M8502" s="7">
        <v>3090</v>
      </c>
      <c r="N8502" s="3">
        <v>45515</v>
      </c>
      <c r="O8502" s="4" t="str">
        <f t="shared" si="926"/>
        <v>2024-08</v>
      </c>
      <c r="P8502" s="4" t="str">
        <f t="shared" si="927"/>
        <v>08</v>
      </c>
      <c r="Q8502" s="4" t="str">
        <f t="shared" si="928"/>
        <v>August</v>
      </c>
      <c r="R8502" s="30" t="str">
        <f t="shared" si="929"/>
        <v>11</v>
      </c>
      <c r="W8502" t="str">
        <f t="shared" si="930"/>
        <v>ok</v>
      </c>
    </row>
    <row r="8503" spans="1:23" x14ac:dyDescent="0.3">
      <c r="A8503" t="s">
        <v>8545</v>
      </c>
      <c r="B8503" t="s">
        <v>51</v>
      </c>
      <c r="C8503" t="s">
        <v>29</v>
      </c>
      <c r="D8503" t="s">
        <v>52</v>
      </c>
      <c r="E8503" t="s">
        <v>20</v>
      </c>
      <c r="F8503" t="s">
        <v>26</v>
      </c>
      <c r="G8503" s="5">
        <v>18152.939999999999</v>
      </c>
      <c r="H8503" s="5">
        <f t="shared" si="924"/>
        <v>326.75291999999996</v>
      </c>
      <c r="I8503" s="6">
        <v>3</v>
      </c>
      <c r="J8503" s="6">
        <v>54458.82</v>
      </c>
      <c r="K8503" s="5">
        <f t="shared" si="925"/>
        <v>980.25875999999994</v>
      </c>
      <c r="L8503" s="7">
        <v>2.13</v>
      </c>
      <c r="M8503" s="7">
        <v>1564</v>
      </c>
      <c r="N8503" s="3">
        <v>45391</v>
      </c>
      <c r="O8503" s="4" t="str">
        <f t="shared" si="926"/>
        <v>2024-04</v>
      </c>
      <c r="P8503" s="4" t="str">
        <f t="shared" si="927"/>
        <v>04</v>
      </c>
      <c r="Q8503" s="4" t="str">
        <f t="shared" si="928"/>
        <v>April</v>
      </c>
      <c r="R8503" s="30" t="str">
        <f t="shared" si="929"/>
        <v>09</v>
      </c>
      <c r="W8503" t="str">
        <f t="shared" si="930"/>
        <v>ok</v>
      </c>
    </row>
    <row r="8504" spans="1:23" x14ac:dyDescent="0.3">
      <c r="A8504" t="s">
        <v>8546</v>
      </c>
      <c r="B8504" t="s">
        <v>51</v>
      </c>
      <c r="C8504" t="s">
        <v>29</v>
      </c>
      <c r="D8504" t="s">
        <v>52</v>
      </c>
      <c r="E8504" t="s">
        <v>20</v>
      </c>
      <c r="F8504" t="s">
        <v>31</v>
      </c>
      <c r="G8504" s="5">
        <v>12602.56</v>
      </c>
      <c r="H8504" s="5">
        <f t="shared" si="924"/>
        <v>226.84607999999997</v>
      </c>
      <c r="I8504" s="6">
        <v>5</v>
      </c>
      <c r="J8504" s="6">
        <v>63012.800000000003</v>
      </c>
      <c r="K8504" s="5">
        <f t="shared" si="925"/>
        <v>1134.2303999999999</v>
      </c>
      <c r="L8504" s="7">
        <v>2.89</v>
      </c>
      <c r="M8504" s="7">
        <v>1892</v>
      </c>
      <c r="N8504" s="3">
        <v>45610</v>
      </c>
      <c r="O8504" s="4" t="str">
        <f t="shared" si="926"/>
        <v>2024-11</v>
      </c>
      <c r="P8504" s="4" t="str">
        <f t="shared" si="927"/>
        <v>11</v>
      </c>
      <c r="Q8504" s="4" t="str">
        <f t="shared" si="928"/>
        <v>November</v>
      </c>
      <c r="R8504" s="30" t="str">
        <f t="shared" si="929"/>
        <v>14</v>
      </c>
      <c r="W8504" t="str">
        <f t="shared" si="930"/>
        <v>ok</v>
      </c>
    </row>
    <row r="8505" spans="1:23" x14ac:dyDescent="0.3">
      <c r="A8505" t="s">
        <v>8547</v>
      </c>
      <c r="B8505" t="s">
        <v>47</v>
      </c>
      <c r="C8505" t="s">
        <v>12</v>
      </c>
      <c r="D8505" t="s">
        <v>48</v>
      </c>
      <c r="E8505" t="s">
        <v>14</v>
      </c>
      <c r="F8505" t="s">
        <v>31</v>
      </c>
      <c r="G8505" s="5">
        <v>9912.69</v>
      </c>
      <c r="H8505" s="5">
        <f t="shared" si="924"/>
        <v>178.42841999999999</v>
      </c>
      <c r="I8505" s="6">
        <v>4</v>
      </c>
      <c r="J8505" s="6">
        <v>39650.76</v>
      </c>
      <c r="K8505" s="5">
        <f t="shared" si="925"/>
        <v>713.71367999999995</v>
      </c>
      <c r="L8505" s="7">
        <v>3.4</v>
      </c>
      <c r="M8505" s="7">
        <v>409</v>
      </c>
      <c r="N8505" s="3">
        <v>45334</v>
      </c>
      <c r="O8505" s="4" t="str">
        <f t="shared" si="926"/>
        <v>2024-02</v>
      </c>
      <c r="P8505" s="4" t="str">
        <f t="shared" si="927"/>
        <v>02</v>
      </c>
      <c r="Q8505" s="4" t="str">
        <f t="shared" si="928"/>
        <v>February</v>
      </c>
      <c r="R8505" s="30" t="str">
        <f t="shared" si="929"/>
        <v>12</v>
      </c>
      <c r="W8505" t="str">
        <f t="shared" si="930"/>
        <v>ok</v>
      </c>
    </row>
    <row r="8506" spans="1:23" x14ac:dyDescent="0.3">
      <c r="A8506" t="s">
        <v>8548</v>
      </c>
      <c r="B8506" t="s">
        <v>33</v>
      </c>
      <c r="C8506" t="s">
        <v>12</v>
      </c>
      <c r="D8506" t="s">
        <v>34</v>
      </c>
      <c r="E8506" t="s">
        <v>45</v>
      </c>
      <c r="F8506" t="s">
        <v>26</v>
      </c>
      <c r="G8506" s="5">
        <v>2833.69</v>
      </c>
      <c r="H8506" s="5">
        <f t="shared" si="924"/>
        <v>51.006419999999999</v>
      </c>
      <c r="I8506" s="6">
        <v>4</v>
      </c>
      <c r="J8506" s="6">
        <v>11334.76</v>
      </c>
      <c r="K8506" s="5">
        <f t="shared" si="925"/>
        <v>204.02567999999999</v>
      </c>
      <c r="L8506" s="7">
        <v>4.7699999999999996</v>
      </c>
      <c r="M8506" s="7">
        <v>3002</v>
      </c>
      <c r="N8506" s="3">
        <v>45581</v>
      </c>
      <c r="O8506" s="4" t="str">
        <f t="shared" si="926"/>
        <v>2024-10</v>
      </c>
      <c r="P8506" s="4" t="str">
        <f t="shared" si="927"/>
        <v>10</v>
      </c>
      <c r="Q8506" s="4" t="str">
        <f t="shared" si="928"/>
        <v>October</v>
      </c>
      <c r="R8506" s="30" t="str">
        <f t="shared" si="929"/>
        <v>16</v>
      </c>
      <c r="W8506" t="str">
        <f t="shared" si="930"/>
        <v>ok</v>
      </c>
    </row>
    <row r="8507" spans="1:23" x14ac:dyDescent="0.3">
      <c r="A8507" t="s">
        <v>8549</v>
      </c>
      <c r="B8507" t="s">
        <v>33</v>
      </c>
      <c r="C8507" t="s">
        <v>12</v>
      </c>
      <c r="D8507" t="s">
        <v>34</v>
      </c>
      <c r="E8507" t="s">
        <v>14</v>
      </c>
      <c r="F8507" t="s">
        <v>26</v>
      </c>
      <c r="G8507" s="5">
        <v>12440.23</v>
      </c>
      <c r="H8507" s="5">
        <f t="shared" si="924"/>
        <v>223.92413999999997</v>
      </c>
      <c r="I8507" s="6">
        <v>3</v>
      </c>
      <c r="J8507" s="6">
        <v>37320.69</v>
      </c>
      <c r="K8507" s="5">
        <f t="shared" si="925"/>
        <v>671.7724199999999</v>
      </c>
      <c r="L8507" s="7">
        <v>2.78</v>
      </c>
      <c r="M8507" s="7">
        <v>3884</v>
      </c>
      <c r="N8507" s="3">
        <v>45596</v>
      </c>
      <c r="O8507" s="4" t="str">
        <f t="shared" si="926"/>
        <v>2024-10</v>
      </c>
      <c r="P8507" s="4" t="str">
        <f t="shared" si="927"/>
        <v>10</v>
      </c>
      <c r="Q8507" s="4" t="str">
        <f t="shared" si="928"/>
        <v>October</v>
      </c>
      <c r="R8507" s="30" t="str">
        <f t="shared" si="929"/>
        <v>31</v>
      </c>
      <c r="W8507" t="str">
        <f t="shared" si="930"/>
        <v>ok</v>
      </c>
    </row>
    <row r="8508" spans="1:23" x14ac:dyDescent="0.3">
      <c r="A8508" t="s">
        <v>8550</v>
      </c>
      <c r="B8508" t="s">
        <v>47</v>
      </c>
      <c r="C8508" t="s">
        <v>12</v>
      </c>
      <c r="D8508" t="s">
        <v>48</v>
      </c>
      <c r="E8508" t="s">
        <v>45</v>
      </c>
      <c r="F8508" t="s">
        <v>21</v>
      </c>
      <c r="G8508" s="5">
        <v>10624.76</v>
      </c>
      <c r="H8508" s="5">
        <f t="shared" si="924"/>
        <v>191.24567999999999</v>
      </c>
      <c r="I8508" s="6">
        <v>5</v>
      </c>
      <c r="J8508" s="6">
        <v>53123.8</v>
      </c>
      <c r="K8508" s="5">
        <f t="shared" si="925"/>
        <v>956.22839999999997</v>
      </c>
      <c r="L8508" s="7">
        <v>3.54</v>
      </c>
      <c r="M8508" s="7">
        <v>3740</v>
      </c>
      <c r="N8508" s="3">
        <v>45595</v>
      </c>
      <c r="O8508" s="4" t="str">
        <f t="shared" si="926"/>
        <v>2024-10</v>
      </c>
      <c r="P8508" s="4" t="str">
        <f t="shared" si="927"/>
        <v>10</v>
      </c>
      <c r="Q8508" s="4" t="str">
        <f t="shared" si="928"/>
        <v>October</v>
      </c>
      <c r="R8508" s="30" t="str">
        <f t="shared" si="929"/>
        <v>30</v>
      </c>
      <c r="W8508" t="str">
        <f t="shared" si="930"/>
        <v>ok</v>
      </c>
    </row>
    <row r="8509" spans="1:23" x14ac:dyDescent="0.3">
      <c r="A8509" t="s">
        <v>8551</v>
      </c>
      <c r="B8509" t="s">
        <v>11</v>
      </c>
      <c r="C8509" t="s">
        <v>12</v>
      </c>
      <c r="D8509" t="s">
        <v>13</v>
      </c>
      <c r="E8509" t="s">
        <v>45</v>
      </c>
      <c r="F8509" t="s">
        <v>31</v>
      </c>
      <c r="G8509" s="5">
        <v>5453.6</v>
      </c>
      <c r="H8509" s="5">
        <f t="shared" si="924"/>
        <v>98.1648</v>
      </c>
      <c r="I8509" s="6">
        <v>3</v>
      </c>
      <c r="J8509" s="6">
        <v>16360.8</v>
      </c>
      <c r="K8509" s="5">
        <f t="shared" si="925"/>
        <v>294.49439999999998</v>
      </c>
      <c r="L8509" s="7">
        <v>3.14</v>
      </c>
      <c r="M8509" s="7">
        <v>2036</v>
      </c>
      <c r="N8509" s="3">
        <v>45344</v>
      </c>
      <c r="O8509" s="4" t="str">
        <f t="shared" si="926"/>
        <v>2024-02</v>
      </c>
      <c r="P8509" s="4" t="str">
        <f t="shared" si="927"/>
        <v>02</v>
      </c>
      <c r="Q8509" s="4" t="str">
        <f t="shared" si="928"/>
        <v>February</v>
      </c>
      <c r="R8509" s="30" t="str">
        <f t="shared" si="929"/>
        <v>22</v>
      </c>
      <c r="W8509" t="str">
        <f t="shared" si="930"/>
        <v>ok</v>
      </c>
    </row>
    <row r="8510" spans="1:23" x14ac:dyDescent="0.3">
      <c r="A8510" t="s">
        <v>8552</v>
      </c>
      <c r="B8510" t="s">
        <v>36</v>
      </c>
      <c r="C8510" t="s">
        <v>18</v>
      </c>
      <c r="D8510" t="s">
        <v>37</v>
      </c>
      <c r="E8510" t="s">
        <v>14</v>
      </c>
      <c r="F8510" t="s">
        <v>60</v>
      </c>
      <c r="G8510" s="5">
        <v>11019.52</v>
      </c>
      <c r="H8510" s="5">
        <f t="shared" si="924"/>
        <v>198.35136</v>
      </c>
      <c r="I8510" s="6">
        <v>2</v>
      </c>
      <c r="J8510" s="6">
        <v>22039.040000000001</v>
      </c>
      <c r="K8510" s="5">
        <f t="shared" si="925"/>
        <v>396.70272</v>
      </c>
      <c r="L8510" s="7">
        <v>1.5</v>
      </c>
      <c r="M8510" s="7">
        <v>4654</v>
      </c>
      <c r="N8510" s="3">
        <v>45363</v>
      </c>
      <c r="O8510" s="4" t="str">
        <f t="shared" si="926"/>
        <v>2024-03</v>
      </c>
      <c r="P8510" s="4" t="str">
        <f t="shared" si="927"/>
        <v>03</v>
      </c>
      <c r="Q8510" s="4" t="str">
        <f t="shared" si="928"/>
        <v>March</v>
      </c>
      <c r="R8510" s="30" t="str">
        <f t="shared" si="929"/>
        <v>12</v>
      </c>
      <c r="W8510" t="str">
        <f t="shared" si="930"/>
        <v>ok</v>
      </c>
    </row>
    <row r="8511" spans="1:23" x14ac:dyDescent="0.3">
      <c r="A8511" t="s">
        <v>8553</v>
      </c>
      <c r="B8511" t="s">
        <v>28</v>
      </c>
      <c r="C8511" t="s">
        <v>29</v>
      </c>
      <c r="D8511" t="s">
        <v>30</v>
      </c>
      <c r="E8511" t="s">
        <v>14</v>
      </c>
      <c r="F8511" t="s">
        <v>60</v>
      </c>
      <c r="G8511" s="5">
        <v>16983.669999999998</v>
      </c>
      <c r="H8511" s="5">
        <f t="shared" si="924"/>
        <v>305.70605999999992</v>
      </c>
      <c r="I8511" s="6">
        <v>1</v>
      </c>
      <c r="J8511" s="6">
        <v>16983.669999999998</v>
      </c>
      <c r="K8511" s="5">
        <f t="shared" si="925"/>
        <v>305.70605999999992</v>
      </c>
      <c r="L8511" s="7">
        <v>3.11</v>
      </c>
      <c r="M8511" s="7">
        <v>2422</v>
      </c>
      <c r="N8511" s="3">
        <v>45364</v>
      </c>
      <c r="O8511" s="4" t="str">
        <f t="shared" si="926"/>
        <v>2024-03</v>
      </c>
      <c r="P8511" s="4" t="str">
        <f t="shared" si="927"/>
        <v>03</v>
      </c>
      <c r="Q8511" s="4" t="str">
        <f t="shared" si="928"/>
        <v>March</v>
      </c>
      <c r="R8511" s="30" t="str">
        <f t="shared" si="929"/>
        <v>13</v>
      </c>
      <c r="W8511" t="str">
        <f t="shared" si="930"/>
        <v>ok</v>
      </c>
    </row>
    <row r="8512" spans="1:23" x14ac:dyDescent="0.3">
      <c r="A8512" t="s">
        <v>8554</v>
      </c>
      <c r="B8512" t="s">
        <v>28</v>
      </c>
      <c r="C8512" t="s">
        <v>29</v>
      </c>
      <c r="D8512" t="s">
        <v>30</v>
      </c>
      <c r="E8512" t="s">
        <v>45</v>
      </c>
      <c r="F8512" t="s">
        <v>15</v>
      </c>
      <c r="G8512" s="5">
        <v>1395.62</v>
      </c>
      <c r="H8512" s="5">
        <f t="shared" si="924"/>
        <v>25.121159999999996</v>
      </c>
      <c r="I8512" s="6">
        <v>1</v>
      </c>
      <c r="J8512" s="6">
        <v>1395.62</v>
      </c>
      <c r="K8512" s="5">
        <f t="shared" si="925"/>
        <v>25.121159999999996</v>
      </c>
      <c r="L8512" s="7">
        <v>3.29</v>
      </c>
      <c r="M8512" s="7">
        <v>3961</v>
      </c>
      <c r="N8512" s="3">
        <v>45610</v>
      </c>
      <c r="O8512" s="4" t="str">
        <f t="shared" si="926"/>
        <v>2024-11</v>
      </c>
      <c r="P8512" s="4" t="str">
        <f t="shared" si="927"/>
        <v>11</v>
      </c>
      <c r="Q8512" s="4" t="str">
        <f t="shared" si="928"/>
        <v>November</v>
      </c>
      <c r="R8512" s="30" t="str">
        <f t="shared" si="929"/>
        <v>14</v>
      </c>
      <c r="W8512" t="str">
        <f t="shared" si="930"/>
        <v>ok</v>
      </c>
    </row>
    <row r="8513" spans="1:23" x14ac:dyDescent="0.3">
      <c r="A8513" t="s">
        <v>8555</v>
      </c>
      <c r="B8513" t="s">
        <v>28</v>
      </c>
      <c r="C8513" t="s">
        <v>29</v>
      </c>
      <c r="D8513" t="s">
        <v>30</v>
      </c>
      <c r="E8513" t="s">
        <v>45</v>
      </c>
      <c r="F8513" t="s">
        <v>60</v>
      </c>
      <c r="G8513" s="5">
        <v>8939.02</v>
      </c>
      <c r="H8513" s="5">
        <f t="shared" si="924"/>
        <v>160.90235999999999</v>
      </c>
      <c r="I8513" s="6">
        <v>4</v>
      </c>
      <c r="J8513" s="6">
        <v>35756.080000000002</v>
      </c>
      <c r="K8513" s="5">
        <f t="shared" si="925"/>
        <v>643.60943999999995</v>
      </c>
      <c r="L8513" s="7">
        <v>2.83</v>
      </c>
      <c r="M8513" s="7">
        <v>1732</v>
      </c>
      <c r="N8513" s="3">
        <v>45396</v>
      </c>
      <c r="O8513" s="4" t="str">
        <f t="shared" si="926"/>
        <v>2024-04</v>
      </c>
      <c r="P8513" s="4" t="str">
        <f t="shared" si="927"/>
        <v>04</v>
      </c>
      <c r="Q8513" s="4" t="str">
        <f t="shared" si="928"/>
        <v>April</v>
      </c>
      <c r="R8513" s="30" t="str">
        <f t="shared" si="929"/>
        <v>14</v>
      </c>
      <c r="W8513" t="str">
        <f t="shared" si="930"/>
        <v>ok</v>
      </c>
    </row>
    <row r="8514" spans="1:23" x14ac:dyDescent="0.3">
      <c r="A8514" t="s">
        <v>8556</v>
      </c>
      <c r="B8514" t="s">
        <v>63</v>
      </c>
      <c r="C8514" t="s">
        <v>18</v>
      </c>
      <c r="D8514" t="s">
        <v>64</v>
      </c>
      <c r="E8514" t="s">
        <v>45</v>
      </c>
      <c r="F8514" t="s">
        <v>31</v>
      </c>
      <c r="G8514" s="5">
        <v>6475.39</v>
      </c>
      <c r="H8514" s="5">
        <f t="shared" si="924"/>
        <v>116.55701999999999</v>
      </c>
      <c r="I8514" s="6">
        <v>1</v>
      </c>
      <c r="J8514" s="6">
        <v>6475.39</v>
      </c>
      <c r="K8514" s="5">
        <f t="shared" si="925"/>
        <v>116.55701999999999</v>
      </c>
      <c r="L8514" s="7">
        <v>2.1</v>
      </c>
      <c r="M8514" s="7">
        <v>3926</v>
      </c>
      <c r="N8514" s="3">
        <v>45312</v>
      </c>
      <c r="O8514" s="4" t="str">
        <f t="shared" si="926"/>
        <v>2024-01</v>
      </c>
      <c r="P8514" s="4" t="str">
        <f t="shared" si="927"/>
        <v>01</v>
      </c>
      <c r="Q8514" s="4" t="str">
        <f t="shared" si="928"/>
        <v>January</v>
      </c>
      <c r="R8514" s="30" t="str">
        <f t="shared" si="929"/>
        <v>21</v>
      </c>
      <c r="W8514" t="str">
        <f t="shared" si="930"/>
        <v>ok</v>
      </c>
    </row>
    <row r="8515" spans="1:23" x14ac:dyDescent="0.3">
      <c r="A8515" t="s">
        <v>8557</v>
      </c>
      <c r="B8515" t="s">
        <v>36</v>
      </c>
      <c r="C8515" t="s">
        <v>18</v>
      </c>
      <c r="D8515" t="s">
        <v>37</v>
      </c>
      <c r="E8515" t="s">
        <v>45</v>
      </c>
      <c r="F8515" t="s">
        <v>26</v>
      </c>
      <c r="G8515" s="5">
        <v>19670.150000000001</v>
      </c>
      <c r="H8515" s="5">
        <f t="shared" ref="H8515:H8578" si="931">G8515*0.018</f>
        <v>354.06270000000001</v>
      </c>
      <c r="I8515" s="6">
        <v>4</v>
      </c>
      <c r="J8515" s="6">
        <v>78680.600000000006</v>
      </c>
      <c r="K8515" s="5">
        <f t="shared" ref="K8515:K8578" si="932">H8515*I8515</f>
        <v>1416.2508</v>
      </c>
      <c r="L8515" s="7">
        <v>4.93</v>
      </c>
      <c r="M8515" s="7">
        <v>1071</v>
      </c>
      <c r="N8515" s="3">
        <v>45437</v>
      </c>
      <c r="O8515" s="4" t="str">
        <f t="shared" ref="O8515:O8578" si="933">TEXT(N8515,"yyyy-mm")</f>
        <v>2024-05</v>
      </c>
      <c r="P8515" s="4" t="str">
        <f t="shared" ref="P8515:P8578" si="934">TEXT(N8515,"mm")</f>
        <v>05</v>
      </c>
      <c r="Q8515" s="4" t="str">
        <f t="shared" ref="Q8515:Q8578" si="935">TEXT(DATE(2024,P8515,1),"mmmm")</f>
        <v>May</v>
      </c>
      <c r="R8515" s="30" t="str">
        <f t="shared" ref="R8515:R8578" si="936">TEXT(N8515,"dd")</f>
        <v>25</v>
      </c>
      <c r="W8515" t="str">
        <f t="shared" ref="W8515:W8578" si="937">IF(G8515*I8515=J8515,"ok","False")</f>
        <v>ok</v>
      </c>
    </row>
    <row r="8516" spans="1:23" x14ac:dyDescent="0.3">
      <c r="A8516" t="s">
        <v>8558</v>
      </c>
      <c r="B8516" t="s">
        <v>41</v>
      </c>
      <c r="C8516" t="s">
        <v>42</v>
      </c>
      <c r="D8516" t="s">
        <v>43</v>
      </c>
      <c r="E8516" t="s">
        <v>20</v>
      </c>
      <c r="F8516" t="s">
        <v>15</v>
      </c>
      <c r="G8516" s="5">
        <v>17100.349999999999</v>
      </c>
      <c r="H8516" s="5">
        <f t="shared" si="931"/>
        <v>307.80629999999996</v>
      </c>
      <c r="I8516" s="6">
        <v>3</v>
      </c>
      <c r="J8516" s="6">
        <v>51301.05</v>
      </c>
      <c r="K8516" s="5">
        <f t="shared" si="932"/>
        <v>923.41889999999989</v>
      </c>
      <c r="L8516" s="7">
        <v>4.74</v>
      </c>
      <c r="M8516" s="7">
        <v>196</v>
      </c>
      <c r="N8516" s="3">
        <v>45509</v>
      </c>
      <c r="O8516" s="4" t="str">
        <f t="shared" si="933"/>
        <v>2024-08</v>
      </c>
      <c r="P8516" s="4" t="str">
        <f t="shared" si="934"/>
        <v>08</v>
      </c>
      <c r="Q8516" s="4" t="str">
        <f t="shared" si="935"/>
        <v>August</v>
      </c>
      <c r="R8516" s="30" t="str">
        <f t="shared" si="936"/>
        <v>05</v>
      </c>
      <c r="W8516" t="str">
        <f t="shared" si="937"/>
        <v>ok</v>
      </c>
    </row>
    <row r="8517" spans="1:23" x14ac:dyDescent="0.3">
      <c r="A8517" t="s">
        <v>8559</v>
      </c>
      <c r="B8517" t="s">
        <v>11</v>
      </c>
      <c r="C8517" t="s">
        <v>12</v>
      </c>
      <c r="D8517" t="s">
        <v>13</v>
      </c>
      <c r="E8517" t="s">
        <v>20</v>
      </c>
      <c r="F8517" t="s">
        <v>21</v>
      </c>
      <c r="G8517" s="5">
        <v>19993.740000000002</v>
      </c>
      <c r="H8517" s="5">
        <f t="shared" si="931"/>
        <v>359.88731999999999</v>
      </c>
      <c r="I8517" s="6">
        <v>2</v>
      </c>
      <c r="J8517" s="6">
        <v>39987.480000000003</v>
      </c>
      <c r="K8517" s="5">
        <f t="shared" si="932"/>
        <v>719.77463999999998</v>
      </c>
      <c r="L8517" s="7">
        <v>4.1100000000000003</v>
      </c>
      <c r="M8517" s="7">
        <v>2193</v>
      </c>
      <c r="N8517" s="3">
        <v>45388</v>
      </c>
      <c r="O8517" s="4" t="str">
        <f t="shared" si="933"/>
        <v>2024-04</v>
      </c>
      <c r="P8517" s="4" t="str">
        <f t="shared" si="934"/>
        <v>04</v>
      </c>
      <c r="Q8517" s="4" t="str">
        <f t="shared" si="935"/>
        <v>April</v>
      </c>
      <c r="R8517" s="30" t="str">
        <f t="shared" si="936"/>
        <v>06</v>
      </c>
      <c r="W8517" t="str">
        <f t="shared" si="937"/>
        <v>ok</v>
      </c>
    </row>
    <row r="8518" spans="1:23" x14ac:dyDescent="0.3">
      <c r="A8518" t="s">
        <v>8560</v>
      </c>
      <c r="B8518" t="s">
        <v>41</v>
      </c>
      <c r="C8518" t="s">
        <v>42</v>
      </c>
      <c r="D8518" t="s">
        <v>43</v>
      </c>
      <c r="E8518" t="s">
        <v>45</v>
      </c>
      <c r="F8518" t="s">
        <v>31</v>
      </c>
      <c r="G8518" s="5">
        <v>11599.84</v>
      </c>
      <c r="H8518" s="5">
        <f t="shared" si="931"/>
        <v>208.79711999999998</v>
      </c>
      <c r="I8518" s="6">
        <v>1</v>
      </c>
      <c r="J8518" s="6">
        <v>11599.84</v>
      </c>
      <c r="K8518" s="5">
        <f t="shared" si="932"/>
        <v>208.79711999999998</v>
      </c>
      <c r="L8518" s="7">
        <v>2.11</v>
      </c>
      <c r="M8518" s="7">
        <v>2718</v>
      </c>
      <c r="N8518" s="3">
        <v>45541</v>
      </c>
      <c r="O8518" s="4" t="str">
        <f t="shared" si="933"/>
        <v>2024-09</v>
      </c>
      <c r="P8518" s="4" t="str">
        <f t="shared" si="934"/>
        <v>09</v>
      </c>
      <c r="Q8518" s="4" t="str">
        <f t="shared" si="935"/>
        <v>September</v>
      </c>
      <c r="R8518" s="30" t="str">
        <f t="shared" si="936"/>
        <v>06</v>
      </c>
      <c r="W8518" t="str">
        <f t="shared" si="937"/>
        <v>ok</v>
      </c>
    </row>
    <row r="8519" spans="1:23" x14ac:dyDescent="0.3">
      <c r="A8519" t="s">
        <v>8561</v>
      </c>
      <c r="B8519" t="s">
        <v>63</v>
      </c>
      <c r="C8519" t="s">
        <v>18</v>
      </c>
      <c r="D8519" t="s">
        <v>64</v>
      </c>
      <c r="E8519" t="s">
        <v>45</v>
      </c>
      <c r="F8519" t="s">
        <v>26</v>
      </c>
      <c r="G8519" s="5">
        <v>643.21</v>
      </c>
      <c r="H8519" s="5">
        <f t="shared" si="931"/>
        <v>11.577780000000001</v>
      </c>
      <c r="I8519" s="6">
        <v>5</v>
      </c>
      <c r="J8519" s="6">
        <v>3216.05</v>
      </c>
      <c r="K8519" s="5">
        <f t="shared" si="932"/>
        <v>57.888900000000007</v>
      </c>
      <c r="L8519" s="7">
        <v>1.07</v>
      </c>
      <c r="M8519" s="7">
        <v>2673</v>
      </c>
      <c r="N8519" s="3">
        <v>45360</v>
      </c>
      <c r="O8519" s="4" t="str">
        <f t="shared" si="933"/>
        <v>2024-03</v>
      </c>
      <c r="P8519" s="4" t="str">
        <f t="shared" si="934"/>
        <v>03</v>
      </c>
      <c r="Q8519" s="4" t="str">
        <f t="shared" si="935"/>
        <v>March</v>
      </c>
      <c r="R8519" s="30" t="str">
        <f t="shared" si="936"/>
        <v>09</v>
      </c>
      <c r="W8519" t="str">
        <f t="shared" si="937"/>
        <v>ok</v>
      </c>
    </row>
    <row r="8520" spans="1:23" x14ac:dyDescent="0.3">
      <c r="A8520" t="s">
        <v>8562</v>
      </c>
      <c r="B8520" t="s">
        <v>51</v>
      </c>
      <c r="C8520" t="s">
        <v>29</v>
      </c>
      <c r="D8520" t="s">
        <v>52</v>
      </c>
      <c r="E8520" t="s">
        <v>20</v>
      </c>
      <c r="F8520" t="s">
        <v>26</v>
      </c>
      <c r="G8520" s="5">
        <v>16933.150000000001</v>
      </c>
      <c r="H8520" s="5">
        <f t="shared" si="931"/>
        <v>304.79669999999999</v>
      </c>
      <c r="I8520" s="6">
        <v>1</v>
      </c>
      <c r="J8520" s="6">
        <v>16933.150000000001</v>
      </c>
      <c r="K8520" s="5">
        <f t="shared" si="932"/>
        <v>304.79669999999999</v>
      </c>
      <c r="L8520" s="7">
        <v>2.5299999999999998</v>
      </c>
      <c r="M8520" s="7">
        <v>4951</v>
      </c>
      <c r="N8520" s="3">
        <v>45357</v>
      </c>
      <c r="O8520" s="4" t="str">
        <f t="shared" si="933"/>
        <v>2024-03</v>
      </c>
      <c r="P8520" s="4" t="str">
        <f t="shared" si="934"/>
        <v>03</v>
      </c>
      <c r="Q8520" s="4" t="str">
        <f t="shared" si="935"/>
        <v>March</v>
      </c>
      <c r="R8520" s="30" t="str">
        <f t="shared" si="936"/>
        <v>06</v>
      </c>
      <c r="W8520" t="str">
        <f t="shared" si="937"/>
        <v>ok</v>
      </c>
    </row>
    <row r="8521" spans="1:23" x14ac:dyDescent="0.3">
      <c r="A8521" t="s">
        <v>8563</v>
      </c>
      <c r="B8521" t="s">
        <v>36</v>
      </c>
      <c r="C8521" t="s">
        <v>18</v>
      </c>
      <c r="D8521" t="s">
        <v>37</v>
      </c>
      <c r="E8521" t="s">
        <v>14</v>
      </c>
      <c r="F8521" t="s">
        <v>38</v>
      </c>
      <c r="G8521" s="5">
        <v>3256.65</v>
      </c>
      <c r="H8521" s="5">
        <f t="shared" si="931"/>
        <v>58.619699999999995</v>
      </c>
      <c r="I8521" s="6">
        <v>3</v>
      </c>
      <c r="J8521" s="6">
        <v>9769.9500000000007</v>
      </c>
      <c r="K8521" s="5">
        <f t="shared" si="932"/>
        <v>175.85909999999998</v>
      </c>
      <c r="L8521" s="7">
        <v>3.89</v>
      </c>
      <c r="M8521" s="7">
        <v>693</v>
      </c>
      <c r="N8521" s="3">
        <v>45353</v>
      </c>
      <c r="O8521" s="4" t="str">
        <f t="shared" si="933"/>
        <v>2024-03</v>
      </c>
      <c r="P8521" s="4" t="str">
        <f t="shared" si="934"/>
        <v>03</v>
      </c>
      <c r="Q8521" s="4" t="str">
        <f t="shared" si="935"/>
        <v>March</v>
      </c>
      <c r="R8521" s="30" t="str">
        <f t="shared" si="936"/>
        <v>02</v>
      </c>
      <c r="W8521" t="str">
        <f t="shared" si="937"/>
        <v>ok</v>
      </c>
    </row>
    <row r="8522" spans="1:23" x14ac:dyDescent="0.3">
      <c r="A8522" t="s">
        <v>8564</v>
      </c>
      <c r="B8522" t="s">
        <v>11</v>
      </c>
      <c r="C8522" t="s">
        <v>12</v>
      </c>
      <c r="D8522" t="s">
        <v>13</v>
      </c>
      <c r="E8522" t="s">
        <v>45</v>
      </c>
      <c r="F8522" t="s">
        <v>60</v>
      </c>
      <c r="G8522" s="5">
        <v>12089.58</v>
      </c>
      <c r="H8522" s="5">
        <f t="shared" si="931"/>
        <v>217.61243999999999</v>
      </c>
      <c r="I8522" s="6">
        <v>1</v>
      </c>
      <c r="J8522" s="6">
        <v>12089.58</v>
      </c>
      <c r="K8522" s="5">
        <f t="shared" si="932"/>
        <v>217.61243999999999</v>
      </c>
      <c r="L8522" s="7">
        <v>2.4</v>
      </c>
      <c r="M8522" s="7">
        <v>512</v>
      </c>
      <c r="N8522" s="3">
        <v>45352</v>
      </c>
      <c r="O8522" s="4" t="str">
        <f t="shared" si="933"/>
        <v>2024-03</v>
      </c>
      <c r="P8522" s="4" t="str">
        <f t="shared" si="934"/>
        <v>03</v>
      </c>
      <c r="Q8522" s="4" t="str">
        <f t="shared" si="935"/>
        <v>March</v>
      </c>
      <c r="R8522" s="30" t="str">
        <f t="shared" si="936"/>
        <v>01</v>
      </c>
      <c r="W8522" t="str">
        <f t="shared" si="937"/>
        <v>ok</v>
      </c>
    </row>
    <row r="8523" spans="1:23" x14ac:dyDescent="0.3">
      <c r="A8523" t="s">
        <v>8565</v>
      </c>
      <c r="B8523" t="s">
        <v>63</v>
      </c>
      <c r="C8523" t="s">
        <v>18</v>
      </c>
      <c r="D8523" t="s">
        <v>64</v>
      </c>
      <c r="E8523" t="s">
        <v>14</v>
      </c>
      <c r="F8523" t="s">
        <v>15</v>
      </c>
      <c r="G8523" s="5">
        <v>14897.01</v>
      </c>
      <c r="H8523" s="5">
        <f t="shared" si="931"/>
        <v>268.14617999999996</v>
      </c>
      <c r="I8523" s="6">
        <v>4</v>
      </c>
      <c r="J8523" s="6">
        <v>59588.04</v>
      </c>
      <c r="K8523" s="5">
        <f t="shared" si="932"/>
        <v>1072.5847199999998</v>
      </c>
      <c r="L8523" s="7">
        <v>4.3600000000000003</v>
      </c>
      <c r="M8523" s="7">
        <v>2382</v>
      </c>
      <c r="N8523" s="3">
        <v>45338</v>
      </c>
      <c r="O8523" s="4" t="str">
        <f t="shared" si="933"/>
        <v>2024-02</v>
      </c>
      <c r="P8523" s="4" t="str">
        <f t="shared" si="934"/>
        <v>02</v>
      </c>
      <c r="Q8523" s="4" t="str">
        <f t="shared" si="935"/>
        <v>February</v>
      </c>
      <c r="R8523" s="30" t="str">
        <f t="shared" si="936"/>
        <v>16</v>
      </c>
      <c r="W8523" t="str">
        <f t="shared" si="937"/>
        <v>ok</v>
      </c>
    </row>
    <row r="8524" spans="1:23" x14ac:dyDescent="0.3">
      <c r="A8524" t="s">
        <v>8566</v>
      </c>
      <c r="B8524" t="s">
        <v>28</v>
      </c>
      <c r="C8524" t="s">
        <v>29</v>
      </c>
      <c r="D8524" t="s">
        <v>30</v>
      </c>
      <c r="E8524" t="s">
        <v>45</v>
      </c>
      <c r="F8524" t="s">
        <v>26</v>
      </c>
      <c r="G8524" s="5">
        <v>3900.21</v>
      </c>
      <c r="H8524" s="5">
        <f t="shared" si="931"/>
        <v>70.203779999999995</v>
      </c>
      <c r="I8524" s="6">
        <v>5</v>
      </c>
      <c r="J8524" s="6">
        <v>19501.05</v>
      </c>
      <c r="K8524" s="5">
        <f t="shared" si="932"/>
        <v>351.01889999999997</v>
      </c>
      <c r="L8524" s="7">
        <v>1.42</v>
      </c>
      <c r="M8524" s="7">
        <v>4628</v>
      </c>
      <c r="N8524" s="3">
        <v>45517</v>
      </c>
      <c r="O8524" s="4" t="str">
        <f t="shared" si="933"/>
        <v>2024-08</v>
      </c>
      <c r="P8524" s="4" t="str">
        <f t="shared" si="934"/>
        <v>08</v>
      </c>
      <c r="Q8524" s="4" t="str">
        <f t="shared" si="935"/>
        <v>August</v>
      </c>
      <c r="R8524" s="30" t="str">
        <f t="shared" si="936"/>
        <v>13</v>
      </c>
      <c r="W8524" t="str">
        <f t="shared" si="937"/>
        <v>ok</v>
      </c>
    </row>
    <row r="8525" spans="1:23" x14ac:dyDescent="0.3">
      <c r="A8525" t="s">
        <v>8567</v>
      </c>
      <c r="B8525" t="s">
        <v>33</v>
      </c>
      <c r="C8525" t="s">
        <v>12</v>
      </c>
      <c r="D8525" t="s">
        <v>34</v>
      </c>
      <c r="E8525" t="s">
        <v>45</v>
      </c>
      <c r="F8525" t="s">
        <v>31</v>
      </c>
      <c r="G8525" s="5">
        <v>15046.19</v>
      </c>
      <c r="H8525" s="5">
        <f t="shared" si="931"/>
        <v>270.83141999999998</v>
      </c>
      <c r="I8525" s="6">
        <v>3</v>
      </c>
      <c r="J8525" s="6">
        <v>45138.57</v>
      </c>
      <c r="K8525" s="5">
        <f t="shared" si="932"/>
        <v>812.49425999999994</v>
      </c>
      <c r="L8525" s="7">
        <v>1.3</v>
      </c>
      <c r="M8525" s="7">
        <v>4044</v>
      </c>
      <c r="N8525" s="3">
        <v>45501</v>
      </c>
      <c r="O8525" s="4" t="str">
        <f t="shared" si="933"/>
        <v>2024-07</v>
      </c>
      <c r="P8525" s="4" t="str">
        <f t="shared" si="934"/>
        <v>07</v>
      </c>
      <c r="Q8525" s="4" t="str">
        <f t="shared" si="935"/>
        <v>July</v>
      </c>
      <c r="R8525" s="30" t="str">
        <f t="shared" si="936"/>
        <v>28</v>
      </c>
      <c r="W8525" t="str">
        <f t="shared" si="937"/>
        <v>ok</v>
      </c>
    </row>
    <row r="8526" spans="1:23" x14ac:dyDescent="0.3">
      <c r="A8526" t="s">
        <v>8568</v>
      </c>
      <c r="B8526" t="s">
        <v>41</v>
      </c>
      <c r="C8526" t="s">
        <v>42</v>
      </c>
      <c r="D8526" t="s">
        <v>43</v>
      </c>
      <c r="E8526" t="s">
        <v>20</v>
      </c>
      <c r="F8526" t="s">
        <v>60</v>
      </c>
      <c r="G8526" s="5">
        <v>9561.7099999999991</v>
      </c>
      <c r="H8526" s="5">
        <f t="shared" si="931"/>
        <v>172.11077999999998</v>
      </c>
      <c r="I8526" s="6">
        <v>1</v>
      </c>
      <c r="J8526" s="6">
        <v>9561.7099999999991</v>
      </c>
      <c r="K8526" s="5">
        <f t="shared" si="932"/>
        <v>172.11077999999998</v>
      </c>
      <c r="L8526" s="7">
        <v>3.51</v>
      </c>
      <c r="M8526" s="7">
        <v>2402</v>
      </c>
      <c r="N8526" s="3">
        <v>45551</v>
      </c>
      <c r="O8526" s="4" t="str">
        <f t="shared" si="933"/>
        <v>2024-09</v>
      </c>
      <c r="P8526" s="4" t="str">
        <f t="shared" si="934"/>
        <v>09</v>
      </c>
      <c r="Q8526" s="4" t="str">
        <f t="shared" si="935"/>
        <v>September</v>
      </c>
      <c r="R8526" s="30" t="str">
        <f t="shared" si="936"/>
        <v>16</v>
      </c>
      <c r="W8526" t="str">
        <f t="shared" si="937"/>
        <v>ok</v>
      </c>
    </row>
    <row r="8527" spans="1:23" x14ac:dyDescent="0.3">
      <c r="A8527" t="s">
        <v>8569</v>
      </c>
      <c r="B8527" t="s">
        <v>28</v>
      </c>
      <c r="C8527" t="s">
        <v>29</v>
      </c>
      <c r="D8527" t="s">
        <v>30</v>
      </c>
      <c r="E8527" t="s">
        <v>14</v>
      </c>
      <c r="F8527" t="s">
        <v>31</v>
      </c>
      <c r="G8527" s="5">
        <v>15307.25</v>
      </c>
      <c r="H8527" s="5">
        <f t="shared" si="931"/>
        <v>275.53049999999996</v>
      </c>
      <c r="I8527" s="6">
        <v>1</v>
      </c>
      <c r="J8527" s="6">
        <v>15307.25</v>
      </c>
      <c r="K8527" s="5">
        <f t="shared" si="932"/>
        <v>275.53049999999996</v>
      </c>
      <c r="L8527" s="7">
        <v>3.03</v>
      </c>
      <c r="M8527" s="7">
        <v>1577</v>
      </c>
      <c r="N8527" s="3">
        <v>45350</v>
      </c>
      <c r="O8527" s="4" t="str">
        <f t="shared" si="933"/>
        <v>2024-02</v>
      </c>
      <c r="P8527" s="4" t="str">
        <f t="shared" si="934"/>
        <v>02</v>
      </c>
      <c r="Q8527" s="4" t="str">
        <f t="shared" si="935"/>
        <v>February</v>
      </c>
      <c r="R8527" s="30" t="str">
        <f t="shared" si="936"/>
        <v>28</v>
      </c>
      <c r="W8527" t="str">
        <f t="shared" si="937"/>
        <v>ok</v>
      </c>
    </row>
    <row r="8528" spans="1:23" x14ac:dyDescent="0.3">
      <c r="A8528" t="s">
        <v>8570</v>
      </c>
      <c r="B8528" t="s">
        <v>63</v>
      </c>
      <c r="C8528" t="s">
        <v>18</v>
      </c>
      <c r="D8528" t="s">
        <v>64</v>
      </c>
      <c r="E8528" t="s">
        <v>45</v>
      </c>
      <c r="F8528" t="s">
        <v>26</v>
      </c>
      <c r="G8528" s="5">
        <v>11716.08</v>
      </c>
      <c r="H8528" s="5">
        <f t="shared" si="931"/>
        <v>210.88943999999998</v>
      </c>
      <c r="I8528" s="6">
        <v>1</v>
      </c>
      <c r="J8528" s="6">
        <v>11716.08</v>
      </c>
      <c r="K8528" s="5">
        <f t="shared" si="932"/>
        <v>210.88943999999998</v>
      </c>
      <c r="L8528" s="7">
        <v>4.28</v>
      </c>
      <c r="M8528" s="7">
        <v>1529</v>
      </c>
      <c r="N8528" s="3">
        <v>45587</v>
      </c>
      <c r="O8528" s="4" t="str">
        <f t="shared" si="933"/>
        <v>2024-10</v>
      </c>
      <c r="P8528" s="4" t="str">
        <f t="shared" si="934"/>
        <v>10</v>
      </c>
      <c r="Q8528" s="4" t="str">
        <f t="shared" si="935"/>
        <v>October</v>
      </c>
      <c r="R8528" s="30" t="str">
        <f t="shared" si="936"/>
        <v>22</v>
      </c>
      <c r="W8528" t="str">
        <f t="shared" si="937"/>
        <v>ok</v>
      </c>
    </row>
    <row r="8529" spans="1:23" x14ac:dyDescent="0.3">
      <c r="A8529" t="s">
        <v>8571</v>
      </c>
      <c r="B8529" t="s">
        <v>28</v>
      </c>
      <c r="C8529" t="s">
        <v>29</v>
      </c>
      <c r="D8529" t="s">
        <v>30</v>
      </c>
      <c r="E8529" t="s">
        <v>45</v>
      </c>
      <c r="F8529" t="s">
        <v>31</v>
      </c>
      <c r="G8529" s="5">
        <v>8311.61</v>
      </c>
      <c r="H8529" s="5">
        <f t="shared" si="931"/>
        <v>149.60898</v>
      </c>
      <c r="I8529" s="6">
        <v>2</v>
      </c>
      <c r="J8529" s="6">
        <v>16623.22</v>
      </c>
      <c r="K8529" s="5">
        <f t="shared" si="932"/>
        <v>299.21796000000001</v>
      </c>
      <c r="L8529" s="7">
        <v>3.8</v>
      </c>
      <c r="M8529" s="7">
        <v>2087</v>
      </c>
      <c r="N8529" s="3">
        <v>45629</v>
      </c>
      <c r="O8529" s="4" t="str">
        <f t="shared" si="933"/>
        <v>2024-12</v>
      </c>
      <c r="P8529" s="4" t="str">
        <f t="shared" si="934"/>
        <v>12</v>
      </c>
      <c r="Q8529" s="4" t="str">
        <f t="shared" si="935"/>
        <v>December</v>
      </c>
      <c r="R8529" s="30" t="str">
        <f t="shared" si="936"/>
        <v>03</v>
      </c>
      <c r="W8529" t="str">
        <f t="shared" si="937"/>
        <v>ok</v>
      </c>
    </row>
    <row r="8530" spans="1:23" x14ac:dyDescent="0.3">
      <c r="A8530" t="s">
        <v>8572</v>
      </c>
      <c r="B8530" t="s">
        <v>33</v>
      </c>
      <c r="C8530" t="s">
        <v>12</v>
      </c>
      <c r="D8530" t="s">
        <v>34</v>
      </c>
      <c r="E8530" t="s">
        <v>20</v>
      </c>
      <c r="F8530" t="s">
        <v>21</v>
      </c>
      <c r="G8530" s="5">
        <v>19257.939999999999</v>
      </c>
      <c r="H8530" s="5">
        <f t="shared" si="931"/>
        <v>346.64291999999995</v>
      </c>
      <c r="I8530" s="6">
        <v>3</v>
      </c>
      <c r="J8530" s="6">
        <v>57773.82</v>
      </c>
      <c r="K8530" s="5">
        <f t="shared" si="932"/>
        <v>1039.9287599999998</v>
      </c>
      <c r="L8530" s="7">
        <v>2.78</v>
      </c>
      <c r="M8530" s="7">
        <v>1350</v>
      </c>
      <c r="N8530" s="3">
        <v>45561</v>
      </c>
      <c r="O8530" s="4" t="str">
        <f t="shared" si="933"/>
        <v>2024-09</v>
      </c>
      <c r="P8530" s="4" t="str">
        <f t="shared" si="934"/>
        <v>09</v>
      </c>
      <c r="Q8530" s="4" t="str">
        <f t="shared" si="935"/>
        <v>September</v>
      </c>
      <c r="R8530" s="30" t="str">
        <f t="shared" si="936"/>
        <v>26</v>
      </c>
      <c r="W8530" t="str">
        <f t="shared" si="937"/>
        <v>ok</v>
      </c>
    </row>
    <row r="8531" spans="1:23" x14ac:dyDescent="0.3">
      <c r="A8531" t="s">
        <v>8573</v>
      </c>
      <c r="B8531" t="s">
        <v>17</v>
      </c>
      <c r="C8531" t="s">
        <v>18</v>
      </c>
      <c r="D8531" t="s">
        <v>19</v>
      </c>
      <c r="E8531" t="s">
        <v>45</v>
      </c>
      <c r="F8531" t="s">
        <v>15</v>
      </c>
      <c r="G8531" s="5">
        <v>14168.09</v>
      </c>
      <c r="H8531" s="5">
        <f t="shared" si="931"/>
        <v>255.02561999999998</v>
      </c>
      <c r="I8531" s="6">
        <v>1</v>
      </c>
      <c r="J8531" s="6">
        <v>14168.09</v>
      </c>
      <c r="K8531" s="5">
        <f t="shared" si="932"/>
        <v>255.02561999999998</v>
      </c>
      <c r="L8531" s="7">
        <v>1.1299999999999999</v>
      </c>
      <c r="M8531" s="7">
        <v>1713</v>
      </c>
      <c r="N8531" s="3">
        <v>45348</v>
      </c>
      <c r="O8531" s="4" t="str">
        <f t="shared" si="933"/>
        <v>2024-02</v>
      </c>
      <c r="P8531" s="4" t="str">
        <f t="shared" si="934"/>
        <v>02</v>
      </c>
      <c r="Q8531" s="4" t="str">
        <f t="shared" si="935"/>
        <v>February</v>
      </c>
      <c r="R8531" s="30" t="str">
        <f t="shared" si="936"/>
        <v>26</v>
      </c>
      <c r="W8531" t="str">
        <f t="shared" si="937"/>
        <v>ok</v>
      </c>
    </row>
    <row r="8532" spans="1:23" x14ac:dyDescent="0.3">
      <c r="A8532" t="s">
        <v>8574</v>
      </c>
      <c r="B8532" t="s">
        <v>51</v>
      </c>
      <c r="C8532" t="s">
        <v>29</v>
      </c>
      <c r="D8532" t="s">
        <v>52</v>
      </c>
      <c r="E8532" t="s">
        <v>20</v>
      </c>
      <c r="F8532" t="s">
        <v>21</v>
      </c>
      <c r="G8532" s="5">
        <v>13987.16</v>
      </c>
      <c r="H8532" s="5">
        <f t="shared" si="931"/>
        <v>251.76887999999997</v>
      </c>
      <c r="I8532" s="6">
        <v>3</v>
      </c>
      <c r="J8532" s="6">
        <v>41961.48</v>
      </c>
      <c r="K8532" s="5">
        <f t="shared" si="932"/>
        <v>755.3066399999999</v>
      </c>
      <c r="L8532" s="7">
        <v>3.53</v>
      </c>
      <c r="M8532" s="7">
        <v>206</v>
      </c>
      <c r="N8532" s="3">
        <v>45300</v>
      </c>
      <c r="O8532" s="4" t="str">
        <f t="shared" si="933"/>
        <v>2024-01</v>
      </c>
      <c r="P8532" s="4" t="str">
        <f t="shared" si="934"/>
        <v>01</v>
      </c>
      <c r="Q8532" s="4" t="str">
        <f t="shared" si="935"/>
        <v>January</v>
      </c>
      <c r="R8532" s="30" t="str">
        <f t="shared" si="936"/>
        <v>09</v>
      </c>
      <c r="W8532" t="str">
        <f t="shared" si="937"/>
        <v>ok</v>
      </c>
    </row>
    <row r="8533" spans="1:23" x14ac:dyDescent="0.3">
      <c r="A8533" t="s">
        <v>8575</v>
      </c>
      <c r="B8533" t="s">
        <v>41</v>
      </c>
      <c r="C8533" t="s">
        <v>42</v>
      </c>
      <c r="D8533" t="s">
        <v>43</v>
      </c>
      <c r="E8533" t="s">
        <v>14</v>
      </c>
      <c r="F8533" t="s">
        <v>31</v>
      </c>
      <c r="G8533" s="5">
        <v>13630.65</v>
      </c>
      <c r="H8533" s="5">
        <f t="shared" si="931"/>
        <v>245.35169999999997</v>
      </c>
      <c r="I8533" s="6">
        <v>3</v>
      </c>
      <c r="J8533" s="6">
        <v>40891.949999999997</v>
      </c>
      <c r="K8533" s="5">
        <f t="shared" si="932"/>
        <v>736.05509999999992</v>
      </c>
      <c r="L8533" s="7">
        <v>4.7300000000000004</v>
      </c>
      <c r="M8533" s="7">
        <v>3153</v>
      </c>
      <c r="N8533" s="3">
        <v>45492</v>
      </c>
      <c r="O8533" s="4" t="str">
        <f t="shared" si="933"/>
        <v>2024-07</v>
      </c>
      <c r="P8533" s="4" t="str">
        <f t="shared" si="934"/>
        <v>07</v>
      </c>
      <c r="Q8533" s="4" t="str">
        <f t="shared" si="935"/>
        <v>July</v>
      </c>
      <c r="R8533" s="30" t="str">
        <f t="shared" si="936"/>
        <v>19</v>
      </c>
      <c r="W8533" t="str">
        <f t="shared" si="937"/>
        <v>ok</v>
      </c>
    </row>
    <row r="8534" spans="1:23" x14ac:dyDescent="0.3">
      <c r="A8534" t="s">
        <v>8576</v>
      </c>
      <c r="B8534" t="s">
        <v>47</v>
      </c>
      <c r="C8534" t="s">
        <v>12</v>
      </c>
      <c r="D8534" t="s">
        <v>48</v>
      </c>
      <c r="E8534" t="s">
        <v>14</v>
      </c>
      <c r="F8534" t="s">
        <v>38</v>
      </c>
      <c r="G8534" s="5">
        <v>10547.13</v>
      </c>
      <c r="H8534" s="5">
        <f t="shared" si="931"/>
        <v>189.84833999999998</v>
      </c>
      <c r="I8534" s="6">
        <v>3</v>
      </c>
      <c r="J8534" s="6">
        <v>31641.39</v>
      </c>
      <c r="K8534" s="5">
        <f t="shared" si="932"/>
        <v>569.54501999999991</v>
      </c>
      <c r="L8534" s="7">
        <v>2.64</v>
      </c>
      <c r="M8534" s="7">
        <v>2025</v>
      </c>
      <c r="N8534" s="3">
        <v>45504</v>
      </c>
      <c r="O8534" s="4" t="str">
        <f t="shared" si="933"/>
        <v>2024-07</v>
      </c>
      <c r="P8534" s="4" t="str">
        <f t="shared" si="934"/>
        <v>07</v>
      </c>
      <c r="Q8534" s="4" t="str">
        <f t="shared" si="935"/>
        <v>July</v>
      </c>
      <c r="R8534" s="30" t="str">
        <f t="shared" si="936"/>
        <v>31</v>
      </c>
      <c r="W8534" t="str">
        <f t="shared" si="937"/>
        <v>ok</v>
      </c>
    </row>
    <row r="8535" spans="1:23" x14ac:dyDescent="0.3">
      <c r="A8535" t="s">
        <v>8577</v>
      </c>
      <c r="B8535" t="s">
        <v>28</v>
      </c>
      <c r="C8535" t="s">
        <v>29</v>
      </c>
      <c r="D8535" t="s">
        <v>30</v>
      </c>
      <c r="E8535" t="s">
        <v>14</v>
      </c>
      <c r="F8535" t="s">
        <v>26</v>
      </c>
      <c r="G8535" s="5">
        <v>8193.7999999999993</v>
      </c>
      <c r="H8535" s="5">
        <f t="shared" si="931"/>
        <v>147.48839999999998</v>
      </c>
      <c r="I8535" s="6">
        <v>5</v>
      </c>
      <c r="J8535" s="6">
        <v>40969</v>
      </c>
      <c r="K8535" s="5">
        <f t="shared" si="932"/>
        <v>737.44199999999989</v>
      </c>
      <c r="L8535" s="7">
        <v>3.24</v>
      </c>
      <c r="M8535" s="7">
        <v>597</v>
      </c>
      <c r="N8535" s="3">
        <v>45509</v>
      </c>
      <c r="O8535" s="4" t="str">
        <f t="shared" si="933"/>
        <v>2024-08</v>
      </c>
      <c r="P8535" s="4" t="str">
        <f t="shared" si="934"/>
        <v>08</v>
      </c>
      <c r="Q8535" s="4" t="str">
        <f t="shared" si="935"/>
        <v>August</v>
      </c>
      <c r="R8535" s="30" t="str">
        <f t="shared" si="936"/>
        <v>05</v>
      </c>
      <c r="W8535" t="str">
        <f t="shared" si="937"/>
        <v>ok</v>
      </c>
    </row>
    <row r="8536" spans="1:23" x14ac:dyDescent="0.3">
      <c r="A8536" t="s">
        <v>8578</v>
      </c>
      <c r="B8536" t="s">
        <v>63</v>
      </c>
      <c r="C8536" t="s">
        <v>18</v>
      </c>
      <c r="D8536" t="s">
        <v>64</v>
      </c>
      <c r="E8536" t="s">
        <v>45</v>
      </c>
      <c r="F8536" t="s">
        <v>26</v>
      </c>
      <c r="G8536" s="5">
        <v>1568.48</v>
      </c>
      <c r="H8536" s="5">
        <f t="shared" si="931"/>
        <v>28.23264</v>
      </c>
      <c r="I8536" s="6">
        <v>3</v>
      </c>
      <c r="J8536" s="6">
        <v>4705.4399999999996</v>
      </c>
      <c r="K8536" s="5">
        <f t="shared" si="932"/>
        <v>84.697919999999996</v>
      </c>
      <c r="L8536" s="7">
        <v>3.16</v>
      </c>
      <c r="M8536" s="7">
        <v>1022</v>
      </c>
      <c r="N8536" s="3">
        <v>45391</v>
      </c>
      <c r="O8536" s="4" t="str">
        <f t="shared" si="933"/>
        <v>2024-04</v>
      </c>
      <c r="P8536" s="4" t="str">
        <f t="shared" si="934"/>
        <v>04</v>
      </c>
      <c r="Q8536" s="4" t="str">
        <f t="shared" si="935"/>
        <v>April</v>
      </c>
      <c r="R8536" s="30" t="str">
        <f t="shared" si="936"/>
        <v>09</v>
      </c>
      <c r="W8536" t="str">
        <f t="shared" si="937"/>
        <v>ok</v>
      </c>
    </row>
    <row r="8537" spans="1:23" x14ac:dyDescent="0.3">
      <c r="A8537" t="s">
        <v>8579</v>
      </c>
      <c r="B8537" t="s">
        <v>11</v>
      </c>
      <c r="C8537" t="s">
        <v>12</v>
      </c>
      <c r="D8537" t="s">
        <v>13</v>
      </c>
      <c r="E8537" t="s">
        <v>45</v>
      </c>
      <c r="F8537" t="s">
        <v>15</v>
      </c>
      <c r="G8537" s="5">
        <v>7411.03</v>
      </c>
      <c r="H8537" s="5">
        <f t="shared" si="931"/>
        <v>133.39854</v>
      </c>
      <c r="I8537" s="6">
        <v>4</v>
      </c>
      <c r="J8537" s="6">
        <v>29644.12</v>
      </c>
      <c r="K8537" s="5">
        <f t="shared" si="932"/>
        <v>533.59415999999999</v>
      </c>
      <c r="L8537" s="7">
        <v>4.91</v>
      </c>
      <c r="M8537" s="7">
        <v>4929</v>
      </c>
      <c r="N8537" s="3">
        <v>45363</v>
      </c>
      <c r="O8537" s="4" t="str">
        <f t="shared" si="933"/>
        <v>2024-03</v>
      </c>
      <c r="P8537" s="4" t="str">
        <f t="shared" si="934"/>
        <v>03</v>
      </c>
      <c r="Q8537" s="4" t="str">
        <f t="shared" si="935"/>
        <v>March</v>
      </c>
      <c r="R8537" s="30" t="str">
        <f t="shared" si="936"/>
        <v>12</v>
      </c>
      <c r="W8537" t="str">
        <f t="shared" si="937"/>
        <v>ok</v>
      </c>
    </row>
    <row r="8538" spans="1:23" x14ac:dyDescent="0.3">
      <c r="A8538" t="s">
        <v>8580</v>
      </c>
      <c r="B8538" t="s">
        <v>51</v>
      </c>
      <c r="C8538" t="s">
        <v>29</v>
      </c>
      <c r="D8538" t="s">
        <v>52</v>
      </c>
      <c r="E8538" t="s">
        <v>45</v>
      </c>
      <c r="F8538" t="s">
        <v>31</v>
      </c>
      <c r="G8538" s="5">
        <v>2521.3000000000002</v>
      </c>
      <c r="H8538" s="5">
        <f t="shared" si="931"/>
        <v>45.383400000000002</v>
      </c>
      <c r="I8538" s="6">
        <v>3</v>
      </c>
      <c r="J8538" s="6">
        <v>7563.9</v>
      </c>
      <c r="K8538" s="5">
        <f t="shared" si="932"/>
        <v>136.15020000000001</v>
      </c>
      <c r="L8538" s="7">
        <v>4.0599999999999996</v>
      </c>
      <c r="M8538" s="7">
        <v>1918</v>
      </c>
      <c r="N8538" s="3">
        <v>45631</v>
      </c>
      <c r="O8538" s="4" t="str">
        <f t="shared" si="933"/>
        <v>2024-12</v>
      </c>
      <c r="P8538" s="4" t="str">
        <f t="shared" si="934"/>
        <v>12</v>
      </c>
      <c r="Q8538" s="4" t="str">
        <f t="shared" si="935"/>
        <v>December</v>
      </c>
      <c r="R8538" s="30" t="str">
        <f t="shared" si="936"/>
        <v>05</v>
      </c>
      <c r="W8538" t="str">
        <f t="shared" si="937"/>
        <v>ok</v>
      </c>
    </row>
    <row r="8539" spans="1:23" x14ac:dyDescent="0.3">
      <c r="A8539" t="s">
        <v>8581</v>
      </c>
      <c r="B8539" t="s">
        <v>17</v>
      </c>
      <c r="C8539" t="s">
        <v>18</v>
      </c>
      <c r="D8539" t="s">
        <v>19</v>
      </c>
      <c r="E8539" t="s">
        <v>45</v>
      </c>
      <c r="F8539" t="s">
        <v>15</v>
      </c>
      <c r="G8539" s="5">
        <v>9959.39</v>
      </c>
      <c r="H8539" s="5">
        <f t="shared" si="931"/>
        <v>179.26901999999998</v>
      </c>
      <c r="I8539" s="6">
        <v>5</v>
      </c>
      <c r="J8539" s="6">
        <v>49796.95</v>
      </c>
      <c r="K8539" s="5">
        <f t="shared" si="932"/>
        <v>896.34509999999989</v>
      </c>
      <c r="L8539" s="7">
        <v>1.87</v>
      </c>
      <c r="M8539" s="7">
        <v>2055</v>
      </c>
      <c r="N8539" s="3">
        <v>45477</v>
      </c>
      <c r="O8539" s="4" t="str">
        <f t="shared" si="933"/>
        <v>2024-07</v>
      </c>
      <c r="P8539" s="4" t="str">
        <f t="shared" si="934"/>
        <v>07</v>
      </c>
      <c r="Q8539" s="4" t="str">
        <f t="shared" si="935"/>
        <v>July</v>
      </c>
      <c r="R8539" s="30" t="str">
        <f t="shared" si="936"/>
        <v>04</v>
      </c>
      <c r="W8539" t="str">
        <f t="shared" si="937"/>
        <v>ok</v>
      </c>
    </row>
    <row r="8540" spans="1:23" x14ac:dyDescent="0.3">
      <c r="A8540" t="s">
        <v>8582</v>
      </c>
      <c r="B8540" t="s">
        <v>23</v>
      </c>
      <c r="C8540" t="s">
        <v>24</v>
      </c>
      <c r="D8540" t="s">
        <v>25</v>
      </c>
      <c r="E8540" t="s">
        <v>14</v>
      </c>
      <c r="F8540" t="s">
        <v>26</v>
      </c>
      <c r="G8540" s="5">
        <v>14580.35</v>
      </c>
      <c r="H8540" s="5">
        <f t="shared" si="931"/>
        <v>262.44630000000001</v>
      </c>
      <c r="I8540" s="6">
        <v>2</v>
      </c>
      <c r="J8540" s="6">
        <v>29160.7</v>
      </c>
      <c r="K8540" s="5">
        <f t="shared" si="932"/>
        <v>524.89260000000002</v>
      </c>
      <c r="L8540" s="7">
        <v>3.68</v>
      </c>
      <c r="M8540" s="7">
        <v>4609</v>
      </c>
      <c r="N8540" s="3">
        <v>45581</v>
      </c>
      <c r="O8540" s="4" t="str">
        <f t="shared" si="933"/>
        <v>2024-10</v>
      </c>
      <c r="P8540" s="4" t="str">
        <f t="shared" si="934"/>
        <v>10</v>
      </c>
      <c r="Q8540" s="4" t="str">
        <f t="shared" si="935"/>
        <v>October</v>
      </c>
      <c r="R8540" s="30" t="str">
        <f t="shared" si="936"/>
        <v>16</v>
      </c>
      <c r="W8540" t="str">
        <f t="shared" si="937"/>
        <v>ok</v>
      </c>
    </row>
    <row r="8541" spans="1:23" x14ac:dyDescent="0.3">
      <c r="A8541" t="s">
        <v>8583</v>
      </c>
      <c r="B8541" t="s">
        <v>41</v>
      </c>
      <c r="C8541" t="s">
        <v>42</v>
      </c>
      <c r="D8541" t="s">
        <v>43</v>
      </c>
      <c r="E8541" t="s">
        <v>14</v>
      </c>
      <c r="F8541" t="s">
        <v>21</v>
      </c>
      <c r="G8541" s="5">
        <v>312.52999999999997</v>
      </c>
      <c r="H8541" s="5">
        <f t="shared" si="931"/>
        <v>5.6255399999999991</v>
      </c>
      <c r="I8541" s="6">
        <v>1</v>
      </c>
      <c r="J8541" s="6">
        <v>312.52999999999997</v>
      </c>
      <c r="K8541" s="5">
        <f t="shared" si="932"/>
        <v>5.6255399999999991</v>
      </c>
      <c r="L8541" s="7">
        <v>4.7300000000000004</v>
      </c>
      <c r="M8541" s="7">
        <v>2738</v>
      </c>
      <c r="N8541" s="3">
        <v>45353</v>
      </c>
      <c r="O8541" s="4" t="str">
        <f t="shared" si="933"/>
        <v>2024-03</v>
      </c>
      <c r="P8541" s="4" t="str">
        <f t="shared" si="934"/>
        <v>03</v>
      </c>
      <c r="Q8541" s="4" t="str">
        <f t="shared" si="935"/>
        <v>March</v>
      </c>
      <c r="R8541" s="30" t="str">
        <f t="shared" si="936"/>
        <v>02</v>
      </c>
      <c r="W8541" t="str">
        <f t="shared" si="937"/>
        <v>ok</v>
      </c>
    </row>
    <row r="8542" spans="1:23" x14ac:dyDescent="0.3">
      <c r="A8542" t="s">
        <v>8584</v>
      </c>
      <c r="B8542" t="s">
        <v>23</v>
      </c>
      <c r="C8542" t="s">
        <v>24</v>
      </c>
      <c r="D8542" t="s">
        <v>25</v>
      </c>
      <c r="E8542" t="s">
        <v>14</v>
      </c>
      <c r="F8542" t="s">
        <v>15</v>
      </c>
      <c r="G8542" s="5">
        <v>119.62</v>
      </c>
      <c r="H8542" s="5">
        <f t="shared" si="931"/>
        <v>2.1531599999999997</v>
      </c>
      <c r="I8542" s="6">
        <v>1</v>
      </c>
      <c r="J8542" s="6">
        <v>119.62</v>
      </c>
      <c r="K8542" s="5">
        <f t="shared" si="932"/>
        <v>2.1531599999999997</v>
      </c>
      <c r="L8542" s="7">
        <v>1.24</v>
      </c>
      <c r="M8542" s="7">
        <v>3204</v>
      </c>
      <c r="N8542" s="3">
        <v>45471</v>
      </c>
      <c r="O8542" s="4" t="str">
        <f t="shared" si="933"/>
        <v>2024-06</v>
      </c>
      <c r="P8542" s="4" t="str">
        <f t="shared" si="934"/>
        <v>06</v>
      </c>
      <c r="Q8542" s="4" t="str">
        <f t="shared" si="935"/>
        <v>June</v>
      </c>
      <c r="R8542" s="30" t="str">
        <f t="shared" si="936"/>
        <v>28</v>
      </c>
      <c r="W8542" t="str">
        <f t="shared" si="937"/>
        <v>ok</v>
      </c>
    </row>
    <row r="8543" spans="1:23" x14ac:dyDescent="0.3">
      <c r="A8543" t="s">
        <v>8585</v>
      </c>
      <c r="B8543" t="s">
        <v>51</v>
      </c>
      <c r="C8543" t="s">
        <v>29</v>
      </c>
      <c r="D8543" t="s">
        <v>52</v>
      </c>
      <c r="E8543" t="s">
        <v>14</v>
      </c>
      <c r="F8543" t="s">
        <v>21</v>
      </c>
      <c r="G8543" s="5">
        <v>9791.2199999999993</v>
      </c>
      <c r="H8543" s="5">
        <f t="shared" si="931"/>
        <v>176.24195999999998</v>
      </c>
      <c r="I8543" s="6">
        <v>3</v>
      </c>
      <c r="J8543" s="6">
        <v>29373.66</v>
      </c>
      <c r="K8543" s="5">
        <f t="shared" si="932"/>
        <v>528.72587999999996</v>
      </c>
      <c r="L8543" s="7">
        <v>4.66</v>
      </c>
      <c r="M8543" s="7">
        <v>1684</v>
      </c>
      <c r="N8543" s="3">
        <v>45427</v>
      </c>
      <c r="O8543" s="4" t="str">
        <f t="shared" si="933"/>
        <v>2024-05</v>
      </c>
      <c r="P8543" s="4" t="str">
        <f t="shared" si="934"/>
        <v>05</v>
      </c>
      <c r="Q8543" s="4" t="str">
        <f t="shared" si="935"/>
        <v>May</v>
      </c>
      <c r="R8543" s="30" t="str">
        <f t="shared" si="936"/>
        <v>15</v>
      </c>
      <c r="W8543" t="str">
        <f t="shared" si="937"/>
        <v>ok</v>
      </c>
    </row>
    <row r="8544" spans="1:23" x14ac:dyDescent="0.3">
      <c r="A8544" t="s">
        <v>8586</v>
      </c>
      <c r="B8544" t="s">
        <v>36</v>
      </c>
      <c r="C8544" t="s">
        <v>18</v>
      </c>
      <c r="D8544" t="s">
        <v>37</v>
      </c>
      <c r="E8544" t="s">
        <v>45</v>
      </c>
      <c r="F8544" t="s">
        <v>38</v>
      </c>
      <c r="G8544" s="5">
        <v>9507.74</v>
      </c>
      <c r="H8544" s="5">
        <f t="shared" si="931"/>
        <v>171.13931999999997</v>
      </c>
      <c r="I8544" s="6">
        <v>1</v>
      </c>
      <c r="J8544" s="6">
        <v>9507.74</v>
      </c>
      <c r="K8544" s="5">
        <f t="shared" si="932"/>
        <v>171.13931999999997</v>
      </c>
      <c r="L8544" s="7">
        <v>2.2000000000000002</v>
      </c>
      <c r="M8544" s="7">
        <v>3175</v>
      </c>
      <c r="N8544" s="3">
        <v>45565</v>
      </c>
      <c r="O8544" s="4" t="str">
        <f t="shared" si="933"/>
        <v>2024-09</v>
      </c>
      <c r="P8544" s="4" t="str">
        <f t="shared" si="934"/>
        <v>09</v>
      </c>
      <c r="Q8544" s="4" t="str">
        <f t="shared" si="935"/>
        <v>September</v>
      </c>
      <c r="R8544" s="30" t="str">
        <f t="shared" si="936"/>
        <v>30</v>
      </c>
      <c r="W8544" t="str">
        <f t="shared" si="937"/>
        <v>ok</v>
      </c>
    </row>
    <row r="8545" spans="1:23" x14ac:dyDescent="0.3">
      <c r="A8545" t="s">
        <v>8587</v>
      </c>
      <c r="B8545" t="s">
        <v>11</v>
      </c>
      <c r="C8545" t="s">
        <v>12</v>
      </c>
      <c r="D8545" t="s">
        <v>13</v>
      </c>
      <c r="E8545" t="s">
        <v>45</v>
      </c>
      <c r="F8545" t="s">
        <v>26</v>
      </c>
      <c r="G8545" s="5">
        <v>18003.41</v>
      </c>
      <c r="H8545" s="5">
        <f t="shared" si="931"/>
        <v>324.06137999999999</v>
      </c>
      <c r="I8545" s="6">
        <v>1</v>
      </c>
      <c r="J8545" s="6">
        <v>18003.41</v>
      </c>
      <c r="K8545" s="5">
        <f t="shared" si="932"/>
        <v>324.06137999999999</v>
      </c>
      <c r="L8545" s="7">
        <v>1.18</v>
      </c>
      <c r="M8545" s="7">
        <v>4566</v>
      </c>
      <c r="N8545" s="3">
        <v>45481</v>
      </c>
      <c r="O8545" s="4" t="str">
        <f t="shared" si="933"/>
        <v>2024-07</v>
      </c>
      <c r="P8545" s="4" t="str">
        <f t="shared" si="934"/>
        <v>07</v>
      </c>
      <c r="Q8545" s="4" t="str">
        <f t="shared" si="935"/>
        <v>July</v>
      </c>
      <c r="R8545" s="30" t="str">
        <f t="shared" si="936"/>
        <v>08</v>
      </c>
      <c r="W8545" t="str">
        <f t="shared" si="937"/>
        <v>ok</v>
      </c>
    </row>
    <row r="8546" spans="1:23" x14ac:dyDescent="0.3">
      <c r="A8546" t="s">
        <v>8588</v>
      </c>
      <c r="B8546" t="s">
        <v>63</v>
      </c>
      <c r="C8546" t="s">
        <v>18</v>
      </c>
      <c r="D8546" t="s">
        <v>64</v>
      </c>
      <c r="E8546" t="s">
        <v>20</v>
      </c>
      <c r="F8546" t="s">
        <v>26</v>
      </c>
      <c r="G8546" s="5">
        <v>19327.599999999999</v>
      </c>
      <c r="H8546" s="5">
        <f t="shared" si="931"/>
        <v>347.89679999999993</v>
      </c>
      <c r="I8546" s="6">
        <v>4</v>
      </c>
      <c r="J8546" s="6">
        <v>77310.399999999994</v>
      </c>
      <c r="K8546" s="5">
        <f t="shared" si="932"/>
        <v>1391.5871999999997</v>
      </c>
      <c r="L8546" s="7">
        <v>3.63</v>
      </c>
      <c r="M8546" s="7">
        <v>2797</v>
      </c>
      <c r="N8546" s="3">
        <v>45461</v>
      </c>
      <c r="O8546" s="4" t="str">
        <f t="shared" si="933"/>
        <v>2024-06</v>
      </c>
      <c r="P8546" s="4" t="str">
        <f t="shared" si="934"/>
        <v>06</v>
      </c>
      <c r="Q8546" s="4" t="str">
        <f t="shared" si="935"/>
        <v>June</v>
      </c>
      <c r="R8546" s="30" t="str">
        <f t="shared" si="936"/>
        <v>18</v>
      </c>
      <c r="W8546" t="str">
        <f t="shared" si="937"/>
        <v>ok</v>
      </c>
    </row>
    <row r="8547" spans="1:23" x14ac:dyDescent="0.3">
      <c r="A8547" t="s">
        <v>8589</v>
      </c>
      <c r="B8547" t="s">
        <v>23</v>
      </c>
      <c r="C8547" t="s">
        <v>24</v>
      </c>
      <c r="D8547" t="s">
        <v>25</v>
      </c>
      <c r="E8547" t="s">
        <v>14</v>
      </c>
      <c r="F8547" t="s">
        <v>38</v>
      </c>
      <c r="G8547" s="5">
        <v>6303.23</v>
      </c>
      <c r="H8547" s="5">
        <f t="shared" si="931"/>
        <v>113.45813999999999</v>
      </c>
      <c r="I8547" s="6">
        <v>1</v>
      </c>
      <c r="J8547" s="6">
        <v>6303.23</v>
      </c>
      <c r="K8547" s="5">
        <f t="shared" si="932"/>
        <v>113.45813999999999</v>
      </c>
      <c r="L8547" s="7">
        <v>2.14</v>
      </c>
      <c r="M8547" s="7">
        <v>2953</v>
      </c>
      <c r="N8547" s="3">
        <v>45498</v>
      </c>
      <c r="O8547" s="4" t="str">
        <f t="shared" si="933"/>
        <v>2024-07</v>
      </c>
      <c r="P8547" s="4" t="str">
        <f t="shared" si="934"/>
        <v>07</v>
      </c>
      <c r="Q8547" s="4" t="str">
        <f t="shared" si="935"/>
        <v>July</v>
      </c>
      <c r="R8547" s="30" t="str">
        <f t="shared" si="936"/>
        <v>25</v>
      </c>
      <c r="W8547" t="str">
        <f t="shared" si="937"/>
        <v>ok</v>
      </c>
    </row>
    <row r="8548" spans="1:23" x14ac:dyDescent="0.3">
      <c r="A8548" t="s">
        <v>8590</v>
      </c>
      <c r="B8548" t="s">
        <v>51</v>
      </c>
      <c r="C8548" t="s">
        <v>29</v>
      </c>
      <c r="D8548" t="s">
        <v>52</v>
      </c>
      <c r="E8548" t="s">
        <v>45</v>
      </c>
      <c r="F8548" t="s">
        <v>38</v>
      </c>
      <c r="G8548" s="5">
        <v>8713.34</v>
      </c>
      <c r="H8548" s="5">
        <f t="shared" si="931"/>
        <v>156.84011999999998</v>
      </c>
      <c r="I8548" s="6">
        <v>5</v>
      </c>
      <c r="J8548" s="6">
        <v>43566.7</v>
      </c>
      <c r="K8548" s="5">
        <f t="shared" si="932"/>
        <v>784.20059999999989</v>
      </c>
      <c r="L8548" s="7">
        <v>3.69</v>
      </c>
      <c r="M8548" s="7">
        <v>1911</v>
      </c>
      <c r="N8548" s="3">
        <v>45393</v>
      </c>
      <c r="O8548" s="4" t="str">
        <f t="shared" si="933"/>
        <v>2024-04</v>
      </c>
      <c r="P8548" s="4" t="str">
        <f t="shared" si="934"/>
        <v>04</v>
      </c>
      <c r="Q8548" s="4" t="str">
        <f t="shared" si="935"/>
        <v>April</v>
      </c>
      <c r="R8548" s="30" t="str">
        <f t="shared" si="936"/>
        <v>11</v>
      </c>
      <c r="W8548" t="str">
        <f t="shared" si="937"/>
        <v>ok</v>
      </c>
    </row>
    <row r="8549" spans="1:23" x14ac:dyDescent="0.3">
      <c r="A8549" t="s">
        <v>8591</v>
      </c>
      <c r="B8549" t="s">
        <v>11</v>
      </c>
      <c r="C8549" t="s">
        <v>12</v>
      </c>
      <c r="D8549" t="s">
        <v>13</v>
      </c>
      <c r="E8549" t="s">
        <v>20</v>
      </c>
      <c r="F8549" t="s">
        <v>60</v>
      </c>
      <c r="G8549" s="5">
        <v>8701.33</v>
      </c>
      <c r="H8549" s="5">
        <f t="shared" si="931"/>
        <v>156.62393999999998</v>
      </c>
      <c r="I8549" s="6">
        <v>3</v>
      </c>
      <c r="J8549" s="6">
        <v>26103.99</v>
      </c>
      <c r="K8549" s="5">
        <f t="shared" si="932"/>
        <v>469.87181999999996</v>
      </c>
      <c r="L8549" s="7">
        <v>3.3</v>
      </c>
      <c r="M8549" s="7">
        <v>2497</v>
      </c>
      <c r="N8549" s="3">
        <v>45395</v>
      </c>
      <c r="O8549" s="4" t="str">
        <f t="shared" si="933"/>
        <v>2024-04</v>
      </c>
      <c r="P8549" s="4" t="str">
        <f t="shared" si="934"/>
        <v>04</v>
      </c>
      <c r="Q8549" s="4" t="str">
        <f t="shared" si="935"/>
        <v>April</v>
      </c>
      <c r="R8549" s="30" t="str">
        <f t="shared" si="936"/>
        <v>13</v>
      </c>
      <c r="W8549" t="str">
        <f t="shared" si="937"/>
        <v>ok</v>
      </c>
    </row>
    <row r="8550" spans="1:23" x14ac:dyDescent="0.3">
      <c r="A8550" t="s">
        <v>8592</v>
      </c>
      <c r="B8550" t="s">
        <v>11</v>
      </c>
      <c r="C8550" t="s">
        <v>12</v>
      </c>
      <c r="D8550" t="s">
        <v>13</v>
      </c>
      <c r="E8550" t="s">
        <v>20</v>
      </c>
      <c r="F8550" t="s">
        <v>31</v>
      </c>
      <c r="G8550" s="5">
        <v>3669.79</v>
      </c>
      <c r="H8550" s="5">
        <f t="shared" si="931"/>
        <v>66.056219999999996</v>
      </c>
      <c r="I8550" s="6">
        <v>4</v>
      </c>
      <c r="J8550" s="6">
        <v>14679.16</v>
      </c>
      <c r="K8550" s="5">
        <f t="shared" si="932"/>
        <v>264.22487999999998</v>
      </c>
      <c r="L8550" s="7">
        <v>4.25</v>
      </c>
      <c r="M8550" s="7">
        <v>2061</v>
      </c>
      <c r="N8550" s="3">
        <v>45563</v>
      </c>
      <c r="O8550" s="4" t="str">
        <f t="shared" si="933"/>
        <v>2024-09</v>
      </c>
      <c r="P8550" s="4" t="str">
        <f t="shared" si="934"/>
        <v>09</v>
      </c>
      <c r="Q8550" s="4" t="str">
        <f t="shared" si="935"/>
        <v>September</v>
      </c>
      <c r="R8550" s="30" t="str">
        <f t="shared" si="936"/>
        <v>28</v>
      </c>
      <c r="W8550" t="str">
        <f t="shared" si="937"/>
        <v>ok</v>
      </c>
    </row>
    <row r="8551" spans="1:23" x14ac:dyDescent="0.3">
      <c r="A8551" t="s">
        <v>8593</v>
      </c>
      <c r="B8551" t="s">
        <v>51</v>
      </c>
      <c r="C8551" t="s">
        <v>29</v>
      </c>
      <c r="D8551" t="s">
        <v>52</v>
      </c>
      <c r="E8551" t="s">
        <v>20</v>
      </c>
      <c r="F8551" t="s">
        <v>15</v>
      </c>
      <c r="G8551" s="5">
        <v>11328.67</v>
      </c>
      <c r="H8551" s="5">
        <f t="shared" si="931"/>
        <v>203.91605999999999</v>
      </c>
      <c r="I8551" s="6">
        <v>2</v>
      </c>
      <c r="J8551" s="6">
        <v>22657.34</v>
      </c>
      <c r="K8551" s="5">
        <f t="shared" si="932"/>
        <v>407.83211999999997</v>
      </c>
      <c r="L8551" s="7">
        <v>4.6100000000000003</v>
      </c>
      <c r="M8551" s="7">
        <v>3495</v>
      </c>
      <c r="N8551" s="3">
        <v>45534</v>
      </c>
      <c r="O8551" s="4" t="str">
        <f t="shared" si="933"/>
        <v>2024-08</v>
      </c>
      <c r="P8551" s="4" t="str">
        <f t="shared" si="934"/>
        <v>08</v>
      </c>
      <c r="Q8551" s="4" t="str">
        <f t="shared" si="935"/>
        <v>August</v>
      </c>
      <c r="R8551" s="30" t="str">
        <f t="shared" si="936"/>
        <v>30</v>
      </c>
      <c r="W8551" t="str">
        <f t="shared" si="937"/>
        <v>ok</v>
      </c>
    </row>
    <row r="8552" spans="1:23" x14ac:dyDescent="0.3">
      <c r="A8552" t="s">
        <v>8594</v>
      </c>
      <c r="B8552" t="s">
        <v>28</v>
      </c>
      <c r="C8552" t="s">
        <v>29</v>
      </c>
      <c r="D8552" t="s">
        <v>30</v>
      </c>
      <c r="E8552" t="s">
        <v>45</v>
      </c>
      <c r="F8552" t="s">
        <v>38</v>
      </c>
      <c r="G8552" s="5">
        <v>12800.34</v>
      </c>
      <c r="H8552" s="5">
        <f t="shared" si="931"/>
        <v>230.40611999999999</v>
      </c>
      <c r="I8552" s="6">
        <v>1</v>
      </c>
      <c r="J8552" s="6">
        <v>12800.34</v>
      </c>
      <c r="K8552" s="5">
        <f t="shared" si="932"/>
        <v>230.40611999999999</v>
      </c>
      <c r="L8552" s="7">
        <v>1.42</v>
      </c>
      <c r="M8552" s="7">
        <v>804</v>
      </c>
      <c r="N8552" s="3">
        <v>45626</v>
      </c>
      <c r="O8552" s="4" t="str">
        <f t="shared" si="933"/>
        <v>2024-11</v>
      </c>
      <c r="P8552" s="4" t="str">
        <f t="shared" si="934"/>
        <v>11</v>
      </c>
      <c r="Q8552" s="4" t="str">
        <f t="shared" si="935"/>
        <v>November</v>
      </c>
      <c r="R8552" s="30" t="str">
        <f t="shared" si="936"/>
        <v>30</v>
      </c>
      <c r="W8552" t="str">
        <f t="shared" si="937"/>
        <v>ok</v>
      </c>
    </row>
    <row r="8553" spans="1:23" x14ac:dyDescent="0.3">
      <c r="A8553" t="s">
        <v>8595</v>
      </c>
      <c r="B8553" t="s">
        <v>23</v>
      </c>
      <c r="C8553" t="s">
        <v>24</v>
      </c>
      <c r="D8553" t="s">
        <v>25</v>
      </c>
      <c r="E8553" t="s">
        <v>45</v>
      </c>
      <c r="F8553" t="s">
        <v>38</v>
      </c>
      <c r="G8553" s="5">
        <v>13493.16</v>
      </c>
      <c r="H8553" s="5">
        <f t="shared" si="931"/>
        <v>242.87687999999997</v>
      </c>
      <c r="I8553" s="6">
        <v>3</v>
      </c>
      <c r="J8553" s="6">
        <v>40479.480000000003</v>
      </c>
      <c r="K8553" s="5">
        <f t="shared" si="932"/>
        <v>728.63063999999986</v>
      </c>
      <c r="L8553" s="7">
        <v>3.29</v>
      </c>
      <c r="M8553" s="7">
        <v>4942</v>
      </c>
      <c r="N8553" s="3">
        <v>45307</v>
      </c>
      <c r="O8553" s="4" t="str">
        <f t="shared" si="933"/>
        <v>2024-01</v>
      </c>
      <c r="P8553" s="4" t="str">
        <f t="shared" si="934"/>
        <v>01</v>
      </c>
      <c r="Q8553" s="4" t="str">
        <f t="shared" si="935"/>
        <v>January</v>
      </c>
      <c r="R8553" s="30" t="str">
        <f t="shared" si="936"/>
        <v>16</v>
      </c>
      <c r="W8553" t="str">
        <f t="shared" si="937"/>
        <v>ok</v>
      </c>
    </row>
    <row r="8554" spans="1:23" x14ac:dyDescent="0.3">
      <c r="A8554" t="s">
        <v>8596</v>
      </c>
      <c r="B8554" t="s">
        <v>63</v>
      </c>
      <c r="C8554" t="s">
        <v>18</v>
      </c>
      <c r="D8554" t="s">
        <v>64</v>
      </c>
      <c r="E8554" t="s">
        <v>45</v>
      </c>
      <c r="F8554" t="s">
        <v>21</v>
      </c>
      <c r="G8554" s="5">
        <v>7261.92</v>
      </c>
      <c r="H8554" s="5">
        <f t="shared" si="931"/>
        <v>130.71455999999998</v>
      </c>
      <c r="I8554" s="6">
        <v>1</v>
      </c>
      <c r="J8554" s="6">
        <v>7261.92</v>
      </c>
      <c r="K8554" s="5">
        <f t="shared" si="932"/>
        <v>130.71455999999998</v>
      </c>
      <c r="L8554" s="7">
        <v>2.4300000000000002</v>
      </c>
      <c r="M8554" s="7">
        <v>620</v>
      </c>
      <c r="N8554" s="3">
        <v>45622</v>
      </c>
      <c r="O8554" s="4" t="str">
        <f t="shared" si="933"/>
        <v>2024-11</v>
      </c>
      <c r="P8554" s="4" t="str">
        <f t="shared" si="934"/>
        <v>11</v>
      </c>
      <c r="Q8554" s="4" t="str">
        <f t="shared" si="935"/>
        <v>November</v>
      </c>
      <c r="R8554" s="30" t="str">
        <f t="shared" si="936"/>
        <v>26</v>
      </c>
      <c r="W8554" t="str">
        <f t="shared" si="937"/>
        <v>ok</v>
      </c>
    </row>
    <row r="8555" spans="1:23" x14ac:dyDescent="0.3">
      <c r="A8555" t="s">
        <v>8597</v>
      </c>
      <c r="B8555" t="s">
        <v>33</v>
      </c>
      <c r="C8555" t="s">
        <v>12</v>
      </c>
      <c r="D8555" t="s">
        <v>34</v>
      </c>
      <c r="E8555" t="s">
        <v>14</v>
      </c>
      <c r="F8555" t="s">
        <v>38</v>
      </c>
      <c r="G8555" s="5">
        <v>1755.6</v>
      </c>
      <c r="H8555" s="5">
        <f t="shared" si="931"/>
        <v>31.600799999999996</v>
      </c>
      <c r="I8555" s="6">
        <v>2</v>
      </c>
      <c r="J8555" s="6">
        <v>3511.2</v>
      </c>
      <c r="K8555" s="5">
        <f t="shared" si="932"/>
        <v>63.201599999999992</v>
      </c>
      <c r="L8555" s="7">
        <v>4.99</v>
      </c>
      <c r="M8555" s="7">
        <v>1551</v>
      </c>
      <c r="N8555" s="3">
        <v>45318</v>
      </c>
      <c r="O8555" s="4" t="str">
        <f t="shared" si="933"/>
        <v>2024-01</v>
      </c>
      <c r="P8555" s="4" t="str">
        <f t="shared" si="934"/>
        <v>01</v>
      </c>
      <c r="Q8555" s="4" t="str">
        <f t="shared" si="935"/>
        <v>January</v>
      </c>
      <c r="R8555" s="30" t="str">
        <f t="shared" si="936"/>
        <v>27</v>
      </c>
      <c r="W8555" t="str">
        <f t="shared" si="937"/>
        <v>ok</v>
      </c>
    </row>
    <row r="8556" spans="1:23" x14ac:dyDescent="0.3">
      <c r="A8556" t="s">
        <v>8598</v>
      </c>
      <c r="B8556" t="s">
        <v>11</v>
      </c>
      <c r="C8556" t="s">
        <v>12</v>
      </c>
      <c r="D8556" t="s">
        <v>13</v>
      </c>
      <c r="E8556" t="s">
        <v>14</v>
      </c>
      <c r="F8556" t="s">
        <v>26</v>
      </c>
      <c r="G8556" s="5">
        <v>9851.4</v>
      </c>
      <c r="H8556" s="5">
        <f t="shared" si="931"/>
        <v>177.32519999999997</v>
      </c>
      <c r="I8556" s="6">
        <v>3</v>
      </c>
      <c r="J8556" s="6">
        <v>29554.2</v>
      </c>
      <c r="K8556" s="5">
        <f t="shared" si="932"/>
        <v>531.97559999999987</v>
      </c>
      <c r="L8556" s="7">
        <v>4.6900000000000004</v>
      </c>
      <c r="M8556" s="7">
        <v>3619</v>
      </c>
      <c r="N8556" s="3">
        <v>45604</v>
      </c>
      <c r="O8556" s="4" t="str">
        <f t="shared" si="933"/>
        <v>2024-11</v>
      </c>
      <c r="P8556" s="4" t="str">
        <f t="shared" si="934"/>
        <v>11</v>
      </c>
      <c r="Q8556" s="4" t="str">
        <f t="shared" si="935"/>
        <v>November</v>
      </c>
      <c r="R8556" s="30" t="str">
        <f t="shared" si="936"/>
        <v>08</v>
      </c>
      <c r="W8556" t="str">
        <f t="shared" si="937"/>
        <v>ok</v>
      </c>
    </row>
    <row r="8557" spans="1:23" x14ac:dyDescent="0.3">
      <c r="A8557" t="s">
        <v>8599</v>
      </c>
      <c r="B8557" t="s">
        <v>33</v>
      </c>
      <c r="C8557" t="s">
        <v>12</v>
      </c>
      <c r="D8557" t="s">
        <v>34</v>
      </c>
      <c r="E8557" t="s">
        <v>20</v>
      </c>
      <c r="F8557" t="s">
        <v>15</v>
      </c>
      <c r="G8557" s="5">
        <v>2214.67</v>
      </c>
      <c r="H8557" s="5">
        <f t="shared" si="931"/>
        <v>39.864059999999995</v>
      </c>
      <c r="I8557" s="6">
        <v>2</v>
      </c>
      <c r="J8557" s="6">
        <v>4429.34</v>
      </c>
      <c r="K8557" s="5">
        <f t="shared" si="932"/>
        <v>79.72811999999999</v>
      </c>
      <c r="L8557" s="7">
        <v>4.37</v>
      </c>
      <c r="M8557" s="7">
        <v>4888</v>
      </c>
      <c r="N8557" s="3">
        <v>45413</v>
      </c>
      <c r="O8557" s="4" t="str">
        <f t="shared" si="933"/>
        <v>2024-05</v>
      </c>
      <c r="P8557" s="4" t="str">
        <f t="shared" si="934"/>
        <v>05</v>
      </c>
      <c r="Q8557" s="4" t="str">
        <f t="shared" si="935"/>
        <v>May</v>
      </c>
      <c r="R8557" s="30" t="str">
        <f t="shared" si="936"/>
        <v>01</v>
      </c>
      <c r="W8557" t="str">
        <f t="shared" si="937"/>
        <v>ok</v>
      </c>
    </row>
    <row r="8558" spans="1:23" x14ac:dyDescent="0.3">
      <c r="A8558" t="s">
        <v>8600</v>
      </c>
      <c r="B8558" t="s">
        <v>28</v>
      </c>
      <c r="C8558" t="s">
        <v>29</v>
      </c>
      <c r="D8558" t="s">
        <v>30</v>
      </c>
      <c r="E8558" t="s">
        <v>45</v>
      </c>
      <c r="F8558" t="s">
        <v>21</v>
      </c>
      <c r="G8558" s="5">
        <v>5369.69</v>
      </c>
      <c r="H8558" s="5">
        <f t="shared" si="931"/>
        <v>96.654419999999988</v>
      </c>
      <c r="I8558" s="6">
        <v>5</v>
      </c>
      <c r="J8558" s="6">
        <v>26848.45</v>
      </c>
      <c r="K8558" s="5">
        <f t="shared" si="932"/>
        <v>483.27209999999991</v>
      </c>
      <c r="L8558" s="7">
        <v>2.83</v>
      </c>
      <c r="M8558" s="7">
        <v>3138</v>
      </c>
      <c r="N8558" s="3">
        <v>45652</v>
      </c>
      <c r="O8558" s="4" t="str">
        <f t="shared" si="933"/>
        <v>2024-12</v>
      </c>
      <c r="P8558" s="4" t="str">
        <f t="shared" si="934"/>
        <v>12</v>
      </c>
      <c r="Q8558" s="4" t="str">
        <f t="shared" si="935"/>
        <v>December</v>
      </c>
      <c r="R8558" s="30" t="str">
        <f t="shared" si="936"/>
        <v>26</v>
      </c>
      <c r="W8558" t="str">
        <f t="shared" si="937"/>
        <v>ok</v>
      </c>
    </row>
    <row r="8559" spans="1:23" x14ac:dyDescent="0.3">
      <c r="A8559" t="s">
        <v>8601</v>
      </c>
      <c r="B8559" t="s">
        <v>33</v>
      </c>
      <c r="C8559" t="s">
        <v>12</v>
      </c>
      <c r="D8559" t="s">
        <v>34</v>
      </c>
      <c r="E8559" t="s">
        <v>14</v>
      </c>
      <c r="F8559" t="s">
        <v>21</v>
      </c>
      <c r="G8559" s="5">
        <v>5912.15</v>
      </c>
      <c r="H8559" s="5">
        <f t="shared" si="931"/>
        <v>106.41869999999999</v>
      </c>
      <c r="I8559" s="6">
        <v>5</v>
      </c>
      <c r="J8559" s="6">
        <v>29560.75</v>
      </c>
      <c r="K8559" s="5">
        <f t="shared" si="932"/>
        <v>532.09349999999995</v>
      </c>
      <c r="L8559" s="7">
        <v>3.77</v>
      </c>
      <c r="M8559" s="7">
        <v>3025</v>
      </c>
      <c r="N8559" s="3">
        <v>45302</v>
      </c>
      <c r="O8559" s="4" t="str">
        <f t="shared" si="933"/>
        <v>2024-01</v>
      </c>
      <c r="P8559" s="4" t="str">
        <f t="shared" si="934"/>
        <v>01</v>
      </c>
      <c r="Q8559" s="4" t="str">
        <f t="shared" si="935"/>
        <v>January</v>
      </c>
      <c r="R8559" s="30" t="str">
        <f t="shared" si="936"/>
        <v>11</v>
      </c>
      <c r="W8559" t="str">
        <f t="shared" si="937"/>
        <v>ok</v>
      </c>
    </row>
    <row r="8560" spans="1:23" x14ac:dyDescent="0.3">
      <c r="A8560" t="s">
        <v>8602</v>
      </c>
      <c r="B8560" t="s">
        <v>41</v>
      </c>
      <c r="C8560" t="s">
        <v>42</v>
      </c>
      <c r="D8560" t="s">
        <v>43</v>
      </c>
      <c r="E8560" t="s">
        <v>45</v>
      </c>
      <c r="F8560" t="s">
        <v>38</v>
      </c>
      <c r="G8560" s="5">
        <v>1585.49</v>
      </c>
      <c r="H8560" s="5">
        <f t="shared" si="931"/>
        <v>28.538819999999998</v>
      </c>
      <c r="I8560" s="6">
        <v>5</v>
      </c>
      <c r="J8560" s="6">
        <v>7927.45</v>
      </c>
      <c r="K8560" s="5">
        <f t="shared" si="932"/>
        <v>142.69409999999999</v>
      </c>
      <c r="L8560" s="7">
        <v>3.17</v>
      </c>
      <c r="M8560" s="7">
        <v>3711</v>
      </c>
      <c r="N8560" s="3">
        <v>45620</v>
      </c>
      <c r="O8560" s="4" t="str">
        <f t="shared" si="933"/>
        <v>2024-11</v>
      </c>
      <c r="P8560" s="4" t="str">
        <f t="shared" si="934"/>
        <v>11</v>
      </c>
      <c r="Q8560" s="4" t="str">
        <f t="shared" si="935"/>
        <v>November</v>
      </c>
      <c r="R8560" s="30" t="str">
        <f t="shared" si="936"/>
        <v>24</v>
      </c>
      <c r="W8560" t="str">
        <f t="shared" si="937"/>
        <v>ok</v>
      </c>
    </row>
    <row r="8561" spans="1:23" x14ac:dyDescent="0.3">
      <c r="A8561" t="s">
        <v>8603</v>
      </c>
      <c r="B8561" t="s">
        <v>33</v>
      </c>
      <c r="C8561" t="s">
        <v>12</v>
      </c>
      <c r="D8561" t="s">
        <v>34</v>
      </c>
      <c r="E8561" t="s">
        <v>45</v>
      </c>
      <c r="F8561" t="s">
        <v>31</v>
      </c>
      <c r="G8561" s="5">
        <v>12713.74</v>
      </c>
      <c r="H8561" s="5">
        <f t="shared" si="931"/>
        <v>228.84731999999997</v>
      </c>
      <c r="I8561" s="6">
        <v>4</v>
      </c>
      <c r="J8561" s="6">
        <v>50854.96</v>
      </c>
      <c r="K8561" s="5">
        <f t="shared" si="932"/>
        <v>915.38927999999987</v>
      </c>
      <c r="L8561" s="7">
        <v>2.3199999999999998</v>
      </c>
      <c r="M8561" s="7">
        <v>3949</v>
      </c>
      <c r="N8561" s="3">
        <v>45375</v>
      </c>
      <c r="O8561" s="4" t="str">
        <f t="shared" si="933"/>
        <v>2024-03</v>
      </c>
      <c r="P8561" s="4" t="str">
        <f t="shared" si="934"/>
        <v>03</v>
      </c>
      <c r="Q8561" s="4" t="str">
        <f t="shared" si="935"/>
        <v>March</v>
      </c>
      <c r="R8561" s="30" t="str">
        <f t="shared" si="936"/>
        <v>24</v>
      </c>
      <c r="W8561" t="str">
        <f t="shared" si="937"/>
        <v>ok</v>
      </c>
    </row>
    <row r="8562" spans="1:23" x14ac:dyDescent="0.3">
      <c r="A8562" t="s">
        <v>8604</v>
      </c>
      <c r="B8562" t="s">
        <v>17</v>
      </c>
      <c r="C8562" t="s">
        <v>18</v>
      </c>
      <c r="D8562" t="s">
        <v>19</v>
      </c>
      <c r="E8562" t="s">
        <v>20</v>
      </c>
      <c r="F8562" t="s">
        <v>15</v>
      </c>
      <c r="G8562" s="5">
        <v>666.13</v>
      </c>
      <c r="H8562" s="5">
        <f t="shared" si="931"/>
        <v>11.99034</v>
      </c>
      <c r="I8562" s="6">
        <v>3</v>
      </c>
      <c r="J8562" s="6">
        <v>1998.39</v>
      </c>
      <c r="K8562" s="5">
        <f t="shared" si="932"/>
        <v>35.971019999999996</v>
      </c>
      <c r="L8562" s="7">
        <v>4.51</v>
      </c>
      <c r="M8562" s="7">
        <v>1092</v>
      </c>
      <c r="N8562" s="3">
        <v>45356</v>
      </c>
      <c r="O8562" s="4" t="str">
        <f t="shared" si="933"/>
        <v>2024-03</v>
      </c>
      <c r="P8562" s="4" t="str">
        <f t="shared" si="934"/>
        <v>03</v>
      </c>
      <c r="Q8562" s="4" t="str">
        <f t="shared" si="935"/>
        <v>March</v>
      </c>
      <c r="R8562" s="30" t="str">
        <f t="shared" si="936"/>
        <v>05</v>
      </c>
      <c r="W8562" t="str">
        <f t="shared" si="937"/>
        <v>ok</v>
      </c>
    </row>
    <row r="8563" spans="1:23" x14ac:dyDescent="0.3">
      <c r="A8563" t="s">
        <v>8605</v>
      </c>
      <c r="B8563" t="s">
        <v>11</v>
      </c>
      <c r="C8563" t="s">
        <v>12</v>
      </c>
      <c r="D8563" t="s">
        <v>13</v>
      </c>
      <c r="E8563" t="s">
        <v>45</v>
      </c>
      <c r="F8563" t="s">
        <v>31</v>
      </c>
      <c r="G8563" s="5">
        <v>5042.49</v>
      </c>
      <c r="H8563" s="5">
        <f t="shared" si="931"/>
        <v>90.764819999999986</v>
      </c>
      <c r="I8563" s="6">
        <v>4</v>
      </c>
      <c r="J8563" s="6">
        <v>20169.96</v>
      </c>
      <c r="K8563" s="5">
        <f t="shared" si="932"/>
        <v>363.05927999999994</v>
      </c>
      <c r="L8563" s="7">
        <v>4.41</v>
      </c>
      <c r="M8563" s="7">
        <v>4405</v>
      </c>
      <c r="N8563" s="3">
        <v>45527</v>
      </c>
      <c r="O8563" s="4" t="str">
        <f t="shared" si="933"/>
        <v>2024-08</v>
      </c>
      <c r="P8563" s="4" t="str">
        <f t="shared" si="934"/>
        <v>08</v>
      </c>
      <c r="Q8563" s="4" t="str">
        <f t="shared" si="935"/>
        <v>August</v>
      </c>
      <c r="R8563" s="30" t="str">
        <f t="shared" si="936"/>
        <v>23</v>
      </c>
      <c r="W8563" t="str">
        <f t="shared" si="937"/>
        <v>ok</v>
      </c>
    </row>
    <row r="8564" spans="1:23" x14ac:dyDescent="0.3">
      <c r="A8564" t="s">
        <v>8606</v>
      </c>
      <c r="B8564" t="s">
        <v>41</v>
      </c>
      <c r="C8564" t="s">
        <v>42</v>
      </c>
      <c r="D8564" t="s">
        <v>43</v>
      </c>
      <c r="E8564" t="s">
        <v>14</v>
      </c>
      <c r="F8564" t="s">
        <v>60</v>
      </c>
      <c r="G8564" s="5">
        <v>2538.25</v>
      </c>
      <c r="H8564" s="5">
        <f t="shared" si="931"/>
        <v>45.688499999999998</v>
      </c>
      <c r="I8564" s="6">
        <v>4</v>
      </c>
      <c r="J8564" s="6">
        <v>10153</v>
      </c>
      <c r="K8564" s="5">
        <f t="shared" si="932"/>
        <v>182.75399999999999</v>
      </c>
      <c r="L8564" s="7">
        <v>2.2799999999999998</v>
      </c>
      <c r="M8564" s="7">
        <v>2319</v>
      </c>
      <c r="N8564" s="3">
        <v>45322</v>
      </c>
      <c r="O8564" s="4" t="str">
        <f t="shared" si="933"/>
        <v>2024-01</v>
      </c>
      <c r="P8564" s="4" t="str">
        <f t="shared" si="934"/>
        <v>01</v>
      </c>
      <c r="Q8564" s="4" t="str">
        <f t="shared" si="935"/>
        <v>January</v>
      </c>
      <c r="R8564" s="30" t="str">
        <f t="shared" si="936"/>
        <v>31</v>
      </c>
      <c r="W8564" t="str">
        <f t="shared" si="937"/>
        <v>ok</v>
      </c>
    </row>
    <row r="8565" spans="1:23" x14ac:dyDescent="0.3">
      <c r="A8565" t="s">
        <v>8607</v>
      </c>
      <c r="B8565" t="s">
        <v>28</v>
      </c>
      <c r="C8565" t="s">
        <v>29</v>
      </c>
      <c r="D8565" t="s">
        <v>30</v>
      </c>
      <c r="E8565" t="s">
        <v>45</v>
      </c>
      <c r="F8565" t="s">
        <v>26</v>
      </c>
      <c r="G8565" s="5">
        <v>3925.26</v>
      </c>
      <c r="H8565" s="5">
        <f t="shared" si="931"/>
        <v>70.654679999999999</v>
      </c>
      <c r="I8565" s="6">
        <v>4</v>
      </c>
      <c r="J8565" s="6">
        <v>15701.04</v>
      </c>
      <c r="K8565" s="5">
        <f t="shared" si="932"/>
        <v>282.61872</v>
      </c>
      <c r="L8565" s="7">
        <v>1.1499999999999999</v>
      </c>
      <c r="M8565" s="7">
        <v>2276</v>
      </c>
      <c r="N8565" s="3">
        <v>45309</v>
      </c>
      <c r="O8565" s="4" t="str">
        <f t="shared" si="933"/>
        <v>2024-01</v>
      </c>
      <c r="P8565" s="4" t="str">
        <f t="shared" si="934"/>
        <v>01</v>
      </c>
      <c r="Q8565" s="4" t="str">
        <f t="shared" si="935"/>
        <v>January</v>
      </c>
      <c r="R8565" s="30" t="str">
        <f t="shared" si="936"/>
        <v>18</v>
      </c>
      <c r="W8565" t="str">
        <f t="shared" si="937"/>
        <v>ok</v>
      </c>
    </row>
    <row r="8566" spans="1:23" x14ac:dyDescent="0.3">
      <c r="A8566" t="s">
        <v>8608</v>
      </c>
      <c r="B8566" t="s">
        <v>41</v>
      </c>
      <c r="C8566" t="s">
        <v>42</v>
      </c>
      <c r="D8566" t="s">
        <v>43</v>
      </c>
      <c r="E8566" t="s">
        <v>14</v>
      </c>
      <c r="F8566" t="s">
        <v>15</v>
      </c>
      <c r="G8566" s="5">
        <v>19399.28</v>
      </c>
      <c r="H8566" s="5">
        <f t="shared" si="931"/>
        <v>349.18703999999997</v>
      </c>
      <c r="I8566" s="6">
        <v>1</v>
      </c>
      <c r="J8566" s="6">
        <v>19399.28</v>
      </c>
      <c r="K8566" s="5">
        <f t="shared" si="932"/>
        <v>349.18703999999997</v>
      </c>
      <c r="L8566" s="7">
        <v>4.07</v>
      </c>
      <c r="M8566" s="7">
        <v>717</v>
      </c>
      <c r="N8566" s="3">
        <v>45354</v>
      </c>
      <c r="O8566" s="4" t="str">
        <f t="shared" si="933"/>
        <v>2024-03</v>
      </c>
      <c r="P8566" s="4" t="str">
        <f t="shared" si="934"/>
        <v>03</v>
      </c>
      <c r="Q8566" s="4" t="str">
        <f t="shared" si="935"/>
        <v>March</v>
      </c>
      <c r="R8566" s="30" t="str">
        <f t="shared" si="936"/>
        <v>03</v>
      </c>
      <c r="W8566" t="str">
        <f t="shared" si="937"/>
        <v>ok</v>
      </c>
    </row>
    <row r="8567" spans="1:23" x14ac:dyDescent="0.3">
      <c r="A8567" t="s">
        <v>8609</v>
      </c>
      <c r="B8567" t="s">
        <v>23</v>
      </c>
      <c r="C8567" t="s">
        <v>24</v>
      </c>
      <c r="D8567" t="s">
        <v>25</v>
      </c>
      <c r="E8567" t="s">
        <v>45</v>
      </c>
      <c r="F8567" t="s">
        <v>15</v>
      </c>
      <c r="G8567" s="5">
        <v>5336.98</v>
      </c>
      <c r="H8567" s="5">
        <f t="shared" si="931"/>
        <v>96.065639999999988</v>
      </c>
      <c r="I8567" s="6">
        <v>4</v>
      </c>
      <c r="J8567" s="6">
        <v>21347.919999999998</v>
      </c>
      <c r="K8567" s="5">
        <f t="shared" si="932"/>
        <v>384.26255999999995</v>
      </c>
      <c r="L8567" s="7">
        <v>2.88</v>
      </c>
      <c r="M8567" s="7">
        <v>267</v>
      </c>
      <c r="N8567" s="3">
        <v>45549</v>
      </c>
      <c r="O8567" s="4" t="str">
        <f t="shared" si="933"/>
        <v>2024-09</v>
      </c>
      <c r="P8567" s="4" t="str">
        <f t="shared" si="934"/>
        <v>09</v>
      </c>
      <c r="Q8567" s="4" t="str">
        <f t="shared" si="935"/>
        <v>September</v>
      </c>
      <c r="R8567" s="30" t="str">
        <f t="shared" si="936"/>
        <v>14</v>
      </c>
      <c r="W8567" t="str">
        <f t="shared" si="937"/>
        <v>ok</v>
      </c>
    </row>
    <row r="8568" spans="1:23" x14ac:dyDescent="0.3">
      <c r="A8568" t="s">
        <v>8610</v>
      </c>
      <c r="B8568" t="s">
        <v>36</v>
      </c>
      <c r="C8568" t="s">
        <v>18</v>
      </c>
      <c r="D8568" t="s">
        <v>37</v>
      </c>
      <c r="E8568" t="s">
        <v>14</v>
      </c>
      <c r="F8568" t="s">
        <v>38</v>
      </c>
      <c r="G8568" s="5">
        <v>12943.68</v>
      </c>
      <c r="H8568" s="5">
        <f t="shared" si="931"/>
        <v>232.98623999999998</v>
      </c>
      <c r="I8568" s="6">
        <v>4</v>
      </c>
      <c r="J8568" s="6">
        <v>51774.720000000001</v>
      </c>
      <c r="K8568" s="5">
        <f t="shared" si="932"/>
        <v>931.94495999999992</v>
      </c>
      <c r="L8568" s="7">
        <v>2.12</v>
      </c>
      <c r="M8568" s="7">
        <v>131</v>
      </c>
      <c r="N8568" s="3">
        <v>45652</v>
      </c>
      <c r="O8568" s="4" t="str">
        <f t="shared" si="933"/>
        <v>2024-12</v>
      </c>
      <c r="P8568" s="4" t="str">
        <f t="shared" si="934"/>
        <v>12</v>
      </c>
      <c r="Q8568" s="4" t="str">
        <f t="shared" si="935"/>
        <v>December</v>
      </c>
      <c r="R8568" s="30" t="str">
        <f t="shared" si="936"/>
        <v>26</v>
      </c>
      <c r="W8568" t="str">
        <f t="shared" si="937"/>
        <v>ok</v>
      </c>
    </row>
    <row r="8569" spans="1:23" x14ac:dyDescent="0.3">
      <c r="A8569" t="s">
        <v>8611</v>
      </c>
      <c r="B8569" t="s">
        <v>23</v>
      </c>
      <c r="C8569" t="s">
        <v>24</v>
      </c>
      <c r="D8569" t="s">
        <v>25</v>
      </c>
      <c r="E8569" t="s">
        <v>14</v>
      </c>
      <c r="F8569" t="s">
        <v>15</v>
      </c>
      <c r="G8569" s="5">
        <v>11550.39</v>
      </c>
      <c r="H8569" s="5">
        <f t="shared" si="931"/>
        <v>207.90701999999996</v>
      </c>
      <c r="I8569" s="6">
        <v>5</v>
      </c>
      <c r="J8569" s="6">
        <v>57751.95</v>
      </c>
      <c r="K8569" s="5">
        <f t="shared" si="932"/>
        <v>1039.5350999999998</v>
      </c>
      <c r="L8569" s="7">
        <v>1.23</v>
      </c>
      <c r="M8569" s="7">
        <v>3539</v>
      </c>
      <c r="N8569" s="3">
        <v>45627</v>
      </c>
      <c r="O8569" s="4" t="str">
        <f t="shared" si="933"/>
        <v>2024-12</v>
      </c>
      <c r="P8569" s="4" t="str">
        <f t="shared" si="934"/>
        <v>12</v>
      </c>
      <c r="Q8569" s="4" t="str">
        <f t="shared" si="935"/>
        <v>December</v>
      </c>
      <c r="R8569" s="30" t="str">
        <f t="shared" si="936"/>
        <v>01</v>
      </c>
      <c r="W8569" t="str">
        <f t="shared" si="937"/>
        <v>ok</v>
      </c>
    </row>
    <row r="8570" spans="1:23" x14ac:dyDescent="0.3">
      <c r="A8570" t="s">
        <v>8612</v>
      </c>
      <c r="B8570" t="s">
        <v>23</v>
      </c>
      <c r="C8570" t="s">
        <v>24</v>
      </c>
      <c r="D8570" t="s">
        <v>25</v>
      </c>
      <c r="E8570" t="s">
        <v>20</v>
      </c>
      <c r="F8570" t="s">
        <v>38</v>
      </c>
      <c r="G8570" s="5">
        <v>17896.54</v>
      </c>
      <c r="H8570" s="5">
        <f t="shared" si="931"/>
        <v>322.13772</v>
      </c>
      <c r="I8570" s="6">
        <v>5</v>
      </c>
      <c r="J8570" s="6">
        <v>89482.7</v>
      </c>
      <c r="K8570" s="5">
        <f t="shared" si="932"/>
        <v>1610.6886</v>
      </c>
      <c r="L8570" s="7">
        <v>4.0599999999999996</v>
      </c>
      <c r="M8570" s="7">
        <v>2124</v>
      </c>
      <c r="N8570" s="3">
        <v>45309</v>
      </c>
      <c r="O8570" s="4" t="str">
        <f t="shared" si="933"/>
        <v>2024-01</v>
      </c>
      <c r="P8570" s="4" t="str">
        <f t="shared" si="934"/>
        <v>01</v>
      </c>
      <c r="Q8570" s="4" t="str">
        <f t="shared" si="935"/>
        <v>January</v>
      </c>
      <c r="R8570" s="30" t="str">
        <f t="shared" si="936"/>
        <v>18</v>
      </c>
      <c r="W8570" t="str">
        <f t="shared" si="937"/>
        <v>ok</v>
      </c>
    </row>
    <row r="8571" spans="1:23" x14ac:dyDescent="0.3">
      <c r="A8571" t="s">
        <v>8613</v>
      </c>
      <c r="B8571" t="s">
        <v>28</v>
      </c>
      <c r="C8571" t="s">
        <v>29</v>
      </c>
      <c r="D8571" t="s">
        <v>30</v>
      </c>
      <c r="E8571" t="s">
        <v>14</v>
      </c>
      <c r="F8571" t="s">
        <v>60</v>
      </c>
      <c r="G8571" s="5">
        <v>19048.73</v>
      </c>
      <c r="H8571" s="5">
        <f t="shared" si="931"/>
        <v>342.87713999999994</v>
      </c>
      <c r="I8571" s="6">
        <v>2</v>
      </c>
      <c r="J8571" s="6">
        <v>38097.46</v>
      </c>
      <c r="K8571" s="5">
        <f t="shared" si="932"/>
        <v>685.75427999999988</v>
      </c>
      <c r="L8571" s="7">
        <v>3.73</v>
      </c>
      <c r="M8571" s="7">
        <v>1738</v>
      </c>
      <c r="N8571" s="3">
        <v>45475</v>
      </c>
      <c r="O8571" s="4" t="str">
        <f t="shared" si="933"/>
        <v>2024-07</v>
      </c>
      <c r="P8571" s="4" t="str">
        <f t="shared" si="934"/>
        <v>07</v>
      </c>
      <c r="Q8571" s="4" t="str">
        <f t="shared" si="935"/>
        <v>July</v>
      </c>
      <c r="R8571" s="30" t="str">
        <f t="shared" si="936"/>
        <v>02</v>
      </c>
      <c r="W8571" t="str">
        <f t="shared" si="937"/>
        <v>ok</v>
      </c>
    </row>
    <row r="8572" spans="1:23" x14ac:dyDescent="0.3">
      <c r="A8572" t="s">
        <v>8614</v>
      </c>
      <c r="B8572" t="s">
        <v>11</v>
      </c>
      <c r="C8572" t="s">
        <v>12</v>
      </c>
      <c r="D8572" t="s">
        <v>13</v>
      </c>
      <c r="E8572" t="s">
        <v>14</v>
      </c>
      <c r="F8572" t="s">
        <v>60</v>
      </c>
      <c r="G8572" s="5">
        <v>8716.2099999999991</v>
      </c>
      <c r="H8572" s="5">
        <f t="shared" si="931"/>
        <v>156.89177999999998</v>
      </c>
      <c r="I8572" s="6">
        <v>3</v>
      </c>
      <c r="J8572" s="6">
        <v>26148.63</v>
      </c>
      <c r="K8572" s="5">
        <f t="shared" si="932"/>
        <v>470.67533999999995</v>
      </c>
      <c r="L8572" s="7">
        <v>3.22</v>
      </c>
      <c r="M8572" s="7">
        <v>1778</v>
      </c>
      <c r="N8572" s="3">
        <v>45417</v>
      </c>
      <c r="O8572" s="4" t="str">
        <f t="shared" si="933"/>
        <v>2024-05</v>
      </c>
      <c r="P8572" s="4" t="str">
        <f t="shared" si="934"/>
        <v>05</v>
      </c>
      <c r="Q8572" s="4" t="str">
        <f t="shared" si="935"/>
        <v>May</v>
      </c>
      <c r="R8572" s="30" t="str">
        <f t="shared" si="936"/>
        <v>05</v>
      </c>
      <c r="W8572" t="str">
        <f t="shared" si="937"/>
        <v>ok</v>
      </c>
    </row>
    <row r="8573" spans="1:23" x14ac:dyDescent="0.3">
      <c r="A8573" t="s">
        <v>8615</v>
      </c>
      <c r="B8573" t="s">
        <v>23</v>
      </c>
      <c r="C8573" t="s">
        <v>24</v>
      </c>
      <c r="D8573" t="s">
        <v>25</v>
      </c>
      <c r="E8573" t="s">
        <v>20</v>
      </c>
      <c r="F8573" t="s">
        <v>38</v>
      </c>
      <c r="G8573" s="5">
        <v>8315.61</v>
      </c>
      <c r="H8573" s="5">
        <f t="shared" si="931"/>
        <v>149.68098000000001</v>
      </c>
      <c r="I8573" s="6">
        <v>3</v>
      </c>
      <c r="J8573" s="6">
        <v>24946.83</v>
      </c>
      <c r="K8573" s="5">
        <f t="shared" si="932"/>
        <v>449.04294000000004</v>
      </c>
      <c r="L8573" s="7">
        <v>1.72</v>
      </c>
      <c r="M8573" s="7">
        <v>3255</v>
      </c>
      <c r="N8573" s="3">
        <v>45396</v>
      </c>
      <c r="O8573" s="4" t="str">
        <f t="shared" si="933"/>
        <v>2024-04</v>
      </c>
      <c r="P8573" s="4" t="str">
        <f t="shared" si="934"/>
        <v>04</v>
      </c>
      <c r="Q8573" s="4" t="str">
        <f t="shared" si="935"/>
        <v>April</v>
      </c>
      <c r="R8573" s="30" t="str">
        <f t="shared" si="936"/>
        <v>14</v>
      </c>
      <c r="W8573" t="str">
        <f t="shared" si="937"/>
        <v>ok</v>
      </c>
    </row>
    <row r="8574" spans="1:23" x14ac:dyDescent="0.3">
      <c r="A8574" t="s">
        <v>8616</v>
      </c>
      <c r="B8574" t="s">
        <v>51</v>
      </c>
      <c r="C8574" t="s">
        <v>29</v>
      </c>
      <c r="D8574" t="s">
        <v>52</v>
      </c>
      <c r="E8574" t="s">
        <v>45</v>
      </c>
      <c r="F8574" t="s">
        <v>31</v>
      </c>
      <c r="G8574" s="5">
        <v>1789.05</v>
      </c>
      <c r="H8574" s="5">
        <f t="shared" si="931"/>
        <v>32.2029</v>
      </c>
      <c r="I8574" s="6">
        <v>5</v>
      </c>
      <c r="J8574" s="6">
        <v>8945.25</v>
      </c>
      <c r="K8574" s="5">
        <f t="shared" si="932"/>
        <v>161.0145</v>
      </c>
      <c r="L8574" s="7">
        <v>2.25</v>
      </c>
      <c r="M8574" s="7">
        <v>3608</v>
      </c>
      <c r="N8574" s="3">
        <v>45381</v>
      </c>
      <c r="O8574" s="4" t="str">
        <f t="shared" si="933"/>
        <v>2024-03</v>
      </c>
      <c r="P8574" s="4" t="str">
        <f t="shared" si="934"/>
        <v>03</v>
      </c>
      <c r="Q8574" s="4" t="str">
        <f t="shared" si="935"/>
        <v>March</v>
      </c>
      <c r="R8574" s="30" t="str">
        <f t="shared" si="936"/>
        <v>30</v>
      </c>
      <c r="W8574" t="str">
        <f t="shared" si="937"/>
        <v>ok</v>
      </c>
    </row>
    <row r="8575" spans="1:23" x14ac:dyDescent="0.3">
      <c r="A8575" t="s">
        <v>8617</v>
      </c>
      <c r="B8575" t="s">
        <v>41</v>
      </c>
      <c r="C8575" t="s">
        <v>42</v>
      </c>
      <c r="D8575" t="s">
        <v>43</v>
      </c>
      <c r="E8575" t="s">
        <v>45</v>
      </c>
      <c r="F8575" t="s">
        <v>60</v>
      </c>
      <c r="G8575" s="5">
        <v>4194.88</v>
      </c>
      <c r="H8575" s="5">
        <f t="shared" si="931"/>
        <v>75.507840000000002</v>
      </c>
      <c r="I8575" s="6">
        <v>5</v>
      </c>
      <c r="J8575" s="6">
        <v>20974.400000000001</v>
      </c>
      <c r="K8575" s="5">
        <f t="shared" si="932"/>
        <v>377.53919999999999</v>
      </c>
      <c r="L8575" s="7">
        <v>2.65</v>
      </c>
      <c r="M8575" s="7">
        <v>4381</v>
      </c>
      <c r="N8575" s="3">
        <v>45343</v>
      </c>
      <c r="O8575" s="4" t="str">
        <f t="shared" si="933"/>
        <v>2024-02</v>
      </c>
      <c r="P8575" s="4" t="str">
        <f t="shared" si="934"/>
        <v>02</v>
      </c>
      <c r="Q8575" s="4" t="str">
        <f t="shared" si="935"/>
        <v>February</v>
      </c>
      <c r="R8575" s="30" t="str">
        <f t="shared" si="936"/>
        <v>21</v>
      </c>
      <c r="W8575" t="str">
        <f t="shared" si="937"/>
        <v>ok</v>
      </c>
    </row>
    <row r="8576" spans="1:23" x14ac:dyDescent="0.3">
      <c r="A8576" t="s">
        <v>8618</v>
      </c>
      <c r="B8576" t="s">
        <v>47</v>
      </c>
      <c r="C8576" t="s">
        <v>12</v>
      </c>
      <c r="D8576" t="s">
        <v>48</v>
      </c>
      <c r="E8576" t="s">
        <v>20</v>
      </c>
      <c r="F8576" t="s">
        <v>31</v>
      </c>
      <c r="G8576" s="5">
        <v>16076.34</v>
      </c>
      <c r="H8576" s="5">
        <f t="shared" si="931"/>
        <v>289.37412</v>
      </c>
      <c r="I8576" s="6">
        <v>4</v>
      </c>
      <c r="J8576" s="6">
        <v>64305.36</v>
      </c>
      <c r="K8576" s="5">
        <f t="shared" si="932"/>
        <v>1157.49648</v>
      </c>
      <c r="L8576" s="7">
        <v>1.92</v>
      </c>
      <c r="M8576" s="7">
        <v>1546</v>
      </c>
      <c r="N8576" s="3">
        <v>45549</v>
      </c>
      <c r="O8576" s="4" t="str">
        <f t="shared" si="933"/>
        <v>2024-09</v>
      </c>
      <c r="P8576" s="4" t="str">
        <f t="shared" si="934"/>
        <v>09</v>
      </c>
      <c r="Q8576" s="4" t="str">
        <f t="shared" si="935"/>
        <v>September</v>
      </c>
      <c r="R8576" s="30" t="str">
        <f t="shared" si="936"/>
        <v>14</v>
      </c>
      <c r="W8576" t="str">
        <f t="shared" si="937"/>
        <v>ok</v>
      </c>
    </row>
    <row r="8577" spans="1:23" x14ac:dyDescent="0.3">
      <c r="A8577" t="s">
        <v>8619</v>
      </c>
      <c r="B8577" t="s">
        <v>11</v>
      </c>
      <c r="C8577" t="s">
        <v>12</v>
      </c>
      <c r="D8577" t="s">
        <v>13</v>
      </c>
      <c r="E8577" t="s">
        <v>45</v>
      </c>
      <c r="F8577" t="s">
        <v>15</v>
      </c>
      <c r="G8577" s="5">
        <v>6563.34</v>
      </c>
      <c r="H8577" s="5">
        <f t="shared" si="931"/>
        <v>118.14012</v>
      </c>
      <c r="I8577" s="6">
        <v>3</v>
      </c>
      <c r="J8577" s="6">
        <v>19690.02</v>
      </c>
      <c r="K8577" s="5">
        <f t="shared" si="932"/>
        <v>354.42035999999996</v>
      </c>
      <c r="L8577" s="7">
        <v>4.0199999999999996</v>
      </c>
      <c r="M8577" s="7">
        <v>3835</v>
      </c>
      <c r="N8577" s="3">
        <v>45515</v>
      </c>
      <c r="O8577" s="4" t="str">
        <f t="shared" si="933"/>
        <v>2024-08</v>
      </c>
      <c r="P8577" s="4" t="str">
        <f t="shared" si="934"/>
        <v>08</v>
      </c>
      <c r="Q8577" s="4" t="str">
        <f t="shared" si="935"/>
        <v>August</v>
      </c>
      <c r="R8577" s="30" t="str">
        <f t="shared" si="936"/>
        <v>11</v>
      </c>
      <c r="W8577" t="str">
        <f t="shared" si="937"/>
        <v>ok</v>
      </c>
    </row>
    <row r="8578" spans="1:23" x14ac:dyDescent="0.3">
      <c r="A8578" t="s">
        <v>8620</v>
      </c>
      <c r="B8578" t="s">
        <v>36</v>
      </c>
      <c r="C8578" t="s">
        <v>18</v>
      </c>
      <c r="D8578" t="s">
        <v>37</v>
      </c>
      <c r="E8578" t="s">
        <v>45</v>
      </c>
      <c r="F8578" t="s">
        <v>60</v>
      </c>
      <c r="G8578" s="5">
        <v>11345.63</v>
      </c>
      <c r="H8578" s="5">
        <f t="shared" si="931"/>
        <v>204.22133999999997</v>
      </c>
      <c r="I8578" s="6">
        <v>2</v>
      </c>
      <c r="J8578" s="6">
        <v>22691.26</v>
      </c>
      <c r="K8578" s="5">
        <f t="shared" si="932"/>
        <v>408.44267999999994</v>
      </c>
      <c r="L8578" s="7">
        <v>1.1599999999999999</v>
      </c>
      <c r="M8578" s="7">
        <v>2145</v>
      </c>
      <c r="N8578" s="3">
        <v>45332</v>
      </c>
      <c r="O8578" s="4" t="str">
        <f t="shared" si="933"/>
        <v>2024-02</v>
      </c>
      <c r="P8578" s="4" t="str">
        <f t="shared" si="934"/>
        <v>02</v>
      </c>
      <c r="Q8578" s="4" t="str">
        <f t="shared" si="935"/>
        <v>February</v>
      </c>
      <c r="R8578" s="30" t="str">
        <f t="shared" si="936"/>
        <v>10</v>
      </c>
      <c r="W8578" t="str">
        <f t="shared" si="937"/>
        <v>ok</v>
      </c>
    </row>
    <row r="8579" spans="1:23" x14ac:dyDescent="0.3">
      <c r="A8579" t="s">
        <v>8621</v>
      </c>
      <c r="B8579" t="s">
        <v>28</v>
      </c>
      <c r="C8579" t="s">
        <v>29</v>
      </c>
      <c r="D8579" t="s">
        <v>30</v>
      </c>
      <c r="E8579" t="s">
        <v>14</v>
      </c>
      <c r="F8579" t="s">
        <v>38</v>
      </c>
      <c r="G8579" s="5">
        <v>16013.68</v>
      </c>
      <c r="H8579" s="5">
        <f t="shared" ref="H8579:H8642" si="938">G8579*0.018</f>
        <v>288.24624</v>
      </c>
      <c r="I8579" s="6">
        <v>5</v>
      </c>
      <c r="J8579" s="6">
        <v>80068.399999999994</v>
      </c>
      <c r="K8579" s="5">
        <f t="shared" ref="K8579:K8642" si="939">H8579*I8579</f>
        <v>1441.2311999999999</v>
      </c>
      <c r="L8579" s="7">
        <v>2.2799999999999998</v>
      </c>
      <c r="M8579" s="7">
        <v>4241</v>
      </c>
      <c r="N8579" s="3">
        <v>45505</v>
      </c>
      <c r="O8579" s="4" t="str">
        <f t="shared" ref="O8579:O8642" si="940">TEXT(N8579,"yyyy-mm")</f>
        <v>2024-08</v>
      </c>
      <c r="P8579" s="4" t="str">
        <f t="shared" ref="P8579:P8642" si="941">TEXT(N8579,"mm")</f>
        <v>08</v>
      </c>
      <c r="Q8579" s="4" t="str">
        <f t="shared" ref="Q8579:Q8642" si="942">TEXT(DATE(2024,P8579,1),"mmmm")</f>
        <v>August</v>
      </c>
      <c r="R8579" s="30" t="str">
        <f t="shared" ref="R8579:R8642" si="943">TEXT(N8579,"dd")</f>
        <v>01</v>
      </c>
      <c r="W8579" t="str">
        <f t="shared" ref="W8579:W8642" si="944">IF(G8579*I8579=J8579,"ok","False")</f>
        <v>ok</v>
      </c>
    </row>
    <row r="8580" spans="1:23" x14ac:dyDescent="0.3">
      <c r="A8580" t="s">
        <v>8622</v>
      </c>
      <c r="B8580" t="s">
        <v>28</v>
      </c>
      <c r="C8580" t="s">
        <v>29</v>
      </c>
      <c r="D8580" t="s">
        <v>30</v>
      </c>
      <c r="E8580" t="s">
        <v>20</v>
      </c>
      <c r="F8580" t="s">
        <v>38</v>
      </c>
      <c r="G8580" s="5">
        <v>4313.21</v>
      </c>
      <c r="H8580" s="5">
        <f t="shared" si="938"/>
        <v>77.637779999999992</v>
      </c>
      <c r="I8580" s="6">
        <v>4</v>
      </c>
      <c r="J8580" s="6">
        <v>17252.84</v>
      </c>
      <c r="K8580" s="5">
        <f t="shared" si="939"/>
        <v>310.55111999999997</v>
      </c>
      <c r="L8580" s="7">
        <v>2.83</v>
      </c>
      <c r="M8580" s="7">
        <v>4729</v>
      </c>
      <c r="N8580" s="3">
        <v>45444</v>
      </c>
      <c r="O8580" s="4" t="str">
        <f t="shared" si="940"/>
        <v>2024-06</v>
      </c>
      <c r="P8580" s="4" t="str">
        <f t="shared" si="941"/>
        <v>06</v>
      </c>
      <c r="Q8580" s="4" t="str">
        <f t="shared" si="942"/>
        <v>June</v>
      </c>
      <c r="R8580" s="30" t="str">
        <f t="shared" si="943"/>
        <v>01</v>
      </c>
      <c r="W8580" t="str">
        <f t="shared" si="944"/>
        <v>ok</v>
      </c>
    </row>
    <row r="8581" spans="1:23" x14ac:dyDescent="0.3">
      <c r="A8581" t="s">
        <v>8623</v>
      </c>
      <c r="B8581" t="s">
        <v>33</v>
      </c>
      <c r="C8581" t="s">
        <v>12</v>
      </c>
      <c r="D8581" t="s">
        <v>34</v>
      </c>
      <c r="E8581" t="s">
        <v>20</v>
      </c>
      <c r="F8581" t="s">
        <v>38</v>
      </c>
      <c r="G8581" s="5">
        <v>9315.41</v>
      </c>
      <c r="H8581" s="5">
        <f t="shared" si="938"/>
        <v>167.67737999999997</v>
      </c>
      <c r="I8581" s="6">
        <v>3</v>
      </c>
      <c r="J8581" s="6">
        <v>27946.23</v>
      </c>
      <c r="K8581" s="5">
        <f t="shared" si="939"/>
        <v>503.03213999999991</v>
      </c>
      <c r="L8581" s="7">
        <v>3.12</v>
      </c>
      <c r="M8581" s="7">
        <v>4295</v>
      </c>
      <c r="N8581" s="3">
        <v>45395</v>
      </c>
      <c r="O8581" s="4" t="str">
        <f t="shared" si="940"/>
        <v>2024-04</v>
      </c>
      <c r="P8581" s="4" t="str">
        <f t="shared" si="941"/>
        <v>04</v>
      </c>
      <c r="Q8581" s="4" t="str">
        <f t="shared" si="942"/>
        <v>April</v>
      </c>
      <c r="R8581" s="30" t="str">
        <f t="shared" si="943"/>
        <v>13</v>
      </c>
      <c r="W8581" t="str">
        <f t="shared" si="944"/>
        <v>ok</v>
      </c>
    </row>
    <row r="8582" spans="1:23" x14ac:dyDescent="0.3">
      <c r="A8582" t="s">
        <v>8624</v>
      </c>
      <c r="B8582" t="s">
        <v>33</v>
      </c>
      <c r="C8582" t="s">
        <v>12</v>
      </c>
      <c r="D8582" t="s">
        <v>34</v>
      </c>
      <c r="E8582" t="s">
        <v>45</v>
      </c>
      <c r="F8582" t="s">
        <v>31</v>
      </c>
      <c r="G8582" s="5">
        <v>10673.37</v>
      </c>
      <c r="H8582" s="5">
        <f t="shared" si="938"/>
        <v>192.12065999999999</v>
      </c>
      <c r="I8582" s="6">
        <v>3</v>
      </c>
      <c r="J8582" s="6">
        <v>32020.11</v>
      </c>
      <c r="K8582" s="5">
        <f t="shared" si="939"/>
        <v>576.3619799999999</v>
      </c>
      <c r="L8582" s="7">
        <v>4.1399999999999997</v>
      </c>
      <c r="M8582" s="7">
        <v>4007</v>
      </c>
      <c r="N8582" s="3">
        <v>45481</v>
      </c>
      <c r="O8582" s="4" t="str">
        <f t="shared" si="940"/>
        <v>2024-07</v>
      </c>
      <c r="P8582" s="4" t="str">
        <f t="shared" si="941"/>
        <v>07</v>
      </c>
      <c r="Q8582" s="4" t="str">
        <f t="shared" si="942"/>
        <v>July</v>
      </c>
      <c r="R8582" s="30" t="str">
        <f t="shared" si="943"/>
        <v>08</v>
      </c>
      <c r="W8582" t="str">
        <f t="shared" si="944"/>
        <v>ok</v>
      </c>
    </row>
    <row r="8583" spans="1:23" x14ac:dyDescent="0.3">
      <c r="A8583" t="s">
        <v>8625</v>
      </c>
      <c r="B8583" t="s">
        <v>63</v>
      </c>
      <c r="C8583" t="s">
        <v>18</v>
      </c>
      <c r="D8583" t="s">
        <v>64</v>
      </c>
      <c r="E8583" t="s">
        <v>14</v>
      </c>
      <c r="F8583" t="s">
        <v>60</v>
      </c>
      <c r="G8583" s="5">
        <v>5863.62</v>
      </c>
      <c r="H8583" s="5">
        <f t="shared" si="938"/>
        <v>105.54516</v>
      </c>
      <c r="I8583" s="6">
        <v>1</v>
      </c>
      <c r="J8583" s="6">
        <v>5863.62</v>
      </c>
      <c r="K8583" s="5">
        <f t="shared" si="939"/>
        <v>105.54516</v>
      </c>
      <c r="L8583" s="7">
        <v>4.01</v>
      </c>
      <c r="M8583" s="7">
        <v>4886</v>
      </c>
      <c r="N8583" s="3">
        <v>45364</v>
      </c>
      <c r="O8583" s="4" t="str">
        <f t="shared" si="940"/>
        <v>2024-03</v>
      </c>
      <c r="P8583" s="4" t="str">
        <f t="shared" si="941"/>
        <v>03</v>
      </c>
      <c r="Q8583" s="4" t="str">
        <f t="shared" si="942"/>
        <v>March</v>
      </c>
      <c r="R8583" s="30" t="str">
        <f t="shared" si="943"/>
        <v>13</v>
      </c>
      <c r="W8583" t="str">
        <f t="shared" si="944"/>
        <v>ok</v>
      </c>
    </row>
    <row r="8584" spans="1:23" x14ac:dyDescent="0.3">
      <c r="A8584" t="s">
        <v>8626</v>
      </c>
      <c r="B8584" t="s">
        <v>23</v>
      </c>
      <c r="C8584" t="s">
        <v>24</v>
      </c>
      <c r="D8584" t="s">
        <v>25</v>
      </c>
      <c r="E8584" t="s">
        <v>14</v>
      </c>
      <c r="F8584" t="s">
        <v>31</v>
      </c>
      <c r="G8584" s="5">
        <v>4542.2700000000004</v>
      </c>
      <c r="H8584" s="5">
        <f t="shared" si="938"/>
        <v>81.760860000000008</v>
      </c>
      <c r="I8584" s="6">
        <v>5</v>
      </c>
      <c r="J8584" s="6">
        <v>22711.35</v>
      </c>
      <c r="K8584" s="5">
        <f t="shared" si="939"/>
        <v>408.80430000000001</v>
      </c>
      <c r="L8584" s="7">
        <v>1.56</v>
      </c>
      <c r="M8584" s="7">
        <v>483</v>
      </c>
      <c r="N8584" s="3">
        <v>45437</v>
      </c>
      <c r="O8584" s="4" t="str">
        <f t="shared" si="940"/>
        <v>2024-05</v>
      </c>
      <c r="P8584" s="4" t="str">
        <f t="shared" si="941"/>
        <v>05</v>
      </c>
      <c r="Q8584" s="4" t="str">
        <f t="shared" si="942"/>
        <v>May</v>
      </c>
      <c r="R8584" s="30" t="str">
        <f t="shared" si="943"/>
        <v>25</v>
      </c>
      <c r="W8584" t="str">
        <f t="shared" si="944"/>
        <v>ok</v>
      </c>
    </row>
    <row r="8585" spans="1:23" x14ac:dyDescent="0.3">
      <c r="A8585" t="s">
        <v>8627</v>
      </c>
      <c r="B8585" t="s">
        <v>23</v>
      </c>
      <c r="C8585" t="s">
        <v>24</v>
      </c>
      <c r="D8585" t="s">
        <v>25</v>
      </c>
      <c r="E8585" t="s">
        <v>20</v>
      </c>
      <c r="F8585" t="s">
        <v>26</v>
      </c>
      <c r="G8585" s="5">
        <v>18488.150000000001</v>
      </c>
      <c r="H8585" s="5">
        <f t="shared" si="938"/>
        <v>332.7867</v>
      </c>
      <c r="I8585" s="6">
        <v>4</v>
      </c>
      <c r="J8585" s="6">
        <v>73952.600000000006</v>
      </c>
      <c r="K8585" s="5">
        <f t="shared" si="939"/>
        <v>1331.1468</v>
      </c>
      <c r="L8585" s="7">
        <v>2.0699999999999998</v>
      </c>
      <c r="M8585" s="7">
        <v>1808</v>
      </c>
      <c r="N8585" s="3">
        <v>45306</v>
      </c>
      <c r="O8585" s="4" t="str">
        <f t="shared" si="940"/>
        <v>2024-01</v>
      </c>
      <c r="P8585" s="4" t="str">
        <f t="shared" si="941"/>
        <v>01</v>
      </c>
      <c r="Q8585" s="4" t="str">
        <f t="shared" si="942"/>
        <v>January</v>
      </c>
      <c r="R8585" s="30" t="str">
        <f t="shared" si="943"/>
        <v>15</v>
      </c>
      <c r="W8585" t="str">
        <f t="shared" si="944"/>
        <v>ok</v>
      </c>
    </row>
    <row r="8586" spans="1:23" x14ac:dyDescent="0.3">
      <c r="A8586" t="s">
        <v>8628</v>
      </c>
      <c r="B8586" t="s">
        <v>23</v>
      </c>
      <c r="C8586" t="s">
        <v>24</v>
      </c>
      <c r="D8586" t="s">
        <v>25</v>
      </c>
      <c r="E8586" t="s">
        <v>14</v>
      </c>
      <c r="F8586" t="s">
        <v>26</v>
      </c>
      <c r="G8586" s="5">
        <v>14957.4</v>
      </c>
      <c r="H8586" s="5">
        <f t="shared" si="938"/>
        <v>269.23319999999995</v>
      </c>
      <c r="I8586" s="6">
        <v>1</v>
      </c>
      <c r="J8586" s="6">
        <v>14957.4</v>
      </c>
      <c r="K8586" s="5">
        <f t="shared" si="939"/>
        <v>269.23319999999995</v>
      </c>
      <c r="L8586" s="7">
        <v>2.0299999999999998</v>
      </c>
      <c r="M8586" s="7">
        <v>3479</v>
      </c>
      <c r="N8586" s="3">
        <v>45547</v>
      </c>
      <c r="O8586" s="4" t="str">
        <f t="shared" si="940"/>
        <v>2024-09</v>
      </c>
      <c r="P8586" s="4" t="str">
        <f t="shared" si="941"/>
        <v>09</v>
      </c>
      <c r="Q8586" s="4" t="str">
        <f t="shared" si="942"/>
        <v>September</v>
      </c>
      <c r="R8586" s="30" t="str">
        <f t="shared" si="943"/>
        <v>12</v>
      </c>
      <c r="W8586" t="str">
        <f t="shared" si="944"/>
        <v>ok</v>
      </c>
    </row>
    <row r="8587" spans="1:23" x14ac:dyDescent="0.3">
      <c r="A8587" t="s">
        <v>8629</v>
      </c>
      <c r="B8587" t="s">
        <v>33</v>
      </c>
      <c r="C8587" t="s">
        <v>12</v>
      </c>
      <c r="D8587" t="s">
        <v>34</v>
      </c>
      <c r="E8587" t="s">
        <v>20</v>
      </c>
      <c r="F8587" t="s">
        <v>31</v>
      </c>
      <c r="G8587" s="5">
        <v>7408.91</v>
      </c>
      <c r="H8587" s="5">
        <f t="shared" si="938"/>
        <v>133.36037999999999</v>
      </c>
      <c r="I8587" s="6">
        <v>3</v>
      </c>
      <c r="J8587" s="6">
        <v>22226.73</v>
      </c>
      <c r="K8587" s="5">
        <f t="shared" si="939"/>
        <v>400.08114</v>
      </c>
      <c r="L8587" s="7">
        <v>4.45</v>
      </c>
      <c r="M8587" s="7">
        <v>3756</v>
      </c>
      <c r="N8587" s="3">
        <v>45595</v>
      </c>
      <c r="O8587" s="4" t="str">
        <f t="shared" si="940"/>
        <v>2024-10</v>
      </c>
      <c r="P8587" s="4" t="str">
        <f t="shared" si="941"/>
        <v>10</v>
      </c>
      <c r="Q8587" s="4" t="str">
        <f t="shared" si="942"/>
        <v>October</v>
      </c>
      <c r="R8587" s="30" t="str">
        <f t="shared" si="943"/>
        <v>30</v>
      </c>
      <c r="W8587" t="str">
        <f t="shared" si="944"/>
        <v>ok</v>
      </c>
    </row>
    <row r="8588" spans="1:23" x14ac:dyDescent="0.3">
      <c r="A8588" t="s">
        <v>8630</v>
      </c>
      <c r="B8588" t="s">
        <v>33</v>
      </c>
      <c r="C8588" t="s">
        <v>12</v>
      </c>
      <c r="D8588" t="s">
        <v>34</v>
      </c>
      <c r="E8588" t="s">
        <v>14</v>
      </c>
      <c r="F8588" t="s">
        <v>60</v>
      </c>
      <c r="G8588" s="5">
        <v>3624.87</v>
      </c>
      <c r="H8588" s="5">
        <f t="shared" si="938"/>
        <v>65.247659999999996</v>
      </c>
      <c r="I8588" s="6">
        <v>1</v>
      </c>
      <c r="J8588" s="6">
        <v>3624.87</v>
      </c>
      <c r="K8588" s="5">
        <f t="shared" si="939"/>
        <v>65.247659999999996</v>
      </c>
      <c r="L8588" s="7">
        <v>4.71</v>
      </c>
      <c r="M8588" s="7">
        <v>3878</v>
      </c>
      <c r="N8588" s="3">
        <v>45503</v>
      </c>
      <c r="O8588" s="4" t="str">
        <f t="shared" si="940"/>
        <v>2024-07</v>
      </c>
      <c r="P8588" s="4" t="str">
        <f t="shared" si="941"/>
        <v>07</v>
      </c>
      <c r="Q8588" s="4" t="str">
        <f t="shared" si="942"/>
        <v>July</v>
      </c>
      <c r="R8588" s="30" t="str">
        <f t="shared" si="943"/>
        <v>30</v>
      </c>
      <c r="W8588" t="str">
        <f t="shared" si="944"/>
        <v>ok</v>
      </c>
    </row>
    <row r="8589" spans="1:23" x14ac:dyDescent="0.3">
      <c r="A8589" t="s">
        <v>8631</v>
      </c>
      <c r="B8589" t="s">
        <v>28</v>
      </c>
      <c r="C8589" t="s">
        <v>29</v>
      </c>
      <c r="D8589" t="s">
        <v>30</v>
      </c>
      <c r="E8589" t="s">
        <v>45</v>
      </c>
      <c r="F8589" t="s">
        <v>26</v>
      </c>
      <c r="G8589" s="5">
        <v>16915.849999999999</v>
      </c>
      <c r="H8589" s="5">
        <f t="shared" si="938"/>
        <v>304.48529999999994</v>
      </c>
      <c r="I8589" s="6">
        <v>3</v>
      </c>
      <c r="J8589" s="6">
        <v>50747.55</v>
      </c>
      <c r="K8589" s="5">
        <f t="shared" si="939"/>
        <v>913.45589999999982</v>
      </c>
      <c r="L8589" s="7">
        <v>2.5</v>
      </c>
      <c r="M8589" s="7">
        <v>623</v>
      </c>
      <c r="N8589" s="3">
        <v>45324</v>
      </c>
      <c r="O8589" s="4" t="str">
        <f t="shared" si="940"/>
        <v>2024-02</v>
      </c>
      <c r="P8589" s="4" t="str">
        <f t="shared" si="941"/>
        <v>02</v>
      </c>
      <c r="Q8589" s="4" t="str">
        <f t="shared" si="942"/>
        <v>February</v>
      </c>
      <c r="R8589" s="30" t="str">
        <f t="shared" si="943"/>
        <v>02</v>
      </c>
      <c r="W8589" t="str">
        <f t="shared" si="944"/>
        <v>ok</v>
      </c>
    </row>
    <row r="8590" spans="1:23" x14ac:dyDescent="0.3">
      <c r="A8590" t="s">
        <v>8632</v>
      </c>
      <c r="B8590" t="s">
        <v>41</v>
      </c>
      <c r="C8590" t="s">
        <v>42</v>
      </c>
      <c r="D8590" t="s">
        <v>43</v>
      </c>
      <c r="E8590" t="s">
        <v>45</v>
      </c>
      <c r="F8590" t="s">
        <v>26</v>
      </c>
      <c r="G8590" s="5">
        <v>19652.27</v>
      </c>
      <c r="H8590" s="5">
        <f t="shared" si="938"/>
        <v>353.74086</v>
      </c>
      <c r="I8590" s="6">
        <v>2</v>
      </c>
      <c r="J8590" s="6">
        <v>39304.54</v>
      </c>
      <c r="K8590" s="5">
        <f t="shared" si="939"/>
        <v>707.48172</v>
      </c>
      <c r="L8590" s="7">
        <v>4.74</v>
      </c>
      <c r="M8590" s="7">
        <v>1957</v>
      </c>
      <c r="N8590" s="3">
        <v>45512</v>
      </c>
      <c r="O8590" s="4" t="str">
        <f t="shared" si="940"/>
        <v>2024-08</v>
      </c>
      <c r="P8590" s="4" t="str">
        <f t="shared" si="941"/>
        <v>08</v>
      </c>
      <c r="Q8590" s="4" t="str">
        <f t="shared" si="942"/>
        <v>August</v>
      </c>
      <c r="R8590" s="30" t="str">
        <f t="shared" si="943"/>
        <v>08</v>
      </c>
      <c r="W8590" t="str">
        <f t="shared" si="944"/>
        <v>ok</v>
      </c>
    </row>
    <row r="8591" spans="1:23" x14ac:dyDescent="0.3">
      <c r="A8591" t="s">
        <v>8633</v>
      </c>
      <c r="B8591" t="s">
        <v>51</v>
      </c>
      <c r="C8591" t="s">
        <v>29</v>
      </c>
      <c r="D8591" t="s">
        <v>52</v>
      </c>
      <c r="E8591" t="s">
        <v>14</v>
      </c>
      <c r="F8591" t="s">
        <v>38</v>
      </c>
      <c r="G8591" s="5">
        <v>14117.78</v>
      </c>
      <c r="H8591" s="5">
        <f t="shared" si="938"/>
        <v>254.12003999999999</v>
      </c>
      <c r="I8591" s="6">
        <v>1</v>
      </c>
      <c r="J8591" s="6">
        <v>14117.78</v>
      </c>
      <c r="K8591" s="5">
        <f t="shared" si="939"/>
        <v>254.12003999999999</v>
      </c>
      <c r="L8591" s="7">
        <v>1.66</v>
      </c>
      <c r="M8591" s="7">
        <v>2789</v>
      </c>
      <c r="N8591" s="3">
        <v>45564</v>
      </c>
      <c r="O8591" s="4" t="str">
        <f t="shared" si="940"/>
        <v>2024-09</v>
      </c>
      <c r="P8591" s="4" t="str">
        <f t="shared" si="941"/>
        <v>09</v>
      </c>
      <c r="Q8591" s="4" t="str">
        <f t="shared" si="942"/>
        <v>September</v>
      </c>
      <c r="R8591" s="30" t="str">
        <f t="shared" si="943"/>
        <v>29</v>
      </c>
      <c r="W8591" t="str">
        <f t="shared" si="944"/>
        <v>ok</v>
      </c>
    </row>
    <row r="8592" spans="1:23" x14ac:dyDescent="0.3">
      <c r="A8592" t="s">
        <v>8634</v>
      </c>
      <c r="B8592" t="s">
        <v>51</v>
      </c>
      <c r="C8592" t="s">
        <v>29</v>
      </c>
      <c r="D8592" t="s">
        <v>52</v>
      </c>
      <c r="E8592" t="s">
        <v>14</v>
      </c>
      <c r="F8592" t="s">
        <v>60</v>
      </c>
      <c r="G8592" s="5">
        <v>10167.959999999999</v>
      </c>
      <c r="H8592" s="5">
        <f t="shared" si="938"/>
        <v>183.02327999999997</v>
      </c>
      <c r="I8592" s="6">
        <v>5</v>
      </c>
      <c r="J8592" s="6">
        <v>50839.8</v>
      </c>
      <c r="K8592" s="5">
        <f t="shared" si="939"/>
        <v>915.11639999999989</v>
      </c>
      <c r="L8592" s="7">
        <v>4.0599999999999996</v>
      </c>
      <c r="M8592" s="7">
        <v>3703</v>
      </c>
      <c r="N8592" s="3">
        <v>45560</v>
      </c>
      <c r="O8592" s="4" t="str">
        <f t="shared" si="940"/>
        <v>2024-09</v>
      </c>
      <c r="P8592" s="4" t="str">
        <f t="shared" si="941"/>
        <v>09</v>
      </c>
      <c r="Q8592" s="4" t="str">
        <f t="shared" si="942"/>
        <v>September</v>
      </c>
      <c r="R8592" s="30" t="str">
        <f t="shared" si="943"/>
        <v>25</v>
      </c>
      <c r="W8592" t="str">
        <f t="shared" si="944"/>
        <v>ok</v>
      </c>
    </row>
    <row r="8593" spans="1:23" x14ac:dyDescent="0.3">
      <c r="A8593" t="s">
        <v>8635</v>
      </c>
      <c r="B8593" t="s">
        <v>11</v>
      </c>
      <c r="C8593" t="s">
        <v>12</v>
      </c>
      <c r="D8593" t="s">
        <v>13</v>
      </c>
      <c r="E8593" t="s">
        <v>14</v>
      </c>
      <c r="F8593" t="s">
        <v>26</v>
      </c>
      <c r="G8593" s="5">
        <v>14731.63</v>
      </c>
      <c r="H8593" s="5">
        <f t="shared" si="938"/>
        <v>265.16933999999998</v>
      </c>
      <c r="I8593" s="6">
        <v>5</v>
      </c>
      <c r="J8593" s="6">
        <v>73658.149999999994</v>
      </c>
      <c r="K8593" s="5">
        <f t="shared" si="939"/>
        <v>1325.8466999999998</v>
      </c>
      <c r="L8593" s="7">
        <v>1.64</v>
      </c>
      <c r="M8593" s="7">
        <v>4437</v>
      </c>
      <c r="N8593" s="3">
        <v>45301</v>
      </c>
      <c r="O8593" s="4" t="str">
        <f t="shared" si="940"/>
        <v>2024-01</v>
      </c>
      <c r="P8593" s="4" t="str">
        <f t="shared" si="941"/>
        <v>01</v>
      </c>
      <c r="Q8593" s="4" t="str">
        <f t="shared" si="942"/>
        <v>January</v>
      </c>
      <c r="R8593" s="30" t="str">
        <f t="shared" si="943"/>
        <v>10</v>
      </c>
      <c r="W8593" t="str">
        <f t="shared" si="944"/>
        <v>ok</v>
      </c>
    </row>
    <row r="8594" spans="1:23" x14ac:dyDescent="0.3">
      <c r="A8594" t="s">
        <v>8636</v>
      </c>
      <c r="B8594" t="s">
        <v>36</v>
      </c>
      <c r="C8594" t="s">
        <v>18</v>
      </c>
      <c r="D8594" t="s">
        <v>37</v>
      </c>
      <c r="E8594" t="s">
        <v>20</v>
      </c>
      <c r="F8594" t="s">
        <v>26</v>
      </c>
      <c r="G8594" s="5">
        <v>2444.25</v>
      </c>
      <c r="H8594" s="5">
        <f t="shared" si="938"/>
        <v>43.996499999999997</v>
      </c>
      <c r="I8594" s="6">
        <v>5</v>
      </c>
      <c r="J8594" s="6">
        <v>12221.25</v>
      </c>
      <c r="K8594" s="5">
        <f t="shared" si="939"/>
        <v>219.98249999999999</v>
      </c>
      <c r="L8594" s="7">
        <v>4.2300000000000004</v>
      </c>
      <c r="M8594" s="7">
        <v>156</v>
      </c>
      <c r="N8594" s="3">
        <v>45538</v>
      </c>
      <c r="O8594" s="4" t="str">
        <f t="shared" si="940"/>
        <v>2024-09</v>
      </c>
      <c r="P8594" s="4" t="str">
        <f t="shared" si="941"/>
        <v>09</v>
      </c>
      <c r="Q8594" s="4" t="str">
        <f t="shared" si="942"/>
        <v>September</v>
      </c>
      <c r="R8594" s="30" t="str">
        <f t="shared" si="943"/>
        <v>03</v>
      </c>
      <c r="W8594" t="str">
        <f t="shared" si="944"/>
        <v>ok</v>
      </c>
    </row>
    <row r="8595" spans="1:23" x14ac:dyDescent="0.3">
      <c r="A8595" t="s">
        <v>8637</v>
      </c>
      <c r="B8595" t="s">
        <v>23</v>
      </c>
      <c r="C8595" t="s">
        <v>24</v>
      </c>
      <c r="D8595" t="s">
        <v>25</v>
      </c>
      <c r="E8595" t="s">
        <v>14</v>
      </c>
      <c r="F8595" t="s">
        <v>26</v>
      </c>
      <c r="G8595" s="5">
        <v>19590.47</v>
      </c>
      <c r="H8595" s="5">
        <f t="shared" si="938"/>
        <v>352.62846000000002</v>
      </c>
      <c r="I8595" s="6">
        <v>1</v>
      </c>
      <c r="J8595" s="6">
        <v>19590.47</v>
      </c>
      <c r="K8595" s="5">
        <f t="shared" si="939"/>
        <v>352.62846000000002</v>
      </c>
      <c r="L8595" s="7">
        <v>3.38</v>
      </c>
      <c r="M8595" s="7">
        <v>4240</v>
      </c>
      <c r="N8595" s="3">
        <v>45569</v>
      </c>
      <c r="O8595" s="4" t="str">
        <f t="shared" si="940"/>
        <v>2024-10</v>
      </c>
      <c r="P8595" s="4" t="str">
        <f t="shared" si="941"/>
        <v>10</v>
      </c>
      <c r="Q8595" s="4" t="str">
        <f t="shared" si="942"/>
        <v>October</v>
      </c>
      <c r="R8595" s="30" t="str">
        <f t="shared" si="943"/>
        <v>04</v>
      </c>
      <c r="W8595" t="str">
        <f t="shared" si="944"/>
        <v>ok</v>
      </c>
    </row>
    <row r="8596" spans="1:23" x14ac:dyDescent="0.3">
      <c r="A8596" t="s">
        <v>8638</v>
      </c>
      <c r="B8596" t="s">
        <v>36</v>
      </c>
      <c r="C8596" t="s">
        <v>18</v>
      </c>
      <c r="D8596" t="s">
        <v>37</v>
      </c>
      <c r="E8596" t="s">
        <v>45</v>
      </c>
      <c r="F8596" t="s">
        <v>38</v>
      </c>
      <c r="G8596" s="5">
        <v>13570.87</v>
      </c>
      <c r="H8596" s="5">
        <f t="shared" si="938"/>
        <v>244.27565999999999</v>
      </c>
      <c r="I8596" s="6">
        <v>5</v>
      </c>
      <c r="J8596" s="6">
        <v>67854.350000000006</v>
      </c>
      <c r="K8596" s="5">
        <f t="shared" si="939"/>
        <v>1221.3782999999999</v>
      </c>
      <c r="L8596" s="7">
        <v>1.1499999999999999</v>
      </c>
      <c r="M8596" s="7">
        <v>4477</v>
      </c>
      <c r="N8596" s="3">
        <v>45365</v>
      </c>
      <c r="O8596" s="4" t="str">
        <f t="shared" si="940"/>
        <v>2024-03</v>
      </c>
      <c r="P8596" s="4" t="str">
        <f t="shared" si="941"/>
        <v>03</v>
      </c>
      <c r="Q8596" s="4" t="str">
        <f t="shared" si="942"/>
        <v>March</v>
      </c>
      <c r="R8596" s="30" t="str">
        <f t="shared" si="943"/>
        <v>14</v>
      </c>
      <c r="W8596" t="str">
        <f t="shared" si="944"/>
        <v>ok</v>
      </c>
    </row>
    <row r="8597" spans="1:23" x14ac:dyDescent="0.3">
      <c r="A8597" t="s">
        <v>8639</v>
      </c>
      <c r="B8597" t="s">
        <v>47</v>
      </c>
      <c r="C8597" t="s">
        <v>12</v>
      </c>
      <c r="D8597" t="s">
        <v>48</v>
      </c>
      <c r="E8597" t="s">
        <v>14</v>
      </c>
      <c r="F8597" t="s">
        <v>38</v>
      </c>
      <c r="G8597" s="5">
        <v>18901.71</v>
      </c>
      <c r="H8597" s="5">
        <f t="shared" si="938"/>
        <v>340.23077999999998</v>
      </c>
      <c r="I8597" s="6">
        <v>1</v>
      </c>
      <c r="J8597" s="6">
        <v>18901.71</v>
      </c>
      <c r="K8597" s="5">
        <f t="shared" si="939"/>
        <v>340.23077999999998</v>
      </c>
      <c r="L8597" s="7">
        <v>4.45</v>
      </c>
      <c r="M8597" s="7">
        <v>520</v>
      </c>
      <c r="N8597" s="3">
        <v>45469</v>
      </c>
      <c r="O8597" s="4" t="str">
        <f t="shared" si="940"/>
        <v>2024-06</v>
      </c>
      <c r="P8597" s="4" t="str">
        <f t="shared" si="941"/>
        <v>06</v>
      </c>
      <c r="Q8597" s="4" t="str">
        <f t="shared" si="942"/>
        <v>June</v>
      </c>
      <c r="R8597" s="30" t="str">
        <f t="shared" si="943"/>
        <v>26</v>
      </c>
      <c r="W8597" t="str">
        <f t="shared" si="944"/>
        <v>ok</v>
      </c>
    </row>
    <row r="8598" spans="1:23" x14ac:dyDescent="0.3">
      <c r="A8598" t="s">
        <v>8640</v>
      </c>
      <c r="B8598" t="s">
        <v>11</v>
      </c>
      <c r="C8598" t="s">
        <v>12</v>
      </c>
      <c r="D8598" t="s">
        <v>13</v>
      </c>
      <c r="E8598" t="s">
        <v>20</v>
      </c>
      <c r="F8598" t="s">
        <v>21</v>
      </c>
      <c r="G8598" s="5">
        <v>4595.53</v>
      </c>
      <c r="H8598" s="5">
        <f t="shared" si="938"/>
        <v>82.719539999999995</v>
      </c>
      <c r="I8598" s="6">
        <v>3</v>
      </c>
      <c r="J8598" s="6">
        <v>13786.59</v>
      </c>
      <c r="K8598" s="5">
        <f t="shared" si="939"/>
        <v>248.15861999999998</v>
      </c>
      <c r="L8598" s="7">
        <v>2.92</v>
      </c>
      <c r="M8598" s="7">
        <v>4482</v>
      </c>
      <c r="N8598" s="3">
        <v>45440</v>
      </c>
      <c r="O8598" s="4" t="str">
        <f t="shared" si="940"/>
        <v>2024-05</v>
      </c>
      <c r="P8598" s="4" t="str">
        <f t="shared" si="941"/>
        <v>05</v>
      </c>
      <c r="Q8598" s="4" t="str">
        <f t="shared" si="942"/>
        <v>May</v>
      </c>
      <c r="R8598" s="30" t="str">
        <f t="shared" si="943"/>
        <v>28</v>
      </c>
      <c r="W8598" t="str">
        <f t="shared" si="944"/>
        <v>ok</v>
      </c>
    </row>
    <row r="8599" spans="1:23" x14ac:dyDescent="0.3">
      <c r="A8599" t="s">
        <v>8641</v>
      </c>
      <c r="B8599" t="s">
        <v>51</v>
      </c>
      <c r="C8599" t="s">
        <v>29</v>
      </c>
      <c r="D8599" t="s">
        <v>52</v>
      </c>
      <c r="E8599" t="s">
        <v>14</v>
      </c>
      <c r="F8599" t="s">
        <v>60</v>
      </c>
      <c r="G8599" s="5">
        <v>14727.99</v>
      </c>
      <c r="H8599" s="5">
        <f t="shared" si="938"/>
        <v>265.10381999999998</v>
      </c>
      <c r="I8599" s="6">
        <v>2</v>
      </c>
      <c r="J8599" s="6">
        <v>29455.98</v>
      </c>
      <c r="K8599" s="5">
        <f t="shared" si="939"/>
        <v>530.20763999999997</v>
      </c>
      <c r="L8599" s="7">
        <v>1.85</v>
      </c>
      <c r="M8599" s="7">
        <v>4758</v>
      </c>
      <c r="N8599" s="3">
        <v>45646</v>
      </c>
      <c r="O8599" s="4" t="str">
        <f t="shared" si="940"/>
        <v>2024-12</v>
      </c>
      <c r="P8599" s="4" t="str">
        <f t="shared" si="941"/>
        <v>12</v>
      </c>
      <c r="Q8599" s="4" t="str">
        <f t="shared" si="942"/>
        <v>December</v>
      </c>
      <c r="R8599" s="30" t="str">
        <f t="shared" si="943"/>
        <v>20</v>
      </c>
      <c r="W8599" t="str">
        <f t="shared" si="944"/>
        <v>ok</v>
      </c>
    </row>
    <row r="8600" spans="1:23" x14ac:dyDescent="0.3">
      <c r="A8600" t="s">
        <v>8642</v>
      </c>
      <c r="B8600" t="s">
        <v>11</v>
      </c>
      <c r="C8600" t="s">
        <v>12</v>
      </c>
      <c r="D8600" t="s">
        <v>13</v>
      </c>
      <c r="E8600" t="s">
        <v>45</v>
      </c>
      <c r="F8600" t="s">
        <v>21</v>
      </c>
      <c r="G8600" s="5">
        <v>5530.23</v>
      </c>
      <c r="H8600" s="5">
        <f t="shared" si="938"/>
        <v>99.544139999999985</v>
      </c>
      <c r="I8600" s="6">
        <v>5</v>
      </c>
      <c r="J8600" s="6">
        <v>27651.15</v>
      </c>
      <c r="K8600" s="5">
        <f t="shared" si="939"/>
        <v>497.72069999999991</v>
      </c>
      <c r="L8600" s="7">
        <v>2.23</v>
      </c>
      <c r="M8600" s="7">
        <v>1788</v>
      </c>
      <c r="N8600" s="3">
        <v>45497</v>
      </c>
      <c r="O8600" s="4" t="str">
        <f t="shared" si="940"/>
        <v>2024-07</v>
      </c>
      <c r="P8600" s="4" t="str">
        <f t="shared" si="941"/>
        <v>07</v>
      </c>
      <c r="Q8600" s="4" t="str">
        <f t="shared" si="942"/>
        <v>July</v>
      </c>
      <c r="R8600" s="30" t="str">
        <f t="shared" si="943"/>
        <v>24</v>
      </c>
      <c r="W8600" t="str">
        <f t="shared" si="944"/>
        <v>ok</v>
      </c>
    </row>
    <row r="8601" spans="1:23" x14ac:dyDescent="0.3">
      <c r="A8601" t="s">
        <v>8643</v>
      </c>
      <c r="B8601" t="s">
        <v>41</v>
      </c>
      <c r="C8601" t="s">
        <v>42</v>
      </c>
      <c r="D8601" t="s">
        <v>43</v>
      </c>
      <c r="E8601" t="s">
        <v>45</v>
      </c>
      <c r="F8601" t="s">
        <v>26</v>
      </c>
      <c r="G8601" s="5">
        <v>9526.69</v>
      </c>
      <c r="H8601" s="5">
        <f t="shared" si="938"/>
        <v>171.48042000000001</v>
      </c>
      <c r="I8601" s="6">
        <v>5</v>
      </c>
      <c r="J8601" s="6">
        <v>47633.45</v>
      </c>
      <c r="K8601" s="5">
        <f t="shared" si="939"/>
        <v>857.40210000000002</v>
      </c>
      <c r="L8601" s="7">
        <v>3.8</v>
      </c>
      <c r="M8601" s="7">
        <v>2743</v>
      </c>
      <c r="N8601" s="3">
        <v>45532</v>
      </c>
      <c r="O8601" s="4" t="str">
        <f t="shared" si="940"/>
        <v>2024-08</v>
      </c>
      <c r="P8601" s="4" t="str">
        <f t="shared" si="941"/>
        <v>08</v>
      </c>
      <c r="Q8601" s="4" t="str">
        <f t="shared" si="942"/>
        <v>August</v>
      </c>
      <c r="R8601" s="30" t="str">
        <f t="shared" si="943"/>
        <v>28</v>
      </c>
      <c r="W8601" t="str">
        <f t="shared" si="944"/>
        <v>ok</v>
      </c>
    </row>
    <row r="8602" spans="1:23" x14ac:dyDescent="0.3">
      <c r="A8602" t="s">
        <v>8644</v>
      </c>
      <c r="B8602" t="s">
        <v>41</v>
      </c>
      <c r="C8602" t="s">
        <v>42</v>
      </c>
      <c r="D8602" t="s">
        <v>43</v>
      </c>
      <c r="E8602" t="s">
        <v>14</v>
      </c>
      <c r="F8602" t="s">
        <v>21</v>
      </c>
      <c r="G8602" s="5">
        <v>16867.48</v>
      </c>
      <c r="H8602" s="5">
        <f t="shared" si="938"/>
        <v>303.61463999999995</v>
      </c>
      <c r="I8602" s="6">
        <v>5</v>
      </c>
      <c r="J8602" s="6">
        <v>84337.4</v>
      </c>
      <c r="K8602" s="5">
        <f t="shared" si="939"/>
        <v>1518.0731999999998</v>
      </c>
      <c r="L8602" s="7">
        <v>1.5</v>
      </c>
      <c r="M8602" s="7">
        <v>680</v>
      </c>
      <c r="N8602" s="3">
        <v>45621</v>
      </c>
      <c r="O8602" s="4" t="str">
        <f t="shared" si="940"/>
        <v>2024-11</v>
      </c>
      <c r="P8602" s="4" t="str">
        <f t="shared" si="941"/>
        <v>11</v>
      </c>
      <c r="Q8602" s="4" t="str">
        <f t="shared" si="942"/>
        <v>November</v>
      </c>
      <c r="R8602" s="30" t="str">
        <f t="shared" si="943"/>
        <v>25</v>
      </c>
      <c r="W8602" t="str">
        <f t="shared" si="944"/>
        <v>ok</v>
      </c>
    </row>
    <row r="8603" spans="1:23" x14ac:dyDescent="0.3">
      <c r="A8603" t="s">
        <v>8645</v>
      </c>
      <c r="B8603" t="s">
        <v>17</v>
      </c>
      <c r="C8603" t="s">
        <v>18</v>
      </c>
      <c r="D8603" t="s">
        <v>19</v>
      </c>
      <c r="E8603" t="s">
        <v>45</v>
      </c>
      <c r="F8603" t="s">
        <v>15</v>
      </c>
      <c r="G8603" s="5">
        <v>7183.78</v>
      </c>
      <c r="H8603" s="5">
        <f t="shared" si="938"/>
        <v>129.30803999999998</v>
      </c>
      <c r="I8603" s="6">
        <v>3</v>
      </c>
      <c r="J8603" s="6">
        <v>21551.34</v>
      </c>
      <c r="K8603" s="5">
        <f t="shared" si="939"/>
        <v>387.9241199999999</v>
      </c>
      <c r="L8603" s="7">
        <v>4.8600000000000003</v>
      </c>
      <c r="M8603" s="7">
        <v>2085</v>
      </c>
      <c r="N8603" s="3">
        <v>45297</v>
      </c>
      <c r="O8603" s="4" t="str">
        <f t="shared" si="940"/>
        <v>2024-01</v>
      </c>
      <c r="P8603" s="4" t="str">
        <f t="shared" si="941"/>
        <v>01</v>
      </c>
      <c r="Q8603" s="4" t="str">
        <f t="shared" si="942"/>
        <v>January</v>
      </c>
      <c r="R8603" s="30" t="str">
        <f t="shared" si="943"/>
        <v>06</v>
      </c>
      <c r="W8603" t="str">
        <f t="shared" si="944"/>
        <v>ok</v>
      </c>
    </row>
    <row r="8604" spans="1:23" x14ac:dyDescent="0.3">
      <c r="A8604" t="s">
        <v>8646</v>
      </c>
      <c r="B8604" t="s">
        <v>33</v>
      </c>
      <c r="C8604" t="s">
        <v>12</v>
      </c>
      <c r="D8604" t="s">
        <v>34</v>
      </c>
      <c r="E8604" t="s">
        <v>45</v>
      </c>
      <c r="F8604" t="s">
        <v>26</v>
      </c>
      <c r="G8604" s="5">
        <v>19655.68</v>
      </c>
      <c r="H8604" s="5">
        <f t="shared" si="938"/>
        <v>353.80223999999998</v>
      </c>
      <c r="I8604" s="6">
        <v>3</v>
      </c>
      <c r="J8604" s="6">
        <v>58967.040000000001</v>
      </c>
      <c r="K8604" s="5">
        <f t="shared" si="939"/>
        <v>1061.40672</v>
      </c>
      <c r="L8604" s="7">
        <v>4.83</v>
      </c>
      <c r="M8604" s="7">
        <v>676</v>
      </c>
      <c r="N8604" s="3">
        <v>45423</v>
      </c>
      <c r="O8604" s="4" t="str">
        <f t="shared" si="940"/>
        <v>2024-05</v>
      </c>
      <c r="P8604" s="4" t="str">
        <f t="shared" si="941"/>
        <v>05</v>
      </c>
      <c r="Q8604" s="4" t="str">
        <f t="shared" si="942"/>
        <v>May</v>
      </c>
      <c r="R8604" s="30" t="str">
        <f t="shared" si="943"/>
        <v>11</v>
      </c>
      <c r="W8604" t="str">
        <f t="shared" si="944"/>
        <v>ok</v>
      </c>
    </row>
    <row r="8605" spans="1:23" x14ac:dyDescent="0.3">
      <c r="A8605" t="s">
        <v>8647</v>
      </c>
      <c r="B8605" t="s">
        <v>51</v>
      </c>
      <c r="C8605" t="s">
        <v>29</v>
      </c>
      <c r="D8605" t="s">
        <v>52</v>
      </c>
      <c r="E8605" t="s">
        <v>20</v>
      </c>
      <c r="F8605" t="s">
        <v>15</v>
      </c>
      <c r="G8605" s="5">
        <v>3386.63</v>
      </c>
      <c r="H8605" s="5">
        <f t="shared" si="938"/>
        <v>60.959339999999997</v>
      </c>
      <c r="I8605" s="6">
        <v>1</v>
      </c>
      <c r="J8605" s="6">
        <v>3386.63</v>
      </c>
      <c r="K8605" s="5">
        <f t="shared" si="939"/>
        <v>60.959339999999997</v>
      </c>
      <c r="L8605" s="7">
        <v>3.12</v>
      </c>
      <c r="M8605" s="7">
        <v>133</v>
      </c>
      <c r="N8605" s="3">
        <v>45360</v>
      </c>
      <c r="O8605" s="4" t="str">
        <f t="shared" si="940"/>
        <v>2024-03</v>
      </c>
      <c r="P8605" s="4" t="str">
        <f t="shared" si="941"/>
        <v>03</v>
      </c>
      <c r="Q8605" s="4" t="str">
        <f t="shared" si="942"/>
        <v>March</v>
      </c>
      <c r="R8605" s="30" t="str">
        <f t="shared" si="943"/>
        <v>09</v>
      </c>
      <c r="W8605" t="str">
        <f t="shared" si="944"/>
        <v>ok</v>
      </c>
    </row>
    <row r="8606" spans="1:23" x14ac:dyDescent="0.3">
      <c r="A8606" t="s">
        <v>8648</v>
      </c>
      <c r="B8606" t="s">
        <v>36</v>
      </c>
      <c r="C8606" t="s">
        <v>18</v>
      </c>
      <c r="D8606" t="s">
        <v>37</v>
      </c>
      <c r="E8606" t="s">
        <v>20</v>
      </c>
      <c r="F8606" t="s">
        <v>31</v>
      </c>
      <c r="G8606" s="5">
        <v>16742.849999999999</v>
      </c>
      <c r="H8606" s="5">
        <f t="shared" si="938"/>
        <v>301.37129999999996</v>
      </c>
      <c r="I8606" s="6">
        <v>5</v>
      </c>
      <c r="J8606" s="6">
        <v>83714.25</v>
      </c>
      <c r="K8606" s="5">
        <f t="shared" si="939"/>
        <v>1506.8564999999999</v>
      </c>
      <c r="L8606" s="7">
        <v>2.12</v>
      </c>
      <c r="M8606" s="7">
        <v>2710</v>
      </c>
      <c r="N8606" s="3">
        <v>45465</v>
      </c>
      <c r="O8606" s="4" t="str">
        <f t="shared" si="940"/>
        <v>2024-06</v>
      </c>
      <c r="P8606" s="4" t="str">
        <f t="shared" si="941"/>
        <v>06</v>
      </c>
      <c r="Q8606" s="4" t="str">
        <f t="shared" si="942"/>
        <v>June</v>
      </c>
      <c r="R8606" s="30" t="str">
        <f t="shared" si="943"/>
        <v>22</v>
      </c>
      <c r="W8606" t="str">
        <f t="shared" si="944"/>
        <v>ok</v>
      </c>
    </row>
    <row r="8607" spans="1:23" x14ac:dyDescent="0.3">
      <c r="A8607" t="s">
        <v>8649</v>
      </c>
      <c r="B8607" t="s">
        <v>41</v>
      </c>
      <c r="C8607" t="s">
        <v>42</v>
      </c>
      <c r="D8607" t="s">
        <v>43</v>
      </c>
      <c r="E8607" t="s">
        <v>20</v>
      </c>
      <c r="F8607" t="s">
        <v>15</v>
      </c>
      <c r="G8607" s="5">
        <v>11730.12</v>
      </c>
      <c r="H8607" s="5">
        <f t="shared" si="938"/>
        <v>211.14215999999999</v>
      </c>
      <c r="I8607" s="6">
        <v>3</v>
      </c>
      <c r="J8607" s="6">
        <v>35190.36</v>
      </c>
      <c r="K8607" s="5">
        <f t="shared" si="939"/>
        <v>633.42647999999997</v>
      </c>
      <c r="L8607" s="7">
        <v>4.18</v>
      </c>
      <c r="M8607" s="7">
        <v>4180</v>
      </c>
      <c r="N8607" s="3">
        <v>45485</v>
      </c>
      <c r="O8607" s="4" t="str">
        <f t="shared" si="940"/>
        <v>2024-07</v>
      </c>
      <c r="P8607" s="4" t="str">
        <f t="shared" si="941"/>
        <v>07</v>
      </c>
      <c r="Q8607" s="4" t="str">
        <f t="shared" si="942"/>
        <v>July</v>
      </c>
      <c r="R8607" s="30" t="str">
        <f t="shared" si="943"/>
        <v>12</v>
      </c>
      <c r="W8607" t="str">
        <f t="shared" si="944"/>
        <v>ok</v>
      </c>
    </row>
    <row r="8608" spans="1:23" x14ac:dyDescent="0.3">
      <c r="A8608" t="s">
        <v>8650</v>
      </c>
      <c r="B8608" t="s">
        <v>51</v>
      </c>
      <c r="C8608" t="s">
        <v>29</v>
      </c>
      <c r="D8608" t="s">
        <v>52</v>
      </c>
      <c r="E8608" t="s">
        <v>45</v>
      </c>
      <c r="F8608" t="s">
        <v>15</v>
      </c>
      <c r="G8608" s="5">
        <v>7942.03</v>
      </c>
      <c r="H8608" s="5">
        <f t="shared" si="938"/>
        <v>142.95653999999999</v>
      </c>
      <c r="I8608" s="6">
        <v>4</v>
      </c>
      <c r="J8608" s="6">
        <v>31768.12</v>
      </c>
      <c r="K8608" s="5">
        <f t="shared" si="939"/>
        <v>571.82615999999996</v>
      </c>
      <c r="L8608" s="7">
        <v>3.09</v>
      </c>
      <c r="M8608" s="7">
        <v>3660</v>
      </c>
      <c r="N8608" s="3">
        <v>45405</v>
      </c>
      <c r="O8608" s="4" t="str">
        <f t="shared" si="940"/>
        <v>2024-04</v>
      </c>
      <c r="P8608" s="4" t="str">
        <f t="shared" si="941"/>
        <v>04</v>
      </c>
      <c r="Q8608" s="4" t="str">
        <f t="shared" si="942"/>
        <v>April</v>
      </c>
      <c r="R8608" s="30" t="str">
        <f t="shared" si="943"/>
        <v>23</v>
      </c>
      <c r="W8608" t="str">
        <f t="shared" si="944"/>
        <v>ok</v>
      </c>
    </row>
    <row r="8609" spans="1:23" x14ac:dyDescent="0.3">
      <c r="A8609" t="s">
        <v>8651</v>
      </c>
      <c r="B8609" t="s">
        <v>17</v>
      </c>
      <c r="C8609" t="s">
        <v>18</v>
      </c>
      <c r="D8609" t="s">
        <v>19</v>
      </c>
      <c r="E8609" t="s">
        <v>14</v>
      </c>
      <c r="F8609" t="s">
        <v>31</v>
      </c>
      <c r="G8609" s="5">
        <v>18511.3</v>
      </c>
      <c r="H8609" s="5">
        <f t="shared" si="938"/>
        <v>333.20339999999999</v>
      </c>
      <c r="I8609" s="6">
        <v>5</v>
      </c>
      <c r="J8609" s="6">
        <v>92556.5</v>
      </c>
      <c r="K8609" s="5">
        <f t="shared" si="939"/>
        <v>1666.0169999999998</v>
      </c>
      <c r="L8609" s="7">
        <v>4.24</v>
      </c>
      <c r="M8609" s="7">
        <v>719</v>
      </c>
      <c r="N8609" s="3">
        <v>45621</v>
      </c>
      <c r="O8609" s="4" t="str">
        <f t="shared" si="940"/>
        <v>2024-11</v>
      </c>
      <c r="P8609" s="4" t="str">
        <f t="shared" si="941"/>
        <v>11</v>
      </c>
      <c r="Q8609" s="4" t="str">
        <f t="shared" si="942"/>
        <v>November</v>
      </c>
      <c r="R8609" s="30" t="str">
        <f t="shared" si="943"/>
        <v>25</v>
      </c>
      <c r="W8609" t="str">
        <f t="shared" si="944"/>
        <v>ok</v>
      </c>
    </row>
    <row r="8610" spans="1:23" x14ac:dyDescent="0.3">
      <c r="A8610" t="s">
        <v>8652</v>
      </c>
      <c r="B8610" t="s">
        <v>23</v>
      </c>
      <c r="C8610" t="s">
        <v>24</v>
      </c>
      <c r="D8610" t="s">
        <v>25</v>
      </c>
      <c r="E8610" t="s">
        <v>45</v>
      </c>
      <c r="F8610" t="s">
        <v>26</v>
      </c>
      <c r="G8610" s="5">
        <v>9619.84</v>
      </c>
      <c r="H8610" s="5">
        <f t="shared" si="938"/>
        <v>173.15711999999999</v>
      </c>
      <c r="I8610" s="6">
        <v>2</v>
      </c>
      <c r="J8610" s="6">
        <v>19239.68</v>
      </c>
      <c r="K8610" s="5">
        <f t="shared" si="939"/>
        <v>346.31423999999998</v>
      </c>
      <c r="L8610" s="7">
        <v>3.4</v>
      </c>
      <c r="M8610" s="7">
        <v>265</v>
      </c>
      <c r="N8610" s="3">
        <v>45507</v>
      </c>
      <c r="O8610" s="4" t="str">
        <f t="shared" si="940"/>
        <v>2024-08</v>
      </c>
      <c r="P8610" s="4" t="str">
        <f t="shared" si="941"/>
        <v>08</v>
      </c>
      <c r="Q8610" s="4" t="str">
        <f t="shared" si="942"/>
        <v>August</v>
      </c>
      <c r="R8610" s="30" t="str">
        <f t="shared" si="943"/>
        <v>03</v>
      </c>
      <c r="W8610" t="str">
        <f t="shared" si="944"/>
        <v>ok</v>
      </c>
    </row>
    <row r="8611" spans="1:23" x14ac:dyDescent="0.3">
      <c r="A8611" t="s">
        <v>8653</v>
      </c>
      <c r="B8611" t="s">
        <v>33</v>
      </c>
      <c r="C8611" t="s">
        <v>12</v>
      </c>
      <c r="D8611" t="s">
        <v>34</v>
      </c>
      <c r="E8611" t="s">
        <v>45</v>
      </c>
      <c r="F8611" t="s">
        <v>26</v>
      </c>
      <c r="G8611" s="5">
        <v>16091</v>
      </c>
      <c r="H8611" s="5">
        <f t="shared" si="938"/>
        <v>289.63799999999998</v>
      </c>
      <c r="I8611" s="6">
        <v>2</v>
      </c>
      <c r="J8611" s="6">
        <v>32182</v>
      </c>
      <c r="K8611" s="5">
        <f t="shared" si="939"/>
        <v>579.27599999999995</v>
      </c>
      <c r="L8611" s="7">
        <v>1.3</v>
      </c>
      <c r="M8611" s="7">
        <v>3181</v>
      </c>
      <c r="N8611" s="3">
        <v>45484</v>
      </c>
      <c r="O8611" s="4" t="str">
        <f t="shared" si="940"/>
        <v>2024-07</v>
      </c>
      <c r="P8611" s="4" t="str">
        <f t="shared" si="941"/>
        <v>07</v>
      </c>
      <c r="Q8611" s="4" t="str">
        <f t="shared" si="942"/>
        <v>July</v>
      </c>
      <c r="R8611" s="30" t="str">
        <f t="shared" si="943"/>
        <v>11</v>
      </c>
      <c r="W8611" t="str">
        <f t="shared" si="944"/>
        <v>ok</v>
      </c>
    </row>
    <row r="8612" spans="1:23" x14ac:dyDescent="0.3">
      <c r="A8612" t="s">
        <v>8654</v>
      </c>
      <c r="B8612" t="s">
        <v>47</v>
      </c>
      <c r="C8612" t="s">
        <v>12</v>
      </c>
      <c r="D8612" t="s">
        <v>48</v>
      </c>
      <c r="E8612" t="s">
        <v>20</v>
      </c>
      <c r="F8612" t="s">
        <v>15</v>
      </c>
      <c r="G8612" s="5">
        <v>8883.8700000000008</v>
      </c>
      <c r="H8612" s="5">
        <f t="shared" si="938"/>
        <v>159.90966</v>
      </c>
      <c r="I8612" s="6">
        <v>4</v>
      </c>
      <c r="J8612" s="6">
        <v>35535.480000000003</v>
      </c>
      <c r="K8612" s="5">
        <f t="shared" si="939"/>
        <v>639.63864000000001</v>
      </c>
      <c r="L8612" s="7">
        <v>1.0900000000000001</v>
      </c>
      <c r="M8612" s="7">
        <v>668</v>
      </c>
      <c r="N8612" s="3">
        <v>45486</v>
      </c>
      <c r="O8612" s="4" t="str">
        <f t="shared" si="940"/>
        <v>2024-07</v>
      </c>
      <c r="P8612" s="4" t="str">
        <f t="shared" si="941"/>
        <v>07</v>
      </c>
      <c r="Q8612" s="4" t="str">
        <f t="shared" si="942"/>
        <v>July</v>
      </c>
      <c r="R8612" s="30" t="str">
        <f t="shared" si="943"/>
        <v>13</v>
      </c>
      <c r="W8612" t="str">
        <f t="shared" si="944"/>
        <v>ok</v>
      </c>
    </row>
    <row r="8613" spans="1:23" x14ac:dyDescent="0.3">
      <c r="A8613" t="s">
        <v>8655</v>
      </c>
      <c r="B8613" t="s">
        <v>33</v>
      </c>
      <c r="C8613" t="s">
        <v>12</v>
      </c>
      <c r="D8613" t="s">
        <v>34</v>
      </c>
      <c r="E8613" t="s">
        <v>20</v>
      </c>
      <c r="F8613" t="s">
        <v>38</v>
      </c>
      <c r="G8613" s="5">
        <v>9367.1299999999992</v>
      </c>
      <c r="H8613" s="5">
        <f t="shared" si="938"/>
        <v>168.60833999999997</v>
      </c>
      <c r="I8613" s="6">
        <v>3</v>
      </c>
      <c r="J8613" s="6">
        <v>28101.39</v>
      </c>
      <c r="K8613" s="5">
        <f t="shared" si="939"/>
        <v>505.82501999999988</v>
      </c>
      <c r="L8613" s="7">
        <v>1.32</v>
      </c>
      <c r="M8613" s="7">
        <v>872</v>
      </c>
      <c r="N8613" s="3">
        <v>45344</v>
      </c>
      <c r="O8613" s="4" t="str">
        <f t="shared" si="940"/>
        <v>2024-02</v>
      </c>
      <c r="P8613" s="4" t="str">
        <f t="shared" si="941"/>
        <v>02</v>
      </c>
      <c r="Q8613" s="4" t="str">
        <f t="shared" si="942"/>
        <v>February</v>
      </c>
      <c r="R8613" s="30" t="str">
        <f t="shared" si="943"/>
        <v>22</v>
      </c>
      <c r="W8613" t="str">
        <f t="shared" si="944"/>
        <v>ok</v>
      </c>
    </row>
    <row r="8614" spans="1:23" x14ac:dyDescent="0.3">
      <c r="A8614" t="s">
        <v>8656</v>
      </c>
      <c r="B8614" t="s">
        <v>28</v>
      </c>
      <c r="C8614" t="s">
        <v>29</v>
      </c>
      <c r="D8614" t="s">
        <v>30</v>
      </c>
      <c r="E8614" t="s">
        <v>14</v>
      </c>
      <c r="F8614" t="s">
        <v>15</v>
      </c>
      <c r="G8614" s="5">
        <v>16847.740000000002</v>
      </c>
      <c r="H8614" s="5">
        <f t="shared" si="938"/>
        <v>303.25932</v>
      </c>
      <c r="I8614" s="6">
        <v>2</v>
      </c>
      <c r="J8614" s="6">
        <v>33695.480000000003</v>
      </c>
      <c r="K8614" s="5">
        <f t="shared" si="939"/>
        <v>606.51864</v>
      </c>
      <c r="L8614" s="7">
        <v>2.5499999999999998</v>
      </c>
      <c r="M8614" s="7">
        <v>572</v>
      </c>
      <c r="N8614" s="3">
        <v>45320</v>
      </c>
      <c r="O8614" s="4" t="str">
        <f t="shared" si="940"/>
        <v>2024-01</v>
      </c>
      <c r="P8614" s="4" t="str">
        <f t="shared" si="941"/>
        <v>01</v>
      </c>
      <c r="Q8614" s="4" t="str">
        <f t="shared" si="942"/>
        <v>January</v>
      </c>
      <c r="R8614" s="30" t="str">
        <f t="shared" si="943"/>
        <v>29</v>
      </c>
      <c r="W8614" t="str">
        <f t="shared" si="944"/>
        <v>ok</v>
      </c>
    </row>
    <row r="8615" spans="1:23" x14ac:dyDescent="0.3">
      <c r="A8615" t="s">
        <v>8657</v>
      </c>
      <c r="B8615" t="s">
        <v>11</v>
      </c>
      <c r="C8615" t="s">
        <v>12</v>
      </c>
      <c r="D8615" t="s">
        <v>13</v>
      </c>
      <c r="E8615" t="s">
        <v>45</v>
      </c>
      <c r="F8615" t="s">
        <v>31</v>
      </c>
      <c r="G8615" s="5">
        <v>8062.94</v>
      </c>
      <c r="H8615" s="5">
        <f t="shared" si="938"/>
        <v>145.13291999999998</v>
      </c>
      <c r="I8615" s="6">
        <v>4</v>
      </c>
      <c r="J8615" s="6">
        <v>32251.759999999998</v>
      </c>
      <c r="K8615" s="5">
        <f t="shared" si="939"/>
        <v>580.53167999999994</v>
      </c>
      <c r="L8615" s="7">
        <v>1.19</v>
      </c>
      <c r="M8615" s="7">
        <v>4788</v>
      </c>
      <c r="N8615" s="3">
        <v>45386</v>
      </c>
      <c r="O8615" s="4" t="str">
        <f t="shared" si="940"/>
        <v>2024-04</v>
      </c>
      <c r="P8615" s="4" t="str">
        <f t="shared" si="941"/>
        <v>04</v>
      </c>
      <c r="Q8615" s="4" t="str">
        <f t="shared" si="942"/>
        <v>April</v>
      </c>
      <c r="R8615" s="30" t="str">
        <f t="shared" si="943"/>
        <v>04</v>
      </c>
      <c r="W8615" t="str">
        <f t="shared" si="944"/>
        <v>ok</v>
      </c>
    </row>
    <row r="8616" spans="1:23" x14ac:dyDescent="0.3">
      <c r="A8616" t="s">
        <v>8658</v>
      </c>
      <c r="B8616" t="s">
        <v>28</v>
      </c>
      <c r="C8616" t="s">
        <v>29</v>
      </c>
      <c r="D8616" t="s">
        <v>30</v>
      </c>
      <c r="E8616" t="s">
        <v>45</v>
      </c>
      <c r="F8616" t="s">
        <v>26</v>
      </c>
      <c r="G8616" s="5">
        <v>15456.38</v>
      </c>
      <c r="H8616" s="5">
        <f t="shared" si="938"/>
        <v>278.21483999999998</v>
      </c>
      <c r="I8616" s="6">
        <v>2</v>
      </c>
      <c r="J8616" s="6">
        <v>30912.76</v>
      </c>
      <c r="K8616" s="5">
        <f t="shared" si="939"/>
        <v>556.42967999999996</v>
      </c>
      <c r="L8616" s="7">
        <v>4.63</v>
      </c>
      <c r="M8616" s="7">
        <v>2317</v>
      </c>
      <c r="N8616" s="3">
        <v>45556</v>
      </c>
      <c r="O8616" s="4" t="str">
        <f t="shared" si="940"/>
        <v>2024-09</v>
      </c>
      <c r="P8616" s="4" t="str">
        <f t="shared" si="941"/>
        <v>09</v>
      </c>
      <c r="Q8616" s="4" t="str">
        <f t="shared" si="942"/>
        <v>September</v>
      </c>
      <c r="R8616" s="30" t="str">
        <f t="shared" si="943"/>
        <v>21</v>
      </c>
      <c r="W8616" t="str">
        <f t="shared" si="944"/>
        <v>ok</v>
      </c>
    </row>
    <row r="8617" spans="1:23" x14ac:dyDescent="0.3">
      <c r="A8617" t="s">
        <v>8659</v>
      </c>
      <c r="B8617" t="s">
        <v>17</v>
      </c>
      <c r="C8617" t="s">
        <v>18</v>
      </c>
      <c r="D8617" t="s">
        <v>19</v>
      </c>
      <c r="E8617" t="s">
        <v>45</v>
      </c>
      <c r="F8617" t="s">
        <v>38</v>
      </c>
      <c r="G8617" s="5">
        <v>9646.5300000000007</v>
      </c>
      <c r="H8617" s="5">
        <f t="shared" si="938"/>
        <v>173.63754</v>
      </c>
      <c r="I8617" s="6">
        <v>3</v>
      </c>
      <c r="J8617" s="6">
        <v>28939.59</v>
      </c>
      <c r="K8617" s="5">
        <f t="shared" si="939"/>
        <v>520.91262000000006</v>
      </c>
      <c r="L8617" s="7">
        <v>2.34</v>
      </c>
      <c r="M8617" s="7">
        <v>3415</v>
      </c>
      <c r="N8617" s="3">
        <v>45439</v>
      </c>
      <c r="O8617" s="4" t="str">
        <f t="shared" si="940"/>
        <v>2024-05</v>
      </c>
      <c r="P8617" s="4" t="str">
        <f t="shared" si="941"/>
        <v>05</v>
      </c>
      <c r="Q8617" s="4" t="str">
        <f t="shared" si="942"/>
        <v>May</v>
      </c>
      <c r="R8617" s="30" t="str">
        <f t="shared" si="943"/>
        <v>27</v>
      </c>
      <c r="W8617" t="str">
        <f t="shared" si="944"/>
        <v>ok</v>
      </c>
    </row>
    <row r="8618" spans="1:23" x14ac:dyDescent="0.3">
      <c r="A8618" t="s">
        <v>8660</v>
      </c>
      <c r="B8618" t="s">
        <v>23</v>
      </c>
      <c r="C8618" t="s">
        <v>24</v>
      </c>
      <c r="D8618" t="s">
        <v>25</v>
      </c>
      <c r="E8618" t="s">
        <v>14</v>
      </c>
      <c r="F8618" t="s">
        <v>38</v>
      </c>
      <c r="G8618" s="5">
        <v>161.41999999999999</v>
      </c>
      <c r="H8618" s="5">
        <f t="shared" si="938"/>
        <v>2.9055599999999995</v>
      </c>
      <c r="I8618" s="6">
        <v>1</v>
      </c>
      <c r="J8618" s="6">
        <v>161.41999999999999</v>
      </c>
      <c r="K8618" s="5">
        <f t="shared" si="939"/>
        <v>2.9055599999999995</v>
      </c>
      <c r="L8618" s="7">
        <v>3.94</v>
      </c>
      <c r="M8618" s="7">
        <v>1800</v>
      </c>
      <c r="N8618" s="3">
        <v>45543</v>
      </c>
      <c r="O8618" s="4" t="str">
        <f t="shared" si="940"/>
        <v>2024-09</v>
      </c>
      <c r="P8618" s="4" t="str">
        <f t="shared" si="941"/>
        <v>09</v>
      </c>
      <c r="Q8618" s="4" t="str">
        <f t="shared" si="942"/>
        <v>September</v>
      </c>
      <c r="R8618" s="30" t="str">
        <f t="shared" si="943"/>
        <v>08</v>
      </c>
      <c r="W8618" t="str">
        <f t="shared" si="944"/>
        <v>ok</v>
      </c>
    </row>
    <row r="8619" spans="1:23" x14ac:dyDescent="0.3">
      <c r="A8619" t="s">
        <v>8661</v>
      </c>
      <c r="B8619" t="s">
        <v>41</v>
      </c>
      <c r="C8619" t="s">
        <v>42</v>
      </c>
      <c r="D8619" t="s">
        <v>43</v>
      </c>
      <c r="E8619" t="s">
        <v>14</v>
      </c>
      <c r="F8619" t="s">
        <v>60</v>
      </c>
      <c r="G8619" s="5">
        <v>4096.17</v>
      </c>
      <c r="H8619" s="5">
        <f t="shared" si="938"/>
        <v>73.731059999999999</v>
      </c>
      <c r="I8619" s="6">
        <v>3</v>
      </c>
      <c r="J8619" s="6">
        <v>12288.51</v>
      </c>
      <c r="K8619" s="5">
        <f t="shared" si="939"/>
        <v>221.19317999999998</v>
      </c>
      <c r="L8619" s="7">
        <v>1.2</v>
      </c>
      <c r="M8619" s="7">
        <v>297</v>
      </c>
      <c r="N8619" s="3">
        <v>45340</v>
      </c>
      <c r="O8619" s="4" t="str">
        <f t="shared" si="940"/>
        <v>2024-02</v>
      </c>
      <c r="P8619" s="4" t="str">
        <f t="shared" si="941"/>
        <v>02</v>
      </c>
      <c r="Q8619" s="4" t="str">
        <f t="shared" si="942"/>
        <v>February</v>
      </c>
      <c r="R8619" s="30" t="str">
        <f t="shared" si="943"/>
        <v>18</v>
      </c>
      <c r="W8619" t="str">
        <f t="shared" si="944"/>
        <v>ok</v>
      </c>
    </row>
    <row r="8620" spans="1:23" x14ac:dyDescent="0.3">
      <c r="A8620" t="s">
        <v>8662</v>
      </c>
      <c r="B8620" t="s">
        <v>36</v>
      </c>
      <c r="C8620" t="s">
        <v>18</v>
      </c>
      <c r="D8620" t="s">
        <v>37</v>
      </c>
      <c r="E8620" t="s">
        <v>20</v>
      </c>
      <c r="F8620" t="s">
        <v>26</v>
      </c>
      <c r="G8620" s="5">
        <v>11913</v>
      </c>
      <c r="H8620" s="5">
        <f t="shared" si="938"/>
        <v>214.434</v>
      </c>
      <c r="I8620" s="6">
        <v>5</v>
      </c>
      <c r="J8620" s="6">
        <v>59565</v>
      </c>
      <c r="K8620" s="5">
        <f t="shared" si="939"/>
        <v>1072.17</v>
      </c>
      <c r="L8620" s="7">
        <v>4.12</v>
      </c>
      <c r="M8620" s="7">
        <v>1883</v>
      </c>
      <c r="N8620" s="3">
        <v>45295</v>
      </c>
      <c r="O8620" s="4" t="str">
        <f t="shared" si="940"/>
        <v>2024-01</v>
      </c>
      <c r="P8620" s="4" t="str">
        <f t="shared" si="941"/>
        <v>01</v>
      </c>
      <c r="Q8620" s="4" t="str">
        <f t="shared" si="942"/>
        <v>January</v>
      </c>
      <c r="R8620" s="30" t="str">
        <f t="shared" si="943"/>
        <v>04</v>
      </c>
      <c r="W8620" t="str">
        <f t="shared" si="944"/>
        <v>ok</v>
      </c>
    </row>
    <row r="8621" spans="1:23" x14ac:dyDescent="0.3">
      <c r="A8621" t="s">
        <v>8663</v>
      </c>
      <c r="B8621" t="s">
        <v>11</v>
      </c>
      <c r="C8621" t="s">
        <v>12</v>
      </c>
      <c r="D8621" t="s">
        <v>13</v>
      </c>
      <c r="E8621" t="s">
        <v>14</v>
      </c>
      <c r="F8621" t="s">
        <v>38</v>
      </c>
      <c r="G8621" s="5">
        <v>991.91</v>
      </c>
      <c r="H8621" s="5">
        <f t="shared" si="938"/>
        <v>17.854379999999999</v>
      </c>
      <c r="I8621" s="6">
        <v>2</v>
      </c>
      <c r="J8621" s="6">
        <v>1983.82</v>
      </c>
      <c r="K8621" s="5">
        <f t="shared" si="939"/>
        <v>35.708759999999998</v>
      </c>
      <c r="L8621" s="7">
        <v>2.4500000000000002</v>
      </c>
      <c r="M8621" s="7">
        <v>2934</v>
      </c>
      <c r="N8621" s="3">
        <v>45508</v>
      </c>
      <c r="O8621" s="4" t="str">
        <f t="shared" si="940"/>
        <v>2024-08</v>
      </c>
      <c r="P8621" s="4" t="str">
        <f t="shared" si="941"/>
        <v>08</v>
      </c>
      <c r="Q8621" s="4" t="str">
        <f t="shared" si="942"/>
        <v>August</v>
      </c>
      <c r="R8621" s="30" t="str">
        <f t="shared" si="943"/>
        <v>04</v>
      </c>
      <c r="W8621" t="str">
        <f t="shared" si="944"/>
        <v>ok</v>
      </c>
    </row>
    <row r="8622" spans="1:23" x14ac:dyDescent="0.3">
      <c r="A8622" t="s">
        <v>8664</v>
      </c>
      <c r="B8622" t="s">
        <v>11</v>
      </c>
      <c r="C8622" t="s">
        <v>12</v>
      </c>
      <c r="D8622" t="s">
        <v>13</v>
      </c>
      <c r="E8622" t="s">
        <v>45</v>
      </c>
      <c r="F8622" t="s">
        <v>21</v>
      </c>
      <c r="G8622" s="5">
        <v>9475.02</v>
      </c>
      <c r="H8622" s="5">
        <f t="shared" si="938"/>
        <v>170.55035999999998</v>
      </c>
      <c r="I8622" s="6">
        <v>1</v>
      </c>
      <c r="J8622" s="6">
        <v>9475.02</v>
      </c>
      <c r="K8622" s="5">
        <f t="shared" si="939"/>
        <v>170.55035999999998</v>
      </c>
      <c r="L8622" s="7">
        <v>3.72</v>
      </c>
      <c r="M8622" s="7">
        <v>3692</v>
      </c>
      <c r="N8622" s="3">
        <v>45554</v>
      </c>
      <c r="O8622" s="4" t="str">
        <f t="shared" si="940"/>
        <v>2024-09</v>
      </c>
      <c r="P8622" s="4" t="str">
        <f t="shared" si="941"/>
        <v>09</v>
      </c>
      <c r="Q8622" s="4" t="str">
        <f t="shared" si="942"/>
        <v>September</v>
      </c>
      <c r="R8622" s="30" t="str">
        <f t="shared" si="943"/>
        <v>19</v>
      </c>
      <c r="W8622" t="str">
        <f t="shared" si="944"/>
        <v>ok</v>
      </c>
    </row>
    <row r="8623" spans="1:23" x14ac:dyDescent="0.3">
      <c r="A8623" t="s">
        <v>8665</v>
      </c>
      <c r="B8623" t="s">
        <v>51</v>
      </c>
      <c r="C8623" t="s">
        <v>29</v>
      </c>
      <c r="D8623" t="s">
        <v>52</v>
      </c>
      <c r="E8623" t="s">
        <v>14</v>
      </c>
      <c r="F8623" t="s">
        <v>38</v>
      </c>
      <c r="G8623" s="5">
        <v>12654.68</v>
      </c>
      <c r="H8623" s="5">
        <f t="shared" si="938"/>
        <v>227.78423999999998</v>
      </c>
      <c r="I8623" s="6">
        <v>4</v>
      </c>
      <c r="J8623" s="6">
        <v>50618.720000000001</v>
      </c>
      <c r="K8623" s="5">
        <f t="shared" si="939"/>
        <v>911.13695999999993</v>
      </c>
      <c r="L8623" s="7">
        <v>2.83</v>
      </c>
      <c r="M8623" s="7">
        <v>773</v>
      </c>
      <c r="N8623" s="3">
        <v>45639</v>
      </c>
      <c r="O8623" s="4" t="str">
        <f t="shared" si="940"/>
        <v>2024-12</v>
      </c>
      <c r="P8623" s="4" t="str">
        <f t="shared" si="941"/>
        <v>12</v>
      </c>
      <c r="Q8623" s="4" t="str">
        <f t="shared" si="942"/>
        <v>December</v>
      </c>
      <c r="R8623" s="30" t="str">
        <f t="shared" si="943"/>
        <v>13</v>
      </c>
      <c r="W8623" t="str">
        <f t="shared" si="944"/>
        <v>ok</v>
      </c>
    </row>
    <row r="8624" spans="1:23" x14ac:dyDescent="0.3">
      <c r="A8624" t="s">
        <v>8666</v>
      </c>
      <c r="B8624" t="s">
        <v>33</v>
      </c>
      <c r="C8624" t="s">
        <v>12</v>
      </c>
      <c r="D8624" t="s">
        <v>34</v>
      </c>
      <c r="E8624" t="s">
        <v>14</v>
      </c>
      <c r="F8624" t="s">
        <v>26</v>
      </c>
      <c r="G8624" s="5">
        <v>14802.98</v>
      </c>
      <c r="H8624" s="5">
        <f t="shared" si="938"/>
        <v>266.45363999999995</v>
      </c>
      <c r="I8624" s="6">
        <v>2</v>
      </c>
      <c r="J8624" s="6">
        <v>29605.96</v>
      </c>
      <c r="K8624" s="5">
        <f t="shared" si="939"/>
        <v>532.9072799999999</v>
      </c>
      <c r="L8624" s="7">
        <v>1.1100000000000001</v>
      </c>
      <c r="M8624" s="7">
        <v>3075</v>
      </c>
      <c r="N8624" s="3">
        <v>45608</v>
      </c>
      <c r="O8624" s="4" t="str">
        <f t="shared" si="940"/>
        <v>2024-11</v>
      </c>
      <c r="P8624" s="4" t="str">
        <f t="shared" si="941"/>
        <v>11</v>
      </c>
      <c r="Q8624" s="4" t="str">
        <f t="shared" si="942"/>
        <v>November</v>
      </c>
      <c r="R8624" s="30" t="str">
        <f t="shared" si="943"/>
        <v>12</v>
      </c>
      <c r="W8624" t="str">
        <f t="shared" si="944"/>
        <v>ok</v>
      </c>
    </row>
    <row r="8625" spans="1:23" x14ac:dyDescent="0.3">
      <c r="A8625" t="s">
        <v>8667</v>
      </c>
      <c r="B8625" t="s">
        <v>23</v>
      </c>
      <c r="C8625" t="s">
        <v>24</v>
      </c>
      <c r="D8625" t="s">
        <v>25</v>
      </c>
      <c r="E8625" t="s">
        <v>20</v>
      </c>
      <c r="F8625" t="s">
        <v>26</v>
      </c>
      <c r="G8625" s="5">
        <v>3314.64</v>
      </c>
      <c r="H8625" s="5">
        <f t="shared" si="938"/>
        <v>59.663519999999991</v>
      </c>
      <c r="I8625" s="6">
        <v>1</v>
      </c>
      <c r="J8625" s="6">
        <v>3314.64</v>
      </c>
      <c r="K8625" s="5">
        <f t="shared" si="939"/>
        <v>59.663519999999991</v>
      </c>
      <c r="L8625" s="7">
        <v>1.92</v>
      </c>
      <c r="M8625" s="7">
        <v>3734</v>
      </c>
      <c r="N8625" s="3">
        <v>45462</v>
      </c>
      <c r="O8625" s="4" t="str">
        <f t="shared" si="940"/>
        <v>2024-06</v>
      </c>
      <c r="P8625" s="4" t="str">
        <f t="shared" si="941"/>
        <v>06</v>
      </c>
      <c r="Q8625" s="4" t="str">
        <f t="shared" si="942"/>
        <v>June</v>
      </c>
      <c r="R8625" s="30" t="str">
        <f t="shared" si="943"/>
        <v>19</v>
      </c>
      <c r="W8625" t="str">
        <f t="shared" si="944"/>
        <v>ok</v>
      </c>
    </row>
    <row r="8626" spans="1:23" x14ac:dyDescent="0.3">
      <c r="A8626" t="s">
        <v>8668</v>
      </c>
      <c r="B8626" t="s">
        <v>47</v>
      </c>
      <c r="C8626" t="s">
        <v>12</v>
      </c>
      <c r="D8626" t="s">
        <v>48</v>
      </c>
      <c r="E8626" t="s">
        <v>20</v>
      </c>
      <c r="F8626" t="s">
        <v>60</v>
      </c>
      <c r="G8626" s="5">
        <v>13775.15</v>
      </c>
      <c r="H8626" s="5">
        <f t="shared" si="938"/>
        <v>247.95269999999996</v>
      </c>
      <c r="I8626" s="6">
        <v>3</v>
      </c>
      <c r="J8626" s="6">
        <v>41325.449999999997</v>
      </c>
      <c r="K8626" s="5">
        <f t="shared" si="939"/>
        <v>743.85809999999992</v>
      </c>
      <c r="L8626" s="7">
        <v>3.98</v>
      </c>
      <c r="M8626" s="7">
        <v>4048</v>
      </c>
      <c r="N8626" s="3">
        <v>45540</v>
      </c>
      <c r="O8626" s="4" t="str">
        <f t="shared" si="940"/>
        <v>2024-09</v>
      </c>
      <c r="P8626" s="4" t="str">
        <f t="shared" si="941"/>
        <v>09</v>
      </c>
      <c r="Q8626" s="4" t="str">
        <f t="shared" si="942"/>
        <v>September</v>
      </c>
      <c r="R8626" s="30" t="str">
        <f t="shared" si="943"/>
        <v>05</v>
      </c>
      <c r="W8626" t="str">
        <f t="shared" si="944"/>
        <v>ok</v>
      </c>
    </row>
    <row r="8627" spans="1:23" x14ac:dyDescent="0.3">
      <c r="A8627" t="s">
        <v>8669</v>
      </c>
      <c r="B8627" t="s">
        <v>28</v>
      </c>
      <c r="C8627" t="s">
        <v>29</v>
      </c>
      <c r="D8627" t="s">
        <v>30</v>
      </c>
      <c r="E8627" t="s">
        <v>45</v>
      </c>
      <c r="F8627" t="s">
        <v>26</v>
      </c>
      <c r="G8627" s="5">
        <v>3936.22</v>
      </c>
      <c r="H8627" s="5">
        <f t="shared" si="938"/>
        <v>70.851959999999991</v>
      </c>
      <c r="I8627" s="6">
        <v>1</v>
      </c>
      <c r="J8627" s="6">
        <v>3936.22</v>
      </c>
      <c r="K8627" s="5">
        <f t="shared" si="939"/>
        <v>70.851959999999991</v>
      </c>
      <c r="L8627" s="7">
        <v>1.33</v>
      </c>
      <c r="M8627" s="7">
        <v>1485</v>
      </c>
      <c r="N8627" s="3">
        <v>45511</v>
      </c>
      <c r="O8627" s="4" t="str">
        <f t="shared" si="940"/>
        <v>2024-08</v>
      </c>
      <c r="P8627" s="4" t="str">
        <f t="shared" si="941"/>
        <v>08</v>
      </c>
      <c r="Q8627" s="4" t="str">
        <f t="shared" si="942"/>
        <v>August</v>
      </c>
      <c r="R8627" s="30" t="str">
        <f t="shared" si="943"/>
        <v>07</v>
      </c>
      <c r="W8627" t="str">
        <f t="shared" si="944"/>
        <v>ok</v>
      </c>
    </row>
    <row r="8628" spans="1:23" x14ac:dyDescent="0.3">
      <c r="A8628" t="s">
        <v>8670</v>
      </c>
      <c r="B8628" t="s">
        <v>33</v>
      </c>
      <c r="C8628" t="s">
        <v>12</v>
      </c>
      <c r="D8628" t="s">
        <v>34</v>
      </c>
      <c r="E8628" t="s">
        <v>14</v>
      </c>
      <c r="F8628" t="s">
        <v>15</v>
      </c>
      <c r="G8628" s="5">
        <v>11546.59</v>
      </c>
      <c r="H8628" s="5">
        <f t="shared" si="938"/>
        <v>207.83861999999999</v>
      </c>
      <c r="I8628" s="6">
        <v>2</v>
      </c>
      <c r="J8628" s="6">
        <v>23093.18</v>
      </c>
      <c r="K8628" s="5">
        <f t="shared" si="939"/>
        <v>415.67723999999998</v>
      </c>
      <c r="L8628" s="7">
        <v>2.96</v>
      </c>
      <c r="M8628" s="7">
        <v>4958</v>
      </c>
      <c r="N8628" s="3">
        <v>45452</v>
      </c>
      <c r="O8628" s="4" t="str">
        <f t="shared" si="940"/>
        <v>2024-06</v>
      </c>
      <c r="P8628" s="4" t="str">
        <f t="shared" si="941"/>
        <v>06</v>
      </c>
      <c r="Q8628" s="4" t="str">
        <f t="shared" si="942"/>
        <v>June</v>
      </c>
      <c r="R8628" s="30" t="str">
        <f t="shared" si="943"/>
        <v>09</v>
      </c>
      <c r="W8628" t="str">
        <f t="shared" si="944"/>
        <v>ok</v>
      </c>
    </row>
    <row r="8629" spans="1:23" x14ac:dyDescent="0.3">
      <c r="A8629" t="s">
        <v>8671</v>
      </c>
      <c r="B8629" t="s">
        <v>51</v>
      </c>
      <c r="C8629" t="s">
        <v>29</v>
      </c>
      <c r="D8629" t="s">
        <v>52</v>
      </c>
      <c r="E8629" t="s">
        <v>45</v>
      </c>
      <c r="F8629" t="s">
        <v>31</v>
      </c>
      <c r="G8629" s="5">
        <v>5629.6</v>
      </c>
      <c r="H8629" s="5">
        <f t="shared" si="938"/>
        <v>101.33280000000001</v>
      </c>
      <c r="I8629" s="6">
        <v>1</v>
      </c>
      <c r="J8629" s="6">
        <v>5629.6</v>
      </c>
      <c r="K8629" s="5">
        <f t="shared" si="939"/>
        <v>101.33280000000001</v>
      </c>
      <c r="L8629" s="7">
        <v>3.25</v>
      </c>
      <c r="M8629" s="7">
        <v>890</v>
      </c>
      <c r="N8629" s="3">
        <v>45513</v>
      </c>
      <c r="O8629" s="4" t="str">
        <f t="shared" si="940"/>
        <v>2024-08</v>
      </c>
      <c r="P8629" s="4" t="str">
        <f t="shared" si="941"/>
        <v>08</v>
      </c>
      <c r="Q8629" s="4" t="str">
        <f t="shared" si="942"/>
        <v>August</v>
      </c>
      <c r="R8629" s="30" t="str">
        <f t="shared" si="943"/>
        <v>09</v>
      </c>
      <c r="W8629" t="str">
        <f t="shared" si="944"/>
        <v>ok</v>
      </c>
    </row>
    <row r="8630" spans="1:23" x14ac:dyDescent="0.3">
      <c r="A8630" t="s">
        <v>8672</v>
      </c>
      <c r="B8630" t="s">
        <v>23</v>
      </c>
      <c r="C8630" t="s">
        <v>24</v>
      </c>
      <c r="D8630" t="s">
        <v>25</v>
      </c>
      <c r="E8630" t="s">
        <v>45</v>
      </c>
      <c r="F8630" t="s">
        <v>21</v>
      </c>
      <c r="G8630" s="5">
        <v>14660.72</v>
      </c>
      <c r="H8630" s="5">
        <f t="shared" si="938"/>
        <v>263.89295999999996</v>
      </c>
      <c r="I8630" s="6">
        <v>3</v>
      </c>
      <c r="J8630" s="6">
        <v>43982.16</v>
      </c>
      <c r="K8630" s="5">
        <f t="shared" si="939"/>
        <v>791.67887999999994</v>
      </c>
      <c r="L8630" s="7">
        <v>1.61</v>
      </c>
      <c r="M8630" s="7">
        <v>1861</v>
      </c>
      <c r="N8630" s="3">
        <v>45293</v>
      </c>
      <c r="O8630" s="4" t="str">
        <f t="shared" si="940"/>
        <v>2024-01</v>
      </c>
      <c r="P8630" s="4" t="str">
        <f t="shared" si="941"/>
        <v>01</v>
      </c>
      <c r="Q8630" s="4" t="str">
        <f t="shared" si="942"/>
        <v>January</v>
      </c>
      <c r="R8630" s="30" t="str">
        <f t="shared" si="943"/>
        <v>02</v>
      </c>
      <c r="W8630" t="str">
        <f t="shared" si="944"/>
        <v>ok</v>
      </c>
    </row>
    <row r="8631" spans="1:23" x14ac:dyDescent="0.3">
      <c r="A8631" t="s">
        <v>8673</v>
      </c>
      <c r="B8631" t="s">
        <v>63</v>
      </c>
      <c r="C8631" t="s">
        <v>18</v>
      </c>
      <c r="D8631" t="s">
        <v>64</v>
      </c>
      <c r="E8631" t="s">
        <v>20</v>
      </c>
      <c r="F8631" t="s">
        <v>60</v>
      </c>
      <c r="G8631" s="5">
        <v>2187.9899999999998</v>
      </c>
      <c r="H8631" s="5">
        <f t="shared" si="938"/>
        <v>39.383819999999993</v>
      </c>
      <c r="I8631" s="6">
        <v>4</v>
      </c>
      <c r="J8631" s="6">
        <v>8751.9599999999991</v>
      </c>
      <c r="K8631" s="5">
        <f t="shared" si="939"/>
        <v>157.53527999999997</v>
      </c>
      <c r="L8631" s="7">
        <v>4.49</v>
      </c>
      <c r="M8631" s="7">
        <v>3459</v>
      </c>
      <c r="N8631" s="3">
        <v>45576</v>
      </c>
      <c r="O8631" s="4" t="str">
        <f t="shared" si="940"/>
        <v>2024-10</v>
      </c>
      <c r="P8631" s="4" t="str">
        <f t="shared" si="941"/>
        <v>10</v>
      </c>
      <c r="Q8631" s="4" t="str">
        <f t="shared" si="942"/>
        <v>October</v>
      </c>
      <c r="R8631" s="30" t="str">
        <f t="shared" si="943"/>
        <v>11</v>
      </c>
      <c r="W8631" t="str">
        <f t="shared" si="944"/>
        <v>ok</v>
      </c>
    </row>
    <row r="8632" spans="1:23" x14ac:dyDescent="0.3">
      <c r="A8632" t="s">
        <v>8674</v>
      </c>
      <c r="B8632" t="s">
        <v>36</v>
      </c>
      <c r="C8632" t="s">
        <v>18</v>
      </c>
      <c r="D8632" t="s">
        <v>37</v>
      </c>
      <c r="E8632" t="s">
        <v>14</v>
      </c>
      <c r="F8632" t="s">
        <v>38</v>
      </c>
      <c r="G8632" s="5">
        <v>4658.8999999999996</v>
      </c>
      <c r="H8632" s="5">
        <f t="shared" si="938"/>
        <v>83.860199999999992</v>
      </c>
      <c r="I8632" s="6">
        <v>2</v>
      </c>
      <c r="J8632" s="6">
        <v>9317.7999999999993</v>
      </c>
      <c r="K8632" s="5">
        <f t="shared" si="939"/>
        <v>167.72039999999998</v>
      </c>
      <c r="L8632" s="7">
        <v>3.79</v>
      </c>
      <c r="M8632" s="7">
        <v>1181</v>
      </c>
      <c r="N8632" s="3">
        <v>45519</v>
      </c>
      <c r="O8632" s="4" t="str">
        <f t="shared" si="940"/>
        <v>2024-08</v>
      </c>
      <c r="P8632" s="4" t="str">
        <f t="shared" si="941"/>
        <v>08</v>
      </c>
      <c r="Q8632" s="4" t="str">
        <f t="shared" si="942"/>
        <v>August</v>
      </c>
      <c r="R8632" s="30" t="str">
        <f t="shared" si="943"/>
        <v>15</v>
      </c>
      <c r="W8632" t="str">
        <f t="shared" si="944"/>
        <v>ok</v>
      </c>
    </row>
    <row r="8633" spans="1:23" x14ac:dyDescent="0.3">
      <c r="A8633" t="s">
        <v>8675</v>
      </c>
      <c r="B8633" t="s">
        <v>47</v>
      </c>
      <c r="C8633" t="s">
        <v>12</v>
      </c>
      <c r="D8633" t="s">
        <v>48</v>
      </c>
      <c r="E8633" t="s">
        <v>45</v>
      </c>
      <c r="F8633" t="s">
        <v>31</v>
      </c>
      <c r="G8633" s="5">
        <v>12254.12</v>
      </c>
      <c r="H8633" s="5">
        <f t="shared" si="938"/>
        <v>220.57416000000001</v>
      </c>
      <c r="I8633" s="6">
        <v>4</v>
      </c>
      <c r="J8633" s="6">
        <v>49016.480000000003</v>
      </c>
      <c r="K8633" s="5">
        <f t="shared" si="939"/>
        <v>882.29664000000002</v>
      </c>
      <c r="L8633" s="7">
        <v>2.67</v>
      </c>
      <c r="M8633" s="7">
        <v>4170</v>
      </c>
      <c r="N8633" s="3">
        <v>45333</v>
      </c>
      <c r="O8633" s="4" t="str">
        <f t="shared" si="940"/>
        <v>2024-02</v>
      </c>
      <c r="P8633" s="4" t="str">
        <f t="shared" si="941"/>
        <v>02</v>
      </c>
      <c r="Q8633" s="4" t="str">
        <f t="shared" si="942"/>
        <v>February</v>
      </c>
      <c r="R8633" s="30" t="str">
        <f t="shared" si="943"/>
        <v>11</v>
      </c>
      <c r="W8633" t="str">
        <f t="shared" si="944"/>
        <v>ok</v>
      </c>
    </row>
    <row r="8634" spans="1:23" x14ac:dyDescent="0.3">
      <c r="A8634" t="s">
        <v>8676</v>
      </c>
      <c r="B8634" t="s">
        <v>23</v>
      </c>
      <c r="C8634" t="s">
        <v>24</v>
      </c>
      <c r="D8634" t="s">
        <v>25</v>
      </c>
      <c r="E8634" t="s">
        <v>14</v>
      </c>
      <c r="F8634" t="s">
        <v>21</v>
      </c>
      <c r="G8634" s="5">
        <v>6393.09</v>
      </c>
      <c r="H8634" s="5">
        <f t="shared" si="938"/>
        <v>115.07562</v>
      </c>
      <c r="I8634" s="6">
        <v>3</v>
      </c>
      <c r="J8634" s="6">
        <v>19179.27</v>
      </c>
      <c r="K8634" s="5">
        <f t="shared" si="939"/>
        <v>345.22685999999999</v>
      </c>
      <c r="L8634" s="7">
        <v>3.59</v>
      </c>
      <c r="M8634" s="7">
        <v>3623</v>
      </c>
      <c r="N8634" s="3">
        <v>45579</v>
      </c>
      <c r="O8634" s="4" t="str">
        <f t="shared" si="940"/>
        <v>2024-10</v>
      </c>
      <c r="P8634" s="4" t="str">
        <f t="shared" si="941"/>
        <v>10</v>
      </c>
      <c r="Q8634" s="4" t="str">
        <f t="shared" si="942"/>
        <v>October</v>
      </c>
      <c r="R8634" s="30" t="str">
        <f t="shared" si="943"/>
        <v>14</v>
      </c>
      <c r="W8634" t="str">
        <f t="shared" si="944"/>
        <v>ok</v>
      </c>
    </row>
    <row r="8635" spans="1:23" x14ac:dyDescent="0.3">
      <c r="A8635" t="s">
        <v>8677</v>
      </c>
      <c r="B8635" t="s">
        <v>63</v>
      </c>
      <c r="C8635" t="s">
        <v>18</v>
      </c>
      <c r="D8635" t="s">
        <v>64</v>
      </c>
      <c r="E8635" t="s">
        <v>14</v>
      </c>
      <c r="F8635" t="s">
        <v>38</v>
      </c>
      <c r="G8635" s="5">
        <v>19897.38</v>
      </c>
      <c r="H8635" s="5">
        <f t="shared" si="938"/>
        <v>358.15283999999997</v>
      </c>
      <c r="I8635" s="6">
        <v>4</v>
      </c>
      <c r="J8635" s="6">
        <v>79589.52</v>
      </c>
      <c r="K8635" s="5">
        <f t="shared" si="939"/>
        <v>1432.6113599999999</v>
      </c>
      <c r="L8635" s="7">
        <v>3.25</v>
      </c>
      <c r="M8635" s="7">
        <v>416</v>
      </c>
      <c r="N8635" s="3">
        <v>45576</v>
      </c>
      <c r="O8635" s="4" t="str">
        <f t="shared" si="940"/>
        <v>2024-10</v>
      </c>
      <c r="P8635" s="4" t="str">
        <f t="shared" si="941"/>
        <v>10</v>
      </c>
      <c r="Q8635" s="4" t="str">
        <f t="shared" si="942"/>
        <v>October</v>
      </c>
      <c r="R8635" s="30" t="str">
        <f t="shared" si="943"/>
        <v>11</v>
      </c>
      <c r="W8635" t="str">
        <f t="shared" si="944"/>
        <v>ok</v>
      </c>
    </row>
    <row r="8636" spans="1:23" x14ac:dyDescent="0.3">
      <c r="A8636" t="s">
        <v>8678</v>
      </c>
      <c r="B8636" t="s">
        <v>63</v>
      </c>
      <c r="C8636" t="s">
        <v>18</v>
      </c>
      <c r="D8636" t="s">
        <v>64</v>
      </c>
      <c r="E8636" t="s">
        <v>14</v>
      </c>
      <c r="F8636" t="s">
        <v>21</v>
      </c>
      <c r="G8636" s="5">
        <v>5315</v>
      </c>
      <c r="H8636" s="5">
        <f t="shared" si="938"/>
        <v>95.669999999999987</v>
      </c>
      <c r="I8636" s="6">
        <v>3</v>
      </c>
      <c r="J8636" s="6">
        <v>15945</v>
      </c>
      <c r="K8636" s="5">
        <f t="shared" si="939"/>
        <v>287.01</v>
      </c>
      <c r="L8636" s="7">
        <v>4.93</v>
      </c>
      <c r="M8636" s="7">
        <v>1760</v>
      </c>
      <c r="N8636" s="3">
        <v>45604</v>
      </c>
      <c r="O8636" s="4" t="str">
        <f t="shared" si="940"/>
        <v>2024-11</v>
      </c>
      <c r="P8636" s="4" t="str">
        <f t="shared" si="941"/>
        <v>11</v>
      </c>
      <c r="Q8636" s="4" t="str">
        <f t="shared" si="942"/>
        <v>November</v>
      </c>
      <c r="R8636" s="30" t="str">
        <f t="shared" si="943"/>
        <v>08</v>
      </c>
      <c r="W8636" t="str">
        <f t="shared" si="944"/>
        <v>ok</v>
      </c>
    </row>
    <row r="8637" spans="1:23" x14ac:dyDescent="0.3">
      <c r="A8637" t="s">
        <v>8679</v>
      </c>
      <c r="B8637" t="s">
        <v>33</v>
      </c>
      <c r="C8637" t="s">
        <v>12</v>
      </c>
      <c r="D8637" t="s">
        <v>34</v>
      </c>
      <c r="E8637" t="s">
        <v>14</v>
      </c>
      <c r="F8637" t="s">
        <v>26</v>
      </c>
      <c r="G8637" s="5">
        <v>7510.64</v>
      </c>
      <c r="H8637" s="5">
        <f t="shared" si="938"/>
        <v>135.19152</v>
      </c>
      <c r="I8637" s="6">
        <v>3</v>
      </c>
      <c r="J8637" s="6">
        <v>22531.919999999998</v>
      </c>
      <c r="K8637" s="5">
        <f t="shared" si="939"/>
        <v>405.57456000000002</v>
      </c>
      <c r="L8637" s="7">
        <v>1.63</v>
      </c>
      <c r="M8637" s="7">
        <v>3296</v>
      </c>
      <c r="N8637" s="3">
        <v>45487</v>
      </c>
      <c r="O8637" s="4" t="str">
        <f t="shared" si="940"/>
        <v>2024-07</v>
      </c>
      <c r="P8637" s="4" t="str">
        <f t="shared" si="941"/>
        <v>07</v>
      </c>
      <c r="Q8637" s="4" t="str">
        <f t="shared" si="942"/>
        <v>July</v>
      </c>
      <c r="R8637" s="30" t="str">
        <f t="shared" si="943"/>
        <v>14</v>
      </c>
      <c r="W8637" t="str">
        <f t="shared" si="944"/>
        <v>ok</v>
      </c>
    </row>
    <row r="8638" spans="1:23" x14ac:dyDescent="0.3">
      <c r="A8638" t="s">
        <v>8680</v>
      </c>
      <c r="B8638" t="s">
        <v>11</v>
      </c>
      <c r="C8638" t="s">
        <v>12</v>
      </c>
      <c r="D8638" t="s">
        <v>13</v>
      </c>
      <c r="E8638" t="s">
        <v>14</v>
      </c>
      <c r="F8638" t="s">
        <v>60</v>
      </c>
      <c r="G8638" s="5">
        <v>14841.11</v>
      </c>
      <c r="H8638" s="5">
        <f t="shared" si="938"/>
        <v>267.13997999999998</v>
      </c>
      <c r="I8638" s="6">
        <v>2</v>
      </c>
      <c r="J8638" s="6">
        <v>29682.22</v>
      </c>
      <c r="K8638" s="5">
        <f t="shared" si="939"/>
        <v>534.27995999999996</v>
      </c>
      <c r="L8638" s="7">
        <v>2.93</v>
      </c>
      <c r="M8638" s="7">
        <v>2693</v>
      </c>
      <c r="N8638" s="3">
        <v>45329</v>
      </c>
      <c r="O8638" s="4" t="str">
        <f t="shared" si="940"/>
        <v>2024-02</v>
      </c>
      <c r="P8638" s="4" t="str">
        <f t="shared" si="941"/>
        <v>02</v>
      </c>
      <c r="Q8638" s="4" t="str">
        <f t="shared" si="942"/>
        <v>February</v>
      </c>
      <c r="R8638" s="30" t="str">
        <f t="shared" si="943"/>
        <v>07</v>
      </c>
      <c r="W8638" t="str">
        <f t="shared" si="944"/>
        <v>ok</v>
      </c>
    </row>
    <row r="8639" spans="1:23" x14ac:dyDescent="0.3">
      <c r="A8639" t="s">
        <v>8681</v>
      </c>
      <c r="B8639" t="s">
        <v>33</v>
      </c>
      <c r="C8639" t="s">
        <v>12</v>
      </c>
      <c r="D8639" t="s">
        <v>34</v>
      </c>
      <c r="E8639" t="s">
        <v>20</v>
      </c>
      <c r="F8639" t="s">
        <v>38</v>
      </c>
      <c r="G8639" s="5">
        <v>5836.7</v>
      </c>
      <c r="H8639" s="5">
        <f t="shared" si="938"/>
        <v>105.06059999999999</v>
      </c>
      <c r="I8639" s="6">
        <v>2</v>
      </c>
      <c r="J8639" s="6">
        <v>11673.4</v>
      </c>
      <c r="K8639" s="5">
        <f t="shared" si="939"/>
        <v>210.12119999999999</v>
      </c>
      <c r="L8639" s="7">
        <v>3.43</v>
      </c>
      <c r="M8639" s="7">
        <v>2183</v>
      </c>
      <c r="N8639" s="3">
        <v>45513</v>
      </c>
      <c r="O8639" s="4" t="str">
        <f t="shared" si="940"/>
        <v>2024-08</v>
      </c>
      <c r="P8639" s="4" t="str">
        <f t="shared" si="941"/>
        <v>08</v>
      </c>
      <c r="Q8639" s="4" t="str">
        <f t="shared" si="942"/>
        <v>August</v>
      </c>
      <c r="R8639" s="30" t="str">
        <f t="shared" si="943"/>
        <v>09</v>
      </c>
      <c r="W8639" t="str">
        <f t="shared" si="944"/>
        <v>ok</v>
      </c>
    </row>
    <row r="8640" spans="1:23" x14ac:dyDescent="0.3">
      <c r="A8640" t="s">
        <v>8682</v>
      </c>
      <c r="B8640" t="s">
        <v>36</v>
      </c>
      <c r="C8640" t="s">
        <v>18</v>
      </c>
      <c r="D8640" t="s">
        <v>37</v>
      </c>
      <c r="E8640" t="s">
        <v>45</v>
      </c>
      <c r="F8640" t="s">
        <v>15</v>
      </c>
      <c r="G8640" s="5">
        <v>16794.560000000001</v>
      </c>
      <c r="H8640" s="5">
        <f t="shared" si="938"/>
        <v>302.30207999999999</v>
      </c>
      <c r="I8640" s="6">
        <v>4</v>
      </c>
      <c r="J8640" s="6">
        <v>67178.240000000005</v>
      </c>
      <c r="K8640" s="5">
        <f t="shared" si="939"/>
        <v>1209.20832</v>
      </c>
      <c r="L8640" s="7">
        <v>3.83</v>
      </c>
      <c r="M8640" s="7">
        <v>2121</v>
      </c>
      <c r="N8640" s="3">
        <v>45528</v>
      </c>
      <c r="O8640" s="4" t="str">
        <f t="shared" si="940"/>
        <v>2024-08</v>
      </c>
      <c r="P8640" s="4" t="str">
        <f t="shared" si="941"/>
        <v>08</v>
      </c>
      <c r="Q8640" s="4" t="str">
        <f t="shared" si="942"/>
        <v>August</v>
      </c>
      <c r="R8640" s="30" t="str">
        <f t="shared" si="943"/>
        <v>24</v>
      </c>
      <c r="W8640" t="str">
        <f t="shared" si="944"/>
        <v>ok</v>
      </c>
    </row>
    <row r="8641" spans="1:23" x14ac:dyDescent="0.3">
      <c r="A8641" t="s">
        <v>8683</v>
      </c>
      <c r="B8641" t="s">
        <v>63</v>
      </c>
      <c r="C8641" t="s">
        <v>18</v>
      </c>
      <c r="D8641" t="s">
        <v>64</v>
      </c>
      <c r="E8641" t="s">
        <v>20</v>
      </c>
      <c r="F8641" t="s">
        <v>31</v>
      </c>
      <c r="G8641" s="5">
        <v>11015.83</v>
      </c>
      <c r="H8641" s="5">
        <f t="shared" si="938"/>
        <v>198.28493999999998</v>
      </c>
      <c r="I8641" s="6">
        <v>1</v>
      </c>
      <c r="J8641" s="6">
        <v>11015.83</v>
      </c>
      <c r="K8641" s="5">
        <f t="shared" si="939"/>
        <v>198.28493999999998</v>
      </c>
      <c r="L8641" s="7">
        <v>2.78</v>
      </c>
      <c r="M8641" s="7">
        <v>4585</v>
      </c>
      <c r="N8641" s="3">
        <v>45641</v>
      </c>
      <c r="O8641" s="4" t="str">
        <f t="shared" si="940"/>
        <v>2024-12</v>
      </c>
      <c r="P8641" s="4" t="str">
        <f t="shared" si="941"/>
        <v>12</v>
      </c>
      <c r="Q8641" s="4" t="str">
        <f t="shared" si="942"/>
        <v>December</v>
      </c>
      <c r="R8641" s="30" t="str">
        <f t="shared" si="943"/>
        <v>15</v>
      </c>
      <c r="W8641" t="str">
        <f t="shared" si="944"/>
        <v>ok</v>
      </c>
    </row>
    <row r="8642" spans="1:23" x14ac:dyDescent="0.3">
      <c r="A8642" t="s">
        <v>8684</v>
      </c>
      <c r="B8642" t="s">
        <v>47</v>
      </c>
      <c r="C8642" t="s">
        <v>12</v>
      </c>
      <c r="D8642" t="s">
        <v>48</v>
      </c>
      <c r="E8642" t="s">
        <v>20</v>
      </c>
      <c r="F8642" t="s">
        <v>21</v>
      </c>
      <c r="G8642" s="5">
        <v>9199.3799999999992</v>
      </c>
      <c r="H8642" s="5">
        <f t="shared" si="938"/>
        <v>165.58883999999998</v>
      </c>
      <c r="I8642" s="6">
        <v>2</v>
      </c>
      <c r="J8642" s="6">
        <v>18398.759999999998</v>
      </c>
      <c r="K8642" s="5">
        <f t="shared" si="939"/>
        <v>331.17767999999995</v>
      </c>
      <c r="L8642" s="7">
        <v>1.33</v>
      </c>
      <c r="M8642" s="7">
        <v>901</v>
      </c>
      <c r="N8642" s="3">
        <v>45358</v>
      </c>
      <c r="O8642" s="4" t="str">
        <f t="shared" si="940"/>
        <v>2024-03</v>
      </c>
      <c r="P8642" s="4" t="str">
        <f t="shared" si="941"/>
        <v>03</v>
      </c>
      <c r="Q8642" s="4" t="str">
        <f t="shared" si="942"/>
        <v>March</v>
      </c>
      <c r="R8642" s="30" t="str">
        <f t="shared" si="943"/>
        <v>07</v>
      </c>
      <c r="W8642" t="str">
        <f t="shared" si="944"/>
        <v>ok</v>
      </c>
    </row>
    <row r="8643" spans="1:23" x14ac:dyDescent="0.3">
      <c r="A8643" t="s">
        <v>8685</v>
      </c>
      <c r="B8643" t="s">
        <v>47</v>
      </c>
      <c r="C8643" t="s">
        <v>12</v>
      </c>
      <c r="D8643" t="s">
        <v>48</v>
      </c>
      <c r="E8643" t="s">
        <v>14</v>
      </c>
      <c r="F8643" t="s">
        <v>31</v>
      </c>
      <c r="G8643" s="5">
        <v>614.19000000000005</v>
      </c>
      <c r="H8643" s="5">
        <f t="shared" ref="H8643:H8706" si="945">G8643*0.018</f>
        <v>11.05542</v>
      </c>
      <c r="I8643" s="6">
        <v>1</v>
      </c>
      <c r="J8643" s="6">
        <v>614.19000000000005</v>
      </c>
      <c r="K8643" s="5">
        <f t="shared" ref="K8643:K8706" si="946">H8643*I8643</f>
        <v>11.05542</v>
      </c>
      <c r="L8643" s="7">
        <v>1.1100000000000001</v>
      </c>
      <c r="M8643" s="7">
        <v>2400</v>
      </c>
      <c r="N8643" s="3">
        <v>45438</v>
      </c>
      <c r="O8643" s="4" t="str">
        <f t="shared" ref="O8643:O8706" si="947">TEXT(N8643,"yyyy-mm")</f>
        <v>2024-05</v>
      </c>
      <c r="P8643" s="4" t="str">
        <f t="shared" ref="P8643:P8706" si="948">TEXT(N8643,"mm")</f>
        <v>05</v>
      </c>
      <c r="Q8643" s="4" t="str">
        <f t="shared" ref="Q8643:Q8706" si="949">TEXT(DATE(2024,P8643,1),"mmmm")</f>
        <v>May</v>
      </c>
      <c r="R8643" s="30" t="str">
        <f t="shared" ref="R8643:R8706" si="950">TEXT(N8643,"dd")</f>
        <v>26</v>
      </c>
      <c r="W8643" t="str">
        <f t="shared" ref="W8643:W8706" si="951">IF(G8643*I8643=J8643,"ok","False")</f>
        <v>ok</v>
      </c>
    </row>
    <row r="8644" spans="1:23" x14ac:dyDescent="0.3">
      <c r="A8644" t="s">
        <v>8686</v>
      </c>
      <c r="B8644" t="s">
        <v>41</v>
      </c>
      <c r="C8644" t="s">
        <v>42</v>
      </c>
      <c r="D8644" t="s">
        <v>43</v>
      </c>
      <c r="E8644" t="s">
        <v>20</v>
      </c>
      <c r="F8644" t="s">
        <v>21</v>
      </c>
      <c r="G8644" s="5">
        <v>12549.4</v>
      </c>
      <c r="H8644" s="5">
        <f t="shared" si="945"/>
        <v>225.88919999999999</v>
      </c>
      <c r="I8644" s="6">
        <v>1</v>
      </c>
      <c r="J8644" s="6">
        <v>12549.4</v>
      </c>
      <c r="K8644" s="5">
        <f t="shared" si="946"/>
        <v>225.88919999999999</v>
      </c>
      <c r="L8644" s="7">
        <v>1.57</v>
      </c>
      <c r="M8644" s="7">
        <v>4050</v>
      </c>
      <c r="N8644" s="3">
        <v>45636</v>
      </c>
      <c r="O8644" s="4" t="str">
        <f t="shared" si="947"/>
        <v>2024-12</v>
      </c>
      <c r="P8644" s="4" t="str">
        <f t="shared" si="948"/>
        <v>12</v>
      </c>
      <c r="Q8644" s="4" t="str">
        <f t="shared" si="949"/>
        <v>December</v>
      </c>
      <c r="R8644" s="30" t="str">
        <f t="shared" si="950"/>
        <v>10</v>
      </c>
      <c r="W8644" t="str">
        <f t="shared" si="951"/>
        <v>ok</v>
      </c>
    </row>
    <row r="8645" spans="1:23" x14ac:dyDescent="0.3">
      <c r="A8645" t="s">
        <v>8687</v>
      </c>
      <c r="B8645" t="s">
        <v>47</v>
      </c>
      <c r="C8645" t="s">
        <v>12</v>
      </c>
      <c r="D8645" t="s">
        <v>48</v>
      </c>
      <c r="E8645" t="s">
        <v>20</v>
      </c>
      <c r="F8645" t="s">
        <v>15</v>
      </c>
      <c r="G8645" s="5">
        <v>16487.439999999999</v>
      </c>
      <c r="H8645" s="5">
        <f t="shared" si="945"/>
        <v>296.77391999999998</v>
      </c>
      <c r="I8645" s="6">
        <v>5</v>
      </c>
      <c r="J8645" s="6">
        <v>82437.2</v>
      </c>
      <c r="K8645" s="5">
        <f t="shared" si="946"/>
        <v>1483.8696</v>
      </c>
      <c r="L8645" s="7">
        <v>1.81</v>
      </c>
      <c r="M8645" s="7">
        <v>3499</v>
      </c>
      <c r="N8645" s="3">
        <v>45456</v>
      </c>
      <c r="O8645" s="4" t="str">
        <f t="shared" si="947"/>
        <v>2024-06</v>
      </c>
      <c r="P8645" s="4" t="str">
        <f t="shared" si="948"/>
        <v>06</v>
      </c>
      <c r="Q8645" s="4" t="str">
        <f t="shared" si="949"/>
        <v>June</v>
      </c>
      <c r="R8645" s="30" t="str">
        <f t="shared" si="950"/>
        <v>13</v>
      </c>
      <c r="W8645" t="str">
        <f t="shared" si="951"/>
        <v>ok</v>
      </c>
    </row>
    <row r="8646" spans="1:23" x14ac:dyDescent="0.3">
      <c r="A8646" t="s">
        <v>8688</v>
      </c>
      <c r="B8646" t="s">
        <v>11</v>
      </c>
      <c r="C8646" t="s">
        <v>12</v>
      </c>
      <c r="D8646" t="s">
        <v>13</v>
      </c>
      <c r="E8646" t="s">
        <v>14</v>
      </c>
      <c r="F8646" t="s">
        <v>31</v>
      </c>
      <c r="G8646" s="5">
        <v>8497.7800000000007</v>
      </c>
      <c r="H8646" s="5">
        <f t="shared" si="945"/>
        <v>152.96003999999999</v>
      </c>
      <c r="I8646" s="6">
        <v>3</v>
      </c>
      <c r="J8646" s="6">
        <v>25493.34</v>
      </c>
      <c r="K8646" s="5">
        <f t="shared" si="946"/>
        <v>458.88011999999998</v>
      </c>
      <c r="L8646" s="7">
        <v>1.37</v>
      </c>
      <c r="M8646" s="7">
        <v>3815</v>
      </c>
      <c r="N8646" s="3">
        <v>45484</v>
      </c>
      <c r="O8646" s="4" t="str">
        <f t="shared" si="947"/>
        <v>2024-07</v>
      </c>
      <c r="P8646" s="4" t="str">
        <f t="shared" si="948"/>
        <v>07</v>
      </c>
      <c r="Q8646" s="4" t="str">
        <f t="shared" si="949"/>
        <v>July</v>
      </c>
      <c r="R8646" s="30" t="str">
        <f t="shared" si="950"/>
        <v>11</v>
      </c>
      <c r="W8646" t="str">
        <f t="shared" si="951"/>
        <v>ok</v>
      </c>
    </row>
    <row r="8647" spans="1:23" x14ac:dyDescent="0.3">
      <c r="A8647" t="s">
        <v>8689</v>
      </c>
      <c r="B8647" t="s">
        <v>33</v>
      </c>
      <c r="C8647" t="s">
        <v>12</v>
      </c>
      <c r="D8647" t="s">
        <v>34</v>
      </c>
      <c r="E8647" t="s">
        <v>14</v>
      </c>
      <c r="F8647" t="s">
        <v>26</v>
      </c>
      <c r="G8647" s="5">
        <v>614.24</v>
      </c>
      <c r="H8647" s="5">
        <f t="shared" si="945"/>
        <v>11.056319999999999</v>
      </c>
      <c r="I8647" s="6">
        <v>4</v>
      </c>
      <c r="J8647" s="6">
        <v>2456.96</v>
      </c>
      <c r="K8647" s="5">
        <f t="shared" si="946"/>
        <v>44.225279999999998</v>
      </c>
      <c r="L8647" s="7">
        <v>1.63</v>
      </c>
      <c r="M8647" s="7">
        <v>1769</v>
      </c>
      <c r="N8647" s="3">
        <v>45362</v>
      </c>
      <c r="O8647" s="4" t="str">
        <f t="shared" si="947"/>
        <v>2024-03</v>
      </c>
      <c r="P8647" s="4" t="str">
        <f t="shared" si="948"/>
        <v>03</v>
      </c>
      <c r="Q8647" s="4" t="str">
        <f t="shared" si="949"/>
        <v>March</v>
      </c>
      <c r="R8647" s="30" t="str">
        <f t="shared" si="950"/>
        <v>11</v>
      </c>
      <c r="W8647" t="str">
        <f t="shared" si="951"/>
        <v>ok</v>
      </c>
    </row>
    <row r="8648" spans="1:23" x14ac:dyDescent="0.3">
      <c r="A8648" t="s">
        <v>8690</v>
      </c>
      <c r="B8648" t="s">
        <v>47</v>
      </c>
      <c r="C8648" t="s">
        <v>12</v>
      </c>
      <c r="D8648" t="s">
        <v>48</v>
      </c>
      <c r="E8648" t="s">
        <v>14</v>
      </c>
      <c r="F8648" t="s">
        <v>38</v>
      </c>
      <c r="G8648" s="5">
        <v>3983.06</v>
      </c>
      <c r="H8648" s="5">
        <f t="shared" si="945"/>
        <v>71.69507999999999</v>
      </c>
      <c r="I8648" s="6">
        <v>3</v>
      </c>
      <c r="J8648" s="6">
        <v>11949.18</v>
      </c>
      <c r="K8648" s="5">
        <f t="shared" si="946"/>
        <v>215.08523999999997</v>
      </c>
      <c r="L8648" s="7">
        <v>1.77</v>
      </c>
      <c r="M8648" s="7">
        <v>4482</v>
      </c>
      <c r="N8648" s="3">
        <v>45490</v>
      </c>
      <c r="O8648" s="4" t="str">
        <f t="shared" si="947"/>
        <v>2024-07</v>
      </c>
      <c r="P8648" s="4" t="str">
        <f t="shared" si="948"/>
        <v>07</v>
      </c>
      <c r="Q8648" s="4" t="str">
        <f t="shared" si="949"/>
        <v>July</v>
      </c>
      <c r="R8648" s="30" t="str">
        <f t="shared" si="950"/>
        <v>17</v>
      </c>
      <c r="W8648" t="str">
        <f t="shared" si="951"/>
        <v>ok</v>
      </c>
    </row>
    <row r="8649" spans="1:23" x14ac:dyDescent="0.3">
      <c r="A8649" t="s">
        <v>8691</v>
      </c>
      <c r="B8649" t="s">
        <v>11</v>
      </c>
      <c r="C8649" t="s">
        <v>12</v>
      </c>
      <c r="D8649" t="s">
        <v>13</v>
      </c>
      <c r="E8649" t="s">
        <v>45</v>
      </c>
      <c r="F8649" t="s">
        <v>26</v>
      </c>
      <c r="G8649" s="5">
        <v>15809.46</v>
      </c>
      <c r="H8649" s="5">
        <f t="shared" si="945"/>
        <v>284.57027999999997</v>
      </c>
      <c r="I8649" s="6">
        <v>2</v>
      </c>
      <c r="J8649" s="6">
        <v>31618.92</v>
      </c>
      <c r="K8649" s="5">
        <f t="shared" si="946"/>
        <v>569.14055999999994</v>
      </c>
      <c r="L8649" s="7">
        <v>4.83</v>
      </c>
      <c r="M8649" s="7">
        <v>4439</v>
      </c>
      <c r="N8649" s="3">
        <v>45339</v>
      </c>
      <c r="O8649" s="4" t="str">
        <f t="shared" si="947"/>
        <v>2024-02</v>
      </c>
      <c r="P8649" s="4" t="str">
        <f t="shared" si="948"/>
        <v>02</v>
      </c>
      <c r="Q8649" s="4" t="str">
        <f t="shared" si="949"/>
        <v>February</v>
      </c>
      <c r="R8649" s="30" t="str">
        <f t="shared" si="950"/>
        <v>17</v>
      </c>
      <c r="W8649" t="str">
        <f t="shared" si="951"/>
        <v>ok</v>
      </c>
    </row>
    <row r="8650" spans="1:23" x14ac:dyDescent="0.3">
      <c r="A8650" t="s">
        <v>8692</v>
      </c>
      <c r="B8650" t="s">
        <v>28</v>
      </c>
      <c r="C8650" t="s">
        <v>29</v>
      </c>
      <c r="D8650" t="s">
        <v>30</v>
      </c>
      <c r="E8650" t="s">
        <v>45</v>
      </c>
      <c r="F8650" t="s">
        <v>38</v>
      </c>
      <c r="G8650" s="5">
        <v>15966.4</v>
      </c>
      <c r="H8650" s="5">
        <f t="shared" si="945"/>
        <v>287.39519999999999</v>
      </c>
      <c r="I8650" s="6">
        <v>3</v>
      </c>
      <c r="J8650" s="6">
        <v>47899.199999999997</v>
      </c>
      <c r="K8650" s="5">
        <f t="shared" si="946"/>
        <v>862.18560000000002</v>
      </c>
      <c r="L8650" s="7">
        <v>1.46</v>
      </c>
      <c r="M8650" s="7">
        <v>2971</v>
      </c>
      <c r="N8650" s="3">
        <v>45424</v>
      </c>
      <c r="O8650" s="4" t="str">
        <f t="shared" si="947"/>
        <v>2024-05</v>
      </c>
      <c r="P8650" s="4" t="str">
        <f t="shared" si="948"/>
        <v>05</v>
      </c>
      <c r="Q8650" s="4" t="str">
        <f t="shared" si="949"/>
        <v>May</v>
      </c>
      <c r="R8650" s="30" t="str">
        <f t="shared" si="950"/>
        <v>12</v>
      </c>
      <c r="W8650" t="str">
        <f t="shared" si="951"/>
        <v>ok</v>
      </c>
    </row>
    <row r="8651" spans="1:23" x14ac:dyDescent="0.3">
      <c r="A8651" t="s">
        <v>8693</v>
      </c>
      <c r="B8651" t="s">
        <v>11</v>
      </c>
      <c r="C8651" t="s">
        <v>12</v>
      </c>
      <c r="D8651" t="s">
        <v>13</v>
      </c>
      <c r="E8651" t="s">
        <v>20</v>
      </c>
      <c r="F8651" t="s">
        <v>31</v>
      </c>
      <c r="G8651" s="5">
        <v>11151.94</v>
      </c>
      <c r="H8651" s="5">
        <f t="shared" si="945"/>
        <v>200.73491999999999</v>
      </c>
      <c r="I8651" s="6">
        <v>5</v>
      </c>
      <c r="J8651" s="6">
        <v>55759.7</v>
      </c>
      <c r="K8651" s="5">
        <f t="shared" si="946"/>
        <v>1003.6745999999999</v>
      </c>
      <c r="L8651" s="7">
        <v>3.04</v>
      </c>
      <c r="M8651" s="7">
        <v>448</v>
      </c>
      <c r="N8651" s="3">
        <v>45305</v>
      </c>
      <c r="O8651" s="4" t="str">
        <f t="shared" si="947"/>
        <v>2024-01</v>
      </c>
      <c r="P8651" s="4" t="str">
        <f t="shared" si="948"/>
        <v>01</v>
      </c>
      <c r="Q8651" s="4" t="str">
        <f t="shared" si="949"/>
        <v>January</v>
      </c>
      <c r="R8651" s="30" t="str">
        <f t="shared" si="950"/>
        <v>14</v>
      </c>
      <c r="W8651" t="str">
        <f t="shared" si="951"/>
        <v>ok</v>
      </c>
    </row>
    <row r="8652" spans="1:23" x14ac:dyDescent="0.3">
      <c r="A8652" t="s">
        <v>8694</v>
      </c>
      <c r="B8652" t="s">
        <v>51</v>
      </c>
      <c r="C8652" t="s">
        <v>29</v>
      </c>
      <c r="D8652" t="s">
        <v>52</v>
      </c>
      <c r="E8652" t="s">
        <v>45</v>
      </c>
      <c r="F8652" t="s">
        <v>60</v>
      </c>
      <c r="G8652" s="5">
        <v>4539.96</v>
      </c>
      <c r="H8652" s="5">
        <f t="shared" si="945"/>
        <v>81.719279999999998</v>
      </c>
      <c r="I8652" s="6">
        <v>1</v>
      </c>
      <c r="J8652" s="6">
        <v>4539.96</v>
      </c>
      <c r="K8652" s="5">
        <f t="shared" si="946"/>
        <v>81.719279999999998</v>
      </c>
      <c r="L8652" s="7">
        <v>3.41</v>
      </c>
      <c r="M8652" s="7">
        <v>3272</v>
      </c>
      <c r="N8652" s="3">
        <v>45600</v>
      </c>
      <c r="O8652" s="4" t="str">
        <f t="shared" si="947"/>
        <v>2024-11</v>
      </c>
      <c r="P8652" s="4" t="str">
        <f t="shared" si="948"/>
        <v>11</v>
      </c>
      <c r="Q8652" s="4" t="str">
        <f t="shared" si="949"/>
        <v>November</v>
      </c>
      <c r="R8652" s="30" t="str">
        <f t="shared" si="950"/>
        <v>04</v>
      </c>
      <c r="W8652" t="str">
        <f t="shared" si="951"/>
        <v>ok</v>
      </c>
    </row>
    <row r="8653" spans="1:23" x14ac:dyDescent="0.3">
      <c r="A8653" t="s">
        <v>8695</v>
      </c>
      <c r="B8653" t="s">
        <v>51</v>
      </c>
      <c r="C8653" t="s">
        <v>29</v>
      </c>
      <c r="D8653" t="s">
        <v>52</v>
      </c>
      <c r="E8653" t="s">
        <v>14</v>
      </c>
      <c r="F8653" t="s">
        <v>31</v>
      </c>
      <c r="G8653" s="5">
        <v>1086.5</v>
      </c>
      <c r="H8653" s="5">
        <f t="shared" si="945"/>
        <v>19.556999999999999</v>
      </c>
      <c r="I8653" s="6">
        <v>4</v>
      </c>
      <c r="J8653" s="6">
        <v>4346</v>
      </c>
      <c r="K8653" s="5">
        <f t="shared" si="946"/>
        <v>78.227999999999994</v>
      </c>
      <c r="L8653" s="7">
        <v>4.3600000000000003</v>
      </c>
      <c r="M8653" s="7">
        <v>1136</v>
      </c>
      <c r="N8653" s="3">
        <v>45596</v>
      </c>
      <c r="O8653" s="4" t="str">
        <f t="shared" si="947"/>
        <v>2024-10</v>
      </c>
      <c r="P8653" s="4" t="str">
        <f t="shared" si="948"/>
        <v>10</v>
      </c>
      <c r="Q8653" s="4" t="str">
        <f t="shared" si="949"/>
        <v>October</v>
      </c>
      <c r="R8653" s="30" t="str">
        <f t="shared" si="950"/>
        <v>31</v>
      </c>
      <c r="W8653" t="str">
        <f t="shared" si="951"/>
        <v>ok</v>
      </c>
    </row>
    <row r="8654" spans="1:23" x14ac:dyDescent="0.3">
      <c r="A8654" t="s">
        <v>8696</v>
      </c>
      <c r="B8654" t="s">
        <v>51</v>
      </c>
      <c r="C8654" t="s">
        <v>29</v>
      </c>
      <c r="D8654" t="s">
        <v>52</v>
      </c>
      <c r="E8654" t="s">
        <v>45</v>
      </c>
      <c r="F8654" t="s">
        <v>38</v>
      </c>
      <c r="G8654" s="5">
        <v>2223.2600000000002</v>
      </c>
      <c r="H8654" s="5">
        <f t="shared" si="945"/>
        <v>40.018680000000003</v>
      </c>
      <c r="I8654" s="6">
        <v>5</v>
      </c>
      <c r="J8654" s="6">
        <v>11116.3</v>
      </c>
      <c r="K8654" s="5">
        <f t="shared" si="946"/>
        <v>200.09340000000003</v>
      </c>
      <c r="L8654" s="7">
        <v>2.36</v>
      </c>
      <c r="M8654" s="7">
        <v>1578</v>
      </c>
      <c r="N8654" s="3">
        <v>45543</v>
      </c>
      <c r="O8654" s="4" t="str">
        <f t="shared" si="947"/>
        <v>2024-09</v>
      </c>
      <c r="P8654" s="4" t="str">
        <f t="shared" si="948"/>
        <v>09</v>
      </c>
      <c r="Q8654" s="4" t="str">
        <f t="shared" si="949"/>
        <v>September</v>
      </c>
      <c r="R8654" s="30" t="str">
        <f t="shared" si="950"/>
        <v>08</v>
      </c>
      <c r="W8654" t="str">
        <f t="shared" si="951"/>
        <v>ok</v>
      </c>
    </row>
    <row r="8655" spans="1:23" x14ac:dyDescent="0.3">
      <c r="A8655" t="s">
        <v>8697</v>
      </c>
      <c r="B8655" t="s">
        <v>28</v>
      </c>
      <c r="C8655" t="s">
        <v>29</v>
      </c>
      <c r="D8655" t="s">
        <v>30</v>
      </c>
      <c r="E8655" t="s">
        <v>14</v>
      </c>
      <c r="F8655" t="s">
        <v>26</v>
      </c>
      <c r="G8655" s="5">
        <v>11639.43</v>
      </c>
      <c r="H8655" s="5">
        <f t="shared" si="945"/>
        <v>209.50973999999999</v>
      </c>
      <c r="I8655" s="6">
        <v>2</v>
      </c>
      <c r="J8655" s="6">
        <v>23278.86</v>
      </c>
      <c r="K8655" s="5">
        <f t="shared" si="946"/>
        <v>419.01947999999999</v>
      </c>
      <c r="L8655" s="7">
        <v>1.89</v>
      </c>
      <c r="M8655" s="7">
        <v>4648</v>
      </c>
      <c r="N8655" s="3">
        <v>45297</v>
      </c>
      <c r="O8655" s="4" t="str">
        <f t="shared" si="947"/>
        <v>2024-01</v>
      </c>
      <c r="P8655" s="4" t="str">
        <f t="shared" si="948"/>
        <v>01</v>
      </c>
      <c r="Q8655" s="4" t="str">
        <f t="shared" si="949"/>
        <v>January</v>
      </c>
      <c r="R8655" s="30" t="str">
        <f t="shared" si="950"/>
        <v>06</v>
      </c>
      <c r="W8655" t="str">
        <f t="shared" si="951"/>
        <v>ok</v>
      </c>
    </row>
    <row r="8656" spans="1:23" x14ac:dyDescent="0.3">
      <c r="A8656" t="s">
        <v>8698</v>
      </c>
      <c r="B8656" t="s">
        <v>28</v>
      </c>
      <c r="C8656" t="s">
        <v>29</v>
      </c>
      <c r="D8656" t="s">
        <v>30</v>
      </c>
      <c r="E8656" t="s">
        <v>20</v>
      </c>
      <c r="F8656" t="s">
        <v>31</v>
      </c>
      <c r="G8656" s="5">
        <v>2605.58</v>
      </c>
      <c r="H8656" s="5">
        <f t="shared" si="945"/>
        <v>46.900439999999996</v>
      </c>
      <c r="I8656" s="6">
        <v>4</v>
      </c>
      <c r="J8656" s="6">
        <v>10422.32</v>
      </c>
      <c r="K8656" s="5">
        <f t="shared" si="946"/>
        <v>187.60175999999998</v>
      </c>
      <c r="L8656" s="7">
        <v>4.58</v>
      </c>
      <c r="M8656" s="7">
        <v>1527</v>
      </c>
      <c r="N8656" s="3">
        <v>45336</v>
      </c>
      <c r="O8656" s="4" t="str">
        <f t="shared" si="947"/>
        <v>2024-02</v>
      </c>
      <c r="P8656" s="4" t="str">
        <f t="shared" si="948"/>
        <v>02</v>
      </c>
      <c r="Q8656" s="4" t="str">
        <f t="shared" si="949"/>
        <v>February</v>
      </c>
      <c r="R8656" s="30" t="str">
        <f t="shared" si="950"/>
        <v>14</v>
      </c>
      <c r="W8656" t="str">
        <f t="shared" si="951"/>
        <v>ok</v>
      </c>
    </row>
    <row r="8657" spans="1:23" x14ac:dyDescent="0.3">
      <c r="A8657" t="s">
        <v>8699</v>
      </c>
      <c r="B8657" t="s">
        <v>51</v>
      </c>
      <c r="C8657" t="s">
        <v>29</v>
      </c>
      <c r="D8657" t="s">
        <v>52</v>
      </c>
      <c r="E8657" t="s">
        <v>20</v>
      </c>
      <c r="F8657" t="s">
        <v>60</v>
      </c>
      <c r="G8657" s="5">
        <v>6197.65</v>
      </c>
      <c r="H8657" s="5">
        <f t="shared" si="945"/>
        <v>111.55769999999998</v>
      </c>
      <c r="I8657" s="6">
        <v>1</v>
      </c>
      <c r="J8657" s="6">
        <v>6197.65</v>
      </c>
      <c r="K8657" s="5">
        <f t="shared" si="946"/>
        <v>111.55769999999998</v>
      </c>
      <c r="L8657" s="7">
        <v>1.54</v>
      </c>
      <c r="M8657" s="7">
        <v>4865</v>
      </c>
      <c r="N8657" s="3">
        <v>45536</v>
      </c>
      <c r="O8657" s="4" t="str">
        <f t="shared" si="947"/>
        <v>2024-09</v>
      </c>
      <c r="P8657" s="4" t="str">
        <f t="shared" si="948"/>
        <v>09</v>
      </c>
      <c r="Q8657" s="4" t="str">
        <f t="shared" si="949"/>
        <v>September</v>
      </c>
      <c r="R8657" s="30" t="str">
        <f t="shared" si="950"/>
        <v>01</v>
      </c>
      <c r="W8657" t="str">
        <f t="shared" si="951"/>
        <v>ok</v>
      </c>
    </row>
    <row r="8658" spans="1:23" x14ac:dyDescent="0.3">
      <c r="A8658" t="s">
        <v>8700</v>
      </c>
      <c r="B8658" t="s">
        <v>41</v>
      </c>
      <c r="C8658" t="s">
        <v>42</v>
      </c>
      <c r="D8658" t="s">
        <v>43</v>
      </c>
      <c r="E8658" t="s">
        <v>20</v>
      </c>
      <c r="F8658" t="s">
        <v>38</v>
      </c>
      <c r="G8658" s="5">
        <v>15962.06</v>
      </c>
      <c r="H8658" s="5">
        <f t="shared" si="945"/>
        <v>287.31707999999998</v>
      </c>
      <c r="I8658" s="6">
        <v>5</v>
      </c>
      <c r="J8658" s="6">
        <v>79810.3</v>
      </c>
      <c r="K8658" s="5">
        <f t="shared" si="946"/>
        <v>1436.5853999999999</v>
      </c>
      <c r="L8658" s="7">
        <v>4.34</v>
      </c>
      <c r="M8658" s="7">
        <v>4550</v>
      </c>
      <c r="N8658" s="3">
        <v>45355</v>
      </c>
      <c r="O8658" s="4" t="str">
        <f t="shared" si="947"/>
        <v>2024-03</v>
      </c>
      <c r="P8658" s="4" t="str">
        <f t="shared" si="948"/>
        <v>03</v>
      </c>
      <c r="Q8658" s="4" t="str">
        <f t="shared" si="949"/>
        <v>March</v>
      </c>
      <c r="R8658" s="30" t="str">
        <f t="shared" si="950"/>
        <v>04</v>
      </c>
      <c r="W8658" t="str">
        <f t="shared" si="951"/>
        <v>ok</v>
      </c>
    </row>
    <row r="8659" spans="1:23" x14ac:dyDescent="0.3">
      <c r="A8659" t="s">
        <v>8701</v>
      </c>
      <c r="B8659" t="s">
        <v>17</v>
      </c>
      <c r="C8659" t="s">
        <v>18</v>
      </c>
      <c r="D8659" t="s">
        <v>19</v>
      </c>
      <c r="E8659" t="s">
        <v>14</v>
      </c>
      <c r="F8659" t="s">
        <v>26</v>
      </c>
      <c r="G8659" s="5">
        <v>15953.03</v>
      </c>
      <c r="H8659" s="5">
        <f t="shared" si="945"/>
        <v>287.15454</v>
      </c>
      <c r="I8659" s="6">
        <v>3</v>
      </c>
      <c r="J8659" s="6">
        <v>47859.09</v>
      </c>
      <c r="K8659" s="5">
        <f t="shared" si="946"/>
        <v>861.46361999999999</v>
      </c>
      <c r="L8659" s="7">
        <v>4.83</v>
      </c>
      <c r="M8659" s="7">
        <v>225</v>
      </c>
      <c r="N8659" s="3">
        <v>45434</v>
      </c>
      <c r="O8659" s="4" t="str">
        <f t="shared" si="947"/>
        <v>2024-05</v>
      </c>
      <c r="P8659" s="4" t="str">
        <f t="shared" si="948"/>
        <v>05</v>
      </c>
      <c r="Q8659" s="4" t="str">
        <f t="shared" si="949"/>
        <v>May</v>
      </c>
      <c r="R8659" s="30" t="str">
        <f t="shared" si="950"/>
        <v>22</v>
      </c>
      <c r="W8659" t="str">
        <f t="shared" si="951"/>
        <v>ok</v>
      </c>
    </row>
    <row r="8660" spans="1:23" x14ac:dyDescent="0.3">
      <c r="A8660" t="s">
        <v>8702</v>
      </c>
      <c r="B8660" t="s">
        <v>36</v>
      </c>
      <c r="C8660" t="s">
        <v>18</v>
      </c>
      <c r="D8660" t="s">
        <v>37</v>
      </c>
      <c r="E8660" t="s">
        <v>20</v>
      </c>
      <c r="F8660" t="s">
        <v>15</v>
      </c>
      <c r="G8660" s="5">
        <v>6166.77</v>
      </c>
      <c r="H8660" s="5">
        <f t="shared" si="945"/>
        <v>111.00185999999999</v>
      </c>
      <c r="I8660" s="6">
        <v>2</v>
      </c>
      <c r="J8660" s="6">
        <v>12333.54</v>
      </c>
      <c r="K8660" s="5">
        <f t="shared" si="946"/>
        <v>222.00371999999999</v>
      </c>
      <c r="L8660" s="7">
        <v>2.62</v>
      </c>
      <c r="M8660" s="7">
        <v>715</v>
      </c>
      <c r="N8660" s="3">
        <v>45515</v>
      </c>
      <c r="O8660" s="4" t="str">
        <f t="shared" si="947"/>
        <v>2024-08</v>
      </c>
      <c r="P8660" s="4" t="str">
        <f t="shared" si="948"/>
        <v>08</v>
      </c>
      <c r="Q8660" s="4" t="str">
        <f t="shared" si="949"/>
        <v>August</v>
      </c>
      <c r="R8660" s="30" t="str">
        <f t="shared" si="950"/>
        <v>11</v>
      </c>
      <c r="W8660" t="str">
        <f t="shared" si="951"/>
        <v>ok</v>
      </c>
    </row>
    <row r="8661" spans="1:23" x14ac:dyDescent="0.3">
      <c r="A8661" t="s">
        <v>8703</v>
      </c>
      <c r="B8661" t="s">
        <v>36</v>
      </c>
      <c r="C8661" t="s">
        <v>18</v>
      </c>
      <c r="D8661" t="s">
        <v>37</v>
      </c>
      <c r="E8661" t="s">
        <v>20</v>
      </c>
      <c r="F8661" t="s">
        <v>31</v>
      </c>
      <c r="G8661" s="5">
        <v>6716.88</v>
      </c>
      <c r="H8661" s="5">
        <f t="shared" si="945"/>
        <v>120.90383999999999</v>
      </c>
      <c r="I8661" s="6">
        <v>5</v>
      </c>
      <c r="J8661" s="6">
        <v>33584.400000000001</v>
      </c>
      <c r="K8661" s="5">
        <f t="shared" si="946"/>
        <v>604.51919999999996</v>
      </c>
      <c r="L8661" s="7">
        <v>3.51</v>
      </c>
      <c r="M8661" s="7">
        <v>3886</v>
      </c>
      <c r="N8661" s="3">
        <v>45414</v>
      </c>
      <c r="O8661" s="4" t="str">
        <f t="shared" si="947"/>
        <v>2024-05</v>
      </c>
      <c r="P8661" s="4" t="str">
        <f t="shared" si="948"/>
        <v>05</v>
      </c>
      <c r="Q8661" s="4" t="str">
        <f t="shared" si="949"/>
        <v>May</v>
      </c>
      <c r="R8661" s="30" t="str">
        <f t="shared" si="950"/>
        <v>02</v>
      </c>
      <c r="W8661" t="str">
        <f t="shared" si="951"/>
        <v>ok</v>
      </c>
    </row>
    <row r="8662" spans="1:23" x14ac:dyDescent="0.3">
      <c r="A8662" t="s">
        <v>8704</v>
      </c>
      <c r="B8662" t="s">
        <v>63</v>
      </c>
      <c r="C8662" t="s">
        <v>18</v>
      </c>
      <c r="D8662" t="s">
        <v>64</v>
      </c>
      <c r="E8662" t="s">
        <v>20</v>
      </c>
      <c r="F8662" t="s">
        <v>21</v>
      </c>
      <c r="G8662" s="5">
        <v>15177.54</v>
      </c>
      <c r="H8662" s="5">
        <f t="shared" si="945"/>
        <v>273.19571999999999</v>
      </c>
      <c r="I8662" s="6">
        <v>3</v>
      </c>
      <c r="J8662" s="6">
        <v>45532.62</v>
      </c>
      <c r="K8662" s="5">
        <f t="shared" si="946"/>
        <v>819.58716000000004</v>
      </c>
      <c r="L8662" s="7">
        <v>4.1900000000000004</v>
      </c>
      <c r="M8662" s="7">
        <v>316</v>
      </c>
      <c r="N8662" s="3">
        <v>45296</v>
      </c>
      <c r="O8662" s="4" t="str">
        <f t="shared" si="947"/>
        <v>2024-01</v>
      </c>
      <c r="P8662" s="4" t="str">
        <f t="shared" si="948"/>
        <v>01</v>
      </c>
      <c r="Q8662" s="4" t="str">
        <f t="shared" si="949"/>
        <v>January</v>
      </c>
      <c r="R8662" s="30" t="str">
        <f t="shared" si="950"/>
        <v>05</v>
      </c>
      <c r="W8662" t="str">
        <f t="shared" si="951"/>
        <v>ok</v>
      </c>
    </row>
    <row r="8663" spans="1:23" x14ac:dyDescent="0.3">
      <c r="A8663" t="s">
        <v>8705</v>
      </c>
      <c r="B8663" t="s">
        <v>51</v>
      </c>
      <c r="C8663" t="s">
        <v>29</v>
      </c>
      <c r="D8663" t="s">
        <v>52</v>
      </c>
      <c r="E8663" t="s">
        <v>45</v>
      </c>
      <c r="F8663" t="s">
        <v>21</v>
      </c>
      <c r="G8663" s="5">
        <v>19558.82</v>
      </c>
      <c r="H8663" s="5">
        <f t="shared" si="945"/>
        <v>352.05875999999995</v>
      </c>
      <c r="I8663" s="6">
        <v>3</v>
      </c>
      <c r="J8663" s="6">
        <v>58676.46</v>
      </c>
      <c r="K8663" s="5">
        <f t="shared" si="946"/>
        <v>1056.1762799999999</v>
      </c>
      <c r="L8663" s="7">
        <v>3.27</v>
      </c>
      <c r="M8663" s="7">
        <v>3847</v>
      </c>
      <c r="N8663" s="3">
        <v>45494</v>
      </c>
      <c r="O8663" s="4" t="str">
        <f t="shared" si="947"/>
        <v>2024-07</v>
      </c>
      <c r="P8663" s="4" t="str">
        <f t="shared" si="948"/>
        <v>07</v>
      </c>
      <c r="Q8663" s="4" t="str">
        <f t="shared" si="949"/>
        <v>July</v>
      </c>
      <c r="R8663" s="30" t="str">
        <f t="shared" si="950"/>
        <v>21</v>
      </c>
      <c r="W8663" t="str">
        <f t="shared" si="951"/>
        <v>ok</v>
      </c>
    </row>
    <row r="8664" spans="1:23" x14ac:dyDescent="0.3">
      <c r="A8664" t="s">
        <v>8706</v>
      </c>
      <c r="B8664" t="s">
        <v>63</v>
      </c>
      <c r="C8664" t="s">
        <v>18</v>
      </c>
      <c r="D8664" t="s">
        <v>64</v>
      </c>
      <c r="E8664" t="s">
        <v>20</v>
      </c>
      <c r="F8664" t="s">
        <v>26</v>
      </c>
      <c r="G8664" s="5">
        <v>4825.63</v>
      </c>
      <c r="H8664" s="5">
        <f t="shared" si="945"/>
        <v>86.861339999999998</v>
      </c>
      <c r="I8664" s="6">
        <v>5</v>
      </c>
      <c r="J8664" s="6">
        <v>24128.15</v>
      </c>
      <c r="K8664" s="5">
        <f t="shared" si="946"/>
        <v>434.30669999999998</v>
      </c>
      <c r="L8664" s="7">
        <v>3.14</v>
      </c>
      <c r="M8664" s="7">
        <v>2768</v>
      </c>
      <c r="N8664" s="3">
        <v>45613</v>
      </c>
      <c r="O8664" s="4" t="str">
        <f t="shared" si="947"/>
        <v>2024-11</v>
      </c>
      <c r="P8664" s="4" t="str">
        <f t="shared" si="948"/>
        <v>11</v>
      </c>
      <c r="Q8664" s="4" t="str">
        <f t="shared" si="949"/>
        <v>November</v>
      </c>
      <c r="R8664" s="30" t="str">
        <f t="shared" si="950"/>
        <v>17</v>
      </c>
      <c r="W8664" t="str">
        <f t="shared" si="951"/>
        <v>ok</v>
      </c>
    </row>
    <row r="8665" spans="1:23" x14ac:dyDescent="0.3">
      <c r="A8665" t="s">
        <v>8707</v>
      </c>
      <c r="B8665" t="s">
        <v>33</v>
      </c>
      <c r="C8665" t="s">
        <v>12</v>
      </c>
      <c r="D8665" t="s">
        <v>34</v>
      </c>
      <c r="E8665" t="s">
        <v>14</v>
      </c>
      <c r="F8665" t="s">
        <v>26</v>
      </c>
      <c r="G8665" s="5">
        <v>510.32</v>
      </c>
      <c r="H8665" s="5">
        <f t="shared" si="945"/>
        <v>9.1857599999999984</v>
      </c>
      <c r="I8665" s="6">
        <v>4</v>
      </c>
      <c r="J8665" s="6">
        <v>2041.28</v>
      </c>
      <c r="K8665" s="5">
        <f t="shared" si="946"/>
        <v>36.743039999999993</v>
      </c>
      <c r="L8665" s="7">
        <v>4.74</v>
      </c>
      <c r="M8665" s="7">
        <v>4810</v>
      </c>
      <c r="N8665" s="3">
        <v>45618</v>
      </c>
      <c r="O8665" s="4" t="str">
        <f t="shared" si="947"/>
        <v>2024-11</v>
      </c>
      <c r="P8665" s="4" t="str">
        <f t="shared" si="948"/>
        <v>11</v>
      </c>
      <c r="Q8665" s="4" t="str">
        <f t="shared" si="949"/>
        <v>November</v>
      </c>
      <c r="R8665" s="30" t="str">
        <f t="shared" si="950"/>
        <v>22</v>
      </c>
      <c r="W8665" t="str">
        <f t="shared" si="951"/>
        <v>ok</v>
      </c>
    </row>
    <row r="8666" spans="1:23" x14ac:dyDescent="0.3">
      <c r="A8666" t="s">
        <v>8708</v>
      </c>
      <c r="B8666" t="s">
        <v>33</v>
      </c>
      <c r="C8666" t="s">
        <v>12</v>
      </c>
      <c r="D8666" t="s">
        <v>34</v>
      </c>
      <c r="E8666" t="s">
        <v>14</v>
      </c>
      <c r="F8666" t="s">
        <v>26</v>
      </c>
      <c r="G8666" s="5">
        <v>2354.7199999999998</v>
      </c>
      <c r="H8666" s="5">
        <f t="shared" si="945"/>
        <v>42.384959999999992</v>
      </c>
      <c r="I8666" s="6">
        <v>5</v>
      </c>
      <c r="J8666" s="6">
        <v>11773.6</v>
      </c>
      <c r="K8666" s="5">
        <f t="shared" si="946"/>
        <v>211.92479999999995</v>
      </c>
      <c r="L8666" s="7">
        <v>4.3499999999999996</v>
      </c>
      <c r="M8666" s="7">
        <v>4497</v>
      </c>
      <c r="N8666" s="3">
        <v>45538</v>
      </c>
      <c r="O8666" s="4" t="str">
        <f t="shared" si="947"/>
        <v>2024-09</v>
      </c>
      <c r="P8666" s="4" t="str">
        <f t="shared" si="948"/>
        <v>09</v>
      </c>
      <c r="Q8666" s="4" t="str">
        <f t="shared" si="949"/>
        <v>September</v>
      </c>
      <c r="R8666" s="30" t="str">
        <f t="shared" si="950"/>
        <v>03</v>
      </c>
      <c r="W8666" t="str">
        <f t="shared" si="951"/>
        <v>ok</v>
      </c>
    </row>
    <row r="8667" spans="1:23" x14ac:dyDescent="0.3">
      <c r="A8667" t="s">
        <v>8709</v>
      </c>
      <c r="B8667" t="s">
        <v>23</v>
      </c>
      <c r="C8667" t="s">
        <v>24</v>
      </c>
      <c r="D8667" t="s">
        <v>25</v>
      </c>
      <c r="E8667" t="s">
        <v>14</v>
      </c>
      <c r="F8667" t="s">
        <v>21</v>
      </c>
      <c r="G8667" s="5">
        <v>12824.67</v>
      </c>
      <c r="H8667" s="5">
        <f t="shared" si="945"/>
        <v>230.84405999999998</v>
      </c>
      <c r="I8667" s="6">
        <v>3</v>
      </c>
      <c r="J8667" s="6">
        <v>38474.01</v>
      </c>
      <c r="K8667" s="5">
        <f t="shared" si="946"/>
        <v>692.53217999999993</v>
      </c>
      <c r="L8667" s="7">
        <v>2.65</v>
      </c>
      <c r="M8667" s="7">
        <v>4482</v>
      </c>
      <c r="N8667" s="3">
        <v>45452</v>
      </c>
      <c r="O8667" s="4" t="str">
        <f t="shared" si="947"/>
        <v>2024-06</v>
      </c>
      <c r="P8667" s="4" t="str">
        <f t="shared" si="948"/>
        <v>06</v>
      </c>
      <c r="Q8667" s="4" t="str">
        <f t="shared" si="949"/>
        <v>June</v>
      </c>
      <c r="R8667" s="30" t="str">
        <f t="shared" si="950"/>
        <v>09</v>
      </c>
      <c r="W8667" t="str">
        <f t="shared" si="951"/>
        <v>ok</v>
      </c>
    </row>
    <row r="8668" spans="1:23" x14ac:dyDescent="0.3">
      <c r="A8668" t="s">
        <v>8710</v>
      </c>
      <c r="B8668" t="s">
        <v>11</v>
      </c>
      <c r="C8668" t="s">
        <v>12</v>
      </c>
      <c r="D8668" t="s">
        <v>13</v>
      </c>
      <c r="E8668" t="s">
        <v>14</v>
      </c>
      <c r="F8668" t="s">
        <v>15</v>
      </c>
      <c r="G8668" s="5">
        <v>14061.93</v>
      </c>
      <c r="H8668" s="5">
        <f t="shared" si="945"/>
        <v>253.11473999999998</v>
      </c>
      <c r="I8668" s="6">
        <v>4</v>
      </c>
      <c r="J8668" s="6">
        <v>56247.72</v>
      </c>
      <c r="K8668" s="5">
        <f t="shared" si="946"/>
        <v>1012.4589599999999</v>
      </c>
      <c r="L8668" s="7">
        <v>2.16</v>
      </c>
      <c r="M8668" s="7">
        <v>2113</v>
      </c>
      <c r="N8668" s="3">
        <v>45428</v>
      </c>
      <c r="O8668" s="4" t="str">
        <f t="shared" si="947"/>
        <v>2024-05</v>
      </c>
      <c r="P8668" s="4" t="str">
        <f t="shared" si="948"/>
        <v>05</v>
      </c>
      <c r="Q8668" s="4" t="str">
        <f t="shared" si="949"/>
        <v>May</v>
      </c>
      <c r="R8668" s="30" t="str">
        <f t="shared" si="950"/>
        <v>16</v>
      </c>
      <c r="W8668" t="str">
        <f t="shared" si="951"/>
        <v>ok</v>
      </c>
    </row>
    <row r="8669" spans="1:23" x14ac:dyDescent="0.3">
      <c r="A8669" t="s">
        <v>8711</v>
      </c>
      <c r="B8669" t="s">
        <v>11</v>
      </c>
      <c r="C8669" t="s">
        <v>12</v>
      </c>
      <c r="D8669" t="s">
        <v>13</v>
      </c>
      <c r="E8669" t="s">
        <v>14</v>
      </c>
      <c r="F8669" t="s">
        <v>31</v>
      </c>
      <c r="G8669" s="5">
        <v>6798.96</v>
      </c>
      <c r="H8669" s="5">
        <f t="shared" si="945"/>
        <v>122.38127999999999</v>
      </c>
      <c r="I8669" s="6">
        <v>4</v>
      </c>
      <c r="J8669" s="6">
        <v>27195.84</v>
      </c>
      <c r="K8669" s="5">
        <f t="shared" si="946"/>
        <v>489.52511999999996</v>
      </c>
      <c r="L8669" s="7">
        <v>2.0299999999999998</v>
      </c>
      <c r="M8669" s="7">
        <v>413</v>
      </c>
      <c r="N8669" s="3">
        <v>45312</v>
      </c>
      <c r="O8669" s="4" t="str">
        <f t="shared" si="947"/>
        <v>2024-01</v>
      </c>
      <c r="P8669" s="4" t="str">
        <f t="shared" si="948"/>
        <v>01</v>
      </c>
      <c r="Q8669" s="4" t="str">
        <f t="shared" si="949"/>
        <v>January</v>
      </c>
      <c r="R8669" s="30" t="str">
        <f t="shared" si="950"/>
        <v>21</v>
      </c>
      <c r="W8669" t="str">
        <f t="shared" si="951"/>
        <v>ok</v>
      </c>
    </row>
    <row r="8670" spans="1:23" x14ac:dyDescent="0.3">
      <c r="A8670" t="s">
        <v>8712</v>
      </c>
      <c r="B8670" t="s">
        <v>41</v>
      </c>
      <c r="C8670" t="s">
        <v>42</v>
      </c>
      <c r="D8670" t="s">
        <v>43</v>
      </c>
      <c r="E8670" t="s">
        <v>14</v>
      </c>
      <c r="F8670" t="s">
        <v>21</v>
      </c>
      <c r="G8670" s="5">
        <v>13487.31</v>
      </c>
      <c r="H8670" s="5">
        <f t="shared" si="945"/>
        <v>242.77157999999997</v>
      </c>
      <c r="I8670" s="6">
        <v>2</v>
      </c>
      <c r="J8670" s="6">
        <v>26974.62</v>
      </c>
      <c r="K8670" s="5">
        <f t="shared" si="946"/>
        <v>485.54315999999994</v>
      </c>
      <c r="L8670" s="7">
        <v>4.0599999999999996</v>
      </c>
      <c r="M8670" s="7">
        <v>2400</v>
      </c>
      <c r="N8670" s="3">
        <v>45460</v>
      </c>
      <c r="O8670" s="4" t="str">
        <f t="shared" si="947"/>
        <v>2024-06</v>
      </c>
      <c r="P8670" s="4" t="str">
        <f t="shared" si="948"/>
        <v>06</v>
      </c>
      <c r="Q8670" s="4" t="str">
        <f t="shared" si="949"/>
        <v>June</v>
      </c>
      <c r="R8670" s="30" t="str">
        <f t="shared" si="950"/>
        <v>17</v>
      </c>
      <c r="W8670" t="str">
        <f t="shared" si="951"/>
        <v>ok</v>
      </c>
    </row>
    <row r="8671" spans="1:23" x14ac:dyDescent="0.3">
      <c r="A8671" t="s">
        <v>8713</v>
      </c>
      <c r="B8671" t="s">
        <v>11</v>
      </c>
      <c r="C8671" t="s">
        <v>12</v>
      </c>
      <c r="D8671" t="s">
        <v>13</v>
      </c>
      <c r="E8671" t="s">
        <v>45</v>
      </c>
      <c r="F8671" t="s">
        <v>26</v>
      </c>
      <c r="G8671" s="5">
        <v>5340.44</v>
      </c>
      <c r="H8671" s="5">
        <f t="shared" si="945"/>
        <v>96.127919999999989</v>
      </c>
      <c r="I8671" s="6">
        <v>4</v>
      </c>
      <c r="J8671" s="6">
        <v>21361.759999999998</v>
      </c>
      <c r="K8671" s="5">
        <f t="shared" si="946"/>
        <v>384.51167999999996</v>
      </c>
      <c r="L8671" s="7">
        <v>1.94</v>
      </c>
      <c r="M8671" s="7">
        <v>432</v>
      </c>
      <c r="N8671" s="3">
        <v>45456</v>
      </c>
      <c r="O8671" s="4" t="str">
        <f t="shared" si="947"/>
        <v>2024-06</v>
      </c>
      <c r="P8671" s="4" t="str">
        <f t="shared" si="948"/>
        <v>06</v>
      </c>
      <c r="Q8671" s="4" t="str">
        <f t="shared" si="949"/>
        <v>June</v>
      </c>
      <c r="R8671" s="30" t="str">
        <f t="shared" si="950"/>
        <v>13</v>
      </c>
      <c r="W8671" t="str">
        <f t="shared" si="951"/>
        <v>ok</v>
      </c>
    </row>
    <row r="8672" spans="1:23" x14ac:dyDescent="0.3">
      <c r="A8672" t="s">
        <v>8714</v>
      </c>
      <c r="B8672" t="s">
        <v>33</v>
      </c>
      <c r="C8672" t="s">
        <v>12</v>
      </c>
      <c r="D8672" t="s">
        <v>34</v>
      </c>
      <c r="E8672" t="s">
        <v>45</v>
      </c>
      <c r="F8672" t="s">
        <v>38</v>
      </c>
      <c r="G8672" s="5">
        <v>17977.78</v>
      </c>
      <c r="H8672" s="5">
        <f t="shared" si="945"/>
        <v>323.60003999999998</v>
      </c>
      <c r="I8672" s="6">
        <v>2</v>
      </c>
      <c r="J8672" s="6">
        <v>35955.56</v>
      </c>
      <c r="K8672" s="5">
        <f t="shared" si="946"/>
        <v>647.20007999999996</v>
      </c>
      <c r="L8672" s="7">
        <v>4.3899999999999997</v>
      </c>
      <c r="M8672" s="7">
        <v>521</v>
      </c>
      <c r="N8672" s="3">
        <v>45567</v>
      </c>
      <c r="O8672" s="4" t="str">
        <f t="shared" si="947"/>
        <v>2024-10</v>
      </c>
      <c r="P8672" s="4" t="str">
        <f t="shared" si="948"/>
        <v>10</v>
      </c>
      <c r="Q8672" s="4" t="str">
        <f t="shared" si="949"/>
        <v>October</v>
      </c>
      <c r="R8672" s="30" t="str">
        <f t="shared" si="950"/>
        <v>02</v>
      </c>
      <c r="W8672" t="str">
        <f t="shared" si="951"/>
        <v>ok</v>
      </c>
    </row>
    <row r="8673" spans="1:23" x14ac:dyDescent="0.3">
      <c r="A8673" t="s">
        <v>8715</v>
      </c>
      <c r="B8673" t="s">
        <v>33</v>
      </c>
      <c r="C8673" t="s">
        <v>12</v>
      </c>
      <c r="D8673" t="s">
        <v>34</v>
      </c>
      <c r="E8673" t="s">
        <v>14</v>
      </c>
      <c r="F8673" t="s">
        <v>15</v>
      </c>
      <c r="G8673" s="5">
        <v>955.33</v>
      </c>
      <c r="H8673" s="5">
        <f t="shared" si="945"/>
        <v>17.19594</v>
      </c>
      <c r="I8673" s="6">
        <v>4</v>
      </c>
      <c r="J8673" s="6">
        <v>3821.32</v>
      </c>
      <c r="K8673" s="5">
        <f t="shared" si="946"/>
        <v>68.783760000000001</v>
      </c>
      <c r="L8673" s="7">
        <v>1.34</v>
      </c>
      <c r="M8673" s="7">
        <v>1807</v>
      </c>
      <c r="N8673" s="3">
        <v>45350</v>
      </c>
      <c r="O8673" s="4" t="str">
        <f t="shared" si="947"/>
        <v>2024-02</v>
      </c>
      <c r="P8673" s="4" t="str">
        <f t="shared" si="948"/>
        <v>02</v>
      </c>
      <c r="Q8673" s="4" t="str">
        <f t="shared" si="949"/>
        <v>February</v>
      </c>
      <c r="R8673" s="30" t="str">
        <f t="shared" si="950"/>
        <v>28</v>
      </c>
      <c r="W8673" t="str">
        <f t="shared" si="951"/>
        <v>ok</v>
      </c>
    </row>
    <row r="8674" spans="1:23" x14ac:dyDescent="0.3">
      <c r="A8674" t="s">
        <v>8716</v>
      </c>
      <c r="B8674" t="s">
        <v>41</v>
      </c>
      <c r="C8674" t="s">
        <v>42</v>
      </c>
      <c r="D8674" t="s">
        <v>43</v>
      </c>
      <c r="E8674" t="s">
        <v>14</v>
      </c>
      <c r="F8674" t="s">
        <v>15</v>
      </c>
      <c r="G8674" s="5">
        <v>15199.22</v>
      </c>
      <c r="H8674" s="5">
        <f t="shared" si="945"/>
        <v>273.58595999999994</v>
      </c>
      <c r="I8674" s="6">
        <v>1</v>
      </c>
      <c r="J8674" s="6">
        <v>15199.22</v>
      </c>
      <c r="K8674" s="5">
        <f t="shared" si="946"/>
        <v>273.58595999999994</v>
      </c>
      <c r="L8674" s="7">
        <v>2.86</v>
      </c>
      <c r="M8674" s="7">
        <v>619</v>
      </c>
      <c r="N8674" s="3">
        <v>45614</v>
      </c>
      <c r="O8674" s="4" t="str">
        <f t="shared" si="947"/>
        <v>2024-11</v>
      </c>
      <c r="P8674" s="4" t="str">
        <f t="shared" si="948"/>
        <v>11</v>
      </c>
      <c r="Q8674" s="4" t="str">
        <f t="shared" si="949"/>
        <v>November</v>
      </c>
      <c r="R8674" s="30" t="str">
        <f t="shared" si="950"/>
        <v>18</v>
      </c>
      <c r="W8674" t="str">
        <f t="shared" si="951"/>
        <v>ok</v>
      </c>
    </row>
    <row r="8675" spans="1:23" x14ac:dyDescent="0.3">
      <c r="A8675" t="s">
        <v>8717</v>
      </c>
      <c r="B8675" t="s">
        <v>23</v>
      </c>
      <c r="C8675" t="s">
        <v>24</v>
      </c>
      <c r="D8675" t="s">
        <v>25</v>
      </c>
      <c r="E8675" t="s">
        <v>45</v>
      </c>
      <c r="F8675" t="s">
        <v>31</v>
      </c>
      <c r="G8675" s="5">
        <v>19854.75</v>
      </c>
      <c r="H8675" s="5">
        <f t="shared" si="945"/>
        <v>357.38549999999998</v>
      </c>
      <c r="I8675" s="6">
        <v>3</v>
      </c>
      <c r="J8675" s="6">
        <v>59564.25</v>
      </c>
      <c r="K8675" s="5">
        <f t="shared" si="946"/>
        <v>1072.1565000000001</v>
      </c>
      <c r="L8675" s="7">
        <v>2.08</v>
      </c>
      <c r="M8675" s="7">
        <v>1219</v>
      </c>
      <c r="N8675" s="3">
        <v>45377</v>
      </c>
      <c r="O8675" s="4" t="str">
        <f t="shared" si="947"/>
        <v>2024-03</v>
      </c>
      <c r="P8675" s="4" t="str">
        <f t="shared" si="948"/>
        <v>03</v>
      </c>
      <c r="Q8675" s="4" t="str">
        <f t="shared" si="949"/>
        <v>March</v>
      </c>
      <c r="R8675" s="30" t="str">
        <f t="shared" si="950"/>
        <v>26</v>
      </c>
      <c r="W8675" t="str">
        <f t="shared" si="951"/>
        <v>ok</v>
      </c>
    </row>
    <row r="8676" spans="1:23" x14ac:dyDescent="0.3">
      <c r="A8676" t="s">
        <v>8718</v>
      </c>
      <c r="B8676" t="s">
        <v>11</v>
      </c>
      <c r="C8676" t="s">
        <v>12</v>
      </c>
      <c r="D8676" t="s">
        <v>13</v>
      </c>
      <c r="E8676" t="s">
        <v>45</v>
      </c>
      <c r="F8676" t="s">
        <v>60</v>
      </c>
      <c r="G8676" s="5">
        <v>11101.32</v>
      </c>
      <c r="H8676" s="5">
        <f t="shared" si="945"/>
        <v>199.82375999999999</v>
      </c>
      <c r="I8676" s="6">
        <v>2</v>
      </c>
      <c r="J8676" s="6">
        <v>22202.639999999999</v>
      </c>
      <c r="K8676" s="5">
        <f t="shared" si="946"/>
        <v>399.64751999999999</v>
      </c>
      <c r="L8676" s="7">
        <v>1.47</v>
      </c>
      <c r="M8676" s="7">
        <v>3611</v>
      </c>
      <c r="N8676" s="3">
        <v>45563</v>
      </c>
      <c r="O8676" s="4" t="str">
        <f t="shared" si="947"/>
        <v>2024-09</v>
      </c>
      <c r="P8676" s="4" t="str">
        <f t="shared" si="948"/>
        <v>09</v>
      </c>
      <c r="Q8676" s="4" t="str">
        <f t="shared" si="949"/>
        <v>September</v>
      </c>
      <c r="R8676" s="30" t="str">
        <f t="shared" si="950"/>
        <v>28</v>
      </c>
      <c r="W8676" t="str">
        <f t="shared" si="951"/>
        <v>ok</v>
      </c>
    </row>
    <row r="8677" spans="1:23" x14ac:dyDescent="0.3">
      <c r="A8677" t="s">
        <v>8719</v>
      </c>
      <c r="B8677" t="s">
        <v>47</v>
      </c>
      <c r="C8677" t="s">
        <v>12</v>
      </c>
      <c r="D8677" t="s">
        <v>48</v>
      </c>
      <c r="E8677" t="s">
        <v>14</v>
      </c>
      <c r="F8677" t="s">
        <v>15</v>
      </c>
      <c r="G8677" s="5">
        <v>8454</v>
      </c>
      <c r="H8677" s="5">
        <f t="shared" si="945"/>
        <v>152.172</v>
      </c>
      <c r="I8677" s="6">
        <v>5</v>
      </c>
      <c r="J8677" s="6">
        <v>42270</v>
      </c>
      <c r="K8677" s="5">
        <f t="shared" si="946"/>
        <v>760.86</v>
      </c>
      <c r="L8677" s="7">
        <v>2.19</v>
      </c>
      <c r="M8677" s="7">
        <v>3429</v>
      </c>
      <c r="N8677" s="3">
        <v>45441</v>
      </c>
      <c r="O8677" s="4" t="str">
        <f t="shared" si="947"/>
        <v>2024-05</v>
      </c>
      <c r="P8677" s="4" t="str">
        <f t="shared" si="948"/>
        <v>05</v>
      </c>
      <c r="Q8677" s="4" t="str">
        <f t="shared" si="949"/>
        <v>May</v>
      </c>
      <c r="R8677" s="30" t="str">
        <f t="shared" si="950"/>
        <v>29</v>
      </c>
      <c r="W8677" t="str">
        <f t="shared" si="951"/>
        <v>ok</v>
      </c>
    </row>
    <row r="8678" spans="1:23" x14ac:dyDescent="0.3">
      <c r="A8678" t="s">
        <v>8720</v>
      </c>
      <c r="B8678" t="s">
        <v>33</v>
      </c>
      <c r="C8678" t="s">
        <v>12</v>
      </c>
      <c r="D8678" t="s">
        <v>34</v>
      </c>
      <c r="E8678" t="s">
        <v>14</v>
      </c>
      <c r="F8678" t="s">
        <v>38</v>
      </c>
      <c r="G8678" s="5">
        <v>16763.82</v>
      </c>
      <c r="H8678" s="5">
        <f t="shared" si="945"/>
        <v>301.74875999999995</v>
      </c>
      <c r="I8678" s="6">
        <v>4</v>
      </c>
      <c r="J8678" s="6">
        <v>67055.28</v>
      </c>
      <c r="K8678" s="5">
        <f t="shared" si="946"/>
        <v>1206.9950399999998</v>
      </c>
      <c r="L8678" s="7">
        <v>4.7699999999999996</v>
      </c>
      <c r="M8678" s="7">
        <v>2218</v>
      </c>
      <c r="N8678" s="3">
        <v>45595</v>
      </c>
      <c r="O8678" s="4" t="str">
        <f t="shared" si="947"/>
        <v>2024-10</v>
      </c>
      <c r="P8678" s="4" t="str">
        <f t="shared" si="948"/>
        <v>10</v>
      </c>
      <c r="Q8678" s="4" t="str">
        <f t="shared" si="949"/>
        <v>October</v>
      </c>
      <c r="R8678" s="30" t="str">
        <f t="shared" si="950"/>
        <v>30</v>
      </c>
      <c r="W8678" t="str">
        <f t="shared" si="951"/>
        <v>ok</v>
      </c>
    </row>
    <row r="8679" spans="1:23" x14ac:dyDescent="0.3">
      <c r="A8679" t="s">
        <v>8721</v>
      </c>
      <c r="B8679" t="s">
        <v>17</v>
      </c>
      <c r="C8679" t="s">
        <v>18</v>
      </c>
      <c r="D8679" t="s">
        <v>19</v>
      </c>
      <c r="E8679" t="s">
        <v>14</v>
      </c>
      <c r="F8679" t="s">
        <v>31</v>
      </c>
      <c r="G8679" s="5">
        <v>6169.1</v>
      </c>
      <c r="H8679" s="5">
        <f t="shared" si="945"/>
        <v>111.0438</v>
      </c>
      <c r="I8679" s="6">
        <v>1</v>
      </c>
      <c r="J8679" s="6">
        <v>6169.1</v>
      </c>
      <c r="K8679" s="5">
        <f t="shared" si="946"/>
        <v>111.0438</v>
      </c>
      <c r="L8679" s="7">
        <v>1.76</v>
      </c>
      <c r="M8679" s="7">
        <v>2025</v>
      </c>
      <c r="N8679" s="3">
        <v>45651</v>
      </c>
      <c r="O8679" s="4" t="str">
        <f t="shared" si="947"/>
        <v>2024-12</v>
      </c>
      <c r="P8679" s="4" t="str">
        <f t="shared" si="948"/>
        <v>12</v>
      </c>
      <c r="Q8679" s="4" t="str">
        <f t="shared" si="949"/>
        <v>December</v>
      </c>
      <c r="R8679" s="30" t="str">
        <f t="shared" si="950"/>
        <v>25</v>
      </c>
      <c r="W8679" t="str">
        <f t="shared" si="951"/>
        <v>ok</v>
      </c>
    </row>
    <row r="8680" spans="1:23" x14ac:dyDescent="0.3">
      <c r="A8680" t="s">
        <v>8722</v>
      </c>
      <c r="B8680" t="s">
        <v>17</v>
      </c>
      <c r="C8680" t="s">
        <v>18</v>
      </c>
      <c r="D8680" t="s">
        <v>19</v>
      </c>
      <c r="E8680" t="s">
        <v>45</v>
      </c>
      <c r="F8680" t="s">
        <v>21</v>
      </c>
      <c r="G8680" s="5">
        <v>2823.7</v>
      </c>
      <c r="H8680" s="5">
        <f t="shared" si="945"/>
        <v>50.826599999999992</v>
      </c>
      <c r="I8680" s="6">
        <v>5</v>
      </c>
      <c r="J8680" s="6">
        <v>14118.5</v>
      </c>
      <c r="K8680" s="5">
        <f t="shared" si="946"/>
        <v>254.13299999999995</v>
      </c>
      <c r="L8680" s="7">
        <v>2.6</v>
      </c>
      <c r="M8680" s="7">
        <v>49</v>
      </c>
      <c r="N8680" s="3">
        <v>45307</v>
      </c>
      <c r="O8680" s="4" t="str">
        <f t="shared" si="947"/>
        <v>2024-01</v>
      </c>
      <c r="P8680" s="4" t="str">
        <f t="shared" si="948"/>
        <v>01</v>
      </c>
      <c r="Q8680" s="4" t="str">
        <f t="shared" si="949"/>
        <v>January</v>
      </c>
      <c r="R8680" s="30" t="str">
        <f t="shared" si="950"/>
        <v>16</v>
      </c>
      <c r="W8680" t="str">
        <f t="shared" si="951"/>
        <v>ok</v>
      </c>
    </row>
    <row r="8681" spans="1:23" x14ac:dyDescent="0.3">
      <c r="A8681" t="s">
        <v>8723</v>
      </c>
      <c r="B8681" t="s">
        <v>23</v>
      </c>
      <c r="C8681" t="s">
        <v>24</v>
      </c>
      <c r="D8681" t="s">
        <v>25</v>
      </c>
      <c r="E8681" t="s">
        <v>45</v>
      </c>
      <c r="F8681" t="s">
        <v>15</v>
      </c>
      <c r="G8681" s="5">
        <v>8864.31</v>
      </c>
      <c r="H8681" s="5">
        <f t="shared" si="945"/>
        <v>159.55757999999997</v>
      </c>
      <c r="I8681" s="6">
        <v>3</v>
      </c>
      <c r="J8681" s="6">
        <v>26592.93</v>
      </c>
      <c r="K8681" s="5">
        <f t="shared" si="946"/>
        <v>478.67273999999992</v>
      </c>
      <c r="L8681" s="7">
        <v>1.84</v>
      </c>
      <c r="M8681" s="7">
        <v>2189</v>
      </c>
      <c r="N8681" s="3">
        <v>45443</v>
      </c>
      <c r="O8681" s="4" t="str">
        <f t="shared" si="947"/>
        <v>2024-05</v>
      </c>
      <c r="P8681" s="4" t="str">
        <f t="shared" si="948"/>
        <v>05</v>
      </c>
      <c r="Q8681" s="4" t="str">
        <f t="shared" si="949"/>
        <v>May</v>
      </c>
      <c r="R8681" s="30" t="str">
        <f t="shared" si="950"/>
        <v>31</v>
      </c>
      <c r="W8681" t="str">
        <f t="shared" si="951"/>
        <v>ok</v>
      </c>
    </row>
    <row r="8682" spans="1:23" x14ac:dyDescent="0.3">
      <c r="A8682" t="s">
        <v>8724</v>
      </c>
      <c r="B8682" t="s">
        <v>47</v>
      </c>
      <c r="C8682" t="s">
        <v>12</v>
      </c>
      <c r="D8682" t="s">
        <v>48</v>
      </c>
      <c r="E8682" t="s">
        <v>20</v>
      </c>
      <c r="F8682" t="s">
        <v>26</v>
      </c>
      <c r="G8682" s="5">
        <v>8023.91</v>
      </c>
      <c r="H8682" s="5">
        <f t="shared" si="945"/>
        <v>144.43037999999999</v>
      </c>
      <c r="I8682" s="6">
        <v>5</v>
      </c>
      <c r="J8682" s="6">
        <v>40119.550000000003</v>
      </c>
      <c r="K8682" s="5">
        <f t="shared" si="946"/>
        <v>722.15189999999996</v>
      </c>
      <c r="L8682" s="7">
        <v>4.3499999999999996</v>
      </c>
      <c r="M8682" s="7">
        <v>1984</v>
      </c>
      <c r="N8682" s="3">
        <v>45409</v>
      </c>
      <c r="O8682" s="4" t="str">
        <f t="shared" si="947"/>
        <v>2024-04</v>
      </c>
      <c r="P8682" s="4" t="str">
        <f t="shared" si="948"/>
        <v>04</v>
      </c>
      <c r="Q8682" s="4" t="str">
        <f t="shared" si="949"/>
        <v>April</v>
      </c>
      <c r="R8682" s="30" t="str">
        <f t="shared" si="950"/>
        <v>27</v>
      </c>
      <c r="W8682" t="str">
        <f t="shared" si="951"/>
        <v>ok</v>
      </c>
    </row>
    <row r="8683" spans="1:23" x14ac:dyDescent="0.3">
      <c r="A8683" t="s">
        <v>8725</v>
      </c>
      <c r="B8683" t="s">
        <v>63</v>
      </c>
      <c r="C8683" t="s">
        <v>18</v>
      </c>
      <c r="D8683" t="s">
        <v>64</v>
      </c>
      <c r="E8683" t="s">
        <v>14</v>
      </c>
      <c r="F8683" t="s">
        <v>38</v>
      </c>
      <c r="G8683" s="5">
        <v>3439.09</v>
      </c>
      <c r="H8683" s="5">
        <f t="shared" si="945"/>
        <v>61.903619999999997</v>
      </c>
      <c r="I8683" s="6">
        <v>1</v>
      </c>
      <c r="J8683" s="6">
        <v>3439.09</v>
      </c>
      <c r="K8683" s="5">
        <f t="shared" si="946"/>
        <v>61.903619999999997</v>
      </c>
      <c r="L8683" s="7">
        <v>4.78</v>
      </c>
      <c r="M8683" s="7">
        <v>1346</v>
      </c>
      <c r="N8683" s="3">
        <v>45522</v>
      </c>
      <c r="O8683" s="4" t="str">
        <f t="shared" si="947"/>
        <v>2024-08</v>
      </c>
      <c r="P8683" s="4" t="str">
        <f t="shared" si="948"/>
        <v>08</v>
      </c>
      <c r="Q8683" s="4" t="str">
        <f t="shared" si="949"/>
        <v>August</v>
      </c>
      <c r="R8683" s="30" t="str">
        <f t="shared" si="950"/>
        <v>18</v>
      </c>
      <c r="W8683" t="str">
        <f t="shared" si="951"/>
        <v>ok</v>
      </c>
    </row>
    <row r="8684" spans="1:23" x14ac:dyDescent="0.3">
      <c r="A8684" t="s">
        <v>8726</v>
      </c>
      <c r="B8684" t="s">
        <v>47</v>
      </c>
      <c r="C8684" t="s">
        <v>12</v>
      </c>
      <c r="D8684" t="s">
        <v>48</v>
      </c>
      <c r="E8684" t="s">
        <v>20</v>
      </c>
      <c r="F8684" t="s">
        <v>31</v>
      </c>
      <c r="G8684" s="5">
        <v>16001.51</v>
      </c>
      <c r="H8684" s="5">
        <f t="shared" si="945"/>
        <v>288.02717999999999</v>
      </c>
      <c r="I8684" s="6">
        <v>5</v>
      </c>
      <c r="J8684" s="6">
        <v>80007.55</v>
      </c>
      <c r="K8684" s="5">
        <f t="shared" si="946"/>
        <v>1440.1359</v>
      </c>
      <c r="L8684" s="7">
        <v>4.83</v>
      </c>
      <c r="M8684" s="7">
        <v>3825</v>
      </c>
      <c r="N8684" s="3">
        <v>45523</v>
      </c>
      <c r="O8684" s="4" t="str">
        <f t="shared" si="947"/>
        <v>2024-08</v>
      </c>
      <c r="P8684" s="4" t="str">
        <f t="shared" si="948"/>
        <v>08</v>
      </c>
      <c r="Q8684" s="4" t="str">
        <f t="shared" si="949"/>
        <v>August</v>
      </c>
      <c r="R8684" s="30" t="str">
        <f t="shared" si="950"/>
        <v>19</v>
      </c>
      <c r="W8684" t="str">
        <f t="shared" si="951"/>
        <v>ok</v>
      </c>
    </row>
    <row r="8685" spans="1:23" x14ac:dyDescent="0.3">
      <c r="A8685" t="s">
        <v>8727</v>
      </c>
      <c r="B8685" t="s">
        <v>11</v>
      </c>
      <c r="C8685" t="s">
        <v>12</v>
      </c>
      <c r="D8685" t="s">
        <v>13</v>
      </c>
      <c r="E8685" t="s">
        <v>20</v>
      </c>
      <c r="F8685" t="s">
        <v>31</v>
      </c>
      <c r="G8685" s="5">
        <v>10894.39</v>
      </c>
      <c r="H8685" s="5">
        <f t="shared" si="945"/>
        <v>196.09901999999997</v>
      </c>
      <c r="I8685" s="6">
        <v>4</v>
      </c>
      <c r="J8685" s="6">
        <v>43577.56</v>
      </c>
      <c r="K8685" s="5">
        <f t="shared" si="946"/>
        <v>784.39607999999987</v>
      </c>
      <c r="L8685" s="7">
        <v>2</v>
      </c>
      <c r="M8685" s="7">
        <v>1712</v>
      </c>
      <c r="N8685" s="3">
        <v>45313</v>
      </c>
      <c r="O8685" s="4" t="str">
        <f t="shared" si="947"/>
        <v>2024-01</v>
      </c>
      <c r="P8685" s="4" t="str">
        <f t="shared" si="948"/>
        <v>01</v>
      </c>
      <c r="Q8685" s="4" t="str">
        <f t="shared" si="949"/>
        <v>January</v>
      </c>
      <c r="R8685" s="30" t="str">
        <f t="shared" si="950"/>
        <v>22</v>
      </c>
      <c r="W8685" t="str">
        <f t="shared" si="951"/>
        <v>ok</v>
      </c>
    </row>
    <row r="8686" spans="1:23" x14ac:dyDescent="0.3">
      <c r="A8686" t="s">
        <v>8728</v>
      </c>
      <c r="B8686" t="s">
        <v>11</v>
      </c>
      <c r="C8686" t="s">
        <v>12</v>
      </c>
      <c r="D8686" t="s">
        <v>13</v>
      </c>
      <c r="E8686" t="s">
        <v>20</v>
      </c>
      <c r="F8686" t="s">
        <v>15</v>
      </c>
      <c r="G8686" s="5">
        <v>4023.33</v>
      </c>
      <c r="H8686" s="5">
        <f t="shared" si="945"/>
        <v>72.419939999999997</v>
      </c>
      <c r="I8686" s="6">
        <v>5</v>
      </c>
      <c r="J8686" s="6">
        <v>20116.650000000001</v>
      </c>
      <c r="K8686" s="5">
        <f t="shared" si="946"/>
        <v>362.09969999999998</v>
      </c>
      <c r="L8686" s="7">
        <v>3.34</v>
      </c>
      <c r="M8686" s="7">
        <v>3423</v>
      </c>
      <c r="N8686" s="3">
        <v>45529</v>
      </c>
      <c r="O8686" s="4" t="str">
        <f t="shared" si="947"/>
        <v>2024-08</v>
      </c>
      <c r="P8686" s="4" t="str">
        <f t="shared" si="948"/>
        <v>08</v>
      </c>
      <c r="Q8686" s="4" t="str">
        <f t="shared" si="949"/>
        <v>August</v>
      </c>
      <c r="R8686" s="30" t="str">
        <f t="shared" si="950"/>
        <v>25</v>
      </c>
      <c r="W8686" t="str">
        <f t="shared" si="951"/>
        <v>ok</v>
      </c>
    </row>
    <row r="8687" spans="1:23" x14ac:dyDescent="0.3">
      <c r="A8687" t="s">
        <v>8729</v>
      </c>
      <c r="B8687" t="s">
        <v>33</v>
      </c>
      <c r="C8687" t="s">
        <v>12</v>
      </c>
      <c r="D8687" t="s">
        <v>34</v>
      </c>
      <c r="E8687" t="s">
        <v>20</v>
      </c>
      <c r="F8687" t="s">
        <v>15</v>
      </c>
      <c r="G8687" s="5">
        <v>18878.14</v>
      </c>
      <c r="H8687" s="5">
        <f t="shared" si="945"/>
        <v>339.80651999999998</v>
      </c>
      <c r="I8687" s="6">
        <v>1</v>
      </c>
      <c r="J8687" s="6">
        <v>18878.14</v>
      </c>
      <c r="K8687" s="5">
        <f t="shared" si="946"/>
        <v>339.80651999999998</v>
      </c>
      <c r="L8687" s="7">
        <v>4.8899999999999997</v>
      </c>
      <c r="M8687" s="7">
        <v>2202</v>
      </c>
      <c r="N8687" s="3">
        <v>45323</v>
      </c>
      <c r="O8687" s="4" t="str">
        <f t="shared" si="947"/>
        <v>2024-02</v>
      </c>
      <c r="P8687" s="4" t="str">
        <f t="shared" si="948"/>
        <v>02</v>
      </c>
      <c r="Q8687" s="4" t="str">
        <f t="shared" si="949"/>
        <v>February</v>
      </c>
      <c r="R8687" s="30" t="str">
        <f t="shared" si="950"/>
        <v>01</v>
      </c>
      <c r="W8687" t="str">
        <f t="shared" si="951"/>
        <v>ok</v>
      </c>
    </row>
    <row r="8688" spans="1:23" x14ac:dyDescent="0.3">
      <c r="A8688" t="s">
        <v>8730</v>
      </c>
      <c r="B8688" t="s">
        <v>36</v>
      </c>
      <c r="C8688" t="s">
        <v>18</v>
      </c>
      <c r="D8688" t="s">
        <v>37</v>
      </c>
      <c r="E8688" t="s">
        <v>20</v>
      </c>
      <c r="F8688" t="s">
        <v>31</v>
      </c>
      <c r="G8688" s="5">
        <v>126.28</v>
      </c>
      <c r="H8688" s="5">
        <f t="shared" si="945"/>
        <v>2.2730399999999999</v>
      </c>
      <c r="I8688" s="6">
        <v>5</v>
      </c>
      <c r="J8688" s="6">
        <v>631.4</v>
      </c>
      <c r="K8688" s="5">
        <f t="shared" si="946"/>
        <v>11.3652</v>
      </c>
      <c r="L8688" s="7">
        <v>1.55</v>
      </c>
      <c r="M8688" s="7">
        <v>2562</v>
      </c>
      <c r="N8688" s="3">
        <v>45338</v>
      </c>
      <c r="O8688" s="4" t="str">
        <f t="shared" si="947"/>
        <v>2024-02</v>
      </c>
      <c r="P8688" s="4" t="str">
        <f t="shared" si="948"/>
        <v>02</v>
      </c>
      <c r="Q8688" s="4" t="str">
        <f t="shared" si="949"/>
        <v>February</v>
      </c>
      <c r="R8688" s="30" t="str">
        <f t="shared" si="950"/>
        <v>16</v>
      </c>
      <c r="W8688" t="str">
        <f t="shared" si="951"/>
        <v>ok</v>
      </c>
    </row>
    <row r="8689" spans="1:23" x14ac:dyDescent="0.3">
      <c r="A8689" t="s">
        <v>8731</v>
      </c>
      <c r="B8689" t="s">
        <v>11</v>
      </c>
      <c r="C8689" t="s">
        <v>12</v>
      </c>
      <c r="D8689" t="s">
        <v>13</v>
      </c>
      <c r="E8689" t="s">
        <v>20</v>
      </c>
      <c r="F8689" t="s">
        <v>15</v>
      </c>
      <c r="G8689" s="5">
        <v>14782.76</v>
      </c>
      <c r="H8689" s="5">
        <f t="shared" si="945"/>
        <v>266.08967999999999</v>
      </c>
      <c r="I8689" s="6">
        <v>1</v>
      </c>
      <c r="J8689" s="6">
        <v>14782.76</v>
      </c>
      <c r="K8689" s="5">
        <f t="shared" si="946"/>
        <v>266.08967999999999</v>
      </c>
      <c r="L8689" s="7">
        <v>1.95</v>
      </c>
      <c r="M8689" s="7">
        <v>2423</v>
      </c>
      <c r="N8689" s="3">
        <v>45463</v>
      </c>
      <c r="O8689" s="4" t="str">
        <f t="shared" si="947"/>
        <v>2024-06</v>
      </c>
      <c r="P8689" s="4" t="str">
        <f t="shared" si="948"/>
        <v>06</v>
      </c>
      <c r="Q8689" s="4" t="str">
        <f t="shared" si="949"/>
        <v>June</v>
      </c>
      <c r="R8689" s="30" t="str">
        <f t="shared" si="950"/>
        <v>20</v>
      </c>
      <c r="W8689" t="str">
        <f t="shared" si="951"/>
        <v>ok</v>
      </c>
    </row>
    <row r="8690" spans="1:23" x14ac:dyDescent="0.3">
      <c r="A8690" t="s">
        <v>8732</v>
      </c>
      <c r="B8690" t="s">
        <v>36</v>
      </c>
      <c r="C8690" t="s">
        <v>18</v>
      </c>
      <c r="D8690" t="s">
        <v>37</v>
      </c>
      <c r="E8690" t="s">
        <v>14</v>
      </c>
      <c r="F8690" t="s">
        <v>15</v>
      </c>
      <c r="G8690" s="5">
        <v>4537.6099999999997</v>
      </c>
      <c r="H8690" s="5">
        <f t="shared" si="945"/>
        <v>81.676979999999986</v>
      </c>
      <c r="I8690" s="6">
        <v>5</v>
      </c>
      <c r="J8690" s="6">
        <v>22688.05</v>
      </c>
      <c r="K8690" s="5">
        <f t="shared" si="946"/>
        <v>408.3848999999999</v>
      </c>
      <c r="L8690" s="7">
        <v>1.24</v>
      </c>
      <c r="M8690" s="7">
        <v>416</v>
      </c>
      <c r="N8690" s="3">
        <v>45369</v>
      </c>
      <c r="O8690" s="4" t="str">
        <f t="shared" si="947"/>
        <v>2024-03</v>
      </c>
      <c r="P8690" s="4" t="str">
        <f t="shared" si="948"/>
        <v>03</v>
      </c>
      <c r="Q8690" s="4" t="str">
        <f t="shared" si="949"/>
        <v>March</v>
      </c>
      <c r="R8690" s="30" t="str">
        <f t="shared" si="950"/>
        <v>18</v>
      </c>
      <c r="W8690" t="str">
        <f t="shared" si="951"/>
        <v>ok</v>
      </c>
    </row>
    <row r="8691" spans="1:23" x14ac:dyDescent="0.3">
      <c r="A8691" t="s">
        <v>8733</v>
      </c>
      <c r="B8691" t="s">
        <v>11</v>
      </c>
      <c r="C8691" t="s">
        <v>12</v>
      </c>
      <c r="D8691" t="s">
        <v>13</v>
      </c>
      <c r="E8691" t="s">
        <v>20</v>
      </c>
      <c r="F8691" t="s">
        <v>38</v>
      </c>
      <c r="G8691" s="5">
        <v>19095.75</v>
      </c>
      <c r="H8691" s="5">
        <f t="shared" si="945"/>
        <v>343.7235</v>
      </c>
      <c r="I8691" s="6">
        <v>1</v>
      </c>
      <c r="J8691" s="6">
        <v>19095.75</v>
      </c>
      <c r="K8691" s="5">
        <f t="shared" si="946"/>
        <v>343.7235</v>
      </c>
      <c r="L8691" s="7">
        <v>2.5099999999999998</v>
      </c>
      <c r="M8691" s="7">
        <v>3737</v>
      </c>
      <c r="N8691" s="3">
        <v>45647</v>
      </c>
      <c r="O8691" s="4" t="str">
        <f t="shared" si="947"/>
        <v>2024-12</v>
      </c>
      <c r="P8691" s="4" t="str">
        <f t="shared" si="948"/>
        <v>12</v>
      </c>
      <c r="Q8691" s="4" t="str">
        <f t="shared" si="949"/>
        <v>December</v>
      </c>
      <c r="R8691" s="30" t="str">
        <f t="shared" si="950"/>
        <v>21</v>
      </c>
      <c r="W8691" t="str">
        <f t="shared" si="951"/>
        <v>ok</v>
      </c>
    </row>
    <row r="8692" spans="1:23" x14ac:dyDescent="0.3">
      <c r="A8692" t="s">
        <v>8734</v>
      </c>
      <c r="B8692" t="s">
        <v>17</v>
      </c>
      <c r="C8692" t="s">
        <v>18</v>
      </c>
      <c r="D8692" t="s">
        <v>19</v>
      </c>
      <c r="E8692" t="s">
        <v>14</v>
      </c>
      <c r="F8692" t="s">
        <v>21</v>
      </c>
      <c r="G8692" s="5">
        <v>16843.150000000001</v>
      </c>
      <c r="H8692" s="5">
        <f t="shared" si="945"/>
        <v>303.17669999999998</v>
      </c>
      <c r="I8692" s="6">
        <v>2</v>
      </c>
      <c r="J8692" s="6">
        <v>33686.300000000003</v>
      </c>
      <c r="K8692" s="5">
        <f t="shared" si="946"/>
        <v>606.35339999999997</v>
      </c>
      <c r="L8692" s="7">
        <v>1.68</v>
      </c>
      <c r="M8692" s="7">
        <v>4959</v>
      </c>
      <c r="N8692" s="3">
        <v>45327</v>
      </c>
      <c r="O8692" s="4" t="str">
        <f t="shared" si="947"/>
        <v>2024-02</v>
      </c>
      <c r="P8692" s="4" t="str">
        <f t="shared" si="948"/>
        <v>02</v>
      </c>
      <c r="Q8692" s="4" t="str">
        <f t="shared" si="949"/>
        <v>February</v>
      </c>
      <c r="R8692" s="30" t="str">
        <f t="shared" si="950"/>
        <v>05</v>
      </c>
      <c r="W8692" t="str">
        <f t="shared" si="951"/>
        <v>ok</v>
      </c>
    </row>
    <row r="8693" spans="1:23" x14ac:dyDescent="0.3">
      <c r="A8693" t="s">
        <v>8735</v>
      </c>
      <c r="B8693" t="s">
        <v>41</v>
      </c>
      <c r="C8693" t="s">
        <v>42</v>
      </c>
      <c r="D8693" t="s">
        <v>43</v>
      </c>
      <c r="E8693" t="s">
        <v>14</v>
      </c>
      <c r="F8693" t="s">
        <v>26</v>
      </c>
      <c r="G8693" s="5">
        <v>5741.9</v>
      </c>
      <c r="H8693" s="5">
        <f t="shared" si="945"/>
        <v>103.35419999999999</v>
      </c>
      <c r="I8693" s="6">
        <v>5</v>
      </c>
      <c r="J8693" s="6">
        <v>28709.5</v>
      </c>
      <c r="K8693" s="5">
        <f t="shared" si="946"/>
        <v>516.77099999999996</v>
      </c>
      <c r="L8693" s="7">
        <v>1.62</v>
      </c>
      <c r="M8693" s="7">
        <v>1630</v>
      </c>
      <c r="N8693" s="3">
        <v>45569</v>
      </c>
      <c r="O8693" s="4" t="str">
        <f t="shared" si="947"/>
        <v>2024-10</v>
      </c>
      <c r="P8693" s="4" t="str">
        <f t="shared" si="948"/>
        <v>10</v>
      </c>
      <c r="Q8693" s="4" t="str">
        <f t="shared" si="949"/>
        <v>October</v>
      </c>
      <c r="R8693" s="30" t="str">
        <f t="shared" si="950"/>
        <v>04</v>
      </c>
      <c r="W8693" t="str">
        <f t="shared" si="951"/>
        <v>ok</v>
      </c>
    </row>
    <row r="8694" spans="1:23" x14ac:dyDescent="0.3">
      <c r="A8694" t="s">
        <v>8736</v>
      </c>
      <c r="B8694" t="s">
        <v>33</v>
      </c>
      <c r="C8694" t="s">
        <v>12</v>
      </c>
      <c r="D8694" t="s">
        <v>34</v>
      </c>
      <c r="E8694" t="s">
        <v>14</v>
      </c>
      <c r="F8694" t="s">
        <v>15</v>
      </c>
      <c r="G8694" s="5">
        <v>13496.53</v>
      </c>
      <c r="H8694" s="5">
        <f t="shared" si="945"/>
        <v>242.93753999999998</v>
      </c>
      <c r="I8694" s="6">
        <v>5</v>
      </c>
      <c r="J8694" s="6">
        <v>67482.649999999994</v>
      </c>
      <c r="K8694" s="5">
        <f t="shared" si="946"/>
        <v>1214.6876999999999</v>
      </c>
      <c r="L8694" s="7">
        <v>1.38</v>
      </c>
      <c r="M8694" s="7">
        <v>4795</v>
      </c>
      <c r="N8694" s="3">
        <v>45525</v>
      </c>
      <c r="O8694" s="4" t="str">
        <f t="shared" si="947"/>
        <v>2024-08</v>
      </c>
      <c r="P8694" s="4" t="str">
        <f t="shared" si="948"/>
        <v>08</v>
      </c>
      <c r="Q8694" s="4" t="str">
        <f t="shared" si="949"/>
        <v>August</v>
      </c>
      <c r="R8694" s="30" t="str">
        <f t="shared" si="950"/>
        <v>21</v>
      </c>
      <c r="W8694" t="str">
        <f t="shared" si="951"/>
        <v>ok</v>
      </c>
    </row>
    <row r="8695" spans="1:23" x14ac:dyDescent="0.3">
      <c r="A8695" t="s">
        <v>8737</v>
      </c>
      <c r="B8695" t="s">
        <v>51</v>
      </c>
      <c r="C8695" t="s">
        <v>29</v>
      </c>
      <c r="D8695" t="s">
        <v>52</v>
      </c>
      <c r="E8695" t="s">
        <v>20</v>
      </c>
      <c r="F8695" t="s">
        <v>26</v>
      </c>
      <c r="G8695" s="5">
        <v>6748.09</v>
      </c>
      <c r="H8695" s="5">
        <f t="shared" si="945"/>
        <v>121.46561999999999</v>
      </c>
      <c r="I8695" s="6">
        <v>1</v>
      </c>
      <c r="J8695" s="6">
        <v>6748.09</v>
      </c>
      <c r="K8695" s="5">
        <f t="shared" si="946"/>
        <v>121.46561999999999</v>
      </c>
      <c r="L8695" s="7">
        <v>3.62</v>
      </c>
      <c r="M8695" s="7">
        <v>1403</v>
      </c>
      <c r="N8695" s="3">
        <v>45466</v>
      </c>
      <c r="O8695" s="4" t="str">
        <f t="shared" si="947"/>
        <v>2024-06</v>
      </c>
      <c r="P8695" s="4" t="str">
        <f t="shared" si="948"/>
        <v>06</v>
      </c>
      <c r="Q8695" s="4" t="str">
        <f t="shared" si="949"/>
        <v>June</v>
      </c>
      <c r="R8695" s="30" t="str">
        <f t="shared" si="950"/>
        <v>23</v>
      </c>
      <c r="W8695" t="str">
        <f t="shared" si="951"/>
        <v>ok</v>
      </c>
    </row>
    <row r="8696" spans="1:23" x14ac:dyDescent="0.3">
      <c r="A8696" t="s">
        <v>8738</v>
      </c>
      <c r="B8696" t="s">
        <v>17</v>
      </c>
      <c r="C8696" t="s">
        <v>18</v>
      </c>
      <c r="D8696" t="s">
        <v>19</v>
      </c>
      <c r="E8696" t="s">
        <v>20</v>
      </c>
      <c r="F8696" t="s">
        <v>21</v>
      </c>
      <c r="G8696" s="5">
        <v>12970.06</v>
      </c>
      <c r="H8696" s="5">
        <f t="shared" si="945"/>
        <v>233.46107999999998</v>
      </c>
      <c r="I8696" s="6">
        <v>3</v>
      </c>
      <c r="J8696" s="6">
        <v>38910.18</v>
      </c>
      <c r="K8696" s="5">
        <f t="shared" si="946"/>
        <v>700.38323999999989</v>
      </c>
      <c r="L8696" s="7">
        <v>4.3</v>
      </c>
      <c r="M8696" s="7">
        <v>2131</v>
      </c>
      <c r="N8696" s="3">
        <v>45615</v>
      </c>
      <c r="O8696" s="4" t="str">
        <f t="shared" si="947"/>
        <v>2024-11</v>
      </c>
      <c r="P8696" s="4" t="str">
        <f t="shared" si="948"/>
        <v>11</v>
      </c>
      <c r="Q8696" s="4" t="str">
        <f t="shared" si="949"/>
        <v>November</v>
      </c>
      <c r="R8696" s="30" t="str">
        <f t="shared" si="950"/>
        <v>19</v>
      </c>
      <c r="W8696" t="str">
        <f t="shared" si="951"/>
        <v>ok</v>
      </c>
    </row>
    <row r="8697" spans="1:23" x14ac:dyDescent="0.3">
      <c r="A8697" t="s">
        <v>8739</v>
      </c>
      <c r="B8697" t="s">
        <v>28</v>
      </c>
      <c r="C8697" t="s">
        <v>29</v>
      </c>
      <c r="D8697" t="s">
        <v>30</v>
      </c>
      <c r="E8697" t="s">
        <v>20</v>
      </c>
      <c r="F8697" t="s">
        <v>21</v>
      </c>
      <c r="G8697" s="5">
        <v>716.39</v>
      </c>
      <c r="H8697" s="5">
        <f t="shared" si="945"/>
        <v>12.895019999999999</v>
      </c>
      <c r="I8697" s="6">
        <v>5</v>
      </c>
      <c r="J8697" s="6">
        <v>3581.95</v>
      </c>
      <c r="K8697" s="5">
        <f t="shared" si="946"/>
        <v>64.475099999999998</v>
      </c>
      <c r="L8697" s="7">
        <v>2.14</v>
      </c>
      <c r="M8697" s="7">
        <v>3124</v>
      </c>
      <c r="N8697" s="3">
        <v>45646</v>
      </c>
      <c r="O8697" s="4" t="str">
        <f t="shared" si="947"/>
        <v>2024-12</v>
      </c>
      <c r="P8697" s="4" t="str">
        <f t="shared" si="948"/>
        <v>12</v>
      </c>
      <c r="Q8697" s="4" t="str">
        <f t="shared" si="949"/>
        <v>December</v>
      </c>
      <c r="R8697" s="30" t="str">
        <f t="shared" si="950"/>
        <v>20</v>
      </c>
      <c r="W8697" t="str">
        <f t="shared" si="951"/>
        <v>ok</v>
      </c>
    </row>
    <row r="8698" spans="1:23" x14ac:dyDescent="0.3">
      <c r="A8698" t="s">
        <v>8740</v>
      </c>
      <c r="B8698" t="s">
        <v>41</v>
      </c>
      <c r="C8698" t="s">
        <v>42</v>
      </c>
      <c r="D8698" t="s">
        <v>43</v>
      </c>
      <c r="E8698" t="s">
        <v>45</v>
      </c>
      <c r="F8698" t="s">
        <v>31</v>
      </c>
      <c r="G8698" s="5">
        <v>18984.89</v>
      </c>
      <c r="H8698" s="5">
        <f t="shared" si="945"/>
        <v>341.72801999999996</v>
      </c>
      <c r="I8698" s="6">
        <v>1</v>
      </c>
      <c r="J8698" s="6">
        <v>18984.89</v>
      </c>
      <c r="K8698" s="5">
        <f t="shared" si="946"/>
        <v>341.72801999999996</v>
      </c>
      <c r="L8698" s="7">
        <v>4.3600000000000003</v>
      </c>
      <c r="M8698" s="7">
        <v>2245</v>
      </c>
      <c r="N8698" s="3">
        <v>45621</v>
      </c>
      <c r="O8698" s="4" t="str">
        <f t="shared" si="947"/>
        <v>2024-11</v>
      </c>
      <c r="P8698" s="4" t="str">
        <f t="shared" si="948"/>
        <v>11</v>
      </c>
      <c r="Q8698" s="4" t="str">
        <f t="shared" si="949"/>
        <v>November</v>
      </c>
      <c r="R8698" s="30" t="str">
        <f t="shared" si="950"/>
        <v>25</v>
      </c>
      <c r="W8698" t="str">
        <f t="shared" si="951"/>
        <v>ok</v>
      </c>
    </row>
    <row r="8699" spans="1:23" x14ac:dyDescent="0.3">
      <c r="A8699" t="s">
        <v>8741</v>
      </c>
      <c r="B8699" t="s">
        <v>41</v>
      </c>
      <c r="C8699" t="s">
        <v>42</v>
      </c>
      <c r="D8699" t="s">
        <v>43</v>
      </c>
      <c r="E8699" t="s">
        <v>14</v>
      </c>
      <c r="F8699" t="s">
        <v>38</v>
      </c>
      <c r="G8699" s="5">
        <v>10701.4</v>
      </c>
      <c r="H8699" s="5">
        <f t="shared" si="945"/>
        <v>192.62519999999998</v>
      </c>
      <c r="I8699" s="6">
        <v>4</v>
      </c>
      <c r="J8699" s="6">
        <v>42805.599999999999</v>
      </c>
      <c r="K8699" s="5">
        <f t="shared" si="946"/>
        <v>770.50079999999991</v>
      </c>
      <c r="L8699" s="7">
        <v>2.81</v>
      </c>
      <c r="M8699" s="7">
        <v>2595</v>
      </c>
      <c r="N8699" s="3">
        <v>45637</v>
      </c>
      <c r="O8699" s="4" t="str">
        <f t="shared" si="947"/>
        <v>2024-12</v>
      </c>
      <c r="P8699" s="4" t="str">
        <f t="shared" si="948"/>
        <v>12</v>
      </c>
      <c r="Q8699" s="4" t="str">
        <f t="shared" si="949"/>
        <v>December</v>
      </c>
      <c r="R8699" s="30" t="str">
        <f t="shared" si="950"/>
        <v>11</v>
      </c>
      <c r="W8699" t="str">
        <f t="shared" si="951"/>
        <v>ok</v>
      </c>
    </row>
    <row r="8700" spans="1:23" x14ac:dyDescent="0.3">
      <c r="A8700" t="s">
        <v>8742</v>
      </c>
      <c r="B8700" t="s">
        <v>11</v>
      </c>
      <c r="C8700" t="s">
        <v>12</v>
      </c>
      <c r="D8700" t="s">
        <v>13</v>
      </c>
      <c r="E8700" t="s">
        <v>45</v>
      </c>
      <c r="F8700" t="s">
        <v>21</v>
      </c>
      <c r="G8700" s="5">
        <v>12963.06</v>
      </c>
      <c r="H8700" s="5">
        <f t="shared" si="945"/>
        <v>233.33507999999998</v>
      </c>
      <c r="I8700" s="6">
        <v>3</v>
      </c>
      <c r="J8700" s="6">
        <v>38889.18</v>
      </c>
      <c r="K8700" s="5">
        <f t="shared" si="946"/>
        <v>700.00523999999996</v>
      </c>
      <c r="L8700" s="7">
        <v>2.41</v>
      </c>
      <c r="M8700" s="7">
        <v>1001</v>
      </c>
      <c r="N8700" s="3">
        <v>45552</v>
      </c>
      <c r="O8700" s="4" t="str">
        <f t="shared" si="947"/>
        <v>2024-09</v>
      </c>
      <c r="P8700" s="4" t="str">
        <f t="shared" si="948"/>
        <v>09</v>
      </c>
      <c r="Q8700" s="4" t="str">
        <f t="shared" si="949"/>
        <v>September</v>
      </c>
      <c r="R8700" s="30" t="str">
        <f t="shared" si="950"/>
        <v>17</v>
      </c>
      <c r="W8700" t="str">
        <f t="shared" si="951"/>
        <v>ok</v>
      </c>
    </row>
    <row r="8701" spans="1:23" x14ac:dyDescent="0.3">
      <c r="A8701" t="s">
        <v>8743</v>
      </c>
      <c r="B8701" t="s">
        <v>63</v>
      </c>
      <c r="C8701" t="s">
        <v>18</v>
      </c>
      <c r="D8701" t="s">
        <v>64</v>
      </c>
      <c r="E8701" t="s">
        <v>45</v>
      </c>
      <c r="F8701" t="s">
        <v>21</v>
      </c>
      <c r="G8701" s="5">
        <v>16285.55</v>
      </c>
      <c r="H8701" s="5">
        <f t="shared" si="945"/>
        <v>293.13989999999995</v>
      </c>
      <c r="I8701" s="6">
        <v>1</v>
      </c>
      <c r="J8701" s="6">
        <v>16285.55</v>
      </c>
      <c r="K8701" s="5">
        <f t="shared" si="946"/>
        <v>293.13989999999995</v>
      </c>
      <c r="L8701" s="7">
        <v>4.8899999999999997</v>
      </c>
      <c r="M8701" s="7">
        <v>1512</v>
      </c>
      <c r="N8701" s="3">
        <v>45325</v>
      </c>
      <c r="O8701" s="4" t="str">
        <f t="shared" si="947"/>
        <v>2024-02</v>
      </c>
      <c r="P8701" s="4" t="str">
        <f t="shared" si="948"/>
        <v>02</v>
      </c>
      <c r="Q8701" s="4" t="str">
        <f t="shared" si="949"/>
        <v>February</v>
      </c>
      <c r="R8701" s="30" t="str">
        <f t="shared" si="950"/>
        <v>03</v>
      </c>
      <c r="W8701" t="str">
        <f t="shared" si="951"/>
        <v>ok</v>
      </c>
    </row>
    <row r="8702" spans="1:23" x14ac:dyDescent="0.3">
      <c r="A8702" t="s">
        <v>8744</v>
      </c>
      <c r="B8702" t="s">
        <v>63</v>
      </c>
      <c r="C8702" t="s">
        <v>18</v>
      </c>
      <c r="D8702" t="s">
        <v>64</v>
      </c>
      <c r="E8702" t="s">
        <v>45</v>
      </c>
      <c r="F8702" t="s">
        <v>26</v>
      </c>
      <c r="G8702" s="5">
        <v>13091.16</v>
      </c>
      <c r="H8702" s="5">
        <f t="shared" si="945"/>
        <v>235.64087999999998</v>
      </c>
      <c r="I8702" s="6">
        <v>1</v>
      </c>
      <c r="J8702" s="6">
        <v>13091.16</v>
      </c>
      <c r="K8702" s="5">
        <f t="shared" si="946"/>
        <v>235.64087999999998</v>
      </c>
      <c r="L8702" s="7">
        <v>1.42</v>
      </c>
      <c r="M8702" s="7">
        <v>2633</v>
      </c>
      <c r="N8702" s="3">
        <v>45497</v>
      </c>
      <c r="O8702" s="4" t="str">
        <f t="shared" si="947"/>
        <v>2024-07</v>
      </c>
      <c r="P8702" s="4" t="str">
        <f t="shared" si="948"/>
        <v>07</v>
      </c>
      <c r="Q8702" s="4" t="str">
        <f t="shared" si="949"/>
        <v>July</v>
      </c>
      <c r="R8702" s="30" t="str">
        <f t="shared" si="950"/>
        <v>24</v>
      </c>
      <c r="W8702" t="str">
        <f t="shared" si="951"/>
        <v>ok</v>
      </c>
    </row>
    <row r="8703" spans="1:23" x14ac:dyDescent="0.3">
      <c r="A8703" t="s">
        <v>8745</v>
      </c>
      <c r="B8703" t="s">
        <v>51</v>
      </c>
      <c r="C8703" t="s">
        <v>29</v>
      </c>
      <c r="D8703" t="s">
        <v>52</v>
      </c>
      <c r="E8703" t="s">
        <v>45</v>
      </c>
      <c r="F8703" t="s">
        <v>31</v>
      </c>
      <c r="G8703" s="5">
        <v>11814.49</v>
      </c>
      <c r="H8703" s="5">
        <f t="shared" si="945"/>
        <v>212.66081999999997</v>
      </c>
      <c r="I8703" s="6">
        <v>2</v>
      </c>
      <c r="J8703" s="6">
        <v>23628.98</v>
      </c>
      <c r="K8703" s="5">
        <f t="shared" si="946"/>
        <v>425.32163999999995</v>
      </c>
      <c r="L8703" s="7">
        <v>3.11</v>
      </c>
      <c r="M8703" s="7">
        <v>4075</v>
      </c>
      <c r="N8703" s="3">
        <v>45569</v>
      </c>
      <c r="O8703" s="4" t="str">
        <f t="shared" si="947"/>
        <v>2024-10</v>
      </c>
      <c r="P8703" s="4" t="str">
        <f t="shared" si="948"/>
        <v>10</v>
      </c>
      <c r="Q8703" s="4" t="str">
        <f t="shared" si="949"/>
        <v>October</v>
      </c>
      <c r="R8703" s="30" t="str">
        <f t="shared" si="950"/>
        <v>04</v>
      </c>
      <c r="W8703" t="str">
        <f t="shared" si="951"/>
        <v>ok</v>
      </c>
    </row>
    <row r="8704" spans="1:23" x14ac:dyDescent="0.3">
      <c r="A8704" t="s">
        <v>8746</v>
      </c>
      <c r="B8704" t="s">
        <v>23</v>
      </c>
      <c r="C8704" t="s">
        <v>24</v>
      </c>
      <c r="D8704" t="s">
        <v>25</v>
      </c>
      <c r="E8704" t="s">
        <v>14</v>
      </c>
      <c r="F8704" t="s">
        <v>21</v>
      </c>
      <c r="G8704" s="5">
        <v>8733.43</v>
      </c>
      <c r="H8704" s="5">
        <f t="shared" si="945"/>
        <v>157.20174</v>
      </c>
      <c r="I8704" s="6">
        <v>4</v>
      </c>
      <c r="J8704" s="6">
        <v>34933.72</v>
      </c>
      <c r="K8704" s="5">
        <f t="shared" si="946"/>
        <v>628.80696</v>
      </c>
      <c r="L8704" s="7">
        <v>1.31</v>
      </c>
      <c r="M8704" s="7">
        <v>4019</v>
      </c>
      <c r="N8704" s="3">
        <v>45595</v>
      </c>
      <c r="O8704" s="4" t="str">
        <f t="shared" si="947"/>
        <v>2024-10</v>
      </c>
      <c r="P8704" s="4" t="str">
        <f t="shared" si="948"/>
        <v>10</v>
      </c>
      <c r="Q8704" s="4" t="str">
        <f t="shared" si="949"/>
        <v>October</v>
      </c>
      <c r="R8704" s="30" t="str">
        <f t="shared" si="950"/>
        <v>30</v>
      </c>
      <c r="W8704" t="str">
        <f t="shared" si="951"/>
        <v>ok</v>
      </c>
    </row>
    <row r="8705" spans="1:23" x14ac:dyDescent="0.3">
      <c r="A8705" t="s">
        <v>8747</v>
      </c>
      <c r="B8705" t="s">
        <v>47</v>
      </c>
      <c r="C8705" t="s">
        <v>12</v>
      </c>
      <c r="D8705" t="s">
        <v>48</v>
      </c>
      <c r="E8705" t="s">
        <v>45</v>
      </c>
      <c r="F8705" t="s">
        <v>60</v>
      </c>
      <c r="G8705" s="5">
        <v>12486.55</v>
      </c>
      <c r="H8705" s="5">
        <f t="shared" si="945"/>
        <v>224.75789999999998</v>
      </c>
      <c r="I8705" s="6">
        <v>3</v>
      </c>
      <c r="J8705" s="6">
        <v>37459.65</v>
      </c>
      <c r="K8705" s="5">
        <f t="shared" si="946"/>
        <v>674.27369999999996</v>
      </c>
      <c r="L8705" s="7">
        <v>2</v>
      </c>
      <c r="M8705" s="7">
        <v>2409</v>
      </c>
      <c r="N8705" s="3">
        <v>45602</v>
      </c>
      <c r="O8705" s="4" t="str">
        <f t="shared" si="947"/>
        <v>2024-11</v>
      </c>
      <c r="P8705" s="4" t="str">
        <f t="shared" si="948"/>
        <v>11</v>
      </c>
      <c r="Q8705" s="4" t="str">
        <f t="shared" si="949"/>
        <v>November</v>
      </c>
      <c r="R8705" s="30" t="str">
        <f t="shared" si="950"/>
        <v>06</v>
      </c>
      <c r="W8705" t="str">
        <f t="shared" si="951"/>
        <v>ok</v>
      </c>
    </row>
    <row r="8706" spans="1:23" x14ac:dyDescent="0.3">
      <c r="A8706" t="s">
        <v>8748</v>
      </c>
      <c r="B8706" t="s">
        <v>63</v>
      </c>
      <c r="C8706" t="s">
        <v>18</v>
      </c>
      <c r="D8706" t="s">
        <v>64</v>
      </c>
      <c r="E8706" t="s">
        <v>45</v>
      </c>
      <c r="F8706" t="s">
        <v>15</v>
      </c>
      <c r="G8706" s="5">
        <v>6489.26</v>
      </c>
      <c r="H8706" s="5">
        <f t="shared" si="945"/>
        <v>116.80668</v>
      </c>
      <c r="I8706" s="6">
        <v>1</v>
      </c>
      <c r="J8706" s="6">
        <v>6489.26</v>
      </c>
      <c r="K8706" s="5">
        <f t="shared" si="946"/>
        <v>116.80668</v>
      </c>
      <c r="L8706" s="7">
        <v>4.54</v>
      </c>
      <c r="M8706" s="7">
        <v>2780</v>
      </c>
      <c r="N8706" s="3">
        <v>45580</v>
      </c>
      <c r="O8706" s="4" t="str">
        <f t="shared" si="947"/>
        <v>2024-10</v>
      </c>
      <c r="P8706" s="4" t="str">
        <f t="shared" si="948"/>
        <v>10</v>
      </c>
      <c r="Q8706" s="4" t="str">
        <f t="shared" si="949"/>
        <v>October</v>
      </c>
      <c r="R8706" s="30" t="str">
        <f t="shared" si="950"/>
        <v>15</v>
      </c>
      <c r="W8706" t="str">
        <f t="shared" si="951"/>
        <v>ok</v>
      </c>
    </row>
    <row r="8707" spans="1:23" x14ac:dyDescent="0.3">
      <c r="A8707" t="s">
        <v>8749</v>
      </c>
      <c r="B8707" t="s">
        <v>36</v>
      </c>
      <c r="C8707" t="s">
        <v>18</v>
      </c>
      <c r="D8707" t="s">
        <v>37</v>
      </c>
      <c r="E8707" t="s">
        <v>45</v>
      </c>
      <c r="F8707" t="s">
        <v>38</v>
      </c>
      <c r="G8707" s="5">
        <v>3851.88</v>
      </c>
      <c r="H8707" s="5">
        <f t="shared" ref="H8707:H8770" si="952">G8707*0.018</f>
        <v>69.333839999999995</v>
      </c>
      <c r="I8707" s="6">
        <v>1</v>
      </c>
      <c r="J8707" s="6">
        <v>3851.88</v>
      </c>
      <c r="K8707" s="5">
        <f t="shared" ref="K8707:K8770" si="953">H8707*I8707</f>
        <v>69.333839999999995</v>
      </c>
      <c r="L8707" s="7">
        <v>1.58</v>
      </c>
      <c r="M8707" s="7">
        <v>3868</v>
      </c>
      <c r="N8707" s="3">
        <v>45393</v>
      </c>
      <c r="O8707" s="4" t="str">
        <f t="shared" ref="O8707:O8770" si="954">TEXT(N8707,"yyyy-mm")</f>
        <v>2024-04</v>
      </c>
      <c r="P8707" s="4" t="str">
        <f t="shared" ref="P8707:P8770" si="955">TEXT(N8707,"mm")</f>
        <v>04</v>
      </c>
      <c r="Q8707" s="4" t="str">
        <f t="shared" ref="Q8707:Q8770" si="956">TEXT(DATE(2024,P8707,1),"mmmm")</f>
        <v>April</v>
      </c>
      <c r="R8707" s="30" t="str">
        <f t="shared" ref="R8707:R8770" si="957">TEXT(N8707,"dd")</f>
        <v>11</v>
      </c>
      <c r="W8707" t="str">
        <f t="shared" ref="W8707:W8770" si="958">IF(G8707*I8707=J8707,"ok","False")</f>
        <v>ok</v>
      </c>
    </row>
    <row r="8708" spans="1:23" x14ac:dyDescent="0.3">
      <c r="A8708" t="s">
        <v>8750</v>
      </c>
      <c r="B8708" t="s">
        <v>11</v>
      </c>
      <c r="C8708" t="s">
        <v>12</v>
      </c>
      <c r="D8708" t="s">
        <v>13</v>
      </c>
      <c r="E8708" t="s">
        <v>14</v>
      </c>
      <c r="F8708" t="s">
        <v>31</v>
      </c>
      <c r="G8708" s="5">
        <v>11675.03</v>
      </c>
      <c r="H8708" s="5">
        <f t="shared" si="952"/>
        <v>210.15054000000001</v>
      </c>
      <c r="I8708" s="6">
        <v>1</v>
      </c>
      <c r="J8708" s="6">
        <v>11675.03</v>
      </c>
      <c r="K8708" s="5">
        <f t="shared" si="953"/>
        <v>210.15054000000001</v>
      </c>
      <c r="L8708" s="7">
        <v>3.85</v>
      </c>
      <c r="M8708" s="7">
        <v>1806</v>
      </c>
      <c r="N8708" s="3">
        <v>45304</v>
      </c>
      <c r="O8708" s="4" t="str">
        <f t="shared" si="954"/>
        <v>2024-01</v>
      </c>
      <c r="P8708" s="4" t="str">
        <f t="shared" si="955"/>
        <v>01</v>
      </c>
      <c r="Q8708" s="4" t="str">
        <f t="shared" si="956"/>
        <v>January</v>
      </c>
      <c r="R8708" s="30" t="str">
        <f t="shared" si="957"/>
        <v>13</v>
      </c>
      <c r="W8708" t="str">
        <f t="shared" si="958"/>
        <v>ok</v>
      </c>
    </row>
    <row r="8709" spans="1:23" x14ac:dyDescent="0.3">
      <c r="A8709" t="s">
        <v>8751</v>
      </c>
      <c r="B8709" t="s">
        <v>36</v>
      </c>
      <c r="C8709" t="s">
        <v>18</v>
      </c>
      <c r="D8709" t="s">
        <v>37</v>
      </c>
      <c r="E8709" t="s">
        <v>14</v>
      </c>
      <c r="F8709" t="s">
        <v>31</v>
      </c>
      <c r="G8709" s="5">
        <v>13778.51</v>
      </c>
      <c r="H8709" s="5">
        <f t="shared" si="952"/>
        <v>248.01317999999998</v>
      </c>
      <c r="I8709" s="6">
        <v>2</v>
      </c>
      <c r="J8709" s="6">
        <v>27557.02</v>
      </c>
      <c r="K8709" s="5">
        <f t="shared" si="953"/>
        <v>496.02635999999995</v>
      </c>
      <c r="L8709" s="7">
        <v>1.8</v>
      </c>
      <c r="M8709" s="7">
        <v>1320</v>
      </c>
      <c r="N8709" s="3">
        <v>45490</v>
      </c>
      <c r="O8709" s="4" t="str">
        <f t="shared" si="954"/>
        <v>2024-07</v>
      </c>
      <c r="P8709" s="4" t="str">
        <f t="shared" si="955"/>
        <v>07</v>
      </c>
      <c r="Q8709" s="4" t="str">
        <f t="shared" si="956"/>
        <v>July</v>
      </c>
      <c r="R8709" s="30" t="str">
        <f t="shared" si="957"/>
        <v>17</v>
      </c>
      <c r="W8709" t="str">
        <f t="shared" si="958"/>
        <v>ok</v>
      </c>
    </row>
    <row r="8710" spans="1:23" x14ac:dyDescent="0.3">
      <c r="A8710" t="s">
        <v>8752</v>
      </c>
      <c r="B8710" t="s">
        <v>63</v>
      </c>
      <c r="C8710" t="s">
        <v>18</v>
      </c>
      <c r="D8710" t="s">
        <v>64</v>
      </c>
      <c r="E8710" t="s">
        <v>45</v>
      </c>
      <c r="F8710" t="s">
        <v>21</v>
      </c>
      <c r="G8710" s="5">
        <v>5526.71</v>
      </c>
      <c r="H8710" s="5">
        <f t="shared" si="952"/>
        <v>99.480779999999996</v>
      </c>
      <c r="I8710" s="6">
        <v>3</v>
      </c>
      <c r="J8710" s="6">
        <v>16580.13</v>
      </c>
      <c r="K8710" s="5">
        <f t="shared" si="953"/>
        <v>298.44234</v>
      </c>
      <c r="L8710" s="7">
        <v>2.56</v>
      </c>
      <c r="M8710" s="7">
        <v>3970</v>
      </c>
      <c r="N8710" s="3">
        <v>45583</v>
      </c>
      <c r="O8710" s="4" t="str">
        <f t="shared" si="954"/>
        <v>2024-10</v>
      </c>
      <c r="P8710" s="4" t="str">
        <f t="shared" si="955"/>
        <v>10</v>
      </c>
      <c r="Q8710" s="4" t="str">
        <f t="shared" si="956"/>
        <v>October</v>
      </c>
      <c r="R8710" s="30" t="str">
        <f t="shared" si="957"/>
        <v>18</v>
      </c>
      <c r="W8710" t="str">
        <f t="shared" si="958"/>
        <v>ok</v>
      </c>
    </row>
    <row r="8711" spans="1:23" x14ac:dyDescent="0.3">
      <c r="A8711" t="s">
        <v>8753</v>
      </c>
      <c r="B8711" t="s">
        <v>11</v>
      </c>
      <c r="C8711" t="s">
        <v>12</v>
      </c>
      <c r="D8711" t="s">
        <v>13</v>
      </c>
      <c r="E8711" t="s">
        <v>14</v>
      </c>
      <c r="F8711" t="s">
        <v>26</v>
      </c>
      <c r="G8711" s="5">
        <v>14199.89</v>
      </c>
      <c r="H8711" s="5">
        <f t="shared" si="952"/>
        <v>255.59801999999996</v>
      </c>
      <c r="I8711" s="6">
        <v>3</v>
      </c>
      <c r="J8711" s="6">
        <v>42599.67</v>
      </c>
      <c r="K8711" s="5">
        <f t="shared" si="953"/>
        <v>766.79405999999994</v>
      </c>
      <c r="L8711" s="7">
        <v>4.01</v>
      </c>
      <c r="M8711" s="7">
        <v>1594</v>
      </c>
      <c r="N8711" s="3">
        <v>45354</v>
      </c>
      <c r="O8711" s="4" t="str">
        <f t="shared" si="954"/>
        <v>2024-03</v>
      </c>
      <c r="P8711" s="4" t="str">
        <f t="shared" si="955"/>
        <v>03</v>
      </c>
      <c r="Q8711" s="4" t="str">
        <f t="shared" si="956"/>
        <v>March</v>
      </c>
      <c r="R8711" s="30" t="str">
        <f t="shared" si="957"/>
        <v>03</v>
      </c>
      <c r="W8711" t="str">
        <f t="shared" si="958"/>
        <v>ok</v>
      </c>
    </row>
    <row r="8712" spans="1:23" x14ac:dyDescent="0.3">
      <c r="A8712" t="s">
        <v>8754</v>
      </c>
      <c r="B8712" t="s">
        <v>36</v>
      </c>
      <c r="C8712" t="s">
        <v>18</v>
      </c>
      <c r="D8712" t="s">
        <v>37</v>
      </c>
      <c r="E8712" t="s">
        <v>14</v>
      </c>
      <c r="F8712" t="s">
        <v>26</v>
      </c>
      <c r="G8712" s="5">
        <v>14041.71</v>
      </c>
      <c r="H8712" s="5">
        <f t="shared" si="952"/>
        <v>252.75077999999996</v>
      </c>
      <c r="I8712" s="6">
        <v>4</v>
      </c>
      <c r="J8712" s="6">
        <v>56166.84</v>
      </c>
      <c r="K8712" s="5">
        <f t="shared" si="953"/>
        <v>1011.0031199999999</v>
      </c>
      <c r="L8712" s="7">
        <v>1.81</v>
      </c>
      <c r="M8712" s="7">
        <v>3136</v>
      </c>
      <c r="N8712" s="3">
        <v>45526</v>
      </c>
      <c r="O8712" s="4" t="str">
        <f t="shared" si="954"/>
        <v>2024-08</v>
      </c>
      <c r="P8712" s="4" t="str">
        <f t="shared" si="955"/>
        <v>08</v>
      </c>
      <c r="Q8712" s="4" t="str">
        <f t="shared" si="956"/>
        <v>August</v>
      </c>
      <c r="R8712" s="30" t="str">
        <f t="shared" si="957"/>
        <v>22</v>
      </c>
      <c r="W8712" t="str">
        <f t="shared" si="958"/>
        <v>ok</v>
      </c>
    </row>
    <row r="8713" spans="1:23" x14ac:dyDescent="0.3">
      <c r="A8713" t="s">
        <v>8755</v>
      </c>
      <c r="B8713" t="s">
        <v>33</v>
      </c>
      <c r="C8713" t="s">
        <v>12</v>
      </c>
      <c r="D8713" t="s">
        <v>34</v>
      </c>
      <c r="E8713" t="s">
        <v>14</v>
      </c>
      <c r="F8713" t="s">
        <v>21</v>
      </c>
      <c r="G8713" s="5">
        <v>6001.97</v>
      </c>
      <c r="H8713" s="5">
        <f t="shared" si="952"/>
        <v>108.03546</v>
      </c>
      <c r="I8713" s="6">
        <v>5</v>
      </c>
      <c r="J8713" s="6">
        <v>30009.85</v>
      </c>
      <c r="K8713" s="5">
        <f t="shared" si="953"/>
        <v>540.17730000000006</v>
      </c>
      <c r="L8713" s="7">
        <v>3.79</v>
      </c>
      <c r="M8713" s="7">
        <v>2697</v>
      </c>
      <c r="N8713" s="3">
        <v>45554</v>
      </c>
      <c r="O8713" s="4" t="str">
        <f t="shared" si="954"/>
        <v>2024-09</v>
      </c>
      <c r="P8713" s="4" t="str">
        <f t="shared" si="955"/>
        <v>09</v>
      </c>
      <c r="Q8713" s="4" t="str">
        <f t="shared" si="956"/>
        <v>September</v>
      </c>
      <c r="R8713" s="30" t="str">
        <f t="shared" si="957"/>
        <v>19</v>
      </c>
      <c r="W8713" t="str">
        <f t="shared" si="958"/>
        <v>ok</v>
      </c>
    </row>
    <row r="8714" spans="1:23" x14ac:dyDescent="0.3">
      <c r="A8714" t="s">
        <v>8756</v>
      </c>
      <c r="B8714" t="s">
        <v>23</v>
      </c>
      <c r="C8714" t="s">
        <v>24</v>
      </c>
      <c r="D8714" t="s">
        <v>25</v>
      </c>
      <c r="E8714" t="s">
        <v>45</v>
      </c>
      <c r="F8714" t="s">
        <v>15</v>
      </c>
      <c r="G8714" s="5">
        <v>8494.39</v>
      </c>
      <c r="H8714" s="5">
        <f t="shared" si="952"/>
        <v>152.89901999999998</v>
      </c>
      <c r="I8714" s="6">
        <v>3</v>
      </c>
      <c r="J8714" s="6">
        <v>25483.17</v>
      </c>
      <c r="K8714" s="5">
        <f t="shared" si="953"/>
        <v>458.69705999999996</v>
      </c>
      <c r="L8714" s="7">
        <v>1.65</v>
      </c>
      <c r="M8714" s="7">
        <v>305</v>
      </c>
      <c r="N8714" s="3">
        <v>45622</v>
      </c>
      <c r="O8714" s="4" t="str">
        <f t="shared" si="954"/>
        <v>2024-11</v>
      </c>
      <c r="P8714" s="4" t="str">
        <f t="shared" si="955"/>
        <v>11</v>
      </c>
      <c r="Q8714" s="4" t="str">
        <f t="shared" si="956"/>
        <v>November</v>
      </c>
      <c r="R8714" s="30" t="str">
        <f t="shared" si="957"/>
        <v>26</v>
      </c>
      <c r="W8714" t="str">
        <f t="shared" si="958"/>
        <v>ok</v>
      </c>
    </row>
    <row r="8715" spans="1:23" x14ac:dyDescent="0.3">
      <c r="A8715" t="s">
        <v>8757</v>
      </c>
      <c r="B8715" t="s">
        <v>28</v>
      </c>
      <c r="C8715" t="s">
        <v>29</v>
      </c>
      <c r="D8715" t="s">
        <v>30</v>
      </c>
      <c r="E8715" t="s">
        <v>20</v>
      </c>
      <c r="F8715" t="s">
        <v>60</v>
      </c>
      <c r="G8715" s="5">
        <v>461.52</v>
      </c>
      <c r="H8715" s="5">
        <f t="shared" si="952"/>
        <v>8.3073599999999992</v>
      </c>
      <c r="I8715" s="6">
        <v>1</v>
      </c>
      <c r="J8715" s="6">
        <v>461.52</v>
      </c>
      <c r="K8715" s="5">
        <f t="shared" si="953"/>
        <v>8.3073599999999992</v>
      </c>
      <c r="L8715" s="7">
        <v>2.2599999999999998</v>
      </c>
      <c r="M8715" s="7">
        <v>1408</v>
      </c>
      <c r="N8715" s="3">
        <v>45519</v>
      </c>
      <c r="O8715" s="4" t="str">
        <f t="shared" si="954"/>
        <v>2024-08</v>
      </c>
      <c r="P8715" s="4" t="str">
        <f t="shared" si="955"/>
        <v>08</v>
      </c>
      <c r="Q8715" s="4" t="str">
        <f t="shared" si="956"/>
        <v>August</v>
      </c>
      <c r="R8715" s="30" t="str">
        <f t="shared" si="957"/>
        <v>15</v>
      </c>
      <c r="W8715" t="str">
        <f t="shared" si="958"/>
        <v>ok</v>
      </c>
    </row>
    <row r="8716" spans="1:23" x14ac:dyDescent="0.3">
      <c r="A8716" t="s">
        <v>8758</v>
      </c>
      <c r="B8716" t="s">
        <v>28</v>
      </c>
      <c r="C8716" t="s">
        <v>29</v>
      </c>
      <c r="D8716" t="s">
        <v>30</v>
      </c>
      <c r="E8716" t="s">
        <v>20</v>
      </c>
      <c r="F8716" t="s">
        <v>26</v>
      </c>
      <c r="G8716" s="5">
        <v>2451.83</v>
      </c>
      <c r="H8716" s="5">
        <f t="shared" si="952"/>
        <v>44.132939999999998</v>
      </c>
      <c r="I8716" s="6">
        <v>5</v>
      </c>
      <c r="J8716" s="6">
        <v>12259.15</v>
      </c>
      <c r="K8716" s="5">
        <f t="shared" si="953"/>
        <v>220.66469999999998</v>
      </c>
      <c r="L8716" s="7">
        <v>3.86</v>
      </c>
      <c r="M8716" s="7">
        <v>4153</v>
      </c>
      <c r="N8716" s="3">
        <v>45575</v>
      </c>
      <c r="O8716" s="4" t="str">
        <f t="shared" si="954"/>
        <v>2024-10</v>
      </c>
      <c r="P8716" s="4" t="str">
        <f t="shared" si="955"/>
        <v>10</v>
      </c>
      <c r="Q8716" s="4" t="str">
        <f t="shared" si="956"/>
        <v>October</v>
      </c>
      <c r="R8716" s="30" t="str">
        <f t="shared" si="957"/>
        <v>10</v>
      </c>
      <c r="W8716" t="str">
        <f t="shared" si="958"/>
        <v>ok</v>
      </c>
    </row>
    <row r="8717" spans="1:23" x14ac:dyDescent="0.3">
      <c r="A8717" t="s">
        <v>8759</v>
      </c>
      <c r="B8717" t="s">
        <v>28</v>
      </c>
      <c r="C8717" t="s">
        <v>29</v>
      </c>
      <c r="D8717" t="s">
        <v>30</v>
      </c>
      <c r="E8717" t="s">
        <v>20</v>
      </c>
      <c r="F8717" t="s">
        <v>38</v>
      </c>
      <c r="G8717" s="5">
        <v>3244.55</v>
      </c>
      <c r="H8717" s="5">
        <f t="shared" si="952"/>
        <v>58.401899999999998</v>
      </c>
      <c r="I8717" s="6">
        <v>4</v>
      </c>
      <c r="J8717" s="6">
        <v>12978.2</v>
      </c>
      <c r="K8717" s="5">
        <f t="shared" si="953"/>
        <v>233.60759999999999</v>
      </c>
      <c r="L8717" s="7">
        <v>1.1399999999999999</v>
      </c>
      <c r="M8717" s="7">
        <v>4912</v>
      </c>
      <c r="N8717" s="3">
        <v>45339</v>
      </c>
      <c r="O8717" s="4" t="str">
        <f t="shared" si="954"/>
        <v>2024-02</v>
      </c>
      <c r="P8717" s="4" t="str">
        <f t="shared" si="955"/>
        <v>02</v>
      </c>
      <c r="Q8717" s="4" t="str">
        <f t="shared" si="956"/>
        <v>February</v>
      </c>
      <c r="R8717" s="30" t="str">
        <f t="shared" si="957"/>
        <v>17</v>
      </c>
      <c r="W8717" t="str">
        <f t="shared" si="958"/>
        <v>ok</v>
      </c>
    </row>
    <row r="8718" spans="1:23" x14ac:dyDescent="0.3">
      <c r="A8718" t="s">
        <v>8760</v>
      </c>
      <c r="B8718" t="s">
        <v>51</v>
      </c>
      <c r="C8718" t="s">
        <v>29</v>
      </c>
      <c r="D8718" t="s">
        <v>52</v>
      </c>
      <c r="E8718" t="s">
        <v>45</v>
      </c>
      <c r="F8718" t="s">
        <v>15</v>
      </c>
      <c r="G8718" s="5">
        <v>18939.27</v>
      </c>
      <c r="H8718" s="5">
        <f t="shared" si="952"/>
        <v>340.90685999999999</v>
      </c>
      <c r="I8718" s="6">
        <v>1</v>
      </c>
      <c r="J8718" s="6">
        <v>18939.27</v>
      </c>
      <c r="K8718" s="5">
        <f t="shared" si="953"/>
        <v>340.90685999999999</v>
      </c>
      <c r="L8718" s="7">
        <v>1.1399999999999999</v>
      </c>
      <c r="M8718" s="7">
        <v>2482</v>
      </c>
      <c r="N8718" s="3">
        <v>45356</v>
      </c>
      <c r="O8718" s="4" t="str">
        <f t="shared" si="954"/>
        <v>2024-03</v>
      </c>
      <c r="P8718" s="4" t="str">
        <f t="shared" si="955"/>
        <v>03</v>
      </c>
      <c r="Q8718" s="4" t="str">
        <f t="shared" si="956"/>
        <v>March</v>
      </c>
      <c r="R8718" s="30" t="str">
        <f t="shared" si="957"/>
        <v>05</v>
      </c>
      <c r="W8718" t="str">
        <f t="shared" si="958"/>
        <v>ok</v>
      </c>
    </row>
    <row r="8719" spans="1:23" x14ac:dyDescent="0.3">
      <c r="A8719" t="s">
        <v>8761</v>
      </c>
      <c r="B8719" t="s">
        <v>33</v>
      </c>
      <c r="C8719" t="s">
        <v>12</v>
      </c>
      <c r="D8719" t="s">
        <v>34</v>
      </c>
      <c r="E8719" t="s">
        <v>14</v>
      </c>
      <c r="F8719" t="s">
        <v>15</v>
      </c>
      <c r="G8719" s="5">
        <v>7554.47</v>
      </c>
      <c r="H8719" s="5">
        <f t="shared" si="952"/>
        <v>135.98045999999999</v>
      </c>
      <c r="I8719" s="6">
        <v>1</v>
      </c>
      <c r="J8719" s="6">
        <v>7554.47</v>
      </c>
      <c r="K8719" s="5">
        <f t="shared" si="953"/>
        <v>135.98045999999999</v>
      </c>
      <c r="L8719" s="7">
        <v>4.74</v>
      </c>
      <c r="M8719" s="7">
        <v>4939</v>
      </c>
      <c r="N8719" s="3">
        <v>45546</v>
      </c>
      <c r="O8719" s="4" t="str">
        <f t="shared" si="954"/>
        <v>2024-09</v>
      </c>
      <c r="P8719" s="4" t="str">
        <f t="shared" si="955"/>
        <v>09</v>
      </c>
      <c r="Q8719" s="4" t="str">
        <f t="shared" si="956"/>
        <v>September</v>
      </c>
      <c r="R8719" s="30" t="str">
        <f t="shared" si="957"/>
        <v>11</v>
      </c>
      <c r="W8719" t="str">
        <f t="shared" si="958"/>
        <v>ok</v>
      </c>
    </row>
    <row r="8720" spans="1:23" x14ac:dyDescent="0.3">
      <c r="A8720" t="s">
        <v>8762</v>
      </c>
      <c r="B8720" t="s">
        <v>63</v>
      </c>
      <c r="C8720" t="s">
        <v>18</v>
      </c>
      <c r="D8720" t="s">
        <v>64</v>
      </c>
      <c r="E8720" t="s">
        <v>14</v>
      </c>
      <c r="F8720" t="s">
        <v>31</v>
      </c>
      <c r="G8720" s="5">
        <v>14913.32</v>
      </c>
      <c r="H8720" s="5">
        <f t="shared" si="952"/>
        <v>268.43975999999998</v>
      </c>
      <c r="I8720" s="6">
        <v>4</v>
      </c>
      <c r="J8720" s="6">
        <v>59653.279999999999</v>
      </c>
      <c r="K8720" s="5">
        <f t="shared" si="953"/>
        <v>1073.7590399999999</v>
      </c>
      <c r="L8720" s="7">
        <v>2.39</v>
      </c>
      <c r="M8720" s="7">
        <v>3369</v>
      </c>
      <c r="N8720" s="3">
        <v>45402</v>
      </c>
      <c r="O8720" s="4" t="str">
        <f t="shared" si="954"/>
        <v>2024-04</v>
      </c>
      <c r="P8720" s="4" t="str">
        <f t="shared" si="955"/>
        <v>04</v>
      </c>
      <c r="Q8720" s="4" t="str">
        <f t="shared" si="956"/>
        <v>April</v>
      </c>
      <c r="R8720" s="30" t="str">
        <f t="shared" si="957"/>
        <v>20</v>
      </c>
      <c r="W8720" t="str">
        <f t="shared" si="958"/>
        <v>ok</v>
      </c>
    </row>
    <row r="8721" spans="1:23" x14ac:dyDescent="0.3">
      <c r="A8721" t="s">
        <v>8763</v>
      </c>
      <c r="B8721" t="s">
        <v>36</v>
      </c>
      <c r="C8721" t="s">
        <v>18</v>
      </c>
      <c r="D8721" t="s">
        <v>37</v>
      </c>
      <c r="E8721" t="s">
        <v>45</v>
      </c>
      <c r="F8721" t="s">
        <v>21</v>
      </c>
      <c r="G8721" s="5">
        <v>10482.9</v>
      </c>
      <c r="H8721" s="5">
        <f t="shared" si="952"/>
        <v>188.69219999999999</v>
      </c>
      <c r="I8721" s="6">
        <v>1</v>
      </c>
      <c r="J8721" s="6">
        <v>10482.9</v>
      </c>
      <c r="K8721" s="5">
        <f t="shared" si="953"/>
        <v>188.69219999999999</v>
      </c>
      <c r="L8721" s="7">
        <v>4.12</v>
      </c>
      <c r="M8721" s="7">
        <v>2357</v>
      </c>
      <c r="N8721" s="3">
        <v>45532</v>
      </c>
      <c r="O8721" s="4" t="str">
        <f t="shared" si="954"/>
        <v>2024-08</v>
      </c>
      <c r="P8721" s="4" t="str">
        <f t="shared" si="955"/>
        <v>08</v>
      </c>
      <c r="Q8721" s="4" t="str">
        <f t="shared" si="956"/>
        <v>August</v>
      </c>
      <c r="R8721" s="30" t="str">
        <f t="shared" si="957"/>
        <v>28</v>
      </c>
      <c r="W8721" t="str">
        <f t="shared" si="958"/>
        <v>ok</v>
      </c>
    </row>
    <row r="8722" spans="1:23" x14ac:dyDescent="0.3">
      <c r="A8722" t="s">
        <v>8764</v>
      </c>
      <c r="B8722" t="s">
        <v>28</v>
      </c>
      <c r="C8722" t="s">
        <v>29</v>
      </c>
      <c r="D8722" t="s">
        <v>30</v>
      </c>
      <c r="E8722" t="s">
        <v>14</v>
      </c>
      <c r="F8722" t="s">
        <v>26</v>
      </c>
      <c r="G8722" s="5">
        <v>17122.7</v>
      </c>
      <c r="H8722" s="5">
        <f t="shared" si="952"/>
        <v>308.20859999999999</v>
      </c>
      <c r="I8722" s="6">
        <v>2</v>
      </c>
      <c r="J8722" s="6">
        <v>34245.4</v>
      </c>
      <c r="K8722" s="5">
        <f t="shared" si="953"/>
        <v>616.41719999999998</v>
      </c>
      <c r="L8722" s="7">
        <v>1.93</v>
      </c>
      <c r="M8722" s="7">
        <v>1029</v>
      </c>
      <c r="N8722" s="3">
        <v>45645</v>
      </c>
      <c r="O8722" s="4" t="str">
        <f t="shared" si="954"/>
        <v>2024-12</v>
      </c>
      <c r="P8722" s="4" t="str">
        <f t="shared" si="955"/>
        <v>12</v>
      </c>
      <c r="Q8722" s="4" t="str">
        <f t="shared" si="956"/>
        <v>December</v>
      </c>
      <c r="R8722" s="30" t="str">
        <f t="shared" si="957"/>
        <v>19</v>
      </c>
      <c r="W8722" t="str">
        <f t="shared" si="958"/>
        <v>ok</v>
      </c>
    </row>
    <row r="8723" spans="1:23" x14ac:dyDescent="0.3">
      <c r="A8723" t="s">
        <v>8765</v>
      </c>
      <c r="B8723" t="s">
        <v>33</v>
      </c>
      <c r="C8723" t="s">
        <v>12</v>
      </c>
      <c r="D8723" t="s">
        <v>34</v>
      </c>
      <c r="E8723" t="s">
        <v>45</v>
      </c>
      <c r="F8723" t="s">
        <v>31</v>
      </c>
      <c r="G8723" s="5">
        <v>7310.2</v>
      </c>
      <c r="H8723" s="5">
        <f t="shared" si="952"/>
        <v>131.58359999999999</v>
      </c>
      <c r="I8723" s="6">
        <v>5</v>
      </c>
      <c r="J8723" s="6">
        <v>36551</v>
      </c>
      <c r="K8723" s="5">
        <f t="shared" si="953"/>
        <v>657.91799999999989</v>
      </c>
      <c r="L8723" s="7">
        <v>4.96</v>
      </c>
      <c r="M8723" s="7">
        <v>4156</v>
      </c>
      <c r="N8723" s="3">
        <v>45585</v>
      </c>
      <c r="O8723" s="4" t="str">
        <f t="shared" si="954"/>
        <v>2024-10</v>
      </c>
      <c r="P8723" s="4" t="str">
        <f t="shared" si="955"/>
        <v>10</v>
      </c>
      <c r="Q8723" s="4" t="str">
        <f t="shared" si="956"/>
        <v>October</v>
      </c>
      <c r="R8723" s="30" t="str">
        <f t="shared" si="957"/>
        <v>20</v>
      </c>
      <c r="W8723" t="str">
        <f t="shared" si="958"/>
        <v>ok</v>
      </c>
    </row>
    <row r="8724" spans="1:23" x14ac:dyDescent="0.3">
      <c r="A8724" t="s">
        <v>8766</v>
      </c>
      <c r="B8724" t="s">
        <v>47</v>
      </c>
      <c r="C8724" t="s">
        <v>12</v>
      </c>
      <c r="D8724" t="s">
        <v>48</v>
      </c>
      <c r="E8724" t="s">
        <v>14</v>
      </c>
      <c r="F8724" t="s">
        <v>38</v>
      </c>
      <c r="G8724" s="5">
        <v>16306.9</v>
      </c>
      <c r="H8724" s="5">
        <f t="shared" si="952"/>
        <v>293.52419999999995</v>
      </c>
      <c r="I8724" s="6">
        <v>3</v>
      </c>
      <c r="J8724" s="6">
        <v>48920.7</v>
      </c>
      <c r="K8724" s="5">
        <f t="shared" si="953"/>
        <v>880.57259999999985</v>
      </c>
      <c r="L8724" s="7">
        <v>2.0499999999999998</v>
      </c>
      <c r="M8724" s="7">
        <v>2716</v>
      </c>
      <c r="N8724" s="3">
        <v>45346</v>
      </c>
      <c r="O8724" s="4" t="str">
        <f t="shared" si="954"/>
        <v>2024-02</v>
      </c>
      <c r="P8724" s="4" t="str">
        <f t="shared" si="955"/>
        <v>02</v>
      </c>
      <c r="Q8724" s="4" t="str">
        <f t="shared" si="956"/>
        <v>February</v>
      </c>
      <c r="R8724" s="30" t="str">
        <f t="shared" si="957"/>
        <v>24</v>
      </c>
      <c r="W8724" t="str">
        <f t="shared" si="958"/>
        <v>ok</v>
      </c>
    </row>
    <row r="8725" spans="1:23" x14ac:dyDescent="0.3">
      <c r="A8725" t="s">
        <v>8767</v>
      </c>
      <c r="B8725" t="s">
        <v>33</v>
      </c>
      <c r="C8725" t="s">
        <v>12</v>
      </c>
      <c r="D8725" t="s">
        <v>34</v>
      </c>
      <c r="E8725" t="s">
        <v>45</v>
      </c>
      <c r="F8725" t="s">
        <v>38</v>
      </c>
      <c r="G8725" s="5">
        <v>17301.810000000001</v>
      </c>
      <c r="H8725" s="5">
        <f t="shared" si="952"/>
        <v>311.43257999999997</v>
      </c>
      <c r="I8725" s="6">
        <v>2</v>
      </c>
      <c r="J8725" s="6">
        <v>34603.620000000003</v>
      </c>
      <c r="K8725" s="5">
        <f t="shared" si="953"/>
        <v>622.86515999999995</v>
      </c>
      <c r="L8725" s="7">
        <v>4.12</v>
      </c>
      <c r="M8725" s="7">
        <v>1530</v>
      </c>
      <c r="N8725" s="3">
        <v>45402</v>
      </c>
      <c r="O8725" s="4" t="str">
        <f t="shared" si="954"/>
        <v>2024-04</v>
      </c>
      <c r="P8725" s="4" t="str">
        <f t="shared" si="955"/>
        <v>04</v>
      </c>
      <c r="Q8725" s="4" t="str">
        <f t="shared" si="956"/>
        <v>April</v>
      </c>
      <c r="R8725" s="30" t="str">
        <f t="shared" si="957"/>
        <v>20</v>
      </c>
      <c r="W8725" t="str">
        <f t="shared" si="958"/>
        <v>ok</v>
      </c>
    </row>
    <row r="8726" spans="1:23" x14ac:dyDescent="0.3">
      <c r="A8726" t="s">
        <v>8768</v>
      </c>
      <c r="B8726" t="s">
        <v>63</v>
      </c>
      <c r="C8726" t="s">
        <v>18</v>
      </c>
      <c r="D8726" t="s">
        <v>64</v>
      </c>
      <c r="E8726" t="s">
        <v>14</v>
      </c>
      <c r="F8726" t="s">
        <v>60</v>
      </c>
      <c r="G8726" s="5">
        <v>10844.73</v>
      </c>
      <c r="H8726" s="5">
        <f t="shared" si="952"/>
        <v>195.20513999999997</v>
      </c>
      <c r="I8726" s="6">
        <v>3</v>
      </c>
      <c r="J8726" s="6">
        <v>32534.19</v>
      </c>
      <c r="K8726" s="5">
        <f t="shared" si="953"/>
        <v>585.61541999999986</v>
      </c>
      <c r="L8726" s="7">
        <v>2.86</v>
      </c>
      <c r="M8726" s="7">
        <v>4434</v>
      </c>
      <c r="N8726" s="3">
        <v>45461</v>
      </c>
      <c r="O8726" s="4" t="str">
        <f t="shared" si="954"/>
        <v>2024-06</v>
      </c>
      <c r="P8726" s="4" t="str">
        <f t="shared" si="955"/>
        <v>06</v>
      </c>
      <c r="Q8726" s="4" t="str">
        <f t="shared" si="956"/>
        <v>June</v>
      </c>
      <c r="R8726" s="30" t="str">
        <f t="shared" si="957"/>
        <v>18</v>
      </c>
      <c r="W8726" t="str">
        <f t="shared" si="958"/>
        <v>ok</v>
      </c>
    </row>
    <row r="8727" spans="1:23" x14ac:dyDescent="0.3">
      <c r="A8727" t="s">
        <v>8769</v>
      </c>
      <c r="B8727" t="s">
        <v>17</v>
      </c>
      <c r="C8727" t="s">
        <v>18</v>
      </c>
      <c r="D8727" t="s">
        <v>19</v>
      </c>
      <c r="E8727" t="s">
        <v>14</v>
      </c>
      <c r="F8727" t="s">
        <v>15</v>
      </c>
      <c r="G8727" s="5">
        <v>10040.290000000001</v>
      </c>
      <c r="H8727" s="5">
        <f t="shared" si="952"/>
        <v>180.72522000000001</v>
      </c>
      <c r="I8727" s="6">
        <v>5</v>
      </c>
      <c r="J8727" s="6">
        <v>50201.45</v>
      </c>
      <c r="K8727" s="5">
        <f t="shared" si="953"/>
        <v>903.62610000000006</v>
      </c>
      <c r="L8727" s="7">
        <v>4.7</v>
      </c>
      <c r="M8727" s="7">
        <v>3488</v>
      </c>
      <c r="N8727" s="3">
        <v>45476</v>
      </c>
      <c r="O8727" s="4" t="str">
        <f t="shared" si="954"/>
        <v>2024-07</v>
      </c>
      <c r="P8727" s="4" t="str">
        <f t="shared" si="955"/>
        <v>07</v>
      </c>
      <c r="Q8727" s="4" t="str">
        <f t="shared" si="956"/>
        <v>July</v>
      </c>
      <c r="R8727" s="30" t="str">
        <f t="shared" si="957"/>
        <v>03</v>
      </c>
      <c r="W8727" t="str">
        <f t="shared" si="958"/>
        <v>ok</v>
      </c>
    </row>
    <row r="8728" spans="1:23" x14ac:dyDescent="0.3">
      <c r="A8728" t="s">
        <v>8770</v>
      </c>
      <c r="B8728" t="s">
        <v>47</v>
      </c>
      <c r="C8728" t="s">
        <v>12</v>
      </c>
      <c r="D8728" t="s">
        <v>48</v>
      </c>
      <c r="E8728" t="s">
        <v>14</v>
      </c>
      <c r="F8728" t="s">
        <v>38</v>
      </c>
      <c r="G8728" s="5">
        <v>16687.21</v>
      </c>
      <c r="H8728" s="5">
        <f t="shared" si="952"/>
        <v>300.36977999999993</v>
      </c>
      <c r="I8728" s="6">
        <v>5</v>
      </c>
      <c r="J8728" s="6">
        <v>83436.05</v>
      </c>
      <c r="K8728" s="5">
        <f t="shared" si="953"/>
        <v>1501.8488999999997</v>
      </c>
      <c r="L8728" s="7">
        <v>2.5499999999999998</v>
      </c>
      <c r="M8728" s="7">
        <v>948</v>
      </c>
      <c r="N8728" s="3">
        <v>45550</v>
      </c>
      <c r="O8728" s="4" t="str">
        <f t="shared" si="954"/>
        <v>2024-09</v>
      </c>
      <c r="P8728" s="4" t="str">
        <f t="shared" si="955"/>
        <v>09</v>
      </c>
      <c r="Q8728" s="4" t="str">
        <f t="shared" si="956"/>
        <v>September</v>
      </c>
      <c r="R8728" s="30" t="str">
        <f t="shared" si="957"/>
        <v>15</v>
      </c>
      <c r="W8728" t="str">
        <f t="shared" si="958"/>
        <v>ok</v>
      </c>
    </row>
    <row r="8729" spans="1:23" x14ac:dyDescent="0.3">
      <c r="A8729" t="s">
        <v>8771</v>
      </c>
      <c r="B8729" t="s">
        <v>23</v>
      </c>
      <c r="C8729" t="s">
        <v>24</v>
      </c>
      <c r="D8729" t="s">
        <v>25</v>
      </c>
      <c r="E8729" t="s">
        <v>45</v>
      </c>
      <c r="F8729" t="s">
        <v>38</v>
      </c>
      <c r="G8729" s="5">
        <v>1061.32</v>
      </c>
      <c r="H8729" s="5">
        <f t="shared" si="952"/>
        <v>19.103759999999998</v>
      </c>
      <c r="I8729" s="6">
        <v>5</v>
      </c>
      <c r="J8729" s="6">
        <v>5306.6</v>
      </c>
      <c r="K8729" s="5">
        <f t="shared" si="953"/>
        <v>95.518799999999985</v>
      </c>
      <c r="L8729" s="7">
        <v>1.47</v>
      </c>
      <c r="M8729" s="7">
        <v>3912</v>
      </c>
      <c r="N8729" s="3">
        <v>45405</v>
      </c>
      <c r="O8729" s="4" t="str">
        <f t="shared" si="954"/>
        <v>2024-04</v>
      </c>
      <c r="P8729" s="4" t="str">
        <f t="shared" si="955"/>
        <v>04</v>
      </c>
      <c r="Q8729" s="4" t="str">
        <f t="shared" si="956"/>
        <v>April</v>
      </c>
      <c r="R8729" s="30" t="str">
        <f t="shared" si="957"/>
        <v>23</v>
      </c>
      <c r="W8729" t="str">
        <f t="shared" si="958"/>
        <v>ok</v>
      </c>
    </row>
    <row r="8730" spans="1:23" x14ac:dyDescent="0.3">
      <c r="A8730" t="s">
        <v>8772</v>
      </c>
      <c r="B8730" t="s">
        <v>63</v>
      </c>
      <c r="C8730" t="s">
        <v>18</v>
      </c>
      <c r="D8730" t="s">
        <v>64</v>
      </c>
      <c r="E8730" t="s">
        <v>20</v>
      </c>
      <c r="F8730" t="s">
        <v>26</v>
      </c>
      <c r="G8730" s="5">
        <v>19390.79</v>
      </c>
      <c r="H8730" s="5">
        <f t="shared" si="952"/>
        <v>349.03422</v>
      </c>
      <c r="I8730" s="6">
        <v>5</v>
      </c>
      <c r="J8730" s="6">
        <v>96953.95</v>
      </c>
      <c r="K8730" s="5">
        <f t="shared" si="953"/>
        <v>1745.1711</v>
      </c>
      <c r="L8730" s="7">
        <v>3.99</v>
      </c>
      <c r="M8730" s="7">
        <v>3824</v>
      </c>
      <c r="N8730" s="3">
        <v>45361</v>
      </c>
      <c r="O8730" s="4" t="str">
        <f t="shared" si="954"/>
        <v>2024-03</v>
      </c>
      <c r="P8730" s="4" t="str">
        <f t="shared" si="955"/>
        <v>03</v>
      </c>
      <c r="Q8730" s="4" t="str">
        <f t="shared" si="956"/>
        <v>March</v>
      </c>
      <c r="R8730" s="30" t="str">
        <f t="shared" si="957"/>
        <v>10</v>
      </c>
      <c r="W8730" t="str">
        <f t="shared" si="958"/>
        <v>ok</v>
      </c>
    </row>
    <row r="8731" spans="1:23" x14ac:dyDescent="0.3">
      <c r="A8731" t="s">
        <v>8773</v>
      </c>
      <c r="B8731" t="s">
        <v>11</v>
      </c>
      <c r="C8731" t="s">
        <v>12</v>
      </c>
      <c r="D8731" t="s">
        <v>13</v>
      </c>
      <c r="E8731" t="s">
        <v>45</v>
      </c>
      <c r="F8731" t="s">
        <v>31</v>
      </c>
      <c r="G8731" s="5">
        <v>6934.41</v>
      </c>
      <c r="H8731" s="5">
        <f t="shared" si="952"/>
        <v>124.81937999999998</v>
      </c>
      <c r="I8731" s="6">
        <v>4</v>
      </c>
      <c r="J8731" s="6">
        <v>27737.64</v>
      </c>
      <c r="K8731" s="5">
        <f t="shared" si="953"/>
        <v>499.27751999999992</v>
      </c>
      <c r="L8731" s="7">
        <v>3.29</v>
      </c>
      <c r="M8731" s="7">
        <v>1927</v>
      </c>
      <c r="N8731" s="3">
        <v>45323</v>
      </c>
      <c r="O8731" s="4" t="str">
        <f t="shared" si="954"/>
        <v>2024-02</v>
      </c>
      <c r="P8731" s="4" t="str">
        <f t="shared" si="955"/>
        <v>02</v>
      </c>
      <c r="Q8731" s="4" t="str">
        <f t="shared" si="956"/>
        <v>February</v>
      </c>
      <c r="R8731" s="30" t="str">
        <f t="shared" si="957"/>
        <v>01</v>
      </c>
      <c r="W8731" t="str">
        <f t="shared" si="958"/>
        <v>ok</v>
      </c>
    </row>
    <row r="8732" spans="1:23" x14ac:dyDescent="0.3">
      <c r="A8732" t="s">
        <v>8774</v>
      </c>
      <c r="B8732" t="s">
        <v>51</v>
      </c>
      <c r="C8732" t="s">
        <v>29</v>
      </c>
      <c r="D8732" t="s">
        <v>52</v>
      </c>
      <c r="E8732" t="s">
        <v>45</v>
      </c>
      <c r="F8732" t="s">
        <v>15</v>
      </c>
      <c r="G8732" s="5">
        <v>11793.95</v>
      </c>
      <c r="H8732" s="5">
        <f t="shared" si="952"/>
        <v>212.2911</v>
      </c>
      <c r="I8732" s="6">
        <v>2</v>
      </c>
      <c r="J8732" s="6">
        <v>23587.9</v>
      </c>
      <c r="K8732" s="5">
        <f t="shared" si="953"/>
        <v>424.5822</v>
      </c>
      <c r="L8732" s="7">
        <v>3.83</v>
      </c>
      <c r="M8732" s="7">
        <v>4814</v>
      </c>
      <c r="N8732" s="3">
        <v>45555</v>
      </c>
      <c r="O8732" s="4" t="str">
        <f t="shared" si="954"/>
        <v>2024-09</v>
      </c>
      <c r="P8732" s="4" t="str">
        <f t="shared" si="955"/>
        <v>09</v>
      </c>
      <c r="Q8732" s="4" t="str">
        <f t="shared" si="956"/>
        <v>September</v>
      </c>
      <c r="R8732" s="30" t="str">
        <f t="shared" si="957"/>
        <v>20</v>
      </c>
      <c r="W8732" t="str">
        <f t="shared" si="958"/>
        <v>ok</v>
      </c>
    </row>
    <row r="8733" spans="1:23" x14ac:dyDescent="0.3">
      <c r="A8733" t="s">
        <v>8775</v>
      </c>
      <c r="B8733" t="s">
        <v>28</v>
      </c>
      <c r="C8733" t="s">
        <v>29</v>
      </c>
      <c r="D8733" t="s">
        <v>30</v>
      </c>
      <c r="E8733" t="s">
        <v>20</v>
      </c>
      <c r="F8733" t="s">
        <v>21</v>
      </c>
      <c r="G8733" s="5">
        <v>12163.44</v>
      </c>
      <c r="H8733" s="5">
        <f t="shared" si="952"/>
        <v>218.94191999999998</v>
      </c>
      <c r="I8733" s="6">
        <v>3</v>
      </c>
      <c r="J8733" s="6">
        <v>36490.32</v>
      </c>
      <c r="K8733" s="5">
        <f t="shared" si="953"/>
        <v>656.82575999999995</v>
      </c>
      <c r="L8733" s="7">
        <v>2.5299999999999998</v>
      </c>
      <c r="M8733" s="7">
        <v>1952</v>
      </c>
      <c r="N8733" s="3">
        <v>45467</v>
      </c>
      <c r="O8733" s="4" t="str">
        <f t="shared" si="954"/>
        <v>2024-06</v>
      </c>
      <c r="P8733" s="4" t="str">
        <f t="shared" si="955"/>
        <v>06</v>
      </c>
      <c r="Q8733" s="4" t="str">
        <f t="shared" si="956"/>
        <v>June</v>
      </c>
      <c r="R8733" s="30" t="str">
        <f t="shared" si="957"/>
        <v>24</v>
      </c>
      <c r="W8733" t="str">
        <f t="shared" si="958"/>
        <v>ok</v>
      </c>
    </row>
    <row r="8734" spans="1:23" x14ac:dyDescent="0.3">
      <c r="A8734" t="s">
        <v>8776</v>
      </c>
      <c r="B8734" t="s">
        <v>41</v>
      </c>
      <c r="C8734" t="s">
        <v>42</v>
      </c>
      <c r="D8734" t="s">
        <v>43</v>
      </c>
      <c r="E8734" t="s">
        <v>45</v>
      </c>
      <c r="F8734" t="s">
        <v>60</v>
      </c>
      <c r="G8734" s="5">
        <v>6343.47</v>
      </c>
      <c r="H8734" s="5">
        <f t="shared" si="952"/>
        <v>114.18245999999999</v>
      </c>
      <c r="I8734" s="6">
        <v>5</v>
      </c>
      <c r="J8734" s="6">
        <v>31717.35</v>
      </c>
      <c r="K8734" s="5">
        <f t="shared" si="953"/>
        <v>570.91229999999996</v>
      </c>
      <c r="L8734" s="7">
        <v>3.8</v>
      </c>
      <c r="M8734" s="7">
        <v>569</v>
      </c>
      <c r="N8734" s="3">
        <v>45484</v>
      </c>
      <c r="O8734" s="4" t="str">
        <f t="shared" si="954"/>
        <v>2024-07</v>
      </c>
      <c r="P8734" s="4" t="str">
        <f t="shared" si="955"/>
        <v>07</v>
      </c>
      <c r="Q8734" s="4" t="str">
        <f t="shared" si="956"/>
        <v>July</v>
      </c>
      <c r="R8734" s="30" t="str">
        <f t="shared" si="957"/>
        <v>11</v>
      </c>
      <c r="W8734" t="str">
        <f t="shared" si="958"/>
        <v>ok</v>
      </c>
    </row>
    <row r="8735" spans="1:23" x14ac:dyDescent="0.3">
      <c r="A8735" t="s">
        <v>8777</v>
      </c>
      <c r="B8735" t="s">
        <v>11</v>
      </c>
      <c r="C8735" t="s">
        <v>12</v>
      </c>
      <c r="D8735" t="s">
        <v>13</v>
      </c>
      <c r="E8735" t="s">
        <v>20</v>
      </c>
      <c r="F8735" t="s">
        <v>26</v>
      </c>
      <c r="G8735" s="5">
        <v>16685.62</v>
      </c>
      <c r="H8735" s="5">
        <f t="shared" si="952"/>
        <v>300.34115999999995</v>
      </c>
      <c r="I8735" s="6">
        <v>1</v>
      </c>
      <c r="J8735" s="6">
        <v>16685.62</v>
      </c>
      <c r="K8735" s="5">
        <f t="shared" si="953"/>
        <v>300.34115999999995</v>
      </c>
      <c r="L8735" s="7">
        <v>3.1</v>
      </c>
      <c r="M8735" s="7">
        <v>2317</v>
      </c>
      <c r="N8735" s="3">
        <v>45589</v>
      </c>
      <c r="O8735" s="4" t="str">
        <f t="shared" si="954"/>
        <v>2024-10</v>
      </c>
      <c r="P8735" s="4" t="str">
        <f t="shared" si="955"/>
        <v>10</v>
      </c>
      <c r="Q8735" s="4" t="str">
        <f t="shared" si="956"/>
        <v>October</v>
      </c>
      <c r="R8735" s="30" t="str">
        <f t="shared" si="957"/>
        <v>24</v>
      </c>
      <c r="W8735" t="str">
        <f t="shared" si="958"/>
        <v>ok</v>
      </c>
    </row>
    <row r="8736" spans="1:23" x14ac:dyDescent="0.3">
      <c r="A8736" t="s">
        <v>8778</v>
      </c>
      <c r="B8736" t="s">
        <v>47</v>
      </c>
      <c r="C8736" t="s">
        <v>12</v>
      </c>
      <c r="D8736" t="s">
        <v>48</v>
      </c>
      <c r="E8736" t="s">
        <v>14</v>
      </c>
      <c r="F8736" t="s">
        <v>21</v>
      </c>
      <c r="G8736" s="5">
        <v>3586.27</v>
      </c>
      <c r="H8736" s="5">
        <f t="shared" si="952"/>
        <v>64.552859999999995</v>
      </c>
      <c r="I8736" s="6">
        <v>1</v>
      </c>
      <c r="J8736" s="6">
        <v>3586.27</v>
      </c>
      <c r="K8736" s="5">
        <f t="shared" si="953"/>
        <v>64.552859999999995</v>
      </c>
      <c r="L8736" s="7">
        <v>2.0299999999999998</v>
      </c>
      <c r="M8736" s="7">
        <v>4085</v>
      </c>
      <c r="N8736" s="3">
        <v>45334</v>
      </c>
      <c r="O8736" s="4" t="str">
        <f t="shared" si="954"/>
        <v>2024-02</v>
      </c>
      <c r="P8736" s="4" t="str">
        <f t="shared" si="955"/>
        <v>02</v>
      </c>
      <c r="Q8736" s="4" t="str">
        <f t="shared" si="956"/>
        <v>February</v>
      </c>
      <c r="R8736" s="30" t="str">
        <f t="shared" si="957"/>
        <v>12</v>
      </c>
      <c r="W8736" t="str">
        <f t="shared" si="958"/>
        <v>ok</v>
      </c>
    </row>
    <row r="8737" spans="1:23" x14ac:dyDescent="0.3">
      <c r="A8737" t="s">
        <v>8779</v>
      </c>
      <c r="B8737" t="s">
        <v>63</v>
      </c>
      <c r="C8737" t="s">
        <v>18</v>
      </c>
      <c r="D8737" t="s">
        <v>64</v>
      </c>
      <c r="E8737" t="s">
        <v>14</v>
      </c>
      <c r="F8737" t="s">
        <v>60</v>
      </c>
      <c r="G8737" s="5">
        <v>18837.009999999998</v>
      </c>
      <c r="H8737" s="5">
        <f t="shared" si="952"/>
        <v>339.06617999999992</v>
      </c>
      <c r="I8737" s="6">
        <v>1</v>
      </c>
      <c r="J8737" s="6">
        <v>18837.009999999998</v>
      </c>
      <c r="K8737" s="5">
        <f t="shared" si="953"/>
        <v>339.06617999999992</v>
      </c>
      <c r="L8737" s="7">
        <v>1.71</v>
      </c>
      <c r="M8737" s="7">
        <v>1010</v>
      </c>
      <c r="N8737" s="3">
        <v>45598</v>
      </c>
      <c r="O8737" s="4" t="str">
        <f t="shared" si="954"/>
        <v>2024-11</v>
      </c>
      <c r="P8737" s="4" t="str">
        <f t="shared" si="955"/>
        <v>11</v>
      </c>
      <c r="Q8737" s="4" t="str">
        <f t="shared" si="956"/>
        <v>November</v>
      </c>
      <c r="R8737" s="30" t="str">
        <f t="shared" si="957"/>
        <v>02</v>
      </c>
      <c r="W8737" t="str">
        <f t="shared" si="958"/>
        <v>ok</v>
      </c>
    </row>
    <row r="8738" spans="1:23" x14ac:dyDescent="0.3">
      <c r="A8738" t="s">
        <v>8780</v>
      </c>
      <c r="B8738" t="s">
        <v>33</v>
      </c>
      <c r="C8738" t="s">
        <v>12</v>
      </c>
      <c r="D8738" t="s">
        <v>34</v>
      </c>
      <c r="E8738" t="s">
        <v>20</v>
      </c>
      <c r="F8738" t="s">
        <v>26</v>
      </c>
      <c r="G8738" s="5">
        <v>2442.59</v>
      </c>
      <c r="H8738" s="5">
        <f t="shared" si="952"/>
        <v>43.966619999999999</v>
      </c>
      <c r="I8738" s="6">
        <v>1</v>
      </c>
      <c r="J8738" s="6">
        <v>2442.59</v>
      </c>
      <c r="K8738" s="5">
        <f t="shared" si="953"/>
        <v>43.966619999999999</v>
      </c>
      <c r="L8738" s="7">
        <v>1.79</v>
      </c>
      <c r="M8738" s="7">
        <v>1429</v>
      </c>
      <c r="N8738" s="3">
        <v>45482</v>
      </c>
      <c r="O8738" s="4" t="str">
        <f t="shared" si="954"/>
        <v>2024-07</v>
      </c>
      <c r="P8738" s="4" t="str">
        <f t="shared" si="955"/>
        <v>07</v>
      </c>
      <c r="Q8738" s="4" t="str">
        <f t="shared" si="956"/>
        <v>July</v>
      </c>
      <c r="R8738" s="30" t="str">
        <f t="shared" si="957"/>
        <v>09</v>
      </c>
      <c r="W8738" t="str">
        <f t="shared" si="958"/>
        <v>ok</v>
      </c>
    </row>
    <row r="8739" spans="1:23" x14ac:dyDescent="0.3">
      <c r="A8739" t="s">
        <v>8781</v>
      </c>
      <c r="B8739" t="s">
        <v>11</v>
      </c>
      <c r="C8739" t="s">
        <v>12</v>
      </c>
      <c r="D8739" t="s">
        <v>13</v>
      </c>
      <c r="E8739" t="s">
        <v>14</v>
      </c>
      <c r="F8739" t="s">
        <v>38</v>
      </c>
      <c r="G8739" s="5">
        <v>4839.8999999999996</v>
      </c>
      <c r="H8739" s="5">
        <f t="shared" si="952"/>
        <v>87.118199999999987</v>
      </c>
      <c r="I8739" s="6">
        <v>5</v>
      </c>
      <c r="J8739" s="6">
        <v>24199.5</v>
      </c>
      <c r="K8739" s="5">
        <f t="shared" si="953"/>
        <v>435.59099999999995</v>
      </c>
      <c r="L8739" s="7">
        <v>2.13</v>
      </c>
      <c r="M8739" s="7">
        <v>3081</v>
      </c>
      <c r="N8739" s="3">
        <v>45538</v>
      </c>
      <c r="O8739" s="4" t="str">
        <f t="shared" si="954"/>
        <v>2024-09</v>
      </c>
      <c r="P8739" s="4" t="str">
        <f t="shared" si="955"/>
        <v>09</v>
      </c>
      <c r="Q8739" s="4" t="str">
        <f t="shared" si="956"/>
        <v>September</v>
      </c>
      <c r="R8739" s="30" t="str">
        <f t="shared" si="957"/>
        <v>03</v>
      </c>
      <c r="W8739" t="str">
        <f t="shared" si="958"/>
        <v>ok</v>
      </c>
    </row>
    <row r="8740" spans="1:23" x14ac:dyDescent="0.3">
      <c r="A8740" t="s">
        <v>8782</v>
      </c>
      <c r="B8740" t="s">
        <v>23</v>
      </c>
      <c r="C8740" t="s">
        <v>24</v>
      </c>
      <c r="D8740" t="s">
        <v>25</v>
      </c>
      <c r="E8740" t="s">
        <v>14</v>
      </c>
      <c r="F8740" t="s">
        <v>31</v>
      </c>
      <c r="G8740" s="5">
        <v>5024.8100000000004</v>
      </c>
      <c r="H8740" s="5">
        <f t="shared" si="952"/>
        <v>90.446579999999997</v>
      </c>
      <c r="I8740" s="6">
        <v>3</v>
      </c>
      <c r="J8740" s="6">
        <v>15074.43</v>
      </c>
      <c r="K8740" s="5">
        <f t="shared" si="953"/>
        <v>271.33974000000001</v>
      </c>
      <c r="L8740" s="7">
        <v>4.16</v>
      </c>
      <c r="M8740" s="7">
        <v>1713</v>
      </c>
      <c r="N8740" s="3">
        <v>45336</v>
      </c>
      <c r="O8740" s="4" t="str">
        <f t="shared" si="954"/>
        <v>2024-02</v>
      </c>
      <c r="P8740" s="4" t="str">
        <f t="shared" si="955"/>
        <v>02</v>
      </c>
      <c r="Q8740" s="4" t="str">
        <f t="shared" si="956"/>
        <v>February</v>
      </c>
      <c r="R8740" s="30" t="str">
        <f t="shared" si="957"/>
        <v>14</v>
      </c>
      <c r="W8740" t="str">
        <f t="shared" si="958"/>
        <v>ok</v>
      </c>
    </row>
    <row r="8741" spans="1:23" x14ac:dyDescent="0.3">
      <c r="A8741" t="s">
        <v>8783</v>
      </c>
      <c r="B8741" t="s">
        <v>11</v>
      </c>
      <c r="C8741" t="s">
        <v>12</v>
      </c>
      <c r="D8741" t="s">
        <v>13</v>
      </c>
      <c r="E8741" t="s">
        <v>14</v>
      </c>
      <c r="F8741" t="s">
        <v>60</v>
      </c>
      <c r="G8741" s="5">
        <v>14063.2</v>
      </c>
      <c r="H8741" s="5">
        <f t="shared" si="952"/>
        <v>253.13759999999999</v>
      </c>
      <c r="I8741" s="6">
        <v>5</v>
      </c>
      <c r="J8741" s="6">
        <v>70316</v>
      </c>
      <c r="K8741" s="5">
        <f t="shared" si="953"/>
        <v>1265.6879999999999</v>
      </c>
      <c r="L8741" s="7">
        <v>1.59</v>
      </c>
      <c r="M8741" s="7">
        <v>2349</v>
      </c>
      <c r="N8741" s="3">
        <v>45604</v>
      </c>
      <c r="O8741" s="4" t="str">
        <f t="shared" si="954"/>
        <v>2024-11</v>
      </c>
      <c r="P8741" s="4" t="str">
        <f t="shared" si="955"/>
        <v>11</v>
      </c>
      <c r="Q8741" s="4" t="str">
        <f t="shared" si="956"/>
        <v>November</v>
      </c>
      <c r="R8741" s="30" t="str">
        <f t="shared" si="957"/>
        <v>08</v>
      </c>
      <c r="W8741" t="str">
        <f t="shared" si="958"/>
        <v>ok</v>
      </c>
    </row>
    <row r="8742" spans="1:23" x14ac:dyDescent="0.3">
      <c r="A8742" t="s">
        <v>8784</v>
      </c>
      <c r="B8742" t="s">
        <v>23</v>
      </c>
      <c r="C8742" t="s">
        <v>24</v>
      </c>
      <c r="D8742" t="s">
        <v>25</v>
      </c>
      <c r="E8742" t="s">
        <v>14</v>
      </c>
      <c r="F8742" t="s">
        <v>38</v>
      </c>
      <c r="G8742" s="5">
        <v>1178.82</v>
      </c>
      <c r="H8742" s="5">
        <f t="shared" si="952"/>
        <v>21.218759999999996</v>
      </c>
      <c r="I8742" s="6">
        <v>3</v>
      </c>
      <c r="J8742" s="6">
        <v>3536.46</v>
      </c>
      <c r="K8742" s="5">
        <f t="shared" si="953"/>
        <v>63.656279999999988</v>
      </c>
      <c r="L8742" s="7">
        <v>4.45</v>
      </c>
      <c r="M8742" s="7">
        <v>2708</v>
      </c>
      <c r="N8742" s="3">
        <v>45494</v>
      </c>
      <c r="O8742" s="4" t="str">
        <f t="shared" si="954"/>
        <v>2024-07</v>
      </c>
      <c r="P8742" s="4" t="str">
        <f t="shared" si="955"/>
        <v>07</v>
      </c>
      <c r="Q8742" s="4" t="str">
        <f t="shared" si="956"/>
        <v>July</v>
      </c>
      <c r="R8742" s="30" t="str">
        <f t="shared" si="957"/>
        <v>21</v>
      </c>
      <c r="W8742" t="str">
        <f t="shared" si="958"/>
        <v>ok</v>
      </c>
    </row>
    <row r="8743" spans="1:23" x14ac:dyDescent="0.3">
      <c r="A8743" t="s">
        <v>8785</v>
      </c>
      <c r="B8743" t="s">
        <v>11</v>
      </c>
      <c r="C8743" t="s">
        <v>12</v>
      </c>
      <c r="D8743" t="s">
        <v>13</v>
      </c>
      <c r="E8743" t="s">
        <v>20</v>
      </c>
      <c r="F8743" t="s">
        <v>21</v>
      </c>
      <c r="G8743" s="5">
        <v>17927.13</v>
      </c>
      <c r="H8743" s="5">
        <f t="shared" si="952"/>
        <v>322.68833999999998</v>
      </c>
      <c r="I8743" s="6">
        <v>2</v>
      </c>
      <c r="J8743" s="6">
        <v>35854.26</v>
      </c>
      <c r="K8743" s="5">
        <f t="shared" si="953"/>
        <v>645.37667999999996</v>
      </c>
      <c r="L8743" s="7">
        <v>4.68</v>
      </c>
      <c r="M8743" s="7">
        <v>3286</v>
      </c>
      <c r="N8743" s="3">
        <v>45367</v>
      </c>
      <c r="O8743" s="4" t="str">
        <f t="shared" si="954"/>
        <v>2024-03</v>
      </c>
      <c r="P8743" s="4" t="str">
        <f t="shared" si="955"/>
        <v>03</v>
      </c>
      <c r="Q8743" s="4" t="str">
        <f t="shared" si="956"/>
        <v>March</v>
      </c>
      <c r="R8743" s="30" t="str">
        <f t="shared" si="957"/>
        <v>16</v>
      </c>
      <c r="W8743" t="str">
        <f t="shared" si="958"/>
        <v>ok</v>
      </c>
    </row>
    <row r="8744" spans="1:23" x14ac:dyDescent="0.3">
      <c r="A8744" t="s">
        <v>8786</v>
      </c>
      <c r="B8744" t="s">
        <v>17</v>
      </c>
      <c r="C8744" t="s">
        <v>18</v>
      </c>
      <c r="D8744" t="s">
        <v>19</v>
      </c>
      <c r="E8744" t="s">
        <v>45</v>
      </c>
      <c r="F8744" t="s">
        <v>31</v>
      </c>
      <c r="G8744" s="5">
        <v>14135.26</v>
      </c>
      <c r="H8744" s="5">
        <f t="shared" si="952"/>
        <v>254.43467999999999</v>
      </c>
      <c r="I8744" s="6">
        <v>4</v>
      </c>
      <c r="J8744" s="6">
        <v>56541.04</v>
      </c>
      <c r="K8744" s="5">
        <f t="shared" si="953"/>
        <v>1017.7387199999999</v>
      </c>
      <c r="L8744" s="7">
        <v>3.56</v>
      </c>
      <c r="M8744" s="7">
        <v>341</v>
      </c>
      <c r="N8744" s="3">
        <v>45628</v>
      </c>
      <c r="O8744" s="4" t="str">
        <f t="shared" si="954"/>
        <v>2024-12</v>
      </c>
      <c r="P8744" s="4" t="str">
        <f t="shared" si="955"/>
        <v>12</v>
      </c>
      <c r="Q8744" s="4" t="str">
        <f t="shared" si="956"/>
        <v>December</v>
      </c>
      <c r="R8744" s="30" t="str">
        <f t="shared" si="957"/>
        <v>02</v>
      </c>
      <c r="W8744" t="str">
        <f t="shared" si="958"/>
        <v>ok</v>
      </c>
    </row>
    <row r="8745" spans="1:23" x14ac:dyDescent="0.3">
      <c r="A8745" t="s">
        <v>8787</v>
      </c>
      <c r="B8745" t="s">
        <v>36</v>
      </c>
      <c r="C8745" t="s">
        <v>18</v>
      </c>
      <c r="D8745" t="s">
        <v>37</v>
      </c>
      <c r="E8745" t="s">
        <v>14</v>
      </c>
      <c r="F8745" t="s">
        <v>38</v>
      </c>
      <c r="G8745" s="5">
        <v>10820.62</v>
      </c>
      <c r="H8745" s="5">
        <f t="shared" si="952"/>
        <v>194.77116000000001</v>
      </c>
      <c r="I8745" s="6">
        <v>3</v>
      </c>
      <c r="J8745" s="6">
        <v>32461.86</v>
      </c>
      <c r="K8745" s="5">
        <f t="shared" si="953"/>
        <v>584.31348000000003</v>
      </c>
      <c r="L8745" s="7">
        <v>1.52</v>
      </c>
      <c r="M8745" s="7">
        <v>3061</v>
      </c>
      <c r="N8745" s="3">
        <v>45574</v>
      </c>
      <c r="O8745" s="4" t="str">
        <f t="shared" si="954"/>
        <v>2024-10</v>
      </c>
      <c r="P8745" s="4" t="str">
        <f t="shared" si="955"/>
        <v>10</v>
      </c>
      <c r="Q8745" s="4" t="str">
        <f t="shared" si="956"/>
        <v>October</v>
      </c>
      <c r="R8745" s="30" t="str">
        <f t="shared" si="957"/>
        <v>09</v>
      </c>
      <c r="W8745" t="str">
        <f t="shared" si="958"/>
        <v>ok</v>
      </c>
    </row>
    <row r="8746" spans="1:23" x14ac:dyDescent="0.3">
      <c r="A8746" t="s">
        <v>8788</v>
      </c>
      <c r="B8746" t="s">
        <v>23</v>
      </c>
      <c r="C8746" t="s">
        <v>24</v>
      </c>
      <c r="D8746" t="s">
        <v>25</v>
      </c>
      <c r="E8746" t="s">
        <v>20</v>
      </c>
      <c r="F8746" t="s">
        <v>38</v>
      </c>
      <c r="G8746" s="5">
        <v>12640.26</v>
      </c>
      <c r="H8746" s="5">
        <f t="shared" si="952"/>
        <v>227.52467999999999</v>
      </c>
      <c r="I8746" s="6">
        <v>3</v>
      </c>
      <c r="J8746" s="6">
        <v>37920.78</v>
      </c>
      <c r="K8746" s="5">
        <f t="shared" si="953"/>
        <v>682.57403999999997</v>
      </c>
      <c r="L8746" s="7">
        <v>3.26</v>
      </c>
      <c r="M8746" s="7">
        <v>1441</v>
      </c>
      <c r="N8746" s="3">
        <v>45304</v>
      </c>
      <c r="O8746" s="4" t="str">
        <f t="shared" si="954"/>
        <v>2024-01</v>
      </c>
      <c r="P8746" s="4" t="str">
        <f t="shared" si="955"/>
        <v>01</v>
      </c>
      <c r="Q8746" s="4" t="str">
        <f t="shared" si="956"/>
        <v>January</v>
      </c>
      <c r="R8746" s="30" t="str">
        <f t="shared" si="957"/>
        <v>13</v>
      </c>
      <c r="W8746" t="str">
        <f t="shared" si="958"/>
        <v>ok</v>
      </c>
    </row>
    <row r="8747" spans="1:23" x14ac:dyDescent="0.3">
      <c r="A8747" t="s">
        <v>8789</v>
      </c>
      <c r="B8747" t="s">
        <v>47</v>
      </c>
      <c r="C8747" t="s">
        <v>12</v>
      </c>
      <c r="D8747" t="s">
        <v>48</v>
      </c>
      <c r="E8747" t="s">
        <v>20</v>
      </c>
      <c r="F8747" t="s">
        <v>31</v>
      </c>
      <c r="G8747" s="5">
        <v>5016.79</v>
      </c>
      <c r="H8747" s="5">
        <f t="shared" si="952"/>
        <v>90.302219999999991</v>
      </c>
      <c r="I8747" s="6">
        <v>5</v>
      </c>
      <c r="J8747" s="6">
        <v>25083.95</v>
      </c>
      <c r="K8747" s="5">
        <f t="shared" si="953"/>
        <v>451.51109999999994</v>
      </c>
      <c r="L8747" s="7">
        <v>3.64</v>
      </c>
      <c r="M8747" s="7">
        <v>2548</v>
      </c>
      <c r="N8747" s="3">
        <v>45494</v>
      </c>
      <c r="O8747" s="4" t="str">
        <f t="shared" si="954"/>
        <v>2024-07</v>
      </c>
      <c r="P8747" s="4" t="str">
        <f t="shared" si="955"/>
        <v>07</v>
      </c>
      <c r="Q8747" s="4" t="str">
        <f t="shared" si="956"/>
        <v>July</v>
      </c>
      <c r="R8747" s="30" t="str">
        <f t="shared" si="957"/>
        <v>21</v>
      </c>
      <c r="W8747" t="str">
        <f t="shared" si="958"/>
        <v>ok</v>
      </c>
    </row>
    <row r="8748" spans="1:23" x14ac:dyDescent="0.3">
      <c r="A8748" t="s">
        <v>8790</v>
      </c>
      <c r="B8748" t="s">
        <v>47</v>
      </c>
      <c r="C8748" t="s">
        <v>12</v>
      </c>
      <c r="D8748" t="s">
        <v>48</v>
      </c>
      <c r="E8748" t="s">
        <v>14</v>
      </c>
      <c r="F8748" t="s">
        <v>31</v>
      </c>
      <c r="G8748" s="5">
        <v>12711.7</v>
      </c>
      <c r="H8748" s="5">
        <f t="shared" si="952"/>
        <v>228.81059999999999</v>
      </c>
      <c r="I8748" s="6">
        <v>3</v>
      </c>
      <c r="J8748" s="6">
        <v>38135.1</v>
      </c>
      <c r="K8748" s="5">
        <f t="shared" si="953"/>
        <v>686.43179999999995</v>
      </c>
      <c r="L8748" s="7">
        <v>1.38</v>
      </c>
      <c r="M8748" s="7">
        <v>1471</v>
      </c>
      <c r="N8748" s="3">
        <v>45574</v>
      </c>
      <c r="O8748" s="4" t="str">
        <f t="shared" si="954"/>
        <v>2024-10</v>
      </c>
      <c r="P8748" s="4" t="str">
        <f t="shared" si="955"/>
        <v>10</v>
      </c>
      <c r="Q8748" s="4" t="str">
        <f t="shared" si="956"/>
        <v>October</v>
      </c>
      <c r="R8748" s="30" t="str">
        <f t="shared" si="957"/>
        <v>09</v>
      </c>
      <c r="W8748" t="str">
        <f t="shared" si="958"/>
        <v>ok</v>
      </c>
    </row>
    <row r="8749" spans="1:23" x14ac:dyDescent="0.3">
      <c r="A8749" t="s">
        <v>8791</v>
      </c>
      <c r="B8749" t="s">
        <v>63</v>
      </c>
      <c r="C8749" t="s">
        <v>18</v>
      </c>
      <c r="D8749" t="s">
        <v>64</v>
      </c>
      <c r="E8749" t="s">
        <v>20</v>
      </c>
      <c r="F8749" t="s">
        <v>60</v>
      </c>
      <c r="G8749" s="5">
        <v>18961.38</v>
      </c>
      <c r="H8749" s="5">
        <f t="shared" si="952"/>
        <v>341.30484000000001</v>
      </c>
      <c r="I8749" s="6">
        <v>2</v>
      </c>
      <c r="J8749" s="6">
        <v>37922.76</v>
      </c>
      <c r="K8749" s="5">
        <f t="shared" si="953"/>
        <v>682.60968000000003</v>
      </c>
      <c r="L8749" s="7">
        <v>1.23</v>
      </c>
      <c r="M8749" s="7">
        <v>166</v>
      </c>
      <c r="N8749" s="3">
        <v>45575</v>
      </c>
      <c r="O8749" s="4" t="str">
        <f t="shared" si="954"/>
        <v>2024-10</v>
      </c>
      <c r="P8749" s="4" t="str">
        <f t="shared" si="955"/>
        <v>10</v>
      </c>
      <c r="Q8749" s="4" t="str">
        <f t="shared" si="956"/>
        <v>October</v>
      </c>
      <c r="R8749" s="30" t="str">
        <f t="shared" si="957"/>
        <v>10</v>
      </c>
      <c r="W8749" t="str">
        <f t="shared" si="958"/>
        <v>ok</v>
      </c>
    </row>
    <row r="8750" spans="1:23" x14ac:dyDescent="0.3">
      <c r="A8750" t="s">
        <v>8792</v>
      </c>
      <c r="B8750" t="s">
        <v>17</v>
      </c>
      <c r="C8750" t="s">
        <v>18</v>
      </c>
      <c r="D8750" t="s">
        <v>19</v>
      </c>
      <c r="E8750" t="s">
        <v>45</v>
      </c>
      <c r="F8750" t="s">
        <v>21</v>
      </c>
      <c r="G8750" s="5">
        <v>848.03</v>
      </c>
      <c r="H8750" s="5">
        <f t="shared" si="952"/>
        <v>15.264539999999998</v>
      </c>
      <c r="I8750" s="6">
        <v>5</v>
      </c>
      <c r="J8750" s="6">
        <v>4240.1499999999996</v>
      </c>
      <c r="K8750" s="5">
        <f t="shared" si="953"/>
        <v>76.322699999999998</v>
      </c>
      <c r="L8750" s="7">
        <v>1.61</v>
      </c>
      <c r="M8750" s="7">
        <v>924</v>
      </c>
      <c r="N8750" s="3">
        <v>45500</v>
      </c>
      <c r="O8750" s="4" t="str">
        <f t="shared" si="954"/>
        <v>2024-07</v>
      </c>
      <c r="P8750" s="4" t="str">
        <f t="shared" si="955"/>
        <v>07</v>
      </c>
      <c r="Q8750" s="4" t="str">
        <f t="shared" si="956"/>
        <v>July</v>
      </c>
      <c r="R8750" s="30" t="str">
        <f t="shared" si="957"/>
        <v>27</v>
      </c>
      <c r="W8750" t="str">
        <f t="shared" si="958"/>
        <v>ok</v>
      </c>
    </row>
    <row r="8751" spans="1:23" x14ac:dyDescent="0.3">
      <c r="A8751" t="s">
        <v>8793</v>
      </c>
      <c r="B8751" t="s">
        <v>47</v>
      </c>
      <c r="C8751" t="s">
        <v>12</v>
      </c>
      <c r="D8751" t="s">
        <v>48</v>
      </c>
      <c r="E8751" t="s">
        <v>14</v>
      </c>
      <c r="F8751" t="s">
        <v>21</v>
      </c>
      <c r="G8751" s="5">
        <v>15485.34</v>
      </c>
      <c r="H8751" s="5">
        <f t="shared" si="952"/>
        <v>278.73611999999997</v>
      </c>
      <c r="I8751" s="6">
        <v>3</v>
      </c>
      <c r="J8751" s="6">
        <v>46456.02</v>
      </c>
      <c r="K8751" s="5">
        <f t="shared" si="953"/>
        <v>836.20835999999986</v>
      </c>
      <c r="L8751" s="7">
        <v>1.6</v>
      </c>
      <c r="M8751" s="7">
        <v>2177</v>
      </c>
      <c r="N8751" s="3">
        <v>45609</v>
      </c>
      <c r="O8751" s="4" t="str">
        <f t="shared" si="954"/>
        <v>2024-11</v>
      </c>
      <c r="P8751" s="4" t="str">
        <f t="shared" si="955"/>
        <v>11</v>
      </c>
      <c r="Q8751" s="4" t="str">
        <f t="shared" si="956"/>
        <v>November</v>
      </c>
      <c r="R8751" s="30" t="str">
        <f t="shared" si="957"/>
        <v>13</v>
      </c>
      <c r="W8751" t="str">
        <f t="shared" si="958"/>
        <v>ok</v>
      </c>
    </row>
    <row r="8752" spans="1:23" x14ac:dyDescent="0.3">
      <c r="A8752" t="s">
        <v>8794</v>
      </c>
      <c r="B8752" t="s">
        <v>41</v>
      </c>
      <c r="C8752" t="s">
        <v>42</v>
      </c>
      <c r="D8752" t="s">
        <v>43</v>
      </c>
      <c r="E8752" t="s">
        <v>20</v>
      </c>
      <c r="F8752" t="s">
        <v>26</v>
      </c>
      <c r="G8752" s="5">
        <v>9377.66</v>
      </c>
      <c r="H8752" s="5">
        <f t="shared" si="952"/>
        <v>168.79787999999999</v>
      </c>
      <c r="I8752" s="6">
        <v>4</v>
      </c>
      <c r="J8752" s="6">
        <v>37510.639999999999</v>
      </c>
      <c r="K8752" s="5">
        <f t="shared" si="953"/>
        <v>675.19151999999997</v>
      </c>
      <c r="L8752" s="7">
        <v>1.92</v>
      </c>
      <c r="M8752" s="7">
        <v>656</v>
      </c>
      <c r="N8752" s="3">
        <v>45487</v>
      </c>
      <c r="O8752" s="4" t="str">
        <f t="shared" si="954"/>
        <v>2024-07</v>
      </c>
      <c r="P8752" s="4" t="str">
        <f t="shared" si="955"/>
        <v>07</v>
      </c>
      <c r="Q8752" s="4" t="str">
        <f t="shared" si="956"/>
        <v>July</v>
      </c>
      <c r="R8752" s="30" t="str">
        <f t="shared" si="957"/>
        <v>14</v>
      </c>
      <c r="W8752" t="str">
        <f t="shared" si="958"/>
        <v>ok</v>
      </c>
    </row>
    <row r="8753" spans="1:23" x14ac:dyDescent="0.3">
      <c r="A8753" t="s">
        <v>8795</v>
      </c>
      <c r="B8753" t="s">
        <v>23</v>
      </c>
      <c r="C8753" t="s">
        <v>24</v>
      </c>
      <c r="D8753" t="s">
        <v>25</v>
      </c>
      <c r="E8753" t="s">
        <v>14</v>
      </c>
      <c r="F8753" t="s">
        <v>15</v>
      </c>
      <c r="G8753" s="5">
        <v>12066.83</v>
      </c>
      <c r="H8753" s="5">
        <f t="shared" si="952"/>
        <v>217.20293999999998</v>
      </c>
      <c r="I8753" s="6">
        <v>1</v>
      </c>
      <c r="J8753" s="6">
        <v>12066.83</v>
      </c>
      <c r="K8753" s="5">
        <f t="shared" si="953"/>
        <v>217.20293999999998</v>
      </c>
      <c r="L8753" s="7">
        <v>1.02</v>
      </c>
      <c r="M8753" s="7">
        <v>4254</v>
      </c>
      <c r="N8753" s="3">
        <v>45356</v>
      </c>
      <c r="O8753" s="4" t="str">
        <f t="shared" si="954"/>
        <v>2024-03</v>
      </c>
      <c r="P8753" s="4" t="str">
        <f t="shared" si="955"/>
        <v>03</v>
      </c>
      <c r="Q8753" s="4" t="str">
        <f t="shared" si="956"/>
        <v>March</v>
      </c>
      <c r="R8753" s="30" t="str">
        <f t="shared" si="957"/>
        <v>05</v>
      </c>
      <c r="W8753" t="str">
        <f t="shared" si="958"/>
        <v>ok</v>
      </c>
    </row>
    <row r="8754" spans="1:23" x14ac:dyDescent="0.3">
      <c r="A8754" t="s">
        <v>8796</v>
      </c>
      <c r="B8754" t="s">
        <v>23</v>
      </c>
      <c r="C8754" t="s">
        <v>24</v>
      </c>
      <c r="D8754" t="s">
        <v>25</v>
      </c>
      <c r="E8754" t="s">
        <v>45</v>
      </c>
      <c r="F8754" t="s">
        <v>15</v>
      </c>
      <c r="G8754" s="5">
        <v>12811.76</v>
      </c>
      <c r="H8754" s="5">
        <f t="shared" si="952"/>
        <v>230.61167999999998</v>
      </c>
      <c r="I8754" s="6">
        <v>1</v>
      </c>
      <c r="J8754" s="6">
        <v>12811.76</v>
      </c>
      <c r="K8754" s="5">
        <f t="shared" si="953"/>
        <v>230.61167999999998</v>
      </c>
      <c r="L8754" s="7">
        <v>4.45</v>
      </c>
      <c r="M8754" s="7">
        <v>898</v>
      </c>
      <c r="N8754" s="3">
        <v>45554</v>
      </c>
      <c r="O8754" s="4" t="str">
        <f t="shared" si="954"/>
        <v>2024-09</v>
      </c>
      <c r="P8754" s="4" t="str">
        <f t="shared" si="955"/>
        <v>09</v>
      </c>
      <c r="Q8754" s="4" t="str">
        <f t="shared" si="956"/>
        <v>September</v>
      </c>
      <c r="R8754" s="30" t="str">
        <f t="shared" si="957"/>
        <v>19</v>
      </c>
      <c r="W8754" t="str">
        <f t="shared" si="958"/>
        <v>ok</v>
      </c>
    </row>
    <row r="8755" spans="1:23" x14ac:dyDescent="0.3">
      <c r="A8755" t="s">
        <v>8797</v>
      </c>
      <c r="B8755" t="s">
        <v>11</v>
      </c>
      <c r="C8755" t="s">
        <v>12</v>
      </c>
      <c r="D8755" t="s">
        <v>13</v>
      </c>
      <c r="E8755" t="s">
        <v>14</v>
      </c>
      <c r="F8755" t="s">
        <v>15</v>
      </c>
      <c r="G8755" s="5">
        <v>13153.97</v>
      </c>
      <c r="H8755" s="5">
        <f t="shared" si="952"/>
        <v>236.77145999999996</v>
      </c>
      <c r="I8755" s="6">
        <v>5</v>
      </c>
      <c r="J8755" s="6">
        <v>65769.850000000006</v>
      </c>
      <c r="K8755" s="5">
        <f t="shared" si="953"/>
        <v>1183.8572999999999</v>
      </c>
      <c r="L8755" s="7">
        <v>1.1000000000000001</v>
      </c>
      <c r="M8755" s="7">
        <v>4928</v>
      </c>
      <c r="N8755" s="3">
        <v>45495</v>
      </c>
      <c r="O8755" s="4" t="str">
        <f t="shared" si="954"/>
        <v>2024-07</v>
      </c>
      <c r="P8755" s="4" t="str">
        <f t="shared" si="955"/>
        <v>07</v>
      </c>
      <c r="Q8755" s="4" t="str">
        <f t="shared" si="956"/>
        <v>July</v>
      </c>
      <c r="R8755" s="30" t="str">
        <f t="shared" si="957"/>
        <v>22</v>
      </c>
      <c r="W8755" t="str">
        <f t="shared" si="958"/>
        <v>ok</v>
      </c>
    </row>
    <row r="8756" spans="1:23" x14ac:dyDescent="0.3">
      <c r="A8756" t="s">
        <v>8798</v>
      </c>
      <c r="B8756" t="s">
        <v>11</v>
      </c>
      <c r="C8756" t="s">
        <v>12</v>
      </c>
      <c r="D8756" t="s">
        <v>13</v>
      </c>
      <c r="E8756" t="s">
        <v>14</v>
      </c>
      <c r="F8756" t="s">
        <v>26</v>
      </c>
      <c r="G8756" s="5">
        <v>2269.69</v>
      </c>
      <c r="H8756" s="5">
        <f t="shared" si="952"/>
        <v>40.854419999999998</v>
      </c>
      <c r="I8756" s="6">
        <v>5</v>
      </c>
      <c r="J8756" s="6">
        <v>11348.45</v>
      </c>
      <c r="K8756" s="5">
        <f t="shared" si="953"/>
        <v>204.27209999999999</v>
      </c>
      <c r="L8756" s="7">
        <v>1.75</v>
      </c>
      <c r="M8756" s="7">
        <v>2654</v>
      </c>
      <c r="N8756" s="3">
        <v>45337</v>
      </c>
      <c r="O8756" s="4" t="str">
        <f t="shared" si="954"/>
        <v>2024-02</v>
      </c>
      <c r="P8756" s="4" t="str">
        <f t="shared" si="955"/>
        <v>02</v>
      </c>
      <c r="Q8756" s="4" t="str">
        <f t="shared" si="956"/>
        <v>February</v>
      </c>
      <c r="R8756" s="30" t="str">
        <f t="shared" si="957"/>
        <v>15</v>
      </c>
      <c r="W8756" t="str">
        <f t="shared" si="958"/>
        <v>ok</v>
      </c>
    </row>
    <row r="8757" spans="1:23" x14ac:dyDescent="0.3">
      <c r="A8757" t="s">
        <v>8799</v>
      </c>
      <c r="B8757" t="s">
        <v>47</v>
      </c>
      <c r="C8757" t="s">
        <v>12</v>
      </c>
      <c r="D8757" t="s">
        <v>48</v>
      </c>
      <c r="E8757" t="s">
        <v>45</v>
      </c>
      <c r="F8757" t="s">
        <v>60</v>
      </c>
      <c r="G8757" s="5">
        <v>6398.15</v>
      </c>
      <c r="H8757" s="5">
        <f t="shared" si="952"/>
        <v>115.16669999999999</v>
      </c>
      <c r="I8757" s="6">
        <v>2</v>
      </c>
      <c r="J8757" s="6">
        <v>12796.3</v>
      </c>
      <c r="K8757" s="5">
        <f t="shared" si="953"/>
        <v>230.33339999999998</v>
      </c>
      <c r="L8757" s="7">
        <v>3.28</v>
      </c>
      <c r="M8757" s="7">
        <v>147</v>
      </c>
      <c r="N8757" s="3">
        <v>45439</v>
      </c>
      <c r="O8757" s="4" t="str">
        <f t="shared" si="954"/>
        <v>2024-05</v>
      </c>
      <c r="P8757" s="4" t="str">
        <f t="shared" si="955"/>
        <v>05</v>
      </c>
      <c r="Q8757" s="4" t="str">
        <f t="shared" si="956"/>
        <v>May</v>
      </c>
      <c r="R8757" s="30" t="str">
        <f t="shared" si="957"/>
        <v>27</v>
      </c>
      <c r="W8757" t="str">
        <f t="shared" si="958"/>
        <v>ok</v>
      </c>
    </row>
    <row r="8758" spans="1:23" x14ac:dyDescent="0.3">
      <c r="A8758" t="s">
        <v>8800</v>
      </c>
      <c r="B8758" t="s">
        <v>47</v>
      </c>
      <c r="C8758" t="s">
        <v>12</v>
      </c>
      <c r="D8758" t="s">
        <v>48</v>
      </c>
      <c r="E8758" t="s">
        <v>20</v>
      </c>
      <c r="F8758" t="s">
        <v>26</v>
      </c>
      <c r="G8758" s="5">
        <v>18463.830000000002</v>
      </c>
      <c r="H8758" s="5">
        <f t="shared" si="952"/>
        <v>332.34894000000003</v>
      </c>
      <c r="I8758" s="6">
        <v>3</v>
      </c>
      <c r="J8758" s="6">
        <v>55391.49</v>
      </c>
      <c r="K8758" s="5">
        <f t="shared" si="953"/>
        <v>997.04682000000003</v>
      </c>
      <c r="L8758" s="7">
        <v>2.92</v>
      </c>
      <c r="M8758" s="7">
        <v>2457</v>
      </c>
      <c r="N8758" s="3">
        <v>45421</v>
      </c>
      <c r="O8758" s="4" t="str">
        <f t="shared" si="954"/>
        <v>2024-05</v>
      </c>
      <c r="P8758" s="4" t="str">
        <f t="shared" si="955"/>
        <v>05</v>
      </c>
      <c r="Q8758" s="4" t="str">
        <f t="shared" si="956"/>
        <v>May</v>
      </c>
      <c r="R8758" s="30" t="str">
        <f t="shared" si="957"/>
        <v>09</v>
      </c>
      <c r="W8758" t="str">
        <f t="shared" si="958"/>
        <v>ok</v>
      </c>
    </row>
    <row r="8759" spans="1:23" x14ac:dyDescent="0.3">
      <c r="A8759" t="s">
        <v>8801</v>
      </c>
      <c r="B8759" t="s">
        <v>33</v>
      </c>
      <c r="C8759" t="s">
        <v>12</v>
      </c>
      <c r="D8759" t="s">
        <v>34</v>
      </c>
      <c r="E8759" t="s">
        <v>20</v>
      </c>
      <c r="F8759" t="s">
        <v>15</v>
      </c>
      <c r="G8759" s="5">
        <v>14147.88</v>
      </c>
      <c r="H8759" s="5">
        <f t="shared" si="952"/>
        <v>254.66183999999996</v>
      </c>
      <c r="I8759" s="6">
        <v>1</v>
      </c>
      <c r="J8759" s="6">
        <v>14147.88</v>
      </c>
      <c r="K8759" s="5">
        <f t="shared" si="953"/>
        <v>254.66183999999996</v>
      </c>
      <c r="L8759" s="7">
        <v>1.19</v>
      </c>
      <c r="M8759" s="7">
        <v>1448</v>
      </c>
      <c r="N8759" s="3">
        <v>45521</v>
      </c>
      <c r="O8759" s="4" t="str">
        <f t="shared" si="954"/>
        <v>2024-08</v>
      </c>
      <c r="P8759" s="4" t="str">
        <f t="shared" si="955"/>
        <v>08</v>
      </c>
      <c r="Q8759" s="4" t="str">
        <f t="shared" si="956"/>
        <v>August</v>
      </c>
      <c r="R8759" s="30" t="str">
        <f t="shared" si="957"/>
        <v>17</v>
      </c>
      <c r="W8759" t="str">
        <f t="shared" si="958"/>
        <v>ok</v>
      </c>
    </row>
    <row r="8760" spans="1:23" x14ac:dyDescent="0.3">
      <c r="A8760" t="s">
        <v>8802</v>
      </c>
      <c r="B8760" t="s">
        <v>36</v>
      </c>
      <c r="C8760" t="s">
        <v>18</v>
      </c>
      <c r="D8760" t="s">
        <v>37</v>
      </c>
      <c r="E8760" t="s">
        <v>14</v>
      </c>
      <c r="F8760" t="s">
        <v>31</v>
      </c>
      <c r="G8760" s="5">
        <v>6130.46</v>
      </c>
      <c r="H8760" s="5">
        <f t="shared" si="952"/>
        <v>110.34827999999999</v>
      </c>
      <c r="I8760" s="6">
        <v>5</v>
      </c>
      <c r="J8760" s="6">
        <v>30652.3</v>
      </c>
      <c r="K8760" s="5">
        <f t="shared" si="953"/>
        <v>551.74139999999989</v>
      </c>
      <c r="L8760" s="7">
        <v>2.86</v>
      </c>
      <c r="M8760" s="7">
        <v>4119</v>
      </c>
      <c r="N8760" s="3">
        <v>45597</v>
      </c>
      <c r="O8760" s="4" t="str">
        <f t="shared" si="954"/>
        <v>2024-11</v>
      </c>
      <c r="P8760" s="4" t="str">
        <f t="shared" si="955"/>
        <v>11</v>
      </c>
      <c r="Q8760" s="4" t="str">
        <f t="shared" si="956"/>
        <v>November</v>
      </c>
      <c r="R8760" s="30" t="str">
        <f t="shared" si="957"/>
        <v>01</v>
      </c>
      <c r="W8760" t="str">
        <f t="shared" si="958"/>
        <v>ok</v>
      </c>
    </row>
    <row r="8761" spans="1:23" x14ac:dyDescent="0.3">
      <c r="A8761" t="s">
        <v>8803</v>
      </c>
      <c r="B8761" t="s">
        <v>28</v>
      </c>
      <c r="C8761" t="s">
        <v>29</v>
      </c>
      <c r="D8761" t="s">
        <v>30</v>
      </c>
      <c r="E8761" t="s">
        <v>20</v>
      </c>
      <c r="F8761" t="s">
        <v>31</v>
      </c>
      <c r="G8761" s="5">
        <v>1272.43</v>
      </c>
      <c r="H8761" s="5">
        <f t="shared" si="952"/>
        <v>22.903739999999999</v>
      </c>
      <c r="I8761" s="6">
        <v>2</v>
      </c>
      <c r="J8761" s="6">
        <v>2544.86</v>
      </c>
      <c r="K8761" s="5">
        <f t="shared" si="953"/>
        <v>45.807479999999998</v>
      </c>
      <c r="L8761" s="7">
        <v>2.7</v>
      </c>
      <c r="M8761" s="7">
        <v>14</v>
      </c>
      <c r="N8761" s="3">
        <v>45580</v>
      </c>
      <c r="O8761" s="4" t="str">
        <f t="shared" si="954"/>
        <v>2024-10</v>
      </c>
      <c r="P8761" s="4" t="str">
        <f t="shared" si="955"/>
        <v>10</v>
      </c>
      <c r="Q8761" s="4" t="str">
        <f t="shared" si="956"/>
        <v>October</v>
      </c>
      <c r="R8761" s="30" t="str">
        <f t="shared" si="957"/>
        <v>15</v>
      </c>
      <c r="W8761" t="str">
        <f t="shared" si="958"/>
        <v>ok</v>
      </c>
    </row>
    <row r="8762" spans="1:23" x14ac:dyDescent="0.3">
      <c r="A8762" t="s">
        <v>8804</v>
      </c>
      <c r="B8762" t="s">
        <v>51</v>
      </c>
      <c r="C8762" t="s">
        <v>29</v>
      </c>
      <c r="D8762" t="s">
        <v>52</v>
      </c>
      <c r="E8762" t="s">
        <v>45</v>
      </c>
      <c r="F8762" t="s">
        <v>26</v>
      </c>
      <c r="G8762" s="5">
        <v>1120.6300000000001</v>
      </c>
      <c r="H8762" s="5">
        <f t="shared" si="952"/>
        <v>20.171340000000001</v>
      </c>
      <c r="I8762" s="6">
        <v>2</v>
      </c>
      <c r="J8762" s="6">
        <v>2241.2600000000002</v>
      </c>
      <c r="K8762" s="5">
        <f t="shared" si="953"/>
        <v>40.342680000000001</v>
      </c>
      <c r="L8762" s="7">
        <v>4.8899999999999997</v>
      </c>
      <c r="M8762" s="7">
        <v>3256</v>
      </c>
      <c r="N8762" s="3">
        <v>45341</v>
      </c>
      <c r="O8762" s="4" t="str">
        <f t="shared" si="954"/>
        <v>2024-02</v>
      </c>
      <c r="P8762" s="4" t="str">
        <f t="shared" si="955"/>
        <v>02</v>
      </c>
      <c r="Q8762" s="4" t="str">
        <f t="shared" si="956"/>
        <v>February</v>
      </c>
      <c r="R8762" s="30" t="str">
        <f t="shared" si="957"/>
        <v>19</v>
      </c>
      <c r="W8762" t="str">
        <f t="shared" si="958"/>
        <v>ok</v>
      </c>
    </row>
    <row r="8763" spans="1:23" x14ac:dyDescent="0.3">
      <c r="A8763" t="s">
        <v>8805</v>
      </c>
      <c r="B8763" t="s">
        <v>33</v>
      </c>
      <c r="C8763" t="s">
        <v>12</v>
      </c>
      <c r="D8763" t="s">
        <v>34</v>
      </c>
      <c r="E8763" t="s">
        <v>14</v>
      </c>
      <c r="F8763" t="s">
        <v>60</v>
      </c>
      <c r="G8763" s="5">
        <v>7391.86</v>
      </c>
      <c r="H8763" s="5">
        <f t="shared" si="952"/>
        <v>133.05347999999998</v>
      </c>
      <c r="I8763" s="6">
        <v>2</v>
      </c>
      <c r="J8763" s="6">
        <v>14783.72</v>
      </c>
      <c r="K8763" s="5">
        <f t="shared" si="953"/>
        <v>266.10695999999996</v>
      </c>
      <c r="L8763" s="7">
        <v>2.3199999999999998</v>
      </c>
      <c r="M8763" s="7">
        <v>1341</v>
      </c>
      <c r="N8763" s="3">
        <v>45300</v>
      </c>
      <c r="O8763" s="4" t="str">
        <f t="shared" si="954"/>
        <v>2024-01</v>
      </c>
      <c r="P8763" s="4" t="str">
        <f t="shared" si="955"/>
        <v>01</v>
      </c>
      <c r="Q8763" s="4" t="str">
        <f t="shared" si="956"/>
        <v>January</v>
      </c>
      <c r="R8763" s="30" t="str">
        <f t="shared" si="957"/>
        <v>09</v>
      </c>
      <c r="W8763" t="str">
        <f t="shared" si="958"/>
        <v>ok</v>
      </c>
    </row>
    <row r="8764" spans="1:23" x14ac:dyDescent="0.3">
      <c r="A8764" t="s">
        <v>8806</v>
      </c>
      <c r="B8764" t="s">
        <v>51</v>
      </c>
      <c r="C8764" t="s">
        <v>29</v>
      </c>
      <c r="D8764" t="s">
        <v>52</v>
      </c>
      <c r="E8764" t="s">
        <v>14</v>
      </c>
      <c r="F8764" t="s">
        <v>15</v>
      </c>
      <c r="G8764" s="5">
        <v>17908.88</v>
      </c>
      <c r="H8764" s="5">
        <f t="shared" si="952"/>
        <v>322.35984000000002</v>
      </c>
      <c r="I8764" s="6">
        <v>2</v>
      </c>
      <c r="J8764" s="6">
        <v>35817.760000000002</v>
      </c>
      <c r="K8764" s="5">
        <f t="shared" si="953"/>
        <v>644.71968000000004</v>
      </c>
      <c r="L8764" s="7">
        <v>4.26</v>
      </c>
      <c r="M8764" s="7">
        <v>4145</v>
      </c>
      <c r="N8764" s="3">
        <v>45552</v>
      </c>
      <c r="O8764" s="4" t="str">
        <f t="shared" si="954"/>
        <v>2024-09</v>
      </c>
      <c r="P8764" s="4" t="str">
        <f t="shared" si="955"/>
        <v>09</v>
      </c>
      <c r="Q8764" s="4" t="str">
        <f t="shared" si="956"/>
        <v>September</v>
      </c>
      <c r="R8764" s="30" t="str">
        <f t="shared" si="957"/>
        <v>17</v>
      </c>
      <c r="W8764" t="str">
        <f t="shared" si="958"/>
        <v>ok</v>
      </c>
    </row>
    <row r="8765" spans="1:23" x14ac:dyDescent="0.3">
      <c r="A8765" t="s">
        <v>8807</v>
      </c>
      <c r="B8765" t="s">
        <v>23</v>
      </c>
      <c r="C8765" t="s">
        <v>24</v>
      </c>
      <c r="D8765" t="s">
        <v>25</v>
      </c>
      <c r="E8765" t="s">
        <v>20</v>
      </c>
      <c r="F8765" t="s">
        <v>21</v>
      </c>
      <c r="G8765" s="5">
        <v>11675.49</v>
      </c>
      <c r="H8765" s="5">
        <f t="shared" si="952"/>
        <v>210.15881999999999</v>
      </c>
      <c r="I8765" s="6">
        <v>3</v>
      </c>
      <c r="J8765" s="6">
        <v>35026.47</v>
      </c>
      <c r="K8765" s="5">
        <f t="shared" si="953"/>
        <v>630.47645999999997</v>
      </c>
      <c r="L8765" s="7">
        <v>3.47</v>
      </c>
      <c r="M8765" s="7">
        <v>3257</v>
      </c>
      <c r="N8765" s="3">
        <v>45620</v>
      </c>
      <c r="O8765" s="4" t="str">
        <f t="shared" si="954"/>
        <v>2024-11</v>
      </c>
      <c r="P8765" s="4" t="str">
        <f t="shared" si="955"/>
        <v>11</v>
      </c>
      <c r="Q8765" s="4" t="str">
        <f t="shared" si="956"/>
        <v>November</v>
      </c>
      <c r="R8765" s="30" t="str">
        <f t="shared" si="957"/>
        <v>24</v>
      </c>
      <c r="W8765" t="str">
        <f t="shared" si="958"/>
        <v>ok</v>
      </c>
    </row>
    <row r="8766" spans="1:23" x14ac:dyDescent="0.3">
      <c r="A8766" t="s">
        <v>8808</v>
      </c>
      <c r="B8766" t="s">
        <v>11</v>
      </c>
      <c r="C8766" t="s">
        <v>12</v>
      </c>
      <c r="D8766" t="s">
        <v>13</v>
      </c>
      <c r="E8766" t="s">
        <v>20</v>
      </c>
      <c r="F8766" t="s">
        <v>31</v>
      </c>
      <c r="G8766" s="5">
        <v>15848.86</v>
      </c>
      <c r="H8766" s="5">
        <f t="shared" si="952"/>
        <v>285.27947999999998</v>
      </c>
      <c r="I8766" s="6">
        <v>2</v>
      </c>
      <c r="J8766" s="6">
        <v>31697.72</v>
      </c>
      <c r="K8766" s="5">
        <f t="shared" si="953"/>
        <v>570.55895999999996</v>
      </c>
      <c r="L8766" s="7">
        <v>4.1500000000000004</v>
      </c>
      <c r="M8766" s="7">
        <v>3186</v>
      </c>
      <c r="N8766" s="3">
        <v>45456</v>
      </c>
      <c r="O8766" s="4" t="str">
        <f t="shared" si="954"/>
        <v>2024-06</v>
      </c>
      <c r="P8766" s="4" t="str">
        <f t="shared" si="955"/>
        <v>06</v>
      </c>
      <c r="Q8766" s="4" t="str">
        <f t="shared" si="956"/>
        <v>June</v>
      </c>
      <c r="R8766" s="30" t="str">
        <f t="shared" si="957"/>
        <v>13</v>
      </c>
      <c r="W8766" t="str">
        <f t="shared" si="958"/>
        <v>ok</v>
      </c>
    </row>
    <row r="8767" spans="1:23" x14ac:dyDescent="0.3">
      <c r="A8767" t="s">
        <v>8809</v>
      </c>
      <c r="B8767" t="s">
        <v>17</v>
      </c>
      <c r="C8767" t="s">
        <v>18</v>
      </c>
      <c r="D8767" t="s">
        <v>19</v>
      </c>
      <c r="E8767" t="s">
        <v>14</v>
      </c>
      <c r="F8767" t="s">
        <v>26</v>
      </c>
      <c r="G8767" s="5">
        <v>13191.46</v>
      </c>
      <c r="H8767" s="5">
        <f t="shared" si="952"/>
        <v>237.44627999999997</v>
      </c>
      <c r="I8767" s="6">
        <v>5</v>
      </c>
      <c r="J8767" s="6">
        <v>65957.3</v>
      </c>
      <c r="K8767" s="5">
        <f t="shared" si="953"/>
        <v>1187.2313999999999</v>
      </c>
      <c r="L8767" s="7">
        <v>3.92</v>
      </c>
      <c r="M8767" s="7">
        <v>4499</v>
      </c>
      <c r="N8767" s="3">
        <v>45294</v>
      </c>
      <c r="O8767" s="4" t="str">
        <f t="shared" si="954"/>
        <v>2024-01</v>
      </c>
      <c r="P8767" s="4" t="str">
        <f t="shared" si="955"/>
        <v>01</v>
      </c>
      <c r="Q8767" s="4" t="str">
        <f t="shared" si="956"/>
        <v>January</v>
      </c>
      <c r="R8767" s="30" t="str">
        <f t="shared" si="957"/>
        <v>03</v>
      </c>
      <c r="W8767" t="str">
        <f t="shared" si="958"/>
        <v>ok</v>
      </c>
    </row>
    <row r="8768" spans="1:23" x14ac:dyDescent="0.3">
      <c r="A8768" t="s">
        <v>8810</v>
      </c>
      <c r="B8768" t="s">
        <v>23</v>
      </c>
      <c r="C8768" t="s">
        <v>24</v>
      </c>
      <c r="D8768" t="s">
        <v>25</v>
      </c>
      <c r="E8768" t="s">
        <v>20</v>
      </c>
      <c r="F8768" t="s">
        <v>60</v>
      </c>
      <c r="G8768" s="5">
        <v>7017.09</v>
      </c>
      <c r="H8768" s="5">
        <f t="shared" si="952"/>
        <v>126.30762</v>
      </c>
      <c r="I8768" s="6">
        <v>2</v>
      </c>
      <c r="J8768" s="6">
        <v>14034.18</v>
      </c>
      <c r="K8768" s="5">
        <f t="shared" si="953"/>
        <v>252.61524</v>
      </c>
      <c r="L8768" s="7">
        <v>4.13</v>
      </c>
      <c r="M8768" s="7">
        <v>1487</v>
      </c>
      <c r="N8768" s="3">
        <v>45397</v>
      </c>
      <c r="O8768" s="4" t="str">
        <f t="shared" si="954"/>
        <v>2024-04</v>
      </c>
      <c r="P8768" s="4" t="str">
        <f t="shared" si="955"/>
        <v>04</v>
      </c>
      <c r="Q8768" s="4" t="str">
        <f t="shared" si="956"/>
        <v>April</v>
      </c>
      <c r="R8768" s="30" t="str">
        <f t="shared" si="957"/>
        <v>15</v>
      </c>
      <c r="W8768" t="str">
        <f t="shared" si="958"/>
        <v>ok</v>
      </c>
    </row>
    <row r="8769" spans="1:23" x14ac:dyDescent="0.3">
      <c r="A8769" t="s">
        <v>8811</v>
      </c>
      <c r="B8769" t="s">
        <v>41</v>
      </c>
      <c r="C8769" t="s">
        <v>42</v>
      </c>
      <c r="D8769" t="s">
        <v>43</v>
      </c>
      <c r="E8769" t="s">
        <v>45</v>
      </c>
      <c r="F8769" t="s">
        <v>15</v>
      </c>
      <c r="G8769" s="5">
        <v>1768.11</v>
      </c>
      <c r="H8769" s="5">
        <f t="shared" si="952"/>
        <v>31.825979999999994</v>
      </c>
      <c r="I8769" s="6">
        <v>2</v>
      </c>
      <c r="J8769" s="6">
        <v>3536.22</v>
      </c>
      <c r="K8769" s="5">
        <f t="shared" si="953"/>
        <v>63.651959999999988</v>
      </c>
      <c r="L8769" s="7">
        <v>2.1800000000000002</v>
      </c>
      <c r="M8769" s="7">
        <v>2854</v>
      </c>
      <c r="N8769" s="3">
        <v>45414</v>
      </c>
      <c r="O8769" s="4" t="str">
        <f t="shared" si="954"/>
        <v>2024-05</v>
      </c>
      <c r="P8769" s="4" t="str">
        <f t="shared" si="955"/>
        <v>05</v>
      </c>
      <c r="Q8769" s="4" t="str">
        <f t="shared" si="956"/>
        <v>May</v>
      </c>
      <c r="R8769" s="30" t="str">
        <f t="shared" si="957"/>
        <v>02</v>
      </c>
      <c r="W8769" t="str">
        <f t="shared" si="958"/>
        <v>ok</v>
      </c>
    </row>
    <row r="8770" spans="1:23" x14ac:dyDescent="0.3">
      <c r="A8770" t="s">
        <v>8812</v>
      </c>
      <c r="B8770" t="s">
        <v>41</v>
      </c>
      <c r="C8770" t="s">
        <v>42</v>
      </c>
      <c r="D8770" t="s">
        <v>43</v>
      </c>
      <c r="E8770" t="s">
        <v>14</v>
      </c>
      <c r="F8770" t="s">
        <v>31</v>
      </c>
      <c r="G8770" s="5">
        <v>5611.96</v>
      </c>
      <c r="H8770" s="5">
        <f t="shared" si="952"/>
        <v>101.01527999999999</v>
      </c>
      <c r="I8770" s="6">
        <v>1</v>
      </c>
      <c r="J8770" s="6">
        <v>5611.96</v>
      </c>
      <c r="K8770" s="5">
        <f t="shared" si="953"/>
        <v>101.01527999999999</v>
      </c>
      <c r="L8770" s="7">
        <v>2.08</v>
      </c>
      <c r="M8770" s="7">
        <v>3474</v>
      </c>
      <c r="N8770" s="3">
        <v>45307</v>
      </c>
      <c r="O8770" s="4" t="str">
        <f t="shared" si="954"/>
        <v>2024-01</v>
      </c>
      <c r="P8770" s="4" t="str">
        <f t="shared" si="955"/>
        <v>01</v>
      </c>
      <c r="Q8770" s="4" t="str">
        <f t="shared" si="956"/>
        <v>January</v>
      </c>
      <c r="R8770" s="30" t="str">
        <f t="shared" si="957"/>
        <v>16</v>
      </c>
      <c r="W8770" t="str">
        <f t="shared" si="958"/>
        <v>ok</v>
      </c>
    </row>
    <row r="8771" spans="1:23" x14ac:dyDescent="0.3">
      <c r="A8771" t="s">
        <v>8813</v>
      </c>
      <c r="B8771" t="s">
        <v>41</v>
      </c>
      <c r="C8771" t="s">
        <v>42</v>
      </c>
      <c r="D8771" t="s">
        <v>43</v>
      </c>
      <c r="E8771" t="s">
        <v>14</v>
      </c>
      <c r="F8771" t="s">
        <v>31</v>
      </c>
      <c r="G8771" s="5">
        <v>583.33000000000004</v>
      </c>
      <c r="H8771" s="5">
        <f t="shared" ref="H8771:H8834" si="959">G8771*0.018</f>
        <v>10.49994</v>
      </c>
      <c r="I8771" s="6">
        <v>3</v>
      </c>
      <c r="J8771" s="6">
        <v>1749.99</v>
      </c>
      <c r="K8771" s="5">
        <f t="shared" ref="K8771:K8834" si="960">H8771*I8771</f>
        <v>31.49982</v>
      </c>
      <c r="L8771" s="7">
        <v>1.61</v>
      </c>
      <c r="M8771" s="7">
        <v>1972</v>
      </c>
      <c r="N8771" s="3">
        <v>45428</v>
      </c>
      <c r="O8771" s="4" t="str">
        <f t="shared" ref="O8771:O8834" si="961">TEXT(N8771,"yyyy-mm")</f>
        <v>2024-05</v>
      </c>
      <c r="P8771" s="4" t="str">
        <f t="shared" ref="P8771:P8834" si="962">TEXT(N8771,"mm")</f>
        <v>05</v>
      </c>
      <c r="Q8771" s="4" t="str">
        <f t="shared" ref="Q8771:Q8834" si="963">TEXT(DATE(2024,P8771,1),"mmmm")</f>
        <v>May</v>
      </c>
      <c r="R8771" s="30" t="str">
        <f t="shared" ref="R8771:R8834" si="964">TEXT(N8771,"dd")</f>
        <v>16</v>
      </c>
      <c r="W8771" t="str">
        <f t="shared" ref="W8771:W8834" si="965">IF(G8771*I8771=J8771,"ok","False")</f>
        <v>ok</v>
      </c>
    </row>
    <row r="8772" spans="1:23" x14ac:dyDescent="0.3">
      <c r="A8772" t="s">
        <v>8814</v>
      </c>
      <c r="B8772" t="s">
        <v>51</v>
      </c>
      <c r="C8772" t="s">
        <v>29</v>
      </c>
      <c r="D8772" t="s">
        <v>52</v>
      </c>
      <c r="E8772" t="s">
        <v>14</v>
      </c>
      <c r="F8772" t="s">
        <v>26</v>
      </c>
      <c r="G8772" s="5">
        <v>201.01</v>
      </c>
      <c r="H8772" s="5">
        <f t="shared" si="959"/>
        <v>3.6181799999999997</v>
      </c>
      <c r="I8772" s="6">
        <v>3</v>
      </c>
      <c r="J8772" s="6">
        <v>603.03</v>
      </c>
      <c r="K8772" s="5">
        <f t="shared" si="960"/>
        <v>10.85454</v>
      </c>
      <c r="L8772" s="7">
        <v>1.74</v>
      </c>
      <c r="M8772" s="7">
        <v>3021</v>
      </c>
      <c r="N8772" s="3">
        <v>45630</v>
      </c>
      <c r="O8772" s="4" t="str">
        <f t="shared" si="961"/>
        <v>2024-12</v>
      </c>
      <c r="P8772" s="4" t="str">
        <f t="shared" si="962"/>
        <v>12</v>
      </c>
      <c r="Q8772" s="4" t="str">
        <f t="shared" si="963"/>
        <v>December</v>
      </c>
      <c r="R8772" s="30" t="str">
        <f t="shared" si="964"/>
        <v>04</v>
      </c>
      <c r="W8772" t="str">
        <f t="shared" si="965"/>
        <v>ok</v>
      </c>
    </row>
    <row r="8773" spans="1:23" x14ac:dyDescent="0.3">
      <c r="A8773" t="s">
        <v>8815</v>
      </c>
      <c r="B8773" t="s">
        <v>51</v>
      </c>
      <c r="C8773" t="s">
        <v>29</v>
      </c>
      <c r="D8773" t="s">
        <v>52</v>
      </c>
      <c r="E8773" t="s">
        <v>14</v>
      </c>
      <c r="F8773" t="s">
        <v>31</v>
      </c>
      <c r="G8773" s="5">
        <v>3102.42</v>
      </c>
      <c r="H8773" s="5">
        <f t="shared" si="959"/>
        <v>55.843559999999997</v>
      </c>
      <c r="I8773" s="6">
        <v>1</v>
      </c>
      <c r="J8773" s="6">
        <v>3102.42</v>
      </c>
      <c r="K8773" s="5">
        <f t="shared" si="960"/>
        <v>55.843559999999997</v>
      </c>
      <c r="L8773" s="7">
        <v>2.4</v>
      </c>
      <c r="M8773" s="7">
        <v>4778</v>
      </c>
      <c r="N8773" s="3">
        <v>45348</v>
      </c>
      <c r="O8773" s="4" t="str">
        <f t="shared" si="961"/>
        <v>2024-02</v>
      </c>
      <c r="P8773" s="4" t="str">
        <f t="shared" si="962"/>
        <v>02</v>
      </c>
      <c r="Q8773" s="4" t="str">
        <f t="shared" si="963"/>
        <v>February</v>
      </c>
      <c r="R8773" s="30" t="str">
        <f t="shared" si="964"/>
        <v>26</v>
      </c>
      <c r="W8773" t="str">
        <f t="shared" si="965"/>
        <v>ok</v>
      </c>
    </row>
    <row r="8774" spans="1:23" x14ac:dyDescent="0.3">
      <c r="A8774" t="s">
        <v>8816</v>
      </c>
      <c r="B8774" t="s">
        <v>33</v>
      </c>
      <c r="C8774" t="s">
        <v>12</v>
      </c>
      <c r="D8774" t="s">
        <v>34</v>
      </c>
      <c r="E8774" t="s">
        <v>14</v>
      </c>
      <c r="F8774" t="s">
        <v>60</v>
      </c>
      <c r="G8774" s="5">
        <v>9121.9599999999991</v>
      </c>
      <c r="H8774" s="5">
        <f t="shared" si="959"/>
        <v>164.19527999999997</v>
      </c>
      <c r="I8774" s="6">
        <v>2</v>
      </c>
      <c r="J8774" s="6">
        <v>18243.919999999998</v>
      </c>
      <c r="K8774" s="5">
        <f t="shared" si="960"/>
        <v>328.39055999999994</v>
      </c>
      <c r="L8774" s="7">
        <v>4.1100000000000003</v>
      </c>
      <c r="M8774" s="7">
        <v>1522</v>
      </c>
      <c r="N8774" s="3">
        <v>45536</v>
      </c>
      <c r="O8774" s="4" t="str">
        <f t="shared" si="961"/>
        <v>2024-09</v>
      </c>
      <c r="P8774" s="4" t="str">
        <f t="shared" si="962"/>
        <v>09</v>
      </c>
      <c r="Q8774" s="4" t="str">
        <f t="shared" si="963"/>
        <v>September</v>
      </c>
      <c r="R8774" s="30" t="str">
        <f t="shared" si="964"/>
        <v>01</v>
      </c>
      <c r="W8774" t="str">
        <f t="shared" si="965"/>
        <v>ok</v>
      </c>
    </row>
    <row r="8775" spans="1:23" x14ac:dyDescent="0.3">
      <c r="A8775" t="s">
        <v>8817</v>
      </c>
      <c r="B8775" t="s">
        <v>36</v>
      </c>
      <c r="C8775" t="s">
        <v>18</v>
      </c>
      <c r="D8775" t="s">
        <v>37</v>
      </c>
      <c r="E8775" t="s">
        <v>45</v>
      </c>
      <c r="F8775" t="s">
        <v>60</v>
      </c>
      <c r="G8775" s="5">
        <v>10983.63</v>
      </c>
      <c r="H8775" s="5">
        <f t="shared" si="959"/>
        <v>197.70533999999998</v>
      </c>
      <c r="I8775" s="6">
        <v>3</v>
      </c>
      <c r="J8775" s="6">
        <v>32950.89</v>
      </c>
      <c r="K8775" s="5">
        <f t="shared" si="960"/>
        <v>593.11601999999993</v>
      </c>
      <c r="L8775" s="7">
        <v>2.41</v>
      </c>
      <c r="M8775" s="7">
        <v>1678</v>
      </c>
      <c r="N8775" s="3">
        <v>45512</v>
      </c>
      <c r="O8775" s="4" t="str">
        <f t="shared" si="961"/>
        <v>2024-08</v>
      </c>
      <c r="P8775" s="4" t="str">
        <f t="shared" si="962"/>
        <v>08</v>
      </c>
      <c r="Q8775" s="4" t="str">
        <f t="shared" si="963"/>
        <v>August</v>
      </c>
      <c r="R8775" s="30" t="str">
        <f t="shared" si="964"/>
        <v>08</v>
      </c>
      <c r="W8775" t="str">
        <f t="shared" si="965"/>
        <v>ok</v>
      </c>
    </row>
    <row r="8776" spans="1:23" x14ac:dyDescent="0.3">
      <c r="A8776" t="s">
        <v>8818</v>
      </c>
      <c r="B8776" t="s">
        <v>41</v>
      </c>
      <c r="C8776" t="s">
        <v>42</v>
      </c>
      <c r="D8776" t="s">
        <v>43</v>
      </c>
      <c r="E8776" t="s">
        <v>45</v>
      </c>
      <c r="F8776" t="s">
        <v>26</v>
      </c>
      <c r="G8776" s="5">
        <v>2818.66</v>
      </c>
      <c r="H8776" s="5">
        <f t="shared" si="959"/>
        <v>50.735879999999995</v>
      </c>
      <c r="I8776" s="6">
        <v>4</v>
      </c>
      <c r="J8776" s="6">
        <v>11274.64</v>
      </c>
      <c r="K8776" s="5">
        <f t="shared" si="960"/>
        <v>202.94351999999998</v>
      </c>
      <c r="L8776" s="7">
        <v>3.2</v>
      </c>
      <c r="M8776" s="7">
        <v>3465</v>
      </c>
      <c r="N8776" s="3">
        <v>45584</v>
      </c>
      <c r="O8776" s="4" t="str">
        <f t="shared" si="961"/>
        <v>2024-10</v>
      </c>
      <c r="P8776" s="4" t="str">
        <f t="shared" si="962"/>
        <v>10</v>
      </c>
      <c r="Q8776" s="4" t="str">
        <f t="shared" si="963"/>
        <v>October</v>
      </c>
      <c r="R8776" s="30" t="str">
        <f t="shared" si="964"/>
        <v>19</v>
      </c>
      <c r="W8776" t="str">
        <f t="shared" si="965"/>
        <v>ok</v>
      </c>
    </row>
    <row r="8777" spans="1:23" x14ac:dyDescent="0.3">
      <c r="A8777" t="s">
        <v>8819</v>
      </c>
      <c r="B8777" t="s">
        <v>28</v>
      </c>
      <c r="C8777" t="s">
        <v>29</v>
      </c>
      <c r="D8777" t="s">
        <v>30</v>
      </c>
      <c r="E8777" t="s">
        <v>14</v>
      </c>
      <c r="F8777" t="s">
        <v>38</v>
      </c>
      <c r="G8777" s="5">
        <v>2514.4299999999998</v>
      </c>
      <c r="H8777" s="5">
        <f t="shared" si="959"/>
        <v>45.259739999999994</v>
      </c>
      <c r="I8777" s="6">
        <v>4</v>
      </c>
      <c r="J8777" s="6">
        <v>10057.719999999999</v>
      </c>
      <c r="K8777" s="5">
        <f t="shared" si="960"/>
        <v>181.03895999999997</v>
      </c>
      <c r="L8777" s="7">
        <v>1.81</v>
      </c>
      <c r="M8777" s="7">
        <v>1090</v>
      </c>
      <c r="N8777" s="3">
        <v>45591</v>
      </c>
      <c r="O8777" s="4" t="str">
        <f t="shared" si="961"/>
        <v>2024-10</v>
      </c>
      <c r="P8777" s="4" t="str">
        <f t="shared" si="962"/>
        <v>10</v>
      </c>
      <c r="Q8777" s="4" t="str">
        <f t="shared" si="963"/>
        <v>October</v>
      </c>
      <c r="R8777" s="30" t="str">
        <f t="shared" si="964"/>
        <v>26</v>
      </c>
      <c r="W8777" t="str">
        <f t="shared" si="965"/>
        <v>ok</v>
      </c>
    </row>
    <row r="8778" spans="1:23" x14ac:dyDescent="0.3">
      <c r="A8778" t="s">
        <v>8820</v>
      </c>
      <c r="B8778" t="s">
        <v>47</v>
      </c>
      <c r="C8778" t="s">
        <v>12</v>
      </c>
      <c r="D8778" t="s">
        <v>48</v>
      </c>
      <c r="E8778" t="s">
        <v>45</v>
      </c>
      <c r="F8778" t="s">
        <v>21</v>
      </c>
      <c r="G8778" s="5">
        <v>3076.79</v>
      </c>
      <c r="H8778" s="5">
        <f t="shared" si="959"/>
        <v>55.382219999999997</v>
      </c>
      <c r="I8778" s="6">
        <v>2</v>
      </c>
      <c r="J8778" s="6">
        <v>6153.58</v>
      </c>
      <c r="K8778" s="5">
        <f t="shared" si="960"/>
        <v>110.76443999999999</v>
      </c>
      <c r="L8778" s="7">
        <v>1.92</v>
      </c>
      <c r="M8778" s="7">
        <v>1428</v>
      </c>
      <c r="N8778" s="3">
        <v>45433</v>
      </c>
      <c r="O8778" s="4" t="str">
        <f t="shared" si="961"/>
        <v>2024-05</v>
      </c>
      <c r="P8778" s="4" t="str">
        <f t="shared" si="962"/>
        <v>05</v>
      </c>
      <c r="Q8778" s="4" t="str">
        <f t="shared" si="963"/>
        <v>May</v>
      </c>
      <c r="R8778" s="30" t="str">
        <f t="shared" si="964"/>
        <v>21</v>
      </c>
      <c r="W8778" t="str">
        <f t="shared" si="965"/>
        <v>ok</v>
      </c>
    </row>
    <row r="8779" spans="1:23" x14ac:dyDescent="0.3">
      <c r="A8779" t="s">
        <v>8821</v>
      </c>
      <c r="B8779" t="s">
        <v>33</v>
      </c>
      <c r="C8779" t="s">
        <v>12</v>
      </c>
      <c r="D8779" t="s">
        <v>34</v>
      </c>
      <c r="E8779" t="s">
        <v>20</v>
      </c>
      <c r="F8779" t="s">
        <v>31</v>
      </c>
      <c r="G8779" s="5">
        <v>12588.94</v>
      </c>
      <c r="H8779" s="5">
        <f t="shared" si="959"/>
        <v>226.60092</v>
      </c>
      <c r="I8779" s="6">
        <v>2</v>
      </c>
      <c r="J8779" s="6">
        <v>25177.88</v>
      </c>
      <c r="K8779" s="5">
        <f t="shared" si="960"/>
        <v>453.20184</v>
      </c>
      <c r="L8779" s="7">
        <v>2.13</v>
      </c>
      <c r="M8779" s="7">
        <v>1939</v>
      </c>
      <c r="N8779" s="3">
        <v>45478</v>
      </c>
      <c r="O8779" s="4" t="str">
        <f t="shared" si="961"/>
        <v>2024-07</v>
      </c>
      <c r="P8779" s="4" t="str">
        <f t="shared" si="962"/>
        <v>07</v>
      </c>
      <c r="Q8779" s="4" t="str">
        <f t="shared" si="963"/>
        <v>July</v>
      </c>
      <c r="R8779" s="30" t="str">
        <f t="shared" si="964"/>
        <v>05</v>
      </c>
      <c r="W8779" t="str">
        <f t="shared" si="965"/>
        <v>ok</v>
      </c>
    </row>
    <row r="8780" spans="1:23" x14ac:dyDescent="0.3">
      <c r="A8780" t="s">
        <v>8822</v>
      </c>
      <c r="B8780" t="s">
        <v>17</v>
      </c>
      <c r="C8780" t="s">
        <v>18</v>
      </c>
      <c r="D8780" t="s">
        <v>19</v>
      </c>
      <c r="E8780" t="s">
        <v>14</v>
      </c>
      <c r="F8780" t="s">
        <v>38</v>
      </c>
      <c r="G8780" s="5">
        <v>12471.57</v>
      </c>
      <c r="H8780" s="5">
        <f t="shared" si="959"/>
        <v>224.48825999999997</v>
      </c>
      <c r="I8780" s="6">
        <v>1</v>
      </c>
      <c r="J8780" s="6">
        <v>12471.57</v>
      </c>
      <c r="K8780" s="5">
        <f t="shared" si="960"/>
        <v>224.48825999999997</v>
      </c>
      <c r="L8780" s="7">
        <v>2.98</v>
      </c>
      <c r="M8780" s="7">
        <v>3429</v>
      </c>
      <c r="N8780" s="3">
        <v>45515</v>
      </c>
      <c r="O8780" s="4" t="str">
        <f t="shared" si="961"/>
        <v>2024-08</v>
      </c>
      <c r="P8780" s="4" t="str">
        <f t="shared" si="962"/>
        <v>08</v>
      </c>
      <c r="Q8780" s="4" t="str">
        <f t="shared" si="963"/>
        <v>August</v>
      </c>
      <c r="R8780" s="30" t="str">
        <f t="shared" si="964"/>
        <v>11</v>
      </c>
      <c r="W8780" t="str">
        <f t="shared" si="965"/>
        <v>ok</v>
      </c>
    </row>
    <row r="8781" spans="1:23" x14ac:dyDescent="0.3">
      <c r="A8781" t="s">
        <v>8823</v>
      </c>
      <c r="B8781" t="s">
        <v>63</v>
      </c>
      <c r="C8781" t="s">
        <v>18</v>
      </c>
      <c r="D8781" t="s">
        <v>64</v>
      </c>
      <c r="E8781" t="s">
        <v>14</v>
      </c>
      <c r="F8781" t="s">
        <v>21</v>
      </c>
      <c r="G8781" s="5">
        <v>2281.87</v>
      </c>
      <c r="H8781" s="5">
        <f t="shared" si="959"/>
        <v>41.073659999999997</v>
      </c>
      <c r="I8781" s="6">
        <v>5</v>
      </c>
      <c r="J8781" s="6">
        <v>11409.35</v>
      </c>
      <c r="K8781" s="5">
        <f t="shared" si="960"/>
        <v>205.36829999999998</v>
      </c>
      <c r="L8781" s="7">
        <v>3.18</v>
      </c>
      <c r="M8781" s="7">
        <v>1484</v>
      </c>
      <c r="N8781" s="3">
        <v>45622</v>
      </c>
      <c r="O8781" s="4" t="str">
        <f t="shared" si="961"/>
        <v>2024-11</v>
      </c>
      <c r="P8781" s="4" t="str">
        <f t="shared" si="962"/>
        <v>11</v>
      </c>
      <c r="Q8781" s="4" t="str">
        <f t="shared" si="963"/>
        <v>November</v>
      </c>
      <c r="R8781" s="30" t="str">
        <f t="shared" si="964"/>
        <v>26</v>
      </c>
      <c r="W8781" t="str">
        <f t="shared" si="965"/>
        <v>ok</v>
      </c>
    </row>
    <row r="8782" spans="1:23" x14ac:dyDescent="0.3">
      <c r="A8782" t="s">
        <v>8824</v>
      </c>
      <c r="B8782" t="s">
        <v>63</v>
      </c>
      <c r="C8782" t="s">
        <v>18</v>
      </c>
      <c r="D8782" t="s">
        <v>64</v>
      </c>
      <c r="E8782" t="s">
        <v>20</v>
      </c>
      <c r="F8782" t="s">
        <v>60</v>
      </c>
      <c r="G8782" s="5">
        <v>11734.82</v>
      </c>
      <c r="H8782" s="5">
        <f t="shared" si="959"/>
        <v>211.22675999999998</v>
      </c>
      <c r="I8782" s="6">
        <v>5</v>
      </c>
      <c r="J8782" s="6">
        <v>58674.1</v>
      </c>
      <c r="K8782" s="5">
        <f t="shared" si="960"/>
        <v>1056.1337999999998</v>
      </c>
      <c r="L8782" s="7">
        <v>3</v>
      </c>
      <c r="M8782" s="7">
        <v>4621</v>
      </c>
      <c r="N8782" s="3">
        <v>45360</v>
      </c>
      <c r="O8782" s="4" t="str">
        <f t="shared" si="961"/>
        <v>2024-03</v>
      </c>
      <c r="P8782" s="4" t="str">
        <f t="shared" si="962"/>
        <v>03</v>
      </c>
      <c r="Q8782" s="4" t="str">
        <f t="shared" si="963"/>
        <v>March</v>
      </c>
      <c r="R8782" s="30" t="str">
        <f t="shared" si="964"/>
        <v>09</v>
      </c>
      <c r="W8782" t="str">
        <f t="shared" si="965"/>
        <v>ok</v>
      </c>
    </row>
    <row r="8783" spans="1:23" x14ac:dyDescent="0.3">
      <c r="A8783" t="s">
        <v>8825</v>
      </c>
      <c r="B8783" t="s">
        <v>33</v>
      </c>
      <c r="C8783" t="s">
        <v>12</v>
      </c>
      <c r="D8783" t="s">
        <v>34</v>
      </c>
      <c r="E8783" t="s">
        <v>14</v>
      </c>
      <c r="F8783" t="s">
        <v>31</v>
      </c>
      <c r="G8783" s="5">
        <v>7401.78</v>
      </c>
      <c r="H8783" s="5">
        <f t="shared" si="959"/>
        <v>133.23203999999998</v>
      </c>
      <c r="I8783" s="6">
        <v>2</v>
      </c>
      <c r="J8783" s="6">
        <v>14803.56</v>
      </c>
      <c r="K8783" s="5">
        <f t="shared" si="960"/>
        <v>266.46407999999997</v>
      </c>
      <c r="L8783" s="7">
        <v>4.74</v>
      </c>
      <c r="M8783" s="7">
        <v>3044</v>
      </c>
      <c r="N8783" s="3">
        <v>45597</v>
      </c>
      <c r="O8783" s="4" t="str">
        <f t="shared" si="961"/>
        <v>2024-11</v>
      </c>
      <c r="P8783" s="4" t="str">
        <f t="shared" si="962"/>
        <v>11</v>
      </c>
      <c r="Q8783" s="4" t="str">
        <f t="shared" si="963"/>
        <v>November</v>
      </c>
      <c r="R8783" s="30" t="str">
        <f t="shared" si="964"/>
        <v>01</v>
      </c>
      <c r="W8783" t="str">
        <f t="shared" si="965"/>
        <v>ok</v>
      </c>
    </row>
    <row r="8784" spans="1:23" x14ac:dyDescent="0.3">
      <c r="A8784" t="s">
        <v>8826</v>
      </c>
      <c r="B8784" t="s">
        <v>28</v>
      </c>
      <c r="C8784" t="s">
        <v>29</v>
      </c>
      <c r="D8784" t="s">
        <v>30</v>
      </c>
      <c r="E8784" t="s">
        <v>45</v>
      </c>
      <c r="F8784" t="s">
        <v>21</v>
      </c>
      <c r="G8784" s="5">
        <v>18318.98</v>
      </c>
      <c r="H8784" s="5">
        <f t="shared" si="959"/>
        <v>329.74163999999996</v>
      </c>
      <c r="I8784" s="6">
        <v>1</v>
      </c>
      <c r="J8784" s="6">
        <v>18318.98</v>
      </c>
      <c r="K8784" s="5">
        <f t="shared" si="960"/>
        <v>329.74163999999996</v>
      </c>
      <c r="L8784" s="7">
        <v>2.17</v>
      </c>
      <c r="M8784" s="7">
        <v>464</v>
      </c>
      <c r="N8784" s="3">
        <v>45297</v>
      </c>
      <c r="O8784" s="4" t="str">
        <f t="shared" si="961"/>
        <v>2024-01</v>
      </c>
      <c r="P8784" s="4" t="str">
        <f t="shared" si="962"/>
        <v>01</v>
      </c>
      <c r="Q8784" s="4" t="str">
        <f t="shared" si="963"/>
        <v>January</v>
      </c>
      <c r="R8784" s="30" t="str">
        <f t="shared" si="964"/>
        <v>06</v>
      </c>
      <c r="W8784" t="str">
        <f t="shared" si="965"/>
        <v>ok</v>
      </c>
    </row>
    <row r="8785" spans="1:23" x14ac:dyDescent="0.3">
      <c r="A8785" t="s">
        <v>8827</v>
      </c>
      <c r="B8785" t="s">
        <v>28</v>
      </c>
      <c r="C8785" t="s">
        <v>29</v>
      </c>
      <c r="D8785" t="s">
        <v>30</v>
      </c>
      <c r="E8785" t="s">
        <v>20</v>
      </c>
      <c r="F8785" t="s">
        <v>31</v>
      </c>
      <c r="G8785" s="5">
        <v>19081.25</v>
      </c>
      <c r="H8785" s="5">
        <f t="shared" si="959"/>
        <v>343.46249999999998</v>
      </c>
      <c r="I8785" s="6">
        <v>1</v>
      </c>
      <c r="J8785" s="6">
        <v>19081.25</v>
      </c>
      <c r="K8785" s="5">
        <f t="shared" si="960"/>
        <v>343.46249999999998</v>
      </c>
      <c r="L8785" s="7">
        <v>1.58</v>
      </c>
      <c r="M8785" s="7">
        <v>740</v>
      </c>
      <c r="N8785" s="3">
        <v>45370</v>
      </c>
      <c r="O8785" s="4" t="str">
        <f t="shared" si="961"/>
        <v>2024-03</v>
      </c>
      <c r="P8785" s="4" t="str">
        <f t="shared" si="962"/>
        <v>03</v>
      </c>
      <c r="Q8785" s="4" t="str">
        <f t="shared" si="963"/>
        <v>March</v>
      </c>
      <c r="R8785" s="30" t="str">
        <f t="shared" si="964"/>
        <v>19</v>
      </c>
      <c r="W8785" t="str">
        <f t="shared" si="965"/>
        <v>ok</v>
      </c>
    </row>
    <row r="8786" spans="1:23" x14ac:dyDescent="0.3">
      <c r="A8786" t="s">
        <v>8828</v>
      </c>
      <c r="B8786" t="s">
        <v>17</v>
      </c>
      <c r="C8786" t="s">
        <v>18</v>
      </c>
      <c r="D8786" t="s">
        <v>19</v>
      </c>
      <c r="E8786" t="s">
        <v>14</v>
      </c>
      <c r="F8786" t="s">
        <v>21</v>
      </c>
      <c r="G8786" s="5">
        <v>16351.28</v>
      </c>
      <c r="H8786" s="5">
        <f t="shared" si="959"/>
        <v>294.32303999999999</v>
      </c>
      <c r="I8786" s="6">
        <v>4</v>
      </c>
      <c r="J8786" s="6">
        <v>65405.120000000003</v>
      </c>
      <c r="K8786" s="5">
        <f t="shared" si="960"/>
        <v>1177.29216</v>
      </c>
      <c r="L8786" s="7">
        <v>3.43</v>
      </c>
      <c r="M8786" s="7">
        <v>443</v>
      </c>
      <c r="N8786" s="3">
        <v>45503</v>
      </c>
      <c r="O8786" s="4" t="str">
        <f t="shared" si="961"/>
        <v>2024-07</v>
      </c>
      <c r="P8786" s="4" t="str">
        <f t="shared" si="962"/>
        <v>07</v>
      </c>
      <c r="Q8786" s="4" t="str">
        <f t="shared" si="963"/>
        <v>July</v>
      </c>
      <c r="R8786" s="30" t="str">
        <f t="shared" si="964"/>
        <v>30</v>
      </c>
      <c r="W8786" t="str">
        <f t="shared" si="965"/>
        <v>ok</v>
      </c>
    </row>
    <row r="8787" spans="1:23" x14ac:dyDescent="0.3">
      <c r="A8787" t="s">
        <v>8829</v>
      </c>
      <c r="B8787" t="s">
        <v>41</v>
      </c>
      <c r="C8787" t="s">
        <v>42</v>
      </c>
      <c r="D8787" t="s">
        <v>43</v>
      </c>
      <c r="E8787" t="s">
        <v>14</v>
      </c>
      <c r="F8787" t="s">
        <v>21</v>
      </c>
      <c r="G8787" s="5">
        <v>2109.91</v>
      </c>
      <c r="H8787" s="5">
        <f t="shared" si="959"/>
        <v>37.978379999999994</v>
      </c>
      <c r="I8787" s="6">
        <v>5</v>
      </c>
      <c r="J8787" s="6">
        <v>10549.55</v>
      </c>
      <c r="K8787" s="5">
        <f t="shared" si="960"/>
        <v>189.89189999999996</v>
      </c>
      <c r="L8787" s="7">
        <v>3.66</v>
      </c>
      <c r="M8787" s="7">
        <v>3208</v>
      </c>
      <c r="N8787" s="3">
        <v>45473</v>
      </c>
      <c r="O8787" s="4" t="str">
        <f t="shared" si="961"/>
        <v>2024-06</v>
      </c>
      <c r="P8787" s="4" t="str">
        <f t="shared" si="962"/>
        <v>06</v>
      </c>
      <c r="Q8787" s="4" t="str">
        <f t="shared" si="963"/>
        <v>June</v>
      </c>
      <c r="R8787" s="30" t="str">
        <f t="shared" si="964"/>
        <v>30</v>
      </c>
      <c r="W8787" t="str">
        <f t="shared" si="965"/>
        <v>ok</v>
      </c>
    </row>
    <row r="8788" spans="1:23" x14ac:dyDescent="0.3">
      <c r="A8788" t="s">
        <v>8830</v>
      </c>
      <c r="B8788" t="s">
        <v>51</v>
      </c>
      <c r="C8788" t="s">
        <v>29</v>
      </c>
      <c r="D8788" t="s">
        <v>52</v>
      </c>
      <c r="E8788" t="s">
        <v>20</v>
      </c>
      <c r="F8788" t="s">
        <v>15</v>
      </c>
      <c r="G8788" s="5">
        <v>17879.7</v>
      </c>
      <c r="H8788" s="5">
        <f t="shared" si="959"/>
        <v>321.83459999999997</v>
      </c>
      <c r="I8788" s="6">
        <v>1</v>
      </c>
      <c r="J8788" s="6">
        <v>17879.7</v>
      </c>
      <c r="K8788" s="5">
        <f t="shared" si="960"/>
        <v>321.83459999999997</v>
      </c>
      <c r="L8788" s="7">
        <v>2.46</v>
      </c>
      <c r="M8788" s="7">
        <v>4717</v>
      </c>
      <c r="N8788" s="3">
        <v>45526</v>
      </c>
      <c r="O8788" s="4" t="str">
        <f t="shared" si="961"/>
        <v>2024-08</v>
      </c>
      <c r="P8788" s="4" t="str">
        <f t="shared" si="962"/>
        <v>08</v>
      </c>
      <c r="Q8788" s="4" t="str">
        <f t="shared" si="963"/>
        <v>August</v>
      </c>
      <c r="R8788" s="30" t="str">
        <f t="shared" si="964"/>
        <v>22</v>
      </c>
      <c r="W8788" t="str">
        <f t="shared" si="965"/>
        <v>ok</v>
      </c>
    </row>
    <row r="8789" spans="1:23" x14ac:dyDescent="0.3">
      <c r="A8789" t="s">
        <v>8831</v>
      </c>
      <c r="B8789" t="s">
        <v>47</v>
      </c>
      <c r="C8789" t="s">
        <v>12</v>
      </c>
      <c r="D8789" t="s">
        <v>48</v>
      </c>
      <c r="E8789" t="s">
        <v>14</v>
      </c>
      <c r="F8789" t="s">
        <v>31</v>
      </c>
      <c r="G8789" s="5">
        <v>7361.88</v>
      </c>
      <c r="H8789" s="5">
        <f t="shared" si="959"/>
        <v>132.51383999999999</v>
      </c>
      <c r="I8789" s="6">
        <v>3</v>
      </c>
      <c r="J8789" s="6">
        <v>22085.64</v>
      </c>
      <c r="K8789" s="5">
        <f t="shared" si="960"/>
        <v>397.54151999999999</v>
      </c>
      <c r="L8789" s="7">
        <v>3.73</v>
      </c>
      <c r="M8789" s="7">
        <v>952</v>
      </c>
      <c r="N8789" s="3">
        <v>45420</v>
      </c>
      <c r="O8789" s="4" t="str">
        <f t="shared" si="961"/>
        <v>2024-05</v>
      </c>
      <c r="P8789" s="4" t="str">
        <f t="shared" si="962"/>
        <v>05</v>
      </c>
      <c r="Q8789" s="4" t="str">
        <f t="shared" si="963"/>
        <v>May</v>
      </c>
      <c r="R8789" s="30" t="str">
        <f t="shared" si="964"/>
        <v>08</v>
      </c>
      <c r="W8789" t="str">
        <f t="shared" si="965"/>
        <v>ok</v>
      </c>
    </row>
    <row r="8790" spans="1:23" x14ac:dyDescent="0.3">
      <c r="A8790" t="s">
        <v>8832</v>
      </c>
      <c r="B8790" t="s">
        <v>47</v>
      </c>
      <c r="C8790" t="s">
        <v>12</v>
      </c>
      <c r="D8790" t="s">
        <v>48</v>
      </c>
      <c r="E8790" t="s">
        <v>14</v>
      </c>
      <c r="F8790" t="s">
        <v>38</v>
      </c>
      <c r="G8790" s="5">
        <v>4827.21</v>
      </c>
      <c r="H8790" s="5">
        <f t="shared" si="959"/>
        <v>86.889779999999988</v>
      </c>
      <c r="I8790" s="6">
        <v>5</v>
      </c>
      <c r="J8790" s="6">
        <v>24136.05</v>
      </c>
      <c r="K8790" s="5">
        <f t="shared" si="960"/>
        <v>434.44889999999992</v>
      </c>
      <c r="L8790" s="7">
        <v>4.45</v>
      </c>
      <c r="M8790" s="7">
        <v>3568</v>
      </c>
      <c r="N8790" s="3">
        <v>45529</v>
      </c>
      <c r="O8790" s="4" t="str">
        <f t="shared" si="961"/>
        <v>2024-08</v>
      </c>
      <c r="P8790" s="4" t="str">
        <f t="shared" si="962"/>
        <v>08</v>
      </c>
      <c r="Q8790" s="4" t="str">
        <f t="shared" si="963"/>
        <v>August</v>
      </c>
      <c r="R8790" s="30" t="str">
        <f t="shared" si="964"/>
        <v>25</v>
      </c>
      <c r="W8790" t="str">
        <f t="shared" si="965"/>
        <v>ok</v>
      </c>
    </row>
    <row r="8791" spans="1:23" x14ac:dyDescent="0.3">
      <c r="A8791" t="s">
        <v>8833</v>
      </c>
      <c r="B8791" t="s">
        <v>51</v>
      </c>
      <c r="C8791" t="s">
        <v>29</v>
      </c>
      <c r="D8791" t="s">
        <v>52</v>
      </c>
      <c r="E8791" t="s">
        <v>20</v>
      </c>
      <c r="F8791" t="s">
        <v>60</v>
      </c>
      <c r="G8791" s="5">
        <v>10509.74</v>
      </c>
      <c r="H8791" s="5">
        <f t="shared" si="959"/>
        <v>189.17531999999997</v>
      </c>
      <c r="I8791" s="6">
        <v>2</v>
      </c>
      <c r="J8791" s="6">
        <v>21019.48</v>
      </c>
      <c r="K8791" s="5">
        <f t="shared" si="960"/>
        <v>378.35063999999994</v>
      </c>
      <c r="L8791" s="7">
        <v>4.55</v>
      </c>
      <c r="M8791" s="7">
        <v>2812</v>
      </c>
      <c r="N8791" s="3">
        <v>45598</v>
      </c>
      <c r="O8791" s="4" t="str">
        <f t="shared" si="961"/>
        <v>2024-11</v>
      </c>
      <c r="P8791" s="4" t="str">
        <f t="shared" si="962"/>
        <v>11</v>
      </c>
      <c r="Q8791" s="4" t="str">
        <f t="shared" si="963"/>
        <v>November</v>
      </c>
      <c r="R8791" s="30" t="str">
        <f t="shared" si="964"/>
        <v>02</v>
      </c>
      <c r="W8791" t="str">
        <f t="shared" si="965"/>
        <v>ok</v>
      </c>
    </row>
    <row r="8792" spans="1:23" x14ac:dyDescent="0.3">
      <c r="A8792" t="s">
        <v>8834</v>
      </c>
      <c r="B8792" t="s">
        <v>17</v>
      </c>
      <c r="C8792" t="s">
        <v>18</v>
      </c>
      <c r="D8792" t="s">
        <v>19</v>
      </c>
      <c r="E8792" t="s">
        <v>45</v>
      </c>
      <c r="F8792" t="s">
        <v>26</v>
      </c>
      <c r="G8792" s="5">
        <v>17339.53</v>
      </c>
      <c r="H8792" s="5">
        <f t="shared" si="959"/>
        <v>312.11153999999993</v>
      </c>
      <c r="I8792" s="6">
        <v>2</v>
      </c>
      <c r="J8792" s="6">
        <v>34679.06</v>
      </c>
      <c r="K8792" s="5">
        <f t="shared" si="960"/>
        <v>624.22307999999987</v>
      </c>
      <c r="L8792" s="7">
        <v>4.54</v>
      </c>
      <c r="M8792" s="7">
        <v>4205</v>
      </c>
      <c r="N8792" s="3">
        <v>45471</v>
      </c>
      <c r="O8792" s="4" t="str">
        <f t="shared" si="961"/>
        <v>2024-06</v>
      </c>
      <c r="P8792" s="4" t="str">
        <f t="shared" si="962"/>
        <v>06</v>
      </c>
      <c r="Q8792" s="4" t="str">
        <f t="shared" si="963"/>
        <v>June</v>
      </c>
      <c r="R8792" s="30" t="str">
        <f t="shared" si="964"/>
        <v>28</v>
      </c>
      <c r="W8792" t="str">
        <f t="shared" si="965"/>
        <v>ok</v>
      </c>
    </row>
    <row r="8793" spans="1:23" x14ac:dyDescent="0.3">
      <c r="A8793" t="s">
        <v>8835</v>
      </c>
      <c r="B8793" t="s">
        <v>36</v>
      </c>
      <c r="C8793" t="s">
        <v>18</v>
      </c>
      <c r="D8793" t="s">
        <v>37</v>
      </c>
      <c r="E8793" t="s">
        <v>45</v>
      </c>
      <c r="F8793" t="s">
        <v>15</v>
      </c>
      <c r="G8793" s="5">
        <v>13739.8</v>
      </c>
      <c r="H8793" s="5">
        <f t="shared" si="959"/>
        <v>247.31639999999996</v>
      </c>
      <c r="I8793" s="6">
        <v>4</v>
      </c>
      <c r="J8793" s="6">
        <v>54959.199999999997</v>
      </c>
      <c r="K8793" s="5">
        <f t="shared" si="960"/>
        <v>989.26559999999984</v>
      </c>
      <c r="L8793" s="7">
        <v>4.07</v>
      </c>
      <c r="M8793" s="7">
        <v>444</v>
      </c>
      <c r="N8793" s="3">
        <v>45340</v>
      </c>
      <c r="O8793" s="4" t="str">
        <f t="shared" si="961"/>
        <v>2024-02</v>
      </c>
      <c r="P8793" s="4" t="str">
        <f t="shared" si="962"/>
        <v>02</v>
      </c>
      <c r="Q8793" s="4" t="str">
        <f t="shared" si="963"/>
        <v>February</v>
      </c>
      <c r="R8793" s="30" t="str">
        <f t="shared" si="964"/>
        <v>18</v>
      </c>
      <c r="W8793" t="str">
        <f t="shared" si="965"/>
        <v>ok</v>
      </c>
    </row>
    <row r="8794" spans="1:23" x14ac:dyDescent="0.3">
      <c r="A8794" t="s">
        <v>8836</v>
      </c>
      <c r="B8794" t="s">
        <v>28</v>
      </c>
      <c r="C8794" t="s">
        <v>29</v>
      </c>
      <c r="D8794" t="s">
        <v>30</v>
      </c>
      <c r="E8794" t="s">
        <v>14</v>
      </c>
      <c r="F8794" t="s">
        <v>21</v>
      </c>
      <c r="G8794" s="5">
        <v>18424.59</v>
      </c>
      <c r="H8794" s="5">
        <f t="shared" si="959"/>
        <v>331.64261999999997</v>
      </c>
      <c r="I8794" s="6">
        <v>1</v>
      </c>
      <c r="J8794" s="6">
        <v>18424.59</v>
      </c>
      <c r="K8794" s="5">
        <f t="shared" si="960"/>
        <v>331.64261999999997</v>
      </c>
      <c r="L8794" s="7">
        <v>1.89</v>
      </c>
      <c r="M8794" s="7">
        <v>1937</v>
      </c>
      <c r="N8794" s="3">
        <v>45299</v>
      </c>
      <c r="O8794" s="4" t="str">
        <f t="shared" si="961"/>
        <v>2024-01</v>
      </c>
      <c r="P8794" s="4" t="str">
        <f t="shared" si="962"/>
        <v>01</v>
      </c>
      <c r="Q8794" s="4" t="str">
        <f t="shared" si="963"/>
        <v>January</v>
      </c>
      <c r="R8794" s="30" t="str">
        <f t="shared" si="964"/>
        <v>08</v>
      </c>
      <c r="W8794" t="str">
        <f t="shared" si="965"/>
        <v>ok</v>
      </c>
    </row>
    <row r="8795" spans="1:23" x14ac:dyDescent="0.3">
      <c r="A8795" t="s">
        <v>8837</v>
      </c>
      <c r="B8795" t="s">
        <v>41</v>
      </c>
      <c r="C8795" t="s">
        <v>42</v>
      </c>
      <c r="D8795" t="s">
        <v>43</v>
      </c>
      <c r="E8795" t="s">
        <v>14</v>
      </c>
      <c r="F8795" t="s">
        <v>31</v>
      </c>
      <c r="G8795" s="5">
        <v>4958</v>
      </c>
      <c r="H8795" s="5">
        <f t="shared" si="959"/>
        <v>89.244</v>
      </c>
      <c r="I8795" s="6">
        <v>3</v>
      </c>
      <c r="J8795" s="6">
        <v>14874</v>
      </c>
      <c r="K8795" s="5">
        <f t="shared" si="960"/>
        <v>267.73199999999997</v>
      </c>
      <c r="L8795" s="7">
        <v>4.95</v>
      </c>
      <c r="M8795" s="7">
        <v>4737</v>
      </c>
      <c r="N8795" s="3">
        <v>45330</v>
      </c>
      <c r="O8795" s="4" t="str">
        <f t="shared" si="961"/>
        <v>2024-02</v>
      </c>
      <c r="P8795" s="4" t="str">
        <f t="shared" si="962"/>
        <v>02</v>
      </c>
      <c r="Q8795" s="4" t="str">
        <f t="shared" si="963"/>
        <v>February</v>
      </c>
      <c r="R8795" s="30" t="str">
        <f t="shared" si="964"/>
        <v>08</v>
      </c>
      <c r="W8795" t="str">
        <f t="shared" si="965"/>
        <v>ok</v>
      </c>
    </row>
    <row r="8796" spans="1:23" x14ac:dyDescent="0.3">
      <c r="A8796" t="s">
        <v>8838</v>
      </c>
      <c r="B8796" t="s">
        <v>11</v>
      </c>
      <c r="C8796" t="s">
        <v>12</v>
      </c>
      <c r="D8796" t="s">
        <v>13</v>
      </c>
      <c r="E8796" t="s">
        <v>20</v>
      </c>
      <c r="F8796" t="s">
        <v>26</v>
      </c>
      <c r="G8796" s="5">
        <v>5984.36</v>
      </c>
      <c r="H8796" s="5">
        <f t="shared" si="959"/>
        <v>107.71847999999999</v>
      </c>
      <c r="I8796" s="6">
        <v>5</v>
      </c>
      <c r="J8796" s="6">
        <v>29921.8</v>
      </c>
      <c r="K8796" s="5">
        <f t="shared" si="960"/>
        <v>538.59239999999988</v>
      </c>
      <c r="L8796" s="7">
        <v>3.4</v>
      </c>
      <c r="M8796" s="7">
        <v>4151</v>
      </c>
      <c r="N8796" s="3">
        <v>45371</v>
      </c>
      <c r="O8796" s="4" t="str">
        <f t="shared" si="961"/>
        <v>2024-03</v>
      </c>
      <c r="P8796" s="4" t="str">
        <f t="shared" si="962"/>
        <v>03</v>
      </c>
      <c r="Q8796" s="4" t="str">
        <f t="shared" si="963"/>
        <v>March</v>
      </c>
      <c r="R8796" s="30" t="str">
        <f t="shared" si="964"/>
        <v>20</v>
      </c>
      <c r="W8796" t="str">
        <f t="shared" si="965"/>
        <v>ok</v>
      </c>
    </row>
    <row r="8797" spans="1:23" x14ac:dyDescent="0.3">
      <c r="A8797" t="s">
        <v>8839</v>
      </c>
      <c r="B8797" t="s">
        <v>28</v>
      </c>
      <c r="C8797" t="s">
        <v>29</v>
      </c>
      <c r="D8797" t="s">
        <v>30</v>
      </c>
      <c r="E8797" t="s">
        <v>14</v>
      </c>
      <c r="F8797" t="s">
        <v>15</v>
      </c>
      <c r="G8797" s="5">
        <v>19431.919999999998</v>
      </c>
      <c r="H8797" s="5">
        <f t="shared" si="959"/>
        <v>349.77455999999995</v>
      </c>
      <c r="I8797" s="6">
        <v>5</v>
      </c>
      <c r="J8797" s="6">
        <v>97159.6</v>
      </c>
      <c r="K8797" s="5">
        <f t="shared" si="960"/>
        <v>1748.8727999999996</v>
      </c>
      <c r="L8797" s="7">
        <v>4.53</v>
      </c>
      <c r="M8797" s="7">
        <v>2868</v>
      </c>
      <c r="N8797" s="3">
        <v>45455</v>
      </c>
      <c r="O8797" s="4" t="str">
        <f t="shared" si="961"/>
        <v>2024-06</v>
      </c>
      <c r="P8797" s="4" t="str">
        <f t="shared" si="962"/>
        <v>06</v>
      </c>
      <c r="Q8797" s="4" t="str">
        <f t="shared" si="963"/>
        <v>June</v>
      </c>
      <c r="R8797" s="30" t="str">
        <f t="shared" si="964"/>
        <v>12</v>
      </c>
      <c r="W8797" t="str">
        <f t="shared" si="965"/>
        <v>ok</v>
      </c>
    </row>
    <row r="8798" spans="1:23" x14ac:dyDescent="0.3">
      <c r="A8798" t="s">
        <v>8840</v>
      </c>
      <c r="B8798" t="s">
        <v>11</v>
      </c>
      <c r="C8798" t="s">
        <v>12</v>
      </c>
      <c r="D8798" t="s">
        <v>13</v>
      </c>
      <c r="E8798" t="s">
        <v>45</v>
      </c>
      <c r="F8798" t="s">
        <v>38</v>
      </c>
      <c r="G8798" s="5">
        <v>13794.33</v>
      </c>
      <c r="H8798" s="5">
        <f t="shared" si="959"/>
        <v>248.29793999999998</v>
      </c>
      <c r="I8798" s="6">
        <v>5</v>
      </c>
      <c r="J8798" s="6">
        <v>68971.649999999994</v>
      </c>
      <c r="K8798" s="5">
        <f t="shared" si="960"/>
        <v>1241.4896999999999</v>
      </c>
      <c r="L8798" s="7">
        <v>4.79</v>
      </c>
      <c r="M8798" s="7">
        <v>628</v>
      </c>
      <c r="N8798" s="3">
        <v>45579</v>
      </c>
      <c r="O8798" s="4" t="str">
        <f t="shared" si="961"/>
        <v>2024-10</v>
      </c>
      <c r="P8798" s="4" t="str">
        <f t="shared" si="962"/>
        <v>10</v>
      </c>
      <c r="Q8798" s="4" t="str">
        <f t="shared" si="963"/>
        <v>October</v>
      </c>
      <c r="R8798" s="30" t="str">
        <f t="shared" si="964"/>
        <v>14</v>
      </c>
      <c r="W8798" t="str">
        <f t="shared" si="965"/>
        <v>ok</v>
      </c>
    </row>
    <row r="8799" spans="1:23" x14ac:dyDescent="0.3">
      <c r="A8799" t="s">
        <v>8841</v>
      </c>
      <c r="B8799" t="s">
        <v>41</v>
      </c>
      <c r="C8799" t="s">
        <v>42</v>
      </c>
      <c r="D8799" t="s">
        <v>43</v>
      </c>
      <c r="E8799" t="s">
        <v>14</v>
      </c>
      <c r="F8799" t="s">
        <v>38</v>
      </c>
      <c r="G8799" s="5">
        <v>10114.700000000001</v>
      </c>
      <c r="H8799" s="5">
        <f t="shared" si="959"/>
        <v>182.06460000000001</v>
      </c>
      <c r="I8799" s="6">
        <v>4</v>
      </c>
      <c r="J8799" s="6">
        <v>40458.800000000003</v>
      </c>
      <c r="K8799" s="5">
        <f t="shared" si="960"/>
        <v>728.25840000000005</v>
      </c>
      <c r="L8799" s="7">
        <v>3.64</v>
      </c>
      <c r="M8799" s="7">
        <v>1025</v>
      </c>
      <c r="N8799" s="3">
        <v>45552</v>
      </c>
      <c r="O8799" s="4" t="str">
        <f t="shared" si="961"/>
        <v>2024-09</v>
      </c>
      <c r="P8799" s="4" t="str">
        <f t="shared" si="962"/>
        <v>09</v>
      </c>
      <c r="Q8799" s="4" t="str">
        <f t="shared" si="963"/>
        <v>September</v>
      </c>
      <c r="R8799" s="30" t="str">
        <f t="shared" si="964"/>
        <v>17</v>
      </c>
      <c r="W8799" t="str">
        <f t="shared" si="965"/>
        <v>ok</v>
      </c>
    </row>
    <row r="8800" spans="1:23" x14ac:dyDescent="0.3">
      <c r="A8800" t="s">
        <v>8842</v>
      </c>
      <c r="B8800" t="s">
        <v>23</v>
      </c>
      <c r="C8800" t="s">
        <v>24</v>
      </c>
      <c r="D8800" t="s">
        <v>25</v>
      </c>
      <c r="E8800" t="s">
        <v>45</v>
      </c>
      <c r="F8800" t="s">
        <v>38</v>
      </c>
      <c r="G8800" s="5">
        <v>158.68</v>
      </c>
      <c r="H8800" s="5">
        <f t="shared" si="959"/>
        <v>2.8562400000000001</v>
      </c>
      <c r="I8800" s="6">
        <v>3</v>
      </c>
      <c r="J8800" s="6">
        <v>476.04</v>
      </c>
      <c r="K8800" s="5">
        <f t="shared" si="960"/>
        <v>8.5687200000000008</v>
      </c>
      <c r="L8800" s="7">
        <v>2.63</v>
      </c>
      <c r="M8800" s="7">
        <v>4051</v>
      </c>
      <c r="N8800" s="3">
        <v>45598</v>
      </c>
      <c r="O8800" s="4" t="str">
        <f t="shared" si="961"/>
        <v>2024-11</v>
      </c>
      <c r="P8800" s="4" t="str">
        <f t="shared" si="962"/>
        <v>11</v>
      </c>
      <c r="Q8800" s="4" t="str">
        <f t="shared" si="963"/>
        <v>November</v>
      </c>
      <c r="R8800" s="30" t="str">
        <f t="shared" si="964"/>
        <v>02</v>
      </c>
      <c r="W8800" t="str">
        <f t="shared" si="965"/>
        <v>ok</v>
      </c>
    </row>
    <row r="8801" spans="1:23" x14ac:dyDescent="0.3">
      <c r="A8801" t="s">
        <v>8843</v>
      </c>
      <c r="B8801" t="s">
        <v>28</v>
      </c>
      <c r="C8801" t="s">
        <v>29</v>
      </c>
      <c r="D8801" t="s">
        <v>30</v>
      </c>
      <c r="E8801" t="s">
        <v>20</v>
      </c>
      <c r="F8801" t="s">
        <v>31</v>
      </c>
      <c r="G8801" s="5">
        <v>13066.72</v>
      </c>
      <c r="H8801" s="5">
        <f t="shared" si="959"/>
        <v>235.20095999999998</v>
      </c>
      <c r="I8801" s="6">
        <v>5</v>
      </c>
      <c r="J8801" s="6">
        <v>65333.599999999999</v>
      </c>
      <c r="K8801" s="5">
        <f t="shared" si="960"/>
        <v>1176.0047999999999</v>
      </c>
      <c r="L8801" s="7">
        <v>1.56</v>
      </c>
      <c r="M8801" s="7">
        <v>3071</v>
      </c>
      <c r="N8801" s="3">
        <v>45620</v>
      </c>
      <c r="O8801" s="4" t="str">
        <f t="shared" si="961"/>
        <v>2024-11</v>
      </c>
      <c r="P8801" s="4" t="str">
        <f t="shared" si="962"/>
        <v>11</v>
      </c>
      <c r="Q8801" s="4" t="str">
        <f t="shared" si="963"/>
        <v>November</v>
      </c>
      <c r="R8801" s="30" t="str">
        <f t="shared" si="964"/>
        <v>24</v>
      </c>
      <c r="W8801" t="str">
        <f t="shared" si="965"/>
        <v>ok</v>
      </c>
    </row>
    <row r="8802" spans="1:23" x14ac:dyDescent="0.3">
      <c r="A8802" t="s">
        <v>8844</v>
      </c>
      <c r="B8802" t="s">
        <v>11</v>
      </c>
      <c r="C8802" t="s">
        <v>12</v>
      </c>
      <c r="D8802" t="s">
        <v>13</v>
      </c>
      <c r="E8802" t="s">
        <v>14</v>
      </c>
      <c r="F8802" t="s">
        <v>31</v>
      </c>
      <c r="G8802" s="5">
        <v>8219.83</v>
      </c>
      <c r="H8802" s="5">
        <f t="shared" si="959"/>
        <v>147.95693999999997</v>
      </c>
      <c r="I8802" s="6">
        <v>2</v>
      </c>
      <c r="J8802" s="6">
        <v>16439.66</v>
      </c>
      <c r="K8802" s="5">
        <f t="shared" si="960"/>
        <v>295.91387999999995</v>
      </c>
      <c r="L8802" s="7">
        <v>1.65</v>
      </c>
      <c r="M8802" s="7">
        <v>4501</v>
      </c>
      <c r="N8802" s="3">
        <v>45360</v>
      </c>
      <c r="O8802" s="4" t="str">
        <f t="shared" si="961"/>
        <v>2024-03</v>
      </c>
      <c r="P8802" s="4" t="str">
        <f t="shared" si="962"/>
        <v>03</v>
      </c>
      <c r="Q8802" s="4" t="str">
        <f t="shared" si="963"/>
        <v>March</v>
      </c>
      <c r="R8802" s="30" t="str">
        <f t="shared" si="964"/>
        <v>09</v>
      </c>
      <c r="W8802" t="str">
        <f t="shared" si="965"/>
        <v>ok</v>
      </c>
    </row>
    <row r="8803" spans="1:23" x14ac:dyDescent="0.3">
      <c r="A8803" t="s">
        <v>8845</v>
      </c>
      <c r="B8803" t="s">
        <v>51</v>
      </c>
      <c r="C8803" t="s">
        <v>29</v>
      </c>
      <c r="D8803" t="s">
        <v>52</v>
      </c>
      <c r="E8803" t="s">
        <v>14</v>
      </c>
      <c r="F8803" t="s">
        <v>15</v>
      </c>
      <c r="G8803" s="5">
        <v>16151.07</v>
      </c>
      <c r="H8803" s="5">
        <f t="shared" si="959"/>
        <v>290.71925999999996</v>
      </c>
      <c r="I8803" s="6">
        <v>1</v>
      </c>
      <c r="J8803" s="6">
        <v>16151.07</v>
      </c>
      <c r="K8803" s="5">
        <f t="shared" si="960"/>
        <v>290.71925999999996</v>
      </c>
      <c r="L8803" s="7">
        <v>2.13</v>
      </c>
      <c r="M8803" s="7">
        <v>4883</v>
      </c>
      <c r="N8803" s="3">
        <v>45586</v>
      </c>
      <c r="O8803" s="4" t="str">
        <f t="shared" si="961"/>
        <v>2024-10</v>
      </c>
      <c r="P8803" s="4" t="str">
        <f t="shared" si="962"/>
        <v>10</v>
      </c>
      <c r="Q8803" s="4" t="str">
        <f t="shared" si="963"/>
        <v>October</v>
      </c>
      <c r="R8803" s="30" t="str">
        <f t="shared" si="964"/>
        <v>21</v>
      </c>
      <c r="W8803" t="str">
        <f t="shared" si="965"/>
        <v>ok</v>
      </c>
    </row>
    <row r="8804" spans="1:23" x14ac:dyDescent="0.3">
      <c r="A8804" t="s">
        <v>8846</v>
      </c>
      <c r="B8804" t="s">
        <v>17</v>
      </c>
      <c r="C8804" t="s">
        <v>18</v>
      </c>
      <c r="D8804" t="s">
        <v>19</v>
      </c>
      <c r="E8804" t="s">
        <v>45</v>
      </c>
      <c r="F8804" t="s">
        <v>60</v>
      </c>
      <c r="G8804" s="5">
        <v>9804.2000000000007</v>
      </c>
      <c r="H8804" s="5">
        <f t="shared" si="959"/>
        <v>176.47559999999999</v>
      </c>
      <c r="I8804" s="6">
        <v>3</v>
      </c>
      <c r="J8804" s="6">
        <v>29412.6</v>
      </c>
      <c r="K8804" s="5">
        <f t="shared" si="960"/>
        <v>529.42679999999996</v>
      </c>
      <c r="L8804" s="7">
        <v>1.08</v>
      </c>
      <c r="M8804" s="7">
        <v>17</v>
      </c>
      <c r="N8804" s="3">
        <v>45615</v>
      </c>
      <c r="O8804" s="4" t="str">
        <f t="shared" si="961"/>
        <v>2024-11</v>
      </c>
      <c r="P8804" s="4" t="str">
        <f t="shared" si="962"/>
        <v>11</v>
      </c>
      <c r="Q8804" s="4" t="str">
        <f t="shared" si="963"/>
        <v>November</v>
      </c>
      <c r="R8804" s="30" t="str">
        <f t="shared" si="964"/>
        <v>19</v>
      </c>
      <c r="W8804" t="str">
        <f t="shared" si="965"/>
        <v>ok</v>
      </c>
    </row>
    <row r="8805" spans="1:23" x14ac:dyDescent="0.3">
      <c r="A8805" t="s">
        <v>8847</v>
      </c>
      <c r="B8805" t="s">
        <v>17</v>
      </c>
      <c r="C8805" t="s">
        <v>18</v>
      </c>
      <c r="D8805" t="s">
        <v>19</v>
      </c>
      <c r="E8805" t="s">
        <v>14</v>
      </c>
      <c r="F8805" t="s">
        <v>60</v>
      </c>
      <c r="G8805" s="5">
        <v>518.83000000000004</v>
      </c>
      <c r="H8805" s="5">
        <f t="shared" si="959"/>
        <v>9.3389400000000009</v>
      </c>
      <c r="I8805" s="6">
        <v>1</v>
      </c>
      <c r="J8805" s="6">
        <v>518.83000000000004</v>
      </c>
      <c r="K8805" s="5">
        <f t="shared" si="960"/>
        <v>9.3389400000000009</v>
      </c>
      <c r="L8805" s="7">
        <v>4.38</v>
      </c>
      <c r="M8805" s="7">
        <v>4143</v>
      </c>
      <c r="N8805" s="3">
        <v>45342</v>
      </c>
      <c r="O8805" s="4" t="str">
        <f t="shared" si="961"/>
        <v>2024-02</v>
      </c>
      <c r="P8805" s="4" t="str">
        <f t="shared" si="962"/>
        <v>02</v>
      </c>
      <c r="Q8805" s="4" t="str">
        <f t="shared" si="963"/>
        <v>February</v>
      </c>
      <c r="R8805" s="30" t="str">
        <f t="shared" si="964"/>
        <v>20</v>
      </c>
      <c r="W8805" t="str">
        <f t="shared" si="965"/>
        <v>ok</v>
      </c>
    </row>
    <row r="8806" spans="1:23" x14ac:dyDescent="0.3">
      <c r="A8806" t="s">
        <v>8848</v>
      </c>
      <c r="B8806" t="s">
        <v>51</v>
      </c>
      <c r="C8806" t="s">
        <v>29</v>
      </c>
      <c r="D8806" t="s">
        <v>52</v>
      </c>
      <c r="E8806" t="s">
        <v>45</v>
      </c>
      <c r="F8806" t="s">
        <v>26</v>
      </c>
      <c r="G8806" s="5">
        <v>14421.97</v>
      </c>
      <c r="H8806" s="5">
        <f t="shared" si="959"/>
        <v>259.59545999999995</v>
      </c>
      <c r="I8806" s="6">
        <v>1</v>
      </c>
      <c r="J8806" s="6">
        <v>14421.97</v>
      </c>
      <c r="K8806" s="5">
        <f t="shared" si="960"/>
        <v>259.59545999999995</v>
      </c>
      <c r="L8806" s="7">
        <v>1.43</v>
      </c>
      <c r="M8806" s="7">
        <v>882</v>
      </c>
      <c r="N8806" s="3">
        <v>45422</v>
      </c>
      <c r="O8806" s="4" t="str">
        <f t="shared" si="961"/>
        <v>2024-05</v>
      </c>
      <c r="P8806" s="4" t="str">
        <f t="shared" si="962"/>
        <v>05</v>
      </c>
      <c r="Q8806" s="4" t="str">
        <f t="shared" si="963"/>
        <v>May</v>
      </c>
      <c r="R8806" s="30" t="str">
        <f t="shared" si="964"/>
        <v>10</v>
      </c>
      <c r="W8806" t="str">
        <f t="shared" si="965"/>
        <v>ok</v>
      </c>
    </row>
    <row r="8807" spans="1:23" x14ac:dyDescent="0.3">
      <c r="A8807" t="s">
        <v>8849</v>
      </c>
      <c r="B8807" t="s">
        <v>33</v>
      </c>
      <c r="C8807" t="s">
        <v>12</v>
      </c>
      <c r="D8807" t="s">
        <v>34</v>
      </c>
      <c r="E8807" t="s">
        <v>45</v>
      </c>
      <c r="F8807" t="s">
        <v>26</v>
      </c>
      <c r="G8807" s="5">
        <v>6696.19</v>
      </c>
      <c r="H8807" s="5">
        <f t="shared" si="959"/>
        <v>120.53141999999998</v>
      </c>
      <c r="I8807" s="6">
        <v>4</v>
      </c>
      <c r="J8807" s="6">
        <v>26784.76</v>
      </c>
      <c r="K8807" s="5">
        <f t="shared" si="960"/>
        <v>482.12567999999993</v>
      </c>
      <c r="L8807" s="7">
        <v>1.93</v>
      </c>
      <c r="M8807" s="7">
        <v>2158</v>
      </c>
      <c r="N8807" s="3">
        <v>45306</v>
      </c>
      <c r="O8807" s="4" t="str">
        <f t="shared" si="961"/>
        <v>2024-01</v>
      </c>
      <c r="P8807" s="4" t="str">
        <f t="shared" si="962"/>
        <v>01</v>
      </c>
      <c r="Q8807" s="4" t="str">
        <f t="shared" si="963"/>
        <v>January</v>
      </c>
      <c r="R8807" s="30" t="str">
        <f t="shared" si="964"/>
        <v>15</v>
      </c>
      <c r="W8807" t="str">
        <f t="shared" si="965"/>
        <v>ok</v>
      </c>
    </row>
    <row r="8808" spans="1:23" x14ac:dyDescent="0.3">
      <c r="A8808" t="s">
        <v>8850</v>
      </c>
      <c r="B8808" t="s">
        <v>17</v>
      </c>
      <c r="C8808" t="s">
        <v>18</v>
      </c>
      <c r="D8808" t="s">
        <v>19</v>
      </c>
      <c r="E8808" t="s">
        <v>14</v>
      </c>
      <c r="F8808" t="s">
        <v>60</v>
      </c>
      <c r="G8808" s="5">
        <v>9717.42</v>
      </c>
      <c r="H8808" s="5">
        <f t="shared" si="959"/>
        <v>174.91355999999999</v>
      </c>
      <c r="I8808" s="6">
        <v>3</v>
      </c>
      <c r="J8808" s="6">
        <v>29152.26</v>
      </c>
      <c r="K8808" s="5">
        <f t="shared" si="960"/>
        <v>524.74068</v>
      </c>
      <c r="L8808" s="7">
        <v>3.07</v>
      </c>
      <c r="M8808" s="7">
        <v>4591</v>
      </c>
      <c r="N8808" s="3">
        <v>45528</v>
      </c>
      <c r="O8808" s="4" t="str">
        <f t="shared" si="961"/>
        <v>2024-08</v>
      </c>
      <c r="P8808" s="4" t="str">
        <f t="shared" si="962"/>
        <v>08</v>
      </c>
      <c r="Q8808" s="4" t="str">
        <f t="shared" si="963"/>
        <v>August</v>
      </c>
      <c r="R8808" s="30" t="str">
        <f t="shared" si="964"/>
        <v>24</v>
      </c>
      <c r="W8808" t="str">
        <f t="shared" si="965"/>
        <v>ok</v>
      </c>
    </row>
    <row r="8809" spans="1:23" x14ac:dyDescent="0.3">
      <c r="A8809" t="s">
        <v>8851</v>
      </c>
      <c r="B8809" t="s">
        <v>23</v>
      </c>
      <c r="C8809" t="s">
        <v>24</v>
      </c>
      <c r="D8809" t="s">
        <v>25</v>
      </c>
      <c r="E8809" t="s">
        <v>20</v>
      </c>
      <c r="F8809" t="s">
        <v>60</v>
      </c>
      <c r="G8809" s="5">
        <v>8321.6200000000008</v>
      </c>
      <c r="H8809" s="5">
        <f t="shared" si="959"/>
        <v>149.78916000000001</v>
      </c>
      <c r="I8809" s="6">
        <v>4</v>
      </c>
      <c r="J8809" s="6">
        <v>33286.480000000003</v>
      </c>
      <c r="K8809" s="5">
        <f t="shared" si="960"/>
        <v>599.15664000000004</v>
      </c>
      <c r="L8809" s="7">
        <v>3.36</v>
      </c>
      <c r="M8809" s="7">
        <v>607</v>
      </c>
      <c r="N8809" s="3">
        <v>45433</v>
      </c>
      <c r="O8809" s="4" t="str">
        <f t="shared" si="961"/>
        <v>2024-05</v>
      </c>
      <c r="P8809" s="4" t="str">
        <f t="shared" si="962"/>
        <v>05</v>
      </c>
      <c r="Q8809" s="4" t="str">
        <f t="shared" si="963"/>
        <v>May</v>
      </c>
      <c r="R8809" s="30" t="str">
        <f t="shared" si="964"/>
        <v>21</v>
      </c>
      <c r="W8809" t="str">
        <f t="shared" si="965"/>
        <v>ok</v>
      </c>
    </row>
    <row r="8810" spans="1:23" x14ac:dyDescent="0.3">
      <c r="A8810" t="s">
        <v>8852</v>
      </c>
      <c r="B8810" t="s">
        <v>23</v>
      </c>
      <c r="C8810" t="s">
        <v>24</v>
      </c>
      <c r="D8810" t="s">
        <v>25</v>
      </c>
      <c r="E8810" t="s">
        <v>20</v>
      </c>
      <c r="F8810" t="s">
        <v>21</v>
      </c>
      <c r="G8810" s="5">
        <v>17174.52</v>
      </c>
      <c r="H8810" s="5">
        <f t="shared" si="959"/>
        <v>309.14135999999996</v>
      </c>
      <c r="I8810" s="6">
        <v>3</v>
      </c>
      <c r="J8810" s="6">
        <v>51523.56</v>
      </c>
      <c r="K8810" s="5">
        <f t="shared" si="960"/>
        <v>927.42407999999989</v>
      </c>
      <c r="L8810" s="7">
        <v>2.98</v>
      </c>
      <c r="M8810" s="7">
        <v>847</v>
      </c>
      <c r="N8810" s="3">
        <v>45439</v>
      </c>
      <c r="O8810" s="4" t="str">
        <f t="shared" si="961"/>
        <v>2024-05</v>
      </c>
      <c r="P8810" s="4" t="str">
        <f t="shared" si="962"/>
        <v>05</v>
      </c>
      <c r="Q8810" s="4" t="str">
        <f t="shared" si="963"/>
        <v>May</v>
      </c>
      <c r="R8810" s="30" t="str">
        <f t="shared" si="964"/>
        <v>27</v>
      </c>
      <c r="W8810" t="str">
        <f t="shared" si="965"/>
        <v>ok</v>
      </c>
    </row>
    <row r="8811" spans="1:23" x14ac:dyDescent="0.3">
      <c r="A8811" t="s">
        <v>8853</v>
      </c>
      <c r="B8811" t="s">
        <v>11</v>
      </c>
      <c r="C8811" t="s">
        <v>12</v>
      </c>
      <c r="D8811" t="s">
        <v>13</v>
      </c>
      <c r="E8811" t="s">
        <v>20</v>
      </c>
      <c r="F8811" t="s">
        <v>21</v>
      </c>
      <c r="G8811" s="5">
        <v>6793.62</v>
      </c>
      <c r="H8811" s="5">
        <f t="shared" si="959"/>
        <v>122.28515999999999</v>
      </c>
      <c r="I8811" s="6">
        <v>5</v>
      </c>
      <c r="J8811" s="6">
        <v>33968.1</v>
      </c>
      <c r="K8811" s="5">
        <f t="shared" si="960"/>
        <v>611.42579999999998</v>
      </c>
      <c r="L8811" s="7">
        <v>4.0999999999999996</v>
      </c>
      <c r="M8811" s="7">
        <v>3508</v>
      </c>
      <c r="N8811" s="3">
        <v>45619</v>
      </c>
      <c r="O8811" s="4" t="str">
        <f t="shared" si="961"/>
        <v>2024-11</v>
      </c>
      <c r="P8811" s="4" t="str">
        <f t="shared" si="962"/>
        <v>11</v>
      </c>
      <c r="Q8811" s="4" t="str">
        <f t="shared" si="963"/>
        <v>November</v>
      </c>
      <c r="R8811" s="30" t="str">
        <f t="shared" si="964"/>
        <v>23</v>
      </c>
      <c r="W8811" t="str">
        <f t="shared" si="965"/>
        <v>ok</v>
      </c>
    </row>
    <row r="8812" spans="1:23" x14ac:dyDescent="0.3">
      <c r="A8812" t="s">
        <v>8854</v>
      </c>
      <c r="B8812" t="s">
        <v>51</v>
      </c>
      <c r="C8812" t="s">
        <v>29</v>
      </c>
      <c r="D8812" t="s">
        <v>52</v>
      </c>
      <c r="E8812" t="s">
        <v>14</v>
      </c>
      <c r="F8812" t="s">
        <v>38</v>
      </c>
      <c r="G8812" s="5">
        <v>3934.58</v>
      </c>
      <c r="H8812" s="5">
        <f t="shared" si="959"/>
        <v>70.82244</v>
      </c>
      <c r="I8812" s="6">
        <v>5</v>
      </c>
      <c r="J8812" s="6">
        <v>19672.900000000001</v>
      </c>
      <c r="K8812" s="5">
        <f t="shared" si="960"/>
        <v>354.11220000000003</v>
      </c>
      <c r="L8812" s="7">
        <v>1.66</v>
      </c>
      <c r="M8812" s="7">
        <v>2527</v>
      </c>
      <c r="N8812" s="3">
        <v>45467</v>
      </c>
      <c r="O8812" s="4" t="str">
        <f t="shared" si="961"/>
        <v>2024-06</v>
      </c>
      <c r="P8812" s="4" t="str">
        <f t="shared" si="962"/>
        <v>06</v>
      </c>
      <c r="Q8812" s="4" t="str">
        <f t="shared" si="963"/>
        <v>June</v>
      </c>
      <c r="R8812" s="30" t="str">
        <f t="shared" si="964"/>
        <v>24</v>
      </c>
      <c r="W8812" t="str">
        <f t="shared" si="965"/>
        <v>ok</v>
      </c>
    </row>
    <row r="8813" spans="1:23" x14ac:dyDescent="0.3">
      <c r="A8813" t="s">
        <v>8855</v>
      </c>
      <c r="B8813" t="s">
        <v>28</v>
      </c>
      <c r="C8813" t="s">
        <v>29</v>
      </c>
      <c r="D8813" t="s">
        <v>30</v>
      </c>
      <c r="E8813" t="s">
        <v>14</v>
      </c>
      <c r="F8813" t="s">
        <v>31</v>
      </c>
      <c r="G8813" s="5">
        <v>6757.36</v>
      </c>
      <c r="H8813" s="5">
        <f t="shared" si="959"/>
        <v>121.63247999999999</v>
      </c>
      <c r="I8813" s="6">
        <v>1</v>
      </c>
      <c r="J8813" s="6">
        <v>6757.36</v>
      </c>
      <c r="K8813" s="5">
        <f t="shared" si="960"/>
        <v>121.63247999999999</v>
      </c>
      <c r="L8813" s="7">
        <v>4.9800000000000004</v>
      </c>
      <c r="M8813" s="7">
        <v>2903</v>
      </c>
      <c r="N8813" s="3">
        <v>45628</v>
      </c>
      <c r="O8813" s="4" t="str">
        <f t="shared" si="961"/>
        <v>2024-12</v>
      </c>
      <c r="P8813" s="4" t="str">
        <f t="shared" si="962"/>
        <v>12</v>
      </c>
      <c r="Q8813" s="4" t="str">
        <f t="shared" si="963"/>
        <v>December</v>
      </c>
      <c r="R8813" s="30" t="str">
        <f t="shared" si="964"/>
        <v>02</v>
      </c>
      <c r="W8813" t="str">
        <f t="shared" si="965"/>
        <v>ok</v>
      </c>
    </row>
    <row r="8814" spans="1:23" x14ac:dyDescent="0.3">
      <c r="A8814" t="s">
        <v>8856</v>
      </c>
      <c r="B8814" t="s">
        <v>63</v>
      </c>
      <c r="C8814" t="s">
        <v>18</v>
      </c>
      <c r="D8814" t="s">
        <v>64</v>
      </c>
      <c r="E8814" t="s">
        <v>45</v>
      </c>
      <c r="F8814" t="s">
        <v>38</v>
      </c>
      <c r="G8814" s="5">
        <v>14066.26</v>
      </c>
      <c r="H8814" s="5">
        <f t="shared" si="959"/>
        <v>253.19268</v>
      </c>
      <c r="I8814" s="6">
        <v>1</v>
      </c>
      <c r="J8814" s="6">
        <v>14066.26</v>
      </c>
      <c r="K8814" s="5">
        <f t="shared" si="960"/>
        <v>253.19268</v>
      </c>
      <c r="L8814" s="7">
        <v>2.38</v>
      </c>
      <c r="M8814" s="7">
        <v>4289</v>
      </c>
      <c r="N8814" s="3">
        <v>45299</v>
      </c>
      <c r="O8814" s="4" t="str">
        <f t="shared" si="961"/>
        <v>2024-01</v>
      </c>
      <c r="P8814" s="4" t="str">
        <f t="shared" si="962"/>
        <v>01</v>
      </c>
      <c r="Q8814" s="4" t="str">
        <f t="shared" si="963"/>
        <v>January</v>
      </c>
      <c r="R8814" s="30" t="str">
        <f t="shared" si="964"/>
        <v>08</v>
      </c>
      <c r="W8814" t="str">
        <f t="shared" si="965"/>
        <v>ok</v>
      </c>
    </row>
    <row r="8815" spans="1:23" x14ac:dyDescent="0.3">
      <c r="A8815" t="s">
        <v>8857</v>
      </c>
      <c r="B8815" t="s">
        <v>36</v>
      </c>
      <c r="C8815" t="s">
        <v>18</v>
      </c>
      <c r="D8815" t="s">
        <v>37</v>
      </c>
      <c r="E8815" t="s">
        <v>45</v>
      </c>
      <c r="F8815" t="s">
        <v>15</v>
      </c>
      <c r="G8815" s="5">
        <v>12275.02</v>
      </c>
      <c r="H8815" s="5">
        <f t="shared" si="959"/>
        <v>220.95035999999999</v>
      </c>
      <c r="I8815" s="6">
        <v>5</v>
      </c>
      <c r="J8815" s="6">
        <v>61375.1</v>
      </c>
      <c r="K8815" s="5">
        <f t="shared" si="960"/>
        <v>1104.7518</v>
      </c>
      <c r="L8815" s="7">
        <v>1.45</v>
      </c>
      <c r="M8815" s="7">
        <v>3032</v>
      </c>
      <c r="N8815" s="3">
        <v>45477</v>
      </c>
      <c r="O8815" s="4" t="str">
        <f t="shared" si="961"/>
        <v>2024-07</v>
      </c>
      <c r="P8815" s="4" t="str">
        <f t="shared" si="962"/>
        <v>07</v>
      </c>
      <c r="Q8815" s="4" t="str">
        <f t="shared" si="963"/>
        <v>July</v>
      </c>
      <c r="R8815" s="30" t="str">
        <f t="shared" si="964"/>
        <v>04</v>
      </c>
      <c r="W8815" t="str">
        <f t="shared" si="965"/>
        <v>ok</v>
      </c>
    </row>
    <row r="8816" spans="1:23" x14ac:dyDescent="0.3">
      <c r="A8816" t="s">
        <v>8858</v>
      </c>
      <c r="B8816" t="s">
        <v>51</v>
      </c>
      <c r="C8816" t="s">
        <v>29</v>
      </c>
      <c r="D8816" t="s">
        <v>52</v>
      </c>
      <c r="E8816" t="s">
        <v>20</v>
      </c>
      <c r="F8816" t="s">
        <v>21</v>
      </c>
      <c r="G8816" s="5">
        <v>16230.14</v>
      </c>
      <c r="H8816" s="5">
        <f t="shared" si="959"/>
        <v>292.14251999999999</v>
      </c>
      <c r="I8816" s="6">
        <v>5</v>
      </c>
      <c r="J8816" s="6">
        <v>81150.7</v>
      </c>
      <c r="K8816" s="5">
        <f t="shared" si="960"/>
        <v>1460.7125999999998</v>
      </c>
      <c r="L8816" s="7">
        <v>3.05</v>
      </c>
      <c r="M8816" s="7">
        <v>2130</v>
      </c>
      <c r="N8816" s="3">
        <v>45426</v>
      </c>
      <c r="O8816" s="4" t="str">
        <f t="shared" si="961"/>
        <v>2024-05</v>
      </c>
      <c r="P8816" s="4" t="str">
        <f t="shared" si="962"/>
        <v>05</v>
      </c>
      <c r="Q8816" s="4" t="str">
        <f t="shared" si="963"/>
        <v>May</v>
      </c>
      <c r="R8816" s="30" t="str">
        <f t="shared" si="964"/>
        <v>14</v>
      </c>
      <c r="W8816" t="str">
        <f t="shared" si="965"/>
        <v>ok</v>
      </c>
    </row>
    <row r="8817" spans="1:23" x14ac:dyDescent="0.3">
      <c r="A8817" t="s">
        <v>8859</v>
      </c>
      <c r="B8817" t="s">
        <v>28</v>
      </c>
      <c r="C8817" t="s">
        <v>29</v>
      </c>
      <c r="D8817" t="s">
        <v>30</v>
      </c>
      <c r="E8817" t="s">
        <v>45</v>
      </c>
      <c r="F8817" t="s">
        <v>21</v>
      </c>
      <c r="G8817" s="5">
        <v>14294.41</v>
      </c>
      <c r="H8817" s="5">
        <f t="shared" si="959"/>
        <v>257.29937999999999</v>
      </c>
      <c r="I8817" s="6">
        <v>2</v>
      </c>
      <c r="J8817" s="6">
        <v>28588.82</v>
      </c>
      <c r="K8817" s="5">
        <f t="shared" si="960"/>
        <v>514.59875999999997</v>
      </c>
      <c r="L8817" s="7">
        <v>3.84</v>
      </c>
      <c r="M8817" s="7">
        <v>1885</v>
      </c>
      <c r="N8817" s="3">
        <v>45560</v>
      </c>
      <c r="O8817" s="4" t="str">
        <f t="shared" si="961"/>
        <v>2024-09</v>
      </c>
      <c r="P8817" s="4" t="str">
        <f t="shared" si="962"/>
        <v>09</v>
      </c>
      <c r="Q8817" s="4" t="str">
        <f t="shared" si="963"/>
        <v>September</v>
      </c>
      <c r="R8817" s="30" t="str">
        <f t="shared" si="964"/>
        <v>25</v>
      </c>
      <c r="W8817" t="str">
        <f t="shared" si="965"/>
        <v>ok</v>
      </c>
    </row>
    <row r="8818" spans="1:23" x14ac:dyDescent="0.3">
      <c r="A8818" t="s">
        <v>8860</v>
      </c>
      <c r="B8818" t="s">
        <v>23</v>
      </c>
      <c r="C8818" t="s">
        <v>24</v>
      </c>
      <c r="D8818" t="s">
        <v>25</v>
      </c>
      <c r="E8818" t="s">
        <v>20</v>
      </c>
      <c r="F8818" t="s">
        <v>26</v>
      </c>
      <c r="G8818" s="5">
        <v>15154.87</v>
      </c>
      <c r="H8818" s="5">
        <f t="shared" si="959"/>
        <v>272.78766000000002</v>
      </c>
      <c r="I8818" s="6">
        <v>4</v>
      </c>
      <c r="J8818" s="6">
        <v>60619.48</v>
      </c>
      <c r="K8818" s="5">
        <f t="shared" si="960"/>
        <v>1091.1506400000001</v>
      </c>
      <c r="L8818" s="7">
        <v>3.63</v>
      </c>
      <c r="M8818" s="7">
        <v>4022</v>
      </c>
      <c r="N8818" s="3">
        <v>45326</v>
      </c>
      <c r="O8818" s="4" t="str">
        <f t="shared" si="961"/>
        <v>2024-02</v>
      </c>
      <c r="P8818" s="4" t="str">
        <f t="shared" si="962"/>
        <v>02</v>
      </c>
      <c r="Q8818" s="4" t="str">
        <f t="shared" si="963"/>
        <v>February</v>
      </c>
      <c r="R8818" s="30" t="str">
        <f t="shared" si="964"/>
        <v>04</v>
      </c>
      <c r="W8818" t="str">
        <f t="shared" si="965"/>
        <v>ok</v>
      </c>
    </row>
    <row r="8819" spans="1:23" x14ac:dyDescent="0.3">
      <c r="A8819" t="s">
        <v>8861</v>
      </c>
      <c r="B8819" t="s">
        <v>17</v>
      </c>
      <c r="C8819" t="s">
        <v>18</v>
      </c>
      <c r="D8819" t="s">
        <v>19</v>
      </c>
      <c r="E8819" t="s">
        <v>45</v>
      </c>
      <c r="F8819" t="s">
        <v>21</v>
      </c>
      <c r="G8819" s="5">
        <v>7864.85</v>
      </c>
      <c r="H8819" s="5">
        <f t="shared" si="959"/>
        <v>141.56729999999999</v>
      </c>
      <c r="I8819" s="6">
        <v>1</v>
      </c>
      <c r="J8819" s="6">
        <v>7864.85</v>
      </c>
      <c r="K8819" s="5">
        <f t="shared" si="960"/>
        <v>141.56729999999999</v>
      </c>
      <c r="L8819" s="7">
        <v>1.04</v>
      </c>
      <c r="M8819" s="7">
        <v>3550</v>
      </c>
      <c r="N8819" s="3">
        <v>45376</v>
      </c>
      <c r="O8819" s="4" t="str">
        <f t="shared" si="961"/>
        <v>2024-03</v>
      </c>
      <c r="P8819" s="4" t="str">
        <f t="shared" si="962"/>
        <v>03</v>
      </c>
      <c r="Q8819" s="4" t="str">
        <f t="shared" si="963"/>
        <v>March</v>
      </c>
      <c r="R8819" s="30" t="str">
        <f t="shared" si="964"/>
        <v>25</v>
      </c>
      <c r="W8819" t="str">
        <f t="shared" si="965"/>
        <v>ok</v>
      </c>
    </row>
    <row r="8820" spans="1:23" x14ac:dyDescent="0.3">
      <c r="A8820" t="s">
        <v>8862</v>
      </c>
      <c r="B8820" t="s">
        <v>28</v>
      </c>
      <c r="C8820" t="s">
        <v>29</v>
      </c>
      <c r="D8820" t="s">
        <v>30</v>
      </c>
      <c r="E8820" t="s">
        <v>14</v>
      </c>
      <c r="F8820" t="s">
        <v>15</v>
      </c>
      <c r="G8820" s="5">
        <v>18992.759999999998</v>
      </c>
      <c r="H8820" s="5">
        <f t="shared" si="959"/>
        <v>341.86967999999996</v>
      </c>
      <c r="I8820" s="6">
        <v>2</v>
      </c>
      <c r="J8820" s="6">
        <v>37985.519999999997</v>
      </c>
      <c r="K8820" s="5">
        <f t="shared" si="960"/>
        <v>683.73935999999992</v>
      </c>
      <c r="L8820" s="7">
        <v>1.5</v>
      </c>
      <c r="M8820" s="7">
        <v>757</v>
      </c>
      <c r="N8820" s="3">
        <v>45292</v>
      </c>
      <c r="O8820" s="4" t="str">
        <f t="shared" si="961"/>
        <v>2024-01</v>
      </c>
      <c r="P8820" s="4" t="str">
        <f t="shared" si="962"/>
        <v>01</v>
      </c>
      <c r="Q8820" s="4" t="str">
        <f t="shared" si="963"/>
        <v>January</v>
      </c>
      <c r="R8820" s="30" t="str">
        <f t="shared" si="964"/>
        <v>01</v>
      </c>
      <c r="W8820" t="str">
        <f t="shared" si="965"/>
        <v>ok</v>
      </c>
    </row>
    <row r="8821" spans="1:23" x14ac:dyDescent="0.3">
      <c r="A8821" t="s">
        <v>8863</v>
      </c>
      <c r="B8821" t="s">
        <v>47</v>
      </c>
      <c r="C8821" t="s">
        <v>12</v>
      </c>
      <c r="D8821" t="s">
        <v>48</v>
      </c>
      <c r="E8821" t="s">
        <v>20</v>
      </c>
      <c r="F8821" t="s">
        <v>15</v>
      </c>
      <c r="G8821" s="5">
        <v>4252.13</v>
      </c>
      <c r="H8821" s="5">
        <f t="shared" si="959"/>
        <v>76.538339999999991</v>
      </c>
      <c r="I8821" s="6">
        <v>3</v>
      </c>
      <c r="J8821" s="6">
        <v>12756.39</v>
      </c>
      <c r="K8821" s="5">
        <f t="shared" si="960"/>
        <v>229.61501999999996</v>
      </c>
      <c r="L8821" s="7">
        <v>4.3899999999999997</v>
      </c>
      <c r="M8821" s="7">
        <v>1262</v>
      </c>
      <c r="N8821" s="3">
        <v>45360</v>
      </c>
      <c r="O8821" s="4" t="str">
        <f t="shared" si="961"/>
        <v>2024-03</v>
      </c>
      <c r="P8821" s="4" t="str">
        <f t="shared" si="962"/>
        <v>03</v>
      </c>
      <c r="Q8821" s="4" t="str">
        <f t="shared" si="963"/>
        <v>March</v>
      </c>
      <c r="R8821" s="30" t="str">
        <f t="shared" si="964"/>
        <v>09</v>
      </c>
      <c r="W8821" t="str">
        <f t="shared" si="965"/>
        <v>ok</v>
      </c>
    </row>
    <row r="8822" spans="1:23" x14ac:dyDescent="0.3">
      <c r="A8822" t="s">
        <v>8864</v>
      </c>
      <c r="B8822" t="s">
        <v>36</v>
      </c>
      <c r="C8822" t="s">
        <v>18</v>
      </c>
      <c r="D8822" t="s">
        <v>37</v>
      </c>
      <c r="E8822" t="s">
        <v>14</v>
      </c>
      <c r="F8822" t="s">
        <v>26</v>
      </c>
      <c r="G8822" s="5">
        <v>5842.72</v>
      </c>
      <c r="H8822" s="5">
        <f t="shared" si="959"/>
        <v>105.16896</v>
      </c>
      <c r="I8822" s="6">
        <v>2</v>
      </c>
      <c r="J8822" s="6">
        <v>11685.44</v>
      </c>
      <c r="K8822" s="5">
        <f t="shared" si="960"/>
        <v>210.33792</v>
      </c>
      <c r="L8822" s="7">
        <v>3.98</v>
      </c>
      <c r="M8822" s="7">
        <v>4826</v>
      </c>
      <c r="N8822" s="3">
        <v>45550</v>
      </c>
      <c r="O8822" s="4" t="str">
        <f t="shared" si="961"/>
        <v>2024-09</v>
      </c>
      <c r="P8822" s="4" t="str">
        <f t="shared" si="962"/>
        <v>09</v>
      </c>
      <c r="Q8822" s="4" t="str">
        <f t="shared" si="963"/>
        <v>September</v>
      </c>
      <c r="R8822" s="30" t="str">
        <f t="shared" si="964"/>
        <v>15</v>
      </c>
      <c r="W8822" t="str">
        <f t="shared" si="965"/>
        <v>ok</v>
      </c>
    </row>
    <row r="8823" spans="1:23" x14ac:dyDescent="0.3">
      <c r="A8823" t="s">
        <v>8865</v>
      </c>
      <c r="B8823" t="s">
        <v>36</v>
      </c>
      <c r="C8823" t="s">
        <v>18</v>
      </c>
      <c r="D8823" t="s">
        <v>37</v>
      </c>
      <c r="E8823" t="s">
        <v>14</v>
      </c>
      <c r="F8823" t="s">
        <v>26</v>
      </c>
      <c r="G8823" s="5">
        <v>12773.91</v>
      </c>
      <c r="H8823" s="5">
        <f t="shared" si="959"/>
        <v>229.93037999999999</v>
      </c>
      <c r="I8823" s="6">
        <v>5</v>
      </c>
      <c r="J8823" s="6">
        <v>63869.55</v>
      </c>
      <c r="K8823" s="5">
        <f t="shared" si="960"/>
        <v>1149.6518999999998</v>
      </c>
      <c r="L8823" s="7">
        <v>2.65</v>
      </c>
      <c r="M8823" s="7">
        <v>3991</v>
      </c>
      <c r="N8823" s="3">
        <v>45388</v>
      </c>
      <c r="O8823" s="4" t="str">
        <f t="shared" si="961"/>
        <v>2024-04</v>
      </c>
      <c r="P8823" s="4" t="str">
        <f t="shared" si="962"/>
        <v>04</v>
      </c>
      <c r="Q8823" s="4" t="str">
        <f t="shared" si="963"/>
        <v>April</v>
      </c>
      <c r="R8823" s="30" t="str">
        <f t="shared" si="964"/>
        <v>06</v>
      </c>
      <c r="W8823" t="str">
        <f t="shared" si="965"/>
        <v>ok</v>
      </c>
    </row>
    <row r="8824" spans="1:23" x14ac:dyDescent="0.3">
      <c r="A8824" t="s">
        <v>8866</v>
      </c>
      <c r="B8824" t="s">
        <v>41</v>
      </c>
      <c r="C8824" t="s">
        <v>42</v>
      </c>
      <c r="D8824" t="s">
        <v>43</v>
      </c>
      <c r="E8824" t="s">
        <v>20</v>
      </c>
      <c r="F8824" t="s">
        <v>60</v>
      </c>
      <c r="G8824" s="5">
        <v>19968.939999999999</v>
      </c>
      <c r="H8824" s="5">
        <f t="shared" si="959"/>
        <v>359.44091999999995</v>
      </c>
      <c r="I8824" s="6">
        <v>5</v>
      </c>
      <c r="J8824" s="6">
        <v>99844.7</v>
      </c>
      <c r="K8824" s="5">
        <f t="shared" si="960"/>
        <v>1797.2045999999998</v>
      </c>
      <c r="L8824" s="7">
        <v>2.21</v>
      </c>
      <c r="M8824" s="7">
        <v>3107</v>
      </c>
      <c r="N8824" s="3">
        <v>45392</v>
      </c>
      <c r="O8824" s="4" t="str">
        <f t="shared" si="961"/>
        <v>2024-04</v>
      </c>
      <c r="P8824" s="4" t="str">
        <f t="shared" si="962"/>
        <v>04</v>
      </c>
      <c r="Q8824" s="4" t="str">
        <f t="shared" si="963"/>
        <v>April</v>
      </c>
      <c r="R8824" s="30" t="str">
        <f t="shared" si="964"/>
        <v>10</v>
      </c>
      <c r="W8824" t="str">
        <f t="shared" si="965"/>
        <v>ok</v>
      </c>
    </row>
    <row r="8825" spans="1:23" x14ac:dyDescent="0.3">
      <c r="A8825" t="s">
        <v>8867</v>
      </c>
      <c r="B8825" t="s">
        <v>17</v>
      </c>
      <c r="C8825" t="s">
        <v>18</v>
      </c>
      <c r="D8825" t="s">
        <v>19</v>
      </c>
      <c r="E8825" t="s">
        <v>14</v>
      </c>
      <c r="F8825" t="s">
        <v>60</v>
      </c>
      <c r="G8825" s="5">
        <v>4614.63</v>
      </c>
      <c r="H8825" s="5">
        <f t="shared" si="959"/>
        <v>83.063339999999997</v>
      </c>
      <c r="I8825" s="6">
        <v>2</v>
      </c>
      <c r="J8825" s="6">
        <v>9229.26</v>
      </c>
      <c r="K8825" s="5">
        <f t="shared" si="960"/>
        <v>166.12667999999999</v>
      </c>
      <c r="L8825" s="7">
        <v>1.1100000000000001</v>
      </c>
      <c r="M8825" s="7">
        <v>3416</v>
      </c>
      <c r="N8825" s="3">
        <v>45482</v>
      </c>
      <c r="O8825" s="4" t="str">
        <f t="shared" si="961"/>
        <v>2024-07</v>
      </c>
      <c r="P8825" s="4" t="str">
        <f t="shared" si="962"/>
        <v>07</v>
      </c>
      <c r="Q8825" s="4" t="str">
        <f t="shared" si="963"/>
        <v>July</v>
      </c>
      <c r="R8825" s="30" t="str">
        <f t="shared" si="964"/>
        <v>09</v>
      </c>
      <c r="W8825" t="str">
        <f t="shared" si="965"/>
        <v>ok</v>
      </c>
    </row>
    <row r="8826" spans="1:23" x14ac:dyDescent="0.3">
      <c r="A8826" t="s">
        <v>8868</v>
      </c>
      <c r="B8826" t="s">
        <v>33</v>
      </c>
      <c r="C8826" t="s">
        <v>12</v>
      </c>
      <c r="D8826" t="s">
        <v>34</v>
      </c>
      <c r="E8826" t="s">
        <v>45</v>
      </c>
      <c r="F8826" t="s">
        <v>15</v>
      </c>
      <c r="G8826" s="5">
        <v>16635.46</v>
      </c>
      <c r="H8826" s="5">
        <f t="shared" si="959"/>
        <v>299.43827999999996</v>
      </c>
      <c r="I8826" s="6">
        <v>3</v>
      </c>
      <c r="J8826" s="6">
        <v>49906.38</v>
      </c>
      <c r="K8826" s="5">
        <f t="shared" si="960"/>
        <v>898.31483999999989</v>
      </c>
      <c r="L8826" s="7">
        <v>4.59</v>
      </c>
      <c r="M8826" s="7">
        <v>2180</v>
      </c>
      <c r="N8826" s="3">
        <v>45415</v>
      </c>
      <c r="O8826" s="4" t="str">
        <f t="shared" si="961"/>
        <v>2024-05</v>
      </c>
      <c r="P8826" s="4" t="str">
        <f t="shared" si="962"/>
        <v>05</v>
      </c>
      <c r="Q8826" s="4" t="str">
        <f t="shared" si="963"/>
        <v>May</v>
      </c>
      <c r="R8826" s="30" t="str">
        <f t="shared" si="964"/>
        <v>03</v>
      </c>
      <c r="W8826" t="str">
        <f t="shared" si="965"/>
        <v>ok</v>
      </c>
    </row>
    <row r="8827" spans="1:23" x14ac:dyDescent="0.3">
      <c r="A8827" t="s">
        <v>8869</v>
      </c>
      <c r="B8827" t="s">
        <v>11</v>
      </c>
      <c r="C8827" t="s">
        <v>12</v>
      </c>
      <c r="D8827" t="s">
        <v>13</v>
      </c>
      <c r="E8827" t="s">
        <v>20</v>
      </c>
      <c r="F8827" t="s">
        <v>31</v>
      </c>
      <c r="G8827" s="5">
        <v>3959.57</v>
      </c>
      <c r="H8827" s="5">
        <f t="shared" si="959"/>
        <v>71.272260000000003</v>
      </c>
      <c r="I8827" s="6">
        <v>2</v>
      </c>
      <c r="J8827" s="6">
        <v>7919.14</v>
      </c>
      <c r="K8827" s="5">
        <f t="shared" si="960"/>
        <v>142.54452000000001</v>
      </c>
      <c r="L8827" s="7">
        <v>2.95</v>
      </c>
      <c r="M8827" s="7">
        <v>1349</v>
      </c>
      <c r="N8827" s="3">
        <v>45568</v>
      </c>
      <c r="O8827" s="4" t="str">
        <f t="shared" si="961"/>
        <v>2024-10</v>
      </c>
      <c r="P8827" s="4" t="str">
        <f t="shared" si="962"/>
        <v>10</v>
      </c>
      <c r="Q8827" s="4" t="str">
        <f t="shared" si="963"/>
        <v>October</v>
      </c>
      <c r="R8827" s="30" t="str">
        <f t="shared" si="964"/>
        <v>03</v>
      </c>
      <c r="W8827" t="str">
        <f t="shared" si="965"/>
        <v>ok</v>
      </c>
    </row>
    <row r="8828" spans="1:23" x14ac:dyDescent="0.3">
      <c r="A8828" t="s">
        <v>8870</v>
      </c>
      <c r="B8828" t="s">
        <v>23</v>
      </c>
      <c r="C8828" t="s">
        <v>24</v>
      </c>
      <c r="D8828" t="s">
        <v>25</v>
      </c>
      <c r="E8828" t="s">
        <v>14</v>
      </c>
      <c r="F8828" t="s">
        <v>31</v>
      </c>
      <c r="G8828" s="5">
        <v>13957.82</v>
      </c>
      <c r="H8828" s="5">
        <f t="shared" si="959"/>
        <v>251.24075999999997</v>
      </c>
      <c r="I8828" s="6">
        <v>4</v>
      </c>
      <c r="J8828" s="6">
        <v>55831.28</v>
      </c>
      <c r="K8828" s="5">
        <f t="shared" si="960"/>
        <v>1004.9630399999999</v>
      </c>
      <c r="L8828" s="7">
        <v>4.26</v>
      </c>
      <c r="M8828" s="7">
        <v>1682</v>
      </c>
      <c r="N8828" s="3">
        <v>45382</v>
      </c>
      <c r="O8828" s="4" t="str">
        <f t="shared" si="961"/>
        <v>2024-03</v>
      </c>
      <c r="P8828" s="4" t="str">
        <f t="shared" si="962"/>
        <v>03</v>
      </c>
      <c r="Q8828" s="4" t="str">
        <f t="shared" si="963"/>
        <v>March</v>
      </c>
      <c r="R8828" s="30" t="str">
        <f t="shared" si="964"/>
        <v>31</v>
      </c>
      <c r="W8828" t="str">
        <f t="shared" si="965"/>
        <v>ok</v>
      </c>
    </row>
    <row r="8829" spans="1:23" x14ac:dyDescent="0.3">
      <c r="A8829" t="s">
        <v>8871</v>
      </c>
      <c r="B8829" t="s">
        <v>23</v>
      </c>
      <c r="C8829" t="s">
        <v>24</v>
      </c>
      <c r="D8829" t="s">
        <v>25</v>
      </c>
      <c r="E8829" t="s">
        <v>45</v>
      </c>
      <c r="F8829" t="s">
        <v>60</v>
      </c>
      <c r="G8829" s="5">
        <v>18540.009999999998</v>
      </c>
      <c r="H8829" s="5">
        <f t="shared" si="959"/>
        <v>333.72017999999997</v>
      </c>
      <c r="I8829" s="6">
        <v>5</v>
      </c>
      <c r="J8829" s="6">
        <v>92700.05</v>
      </c>
      <c r="K8829" s="5">
        <f t="shared" si="960"/>
        <v>1668.6008999999999</v>
      </c>
      <c r="L8829" s="7">
        <v>1.88</v>
      </c>
      <c r="M8829" s="7">
        <v>1021</v>
      </c>
      <c r="N8829" s="3">
        <v>45594</v>
      </c>
      <c r="O8829" s="4" t="str">
        <f t="shared" si="961"/>
        <v>2024-10</v>
      </c>
      <c r="P8829" s="4" t="str">
        <f t="shared" si="962"/>
        <v>10</v>
      </c>
      <c r="Q8829" s="4" t="str">
        <f t="shared" si="963"/>
        <v>October</v>
      </c>
      <c r="R8829" s="30" t="str">
        <f t="shared" si="964"/>
        <v>29</v>
      </c>
      <c r="W8829" t="str">
        <f t="shared" si="965"/>
        <v>ok</v>
      </c>
    </row>
    <row r="8830" spans="1:23" x14ac:dyDescent="0.3">
      <c r="A8830" t="s">
        <v>8872</v>
      </c>
      <c r="B8830" t="s">
        <v>11</v>
      </c>
      <c r="C8830" t="s">
        <v>12</v>
      </c>
      <c r="D8830" t="s">
        <v>13</v>
      </c>
      <c r="E8830" t="s">
        <v>45</v>
      </c>
      <c r="F8830" t="s">
        <v>15</v>
      </c>
      <c r="G8830" s="5">
        <v>13659.52</v>
      </c>
      <c r="H8830" s="5">
        <f t="shared" si="959"/>
        <v>245.87135999999998</v>
      </c>
      <c r="I8830" s="6">
        <v>1</v>
      </c>
      <c r="J8830" s="6">
        <v>13659.52</v>
      </c>
      <c r="K8830" s="5">
        <f t="shared" si="960"/>
        <v>245.87135999999998</v>
      </c>
      <c r="L8830" s="7">
        <v>2.0699999999999998</v>
      </c>
      <c r="M8830" s="7">
        <v>1602</v>
      </c>
      <c r="N8830" s="3">
        <v>45582</v>
      </c>
      <c r="O8830" s="4" t="str">
        <f t="shared" si="961"/>
        <v>2024-10</v>
      </c>
      <c r="P8830" s="4" t="str">
        <f t="shared" si="962"/>
        <v>10</v>
      </c>
      <c r="Q8830" s="4" t="str">
        <f t="shared" si="963"/>
        <v>October</v>
      </c>
      <c r="R8830" s="30" t="str">
        <f t="shared" si="964"/>
        <v>17</v>
      </c>
      <c r="W8830" t="str">
        <f t="shared" si="965"/>
        <v>ok</v>
      </c>
    </row>
    <row r="8831" spans="1:23" x14ac:dyDescent="0.3">
      <c r="A8831" t="s">
        <v>8873</v>
      </c>
      <c r="B8831" t="s">
        <v>41</v>
      </c>
      <c r="C8831" t="s">
        <v>42</v>
      </c>
      <c r="D8831" t="s">
        <v>43</v>
      </c>
      <c r="E8831" t="s">
        <v>14</v>
      </c>
      <c r="F8831" t="s">
        <v>60</v>
      </c>
      <c r="G8831" s="5">
        <v>1136.3599999999999</v>
      </c>
      <c r="H8831" s="5">
        <f t="shared" si="959"/>
        <v>20.454479999999997</v>
      </c>
      <c r="I8831" s="6">
        <v>4</v>
      </c>
      <c r="J8831" s="6">
        <v>4545.4399999999996</v>
      </c>
      <c r="K8831" s="5">
        <f t="shared" si="960"/>
        <v>81.817919999999987</v>
      </c>
      <c r="L8831" s="7">
        <v>2.1800000000000002</v>
      </c>
      <c r="M8831" s="7">
        <v>4797</v>
      </c>
      <c r="N8831" s="3">
        <v>45582</v>
      </c>
      <c r="O8831" s="4" t="str">
        <f t="shared" si="961"/>
        <v>2024-10</v>
      </c>
      <c r="P8831" s="4" t="str">
        <f t="shared" si="962"/>
        <v>10</v>
      </c>
      <c r="Q8831" s="4" t="str">
        <f t="shared" si="963"/>
        <v>October</v>
      </c>
      <c r="R8831" s="30" t="str">
        <f t="shared" si="964"/>
        <v>17</v>
      </c>
      <c r="W8831" t="str">
        <f t="shared" si="965"/>
        <v>ok</v>
      </c>
    </row>
    <row r="8832" spans="1:23" x14ac:dyDescent="0.3">
      <c r="A8832" t="s">
        <v>8874</v>
      </c>
      <c r="B8832" t="s">
        <v>11</v>
      </c>
      <c r="C8832" t="s">
        <v>12</v>
      </c>
      <c r="D8832" t="s">
        <v>13</v>
      </c>
      <c r="E8832" t="s">
        <v>45</v>
      </c>
      <c r="F8832" t="s">
        <v>21</v>
      </c>
      <c r="G8832" s="5">
        <v>16583.55</v>
      </c>
      <c r="H8832" s="5">
        <f t="shared" si="959"/>
        <v>298.50389999999999</v>
      </c>
      <c r="I8832" s="6">
        <v>1</v>
      </c>
      <c r="J8832" s="6">
        <v>16583.55</v>
      </c>
      <c r="K8832" s="5">
        <f t="shared" si="960"/>
        <v>298.50389999999999</v>
      </c>
      <c r="L8832" s="7">
        <v>1.52</v>
      </c>
      <c r="M8832" s="7">
        <v>1397</v>
      </c>
      <c r="N8832" s="3">
        <v>45436</v>
      </c>
      <c r="O8832" s="4" t="str">
        <f t="shared" si="961"/>
        <v>2024-05</v>
      </c>
      <c r="P8832" s="4" t="str">
        <f t="shared" si="962"/>
        <v>05</v>
      </c>
      <c r="Q8832" s="4" t="str">
        <f t="shared" si="963"/>
        <v>May</v>
      </c>
      <c r="R8832" s="30" t="str">
        <f t="shared" si="964"/>
        <v>24</v>
      </c>
      <c r="W8832" t="str">
        <f t="shared" si="965"/>
        <v>ok</v>
      </c>
    </row>
    <row r="8833" spans="1:23" x14ac:dyDescent="0.3">
      <c r="A8833" t="s">
        <v>8875</v>
      </c>
      <c r="B8833" t="s">
        <v>11</v>
      </c>
      <c r="C8833" t="s">
        <v>12</v>
      </c>
      <c r="D8833" t="s">
        <v>13</v>
      </c>
      <c r="E8833" t="s">
        <v>45</v>
      </c>
      <c r="F8833" t="s">
        <v>21</v>
      </c>
      <c r="G8833" s="5">
        <v>18844.21</v>
      </c>
      <c r="H8833" s="5">
        <f t="shared" si="959"/>
        <v>339.19577999999996</v>
      </c>
      <c r="I8833" s="6">
        <v>5</v>
      </c>
      <c r="J8833" s="6">
        <v>94221.05</v>
      </c>
      <c r="K8833" s="5">
        <f t="shared" si="960"/>
        <v>1695.9788999999998</v>
      </c>
      <c r="L8833" s="7">
        <v>4.57</v>
      </c>
      <c r="M8833" s="7">
        <v>794</v>
      </c>
      <c r="N8833" s="3">
        <v>45385</v>
      </c>
      <c r="O8833" s="4" t="str">
        <f t="shared" si="961"/>
        <v>2024-04</v>
      </c>
      <c r="P8833" s="4" t="str">
        <f t="shared" si="962"/>
        <v>04</v>
      </c>
      <c r="Q8833" s="4" t="str">
        <f t="shared" si="963"/>
        <v>April</v>
      </c>
      <c r="R8833" s="30" t="str">
        <f t="shared" si="964"/>
        <v>03</v>
      </c>
      <c r="W8833" t="str">
        <f t="shared" si="965"/>
        <v>ok</v>
      </c>
    </row>
    <row r="8834" spans="1:23" x14ac:dyDescent="0.3">
      <c r="A8834" t="s">
        <v>8876</v>
      </c>
      <c r="B8834" t="s">
        <v>47</v>
      </c>
      <c r="C8834" t="s">
        <v>12</v>
      </c>
      <c r="D8834" t="s">
        <v>48</v>
      </c>
      <c r="E8834" t="s">
        <v>20</v>
      </c>
      <c r="F8834" t="s">
        <v>60</v>
      </c>
      <c r="G8834" s="5">
        <v>17855.57</v>
      </c>
      <c r="H8834" s="5">
        <f t="shared" si="959"/>
        <v>321.40025999999995</v>
      </c>
      <c r="I8834" s="6">
        <v>5</v>
      </c>
      <c r="J8834" s="6">
        <v>89277.85</v>
      </c>
      <c r="K8834" s="5">
        <f t="shared" si="960"/>
        <v>1607.0012999999997</v>
      </c>
      <c r="L8834" s="7">
        <v>4.88</v>
      </c>
      <c r="M8834" s="7">
        <v>4936</v>
      </c>
      <c r="N8834" s="3">
        <v>45388</v>
      </c>
      <c r="O8834" s="4" t="str">
        <f t="shared" si="961"/>
        <v>2024-04</v>
      </c>
      <c r="P8834" s="4" t="str">
        <f t="shared" si="962"/>
        <v>04</v>
      </c>
      <c r="Q8834" s="4" t="str">
        <f t="shared" si="963"/>
        <v>April</v>
      </c>
      <c r="R8834" s="30" t="str">
        <f t="shared" si="964"/>
        <v>06</v>
      </c>
      <c r="W8834" t="str">
        <f t="shared" si="965"/>
        <v>ok</v>
      </c>
    </row>
    <row r="8835" spans="1:23" x14ac:dyDescent="0.3">
      <c r="A8835" t="s">
        <v>8877</v>
      </c>
      <c r="B8835" t="s">
        <v>63</v>
      </c>
      <c r="C8835" t="s">
        <v>18</v>
      </c>
      <c r="D8835" t="s">
        <v>64</v>
      </c>
      <c r="E8835" t="s">
        <v>20</v>
      </c>
      <c r="F8835" t="s">
        <v>15</v>
      </c>
      <c r="G8835" s="5">
        <v>2845.31</v>
      </c>
      <c r="H8835" s="5">
        <f t="shared" ref="H8835:H8898" si="966">G8835*0.018</f>
        <v>51.215579999999996</v>
      </c>
      <c r="I8835" s="6">
        <v>4</v>
      </c>
      <c r="J8835" s="6">
        <v>11381.24</v>
      </c>
      <c r="K8835" s="5">
        <f t="shared" ref="K8835:K8898" si="967">H8835*I8835</f>
        <v>204.86231999999998</v>
      </c>
      <c r="L8835" s="7">
        <v>3.28</v>
      </c>
      <c r="M8835" s="7">
        <v>1682</v>
      </c>
      <c r="N8835" s="3">
        <v>45460</v>
      </c>
      <c r="O8835" s="4" t="str">
        <f t="shared" ref="O8835:O8898" si="968">TEXT(N8835,"yyyy-mm")</f>
        <v>2024-06</v>
      </c>
      <c r="P8835" s="4" t="str">
        <f t="shared" ref="P8835:P8898" si="969">TEXT(N8835,"mm")</f>
        <v>06</v>
      </c>
      <c r="Q8835" s="4" t="str">
        <f t="shared" ref="Q8835:Q8898" si="970">TEXT(DATE(2024,P8835,1),"mmmm")</f>
        <v>June</v>
      </c>
      <c r="R8835" s="30" t="str">
        <f t="shared" ref="R8835:R8898" si="971">TEXT(N8835,"dd")</f>
        <v>17</v>
      </c>
      <c r="W8835" t="str">
        <f t="shared" ref="W8835:W8898" si="972">IF(G8835*I8835=J8835,"ok","False")</f>
        <v>ok</v>
      </c>
    </row>
    <row r="8836" spans="1:23" x14ac:dyDescent="0.3">
      <c r="A8836" t="s">
        <v>8878</v>
      </c>
      <c r="B8836" t="s">
        <v>23</v>
      </c>
      <c r="C8836" t="s">
        <v>24</v>
      </c>
      <c r="D8836" t="s">
        <v>25</v>
      </c>
      <c r="E8836" t="s">
        <v>14</v>
      </c>
      <c r="F8836" t="s">
        <v>21</v>
      </c>
      <c r="G8836" s="5">
        <v>3021.39</v>
      </c>
      <c r="H8836" s="5">
        <f t="shared" si="966"/>
        <v>54.38501999999999</v>
      </c>
      <c r="I8836" s="6">
        <v>3</v>
      </c>
      <c r="J8836" s="6">
        <v>9064.17</v>
      </c>
      <c r="K8836" s="5">
        <f t="shared" si="967"/>
        <v>163.15505999999996</v>
      </c>
      <c r="L8836" s="7">
        <v>2.87</v>
      </c>
      <c r="M8836" s="7">
        <v>1682</v>
      </c>
      <c r="N8836" s="3">
        <v>45409</v>
      </c>
      <c r="O8836" s="4" t="str">
        <f t="shared" si="968"/>
        <v>2024-04</v>
      </c>
      <c r="P8836" s="4" t="str">
        <f t="shared" si="969"/>
        <v>04</v>
      </c>
      <c r="Q8836" s="4" t="str">
        <f t="shared" si="970"/>
        <v>April</v>
      </c>
      <c r="R8836" s="30" t="str">
        <f t="shared" si="971"/>
        <v>27</v>
      </c>
      <c r="W8836" t="str">
        <f t="shared" si="972"/>
        <v>ok</v>
      </c>
    </row>
    <row r="8837" spans="1:23" x14ac:dyDescent="0.3">
      <c r="A8837" t="s">
        <v>8879</v>
      </c>
      <c r="B8837" t="s">
        <v>28</v>
      </c>
      <c r="C8837" t="s">
        <v>29</v>
      </c>
      <c r="D8837" t="s">
        <v>30</v>
      </c>
      <c r="E8837" t="s">
        <v>14</v>
      </c>
      <c r="F8837" t="s">
        <v>26</v>
      </c>
      <c r="G8837" s="5">
        <v>14952.36</v>
      </c>
      <c r="H8837" s="5">
        <f t="shared" si="966"/>
        <v>269.14247999999998</v>
      </c>
      <c r="I8837" s="6">
        <v>4</v>
      </c>
      <c r="J8837" s="6">
        <v>59809.440000000002</v>
      </c>
      <c r="K8837" s="5">
        <f t="shared" si="967"/>
        <v>1076.5699199999999</v>
      </c>
      <c r="L8837" s="7">
        <v>4.68</v>
      </c>
      <c r="M8837" s="7">
        <v>4211</v>
      </c>
      <c r="N8837" s="3">
        <v>45387</v>
      </c>
      <c r="O8837" s="4" t="str">
        <f t="shared" si="968"/>
        <v>2024-04</v>
      </c>
      <c r="P8837" s="4" t="str">
        <f t="shared" si="969"/>
        <v>04</v>
      </c>
      <c r="Q8837" s="4" t="str">
        <f t="shared" si="970"/>
        <v>April</v>
      </c>
      <c r="R8837" s="30" t="str">
        <f t="shared" si="971"/>
        <v>05</v>
      </c>
      <c r="W8837" t="str">
        <f t="shared" si="972"/>
        <v>ok</v>
      </c>
    </row>
    <row r="8838" spans="1:23" x14ac:dyDescent="0.3">
      <c r="A8838" t="s">
        <v>8880</v>
      </c>
      <c r="B8838" t="s">
        <v>33</v>
      </c>
      <c r="C8838" t="s">
        <v>12</v>
      </c>
      <c r="D8838" t="s">
        <v>34</v>
      </c>
      <c r="E8838" t="s">
        <v>20</v>
      </c>
      <c r="F8838" t="s">
        <v>60</v>
      </c>
      <c r="G8838" s="5">
        <v>6367.46</v>
      </c>
      <c r="H8838" s="5">
        <f t="shared" si="966"/>
        <v>114.61427999999999</v>
      </c>
      <c r="I8838" s="6">
        <v>3</v>
      </c>
      <c r="J8838" s="6">
        <v>19102.38</v>
      </c>
      <c r="K8838" s="5">
        <f t="shared" si="967"/>
        <v>343.84283999999997</v>
      </c>
      <c r="L8838" s="7">
        <v>3.7</v>
      </c>
      <c r="M8838" s="7">
        <v>383</v>
      </c>
      <c r="N8838" s="3">
        <v>45296</v>
      </c>
      <c r="O8838" s="4" t="str">
        <f t="shared" si="968"/>
        <v>2024-01</v>
      </c>
      <c r="P8838" s="4" t="str">
        <f t="shared" si="969"/>
        <v>01</v>
      </c>
      <c r="Q8838" s="4" t="str">
        <f t="shared" si="970"/>
        <v>January</v>
      </c>
      <c r="R8838" s="30" t="str">
        <f t="shared" si="971"/>
        <v>05</v>
      </c>
      <c r="W8838" t="str">
        <f t="shared" si="972"/>
        <v>ok</v>
      </c>
    </row>
    <row r="8839" spans="1:23" x14ac:dyDescent="0.3">
      <c r="A8839" t="s">
        <v>8881</v>
      </c>
      <c r="B8839" t="s">
        <v>36</v>
      </c>
      <c r="C8839" t="s">
        <v>18</v>
      </c>
      <c r="D8839" t="s">
        <v>37</v>
      </c>
      <c r="E8839" t="s">
        <v>20</v>
      </c>
      <c r="F8839" t="s">
        <v>60</v>
      </c>
      <c r="G8839" s="5">
        <v>12995.69</v>
      </c>
      <c r="H8839" s="5">
        <f t="shared" si="966"/>
        <v>233.92241999999999</v>
      </c>
      <c r="I8839" s="6">
        <v>2</v>
      </c>
      <c r="J8839" s="6">
        <v>25991.38</v>
      </c>
      <c r="K8839" s="5">
        <f t="shared" si="967"/>
        <v>467.84483999999998</v>
      </c>
      <c r="L8839" s="7">
        <v>3.56</v>
      </c>
      <c r="M8839" s="7">
        <v>3359</v>
      </c>
      <c r="N8839" s="3">
        <v>45402</v>
      </c>
      <c r="O8839" s="4" t="str">
        <f t="shared" si="968"/>
        <v>2024-04</v>
      </c>
      <c r="P8839" s="4" t="str">
        <f t="shared" si="969"/>
        <v>04</v>
      </c>
      <c r="Q8839" s="4" t="str">
        <f t="shared" si="970"/>
        <v>April</v>
      </c>
      <c r="R8839" s="30" t="str">
        <f t="shared" si="971"/>
        <v>20</v>
      </c>
      <c r="W8839" t="str">
        <f t="shared" si="972"/>
        <v>ok</v>
      </c>
    </row>
    <row r="8840" spans="1:23" x14ac:dyDescent="0.3">
      <c r="A8840" t="s">
        <v>8882</v>
      </c>
      <c r="B8840" t="s">
        <v>63</v>
      </c>
      <c r="C8840" t="s">
        <v>18</v>
      </c>
      <c r="D8840" t="s">
        <v>64</v>
      </c>
      <c r="E8840" t="s">
        <v>45</v>
      </c>
      <c r="F8840" t="s">
        <v>38</v>
      </c>
      <c r="G8840" s="5">
        <v>3997.03</v>
      </c>
      <c r="H8840" s="5">
        <f t="shared" si="966"/>
        <v>71.946539999999999</v>
      </c>
      <c r="I8840" s="6">
        <v>3</v>
      </c>
      <c r="J8840" s="6">
        <v>11991.09</v>
      </c>
      <c r="K8840" s="5">
        <f t="shared" si="967"/>
        <v>215.83962</v>
      </c>
      <c r="L8840" s="7">
        <v>1.83</v>
      </c>
      <c r="M8840" s="7">
        <v>265</v>
      </c>
      <c r="N8840" s="3">
        <v>45386</v>
      </c>
      <c r="O8840" s="4" t="str">
        <f t="shared" si="968"/>
        <v>2024-04</v>
      </c>
      <c r="P8840" s="4" t="str">
        <f t="shared" si="969"/>
        <v>04</v>
      </c>
      <c r="Q8840" s="4" t="str">
        <f t="shared" si="970"/>
        <v>April</v>
      </c>
      <c r="R8840" s="30" t="str">
        <f t="shared" si="971"/>
        <v>04</v>
      </c>
      <c r="W8840" t="str">
        <f t="shared" si="972"/>
        <v>ok</v>
      </c>
    </row>
    <row r="8841" spans="1:23" x14ac:dyDescent="0.3">
      <c r="A8841" t="s">
        <v>8883</v>
      </c>
      <c r="B8841" t="s">
        <v>33</v>
      </c>
      <c r="C8841" t="s">
        <v>12</v>
      </c>
      <c r="D8841" t="s">
        <v>34</v>
      </c>
      <c r="E8841" t="s">
        <v>45</v>
      </c>
      <c r="F8841" t="s">
        <v>60</v>
      </c>
      <c r="G8841" s="5">
        <v>6126.88</v>
      </c>
      <c r="H8841" s="5">
        <f t="shared" si="966"/>
        <v>110.28384</v>
      </c>
      <c r="I8841" s="6">
        <v>1</v>
      </c>
      <c r="J8841" s="6">
        <v>6126.88</v>
      </c>
      <c r="K8841" s="5">
        <f t="shared" si="967"/>
        <v>110.28384</v>
      </c>
      <c r="L8841" s="7">
        <v>2.64</v>
      </c>
      <c r="M8841" s="7">
        <v>793</v>
      </c>
      <c r="N8841" s="3">
        <v>45605</v>
      </c>
      <c r="O8841" s="4" t="str">
        <f t="shared" si="968"/>
        <v>2024-11</v>
      </c>
      <c r="P8841" s="4" t="str">
        <f t="shared" si="969"/>
        <v>11</v>
      </c>
      <c r="Q8841" s="4" t="str">
        <f t="shared" si="970"/>
        <v>November</v>
      </c>
      <c r="R8841" s="30" t="str">
        <f t="shared" si="971"/>
        <v>09</v>
      </c>
      <c r="W8841" t="str">
        <f t="shared" si="972"/>
        <v>ok</v>
      </c>
    </row>
    <row r="8842" spans="1:23" x14ac:dyDescent="0.3">
      <c r="A8842" t="s">
        <v>8884</v>
      </c>
      <c r="B8842" t="s">
        <v>23</v>
      </c>
      <c r="C8842" t="s">
        <v>24</v>
      </c>
      <c r="D8842" t="s">
        <v>25</v>
      </c>
      <c r="E8842" t="s">
        <v>45</v>
      </c>
      <c r="F8842" t="s">
        <v>21</v>
      </c>
      <c r="G8842" s="5">
        <v>399.47</v>
      </c>
      <c r="H8842" s="5">
        <f t="shared" si="966"/>
        <v>7.1904599999999999</v>
      </c>
      <c r="I8842" s="6">
        <v>3</v>
      </c>
      <c r="J8842" s="6">
        <v>1198.4100000000001</v>
      </c>
      <c r="K8842" s="5">
        <f t="shared" si="967"/>
        <v>21.571379999999998</v>
      </c>
      <c r="L8842" s="7">
        <v>3.98</v>
      </c>
      <c r="M8842" s="7">
        <v>1920</v>
      </c>
      <c r="N8842" s="3">
        <v>45436</v>
      </c>
      <c r="O8842" s="4" t="str">
        <f t="shared" si="968"/>
        <v>2024-05</v>
      </c>
      <c r="P8842" s="4" t="str">
        <f t="shared" si="969"/>
        <v>05</v>
      </c>
      <c r="Q8842" s="4" t="str">
        <f t="shared" si="970"/>
        <v>May</v>
      </c>
      <c r="R8842" s="30" t="str">
        <f t="shared" si="971"/>
        <v>24</v>
      </c>
      <c r="W8842" t="str">
        <f t="shared" si="972"/>
        <v>ok</v>
      </c>
    </row>
    <row r="8843" spans="1:23" x14ac:dyDescent="0.3">
      <c r="A8843" t="s">
        <v>8885</v>
      </c>
      <c r="B8843" t="s">
        <v>36</v>
      </c>
      <c r="C8843" t="s">
        <v>18</v>
      </c>
      <c r="D8843" t="s">
        <v>37</v>
      </c>
      <c r="E8843" t="s">
        <v>14</v>
      </c>
      <c r="F8843" t="s">
        <v>21</v>
      </c>
      <c r="G8843" s="5">
        <v>18490.009999999998</v>
      </c>
      <c r="H8843" s="5">
        <f t="shared" si="966"/>
        <v>332.82017999999994</v>
      </c>
      <c r="I8843" s="6">
        <v>3</v>
      </c>
      <c r="J8843" s="6">
        <v>55470.03</v>
      </c>
      <c r="K8843" s="5">
        <f t="shared" si="967"/>
        <v>998.46053999999981</v>
      </c>
      <c r="L8843" s="7">
        <v>3.13</v>
      </c>
      <c r="M8843" s="7">
        <v>2638</v>
      </c>
      <c r="N8843" s="3">
        <v>45426</v>
      </c>
      <c r="O8843" s="4" t="str">
        <f t="shared" si="968"/>
        <v>2024-05</v>
      </c>
      <c r="P8843" s="4" t="str">
        <f t="shared" si="969"/>
        <v>05</v>
      </c>
      <c r="Q8843" s="4" t="str">
        <f t="shared" si="970"/>
        <v>May</v>
      </c>
      <c r="R8843" s="30" t="str">
        <f t="shared" si="971"/>
        <v>14</v>
      </c>
      <c r="W8843" t="str">
        <f t="shared" si="972"/>
        <v>ok</v>
      </c>
    </row>
    <row r="8844" spans="1:23" x14ac:dyDescent="0.3">
      <c r="A8844" t="s">
        <v>8886</v>
      </c>
      <c r="B8844" t="s">
        <v>11</v>
      </c>
      <c r="C8844" t="s">
        <v>12</v>
      </c>
      <c r="D8844" t="s">
        <v>13</v>
      </c>
      <c r="E8844" t="s">
        <v>45</v>
      </c>
      <c r="F8844" t="s">
        <v>60</v>
      </c>
      <c r="G8844" s="5">
        <v>8793.2900000000009</v>
      </c>
      <c r="H8844" s="5">
        <f t="shared" si="966"/>
        <v>158.27922000000001</v>
      </c>
      <c r="I8844" s="6">
        <v>2</v>
      </c>
      <c r="J8844" s="6">
        <v>17586.580000000002</v>
      </c>
      <c r="K8844" s="5">
        <f t="shared" si="967"/>
        <v>316.55844000000002</v>
      </c>
      <c r="L8844" s="7">
        <v>1.06</v>
      </c>
      <c r="M8844" s="7">
        <v>2486</v>
      </c>
      <c r="N8844" s="3">
        <v>45574</v>
      </c>
      <c r="O8844" s="4" t="str">
        <f t="shared" si="968"/>
        <v>2024-10</v>
      </c>
      <c r="P8844" s="4" t="str">
        <f t="shared" si="969"/>
        <v>10</v>
      </c>
      <c r="Q8844" s="4" t="str">
        <f t="shared" si="970"/>
        <v>October</v>
      </c>
      <c r="R8844" s="30" t="str">
        <f t="shared" si="971"/>
        <v>09</v>
      </c>
      <c r="W8844" t="str">
        <f t="shared" si="972"/>
        <v>ok</v>
      </c>
    </row>
    <row r="8845" spans="1:23" x14ac:dyDescent="0.3">
      <c r="A8845" t="s">
        <v>8887</v>
      </c>
      <c r="B8845" t="s">
        <v>51</v>
      </c>
      <c r="C8845" t="s">
        <v>29</v>
      </c>
      <c r="D8845" t="s">
        <v>52</v>
      </c>
      <c r="E8845" t="s">
        <v>14</v>
      </c>
      <c r="F8845" t="s">
        <v>21</v>
      </c>
      <c r="G8845" s="5">
        <v>5502.39</v>
      </c>
      <c r="H8845" s="5">
        <f t="shared" si="966"/>
        <v>99.043019999999999</v>
      </c>
      <c r="I8845" s="6">
        <v>5</v>
      </c>
      <c r="J8845" s="6">
        <v>27511.95</v>
      </c>
      <c r="K8845" s="5">
        <f t="shared" si="967"/>
        <v>495.21510000000001</v>
      </c>
      <c r="L8845" s="7">
        <v>3.47</v>
      </c>
      <c r="M8845" s="7">
        <v>1100</v>
      </c>
      <c r="N8845" s="3">
        <v>45365</v>
      </c>
      <c r="O8845" s="4" t="str">
        <f t="shared" si="968"/>
        <v>2024-03</v>
      </c>
      <c r="P8845" s="4" t="str">
        <f t="shared" si="969"/>
        <v>03</v>
      </c>
      <c r="Q8845" s="4" t="str">
        <f t="shared" si="970"/>
        <v>March</v>
      </c>
      <c r="R8845" s="30" t="str">
        <f t="shared" si="971"/>
        <v>14</v>
      </c>
      <c r="W8845" t="str">
        <f t="shared" si="972"/>
        <v>ok</v>
      </c>
    </row>
    <row r="8846" spans="1:23" x14ac:dyDescent="0.3">
      <c r="A8846" t="s">
        <v>8888</v>
      </c>
      <c r="B8846" t="s">
        <v>33</v>
      </c>
      <c r="C8846" t="s">
        <v>12</v>
      </c>
      <c r="D8846" t="s">
        <v>34</v>
      </c>
      <c r="E8846" t="s">
        <v>45</v>
      </c>
      <c r="F8846" t="s">
        <v>31</v>
      </c>
      <c r="G8846" s="5">
        <v>2454.54</v>
      </c>
      <c r="H8846" s="5">
        <f t="shared" si="966"/>
        <v>44.181719999999999</v>
      </c>
      <c r="I8846" s="6">
        <v>3</v>
      </c>
      <c r="J8846" s="6">
        <v>7363.62</v>
      </c>
      <c r="K8846" s="5">
        <f t="shared" si="967"/>
        <v>132.54516000000001</v>
      </c>
      <c r="L8846" s="7">
        <v>1.85</v>
      </c>
      <c r="M8846" s="7">
        <v>634</v>
      </c>
      <c r="N8846" s="3">
        <v>45452</v>
      </c>
      <c r="O8846" s="4" t="str">
        <f t="shared" si="968"/>
        <v>2024-06</v>
      </c>
      <c r="P8846" s="4" t="str">
        <f t="shared" si="969"/>
        <v>06</v>
      </c>
      <c r="Q8846" s="4" t="str">
        <f t="shared" si="970"/>
        <v>June</v>
      </c>
      <c r="R8846" s="30" t="str">
        <f t="shared" si="971"/>
        <v>09</v>
      </c>
      <c r="W8846" t="str">
        <f t="shared" si="972"/>
        <v>ok</v>
      </c>
    </row>
    <row r="8847" spans="1:23" x14ac:dyDescent="0.3">
      <c r="A8847" t="s">
        <v>8889</v>
      </c>
      <c r="B8847" t="s">
        <v>17</v>
      </c>
      <c r="C8847" t="s">
        <v>18</v>
      </c>
      <c r="D8847" t="s">
        <v>19</v>
      </c>
      <c r="E8847" t="s">
        <v>20</v>
      </c>
      <c r="F8847" t="s">
        <v>38</v>
      </c>
      <c r="G8847" s="5">
        <v>9783.09</v>
      </c>
      <c r="H8847" s="5">
        <f t="shared" si="966"/>
        <v>176.09562</v>
      </c>
      <c r="I8847" s="6">
        <v>2</v>
      </c>
      <c r="J8847" s="6">
        <v>19566.18</v>
      </c>
      <c r="K8847" s="5">
        <f t="shared" si="967"/>
        <v>352.19123999999999</v>
      </c>
      <c r="L8847" s="7">
        <v>3.84</v>
      </c>
      <c r="M8847" s="7">
        <v>2110</v>
      </c>
      <c r="N8847" s="3">
        <v>45416</v>
      </c>
      <c r="O8847" s="4" t="str">
        <f t="shared" si="968"/>
        <v>2024-05</v>
      </c>
      <c r="P8847" s="4" t="str">
        <f t="shared" si="969"/>
        <v>05</v>
      </c>
      <c r="Q8847" s="4" t="str">
        <f t="shared" si="970"/>
        <v>May</v>
      </c>
      <c r="R8847" s="30" t="str">
        <f t="shared" si="971"/>
        <v>04</v>
      </c>
      <c r="W8847" t="str">
        <f t="shared" si="972"/>
        <v>ok</v>
      </c>
    </row>
    <row r="8848" spans="1:23" x14ac:dyDescent="0.3">
      <c r="A8848" t="s">
        <v>8890</v>
      </c>
      <c r="B8848" t="s">
        <v>47</v>
      </c>
      <c r="C8848" t="s">
        <v>12</v>
      </c>
      <c r="D8848" t="s">
        <v>48</v>
      </c>
      <c r="E8848" t="s">
        <v>14</v>
      </c>
      <c r="F8848" t="s">
        <v>38</v>
      </c>
      <c r="G8848" s="5">
        <v>5195.1499999999996</v>
      </c>
      <c r="H8848" s="5">
        <f t="shared" si="966"/>
        <v>93.512699999999981</v>
      </c>
      <c r="I8848" s="6">
        <v>2</v>
      </c>
      <c r="J8848" s="6">
        <v>10390.299999999999</v>
      </c>
      <c r="K8848" s="5">
        <f t="shared" si="967"/>
        <v>187.02539999999996</v>
      </c>
      <c r="L8848" s="7">
        <v>2.21</v>
      </c>
      <c r="M8848" s="7">
        <v>337</v>
      </c>
      <c r="N8848" s="3">
        <v>45449</v>
      </c>
      <c r="O8848" s="4" t="str">
        <f t="shared" si="968"/>
        <v>2024-06</v>
      </c>
      <c r="P8848" s="4" t="str">
        <f t="shared" si="969"/>
        <v>06</v>
      </c>
      <c r="Q8848" s="4" t="str">
        <f t="shared" si="970"/>
        <v>June</v>
      </c>
      <c r="R8848" s="30" t="str">
        <f t="shared" si="971"/>
        <v>06</v>
      </c>
      <c r="W8848" t="str">
        <f t="shared" si="972"/>
        <v>ok</v>
      </c>
    </row>
    <row r="8849" spans="1:23" x14ac:dyDescent="0.3">
      <c r="A8849" t="s">
        <v>8891</v>
      </c>
      <c r="B8849" t="s">
        <v>17</v>
      </c>
      <c r="C8849" t="s">
        <v>18</v>
      </c>
      <c r="D8849" t="s">
        <v>19</v>
      </c>
      <c r="E8849" t="s">
        <v>20</v>
      </c>
      <c r="F8849" t="s">
        <v>31</v>
      </c>
      <c r="G8849" s="5">
        <v>10473.379999999999</v>
      </c>
      <c r="H8849" s="5">
        <f t="shared" si="966"/>
        <v>188.52083999999996</v>
      </c>
      <c r="I8849" s="6">
        <v>1</v>
      </c>
      <c r="J8849" s="6">
        <v>10473.379999999999</v>
      </c>
      <c r="K8849" s="5">
        <f t="shared" si="967"/>
        <v>188.52083999999996</v>
      </c>
      <c r="L8849" s="7">
        <v>2.87</v>
      </c>
      <c r="M8849" s="7">
        <v>4562</v>
      </c>
      <c r="N8849" s="3">
        <v>45480</v>
      </c>
      <c r="O8849" s="4" t="str">
        <f t="shared" si="968"/>
        <v>2024-07</v>
      </c>
      <c r="P8849" s="4" t="str">
        <f t="shared" si="969"/>
        <v>07</v>
      </c>
      <c r="Q8849" s="4" t="str">
        <f t="shared" si="970"/>
        <v>July</v>
      </c>
      <c r="R8849" s="30" t="str">
        <f t="shared" si="971"/>
        <v>07</v>
      </c>
      <c r="W8849" t="str">
        <f t="shared" si="972"/>
        <v>ok</v>
      </c>
    </row>
    <row r="8850" spans="1:23" x14ac:dyDescent="0.3">
      <c r="A8850" t="s">
        <v>8892</v>
      </c>
      <c r="B8850" t="s">
        <v>33</v>
      </c>
      <c r="C8850" t="s">
        <v>12</v>
      </c>
      <c r="D8850" t="s">
        <v>34</v>
      </c>
      <c r="E8850" t="s">
        <v>45</v>
      </c>
      <c r="F8850" t="s">
        <v>21</v>
      </c>
      <c r="G8850" s="5">
        <v>5186.2299999999996</v>
      </c>
      <c r="H8850" s="5">
        <f t="shared" si="966"/>
        <v>93.352139999999991</v>
      </c>
      <c r="I8850" s="6">
        <v>5</v>
      </c>
      <c r="J8850" s="6">
        <v>25931.15</v>
      </c>
      <c r="K8850" s="5">
        <f t="shared" si="967"/>
        <v>466.76069999999993</v>
      </c>
      <c r="L8850" s="7">
        <v>4.05</v>
      </c>
      <c r="M8850" s="7">
        <v>524</v>
      </c>
      <c r="N8850" s="3">
        <v>45600</v>
      </c>
      <c r="O8850" s="4" t="str">
        <f t="shared" si="968"/>
        <v>2024-11</v>
      </c>
      <c r="P8850" s="4" t="str">
        <f t="shared" si="969"/>
        <v>11</v>
      </c>
      <c r="Q8850" s="4" t="str">
        <f t="shared" si="970"/>
        <v>November</v>
      </c>
      <c r="R8850" s="30" t="str">
        <f t="shared" si="971"/>
        <v>04</v>
      </c>
      <c r="W8850" t="str">
        <f t="shared" si="972"/>
        <v>ok</v>
      </c>
    </row>
    <row r="8851" spans="1:23" x14ac:dyDescent="0.3">
      <c r="A8851" t="s">
        <v>8893</v>
      </c>
      <c r="B8851" t="s">
        <v>28</v>
      </c>
      <c r="C8851" t="s">
        <v>29</v>
      </c>
      <c r="D8851" t="s">
        <v>30</v>
      </c>
      <c r="E8851" t="s">
        <v>14</v>
      </c>
      <c r="F8851" t="s">
        <v>60</v>
      </c>
      <c r="G8851" s="5">
        <v>11838.69</v>
      </c>
      <c r="H8851" s="5">
        <f t="shared" si="966"/>
        <v>213.09641999999999</v>
      </c>
      <c r="I8851" s="6">
        <v>4</v>
      </c>
      <c r="J8851" s="6">
        <v>47354.76</v>
      </c>
      <c r="K8851" s="5">
        <f t="shared" si="967"/>
        <v>852.38567999999998</v>
      </c>
      <c r="L8851" s="7">
        <v>1.17</v>
      </c>
      <c r="M8851" s="7">
        <v>3891</v>
      </c>
      <c r="N8851" s="3">
        <v>45430</v>
      </c>
      <c r="O8851" s="4" t="str">
        <f t="shared" si="968"/>
        <v>2024-05</v>
      </c>
      <c r="P8851" s="4" t="str">
        <f t="shared" si="969"/>
        <v>05</v>
      </c>
      <c r="Q8851" s="4" t="str">
        <f t="shared" si="970"/>
        <v>May</v>
      </c>
      <c r="R8851" s="30" t="str">
        <f t="shared" si="971"/>
        <v>18</v>
      </c>
      <c r="W8851" t="str">
        <f t="shared" si="972"/>
        <v>ok</v>
      </c>
    </row>
    <row r="8852" spans="1:23" x14ac:dyDescent="0.3">
      <c r="A8852" t="s">
        <v>8894</v>
      </c>
      <c r="B8852" t="s">
        <v>23</v>
      </c>
      <c r="C8852" t="s">
        <v>24</v>
      </c>
      <c r="D8852" t="s">
        <v>25</v>
      </c>
      <c r="E8852" t="s">
        <v>20</v>
      </c>
      <c r="F8852" t="s">
        <v>38</v>
      </c>
      <c r="G8852" s="5">
        <v>7914.58</v>
      </c>
      <c r="H8852" s="5">
        <f t="shared" si="966"/>
        <v>142.46243999999999</v>
      </c>
      <c r="I8852" s="6">
        <v>1</v>
      </c>
      <c r="J8852" s="6">
        <v>7914.58</v>
      </c>
      <c r="K8852" s="5">
        <f t="shared" si="967"/>
        <v>142.46243999999999</v>
      </c>
      <c r="L8852" s="7">
        <v>1.87</v>
      </c>
      <c r="M8852" s="7">
        <v>1758</v>
      </c>
      <c r="N8852" s="3">
        <v>45372</v>
      </c>
      <c r="O8852" s="4" t="str">
        <f t="shared" si="968"/>
        <v>2024-03</v>
      </c>
      <c r="P8852" s="4" t="str">
        <f t="shared" si="969"/>
        <v>03</v>
      </c>
      <c r="Q8852" s="4" t="str">
        <f t="shared" si="970"/>
        <v>March</v>
      </c>
      <c r="R8852" s="30" t="str">
        <f t="shared" si="971"/>
        <v>21</v>
      </c>
      <c r="W8852" t="str">
        <f t="shared" si="972"/>
        <v>ok</v>
      </c>
    </row>
    <row r="8853" spans="1:23" x14ac:dyDescent="0.3">
      <c r="A8853" t="s">
        <v>8895</v>
      </c>
      <c r="B8853" t="s">
        <v>11</v>
      </c>
      <c r="C8853" t="s">
        <v>12</v>
      </c>
      <c r="D8853" t="s">
        <v>13</v>
      </c>
      <c r="E8853" t="s">
        <v>45</v>
      </c>
      <c r="F8853" t="s">
        <v>31</v>
      </c>
      <c r="G8853" s="5">
        <v>18157.78</v>
      </c>
      <c r="H8853" s="5">
        <f t="shared" si="966"/>
        <v>326.84003999999993</v>
      </c>
      <c r="I8853" s="6">
        <v>4</v>
      </c>
      <c r="J8853" s="6">
        <v>72631.12</v>
      </c>
      <c r="K8853" s="5">
        <f t="shared" si="967"/>
        <v>1307.3601599999997</v>
      </c>
      <c r="L8853" s="7">
        <v>4.93</v>
      </c>
      <c r="M8853" s="7">
        <v>2954</v>
      </c>
      <c r="N8853" s="3">
        <v>45421</v>
      </c>
      <c r="O8853" s="4" t="str">
        <f t="shared" si="968"/>
        <v>2024-05</v>
      </c>
      <c r="P8853" s="4" t="str">
        <f t="shared" si="969"/>
        <v>05</v>
      </c>
      <c r="Q8853" s="4" t="str">
        <f t="shared" si="970"/>
        <v>May</v>
      </c>
      <c r="R8853" s="30" t="str">
        <f t="shared" si="971"/>
        <v>09</v>
      </c>
      <c r="W8853" t="str">
        <f t="shared" si="972"/>
        <v>ok</v>
      </c>
    </row>
    <row r="8854" spans="1:23" x14ac:dyDescent="0.3">
      <c r="A8854" t="s">
        <v>8896</v>
      </c>
      <c r="B8854" t="s">
        <v>41</v>
      </c>
      <c r="C8854" t="s">
        <v>42</v>
      </c>
      <c r="D8854" t="s">
        <v>43</v>
      </c>
      <c r="E8854" t="s">
        <v>20</v>
      </c>
      <c r="F8854" t="s">
        <v>31</v>
      </c>
      <c r="G8854" s="5">
        <v>16873.86</v>
      </c>
      <c r="H8854" s="5">
        <f t="shared" si="966"/>
        <v>303.72947999999997</v>
      </c>
      <c r="I8854" s="6">
        <v>1</v>
      </c>
      <c r="J8854" s="6">
        <v>16873.86</v>
      </c>
      <c r="K8854" s="5">
        <f t="shared" si="967"/>
        <v>303.72947999999997</v>
      </c>
      <c r="L8854" s="7">
        <v>3.15</v>
      </c>
      <c r="M8854" s="7">
        <v>321</v>
      </c>
      <c r="N8854" s="3">
        <v>45357</v>
      </c>
      <c r="O8854" s="4" t="str">
        <f t="shared" si="968"/>
        <v>2024-03</v>
      </c>
      <c r="P8854" s="4" t="str">
        <f t="shared" si="969"/>
        <v>03</v>
      </c>
      <c r="Q8854" s="4" t="str">
        <f t="shared" si="970"/>
        <v>March</v>
      </c>
      <c r="R8854" s="30" t="str">
        <f t="shared" si="971"/>
        <v>06</v>
      </c>
      <c r="W8854" t="str">
        <f t="shared" si="972"/>
        <v>ok</v>
      </c>
    </row>
    <row r="8855" spans="1:23" x14ac:dyDescent="0.3">
      <c r="A8855" t="s">
        <v>8897</v>
      </c>
      <c r="B8855" t="s">
        <v>28</v>
      </c>
      <c r="C8855" t="s">
        <v>29</v>
      </c>
      <c r="D8855" t="s">
        <v>30</v>
      </c>
      <c r="E8855" t="s">
        <v>45</v>
      </c>
      <c r="F8855" t="s">
        <v>26</v>
      </c>
      <c r="G8855" s="5">
        <v>7026.3</v>
      </c>
      <c r="H8855" s="5">
        <f t="shared" si="966"/>
        <v>126.4734</v>
      </c>
      <c r="I8855" s="6">
        <v>5</v>
      </c>
      <c r="J8855" s="6">
        <v>35131.5</v>
      </c>
      <c r="K8855" s="5">
        <f t="shared" si="967"/>
        <v>632.36699999999996</v>
      </c>
      <c r="L8855" s="7">
        <v>5</v>
      </c>
      <c r="M8855" s="7">
        <v>396</v>
      </c>
      <c r="N8855" s="3">
        <v>45449</v>
      </c>
      <c r="O8855" s="4" t="str">
        <f t="shared" si="968"/>
        <v>2024-06</v>
      </c>
      <c r="P8855" s="4" t="str">
        <f t="shared" si="969"/>
        <v>06</v>
      </c>
      <c r="Q8855" s="4" t="str">
        <f t="shared" si="970"/>
        <v>June</v>
      </c>
      <c r="R8855" s="30" t="str">
        <f t="shared" si="971"/>
        <v>06</v>
      </c>
      <c r="W8855" t="str">
        <f t="shared" si="972"/>
        <v>ok</v>
      </c>
    </row>
    <row r="8856" spans="1:23" x14ac:dyDescent="0.3">
      <c r="A8856" t="s">
        <v>8898</v>
      </c>
      <c r="B8856" t="s">
        <v>36</v>
      </c>
      <c r="C8856" t="s">
        <v>18</v>
      </c>
      <c r="D8856" t="s">
        <v>37</v>
      </c>
      <c r="E8856" t="s">
        <v>45</v>
      </c>
      <c r="F8856" t="s">
        <v>31</v>
      </c>
      <c r="G8856" s="5">
        <v>15877.34</v>
      </c>
      <c r="H8856" s="5">
        <f t="shared" si="966"/>
        <v>285.79211999999995</v>
      </c>
      <c r="I8856" s="6">
        <v>4</v>
      </c>
      <c r="J8856" s="6">
        <v>63509.36</v>
      </c>
      <c r="K8856" s="5">
        <f t="shared" si="967"/>
        <v>1143.1684799999998</v>
      </c>
      <c r="L8856" s="7">
        <v>2.71</v>
      </c>
      <c r="M8856" s="7">
        <v>2678</v>
      </c>
      <c r="N8856" s="3">
        <v>45487</v>
      </c>
      <c r="O8856" s="4" t="str">
        <f t="shared" si="968"/>
        <v>2024-07</v>
      </c>
      <c r="P8856" s="4" t="str">
        <f t="shared" si="969"/>
        <v>07</v>
      </c>
      <c r="Q8856" s="4" t="str">
        <f t="shared" si="970"/>
        <v>July</v>
      </c>
      <c r="R8856" s="30" t="str">
        <f t="shared" si="971"/>
        <v>14</v>
      </c>
      <c r="W8856" t="str">
        <f t="shared" si="972"/>
        <v>ok</v>
      </c>
    </row>
    <row r="8857" spans="1:23" x14ac:dyDescent="0.3">
      <c r="A8857" t="s">
        <v>8899</v>
      </c>
      <c r="B8857" t="s">
        <v>63</v>
      </c>
      <c r="C8857" t="s">
        <v>18</v>
      </c>
      <c r="D8857" t="s">
        <v>64</v>
      </c>
      <c r="E8857" t="s">
        <v>20</v>
      </c>
      <c r="F8857" t="s">
        <v>21</v>
      </c>
      <c r="G8857" s="5">
        <v>12765.42</v>
      </c>
      <c r="H8857" s="5">
        <f t="shared" si="966"/>
        <v>229.77755999999999</v>
      </c>
      <c r="I8857" s="6">
        <v>1</v>
      </c>
      <c r="J8857" s="6">
        <v>12765.42</v>
      </c>
      <c r="K8857" s="5">
        <f t="shared" si="967"/>
        <v>229.77755999999999</v>
      </c>
      <c r="L8857" s="7">
        <v>1.83</v>
      </c>
      <c r="M8857" s="7">
        <v>3760</v>
      </c>
      <c r="N8857" s="3">
        <v>45546</v>
      </c>
      <c r="O8857" s="4" t="str">
        <f t="shared" si="968"/>
        <v>2024-09</v>
      </c>
      <c r="P8857" s="4" t="str">
        <f t="shared" si="969"/>
        <v>09</v>
      </c>
      <c r="Q8857" s="4" t="str">
        <f t="shared" si="970"/>
        <v>September</v>
      </c>
      <c r="R8857" s="30" t="str">
        <f t="shared" si="971"/>
        <v>11</v>
      </c>
      <c r="W8857" t="str">
        <f t="shared" si="972"/>
        <v>ok</v>
      </c>
    </row>
    <row r="8858" spans="1:23" x14ac:dyDescent="0.3">
      <c r="A8858" t="s">
        <v>8900</v>
      </c>
      <c r="B8858" t="s">
        <v>51</v>
      </c>
      <c r="C8858" t="s">
        <v>29</v>
      </c>
      <c r="D8858" t="s">
        <v>52</v>
      </c>
      <c r="E8858" t="s">
        <v>20</v>
      </c>
      <c r="F8858" t="s">
        <v>21</v>
      </c>
      <c r="G8858" s="5">
        <v>8872.11</v>
      </c>
      <c r="H8858" s="5">
        <f t="shared" si="966"/>
        <v>159.69798</v>
      </c>
      <c r="I8858" s="6">
        <v>5</v>
      </c>
      <c r="J8858" s="6">
        <v>44360.55</v>
      </c>
      <c r="K8858" s="5">
        <f t="shared" si="967"/>
        <v>798.48990000000003</v>
      </c>
      <c r="L8858" s="7">
        <v>4.63</v>
      </c>
      <c r="M8858" s="7">
        <v>3248</v>
      </c>
      <c r="N8858" s="3">
        <v>45628</v>
      </c>
      <c r="O8858" s="4" t="str">
        <f t="shared" si="968"/>
        <v>2024-12</v>
      </c>
      <c r="P8858" s="4" t="str">
        <f t="shared" si="969"/>
        <v>12</v>
      </c>
      <c r="Q8858" s="4" t="str">
        <f t="shared" si="970"/>
        <v>December</v>
      </c>
      <c r="R8858" s="30" t="str">
        <f t="shared" si="971"/>
        <v>02</v>
      </c>
      <c r="W8858" t="str">
        <f t="shared" si="972"/>
        <v>ok</v>
      </c>
    </row>
    <row r="8859" spans="1:23" x14ac:dyDescent="0.3">
      <c r="A8859" t="s">
        <v>8901</v>
      </c>
      <c r="B8859" t="s">
        <v>23</v>
      </c>
      <c r="C8859" t="s">
        <v>24</v>
      </c>
      <c r="D8859" t="s">
        <v>25</v>
      </c>
      <c r="E8859" t="s">
        <v>14</v>
      </c>
      <c r="F8859" t="s">
        <v>21</v>
      </c>
      <c r="G8859" s="5">
        <v>9152.1</v>
      </c>
      <c r="H8859" s="5">
        <f t="shared" si="966"/>
        <v>164.73779999999999</v>
      </c>
      <c r="I8859" s="6">
        <v>1</v>
      </c>
      <c r="J8859" s="6">
        <v>9152.1</v>
      </c>
      <c r="K8859" s="5">
        <f t="shared" si="967"/>
        <v>164.73779999999999</v>
      </c>
      <c r="L8859" s="7">
        <v>4.01</v>
      </c>
      <c r="M8859" s="7">
        <v>3793</v>
      </c>
      <c r="N8859" s="3">
        <v>45628</v>
      </c>
      <c r="O8859" s="4" t="str">
        <f t="shared" si="968"/>
        <v>2024-12</v>
      </c>
      <c r="P8859" s="4" t="str">
        <f t="shared" si="969"/>
        <v>12</v>
      </c>
      <c r="Q8859" s="4" t="str">
        <f t="shared" si="970"/>
        <v>December</v>
      </c>
      <c r="R8859" s="30" t="str">
        <f t="shared" si="971"/>
        <v>02</v>
      </c>
      <c r="W8859" t="str">
        <f t="shared" si="972"/>
        <v>ok</v>
      </c>
    </row>
    <row r="8860" spans="1:23" x14ac:dyDescent="0.3">
      <c r="A8860" t="s">
        <v>8902</v>
      </c>
      <c r="B8860" t="s">
        <v>33</v>
      </c>
      <c r="C8860" t="s">
        <v>12</v>
      </c>
      <c r="D8860" t="s">
        <v>34</v>
      </c>
      <c r="E8860" t="s">
        <v>14</v>
      </c>
      <c r="F8860" t="s">
        <v>60</v>
      </c>
      <c r="G8860" s="5">
        <v>13413.7</v>
      </c>
      <c r="H8860" s="5">
        <f t="shared" si="966"/>
        <v>241.44659999999999</v>
      </c>
      <c r="I8860" s="6">
        <v>1</v>
      </c>
      <c r="J8860" s="6">
        <v>13413.7</v>
      </c>
      <c r="K8860" s="5">
        <f t="shared" si="967"/>
        <v>241.44659999999999</v>
      </c>
      <c r="L8860" s="7">
        <v>1.97</v>
      </c>
      <c r="M8860" s="7">
        <v>521</v>
      </c>
      <c r="N8860" s="3">
        <v>45499</v>
      </c>
      <c r="O8860" s="4" t="str">
        <f t="shared" si="968"/>
        <v>2024-07</v>
      </c>
      <c r="P8860" s="4" t="str">
        <f t="shared" si="969"/>
        <v>07</v>
      </c>
      <c r="Q8860" s="4" t="str">
        <f t="shared" si="970"/>
        <v>July</v>
      </c>
      <c r="R8860" s="30" t="str">
        <f t="shared" si="971"/>
        <v>26</v>
      </c>
      <c r="W8860" t="str">
        <f t="shared" si="972"/>
        <v>ok</v>
      </c>
    </row>
    <row r="8861" spans="1:23" x14ac:dyDescent="0.3">
      <c r="A8861" t="s">
        <v>8903</v>
      </c>
      <c r="B8861" t="s">
        <v>33</v>
      </c>
      <c r="C8861" t="s">
        <v>12</v>
      </c>
      <c r="D8861" t="s">
        <v>34</v>
      </c>
      <c r="E8861" t="s">
        <v>45</v>
      </c>
      <c r="F8861" t="s">
        <v>60</v>
      </c>
      <c r="G8861" s="5">
        <v>19623.400000000001</v>
      </c>
      <c r="H8861" s="5">
        <f t="shared" si="966"/>
        <v>353.22120000000001</v>
      </c>
      <c r="I8861" s="6">
        <v>1</v>
      </c>
      <c r="J8861" s="6">
        <v>19623.400000000001</v>
      </c>
      <c r="K8861" s="5">
        <f t="shared" si="967"/>
        <v>353.22120000000001</v>
      </c>
      <c r="L8861" s="7">
        <v>1.47</v>
      </c>
      <c r="M8861" s="7">
        <v>1618</v>
      </c>
      <c r="N8861" s="3">
        <v>45631</v>
      </c>
      <c r="O8861" s="4" t="str">
        <f t="shared" si="968"/>
        <v>2024-12</v>
      </c>
      <c r="P8861" s="4" t="str">
        <f t="shared" si="969"/>
        <v>12</v>
      </c>
      <c r="Q8861" s="4" t="str">
        <f t="shared" si="970"/>
        <v>December</v>
      </c>
      <c r="R8861" s="30" t="str">
        <f t="shared" si="971"/>
        <v>05</v>
      </c>
      <c r="W8861" t="str">
        <f t="shared" si="972"/>
        <v>ok</v>
      </c>
    </row>
    <row r="8862" spans="1:23" x14ac:dyDescent="0.3">
      <c r="A8862" t="s">
        <v>8904</v>
      </c>
      <c r="B8862" t="s">
        <v>47</v>
      </c>
      <c r="C8862" t="s">
        <v>12</v>
      </c>
      <c r="D8862" t="s">
        <v>48</v>
      </c>
      <c r="E8862" t="s">
        <v>20</v>
      </c>
      <c r="F8862" t="s">
        <v>15</v>
      </c>
      <c r="G8862" s="5">
        <v>8702.77</v>
      </c>
      <c r="H8862" s="5">
        <f t="shared" si="966"/>
        <v>156.64985999999999</v>
      </c>
      <c r="I8862" s="6">
        <v>1</v>
      </c>
      <c r="J8862" s="6">
        <v>8702.77</v>
      </c>
      <c r="K8862" s="5">
        <f t="shared" si="967"/>
        <v>156.64985999999999</v>
      </c>
      <c r="L8862" s="7">
        <v>1.1499999999999999</v>
      </c>
      <c r="M8862" s="7">
        <v>2285</v>
      </c>
      <c r="N8862" s="3">
        <v>45486</v>
      </c>
      <c r="O8862" s="4" t="str">
        <f t="shared" si="968"/>
        <v>2024-07</v>
      </c>
      <c r="P8862" s="4" t="str">
        <f t="shared" si="969"/>
        <v>07</v>
      </c>
      <c r="Q8862" s="4" t="str">
        <f t="shared" si="970"/>
        <v>July</v>
      </c>
      <c r="R8862" s="30" t="str">
        <f t="shared" si="971"/>
        <v>13</v>
      </c>
      <c r="W8862" t="str">
        <f t="shared" si="972"/>
        <v>ok</v>
      </c>
    </row>
    <row r="8863" spans="1:23" x14ac:dyDescent="0.3">
      <c r="A8863" t="s">
        <v>8905</v>
      </c>
      <c r="B8863" t="s">
        <v>11</v>
      </c>
      <c r="C8863" t="s">
        <v>12</v>
      </c>
      <c r="D8863" t="s">
        <v>13</v>
      </c>
      <c r="E8863" t="s">
        <v>14</v>
      </c>
      <c r="F8863" t="s">
        <v>21</v>
      </c>
      <c r="G8863" s="5">
        <v>17820.52</v>
      </c>
      <c r="H8863" s="5">
        <f t="shared" si="966"/>
        <v>320.76936000000001</v>
      </c>
      <c r="I8863" s="6">
        <v>2</v>
      </c>
      <c r="J8863" s="6">
        <v>35641.040000000001</v>
      </c>
      <c r="K8863" s="5">
        <f t="shared" si="967"/>
        <v>641.53872000000001</v>
      </c>
      <c r="L8863" s="7">
        <v>3.39</v>
      </c>
      <c r="M8863" s="7">
        <v>4509</v>
      </c>
      <c r="N8863" s="3">
        <v>45555</v>
      </c>
      <c r="O8863" s="4" t="str">
        <f t="shared" si="968"/>
        <v>2024-09</v>
      </c>
      <c r="P8863" s="4" t="str">
        <f t="shared" si="969"/>
        <v>09</v>
      </c>
      <c r="Q8863" s="4" t="str">
        <f t="shared" si="970"/>
        <v>September</v>
      </c>
      <c r="R8863" s="30" t="str">
        <f t="shared" si="971"/>
        <v>20</v>
      </c>
      <c r="W8863" t="str">
        <f t="shared" si="972"/>
        <v>ok</v>
      </c>
    </row>
    <row r="8864" spans="1:23" x14ac:dyDescent="0.3">
      <c r="A8864" t="s">
        <v>8906</v>
      </c>
      <c r="B8864" t="s">
        <v>47</v>
      </c>
      <c r="C8864" t="s">
        <v>12</v>
      </c>
      <c r="D8864" t="s">
        <v>48</v>
      </c>
      <c r="E8864" t="s">
        <v>45</v>
      </c>
      <c r="F8864" t="s">
        <v>21</v>
      </c>
      <c r="G8864" s="5">
        <v>1392.59</v>
      </c>
      <c r="H8864" s="5">
        <f t="shared" si="966"/>
        <v>25.066619999999997</v>
      </c>
      <c r="I8864" s="6">
        <v>4</v>
      </c>
      <c r="J8864" s="6">
        <v>5570.36</v>
      </c>
      <c r="K8864" s="5">
        <f t="shared" si="967"/>
        <v>100.26647999999999</v>
      </c>
      <c r="L8864" s="7">
        <v>3.93</v>
      </c>
      <c r="M8864" s="7">
        <v>3688</v>
      </c>
      <c r="N8864" s="3">
        <v>45407</v>
      </c>
      <c r="O8864" s="4" t="str">
        <f t="shared" si="968"/>
        <v>2024-04</v>
      </c>
      <c r="P8864" s="4" t="str">
        <f t="shared" si="969"/>
        <v>04</v>
      </c>
      <c r="Q8864" s="4" t="str">
        <f t="shared" si="970"/>
        <v>April</v>
      </c>
      <c r="R8864" s="30" t="str">
        <f t="shared" si="971"/>
        <v>25</v>
      </c>
      <c r="W8864" t="str">
        <f t="shared" si="972"/>
        <v>ok</v>
      </c>
    </row>
    <row r="8865" spans="1:23" x14ac:dyDescent="0.3">
      <c r="A8865" t="s">
        <v>8907</v>
      </c>
      <c r="B8865" t="s">
        <v>17</v>
      </c>
      <c r="C8865" t="s">
        <v>18</v>
      </c>
      <c r="D8865" t="s">
        <v>19</v>
      </c>
      <c r="E8865" t="s">
        <v>14</v>
      </c>
      <c r="F8865" t="s">
        <v>26</v>
      </c>
      <c r="G8865" s="5">
        <v>5104.03</v>
      </c>
      <c r="H8865" s="5">
        <f t="shared" si="966"/>
        <v>91.872539999999987</v>
      </c>
      <c r="I8865" s="6">
        <v>2</v>
      </c>
      <c r="J8865" s="6">
        <v>10208.06</v>
      </c>
      <c r="K8865" s="5">
        <f t="shared" si="967"/>
        <v>183.74507999999997</v>
      </c>
      <c r="L8865" s="7">
        <v>2.5299999999999998</v>
      </c>
      <c r="M8865" s="7">
        <v>4103</v>
      </c>
      <c r="N8865" s="3">
        <v>45356</v>
      </c>
      <c r="O8865" s="4" t="str">
        <f t="shared" si="968"/>
        <v>2024-03</v>
      </c>
      <c r="P8865" s="4" t="str">
        <f t="shared" si="969"/>
        <v>03</v>
      </c>
      <c r="Q8865" s="4" t="str">
        <f t="shared" si="970"/>
        <v>March</v>
      </c>
      <c r="R8865" s="30" t="str">
        <f t="shared" si="971"/>
        <v>05</v>
      </c>
      <c r="W8865" t="str">
        <f t="shared" si="972"/>
        <v>ok</v>
      </c>
    </row>
    <row r="8866" spans="1:23" x14ac:dyDescent="0.3">
      <c r="A8866" t="s">
        <v>8908</v>
      </c>
      <c r="B8866" t="s">
        <v>51</v>
      </c>
      <c r="C8866" t="s">
        <v>29</v>
      </c>
      <c r="D8866" t="s">
        <v>52</v>
      </c>
      <c r="E8866" t="s">
        <v>45</v>
      </c>
      <c r="F8866" t="s">
        <v>15</v>
      </c>
      <c r="G8866" s="5">
        <v>11973.71</v>
      </c>
      <c r="H8866" s="5">
        <f t="shared" si="966"/>
        <v>215.52677999999997</v>
      </c>
      <c r="I8866" s="6">
        <v>1</v>
      </c>
      <c r="J8866" s="6">
        <v>11973.71</v>
      </c>
      <c r="K8866" s="5">
        <f t="shared" si="967"/>
        <v>215.52677999999997</v>
      </c>
      <c r="L8866" s="7">
        <v>2.5099999999999998</v>
      </c>
      <c r="M8866" s="7">
        <v>961</v>
      </c>
      <c r="N8866" s="3">
        <v>45314</v>
      </c>
      <c r="O8866" s="4" t="str">
        <f t="shared" si="968"/>
        <v>2024-01</v>
      </c>
      <c r="P8866" s="4" t="str">
        <f t="shared" si="969"/>
        <v>01</v>
      </c>
      <c r="Q8866" s="4" t="str">
        <f t="shared" si="970"/>
        <v>January</v>
      </c>
      <c r="R8866" s="30" t="str">
        <f t="shared" si="971"/>
        <v>23</v>
      </c>
      <c r="W8866" t="str">
        <f t="shared" si="972"/>
        <v>ok</v>
      </c>
    </row>
    <row r="8867" spans="1:23" x14ac:dyDescent="0.3">
      <c r="A8867" t="s">
        <v>8909</v>
      </c>
      <c r="B8867" t="s">
        <v>51</v>
      </c>
      <c r="C8867" t="s">
        <v>29</v>
      </c>
      <c r="D8867" t="s">
        <v>52</v>
      </c>
      <c r="E8867" t="s">
        <v>45</v>
      </c>
      <c r="F8867" t="s">
        <v>21</v>
      </c>
      <c r="G8867" s="5">
        <v>13172.74</v>
      </c>
      <c r="H8867" s="5">
        <f t="shared" si="966"/>
        <v>237.10931999999997</v>
      </c>
      <c r="I8867" s="6">
        <v>1</v>
      </c>
      <c r="J8867" s="6">
        <v>13172.74</v>
      </c>
      <c r="K8867" s="5">
        <f t="shared" si="967"/>
        <v>237.10931999999997</v>
      </c>
      <c r="L8867" s="7">
        <v>4.41</v>
      </c>
      <c r="M8867" s="7">
        <v>1227</v>
      </c>
      <c r="N8867" s="3">
        <v>45321</v>
      </c>
      <c r="O8867" s="4" t="str">
        <f t="shared" si="968"/>
        <v>2024-01</v>
      </c>
      <c r="P8867" s="4" t="str">
        <f t="shared" si="969"/>
        <v>01</v>
      </c>
      <c r="Q8867" s="4" t="str">
        <f t="shared" si="970"/>
        <v>January</v>
      </c>
      <c r="R8867" s="30" t="str">
        <f t="shared" si="971"/>
        <v>30</v>
      </c>
      <c r="W8867" t="str">
        <f t="shared" si="972"/>
        <v>ok</v>
      </c>
    </row>
    <row r="8868" spans="1:23" x14ac:dyDescent="0.3">
      <c r="A8868" t="s">
        <v>8910</v>
      </c>
      <c r="B8868" t="s">
        <v>17</v>
      </c>
      <c r="C8868" t="s">
        <v>18</v>
      </c>
      <c r="D8868" t="s">
        <v>19</v>
      </c>
      <c r="E8868" t="s">
        <v>20</v>
      </c>
      <c r="F8868" t="s">
        <v>60</v>
      </c>
      <c r="G8868" s="5">
        <v>1778.51</v>
      </c>
      <c r="H8868" s="5">
        <f t="shared" si="966"/>
        <v>32.013179999999998</v>
      </c>
      <c r="I8868" s="6">
        <v>5</v>
      </c>
      <c r="J8868" s="6">
        <v>8892.5499999999993</v>
      </c>
      <c r="K8868" s="5">
        <f t="shared" si="967"/>
        <v>160.0659</v>
      </c>
      <c r="L8868" s="7">
        <v>2.46</v>
      </c>
      <c r="M8868" s="7">
        <v>1614</v>
      </c>
      <c r="N8868" s="3">
        <v>45575</v>
      </c>
      <c r="O8868" s="4" t="str">
        <f t="shared" si="968"/>
        <v>2024-10</v>
      </c>
      <c r="P8868" s="4" t="str">
        <f t="shared" si="969"/>
        <v>10</v>
      </c>
      <c r="Q8868" s="4" t="str">
        <f t="shared" si="970"/>
        <v>October</v>
      </c>
      <c r="R8868" s="30" t="str">
        <f t="shared" si="971"/>
        <v>10</v>
      </c>
      <c r="W8868" t="str">
        <f t="shared" si="972"/>
        <v>ok</v>
      </c>
    </row>
    <row r="8869" spans="1:23" x14ac:dyDescent="0.3">
      <c r="A8869" t="s">
        <v>8911</v>
      </c>
      <c r="B8869" t="s">
        <v>23</v>
      </c>
      <c r="C8869" t="s">
        <v>24</v>
      </c>
      <c r="D8869" t="s">
        <v>25</v>
      </c>
      <c r="E8869" t="s">
        <v>20</v>
      </c>
      <c r="F8869" t="s">
        <v>26</v>
      </c>
      <c r="G8869" s="5">
        <v>13934.19</v>
      </c>
      <c r="H8869" s="5">
        <f t="shared" si="966"/>
        <v>250.81541999999999</v>
      </c>
      <c r="I8869" s="6">
        <v>2</v>
      </c>
      <c r="J8869" s="6">
        <v>27868.38</v>
      </c>
      <c r="K8869" s="5">
        <f t="shared" si="967"/>
        <v>501.63083999999998</v>
      </c>
      <c r="L8869" s="7">
        <v>2.02</v>
      </c>
      <c r="M8869" s="7">
        <v>4240</v>
      </c>
      <c r="N8869" s="3">
        <v>45637</v>
      </c>
      <c r="O8869" s="4" t="str">
        <f t="shared" si="968"/>
        <v>2024-12</v>
      </c>
      <c r="P8869" s="4" t="str">
        <f t="shared" si="969"/>
        <v>12</v>
      </c>
      <c r="Q8869" s="4" t="str">
        <f t="shared" si="970"/>
        <v>December</v>
      </c>
      <c r="R8869" s="30" t="str">
        <f t="shared" si="971"/>
        <v>11</v>
      </c>
      <c r="W8869" t="str">
        <f t="shared" si="972"/>
        <v>ok</v>
      </c>
    </row>
    <row r="8870" spans="1:23" x14ac:dyDescent="0.3">
      <c r="A8870" t="s">
        <v>8912</v>
      </c>
      <c r="B8870" t="s">
        <v>33</v>
      </c>
      <c r="C8870" t="s">
        <v>12</v>
      </c>
      <c r="D8870" t="s">
        <v>34</v>
      </c>
      <c r="E8870" t="s">
        <v>14</v>
      </c>
      <c r="F8870" t="s">
        <v>38</v>
      </c>
      <c r="G8870" s="5">
        <v>17507.560000000001</v>
      </c>
      <c r="H8870" s="5">
        <f t="shared" si="966"/>
        <v>315.13607999999999</v>
      </c>
      <c r="I8870" s="6">
        <v>1</v>
      </c>
      <c r="J8870" s="6">
        <v>17507.560000000001</v>
      </c>
      <c r="K8870" s="5">
        <f t="shared" si="967"/>
        <v>315.13607999999999</v>
      </c>
      <c r="L8870" s="7">
        <v>2.0499999999999998</v>
      </c>
      <c r="M8870" s="7">
        <v>3062</v>
      </c>
      <c r="N8870" s="3">
        <v>45524</v>
      </c>
      <c r="O8870" s="4" t="str">
        <f t="shared" si="968"/>
        <v>2024-08</v>
      </c>
      <c r="P8870" s="4" t="str">
        <f t="shared" si="969"/>
        <v>08</v>
      </c>
      <c r="Q8870" s="4" t="str">
        <f t="shared" si="970"/>
        <v>August</v>
      </c>
      <c r="R8870" s="30" t="str">
        <f t="shared" si="971"/>
        <v>20</v>
      </c>
      <c r="W8870" t="str">
        <f t="shared" si="972"/>
        <v>ok</v>
      </c>
    </row>
    <row r="8871" spans="1:23" x14ac:dyDescent="0.3">
      <c r="A8871" t="s">
        <v>8913</v>
      </c>
      <c r="B8871" t="s">
        <v>36</v>
      </c>
      <c r="C8871" t="s">
        <v>18</v>
      </c>
      <c r="D8871" t="s">
        <v>37</v>
      </c>
      <c r="E8871" t="s">
        <v>45</v>
      </c>
      <c r="F8871" t="s">
        <v>31</v>
      </c>
      <c r="G8871" s="5">
        <v>16209.3</v>
      </c>
      <c r="H8871" s="5">
        <f t="shared" si="966"/>
        <v>291.76739999999995</v>
      </c>
      <c r="I8871" s="6">
        <v>4</v>
      </c>
      <c r="J8871" s="6">
        <v>64837.2</v>
      </c>
      <c r="K8871" s="5">
        <f t="shared" si="967"/>
        <v>1167.0695999999998</v>
      </c>
      <c r="L8871" s="7">
        <v>1.65</v>
      </c>
      <c r="M8871" s="7">
        <v>4498</v>
      </c>
      <c r="N8871" s="3">
        <v>45464</v>
      </c>
      <c r="O8871" s="4" t="str">
        <f t="shared" si="968"/>
        <v>2024-06</v>
      </c>
      <c r="P8871" s="4" t="str">
        <f t="shared" si="969"/>
        <v>06</v>
      </c>
      <c r="Q8871" s="4" t="str">
        <f t="shared" si="970"/>
        <v>June</v>
      </c>
      <c r="R8871" s="30" t="str">
        <f t="shared" si="971"/>
        <v>21</v>
      </c>
      <c r="W8871" t="str">
        <f t="shared" si="972"/>
        <v>ok</v>
      </c>
    </row>
    <row r="8872" spans="1:23" x14ac:dyDescent="0.3">
      <c r="A8872" t="s">
        <v>8914</v>
      </c>
      <c r="B8872" t="s">
        <v>51</v>
      </c>
      <c r="C8872" t="s">
        <v>29</v>
      </c>
      <c r="D8872" t="s">
        <v>52</v>
      </c>
      <c r="E8872" t="s">
        <v>20</v>
      </c>
      <c r="F8872" t="s">
        <v>38</v>
      </c>
      <c r="G8872" s="5">
        <v>15383.14</v>
      </c>
      <c r="H8872" s="5">
        <f t="shared" si="966"/>
        <v>276.89651999999995</v>
      </c>
      <c r="I8872" s="6">
        <v>3</v>
      </c>
      <c r="J8872" s="6">
        <v>46149.42</v>
      </c>
      <c r="K8872" s="5">
        <f t="shared" si="967"/>
        <v>830.6895599999998</v>
      </c>
      <c r="L8872" s="7">
        <v>4.4800000000000004</v>
      </c>
      <c r="M8872" s="7">
        <v>1048</v>
      </c>
      <c r="N8872" s="3">
        <v>45529</v>
      </c>
      <c r="O8872" s="4" t="str">
        <f t="shared" si="968"/>
        <v>2024-08</v>
      </c>
      <c r="P8872" s="4" t="str">
        <f t="shared" si="969"/>
        <v>08</v>
      </c>
      <c r="Q8872" s="4" t="str">
        <f t="shared" si="970"/>
        <v>August</v>
      </c>
      <c r="R8872" s="30" t="str">
        <f t="shared" si="971"/>
        <v>25</v>
      </c>
      <c r="W8872" t="str">
        <f t="shared" si="972"/>
        <v>ok</v>
      </c>
    </row>
    <row r="8873" spans="1:23" x14ac:dyDescent="0.3">
      <c r="A8873" t="s">
        <v>8915</v>
      </c>
      <c r="B8873" t="s">
        <v>33</v>
      </c>
      <c r="C8873" t="s">
        <v>12</v>
      </c>
      <c r="D8873" t="s">
        <v>34</v>
      </c>
      <c r="E8873" t="s">
        <v>20</v>
      </c>
      <c r="F8873" t="s">
        <v>60</v>
      </c>
      <c r="G8873" s="5">
        <v>12010.7</v>
      </c>
      <c r="H8873" s="5">
        <f t="shared" si="966"/>
        <v>216.1926</v>
      </c>
      <c r="I8873" s="6">
        <v>1</v>
      </c>
      <c r="J8873" s="6">
        <v>12010.7</v>
      </c>
      <c r="K8873" s="5">
        <f t="shared" si="967"/>
        <v>216.1926</v>
      </c>
      <c r="L8873" s="7">
        <v>2.2799999999999998</v>
      </c>
      <c r="M8873" s="7">
        <v>4023</v>
      </c>
      <c r="N8873" s="3">
        <v>45313</v>
      </c>
      <c r="O8873" s="4" t="str">
        <f t="shared" si="968"/>
        <v>2024-01</v>
      </c>
      <c r="P8873" s="4" t="str">
        <f t="shared" si="969"/>
        <v>01</v>
      </c>
      <c r="Q8873" s="4" t="str">
        <f t="shared" si="970"/>
        <v>January</v>
      </c>
      <c r="R8873" s="30" t="str">
        <f t="shared" si="971"/>
        <v>22</v>
      </c>
      <c r="W8873" t="str">
        <f t="shared" si="972"/>
        <v>ok</v>
      </c>
    </row>
    <row r="8874" spans="1:23" x14ac:dyDescent="0.3">
      <c r="A8874" t="s">
        <v>8916</v>
      </c>
      <c r="B8874" t="s">
        <v>23</v>
      </c>
      <c r="C8874" t="s">
        <v>24</v>
      </c>
      <c r="D8874" t="s">
        <v>25</v>
      </c>
      <c r="E8874" t="s">
        <v>45</v>
      </c>
      <c r="F8874" t="s">
        <v>15</v>
      </c>
      <c r="G8874" s="5">
        <v>15105.76</v>
      </c>
      <c r="H8874" s="5">
        <f t="shared" si="966"/>
        <v>271.90368000000001</v>
      </c>
      <c r="I8874" s="6">
        <v>2</v>
      </c>
      <c r="J8874" s="6">
        <v>30211.52</v>
      </c>
      <c r="K8874" s="5">
        <f t="shared" si="967"/>
        <v>543.80736000000002</v>
      </c>
      <c r="L8874" s="7">
        <v>4</v>
      </c>
      <c r="M8874" s="7">
        <v>2203</v>
      </c>
      <c r="N8874" s="3">
        <v>45446</v>
      </c>
      <c r="O8874" s="4" t="str">
        <f t="shared" si="968"/>
        <v>2024-06</v>
      </c>
      <c r="P8874" s="4" t="str">
        <f t="shared" si="969"/>
        <v>06</v>
      </c>
      <c r="Q8874" s="4" t="str">
        <f t="shared" si="970"/>
        <v>June</v>
      </c>
      <c r="R8874" s="30" t="str">
        <f t="shared" si="971"/>
        <v>03</v>
      </c>
      <c r="W8874" t="str">
        <f t="shared" si="972"/>
        <v>ok</v>
      </c>
    </row>
    <row r="8875" spans="1:23" x14ac:dyDescent="0.3">
      <c r="A8875" t="s">
        <v>8917</v>
      </c>
      <c r="B8875" t="s">
        <v>23</v>
      </c>
      <c r="C8875" t="s">
        <v>24</v>
      </c>
      <c r="D8875" t="s">
        <v>25</v>
      </c>
      <c r="E8875" t="s">
        <v>45</v>
      </c>
      <c r="F8875" t="s">
        <v>38</v>
      </c>
      <c r="G8875" s="5">
        <v>4654.62</v>
      </c>
      <c r="H8875" s="5">
        <f t="shared" si="966"/>
        <v>83.783159999999995</v>
      </c>
      <c r="I8875" s="6">
        <v>4</v>
      </c>
      <c r="J8875" s="6">
        <v>18618.48</v>
      </c>
      <c r="K8875" s="5">
        <f t="shared" si="967"/>
        <v>335.13263999999998</v>
      </c>
      <c r="L8875" s="7">
        <v>2.92</v>
      </c>
      <c r="M8875" s="7">
        <v>4958</v>
      </c>
      <c r="N8875" s="3">
        <v>45341</v>
      </c>
      <c r="O8875" s="4" t="str">
        <f t="shared" si="968"/>
        <v>2024-02</v>
      </c>
      <c r="P8875" s="4" t="str">
        <f t="shared" si="969"/>
        <v>02</v>
      </c>
      <c r="Q8875" s="4" t="str">
        <f t="shared" si="970"/>
        <v>February</v>
      </c>
      <c r="R8875" s="30" t="str">
        <f t="shared" si="971"/>
        <v>19</v>
      </c>
      <c r="W8875" t="str">
        <f t="shared" si="972"/>
        <v>ok</v>
      </c>
    </row>
    <row r="8876" spans="1:23" x14ac:dyDescent="0.3">
      <c r="A8876" t="s">
        <v>8918</v>
      </c>
      <c r="B8876" t="s">
        <v>36</v>
      </c>
      <c r="C8876" t="s">
        <v>18</v>
      </c>
      <c r="D8876" t="s">
        <v>37</v>
      </c>
      <c r="E8876" t="s">
        <v>14</v>
      </c>
      <c r="F8876" t="s">
        <v>60</v>
      </c>
      <c r="G8876" s="5">
        <v>14098.3</v>
      </c>
      <c r="H8876" s="5">
        <f t="shared" si="966"/>
        <v>253.76939999999996</v>
      </c>
      <c r="I8876" s="6">
        <v>2</v>
      </c>
      <c r="J8876" s="6">
        <v>28196.6</v>
      </c>
      <c r="K8876" s="5">
        <f t="shared" si="967"/>
        <v>507.53879999999992</v>
      </c>
      <c r="L8876" s="7">
        <v>2</v>
      </c>
      <c r="M8876" s="7">
        <v>710</v>
      </c>
      <c r="N8876" s="3">
        <v>45568</v>
      </c>
      <c r="O8876" s="4" t="str">
        <f t="shared" si="968"/>
        <v>2024-10</v>
      </c>
      <c r="P8876" s="4" t="str">
        <f t="shared" si="969"/>
        <v>10</v>
      </c>
      <c r="Q8876" s="4" t="str">
        <f t="shared" si="970"/>
        <v>October</v>
      </c>
      <c r="R8876" s="30" t="str">
        <f t="shared" si="971"/>
        <v>03</v>
      </c>
      <c r="W8876" t="str">
        <f t="shared" si="972"/>
        <v>ok</v>
      </c>
    </row>
    <row r="8877" spans="1:23" x14ac:dyDescent="0.3">
      <c r="A8877" t="s">
        <v>8919</v>
      </c>
      <c r="B8877" t="s">
        <v>36</v>
      </c>
      <c r="C8877" t="s">
        <v>18</v>
      </c>
      <c r="D8877" t="s">
        <v>37</v>
      </c>
      <c r="E8877" t="s">
        <v>45</v>
      </c>
      <c r="F8877" t="s">
        <v>60</v>
      </c>
      <c r="G8877" s="5">
        <v>16170.48</v>
      </c>
      <c r="H8877" s="5">
        <f t="shared" si="966"/>
        <v>291.06863999999996</v>
      </c>
      <c r="I8877" s="6">
        <v>4</v>
      </c>
      <c r="J8877" s="6">
        <v>64681.919999999998</v>
      </c>
      <c r="K8877" s="5">
        <f t="shared" si="967"/>
        <v>1164.2745599999998</v>
      </c>
      <c r="L8877" s="7">
        <v>1.03</v>
      </c>
      <c r="M8877" s="7">
        <v>1469</v>
      </c>
      <c r="N8877" s="3">
        <v>45331</v>
      </c>
      <c r="O8877" s="4" t="str">
        <f t="shared" si="968"/>
        <v>2024-02</v>
      </c>
      <c r="P8877" s="4" t="str">
        <f t="shared" si="969"/>
        <v>02</v>
      </c>
      <c r="Q8877" s="4" t="str">
        <f t="shared" si="970"/>
        <v>February</v>
      </c>
      <c r="R8877" s="30" t="str">
        <f t="shared" si="971"/>
        <v>09</v>
      </c>
      <c r="W8877" t="str">
        <f t="shared" si="972"/>
        <v>ok</v>
      </c>
    </row>
    <row r="8878" spans="1:23" x14ac:dyDescent="0.3">
      <c r="A8878" t="s">
        <v>8920</v>
      </c>
      <c r="B8878" t="s">
        <v>11</v>
      </c>
      <c r="C8878" t="s">
        <v>12</v>
      </c>
      <c r="D8878" t="s">
        <v>13</v>
      </c>
      <c r="E8878" t="s">
        <v>20</v>
      </c>
      <c r="F8878" t="s">
        <v>21</v>
      </c>
      <c r="G8878" s="5">
        <v>7105.54</v>
      </c>
      <c r="H8878" s="5">
        <f t="shared" si="966"/>
        <v>127.89971999999999</v>
      </c>
      <c r="I8878" s="6">
        <v>5</v>
      </c>
      <c r="J8878" s="6">
        <v>35527.699999999997</v>
      </c>
      <c r="K8878" s="5">
        <f t="shared" si="967"/>
        <v>639.4985999999999</v>
      </c>
      <c r="L8878" s="7">
        <v>4.8</v>
      </c>
      <c r="M8878" s="7">
        <v>2865</v>
      </c>
      <c r="N8878" s="3">
        <v>45390</v>
      </c>
      <c r="O8878" s="4" t="str">
        <f t="shared" si="968"/>
        <v>2024-04</v>
      </c>
      <c r="P8878" s="4" t="str">
        <f t="shared" si="969"/>
        <v>04</v>
      </c>
      <c r="Q8878" s="4" t="str">
        <f t="shared" si="970"/>
        <v>April</v>
      </c>
      <c r="R8878" s="30" t="str">
        <f t="shared" si="971"/>
        <v>08</v>
      </c>
      <c r="W8878" t="str">
        <f t="shared" si="972"/>
        <v>ok</v>
      </c>
    </row>
    <row r="8879" spans="1:23" x14ac:dyDescent="0.3">
      <c r="A8879" t="s">
        <v>8921</v>
      </c>
      <c r="B8879" t="s">
        <v>51</v>
      </c>
      <c r="C8879" t="s">
        <v>29</v>
      </c>
      <c r="D8879" t="s">
        <v>52</v>
      </c>
      <c r="E8879" t="s">
        <v>14</v>
      </c>
      <c r="F8879" t="s">
        <v>31</v>
      </c>
      <c r="G8879" s="5">
        <v>13818.83</v>
      </c>
      <c r="H8879" s="5">
        <f t="shared" si="966"/>
        <v>248.73893999999999</v>
      </c>
      <c r="I8879" s="6">
        <v>2</v>
      </c>
      <c r="J8879" s="6">
        <v>27637.66</v>
      </c>
      <c r="K8879" s="5">
        <f t="shared" si="967"/>
        <v>497.47787999999997</v>
      </c>
      <c r="L8879" s="7">
        <v>4.57</v>
      </c>
      <c r="M8879" s="7">
        <v>2239</v>
      </c>
      <c r="N8879" s="3">
        <v>45417</v>
      </c>
      <c r="O8879" s="4" t="str">
        <f t="shared" si="968"/>
        <v>2024-05</v>
      </c>
      <c r="P8879" s="4" t="str">
        <f t="shared" si="969"/>
        <v>05</v>
      </c>
      <c r="Q8879" s="4" t="str">
        <f t="shared" si="970"/>
        <v>May</v>
      </c>
      <c r="R8879" s="30" t="str">
        <f t="shared" si="971"/>
        <v>05</v>
      </c>
      <c r="W8879" t="str">
        <f t="shared" si="972"/>
        <v>ok</v>
      </c>
    </row>
    <row r="8880" spans="1:23" x14ac:dyDescent="0.3">
      <c r="A8880" t="s">
        <v>8922</v>
      </c>
      <c r="B8880" t="s">
        <v>36</v>
      </c>
      <c r="C8880" t="s">
        <v>18</v>
      </c>
      <c r="D8880" t="s">
        <v>37</v>
      </c>
      <c r="E8880" t="s">
        <v>14</v>
      </c>
      <c r="F8880" t="s">
        <v>21</v>
      </c>
      <c r="G8880" s="5">
        <v>12986.84</v>
      </c>
      <c r="H8880" s="5">
        <f t="shared" si="966"/>
        <v>233.76311999999999</v>
      </c>
      <c r="I8880" s="6">
        <v>2</v>
      </c>
      <c r="J8880" s="6">
        <v>25973.68</v>
      </c>
      <c r="K8880" s="5">
        <f t="shared" si="967"/>
        <v>467.52623999999997</v>
      </c>
      <c r="L8880" s="7">
        <v>4.5</v>
      </c>
      <c r="M8880" s="7">
        <v>2012</v>
      </c>
      <c r="N8880" s="3">
        <v>45390</v>
      </c>
      <c r="O8880" s="4" t="str">
        <f t="shared" si="968"/>
        <v>2024-04</v>
      </c>
      <c r="P8880" s="4" t="str">
        <f t="shared" si="969"/>
        <v>04</v>
      </c>
      <c r="Q8880" s="4" t="str">
        <f t="shared" si="970"/>
        <v>April</v>
      </c>
      <c r="R8880" s="30" t="str">
        <f t="shared" si="971"/>
        <v>08</v>
      </c>
      <c r="W8880" t="str">
        <f t="shared" si="972"/>
        <v>ok</v>
      </c>
    </row>
    <row r="8881" spans="1:23" x14ac:dyDescent="0.3">
      <c r="A8881" t="s">
        <v>8923</v>
      </c>
      <c r="B8881" t="s">
        <v>41</v>
      </c>
      <c r="C8881" t="s">
        <v>42</v>
      </c>
      <c r="D8881" t="s">
        <v>43</v>
      </c>
      <c r="E8881" t="s">
        <v>14</v>
      </c>
      <c r="F8881" t="s">
        <v>31</v>
      </c>
      <c r="G8881" s="5">
        <v>4485.03</v>
      </c>
      <c r="H8881" s="5">
        <f t="shared" si="966"/>
        <v>80.730539999999991</v>
      </c>
      <c r="I8881" s="6">
        <v>2</v>
      </c>
      <c r="J8881" s="6">
        <v>8970.06</v>
      </c>
      <c r="K8881" s="5">
        <f t="shared" si="967"/>
        <v>161.46107999999998</v>
      </c>
      <c r="L8881" s="7">
        <v>3.24</v>
      </c>
      <c r="M8881" s="7">
        <v>2058</v>
      </c>
      <c r="N8881" s="3">
        <v>45373</v>
      </c>
      <c r="O8881" s="4" t="str">
        <f t="shared" si="968"/>
        <v>2024-03</v>
      </c>
      <c r="P8881" s="4" t="str">
        <f t="shared" si="969"/>
        <v>03</v>
      </c>
      <c r="Q8881" s="4" t="str">
        <f t="shared" si="970"/>
        <v>March</v>
      </c>
      <c r="R8881" s="30" t="str">
        <f t="shared" si="971"/>
        <v>22</v>
      </c>
      <c r="W8881" t="str">
        <f t="shared" si="972"/>
        <v>ok</v>
      </c>
    </row>
    <row r="8882" spans="1:23" x14ac:dyDescent="0.3">
      <c r="A8882" t="s">
        <v>8924</v>
      </c>
      <c r="B8882" t="s">
        <v>51</v>
      </c>
      <c r="C8882" t="s">
        <v>29</v>
      </c>
      <c r="D8882" t="s">
        <v>52</v>
      </c>
      <c r="E8882" t="s">
        <v>14</v>
      </c>
      <c r="F8882" t="s">
        <v>38</v>
      </c>
      <c r="G8882" s="5">
        <v>12562.55</v>
      </c>
      <c r="H8882" s="5">
        <f t="shared" si="966"/>
        <v>226.12589999999997</v>
      </c>
      <c r="I8882" s="6">
        <v>2</v>
      </c>
      <c r="J8882" s="6">
        <v>25125.1</v>
      </c>
      <c r="K8882" s="5">
        <f t="shared" si="967"/>
        <v>452.25179999999995</v>
      </c>
      <c r="L8882" s="7">
        <v>2.99</v>
      </c>
      <c r="M8882" s="7">
        <v>2442</v>
      </c>
      <c r="N8882" s="3">
        <v>45606</v>
      </c>
      <c r="O8882" s="4" t="str">
        <f t="shared" si="968"/>
        <v>2024-11</v>
      </c>
      <c r="P8882" s="4" t="str">
        <f t="shared" si="969"/>
        <v>11</v>
      </c>
      <c r="Q8882" s="4" t="str">
        <f t="shared" si="970"/>
        <v>November</v>
      </c>
      <c r="R8882" s="30" t="str">
        <f t="shared" si="971"/>
        <v>10</v>
      </c>
      <c r="W8882" t="str">
        <f t="shared" si="972"/>
        <v>ok</v>
      </c>
    </row>
    <row r="8883" spans="1:23" x14ac:dyDescent="0.3">
      <c r="A8883" t="s">
        <v>8925</v>
      </c>
      <c r="B8883" t="s">
        <v>17</v>
      </c>
      <c r="C8883" t="s">
        <v>18</v>
      </c>
      <c r="D8883" t="s">
        <v>19</v>
      </c>
      <c r="E8883" t="s">
        <v>45</v>
      </c>
      <c r="F8883" t="s">
        <v>15</v>
      </c>
      <c r="G8883" s="5">
        <v>8208.24</v>
      </c>
      <c r="H8883" s="5">
        <f t="shared" si="966"/>
        <v>147.74831999999998</v>
      </c>
      <c r="I8883" s="6">
        <v>5</v>
      </c>
      <c r="J8883" s="6">
        <v>41041.199999999997</v>
      </c>
      <c r="K8883" s="5">
        <f t="shared" si="967"/>
        <v>738.74159999999983</v>
      </c>
      <c r="L8883" s="7">
        <v>3.85</v>
      </c>
      <c r="M8883" s="7">
        <v>4523</v>
      </c>
      <c r="N8883" s="3">
        <v>45543</v>
      </c>
      <c r="O8883" s="4" t="str">
        <f t="shared" si="968"/>
        <v>2024-09</v>
      </c>
      <c r="P8883" s="4" t="str">
        <f t="shared" si="969"/>
        <v>09</v>
      </c>
      <c r="Q8883" s="4" t="str">
        <f t="shared" si="970"/>
        <v>September</v>
      </c>
      <c r="R8883" s="30" t="str">
        <f t="shared" si="971"/>
        <v>08</v>
      </c>
      <c r="W8883" t="str">
        <f t="shared" si="972"/>
        <v>ok</v>
      </c>
    </row>
    <row r="8884" spans="1:23" x14ac:dyDescent="0.3">
      <c r="A8884" t="s">
        <v>8926</v>
      </c>
      <c r="B8884" t="s">
        <v>36</v>
      </c>
      <c r="C8884" t="s">
        <v>18</v>
      </c>
      <c r="D8884" t="s">
        <v>37</v>
      </c>
      <c r="E8884" t="s">
        <v>20</v>
      </c>
      <c r="F8884" t="s">
        <v>15</v>
      </c>
      <c r="G8884" s="5">
        <v>12118.53</v>
      </c>
      <c r="H8884" s="5">
        <f t="shared" si="966"/>
        <v>218.13353999999998</v>
      </c>
      <c r="I8884" s="6">
        <v>5</v>
      </c>
      <c r="J8884" s="6">
        <v>60592.65</v>
      </c>
      <c r="K8884" s="5">
        <f t="shared" si="967"/>
        <v>1090.6677</v>
      </c>
      <c r="L8884" s="7">
        <v>1.36</v>
      </c>
      <c r="M8884" s="7">
        <v>2794</v>
      </c>
      <c r="N8884" s="3">
        <v>45314</v>
      </c>
      <c r="O8884" s="4" t="str">
        <f t="shared" si="968"/>
        <v>2024-01</v>
      </c>
      <c r="P8884" s="4" t="str">
        <f t="shared" si="969"/>
        <v>01</v>
      </c>
      <c r="Q8884" s="4" t="str">
        <f t="shared" si="970"/>
        <v>January</v>
      </c>
      <c r="R8884" s="30" t="str">
        <f t="shared" si="971"/>
        <v>23</v>
      </c>
      <c r="W8884" t="str">
        <f t="shared" si="972"/>
        <v>ok</v>
      </c>
    </row>
    <row r="8885" spans="1:23" x14ac:dyDescent="0.3">
      <c r="A8885" t="s">
        <v>8927</v>
      </c>
      <c r="B8885" t="s">
        <v>36</v>
      </c>
      <c r="C8885" t="s">
        <v>18</v>
      </c>
      <c r="D8885" t="s">
        <v>37</v>
      </c>
      <c r="E8885" t="s">
        <v>45</v>
      </c>
      <c r="F8885" t="s">
        <v>15</v>
      </c>
      <c r="G8885" s="5">
        <v>17683.8</v>
      </c>
      <c r="H8885" s="5">
        <f t="shared" si="966"/>
        <v>318.30839999999995</v>
      </c>
      <c r="I8885" s="6">
        <v>3</v>
      </c>
      <c r="J8885" s="6">
        <v>53051.4</v>
      </c>
      <c r="K8885" s="5">
        <f t="shared" si="967"/>
        <v>954.9251999999999</v>
      </c>
      <c r="L8885" s="7">
        <v>1.03</v>
      </c>
      <c r="M8885" s="7">
        <v>4625</v>
      </c>
      <c r="N8885" s="3">
        <v>45469</v>
      </c>
      <c r="O8885" s="4" t="str">
        <f t="shared" si="968"/>
        <v>2024-06</v>
      </c>
      <c r="P8885" s="4" t="str">
        <f t="shared" si="969"/>
        <v>06</v>
      </c>
      <c r="Q8885" s="4" t="str">
        <f t="shared" si="970"/>
        <v>June</v>
      </c>
      <c r="R8885" s="30" t="str">
        <f t="shared" si="971"/>
        <v>26</v>
      </c>
      <c r="W8885" t="str">
        <f t="shared" si="972"/>
        <v>ok</v>
      </c>
    </row>
    <row r="8886" spans="1:23" x14ac:dyDescent="0.3">
      <c r="A8886" t="s">
        <v>8928</v>
      </c>
      <c r="B8886" t="s">
        <v>36</v>
      </c>
      <c r="C8886" t="s">
        <v>18</v>
      </c>
      <c r="D8886" t="s">
        <v>37</v>
      </c>
      <c r="E8886" t="s">
        <v>14</v>
      </c>
      <c r="F8886" t="s">
        <v>21</v>
      </c>
      <c r="G8886" s="5">
        <v>16070.18</v>
      </c>
      <c r="H8886" s="5">
        <f t="shared" si="966"/>
        <v>289.26324</v>
      </c>
      <c r="I8886" s="6">
        <v>1</v>
      </c>
      <c r="J8886" s="6">
        <v>16070.18</v>
      </c>
      <c r="K8886" s="5">
        <f t="shared" si="967"/>
        <v>289.26324</v>
      </c>
      <c r="L8886" s="7">
        <v>3.89</v>
      </c>
      <c r="M8886" s="7">
        <v>4227</v>
      </c>
      <c r="N8886" s="3">
        <v>45356</v>
      </c>
      <c r="O8886" s="4" t="str">
        <f t="shared" si="968"/>
        <v>2024-03</v>
      </c>
      <c r="P8886" s="4" t="str">
        <f t="shared" si="969"/>
        <v>03</v>
      </c>
      <c r="Q8886" s="4" t="str">
        <f t="shared" si="970"/>
        <v>March</v>
      </c>
      <c r="R8886" s="30" t="str">
        <f t="shared" si="971"/>
        <v>05</v>
      </c>
      <c r="W8886" t="str">
        <f t="shared" si="972"/>
        <v>ok</v>
      </c>
    </row>
    <row r="8887" spans="1:23" x14ac:dyDescent="0.3">
      <c r="A8887" t="s">
        <v>8929</v>
      </c>
      <c r="B8887" t="s">
        <v>17</v>
      </c>
      <c r="C8887" t="s">
        <v>18</v>
      </c>
      <c r="D8887" t="s">
        <v>19</v>
      </c>
      <c r="E8887" t="s">
        <v>14</v>
      </c>
      <c r="F8887" t="s">
        <v>31</v>
      </c>
      <c r="G8887" s="5">
        <v>19397.93</v>
      </c>
      <c r="H8887" s="5">
        <f t="shared" si="966"/>
        <v>349.16273999999999</v>
      </c>
      <c r="I8887" s="6">
        <v>5</v>
      </c>
      <c r="J8887" s="6">
        <v>96989.65</v>
      </c>
      <c r="K8887" s="5">
        <f t="shared" si="967"/>
        <v>1745.8136999999999</v>
      </c>
      <c r="L8887" s="7">
        <v>3.69</v>
      </c>
      <c r="M8887" s="7">
        <v>3901</v>
      </c>
      <c r="N8887" s="3">
        <v>45626</v>
      </c>
      <c r="O8887" s="4" t="str">
        <f t="shared" si="968"/>
        <v>2024-11</v>
      </c>
      <c r="P8887" s="4" t="str">
        <f t="shared" si="969"/>
        <v>11</v>
      </c>
      <c r="Q8887" s="4" t="str">
        <f t="shared" si="970"/>
        <v>November</v>
      </c>
      <c r="R8887" s="30" t="str">
        <f t="shared" si="971"/>
        <v>30</v>
      </c>
      <c r="W8887" t="str">
        <f t="shared" si="972"/>
        <v>ok</v>
      </c>
    </row>
    <row r="8888" spans="1:23" x14ac:dyDescent="0.3">
      <c r="A8888" t="s">
        <v>8930</v>
      </c>
      <c r="B8888" t="s">
        <v>63</v>
      </c>
      <c r="C8888" t="s">
        <v>18</v>
      </c>
      <c r="D8888" t="s">
        <v>64</v>
      </c>
      <c r="E8888" t="s">
        <v>14</v>
      </c>
      <c r="F8888" t="s">
        <v>21</v>
      </c>
      <c r="G8888" s="5">
        <v>5372.15</v>
      </c>
      <c r="H8888" s="5">
        <f t="shared" si="966"/>
        <v>96.698699999999988</v>
      </c>
      <c r="I8888" s="6">
        <v>3</v>
      </c>
      <c r="J8888" s="6">
        <v>16116.45</v>
      </c>
      <c r="K8888" s="5">
        <f t="shared" si="967"/>
        <v>290.09609999999998</v>
      </c>
      <c r="L8888" s="7">
        <v>1.95</v>
      </c>
      <c r="M8888" s="7">
        <v>1881</v>
      </c>
      <c r="N8888" s="3">
        <v>45425</v>
      </c>
      <c r="O8888" s="4" t="str">
        <f t="shared" si="968"/>
        <v>2024-05</v>
      </c>
      <c r="P8888" s="4" t="str">
        <f t="shared" si="969"/>
        <v>05</v>
      </c>
      <c r="Q8888" s="4" t="str">
        <f t="shared" si="970"/>
        <v>May</v>
      </c>
      <c r="R8888" s="30" t="str">
        <f t="shared" si="971"/>
        <v>13</v>
      </c>
      <c r="W8888" t="str">
        <f t="shared" si="972"/>
        <v>ok</v>
      </c>
    </row>
    <row r="8889" spans="1:23" x14ac:dyDescent="0.3">
      <c r="A8889" t="s">
        <v>8931</v>
      </c>
      <c r="B8889" t="s">
        <v>47</v>
      </c>
      <c r="C8889" t="s">
        <v>12</v>
      </c>
      <c r="D8889" t="s">
        <v>48</v>
      </c>
      <c r="E8889" t="s">
        <v>20</v>
      </c>
      <c r="F8889" t="s">
        <v>15</v>
      </c>
      <c r="G8889" s="5">
        <v>5263.14</v>
      </c>
      <c r="H8889" s="5">
        <f t="shared" si="966"/>
        <v>94.736519999999999</v>
      </c>
      <c r="I8889" s="6">
        <v>4</v>
      </c>
      <c r="J8889" s="6">
        <v>21052.560000000001</v>
      </c>
      <c r="K8889" s="5">
        <f t="shared" si="967"/>
        <v>378.94607999999999</v>
      </c>
      <c r="L8889" s="7">
        <v>2.16</v>
      </c>
      <c r="M8889" s="7">
        <v>3467</v>
      </c>
      <c r="N8889" s="3">
        <v>45571</v>
      </c>
      <c r="O8889" s="4" t="str">
        <f t="shared" si="968"/>
        <v>2024-10</v>
      </c>
      <c r="P8889" s="4" t="str">
        <f t="shared" si="969"/>
        <v>10</v>
      </c>
      <c r="Q8889" s="4" t="str">
        <f t="shared" si="970"/>
        <v>October</v>
      </c>
      <c r="R8889" s="30" t="str">
        <f t="shared" si="971"/>
        <v>06</v>
      </c>
      <c r="W8889" t="str">
        <f t="shared" si="972"/>
        <v>ok</v>
      </c>
    </row>
    <row r="8890" spans="1:23" x14ac:dyDescent="0.3">
      <c r="A8890" t="s">
        <v>8932</v>
      </c>
      <c r="B8890" t="s">
        <v>11</v>
      </c>
      <c r="C8890" t="s">
        <v>12</v>
      </c>
      <c r="D8890" t="s">
        <v>13</v>
      </c>
      <c r="E8890" t="s">
        <v>20</v>
      </c>
      <c r="F8890" t="s">
        <v>38</v>
      </c>
      <c r="G8890" s="5">
        <v>17333.759999999998</v>
      </c>
      <c r="H8890" s="5">
        <f t="shared" si="966"/>
        <v>312.00767999999994</v>
      </c>
      <c r="I8890" s="6">
        <v>1</v>
      </c>
      <c r="J8890" s="6">
        <v>17333.759999999998</v>
      </c>
      <c r="K8890" s="5">
        <f t="shared" si="967"/>
        <v>312.00767999999994</v>
      </c>
      <c r="L8890" s="7">
        <v>1.1399999999999999</v>
      </c>
      <c r="M8890" s="7">
        <v>4222</v>
      </c>
      <c r="N8890" s="3">
        <v>45577</v>
      </c>
      <c r="O8890" s="4" t="str">
        <f t="shared" si="968"/>
        <v>2024-10</v>
      </c>
      <c r="P8890" s="4" t="str">
        <f t="shared" si="969"/>
        <v>10</v>
      </c>
      <c r="Q8890" s="4" t="str">
        <f t="shared" si="970"/>
        <v>October</v>
      </c>
      <c r="R8890" s="30" t="str">
        <f t="shared" si="971"/>
        <v>12</v>
      </c>
      <c r="W8890" t="str">
        <f t="shared" si="972"/>
        <v>ok</v>
      </c>
    </row>
    <row r="8891" spans="1:23" x14ac:dyDescent="0.3">
      <c r="A8891" t="s">
        <v>8933</v>
      </c>
      <c r="B8891" t="s">
        <v>36</v>
      </c>
      <c r="C8891" t="s">
        <v>18</v>
      </c>
      <c r="D8891" t="s">
        <v>37</v>
      </c>
      <c r="E8891" t="s">
        <v>20</v>
      </c>
      <c r="F8891" t="s">
        <v>21</v>
      </c>
      <c r="G8891" s="5">
        <v>15196.76</v>
      </c>
      <c r="H8891" s="5">
        <f t="shared" si="966"/>
        <v>273.54167999999999</v>
      </c>
      <c r="I8891" s="6">
        <v>1</v>
      </c>
      <c r="J8891" s="6">
        <v>15196.76</v>
      </c>
      <c r="K8891" s="5">
        <f t="shared" si="967"/>
        <v>273.54167999999999</v>
      </c>
      <c r="L8891" s="7">
        <v>1.1100000000000001</v>
      </c>
      <c r="M8891" s="7">
        <v>3879</v>
      </c>
      <c r="N8891" s="3">
        <v>45332</v>
      </c>
      <c r="O8891" s="4" t="str">
        <f t="shared" si="968"/>
        <v>2024-02</v>
      </c>
      <c r="P8891" s="4" t="str">
        <f t="shared" si="969"/>
        <v>02</v>
      </c>
      <c r="Q8891" s="4" t="str">
        <f t="shared" si="970"/>
        <v>February</v>
      </c>
      <c r="R8891" s="30" t="str">
        <f t="shared" si="971"/>
        <v>10</v>
      </c>
      <c r="W8891" t="str">
        <f t="shared" si="972"/>
        <v>ok</v>
      </c>
    </row>
    <row r="8892" spans="1:23" x14ac:dyDescent="0.3">
      <c r="A8892" t="s">
        <v>8934</v>
      </c>
      <c r="B8892" t="s">
        <v>17</v>
      </c>
      <c r="C8892" t="s">
        <v>18</v>
      </c>
      <c r="D8892" t="s">
        <v>19</v>
      </c>
      <c r="E8892" t="s">
        <v>20</v>
      </c>
      <c r="F8892" t="s">
        <v>21</v>
      </c>
      <c r="G8892" s="5">
        <v>1210.6199999999999</v>
      </c>
      <c r="H8892" s="5">
        <f t="shared" si="966"/>
        <v>21.791159999999998</v>
      </c>
      <c r="I8892" s="6">
        <v>2</v>
      </c>
      <c r="J8892" s="6">
        <v>2421.2399999999998</v>
      </c>
      <c r="K8892" s="5">
        <f t="shared" si="967"/>
        <v>43.582319999999996</v>
      </c>
      <c r="L8892" s="7">
        <v>2.5499999999999998</v>
      </c>
      <c r="M8892" s="7">
        <v>2790</v>
      </c>
      <c r="N8892" s="3">
        <v>45604</v>
      </c>
      <c r="O8892" s="4" t="str">
        <f t="shared" si="968"/>
        <v>2024-11</v>
      </c>
      <c r="P8892" s="4" t="str">
        <f t="shared" si="969"/>
        <v>11</v>
      </c>
      <c r="Q8892" s="4" t="str">
        <f t="shared" si="970"/>
        <v>November</v>
      </c>
      <c r="R8892" s="30" t="str">
        <f t="shared" si="971"/>
        <v>08</v>
      </c>
      <c r="W8892" t="str">
        <f t="shared" si="972"/>
        <v>ok</v>
      </c>
    </row>
    <row r="8893" spans="1:23" x14ac:dyDescent="0.3">
      <c r="A8893" t="s">
        <v>8935</v>
      </c>
      <c r="B8893" t="s">
        <v>47</v>
      </c>
      <c r="C8893" t="s">
        <v>12</v>
      </c>
      <c r="D8893" t="s">
        <v>48</v>
      </c>
      <c r="E8893" t="s">
        <v>14</v>
      </c>
      <c r="F8893" t="s">
        <v>38</v>
      </c>
      <c r="G8893" s="5">
        <v>15785.95</v>
      </c>
      <c r="H8893" s="5">
        <f t="shared" si="966"/>
        <v>284.14709999999997</v>
      </c>
      <c r="I8893" s="6">
        <v>3</v>
      </c>
      <c r="J8893" s="6">
        <v>47357.85</v>
      </c>
      <c r="K8893" s="5">
        <f t="shared" si="967"/>
        <v>852.44129999999996</v>
      </c>
      <c r="L8893" s="7">
        <v>4.28</v>
      </c>
      <c r="M8893" s="7">
        <v>728</v>
      </c>
      <c r="N8893" s="3">
        <v>45646</v>
      </c>
      <c r="O8893" s="4" t="str">
        <f t="shared" si="968"/>
        <v>2024-12</v>
      </c>
      <c r="P8893" s="4" t="str">
        <f t="shared" si="969"/>
        <v>12</v>
      </c>
      <c r="Q8893" s="4" t="str">
        <f t="shared" si="970"/>
        <v>December</v>
      </c>
      <c r="R8893" s="30" t="str">
        <f t="shared" si="971"/>
        <v>20</v>
      </c>
      <c r="W8893" t="str">
        <f t="shared" si="972"/>
        <v>ok</v>
      </c>
    </row>
    <row r="8894" spans="1:23" x14ac:dyDescent="0.3">
      <c r="A8894" t="s">
        <v>8936</v>
      </c>
      <c r="B8894" t="s">
        <v>51</v>
      </c>
      <c r="C8894" t="s">
        <v>29</v>
      </c>
      <c r="D8894" t="s">
        <v>52</v>
      </c>
      <c r="E8894" t="s">
        <v>20</v>
      </c>
      <c r="F8894" t="s">
        <v>26</v>
      </c>
      <c r="G8894" s="5">
        <v>2091.83</v>
      </c>
      <c r="H8894" s="5">
        <f t="shared" si="966"/>
        <v>37.652939999999994</v>
      </c>
      <c r="I8894" s="6">
        <v>4</v>
      </c>
      <c r="J8894" s="6">
        <v>8367.32</v>
      </c>
      <c r="K8894" s="5">
        <f t="shared" si="967"/>
        <v>150.61175999999998</v>
      </c>
      <c r="L8894" s="7">
        <v>3.12</v>
      </c>
      <c r="M8894" s="7">
        <v>546</v>
      </c>
      <c r="N8894" s="3">
        <v>45370</v>
      </c>
      <c r="O8894" s="4" t="str">
        <f t="shared" si="968"/>
        <v>2024-03</v>
      </c>
      <c r="P8894" s="4" t="str">
        <f t="shared" si="969"/>
        <v>03</v>
      </c>
      <c r="Q8894" s="4" t="str">
        <f t="shared" si="970"/>
        <v>March</v>
      </c>
      <c r="R8894" s="30" t="str">
        <f t="shared" si="971"/>
        <v>19</v>
      </c>
      <c r="W8894" t="str">
        <f t="shared" si="972"/>
        <v>ok</v>
      </c>
    </row>
    <row r="8895" spans="1:23" x14ac:dyDescent="0.3">
      <c r="A8895" t="s">
        <v>8937</v>
      </c>
      <c r="B8895" t="s">
        <v>33</v>
      </c>
      <c r="C8895" t="s">
        <v>12</v>
      </c>
      <c r="D8895" t="s">
        <v>34</v>
      </c>
      <c r="E8895" t="s">
        <v>20</v>
      </c>
      <c r="F8895" t="s">
        <v>21</v>
      </c>
      <c r="G8895" s="5">
        <v>4216.55</v>
      </c>
      <c r="H8895" s="5">
        <f t="shared" si="966"/>
        <v>75.897899999999993</v>
      </c>
      <c r="I8895" s="6">
        <v>5</v>
      </c>
      <c r="J8895" s="6">
        <v>21082.75</v>
      </c>
      <c r="K8895" s="5">
        <f t="shared" si="967"/>
        <v>379.48949999999996</v>
      </c>
      <c r="L8895" s="7">
        <v>2.63</v>
      </c>
      <c r="M8895" s="7">
        <v>431</v>
      </c>
      <c r="N8895" s="3">
        <v>45463</v>
      </c>
      <c r="O8895" s="4" t="str">
        <f t="shared" si="968"/>
        <v>2024-06</v>
      </c>
      <c r="P8895" s="4" t="str">
        <f t="shared" si="969"/>
        <v>06</v>
      </c>
      <c r="Q8895" s="4" t="str">
        <f t="shared" si="970"/>
        <v>June</v>
      </c>
      <c r="R8895" s="30" t="str">
        <f t="shared" si="971"/>
        <v>20</v>
      </c>
      <c r="W8895" t="str">
        <f t="shared" si="972"/>
        <v>ok</v>
      </c>
    </row>
    <row r="8896" spans="1:23" x14ac:dyDescent="0.3">
      <c r="A8896" t="s">
        <v>8938</v>
      </c>
      <c r="B8896" t="s">
        <v>63</v>
      </c>
      <c r="C8896" t="s">
        <v>18</v>
      </c>
      <c r="D8896" t="s">
        <v>64</v>
      </c>
      <c r="E8896" t="s">
        <v>45</v>
      </c>
      <c r="F8896" t="s">
        <v>38</v>
      </c>
      <c r="G8896" s="5">
        <v>7660.72</v>
      </c>
      <c r="H8896" s="5">
        <f t="shared" si="966"/>
        <v>137.89295999999999</v>
      </c>
      <c r="I8896" s="6">
        <v>5</v>
      </c>
      <c r="J8896" s="6">
        <v>38303.599999999999</v>
      </c>
      <c r="K8896" s="5">
        <f t="shared" si="967"/>
        <v>689.46479999999997</v>
      </c>
      <c r="L8896" s="7">
        <v>4.92</v>
      </c>
      <c r="M8896" s="7">
        <v>466</v>
      </c>
      <c r="N8896" s="3">
        <v>45400</v>
      </c>
      <c r="O8896" s="4" t="str">
        <f t="shared" si="968"/>
        <v>2024-04</v>
      </c>
      <c r="P8896" s="4" t="str">
        <f t="shared" si="969"/>
        <v>04</v>
      </c>
      <c r="Q8896" s="4" t="str">
        <f t="shared" si="970"/>
        <v>April</v>
      </c>
      <c r="R8896" s="30" t="str">
        <f t="shared" si="971"/>
        <v>18</v>
      </c>
      <c r="W8896" t="str">
        <f t="shared" si="972"/>
        <v>ok</v>
      </c>
    </row>
    <row r="8897" spans="1:23" x14ac:dyDescent="0.3">
      <c r="A8897" t="s">
        <v>8939</v>
      </c>
      <c r="B8897" t="s">
        <v>51</v>
      </c>
      <c r="C8897" t="s">
        <v>29</v>
      </c>
      <c r="D8897" t="s">
        <v>52</v>
      </c>
      <c r="E8897" t="s">
        <v>20</v>
      </c>
      <c r="F8897" t="s">
        <v>31</v>
      </c>
      <c r="G8897" s="5">
        <v>10741.22</v>
      </c>
      <c r="H8897" s="5">
        <f t="shared" si="966"/>
        <v>193.34195999999997</v>
      </c>
      <c r="I8897" s="6">
        <v>3</v>
      </c>
      <c r="J8897" s="6">
        <v>32223.66</v>
      </c>
      <c r="K8897" s="5">
        <f t="shared" si="967"/>
        <v>580.02587999999992</v>
      </c>
      <c r="L8897" s="7">
        <v>1.47</v>
      </c>
      <c r="M8897" s="7">
        <v>475</v>
      </c>
      <c r="N8897" s="3">
        <v>45447</v>
      </c>
      <c r="O8897" s="4" t="str">
        <f t="shared" si="968"/>
        <v>2024-06</v>
      </c>
      <c r="P8897" s="4" t="str">
        <f t="shared" si="969"/>
        <v>06</v>
      </c>
      <c r="Q8897" s="4" t="str">
        <f t="shared" si="970"/>
        <v>June</v>
      </c>
      <c r="R8897" s="30" t="str">
        <f t="shared" si="971"/>
        <v>04</v>
      </c>
      <c r="W8897" t="str">
        <f t="shared" si="972"/>
        <v>ok</v>
      </c>
    </row>
    <row r="8898" spans="1:23" x14ac:dyDescent="0.3">
      <c r="A8898" t="s">
        <v>8940</v>
      </c>
      <c r="B8898" t="s">
        <v>28</v>
      </c>
      <c r="C8898" t="s">
        <v>29</v>
      </c>
      <c r="D8898" t="s">
        <v>30</v>
      </c>
      <c r="E8898" t="s">
        <v>20</v>
      </c>
      <c r="F8898" t="s">
        <v>31</v>
      </c>
      <c r="G8898" s="5">
        <v>580.33000000000004</v>
      </c>
      <c r="H8898" s="5">
        <f t="shared" si="966"/>
        <v>10.44594</v>
      </c>
      <c r="I8898" s="6">
        <v>5</v>
      </c>
      <c r="J8898" s="6">
        <v>2901.65</v>
      </c>
      <c r="K8898" s="5">
        <f t="shared" si="967"/>
        <v>52.229700000000001</v>
      </c>
      <c r="L8898" s="7">
        <v>2.84</v>
      </c>
      <c r="M8898" s="7">
        <v>2012</v>
      </c>
      <c r="N8898" s="3">
        <v>45369</v>
      </c>
      <c r="O8898" s="4" t="str">
        <f t="shared" si="968"/>
        <v>2024-03</v>
      </c>
      <c r="P8898" s="4" t="str">
        <f t="shared" si="969"/>
        <v>03</v>
      </c>
      <c r="Q8898" s="4" t="str">
        <f t="shared" si="970"/>
        <v>March</v>
      </c>
      <c r="R8898" s="30" t="str">
        <f t="shared" si="971"/>
        <v>18</v>
      </c>
      <c r="W8898" t="str">
        <f t="shared" si="972"/>
        <v>ok</v>
      </c>
    </row>
    <row r="8899" spans="1:23" x14ac:dyDescent="0.3">
      <c r="A8899" t="s">
        <v>8941</v>
      </c>
      <c r="B8899" t="s">
        <v>47</v>
      </c>
      <c r="C8899" t="s">
        <v>12</v>
      </c>
      <c r="D8899" t="s">
        <v>48</v>
      </c>
      <c r="E8899" t="s">
        <v>20</v>
      </c>
      <c r="F8899" t="s">
        <v>15</v>
      </c>
      <c r="G8899" s="5">
        <v>13941.3</v>
      </c>
      <c r="H8899" s="5">
        <f t="shared" ref="H8899:H8962" si="973">G8899*0.018</f>
        <v>250.94339999999997</v>
      </c>
      <c r="I8899" s="6">
        <v>5</v>
      </c>
      <c r="J8899" s="6">
        <v>69706.5</v>
      </c>
      <c r="K8899" s="5">
        <f t="shared" ref="K8899:K8962" si="974">H8899*I8899</f>
        <v>1254.7169999999999</v>
      </c>
      <c r="L8899" s="7">
        <v>4.6100000000000003</v>
      </c>
      <c r="M8899" s="7">
        <v>187</v>
      </c>
      <c r="N8899" s="3">
        <v>45581</v>
      </c>
      <c r="O8899" s="4" t="str">
        <f t="shared" ref="O8899:O8962" si="975">TEXT(N8899,"yyyy-mm")</f>
        <v>2024-10</v>
      </c>
      <c r="P8899" s="4" t="str">
        <f t="shared" ref="P8899:P8962" si="976">TEXT(N8899,"mm")</f>
        <v>10</v>
      </c>
      <c r="Q8899" s="4" t="str">
        <f t="shared" ref="Q8899:Q8962" si="977">TEXT(DATE(2024,P8899,1),"mmmm")</f>
        <v>October</v>
      </c>
      <c r="R8899" s="30" t="str">
        <f t="shared" ref="R8899:R8962" si="978">TEXT(N8899,"dd")</f>
        <v>16</v>
      </c>
      <c r="W8899" t="str">
        <f t="shared" ref="W8899:W8962" si="979">IF(G8899*I8899=J8899,"ok","False")</f>
        <v>ok</v>
      </c>
    </row>
    <row r="8900" spans="1:23" x14ac:dyDescent="0.3">
      <c r="A8900" t="s">
        <v>8942</v>
      </c>
      <c r="B8900" t="s">
        <v>47</v>
      </c>
      <c r="C8900" t="s">
        <v>12</v>
      </c>
      <c r="D8900" t="s">
        <v>48</v>
      </c>
      <c r="E8900" t="s">
        <v>14</v>
      </c>
      <c r="F8900" t="s">
        <v>21</v>
      </c>
      <c r="G8900" s="5">
        <v>5122.68</v>
      </c>
      <c r="H8900" s="5">
        <f t="shared" si="973"/>
        <v>92.208240000000004</v>
      </c>
      <c r="I8900" s="6">
        <v>2</v>
      </c>
      <c r="J8900" s="6">
        <v>10245.36</v>
      </c>
      <c r="K8900" s="5">
        <f t="shared" si="974"/>
        <v>184.41648000000001</v>
      </c>
      <c r="L8900" s="7">
        <v>4.17</v>
      </c>
      <c r="M8900" s="7">
        <v>4763</v>
      </c>
      <c r="N8900" s="3">
        <v>45388</v>
      </c>
      <c r="O8900" s="4" t="str">
        <f t="shared" si="975"/>
        <v>2024-04</v>
      </c>
      <c r="P8900" s="4" t="str">
        <f t="shared" si="976"/>
        <v>04</v>
      </c>
      <c r="Q8900" s="4" t="str">
        <f t="shared" si="977"/>
        <v>April</v>
      </c>
      <c r="R8900" s="30" t="str">
        <f t="shared" si="978"/>
        <v>06</v>
      </c>
      <c r="W8900" t="str">
        <f t="shared" si="979"/>
        <v>ok</v>
      </c>
    </row>
    <row r="8901" spans="1:23" x14ac:dyDescent="0.3">
      <c r="A8901" t="s">
        <v>8943</v>
      </c>
      <c r="B8901" t="s">
        <v>63</v>
      </c>
      <c r="C8901" t="s">
        <v>18</v>
      </c>
      <c r="D8901" t="s">
        <v>64</v>
      </c>
      <c r="E8901" t="s">
        <v>14</v>
      </c>
      <c r="F8901" t="s">
        <v>26</v>
      </c>
      <c r="G8901" s="5">
        <v>6473.3</v>
      </c>
      <c r="H8901" s="5">
        <f t="shared" si="973"/>
        <v>116.51939999999999</v>
      </c>
      <c r="I8901" s="6">
        <v>4</v>
      </c>
      <c r="J8901" s="6">
        <v>25893.200000000001</v>
      </c>
      <c r="K8901" s="5">
        <f t="shared" si="974"/>
        <v>466.07759999999996</v>
      </c>
      <c r="L8901" s="7">
        <v>2.5299999999999998</v>
      </c>
      <c r="M8901" s="7">
        <v>1990</v>
      </c>
      <c r="N8901" s="3">
        <v>45497</v>
      </c>
      <c r="O8901" s="4" t="str">
        <f t="shared" si="975"/>
        <v>2024-07</v>
      </c>
      <c r="P8901" s="4" t="str">
        <f t="shared" si="976"/>
        <v>07</v>
      </c>
      <c r="Q8901" s="4" t="str">
        <f t="shared" si="977"/>
        <v>July</v>
      </c>
      <c r="R8901" s="30" t="str">
        <f t="shared" si="978"/>
        <v>24</v>
      </c>
      <c r="W8901" t="str">
        <f t="shared" si="979"/>
        <v>ok</v>
      </c>
    </row>
    <row r="8902" spans="1:23" x14ac:dyDescent="0.3">
      <c r="A8902" t="s">
        <v>8944</v>
      </c>
      <c r="B8902" t="s">
        <v>23</v>
      </c>
      <c r="C8902" t="s">
        <v>24</v>
      </c>
      <c r="D8902" t="s">
        <v>25</v>
      </c>
      <c r="E8902" t="s">
        <v>14</v>
      </c>
      <c r="F8902" t="s">
        <v>60</v>
      </c>
      <c r="G8902" s="5">
        <v>17260.810000000001</v>
      </c>
      <c r="H8902" s="5">
        <f t="shared" si="973"/>
        <v>310.69457999999997</v>
      </c>
      <c r="I8902" s="6">
        <v>4</v>
      </c>
      <c r="J8902" s="6">
        <v>69043.240000000005</v>
      </c>
      <c r="K8902" s="5">
        <f t="shared" si="974"/>
        <v>1242.7783199999999</v>
      </c>
      <c r="L8902" s="7">
        <v>3.34</v>
      </c>
      <c r="M8902" s="7">
        <v>900</v>
      </c>
      <c r="N8902" s="3">
        <v>45422</v>
      </c>
      <c r="O8902" s="4" t="str">
        <f t="shared" si="975"/>
        <v>2024-05</v>
      </c>
      <c r="P8902" s="4" t="str">
        <f t="shared" si="976"/>
        <v>05</v>
      </c>
      <c r="Q8902" s="4" t="str">
        <f t="shared" si="977"/>
        <v>May</v>
      </c>
      <c r="R8902" s="30" t="str">
        <f t="shared" si="978"/>
        <v>10</v>
      </c>
      <c r="W8902" t="str">
        <f t="shared" si="979"/>
        <v>ok</v>
      </c>
    </row>
    <row r="8903" spans="1:23" x14ac:dyDescent="0.3">
      <c r="A8903" t="s">
        <v>8945</v>
      </c>
      <c r="B8903" t="s">
        <v>33</v>
      </c>
      <c r="C8903" t="s">
        <v>12</v>
      </c>
      <c r="D8903" t="s">
        <v>34</v>
      </c>
      <c r="E8903" t="s">
        <v>20</v>
      </c>
      <c r="F8903" t="s">
        <v>15</v>
      </c>
      <c r="G8903" s="5">
        <v>12521.82</v>
      </c>
      <c r="H8903" s="5">
        <f t="shared" si="973"/>
        <v>225.39275999999998</v>
      </c>
      <c r="I8903" s="6">
        <v>2</v>
      </c>
      <c r="J8903" s="6">
        <v>25043.64</v>
      </c>
      <c r="K8903" s="5">
        <f t="shared" si="974"/>
        <v>450.78551999999996</v>
      </c>
      <c r="L8903" s="7">
        <v>1.84</v>
      </c>
      <c r="M8903" s="7">
        <v>1989</v>
      </c>
      <c r="N8903" s="3">
        <v>45307</v>
      </c>
      <c r="O8903" s="4" t="str">
        <f t="shared" si="975"/>
        <v>2024-01</v>
      </c>
      <c r="P8903" s="4" t="str">
        <f t="shared" si="976"/>
        <v>01</v>
      </c>
      <c r="Q8903" s="4" t="str">
        <f t="shared" si="977"/>
        <v>January</v>
      </c>
      <c r="R8903" s="30" t="str">
        <f t="shared" si="978"/>
        <v>16</v>
      </c>
      <c r="W8903" t="str">
        <f t="shared" si="979"/>
        <v>ok</v>
      </c>
    </row>
    <row r="8904" spans="1:23" x14ac:dyDescent="0.3">
      <c r="A8904" t="s">
        <v>8946</v>
      </c>
      <c r="B8904" t="s">
        <v>63</v>
      </c>
      <c r="C8904" t="s">
        <v>18</v>
      </c>
      <c r="D8904" t="s">
        <v>64</v>
      </c>
      <c r="E8904" t="s">
        <v>14</v>
      </c>
      <c r="F8904" t="s">
        <v>31</v>
      </c>
      <c r="G8904" s="5">
        <v>10347.36</v>
      </c>
      <c r="H8904" s="5">
        <f t="shared" si="973"/>
        <v>186.25247999999999</v>
      </c>
      <c r="I8904" s="6">
        <v>1</v>
      </c>
      <c r="J8904" s="6">
        <v>10347.36</v>
      </c>
      <c r="K8904" s="5">
        <f t="shared" si="974"/>
        <v>186.25247999999999</v>
      </c>
      <c r="L8904" s="7">
        <v>4.72</v>
      </c>
      <c r="M8904" s="7">
        <v>3392</v>
      </c>
      <c r="N8904" s="3">
        <v>45562</v>
      </c>
      <c r="O8904" s="4" t="str">
        <f t="shared" si="975"/>
        <v>2024-09</v>
      </c>
      <c r="P8904" s="4" t="str">
        <f t="shared" si="976"/>
        <v>09</v>
      </c>
      <c r="Q8904" s="4" t="str">
        <f t="shared" si="977"/>
        <v>September</v>
      </c>
      <c r="R8904" s="30" t="str">
        <f t="shared" si="978"/>
        <v>27</v>
      </c>
      <c r="W8904" t="str">
        <f t="shared" si="979"/>
        <v>ok</v>
      </c>
    </row>
    <row r="8905" spans="1:23" x14ac:dyDescent="0.3">
      <c r="A8905" t="s">
        <v>8947</v>
      </c>
      <c r="B8905" t="s">
        <v>51</v>
      </c>
      <c r="C8905" t="s">
        <v>29</v>
      </c>
      <c r="D8905" t="s">
        <v>52</v>
      </c>
      <c r="E8905" t="s">
        <v>14</v>
      </c>
      <c r="F8905" t="s">
        <v>60</v>
      </c>
      <c r="G8905" s="5">
        <v>3062.59</v>
      </c>
      <c r="H8905" s="5">
        <f t="shared" si="973"/>
        <v>55.126619999999996</v>
      </c>
      <c r="I8905" s="6">
        <v>2</v>
      </c>
      <c r="J8905" s="6">
        <v>6125.18</v>
      </c>
      <c r="K8905" s="5">
        <f t="shared" si="974"/>
        <v>110.25323999999999</v>
      </c>
      <c r="L8905" s="7">
        <v>4.6399999999999997</v>
      </c>
      <c r="M8905" s="7">
        <v>1343</v>
      </c>
      <c r="N8905" s="3">
        <v>45477</v>
      </c>
      <c r="O8905" s="4" t="str">
        <f t="shared" si="975"/>
        <v>2024-07</v>
      </c>
      <c r="P8905" s="4" t="str">
        <f t="shared" si="976"/>
        <v>07</v>
      </c>
      <c r="Q8905" s="4" t="str">
        <f t="shared" si="977"/>
        <v>July</v>
      </c>
      <c r="R8905" s="30" t="str">
        <f t="shared" si="978"/>
        <v>04</v>
      </c>
      <c r="W8905" t="str">
        <f t="shared" si="979"/>
        <v>ok</v>
      </c>
    </row>
    <row r="8906" spans="1:23" x14ac:dyDescent="0.3">
      <c r="A8906" t="s">
        <v>8948</v>
      </c>
      <c r="B8906" t="s">
        <v>33</v>
      </c>
      <c r="C8906" t="s">
        <v>12</v>
      </c>
      <c r="D8906" t="s">
        <v>34</v>
      </c>
      <c r="E8906" t="s">
        <v>45</v>
      </c>
      <c r="F8906" t="s">
        <v>38</v>
      </c>
      <c r="G8906" s="5">
        <v>3586.05</v>
      </c>
      <c r="H8906" s="5">
        <f t="shared" si="973"/>
        <v>64.548900000000003</v>
      </c>
      <c r="I8906" s="6">
        <v>5</v>
      </c>
      <c r="J8906" s="6">
        <v>17930.25</v>
      </c>
      <c r="K8906" s="5">
        <f t="shared" si="974"/>
        <v>322.74450000000002</v>
      </c>
      <c r="L8906" s="7">
        <v>1.25</v>
      </c>
      <c r="M8906" s="7">
        <v>663</v>
      </c>
      <c r="N8906" s="3">
        <v>45589</v>
      </c>
      <c r="O8906" s="4" t="str">
        <f t="shared" si="975"/>
        <v>2024-10</v>
      </c>
      <c r="P8906" s="4" t="str">
        <f t="shared" si="976"/>
        <v>10</v>
      </c>
      <c r="Q8906" s="4" t="str">
        <f t="shared" si="977"/>
        <v>October</v>
      </c>
      <c r="R8906" s="30" t="str">
        <f t="shared" si="978"/>
        <v>24</v>
      </c>
      <c r="W8906" t="str">
        <f t="shared" si="979"/>
        <v>ok</v>
      </c>
    </row>
    <row r="8907" spans="1:23" x14ac:dyDescent="0.3">
      <c r="A8907" t="s">
        <v>8949</v>
      </c>
      <c r="B8907" t="s">
        <v>47</v>
      </c>
      <c r="C8907" t="s">
        <v>12</v>
      </c>
      <c r="D8907" t="s">
        <v>48</v>
      </c>
      <c r="E8907" t="s">
        <v>20</v>
      </c>
      <c r="F8907" t="s">
        <v>26</v>
      </c>
      <c r="G8907" s="5">
        <v>3835.46</v>
      </c>
      <c r="H8907" s="5">
        <f t="shared" si="973"/>
        <v>69.03828</v>
      </c>
      <c r="I8907" s="6">
        <v>1</v>
      </c>
      <c r="J8907" s="6">
        <v>3835.46</v>
      </c>
      <c r="K8907" s="5">
        <f t="shared" si="974"/>
        <v>69.03828</v>
      </c>
      <c r="L8907" s="7">
        <v>3.61</v>
      </c>
      <c r="M8907" s="7">
        <v>4305</v>
      </c>
      <c r="N8907" s="3">
        <v>45426</v>
      </c>
      <c r="O8907" s="4" t="str">
        <f t="shared" si="975"/>
        <v>2024-05</v>
      </c>
      <c r="P8907" s="4" t="str">
        <f t="shared" si="976"/>
        <v>05</v>
      </c>
      <c r="Q8907" s="4" t="str">
        <f t="shared" si="977"/>
        <v>May</v>
      </c>
      <c r="R8907" s="30" t="str">
        <f t="shared" si="978"/>
        <v>14</v>
      </c>
      <c r="W8907" t="str">
        <f t="shared" si="979"/>
        <v>ok</v>
      </c>
    </row>
    <row r="8908" spans="1:23" x14ac:dyDescent="0.3">
      <c r="A8908" t="s">
        <v>8950</v>
      </c>
      <c r="B8908" t="s">
        <v>23</v>
      </c>
      <c r="C8908" t="s">
        <v>24</v>
      </c>
      <c r="D8908" t="s">
        <v>25</v>
      </c>
      <c r="E8908" t="s">
        <v>14</v>
      </c>
      <c r="F8908" t="s">
        <v>26</v>
      </c>
      <c r="G8908" s="5">
        <v>8181.16</v>
      </c>
      <c r="H8908" s="5">
        <f t="shared" si="973"/>
        <v>147.26087999999999</v>
      </c>
      <c r="I8908" s="6">
        <v>2</v>
      </c>
      <c r="J8908" s="6">
        <v>16362.32</v>
      </c>
      <c r="K8908" s="5">
        <f t="shared" si="974"/>
        <v>294.52175999999997</v>
      </c>
      <c r="L8908" s="7">
        <v>4.07</v>
      </c>
      <c r="M8908" s="7">
        <v>4738</v>
      </c>
      <c r="N8908" s="3">
        <v>45419</v>
      </c>
      <c r="O8908" s="4" t="str">
        <f t="shared" si="975"/>
        <v>2024-05</v>
      </c>
      <c r="P8908" s="4" t="str">
        <f t="shared" si="976"/>
        <v>05</v>
      </c>
      <c r="Q8908" s="4" t="str">
        <f t="shared" si="977"/>
        <v>May</v>
      </c>
      <c r="R8908" s="30" t="str">
        <f t="shared" si="978"/>
        <v>07</v>
      </c>
      <c r="W8908" t="str">
        <f t="shared" si="979"/>
        <v>ok</v>
      </c>
    </row>
    <row r="8909" spans="1:23" x14ac:dyDescent="0.3">
      <c r="A8909" t="s">
        <v>8951</v>
      </c>
      <c r="B8909" t="s">
        <v>28</v>
      </c>
      <c r="C8909" t="s">
        <v>29</v>
      </c>
      <c r="D8909" t="s">
        <v>30</v>
      </c>
      <c r="E8909" t="s">
        <v>20</v>
      </c>
      <c r="F8909" t="s">
        <v>21</v>
      </c>
      <c r="G8909" s="5">
        <v>17212.080000000002</v>
      </c>
      <c r="H8909" s="5">
        <f t="shared" si="973"/>
        <v>309.81744000000003</v>
      </c>
      <c r="I8909" s="6">
        <v>1</v>
      </c>
      <c r="J8909" s="6">
        <v>17212.080000000002</v>
      </c>
      <c r="K8909" s="5">
        <f t="shared" si="974"/>
        <v>309.81744000000003</v>
      </c>
      <c r="L8909" s="7">
        <v>3.23</v>
      </c>
      <c r="M8909" s="7">
        <v>6</v>
      </c>
      <c r="N8909" s="3">
        <v>45363</v>
      </c>
      <c r="O8909" s="4" t="str">
        <f t="shared" si="975"/>
        <v>2024-03</v>
      </c>
      <c r="P8909" s="4" t="str">
        <f t="shared" si="976"/>
        <v>03</v>
      </c>
      <c r="Q8909" s="4" t="str">
        <f t="shared" si="977"/>
        <v>March</v>
      </c>
      <c r="R8909" s="30" t="str">
        <f t="shared" si="978"/>
        <v>12</v>
      </c>
      <c r="W8909" t="str">
        <f t="shared" si="979"/>
        <v>ok</v>
      </c>
    </row>
    <row r="8910" spans="1:23" x14ac:dyDescent="0.3">
      <c r="A8910" t="s">
        <v>8952</v>
      </c>
      <c r="B8910" t="s">
        <v>17</v>
      </c>
      <c r="C8910" t="s">
        <v>18</v>
      </c>
      <c r="D8910" t="s">
        <v>19</v>
      </c>
      <c r="E8910" t="s">
        <v>14</v>
      </c>
      <c r="F8910" t="s">
        <v>21</v>
      </c>
      <c r="G8910" s="5">
        <v>5672.99</v>
      </c>
      <c r="H8910" s="5">
        <f t="shared" si="973"/>
        <v>102.11381999999999</v>
      </c>
      <c r="I8910" s="6">
        <v>1</v>
      </c>
      <c r="J8910" s="6">
        <v>5672.99</v>
      </c>
      <c r="K8910" s="5">
        <f t="shared" si="974"/>
        <v>102.11381999999999</v>
      </c>
      <c r="L8910" s="7">
        <v>4.6399999999999997</v>
      </c>
      <c r="M8910" s="7">
        <v>3738</v>
      </c>
      <c r="N8910" s="3">
        <v>45445</v>
      </c>
      <c r="O8910" s="4" t="str">
        <f t="shared" si="975"/>
        <v>2024-06</v>
      </c>
      <c r="P8910" s="4" t="str">
        <f t="shared" si="976"/>
        <v>06</v>
      </c>
      <c r="Q8910" s="4" t="str">
        <f t="shared" si="977"/>
        <v>June</v>
      </c>
      <c r="R8910" s="30" t="str">
        <f t="shared" si="978"/>
        <v>02</v>
      </c>
      <c r="W8910" t="str">
        <f t="shared" si="979"/>
        <v>ok</v>
      </c>
    </row>
    <row r="8911" spans="1:23" x14ac:dyDescent="0.3">
      <c r="A8911" t="s">
        <v>8953</v>
      </c>
      <c r="B8911" t="s">
        <v>41</v>
      </c>
      <c r="C8911" t="s">
        <v>42</v>
      </c>
      <c r="D8911" t="s">
        <v>43</v>
      </c>
      <c r="E8911" t="s">
        <v>45</v>
      </c>
      <c r="F8911" t="s">
        <v>31</v>
      </c>
      <c r="G8911" s="5">
        <v>15975.01</v>
      </c>
      <c r="H8911" s="5">
        <f t="shared" si="973"/>
        <v>287.55017999999995</v>
      </c>
      <c r="I8911" s="6">
        <v>5</v>
      </c>
      <c r="J8911" s="6">
        <v>79875.05</v>
      </c>
      <c r="K8911" s="5">
        <f t="shared" si="974"/>
        <v>1437.7508999999998</v>
      </c>
      <c r="L8911" s="7">
        <v>2.86</v>
      </c>
      <c r="M8911" s="7">
        <v>3110</v>
      </c>
      <c r="N8911" s="3">
        <v>45386</v>
      </c>
      <c r="O8911" s="4" t="str">
        <f t="shared" si="975"/>
        <v>2024-04</v>
      </c>
      <c r="P8911" s="4" t="str">
        <f t="shared" si="976"/>
        <v>04</v>
      </c>
      <c r="Q8911" s="4" t="str">
        <f t="shared" si="977"/>
        <v>April</v>
      </c>
      <c r="R8911" s="30" t="str">
        <f t="shared" si="978"/>
        <v>04</v>
      </c>
      <c r="W8911" t="str">
        <f t="shared" si="979"/>
        <v>ok</v>
      </c>
    </row>
    <row r="8912" spans="1:23" x14ac:dyDescent="0.3">
      <c r="A8912" t="s">
        <v>8954</v>
      </c>
      <c r="B8912" t="s">
        <v>33</v>
      </c>
      <c r="C8912" t="s">
        <v>12</v>
      </c>
      <c r="D8912" t="s">
        <v>34</v>
      </c>
      <c r="E8912" t="s">
        <v>14</v>
      </c>
      <c r="F8912" t="s">
        <v>21</v>
      </c>
      <c r="G8912" s="5">
        <v>8214.0499999999993</v>
      </c>
      <c r="H8912" s="5">
        <f t="shared" si="973"/>
        <v>147.85289999999998</v>
      </c>
      <c r="I8912" s="6">
        <v>2</v>
      </c>
      <c r="J8912" s="6">
        <v>16428.099999999999</v>
      </c>
      <c r="K8912" s="5">
        <f t="shared" si="974"/>
        <v>295.70579999999995</v>
      </c>
      <c r="L8912" s="7">
        <v>1.25</v>
      </c>
      <c r="M8912" s="7">
        <v>265</v>
      </c>
      <c r="N8912" s="3">
        <v>45487</v>
      </c>
      <c r="O8912" s="4" t="str">
        <f t="shared" si="975"/>
        <v>2024-07</v>
      </c>
      <c r="P8912" s="4" t="str">
        <f t="shared" si="976"/>
        <v>07</v>
      </c>
      <c r="Q8912" s="4" t="str">
        <f t="shared" si="977"/>
        <v>July</v>
      </c>
      <c r="R8912" s="30" t="str">
        <f t="shared" si="978"/>
        <v>14</v>
      </c>
      <c r="W8912" t="str">
        <f t="shared" si="979"/>
        <v>ok</v>
      </c>
    </row>
    <row r="8913" spans="1:23" x14ac:dyDescent="0.3">
      <c r="A8913" t="s">
        <v>8955</v>
      </c>
      <c r="B8913" t="s">
        <v>51</v>
      </c>
      <c r="C8913" t="s">
        <v>29</v>
      </c>
      <c r="D8913" t="s">
        <v>52</v>
      </c>
      <c r="E8913" t="s">
        <v>20</v>
      </c>
      <c r="F8913" t="s">
        <v>38</v>
      </c>
      <c r="G8913" s="5">
        <v>5940.65</v>
      </c>
      <c r="H8913" s="5">
        <f t="shared" si="973"/>
        <v>106.93169999999999</v>
      </c>
      <c r="I8913" s="6">
        <v>5</v>
      </c>
      <c r="J8913" s="6">
        <v>29703.25</v>
      </c>
      <c r="K8913" s="5">
        <f t="shared" si="974"/>
        <v>534.6585</v>
      </c>
      <c r="L8913" s="7">
        <v>3.54</v>
      </c>
      <c r="M8913" s="7">
        <v>2070</v>
      </c>
      <c r="N8913" s="3">
        <v>45347</v>
      </c>
      <c r="O8913" s="4" t="str">
        <f t="shared" si="975"/>
        <v>2024-02</v>
      </c>
      <c r="P8913" s="4" t="str">
        <f t="shared" si="976"/>
        <v>02</v>
      </c>
      <c r="Q8913" s="4" t="str">
        <f t="shared" si="977"/>
        <v>February</v>
      </c>
      <c r="R8913" s="30" t="str">
        <f t="shared" si="978"/>
        <v>25</v>
      </c>
      <c r="W8913" t="str">
        <f t="shared" si="979"/>
        <v>ok</v>
      </c>
    </row>
    <row r="8914" spans="1:23" x14ac:dyDescent="0.3">
      <c r="A8914" t="s">
        <v>8956</v>
      </c>
      <c r="B8914" t="s">
        <v>36</v>
      </c>
      <c r="C8914" t="s">
        <v>18</v>
      </c>
      <c r="D8914" t="s">
        <v>37</v>
      </c>
      <c r="E8914" t="s">
        <v>20</v>
      </c>
      <c r="F8914" t="s">
        <v>38</v>
      </c>
      <c r="G8914" s="5">
        <v>833.84</v>
      </c>
      <c r="H8914" s="5">
        <f t="shared" si="973"/>
        <v>15.009119999999999</v>
      </c>
      <c r="I8914" s="6">
        <v>4</v>
      </c>
      <c r="J8914" s="6">
        <v>3335.36</v>
      </c>
      <c r="K8914" s="5">
        <f t="shared" si="974"/>
        <v>60.036479999999997</v>
      </c>
      <c r="L8914" s="7">
        <v>1.97</v>
      </c>
      <c r="M8914" s="7">
        <v>1510</v>
      </c>
      <c r="N8914" s="3">
        <v>45341</v>
      </c>
      <c r="O8914" s="4" t="str">
        <f t="shared" si="975"/>
        <v>2024-02</v>
      </c>
      <c r="P8914" s="4" t="str">
        <f t="shared" si="976"/>
        <v>02</v>
      </c>
      <c r="Q8914" s="4" t="str">
        <f t="shared" si="977"/>
        <v>February</v>
      </c>
      <c r="R8914" s="30" t="str">
        <f t="shared" si="978"/>
        <v>19</v>
      </c>
      <c r="W8914" t="str">
        <f t="shared" si="979"/>
        <v>ok</v>
      </c>
    </row>
    <row r="8915" spans="1:23" x14ac:dyDescent="0.3">
      <c r="A8915" t="s">
        <v>8957</v>
      </c>
      <c r="B8915" t="s">
        <v>28</v>
      </c>
      <c r="C8915" t="s">
        <v>29</v>
      </c>
      <c r="D8915" t="s">
        <v>30</v>
      </c>
      <c r="E8915" t="s">
        <v>45</v>
      </c>
      <c r="F8915" t="s">
        <v>31</v>
      </c>
      <c r="G8915" s="5">
        <v>17056.45</v>
      </c>
      <c r="H8915" s="5">
        <f t="shared" si="973"/>
        <v>307.01609999999999</v>
      </c>
      <c r="I8915" s="6">
        <v>5</v>
      </c>
      <c r="J8915" s="6">
        <v>85282.25</v>
      </c>
      <c r="K8915" s="5">
        <f t="shared" si="974"/>
        <v>1535.0805</v>
      </c>
      <c r="L8915" s="7">
        <v>1.43</v>
      </c>
      <c r="M8915" s="7">
        <v>2404</v>
      </c>
      <c r="N8915" s="3">
        <v>45473</v>
      </c>
      <c r="O8915" s="4" t="str">
        <f t="shared" si="975"/>
        <v>2024-06</v>
      </c>
      <c r="P8915" s="4" t="str">
        <f t="shared" si="976"/>
        <v>06</v>
      </c>
      <c r="Q8915" s="4" t="str">
        <f t="shared" si="977"/>
        <v>June</v>
      </c>
      <c r="R8915" s="30" t="str">
        <f t="shared" si="978"/>
        <v>30</v>
      </c>
      <c r="W8915" t="str">
        <f t="shared" si="979"/>
        <v>ok</v>
      </c>
    </row>
    <row r="8916" spans="1:23" x14ac:dyDescent="0.3">
      <c r="A8916" t="s">
        <v>8958</v>
      </c>
      <c r="B8916" t="s">
        <v>36</v>
      </c>
      <c r="C8916" t="s">
        <v>18</v>
      </c>
      <c r="D8916" t="s">
        <v>37</v>
      </c>
      <c r="E8916" t="s">
        <v>14</v>
      </c>
      <c r="F8916" t="s">
        <v>15</v>
      </c>
      <c r="G8916" s="5">
        <v>11655.04</v>
      </c>
      <c r="H8916" s="5">
        <f t="shared" si="973"/>
        <v>209.79071999999999</v>
      </c>
      <c r="I8916" s="6">
        <v>5</v>
      </c>
      <c r="J8916" s="6">
        <v>58275.199999999997</v>
      </c>
      <c r="K8916" s="5">
        <f t="shared" si="974"/>
        <v>1048.9536000000001</v>
      </c>
      <c r="L8916" s="7">
        <v>4.72</v>
      </c>
      <c r="M8916" s="7">
        <v>467</v>
      </c>
      <c r="N8916" s="3">
        <v>45545</v>
      </c>
      <c r="O8916" s="4" t="str">
        <f t="shared" si="975"/>
        <v>2024-09</v>
      </c>
      <c r="P8916" s="4" t="str">
        <f t="shared" si="976"/>
        <v>09</v>
      </c>
      <c r="Q8916" s="4" t="str">
        <f t="shared" si="977"/>
        <v>September</v>
      </c>
      <c r="R8916" s="30" t="str">
        <f t="shared" si="978"/>
        <v>10</v>
      </c>
      <c r="W8916" t="str">
        <f t="shared" si="979"/>
        <v>ok</v>
      </c>
    </row>
    <row r="8917" spans="1:23" x14ac:dyDescent="0.3">
      <c r="A8917" t="s">
        <v>8959</v>
      </c>
      <c r="B8917" t="s">
        <v>63</v>
      </c>
      <c r="C8917" t="s">
        <v>18</v>
      </c>
      <c r="D8917" t="s">
        <v>64</v>
      </c>
      <c r="E8917" t="s">
        <v>20</v>
      </c>
      <c r="F8917" t="s">
        <v>21</v>
      </c>
      <c r="G8917" s="5">
        <v>17050.990000000002</v>
      </c>
      <c r="H8917" s="5">
        <f t="shared" si="973"/>
        <v>306.91782000000001</v>
      </c>
      <c r="I8917" s="6">
        <v>4</v>
      </c>
      <c r="J8917" s="6">
        <v>68203.960000000006</v>
      </c>
      <c r="K8917" s="5">
        <f t="shared" si="974"/>
        <v>1227.67128</v>
      </c>
      <c r="L8917" s="7">
        <v>1.06</v>
      </c>
      <c r="M8917" s="7">
        <v>4253</v>
      </c>
      <c r="N8917" s="3">
        <v>45581</v>
      </c>
      <c r="O8917" s="4" t="str">
        <f t="shared" si="975"/>
        <v>2024-10</v>
      </c>
      <c r="P8917" s="4" t="str">
        <f t="shared" si="976"/>
        <v>10</v>
      </c>
      <c r="Q8917" s="4" t="str">
        <f t="shared" si="977"/>
        <v>October</v>
      </c>
      <c r="R8917" s="30" t="str">
        <f t="shared" si="978"/>
        <v>16</v>
      </c>
      <c r="W8917" t="str">
        <f t="shared" si="979"/>
        <v>ok</v>
      </c>
    </row>
    <row r="8918" spans="1:23" x14ac:dyDescent="0.3">
      <c r="A8918" t="s">
        <v>8960</v>
      </c>
      <c r="B8918" t="s">
        <v>51</v>
      </c>
      <c r="C8918" t="s">
        <v>29</v>
      </c>
      <c r="D8918" t="s">
        <v>52</v>
      </c>
      <c r="E8918" t="s">
        <v>45</v>
      </c>
      <c r="F8918" t="s">
        <v>26</v>
      </c>
      <c r="G8918" s="5">
        <v>13907.1</v>
      </c>
      <c r="H8918" s="5">
        <f t="shared" si="973"/>
        <v>250.3278</v>
      </c>
      <c r="I8918" s="6">
        <v>1</v>
      </c>
      <c r="J8918" s="6">
        <v>13907.1</v>
      </c>
      <c r="K8918" s="5">
        <f t="shared" si="974"/>
        <v>250.3278</v>
      </c>
      <c r="L8918" s="7">
        <v>3.24</v>
      </c>
      <c r="M8918" s="7">
        <v>4622</v>
      </c>
      <c r="N8918" s="3">
        <v>45348</v>
      </c>
      <c r="O8918" s="4" t="str">
        <f t="shared" si="975"/>
        <v>2024-02</v>
      </c>
      <c r="P8918" s="4" t="str">
        <f t="shared" si="976"/>
        <v>02</v>
      </c>
      <c r="Q8918" s="4" t="str">
        <f t="shared" si="977"/>
        <v>February</v>
      </c>
      <c r="R8918" s="30" t="str">
        <f t="shared" si="978"/>
        <v>26</v>
      </c>
      <c r="W8918" t="str">
        <f t="shared" si="979"/>
        <v>ok</v>
      </c>
    </row>
    <row r="8919" spans="1:23" x14ac:dyDescent="0.3">
      <c r="A8919" t="s">
        <v>8961</v>
      </c>
      <c r="B8919" t="s">
        <v>51</v>
      </c>
      <c r="C8919" t="s">
        <v>29</v>
      </c>
      <c r="D8919" t="s">
        <v>52</v>
      </c>
      <c r="E8919" t="s">
        <v>20</v>
      </c>
      <c r="F8919" t="s">
        <v>21</v>
      </c>
      <c r="G8919" s="5">
        <v>15798.64</v>
      </c>
      <c r="H8919" s="5">
        <f t="shared" si="973"/>
        <v>284.37551999999999</v>
      </c>
      <c r="I8919" s="6">
        <v>2</v>
      </c>
      <c r="J8919" s="6">
        <v>31597.279999999999</v>
      </c>
      <c r="K8919" s="5">
        <f t="shared" si="974"/>
        <v>568.75103999999999</v>
      </c>
      <c r="L8919" s="7">
        <v>1.0900000000000001</v>
      </c>
      <c r="M8919" s="7">
        <v>192</v>
      </c>
      <c r="N8919" s="3">
        <v>45520</v>
      </c>
      <c r="O8919" s="4" t="str">
        <f t="shared" si="975"/>
        <v>2024-08</v>
      </c>
      <c r="P8919" s="4" t="str">
        <f t="shared" si="976"/>
        <v>08</v>
      </c>
      <c r="Q8919" s="4" t="str">
        <f t="shared" si="977"/>
        <v>August</v>
      </c>
      <c r="R8919" s="30" t="str">
        <f t="shared" si="978"/>
        <v>16</v>
      </c>
      <c r="W8919" t="str">
        <f t="shared" si="979"/>
        <v>ok</v>
      </c>
    </row>
    <row r="8920" spans="1:23" x14ac:dyDescent="0.3">
      <c r="A8920" t="s">
        <v>8962</v>
      </c>
      <c r="B8920" t="s">
        <v>51</v>
      </c>
      <c r="C8920" t="s">
        <v>29</v>
      </c>
      <c r="D8920" t="s">
        <v>52</v>
      </c>
      <c r="E8920" t="s">
        <v>14</v>
      </c>
      <c r="F8920" t="s">
        <v>21</v>
      </c>
      <c r="G8920" s="5">
        <v>6367.31</v>
      </c>
      <c r="H8920" s="5">
        <f t="shared" si="973"/>
        <v>114.61158</v>
      </c>
      <c r="I8920" s="6">
        <v>4</v>
      </c>
      <c r="J8920" s="6">
        <v>25469.24</v>
      </c>
      <c r="K8920" s="5">
        <f t="shared" si="974"/>
        <v>458.44632000000001</v>
      </c>
      <c r="L8920" s="7">
        <v>2.41</v>
      </c>
      <c r="M8920" s="7">
        <v>3189</v>
      </c>
      <c r="N8920" s="3">
        <v>45614</v>
      </c>
      <c r="O8920" s="4" t="str">
        <f t="shared" si="975"/>
        <v>2024-11</v>
      </c>
      <c r="P8920" s="4" t="str">
        <f t="shared" si="976"/>
        <v>11</v>
      </c>
      <c r="Q8920" s="4" t="str">
        <f t="shared" si="977"/>
        <v>November</v>
      </c>
      <c r="R8920" s="30" t="str">
        <f t="shared" si="978"/>
        <v>18</v>
      </c>
      <c r="W8920" t="str">
        <f t="shared" si="979"/>
        <v>ok</v>
      </c>
    </row>
    <row r="8921" spans="1:23" x14ac:dyDescent="0.3">
      <c r="A8921" t="s">
        <v>8963</v>
      </c>
      <c r="B8921" t="s">
        <v>36</v>
      </c>
      <c r="C8921" t="s">
        <v>18</v>
      </c>
      <c r="D8921" t="s">
        <v>37</v>
      </c>
      <c r="E8921" t="s">
        <v>20</v>
      </c>
      <c r="F8921" t="s">
        <v>60</v>
      </c>
      <c r="G8921" s="5">
        <v>4176.8599999999997</v>
      </c>
      <c r="H8921" s="5">
        <f t="shared" si="973"/>
        <v>75.183479999999989</v>
      </c>
      <c r="I8921" s="6">
        <v>3</v>
      </c>
      <c r="J8921" s="6">
        <v>12530.58</v>
      </c>
      <c r="K8921" s="5">
        <f t="shared" si="974"/>
        <v>225.55043999999998</v>
      </c>
      <c r="L8921" s="7">
        <v>1.54</v>
      </c>
      <c r="M8921" s="7">
        <v>4199</v>
      </c>
      <c r="N8921" s="3">
        <v>45522</v>
      </c>
      <c r="O8921" s="4" t="str">
        <f t="shared" si="975"/>
        <v>2024-08</v>
      </c>
      <c r="P8921" s="4" t="str">
        <f t="shared" si="976"/>
        <v>08</v>
      </c>
      <c r="Q8921" s="4" t="str">
        <f t="shared" si="977"/>
        <v>August</v>
      </c>
      <c r="R8921" s="30" t="str">
        <f t="shared" si="978"/>
        <v>18</v>
      </c>
      <c r="W8921" t="str">
        <f t="shared" si="979"/>
        <v>ok</v>
      </c>
    </row>
    <row r="8922" spans="1:23" x14ac:dyDescent="0.3">
      <c r="A8922" t="s">
        <v>8964</v>
      </c>
      <c r="B8922" t="s">
        <v>33</v>
      </c>
      <c r="C8922" t="s">
        <v>12</v>
      </c>
      <c r="D8922" t="s">
        <v>34</v>
      </c>
      <c r="E8922" t="s">
        <v>14</v>
      </c>
      <c r="F8922" t="s">
        <v>15</v>
      </c>
      <c r="G8922" s="5">
        <v>267.01</v>
      </c>
      <c r="H8922" s="5">
        <f t="shared" si="973"/>
        <v>4.8061799999999995</v>
      </c>
      <c r="I8922" s="6">
        <v>2</v>
      </c>
      <c r="J8922" s="6">
        <v>534.02</v>
      </c>
      <c r="K8922" s="5">
        <f t="shared" si="974"/>
        <v>9.6123599999999989</v>
      </c>
      <c r="L8922" s="7">
        <v>1.94</v>
      </c>
      <c r="M8922" s="7">
        <v>3989</v>
      </c>
      <c r="N8922" s="3">
        <v>45583</v>
      </c>
      <c r="O8922" s="4" t="str">
        <f t="shared" si="975"/>
        <v>2024-10</v>
      </c>
      <c r="P8922" s="4" t="str">
        <f t="shared" si="976"/>
        <v>10</v>
      </c>
      <c r="Q8922" s="4" t="str">
        <f t="shared" si="977"/>
        <v>October</v>
      </c>
      <c r="R8922" s="30" t="str">
        <f t="shared" si="978"/>
        <v>18</v>
      </c>
      <c r="W8922" t="str">
        <f t="shared" si="979"/>
        <v>ok</v>
      </c>
    </row>
    <row r="8923" spans="1:23" x14ac:dyDescent="0.3">
      <c r="A8923" t="s">
        <v>8965</v>
      </c>
      <c r="B8923" t="s">
        <v>28</v>
      </c>
      <c r="C8923" t="s">
        <v>29</v>
      </c>
      <c r="D8923" t="s">
        <v>30</v>
      </c>
      <c r="E8923" t="s">
        <v>20</v>
      </c>
      <c r="F8923" t="s">
        <v>31</v>
      </c>
      <c r="G8923" s="5">
        <v>8719.4</v>
      </c>
      <c r="H8923" s="5">
        <f t="shared" si="973"/>
        <v>156.94919999999999</v>
      </c>
      <c r="I8923" s="6">
        <v>4</v>
      </c>
      <c r="J8923" s="6">
        <v>34877.599999999999</v>
      </c>
      <c r="K8923" s="5">
        <f t="shared" si="974"/>
        <v>627.79679999999996</v>
      </c>
      <c r="L8923" s="7">
        <v>1.3</v>
      </c>
      <c r="M8923" s="7">
        <v>2471</v>
      </c>
      <c r="N8923" s="3">
        <v>45640</v>
      </c>
      <c r="O8923" s="4" t="str">
        <f t="shared" si="975"/>
        <v>2024-12</v>
      </c>
      <c r="P8923" s="4" t="str">
        <f t="shared" si="976"/>
        <v>12</v>
      </c>
      <c r="Q8923" s="4" t="str">
        <f t="shared" si="977"/>
        <v>December</v>
      </c>
      <c r="R8923" s="30" t="str">
        <f t="shared" si="978"/>
        <v>14</v>
      </c>
      <c r="W8923" t="str">
        <f t="shared" si="979"/>
        <v>ok</v>
      </c>
    </row>
    <row r="8924" spans="1:23" x14ac:dyDescent="0.3">
      <c r="A8924" t="s">
        <v>8966</v>
      </c>
      <c r="B8924" t="s">
        <v>36</v>
      </c>
      <c r="C8924" t="s">
        <v>18</v>
      </c>
      <c r="D8924" t="s">
        <v>37</v>
      </c>
      <c r="E8924" t="s">
        <v>45</v>
      </c>
      <c r="F8924" t="s">
        <v>38</v>
      </c>
      <c r="G8924" s="5">
        <v>8418.65</v>
      </c>
      <c r="H8924" s="5">
        <f t="shared" si="973"/>
        <v>151.53569999999999</v>
      </c>
      <c r="I8924" s="6">
        <v>3</v>
      </c>
      <c r="J8924" s="6">
        <v>25255.95</v>
      </c>
      <c r="K8924" s="5">
        <f t="shared" si="974"/>
        <v>454.60709999999995</v>
      </c>
      <c r="L8924" s="7">
        <v>4.59</v>
      </c>
      <c r="M8924" s="7">
        <v>754</v>
      </c>
      <c r="N8924" s="3">
        <v>45554</v>
      </c>
      <c r="O8924" s="4" t="str">
        <f t="shared" si="975"/>
        <v>2024-09</v>
      </c>
      <c r="P8924" s="4" t="str">
        <f t="shared" si="976"/>
        <v>09</v>
      </c>
      <c r="Q8924" s="4" t="str">
        <f t="shared" si="977"/>
        <v>September</v>
      </c>
      <c r="R8924" s="30" t="str">
        <f t="shared" si="978"/>
        <v>19</v>
      </c>
      <c r="W8924" t="str">
        <f t="shared" si="979"/>
        <v>ok</v>
      </c>
    </row>
    <row r="8925" spans="1:23" x14ac:dyDescent="0.3">
      <c r="A8925" t="s">
        <v>8967</v>
      </c>
      <c r="B8925" t="s">
        <v>17</v>
      </c>
      <c r="C8925" t="s">
        <v>18</v>
      </c>
      <c r="D8925" t="s">
        <v>19</v>
      </c>
      <c r="E8925" t="s">
        <v>20</v>
      </c>
      <c r="F8925" t="s">
        <v>31</v>
      </c>
      <c r="G8925" s="5">
        <v>9713.65</v>
      </c>
      <c r="H8925" s="5">
        <f t="shared" si="973"/>
        <v>174.84569999999999</v>
      </c>
      <c r="I8925" s="6">
        <v>1</v>
      </c>
      <c r="J8925" s="6">
        <v>9713.65</v>
      </c>
      <c r="K8925" s="5">
        <f t="shared" si="974"/>
        <v>174.84569999999999</v>
      </c>
      <c r="L8925" s="7">
        <v>2.42</v>
      </c>
      <c r="M8925" s="7">
        <v>100</v>
      </c>
      <c r="N8925" s="3">
        <v>45594</v>
      </c>
      <c r="O8925" s="4" t="str">
        <f t="shared" si="975"/>
        <v>2024-10</v>
      </c>
      <c r="P8925" s="4" t="str">
        <f t="shared" si="976"/>
        <v>10</v>
      </c>
      <c r="Q8925" s="4" t="str">
        <f t="shared" si="977"/>
        <v>October</v>
      </c>
      <c r="R8925" s="30" t="str">
        <f t="shared" si="978"/>
        <v>29</v>
      </c>
      <c r="W8925" t="str">
        <f t="shared" si="979"/>
        <v>ok</v>
      </c>
    </row>
    <row r="8926" spans="1:23" x14ac:dyDescent="0.3">
      <c r="A8926" t="s">
        <v>8968</v>
      </c>
      <c r="B8926" t="s">
        <v>33</v>
      </c>
      <c r="C8926" t="s">
        <v>12</v>
      </c>
      <c r="D8926" t="s">
        <v>34</v>
      </c>
      <c r="E8926" t="s">
        <v>45</v>
      </c>
      <c r="F8926" t="s">
        <v>38</v>
      </c>
      <c r="G8926" s="5">
        <v>18937.88</v>
      </c>
      <c r="H8926" s="5">
        <f t="shared" si="973"/>
        <v>340.88184000000001</v>
      </c>
      <c r="I8926" s="6">
        <v>4</v>
      </c>
      <c r="J8926" s="6">
        <v>75751.520000000004</v>
      </c>
      <c r="K8926" s="5">
        <f t="shared" si="974"/>
        <v>1363.52736</v>
      </c>
      <c r="L8926" s="7">
        <v>2.27</v>
      </c>
      <c r="M8926" s="7">
        <v>2237</v>
      </c>
      <c r="N8926" s="3">
        <v>45297</v>
      </c>
      <c r="O8926" s="4" t="str">
        <f t="shared" si="975"/>
        <v>2024-01</v>
      </c>
      <c r="P8926" s="4" t="str">
        <f t="shared" si="976"/>
        <v>01</v>
      </c>
      <c r="Q8926" s="4" t="str">
        <f t="shared" si="977"/>
        <v>January</v>
      </c>
      <c r="R8926" s="30" t="str">
        <f t="shared" si="978"/>
        <v>06</v>
      </c>
      <c r="W8926" t="str">
        <f t="shared" si="979"/>
        <v>ok</v>
      </c>
    </row>
    <row r="8927" spans="1:23" x14ac:dyDescent="0.3">
      <c r="A8927" t="s">
        <v>8969</v>
      </c>
      <c r="B8927" t="s">
        <v>11</v>
      </c>
      <c r="C8927" t="s">
        <v>12</v>
      </c>
      <c r="D8927" t="s">
        <v>13</v>
      </c>
      <c r="E8927" t="s">
        <v>14</v>
      </c>
      <c r="F8927" t="s">
        <v>31</v>
      </c>
      <c r="G8927" s="5">
        <v>8170.54</v>
      </c>
      <c r="H8927" s="5">
        <f t="shared" si="973"/>
        <v>147.06971999999999</v>
      </c>
      <c r="I8927" s="6">
        <v>1</v>
      </c>
      <c r="J8927" s="6">
        <v>8170.54</v>
      </c>
      <c r="K8927" s="5">
        <f t="shared" si="974"/>
        <v>147.06971999999999</v>
      </c>
      <c r="L8927" s="7">
        <v>3.3</v>
      </c>
      <c r="M8927" s="7">
        <v>4545</v>
      </c>
      <c r="N8927" s="3">
        <v>45577</v>
      </c>
      <c r="O8927" s="4" t="str">
        <f t="shared" si="975"/>
        <v>2024-10</v>
      </c>
      <c r="P8927" s="4" t="str">
        <f t="shared" si="976"/>
        <v>10</v>
      </c>
      <c r="Q8927" s="4" t="str">
        <f t="shared" si="977"/>
        <v>October</v>
      </c>
      <c r="R8927" s="30" t="str">
        <f t="shared" si="978"/>
        <v>12</v>
      </c>
      <c r="W8927" t="str">
        <f t="shared" si="979"/>
        <v>ok</v>
      </c>
    </row>
    <row r="8928" spans="1:23" x14ac:dyDescent="0.3">
      <c r="A8928" t="s">
        <v>8970</v>
      </c>
      <c r="B8928" t="s">
        <v>28</v>
      </c>
      <c r="C8928" t="s">
        <v>29</v>
      </c>
      <c r="D8928" t="s">
        <v>30</v>
      </c>
      <c r="E8928" t="s">
        <v>20</v>
      </c>
      <c r="F8928" t="s">
        <v>31</v>
      </c>
      <c r="G8928" s="5">
        <v>12683.09</v>
      </c>
      <c r="H8928" s="5">
        <f t="shared" si="973"/>
        <v>228.29561999999999</v>
      </c>
      <c r="I8928" s="6">
        <v>2</v>
      </c>
      <c r="J8928" s="6">
        <v>25366.18</v>
      </c>
      <c r="K8928" s="5">
        <f t="shared" si="974"/>
        <v>456.59123999999997</v>
      </c>
      <c r="L8928" s="7">
        <v>4.83</v>
      </c>
      <c r="M8928" s="7">
        <v>2583</v>
      </c>
      <c r="N8928" s="3">
        <v>45379</v>
      </c>
      <c r="O8928" s="4" t="str">
        <f t="shared" si="975"/>
        <v>2024-03</v>
      </c>
      <c r="P8928" s="4" t="str">
        <f t="shared" si="976"/>
        <v>03</v>
      </c>
      <c r="Q8928" s="4" t="str">
        <f t="shared" si="977"/>
        <v>March</v>
      </c>
      <c r="R8928" s="30" t="str">
        <f t="shared" si="978"/>
        <v>28</v>
      </c>
      <c r="W8928" t="str">
        <f t="shared" si="979"/>
        <v>ok</v>
      </c>
    </row>
    <row r="8929" spans="1:23" x14ac:dyDescent="0.3">
      <c r="A8929" t="s">
        <v>8971</v>
      </c>
      <c r="B8929" t="s">
        <v>28</v>
      </c>
      <c r="C8929" t="s">
        <v>29</v>
      </c>
      <c r="D8929" t="s">
        <v>30</v>
      </c>
      <c r="E8929" t="s">
        <v>45</v>
      </c>
      <c r="F8929" t="s">
        <v>26</v>
      </c>
      <c r="G8929" s="5">
        <v>12813.88</v>
      </c>
      <c r="H8929" s="5">
        <f t="shared" si="973"/>
        <v>230.64983999999995</v>
      </c>
      <c r="I8929" s="6">
        <v>3</v>
      </c>
      <c r="J8929" s="6">
        <v>38441.64</v>
      </c>
      <c r="K8929" s="5">
        <f t="shared" si="974"/>
        <v>691.94951999999989</v>
      </c>
      <c r="L8929" s="7">
        <v>1.27</v>
      </c>
      <c r="M8929" s="7">
        <v>4727</v>
      </c>
      <c r="N8929" s="3">
        <v>45469</v>
      </c>
      <c r="O8929" s="4" t="str">
        <f t="shared" si="975"/>
        <v>2024-06</v>
      </c>
      <c r="P8929" s="4" t="str">
        <f t="shared" si="976"/>
        <v>06</v>
      </c>
      <c r="Q8929" s="4" t="str">
        <f t="shared" si="977"/>
        <v>June</v>
      </c>
      <c r="R8929" s="30" t="str">
        <f t="shared" si="978"/>
        <v>26</v>
      </c>
      <c r="W8929" t="str">
        <f t="shared" si="979"/>
        <v>ok</v>
      </c>
    </row>
    <row r="8930" spans="1:23" x14ac:dyDescent="0.3">
      <c r="A8930" t="s">
        <v>8972</v>
      </c>
      <c r="B8930" t="s">
        <v>28</v>
      </c>
      <c r="C8930" t="s">
        <v>29</v>
      </c>
      <c r="D8930" t="s">
        <v>30</v>
      </c>
      <c r="E8930" t="s">
        <v>14</v>
      </c>
      <c r="F8930" t="s">
        <v>31</v>
      </c>
      <c r="G8930" s="5">
        <v>15131.79</v>
      </c>
      <c r="H8930" s="5">
        <f t="shared" si="973"/>
        <v>272.37221999999997</v>
      </c>
      <c r="I8930" s="6">
        <v>5</v>
      </c>
      <c r="J8930" s="6">
        <v>75658.95</v>
      </c>
      <c r="K8930" s="5">
        <f t="shared" si="974"/>
        <v>1361.8610999999999</v>
      </c>
      <c r="L8930" s="7">
        <v>1.98</v>
      </c>
      <c r="M8930" s="7">
        <v>2897</v>
      </c>
      <c r="N8930" s="3">
        <v>45422</v>
      </c>
      <c r="O8930" s="4" t="str">
        <f t="shared" si="975"/>
        <v>2024-05</v>
      </c>
      <c r="P8930" s="4" t="str">
        <f t="shared" si="976"/>
        <v>05</v>
      </c>
      <c r="Q8930" s="4" t="str">
        <f t="shared" si="977"/>
        <v>May</v>
      </c>
      <c r="R8930" s="30" t="str">
        <f t="shared" si="978"/>
        <v>10</v>
      </c>
      <c r="W8930" t="str">
        <f t="shared" si="979"/>
        <v>ok</v>
      </c>
    </row>
    <row r="8931" spans="1:23" x14ac:dyDescent="0.3">
      <c r="A8931" t="s">
        <v>8973</v>
      </c>
      <c r="B8931" t="s">
        <v>11</v>
      </c>
      <c r="C8931" t="s">
        <v>12</v>
      </c>
      <c r="D8931" t="s">
        <v>13</v>
      </c>
      <c r="E8931" t="s">
        <v>45</v>
      </c>
      <c r="F8931" t="s">
        <v>15</v>
      </c>
      <c r="G8931" s="5">
        <v>8188.97</v>
      </c>
      <c r="H8931" s="5">
        <f t="shared" si="973"/>
        <v>147.40145999999999</v>
      </c>
      <c r="I8931" s="6">
        <v>5</v>
      </c>
      <c r="J8931" s="6">
        <v>40944.85</v>
      </c>
      <c r="K8931" s="5">
        <f t="shared" si="974"/>
        <v>737.00729999999999</v>
      </c>
      <c r="L8931" s="7">
        <v>4.55</v>
      </c>
      <c r="M8931" s="7">
        <v>3736</v>
      </c>
      <c r="N8931" s="3">
        <v>45492</v>
      </c>
      <c r="O8931" s="4" t="str">
        <f t="shared" si="975"/>
        <v>2024-07</v>
      </c>
      <c r="P8931" s="4" t="str">
        <f t="shared" si="976"/>
        <v>07</v>
      </c>
      <c r="Q8931" s="4" t="str">
        <f t="shared" si="977"/>
        <v>July</v>
      </c>
      <c r="R8931" s="30" t="str">
        <f t="shared" si="978"/>
        <v>19</v>
      </c>
      <c r="W8931" t="str">
        <f t="shared" si="979"/>
        <v>ok</v>
      </c>
    </row>
    <row r="8932" spans="1:23" x14ac:dyDescent="0.3">
      <c r="A8932" t="s">
        <v>8974</v>
      </c>
      <c r="B8932" t="s">
        <v>36</v>
      </c>
      <c r="C8932" t="s">
        <v>18</v>
      </c>
      <c r="D8932" t="s">
        <v>37</v>
      </c>
      <c r="E8932" t="s">
        <v>14</v>
      </c>
      <c r="F8932" t="s">
        <v>15</v>
      </c>
      <c r="G8932" s="5">
        <v>7795.64</v>
      </c>
      <c r="H8932" s="5">
        <f t="shared" si="973"/>
        <v>140.32151999999999</v>
      </c>
      <c r="I8932" s="6">
        <v>4</v>
      </c>
      <c r="J8932" s="6">
        <v>31182.560000000001</v>
      </c>
      <c r="K8932" s="5">
        <f t="shared" si="974"/>
        <v>561.28607999999997</v>
      </c>
      <c r="L8932" s="7">
        <v>1.36</v>
      </c>
      <c r="M8932" s="7">
        <v>2293</v>
      </c>
      <c r="N8932" s="3">
        <v>45578</v>
      </c>
      <c r="O8932" s="4" t="str">
        <f t="shared" si="975"/>
        <v>2024-10</v>
      </c>
      <c r="P8932" s="4" t="str">
        <f t="shared" si="976"/>
        <v>10</v>
      </c>
      <c r="Q8932" s="4" t="str">
        <f t="shared" si="977"/>
        <v>October</v>
      </c>
      <c r="R8932" s="30" t="str">
        <f t="shared" si="978"/>
        <v>13</v>
      </c>
      <c r="W8932" t="str">
        <f t="shared" si="979"/>
        <v>ok</v>
      </c>
    </row>
    <row r="8933" spans="1:23" x14ac:dyDescent="0.3">
      <c r="A8933" t="s">
        <v>8975</v>
      </c>
      <c r="B8933" t="s">
        <v>63</v>
      </c>
      <c r="C8933" t="s">
        <v>18</v>
      </c>
      <c r="D8933" t="s">
        <v>64</v>
      </c>
      <c r="E8933" t="s">
        <v>20</v>
      </c>
      <c r="F8933" t="s">
        <v>60</v>
      </c>
      <c r="G8933" s="5">
        <v>186.43</v>
      </c>
      <c r="H8933" s="5">
        <f t="shared" si="973"/>
        <v>3.3557399999999999</v>
      </c>
      <c r="I8933" s="6">
        <v>2</v>
      </c>
      <c r="J8933" s="6">
        <v>372.86</v>
      </c>
      <c r="K8933" s="5">
        <f t="shared" si="974"/>
        <v>6.7114799999999999</v>
      </c>
      <c r="L8933" s="7">
        <v>2.81</v>
      </c>
      <c r="M8933" s="7">
        <v>1195</v>
      </c>
      <c r="N8933" s="3">
        <v>45619</v>
      </c>
      <c r="O8933" s="4" t="str">
        <f t="shared" si="975"/>
        <v>2024-11</v>
      </c>
      <c r="P8933" s="4" t="str">
        <f t="shared" si="976"/>
        <v>11</v>
      </c>
      <c r="Q8933" s="4" t="str">
        <f t="shared" si="977"/>
        <v>November</v>
      </c>
      <c r="R8933" s="30" t="str">
        <f t="shared" si="978"/>
        <v>23</v>
      </c>
      <c r="W8933" t="str">
        <f t="shared" si="979"/>
        <v>ok</v>
      </c>
    </row>
    <row r="8934" spans="1:23" x14ac:dyDescent="0.3">
      <c r="A8934" t="s">
        <v>8976</v>
      </c>
      <c r="B8934" t="s">
        <v>28</v>
      </c>
      <c r="C8934" t="s">
        <v>29</v>
      </c>
      <c r="D8934" t="s">
        <v>30</v>
      </c>
      <c r="E8934" t="s">
        <v>14</v>
      </c>
      <c r="F8934" t="s">
        <v>15</v>
      </c>
      <c r="G8934" s="5">
        <v>208.84</v>
      </c>
      <c r="H8934" s="5">
        <f t="shared" si="973"/>
        <v>3.7591199999999998</v>
      </c>
      <c r="I8934" s="6">
        <v>1</v>
      </c>
      <c r="J8934" s="6">
        <v>208.84</v>
      </c>
      <c r="K8934" s="5">
        <f t="shared" si="974"/>
        <v>3.7591199999999998</v>
      </c>
      <c r="L8934" s="7">
        <v>2.4700000000000002</v>
      </c>
      <c r="M8934" s="7">
        <v>3407</v>
      </c>
      <c r="N8934" s="3">
        <v>45415</v>
      </c>
      <c r="O8934" s="4" t="str">
        <f t="shared" si="975"/>
        <v>2024-05</v>
      </c>
      <c r="P8934" s="4" t="str">
        <f t="shared" si="976"/>
        <v>05</v>
      </c>
      <c r="Q8934" s="4" t="str">
        <f t="shared" si="977"/>
        <v>May</v>
      </c>
      <c r="R8934" s="30" t="str">
        <f t="shared" si="978"/>
        <v>03</v>
      </c>
      <c r="W8934" t="str">
        <f t="shared" si="979"/>
        <v>ok</v>
      </c>
    </row>
    <row r="8935" spans="1:23" x14ac:dyDescent="0.3">
      <c r="A8935" t="s">
        <v>8977</v>
      </c>
      <c r="B8935" t="s">
        <v>11</v>
      </c>
      <c r="C8935" t="s">
        <v>12</v>
      </c>
      <c r="D8935" t="s">
        <v>13</v>
      </c>
      <c r="E8935" t="s">
        <v>45</v>
      </c>
      <c r="F8935" t="s">
        <v>21</v>
      </c>
      <c r="G8935" s="5">
        <v>15472.86</v>
      </c>
      <c r="H8935" s="5">
        <f t="shared" si="973"/>
        <v>278.51148000000001</v>
      </c>
      <c r="I8935" s="6">
        <v>5</v>
      </c>
      <c r="J8935" s="6">
        <v>77364.3</v>
      </c>
      <c r="K8935" s="5">
        <f t="shared" si="974"/>
        <v>1392.5574000000001</v>
      </c>
      <c r="L8935" s="7">
        <v>2.57</v>
      </c>
      <c r="M8935" s="7">
        <v>4786</v>
      </c>
      <c r="N8935" s="3">
        <v>45412</v>
      </c>
      <c r="O8935" s="4" t="str">
        <f t="shared" si="975"/>
        <v>2024-04</v>
      </c>
      <c r="P8935" s="4" t="str">
        <f t="shared" si="976"/>
        <v>04</v>
      </c>
      <c r="Q8935" s="4" t="str">
        <f t="shared" si="977"/>
        <v>April</v>
      </c>
      <c r="R8935" s="30" t="str">
        <f t="shared" si="978"/>
        <v>30</v>
      </c>
      <c r="W8935" t="str">
        <f t="shared" si="979"/>
        <v>ok</v>
      </c>
    </row>
    <row r="8936" spans="1:23" x14ac:dyDescent="0.3">
      <c r="A8936" t="s">
        <v>8978</v>
      </c>
      <c r="B8936" t="s">
        <v>17</v>
      </c>
      <c r="C8936" t="s">
        <v>18</v>
      </c>
      <c r="D8936" t="s">
        <v>19</v>
      </c>
      <c r="E8936" t="s">
        <v>20</v>
      </c>
      <c r="F8936" t="s">
        <v>31</v>
      </c>
      <c r="G8936" s="5">
        <v>2141.4899999999998</v>
      </c>
      <c r="H8936" s="5">
        <f t="shared" si="973"/>
        <v>38.54681999999999</v>
      </c>
      <c r="I8936" s="6">
        <v>1</v>
      </c>
      <c r="J8936" s="6">
        <v>2141.4899999999998</v>
      </c>
      <c r="K8936" s="5">
        <f t="shared" si="974"/>
        <v>38.54681999999999</v>
      </c>
      <c r="L8936" s="7">
        <v>3.12</v>
      </c>
      <c r="M8936" s="7">
        <v>3694</v>
      </c>
      <c r="N8936" s="3">
        <v>45441</v>
      </c>
      <c r="O8936" s="4" t="str">
        <f t="shared" si="975"/>
        <v>2024-05</v>
      </c>
      <c r="P8936" s="4" t="str">
        <f t="shared" si="976"/>
        <v>05</v>
      </c>
      <c r="Q8936" s="4" t="str">
        <f t="shared" si="977"/>
        <v>May</v>
      </c>
      <c r="R8936" s="30" t="str">
        <f t="shared" si="978"/>
        <v>29</v>
      </c>
      <c r="W8936" t="str">
        <f t="shared" si="979"/>
        <v>ok</v>
      </c>
    </row>
    <row r="8937" spans="1:23" x14ac:dyDescent="0.3">
      <c r="A8937" t="s">
        <v>8979</v>
      </c>
      <c r="B8937" t="s">
        <v>23</v>
      </c>
      <c r="C8937" t="s">
        <v>24</v>
      </c>
      <c r="D8937" t="s">
        <v>25</v>
      </c>
      <c r="E8937" t="s">
        <v>20</v>
      </c>
      <c r="F8937" t="s">
        <v>38</v>
      </c>
      <c r="G8937" s="5">
        <v>3683.64</v>
      </c>
      <c r="H8937" s="5">
        <f t="shared" si="973"/>
        <v>66.305519999999987</v>
      </c>
      <c r="I8937" s="6">
        <v>3</v>
      </c>
      <c r="J8937" s="6">
        <v>11050.92</v>
      </c>
      <c r="K8937" s="5">
        <f t="shared" si="974"/>
        <v>198.91655999999995</v>
      </c>
      <c r="L8937" s="7">
        <v>1.97</v>
      </c>
      <c r="M8937" s="7">
        <v>4429</v>
      </c>
      <c r="N8937" s="3">
        <v>45393</v>
      </c>
      <c r="O8937" s="4" t="str">
        <f t="shared" si="975"/>
        <v>2024-04</v>
      </c>
      <c r="P8937" s="4" t="str">
        <f t="shared" si="976"/>
        <v>04</v>
      </c>
      <c r="Q8937" s="4" t="str">
        <f t="shared" si="977"/>
        <v>April</v>
      </c>
      <c r="R8937" s="30" t="str">
        <f t="shared" si="978"/>
        <v>11</v>
      </c>
      <c r="W8937" t="str">
        <f t="shared" si="979"/>
        <v>ok</v>
      </c>
    </row>
    <row r="8938" spans="1:23" x14ac:dyDescent="0.3">
      <c r="A8938" t="s">
        <v>8980</v>
      </c>
      <c r="B8938" t="s">
        <v>17</v>
      </c>
      <c r="C8938" t="s">
        <v>18</v>
      </c>
      <c r="D8938" t="s">
        <v>19</v>
      </c>
      <c r="E8938" t="s">
        <v>20</v>
      </c>
      <c r="F8938" t="s">
        <v>60</v>
      </c>
      <c r="G8938" s="5">
        <v>15275.84</v>
      </c>
      <c r="H8938" s="5">
        <f t="shared" si="973"/>
        <v>274.96511999999996</v>
      </c>
      <c r="I8938" s="6">
        <v>1</v>
      </c>
      <c r="J8938" s="6">
        <v>15275.84</v>
      </c>
      <c r="K8938" s="5">
        <f t="shared" si="974"/>
        <v>274.96511999999996</v>
      </c>
      <c r="L8938" s="7">
        <v>4.7699999999999996</v>
      </c>
      <c r="M8938" s="7">
        <v>3791</v>
      </c>
      <c r="N8938" s="3">
        <v>45520</v>
      </c>
      <c r="O8938" s="4" t="str">
        <f t="shared" si="975"/>
        <v>2024-08</v>
      </c>
      <c r="P8938" s="4" t="str">
        <f t="shared" si="976"/>
        <v>08</v>
      </c>
      <c r="Q8938" s="4" t="str">
        <f t="shared" si="977"/>
        <v>August</v>
      </c>
      <c r="R8938" s="30" t="str">
        <f t="shared" si="978"/>
        <v>16</v>
      </c>
      <c r="W8938" t="str">
        <f t="shared" si="979"/>
        <v>ok</v>
      </c>
    </row>
    <row r="8939" spans="1:23" x14ac:dyDescent="0.3">
      <c r="A8939" t="s">
        <v>8981</v>
      </c>
      <c r="B8939" t="s">
        <v>47</v>
      </c>
      <c r="C8939" t="s">
        <v>12</v>
      </c>
      <c r="D8939" t="s">
        <v>48</v>
      </c>
      <c r="E8939" t="s">
        <v>20</v>
      </c>
      <c r="F8939" t="s">
        <v>31</v>
      </c>
      <c r="G8939" s="5">
        <v>2876.17</v>
      </c>
      <c r="H8939" s="5">
        <f t="shared" si="973"/>
        <v>51.771059999999999</v>
      </c>
      <c r="I8939" s="6">
        <v>2</v>
      </c>
      <c r="J8939" s="6">
        <v>5752.34</v>
      </c>
      <c r="K8939" s="5">
        <f t="shared" si="974"/>
        <v>103.54212</v>
      </c>
      <c r="L8939" s="7">
        <v>2.39</v>
      </c>
      <c r="M8939" s="7">
        <v>917</v>
      </c>
      <c r="N8939" s="3">
        <v>45369</v>
      </c>
      <c r="O8939" s="4" t="str">
        <f t="shared" si="975"/>
        <v>2024-03</v>
      </c>
      <c r="P8939" s="4" t="str">
        <f t="shared" si="976"/>
        <v>03</v>
      </c>
      <c r="Q8939" s="4" t="str">
        <f t="shared" si="977"/>
        <v>March</v>
      </c>
      <c r="R8939" s="30" t="str">
        <f t="shared" si="978"/>
        <v>18</v>
      </c>
      <c r="W8939" t="str">
        <f t="shared" si="979"/>
        <v>ok</v>
      </c>
    </row>
    <row r="8940" spans="1:23" x14ac:dyDescent="0.3">
      <c r="A8940" t="s">
        <v>8982</v>
      </c>
      <c r="B8940" t="s">
        <v>63</v>
      </c>
      <c r="C8940" t="s">
        <v>18</v>
      </c>
      <c r="D8940" t="s">
        <v>64</v>
      </c>
      <c r="E8940" t="s">
        <v>45</v>
      </c>
      <c r="F8940" t="s">
        <v>31</v>
      </c>
      <c r="G8940" s="5">
        <v>3059.94</v>
      </c>
      <c r="H8940" s="5">
        <f t="shared" si="973"/>
        <v>55.078919999999997</v>
      </c>
      <c r="I8940" s="6">
        <v>4</v>
      </c>
      <c r="J8940" s="6">
        <v>12239.76</v>
      </c>
      <c r="K8940" s="5">
        <f t="shared" si="974"/>
        <v>220.31567999999999</v>
      </c>
      <c r="L8940" s="7">
        <v>4.33</v>
      </c>
      <c r="M8940" s="7">
        <v>4665</v>
      </c>
      <c r="N8940" s="3">
        <v>45370</v>
      </c>
      <c r="O8940" s="4" t="str">
        <f t="shared" si="975"/>
        <v>2024-03</v>
      </c>
      <c r="P8940" s="4" t="str">
        <f t="shared" si="976"/>
        <v>03</v>
      </c>
      <c r="Q8940" s="4" t="str">
        <f t="shared" si="977"/>
        <v>March</v>
      </c>
      <c r="R8940" s="30" t="str">
        <f t="shared" si="978"/>
        <v>19</v>
      </c>
      <c r="W8940" t="str">
        <f t="shared" si="979"/>
        <v>ok</v>
      </c>
    </row>
    <row r="8941" spans="1:23" x14ac:dyDescent="0.3">
      <c r="A8941" t="s">
        <v>8983</v>
      </c>
      <c r="B8941" t="s">
        <v>11</v>
      </c>
      <c r="C8941" t="s">
        <v>12</v>
      </c>
      <c r="D8941" t="s">
        <v>13</v>
      </c>
      <c r="E8941" t="s">
        <v>14</v>
      </c>
      <c r="F8941" t="s">
        <v>38</v>
      </c>
      <c r="G8941" s="5">
        <v>11113.07</v>
      </c>
      <c r="H8941" s="5">
        <f t="shared" si="973"/>
        <v>200.03525999999999</v>
      </c>
      <c r="I8941" s="6">
        <v>4</v>
      </c>
      <c r="J8941" s="6">
        <v>44452.28</v>
      </c>
      <c r="K8941" s="5">
        <f t="shared" si="974"/>
        <v>800.14103999999998</v>
      </c>
      <c r="L8941" s="7">
        <v>1.55</v>
      </c>
      <c r="M8941" s="7">
        <v>2284</v>
      </c>
      <c r="N8941" s="3">
        <v>45648</v>
      </c>
      <c r="O8941" s="4" t="str">
        <f t="shared" si="975"/>
        <v>2024-12</v>
      </c>
      <c r="P8941" s="4" t="str">
        <f t="shared" si="976"/>
        <v>12</v>
      </c>
      <c r="Q8941" s="4" t="str">
        <f t="shared" si="977"/>
        <v>December</v>
      </c>
      <c r="R8941" s="30" t="str">
        <f t="shared" si="978"/>
        <v>22</v>
      </c>
      <c r="W8941" t="str">
        <f t="shared" si="979"/>
        <v>ok</v>
      </c>
    </row>
    <row r="8942" spans="1:23" x14ac:dyDescent="0.3">
      <c r="A8942" t="s">
        <v>8984</v>
      </c>
      <c r="B8942" t="s">
        <v>47</v>
      </c>
      <c r="C8942" t="s">
        <v>12</v>
      </c>
      <c r="D8942" t="s">
        <v>48</v>
      </c>
      <c r="E8942" t="s">
        <v>45</v>
      </c>
      <c r="F8942" t="s">
        <v>31</v>
      </c>
      <c r="G8942" s="5">
        <v>11427.5</v>
      </c>
      <c r="H8942" s="5">
        <f t="shared" si="973"/>
        <v>205.69499999999999</v>
      </c>
      <c r="I8942" s="6">
        <v>4</v>
      </c>
      <c r="J8942" s="6">
        <v>45710</v>
      </c>
      <c r="K8942" s="5">
        <f t="shared" si="974"/>
        <v>822.78</v>
      </c>
      <c r="L8942" s="7">
        <v>3.11</v>
      </c>
      <c r="M8942" s="7">
        <v>507</v>
      </c>
      <c r="N8942" s="3">
        <v>45498</v>
      </c>
      <c r="O8942" s="4" t="str">
        <f t="shared" si="975"/>
        <v>2024-07</v>
      </c>
      <c r="P8942" s="4" t="str">
        <f t="shared" si="976"/>
        <v>07</v>
      </c>
      <c r="Q8942" s="4" t="str">
        <f t="shared" si="977"/>
        <v>July</v>
      </c>
      <c r="R8942" s="30" t="str">
        <f t="shared" si="978"/>
        <v>25</v>
      </c>
      <c r="W8942" t="str">
        <f t="shared" si="979"/>
        <v>ok</v>
      </c>
    </row>
    <row r="8943" spans="1:23" x14ac:dyDescent="0.3">
      <c r="A8943" t="s">
        <v>8985</v>
      </c>
      <c r="B8943" t="s">
        <v>28</v>
      </c>
      <c r="C8943" t="s">
        <v>29</v>
      </c>
      <c r="D8943" t="s">
        <v>30</v>
      </c>
      <c r="E8943" t="s">
        <v>14</v>
      </c>
      <c r="F8943" t="s">
        <v>38</v>
      </c>
      <c r="G8943" s="5">
        <v>285.97000000000003</v>
      </c>
      <c r="H8943" s="5">
        <f t="shared" si="973"/>
        <v>5.1474599999999997</v>
      </c>
      <c r="I8943" s="6">
        <v>4</v>
      </c>
      <c r="J8943" s="6">
        <v>1143.8800000000001</v>
      </c>
      <c r="K8943" s="5">
        <f t="shared" si="974"/>
        <v>20.589839999999999</v>
      </c>
      <c r="L8943" s="7">
        <v>1.85</v>
      </c>
      <c r="M8943" s="7">
        <v>1111</v>
      </c>
      <c r="N8943" s="3">
        <v>45511</v>
      </c>
      <c r="O8943" s="4" t="str">
        <f t="shared" si="975"/>
        <v>2024-08</v>
      </c>
      <c r="P8943" s="4" t="str">
        <f t="shared" si="976"/>
        <v>08</v>
      </c>
      <c r="Q8943" s="4" t="str">
        <f t="shared" si="977"/>
        <v>August</v>
      </c>
      <c r="R8943" s="30" t="str">
        <f t="shared" si="978"/>
        <v>07</v>
      </c>
      <c r="W8943" t="str">
        <f t="shared" si="979"/>
        <v>ok</v>
      </c>
    </row>
    <row r="8944" spans="1:23" x14ac:dyDescent="0.3">
      <c r="A8944" t="s">
        <v>8986</v>
      </c>
      <c r="B8944" t="s">
        <v>41</v>
      </c>
      <c r="C8944" t="s">
        <v>42</v>
      </c>
      <c r="D8944" t="s">
        <v>43</v>
      </c>
      <c r="E8944" t="s">
        <v>20</v>
      </c>
      <c r="F8944" t="s">
        <v>15</v>
      </c>
      <c r="G8944" s="5">
        <v>19099.650000000001</v>
      </c>
      <c r="H8944" s="5">
        <f t="shared" si="973"/>
        <v>343.7937</v>
      </c>
      <c r="I8944" s="6">
        <v>4</v>
      </c>
      <c r="J8944" s="6">
        <v>76398.600000000006</v>
      </c>
      <c r="K8944" s="5">
        <f t="shared" si="974"/>
        <v>1375.1748</v>
      </c>
      <c r="L8944" s="7">
        <v>4.91</v>
      </c>
      <c r="M8944" s="7">
        <v>486</v>
      </c>
      <c r="N8944" s="3">
        <v>45304</v>
      </c>
      <c r="O8944" s="4" t="str">
        <f t="shared" si="975"/>
        <v>2024-01</v>
      </c>
      <c r="P8944" s="4" t="str">
        <f t="shared" si="976"/>
        <v>01</v>
      </c>
      <c r="Q8944" s="4" t="str">
        <f t="shared" si="977"/>
        <v>January</v>
      </c>
      <c r="R8944" s="30" t="str">
        <f t="shared" si="978"/>
        <v>13</v>
      </c>
      <c r="W8944" t="str">
        <f t="shared" si="979"/>
        <v>ok</v>
      </c>
    </row>
    <row r="8945" spans="1:23" x14ac:dyDescent="0.3">
      <c r="A8945" t="s">
        <v>8987</v>
      </c>
      <c r="B8945" t="s">
        <v>41</v>
      </c>
      <c r="C8945" t="s">
        <v>42</v>
      </c>
      <c r="D8945" t="s">
        <v>43</v>
      </c>
      <c r="E8945" t="s">
        <v>14</v>
      </c>
      <c r="F8945" t="s">
        <v>60</v>
      </c>
      <c r="G8945" s="5">
        <v>11661.7</v>
      </c>
      <c r="H8945" s="5">
        <f t="shared" si="973"/>
        <v>209.91059999999999</v>
      </c>
      <c r="I8945" s="6">
        <v>4</v>
      </c>
      <c r="J8945" s="6">
        <v>46646.8</v>
      </c>
      <c r="K8945" s="5">
        <f t="shared" si="974"/>
        <v>839.64239999999995</v>
      </c>
      <c r="L8945" s="7">
        <v>2.56</v>
      </c>
      <c r="M8945" s="7">
        <v>51</v>
      </c>
      <c r="N8945" s="3">
        <v>45561</v>
      </c>
      <c r="O8945" s="4" t="str">
        <f t="shared" si="975"/>
        <v>2024-09</v>
      </c>
      <c r="P8945" s="4" t="str">
        <f t="shared" si="976"/>
        <v>09</v>
      </c>
      <c r="Q8945" s="4" t="str">
        <f t="shared" si="977"/>
        <v>September</v>
      </c>
      <c r="R8945" s="30" t="str">
        <f t="shared" si="978"/>
        <v>26</v>
      </c>
      <c r="W8945" t="str">
        <f t="shared" si="979"/>
        <v>ok</v>
      </c>
    </row>
    <row r="8946" spans="1:23" x14ac:dyDescent="0.3">
      <c r="A8946" t="s">
        <v>8988</v>
      </c>
      <c r="B8946" t="s">
        <v>51</v>
      </c>
      <c r="C8946" t="s">
        <v>29</v>
      </c>
      <c r="D8946" t="s">
        <v>52</v>
      </c>
      <c r="E8946" t="s">
        <v>45</v>
      </c>
      <c r="F8946" t="s">
        <v>15</v>
      </c>
      <c r="G8946" s="5">
        <v>5336.53</v>
      </c>
      <c r="H8946" s="5">
        <f t="shared" si="973"/>
        <v>96.057539999999989</v>
      </c>
      <c r="I8946" s="6">
        <v>3</v>
      </c>
      <c r="J8946" s="6">
        <v>16009.59</v>
      </c>
      <c r="K8946" s="5">
        <f t="shared" si="974"/>
        <v>288.17261999999994</v>
      </c>
      <c r="L8946" s="7">
        <v>2.99</v>
      </c>
      <c r="M8946" s="7">
        <v>3002</v>
      </c>
      <c r="N8946" s="3">
        <v>45382</v>
      </c>
      <c r="O8946" s="4" t="str">
        <f t="shared" si="975"/>
        <v>2024-03</v>
      </c>
      <c r="P8946" s="4" t="str">
        <f t="shared" si="976"/>
        <v>03</v>
      </c>
      <c r="Q8946" s="4" t="str">
        <f t="shared" si="977"/>
        <v>March</v>
      </c>
      <c r="R8946" s="30" t="str">
        <f t="shared" si="978"/>
        <v>31</v>
      </c>
      <c r="W8946" t="str">
        <f t="shared" si="979"/>
        <v>ok</v>
      </c>
    </row>
    <row r="8947" spans="1:23" x14ac:dyDescent="0.3">
      <c r="A8947" t="s">
        <v>8989</v>
      </c>
      <c r="B8947" t="s">
        <v>36</v>
      </c>
      <c r="C8947" t="s">
        <v>18</v>
      </c>
      <c r="D8947" t="s">
        <v>37</v>
      </c>
      <c r="E8947" t="s">
        <v>14</v>
      </c>
      <c r="F8947" t="s">
        <v>31</v>
      </c>
      <c r="G8947" s="5">
        <v>2417.39</v>
      </c>
      <c r="H8947" s="5">
        <f t="shared" si="973"/>
        <v>43.513019999999997</v>
      </c>
      <c r="I8947" s="6">
        <v>4</v>
      </c>
      <c r="J8947" s="6">
        <v>9669.56</v>
      </c>
      <c r="K8947" s="5">
        <f t="shared" si="974"/>
        <v>174.05207999999999</v>
      </c>
      <c r="L8947" s="7">
        <v>4.32</v>
      </c>
      <c r="M8947" s="7">
        <v>3175</v>
      </c>
      <c r="N8947" s="3">
        <v>45297</v>
      </c>
      <c r="O8947" s="4" t="str">
        <f t="shared" si="975"/>
        <v>2024-01</v>
      </c>
      <c r="P8947" s="4" t="str">
        <f t="shared" si="976"/>
        <v>01</v>
      </c>
      <c r="Q8947" s="4" t="str">
        <f t="shared" si="977"/>
        <v>January</v>
      </c>
      <c r="R8947" s="30" t="str">
        <f t="shared" si="978"/>
        <v>06</v>
      </c>
      <c r="W8947" t="str">
        <f t="shared" si="979"/>
        <v>ok</v>
      </c>
    </row>
    <row r="8948" spans="1:23" x14ac:dyDescent="0.3">
      <c r="A8948" t="s">
        <v>8990</v>
      </c>
      <c r="B8948" t="s">
        <v>47</v>
      </c>
      <c r="C8948" t="s">
        <v>12</v>
      </c>
      <c r="D8948" t="s">
        <v>48</v>
      </c>
      <c r="E8948" t="s">
        <v>20</v>
      </c>
      <c r="F8948" t="s">
        <v>60</v>
      </c>
      <c r="G8948" s="5">
        <v>12649.53</v>
      </c>
      <c r="H8948" s="5">
        <f t="shared" si="973"/>
        <v>227.69154</v>
      </c>
      <c r="I8948" s="6">
        <v>4</v>
      </c>
      <c r="J8948" s="6">
        <v>50598.12</v>
      </c>
      <c r="K8948" s="5">
        <f t="shared" si="974"/>
        <v>910.76616000000001</v>
      </c>
      <c r="L8948" s="7">
        <v>2.67</v>
      </c>
      <c r="M8948" s="7">
        <v>17</v>
      </c>
      <c r="N8948" s="3">
        <v>45636</v>
      </c>
      <c r="O8948" s="4" t="str">
        <f t="shared" si="975"/>
        <v>2024-12</v>
      </c>
      <c r="P8948" s="4" t="str">
        <f t="shared" si="976"/>
        <v>12</v>
      </c>
      <c r="Q8948" s="4" t="str">
        <f t="shared" si="977"/>
        <v>December</v>
      </c>
      <c r="R8948" s="30" t="str">
        <f t="shared" si="978"/>
        <v>10</v>
      </c>
      <c r="W8948" t="str">
        <f t="shared" si="979"/>
        <v>ok</v>
      </c>
    </row>
    <row r="8949" spans="1:23" x14ac:dyDescent="0.3">
      <c r="A8949" t="s">
        <v>8991</v>
      </c>
      <c r="B8949" t="s">
        <v>17</v>
      </c>
      <c r="C8949" t="s">
        <v>18</v>
      </c>
      <c r="D8949" t="s">
        <v>19</v>
      </c>
      <c r="E8949" t="s">
        <v>14</v>
      </c>
      <c r="F8949" t="s">
        <v>38</v>
      </c>
      <c r="G8949" s="5">
        <v>4756.8</v>
      </c>
      <c r="H8949" s="5">
        <f t="shared" si="973"/>
        <v>85.622399999999999</v>
      </c>
      <c r="I8949" s="6">
        <v>4</v>
      </c>
      <c r="J8949" s="6">
        <v>19027.2</v>
      </c>
      <c r="K8949" s="5">
        <f t="shared" si="974"/>
        <v>342.4896</v>
      </c>
      <c r="L8949" s="7">
        <v>3.65</v>
      </c>
      <c r="M8949" s="7">
        <v>1314</v>
      </c>
      <c r="N8949" s="3">
        <v>45578</v>
      </c>
      <c r="O8949" s="4" t="str">
        <f t="shared" si="975"/>
        <v>2024-10</v>
      </c>
      <c r="P8949" s="4" t="str">
        <f t="shared" si="976"/>
        <v>10</v>
      </c>
      <c r="Q8949" s="4" t="str">
        <f t="shared" si="977"/>
        <v>October</v>
      </c>
      <c r="R8949" s="30" t="str">
        <f t="shared" si="978"/>
        <v>13</v>
      </c>
      <c r="W8949" t="str">
        <f t="shared" si="979"/>
        <v>ok</v>
      </c>
    </row>
    <row r="8950" spans="1:23" x14ac:dyDescent="0.3">
      <c r="A8950" t="s">
        <v>8992</v>
      </c>
      <c r="B8950" t="s">
        <v>17</v>
      </c>
      <c r="C8950" t="s">
        <v>18</v>
      </c>
      <c r="D8950" t="s">
        <v>19</v>
      </c>
      <c r="E8950" t="s">
        <v>20</v>
      </c>
      <c r="F8950" t="s">
        <v>26</v>
      </c>
      <c r="G8950" s="5">
        <v>17491.57</v>
      </c>
      <c r="H8950" s="5">
        <f t="shared" si="973"/>
        <v>314.84825999999998</v>
      </c>
      <c r="I8950" s="6">
        <v>5</v>
      </c>
      <c r="J8950" s="6">
        <v>87457.85</v>
      </c>
      <c r="K8950" s="5">
        <f t="shared" si="974"/>
        <v>1574.2412999999999</v>
      </c>
      <c r="L8950" s="7">
        <v>1.67</v>
      </c>
      <c r="M8950" s="7">
        <v>2757</v>
      </c>
      <c r="N8950" s="3">
        <v>45592</v>
      </c>
      <c r="O8950" s="4" t="str">
        <f t="shared" si="975"/>
        <v>2024-10</v>
      </c>
      <c r="P8950" s="4" t="str">
        <f t="shared" si="976"/>
        <v>10</v>
      </c>
      <c r="Q8950" s="4" t="str">
        <f t="shared" si="977"/>
        <v>October</v>
      </c>
      <c r="R8950" s="30" t="str">
        <f t="shared" si="978"/>
        <v>27</v>
      </c>
      <c r="W8950" t="str">
        <f t="shared" si="979"/>
        <v>ok</v>
      </c>
    </row>
    <row r="8951" spans="1:23" x14ac:dyDescent="0.3">
      <c r="A8951" t="s">
        <v>8993</v>
      </c>
      <c r="B8951" t="s">
        <v>11</v>
      </c>
      <c r="C8951" t="s">
        <v>12</v>
      </c>
      <c r="D8951" t="s">
        <v>13</v>
      </c>
      <c r="E8951" t="s">
        <v>20</v>
      </c>
      <c r="F8951" t="s">
        <v>60</v>
      </c>
      <c r="G8951" s="5">
        <v>9515.66</v>
      </c>
      <c r="H8951" s="5">
        <f t="shared" si="973"/>
        <v>171.28187999999997</v>
      </c>
      <c r="I8951" s="6">
        <v>1</v>
      </c>
      <c r="J8951" s="6">
        <v>9515.66</v>
      </c>
      <c r="K8951" s="5">
        <f t="shared" si="974"/>
        <v>171.28187999999997</v>
      </c>
      <c r="L8951" s="7">
        <v>3.08</v>
      </c>
      <c r="M8951" s="7">
        <v>1129</v>
      </c>
      <c r="N8951" s="3">
        <v>45573</v>
      </c>
      <c r="O8951" s="4" t="str">
        <f t="shared" si="975"/>
        <v>2024-10</v>
      </c>
      <c r="P8951" s="4" t="str">
        <f t="shared" si="976"/>
        <v>10</v>
      </c>
      <c r="Q8951" s="4" t="str">
        <f t="shared" si="977"/>
        <v>October</v>
      </c>
      <c r="R8951" s="30" t="str">
        <f t="shared" si="978"/>
        <v>08</v>
      </c>
      <c r="W8951" t="str">
        <f t="shared" si="979"/>
        <v>ok</v>
      </c>
    </row>
    <row r="8952" spans="1:23" x14ac:dyDescent="0.3">
      <c r="A8952" t="s">
        <v>8994</v>
      </c>
      <c r="B8952" t="s">
        <v>47</v>
      </c>
      <c r="C8952" t="s">
        <v>12</v>
      </c>
      <c r="D8952" t="s">
        <v>48</v>
      </c>
      <c r="E8952" t="s">
        <v>45</v>
      </c>
      <c r="F8952" t="s">
        <v>21</v>
      </c>
      <c r="G8952" s="5">
        <v>6548.91</v>
      </c>
      <c r="H8952" s="5">
        <f t="shared" si="973"/>
        <v>117.88037999999999</v>
      </c>
      <c r="I8952" s="6">
        <v>5</v>
      </c>
      <c r="J8952" s="6">
        <v>32744.55</v>
      </c>
      <c r="K8952" s="5">
        <f t="shared" si="974"/>
        <v>589.40189999999996</v>
      </c>
      <c r="L8952" s="7">
        <v>4.3</v>
      </c>
      <c r="M8952" s="7">
        <v>3928</v>
      </c>
      <c r="N8952" s="3">
        <v>45447</v>
      </c>
      <c r="O8952" s="4" t="str">
        <f t="shared" si="975"/>
        <v>2024-06</v>
      </c>
      <c r="P8952" s="4" t="str">
        <f t="shared" si="976"/>
        <v>06</v>
      </c>
      <c r="Q8952" s="4" t="str">
        <f t="shared" si="977"/>
        <v>June</v>
      </c>
      <c r="R8952" s="30" t="str">
        <f t="shared" si="978"/>
        <v>04</v>
      </c>
      <c r="W8952" t="str">
        <f t="shared" si="979"/>
        <v>ok</v>
      </c>
    </row>
    <row r="8953" spans="1:23" x14ac:dyDescent="0.3">
      <c r="A8953" t="s">
        <v>8995</v>
      </c>
      <c r="B8953" t="s">
        <v>47</v>
      </c>
      <c r="C8953" t="s">
        <v>12</v>
      </c>
      <c r="D8953" t="s">
        <v>48</v>
      </c>
      <c r="E8953" t="s">
        <v>20</v>
      </c>
      <c r="F8953" t="s">
        <v>38</v>
      </c>
      <c r="G8953" s="5">
        <v>13663.76</v>
      </c>
      <c r="H8953" s="5">
        <f t="shared" si="973"/>
        <v>245.94767999999999</v>
      </c>
      <c r="I8953" s="6">
        <v>3</v>
      </c>
      <c r="J8953" s="6">
        <v>40991.279999999999</v>
      </c>
      <c r="K8953" s="5">
        <f t="shared" si="974"/>
        <v>737.84303999999997</v>
      </c>
      <c r="L8953" s="7">
        <v>3.63</v>
      </c>
      <c r="M8953" s="7">
        <v>1425</v>
      </c>
      <c r="N8953" s="3">
        <v>45474</v>
      </c>
      <c r="O8953" s="4" t="str">
        <f t="shared" si="975"/>
        <v>2024-07</v>
      </c>
      <c r="P8953" s="4" t="str">
        <f t="shared" si="976"/>
        <v>07</v>
      </c>
      <c r="Q8953" s="4" t="str">
        <f t="shared" si="977"/>
        <v>July</v>
      </c>
      <c r="R8953" s="30" t="str">
        <f t="shared" si="978"/>
        <v>01</v>
      </c>
      <c r="W8953" t="str">
        <f t="shared" si="979"/>
        <v>ok</v>
      </c>
    </row>
    <row r="8954" spans="1:23" x14ac:dyDescent="0.3">
      <c r="A8954" t="s">
        <v>8996</v>
      </c>
      <c r="B8954" t="s">
        <v>63</v>
      </c>
      <c r="C8954" t="s">
        <v>18</v>
      </c>
      <c r="D8954" t="s">
        <v>64</v>
      </c>
      <c r="E8954" t="s">
        <v>14</v>
      </c>
      <c r="F8954" t="s">
        <v>38</v>
      </c>
      <c r="G8954" s="5">
        <v>11881.62</v>
      </c>
      <c r="H8954" s="5">
        <f t="shared" si="973"/>
        <v>213.86915999999999</v>
      </c>
      <c r="I8954" s="6">
        <v>5</v>
      </c>
      <c r="J8954" s="6">
        <v>59408.1</v>
      </c>
      <c r="K8954" s="5">
        <f t="shared" si="974"/>
        <v>1069.3458000000001</v>
      </c>
      <c r="L8954" s="7">
        <v>2.94</v>
      </c>
      <c r="M8954" s="7">
        <v>3506</v>
      </c>
      <c r="N8954" s="3">
        <v>45621</v>
      </c>
      <c r="O8954" s="4" t="str">
        <f t="shared" si="975"/>
        <v>2024-11</v>
      </c>
      <c r="P8954" s="4" t="str">
        <f t="shared" si="976"/>
        <v>11</v>
      </c>
      <c r="Q8954" s="4" t="str">
        <f t="shared" si="977"/>
        <v>November</v>
      </c>
      <c r="R8954" s="30" t="str">
        <f t="shared" si="978"/>
        <v>25</v>
      </c>
      <c r="W8954" t="str">
        <f t="shared" si="979"/>
        <v>ok</v>
      </c>
    </row>
    <row r="8955" spans="1:23" x14ac:dyDescent="0.3">
      <c r="A8955" t="s">
        <v>8997</v>
      </c>
      <c r="B8955" t="s">
        <v>41</v>
      </c>
      <c r="C8955" t="s">
        <v>42</v>
      </c>
      <c r="D8955" t="s">
        <v>43</v>
      </c>
      <c r="E8955" t="s">
        <v>45</v>
      </c>
      <c r="F8955" t="s">
        <v>60</v>
      </c>
      <c r="G8955" s="5">
        <v>3687.95</v>
      </c>
      <c r="H8955" s="5">
        <f t="shared" si="973"/>
        <v>66.383099999999985</v>
      </c>
      <c r="I8955" s="6">
        <v>3</v>
      </c>
      <c r="J8955" s="6">
        <v>11063.85</v>
      </c>
      <c r="K8955" s="5">
        <f t="shared" si="974"/>
        <v>199.14929999999995</v>
      </c>
      <c r="L8955" s="7">
        <v>3.61</v>
      </c>
      <c r="M8955" s="7">
        <v>2514</v>
      </c>
      <c r="N8955" s="3">
        <v>45438</v>
      </c>
      <c r="O8955" s="4" t="str">
        <f t="shared" si="975"/>
        <v>2024-05</v>
      </c>
      <c r="P8955" s="4" t="str">
        <f t="shared" si="976"/>
        <v>05</v>
      </c>
      <c r="Q8955" s="4" t="str">
        <f t="shared" si="977"/>
        <v>May</v>
      </c>
      <c r="R8955" s="30" t="str">
        <f t="shared" si="978"/>
        <v>26</v>
      </c>
      <c r="W8955" t="str">
        <f t="shared" si="979"/>
        <v>ok</v>
      </c>
    </row>
    <row r="8956" spans="1:23" x14ac:dyDescent="0.3">
      <c r="A8956" t="s">
        <v>8998</v>
      </c>
      <c r="B8956" t="s">
        <v>23</v>
      </c>
      <c r="C8956" t="s">
        <v>24</v>
      </c>
      <c r="D8956" t="s">
        <v>25</v>
      </c>
      <c r="E8956" t="s">
        <v>20</v>
      </c>
      <c r="F8956" t="s">
        <v>26</v>
      </c>
      <c r="G8956" s="5">
        <v>2278.06</v>
      </c>
      <c r="H8956" s="5">
        <f t="shared" si="973"/>
        <v>41.005079999999992</v>
      </c>
      <c r="I8956" s="6">
        <v>3</v>
      </c>
      <c r="J8956" s="6">
        <v>6834.18</v>
      </c>
      <c r="K8956" s="5">
        <f t="shared" si="974"/>
        <v>123.01523999999998</v>
      </c>
      <c r="L8956" s="7">
        <v>3.06</v>
      </c>
      <c r="M8956" s="7">
        <v>1720</v>
      </c>
      <c r="N8956" s="3">
        <v>45634</v>
      </c>
      <c r="O8956" s="4" t="str">
        <f t="shared" si="975"/>
        <v>2024-12</v>
      </c>
      <c r="P8956" s="4" t="str">
        <f t="shared" si="976"/>
        <v>12</v>
      </c>
      <c r="Q8956" s="4" t="str">
        <f t="shared" si="977"/>
        <v>December</v>
      </c>
      <c r="R8956" s="30" t="str">
        <f t="shared" si="978"/>
        <v>08</v>
      </c>
      <c r="W8956" t="str">
        <f t="shared" si="979"/>
        <v>ok</v>
      </c>
    </row>
    <row r="8957" spans="1:23" x14ac:dyDescent="0.3">
      <c r="A8957" t="s">
        <v>8999</v>
      </c>
      <c r="B8957" t="s">
        <v>36</v>
      </c>
      <c r="C8957" t="s">
        <v>18</v>
      </c>
      <c r="D8957" t="s">
        <v>37</v>
      </c>
      <c r="E8957" t="s">
        <v>14</v>
      </c>
      <c r="F8957" t="s">
        <v>26</v>
      </c>
      <c r="G8957" s="5">
        <v>5065.17</v>
      </c>
      <c r="H8957" s="5">
        <f t="shared" si="973"/>
        <v>91.173059999999992</v>
      </c>
      <c r="I8957" s="6">
        <v>2</v>
      </c>
      <c r="J8957" s="6">
        <v>10130.34</v>
      </c>
      <c r="K8957" s="5">
        <f t="shared" si="974"/>
        <v>182.34611999999998</v>
      </c>
      <c r="L8957" s="7">
        <v>2.11</v>
      </c>
      <c r="M8957" s="7">
        <v>1933</v>
      </c>
      <c r="N8957" s="3">
        <v>45393</v>
      </c>
      <c r="O8957" s="4" t="str">
        <f t="shared" si="975"/>
        <v>2024-04</v>
      </c>
      <c r="P8957" s="4" t="str">
        <f t="shared" si="976"/>
        <v>04</v>
      </c>
      <c r="Q8957" s="4" t="str">
        <f t="shared" si="977"/>
        <v>April</v>
      </c>
      <c r="R8957" s="30" t="str">
        <f t="shared" si="978"/>
        <v>11</v>
      </c>
      <c r="W8957" t="str">
        <f t="shared" si="979"/>
        <v>ok</v>
      </c>
    </row>
    <row r="8958" spans="1:23" x14ac:dyDescent="0.3">
      <c r="A8958" t="s">
        <v>9000</v>
      </c>
      <c r="B8958" t="s">
        <v>47</v>
      </c>
      <c r="C8958" t="s">
        <v>12</v>
      </c>
      <c r="D8958" t="s">
        <v>48</v>
      </c>
      <c r="E8958" t="s">
        <v>20</v>
      </c>
      <c r="F8958" t="s">
        <v>31</v>
      </c>
      <c r="G8958" s="5">
        <v>15681.96</v>
      </c>
      <c r="H8958" s="5">
        <f t="shared" si="973"/>
        <v>282.27527999999995</v>
      </c>
      <c r="I8958" s="6">
        <v>3</v>
      </c>
      <c r="J8958" s="6">
        <v>47045.88</v>
      </c>
      <c r="K8958" s="5">
        <f t="shared" si="974"/>
        <v>846.82583999999986</v>
      </c>
      <c r="L8958" s="7">
        <v>3.96</v>
      </c>
      <c r="M8958" s="7">
        <v>3297</v>
      </c>
      <c r="N8958" s="3">
        <v>45515</v>
      </c>
      <c r="O8958" s="4" t="str">
        <f t="shared" si="975"/>
        <v>2024-08</v>
      </c>
      <c r="P8958" s="4" t="str">
        <f t="shared" si="976"/>
        <v>08</v>
      </c>
      <c r="Q8958" s="4" t="str">
        <f t="shared" si="977"/>
        <v>August</v>
      </c>
      <c r="R8958" s="30" t="str">
        <f t="shared" si="978"/>
        <v>11</v>
      </c>
      <c r="W8958" t="str">
        <f t="shared" si="979"/>
        <v>ok</v>
      </c>
    </row>
    <row r="8959" spans="1:23" x14ac:dyDescent="0.3">
      <c r="A8959" t="s">
        <v>9001</v>
      </c>
      <c r="B8959" t="s">
        <v>63</v>
      </c>
      <c r="C8959" t="s">
        <v>18</v>
      </c>
      <c r="D8959" t="s">
        <v>64</v>
      </c>
      <c r="E8959" t="s">
        <v>14</v>
      </c>
      <c r="F8959" t="s">
        <v>38</v>
      </c>
      <c r="G8959" s="5">
        <v>19612.27</v>
      </c>
      <c r="H8959" s="5">
        <f t="shared" si="973"/>
        <v>353.02085999999997</v>
      </c>
      <c r="I8959" s="6">
        <v>2</v>
      </c>
      <c r="J8959" s="6">
        <v>39224.54</v>
      </c>
      <c r="K8959" s="5">
        <f t="shared" si="974"/>
        <v>706.04171999999994</v>
      </c>
      <c r="L8959" s="7">
        <v>2.98</v>
      </c>
      <c r="M8959" s="7">
        <v>1867</v>
      </c>
      <c r="N8959" s="3">
        <v>45299</v>
      </c>
      <c r="O8959" s="4" t="str">
        <f t="shared" si="975"/>
        <v>2024-01</v>
      </c>
      <c r="P8959" s="4" t="str">
        <f t="shared" si="976"/>
        <v>01</v>
      </c>
      <c r="Q8959" s="4" t="str">
        <f t="shared" si="977"/>
        <v>January</v>
      </c>
      <c r="R8959" s="30" t="str">
        <f t="shared" si="978"/>
        <v>08</v>
      </c>
      <c r="W8959" t="str">
        <f t="shared" si="979"/>
        <v>ok</v>
      </c>
    </row>
    <row r="8960" spans="1:23" x14ac:dyDescent="0.3">
      <c r="A8960" t="s">
        <v>9002</v>
      </c>
      <c r="B8960" t="s">
        <v>28</v>
      </c>
      <c r="C8960" t="s">
        <v>29</v>
      </c>
      <c r="D8960" t="s">
        <v>30</v>
      </c>
      <c r="E8960" t="s">
        <v>45</v>
      </c>
      <c r="F8960" t="s">
        <v>15</v>
      </c>
      <c r="G8960" s="5">
        <v>19775.96</v>
      </c>
      <c r="H8960" s="5">
        <f t="shared" si="973"/>
        <v>355.96727999999996</v>
      </c>
      <c r="I8960" s="6">
        <v>4</v>
      </c>
      <c r="J8960" s="6">
        <v>79103.839999999997</v>
      </c>
      <c r="K8960" s="5">
        <f t="shared" si="974"/>
        <v>1423.8691199999998</v>
      </c>
      <c r="L8960" s="7">
        <v>3.02</v>
      </c>
      <c r="M8960" s="7">
        <v>3401</v>
      </c>
      <c r="N8960" s="3">
        <v>45317</v>
      </c>
      <c r="O8960" s="4" t="str">
        <f t="shared" si="975"/>
        <v>2024-01</v>
      </c>
      <c r="P8960" s="4" t="str">
        <f t="shared" si="976"/>
        <v>01</v>
      </c>
      <c r="Q8960" s="4" t="str">
        <f t="shared" si="977"/>
        <v>January</v>
      </c>
      <c r="R8960" s="30" t="str">
        <f t="shared" si="978"/>
        <v>26</v>
      </c>
      <c r="W8960" t="str">
        <f t="shared" si="979"/>
        <v>ok</v>
      </c>
    </row>
    <row r="8961" spans="1:23" x14ac:dyDescent="0.3">
      <c r="A8961" t="s">
        <v>9003</v>
      </c>
      <c r="B8961" t="s">
        <v>11</v>
      </c>
      <c r="C8961" t="s">
        <v>12</v>
      </c>
      <c r="D8961" t="s">
        <v>13</v>
      </c>
      <c r="E8961" t="s">
        <v>14</v>
      </c>
      <c r="F8961" t="s">
        <v>21</v>
      </c>
      <c r="G8961" s="5">
        <v>13737.66</v>
      </c>
      <c r="H8961" s="5">
        <f t="shared" si="973"/>
        <v>247.27787999999998</v>
      </c>
      <c r="I8961" s="6">
        <v>2</v>
      </c>
      <c r="J8961" s="6">
        <v>27475.32</v>
      </c>
      <c r="K8961" s="5">
        <f t="shared" si="974"/>
        <v>494.55575999999996</v>
      </c>
      <c r="L8961" s="7">
        <v>4.01</v>
      </c>
      <c r="M8961" s="7">
        <v>1428</v>
      </c>
      <c r="N8961" s="3">
        <v>45503</v>
      </c>
      <c r="O8961" s="4" t="str">
        <f t="shared" si="975"/>
        <v>2024-07</v>
      </c>
      <c r="P8961" s="4" t="str">
        <f t="shared" si="976"/>
        <v>07</v>
      </c>
      <c r="Q8961" s="4" t="str">
        <f t="shared" si="977"/>
        <v>July</v>
      </c>
      <c r="R8961" s="30" t="str">
        <f t="shared" si="978"/>
        <v>30</v>
      </c>
      <c r="W8961" t="str">
        <f t="shared" si="979"/>
        <v>ok</v>
      </c>
    </row>
    <row r="8962" spans="1:23" x14ac:dyDescent="0.3">
      <c r="A8962" t="s">
        <v>9004</v>
      </c>
      <c r="B8962" t="s">
        <v>36</v>
      </c>
      <c r="C8962" t="s">
        <v>18</v>
      </c>
      <c r="D8962" t="s">
        <v>37</v>
      </c>
      <c r="E8962" t="s">
        <v>14</v>
      </c>
      <c r="F8962" t="s">
        <v>38</v>
      </c>
      <c r="G8962" s="5">
        <v>9212.2900000000009</v>
      </c>
      <c r="H8962" s="5">
        <f t="shared" si="973"/>
        <v>165.82122000000001</v>
      </c>
      <c r="I8962" s="6">
        <v>2</v>
      </c>
      <c r="J8962" s="6">
        <v>18424.580000000002</v>
      </c>
      <c r="K8962" s="5">
        <f t="shared" si="974"/>
        <v>331.64244000000002</v>
      </c>
      <c r="L8962" s="7">
        <v>3.16</v>
      </c>
      <c r="M8962" s="7">
        <v>2567</v>
      </c>
      <c r="N8962" s="3">
        <v>45328</v>
      </c>
      <c r="O8962" s="4" t="str">
        <f t="shared" si="975"/>
        <v>2024-02</v>
      </c>
      <c r="P8962" s="4" t="str">
        <f t="shared" si="976"/>
        <v>02</v>
      </c>
      <c r="Q8962" s="4" t="str">
        <f t="shared" si="977"/>
        <v>February</v>
      </c>
      <c r="R8962" s="30" t="str">
        <f t="shared" si="978"/>
        <v>06</v>
      </c>
      <c r="W8962" t="str">
        <f t="shared" si="979"/>
        <v>ok</v>
      </c>
    </row>
    <row r="8963" spans="1:23" x14ac:dyDescent="0.3">
      <c r="A8963" t="s">
        <v>9005</v>
      </c>
      <c r="B8963" t="s">
        <v>33</v>
      </c>
      <c r="C8963" t="s">
        <v>12</v>
      </c>
      <c r="D8963" t="s">
        <v>34</v>
      </c>
      <c r="E8963" t="s">
        <v>20</v>
      </c>
      <c r="F8963" t="s">
        <v>21</v>
      </c>
      <c r="G8963" s="5">
        <v>14762.01</v>
      </c>
      <c r="H8963" s="5">
        <f t="shared" ref="H8963:H9026" si="980">G8963*0.018</f>
        <v>265.71618000000001</v>
      </c>
      <c r="I8963" s="6">
        <v>3</v>
      </c>
      <c r="J8963" s="6">
        <v>44286.03</v>
      </c>
      <c r="K8963" s="5">
        <f t="shared" ref="K8963:K9026" si="981">H8963*I8963</f>
        <v>797.14854000000003</v>
      </c>
      <c r="L8963" s="7">
        <v>2.62</v>
      </c>
      <c r="M8963" s="7">
        <v>1484</v>
      </c>
      <c r="N8963" s="3">
        <v>45456</v>
      </c>
      <c r="O8963" s="4" t="str">
        <f t="shared" ref="O8963:O9026" si="982">TEXT(N8963,"yyyy-mm")</f>
        <v>2024-06</v>
      </c>
      <c r="P8963" s="4" t="str">
        <f t="shared" ref="P8963:P9026" si="983">TEXT(N8963,"mm")</f>
        <v>06</v>
      </c>
      <c r="Q8963" s="4" t="str">
        <f t="shared" ref="Q8963:Q9026" si="984">TEXT(DATE(2024,P8963,1),"mmmm")</f>
        <v>June</v>
      </c>
      <c r="R8963" s="30" t="str">
        <f t="shared" ref="R8963:R9026" si="985">TEXT(N8963,"dd")</f>
        <v>13</v>
      </c>
      <c r="W8963" t="str">
        <f t="shared" ref="W8963:W9026" si="986">IF(G8963*I8963=J8963,"ok","False")</f>
        <v>ok</v>
      </c>
    </row>
    <row r="8964" spans="1:23" x14ac:dyDescent="0.3">
      <c r="A8964" t="s">
        <v>9006</v>
      </c>
      <c r="B8964" t="s">
        <v>51</v>
      </c>
      <c r="C8964" t="s">
        <v>29</v>
      </c>
      <c r="D8964" t="s">
        <v>52</v>
      </c>
      <c r="E8964" t="s">
        <v>14</v>
      </c>
      <c r="F8964" t="s">
        <v>15</v>
      </c>
      <c r="G8964" s="5">
        <v>2286.13</v>
      </c>
      <c r="H8964" s="5">
        <f t="shared" si="980"/>
        <v>41.15034</v>
      </c>
      <c r="I8964" s="6">
        <v>3</v>
      </c>
      <c r="J8964" s="6">
        <v>6858.39</v>
      </c>
      <c r="K8964" s="5">
        <f t="shared" si="981"/>
        <v>123.45102</v>
      </c>
      <c r="L8964" s="7">
        <v>3.19</v>
      </c>
      <c r="M8964" s="7">
        <v>3223</v>
      </c>
      <c r="N8964" s="3">
        <v>45592</v>
      </c>
      <c r="O8964" s="4" t="str">
        <f t="shared" si="982"/>
        <v>2024-10</v>
      </c>
      <c r="P8964" s="4" t="str">
        <f t="shared" si="983"/>
        <v>10</v>
      </c>
      <c r="Q8964" s="4" t="str">
        <f t="shared" si="984"/>
        <v>October</v>
      </c>
      <c r="R8964" s="30" t="str">
        <f t="shared" si="985"/>
        <v>27</v>
      </c>
      <c r="W8964" t="str">
        <f t="shared" si="986"/>
        <v>ok</v>
      </c>
    </row>
    <row r="8965" spans="1:23" x14ac:dyDescent="0.3">
      <c r="A8965" t="s">
        <v>9007</v>
      </c>
      <c r="B8965" t="s">
        <v>63</v>
      </c>
      <c r="C8965" t="s">
        <v>18</v>
      </c>
      <c r="D8965" t="s">
        <v>64</v>
      </c>
      <c r="E8965" t="s">
        <v>14</v>
      </c>
      <c r="F8965" t="s">
        <v>21</v>
      </c>
      <c r="G8965" s="5">
        <v>8519.61</v>
      </c>
      <c r="H8965" s="5">
        <f t="shared" si="980"/>
        <v>153.35298</v>
      </c>
      <c r="I8965" s="6">
        <v>2</v>
      </c>
      <c r="J8965" s="6">
        <v>17039.22</v>
      </c>
      <c r="K8965" s="5">
        <f t="shared" si="981"/>
        <v>306.70596</v>
      </c>
      <c r="L8965" s="7">
        <v>4.3899999999999997</v>
      </c>
      <c r="M8965" s="7">
        <v>4016</v>
      </c>
      <c r="N8965" s="3">
        <v>45538</v>
      </c>
      <c r="O8965" s="4" t="str">
        <f t="shared" si="982"/>
        <v>2024-09</v>
      </c>
      <c r="P8965" s="4" t="str">
        <f t="shared" si="983"/>
        <v>09</v>
      </c>
      <c r="Q8965" s="4" t="str">
        <f t="shared" si="984"/>
        <v>September</v>
      </c>
      <c r="R8965" s="30" t="str">
        <f t="shared" si="985"/>
        <v>03</v>
      </c>
      <c r="W8965" t="str">
        <f t="shared" si="986"/>
        <v>ok</v>
      </c>
    </row>
    <row r="8966" spans="1:23" x14ac:dyDescent="0.3">
      <c r="A8966" t="s">
        <v>9008</v>
      </c>
      <c r="B8966" t="s">
        <v>47</v>
      </c>
      <c r="C8966" t="s">
        <v>12</v>
      </c>
      <c r="D8966" t="s">
        <v>48</v>
      </c>
      <c r="E8966" t="s">
        <v>45</v>
      </c>
      <c r="F8966" t="s">
        <v>21</v>
      </c>
      <c r="G8966" s="5">
        <v>10062.32</v>
      </c>
      <c r="H8966" s="5">
        <f t="shared" si="980"/>
        <v>181.12175999999999</v>
      </c>
      <c r="I8966" s="6">
        <v>3</v>
      </c>
      <c r="J8966" s="6">
        <v>30186.959999999999</v>
      </c>
      <c r="K8966" s="5">
        <f t="shared" si="981"/>
        <v>543.36527999999998</v>
      </c>
      <c r="L8966" s="7">
        <v>3.52</v>
      </c>
      <c r="M8966" s="7">
        <v>3256</v>
      </c>
      <c r="N8966" s="3">
        <v>45508</v>
      </c>
      <c r="O8966" s="4" t="str">
        <f t="shared" si="982"/>
        <v>2024-08</v>
      </c>
      <c r="P8966" s="4" t="str">
        <f t="shared" si="983"/>
        <v>08</v>
      </c>
      <c r="Q8966" s="4" t="str">
        <f t="shared" si="984"/>
        <v>August</v>
      </c>
      <c r="R8966" s="30" t="str">
        <f t="shared" si="985"/>
        <v>04</v>
      </c>
      <c r="W8966" t="str">
        <f t="shared" si="986"/>
        <v>ok</v>
      </c>
    </row>
    <row r="8967" spans="1:23" x14ac:dyDescent="0.3">
      <c r="A8967" t="s">
        <v>9009</v>
      </c>
      <c r="B8967" t="s">
        <v>63</v>
      </c>
      <c r="C8967" t="s">
        <v>18</v>
      </c>
      <c r="D8967" t="s">
        <v>64</v>
      </c>
      <c r="E8967" t="s">
        <v>45</v>
      </c>
      <c r="F8967" t="s">
        <v>31</v>
      </c>
      <c r="G8967" s="5">
        <v>397.13</v>
      </c>
      <c r="H8967" s="5">
        <f t="shared" si="980"/>
        <v>7.1483399999999993</v>
      </c>
      <c r="I8967" s="6">
        <v>3</v>
      </c>
      <c r="J8967" s="6">
        <v>1191.3900000000001</v>
      </c>
      <c r="K8967" s="5">
        <f t="shared" si="981"/>
        <v>21.44502</v>
      </c>
      <c r="L8967" s="7">
        <v>2.99</v>
      </c>
      <c r="M8967" s="7">
        <v>2567</v>
      </c>
      <c r="N8967" s="3">
        <v>45395</v>
      </c>
      <c r="O8967" s="4" t="str">
        <f t="shared" si="982"/>
        <v>2024-04</v>
      </c>
      <c r="P8967" s="4" t="str">
        <f t="shared" si="983"/>
        <v>04</v>
      </c>
      <c r="Q8967" s="4" t="str">
        <f t="shared" si="984"/>
        <v>April</v>
      </c>
      <c r="R8967" s="30" t="str">
        <f t="shared" si="985"/>
        <v>13</v>
      </c>
      <c r="W8967" t="str">
        <f t="shared" si="986"/>
        <v>ok</v>
      </c>
    </row>
    <row r="8968" spans="1:23" x14ac:dyDescent="0.3">
      <c r="A8968" t="s">
        <v>9010</v>
      </c>
      <c r="B8968" t="s">
        <v>23</v>
      </c>
      <c r="C8968" t="s">
        <v>24</v>
      </c>
      <c r="D8968" t="s">
        <v>25</v>
      </c>
      <c r="E8968" t="s">
        <v>14</v>
      </c>
      <c r="F8968" t="s">
        <v>60</v>
      </c>
      <c r="G8968" s="5">
        <v>2022.72</v>
      </c>
      <c r="H8968" s="5">
        <f t="shared" si="980"/>
        <v>36.40896</v>
      </c>
      <c r="I8968" s="6">
        <v>2</v>
      </c>
      <c r="J8968" s="6">
        <v>4045.44</v>
      </c>
      <c r="K8968" s="5">
        <f t="shared" si="981"/>
        <v>72.817920000000001</v>
      </c>
      <c r="L8968" s="7">
        <v>2.77</v>
      </c>
      <c r="M8968" s="7">
        <v>3529</v>
      </c>
      <c r="N8968" s="3">
        <v>45540</v>
      </c>
      <c r="O8968" s="4" t="str">
        <f t="shared" si="982"/>
        <v>2024-09</v>
      </c>
      <c r="P8968" s="4" t="str">
        <f t="shared" si="983"/>
        <v>09</v>
      </c>
      <c r="Q8968" s="4" t="str">
        <f t="shared" si="984"/>
        <v>September</v>
      </c>
      <c r="R8968" s="30" t="str">
        <f t="shared" si="985"/>
        <v>05</v>
      </c>
      <c r="W8968" t="str">
        <f t="shared" si="986"/>
        <v>ok</v>
      </c>
    </row>
    <row r="8969" spans="1:23" x14ac:dyDescent="0.3">
      <c r="A8969" t="s">
        <v>9011</v>
      </c>
      <c r="B8969" t="s">
        <v>33</v>
      </c>
      <c r="C8969" t="s">
        <v>12</v>
      </c>
      <c r="D8969" t="s">
        <v>34</v>
      </c>
      <c r="E8969" t="s">
        <v>45</v>
      </c>
      <c r="F8969" t="s">
        <v>21</v>
      </c>
      <c r="G8969" s="5">
        <v>10571.38</v>
      </c>
      <c r="H8969" s="5">
        <f t="shared" si="980"/>
        <v>190.28483999999997</v>
      </c>
      <c r="I8969" s="6">
        <v>5</v>
      </c>
      <c r="J8969" s="6">
        <v>52856.9</v>
      </c>
      <c r="K8969" s="5">
        <f t="shared" si="981"/>
        <v>951.42419999999993</v>
      </c>
      <c r="L8969" s="7">
        <v>4.43</v>
      </c>
      <c r="M8969" s="7">
        <v>1245</v>
      </c>
      <c r="N8969" s="3">
        <v>45542</v>
      </c>
      <c r="O8969" s="4" t="str">
        <f t="shared" si="982"/>
        <v>2024-09</v>
      </c>
      <c r="P8969" s="4" t="str">
        <f t="shared" si="983"/>
        <v>09</v>
      </c>
      <c r="Q8969" s="4" t="str">
        <f t="shared" si="984"/>
        <v>September</v>
      </c>
      <c r="R8969" s="30" t="str">
        <f t="shared" si="985"/>
        <v>07</v>
      </c>
      <c r="W8969" t="str">
        <f t="shared" si="986"/>
        <v>ok</v>
      </c>
    </row>
    <row r="8970" spans="1:23" x14ac:dyDescent="0.3">
      <c r="A8970" t="s">
        <v>9012</v>
      </c>
      <c r="B8970" t="s">
        <v>23</v>
      </c>
      <c r="C8970" t="s">
        <v>24</v>
      </c>
      <c r="D8970" t="s">
        <v>25</v>
      </c>
      <c r="E8970" t="s">
        <v>14</v>
      </c>
      <c r="F8970" t="s">
        <v>31</v>
      </c>
      <c r="G8970" s="5">
        <v>17295.75</v>
      </c>
      <c r="H8970" s="5">
        <f t="shared" si="980"/>
        <v>311.32349999999997</v>
      </c>
      <c r="I8970" s="6">
        <v>1</v>
      </c>
      <c r="J8970" s="6">
        <v>17295.75</v>
      </c>
      <c r="K8970" s="5">
        <f t="shared" si="981"/>
        <v>311.32349999999997</v>
      </c>
      <c r="L8970" s="7">
        <v>1.97</v>
      </c>
      <c r="M8970" s="7">
        <v>1246</v>
      </c>
      <c r="N8970" s="3">
        <v>45587</v>
      </c>
      <c r="O8970" s="4" t="str">
        <f t="shared" si="982"/>
        <v>2024-10</v>
      </c>
      <c r="P8970" s="4" t="str">
        <f t="shared" si="983"/>
        <v>10</v>
      </c>
      <c r="Q8970" s="4" t="str">
        <f t="shared" si="984"/>
        <v>October</v>
      </c>
      <c r="R8970" s="30" t="str">
        <f t="shared" si="985"/>
        <v>22</v>
      </c>
      <c r="W8970" t="str">
        <f t="shared" si="986"/>
        <v>ok</v>
      </c>
    </row>
    <row r="8971" spans="1:23" x14ac:dyDescent="0.3">
      <c r="A8971" t="s">
        <v>9013</v>
      </c>
      <c r="B8971" t="s">
        <v>47</v>
      </c>
      <c r="C8971" t="s">
        <v>12</v>
      </c>
      <c r="D8971" t="s">
        <v>48</v>
      </c>
      <c r="E8971" t="s">
        <v>45</v>
      </c>
      <c r="F8971" t="s">
        <v>15</v>
      </c>
      <c r="G8971" s="5">
        <v>6200.62</v>
      </c>
      <c r="H8971" s="5">
        <f t="shared" si="980"/>
        <v>111.61115999999998</v>
      </c>
      <c r="I8971" s="6">
        <v>5</v>
      </c>
      <c r="J8971" s="6">
        <v>31003.1</v>
      </c>
      <c r="K8971" s="5">
        <f t="shared" si="981"/>
        <v>558.05579999999986</v>
      </c>
      <c r="L8971" s="7">
        <v>1.26</v>
      </c>
      <c r="M8971" s="7">
        <v>3963</v>
      </c>
      <c r="N8971" s="3">
        <v>45385</v>
      </c>
      <c r="O8971" s="4" t="str">
        <f t="shared" si="982"/>
        <v>2024-04</v>
      </c>
      <c r="P8971" s="4" t="str">
        <f t="shared" si="983"/>
        <v>04</v>
      </c>
      <c r="Q8971" s="4" t="str">
        <f t="shared" si="984"/>
        <v>April</v>
      </c>
      <c r="R8971" s="30" t="str">
        <f t="shared" si="985"/>
        <v>03</v>
      </c>
      <c r="W8971" t="str">
        <f t="shared" si="986"/>
        <v>ok</v>
      </c>
    </row>
    <row r="8972" spans="1:23" x14ac:dyDescent="0.3">
      <c r="A8972" t="s">
        <v>9014</v>
      </c>
      <c r="B8972" t="s">
        <v>41</v>
      </c>
      <c r="C8972" t="s">
        <v>42</v>
      </c>
      <c r="D8972" t="s">
        <v>43</v>
      </c>
      <c r="E8972" t="s">
        <v>45</v>
      </c>
      <c r="F8972" t="s">
        <v>38</v>
      </c>
      <c r="G8972" s="5">
        <v>6899.32</v>
      </c>
      <c r="H8972" s="5">
        <f t="shared" si="980"/>
        <v>124.18775999999998</v>
      </c>
      <c r="I8972" s="6">
        <v>2</v>
      </c>
      <c r="J8972" s="6">
        <v>13798.64</v>
      </c>
      <c r="K8972" s="5">
        <f t="shared" si="981"/>
        <v>248.37551999999997</v>
      </c>
      <c r="L8972" s="7">
        <v>2.13</v>
      </c>
      <c r="M8972" s="7">
        <v>3352</v>
      </c>
      <c r="N8972" s="3">
        <v>45565</v>
      </c>
      <c r="O8972" s="4" t="str">
        <f t="shared" si="982"/>
        <v>2024-09</v>
      </c>
      <c r="P8972" s="4" t="str">
        <f t="shared" si="983"/>
        <v>09</v>
      </c>
      <c r="Q8972" s="4" t="str">
        <f t="shared" si="984"/>
        <v>September</v>
      </c>
      <c r="R8972" s="30" t="str">
        <f t="shared" si="985"/>
        <v>30</v>
      </c>
      <c r="W8972" t="str">
        <f t="shared" si="986"/>
        <v>ok</v>
      </c>
    </row>
    <row r="8973" spans="1:23" x14ac:dyDescent="0.3">
      <c r="A8973" t="s">
        <v>9015</v>
      </c>
      <c r="B8973" t="s">
        <v>17</v>
      </c>
      <c r="C8973" t="s">
        <v>18</v>
      </c>
      <c r="D8973" t="s">
        <v>19</v>
      </c>
      <c r="E8973" t="s">
        <v>14</v>
      </c>
      <c r="F8973" t="s">
        <v>26</v>
      </c>
      <c r="G8973" s="5">
        <v>6297.51</v>
      </c>
      <c r="H8973" s="5">
        <f t="shared" si="980"/>
        <v>113.35517999999999</v>
      </c>
      <c r="I8973" s="6">
        <v>3</v>
      </c>
      <c r="J8973" s="6">
        <v>18892.53</v>
      </c>
      <c r="K8973" s="5">
        <f t="shared" si="981"/>
        <v>340.06553999999994</v>
      </c>
      <c r="L8973" s="7">
        <v>2.77</v>
      </c>
      <c r="M8973" s="7">
        <v>2101</v>
      </c>
      <c r="N8973" s="3">
        <v>45472</v>
      </c>
      <c r="O8973" s="4" t="str">
        <f t="shared" si="982"/>
        <v>2024-06</v>
      </c>
      <c r="P8973" s="4" t="str">
        <f t="shared" si="983"/>
        <v>06</v>
      </c>
      <c r="Q8973" s="4" t="str">
        <f t="shared" si="984"/>
        <v>June</v>
      </c>
      <c r="R8973" s="30" t="str">
        <f t="shared" si="985"/>
        <v>29</v>
      </c>
      <c r="W8973" t="str">
        <f t="shared" si="986"/>
        <v>ok</v>
      </c>
    </row>
    <row r="8974" spans="1:23" x14ac:dyDescent="0.3">
      <c r="A8974" t="s">
        <v>9016</v>
      </c>
      <c r="B8974" t="s">
        <v>63</v>
      </c>
      <c r="C8974" t="s">
        <v>18</v>
      </c>
      <c r="D8974" t="s">
        <v>64</v>
      </c>
      <c r="E8974" t="s">
        <v>45</v>
      </c>
      <c r="F8974" t="s">
        <v>38</v>
      </c>
      <c r="G8974" s="5">
        <v>13140.16</v>
      </c>
      <c r="H8974" s="5">
        <f t="shared" si="980"/>
        <v>236.52287999999999</v>
      </c>
      <c r="I8974" s="6">
        <v>1</v>
      </c>
      <c r="J8974" s="6">
        <v>13140.16</v>
      </c>
      <c r="K8974" s="5">
        <f t="shared" si="981"/>
        <v>236.52287999999999</v>
      </c>
      <c r="L8974" s="7">
        <v>4.2699999999999996</v>
      </c>
      <c r="M8974" s="7">
        <v>2587</v>
      </c>
      <c r="N8974" s="3">
        <v>45603</v>
      </c>
      <c r="O8974" s="4" t="str">
        <f t="shared" si="982"/>
        <v>2024-11</v>
      </c>
      <c r="P8974" s="4" t="str">
        <f t="shared" si="983"/>
        <v>11</v>
      </c>
      <c r="Q8974" s="4" t="str">
        <f t="shared" si="984"/>
        <v>November</v>
      </c>
      <c r="R8974" s="30" t="str">
        <f t="shared" si="985"/>
        <v>07</v>
      </c>
      <c r="W8974" t="str">
        <f t="shared" si="986"/>
        <v>ok</v>
      </c>
    </row>
    <row r="8975" spans="1:23" x14ac:dyDescent="0.3">
      <c r="A8975" t="s">
        <v>9017</v>
      </c>
      <c r="B8975" t="s">
        <v>11</v>
      </c>
      <c r="C8975" t="s">
        <v>12</v>
      </c>
      <c r="D8975" t="s">
        <v>13</v>
      </c>
      <c r="E8975" t="s">
        <v>20</v>
      </c>
      <c r="F8975" t="s">
        <v>31</v>
      </c>
      <c r="G8975" s="5">
        <v>16571.349999999999</v>
      </c>
      <c r="H8975" s="5">
        <f t="shared" si="980"/>
        <v>298.28429999999997</v>
      </c>
      <c r="I8975" s="6">
        <v>3</v>
      </c>
      <c r="J8975" s="6">
        <v>49714.05</v>
      </c>
      <c r="K8975" s="5">
        <f t="shared" si="981"/>
        <v>894.85289999999986</v>
      </c>
      <c r="L8975" s="7">
        <v>4.16</v>
      </c>
      <c r="M8975" s="7">
        <v>3219</v>
      </c>
      <c r="N8975" s="3">
        <v>45326</v>
      </c>
      <c r="O8975" s="4" t="str">
        <f t="shared" si="982"/>
        <v>2024-02</v>
      </c>
      <c r="P8975" s="4" t="str">
        <f t="shared" si="983"/>
        <v>02</v>
      </c>
      <c r="Q8975" s="4" t="str">
        <f t="shared" si="984"/>
        <v>February</v>
      </c>
      <c r="R8975" s="30" t="str">
        <f t="shared" si="985"/>
        <v>04</v>
      </c>
      <c r="W8975" t="str">
        <f t="shared" si="986"/>
        <v>ok</v>
      </c>
    </row>
    <row r="8976" spans="1:23" x14ac:dyDescent="0.3">
      <c r="A8976" t="s">
        <v>9018</v>
      </c>
      <c r="B8976" t="s">
        <v>36</v>
      </c>
      <c r="C8976" t="s">
        <v>18</v>
      </c>
      <c r="D8976" t="s">
        <v>37</v>
      </c>
      <c r="E8976" t="s">
        <v>20</v>
      </c>
      <c r="F8976" t="s">
        <v>31</v>
      </c>
      <c r="G8976" s="5">
        <v>11293.78</v>
      </c>
      <c r="H8976" s="5">
        <f t="shared" si="980"/>
        <v>203.28804</v>
      </c>
      <c r="I8976" s="6">
        <v>1</v>
      </c>
      <c r="J8976" s="6">
        <v>11293.78</v>
      </c>
      <c r="K8976" s="5">
        <f t="shared" si="981"/>
        <v>203.28804</v>
      </c>
      <c r="L8976" s="7">
        <v>3.29</v>
      </c>
      <c r="M8976" s="7">
        <v>1121</v>
      </c>
      <c r="N8976" s="3">
        <v>45367</v>
      </c>
      <c r="O8976" s="4" t="str">
        <f t="shared" si="982"/>
        <v>2024-03</v>
      </c>
      <c r="P8976" s="4" t="str">
        <f t="shared" si="983"/>
        <v>03</v>
      </c>
      <c r="Q8976" s="4" t="str">
        <f t="shared" si="984"/>
        <v>March</v>
      </c>
      <c r="R8976" s="30" t="str">
        <f t="shared" si="985"/>
        <v>16</v>
      </c>
      <c r="W8976" t="str">
        <f t="shared" si="986"/>
        <v>ok</v>
      </c>
    </row>
    <row r="8977" spans="1:23" x14ac:dyDescent="0.3">
      <c r="A8977" t="s">
        <v>9019</v>
      </c>
      <c r="B8977" t="s">
        <v>51</v>
      </c>
      <c r="C8977" t="s">
        <v>29</v>
      </c>
      <c r="D8977" t="s">
        <v>52</v>
      </c>
      <c r="E8977" t="s">
        <v>45</v>
      </c>
      <c r="F8977" t="s">
        <v>31</v>
      </c>
      <c r="G8977" s="5">
        <v>16289.18</v>
      </c>
      <c r="H8977" s="5">
        <f t="shared" si="980"/>
        <v>293.20524</v>
      </c>
      <c r="I8977" s="6">
        <v>5</v>
      </c>
      <c r="J8977" s="6">
        <v>81445.899999999994</v>
      </c>
      <c r="K8977" s="5">
        <f t="shared" si="981"/>
        <v>1466.0262</v>
      </c>
      <c r="L8977" s="7">
        <v>2</v>
      </c>
      <c r="M8977" s="7">
        <v>1800</v>
      </c>
      <c r="N8977" s="3">
        <v>45300</v>
      </c>
      <c r="O8977" s="4" t="str">
        <f t="shared" si="982"/>
        <v>2024-01</v>
      </c>
      <c r="P8977" s="4" t="str">
        <f t="shared" si="983"/>
        <v>01</v>
      </c>
      <c r="Q8977" s="4" t="str">
        <f t="shared" si="984"/>
        <v>January</v>
      </c>
      <c r="R8977" s="30" t="str">
        <f t="shared" si="985"/>
        <v>09</v>
      </c>
      <c r="W8977" t="str">
        <f t="shared" si="986"/>
        <v>ok</v>
      </c>
    </row>
    <row r="8978" spans="1:23" x14ac:dyDescent="0.3">
      <c r="A8978" t="s">
        <v>9020</v>
      </c>
      <c r="B8978" t="s">
        <v>41</v>
      </c>
      <c r="C8978" t="s">
        <v>42</v>
      </c>
      <c r="D8978" t="s">
        <v>43</v>
      </c>
      <c r="E8978" t="s">
        <v>14</v>
      </c>
      <c r="F8978" t="s">
        <v>31</v>
      </c>
      <c r="G8978" s="5">
        <v>10421.85</v>
      </c>
      <c r="H8978" s="5">
        <f t="shared" si="980"/>
        <v>187.5933</v>
      </c>
      <c r="I8978" s="6">
        <v>4</v>
      </c>
      <c r="J8978" s="6">
        <v>41687.4</v>
      </c>
      <c r="K8978" s="5">
        <f t="shared" si="981"/>
        <v>750.3732</v>
      </c>
      <c r="L8978" s="7">
        <v>2.52</v>
      </c>
      <c r="M8978" s="7">
        <v>3237</v>
      </c>
      <c r="N8978" s="3">
        <v>45422</v>
      </c>
      <c r="O8978" s="4" t="str">
        <f t="shared" si="982"/>
        <v>2024-05</v>
      </c>
      <c r="P8978" s="4" t="str">
        <f t="shared" si="983"/>
        <v>05</v>
      </c>
      <c r="Q8978" s="4" t="str">
        <f t="shared" si="984"/>
        <v>May</v>
      </c>
      <c r="R8978" s="30" t="str">
        <f t="shared" si="985"/>
        <v>10</v>
      </c>
      <c r="W8978" t="str">
        <f t="shared" si="986"/>
        <v>ok</v>
      </c>
    </row>
    <row r="8979" spans="1:23" x14ac:dyDescent="0.3">
      <c r="A8979" t="s">
        <v>9021</v>
      </c>
      <c r="B8979" t="s">
        <v>47</v>
      </c>
      <c r="C8979" t="s">
        <v>12</v>
      </c>
      <c r="D8979" t="s">
        <v>48</v>
      </c>
      <c r="E8979" t="s">
        <v>14</v>
      </c>
      <c r="F8979" t="s">
        <v>21</v>
      </c>
      <c r="G8979" s="5">
        <v>10660.82</v>
      </c>
      <c r="H8979" s="5">
        <f t="shared" si="980"/>
        <v>191.89475999999999</v>
      </c>
      <c r="I8979" s="6">
        <v>3</v>
      </c>
      <c r="J8979" s="6">
        <v>31982.46</v>
      </c>
      <c r="K8979" s="5">
        <f t="shared" si="981"/>
        <v>575.68427999999994</v>
      </c>
      <c r="L8979" s="7">
        <v>4.99</v>
      </c>
      <c r="M8979" s="7">
        <v>1396</v>
      </c>
      <c r="N8979" s="3">
        <v>45595</v>
      </c>
      <c r="O8979" s="4" t="str">
        <f t="shared" si="982"/>
        <v>2024-10</v>
      </c>
      <c r="P8979" s="4" t="str">
        <f t="shared" si="983"/>
        <v>10</v>
      </c>
      <c r="Q8979" s="4" t="str">
        <f t="shared" si="984"/>
        <v>October</v>
      </c>
      <c r="R8979" s="30" t="str">
        <f t="shared" si="985"/>
        <v>30</v>
      </c>
      <c r="W8979" t="str">
        <f t="shared" si="986"/>
        <v>ok</v>
      </c>
    </row>
    <row r="8980" spans="1:23" x14ac:dyDescent="0.3">
      <c r="A8980" t="s">
        <v>9022</v>
      </c>
      <c r="B8980" t="s">
        <v>17</v>
      </c>
      <c r="C8980" t="s">
        <v>18</v>
      </c>
      <c r="D8980" t="s">
        <v>19</v>
      </c>
      <c r="E8980" t="s">
        <v>45</v>
      </c>
      <c r="F8980" t="s">
        <v>60</v>
      </c>
      <c r="G8980" s="5">
        <v>18360.900000000001</v>
      </c>
      <c r="H8980" s="5">
        <f t="shared" si="980"/>
        <v>330.49619999999999</v>
      </c>
      <c r="I8980" s="6">
        <v>3</v>
      </c>
      <c r="J8980" s="6">
        <v>55082.7</v>
      </c>
      <c r="K8980" s="5">
        <f t="shared" si="981"/>
        <v>991.48859999999991</v>
      </c>
      <c r="L8980" s="7">
        <v>3.34</v>
      </c>
      <c r="M8980" s="7">
        <v>15</v>
      </c>
      <c r="N8980" s="3">
        <v>45542</v>
      </c>
      <c r="O8980" s="4" t="str">
        <f t="shared" si="982"/>
        <v>2024-09</v>
      </c>
      <c r="P8980" s="4" t="str">
        <f t="shared" si="983"/>
        <v>09</v>
      </c>
      <c r="Q8980" s="4" t="str">
        <f t="shared" si="984"/>
        <v>September</v>
      </c>
      <c r="R8980" s="30" t="str">
        <f t="shared" si="985"/>
        <v>07</v>
      </c>
      <c r="W8980" t="str">
        <f t="shared" si="986"/>
        <v>ok</v>
      </c>
    </row>
    <row r="8981" spans="1:23" x14ac:dyDescent="0.3">
      <c r="A8981" t="s">
        <v>9023</v>
      </c>
      <c r="B8981" t="s">
        <v>47</v>
      </c>
      <c r="C8981" t="s">
        <v>12</v>
      </c>
      <c r="D8981" t="s">
        <v>48</v>
      </c>
      <c r="E8981" t="s">
        <v>45</v>
      </c>
      <c r="F8981" t="s">
        <v>26</v>
      </c>
      <c r="G8981" s="5">
        <v>14991.55</v>
      </c>
      <c r="H8981" s="5">
        <f t="shared" si="980"/>
        <v>269.84789999999998</v>
      </c>
      <c r="I8981" s="6">
        <v>5</v>
      </c>
      <c r="J8981" s="6">
        <v>74957.75</v>
      </c>
      <c r="K8981" s="5">
        <f t="shared" si="981"/>
        <v>1349.2394999999999</v>
      </c>
      <c r="L8981" s="7">
        <v>3.26</v>
      </c>
      <c r="M8981" s="7">
        <v>784</v>
      </c>
      <c r="N8981" s="3">
        <v>45533</v>
      </c>
      <c r="O8981" s="4" t="str">
        <f t="shared" si="982"/>
        <v>2024-08</v>
      </c>
      <c r="P8981" s="4" t="str">
        <f t="shared" si="983"/>
        <v>08</v>
      </c>
      <c r="Q8981" s="4" t="str">
        <f t="shared" si="984"/>
        <v>August</v>
      </c>
      <c r="R8981" s="30" t="str">
        <f t="shared" si="985"/>
        <v>29</v>
      </c>
      <c r="W8981" t="str">
        <f t="shared" si="986"/>
        <v>ok</v>
      </c>
    </row>
    <row r="8982" spans="1:23" x14ac:dyDescent="0.3">
      <c r="A8982" t="s">
        <v>9024</v>
      </c>
      <c r="B8982" t="s">
        <v>23</v>
      </c>
      <c r="C8982" t="s">
        <v>24</v>
      </c>
      <c r="D8982" t="s">
        <v>25</v>
      </c>
      <c r="E8982" t="s">
        <v>45</v>
      </c>
      <c r="F8982" t="s">
        <v>15</v>
      </c>
      <c r="G8982" s="5">
        <v>13060.72</v>
      </c>
      <c r="H8982" s="5">
        <f t="shared" si="980"/>
        <v>235.09295999999998</v>
      </c>
      <c r="I8982" s="6">
        <v>3</v>
      </c>
      <c r="J8982" s="6">
        <v>39182.160000000003</v>
      </c>
      <c r="K8982" s="5">
        <f t="shared" si="981"/>
        <v>705.27887999999996</v>
      </c>
      <c r="L8982" s="7">
        <v>2.38</v>
      </c>
      <c r="M8982" s="7">
        <v>664</v>
      </c>
      <c r="N8982" s="3">
        <v>45352</v>
      </c>
      <c r="O8982" s="4" t="str">
        <f t="shared" si="982"/>
        <v>2024-03</v>
      </c>
      <c r="P8982" s="4" t="str">
        <f t="shared" si="983"/>
        <v>03</v>
      </c>
      <c r="Q8982" s="4" t="str">
        <f t="shared" si="984"/>
        <v>March</v>
      </c>
      <c r="R8982" s="30" t="str">
        <f t="shared" si="985"/>
        <v>01</v>
      </c>
      <c r="W8982" t="str">
        <f t="shared" si="986"/>
        <v>ok</v>
      </c>
    </row>
    <row r="8983" spans="1:23" x14ac:dyDescent="0.3">
      <c r="A8983" t="s">
        <v>9025</v>
      </c>
      <c r="B8983" t="s">
        <v>51</v>
      </c>
      <c r="C8983" t="s">
        <v>29</v>
      </c>
      <c r="D8983" t="s">
        <v>52</v>
      </c>
      <c r="E8983" t="s">
        <v>20</v>
      </c>
      <c r="F8983" t="s">
        <v>31</v>
      </c>
      <c r="G8983" s="5">
        <v>11970.62</v>
      </c>
      <c r="H8983" s="5">
        <f t="shared" si="980"/>
        <v>215.47116</v>
      </c>
      <c r="I8983" s="6">
        <v>4</v>
      </c>
      <c r="J8983" s="6">
        <v>47882.48</v>
      </c>
      <c r="K8983" s="5">
        <f t="shared" si="981"/>
        <v>861.88463999999999</v>
      </c>
      <c r="L8983" s="7">
        <v>4</v>
      </c>
      <c r="M8983" s="7">
        <v>1610</v>
      </c>
      <c r="N8983" s="3">
        <v>45499</v>
      </c>
      <c r="O8983" s="4" t="str">
        <f t="shared" si="982"/>
        <v>2024-07</v>
      </c>
      <c r="P8983" s="4" t="str">
        <f t="shared" si="983"/>
        <v>07</v>
      </c>
      <c r="Q8983" s="4" t="str">
        <f t="shared" si="984"/>
        <v>July</v>
      </c>
      <c r="R8983" s="30" t="str">
        <f t="shared" si="985"/>
        <v>26</v>
      </c>
      <c r="W8983" t="str">
        <f t="shared" si="986"/>
        <v>ok</v>
      </c>
    </row>
    <row r="8984" spans="1:23" x14ac:dyDescent="0.3">
      <c r="A8984" t="s">
        <v>9026</v>
      </c>
      <c r="B8984" t="s">
        <v>23</v>
      </c>
      <c r="C8984" t="s">
        <v>24</v>
      </c>
      <c r="D8984" t="s">
        <v>25</v>
      </c>
      <c r="E8984" t="s">
        <v>45</v>
      </c>
      <c r="F8984" t="s">
        <v>60</v>
      </c>
      <c r="G8984" s="5">
        <v>17824.25</v>
      </c>
      <c r="H8984" s="5">
        <f t="shared" si="980"/>
        <v>320.8365</v>
      </c>
      <c r="I8984" s="6">
        <v>3</v>
      </c>
      <c r="J8984" s="6">
        <v>53472.75</v>
      </c>
      <c r="K8984" s="5">
        <f t="shared" si="981"/>
        <v>962.5095</v>
      </c>
      <c r="L8984" s="7">
        <v>2.19</v>
      </c>
      <c r="M8984" s="7">
        <v>2527</v>
      </c>
      <c r="N8984" s="3">
        <v>45323</v>
      </c>
      <c r="O8984" s="4" t="str">
        <f t="shared" si="982"/>
        <v>2024-02</v>
      </c>
      <c r="P8984" s="4" t="str">
        <f t="shared" si="983"/>
        <v>02</v>
      </c>
      <c r="Q8984" s="4" t="str">
        <f t="shared" si="984"/>
        <v>February</v>
      </c>
      <c r="R8984" s="30" t="str">
        <f t="shared" si="985"/>
        <v>01</v>
      </c>
      <c r="W8984" t="str">
        <f t="shared" si="986"/>
        <v>ok</v>
      </c>
    </row>
    <row r="8985" spans="1:23" x14ac:dyDescent="0.3">
      <c r="A8985" t="s">
        <v>9027</v>
      </c>
      <c r="B8985" t="s">
        <v>41</v>
      </c>
      <c r="C8985" t="s">
        <v>42</v>
      </c>
      <c r="D8985" t="s">
        <v>43</v>
      </c>
      <c r="E8985" t="s">
        <v>45</v>
      </c>
      <c r="F8985" t="s">
        <v>21</v>
      </c>
      <c r="G8985" s="5">
        <v>15990.67</v>
      </c>
      <c r="H8985" s="5">
        <f t="shared" si="980"/>
        <v>287.83205999999996</v>
      </c>
      <c r="I8985" s="6">
        <v>3</v>
      </c>
      <c r="J8985" s="6">
        <v>47972.01</v>
      </c>
      <c r="K8985" s="5">
        <f t="shared" si="981"/>
        <v>863.49617999999987</v>
      </c>
      <c r="L8985" s="7">
        <v>2.0499999999999998</v>
      </c>
      <c r="M8985" s="7">
        <v>663</v>
      </c>
      <c r="N8985" s="3">
        <v>45539</v>
      </c>
      <c r="O8985" s="4" t="str">
        <f t="shared" si="982"/>
        <v>2024-09</v>
      </c>
      <c r="P8985" s="4" t="str">
        <f t="shared" si="983"/>
        <v>09</v>
      </c>
      <c r="Q8985" s="4" t="str">
        <f t="shared" si="984"/>
        <v>September</v>
      </c>
      <c r="R8985" s="30" t="str">
        <f t="shared" si="985"/>
        <v>04</v>
      </c>
      <c r="W8985" t="str">
        <f t="shared" si="986"/>
        <v>ok</v>
      </c>
    </row>
    <row r="8986" spans="1:23" x14ac:dyDescent="0.3">
      <c r="A8986" t="s">
        <v>9028</v>
      </c>
      <c r="B8986" t="s">
        <v>28</v>
      </c>
      <c r="C8986" t="s">
        <v>29</v>
      </c>
      <c r="D8986" t="s">
        <v>30</v>
      </c>
      <c r="E8986" t="s">
        <v>20</v>
      </c>
      <c r="F8986" t="s">
        <v>21</v>
      </c>
      <c r="G8986" s="5">
        <v>1765.77</v>
      </c>
      <c r="H8986" s="5">
        <f t="shared" si="980"/>
        <v>31.783859999999997</v>
      </c>
      <c r="I8986" s="6">
        <v>4</v>
      </c>
      <c r="J8986" s="6">
        <v>7063.08</v>
      </c>
      <c r="K8986" s="5">
        <f t="shared" si="981"/>
        <v>127.13543999999999</v>
      </c>
      <c r="L8986" s="7">
        <v>1.44</v>
      </c>
      <c r="M8986" s="7">
        <v>1601</v>
      </c>
      <c r="N8986" s="3">
        <v>45502</v>
      </c>
      <c r="O8986" s="4" t="str">
        <f t="shared" si="982"/>
        <v>2024-07</v>
      </c>
      <c r="P8986" s="4" t="str">
        <f t="shared" si="983"/>
        <v>07</v>
      </c>
      <c r="Q8986" s="4" t="str">
        <f t="shared" si="984"/>
        <v>July</v>
      </c>
      <c r="R8986" s="30" t="str">
        <f t="shared" si="985"/>
        <v>29</v>
      </c>
      <c r="W8986" t="str">
        <f t="shared" si="986"/>
        <v>ok</v>
      </c>
    </row>
    <row r="8987" spans="1:23" x14ac:dyDescent="0.3">
      <c r="A8987" t="s">
        <v>9029</v>
      </c>
      <c r="B8987" t="s">
        <v>11</v>
      </c>
      <c r="C8987" t="s">
        <v>12</v>
      </c>
      <c r="D8987" t="s">
        <v>13</v>
      </c>
      <c r="E8987" t="s">
        <v>14</v>
      </c>
      <c r="F8987" t="s">
        <v>26</v>
      </c>
      <c r="G8987" s="5">
        <v>11361.97</v>
      </c>
      <c r="H8987" s="5">
        <f t="shared" si="980"/>
        <v>204.51545999999996</v>
      </c>
      <c r="I8987" s="6">
        <v>2</v>
      </c>
      <c r="J8987" s="6">
        <v>22723.94</v>
      </c>
      <c r="K8987" s="5">
        <f t="shared" si="981"/>
        <v>409.03091999999992</v>
      </c>
      <c r="L8987" s="7">
        <v>2.25</v>
      </c>
      <c r="M8987" s="7">
        <v>4011</v>
      </c>
      <c r="N8987" s="3">
        <v>45583</v>
      </c>
      <c r="O8987" s="4" t="str">
        <f t="shared" si="982"/>
        <v>2024-10</v>
      </c>
      <c r="P8987" s="4" t="str">
        <f t="shared" si="983"/>
        <v>10</v>
      </c>
      <c r="Q8987" s="4" t="str">
        <f t="shared" si="984"/>
        <v>October</v>
      </c>
      <c r="R8987" s="30" t="str">
        <f t="shared" si="985"/>
        <v>18</v>
      </c>
      <c r="W8987" t="str">
        <f t="shared" si="986"/>
        <v>ok</v>
      </c>
    </row>
    <row r="8988" spans="1:23" x14ac:dyDescent="0.3">
      <c r="A8988" t="s">
        <v>9030</v>
      </c>
      <c r="B8988" t="s">
        <v>17</v>
      </c>
      <c r="C8988" t="s">
        <v>18</v>
      </c>
      <c r="D8988" t="s">
        <v>19</v>
      </c>
      <c r="E8988" t="s">
        <v>20</v>
      </c>
      <c r="F8988" t="s">
        <v>26</v>
      </c>
      <c r="G8988" s="5">
        <v>18356.02</v>
      </c>
      <c r="H8988" s="5">
        <f t="shared" si="980"/>
        <v>330.40835999999996</v>
      </c>
      <c r="I8988" s="6">
        <v>5</v>
      </c>
      <c r="J8988" s="6">
        <v>91780.1</v>
      </c>
      <c r="K8988" s="5">
        <f t="shared" si="981"/>
        <v>1652.0417999999997</v>
      </c>
      <c r="L8988" s="7">
        <v>3.21</v>
      </c>
      <c r="M8988" s="7">
        <v>782</v>
      </c>
      <c r="N8988" s="3">
        <v>45338</v>
      </c>
      <c r="O8988" s="4" t="str">
        <f t="shared" si="982"/>
        <v>2024-02</v>
      </c>
      <c r="P8988" s="4" t="str">
        <f t="shared" si="983"/>
        <v>02</v>
      </c>
      <c r="Q8988" s="4" t="str">
        <f t="shared" si="984"/>
        <v>February</v>
      </c>
      <c r="R8988" s="30" t="str">
        <f t="shared" si="985"/>
        <v>16</v>
      </c>
      <c r="W8988" t="str">
        <f t="shared" si="986"/>
        <v>ok</v>
      </c>
    </row>
    <row r="8989" spans="1:23" x14ac:dyDescent="0.3">
      <c r="A8989" t="s">
        <v>9031</v>
      </c>
      <c r="B8989" t="s">
        <v>11</v>
      </c>
      <c r="C8989" t="s">
        <v>12</v>
      </c>
      <c r="D8989" t="s">
        <v>13</v>
      </c>
      <c r="E8989" t="s">
        <v>14</v>
      </c>
      <c r="F8989" t="s">
        <v>60</v>
      </c>
      <c r="G8989" s="5">
        <v>13600.89</v>
      </c>
      <c r="H8989" s="5">
        <f t="shared" si="980"/>
        <v>244.81601999999998</v>
      </c>
      <c r="I8989" s="6">
        <v>3</v>
      </c>
      <c r="J8989" s="6">
        <v>40802.67</v>
      </c>
      <c r="K8989" s="5">
        <f t="shared" si="981"/>
        <v>734.44805999999994</v>
      </c>
      <c r="L8989" s="7">
        <v>1.96</v>
      </c>
      <c r="M8989" s="7">
        <v>1841</v>
      </c>
      <c r="N8989" s="3">
        <v>45410</v>
      </c>
      <c r="O8989" s="4" t="str">
        <f t="shared" si="982"/>
        <v>2024-04</v>
      </c>
      <c r="P8989" s="4" t="str">
        <f t="shared" si="983"/>
        <v>04</v>
      </c>
      <c r="Q8989" s="4" t="str">
        <f t="shared" si="984"/>
        <v>April</v>
      </c>
      <c r="R8989" s="30" t="str">
        <f t="shared" si="985"/>
        <v>28</v>
      </c>
      <c r="W8989" t="str">
        <f t="shared" si="986"/>
        <v>ok</v>
      </c>
    </row>
    <row r="8990" spans="1:23" x14ac:dyDescent="0.3">
      <c r="A8990" t="s">
        <v>9032</v>
      </c>
      <c r="B8990" t="s">
        <v>11</v>
      </c>
      <c r="C8990" t="s">
        <v>12</v>
      </c>
      <c r="D8990" t="s">
        <v>13</v>
      </c>
      <c r="E8990" t="s">
        <v>45</v>
      </c>
      <c r="F8990" t="s">
        <v>21</v>
      </c>
      <c r="G8990" s="5">
        <v>13552.1</v>
      </c>
      <c r="H8990" s="5">
        <f t="shared" si="980"/>
        <v>243.93779999999998</v>
      </c>
      <c r="I8990" s="6">
        <v>3</v>
      </c>
      <c r="J8990" s="6">
        <v>40656.300000000003</v>
      </c>
      <c r="K8990" s="5">
        <f t="shared" si="981"/>
        <v>731.8134</v>
      </c>
      <c r="L8990" s="7">
        <v>2.17</v>
      </c>
      <c r="M8990" s="7">
        <v>949</v>
      </c>
      <c r="N8990" s="3">
        <v>45474</v>
      </c>
      <c r="O8990" s="4" t="str">
        <f t="shared" si="982"/>
        <v>2024-07</v>
      </c>
      <c r="P8990" s="4" t="str">
        <f t="shared" si="983"/>
        <v>07</v>
      </c>
      <c r="Q8990" s="4" t="str">
        <f t="shared" si="984"/>
        <v>July</v>
      </c>
      <c r="R8990" s="30" t="str">
        <f t="shared" si="985"/>
        <v>01</v>
      </c>
      <c r="W8990" t="str">
        <f t="shared" si="986"/>
        <v>ok</v>
      </c>
    </row>
    <row r="8991" spans="1:23" x14ac:dyDescent="0.3">
      <c r="A8991" t="s">
        <v>9033</v>
      </c>
      <c r="B8991" t="s">
        <v>41</v>
      </c>
      <c r="C8991" t="s">
        <v>42</v>
      </c>
      <c r="D8991" t="s">
        <v>43</v>
      </c>
      <c r="E8991" t="s">
        <v>20</v>
      </c>
      <c r="F8991" t="s">
        <v>21</v>
      </c>
      <c r="G8991" s="5">
        <v>16294.31</v>
      </c>
      <c r="H8991" s="5">
        <f t="shared" si="980"/>
        <v>293.29757999999998</v>
      </c>
      <c r="I8991" s="6">
        <v>3</v>
      </c>
      <c r="J8991" s="6">
        <v>48882.93</v>
      </c>
      <c r="K8991" s="5">
        <f t="shared" si="981"/>
        <v>879.89274</v>
      </c>
      <c r="L8991" s="7">
        <v>3.85</v>
      </c>
      <c r="M8991" s="7">
        <v>1124</v>
      </c>
      <c r="N8991" s="3">
        <v>45329</v>
      </c>
      <c r="O8991" s="4" t="str">
        <f t="shared" si="982"/>
        <v>2024-02</v>
      </c>
      <c r="P8991" s="4" t="str">
        <f t="shared" si="983"/>
        <v>02</v>
      </c>
      <c r="Q8991" s="4" t="str">
        <f t="shared" si="984"/>
        <v>February</v>
      </c>
      <c r="R8991" s="30" t="str">
        <f t="shared" si="985"/>
        <v>07</v>
      </c>
      <c r="W8991" t="str">
        <f t="shared" si="986"/>
        <v>ok</v>
      </c>
    </row>
    <row r="8992" spans="1:23" x14ac:dyDescent="0.3">
      <c r="A8992" t="s">
        <v>9034</v>
      </c>
      <c r="B8992" t="s">
        <v>51</v>
      </c>
      <c r="C8992" t="s">
        <v>29</v>
      </c>
      <c r="D8992" t="s">
        <v>52</v>
      </c>
      <c r="E8992" t="s">
        <v>45</v>
      </c>
      <c r="F8992" t="s">
        <v>60</v>
      </c>
      <c r="G8992" s="5">
        <v>9215.58</v>
      </c>
      <c r="H8992" s="5">
        <f t="shared" si="980"/>
        <v>165.88043999999999</v>
      </c>
      <c r="I8992" s="6">
        <v>3</v>
      </c>
      <c r="J8992" s="6">
        <v>27646.74</v>
      </c>
      <c r="K8992" s="5">
        <f t="shared" si="981"/>
        <v>497.64131999999995</v>
      </c>
      <c r="L8992" s="7">
        <v>4.6100000000000003</v>
      </c>
      <c r="M8992" s="7">
        <v>1593</v>
      </c>
      <c r="N8992" s="3">
        <v>45415</v>
      </c>
      <c r="O8992" s="4" t="str">
        <f t="shared" si="982"/>
        <v>2024-05</v>
      </c>
      <c r="P8992" s="4" t="str">
        <f t="shared" si="983"/>
        <v>05</v>
      </c>
      <c r="Q8992" s="4" t="str">
        <f t="shared" si="984"/>
        <v>May</v>
      </c>
      <c r="R8992" s="30" t="str">
        <f t="shared" si="985"/>
        <v>03</v>
      </c>
      <c r="W8992" t="str">
        <f t="shared" si="986"/>
        <v>ok</v>
      </c>
    </row>
    <row r="8993" spans="1:23" x14ac:dyDescent="0.3">
      <c r="A8993" t="s">
        <v>9035</v>
      </c>
      <c r="B8993" t="s">
        <v>11</v>
      </c>
      <c r="C8993" t="s">
        <v>12</v>
      </c>
      <c r="D8993" t="s">
        <v>13</v>
      </c>
      <c r="E8993" t="s">
        <v>14</v>
      </c>
      <c r="F8993" t="s">
        <v>31</v>
      </c>
      <c r="G8993" s="5">
        <v>9892.1</v>
      </c>
      <c r="H8993" s="5">
        <f t="shared" si="980"/>
        <v>178.05779999999999</v>
      </c>
      <c r="I8993" s="6">
        <v>2</v>
      </c>
      <c r="J8993" s="6">
        <v>19784.2</v>
      </c>
      <c r="K8993" s="5">
        <f t="shared" si="981"/>
        <v>356.11559999999997</v>
      </c>
      <c r="L8993" s="7">
        <v>2.83</v>
      </c>
      <c r="M8993" s="7">
        <v>2783</v>
      </c>
      <c r="N8993" s="3">
        <v>45385</v>
      </c>
      <c r="O8993" s="4" t="str">
        <f t="shared" si="982"/>
        <v>2024-04</v>
      </c>
      <c r="P8993" s="4" t="str">
        <f t="shared" si="983"/>
        <v>04</v>
      </c>
      <c r="Q8993" s="4" t="str">
        <f t="shared" si="984"/>
        <v>April</v>
      </c>
      <c r="R8993" s="30" t="str">
        <f t="shared" si="985"/>
        <v>03</v>
      </c>
      <c r="W8993" t="str">
        <f t="shared" si="986"/>
        <v>ok</v>
      </c>
    </row>
    <row r="8994" spans="1:23" x14ac:dyDescent="0.3">
      <c r="A8994" t="s">
        <v>9036</v>
      </c>
      <c r="B8994" t="s">
        <v>41</v>
      </c>
      <c r="C8994" t="s">
        <v>42</v>
      </c>
      <c r="D8994" t="s">
        <v>43</v>
      </c>
      <c r="E8994" t="s">
        <v>14</v>
      </c>
      <c r="F8994" t="s">
        <v>15</v>
      </c>
      <c r="G8994" s="5">
        <v>15529.27</v>
      </c>
      <c r="H8994" s="5">
        <f t="shared" si="980"/>
        <v>279.52686</v>
      </c>
      <c r="I8994" s="6">
        <v>3</v>
      </c>
      <c r="J8994" s="6">
        <v>46587.81</v>
      </c>
      <c r="K8994" s="5">
        <f t="shared" si="981"/>
        <v>838.58058000000005</v>
      </c>
      <c r="L8994" s="7">
        <v>4.5999999999999996</v>
      </c>
      <c r="M8994" s="7">
        <v>2040</v>
      </c>
      <c r="N8994" s="3">
        <v>45618</v>
      </c>
      <c r="O8994" s="4" t="str">
        <f t="shared" si="982"/>
        <v>2024-11</v>
      </c>
      <c r="P8994" s="4" t="str">
        <f t="shared" si="983"/>
        <v>11</v>
      </c>
      <c r="Q8994" s="4" t="str">
        <f t="shared" si="984"/>
        <v>November</v>
      </c>
      <c r="R8994" s="30" t="str">
        <f t="shared" si="985"/>
        <v>22</v>
      </c>
      <c r="W8994" t="str">
        <f t="shared" si="986"/>
        <v>ok</v>
      </c>
    </row>
    <row r="8995" spans="1:23" x14ac:dyDescent="0.3">
      <c r="A8995" t="s">
        <v>9037</v>
      </c>
      <c r="B8995" t="s">
        <v>63</v>
      </c>
      <c r="C8995" t="s">
        <v>18</v>
      </c>
      <c r="D8995" t="s">
        <v>64</v>
      </c>
      <c r="E8995" t="s">
        <v>20</v>
      </c>
      <c r="F8995" t="s">
        <v>15</v>
      </c>
      <c r="G8995" s="5">
        <v>3051.02</v>
      </c>
      <c r="H8995" s="5">
        <f t="shared" si="980"/>
        <v>54.918359999999993</v>
      </c>
      <c r="I8995" s="6">
        <v>1</v>
      </c>
      <c r="J8995" s="6">
        <v>3051.02</v>
      </c>
      <c r="K8995" s="5">
        <f t="shared" si="981"/>
        <v>54.918359999999993</v>
      </c>
      <c r="L8995" s="7">
        <v>2.89</v>
      </c>
      <c r="M8995" s="7">
        <v>740</v>
      </c>
      <c r="N8995" s="3">
        <v>45447</v>
      </c>
      <c r="O8995" s="4" t="str">
        <f t="shared" si="982"/>
        <v>2024-06</v>
      </c>
      <c r="P8995" s="4" t="str">
        <f t="shared" si="983"/>
        <v>06</v>
      </c>
      <c r="Q8995" s="4" t="str">
        <f t="shared" si="984"/>
        <v>June</v>
      </c>
      <c r="R8995" s="30" t="str">
        <f t="shared" si="985"/>
        <v>04</v>
      </c>
      <c r="W8995" t="str">
        <f t="shared" si="986"/>
        <v>ok</v>
      </c>
    </row>
    <row r="8996" spans="1:23" x14ac:dyDescent="0.3">
      <c r="A8996" t="s">
        <v>9038</v>
      </c>
      <c r="B8996" t="s">
        <v>33</v>
      </c>
      <c r="C8996" t="s">
        <v>12</v>
      </c>
      <c r="D8996" t="s">
        <v>34</v>
      </c>
      <c r="E8996" t="s">
        <v>14</v>
      </c>
      <c r="F8996" t="s">
        <v>38</v>
      </c>
      <c r="G8996" s="5">
        <v>14521.03</v>
      </c>
      <c r="H8996" s="5">
        <f t="shared" si="980"/>
        <v>261.37853999999999</v>
      </c>
      <c r="I8996" s="6">
        <v>1</v>
      </c>
      <c r="J8996" s="6">
        <v>14521.03</v>
      </c>
      <c r="K8996" s="5">
        <f t="shared" si="981"/>
        <v>261.37853999999999</v>
      </c>
      <c r="L8996" s="7">
        <v>1.36</v>
      </c>
      <c r="M8996" s="7">
        <v>2291</v>
      </c>
      <c r="N8996" s="3">
        <v>45370</v>
      </c>
      <c r="O8996" s="4" t="str">
        <f t="shared" si="982"/>
        <v>2024-03</v>
      </c>
      <c r="P8996" s="4" t="str">
        <f t="shared" si="983"/>
        <v>03</v>
      </c>
      <c r="Q8996" s="4" t="str">
        <f t="shared" si="984"/>
        <v>March</v>
      </c>
      <c r="R8996" s="30" t="str">
        <f t="shared" si="985"/>
        <v>19</v>
      </c>
      <c r="W8996" t="str">
        <f t="shared" si="986"/>
        <v>ok</v>
      </c>
    </row>
    <row r="8997" spans="1:23" x14ac:dyDescent="0.3">
      <c r="A8997" t="s">
        <v>9039</v>
      </c>
      <c r="B8997" t="s">
        <v>63</v>
      </c>
      <c r="C8997" t="s">
        <v>18</v>
      </c>
      <c r="D8997" t="s">
        <v>64</v>
      </c>
      <c r="E8997" t="s">
        <v>20</v>
      </c>
      <c r="F8997" t="s">
        <v>31</v>
      </c>
      <c r="G8997" s="5">
        <v>4760.67</v>
      </c>
      <c r="H8997" s="5">
        <f t="shared" si="980"/>
        <v>85.692059999999998</v>
      </c>
      <c r="I8997" s="6">
        <v>5</v>
      </c>
      <c r="J8997" s="6">
        <v>23803.35</v>
      </c>
      <c r="K8997" s="5">
        <f t="shared" si="981"/>
        <v>428.46029999999996</v>
      </c>
      <c r="L8997" s="7">
        <v>2.5</v>
      </c>
      <c r="M8997" s="7">
        <v>187</v>
      </c>
      <c r="N8997" s="3">
        <v>45362</v>
      </c>
      <c r="O8997" s="4" t="str">
        <f t="shared" si="982"/>
        <v>2024-03</v>
      </c>
      <c r="P8997" s="4" t="str">
        <f t="shared" si="983"/>
        <v>03</v>
      </c>
      <c r="Q8997" s="4" t="str">
        <f t="shared" si="984"/>
        <v>March</v>
      </c>
      <c r="R8997" s="30" t="str">
        <f t="shared" si="985"/>
        <v>11</v>
      </c>
      <c r="W8997" t="str">
        <f t="shared" si="986"/>
        <v>ok</v>
      </c>
    </row>
    <row r="8998" spans="1:23" x14ac:dyDescent="0.3">
      <c r="A8998" t="s">
        <v>9040</v>
      </c>
      <c r="B8998" t="s">
        <v>36</v>
      </c>
      <c r="C8998" t="s">
        <v>18</v>
      </c>
      <c r="D8998" t="s">
        <v>37</v>
      </c>
      <c r="E8998" t="s">
        <v>20</v>
      </c>
      <c r="F8998" t="s">
        <v>38</v>
      </c>
      <c r="G8998" s="5">
        <v>7680.51</v>
      </c>
      <c r="H8998" s="5">
        <f t="shared" si="980"/>
        <v>138.24918</v>
      </c>
      <c r="I8998" s="6">
        <v>3</v>
      </c>
      <c r="J8998" s="6">
        <v>23041.53</v>
      </c>
      <c r="K8998" s="5">
        <f t="shared" si="981"/>
        <v>414.74753999999996</v>
      </c>
      <c r="L8998" s="7">
        <v>1.73</v>
      </c>
      <c r="M8998" s="7">
        <v>211</v>
      </c>
      <c r="N8998" s="3">
        <v>45528</v>
      </c>
      <c r="O8998" s="4" t="str">
        <f t="shared" si="982"/>
        <v>2024-08</v>
      </c>
      <c r="P8998" s="4" t="str">
        <f t="shared" si="983"/>
        <v>08</v>
      </c>
      <c r="Q8998" s="4" t="str">
        <f t="shared" si="984"/>
        <v>August</v>
      </c>
      <c r="R8998" s="30" t="str">
        <f t="shared" si="985"/>
        <v>24</v>
      </c>
      <c r="W8998" t="str">
        <f t="shared" si="986"/>
        <v>ok</v>
      </c>
    </row>
    <row r="8999" spans="1:23" x14ac:dyDescent="0.3">
      <c r="A8999" t="s">
        <v>9041</v>
      </c>
      <c r="B8999" t="s">
        <v>36</v>
      </c>
      <c r="C8999" t="s">
        <v>18</v>
      </c>
      <c r="D8999" t="s">
        <v>37</v>
      </c>
      <c r="E8999" t="s">
        <v>20</v>
      </c>
      <c r="F8999" t="s">
        <v>38</v>
      </c>
      <c r="G8999" s="5">
        <v>6356.44</v>
      </c>
      <c r="H8999" s="5">
        <f t="shared" si="980"/>
        <v>114.41591999999999</v>
      </c>
      <c r="I8999" s="6">
        <v>5</v>
      </c>
      <c r="J8999" s="6">
        <v>31782.2</v>
      </c>
      <c r="K8999" s="5">
        <f t="shared" si="981"/>
        <v>572.07959999999991</v>
      </c>
      <c r="L8999" s="7">
        <v>2.09</v>
      </c>
      <c r="M8999" s="7">
        <v>795</v>
      </c>
      <c r="N8999" s="3">
        <v>45512</v>
      </c>
      <c r="O8999" s="4" t="str">
        <f t="shared" si="982"/>
        <v>2024-08</v>
      </c>
      <c r="P8999" s="4" t="str">
        <f t="shared" si="983"/>
        <v>08</v>
      </c>
      <c r="Q8999" s="4" t="str">
        <f t="shared" si="984"/>
        <v>August</v>
      </c>
      <c r="R8999" s="30" t="str">
        <f t="shared" si="985"/>
        <v>08</v>
      </c>
      <c r="W8999" t="str">
        <f t="shared" si="986"/>
        <v>ok</v>
      </c>
    </row>
    <row r="9000" spans="1:23" x14ac:dyDescent="0.3">
      <c r="A9000" t="s">
        <v>9042</v>
      </c>
      <c r="B9000" t="s">
        <v>28</v>
      </c>
      <c r="C9000" t="s">
        <v>29</v>
      </c>
      <c r="D9000" t="s">
        <v>30</v>
      </c>
      <c r="E9000" t="s">
        <v>45</v>
      </c>
      <c r="F9000" t="s">
        <v>60</v>
      </c>
      <c r="G9000" s="5">
        <v>3036.29</v>
      </c>
      <c r="H9000" s="5">
        <f t="shared" si="980"/>
        <v>54.653219999999997</v>
      </c>
      <c r="I9000" s="6">
        <v>3</v>
      </c>
      <c r="J9000" s="6">
        <v>9108.8700000000008</v>
      </c>
      <c r="K9000" s="5">
        <f t="shared" si="981"/>
        <v>163.95965999999999</v>
      </c>
      <c r="L9000" s="7">
        <v>4.41</v>
      </c>
      <c r="M9000" s="7">
        <v>2639</v>
      </c>
      <c r="N9000" s="3">
        <v>45634</v>
      </c>
      <c r="O9000" s="4" t="str">
        <f t="shared" si="982"/>
        <v>2024-12</v>
      </c>
      <c r="P9000" s="4" t="str">
        <f t="shared" si="983"/>
        <v>12</v>
      </c>
      <c r="Q9000" s="4" t="str">
        <f t="shared" si="984"/>
        <v>December</v>
      </c>
      <c r="R9000" s="30" t="str">
        <f t="shared" si="985"/>
        <v>08</v>
      </c>
      <c r="W9000" t="str">
        <f t="shared" si="986"/>
        <v>ok</v>
      </c>
    </row>
    <row r="9001" spans="1:23" x14ac:dyDescent="0.3">
      <c r="A9001" t="s">
        <v>9043</v>
      </c>
      <c r="B9001" t="s">
        <v>51</v>
      </c>
      <c r="C9001" t="s">
        <v>29</v>
      </c>
      <c r="D9001" t="s">
        <v>52</v>
      </c>
      <c r="E9001" t="s">
        <v>45</v>
      </c>
      <c r="F9001" t="s">
        <v>21</v>
      </c>
      <c r="G9001" s="5">
        <v>8503.58</v>
      </c>
      <c r="H9001" s="5">
        <f t="shared" si="980"/>
        <v>153.06443999999999</v>
      </c>
      <c r="I9001" s="6">
        <v>3</v>
      </c>
      <c r="J9001" s="6">
        <v>25510.74</v>
      </c>
      <c r="K9001" s="5">
        <f t="shared" si="981"/>
        <v>459.19331999999997</v>
      </c>
      <c r="L9001" s="7">
        <v>4.97</v>
      </c>
      <c r="M9001" s="7">
        <v>4299</v>
      </c>
      <c r="N9001" s="3">
        <v>45555</v>
      </c>
      <c r="O9001" s="4" t="str">
        <f t="shared" si="982"/>
        <v>2024-09</v>
      </c>
      <c r="P9001" s="4" t="str">
        <f t="shared" si="983"/>
        <v>09</v>
      </c>
      <c r="Q9001" s="4" t="str">
        <f t="shared" si="984"/>
        <v>September</v>
      </c>
      <c r="R9001" s="30" t="str">
        <f t="shared" si="985"/>
        <v>20</v>
      </c>
      <c r="W9001" t="str">
        <f t="shared" si="986"/>
        <v>ok</v>
      </c>
    </row>
    <row r="9002" spans="1:23" x14ac:dyDescent="0.3">
      <c r="A9002" t="s">
        <v>9044</v>
      </c>
      <c r="B9002" t="s">
        <v>33</v>
      </c>
      <c r="C9002" t="s">
        <v>12</v>
      </c>
      <c r="D9002" t="s">
        <v>34</v>
      </c>
      <c r="E9002" t="s">
        <v>14</v>
      </c>
      <c r="F9002" t="s">
        <v>21</v>
      </c>
      <c r="G9002" s="5">
        <v>16954.8</v>
      </c>
      <c r="H9002" s="5">
        <f t="shared" si="980"/>
        <v>305.18639999999999</v>
      </c>
      <c r="I9002" s="6">
        <v>5</v>
      </c>
      <c r="J9002" s="6">
        <v>84774</v>
      </c>
      <c r="K9002" s="5">
        <f t="shared" si="981"/>
        <v>1525.932</v>
      </c>
      <c r="L9002" s="7">
        <v>2.78</v>
      </c>
      <c r="M9002" s="7">
        <v>1059</v>
      </c>
      <c r="N9002" s="3">
        <v>45476</v>
      </c>
      <c r="O9002" s="4" t="str">
        <f t="shared" si="982"/>
        <v>2024-07</v>
      </c>
      <c r="P9002" s="4" t="str">
        <f t="shared" si="983"/>
        <v>07</v>
      </c>
      <c r="Q9002" s="4" t="str">
        <f t="shared" si="984"/>
        <v>July</v>
      </c>
      <c r="R9002" s="30" t="str">
        <f t="shared" si="985"/>
        <v>03</v>
      </c>
      <c r="W9002" t="str">
        <f t="shared" si="986"/>
        <v>ok</v>
      </c>
    </row>
    <row r="9003" spans="1:23" x14ac:dyDescent="0.3">
      <c r="A9003" t="s">
        <v>9045</v>
      </c>
      <c r="B9003" t="s">
        <v>51</v>
      </c>
      <c r="C9003" t="s">
        <v>29</v>
      </c>
      <c r="D9003" t="s">
        <v>52</v>
      </c>
      <c r="E9003" t="s">
        <v>45</v>
      </c>
      <c r="F9003" t="s">
        <v>31</v>
      </c>
      <c r="G9003" s="5">
        <v>14825.51</v>
      </c>
      <c r="H9003" s="5">
        <f t="shared" si="980"/>
        <v>266.85917999999998</v>
      </c>
      <c r="I9003" s="6">
        <v>5</v>
      </c>
      <c r="J9003" s="6">
        <v>74127.55</v>
      </c>
      <c r="K9003" s="5">
        <f t="shared" si="981"/>
        <v>1334.2958999999998</v>
      </c>
      <c r="L9003" s="7">
        <v>3.48</v>
      </c>
      <c r="M9003" s="7">
        <v>1962</v>
      </c>
      <c r="N9003" s="3">
        <v>45477</v>
      </c>
      <c r="O9003" s="4" t="str">
        <f t="shared" si="982"/>
        <v>2024-07</v>
      </c>
      <c r="P9003" s="4" t="str">
        <f t="shared" si="983"/>
        <v>07</v>
      </c>
      <c r="Q9003" s="4" t="str">
        <f t="shared" si="984"/>
        <v>July</v>
      </c>
      <c r="R9003" s="30" t="str">
        <f t="shared" si="985"/>
        <v>04</v>
      </c>
      <c r="W9003" t="str">
        <f t="shared" si="986"/>
        <v>ok</v>
      </c>
    </row>
    <row r="9004" spans="1:23" x14ac:dyDescent="0.3">
      <c r="A9004" t="s">
        <v>9046</v>
      </c>
      <c r="B9004" t="s">
        <v>33</v>
      </c>
      <c r="C9004" t="s">
        <v>12</v>
      </c>
      <c r="D9004" t="s">
        <v>34</v>
      </c>
      <c r="E9004" t="s">
        <v>45</v>
      </c>
      <c r="F9004" t="s">
        <v>60</v>
      </c>
      <c r="G9004" s="5">
        <v>13886.22</v>
      </c>
      <c r="H9004" s="5">
        <f t="shared" si="980"/>
        <v>249.95195999999996</v>
      </c>
      <c r="I9004" s="6">
        <v>4</v>
      </c>
      <c r="J9004" s="6">
        <v>55544.88</v>
      </c>
      <c r="K9004" s="5">
        <f t="shared" si="981"/>
        <v>999.80783999999983</v>
      </c>
      <c r="L9004" s="7">
        <v>2.39</v>
      </c>
      <c r="M9004" s="7">
        <v>4318</v>
      </c>
      <c r="N9004" s="3">
        <v>45496</v>
      </c>
      <c r="O9004" s="4" t="str">
        <f t="shared" si="982"/>
        <v>2024-07</v>
      </c>
      <c r="P9004" s="4" t="str">
        <f t="shared" si="983"/>
        <v>07</v>
      </c>
      <c r="Q9004" s="4" t="str">
        <f t="shared" si="984"/>
        <v>July</v>
      </c>
      <c r="R9004" s="30" t="str">
        <f t="shared" si="985"/>
        <v>23</v>
      </c>
      <c r="W9004" t="str">
        <f t="shared" si="986"/>
        <v>ok</v>
      </c>
    </row>
    <row r="9005" spans="1:23" x14ac:dyDescent="0.3">
      <c r="A9005" t="s">
        <v>9047</v>
      </c>
      <c r="B9005" t="s">
        <v>33</v>
      </c>
      <c r="C9005" t="s">
        <v>12</v>
      </c>
      <c r="D9005" t="s">
        <v>34</v>
      </c>
      <c r="E9005" t="s">
        <v>20</v>
      </c>
      <c r="F9005" t="s">
        <v>38</v>
      </c>
      <c r="G9005" s="5">
        <v>5007.76</v>
      </c>
      <c r="H9005" s="5">
        <f t="shared" si="980"/>
        <v>90.139679999999998</v>
      </c>
      <c r="I9005" s="6">
        <v>2</v>
      </c>
      <c r="J9005" s="6">
        <v>10015.52</v>
      </c>
      <c r="K9005" s="5">
        <f t="shared" si="981"/>
        <v>180.27936</v>
      </c>
      <c r="L9005" s="7">
        <v>4.84</v>
      </c>
      <c r="M9005" s="7">
        <v>2457</v>
      </c>
      <c r="N9005" s="3">
        <v>45471</v>
      </c>
      <c r="O9005" s="4" t="str">
        <f t="shared" si="982"/>
        <v>2024-06</v>
      </c>
      <c r="P9005" s="4" t="str">
        <f t="shared" si="983"/>
        <v>06</v>
      </c>
      <c r="Q9005" s="4" t="str">
        <f t="shared" si="984"/>
        <v>June</v>
      </c>
      <c r="R9005" s="30" t="str">
        <f t="shared" si="985"/>
        <v>28</v>
      </c>
      <c r="W9005" t="str">
        <f t="shared" si="986"/>
        <v>ok</v>
      </c>
    </row>
    <row r="9006" spans="1:23" x14ac:dyDescent="0.3">
      <c r="A9006" t="s">
        <v>9048</v>
      </c>
      <c r="B9006" t="s">
        <v>41</v>
      </c>
      <c r="C9006" t="s">
        <v>42</v>
      </c>
      <c r="D9006" t="s">
        <v>43</v>
      </c>
      <c r="E9006" t="s">
        <v>14</v>
      </c>
      <c r="F9006" t="s">
        <v>38</v>
      </c>
      <c r="G9006" s="5">
        <v>10188.91</v>
      </c>
      <c r="H9006" s="5">
        <f t="shared" si="980"/>
        <v>183.40037999999998</v>
      </c>
      <c r="I9006" s="6">
        <v>1</v>
      </c>
      <c r="J9006" s="6">
        <v>10188.91</v>
      </c>
      <c r="K9006" s="5">
        <f t="shared" si="981"/>
        <v>183.40037999999998</v>
      </c>
      <c r="L9006" s="7">
        <v>3.21</v>
      </c>
      <c r="M9006" s="7">
        <v>3009</v>
      </c>
      <c r="N9006" s="3">
        <v>45359</v>
      </c>
      <c r="O9006" s="4" t="str">
        <f t="shared" si="982"/>
        <v>2024-03</v>
      </c>
      <c r="P9006" s="4" t="str">
        <f t="shared" si="983"/>
        <v>03</v>
      </c>
      <c r="Q9006" s="4" t="str">
        <f t="shared" si="984"/>
        <v>March</v>
      </c>
      <c r="R9006" s="30" t="str">
        <f t="shared" si="985"/>
        <v>08</v>
      </c>
      <c r="W9006" t="str">
        <f t="shared" si="986"/>
        <v>ok</v>
      </c>
    </row>
    <row r="9007" spans="1:23" x14ac:dyDescent="0.3">
      <c r="A9007" t="s">
        <v>9049</v>
      </c>
      <c r="B9007" t="s">
        <v>17</v>
      </c>
      <c r="C9007" t="s">
        <v>18</v>
      </c>
      <c r="D9007" t="s">
        <v>19</v>
      </c>
      <c r="E9007" t="s">
        <v>20</v>
      </c>
      <c r="F9007" t="s">
        <v>60</v>
      </c>
      <c r="G9007" s="5">
        <v>717.76</v>
      </c>
      <c r="H9007" s="5">
        <f t="shared" si="980"/>
        <v>12.91968</v>
      </c>
      <c r="I9007" s="6">
        <v>5</v>
      </c>
      <c r="J9007" s="6">
        <v>3588.8</v>
      </c>
      <c r="K9007" s="5">
        <f t="shared" si="981"/>
        <v>64.598399999999998</v>
      </c>
      <c r="L9007" s="7">
        <v>2.4</v>
      </c>
      <c r="M9007" s="7">
        <v>4839</v>
      </c>
      <c r="N9007" s="3">
        <v>45413</v>
      </c>
      <c r="O9007" s="4" t="str">
        <f t="shared" si="982"/>
        <v>2024-05</v>
      </c>
      <c r="P9007" s="4" t="str">
        <f t="shared" si="983"/>
        <v>05</v>
      </c>
      <c r="Q9007" s="4" t="str">
        <f t="shared" si="984"/>
        <v>May</v>
      </c>
      <c r="R9007" s="30" t="str">
        <f t="shared" si="985"/>
        <v>01</v>
      </c>
      <c r="W9007" t="str">
        <f t="shared" si="986"/>
        <v>ok</v>
      </c>
    </row>
    <row r="9008" spans="1:23" x14ac:dyDescent="0.3">
      <c r="A9008" t="s">
        <v>9050</v>
      </c>
      <c r="B9008" t="s">
        <v>11</v>
      </c>
      <c r="C9008" t="s">
        <v>12</v>
      </c>
      <c r="D9008" t="s">
        <v>13</v>
      </c>
      <c r="E9008" t="s">
        <v>45</v>
      </c>
      <c r="F9008" t="s">
        <v>31</v>
      </c>
      <c r="G9008" s="5">
        <v>16457.62</v>
      </c>
      <c r="H9008" s="5">
        <f t="shared" si="980"/>
        <v>296.23715999999996</v>
      </c>
      <c r="I9008" s="6">
        <v>2</v>
      </c>
      <c r="J9008" s="6">
        <v>32915.24</v>
      </c>
      <c r="K9008" s="5">
        <f t="shared" si="981"/>
        <v>592.47431999999992</v>
      </c>
      <c r="L9008" s="7">
        <v>4.28</v>
      </c>
      <c r="M9008" s="7">
        <v>695</v>
      </c>
      <c r="N9008" s="3">
        <v>45315</v>
      </c>
      <c r="O9008" s="4" t="str">
        <f t="shared" si="982"/>
        <v>2024-01</v>
      </c>
      <c r="P9008" s="4" t="str">
        <f t="shared" si="983"/>
        <v>01</v>
      </c>
      <c r="Q9008" s="4" t="str">
        <f t="shared" si="984"/>
        <v>January</v>
      </c>
      <c r="R9008" s="30" t="str">
        <f t="shared" si="985"/>
        <v>24</v>
      </c>
      <c r="W9008" t="str">
        <f t="shared" si="986"/>
        <v>ok</v>
      </c>
    </row>
    <row r="9009" spans="1:23" x14ac:dyDescent="0.3">
      <c r="A9009" t="s">
        <v>9051</v>
      </c>
      <c r="B9009" t="s">
        <v>33</v>
      </c>
      <c r="C9009" t="s">
        <v>12</v>
      </c>
      <c r="D9009" t="s">
        <v>34</v>
      </c>
      <c r="E9009" t="s">
        <v>20</v>
      </c>
      <c r="F9009" t="s">
        <v>15</v>
      </c>
      <c r="G9009" s="5">
        <v>13302.38</v>
      </c>
      <c r="H9009" s="5">
        <f t="shared" si="980"/>
        <v>239.44283999999996</v>
      </c>
      <c r="I9009" s="6">
        <v>5</v>
      </c>
      <c r="J9009" s="6">
        <v>66511.899999999994</v>
      </c>
      <c r="K9009" s="5">
        <f t="shared" si="981"/>
        <v>1197.2141999999999</v>
      </c>
      <c r="L9009" s="7">
        <v>1.47</v>
      </c>
      <c r="M9009" s="7">
        <v>363</v>
      </c>
      <c r="N9009" s="3">
        <v>45577</v>
      </c>
      <c r="O9009" s="4" t="str">
        <f t="shared" si="982"/>
        <v>2024-10</v>
      </c>
      <c r="P9009" s="4" t="str">
        <f t="shared" si="983"/>
        <v>10</v>
      </c>
      <c r="Q9009" s="4" t="str">
        <f t="shared" si="984"/>
        <v>October</v>
      </c>
      <c r="R9009" s="30" t="str">
        <f t="shared" si="985"/>
        <v>12</v>
      </c>
      <c r="W9009" t="str">
        <f t="shared" si="986"/>
        <v>ok</v>
      </c>
    </row>
    <row r="9010" spans="1:23" x14ac:dyDescent="0.3">
      <c r="A9010" t="s">
        <v>9052</v>
      </c>
      <c r="B9010" t="s">
        <v>33</v>
      </c>
      <c r="C9010" t="s">
        <v>12</v>
      </c>
      <c r="D9010" t="s">
        <v>34</v>
      </c>
      <c r="E9010" t="s">
        <v>20</v>
      </c>
      <c r="F9010" t="s">
        <v>26</v>
      </c>
      <c r="G9010" s="5">
        <v>2977.24</v>
      </c>
      <c r="H9010" s="5">
        <f t="shared" si="980"/>
        <v>53.590319999999991</v>
      </c>
      <c r="I9010" s="6">
        <v>2</v>
      </c>
      <c r="J9010" s="6">
        <v>5954.48</v>
      </c>
      <c r="K9010" s="5">
        <f t="shared" si="981"/>
        <v>107.18063999999998</v>
      </c>
      <c r="L9010" s="7">
        <v>4.6500000000000004</v>
      </c>
      <c r="M9010" s="7">
        <v>43</v>
      </c>
      <c r="N9010" s="3">
        <v>45452</v>
      </c>
      <c r="O9010" s="4" t="str">
        <f t="shared" si="982"/>
        <v>2024-06</v>
      </c>
      <c r="P9010" s="4" t="str">
        <f t="shared" si="983"/>
        <v>06</v>
      </c>
      <c r="Q9010" s="4" t="str">
        <f t="shared" si="984"/>
        <v>June</v>
      </c>
      <c r="R9010" s="30" t="str">
        <f t="shared" si="985"/>
        <v>09</v>
      </c>
      <c r="W9010" t="str">
        <f t="shared" si="986"/>
        <v>ok</v>
      </c>
    </row>
    <row r="9011" spans="1:23" x14ac:dyDescent="0.3">
      <c r="A9011" t="s">
        <v>9053</v>
      </c>
      <c r="B9011" t="s">
        <v>28</v>
      </c>
      <c r="C9011" t="s">
        <v>29</v>
      </c>
      <c r="D9011" t="s">
        <v>30</v>
      </c>
      <c r="E9011" t="s">
        <v>14</v>
      </c>
      <c r="F9011" t="s">
        <v>26</v>
      </c>
      <c r="G9011" s="5">
        <v>16389.07</v>
      </c>
      <c r="H9011" s="5">
        <f t="shared" si="980"/>
        <v>295.00325999999995</v>
      </c>
      <c r="I9011" s="6">
        <v>1</v>
      </c>
      <c r="J9011" s="6">
        <v>16389.07</v>
      </c>
      <c r="K9011" s="5">
        <f t="shared" si="981"/>
        <v>295.00325999999995</v>
      </c>
      <c r="L9011" s="7">
        <v>1.47</v>
      </c>
      <c r="M9011" s="7">
        <v>3788</v>
      </c>
      <c r="N9011" s="3">
        <v>45417</v>
      </c>
      <c r="O9011" s="4" t="str">
        <f t="shared" si="982"/>
        <v>2024-05</v>
      </c>
      <c r="P9011" s="4" t="str">
        <f t="shared" si="983"/>
        <v>05</v>
      </c>
      <c r="Q9011" s="4" t="str">
        <f t="shared" si="984"/>
        <v>May</v>
      </c>
      <c r="R9011" s="30" t="str">
        <f t="shared" si="985"/>
        <v>05</v>
      </c>
      <c r="W9011" t="str">
        <f t="shared" si="986"/>
        <v>ok</v>
      </c>
    </row>
    <row r="9012" spans="1:23" x14ac:dyDescent="0.3">
      <c r="A9012" t="s">
        <v>9054</v>
      </c>
      <c r="B9012" t="s">
        <v>36</v>
      </c>
      <c r="C9012" t="s">
        <v>18</v>
      </c>
      <c r="D9012" t="s">
        <v>37</v>
      </c>
      <c r="E9012" t="s">
        <v>20</v>
      </c>
      <c r="F9012" t="s">
        <v>60</v>
      </c>
      <c r="G9012" s="5">
        <v>6541.61</v>
      </c>
      <c r="H9012" s="5">
        <f t="shared" si="980"/>
        <v>117.74897999999999</v>
      </c>
      <c r="I9012" s="6">
        <v>1</v>
      </c>
      <c r="J9012" s="6">
        <v>6541.61</v>
      </c>
      <c r="K9012" s="5">
        <f t="shared" si="981"/>
        <v>117.74897999999999</v>
      </c>
      <c r="L9012" s="7">
        <v>2.41</v>
      </c>
      <c r="M9012" s="7">
        <v>4816</v>
      </c>
      <c r="N9012" s="3">
        <v>45398</v>
      </c>
      <c r="O9012" s="4" t="str">
        <f t="shared" si="982"/>
        <v>2024-04</v>
      </c>
      <c r="P9012" s="4" t="str">
        <f t="shared" si="983"/>
        <v>04</v>
      </c>
      <c r="Q9012" s="4" t="str">
        <f t="shared" si="984"/>
        <v>April</v>
      </c>
      <c r="R9012" s="30" t="str">
        <f t="shared" si="985"/>
        <v>16</v>
      </c>
      <c r="W9012" t="str">
        <f t="shared" si="986"/>
        <v>ok</v>
      </c>
    </row>
    <row r="9013" spans="1:23" x14ac:dyDescent="0.3">
      <c r="A9013" t="s">
        <v>9055</v>
      </c>
      <c r="B9013" t="s">
        <v>51</v>
      </c>
      <c r="C9013" t="s">
        <v>29</v>
      </c>
      <c r="D9013" t="s">
        <v>52</v>
      </c>
      <c r="E9013" t="s">
        <v>14</v>
      </c>
      <c r="F9013" t="s">
        <v>31</v>
      </c>
      <c r="G9013" s="5">
        <v>1576.9</v>
      </c>
      <c r="H9013" s="5">
        <f t="shared" si="980"/>
        <v>28.3842</v>
      </c>
      <c r="I9013" s="6">
        <v>1</v>
      </c>
      <c r="J9013" s="6">
        <v>1576.9</v>
      </c>
      <c r="K9013" s="5">
        <f t="shared" si="981"/>
        <v>28.3842</v>
      </c>
      <c r="L9013" s="7">
        <v>1.66</v>
      </c>
      <c r="M9013" s="7">
        <v>3711</v>
      </c>
      <c r="N9013" s="3">
        <v>45391</v>
      </c>
      <c r="O9013" s="4" t="str">
        <f t="shared" si="982"/>
        <v>2024-04</v>
      </c>
      <c r="P9013" s="4" t="str">
        <f t="shared" si="983"/>
        <v>04</v>
      </c>
      <c r="Q9013" s="4" t="str">
        <f t="shared" si="984"/>
        <v>April</v>
      </c>
      <c r="R9013" s="30" t="str">
        <f t="shared" si="985"/>
        <v>09</v>
      </c>
      <c r="W9013" t="str">
        <f t="shared" si="986"/>
        <v>ok</v>
      </c>
    </row>
    <row r="9014" spans="1:23" x14ac:dyDescent="0.3">
      <c r="A9014" t="s">
        <v>9056</v>
      </c>
      <c r="B9014" t="s">
        <v>47</v>
      </c>
      <c r="C9014" t="s">
        <v>12</v>
      </c>
      <c r="D9014" t="s">
        <v>48</v>
      </c>
      <c r="E9014" t="s">
        <v>45</v>
      </c>
      <c r="F9014" t="s">
        <v>38</v>
      </c>
      <c r="G9014" s="5">
        <v>4024.51</v>
      </c>
      <c r="H9014" s="5">
        <f t="shared" si="980"/>
        <v>72.441180000000003</v>
      </c>
      <c r="I9014" s="6">
        <v>5</v>
      </c>
      <c r="J9014" s="6">
        <v>20122.55</v>
      </c>
      <c r="K9014" s="5">
        <f t="shared" si="981"/>
        <v>362.20590000000004</v>
      </c>
      <c r="L9014" s="7">
        <v>4.01</v>
      </c>
      <c r="M9014" s="7">
        <v>3577</v>
      </c>
      <c r="N9014" s="3">
        <v>45526</v>
      </c>
      <c r="O9014" s="4" t="str">
        <f t="shared" si="982"/>
        <v>2024-08</v>
      </c>
      <c r="P9014" s="4" t="str">
        <f t="shared" si="983"/>
        <v>08</v>
      </c>
      <c r="Q9014" s="4" t="str">
        <f t="shared" si="984"/>
        <v>August</v>
      </c>
      <c r="R9014" s="30" t="str">
        <f t="shared" si="985"/>
        <v>22</v>
      </c>
      <c r="W9014" t="str">
        <f t="shared" si="986"/>
        <v>ok</v>
      </c>
    </row>
    <row r="9015" spans="1:23" x14ac:dyDescent="0.3">
      <c r="A9015" t="s">
        <v>9057</v>
      </c>
      <c r="B9015" t="s">
        <v>17</v>
      </c>
      <c r="C9015" t="s">
        <v>18</v>
      </c>
      <c r="D9015" t="s">
        <v>19</v>
      </c>
      <c r="E9015" t="s">
        <v>14</v>
      </c>
      <c r="F9015" t="s">
        <v>26</v>
      </c>
      <c r="G9015" s="5">
        <v>10905.4</v>
      </c>
      <c r="H9015" s="5">
        <f t="shared" si="980"/>
        <v>196.29719999999998</v>
      </c>
      <c r="I9015" s="6">
        <v>2</v>
      </c>
      <c r="J9015" s="6">
        <v>21810.799999999999</v>
      </c>
      <c r="K9015" s="5">
        <f t="shared" si="981"/>
        <v>392.59439999999995</v>
      </c>
      <c r="L9015" s="7">
        <v>2.84</v>
      </c>
      <c r="M9015" s="7">
        <v>3294</v>
      </c>
      <c r="N9015" s="3">
        <v>45501</v>
      </c>
      <c r="O9015" s="4" t="str">
        <f t="shared" si="982"/>
        <v>2024-07</v>
      </c>
      <c r="P9015" s="4" t="str">
        <f t="shared" si="983"/>
        <v>07</v>
      </c>
      <c r="Q9015" s="4" t="str">
        <f t="shared" si="984"/>
        <v>July</v>
      </c>
      <c r="R9015" s="30" t="str">
        <f t="shared" si="985"/>
        <v>28</v>
      </c>
      <c r="W9015" t="str">
        <f t="shared" si="986"/>
        <v>ok</v>
      </c>
    </row>
    <row r="9016" spans="1:23" x14ac:dyDescent="0.3">
      <c r="A9016" t="s">
        <v>9058</v>
      </c>
      <c r="B9016" t="s">
        <v>36</v>
      </c>
      <c r="C9016" t="s">
        <v>18</v>
      </c>
      <c r="D9016" t="s">
        <v>37</v>
      </c>
      <c r="E9016" t="s">
        <v>20</v>
      </c>
      <c r="F9016" t="s">
        <v>21</v>
      </c>
      <c r="G9016" s="5">
        <v>10350.99</v>
      </c>
      <c r="H9016" s="5">
        <f t="shared" si="980"/>
        <v>186.31781999999998</v>
      </c>
      <c r="I9016" s="6">
        <v>4</v>
      </c>
      <c r="J9016" s="6">
        <v>41403.96</v>
      </c>
      <c r="K9016" s="5">
        <f t="shared" si="981"/>
        <v>745.27127999999993</v>
      </c>
      <c r="L9016" s="7">
        <v>3.78</v>
      </c>
      <c r="M9016" s="7">
        <v>590</v>
      </c>
      <c r="N9016" s="3">
        <v>45337</v>
      </c>
      <c r="O9016" s="4" t="str">
        <f t="shared" si="982"/>
        <v>2024-02</v>
      </c>
      <c r="P9016" s="4" t="str">
        <f t="shared" si="983"/>
        <v>02</v>
      </c>
      <c r="Q9016" s="4" t="str">
        <f t="shared" si="984"/>
        <v>February</v>
      </c>
      <c r="R9016" s="30" t="str">
        <f t="shared" si="985"/>
        <v>15</v>
      </c>
      <c r="W9016" t="str">
        <f t="shared" si="986"/>
        <v>ok</v>
      </c>
    </row>
    <row r="9017" spans="1:23" x14ac:dyDescent="0.3">
      <c r="A9017" t="s">
        <v>9059</v>
      </c>
      <c r="B9017" t="s">
        <v>47</v>
      </c>
      <c r="C9017" t="s">
        <v>12</v>
      </c>
      <c r="D9017" t="s">
        <v>48</v>
      </c>
      <c r="E9017" t="s">
        <v>14</v>
      </c>
      <c r="F9017" t="s">
        <v>38</v>
      </c>
      <c r="G9017" s="5">
        <v>13576.36</v>
      </c>
      <c r="H9017" s="5">
        <f t="shared" si="980"/>
        <v>244.37448000000001</v>
      </c>
      <c r="I9017" s="6">
        <v>1</v>
      </c>
      <c r="J9017" s="6">
        <v>13576.36</v>
      </c>
      <c r="K9017" s="5">
        <f t="shared" si="981"/>
        <v>244.37448000000001</v>
      </c>
      <c r="L9017" s="7">
        <v>4.0999999999999996</v>
      </c>
      <c r="M9017" s="7">
        <v>4183</v>
      </c>
      <c r="N9017" s="3">
        <v>45495</v>
      </c>
      <c r="O9017" s="4" t="str">
        <f t="shared" si="982"/>
        <v>2024-07</v>
      </c>
      <c r="P9017" s="4" t="str">
        <f t="shared" si="983"/>
        <v>07</v>
      </c>
      <c r="Q9017" s="4" t="str">
        <f t="shared" si="984"/>
        <v>July</v>
      </c>
      <c r="R9017" s="30" t="str">
        <f t="shared" si="985"/>
        <v>22</v>
      </c>
      <c r="W9017" t="str">
        <f t="shared" si="986"/>
        <v>ok</v>
      </c>
    </row>
    <row r="9018" spans="1:23" x14ac:dyDescent="0.3">
      <c r="A9018" t="s">
        <v>9060</v>
      </c>
      <c r="B9018" t="s">
        <v>47</v>
      </c>
      <c r="C9018" t="s">
        <v>12</v>
      </c>
      <c r="D9018" t="s">
        <v>48</v>
      </c>
      <c r="E9018" t="s">
        <v>20</v>
      </c>
      <c r="F9018" t="s">
        <v>15</v>
      </c>
      <c r="G9018" s="5">
        <v>16347.34</v>
      </c>
      <c r="H9018" s="5">
        <f t="shared" si="980"/>
        <v>294.25211999999999</v>
      </c>
      <c r="I9018" s="6">
        <v>1</v>
      </c>
      <c r="J9018" s="6">
        <v>16347.34</v>
      </c>
      <c r="K9018" s="5">
        <f t="shared" si="981"/>
        <v>294.25211999999999</v>
      </c>
      <c r="L9018" s="7">
        <v>2.37</v>
      </c>
      <c r="M9018" s="7">
        <v>2727</v>
      </c>
      <c r="N9018" s="3">
        <v>45515</v>
      </c>
      <c r="O9018" s="4" t="str">
        <f t="shared" si="982"/>
        <v>2024-08</v>
      </c>
      <c r="P9018" s="4" t="str">
        <f t="shared" si="983"/>
        <v>08</v>
      </c>
      <c r="Q9018" s="4" t="str">
        <f t="shared" si="984"/>
        <v>August</v>
      </c>
      <c r="R9018" s="30" t="str">
        <f t="shared" si="985"/>
        <v>11</v>
      </c>
      <c r="W9018" t="str">
        <f t="shared" si="986"/>
        <v>ok</v>
      </c>
    </row>
    <row r="9019" spans="1:23" x14ac:dyDescent="0.3">
      <c r="A9019" t="s">
        <v>9061</v>
      </c>
      <c r="B9019" t="s">
        <v>17</v>
      </c>
      <c r="C9019" t="s">
        <v>18</v>
      </c>
      <c r="D9019" t="s">
        <v>19</v>
      </c>
      <c r="E9019" t="s">
        <v>45</v>
      </c>
      <c r="F9019" t="s">
        <v>21</v>
      </c>
      <c r="G9019" s="5">
        <v>17334.07</v>
      </c>
      <c r="H9019" s="5">
        <f t="shared" si="980"/>
        <v>312.01325999999995</v>
      </c>
      <c r="I9019" s="6">
        <v>1</v>
      </c>
      <c r="J9019" s="6">
        <v>17334.07</v>
      </c>
      <c r="K9019" s="5">
        <f t="shared" si="981"/>
        <v>312.01325999999995</v>
      </c>
      <c r="L9019" s="7">
        <v>1.64</v>
      </c>
      <c r="M9019" s="7">
        <v>211</v>
      </c>
      <c r="N9019" s="3">
        <v>45411</v>
      </c>
      <c r="O9019" s="4" t="str">
        <f t="shared" si="982"/>
        <v>2024-04</v>
      </c>
      <c r="P9019" s="4" t="str">
        <f t="shared" si="983"/>
        <v>04</v>
      </c>
      <c r="Q9019" s="4" t="str">
        <f t="shared" si="984"/>
        <v>April</v>
      </c>
      <c r="R9019" s="30" t="str">
        <f t="shared" si="985"/>
        <v>29</v>
      </c>
      <c r="W9019" t="str">
        <f t="shared" si="986"/>
        <v>ok</v>
      </c>
    </row>
    <row r="9020" spans="1:23" x14ac:dyDescent="0.3">
      <c r="A9020" t="s">
        <v>9062</v>
      </c>
      <c r="B9020" t="s">
        <v>47</v>
      </c>
      <c r="C9020" t="s">
        <v>12</v>
      </c>
      <c r="D9020" t="s">
        <v>48</v>
      </c>
      <c r="E9020" t="s">
        <v>45</v>
      </c>
      <c r="F9020" t="s">
        <v>31</v>
      </c>
      <c r="G9020" s="5">
        <v>18917.310000000001</v>
      </c>
      <c r="H9020" s="5">
        <f t="shared" si="980"/>
        <v>340.51157999999998</v>
      </c>
      <c r="I9020" s="6">
        <v>2</v>
      </c>
      <c r="J9020" s="6">
        <v>37834.620000000003</v>
      </c>
      <c r="K9020" s="5">
        <f t="shared" si="981"/>
        <v>681.02315999999996</v>
      </c>
      <c r="L9020" s="7">
        <v>3.65</v>
      </c>
      <c r="M9020" s="7">
        <v>1033</v>
      </c>
      <c r="N9020" s="3">
        <v>45537</v>
      </c>
      <c r="O9020" s="4" t="str">
        <f t="shared" si="982"/>
        <v>2024-09</v>
      </c>
      <c r="P9020" s="4" t="str">
        <f t="shared" si="983"/>
        <v>09</v>
      </c>
      <c r="Q9020" s="4" t="str">
        <f t="shared" si="984"/>
        <v>September</v>
      </c>
      <c r="R9020" s="30" t="str">
        <f t="shared" si="985"/>
        <v>02</v>
      </c>
      <c r="W9020" t="str">
        <f t="shared" si="986"/>
        <v>ok</v>
      </c>
    </row>
    <row r="9021" spans="1:23" x14ac:dyDescent="0.3">
      <c r="A9021" t="s">
        <v>9063</v>
      </c>
      <c r="B9021" t="s">
        <v>23</v>
      </c>
      <c r="C9021" t="s">
        <v>24</v>
      </c>
      <c r="D9021" t="s">
        <v>25</v>
      </c>
      <c r="E9021" t="s">
        <v>45</v>
      </c>
      <c r="F9021" t="s">
        <v>38</v>
      </c>
      <c r="G9021" s="5">
        <v>15798.44</v>
      </c>
      <c r="H9021" s="5">
        <f t="shared" si="980"/>
        <v>284.37191999999999</v>
      </c>
      <c r="I9021" s="6">
        <v>5</v>
      </c>
      <c r="J9021" s="6">
        <v>78992.2</v>
      </c>
      <c r="K9021" s="5">
        <f t="shared" si="981"/>
        <v>1421.8596</v>
      </c>
      <c r="L9021" s="7">
        <v>3.02</v>
      </c>
      <c r="M9021" s="7">
        <v>2150</v>
      </c>
      <c r="N9021" s="3">
        <v>45434</v>
      </c>
      <c r="O9021" s="4" t="str">
        <f t="shared" si="982"/>
        <v>2024-05</v>
      </c>
      <c r="P9021" s="4" t="str">
        <f t="shared" si="983"/>
        <v>05</v>
      </c>
      <c r="Q9021" s="4" t="str">
        <f t="shared" si="984"/>
        <v>May</v>
      </c>
      <c r="R9021" s="30" t="str">
        <f t="shared" si="985"/>
        <v>22</v>
      </c>
      <c r="W9021" t="str">
        <f t="shared" si="986"/>
        <v>ok</v>
      </c>
    </row>
    <row r="9022" spans="1:23" x14ac:dyDescent="0.3">
      <c r="A9022" t="s">
        <v>9064</v>
      </c>
      <c r="B9022" t="s">
        <v>41</v>
      </c>
      <c r="C9022" t="s">
        <v>42</v>
      </c>
      <c r="D9022" t="s">
        <v>43</v>
      </c>
      <c r="E9022" t="s">
        <v>20</v>
      </c>
      <c r="F9022" t="s">
        <v>21</v>
      </c>
      <c r="G9022" s="5">
        <v>8489.4699999999993</v>
      </c>
      <c r="H9022" s="5">
        <f t="shared" si="980"/>
        <v>152.81045999999998</v>
      </c>
      <c r="I9022" s="6">
        <v>4</v>
      </c>
      <c r="J9022" s="6">
        <v>33957.879999999997</v>
      </c>
      <c r="K9022" s="5">
        <f t="shared" si="981"/>
        <v>611.24183999999991</v>
      </c>
      <c r="L9022" s="7">
        <v>4.21</v>
      </c>
      <c r="M9022" s="7">
        <v>3211</v>
      </c>
      <c r="N9022" s="3">
        <v>45309</v>
      </c>
      <c r="O9022" s="4" t="str">
        <f t="shared" si="982"/>
        <v>2024-01</v>
      </c>
      <c r="P9022" s="4" t="str">
        <f t="shared" si="983"/>
        <v>01</v>
      </c>
      <c r="Q9022" s="4" t="str">
        <f t="shared" si="984"/>
        <v>January</v>
      </c>
      <c r="R9022" s="30" t="str">
        <f t="shared" si="985"/>
        <v>18</v>
      </c>
      <c r="W9022" t="str">
        <f t="shared" si="986"/>
        <v>ok</v>
      </c>
    </row>
    <row r="9023" spans="1:23" x14ac:dyDescent="0.3">
      <c r="A9023" t="s">
        <v>9065</v>
      </c>
      <c r="B9023" t="s">
        <v>33</v>
      </c>
      <c r="C9023" t="s">
        <v>12</v>
      </c>
      <c r="D9023" t="s">
        <v>34</v>
      </c>
      <c r="E9023" t="s">
        <v>45</v>
      </c>
      <c r="F9023" t="s">
        <v>15</v>
      </c>
      <c r="G9023" s="5">
        <v>3053.14</v>
      </c>
      <c r="H9023" s="5">
        <f t="shared" si="980"/>
        <v>54.95651999999999</v>
      </c>
      <c r="I9023" s="6">
        <v>4</v>
      </c>
      <c r="J9023" s="6">
        <v>12212.56</v>
      </c>
      <c r="K9023" s="5">
        <f t="shared" si="981"/>
        <v>219.82607999999996</v>
      </c>
      <c r="L9023" s="7">
        <v>2.19</v>
      </c>
      <c r="M9023" s="7">
        <v>4665</v>
      </c>
      <c r="N9023" s="3">
        <v>45564</v>
      </c>
      <c r="O9023" s="4" t="str">
        <f t="shared" si="982"/>
        <v>2024-09</v>
      </c>
      <c r="P9023" s="4" t="str">
        <f t="shared" si="983"/>
        <v>09</v>
      </c>
      <c r="Q9023" s="4" t="str">
        <f t="shared" si="984"/>
        <v>September</v>
      </c>
      <c r="R9023" s="30" t="str">
        <f t="shared" si="985"/>
        <v>29</v>
      </c>
      <c r="W9023" t="str">
        <f t="shared" si="986"/>
        <v>ok</v>
      </c>
    </row>
    <row r="9024" spans="1:23" x14ac:dyDescent="0.3">
      <c r="A9024" t="s">
        <v>9066</v>
      </c>
      <c r="B9024" t="s">
        <v>63</v>
      </c>
      <c r="C9024" t="s">
        <v>18</v>
      </c>
      <c r="D9024" t="s">
        <v>64</v>
      </c>
      <c r="E9024" t="s">
        <v>14</v>
      </c>
      <c r="F9024" t="s">
        <v>26</v>
      </c>
      <c r="G9024" s="5">
        <v>2972.01</v>
      </c>
      <c r="H9024" s="5">
        <f t="shared" si="980"/>
        <v>53.496180000000003</v>
      </c>
      <c r="I9024" s="6">
        <v>1</v>
      </c>
      <c r="J9024" s="6">
        <v>2972.01</v>
      </c>
      <c r="K9024" s="5">
        <f t="shared" si="981"/>
        <v>53.496180000000003</v>
      </c>
      <c r="L9024" s="7">
        <v>1.32</v>
      </c>
      <c r="M9024" s="7">
        <v>1810</v>
      </c>
      <c r="N9024" s="3">
        <v>45632</v>
      </c>
      <c r="O9024" s="4" t="str">
        <f t="shared" si="982"/>
        <v>2024-12</v>
      </c>
      <c r="P9024" s="4" t="str">
        <f t="shared" si="983"/>
        <v>12</v>
      </c>
      <c r="Q9024" s="4" t="str">
        <f t="shared" si="984"/>
        <v>December</v>
      </c>
      <c r="R9024" s="30" t="str">
        <f t="shared" si="985"/>
        <v>06</v>
      </c>
      <c r="W9024" t="str">
        <f t="shared" si="986"/>
        <v>ok</v>
      </c>
    </row>
    <row r="9025" spans="1:23" x14ac:dyDescent="0.3">
      <c r="A9025" t="s">
        <v>9067</v>
      </c>
      <c r="B9025" t="s">
        <v>36</v>
      </c>
      <c r="C9025" t="s">
        <v>18</v>
      </c>
      <c r="D9025" t="s">
        <v>37</v>
      </c>
      <c r="E9025" t="s">
        <v>14</v>
      </c>
      <c r="F9025" t="s">
        <v>60</v>
      </c>
      <c r="G9025" s="5">
        <v>762.93</v>
      </c>
      <c r="H9025" s="5">
        <f t="shared" si="980"/>
        <v>13.732739999999998</v>
      </c>
      <c r="I9025" s="6">
        <v>3</v>
      </c>
      <c r="J9025" s="6">
        <v>2288.79</v>
      </c>
      <c r="K9025" s="5">
        <f t="shared" si="981"/>
        <v>41.198219999999992</v>
      </c>
      <c r="L9025" s="7">
        <v>3.75</v>
      </c>
      <c r="M9025" s="7">
        <v>2780</v>
      </c>
      <c r="N9025" s="3">
        <v>45351</v>
      </c>
      <c r="O9025" s="4" t="str">
        <f t="shared" si="982"/>
        <v>2024-02</v>
      </c>
      <c r="P9025" s="4" t="str">
        <f t="shared" si="983"/>
        <v>02</v>
      </c>
      <c r="Q9025" s="4" t="str">
        <f t="shared" si="984"/>
        <v>February</v>
      </c>
      <c r="R9025" s="30" t="str">
        <f t="shared" si="985"/>
        <v>29</v>
      </c>
      <c r="W9025" t="str">
        <f t="shared" si="986"/>
        <v>ok</v>
      </c>
    </row>
    <row r="9026" spans="1:23" x14ac:dyDescent="0.3">
      <c r="A9026" t="s">
        <v>9068</v>
      </c>
      <c r="B9026" t="s">
        <v>28</v>
      </c>
      <c r="C9026" t="s">
        <v>29</v>
      </c>
      <c r="D9026" t="s">
        <v>30</v>
      </c>
      <c r="E9026" t="s">
        <v>45</v>
      </c>
      <c r="F9026" t="s">
        <v>21</v>
      </c>
      <c r="G9026" s="5">
        <v>5108.3500000000004</v>
      </c>
      <c r="H9026" s="5">
        <f t="shared" si="980"/>
        <v>91.950299999999999</v>
      </c>
      <c r="I9026" s="6">
        <v>1</v>
      </c>
      <c r="J9026" s="6">
        <v>5108.3500000000004</v>
      </c>
      <c r="K9026" s="5">
        <f t="shared" si="981"/>
        <v>91.950299999999999</v>
      </c>
      <c r="L9026" s="7">
        <v>2.5</v>
      </c>
      <c r="M9026" s="7">
        <v>3624</v>
      </c>
      <c r="N9026" s="3">
        <v>45434</v>
      </c>
      <c r="O9026" s="4" t="str">
        <f t="shared" si="982"/>
        <v>2024-05</v>
      </c>
      <c r="P9026" s="4" t="str">
        <f t="shared" si="983"/>
        <v>05</v>
      </c>
      <c r="Q9026" s="4" t="str">
        <f t="shared" si="984"/>
        <v>May</v>
      </c>
      <c r="R9026" s="30" t="str">
        <f t="shared" si="985"/>
        <v>22</v>
      </c>
      <c r="W9026" t="str">
        <f t="shared" si="986"/>
        <v>ok</v>
      </c>
    </row>
    <row r="9027" spans="1:23" x14ac:dyDescent="0.3">
      <c r="A9027" t="s">
        <v>9069</v>
      </c>
      <c r="B9027" t="s">
        <v>47</v>
      </c>
      <c r="C9027" t="s">
        <v>12</v>
      </c>
      <c r="D9027" t="s">
        <v>48</v>
      </c>
      <c r="E9027" t="s">
        <v>20</v>
      </c>
      <c r="F9027" t="s">
        <v>31</v>
      </c>
      <c r="G9027" s="5">
        <v>14831.93</v>
      </c>
      <c r="H9027" s="5">
        <f t="shared" ref="H9027:H9090" si="987">G9027*0.018</f>
        <v>266.97474</v>
      </c>
      <c r="I9027" s="6">
        <v>5</v>
      </c>
      <c r="J9027" s="6">
        <v>74159.649999999994</v>
      </c>
      <c r="K9027" s="5">
        <f t="shared" ref="K9027:K9090" si="988">H9027*I9027</f>
        <v>1334.8737000000001</v>
      </c>
      <c r="L9027" s="7">
        <v>3.78</v>
      </c>
      <c r="M9027" s="7">
        <v>930</v>
      </c>
      <c r="N9027" s="3">
        <v>45344</v>
      </c>
      <c r="O9027" s="4" t="str">
        <f t="shared" ref="O9027:O9090" si="989">TEXT(N9027,"yyyy-mm")</f>
        <v>2024-02</v>
      </c>
      <c r="P9027" s="4" t="str">
        <f t="shared" ref="P9027:P9090" si="990">TEXT(N9027,"mm")</f>
        <v>02</v>
      </c>
      <c r="Q9027" s="4" t="str">
        <f t="shared" ref="Q9027:Q9090" si="991">TEXT(DATE(2024,P9027,1),"mmmm")</f>
        <v>February</v>
      </c>
      <c r="R9027" s="30" t="str">
        <f t="shared" ref="R9027:R9090" si="992">TEXT(N9027,"dd")</f>
        <v>22</v>
      </c>
      <c r="W9027" t="str">
        <f t="shared" ref="W9027:W9090" si="993">IF(G9027*I9027=J9027,"ok","False")</f>
        <v>ok</v>
      </c>
    </row>
    <row r="9028" spans="1:23" x14ac:dyDescent="0.3">
      <c r="A9028" t="s">
        <v>9070</v>
      </c>
      <c r="B9028" t="s">
        <v>28</v>
      </c>
      <c r="C9028" t="s">
        <v>29</v>
      </c>
      <c r="D9028" t="s">
        <v>30</v>
      </c>
      <c r="E9028" t="s">
        <v>20</v>
      </c>
      <c r="F9028" t="s">
        <v>15</v>
      </c>
      <c r="G9028" s="5">
        <v>14262.27</v>
      </c>
      <c r="H9028" s="5">
        <f t="shared" si="987"/>
        <v>256.72086000000002</v>
      </c>
      <c r="I9028" s="6">
        <v>2</v>
      </c>
      <c r="J9028" s="6">
        <v>28524.54</v>
      </c>
      <c r="K9028" s="5">
        <f t="shared" si="988"/>
        <v>513.44172000000003</v>
      </c>
      <c r="L9028" s="7">
        <v>4.6500000000000004</v>
      </c>
      <c r="M9028" s="7">
        <v>3193</v>
      </c>
      <c r="N9028" s="3">
        <v>45632</v>
      </c>
      <c r="O9028" s="4" t="str">
        <f t="shared" si="989"/>
        <v>2024-12</v>
      </c>
      <c r="P9028" s="4" t="str">
        <f t="shared" si="990"/>
        <v>12</v>
      </c>
      <c r="Q9028" s="4" t="str">
        <f t="shared" si="991"/>
        <v>December</v>
      </c>
      <c r="R9028" s="30" t="str">
        <f t="shared" si="992"/>
        <v>06</v>
      </c>
      <c r="W9028" t="str">
        <f t="shared" si="993"/>
        <v>ok</v>
      </c>
    </row>
    <row r="9029" spans="1:23" x14ac:dyDescent="0.3">
      <c r="A9029" t="s">
        <v>9071</v>
      </c>
      <c r="B9029" t="s">
        <v>41</v>
      </c>
      <c r="C9029" t="s">
        <v>42</v>
      </c>
      <c r="D9029" t="s">
        <v>43</v>
      </c>
      <c r="E9029" t="s">
        <v>45</v>
      </c>
      <c r="F9029" t="s">
        <v>26</v>
      </c>
      <c r="G9029" s="5">
        <v>6088.11</v>
      </c>
      <c r="H9029" s="5">
        <f t="shared" si="987"/>
        <v>109.58597999999999</v>
      </c>
      <c r="I9029" s="6">
        <v>3</v>
      </c>
      <c r="J9029" s="6">
        <v>18264.330000000002</v>
      </c>
      <c r="K9029" s="5">
        <f t="shared" si="988"/>
        <v>328.75793999999996</v>
      </c>
      <c r="L9029" s="7">
        <v>4.25</v>
      </c>
      <c r="M9029" s="7">
        <v>397</v>
      </c>
      <c r="N9029" s="3">
        <v>45646</v>
      </c>
      <c r="O9029" s="4" t="str">
        <f t="shared" si="989"/>
        <v>2024-12</v>
      </c>
      <c r="P9029" s="4" t="str">
        <f t="shared" si="990"/>
        <v>12</v>
      </c>
      <c r="Q9029" s="4" t="str">
        <f t="shared" si="991"/>
        <v>December</v>
      </c>
      <c r="R9029" s="30" t="str">
        <f t="shared" si="992"/>
        <v>20</v>
      </c>
      <c r="W9029" t="str">
        <f t="shared" si="993"/>
        <v>ok</v>
      </c>
    </row>
    <row r="9030" spans="1:23" x14ac:dyDescent="0.3">
      <c r="A9030" t="s">
        <v>9072</v>
      </c>
      <c r="B9030" t="s">
        <v>63</v>
      </c>
      <c r="C9030" t="s">
        <v>18</v>
      </c>
      <c r="D9030" t="s">
        <v>64</v>
      </c>
      <c r="E9030" t="s">
        <v>45</v>
      </c>
      <c r="F9030" t="s">
        <v>60</v>
      </c>
      <c r="G9030" s="5">
        <v>17973</v>
      </c>
      <c r="H9030" s="5">
        <f t="shared" si="987"/>
        <v>323.51399999999995</v>
      </c>
      <c r="I9030" s="6">
        <v>2</v>
      </c>
      <c r="J9030" s="6">
        <v>35946</v>
      </c>
      <c r="K9030" s="5">
        <f t="shared" si="988"/>
        <v>647.02799999999991</v>
      </c>
      <c r="L9030" s="7">
        <v>3.57</v>
      </c>
      <c r="M9030" s="7">
        <v>3207</v>
      </c>
      <c r="N9030" s="3">
        <v>45355</v>
      </c>
      <c r="O9030" s="4" t="str">
        <f t="shared" si="989"/>
        <v>2024-03</v>
      </c>
      <c r="P9030" s="4" t="str">
        <f t="shared" si="990"/>
        <v>03</v>
      </c>
      <c r="Q9030" s="4" t="str">
        <f t="shared" si="991"/>
        <v>March</v>
      </c>
      <c r="R9030" s="30" t="str">
        <f t="shared" si="992"/>
        <v>04</v>
      </c>
      <c r="W9030" t="str">
        <f t="shared" si="993"/>
        <v>ok</v>
      </c>
    </row>
    <row r="9031" spans="1:23" x14ac:dyDescent="0.3">
      <c r="A9031" t="s">
        <v>9073</v>
      </c>
      <c r="B9031" t="s">
        <v>51</v>
      </c>
      <c r="C9031" t="s">
        <v>29</v>
      </c>
      <c r="D9031" t="s">
        <v>52</v>
      </c>
      <c r="E9031" t="s">
        <v>45</v>
      </c>
      <c r="F9031" t="s">
        <v>21</v>
      </c>
      <c r="G9031" s="5">
        <v>16982.41</v>
      </c>
      <c r="H9031" s="5">
        <f t="shared" si="987"/>
        <v>305.68338</v>
      </c>
      <c r="I9031" s="6">
        <v>5</v>
      </c>
      <c r="J9031" s="6">
        <v>84912.05</v>
      </c>
      <c r="K9031" s="5">
        <f t="shared" si="988"/>
        <v>1528.4168999999999</v>
      </c>
      <c r="L9031" s="7">
        <v>3.19</v>
      </c>
      <c r="M9031" s="7">
        <v>87</v>
      </c>
      <c r="N9031" s="3">
        <v>45528</v>
      </c>
      <c r="O9031" s="4" t="str">
        <f t="shared" si="989"/>
        <v>2024-08</v>
      </c>
      <c r="P9031" s="4" t="str">
        <f t="shared" si="990"/>
        <v>08</v>
      </c>
      <c r="Q9031" s="4" t="str">
        <f t="shared" si="991"/>
        <v>August</v>
      </c>
      <c r="R9031" s="30" t="str">
        <f t="shared" si="992"/>
        <v>24</v>
      </c>
      <c r="W9031" t="str">
        <f t="shared" si="993"/>
        <v>ok</v>
      </c>
    </row>
    <row r="9032" spans="1:23" x14ac:dyDescent="0.3">
      <c r="A9032" t="s">
        <v>9074</v>
      </c>
      <c r="B9032" t="s">
        <v>11</v>
      </c>
      <c r="C9032" t="s">
        <v>12</v>
      </c>
      <c r="D9032" t="s">
        <v>13</v>
      </c>
      <c r="E9032" t="s">
        <v>45</v>
      </c>
      <c r="F9032" t="s">
        <v>21</v>
      </c>
      <c r="G9032" s="5">
        <v>13089.86</v>
      </c>
      <c r="H9032" s="5">
        <f t="shared" si="987"/>
        <v>235.61748</v>
      </c>
      <c r="I9032" s="6">
        <v>2</v>
      </c>
      <c r="J9032" s="6">
        <v>26179.72</v>
      </c>
      <c r="K9032" s="5">
        <f t="shared" si="988"/>
        <v>471.23496</v>
      </c>
      <c r="L9032" s="7">
        <v>2.73</v>
      </c>
      <c r="M9032" s="7">
        <v>233</v>
      </c>
      <c r="N9032" s="3">
        <v>45416</v>
      </c>
      <c r="O9032" s="4" t="str">
        <f t="shared" si="989"/>
        <v>2024-05</v>
      </c>
      <c r="P9032" s="4" t="str">
        <f t="shared" si="990"/>
        <v>05</v>
      </c>
      <c r="Q9032" s="4" t="str">
        <f t="shared" si="991"/>
        <v>May</v>
      </c>
      <c r="R9032" s="30" t="str">
        <f t="shared" si="992"/>
        <v>04</v>
      </c>
      <c r="W9032" t="str">
        <f t="shared" si="993"/>
        <v>ok</v>
      </c>
    </row>
    <row r="9033" spans="1:23" x14ac:dyDescent="0.3">
      <c r="A9033" t="s">
        <v>9075</v>
      </c>
      <c r="B9033" t="s">
        <v>51</v>
      </c>
      <c r="C9033" t="s">
        <v>29</v>
      </c>
      <c r="D9033" t="s">
        <v>52</v>
      </c>
      <c r="E9033" t="s">
        <v>45</v>
      </c>
      <c r="F9033" t="s">
        <v>38</v>
      </c>
      <c r="G9033" s="5">
        <v>7258.12</v>
      </c>
      <c r="H9033" s="5">
        <f t="shared" si="987"/>
        <v>130.64615999999998</v>
      </c>
      <c r="I9033" s="6">
        <v>2</v>
      </c>
      <c r="J9033" s="6">
        <v>14516.24</v>
      </c>
      <c r="K9033" s="5">
        <f t="shared" si="988"/>
        <v>261.29231999999996</v>
      </c>
      <c r="L9033" s="7">
        <v>1.38</v>
      </c>
      <c r="M9033" s="7">
        <v>2257</v>
      </c>
      <c r="N9033" s="3">
        <v>45528</v>
      </c>
      <c r="O9033" s="4" t="str">
        <f t="shared" si="989"/>
        <v>2024-08</v>
      </c>
      <c r="P9033" s="4" t="str">
        <f t="shared" si="990"/>
        <v>08</v>
      </c>
      <c r="Q9033" s="4" t="str">
        <f t="shared" si="991"/>
        <v>August</v>
      </c>
      <c r="R9033" s="30" t="str">
        <f t="shared" si="992"/>
        <v>24</v>
      </c>
      <c r="W9033" t="str">
        <f t="shared" si="993"/>
        <v>ok</v>
      </c>
    </row>
    <row r="9034" spans="1:23" x14ac:dyDescent="0.3">
      <c r="A9034" t="s">
        <v>9076</v>
      </c>
      <c r="B9034" t="s">
        <v>51</v>
      </c>
      <c r="C9034" t="s">
        <v>29</v>
      </c>
      <c r="D9034" t="s">
        <v>52</v>
      </c>
      <c r="E9034" t="s">
        <v>14</v>
      </c>
      <c r="F9034" t="s">
        <v>21</v>
      </c>
      <c r="G9034" s="5">
        <v>4953.5200000000004</v>
      </c>
      <c r="H9034" s="5">
        <f t="shared" si="987"/>
        <v>89.163359999999997</v>
      </c>
      <c r="I9034" s="6">
        <v>2</v>
      </c>
      <c r="J9034" s="6">
        <v>9907.0400000000009</v>
      </c>
      <c r="K9034" s="5">
        <f t="shared" si="988"/>
        <v>178.32671999999999</v>
      </c>
      <c r="L9034" s="7">
        <v>3.87</v>
      </c>
      <c r="M9034" s="7">
        <v>3789</v>
      </c>
      <c r="N9034" s="3">
        <v>45464</v>
      </c>
      <c r="O9034" s="4" t="str">
        <f t="shared" si="989"/>
        <v>2024-06</v>
      </c>
      <c r="P9034" s="4" t="str">
        <f t="shared" si="990"/>
        <v>06</v>
      </c>
      <c r="Q9034" s="4" t="str">
        <f t="shared" si="991"/>
        <v>June</v>
      </c>
      <c r="R9034" s="30" t="str">
        <f t="shared" si="992"/>
        <v>21</v>
      </c>
      <c r="W9034" t="str">
        <f t="shared" si="993"/>
        <v>ok</v>
      </c>
    </row>
    <row r="9035" spans="1:23" x14ac:dyDescent="0.3">
      <c r="A9035" t="s">
        <v>9077</v>
      </c>
      <c r="B9035" t="s">
        <v>36</v>
      </c>
      <c r="C9035" t="s">
        <v>18</v>
      </c>
      <c r="D9035" t="s">
        <v>37</v>
      </c>
      <c r="E9035" t="s">
        <v>14</v>
      </c>
      <c r="F9035" t="s">
        <v>31</v>
      </c>
      <c r="G9035" s="5">
        <v>8531.34</v>
      </c>
      <c r="H9035" s="5">
        <f t="shared" si="987"/>
        <v>153.56412</v>
      </c>
      <c r="I9035" s="6">
        <v>4</v>
      </c>
      <c r="J9035" s="6">
        <v>34125.360000000001</v>
      </c>
      <c r="K9035" s="5">
        <f t="shared" si="988"/>
        <v>614.25648000000001</v>
      </c>
      <c r="L9035" s="7">
        <v>1.68</v>
      </c>
      <c r="M9035" s="7">
        <v>1603</v>
      </c>
      <c r="N9035" s="3">
        <v>45615</v>
      </c>
      <c r="O9035" s="4" t="str">
        <f t="shared" si="989"/>
        <v>2024-11</v>
      </c>
      <c r="P9035" s="4" t="str">
        <f t="shared" si="990"/>
        <v>11</v>
      </c>
      <c r="Q9035" s="4" t="str">
        <f t="shared" si="991"/>
        <v>November</v>
      </c>
      <c r="R9035" s="30" t="str">
        <f t="shared" si="992"/>
        <v>19</v>
      </c>
      <c r="W9035" t="str">
        <f t="shared" si="993"/>
        <v>ok</v>
      </c>
    </row>
    <row r="9036" spans="1:23" x14ac:dyDescent="0.3">
      <c r="A9036" t="s">
        <v>9078</v>
      </c>
      <c r="B9036" t="s">
        <v>11</v>
      </c>
      <c r="C9036" t="s">
        <v>12</v>
      </c>
      <c r="D9036" t="s">
        <v>13</v>
      </c>
      <c r="E9036" t="s">
        <v>45</v>
      </c>
      <c r="F9036" t="s">
        <v>15</v>
      </c>
      <c r="G9036" s="5">
        <v>6329.56</v>
      </c>
      <c r="H9036" s="5">
        <f t="shared" si="987"/>
        <v>113.93208</v>
      </c>
      <c r="I9036" s="6">
        <v>1</v>
      </c>
      <c r="J9036" s="6">
        <v>6329.56</v>
      </c>
      <c r="K9036" s="5">
        <f t="shared" si="988"/>
        <v>113.93208</v>
      </c>
      <c r="L9036" s="7">
        <v>1.74</v>
      </c>
      <c r="M9036" s="7">
        <v>1002</v>
      </c>
      <c r="N9036" s="3">
        <v>45495</v>
      </c>
      <c r="O9036" s="4" t="str">
        <f t="shared" si="989"/>
        <v>2024-07</v>
      </c>
      <c r="P9036" s="4" t="str">
        <f t="shared" si="990"/>
        <v>07</v>
      </c>
      <c r="Q9036" s="4" t="str">
        <f t="shared" si="991"/>
        <v>July</v>
      </c>
      <c r="R9036" s="30" t="str">
        <f t="shared" si="992"/>
        <v>22</v>
      </c>
      <c r="W9036" t="str">
        <f t="shared" si="993"/>
        <v>ok</v>
      </c>
    </row>
    <row r="9037" spans="1:23" x14ac:dyDescent="0.3">
      <c r="A9037" t="s">
        <v>9079</v>
      </c>
      <c r="B9037" t="s">
        <v>47</v>
      </c>
      <c r="C9037" t="s">
        <v>12</v>
      </c>
      <c r="D9037" t="s">
        <v>48</v>
      </c>
      <c r="E9037" t="s">
        <v>14</v>
      </c>
      <c r="F9037" t="s">
        <v>31</v>
      </c>
      <c r="G9037" s="5">
        <v>12763.42</v>
      </c>
      <c r="H9037" s="5">
        <f t="shared" si="987"/>
        <v>229.74155999999999</v>
      </c>
      <c r="I9037" s="6">
        <v>2</v>
      </c>
      <c r="J9037" s="6">
        <v>25526.84</v>
      </c>
      <c r="K9037" s="5">
        <f t="shared" si="988"/>
        <v>459.48311999999999</v>
      </c>
      <c r="L9037" s="7">
        <v>1.21</v>
      </c>
      <c r="M9037" s="7">
        <v>2187</v>
      </c>
      <c r="N9037" s="3">
        <v>45353</v>
      </c>
      <c r="O9037" s="4" t="str">
        <f t="shared" si="989"/>
        <v>2024-03</v>
      </c>
      <c r="P9037" s="4" t="str">
        <f t="shared" si="990"/>
        <v>03</v>
      </c>
      <c r="Q9037" s="4" t="str">
        <f t="shared" si="991"/>
        <v>March</v>
      </c>
      <c r="R9037" s="30" t="str">
        <f t="shared" si="992"/>
        <v>02</v>
      </c>
      <c r="W9037" t="str">
        <f t="shared" si="993"/>
        <v>ok</v>
      </c>
    </row>
    <row r="9038" spans="1:23" x14ac:dyDescent="0.3">
      <c r="A9038" t="s">
        <v>9080</v>
      </c>
      <c r="B9038" t="s">
        <v>23</v>
      </c>
      <c r="C9038" t="s">
        <v>24</v>
      </c>
      <c r="D9038" t="s">
        <v>25</v>
      </c>
      <c r="E9038" t="s">
        <v>14</v>
      </c>
      <c r="F9038" t="s">
        <v>15</v>
      </c>
      <c r="G9038" s="5">
        <v>16304.72</v>
      </c>
      <c r="H9038" s="5">
        <f t="shared" si="987"/>
        <v>293.48495999999994</v>
      </c>
      <c r="I9038" s="6">
        <v>3</v>
      </c>
      <c r="J9038" s="6">
        <v>48914.16</v>
      </c>
      <c r="K9038" s="5">
        <f t="shared" si="988"/>
        <v>880.45487999999978</v>
      </c>
      <c r="L9038" s="7">
        <v>1.86</v>
      </c>
      <c r="M9038" s="7">
        <v>4888</v>
      </c>
      <c r="N9038" s="3">
        <v>45550</v>
      </c>
      <c r="O9038" s="4" t="str">
        <f t="shared" si="989"/>
        <v>2024-09</v>
      </c>
      <c r="P9038" s="4" t="str">
        <f t="shared" si="990"/>
        <v>09</v>
      </c>
      <c r="Q9038" s="4" t="str">
        <f t="shared" si="991"/>
        <v>September</v>
      </c>
      <c r="R9038" s="30" t="str">
        <f t="shared" si="992"/>
        <v>15</v>
      </c>
      <c r="W9038" t="str">
        <f t="shared" si="993"/>
        <v>ok</v>
      </c>
    </row>
    <row r="9039" spans="1:23" x14ac:dyDescent="0.3">
      <c r="A9039" t="s">
        <v>9081</v>
      </c>
      <c r="B9039" t="s">
        <v>33</v>
      </c>
      <c r="C9039" t="s">
        <v>12</v>
      </c>
      <c r="D9039" t="s">
        <v>34</v>
      </c>
      <c r="E9039" t="s">
        <v>14</v>
      </c>
      <c r="F9039" t="s">
        <v>26</v>
      </c>
      <c r="G9039" s="5">
        <v>19231.46</v>
      </c>
      <c r="H9039" s="5">
        <f t="shared" si="987"/>
        <v>346.16627999999997</v>
      </c>
      <c r="I9039" s="6">
        <v>2</v>
      </c>
      <c r="J9039" s="6">
        <v>38462.92</v>
      </c>
      <c r="K9039" s="5">
        <f t="shared" si="988"/>
        <v>692.33255999999994</v>
      </c>
      <c r="L9039" s="7">
        <v>1.95</v>
      </c>
      <c r="M9039" s="7">
        <v>2748</v>
      </c>
      <c r="N9039" s="3">
        <v>45634</v>
      </c>
      <c r="O9039" s="4" t="str">
        <f t="shared" si="989"/>
        <v>2024-12</v>
      </c>
      <c r="P9039" s="4" t="str">
        <f t="shared" si="990"/>
        <v>12</v>
      </c>
      <c r="Q9039" s="4" t="str">
        <f t="shared" si="991"/>
        <v>December</v>
      </c>
      <c r="R9039" s="30" t="str">
        <f t="shared" si="992"/>
        <v>08</v>
      </c>
      <c r="W9039" t="str">
        <f t="shared" si="993"/>
        <v>ok</v>
      </c>
    </row>
    <row r="9040" spans="1:23" x14ac:dyDescent="0.3">
      <c r="A9040" t="s">
        <v>9082</v>
      </c>
      <c r="B9040" t="s">
        <v>33</v>
      </c>
      <c r="C9040" t="s">
        <v>12</v>
      </c>
      <c r="D9040" t="s">
        <v>34</v>
      </c>
      <c r="E9040" t="s">
        <v>14</v>
      </c>
      <c r="F9040" t="s">
        <v>15</v>
      </c>
      <c r="G9040" s="5">
        <v>7256.26</v>
      </c>
      <c r="H9040" s="5">
        <f t="shared" si="987"/>
        <v>130.61267999999998</v>
      </c>
      <c r="I9040" s="6">
        <v>2</v>
      </c>
      <c r="J9040" s="6">
        <v>14512.52</v>
      </c>
      <c r="K9040" s="5">
        <f t="shared" si="988"/>
        <v>261.22535999999997</v>
      </c>
      <c r="L9040" s="7">
        <v>3.34</v>
      </c>
      <c r="M9040" s="7">
        <v>4220</v>
      </c>
      <c r="N9040" s="3">
        <v>45647</v>
      </c>
      <c r="O9040" s="4" t="str">
        <f t="shared" si="989"/>
        <v>2024-12</v>
      </c>
      <c r="P9040" s="4" t="str">
        <f t="shared" si="990"/>
        <v>12</v>
      </c>
      <c r="Q9040" s="4" t="str">
        <f t="shared" si="991"/>
        <v>December</v>
      </c>
      <c r="R9040" s="30" t="str">
        <f t="shared" si="992"/>
        <v>21</v>
      </c>
      <c r="W9040" t="str">
        <f t="shared" si="993"/>
        <v>ok</v>
      </c>
    </row>
    <row r="9041" spans="1:23" x14ac:dyDescent="0.3">
      <c r="A9041" t="s">
        <v>9083</v>
      </c>
      <c r="B9041" t="s">
        <v>41</v>
      </c>
      <c r="C9041" t="s">
        <v>42</v>
      </c>
      <c r="D9041" t="s">
        <v>43</v>
      </c>
      <c r="E9041" t="s">
        <v>45</v>
      </c>
      <c r="F9041" t="s">
        <v>21</v>
      </c>
      <c r="G9041" s="5">
        <v>13793.31</v>
      </c>
      <c r="H9041" s="5">
        <f t="shared" si="987"/>
        <v>248.27957999999998</v>
      </c>
      <c r="I9041" s="6">
        <v>2</v>
      </c>
      <c r="J9041" s="6">
        <v>27586.62</v>
      </c>
      <c r="K9041" s="5">
        <f t="shared" si="988"/>
        <v>496.55915999999996</v>
      </c>
      <c r="L9041" s="7">
        <v>3.32</v>
      </c>
      <c r="M9041" s="7">
        <v>4137</v>
      </c>
      <c r="N9041" s="3">
        <v>45428</v>
      </c>
      <c r="O9041" s="4" t="str">
        <f t="shared" si="989"/>
        <v>2024-05</v>
      </c>
      <c r="P9041" s="4" t="str">
        <f t="shared" si="990"/>
        <v>05</v>
      </c>
      <c r="Q9041" s="4" t="str">
        <f t="shared" si="991"/>
        <v>May</v>
      </c>
      <c r="R9041" s="30" t="str">
        <f t="shared" si="992"/>
        <v>16</v>
      </c>
      <c r="W9041" t="str">
        <f t="shared" si="993"/>
        <v>ok</v>
      </c>
    </row>
    <row r="9042" spans="1:23" x14ac:dyDescent="0.3">
      <c r="A9042" t="s">
        <v>9084</v>
      </c>
      <c r="B9042" t="s">
        <v>11</v>
      </c>
      <c r="C9042" t="s">
        <v>12</v>
      </c>
      <c r="D9042" t="s">
        <v>13</v>
      </c>
      <c r="E9042" t="s">
        <v>14</v>
      </c>
      <c r="F9042" t="s">
        <v>15</v>
      </c>
      <c r="G9042" s="5">
        <v>16442.439999999999</v>
      </c>
      <c r="H9042" s="5">
        <f t="shared" si="987"/>
        <v>295.96391999999997</v>
      </c>
      <c r="I9042" s="6">
        <v>3</v>
      </c>
      <c r="J9042" s="6">
        <v>49327.32</v>
      </c>
      <c r="K9042" s="5">
        <f t="shared" si="988"/>
        <v>887.89175999999998</v>
      </c>
      <c r="L9042" s="7">
        <v>4.87</v>
      </c>
      <c r="M9042" s="7">
        <v>3413</v>
      </c>
      <c r="N9042" s="3">
        <v>45448</v>
      </c>
      <c r="O9042" s="4" t="str">
        <f t="shared" si="989"/>
        <v>2024-06</v>
      </c>
      <c r="P9042" s="4" t="str">
        <f t="shared" si="990"/>
        <v>06</v>
      </c>
      <c r="Q9042" s="4" t="str">
        <f t="shared" si="991"/>
        <v>June</v>
      </c>
      <c r="R9042" s="30" t="str">
        <f t="shared" si="992"/>
        <v>05</v>
      </c>
      <c r="W9042" t="str">
        <f t="shared" si="993"/>
        <v>ok</v>
      </c>
    </row>
    <row r="9043" spans="1:23" x14ac:dyDescent="0.3">
      <c r="A9043" t="s">
        <v>9085</v>
      </c>
      <c r="B9043" t="s">
        <v>41</v>
      </c>
      <c r="C9043" t="s">
        <v>42</v>
      </c>
      <c r="D9043" t="s">
        <v>43</v>
      </c>
      <c r="E9043" t="s">
        <v>14</v>
      </c>
      <c r="F9043" t="s">
        <v>26</v>
      </c>
      <c r="G9043" s="5">
        <v>14086.35</v>
      </c>
      <c r="H9043" s="5">
        <f t="shared" si="987"/>
        <v>253.55429999999998</v>
      </c>
      <c r="I9043" s="6">
        <v>2</v>
      </c>
      <c r="J9043" s="6">
        <v>28172.7</v>
      </c>
      <c r="K9043" s="5">
        <f t="shared" si="988"/>
        <v>507.10859999999997</v>
      </c>
      <c r="L9043" s="7">
        <v>4.8</v>
      </c>
      <c r="M9043" s="7">
        <v>1255</v>
      </c>
      <c r="N9043" s="3">
        <v>45414</v>
      </c>
      <c r="O9043" s="4" t="str">
        <f t="shared" si="989"/>
        <v>2024-05</v>
      </c>
      <c r="P9043" s="4" t="str">
        <f t="shared" si="990"/>
        <v>05</v>
      </c>
      <c r="Q9043" s="4" t="str">
        <f t="shared" si="991"/>
        <v>May</v>
      </c>
      <c r="R9043" s="30" t="str">
        <f t="shared" si="992"/>
        <v>02</v>
      </c>
      <c r="W9043" t="str">
        <f t="shared" si="993"/>
        <v>ok</v>
      </c>
    </row>
    <row r="9044" spans="1:23" x14ac:dyDescent="0.3">
      <c r="A9044" t="s">
        <v>9086</v>
      </c>
      <c r="B9044" t="s">
        <v>33</v>
      </c>
      <c r="C9044" t="s">
        <v>12</v>
      </c>
      <c r="D9044" t="s">
        <v>34</v>
      </c>
      <c r="E9044" t="s">
        <v>14</v>
      </c>
      <c r="F9044" t="s">
        <v>26</v>
      </c>
      <c r="G9044" s="5">
        <v>18551.310000000001</v>
      </c>
      <c r="H9044" s="5">
        <f t="shared" si="987"/>
        <v>333.92358000000002</v>
      </c>
      <c r="I9044" s="6">
        <v>2</v>
      </c>
      <c r="J9044" s="6">
        <v>37102.620000000003</v>
      </c>
      <c r="K9044" s="5">
        <f t="shared" si="988"/>
        <v>667.84716000000003</v>
      </c>
      <c r="L9044" s="7">
        <v>1.48</v>
      </c>
      <c r="M9044" s="7">
        <v>1089</v>
      </c>
      <c r="N9044" s="3">
        <v>45624</v>
      </c>
      <c r="O9044" s="4" t="str">
        <f t="shared" si="989"/>
        <v>2024-11</v>
      </c>
      <c r="P9044" s="4" t="str">
        <f t="shared" si="990"/>
        <v>11</v>
      </c>
      <c r="Q9044" s="4" t="str">
        <f t="shared" si="991"/>
        <v>November</v>
      </c>
      <c r="R9044" s="30" t="str">
        <f t="shared" si="992"/>
        <v>28</v>
      </c>
      <c r="W9044" t="str">
        <f t="shared" si="993"/>
        <v>ok</v>
      </c>
    </row>
    <row r="9045" spans="1:23" x14ac:dyDescent="0.3">
      <c r="A9045" t="s">
        <v>9087</v>
      </c>
      <c r="B9045" t="s">
        <v>23</v>
      </c>
      <c r="C9045" t="s">
        <v>24</v>
      </c>
      <c r="D9045" t="s">
        <v>25</v>
      </c>
      <c r="E9045" t="s">
        <v>45</v>
      </c>
      <c r="F9045" t="s">
        <v>31</v>
      </c>
      <c r="G9045" s="5">
        <v>721.87</v>
      </c>
      <c r="H9045" s="5">
        <f t="shared" si="987"/>
        <v>12.993659999999998</v>
      </c>
      <c r="I9045" s="6">
        <v>3</v>
      </c>
      <c r="J9045" s="6">
        <v>2165.61</v>
      </c>
      <c r="K9045" s="5">
        <f t="shared" si="988"/>
        <v>38.980979999999995</v>
      </c>
      <c r="L9045" s="7">
        <v>4.93</v>
      </c>
      <c r="M9045" s="7">
        <v>3359</v>
      </c>
      <c r="N9045" s="3">
        <v>45534</v>
      </c>
      <c r="O9045" s="4" t="str">
        <f t="shared" si="989"/>
        <v>2024-08</v>
      </c>
      <c r="P9045" s="4" t="str">
        <f t="shared" si="990"/>
        <v>08</v>
      </c>
      <c r="Q9045" s="4" t="str">
        <f t="shared" si="991"/>
        <v>August</v>
      </c>
      <c r="R9045" s="30" t="str">
        <f t="shared" si="992"/>
        <v>30</v>
      </c>
      <c r="W9045" t="str">
        <f t="shared" si="993"/>
        <v>ok</v>
      </c>
    </row>
    <row r="9046" spans="1:23" x14ac:dyDescent="0.3">
      <c r="A9046" t="s">
        <v>9088</v>
      </c>
      <c r="B9046" t="s">
        <v>36</v>
      </c>
      <c r="C9046" t="s">
        <v>18</v>
      </c>
      <c r="D9046" t="s">
        <v>37</v>
      </c>
      <c r="E9046" t="s">
        <v>14</v>
      </c>
      <c r="F9046" t="s">
        <v>38</v>
      </c>
      <c r="G9046" s="5">
        <v>11843.77</v>
      </c>
      <c r="H9046" s="5">
        <f t="shared" si="987"/>
        <v>213.18786</v>
      </c>
      <c r="I9046" s="6">
        <v>2</v>
      </c>
      <c r="J9046" s="6">
        <v>23687.54</v>
      </c>
      <c r="K9046" s="5">
        <f t="shared" si="988"/>
        <v>426.37572</v>
      </c>
      <c r="L9046" s="7">
        <v>1.78</v>
      </c>
      <c r="M9046" s="7">
        <v>754</v>
      </c>
      <c r="N9046" s="3">
        <v>45323</v>
      </c>
      <c r="O9046" s="4" t="str">
        <f t="shared" si="989"/>
        <v>2024-02</v>
      </c>
      <c r="P9046" s="4" t="str">
        <f t="shared" si="990"/>
        <v>02</v>
      </c>
      <c r="Q9046" s="4" t="str">
        <f t="shared" si="991"/>
        <v>February</v>
      </c>
      <c r="R9046" s="30" t="str">
        <f t="shared" si="992"/>
        <v>01</v>
      </c>
      <c r="W9046" t="str">
        <f t="shared" si="993"/>
        <v>ok</v>
      </c>
    </row>
    <row r="9047" spans="1:23" x14ac:dyDescent="0.3">
      <c r="A9047" t="s">
        <v>9089</v>
      </c>
      <c r="B9047" t="s">
        <v>28</v>
      </c>
      <c r="C9047" t="s">
        <v>29</v>
      </c>
      <c r="D9047" t="s">
        <v>30</v>
      </c>
      <c r="E9047" t="s">
        <v>45</v>
      </c>
      <c r="F9047" t="s">
        <v>38</v>
      </c>
      <c r="G9047" s="5">
        <v>17576.689999999999</v>
      </c>
      <c r="H9047" s="5">
        <f t="shared" si="987"/>
        <v>316.38041999999996</v>
      </c>
      <c r="I9047" s="6">
        <v>5</v>
      </c>
      <c r="J9047" s="6">
        <v>87883.45</v>
      </c>
      <c r="K9047" s="5">
        <f t="shared" si="988"/>
        <v>1581.9020999999998</v>
      </c>
      <c r="L9047" s="7">
        <v>3.01</v>
      </c>
      <c r="M9047" s="7">
        <v>50</v>
      </c>
      <c r="N9047" s="3">
        <v>45313</v>
      </c>
      <c r="O9047" s="4" t="str">
        <f t="shared" si="989"/>
        <v>2024-01</v>
      </c>
      <c r="P9047" s="4" t="str">
        <f t="shared" si="990"/>
        <v>01</v>
      </c>
      <c r="Q9047" s="4" t="str">
        <f t="shared" si="991"/>
        <v>January</v>
      </c>
      <c r="R9047" s="30" t="str">
        <f t="shared" si="992"/>
        <v>22</v>
      </c>
      <c r="W9047" t="str">
        <f t="shared" si="993"/>
        <v>ok</v>
      </c>
    </row>
    <row r="9048" spans="1:23" x14ac:dyDescent="0.3">
      <c r="A9048" t="s">
        <v>9090</v>
      </c>
      <c r="B9048" t="s">
        <v>51</v>
      </c>
      <c r="C9048" t="s">
        <v>29</v>
      </c>
      <c r="D9048" t="s">
        <v>52</v>
      </c>
      <c r="E9048" t="s">
        <v>14</v>
      </c>
      <c r="F9048" t="s">
        <v>21</v>
      </c>
      <c r="G9048" s="5">
        <v>4594.46</v>
      </c>
      <c r="H9048" s="5">
        <f t="shared" si="987"/>
        <v>82.700279999999992</v>
      </c>
      <c r="I9048" s="6">
        <v>5</v>
      </c>
      <c r="J9048" s="6">
        <v>22972.3</v>
      </c>
      <c r="K9048" s="5">
        <f t="shared" si="988"/>
        <v>413.50139999999999</v>
      </c>
      <c r="L9048" s="7">
        <v>2.93</v>
      </c>
      <c r="M9048" s="7">
        <v>365</v>
      </c>
      <c r="N9048" s="3">
        <v>45296</v>
      </c>
      <c r="O9048" s="4" t="str">
        <f t="shared" si="989"/>
        <v>2024-01</v>
      </c>
      <c r="P9048" s="4" t="str">
        <f t="shared" si="990"/>
        <v>01</v>
      </c>
      <c r="Q9048" s="4" t="str">
        <f t="shared" si="991"/>
        <v>January</v>
      </c>
      <c r="R9048" s="30" t="str">
        <f t="shared" si="992"/>
        <v>05</v>
      </c>
      <c r="W9048" t="str">
        <f t="shared" si="993"/>
        <v>ok</v>
      </c>
    </row>
    <row r="9049" spans="1:23" x14ac:dyDescent="0.3">
      <c r="A9049" t="s">
        <v>9091</v>
      </c>
      <c r="B9049" t="s">
        <v>33</v>
      </c>
      <c r="C9049" t="s">
        <v>12</v>
      </c>
      <c r="D9049" t="s">
        <v>34</v>
      </c>
      <c r="E9049" t="s">
        <v>14</v>
      </c>
      <c r="F9049" t="s">
        <v>26</v>
      </c>
      <c r="G9049" s="5">
        <v>11092.91</v>
      </c>
      <c r="H9049" s="5">
        <f t="shared" si="987"/>
        <v>199.67237999999998</v>
      </c>
      <c r="I9049" s="6">
        <v>4</v>
      </c>
      <c r="J9049" s="6">
        <v>44371.64</v>
      </c>
      <c r="K9049" s="5">
        <f t="shared" si="988"/>
        <v>798.6895199999999</v>
      </c>
      <c r="L9049" s="7">
        <v>2.35</v>
      </c>
      <c r="M9049" s="7">
        <v>1827</v>
      </c>
      <c r="N9049" s="3">
        <v>45352</v>
      </c>
      <c r="O9049" s="4" t="str">
        <f t="shared" si="989"/>
        <v>2024-03</v>
      </c>
      <c r="P9049" s="4" t="str">
        <f t="shared" si="990"/>
        <v>03</v>
      </c>
      <c r="Q9049" s="4" t="str">
        <f t="shared" si="991"/>
        <v>March</v>
      </c>
      <c r="R9049" s="30" t="str">
        <f t="shared" si="992"/>
        <v>01</v>
      </c>
      <c r="W9049" t="str">
        <f t="shared" si="993"/>
        <v>ok</v>
      </c>
    </row>
    <row r="9050" spans="1:23" x14ac:dyDescent="0.3">
      <c r="A9050" t="s">
        <v>9092</v>
      </c>
      <c r="B9050" t="s">
        <v>41</v>
      </c>
      <c r="C9050" t="s">
        <v>42</v>
      </c>
      <c r="D9050" t="s">
        <v>43</v>
      </c>
      <c r="E9050" t="s">
        <v>45</v>
      </c>
      <c r="F9050" t="s">
        <v>15</v>
      </c>
      <c r="G9050" s="5">
        <v>16305.91</v>
      </c>
      <c r="H9050" s="5">
        <f t="shared" si="987"/>
        <v>293.50637999999998</v>
      </c>
      <c r="I9050" s="6">
        <v>4</v>
      </c>
      <c r="J9050" s="6">
        <v>65223.64</v>
      </c>
      <c r="K9050" s="5">
        <f t="shared" si="988"/>
        <v>1174.0255199999999</v>
      </c>
      <c r="L9050" s="7">
        <v>2.74</v>
      </c>
      <c r="M9050" s="7">
        <v>4187</v>
      </c>
      <c r="N9050" s="3">
        <v>45480</v>
      </c>
      <c r="O9050" s="4" t="str">
        <f t="shared" si="989"/>
        <v>2024-07</v>
      </c>
      <c r="P9050" s="4" t="str">
        <f t="shared" si="990"/>
        <v>07</v>
      </c>
      <c r="Q9050" s="4" t="str">
        <f t="shared" si="991"/>
        <v>July</v>
      </c>
      <c r="R9050" s="30" t="str">
        <f t="shared" si="992"/>
        <v>07</v>
      </c>
      <c r="W9050" t="str">
        <f t="shared" si="993"/>
        <v>ok</v>
      </c>
    </row>
    <row r="9051" spans="1:23" x14ac:dyDescent="0.3">
      <c r="A9051" t="s">
        <v>9093</v>
      </c>
      <c r="B9051" t="s">
        <v>47</v>
      </c>
      <c r="C9051" t="s">
        <v>12</v>
      </c>
      <c r="D9051" t="s">
        <v>48</v>
      </c>
      <c r="E9051" t="s">
        <v>14</v>
      </c>
      <c r="F9051" t="s">
        <v>26</v>
      </c>
      <c r="G9051" s="5">
        <v>6156.84</v>
      </c>
      <c r="H9051" s="5">
        <f t="shared" si="987"/>
        <v>110.82311999999999</v>
      </c>
      <c r="I9051" s="6">
        <v>4</v>
      </c>
      <c r="J9051" s="6">
        <v>24627.360000000001</v>
      </c>
      <c r="K9051" s="5">
        <f t="shared" si="988"/>
        <v>443.29247999999995</v>
      </c>
      <c r="L9051" s="7">
        <v>1.22</v>
      </c>
      <c r="M9051" s="7">
        <v>3336</v>
      </c>
      <c r="N9051" s="3">
        <v>45355</v>
      </c>
      <c r="O9051" s="4" t="str">
        <f t="shared" si="989"/>
        <v>2024-03</v>
      </c>
      <c r="P9051" s="4" t="str">
        <f t="shared" si="990"/>
        <v>03</v>
      </c>
      <c r="Q9051" s="4" t="str">
        <f t="shared" si="991"/>
        <v>March</v>
      </c>
      <c r="R9051" s="30" t="str">
        <f t="shared" si="992"/>
        <v>04</v>
      </c>
      <c r="W9051" t="str">
        <f t="shared" si="993"/>
        <v>ok</v>
      </c>
    </row>
    <row r="9052" spans="1:23" x14ac:dyDescent="0.3">
      <c r="A9052" t="s">
        <v>9094</v>
      </c>
      <c r="B9052" t="s">
        <v>63</v>
      </c>
      <c r="C9052" t="s">
        <v>18</v>
      </c>
      <c r="D9052" t="s">
        <v>64</v>
      </c>
      <c r="E9052" t="s">
        <v>45</v>
      </c>
      <c r="F9052" t="s">
        <v>21</v>
      </c>
      <c r="G9052" s="5">
        <v>9702.25</v>
      </c>
      <c r="H9052" s="5">
        <f t="shared" si="987"/>
        <v>174.64049999999997</v>
      </c>
      <c r="I9052" s="6">
        <v>1</v>
      </c>
      <c r="J9052" s="6">
        <v>9702.25</v>
      </c>
      <c r="K9052" s="5">
        <f t="shared" si="988"/>
        <v>174.64049999999997</v>
      </c>
      <c r="L9052" s="7">
        <v>4.62</v>
      </c>
      <c r="M9052" s="7">
        <v>269</v>
      </c>
      <c r="N9052" s="3">
        <v>45650</v>
      </c>
      <c r="O9052" s="4" t="str">
        <f t="shared" si="989"/>
        <v>2024-12</v>
      </c>
      <c r="P9052" s="4" t="str">
        <f t="shared" si="990"/>
        <v>12</v>
      </c>
      <c r="Q9052" s="4" t="str">
        <f t="shared" si="991"/>
        <v>December</v>
      </c>
      <c r="R9052" s="30" t="str">
        <f t="shared" si="992"/>
        <v>24</v>
      </c>
      <c r="W9052" t="str">
        <f t="shared" si="993"/>
        <v>ok</v>
      </c>
    </row>
    <row r="9053" spans="1:23" x14ac:dyDescent="0.3">
      <c r="A9053" t="s">
        <v>9095</v>
      </c>
      <c r="B9053" t="s">
        <v>17</v>
      </c>
      <c r="C9053" t="s">
        <v>18</v>
      </c>
      <c r="D9053" t="s">
        <v>19</v>
      </c>
      <c r="E9053" t="s">
        <v>14</v>
      </c>
      <c r="F9053" t="s">
        <v>38</v>
      </c>
      <c r="G9053" s="5">
        <v>15065.32</v>
      </c>
      <c r="H9053" s="5">
        <f t="shared" si="987"/>
        <v>271.17575999999997</v>
      </c>
      <c r="I9053" s="6">
        <v>2</v>
      </c>
      <c r="J9053" s="6">
        <v>30130.639999999999</v>
      </c>
      <c r="K9053" s="5">
        <f t="shared" si="988"/>
        <v>542.35151999999994</v>
      </c>
      <c r="L9053" s="7">
        <v>3.43</v>
      </c>
      <c r="M9053" s="7">
        <v>3478</v>
      </c>
      <c r="N9053" s="3">
        <v>45336</v>
      </c>
      <c r="O9053" s="4" t="str">
        <f t="shared" si="989"/>
        <v>2024-02</v>
      </c>
      <c r="P9053" s="4" t="str">
        <f t="shared" si="990"/>
        <v>02</v>
      </c>
      <c r="Q9053" s="4" t="str">
        <f t="shared" si="991"/>
        <v>February</v>
      </c>
      <c r="R9053" s="30" t="str">
        <f t="shared" si="992"/>
        <v>14</v>
      </c>
      <c r="W9053" t="str">
        <f t="shared" si="993"/>
        <v>ok</v>
      </c>
    </row>
    <row r="9054" spans="1:23" x14ac:dyDescent="0.3">
      <c r="A9054" t="s">
        <v>9096</v>
      </c>
      <c r="B9054" t="s">
        <v>36</v>
      </c>
      <c r="C9054" t="s">
        <v>18</v>
      </c>
      <c r="D9054" t="s">
        <v>37</v>
      </c>
      <c r="E9054" t="s">
        <v>20</v>
      </c>
      <c r="F9054" t="s">
        <v>21</v>
      </c>
      <c r="G9054" s="5">
        <v>16651.830000000002</v>
      </c>
      <c r="H9054" s="5">
        <f t="shared" si="987"/>
        <v>299.73293999999999</v>
      </c>
      <c r="I9054" s="6">
        <v>3</v>
      </c>
      <c r="J9054" s="6">
        <v>49955.49</v>
      </c>
      <c r="K9054" s="5">
        <f t="shared" si="988"/>
        <v>899.19881999999996</v>
      </c>
      <c r="L9054" s="7">
        <v>2.86</v>
      </c>
      <c r="M9054" s="7">
        <v>99</v>
      </c>
      <c r="N9054" s="3">
        <v>45556</v>
      </c>
      <c r="O9054" s="4" t="str">
        <f t="shared" si="989"/>
        <v>2024-09</v>
      </c>
      <c r="P9054" s="4" t="str">
        <f t="shared" si="990"/>
        <v>09</v>
      </c>
      <c r="Q9054" s="4" t="str">
        <f t="shared" si="991"/>
        <v>September</v>
      </c>
      <c r="R9054" s="30" t="str">
        <f t="shared" si="992"/>
        <v>21</v>
      </c>
      <c r="W9054" t="str">
        <f t="shared" si="993"/>
        <v>ok</v>
      </c>
    </row>
    <row r="9055" spans="1:23" x14ac:dyDescent="0.3">
      <c r="A9055" t="s">
        <v>9097</v>
      </c>
      <c r="B9055" t="s">
        <v>47</v>
      </c>
      <c r="C9055" t="s">
        <v>12</v>
      </c>
      <c r="D9055" t="s">
        <v>48</v>
      </c>
      <c r="E9055" t="s">
        <v>14</v>
      </c>
      <c r="F9055" t="s">
        <v>21</v>
      </c>
      <c r="G9055" s="5">
        <v>6230.81</v>
      </c>
      <c r="H9055" s="5">
        <f t="shared" si="987"/>
        <v>112.15458</v>
      </c>
      <c r="I9055" s="6">
        <v>3</v>
      </c>
      <c r="J9055" s="6">
        <v>18692.43</v>
      </c>
      <c r="K9055" s="5">
        <f t="shared" si="988"/>
        <v>336.46373999999997</v>
      </c>
      <c r="L9055" s="7">
        <v>1.69</v>
      </c>
      <c r="M9055" s="7">
        <v>722</v>
      </c>
      <c r="N9055" s="3">
        <v>45317</v>
      </c>
      <c r="O9055" s="4" t="str">
        <f t="shared" si="989"/>
        <v>2024-01</v>
      </c>
      <c r="P9055" s="4" t="str">
        <f t="shared" si="990"/>
        <v>01</v>
      </c>
      <c r="Q9055" s="4" t="str">
        <f t="shared" si="991"/>
        <v>January</v>
      </c>
      <c r="R9055" s="30" t="str">
        <f t="shared" si="992"/>
        <v>26</v>
      </c>
      <c r="W9055" t="str">
        <f t="shared" si="993"/>
        <v>ok</v>
      </c>
    </row>
    <row r="9056" spans="1:23" x14ac:dyDescent="0.3">
      <c r="A9056" t="s">
        <v>9098</v>
      </c>
      <c r="B9056" t="s">
        <v>41</v>
      </c>
      <c r="C9056" t="s">
        <v>42</v>
      </c>
      <c r="D9056" t="s">
        <v>43</v>
      </c>
      <c r="E9056" t="s">
        <v>45</v>
      </c>
      <c r="F9056" t="s">
        <v>26</v>
      </c>
      <c r="G9056" s="5">
        <v>1500.78</v>
      </c>
      <c r="H9056" s="5">
        <f t="shared" si="987"/>
        <v>27.014039999999998</v>
      </c>
      <c r="I9056" s="6">
        <v>4</v>
      </c>
      <c r="J9056" s="6">
        <v>6003.12</v>
      </c>
      <c r="K9056" s="5">
        <f t="shared" si="988"/>
        <v>108.05615999999999</v>
      </c>
      <c r="L9056" s="7">
        <v>1.1100000000000001</v>
      </c>
      <c r="M9056" s="7">
        <v>3135</v>
      </c>
      <c r="N9056" s="3">
        <v>45449</v>
      </c>
      <c r="O9056" s="4" t="str">
        <f t="shared" si="989"/>
        <v>2024-06</v>
      </c>
      <c r="P9056" s="4" t="str">
        <f t="shared" si="990"/>
        <v>06</v>
      </c>
      <c r="Q9056" s="4" t="str">
        <f t="shared" si="991"/>
        <v>June</v>
      </c>
      <c r="R9056" s="30" t="str">
        <f t="shared" si="992"/>
        <v>06</v>
      </c>
      <c r="W9056" t="str">
        <f t="shared" si="993"/>
        <v>ok</v>
      </c>
    </row>
    <row r="9057" spans="1:23" x14ac:dyDescent="0.3">
      <c r="A9057" t="s">
        <v>9099</v>
      </c>
      <c r="B9057" t="s">
        <v>11</v>
      </c>
      <c r="C9057" t="s">
        <v>12</v>
      </c>
      <c r="D9057" t="s">
        <v>13</v>
      </c>
      <c r="E9057" t="s">
        <v>45</v>
      </c>
      <c r="F9057" t="s">
        <v>21</v>
      </c>
      <c r="G9057" s="5">
        <v>15767.3</v>
      </c>
      <c r="H9057" s="5">
        <f t="shared" si="987"/>
        <v>283.81139999999999</v>
      </c>
      <c r="I9057" s="6">
        <v>2</v>
      </c>
      <c r="J9057" s="6">
        <v>31534.6</v>
      </c>
      <c r="K9057" s="5">
        <f t="shared" si="988"/>
        <v>567.62279999999998</v>
      </c>
      <c r="L9057" s="7">
        <v>3.84</v>
      </c>
      <c r="M9057" s="7">
        <v>1803</v>
      </c>
      <c r="N9057" s="3">
        <v>45330</v>
      </c>
      <c r="O9057" s="4" t="str">
        <f t="shared" si="989"/>
        <v>2024-02</v>
      </c>
      <c r="P9057" s="4" t="str">
        <f t="shared" si="990"/>
        <v>02</v>
      </c>
      <c r="Q9057" s="4" t="str">
        <f t="shared" si="991"/>
        <v>February</v>
      </c>
      <c r="R9057" s="30" t="str">
        <f t="shared" si="992"/>
        <v>08</v>
      </c>
      <c r="W9057" t="str">
        <f t="shared" si="993"/>
        <v>ok</v>
      </c>
    </row>
    <row r="9058" spans="1:23" x14ac:dyDescent="0.3">
      <c r="A9058" t="s">
        <v>9100</v>
      </c>
      <c r="B9058" t="s">
        <v>11</v>
      </c>
      <c r="C9058" t="s">
        <v>12</v>
      </c>
      <c r="D9058" t="s">
        <v>13</v>
      </c>
      <c r="E9058" t="s">
        <v>45</v>
      </c>
      <c r="F9058" t="s">
        <v>31</v>
      </c>
      <c r="G9058" s="5">
        <v>19149.939999999999</v>
      </c>
      <c r="H9058" s="5">
        <f t="shared" si="987"/>
        <v>344.69891999999993</v>
      </c>
      <c r="I9058" s="6">
        <v>2</v>
      </c>
      <c r="J9058" s="6">
        <v>38299.879999999997</v>
      </c>
      <c r="K9058" s="5">
        <f t="shared" si="988"/>
        <v>689.39783999999986</v>
      </c>
      <c r="L9058" s="7">
        <v>1.31</v>
      </c>
      <c r="M9058" s="7">
        <v>2481</v>
      </c>
      <c r="N9058" s="3">
        <v>45350</v>
      </c>
      <c r="O9058" s="4" t="str">
        <f t="shared" si="989"/>
        <v>2024-02</v>
      </c>
      <c r="P9058" s="4" t="str">
        <f t="shared" si="990"/>
        <v>02</v>
      </c>
      <c r="Q9058" s="4" t="str">
        <f t="shared" si="991"/>
        <v>February</v>
      </c>
      <c r="R9058" s="30" t="str">
        <f t="shared" si="992"/>
        <v>28</v>
      </c>
      <c r="W9058" t="str">
        <f t="shared" si="993"/>
        <v>ok</v>
      </c>
    </row>
    <row r="9059" spans="1:23" x14ac:dyDescent="0.3">
      <c r="A9059" t="s">
        <v>9101</v>
      </c>
      <c r="B9059" t="s">
        <v>23</v>
      </c>
      <c r="C9059" t="s">
        <v>24</v>
      </c>
      <c r="D9059" t="s">
        <v>25</v>
      </c>
      <c r="E9059" t="s">
        <v>45</v>
      </c>
      <c r="F9059" t="s">
        <v>21</v>
      </c>
      <c r="G9059" s="5">
        <v>7240.36</v>
      </c>
      <c r="H9059" s="5">
        <f t="shared" si="987"/>
        <v>130.32647999999998</v>
      </c>
      <c r="I9059" s="6">
        <v>4</v>
      </c>
      <c r="J9059" s="6">
        <v>28961.439999999999</v>
      </c>
      <c r="K9059" s="5">
        <f t="shared" si="988"/>
        <v>521.3059199999999</v>
      </c>
      <c r="L9059" s="7">
        <v>1.81</v>
      </c>
      <c r="M9059" s="7">
        <v>3476</v>
      </c>
      <c r="N9059" s="3">
        <v>45521</v>
      </c>
      <c r="O9059" s="4" t="str">
        <f t="shared" si="989"/>
        <v>2024-08</v>
      </c>
      <c r="P9059" s="4" t="str">
        <f t="shared" si="990"/>
        <v>08</v>
      </c>
      <c r="Q9059" s="4" t="str">
        <f t="shared" si="991"/>
        <v>August</v>
      </c>
      <c r="R9059" s="30" t="str">
        <f t="shared" si="992"/>
        <v>17</v>
      </c>
      <c r="W9059" t="str">
        <f t="shared" si="993"/>
        <v>ok</v>
      </c>
    </row>
    <row r="9060" spans="1:23" x14ac:dyDescent="0.3">
      <c r="A9060" t="s">
        <v>9102</v>
      </c>
      <c r="B9060" t="s">
        <v>41</v>
      </c>
      <c r="C9060" t="s">
        <v>42</v>
      </c>
      <c r="D9060" t="s">
        <v>43</v>
      </c>
      <c r="E9060" t="s">
        <v>14</v>
      </c>
      <c r="F9060" t="s">
        <v>15</v>
      </c>
      <c r="G9060" s="5">
        <v>13150.11</v>
      </c>
      <c r="H9060" s="5">
        <f t="shared" si="987"/>
        <v>236.70197999999999</v>
      </c>
      <c r="I9060" s="6">
        <v>5</v>
      </c>
      <c r="J9060" s="6">
        <v>65750.55</v>
      </c>
      <c r="K9060" s="5">
        <f t="shared" si="988"/>
        <v>1183.5099</v>
      </c>
      <c r="L9060" s="7">
        <v>2.13</v>
      </c>
      <c r="M9060" s="7">
        <v>3380</v>
      </c>
      <c r="N9060" s="3">
        <v>45297</v>
      </c>
      <c r="O9060" s="4" t="str">
        <f t="shared" si="989"/>
        <v>2024-01</v>
      </c>
      <c r="P9060" s="4" t="str">
        <f t="shared" si="990"/>
        <v>01</v>
      </c>
      <c r="Q9060" s="4" t="str">
        <f t="shared" si="991"/>
        <v>January</v>
      </c>
      <c r="R9060" s="30" t="str">
        <f t="shared" si="992"/>
        <v>06</v>
      </c>
      <c r="W9060" t="str">
        <f t="shared" si="993"/>
        <v>ok</v>
      </c>
    </row>
    <row r="9061" spans="1:23" x14ac:dyDescent="0.3">
      <c r="A9061" t="s">
        <v>9103</v>
      </c>
      <c r="B9061" t="s">
        <v>17</v>
      </c>
      <c r="C9061" t="s">
        <v>18</v>
      </c>
      <c r="D9061" t="s">
        <v>19</v>
      </c>
      <c r="E9061" t="s">
        <v>20</v>
      </c>
      <c r="F9061" t="s">
        <v>38</v>
      </c>
      <c r="G9061" s="5">
        <v>19225.599999999999</v>
      </c>
      <c r="H9061" s="5">
        <f t="shared" si="987"/>
        <v>346.06079999999997</v>
      </c>
      <c r="I9061" s="6">
        <v>5</v>
      </c>
      <c r="J9061" s="6">
        <v>96128</v>
      </c>
      <c r="K9061" s="5">
        <f t="shared" si="988"/>
        <v>1730.3039999999999</v>
      </c>
      <c r="L9061" s="7">
        <v>3.75</v>
      </c>
      <c r="M9061" s="7">
        <v>4851</v>
      </c>
      <c r="N9061" s="3">
        <v>45293</v>
      </c>
      <c r="O9061" s="4" t="str">
        <f t="shared" si="989"/>
        <v>2024-01</v>
      </c>
      <c r="P9061" s="4" t="str">
        <f t="shared" si="990"/>
        <v>01</v>
      </c>
      <c r="Q9061" s="4" t="str">
        <f t="shared" si="991"/>
        <v>January</v>
      </c>
      <c r="R9061" s="30" t="str">
        <f t="shared" si="992"/>
        <v>02</v>
      </c>
      <c r="W9061" t="str">
        <f t="shared" si="993"/>
        <v>ok</v>
      </c>
    </row>
    <row r="9062" spans="1:23" x14ac:dyDescent="0.3">
      <c r="A9062" t="s">
        <v>9104</v>
      </c>
      <c r="B9062" t="s">
        <v>47</v>
      </c>
      <c r="C9062" t="s">
        <v>12</v>
      </c>
      <c r="D9062" t="s">
        <v>48</v>
      </c>
      <c r="E9062" t="s">
        <v>14</v>
      </c>
      <c r="F9062" t="s">
        <v>38</v>
      </c>
      <c r="G9062" s="5">
        <v>380.64</v>
      </c>
      <c r="H9062" s="5">
        <f t="shared" si="987"/>
        <v>6.8515199999999989</v>
      </c>
      <c r="I9062" s="6">
        <v>5</v>
      </c>
      <c r="J9062" s="6">
        <v>1903.2</v>
      </c>
      <c r="K9062" s="5">
        <f t="shared" si="988"/>
        <v>34.257599999999996</v>
      </c>
      <c r="L9062" s="7">
        <v>1.46</v>
      </c>
      <c r="M9062" s="7">
        <v>1229</v>
      </c>
      <c r="N9062" s="3">
        <v>45308</v>
      </c>
      <c r="O9062" s="4" t="str">
        <f t="shared" si="989"/>
        <v>2024-01</v>
      </c>
      <c r="P9062" s="4" t="str">
        <f t="shared" si="990"/>
        <v>01</v>
      </c>
      <c r="Q9062" s="4" t="str">
        <f t="shared" si="991"/>
        <v>January</v>
      </c>
      <c r="R9062" s="30" t="str">
        <f t="shared" si="992"/>
        <v>17</v>
      </c>
      <c r="W9062" t="str">
        <f t="shared" si="993"/>
        <v>ok</v>
      </c>
    </row>
    <row r="9063" spans="1:23" x14ac:dyDescent="0.3">
      <c r="A9063" t="s">
        <v>9105</v>
      </c>
      <c r="B9063" t="s">
        <v>41</v>
      </c>
      <c r="C9063" t="s">
        <v>42</v>
      </c>
      <c r="D9063" t="s">
        <v>43</v>
      </c>
      <c r="E9063" t="s">
        <v>20</v>
      </c>
      <c r="F9063" t="s">
        <v>60</v>
      </c>
      <c r="G9063" s="5">
        <v>19613.259999999998</v>
      </c>
      <c r="H9063" s="5">
        <f t="shared" si="987"/>
        <v>353.03867999999994</v>
      </c>
      <c r="I9063" s="6">
        <v>5</v>
      </c>
      <c r="J9063" s="6">
        <v>98066.3</v>
      </c>
      <c r="K9063" s="5">
        <f t="shared" si="988"/>
        <v>1765.1933999999997</v>
      </c>
      <c r="L9063" s="7">
        <v>4.21</v>
      </c>
      <c r="M9063" s="7">
        <v>3416</v>
      </c>
      <c r="N9063" s="3">
        <v>45393</v>
      </c>
      <c r="O9063" s="4" t="str">
        <f t="shared" si="989"/>
        <v>2024-04</v>
      </c>
      <c r="P9063" s="4" t="str">
        <f t="shared" si="990"/>
        <v>04</v>
      </c>
      <c r="Q9063" s="4" t="str">
        <f t="shared" si="991"/>
        <v>April</v>
      </c>
      <c r="R9063" s="30" t="str">
        <f t="shared" si="992"/>
        <v>11</v>
      </c>
      <c r="W9063" t="str">
        <f t="shared" si="993"/>
        <v>ok</v>
      </c>
    </row>
    <row r="9064" spans="1:23" x14ac:dyDescent="0.3">
      <c r="A9064" t="s">
        <v>9106</v>
      </c>
      <c r="B9064" t="s">
        <v>33</v>
      </c>
      <c r="C9064" t="s">
        <v>12</v>
      </c>
      <c r="D9064" t="s">
        <v>34</v>
      </c>
      <c r="E9064" t="s">
        <v>20</v>
      </c>
      <c r="F9064" t="s">
        <v>60</v>
      </c>
      <c r="G9064" s="5">
        <v>14336.13</v>
      </c>
      <c r="H9064" s="5">
        <f t="shared" si="987"/>
        <v>258.05033999999995</v>
      </c>
      <c r="I9064" s="6">
        <v>5</v>
      </c>
      <c r="J9064" s="6">
        <v>71680.649999999994</v>
      </c>
      <c r="K9064" s="5">
        <f t="shared" si="988"/>
        <v>1290.2516999999998</v>
      </c>
      <c r="L9064" s="7">
        <v>3.91</v>
      </c>
      <c r="M9064" s="7">
        <v>3295</v>
      </c>
      <c r="N9064" s="3">
        <v>45542</v>
      </c>
      <c r="O9064" s="4" t="str">
        <f t="shared" si="989"/>
        <v>2024-09</v>
      </c>
      <c r="P9064" s="4" t="str">
        <f t="shared" si="990"/>
        <v>09</v>
      </c>
      <c r="Q9064" s="4" t="str">
        <f t="shared" si="991"/>
        <v>September</v>
      </c>
      <c r="R9064" s="30" t="str">
        <f t="shared" si="992"/>
        <v>07</v>
      </c>
      <c r="W9064" t="str">
        <f t="shared" si="993"/>
        <v>ok</v>
      </c>
    </row>
    <row r="9065" spans="1:23" x14ac:dyDescent="0.3">
      <c r="A9065" t="s">
        <v>9107</v>
      </c>
      <c r="B9065" t="s">
        <v>41</v>
      </c>
      <c r="C9065" t="s">
        <v>42</v>
      </c>
      <c r="D9065" t="s">
        <v>43</v>
      </c>
      <c r="E9065" t="s">
        <v>20</v>
      </c>
      <c r="F9065" t="s">
        <v>60</v>
      </c>
      <c r="G9065" s="5">
        <v>18174.080000000002</v>
      </c>
      <c r="H9065" s="5">
        <f t="shared" si="987"/>
        <v>327.13344000000001</v>
      </c>
      <c r="I9065" s="6">
        <v>5</v>
      </c>
      <c r="J9065" s="6">
        <v>90870.399999999994</v>
      </c>
      <c r="K9065" s="5">
        <f t="shared" si="988"/>
        <v>1635.6672000000001</v>
      </c>
      <c r="L9065" s="7">
        <v>2.78</v>
      </c>
      <c r="M9065" s="7">
        <v>3781</v>
      </c>
      <c r="N9065" s="3">
        <v>45335</v>
      </c>
      <c r="O9065" s="4" t="str">
        <f t="shared" si="989"/>
        <v>2024-02</v>
      </c>
      <c r="P9065" s="4" t="str">
        <f t="shared" si="990"/>
        <v>02</v>
      </c>
      <c r="Q9065" s="4" t="str">
        <f t="shared" si="991"/>
        <v>February</v>
      </c>
      <c r="R9065" s="30" t="str">
        <f t="shared" si="992"/>
        <v>13</v>
      </c>
      <c r="W9065" t="str">
        <f t="shared" si="993"/>
        <v>ok</v>
      </c>
    </row>
    <row r="9066" spans="1:23" x14ac:dyDescent="0.3">
      <c r="A9066" t="s">
        <v>9108</v>
      </c>
      <c r="B9066" t="s">
        <v>23</v>
      </c>
      <c r="C9066" t="s">
        <v>24</v>
      </c>
      <c r="D9066" t="s">
        <v>25</v>
      </c>
      <c r="E9066" t="s">
        <v>45</v>
      </c>
      <c r="F9066" t="s">
        <v>21</v>
      </c>
      <c r="G9066" s="5">
        <v>18226.560000000001</v>
      </c>
      <c r="H9066" s="5">
        <f t="shared" si="987"/>
        <v>328.07808</v>
      </c>
      <c r="I9066" s="6">
        <v>2</v>
      </c>
      <c r="J9066" s="6">
        <v>36453.120000000003</v>
      </c>
      <c r="K9066" s="5">
        <f t="shared" si="988"/>
        <v>656.15616</v>
      </c>
      <c r="L9066" s="7">
        <v>1.65</v>
      </c>
      <c r="M9066" s="7">
        <v>214</v>
      </c>
      <c r="N9066" s="3">
        <v>45359</v>
      </c>
      <c r="O9066" s="4" t="str">
        <f t="shared" si="989"/>
        <v>2024-03</v>
      </c>
      <c r="P9066" s="4" t="str">
        <f t="shared" si="990"/>
        <v>03</v>
      </c>
      <c r="Q9066" s="4" t="str">
        <f t="shared" si="991"/>
        <v>March</v>
      </c>
      <c r="R9066" s="30" t="str">
        <f t="shared" si="992"/>
        <v>08</v>
      </c>
      <c r="W9066" t="str">
        <f t="shared" si="993"/>
        <v>ok</v>
      </c>
    </row>
    <row r="9067" spans="1:23" x14ac:dyDescent="0.3">
      <c r="A9067" t="s">
        <v>9109</v>
      </c>
      <c r="B9067" t="s">
        <v>36</v>
      </c>
      <c r="C9067" t="s">
        <v>18</v>
      </c>
      <c r="D9067" t="s">
        <v>37</v>
      </c>
      <c r="E9067" t="s">
        <v>14</v>
      </c>
      <c r="F9067" t="s">
        <v>26</v>
      </c>
      <c r="G9067" s="5">
        <v>7810.52</v>
      </c>
      <c r="H9067" s="5">
        <f t="shared" si="987"/>
        <v>140.58936</v>
      </c>
      <c r="I9067" s="6">
        <v>3</v>
      </c>
      <c r="J9067" s="6">
        <v>23431.56</v>
      </c>
      <c r="K9067" s="5">
        <f t="shared" si="988"/>
        <v>421.76808</v>
      </c>
      <c r="L9067" s="7">
        <v>1.64</v>
      </c>
      <c r="M9067" s="7">
        <v>2015</v>
      </c>
      <c r="N9067" s="3">
        <v>45441</v>
      </c>
      <c r="O9067" s="4" t="str">
        <f t="shared" si="989"/>
        <v>2024-05</v>
      </c>
      <c r="P9067" s="4" t="str">
        <f t="shared" si="990"/>
        <v>05</v>
      </c>
      <c r="Q9067" s="4" t="str">
        <f t="shared" si="991"/>
        <v>May</v>
      </c>
      <c r="R9067" s="30" t="str">
        <f t="shared" si="992"/>
        <v>29</v>
      </c>
      <c r="W9067" t="str">
        <f t="shared" si="993"/>
        <v>ok</v>
      </c>
    </row>
    <row r="9068" spans="1:23" x14ac:dyDescent="0.3">
      <c r="A9068" t="s">
        <v>9110</v>
      </c>
      <c r="B9068" t="s">
        <v>47</v>
      </c>
      <c r="C9068" t="s">
        <v>12</v>
      </c>
      <c r="D9068" t="s">
        <v>48</v>
      </c>
      <c r="E9068" t="s">
        <v>14</v>
      </c>
      <c r="F9068" t="s">
        <v>38</v>
      </c>
      <c r="G9068" s="5">
        <v>11430.52</v>
      </c>
      <c r="H9068" s="5">
        <f t="shared" si="987"/>
        <v>205.74936</v>
      </c>
      <c r="I9068" s="6">
        <v>5</v>
      </c>
      <c r="J9068" s="6">
        <v>57152.6</v>
      </c>
      <c r="K9068" s="5">
        <f t="shared" si="988"/>
        <v>1028.7467999999999</v>
      </c>
      <c r="L9068" s="7">
        <v>2.41</v>
      </c>
      <c r="M9068" s="7">
        <v>264</v>
      </c>
      <c r="N9068" s="3">
        <v>45418</v>
      </c>
      <c r="O9068" s="4" t="str">
        <f t="shared" si="989"/>
        <v>2024-05</v>
      </c>
      <c r="P9068" s="4" t="str">
        <f t="shared" si="990"/>
        <v>05</v>
      </c>
      <c r="Q9068" s="4" t="str">
        <f t="shared" si="991"/>
        <v>May</v>
      </c>
      <c r="R9068" s="30" t="str">
        <f t="shared" si="992"/>
        <v>06</v>
      </c>
      <c r="W9068" t="str">
        <f t="shared" si="993"/>
        <v>ok</v>
      </c>
    </row>
    <row r="9069" spans="1:23" x14ac:dyDescent="0.3">
      <c r="A9069" t="s">
        <v>9111</v>
      </c>
      <c r="B9069" t="s">
        <v>63</v>
      </c>
      <c r="C9069" t="s">
        <v>18</v>
      </c>
      <c r="D9069" t="s">
        <v>64</v>
      </c>
      <c r="E9069" t="s">
        <v>45</v>
      </c>
      <c r="F9069" t="s">
        <v>60</v>
      </c>
      <c r="G9069" s="5">
        <v>16955.48</v>
      </c>
      <c r="H9069" s="5">
        <f t="shared" si="987"/>
        <v>305.19863999999995</v>
      </c>
      <c r="I9069" s="6">
        <v>4</v>
      </c>
      <c r="J9069" s="6">
        <v>67821.919999999998</v>
      </c>
      <c r="K9069" s="5">
        <f t="shared" si="988"/>
        <v>1220.7945599999998</v>
      </c>
      <c r="L9069" s="7">
        <v>4.3600000000000003</v>
      </c>
      <c r="M9069" s="7">
        <v>1025</v>
      </c>
      <c r="N9069" s="3">
        <v>45555</v>
      </c>
      <c r="O9069" s="4" t="str">
        <f t="shared" si="989"/>
        <v>2024-09</v>
      </c>
      <c r="P9069" s="4" t="str">
        <f t="shared" si="990"/>
        <v>09</v>
      </c>
      <c r="Q9069" s="4" t="str">
        <f t="shared" si="991"/>
        <v>September</v>
      </c>
      <c r="R9069" s="30" t="str">
        <f t="shared" si="992"/>
        <v>20</v>
      </c>
      <c r="W9069" t="str">
        <f t="shared" si="993"/>
        <v>ok</v>
      </c>
    </row>
    <row r="9070" spans="1:23" x14ac:dyDescent="0.3">
      <c r="A9070" t="s">
        <v>9112</v>
      </c>
      <c r="B9070" t="s">
        <v>28</v>
      </c>
      <c r="C9070" t="s">
        <v>29</v>
      </c>
      <c r="D9070" t="s">
        <v>30</v>
      </c>
      <c r="E9070" t="s">
        <v>45</v>
      </c>
      <c r="F9070" t="s">
        <v>21</v>
      </c>
      <c r="G9070" s="5">
        <v>11379.62</v>
      </c>
      <c r="H9070" s="5">
        <f t="shared" si="987"/>
        <v>204.83315999999999</v>
      </c>
      <c r="I9070" s="6">
        <v>3</v>
      </c>
      <c r="J9070" s="6">
        <v>34138.86</v>
      </c>
      <c r="K9070" s="5">
        <f t="shared" si="988"/>
        <v>614.49947999999995</v>
      </c>
      <c r="L9070" s="7">
        <v>3.62</v>
      </c>
      <c r="M9070" s="7">
        <v>3162</v>
      </c>
      <c r="N9070" s="3">
        <v>45499</v>
      </c>
      <c r="O9070" s="4" t="str">
        <f t="shared" si="989"/>
        <v>2024-07</v>
      </c>
      <c r="P9070" s="4" t="str">
        <f t="shared" si="990"/>
        <v>07</v>
      </c>
      <c r="Q9070" s="4" t="str">
        <f t="shared" si="991"/>
        <v>July</v>
      </c>
      <c r="R9070" s="30" t="str">
        <f t="shared" si="992"/>
        <v>26</v>
      </c>
      <c r="W9070" t="str">
        <f t="shared" si="993"/>
        <v>ok</v>
      </c>
    </row>
    <row r="9071" spans="1:23" x14ac:dyDescent="0.3">
      <c r="A9071" t="s">
        <v>9113</v>
      </c>
      <c r="B9071" t="s">
        <v>51</v>
      </c>
      <c r="C9071" t="s">
        <v>29</v>
      </c>
      <c r="D9071" t="s">
        <v>52</v>
      </c>
      <c r="E9071" t="s">
        <v>14</v>
      </c>
      <c r="F9071" t="s">
        <v>60</v>
      </c>
      <c r="G9071" s="5">
        <v>8362.6</v>
      </c>
      <c r="H9071" s="5">
        <f t="shared" si="987"/>
        <v>150.52680000000001</v>
      </c>
      <c r="I9071" s="6">
        <v>4</v>
      </c>
      <c r="J9071" s="6">
        <v>33450.400000000001</v>
      </c>
      <c r="K9071" s="5">
        <f t="shared" si="988"/>
        <v>602.10720000000003</v>
      </c>
      <c r="L9071" s="7">
        <v>4.4400000000000004</v>
      </c>
      <c r="M9071" s="7">
        <v>4479</v>
      </c>
      <c r="N9071" s="3">
        <v>45583</v>
      </c>
      <c r="O9071" s="4" t="str">
        <f t="shared" si="989"/>
        <v>2024-10</v>
      </c>
      <c r="P9071" s="4" t="str">
        <f t="shared" si="990"/>
        <v>10</v>
      </c>
      <c r="Q9071" s="4" t="str">
        <f t="shared" si="991"/>
        <v>October</v>
      </c>
      <c r="R9071" s="30" t="str">
        <f t="shared" si="992"/>
        <v>18</v>
      </c>
      <c r="W9071" t="str">
        <f t="shared" si="993"/>
        <v>ok</v>
      </c>
    </row>
    <row r="9072" spans="1:23" x14ac:dyDescent="0.3">
      <c r="A9072" t="s">
        <v>9114</v>
      </c>
      <c r="B9072" t="s">
        <v>51</v>
      </c>
      <c r="C9072" t="s">
        <v>29</v>
      </c>
      <c r="D9072" t="s">
        <v>52</v>
      </c>
      <c r="E9072" t="s">
        <v>45</v>
      </c>
      <c r="F9072" t="s">
        <v>26</v>
      </c>
      <c r="G9072" s="5">
        <v>14266.97</v>
      </c>
      <c r="H9072" s="5">
        <f t="shared" si="987"/>
        <v>256.80545999999998</v>
      </c>
      <c r="I9072" s="6">
        <v>3</v>
      </c>
      <c r="J9072" s="6">
        <v>42800.91</v>
      </c>
      <c r="K9072" s="5">
        <f t="shared" si="988"/>
        <v>770.41637999999989</v>
      </c>
      <c r="L9072" s="7">
        <v>2.63</v>
      </c>
      <c r="M9072" s="7">
        <v>3254</v>
      </c>
      <c r="N9072" s="3">
        <v>45377</v>
      </c>
      <c r="O9072" s="4" t="str">
        <f t="shared" si="989"/>
        <v>2024-03</v>
      </c>
      <c r="P9072" s="4" t="str">
        <f t="shared" si="990"/>
        <v>03</v>
      </c>
      <c r="Q9072" s="4" t="str">
        <f t="shared" si="991"/>
        <v>March</v>
      </c>
      <c r="R9072" s="30" t="str">
        <f t="shared" si="992"/>
        <v>26</v>
      </c>
      <c r="W9072" t="str">
        <f t="shared" si="993"/>
        <v>ok</v>
      </c>
    </row>
    <row r="9073" spans="1:23" x14ac:dyDescent="0.3">
      <c r="A9073" t="s">
        <v>9115</v>
      </c>
      <c r="B9073" t="s">
        <v>36</v>
      </c>
      <c r="C9073" t="s">
        <v>18</v>
      </c>
      <c r="D9073" t="s">
        <v>37</v>
      </c>
      <c r="E9073" t="s">
        <v>20</v>
      </c>
      <c r="F9073" t="s">
        <v>60</v>
      </c>
      <c r="G9073" s="5">
        <v>6834.77</v>
      </c>
      <c r="H9073" s="5">
        <f t="shared" si="987"/>
        <v>123.02585999999999</v>
      </c>
      <c r="I9073" s="6">
        <v>3</v>
      </c>
      <c r="J9073" s="6">
        <v>20504.310000000001</v>
      </c>
      <c r="K9073" s="5">
        <f t="shared" si="988"/>
        <v>369.07758000000001</v>
      </c>
      <c r="L9073" s="7">
        <v>2.85</v>
      </c>
      <c r="M9073" s="7">
        <v>2571</v>
      </c>
      <c r="N9073" s="3">
        <v>45472</v>
      </c>
      <c r="O9073" s="4" t="str">
        <f t="shared" si="989"/>
        <v>2024-06</v>
      </c>
      <c r="P9073" s="4" t="str">
        <f t="shared" si="990"/>
        <v>06</v>
      </c>
      <c r="Q9073" s="4" t="str">
        <f t="shared" si="991"/>
        <v>June</v>
      </c>
      <c r="R9073" s="30" t="str">
        <f t="shared" si="992"/>
        <v>29</v>
      </c>
      <c r="W9073" t="str">
        <f t="shared" si="993"/>
        <v>ok</v>
      </c>
    </row>
    <row r="9074" spans="1:23" x14ac:dyDescent="0.3">
      <c r="A9074" t="s">
        <v>9116</v>
      </c>
      <c r="B9074" t="s">
        <v>28</v>
      </c>
      <c r="C9074" t="s">
        <v>29</v>
      </c>
      <c r="D9074" t="s">
        <v>30</v>
      </c>
      <c r="E9074" t="s">
        <v>14</v>
      </c>
      <c r="F9074" t="s">
        <v>26</v>
      </c>
      <c r="G9074" s="5">
        <v>13060.05</v>
      </c>
      <c r="H9074" s="5">
        <f t="shared" si="987"/>
        <v>235.08089999999996</v>
      </c>
      <c r="I9074" s="6">
        <v>1</v>
      </c>
      <c r="J9074" s="6">
        <v>13060.05</v>
      </c>
      <c r="K9074" s="5">
        <f t="shared" si="988"/>
        <v>235.08089999999996</v>
      </c>
      <c r="L9074" s="7">
        <v>4.6500000000000004</v>
      </c>
      <c r="M9074" s="7">
        <v>1145</v>
      </c>
      <c r="N9074" s="3">
        <v>45632</v>
      </c>
      <c r="O9074" s="4" t="str">
        <f t="shared" si="989"/>
        <v>2024-12</v>
      </c>
      <c r="P9074" s="4" t="str">
        <f t="shared" si="990"/>
        <v>12</v>
      </c>
      <c r="Q9074" s="4" t="str">
        <f t="shared" si="991"/>
        <v>December</v>
      </c>
      <c r="R9074" s="30" t="str">
        <f t="shared" si="992"/>
        <v>06</v>
      </c>
      <c r="W9074" t="str">
        <f t="shared" si="993"/>
        <v>ok</v>
      </c>
    </row>
    <row r="9075" spans="1:23" x14ac:dyDescent="0.3">
      <c r="A9075" t="s">
        <v>9117</v>
      </c>
      <c r="B9075" t="s">
        <v>63</v>
      </c>
      <c r="C9075" t="s">
        <v>18</v>
      </c>
      <c r="D9075" t="s">
        <v>64</v>
      </c>
      <c r="E9075" t="s">
        <v>14</v>
      </c>
      <c r="F9075" t="s">
        <v>26</v>
      </c>
      <c r="G9075" s="5">
        <v>3355.07</v>
      </c>
      <c r="H9075" s="5">
        <f t="shared" si="987"/>
        <v>60.391259999999996</v>
      </c>
      <c r="I9075" s="6">
        <v>3</v>
      </c>
      <c r="J9075" s="6">
        <v>10065.209999999999</v>
      </c>
      <c r="K9075" s="5">
        <f t="shared" si="988"/>
        <v>181.17377999999999</v>
      </c>
      <c r="L9075" s="7">
        <v>2.54</v>
      </c>
      <c r="M9075" s="7">
        <v>3071</v>
      </c>
      <c r="N9075" s="3">
        <v>45410</v>
      </c>
      <c r="O9075" s="4" t="str">
        <f t="shared" si="989"/>
        <v>2024-04</v>
      </c>
      <c r="P9075" s="4" t="str">
        <f t="shared" si="990"/>
        <v>04</v>
      </c>
      <c r="Q9075" s="4" t="str">
        <f t="shared" si="991"/>
        <v>April</v>
      </c>
      <c r="R9075" s="30" t="str">
        <f t="shared" si="992"/>
        <v>28</v>
      </c>
      <c r="W9075" t="str">
        <f t="shared" si="993"/>
        <v>ok</v>
      </c>
    </row>
    <row r="9076" spans="1:23" x14ac:dyDescent="0.3">
      <c r="A9076" t="s">
        <v>9118</v>
      </c>
      <c r="B9076" t="s">
        <v>63</v>
      </c>
      <c r="C9076" t="s">
        <v>18</v>
      </c>
      <c r="D9076" t="s">
        <v>64</v>
      </c>
      <c r="E9076" t="s">
        <v>45</v>
      </c>
      <c r="F9076" t="s">
        <v>60</v>
      </c>
      <c r="G9076" s="5">
        <v>712.12</v>
      </c>
      <c r="H9076" s="5">
        <f t="shared" si="987"/>
        <v>12.818159999999999</v>
      </c>
      <c r="I9076" s="6">
        <v>1</v>
      </c>
      <c r="J9076" s="6">
        <v>712.12</v>
      </c>
      <c r="K9076" s="5">
        <f t="shared" si="988"/>
        <v>12.818159999999999</v>
      </c>
      <c r="L9076" s="7">
        <v>2.89</v>
      </c>
      <c r="M9076" s="7">
        <v>4722</v>
      </c>
      <c r="N9076" s="3">
        <v>45475</v>
      </c>
      <c r="O9076" s="4" t="str">
        <f t="shared" si="989"/>
        <v>2024-07</v>
      </c>
      <c r="P9076" s="4" t="str">
        <f t="shared" si="990"/>
        <v>07</v>
      </c>
      <c r="Q9076" s="4" t="str">
        <f t="shared" si="991"/>
        <v>July</v>
      </c>
      <c r="R9076" s="30" t="str">
        <f t="shared" si="992"/>
        <v>02</v>
      </c>
      <c r="W9076" t="str">
        <f t="shared" si="993"/>
        <v>ok</v>
      </c>
    </row>
    <row r="9077" spans="1:23" x14ac:dyDescent="0.3">
      <c r="A9077" t="s">
        <v>9119</v>
      </c>
      <c r="B9077" t="s">
        <v>63</v>
      </c>
      <c r="C9077" t="s">
        <v>18</v>
      </c>
      <c r="D9077" t="s">
        <v>64</v>
      </c>
      <c r="E9077" t="s">
        <v>14</v>
      </c>
      <c r="F9077" t="s">
        <v>60</v>
      </c>
      <c r="G9077" s="5">
        <v>2334.06</v>
      </c>
      <c r="H9077" s="5">
        <f t="shared" si="987"/>
        <v>42.013079999999995</v>
      </c>
      <c r="I9077" s="6">
        <v>5</v>
      </c>
      <c r="J9077" s="6">
        <v>11670.3</v>
      </c>
      <c r="K9077" s="5">
        <f t="shared" si="988"/>
        <v>210.06539999999998</v>
      </c>
      <c r="L9077" s="7">
        <v>1.89</v>
      </c>
      <c r="M9077" s="7">
        <v>4812</v>
      </c>
      <c r="N9077" s="3">
        <v>45412</v>
      </c>
      <c r="O9077" s="4" t="str">
        <f t="shared" si="989"/>
        <v>2024-04</v>
      </c>
      <c r="P9077" s="4" t="str">
        <f t="shared" si="990"/>
        <v>04</v>
      </c>
      <c r="Q9077" s="4" t="str">
        <f t="shared" si="991"/>
        <v>April</v>
      </c>
      <c r="R9077" s="30" t="str">
        <f t="shared" si="992"/>
        <v>30</v>
      </c>
      <c r="W9077" t="str">
        <f t="shared" si="993"/>
        <v>ok</v>
      </c>
    </row>
    <row r="9078" spans="1:23" x14ac:dyDescent="0.3">
      <c r="A9078" t="s">
        <v>9120</v>
      </c>
      <c r="B9078" t="s">
        <v>17</v>
      </c>
      <c r="C9078" t="s">
        <v>18</v>
      </c>
      <c r="D9078" t="s">
        <v>19</v>
      </c>
      <c r="E9078" t="s">
        <v>20</v>
      </c>
      <c r="F9078" t="s">
        <v>60</v>
      </c>
      <c r="G9078" s="5">
        <v>7670.1</v>
      </c>
      <c r="H9078" s="5">
        <f t="shared" si="987"/>
        <v>138.06180000000001</v>
      </c>
      <c r="I9078" s="6">
        <v>3</v>
      </c>
      <c r="J9078" s="6">
        <v>23010.3</v>
      </c>
      <c r="K9078" s="5">
        <f t="shared" si="988"/>
        <v>414.18540000000002</v>
      </c>
      <c r="L9078" s="7">
        <v>4.79</v>
      </c>
      <c r="M9078" s="7">
        <v>2156</v>
      </c>
      <c r="N9078" s="3">
        <v>45606</v>
      </c>
      <c r="O9078" s="4" t="str">
        <f t="shared" si="989"/>
        <v>2024-11</v>
      </c>
      <c r="P9078" s="4" t="str">
        <f t="shared" si="990"/>
        <v>11</v>
      </c>
      <c r="Q9078" s="4" t="str">
        <f t="shared" si="991"/>
        <v>November</v>
      </c>
      <c r="R9078" s="30" t="str">
        <f t="shared" si="992"/>
        <v>10</v>
      </c>
      <c r="W9078" t="str">
        <f t="shared" si="993"/>
        <v>ok</v>
      </c>
    </row>
    <row r="9079" spans="1:23" x14ac:dyDescent="0.3">
      <c r="A9079" t="s">
        <v>9121</v>
      </c>
      <c r="B9079" t="s">
        <v>41</v>
      </c>
      <c r="C9079" t="s">
        <v>42</v>
      </c>
      <c r="D9079" t="s">
        <v>43</v>
      </c>
      <c r="E9079" t="s">
        <v>45</v>
      </c>
      <c r="F9079" t="s">
        <v>38</v>
      </c>
      <c r="G9079" s="5">
        <v>6373.4</v>
      </c>
      <c r="H9079" s="5">
        <f t="shared" si="987"/>
        <v>114.72119999999998</v>
      </c>
      <c r="I9079" s="6">
        <v>4</v>
      </c>
      <c r="J9079" s="6">
        <v>25493.599999999999</v>
      </c>
      <c r="K9079" s="5">
        <f t="shared" si="988"/>
        <v>458.88479999999993</v>
      </c>
      <c r="L9079" s="7">
        <v>2.2200000000000002</v>
      </c>
      <c r="M9079" s="7">
        <v>1845</v>
      </c>
      <c r="N9079" s="3">
        <v>45309</v>
      </c>
      <c r="O9079" s="4" t="str">
        <f t="shared" si="989"/>
        <v>2024-01</v>
      </c>
      <c r="P9079" s="4" t="str">
        <f t="shared" si="990"/>
        <v>01</v>
      </c>
      <c r="Q9079" s="4" t="str">
        <f t="shared" si="991"/>
        <v>January</v>
      </c>
      <c r="R9079" s="30" t="str">
        <f t="shared" si="992"/>
        <v>18</v>
      </c>
      <c r="W9079" t="str">
        <f t="shared" si="993"/>
        <v>ok</v>
      </c>
    </row>
    <row r="9080" spans="1:23" x14ac:dyDescent="0.3">
      <c r="A9080" t="s">
        <v>9122</v>
      </c>
      <c r="B9080" t="s">
        <v>28</v>
      </c>
      <c r="C9080" t="s">
        <v>29</v>
      </c>
      <c r="D9080" t="s">
        <v>30</v>
      </c>
      <c r="E9080" t="s">
        <v>14</v>
      </c>
      <c r="F9080" t="s">
        <v>21</v>
      </c>
      <c r="G9080" s="5">
        <v>16326.84</v>
      </c>
      <c r="H9080" s="5">
        <f t="shared" si="987"/>
        <v>293.88311999999996</v>
      </c>
      <c r="I9080" s="6">
        <v>2</v>
      </c>
      <c r="J9080" s="6">
        <v>32653.68</v>
      </c>
      <c r="K9080" s="5">
        <f t="shared" si="988"/>
        <v>587.76623999999993</v>
      </c>
      <c r="L9080" s="7">
        <v>1.58</v>
      </c>
      <c r="M9080" s="7">
        <v>2376</v>
      </c>
      <c r="N9080" s="3">
        <v>45495</v>
      </c>
      <c r="O9080" s="4" t="str">
        <f t="shared" si="989"/>
        <v>2024-07</v>
      </c>
      <c r="P9080" s="4" t="str">
        <f t="shared" si="990"/>
        <v>07</v>
      </c>
      <c r="Q9080" s="4" t="str">
        <f t="shared" si="991"/>
        <v>July</v>
      </c>
      <c r="R9080" s="30" t="str">
        <f t="shared" si="992"/>
        <v>22</v>
      </c>
      <c r="W9080" t="str">
        <f t="shared" si="993"/>
        <v>ok</v>
      </c>
    </row>
    <row r="9081" spans="1:23" x14ac:dyDescent="0.3">
      <c r="A9081" t="s">
        <v>9123</v>
      </c>
      <c r="B9081" t="s">
        <v>33</v>
      </c>
      <c r="C9081" t="s">
        <v>12</v>
      </c>
      <c r="D9081" t="s">
        <v>34</v>
      </c>
      <c r="E9081" t="s">
        <v>45</v>
      </c>
      <c r="F9081" t="s">
        <v>38</v>
      </c>
      <c r="G9081" s="5">
        <v>13518.9</v>
      </c>
      <c r="H9081" s="5">
        <f t="shared" si="987"/>
        <v>243.34019999999998</v>
      </c>
      <c r="I9081" s="6">
        <v>2</v>
      </c>
      <c r="J9081" s="6">
        <v>27037.8</v>
      </c>
      <c r="K9081" s="5">
        <f t="shared" si="988"/>
        <v>486.68039999999996</v>
      </c>
      <c r="L9081" s="7">
        <v>2.62</v>
      </c>
      <c r="M9081" s="7">
        <v>97</v>
      </c>
      <c r="N9081" s="3">
        <v>45600</v>
      </c>
      <c r="O9081" s="4" t="str">
        <f t="shared" si="989"/>
        <v>2024-11</v>
      </c>
      <c r="P9081" s="4" t="str">
        <f t="shared" si="990"/>
        <v>11</v>
      </c>
      <c r="Q9081" s="4" t="str">
        <f t="shared" si="991"/>
        <v>November</v>
      </c>
      <c r="R9081" s="30" t="str">
        <f t="shared" si="992"/>
        <v>04</v>
      </c>
      <c r="W9081" t="str">
        <f t="shared" si="993"/>
        <v>ok</v>
      </c>
    </row>
    <row r="9082" spans="1:23" x14ac:dyDescent="0.3">
      <c r="A9082" t="s">
        <v>9124</v>
      </c>
      <c r="B9082" t="s">
        <v>11</v>
      </c>
      <c r="C9082" t="s">
        <v>12</v>
      </c>
      <c r="D9082" t="s">
        <v>13</v>
      </c>
      <c r="E9082" t="s">
        <v>45</v>
      </c>
      <c r="F9082" t="s">
        <v>60</v>
      </c>
      <c r="G9082" s="5">
        <v>3160.36</v>
      </c>
      <c r="H9082" s="5">
        <f t="shared" si="987"/>
        <v>56.886479999999999</v>
      </c>
      <c r="I9082" s="6">
        <v>1</v>
      </c>
      <c r="J9082" s="6">
        <v>3160.36</v>
      </c>
      <c r="K9082" s="5">
        <f t="shared" si="988"/>
        <v>56.886479999999999</v>
      </c>
      <c r="L9082" s="7">
        <v>4.2699999999999996</v>
      </c>
      <c r="M9082" s="7">
        <v>3721</v>
      </c>
      <c r="N9082" s="3">
        <v>45645</v>
      </c>
      <c r="O9082" s="4" t="str">
        <f t="shared" si="989"/>
        <v>2024-12</v>
      </c>
      <c r="P9082" s="4" t="str">
        <f t="shared" si="990"/>
        <v>12</v>
      </c>
      <c r="Q9082" s="4" t="str">
        <f t="shared" si="991"/>
        <v>December</v>
      </c>
      <c r="R9082" s="30" t="str">
        <f t="shared" si="992"/>
        <v>19</v>
      </c>
      <c r="W9082" t="str">
        <f t="shared" si="993"/>
        <v>ok</v>
      </c>
    </row>
    <row r="9083" spans="1:23" x14ac:dyDescent="0.3">
      <c r="A9083" t="s">
        <v>9125</v>
      </c>
      <c r="B9083" t="s">
        <v>11</v>
      </c>
      <c r="C9083" t="s">
        <v>12</v>
      </c>
      <c r="D9083" t="s">
        <v>13</v>
      </c>
      <c r="E9083" t="s">
        <v>14</v>
      </c>
      <c r="F9083" t="s">
        <v>21</v>
      </c>
      <c r="G9083" s="5">
        <v>2855.67</v>
      </c>
      <c r="H9083" s="5">
        <f t="shared" si="987"/>
        <v>51.402059999999999</v>
      </c>
      <c r="I9083" s="6">
        <v>3</v>
      </c>
      <c r="J9083" s="6">
        <v>8567.01</v>
      </c>
      <c r="K9083" s="5">
        <f t="shared" si="988"/>
        <v>154.20617999999999</v>
      </c>
      <c r="L9083" s="7">
        <v>1.45</v>
      </c>
      <c r="M9083" s="7">
        <v>1799</v>
      </c>
      <c r="N9083" s="3">
        <v>45448</v>
      </c>
      <c r="O9083" s="4" t="str">
        <f t="shared" si="989"/>
        <v>2024-06</v>
      </c>
      <c r="P9083" s="4" t="str">
        <f t="shared" si="990"/>
        <v>06</v>
      </c>
      <c r="Q9083" s="4" t="str">
        <f t="shared" si="991"/>
        <v>June</v>
      </c>
      <c r="R9083" s="30" t="str">
        <f t="shared" si="992"/>
        <v>05</v>
      </c>
      <c r="W9083" t="str">
        <f t="shared" si="993"/>
        <v>ok</v>
      </c>
    </row>
    <row r="9084" spans="1:23" x14ac:dyDescent="0.3">
      <c r="A9084" t="s">
        <v>9126</v>
      </c>
      <c r="B9084" t="s">
        <v>11</v>
      </c>
      <c r="C9084" t="s">
        <v>12</v>
      </c>
      <c r="D9084" t="s">
        <v>13</v>
      </c>
      <c r="E9084" t="s">
        <v>14</v>
      </c>
      <c r="F9084" t="s">
        <v>21</v>
      </c>
      <c r="G9084" s="5">
        <v>13627.82</v>
      </c>
      <c r="H9084" s="5">
        <f t="shared" si="987"/>
        <v>245.30075999999997</v>
      </c>
      <c r="I9084" s="6">
        <v>3</v>
      </c>
      <c r="J9084" s="6">
        <v>40883.46</v>
      </c>
      <c r="K9084" s="5">
        <f t="shared" si="988"/>
        <v>735.90227999999991</v>
      </c>
      <c r="L9084" s="7">
        <v>4.6100000000000003</v>
      </c>
      <c r="M9084" s="7">
        <v>649</v>
      </c>
      <c r="N9084" s="3">
        <v>45629</v>
      </c>
      <c r="O9084" s="4" t="str">
        <f t="shared" si="989"/>
        <v>2024-12</v>
      </c>
      <c r="P9084" s="4" t="str">
        <f t="shared" si="990"/>
        <v>12</v>
      </c>
      <c r="Q9084" s="4" t="str">
        <f t="shared" si="991"/>
        <v>December</v>
      </c>
      <c r="R9084" s="30" t="str">
        <f t="shared" si="992"/>
        <v>03</v>
      </c>
      <c r="W9084" t="str">
        <f t="shared" si="993"/>
        <v>ok</v>
      </c>
    </row>
    <row r="9085" spans="1:23" x14ac:dyDescent="0.3">
      <c r="A9085" t="s">
        <v>9127</v>
      </c>
      <c r="B9085" t="s">
        <v>11</v>
      </c>
      <c r="C9085" t="s">
        <v>12</v>
      </c>
      <c r="D9085" t="s">
        <v>13</v>
      </c>
      <c r="E9085" t="s">
        <v>14</v>
      </c>
      <c r="F9085" t="s">
        <v>60</v>
      </c>
      <c r="G9085" s="5">
        <v>7734.14</v>
      </c>
      <c r="H9085" s="5">
        <f t="shared" si="987"/>
        <v>139.21451999999999</v>
      </c>
      <c r="I9085" s="6">
        <v>5</v>
      </c>
      <c r="J9085" s="6">
        <v>38670.699999999997</v>
      </c>
      <c r="K9085" s="5">
        <f t="shared" si="988"/>
        <v>696.07259999999997</v>
      </c>
      <c r="L9085" s="7">
        <v>4.32</v>
      </c>
      <c r="M9085" s="7">
        <v>876</v>
      </c>
      <c r="N9085" s="3">
        <v>45359</v>
      </c>
      <c r="O9085" s="4" t="str">
        <f t="shared" si="989"/>
        <v>2024-03</v>
      </c>
      <c r="P9085" s="4" t="str">
        <f t="shared" si="990"/>
        <v>03</v>
      </c>
      <c r="Q9085" s="4" t="str">
        <f t="shared" si="991"/>
        <v>March</v>
      </c>
      <c r="R9085" s="30" t="str">
        <f t="shared" si="992"/>
        <v>08</v>
      </c>
      <c r="W9085" t="str">
        <f t="shared" si="993"/>
        <v>ok</v>
      </c>
    </row>
    <row r="9086" spans="1:23" x14ac:dyDescent="0.3">
      <c r="A9086" t="s">
        <v>9128</v>
      </c>
      <c r="B9086" t="s">
        <v>28</v>
      </c>
      <c r="C9086" t="s">
        <v>29</v>
      </c>
      <c r="D9086" t="s">
        <v>30</v>
      </c>
      <c r="E9086" t="s">
        <v>45</v>
      </c>
      <c r="F9086" t="s">
        <v>38</v>
      </c>
      <c r="G9086" s="5">
        <v>19679.46</v>
      </c>
      <c r="H9086" s="5">
        <f t="shared" si="987"/>
        <v>354.23027999999994</v>
      </c>
      <c r="I9086" s="6">
        <v>1</v>
      </c>
      <c r="J9086" s="6">
        <v>19679.46</v>
      </c>
      <c r="K9086" s="5">
        <f t="shared" si="988"/>
        <v>354.23027999999994</v>
      </c>
      <c r="L9086" s="7">
        <v>3.13</v>
      </c>
      <c r="M9086" s="7">
        <v>2136</v>
      </c>
      <c r="N9086" s="3">
        <v>45394</v>
      </c>
      <c r="O9086" s="4" t="str">
        <f t="shared" si="989"/>
        <v>2024-04</v>
      </c>
      <c r="P9086" s="4" t="str">
        <f t="shared" si="990"/>
        <v>04</v>
      </c>
      <c r="Q9086" s="4" t="str">
        <f t="shared" si="991"/>
        <v>April</v>
      </c>
      <c r="R9086" s="30" t="str">
        <f t="shared" si="992"/>
        <v>12</v>
      </c>
      <c r="W9086" t="str">
        <f t="shared" si="993"/>
        <v>ok</v>
      </c>
    </row>
    <row r="9087" spans="1:23" x14ac:dyDescent="0.3">
      <c r="A9087" t="s">
        <v>9129</v>
      </c>
      <c r="B9087" t="s">
        <v>17</v>
      </c>
      <c r="C9087" t="s">
        <v>18</v>
      </c>
      <c r="D9087" t="s">
        <v>19</v>
      </c>
      <c r="E9087" t="s">
        <v>45</v>
      </c>
      <c r="F9087" t="s">
        <v>15</v>
      </c>
      <c r="G9087" s="5">
        <v>405.32</v>
      </c>
      <c r="H9087" s="5">
        <f t="shared" si="987"/>
        <v>7.2957599999999996</v>
      </c>
      <c r="I9087" s="6">
        <v>5</v>
      </c>
      <c r="J9087" s="6">
        <v>2026.6</v>
      </c>
      <c r="K9087" s="5">
        <f t="shared" si="988"/>
        <v>36.4788</v>
      </c>
      <c r="L9087" s="7">
        <v>4.1100000000000003</v>
      </c>
      <c r="M9087" s="7">
        <v>1337</v>
      </c>
      <c r="N9087" s="3">
        <v>45574</v>
      </c>
      <c r="O9087" s="4" t="str">
        <f t="shared" si="989"/>
        <v>2024-10</v>
      </c>
      <c r="P9087" s="4" t="str">
        <f t="shared" si="990"/>
        <v>10</v>
      </c>
      <c r="Q9087" s="4" t="str">
        <f t="shared" si="991"/>
        <v>October</v>
      </c>
      <c r="R9087" s="30" t="str">
        <f t="shared" si="992"/>
        <v>09</v>
      </c>
      <c r="W9087" t="str">
        <f t="shared" si="993"/>
        <v>ok</v>
      </c>
    </row>
    <row r="9088" spans="1:23" x14ac:dyDescent="0.3">
      <c r="A9088" t="s">
        <v>9130</v>
      </c>
      <c r="B9088" t="s">
        <v>36</v>
      </c>
      <c r="C9088" t="s">
        <v>18</v>
      </c>
      <c r="D9088" t="s">
        <v>37</v>
      </c>
      <c r="E9088" t="s">
        <v>20</v>
      </c>
      <c r="F9088" t="s">
        <v>38</v>
      </c>
      <c r="G9088" s="5">
        <v>4549.76</v>
      </c>
      <c r="H9088" s="5">
        <f t="shared" si="987"/>
        <v>81.895679999999999</v>
      </c>
      <c r="I9088" s="6">
        <v>4</v>
      </c>
      <c r="J9088" s="6">
        <v>18199.04</v>
      </c>
      <c r="K9088" s="5">
        <f t="shared" si="988"/>
        <v>327.58271999999999</v>
      </c>
      <c r="L9088" s="7">
        <v>4.59</v>
      </c>
      <c r="M9088" s="7">
        <v>3609</v>
      </c>
      <c r="N9088" s="3">
        <v>45307</v>
      </c>
      <c r="O9088" s="4" t="str">
        <f t="shared" si="989"/>
        <v>2024-01</v>
      </c>
      <c r="P9088" s="4" t="str">
        <f t="shared" si="990"/>
        <v>01</v>
      </c>
      <c r="Q9088" s="4" t="str">
        <f t="shared" si="991"/>
        <v>January</v>
      </c>
      <c r="R9088" s="30" t="str">
        <f t="shared" si="992"/>
        <v>16</v>
      </c>
      <c r="W9088" t="str">
        <f t="shared" si="993"/>
        <v>ok</v>
      </c>
    </row>
    <row r="9089" spans="1:23" x14ac:dyDescent="0.3">
      <c r="A9089" t="s">
        <v>9131</v>
      </c>
      <c r="B9089" t="s">
        <v>33</v>
      </c>
      <c r="C9089" t="s">
        <v>12</v>
      </c>
      <c r="D9089" t="s">
        <v>34</v>
      </c>
      <c r="E9089" t="s">
        <v>20</v>
      </c>
      <c r="F9089" t="s">
        <v>31</v>
      </c>
      <c r="G9089" s="5">
        <v>8387.99</v>
      </c>
      <c r="H9089" s="5">
        <f t="shared" si="987"/>
        <v>150.98381999999998</v>
      </c>
      <c r="I9089" s="6">
        <v>1</v>
      </c>
      <c r="J9089" s="6">
        <v>8387.99</v>
      </c>
      <c r="K9089" s="5">
        <f t="shared" si="988"/>
        <v>150.98381999999998</v>
      </c>
      <c r="L9089" s="7">
        <v>3.59</v>
      </c>
      <c r="M9089" s="7">
        <v>1478</v>
      </c>
      <c r="N9089" s="3">
        <v>45442</v>
      </c>
      <c r="O9089" s="4" t="str">
        <f t="shared" si="989"/>
        <v>2024-05</v>
      </c>
      <c r="P9089" s="4" t="str">
        <f t="shared" si="990"/>
        <v>05</v>
      </c>
      <c r="Q9089" s="4" t="str">
        <f t="shared" si="991"/>
        <v>May</v>
      </c>
      <c r="R9089" s="30" t="str">
        <f t="shared" si="992"/>
        <v>30</v>
      </c>
      <c r="W9089" t="str">
        <f t="shared" si="993"/>
        <v>ok</v>
      </c>
    </row>
    <row r="9090" spans="1:23" x14ac:dyDescent="0.3">
      <c r="A9090" t="s">
        <v>9132</v>
      </c>
      <c r="B9090" t="s">
        <v>36</v>
      </c>
      <c r="C9090" t="s">
        <v>18</v>
      </c>
      <c r="D9090" t="s">
        <v>37</v>
      </c>
      <c r="E9090" t="s">
        <v>14</v>
      </c>
      <c r="F9090" t="s">
        <v>31</v>
      </c>
      <c r="G9090" s="5">
        <v>484.25</v>
      </c>
      <c r="H9090" s="5">
        <f t="shared" si="987"/>
        <v>8.7164999999999999</v>
      </c>
      <c r="I9090" s="6">
        <v>4</v>
      </c>
      <c r="J9090" s="6">
        <v>1937</v>
      </c>
      <c r="K9090" s="5">
        <f t="shared" si="988"/>
        <v>34.866</v>
      </c>
      <c r="L9090" s="7">
        <v>3.06</v>
      </c>
      <c r="M9090" s="7">
        <v>4338</v>
      </c>
      <c r="N9090" s="3">
        <v>45360</v>
      </c>
      <c r="O9090" s="4" t="str">
        <f t="shared" si="989"/>
        <v>2024-03</v>
      </c>
      <c r="P9090" s="4" t="str">
        <f t="shared" si="990"/>
        <v>03</v>
      </c>
      <c r="Q9090" s="4" t="str">
        <f t="shared" si="991"/>
        <v>March</v>
      </c>
      <c r="R9090" s="30" t="str">
        <f t="shared" si="992"/>
        <v>09</v>
      </c>
      <c r="W9090" t="str">
        <f t="shared" si="993"/>
        <v>ok</v>
      </c>
    </row>
    <row r="9091" spans="1:23" x14ac:dyDescent="0.3">
      <c r="A9091" t="s">
        <v>9133</v>
      </c>
      <c r="B9091" t="s">
        <v>36</v>
      </c>
      <c r="C9091" t="s">
        <v>18</v>
      </c>
      <c r="D9091" t="s">
        <v>37</v>
      </c>
      <c r="E9091" t="s">
        <v>20</v>
      </c>
      <c r="F9091" t="s">
        <v>15</v>
      </c>
      <c r="G9091" s="5">
        <v>17468.86</v>
      </c>
      <c r="H9091" s="5">
        <f t="shared" ref="H9091:H9154" si="994">G9091*0.018</f>
        <v>314.43948</v>
      </c>
      <c r="I9091" s="6">
        <v>2</v>
      </c>
      <c r="J9091" s="6">
        <v>34937.72</v>
      </c>
      <c r="K9091" s="5">
        <f t="shared" ref="K9091:K9154" si="995">H9091*I9091</f>
        <v>628.87896000000001</v>
      </c>
      <c r="L9091" s="7">
        <v>2.54</v>
      </c>
      <c r="M9091" s="7">
        <v>4469</v>
      </c>
      <c r="N9091" s="3">
        <v>45438</v>
      </c>
      <c r="O9091" s="4" t="str">
        <f t="shared" ref="O9091:O9154" si="996">TEXT(N9091,"yyyy-mm")</f>
        <v>2024-05</v>
      </c>
      <c r="P9091" s="4" t="str">
        <f t="shared" ref="P9091:P9154" si="997">TEXT(N9091,"mm")</f>
        <v>05</v>
      </c>
      <c r="Q9091" s="4" t="str">
        <f t="shared" ref="Q9091:Q9154" si="998">TEXT(DATE(2024,P9091,1),"mmmm")</f>
        <v>May</v>
      </c>
      <c r="R9091" s="30" t="str">
        <f t="shared" ref="R9091:R9154" si="999">TEXT(N9091,"dd")</f>
        <v>26</v>
      </c>
      <c r="W9091" t="str">
        <f t="shared" ref="W9091:W9154" si="1000">IF(G9091*I9091=J9091,"ok","False")</f>
        <v>ok</v>
      </c>
    </row>
    <row r="9092" spans="1:23" x14ac:dyDescent="0.3">
      <c r="A9092" t="s">
        <v>9134</v>
      </c>
      <c r="B9092" t="s">
        <v>47</v>
      </c>
      <c r="C9092" t="s">
        <v>12</v>
      </c>
      <c r="D9092" t="s">
        <v>48</v>
      </c>
      <c r="E9092" t="s">
        <v>45</v>
      </c>
      <c r="F9092" t="s">
        <v>60</v>
      </c>
      <c r="G9092" s="5">
        <v>12567.63</v>
      </c>
      <c r="H9092" s="5">
        <f t="shared" si="994"/>
        <v>226.21733999999998</v>
      </c>
      <c r="I9092" s="6">
        <v>3</v>
      </c>
      <c r="J9092" s="6">
        <v>37702.89</v>
      </c>
      <c r="K9092" s="5">
        <f t="shared" si="995"/>
        <v>678.65201999999999</v>
      </c>
      <c r="L9092" s="7">
        <v>3.59</v>
      </c>
      <c r="M9092" s="7">
        <v>4634</v>
      </c>
      <c r="N9092" s="3">
        <v>45439</v>
      </c>
      <c r="O9092" s="4" t="str">
        <f t="shared" si="996"/>
        <v>2024-05</v>
      </c>
      <c r="P9092" s="4" t="str">
        <f t="shared" si="997"/>
        <v>05</v>
      </c>
      <c r="Q9092" s="4" t="str">
        <f t="shared" si="998"/>
        <v>May</v>
      </c>
      <c r="R9092" s="30" t="str">
        <f t="shared" si="999"/>
        <v>27</v>
      </c>
      <c r="W9092" t="str">
        <f t="shared" si="1000"/>
        <v>ok</v>
      </c>
    </row>
    <row r="9093" spans="1:23" x14ac:dyDescent="0.3">
      <c r="A9093" t="s">
        <v>9135</v>
      </c>
      <c r="B9093" t="s">
        <v>28</v>
      </c>
      <c r="C9093" t="s">
        <v>29</v>
      </c>
      <c r="D9093" t="s">
        <v>30</v>
      </c>
      <c r="E9093" t="s">
        <v>20</v>
      </c>
      <c r="F9093" t="s">
        <v>15</v>
      </c>
      <c r="G9093" s="5">
        <v>13836.58</v>
      </c>
      <c r="H9093" s="5">
        <f t="shared" si="994"/>
        <v>249.05843999999999</v>
      </c>
      <c r="I9093" s="6">
        <v>2</v>
      </c>
      <c r="J9093" s="6">
        <v>27673.16</v>
      </c>
      <c r="K9093" s="5">
        <f t="shared" si="995"/>
        <v>498.11687999999998</v>
      </c>
      <c r="L9093" s="7">
        <v>4.57</v>
      </c>
      <c r="M9093" s="7">
        <v>1290</v>
      </c>
      <c r="N9093" s="3">
        <v>45561</v>
      </c>
      <c r="O9093" s="4" t="str">
        <f t="shared" si="996"/>
        <v>2024-09</v>
      </c>
      <c r="P9093" s="4" t="str">
        <f t="shared" si="997"/>
        <v>09</v>
      </c>
      <c r="Q9093" s="4" t="str">
        <f t="shared" si="998"/>
        <v>September</v>
      </c>
      <c r="R9093" s="30" t="str">
        <f t="shared" si="999"/>
        <v>26</v>
      </c>
      <c r="W9093" t="str">
        <f t="shared" si="1000"/>
        <v>ok</v>
      </c>
    </row>
    <row r="9094" spans="1:23" x14ac:dyDescent="0.3">
      <c r="A9094" t="s">
        <v>9136</v>
      </c>
      <c r="B9094" t="s">
        <v>63</v>
      </c>
      <c r="C9094" t="s">
        <v>18</v>
      </c>
      <c r="D9094" t="s">
        <v>64</v>
      </c>
      <c r="E9094" t="s">
        <v>45</v>
      </c>
      <c r="F9094" t="s">
        <v>15</v>
      </c>
      <c r="G9094" s="5">
        <v>8527.2999999999993</v>
      </c>
      <c r="H9094" s="5">
        <f t="shared" si="994"/>
        <v>153.49139999999997</v>
      </c>
      <c r="I9094" s="6">
        <v>3</v>
      </c>
      <c r="J9094" s="6">
        <v>25581.9</v>
      </c>
      <c r="K9094" s="5">
        <f t="shared" si="995"/>
        <v>460.47419999999988</v>
      </c>
      <c r="L9094" s="7">
        <v>4.8499999999999996</v>
      </c>
      <c r="M9094" s="7">
        <v>3403</v>
      </c>
      <c r="N9094" s="3">
        <v>45402</v>
      </c>
      <c r="O9094" s="4" t="str">
        <f t="shared" si="996"/>
        <v>2024-04</v>
      </c>
      <c r="P9094" s="4" t="str">
        <f t="shared" si="997"/>
        <v>04</v>
      </c>
      <c r="Q9094" s="4" t="str">
        <f t="shared" si="998"/>
        <v>April</v>
      </c>
      <c r="R9094" s="30" t="str">
        <f t="shared" si="999"/>
        <v>20</v>
      </c>
      <c r="W9094" t="str">
        <f t="shared" si="1000"/>
        <v>ok</v>
      </c>
    </row>
    <row r="9095" spans="1:23" x14ac:dyDescent="0.3">
      <c r="A9095" t="s">
        <v>9137</v>
      </c>
      <c r="B9095" t="s">
        <v>17</v>
      </c>
      <c r="C9095" t="s">
        <v>18</v>
      </c>
      <c r="D9095" t="s">
        <v>19</v>
      </c>
      <c r="E9095" t="s">
        <v>45</v>
      </c>
      <c r="F9095" t="s">
        <v>21</v>
      </c>
      <c r="G9095" s="5">
        <v>8465.81</v>
      </c>
      <c r="H9095" s="5">
        <f t="shared" si="994"/>
        <v>152.38457999999997</v>
      </c>
      <c r="I9095" s="6">
        <v>4</v>
      </c>
      <c r="J9095" s="6">
        <v>33863.24</v>
      </c>
      <c r="K9095" s="5">
        <f t="shared" si="995"/>
        <v>609.53831999999989</v>
      </c>
      <c r="L9095" s="7">
        <v>2.66</v>
      </c>
      <c r="M9095" s="7">
        <v>575</v>
      </c>
      <c r="N9095" s="3">
        <v>45546</v>
      </c>
      <c r="O9095" s="4" t="str">
        <f t="shared" si="996"/>
        <v>2024-09</v>
      </c>
      <c r="P9095" s="4" t="str">
        <f t="shared" si="997"/>
        <v>09</v>
      </c>
      <c r="Q9095" s="4" t="str">
        <f t="shared" si="998"/>
        <v>September</v>
      </c>
      <c r="R9095" s="30" t="str">
        <f t="shared" si="999"/>
        <v>11</v>
      </c>
      <c r="W9095" t="str">
        <f t="shared" si="1000"/>
        <v>ok</v>
      </c>
    </row>
    <row r="9096" spans="1:23" x14ac:dyDescent="0.3">
      <c r="A9096" t="s">
        <v>9138</v>
      </c>
      <c r="B9096" t="s">
        <v>51</v>
      </c>
      <c r="C9096" t="s">
        <v>29</v>
      </c>
      <c r="D9096" t="s">
        <v>52</v>
      </c>
      <c r="E9096" t="s">
        <v>45</v>
      </c>
      <c r="F9096" t="s">
        <v>60</v>
      </c>
      <c r="G9096" s="5">
        <v>1526.66</v>
      </c>
      <c r="H9096" s="5">
        <f t="shared" si="994"/>
        <v>27.479879999999998</v>
      </c>
      <c r="I9096" s="6">
        <v>5</v>
      </c>
      <c r="J9096" s="6">
        <v>7633.3</v>
      </c>
      <c r="K9096" s="5">
        <f t="shared" si="995"/>
        <v>137.39939999999999</v>
      </c>
      <c r="L9096" s="7">
        <v>2.1800000000000002</v>
      </c>
      <c r="M9096" s="7">
        <v>4777</v>
      </c>
      <c r="N9096" s="3">
        <v>45606</v>
      </c>
      <c r="O9096" s="4" t="str">
        <f t="shared" si="996"/>
        <v>2024-11</v>
      </c>
      <c r="P9096" s="4" t="str">
        <f t="shared" si="997"/>
        <v>11</v>
      </c>
      <c r="Q9096" s="4" t="str">
        <f t="shared" si="998"/>
        <v>November</v>
      </c>
      <c r="R9096" s="30" t="str">
        <f t="shared" si="999"/>
        <v>10</v>
      </c>
      <c r="W9096" t="str">
        <f t="shared" si="1000"/>
        <v>ok</v>
      </c>
    </row>
    <row r="9097" spans="1:23" x14ac:dyDescent="0.3">
      <c r="A9097" t="s">
        <v>9139</v>
      </c>
      <c r="B9097" t="s">
        <v>47</v>
      </c>
      <c r="C9097" t="s">
        <v>12</v>
      </c>
      <c r="D9097" t="s">
        <v>48</v>
      </c>
      <c r="E9097" t="s">
        <v>20</v>
      </c>
      <c r="F9097" t="s">
        <v>15</v>
      </c>
      <c r="G9097" s="5">
        <v>1714</v>
      </c>
      <c r="H9097" s="5">
        <f t="shared" si="994"/>
        <v>30.851999999999997</v>
      </c>
      <c r="I9097" s="6">
        <v>1</v>
      </c>
      <c r="J9097" s="6">
        <v>1714</v>
      </c>
      <c r="K9097" s="5">
        <f t="shared" si="995"/>
        <v>30.851999999999997</v>
      </c>
      <c r="L9097" s="7">
        <v>4.8499999999999996</v>
      </c>
      <c r="M9097" s="7">
        <v>4624</v>
      </c>
      <c r="N9097" s="3">
        <v>45388</v>
      </c>
      <c r="O9097" s="4" t="str">
        <f t="shared" si="996"/>
        <v>2024-04</v>
      </c>
      <c r="P9097" s="4" t="str">
        <f t="shared" si="997"/>
        <v>04</v>
      </c>
      <c r="Q9097" s="4" t="str">
        <f t="shared" si="998"/>
        <v>April</v>
      </c>
      <c r="R9097" s="30" t="str">
        <f t="shared" si="999"/>
        <v>06</v>
      </c>
      <c r="W9097" t="str">
        <f t="shared" si="1000"/>
        <v>ok</v>
      </c>
    </row>
    <row r="9098" spans="1:23" x14ac:dyDescent="0.3">
      <c r="A9098" t="s">
        <v>9140</v>
      </c>
      <c r="B9098" t="s">
        <v>23</v>
      </c>
      <c r="C9098" t="s">
        <v>24</v>
      </c>
      <c r="D9098" t="s">
        <v>25</v>
      </c>
      <c r="E9098" t="s">
        <v>14</v>
      </c>
      <c r="F9098" t="s">
        <v>21</v>
      </c>
      <c r="G9098" s="5">
        <v>17393.62</v>
      </c>
      <c r="H9098" s="5">
        <f t="shared" si="994"/>
        <v>313.08515999999997</v>
      </c>
      <c r="I9098" s="6">
        <v>1</v>
      </c>
      <c r="J9098" s="6">
        <v>17393.62</v>
      </c>
      <c r="K9098" s="5">
        <f t="shared" si="995"/>
        <v>313.08515999999997</v>
      </c>
      <c r="L9098" s="7">
        <v>1.07</v>
      </c>
      <c r="M9098" s="7">
        <v>4678</v>
      </c>
      <c r="N9098" s="3">
        <v>45605</v>
      </c>
      <c r="O9098" s="4" t="str">
        <f t="shared" si="996"/>
        <v>2024-11</v>
      </c>
      <c r="P9098" s="4" t="str">
        <f t="shared" si="997"/>
        <v>11</v>
      </c>
      <c r="Q9098" s="4" t="str">
        <f t="shared" si="998"/>
        <v>November</v>
      </c>
      <c r="R9098" s="30" t="str">
        <f t="shared" si="999"/>
        <v>09</v>
      </c>
      <c r="W9098" t="str">
        <f t="shared" si="1000"/>
        <v>ok</v>
      </c>
    </row>
    <row r="9099" spans="1:23" x14ac:dyDescent="0.3">
      <c r="A9099" t="s">
        <v>9141</v>
      </c>
      <c r="B9099" t="s">
        <v>33</v>
      </c>
      <c r="C9099" t="s">
        <v>12</v>
      </c>
      <c r="D9099" t="s">
        <v>34</v>
      </c>
      <c r="E9099" t="s">
        <v>14</v>
      </c>
      <c r="F9099" t="s">
        <v>38</v>
      </c>
      <c r="G9099" s="5">
        <v>12061.76</v>
      </c>
      <c r="H9099" s="5">
        <f t="shared" si="994"/>
        <v>217.11167999999998</v>
      </c>
      <c r="I9099" s="6">
        <v>1</v>
      </c>
      <c r="J9099" s="6">
        <v>12061.76</v>
      </c>
      <c r="K9099" s="5">
        <f t="shared" si="995"/>
        <v>217.11167999999998</v>
      </c>
      <c r="L9099" s="7">
        <v>3.98</v>
      </c>
      <c r="M9099" s="7">
        <v>4677</v>
      </c>
      <c r="N9099" s="3">
        <v>45589</v>
      </c>
      <c r="O9099" s="4" t="str">
        <f t="shared" si="996"/>
        <v>2024-10</v>
      </c>
      <c r="P9099" s="4" t="str">
        <f t="shared" si="997"/>
        <v>10</v>
      </c>
      <c r="Q9099" s="4" t="str">
        <f t="shared" si="998"/>
        <v>October</v>
      </c>
      <c r="R9099" s="30" t="str">
        <f t="shared" si="999"/>
        <v>24</v>
      </c>
      <c r="W9099" t="str">
        <f t="shared" si="1000"/>
        <v>ok</v>
      </c>
    </row>
    <row r="9100" spans="1:23" x14ac:dyDescent="0.3">
      <c r="A9100" t="s">
        <v>9142</v>
      </c>
      <c r="B9100" t="s">
        <v>41</v>
      </c>
      <c r="C9100" t="s">
        <v>42</v>
      </c>
      <c r="D9100" t="s">
        <v>43</v>
      </c>
      <c r="E9100" t="s">
        <v>20</v>
      </c>
      <c r="F9100" t="s">
        <v>21</v>
      </c>
      <c r="G9100" s="5">
        <v>5714.47</v>
      </c>
      <c r="H9100" s="5">
        <f t="shared" si="994"/>
        <v>102.86046</v>
      </c>
      <c r="I9100" s="6">
        <v>1</v>
      </c>
      <c r="J9100" s="6">
        <v>5714.47</v>
      </c>
      <c r="K9100" s="5">
        <f t="shared" si="995"/>
        <v>102.86046</v>
      </c>
      <c r="L9100" s="7">
        <v>4.75</v>
      </c>
      <c r="M9100" s="7">
        <v>715</v>
      </c>
      <c r="N9100" s="3">
        <v>45436</v>
      </c>
      <c r="O9100" s="4" t="str">
        <f t="shared" si="996"/>
        <v>2024-05</v>
      </c>
      <c r="P9100" s="4" t="str">
        <f t="shared" si="997"/>
        <v>05</v>
      </c>
      <c r="Q9100" s="4" t="str">
        <f t="shared" si="998"/>
        <v>May</v>
      </c>
      <c r="R9100" s="30" t="str">
        <f t="shared" si="999"/>
        <v>24</v>
      </c>
      <c r="W9100" t="str">
        <f t="shared" si="1000"/>
        <v>ok</v>
      </c>
    </row>
    <row r="9101" spans="1:23" x14ac:dyDescent="0.3">
      <c r="A9101" t="s">
        <v>9143</v>
      </c>
      <c r="B9101" t="s">
        <v>47</v>
      </c>
      <c r="C9101" t="s">
        <v>12</v>
      </c>
      <c r="D9101" t="s">
        <v>48</v>
      </c>
      <c r="E9101" t="s">
        <v>20</v>
      </c>
      <c r="F9101" t="s">
        <v>21</v>
      </c>
      <c r="G9101" s="5">
        <v>19238.25</v>
      </c>
      <c r="H9101" s="5">
        <f t="shared" si="994"/>
        <v>346.2885</v>
      </c>
      <c r="I9101" s="6">
        <v>3</v>
      </c>
      <c r="J9101" s="6">
        <v>57714.75</v>
      </c>
      <c r="K9101" s="5">
        <f t="shared" si="995"/>
        <v>1038.8654999999999</v>
      </c>
      <c r="L9101" s="7">
        <v>1.9</v>
      </c>
      <c r="M9101" s="7">
        <v>3460</v>
      </c>
      <c r="N9101" s="3">
        <v>45553</v>
      </c>
      <c r="O9101" s="4" t="str">
        <f t="shared" si="996"/>
        <v>2024-09</v>
      </c>
      <c r="P9101" s="4" t="str">
        <f t="shared" si="997"/>
        <v>09</v>
      </c>
      <c r="Q9101" s="4" t="str">
        <f t="shared" si="998"/>
        <v>September</v>
      </c>
      <c r="R9101" s="30" t="str">
        <f t="shared" si="999"/>
        <v>18</v>
      </c>
      <c r="W9101" t="str">
        <f t="shared" si="1000"/>
        <v>ok</v>
      </c>
    </row>
    <row r="9102" spans="1:23" x14ac:dyDescent="0.3">
      <c r="A9102" t="s">
        <v>9144</v>
      </c>
      <c r="B9102" t="s">
        <v>36</v>
      </c>
      <c r="C9102" t="s">
        <v>18</v>
      </c>
      <c r="D9102" t="s">
        <v>37</v>
      </c>
      <c r="E9102" t="s">
        <v>45</v>
      </c>
      <c r="F9102" t="s">
        <v>60</v>
      </c>
      <c r="G9102" s="5">
        <v>1886.61</v>
      </c>
      <c r="H9102" s="5">
        <f t="shared" si="994"/>
        <v>33.958979999999997</v>
      </c>
      <c r="I9102" s="6">
        <v>5</v>
      </c>
      <c r="J9102" s="6">
        <v>9433.0499999999993</v>
      </c>
      <c r="K9102" s="5">
        <f t="shared" si="995"/>
        <v>169.79489999999998</v>
      </c>
      <c r="L9102" s="7">
        <v>2.72</v>
      </c>
      <c r="M9102" s="7">
        <v>1175</v>
      </c>
      <c r="N9102" s="3">
        <v>45458</v>
      </c>
      <c r="O9102" s="4" t="str">
        <f t="shared" si="996"/>
        <v>2024-06</v>
      </c>
      <c r="P9102" s="4" t="str">
        <f t="shared" si="997"/>
        <v>06</v>
      </c>
      <c r="Q9102" s="4" t="str">
        <f t="shared" si="998"/>
        <v>June</v>
      </c>
      <c r="R9102" s="30" t="str">
        <f t="shared" si="999"/>
        <v>15</v>
      </c>
      <c r="W9102" t="str">
        <f t="shared" si="1000"/>
        <v>ok</v>
      </c>
    </row>
    <row r="9103" spans="1:23" x14ac:dyDescent="0.3">
      <c r="A9103" t="s">
        <v>9145</v>
      </c>
      <c r="B9103" t="s">
        <v>41</v>
      </c>
      <c r="C9103" t="s">
        <v>42</v>
      </c>
      <c r="D9103" t="s">
        <v>43</v>
      </c>
      <c r="E9103" t="s">
        <v>45</v>
      </c>
      <c r="F9103" t="s">
        <v>38</v>
      </c>
      <c r="G9103" s="5">
        <v>2445.75</v>
      </c>
      <c r="H9103" s="5">
        <f t="shared" si="994"/>
        <v>44.023499999999999</v>
      </c>
      <c r="I9103" s="6">
        <v>1</v>
      </c>
      <c r="J9103" s="6">
        <v>2445.75</v>
      </c>
      <c r="K9103" s="5">
        <f t="shared" si="995"/>
        <v>44.023499999999999</v>
      </c>
      <c r="L9103" s="7">
        <v>2.09</v>
      </c>
      <c r="M9103" s="7">
        <v>4711</v>
      </c>
      <c r="N9103" s="3">
        <v>45416</v>
      </c>
      <c r="O9103" s="4" t="str">
        <f t="shared" si="996"/>
        <v>2024-05</v>
      </c>
      <c r="P9103" s="4" t="str">
        <f t="shared" si="997"/>
        <v>05</v>
      </c>
      <c r="Q9103" s="4" t="str">
        <f t="shared" si="998"/>
        <v>May</v>
      </c>
      <c r="R9103" s="30" t="str">
        <f t="shared" si="999"/>
        <v>04</v>
      </c>
      <c r="W9103" t="str">
        <f t="shared" si="1000"/>
        <v>ok</v>
      </c>
    </row>
    <row r="9104" spans="1:23" x14ac:dyDescent="0.3">
      <c r="A9104" t="s">
        <v>9146</v>
      </c>
      <c r="B9104" t="s">
        <v>47</v>
      </c>
      <c r="C9104" t="s">
        <v>12</v>
      </c>
      <c r="D9104" t="s">
        <v>48</v>
      </c>
      <c r="E9104" t="s">
        <v>20</v>
      </c>
      <c r="F9104" t="s">
        <v>26</v>
      </c>
      <c r="G9104" s="5">
        <v>2032.08</v>
      </c>
      <c r="H9104" s="5">
        <f t="shared" si="994"/>
        <v>36.577439999999996</v>
      </c>
      <c r="I9104" s="6">
        <v>2</v>
      </c>
      <c r="J9104" s="6">
        <v>4064.16</v>
      </c>
      <c r="K9104" s="5">
        <f t="shared" si="995"/>
        <v>73.154879999999991</v>
      </c>
      <c r="L9104" s="7">
        <v>2.2999999999999998</v>
      </c>
      <c r="M9104" s="7">
        <v>2790</v>
      </c>
      <c r="N9104" s="3">
        <v>45506</v>
      </c>
      <c r="O9104" s="4" t="str">
        <f t="shared" si="996"/>
        <v>2024-08</v>
      </c>
      <c r="P9104" s="4" t="str">
        <f t="shared" si="997"/>
        <v>08</v>
      </c>
      <c r="Q9104" s="4" t="str">
        <f t="shared" si="998"/>
        <v>August</v>
      </c>
      <c r="R9104" s="30" t="str">
        <f t="shared" si="999"/>
        <v>02</v>
      </c>
      <c r="W9104" t="str">
        <f t="shared" si="1000"/>
        <v>ok</v>
      </c>
    </row>
    <row r="9105" spans="1:23" x14ac:dyDescent="0.3">
      <c r="A9105" t="s">
        <v>9147</v>
      </c>
      <c r="B9105" t="s">
        <v>23</v>
      </c>
      <c r="C9105" t="s">
        <v>24</v>
      </c>
      <c r="D9105" t="s">
        <v>25</v>
      </c>
      <c r="E9105" t="s">
        <v>45</v>
      </c>
      <c r="F9105" t="s">
        <v>60</v>
      </c>
      <c r="G9105" s="5">
        <v>12752.17</v>
      </c>
      <c r="H9105" s="5">
        <f t="shared" si="994"/>
        <v>229.53905999999998</v>
      </c>
      <c r="I9105" s="6">
        <v>5</v>
      </c>
      <c r="J9105" s="6">
        <v>63760.85</v>
      </c>
      <c r="K9105" s="5">
        <f t="shared" si="995"/>
        <v>1147.6952999999999</v>
      </c>
      <c r="L9105" s="7">
        <v>2.6</v>
      </c>
      <c r="M9105" s="7">
        <v>4622</v>
      </c>
      <c r="N9105" s="3">
        <v>45318</v>
      </c>
      <c r="O9105" s="4" t="str">
        <f t="shared" si="996"/>
        <v>2024-01</v>
      </c>
      <c r="P9105" s="4" t="str">
        <f t="shared" si="997"/>
        <v>01</v>
      </c>
      <c r="Q9105" s="4" t="str">
        <f t="shared" si="998"/>
        <v>January</v>
      </c>
      <c r="R9105" s="30" t="str">
        <f t="shared" si="999"/>
        <v>27</v>
      </c>
      <c r="W9105" t="str">
        <f t="shared" si="1000"/>
        <v>ok</v>
      </c>
    </row>
    <row r="9106" spans="1:23" x14ac:dyDescent="0.3">
      <c r="A9106" t="s">
        <v>9148</v>
      </c>
      <c r="B9106" t="s">
        <v>47</v>
      </c>
      <c r="C9106" t="s">
        <v>12</v>
      </c>
      <c r="D9106" t="s">
        <v>48</v>
      </c>
      <c r="E9106" t="s">
        <v>20</v>
      </c>
      <c r="F9106" t="s">
        <v>60</v>
      </c>
      <c r="G9106" s="5">
        <v>13148.01</v>
      </c>
      <c r="H9106" s="5">
        <f t="shared" si="994"/>
        <v>236.66417999999999</v>
      </c>
      <c r="I9106" s="6">
        <v>3</v>
      </c>
      <c r="J9106" s="6">
        <v>39444.03</v>
      </c>
      <c r="K9106" s="5">
        <f t="shared" si="995"/>
        <v>709.99253999999996</v>
      </c>
      <c r="L9106" s="7">
        <v>4.1500000000000004</v>
      </c>
      <c r="M9106" s="7">
        <v>714</v>
      </c>
      <c r="N9106" s="3">
        <v>45451</v>
      </c>
      <c r="O9106" s="4" t="str">
        <f t="shared" si="996"/>
        <v>2024-06</v>
      </c>
      <c r="P9106" s="4" t="str">
        <f t="shared" si="997"/>
        <v>06</v>
      </c>
      <c r="Q9106" s="4" t="str">
        <f t="shared" si="998"/>
        <v>June</v>
      </c>
      <c r="R9106" s="30" t="str">
        <f t="shared" si="999"/>
        <v>08</v>
      </c>
      <c r="W9106" t="str">
        <f t="shared" si="1000"/>
        <v>ok</v>
      </c>
    </row>
    <row r="9107" spans="1:23" x14ac:dyDescent="0.3">
      <c r="A9107" t="s">
        <v>9149</v>
      </c>
      <c r="B9107" t="s">
        <v>33</v>
      </c>
      <c r="C9107" t="s">
        <v>12</v>
      </c>
      <c r="D9107" t="s">
        <v>34</v>
      </c>
      <c r="E9107" t="s">
        <v>14</v>
      </c>
      <c r="F9107" t="s">
        <v>38</v>
      </c>
      <c r="G9107" s="5">
        <v>15907.04</v>
      </c>
      <c r="H9107" s="5">
        <f t="shared" si="994"/>
        <v>286.32671999999997</v>
      </c>
      <c r="I9107" s="6">
        <v>3</v>
      </c>
      <c r="J9107" s="6">
        <v>47721.120000000003</v>
      </c>
      <c r="K9107" s="5">
        <f t="shared" si="995"/>
        <v>858.98015999999984</v>
      </c>
      <c r="L9107" s="7">
        <v>2.93</v>
      </c>
      <c r="M9107" s="7">
        <v>2189</v>
      </c>
      <c r="N9107" s="3">
        <v>45430</v>
      </c>
      <c r="O9107" s="4" t="str">
        <f t="shared" si="996"/>
        <v>2024-05</v>
      </c>
      <c r="P9107" s="4" t="str">
        <f t="shared" si="997"/>
        <v>05</v>
      </c>
      <c r="Q9107" s="4" t="str">
        <f t="shared" si="998"/>
        <v>May</v>
      </c>
      <c r="R9107" s="30" t="str">
        <f t="shared" si="999"/>
        <v>18</v>
      </c>
      <c r="W9107" t="str">
        <f t="shared" si="1000"/>
        <v>ok</v>
      </c>
    </row>
    <row r="9108" spans="1:23" x14ac:dyDescent="0.3">
      <c r="A9108" t="s">
        <v>9150</v>
      </c>
      <c r="B9108" t="s">
        <v>23</v>
      </c>
      <c r="C9108" t="s">
        <v>24</v>
      </c>
      <c r="D9108" t="s">
        <v>25</v>
      </c>
      <c r="E9108" t="s">
        <v>14</v>
      </c>
      <c r="F9108" t="s">
        <v>38</v>
      </c>
      <c r="G9108" s="5">
        <v>12190.17</v>
      </c>
      <c r="H9108" s="5">
        <f t="shared" si="994"/>
        <v>219.42305999999999</v>
      </c>
      <c r="I9108" s="6">
        <v>5</v>
      </c>
      <c r="J9108" s="6">
        <v>60950.85</v>
      </c>
      <c r="K9108" s="5">
        <f t="shared" si="995"/>
        <v>1097.1152999999999</v>
      </c>
      <c r="L9108" s="7">
        <v>1.1200000000000001</v>
      </c>
      <c r="M9108" s="7">
        <v>2728</v>
      </c>
      <c r="N9108" s="3">
        <v>45639</v>
      </c>
      <c r="O9108" s="4" t="str">
        <f t="shared" si="996"/>
        <v>2024-12</v>
      </c>
      <c r="P9108" s="4" t="str">
        <f t="shared" si="997"/>
        <v>12</v>
      </c>
      <c r="Q9108" s="4" t="str">
        <f t="shared" si="998"/>
        <v>December</v>
      </c>
      <c r="R9108" s="30" t="str">
        <f t="shared" si="999"/>
        <v>13</v>
      </c>
      <c r="W9108" t="str">
        <f t="shared" si="1000"/>
        <v>ok</v>
      </c>
    </row>
    <row r="9109" spans="1:23" x14ac:dyDescent="0.3">
      <c r="A9109" t="s">
        <v>9151</v>
      </c>
      <c r="B9109" t="s">
        <v>17</v>
      </c>
      <c r="C9109" t="s">
        <v>18</v>
      </c>
      <c r="D9109" t="s">
        <v>19</v>
      </c>
      <c r="E9109" t="s">
        <v>14</v>
      </c>
      <c r="F9109" t="s">
        <v>38</v>
      </c>
      <c r="G9109" s="5">
        <v>1178.53</v>
      </c>
      <c r="H9109" s="5">
        <f t="shared" si="994"/>
        <v>21.213539999999998</v>
      </c>
      <c r="I9109" s="6">
        <v>1</v>
      </c>
      <c r="J9109" s="6">
        <v>1178.53</v>
      </c>
      <c r="K9109" s="5">
        <f t="shared" si="995"/>
        <v>21.213539999999998</v>
      </c>
      <c r="L9109" s="7">
        <v>4.38</v>
      </c>
      <c r="M9109" s="7">
        <v>4934</v>
      </c>
      <c r="N9109" s="3">
        <v>45355</v>
      </c>
      <c r="O9109" s="4" t="str">
        <f t="shared" si="996"/>
        <v>2024-03</v>
      </c>
      <c r="P9109" s="4" t="str">
        <f t="shared" si="997"/>
        <v>03</v>
      </c>
      <c r="Q9109" s="4" t="str">
        <f t="shared" si="998"/>
        <v>March</v>
      </c>
      <c r="R9109" s="30" t="str">
        <f t="shared" si="999"/>
        <v>04</v>
      </c>
      <c r="W9109" t="str">
        <f t="shared" si="1000"/>
        <v>ok</v>
      </c>
    </row>
    <row r="9110" spans="1:23" x14ac:dyDescent="0.3">
      <c r="A9110" t="s">
        <v>9152</v>
      </c>
      <c r="B9110" t="s">
        <v>41</v>
      </c>
      <c r="C9110" t="s">
        <v>42</v>
      </c>
      <c r="D9110" t="s">
        <v>43</v>
      </c>
      <c r="E9110" t="s">
        <v>14</v>
      </c>
      <c r="F9110" t="s">
        <v>60</v>
      </c>
      <c r="G9110" s="5">
        <v>15526.35</v>
      </c>
      <c r="H9110" s="5">
        <f t="shared" si="994"/>
        <v>279.47429999999997</v>
      </c>
      <c r="I9110" s="6">
        <v>1</v>
      </c>
      <c r="J9110" s="6">
        <v>15526.35</v>
      </c>
      <c r="K9110" s="5">
        <f t="shared" si="995"/>
        <v>279.47429999999997</v>
      </c>
      <c r="L9110" s="7">
        <v>3.29</v>
      </c>
      <c r="M9110" s="7">
        <v>2656</v>
      </c>
      <c r="N9110" s="3">
        <v>45448</v>
      </c>
      <c r="O9110" s="4" t="str">
        <f t="shared" si="996"/>
        <v>2024-06</v>
      </c>
      <c r="P9110" s="4" t="str">
        <f t="shared" si="997"/>
        <v>06</v>
      </c>
      <c r="Q9110" s="4" t="str">
        <f t="shared" si="998"/>
        <v>June</v>
      </c>
      <c r="R9110" s="30" t="str">
        <f t="shared" si="999"/>
        <v>05</v>
      </c>
      <c r="W9110" t="str">
        <f t="shared" si="1000"/>
        <v>ok</v>
      </c>
    </row>
    <row r="9111" spans="1:23" x14ac:dyDescent="0.3">
      <c r="A9111" t="s">
        <v>9153</v>
      </c>
      <c r="B9111" t="s">
        <v>47</v>
      </c>
      <c r="C9111" t="s">
        <v>12</v>
      </c>
      <c r="D9111" t="s">
        <v>48</v>
      </c>
      <c r="E9111" t="s">
        <v>14</v>
      </c>
      <c r="F9111" t="s">
        <v>60</v>
      </c>
      <c r="G9111" s="5">
        <v>6606.31</v>
      </c>
      <c r="H9111" s="5">
        <f t="shared" si="994"/>
        <v>118.91358</v>
      </c>
      <c r="I9111" s="6">
        <v>3</v>
      </c>
      <c r="J9111" s="6">
        <v>19818.93</v>
      </c>
      <c r="K9111" s="5">
        <f t="shared" si="995"/>
        <v>356.74073999999996</v>
      </c>
      <c r="L9111" s="7">
        <v>2.73</v>
      </c>
      <c r="M9111" s="7">
        <v>2256</v>
      </c>
      <c r="N9111" s="3">
        <v>45321</v>
      </c>
      <c r="O9111" s="4" t="str">
        <f t="shared" si="996"/>
        <v>2024-01</v>
      </c>
      <c r="P9111" s="4" t="str">
        <f t="shared" si="997"/>
        <v>01</v>
      </c>
      <c r="Q9111" s="4" t="str">
        <f t="shared" si="998"/>
        <v>January</v>
      </c>
      <c r="R9111" s="30" t="str">
        <f t="shared" si="999"/>
        <v>30</v>
      </c>
      <c r="W9111" t="str">
        <f t="shared" si="1000"/>
        <v>ok</v>
      </c>
    </row>
    <row r="9112" spans="1:23" x14ac:dyDescent="0.3">
      <c r="A9112" t="s">
        <v>9154</v>
      </c>
      <c r="B9112" t="s">
        <v>23</v>
      </c>
      <c r="C9112" t="s">
        <v>24</v>
      </c>
      <c r="D9112" t="s">
        <v>25</v>
      </c>
      <c r="E9112" t="s">
        <v>45</v>
      </c>
      <c r="F9112" t="s">
        <v>38</v>
      </c>
      <c r="G9112" s="5">
        <v>3239.74</v>
      </c>
      <c r="H9112" s="5">
        <f t="shared" si="994"/>
        <v>58.315319999999993</v>
      </c>
      <c r="I9112" s="6">
        <v>1</v>
      </c>
      <c r="J9112" s="6">
        <v>3239.74</v>
      </c>
      <c r="K9112" s="5">
        <f t="shared" si="995"/>
        <v>58.315319999999993</v>
      </c>
      <c r="L9112" s="7">
        <v>3.39</v>
      </c>
      <c r="M9112" s="7">
        <v>283</v>
      </c>
      <c r="N9112" s="3">
        <v>45311</v>
      </c>
      <c r="O9112" s="4" t="str">
        <f t="shared" si="996"/>
        <v>2024-01</v>
      </c>
      <c r="P9112" s="4" t="str">
        <f t="shared" si="997"/>
        <v>01</v>
      </c>
      <c r="Q9112" s="4" t="str">
        <f t="shared" si="998"/>
        <v>January</v>
      </c>
      <c r="R9112" s="30" t="str">
        <f t="shared" si="999"/>
        <v>20</v>
      </c>
      <c r="W9112" t="str">
        <f t="shared" si="1000"/>
        <v>ok</v>
      </c>
    </row>
    <row r="9113" spans="1:23" x14ac:dyDescent="0.3">
      <c r="A9113" t="s">
        <v>9155</v>
      </c>
      <c r="B9113" t="s">
        <v>41</v>
      </c>
      <c r="C9113" t="s">
        <v>42</v>
      </c>
      <c r="D9113" t="s">
        <v>43</v>
      </c>
      <c r="E9113" t="s">
        <v>45</v>
      </c>
      <c r="F9113" t="s">
        <v>38</v>
      </c>
      <c r="G9113" s="5">
        <v>18323.88</v>
      </c>
      <c r="H9113" s="5">
        <f t="shared" si="994"/>
        <v>329.82983999999999</v>
      </c>
      <c r="I9113" s="6">
        <v>3</v>
      </c>
      <c r="J9113" s="6">
        <v>54971.64</v>
      </c>
      <c r="K9113" s="5">
        <f t="shared" si="995"/>
        <v>989.48951999999997</v>
      </c>
      <c r="L9113" s="7">
        <v>4.3600000000000003</v>
      </c>
      <c r="M9113" s="7">
        <v>94</v>
      </c>
      <c r="N9113" s="3">
        <v>45506</v>
      </c>
      <c r="O9113" s="4" t="str">
        <f t="shared" si="996"/>
        <v>2024-08</v>
      </c>
      <c r="P9113" s="4" t="str">
        <f t="shared" si="997"/>
        <v>08</v>
      </c>
      <c r="Q9113" s="4" t="str">
        <f t="shared" si="998"/>
        <v>August</v>
      </c>
      <c r="R9113" s="30" t="str">
        <f t="shared" si="999"/>
        <v>02</v>
      </c>
      <c r="W9113" t="str">
        <f t="shared" si="1000"/>
        <v>ok</v>
      </c>
    </row>
    <row r="9114" spans="1:23" x14ac:dyDescent="0.3">
      <c r="A9114" t="s">
        <v>9156</v>
      </c>
      <c r="B9114" t="s">
        <v>41</v>
      </c>
      <c r="C9114" t="s">
        <v>42</v>
      </c>
      <c r="D9114" t="s">
        <v>43</v>
      </c>
      <c r="E9114" t="s">
        <v>20</v>
      </c>
      <c r="F9114" t="s">
        <v>60</v>
      </c>
      <c r="G9114" s="5">
        <v>1490.49</v>
      </c>
      <c r="H9114" s="5">
        <f t="shared" si="994"/>
        <v>26.828819999999997</v>
      </c>
      <c r="I9114" s="6">
        <v>4</v>
      </c>
      <c r="J9114" s="6">
        <v>5961.96</v>
      </c>
      <c r="K9114" s="5">
        <f t="shared" si="995"/>
        <v>107.31527999999999</v>
      </c>
      <c r="L9114" s="7">
        <v>1.9</v>
      </c>
      <c r="M9114" s="7">
        <v>657</v>
      </c>
      <c r="N9114" s="3">
        <v>45384</v>
      </c>
      <c r="O9114" s="4" t="str">
        <f t="shared" si="996"/>
        <v>2024-04</v>
      </c>
      <c r="P9114" s="4" t="str">
        <f t="shared" si="997"/>
        <v>04</v>
      </c>
      <c r="Q9114" s="4" t="str">
        <f t="shared" si="998"/>
        <v>April</v>
      </c>
      <c r="R9114" s="30" t="str">
        <f t="shared" si="999"/>
        <v>02</v>
      </c>
      <c r="W9114" t="str">
        <f t="shared" si="1000"/>
        <v>ok</v>
      </c>
    </row>
    <row r="9115" spans="1:23" x14ac:dyDescent="0.3">
      <c r="A9115" t="s">
        <v>9157</v>
      </c>
      <c r="B9115" t="s">
        <v>33</v>
      </c>
      <c r="C9115" t="s">
        <v>12</v>
      </c>
      <c r="D9115" t="s">
        <v>34</v>
      </c>
      <c r="E9115" t="s">
        <v>14</v>
      </c>
      <c r="F9115" t="s">
        <v>26</v>
      </c>
      <c r="G9115" s="5">
        <v>898.34</v>
      </c>
      <c r="H9115" s="5">
        <f t="shared" si="994"/>
        <v>16.170120000000001</v>
      </c>
      <c r="I9115" s="6">
        <v>4</v>
      </c>
      <c r="J9115" s="6">
        <v>3593.36</v>
      </c>
      <c r="K9115" s="5">
        <f t="shared" si="995"/>
        <v>64.680480000000003</v>
      </c>
      <c r="L9115" s="7">
        <v>1.31</v>
      </c>
      <c r="M9115" s="7">
        <v>768</v>
      </c>
      <c r="N9115" s="3">
        <v>45461</v>
      </c>
      <c r="O9115" s="4" t="str">
        <f t="shared" si="996"/>
        <v>2024-06</v>
      </c>
      <c r="P9115" s="4" t="str">
        <f t="shared" si="997"/>
        <v>06</v>
      </c>
      <c r="Q9115" s="4" t="str">
        <f t="shared" si="998"/>
        <v>June</v>
      </c>
      <c r="R9115" s="30" t="str">
        <f t="shared" si="999"/>
        <v>18</v>
      </c>
      <c r="W9115" t="str">
        <f t="shared" si="1000"/>
        <v>ok</v>
      </c>
    </row>
    <row r="9116" spans="1:23" x14ac:dyDescent="0.3">
      <c r="A9116" t="s">
        <v>9158</v>
      </c>
      <c r="B9116" t="s">
        <v>36</v>
      </c>
      <c r="C9116" t="s">
        <v>18</v>
      </c>
      <c r="D9116" t="s">
        <v>37</v>
      </c>
      <c r="E9116" t="s">
        <v>20</v>
      </c>
      <c r="F9116" t="s">
        <v>38</v>
      </c>
      <c r="G9116" s="5">
        <v>9824.9599999999991</v>
      </c>
      <c r="H9116" s="5">
        <f t="shared" si="994"/>
        <v>176.84927999999996</v>
      </c>
      <c r="I9116" s="6">
        <v>5</v>
      </c>
      <c r="J9116" s="6">
        <v>49124.800000000003</v>
      </c>
      <c r="K9116" s="5">
        <f t="shared" si="995"/>
        <v>884.24639999999977</v>
      </c>
      <c r="L9116" s="7">
        <v>2.78</v>
      </c>
      <c r="M9116" s="7">
        <v>4655</v>
      </c>
      <c r="N9116" s="3">
        <v>45503</v>
      </c>
      <c r="O9116" s="4" t="str">
        <f t="shared" si="996"/>
        <v>2024-07</v>
      </c>
      <c r="P9116" s="4" t="str">
        <f t="shared" si="997"/>
        <v>07</v>
      </c>
      <c r="Q9116" s="4" t="str">
        <f t="shared" si="998"/>
        <v>July</v>
      </c>
      <c r="R9116" s="30" t="str">
        <f t="shared" si="999"/>
        <v>30</v>
      </c>
      <c r="W9116" t="str">
        <f t="shared" si="1000"/>
        <v>ok</v>
      </c>
    </row>
    <row r="9117" spans="1:23" x14ac:dyDescent="0.3">
      <c r="A9117" t="s">
        <v>9159</v>
      </c>
      <c r="B9117" t="s">
        <v>41</v>
      </c>
      <c r="C9117" t="s">
        <v>42</v>
      </c>
      <c r="D9117" t="s">
        <v>43</v>
      </c>
      <c r="E9117" t="s">
        <v>20</v>
      </c>
      <c r="F9117" t="s">
        <v>26</v>
      </c>
      <c r="G9117" s="5">
        <v>2600.98</v>
      </c>
      <c r="H9117" s="5">
        <f t="shared" si="994"/>
        <v>46.817639999999997</v>
      </c>
      <c r="I9117" s="6">
        <v>5</v>
      </c>
      <c r="J9117" s="6">
        <v>13004.9</v>
      </c>
      <c r="K9117" s="5">
        <f t="shared" si="995"/>
        <v>234.08819999999997</v>
      </c>
      <c r="L9117" s="7">
        <v>2.44</v>
      </c>
      <c r="M9117" s="7">
        <v>4761</v>
      </c>
      <c r="N9117" s="3">
        <v>45517</v>
      </c>
      <c r="O9117" s="4" t="str">
        <f t="shared" si="996"/>
        <v>2024-08</v>
      </c>
      <c r="P9117" s="4" t="str">
        <f t="shared" si="997"/>
        <v>08</v>
      </c>
      <c r="Q9117" s="4" t="str">
        <f t="shared" si="998"/>
        <v>August</v>
      </c>
      <c r="R9117" s="30" t="str">
        <f t="shared" si="999"/>
        <v>13</v>
      </c>
      <c r="W9117" t="str">
        <f t="shared" si="1000"/>
        <v>ok</v>
      </c>
    </row>
    <row r="9118" spans="1:23" x14ac:dyDescent="0.3">
      <c r="A9118" t="s">
        <v>9160</v>
      </c>
      <c r="B9118" t="s">
        <v>17</v>
      </c>
      <c r="C9118" t="s">
        <v>18</v>
      </c>
      <c r="D9118" t="s">
        <v>19</v>
      </c>
      <c r="E9118" t="s">
        <v>20</v>
      </c>
      <c r="F9118" t="s">
        <v>31</v>
      </c>
      <c r="G9118" s="5">
        <v>13920.68</v>
      </c>
      <c r="H9118" s="5">
        <f t="shared" si="994"/>
        <v>250.57223999999999</v>
      </c>
      <c r="I9118" s="6">
        <v>2</v>
      </c>
      <c r="J9118" s="6">
        <v>27841.360000000001</v>
      </c>
      <c r="K9118" s="5">
        <f t="shared" si="995"/>
        <v>501.14447999999999</v>
      </c>
      <c r="L9118" s="7">
        <v>1.32</v>
      </c>
      <c r="M9118" s="7">
        <v>2365</v>
      </c>
      <c r="N9118" s="3">
        <v>45540</v>
      </c>
      <c r="O9118" s="4" t="str">
        <f t="shared" si="996"/>
        <v>2024-09</v>
      </c>
      <c r="P9118" s="4" t="str">
        <f t="shared" si="997"/>
        <v>09</v>
      </c>
      <c r="Q9118" s="4" t="str">
        <f t="shared" si="998"/>
        <v>September</v>
      </c>
      <c r="R9118" s="30" t="str">
        <f t="shared" si="999"/>
        <v>05</v>
      </c>
      <c r="W9118" t="str">
        <f t="shared" si="1000"/>
        <v>ok</v>
      </c>
    </row>
    <row r="9119" spans="1:23" x14ac:dyDescent="0.3">
      <c r="A9119" t="s">
        <v>9161</v>
      </c>
      <c r="B9119" t="s">
        <v>41</v>
      </c>
      <c r="C9119" t="s">
        <v>42</v>
      </c>
      <c r="D9119" t="s">
        <v>43</v>
      </c>
      <c r="E9119" t="s">
        <v>20</v>
      </c>
      <c r="F9119" t="s">
        <v>31</v>
      </c>
      <c r="G9119" s="5">
        <v>7317.76</v>
      </c>
      <c r="H9119" s="5">
        <f t="shared" si="994"/>
        <v>131.71967999999998</v>
      </c>
      <c r="I9119" s="6">
        <v>5</v>
      </c>
      <c r="J9119" s="6">
        <v>36588.800000000003</v>
      </c>
      <c r="K9119" s="5">
        <f t="shared" si="995"/>
        <v>658.59839999999986</v>
      </c>
      <c r="L9119" s="7">
        <v>4.87</v>
      </c>
      <c r="M9119" s="7">
        <v>949</v>
      </c>
      <c r="N9119" s="3">
        <v>45456</v>
      </c>
      <c r="O9119" s="4" t="str">
        <f t="shared" si="996"/>
        <v>2024-06</v>
      </c>
      <c r="P9119" s="4" t="str">
        <f t="shared" si="997"/>
        <v>06</v>
      </c>
      <c r="Q9119" s="4" t="str">
        <f t="shared" si="998"/>
        <v>June</v>
      </c>
      <c r="R9119" s="30" t="str">
        <f t="shared" si="999"/>
        <v>13</v>
      </c>
      <c r="W9119" t="str">
        <f t="shared" si="1000"/>
        <v>ok</v>
      </c>
    </row>
    <row r="9120" spans="1:23" x14ac:dyDescent="0.3">
      <c r="A9120" t="s">
        <v>9162</v>
      </c>
      <c r="B9120" t="s">
        <v>11</v>
      </c>
      <c r="C9120" t="s">
        <v>12</v>
      </c>
      <c r="D9120" t="s">
        <v>13</v>
      </c>
      <c r="E9120" t="s">
        <v>45</v>
      </c>
      <c r="F9120" t="s">
        <v>38</v>
      </c>
      <c r="G9120" s="5">
        <v>2350.38</v>
      </c>
      <c r="H9120" s="5">
        <f t="shared" si="994"/>
        <v>42.306840000000001</v>
      </c>
      <c r="I9120" s="6">
        <v>3</v>
      </c>
      <c r="J9120" s="6">
        <v>7051.14</v>
      </c>
      <c r="K9120" s="5">
        <f t="shared" si="995"/>
        <v>126.92052000000001</v>
      </c>
      <c r="L9120" s="7">
        <v>2</v>
      </c>
      <c r="M9120" s="7">
        <v>2337</v>
      </c>
      <c r="N9120" s="3">
        <v>45552</v>
      </c>
      <c r="O9120" s="4" t="str">
        <f t="shared" si="996"/>
        <v>2024-09</v>
      </c>
      <c r="P9120" s="4" t="str">
        <f t="shared" si="997"/>
        <v>09</v>
      </c>
      <c r="Q9120" s="4" t="str">
        <f t="shared" si="998"/>
        <v>September</v>
      </c>
      <c r="R9120" s="30" t="str">
        <f t="shared" si="999"/>
        <v>17</v>
      </c>
      <c r="W9120" t="str">
        <f t="shared" si="1000"/>
        <v>ok</v>
      </c>
    </row>
    <row r="9121" spans="1:23" x14ac:dyDescent="0.3">
      <c r="A9121" t="s">
        <v>9163</v>
      </c>
      <c r="B9121" t="s">
        <v>63</v>
      </c>
      <c r="C9121" t="s">
        <v>18</v>
      </c>
      <c r="D9121" t="s">
        <v>64</v>
      </c>
      <c r="E9121" t="s">
        <v>45</v>
      </c>
      <c r="F9121" t="s">
        <v>38</v>
      </c>
      <c r="G9121" s="5">
        <v>17446.5</v>
      </c>
      <c r="H9121" s="5">
        <f t="shared" si="994"/>
        <v>314.03699999999998</v>
      </c>
      <c r="I9121" s="6">
        <v>1</v>
      </c>
      <c r="J9121" s="6">
        <v>17446.5</v>
      </c>
      <c r="K9121" s="5">
        <f t="shared" si="995"/>
        <v>314.03699999999998</v>
      </c>
      <c r="L9121" s="7">
        <v>2.74</v>
      </c>
      <c r="M9121" s="7">
        <v>2734</v>
      </c>
      <c r="N9121" s="3">
        <v>45625</v>
      </c>
      <c r="O9121" s="4" t="str">
        <f t="shared" si="996"/>
        <v>2024-11</v>
      </c>
      <c r="P9121" s="4" t="str">
        <f t="shared" si="997"/>
        <v>11</v>
      </c>
      <c r="Q9121" s="4" t="str">
        <f t="shared" si="998"/>
        <v>November</v>
      </c>
      <c r="R9121" s="30" t="str">
        <f t="shared" si="999"/>
        <v>29</v>
      </c>
      <c r="W9121" t="str">
        <f t="shared" si="1000"/>
        <v>ok</v>
      </c>
    </row>
    <row r="9122" spans="1:23" x14ac:dyDescent="0.3">
      <c r="A9122" t="s">
        <v>9164</v>
      </c>
      <c r="B9122" t="s">
        <v>41</v>
      </c>
      <c r="C9122" t="s">
        <v>42</v>
      </c>
      <c r="D9122" t="s">
        <v>43</v>
      </c>
      <c r="E9122" t="s">
        <v>45</v>
      </c>
      <c r="F9122" t="s">
        <v>60</v>
      </c>
      <c r="G9122" s="5">
        <v>11487.64</v>
      </c>
      <c r="H9122" s="5">
        <f t="shared" si="994"/>
        <v>206.77751999999998</v>
      </c>
      <c r="I9122" s="6">
        <v>2</v>
      </c>
      <c r="J9122" s="6">
        <v>22975.279999999999</v>
      </c>
      <c r="K9122" s="5">
        <f t="shared" si="995"/>
        <v>413.55503999999996</v>
      </c>
      <c r="L9122" s="7">
        <v>3.83</v>
      </c>
      <c r="M9122" s="7">
        <v>1304</v>
      </c>
      <c r="N9122" s="3">
        <v>45484</v>
      </c>
      <c r="O9122" s="4" t="str">
        <f t="shared" si="996"/>
        <v>2024-07</v>
      </c>
      <c r="P9122" s="4" t="str">
        <f t="shared" si="997"/>
        <v>07</v>
      </c>
      <c r="Q9122" s="4" t="str">
        <f t="shared" si="998"/>
        <v>July</v>
      </c>
      <c r="R9122" s="30" t="str">
        <f t="shared" si="999"/>
        <v>11</v>
      </c>
      <c r="W9122" t="str">
        <f t="shared" si="1000"/>
        <v>ok</v>
      </c>
    </row>
    <row r="9123" spans="1:23" x14ac:dyDescent="0.3">
      <c r="A9123" t="s">
        <v>9165</v>
      </c>
      <c r="B9123" t="s">
        <v>23</v>
      </c>
      <c r="C9123" t="s">
        <v>24</v>
      </c>
      <c r="D9123" t="s">
        <v>25</v>
      </c>
      <c r="E9123" t="s">
        <v>45</v>
      </c>
      <c r="F9123" t="s">
        <v>60</v>
      </c>
      <c r="G9123" s="5">
        <v>8730.84</v>
      </c>
      <c r="H9123" s="5">
        <f t="shared" si="994"/>
        <v>157.15511999999998</v>
      </c>
      <c r="I9123" s="6">
        <v>1</v>
      </c>
      <c r="J9123" s="6">
        <v>8730.84</v>
      </c>
      <c r="K9123" s="5">
        <f t="shared" si="995"/>
        <v>157.15511999999998</v>
      </c>
      <c r="L9123" s="7">
        <v>4.5</v>
      </c>
      <c r="M9123" s="7">
        <v>4992</v>
      </c>
      <c r="N9123" s="3">
        <v>45392</v>
      </c>
      <c r="O9123" s="4" t="str">
        <f t="shared" si="996"/>
        <v>2024-04</v>
      </c>
      <c r="P9123" s="4" t="str">
        <f t="shared" si="997"/>
        <v>04</v>
      </c>
      <c r="Q9123" s="4" t="str">
        <f t="shared" si="998"/>
        <v>April</v>
      </c>
      <c r="R9123" s="30" t="str">
        <f t="shared" si="999"/>
        <v>10</v>
      </c>
      <c r="W9123" t="str">
        <f t="shared" si="1000"/>
        <v>ok</v>
      </c>
    </row>
    <row r="9124" spans="1:23" x14ac:dyDescent="0.3">
      <c r="A9124" t="s">
        <v>9166</v>
      </c>
      <c r="B9124" t="s">
        <v>51</v>
      </c>
      <c r="C9124" t="s">
        <v>29</v>
      </c>
      <c r="D9124" t="s">
        <v>52</v>
      </c>
      <c r="E9124" t="s">
        <v>20</v>
      </c>
      <c r="F9124" t="s">
        <v>31</v>
      </c>
      <c r="G9124" s="5">
        <v>9619.2099999999991</v>
      </c>
      <c r="H9124" s="5">
        <f t="shared" si="994"/>
        <v>173.14577999999997</v>
      </c>
      <c r="I9124" s="6">
        <v>4</v>
      </c>
      <c r="J9124" s="6">
        <v>38476.839999999997</v>
      </c>
      <c r="K9124" s="5">
        <f t="shared" si="995"/>
        <v>692.58311999999989</v>
      </c>
      <c r="L9124" s="7">
        <v>2.63</v>
      </c>
      <c r="M9124" s="7">
        <v>3701</v>
      </c>
      <c r="N9124" s="3">
        <v>45432</v>
      </c>
      <c r="O9124" s="4" t="str">
        <f t="shared" si="996"/>
        <v>2024-05</v>
      </c>
      <c r="P9124" s="4" t="str">
        <f t="shared" si="997"/>
        <v>05</v>
      </c>
      <c r="Q9124" s="4" t="str">
        <f t="shared" si="998"/>
        <v>May</v>
      </c>
      <c r="R9124" s="30" t="str">
        <f t="shared" si="999"/>
        <v>20</v>
      </c>
      <c r="W9124" t="str">
        <f t="shared" si="1000"/>
        <v>ok</v>
      </c>
    </row>
    <row r="9125" spans="1:23" x14ac:dyDescent="0.3">
      <c r="A9125" t="s">
        <v>9167</v>
      </c>
      <c r="B9125" t="s">
        <v>28</v>
      </c>
      <c r="C9125" t="s">
        <v>29</v>
      </c>
      <c r="D9125" t="s">
        <v>30</v>
      </c>
      <c r="E9125" t="s">
        <v>14</v>
      </c>
      <c r="F9125" t="s">
        <v>60</v>
      </c>
      <c r="G9125" s="5">
        <v>15426.38</v>
      </c>
      <c r="H9125" s="5">
        <f t="shared" si="994"/>
        <v>277.67483999999996</v>
      </c>
      <c r="I9125" s="6">
        <v>1</v>
      </c>
      <c r="J9125" s="6">
        <v>15426.38</v>
      </c>
      <c r="K9125" s="5">
        <f t="shared" si="995"/>
        <v>277.67483999999996</v>
      </c>
      <c r="L9125" s="7">
        <v>2.27</v>
      </c>
      <c r="M9125" s="7">
        <v>1943</v>
      </c>
      <c r="N9125" s="3">
        <v>45605</v>
      </c>
      <c r="O9125" s="4" t="str">
        <f t="shared" si="996"/>
        <v>2024-11</v>
      </c>
      <c r="P9125" s="4" t="str">
        <f t="shared" si="997"/>
        <v>11</v>
      </c>
      <c r="Q9125" s="4" t="str">
        <f t="shared" si="998"/>
        <v>November</v>
      </c>
      <c r="R9125" s="30" t="str">
        <f t="shared" si="999"/>
        <v>09</v>
      </c>
      <c r="W9125" t="str">
        <f t="shared" si="1000"/>
        <v>ok</v>
      </c>
    </row>
    <row r="9126" spans="1:23" x14ac:dyDescent="0.3">
      <c r="A9126" t="s">
        <v>9168</v>
      </c>
      <c r="B9126" t="s">
        <v>33</v>
      </c>
      <c r="C9126" t="s">
        <v>12</v>
      </c>
      <c r="D9126" t="s">
        <v>34</v>
      </c>
      <c r="E9126" t="s">
        <v>45</v>
      </c>
      <c r="F9126" t="s">
        <v>21</v>
      </c>
      <c r="G9126" s="5">
        <v>4424.68</v>
      </c>
      <c r="H9126" s="5">
        <f t="shared" si="994"/>
        <v>79.644239999999996</v>
      </c>
      <c r="I9126" s="6">
        <v>2</v>
      </c>
      <c r="J9126" s="6">
        <v>8849.36</v>
      </c>
      <c r="K9126" s="5">
        <f t="shared" si="995"/>
        <v>159.28847999999999</v>
      </c>
      <c r="L9126" s="7">
        <v>3.08</v>
      </c>
      <c r="M9126" s="7">
        <v>3681</v>
      </c>
      <c r="N9126" s="3">
        <v>45606</v>
      </c>
      <c r="O9126" s="4" t="str">
        <f t="shared" si="996"/>
        <v>2024-11</v>
      </c>
      <c r="P9126" s="4" t="str">
        <f t="shared" si="997"/>
        <v>11</v>
      </c>
      <c r="Q9126" s="4" t="str">
        <f t="shared" si="998"/>
        <v>November</v>
      </c>
      <c r="R9126" s="30" t="str">
        <f t="shared" si="999"/>
        <v>10</v>
      </c>
      <c r="W9126" t="str">
        <f t="shared" si="1000"/>
        <v>ok</v>
      </c>
    </row>
    <row r="9127" spans="1:23" x14ac:dyDescent="0.3">
      <c r="A9127" t="s">
        <v>9169</v>
      </c>
      <c r="B9127" t="s">
        <v>33</v>
      </c>
      <c r="C9127" t="s">
        <v>12</v>
      </c>
      <c r="D9127" t="s">
        <v>34</v>
      </c>
      <c r="E9127" t="s">
        <v>14</v>
      </c>
      <c r="F9127" t="s">
        <v>31</v>
      </c>
      <c r="G9127" s="5">
        <v>16729.37</v>
      </c>
      <c r="H9127" s="5">
        <f t="shared" si="994"/>
        <v>301.12865999999997</v>
      </c>
      <c r="I9127" s="6">
        <v>1</v>
      </c>
      <c r="J9127" s="6">
        <v>16729.37</v>
      </c>
      <c r="K9127" s="5">
        <f t="shared" si="995"/>
        <v>301.12865999999997</v>
      </c>
      <c r="L9127" s="7">
        <v>4.2300000000000004</v>
      </c>
      <c r="M9127" s="7">
        <v>502</v>
      </c>
      <c r="N9127" s="3">
        <v>45599</v>
      </c>
      <c r="O9127" s="4" t="str">
        <f t="shared" si="996"/>
        <v>2024-11</v>
      </c>
      <c r="P9127" s="4" t="str">
        <f t="shared" si="997"/>
        <v>11</v>
      </c>
      <c r="Q9127" s="4" t="str">
        <f t="shared" si="998"/>
        <v>November</v>
      </c>
      <c r="R9127" s="30" t="str">
        <f t="shared" si="999"/>
        <v>03</v>
      </c>
      <c r="W9127" t="str">
        <f t="shared" si="1000"/>
        <v>ok</v>
      </c>
    </row>
    <row r="9128" spans="1:23" x14ac:dyDescent="0.3">
      <c r="A9128" t="s">
        <v>9170</v>
      </c>
      <c r="B9128" t="s">
        <v>47</v>
      </c>
      <c r="C9128" t="s">
        <v>12</v>
      </c>
      <c r="D9128" t="s">
        <v>48</v>
      </c>
      <c r="E9128" t="s">
        <v>14</v>
      </c>
      <c r="F9128" t="s">
        <v>26</v>
      </c>
      <c r="G9128" s="5">
        <v>11621.38</v>
      </c>
      <c r="H9128" s="5">
        <f t="shared" si="994"/>
        <v>209.18483999999998</v>
      </c>
      <c r="I9128" s="6">
        <v>5</v>
      </c>
      <c r="J9128" s="6">
        <v>58106.9</v>
      </c>
      <c r="K9128" s="5">
        <f t="shared" si="995"/>
        <v>1045.9241999999999</v>
      </c>
      <c r="L9128" s="7">
        <v>3.16</v>
      </c>
      <c r="M9128" s="7">
        <v>3144</v>
      </c>
      <c r="N9128" s="3">
        <v>45457</v>
      </c>
      <c r="O9128" s="4" t="str">
        <f t="shared" si="996"/>
        <v>2024-06</v>
      </c>
      <c r="P9128" s="4" t="str">
        <f t="shared" si="997"/>
        <v>06</v>
      </c>
      <c r="Q9128" s="4" t="str">
        <f t="shared" si="998"/>
        <v>June</v>
      </c>
      <c r="R9128" s="30" t="str">
        <f t="shared" si="999"/>
        <v>14</v>
      </c>
      <c r="W9128" t="str">
        <f t="shared" si="1000"/>
        <v>ok</v>
      </c>
    </row>
    <row r="9129" spans="1:23" x14ac:dyDescent="0.3">
      <c r="A9129" t="s">
        <v>9171</v>
      </c>
      <c r="B9129" t="s">
        <v>51</v>
      </c>
      <c r="C9129" t="s">
        <v>29</v>
      </c>
      <c r="D9129" t="s">
        <v>52</v>
      </c>
      <c r="E9129" t="s">
        <v>45</v>
      </c>
      <c r="F9129" t="s">
        <v>15</v>
      </c>
      <c r="G9129" s="5">
        <v>11672.74</v>
      </c>
      <c r="H9129" s="5">
        <f t="shared" si="994"/>
        <v>210.10931999999997</v>
      </c>
      <c r="I9129" s="6">
        <v>3</v>
      </c>
      <c r="J9129" s="6">
        <v>35018.22</v>
      </c>
      <c r="K9129" s="5">
        <f t="shared" si="995"/>
        <v>630.32795999999985</v>
      </c>
      <c r="L9129" s="7">
        <v>2.91</v>
      </c>
      <c r="M9129" s="7">
        <v>2218</v>
      </c>
      <c r="N9129" s="3">
        <v>45360</v>
      </c>
      <c r="O9129" s="4" t="str">
        <f t="shared" si="996"/>
        <v>2024-03</v>
      </c>
      <c r="P9129" s="4" t="str">
        <f t="shared" si="997"/>
        <v>03</v>
      </c>
      <c r="Q9129" s="4" t="str">
        <f t="shared" si="998"/>
        <v>March</v>
      </c>
      <c r="R9129" s="30" t="str">
        <f t="shared" si="999"/>
        <v>09</v>
      </c>
      <c r="W9129" t="str">
        <f t="shared" si="1000"/>
        <v>ok</v>
      </c>
    </row>
    <row r="9130" spans="1:23" x14ac:dyDescent="0.3">
      <c r="A9130" t="s">
        <v>9172</v>
      </c>
      <c r="B9130" t="s">
        <v>23</v>
      </c>
      <c r="C9130" t="s">
        <v>24</v>
      </c>
      <c r="D9130" t="s">
        <v>25</v>
      </c>
      <c r="E9130" t="s">
        <v>45</v>
      </c>
      <c r="F9130" t="s">
        <v>15</v>
      </c>
      <c r="G9130" s="5">
        <v>1333.27</v>
      </c>
      <c r="H9130" s="5">
        <f t="shared" si="994"/>
        <v>23.998859999999997</v>
      </c>
      <c r="I9130" s="6">
        <v>1</v>
      </c>
      <c r="J9130" s="6">
        <v>1333.27</v>
      </c>
      <c r="K9130" s="5">
        <f t="shared" si="995"/>
        <v>23.998859999999997</v>
      </c>
      <c r="L9130" s="7">
        <v>3.01</v>
      </c>
      <c r="M9130" s="7">
        <v>3108</v>
      </c>
      <c r="N9130" s="3">
        <v>45499</v>
      </c>
      <c r="O9130" s="4" t="str">
        <f t="shared" si="996"/>
        <v>2024-07</v>
      </c>
      <c r="P9130" s="4" t="str">
        <f t="shared" si="997"/>
        <v>07</v>
      </c>
      <c r="Q9130" s="4" t="str">
        <f t="shared" si="998"/>
        <v>July</v>
      </c>
      <c r="R9130" s="30" t="str">
        <f t="shared" si="999"/>
        <v>26</v>
      </c>
      <c r="W9130" t="str">
        <f t="shared" si="1000"/>
        <v>ok</v>
      </c>
    </row>
    <row r="9131" spans="1:23" x14ac:dyDescent="0.3">
      <c r="A9131" t="s">
        <v>9173</v>
      </c>
      <c r="B9131" t="s">
        <v>33</v>
      </c>
      <c r="C9131" t="s">
        <v>12</v>
      </c>
      <c r="D9131" t="s">
        <v>34</v>
      </c>
      <c r="E9131" t="s">
        <v>20</v>
      </c>
      <c r="F9131" t="s">
        <v>15</v>
      </c>
      <c r="G9131" s="5">
        <v>8325.11</v>
      </c>
      <c r="H9131" s="5">
        <f t="shared" si="994"/>
        <v>149.85198</v>
      </c>
      <c r="I9131" s="6">
        <v>3</v>
      </c>
      <c r="J9131" s="6">
        <v>24975.33</v>
      </c>
      <c r="K9131" s="5">
        <f t="shared" si="995"/>
        <v>449.55593999999996</v>
      </c>
      <c r="L9131" s="7">
        <v>1.42</v>
      </c>
      <c r="M9131" s="7">
        <v>4447</v>
      </c>
      <c r="N9131" s="3">
        <v>45619</v>
      </c>
      <c r="O9131" s="4" t="str">
        <f t="shared" si="996"/>
        <v>2024-11</v>
      </c>
      <c r="P9131" s="4" t="str">
        <f t="shared" si="997"/>
        <v>11</v>
      </c>
      <c r="Q9131" s="4" t="str">
        <f t="shared" si="998"/>
        <v>November</v>
      </c>
      <c r="R9131" s="30" t="str">
        <f t="shared" si="999"/>
        <v>23</v>
      </c>
      <c r="W9131" t="str">
        <f t="shared" si="1000"/>
        <v>ok</v>
      </c>
    </row>
    <row r="9132" spans="1:23" x14ac:dyDescent="0.3">
      <c r="A9132" t="s">
        <v>9174</v>
      </c>
      <c r="B9132" t="s">
        <v>28</v>
      </c>
      <c r="C9132" t="s">
        <v>29</v>
      </c>
      <c r="D9132" t="s">
        <v>30</v>
      </c>
      <c r="E9132" t="s">
        <v>14</v>
      </c>
      <c r="F9132" t="s">
        <v>21</v>
      </c>
      <c r="G9132" s="5">
        <v>6376.66</v>
      </c>
      <c r="H9132" s="5">
        <f t="shared" si="994"/>
        <v>114.77987999999999</v>
      </c>
      <c r="I9132" s="6">
        <v>2</v>
      </c>
      <c r="J9132" s="6">
        <v>12753.32</v>
      </c>
      <c r="K9132" s="5">
        <f t="shared" si="995"/>
        <v>229.55975999999998</v>
      </c>
      <c r="L9132" s="7">
        <v>4.7</v>
      </c>
      <c r="M9132" s="7">
        <v>1795</v>
      </c>
      <c r="N9132" s="3">
        <v>45572</v>
      </c>
      <c r="O9132" s="4" t="str">
        <f t="shared" si="996"/>
        <v>2024-10</v>
      </c>
      <c r="P9132" s="4" t="str">
        <f t="shared" si="997"/>
        <v>10</v>
      </c>
      <c r="Q9132" s="4" t="str">
        <f t="shared" si="998"/>
        <v>October</v>
      </c>
      <c r="R9132" s="30" t="str">
        <f t="shared" si="999"/>
        <v>07</v>
      </c>
      <c r="W9132" t="str">
        <f t="shared" si="1000"/>
        <v>ok</v>
      </c>
    </row>
    <row r="9133" spans="1:23" x14ac:dyDescent="0.3">
      <c r="A9133" t="s">
        <v>9175</v>
      </c>
      <c r="B9133" t="s">
        <v>51</v>
      </c>
      <c r="C9133" t="s">
        <v>29</v>
      </c>
      <c r="D9133" t="s">
        <v>52</v>
      </c>
      <c r="E9133" t="s">
        <v>14</v>
      </c>
      <c r="F9133" t="s">
        <v>21</v>
      </c>
      <c r="G9133" s="5">
        <v>8140.55</v>
      </c>
      <c r="H9133" s="5">
        <f t="shared" si="994"/>
        <v>146.5299</v>
      </c>
      <c r="I9133" s="6">
        <v>1</v>
      </c>
      <c r="J9133" s="6">
        <v>8140.55</v>
      </c>
      <c r="K9133" s="5">
        <f t="shared" si="995"/>
        <v>146.5299</v>
      </c>
      <c r="L9133" s="7">
        <v>1.84</v>
      </c>
      <c r="M9133" s="7">
        <v>3098</v>
      </c>
      <c r="N9133" s="3">
        <v>45400</v>
      </c>
      <c r="O9133" s="4" t="str">
        <f t="shared" si="996"/>
        <v>2024-04</v>
      </c>
      <c r="P9133" s="4" t="str">
        <f t="shared" si="997"/>
        <v>04</v>
      </c>
      <c r="Q9133" s="4" t="str">
        <f t="shared" si="998"/>
        <v>April</v>
      </c>
      <c r="R9133" s="30" t="str">
        <f t="shared" si="999"/>
        <v>18</v>
      </c>
      <c r="W9133" t="str">
        <f t="shared" si="1000"/>
        <v>ok</v>
      </c>
    </row>
    <row r="9134" spans="1:23" x14ac:dyDescent="0.3">
      <c r="A9134" t="s">
        <v>9176</v>
      </c>
      <c r="B9134" t="s">
        <v>33</v>
      </c>
      <c r="C9134" t="s">
        <v>12</v>
      </c>
      <c r="D9134" t="s">
        <v>34</v>
      </c>
      <c r="E9134" t="s">
        <v>14</v>
      </c>
      <c r="F9134" t="s">
        <v>31</v>
      </c>
      <c r="G9134" s="5">
        <v>11260.21</v>
      </c>
      <c r="H9134" s="5">
        <f t="shared" si="994"/>
        <v>202.68377999999996</v>
      </c>
      <c r="I9134" s="6">
        <v>1</v>
      </c>
      <c r="J9134" s="6">
        <v>11260.21</v>
      </c>
      <c r="K9134" s="5">
        <f t="shared" si="995"/>
        <v>202.68377999999996</v>
      </c>
      <c r="L9134" s="7">
        <v>1.63</v>
      </c>
      <c r="M9134" s="7">
        <v>3523</v>
      </c>
      <c r="N9134" s="3">
        <v>45592</v>
      </c>
      <c r="O9134" s="4" t="str">
        <f t="shared" si="996"/>
        <v>2024-10</v>
      </c>
      <c r="P9134" s="4" t="str">
        <f t="shared" si="997"/>
        <v>10</v>
      </c>
      <c r="Q9134" s="4" t="str">
        <f t="shared" si="998"/>
        <v>October</v>
      </c>
      <c r="R9134" s="30" t="str">
        <f t="shared" si="999"/>
        <v>27</v>
      </c>
      <c r="W9134" t="str">
        <f t="shared" si="1000"/>
        <v>ok</v>
      </c>
    </row>
    <row r="9135" spans="1:23" x14ac:dyDescent="0.3">
      <c r="A9135" t="s">
        <v>9177</v>
      </c>
      <c r="B9135" t="s">
        <v>36</v>
      </c>
      <c r="C9135" t="s">
        <v>18</v>
      </c>
      <c r="D9135" t="s">
        <v>37</v>
      </c>
      <c r="E9135" t="s">
        <v>20</v>
      </c>
      <c r="F9135" t="s">
        <v>26</v>
      </c>
      <c r="G9135" s="5">
        <v>19844.11</v>
      </c>
      <c r="H9135" s="5">
        <f t="shared" si="994"/>
        <v>357.19398000000001</v>
      </c>
      <c r="I9135" s="6">
        <v>5</v>
      </c>
      <c r="J9135" s="6">
        <v>99220.55</v>
      </c>
      <c r="K9135" s="5">
        <f t="shared" si="995"/>
        <v>1785.9699000000001</v>
      </c>
      <c r="L9135" s="7">
        <v>3.26</v>
      </c>
      <c r="M9135" s="7">
        <v>2926</v>
      </c>
      <c r="N9135" s="3">
        <v>45507</v>
      </c>
      <c r="O9135" s="4" t="str">
        <f t="shared" si="996"/>
        <v>2024-08</v>
      </c>
      <c r="P9135" s="4" t="str">
        <f t="shared" si="997"/>
        <v>08</v>
      </c>
      <c r="Q9135" s="4" t="str">
        <f t="shared" si="998"/>
        <v>August</v>
      </c>
      <c r="R9135" s="30" t="str">
        <f t="shared" si="999"/>
        <v>03</v>
      </c>
      <c r="W9135" t="str">
        <f t="shared" si="1000"/>
        <v>ok</v>
      </c>
    </row>
    <row r="9136" spans="1:23" x14ac:dyDescent="0.3">
      <c r="A9136" t="s">
        <v>9178</v>
      </c>
      <c r="B9136" t="s">
        <v>28</v>
      </c>
      <c r="C9136" t="s">
        <v>29</v>
      </c>
      <c r="D9136" t="s">
        <v>30</v>
      </c>
      <c r="E9136" t="s">
        <v>14</v>
      </c>
      <c r="F9136" t="s">
        <v>31</v>
      </c>
      <c r="G9136" s="5">
        <v>13291.06</v>
      </c>
      <c r="H9136" s="5">
        <f t="shared" si="994"/>
        <v>239.23907999999997</v>
      </c>
      <c r="I9136" s="6">
        <v>3</v>
      </c>
      <c r="J9136" s="6">
        <v>39873.18</v>
      </c>
      <c r="K9136" s="5">
        <f t="shared" si="995"/>
        <v>717.71723999999995</v>
      </c>
      <c r="L9136" s="7">
        <v>4.45</v>
      </c>
      <c r="M9136" s="7">
        <v>1209</v>
      </c>
      <c r="N9136" s="3">
        <v>45619</v>
      </c>
      <c r="O9136" s="4" t="str">
        <f t="shared" si="996"/>
        <v>2024-11</v>
      </c>
      <c r="P9136" s="4" t="str">
        <f t="shared" si="997"/>
        <v>11</v>
      </c>
      <c r="Q9136" s="4" t="str">
        <f t="shared" si="998"/>
        <v>November</v>
      </c>
      <c r="R9136" s="30" t="str">
        <f t="shared" si="999"/>
        <v>23</v>
      </c>
      <c r="W9136" t="str">
        <f t="shared" si="1000"/>
        <v>ok</v>
      </c>
    </row>
    <row r="9137" spans="1:23" x14ac:dyDescent="0.3">
      <c r="A9137" t="s">
        <v>9179</v>
      </c>
      <c r="B9137" t="s">
        <v>33</v>
      </c>
      <c r="C9137" t="s">
        <v>12</v>
      </c>
      <c r="D9137" t="s">
        <v>34</v>
      </c>
      <c r="E9137" t="s">
        <v>20</v>
      </c>
      <c r="F9137" t="s">
        <v>21</v>
      </c>
      <c r="G9137" s="5">
        <v>18470.16</v>
      </c>
      <c r="H9137" s="5">
        <f t="shared" si="994"/>
        <v>332.46287999999998</v>
      </c>
      <c r="I9137" s="6">
        <v>3</v>
      </c>
      <c r="J9137" s="6">
        <v>55410.48</v>
      </c>
      <c r="K9137" s="5">
        <f t="shared" si="995"/>
        <v>997.3886399999999</v>
      </c>
      <c r="L9137" s="7">
        <v>1.59</v>
      </c>
      <c r="M9137" s="7">
        <v>4582</v>
      </c>
      <c r="N9137" s="3">
        <v>45513</v>
      </c>
      <c r="O9137" s="4" t="str">
        <f t="shared" si="996"/>
        <v>2024-08</v>
      </c>
      <c r="P9137" s="4" t="str">
        <f t="shared" si="997"/>
        <v>08</v>
      </c>
      <c r="Q9137" s="4" t="str">
        <f t="shared" si="998"/>
        <v>August</v>
      </c>
      <c r="R9137" s="30" t="str">
        <f t="shared" si="999"/>
        <v>09</v>
      </c>
      <c r="W9137" t="str">
        <f t="shared" si="1000"/>
        <v>ok</v>
      </c>
    </row>
    <row r="9138" spans="1:23" x14ac:dyDescent="0.3">
      <c r="A9138" t="s">
        <v>9180</v>
      </c>
      <c r="B9138" t="s">
        <v>33</v>
      </c>
      <c r="C9138" t="s">
        <v>12</v>
      </c>
      <c r="D9138" t="s">
        <v>34</v>
      </c>
      <c r="E9138" t="s">
        <v>45</v>
      </c>
      <c r="F9138" t="s">
        <v>21</v>
      </c>
      <c r="G9138" s="5">
        <v>17680.990000000002</v>
      </c>
      <c r="H9138" s="5">
        <f t="shared" si="994"/>
        <v>318.25781999999998</v>
      </c>
      <c r="I9138" s="6">
        <v>1</v>
      </c>
      <c r="J9138" s="6">
        <v>17680.990000000002</v>
      </c>
      <c r="K9138" s="5">
        <f t="shared" si="995"/>
        <v>318.25781999999998</v>
      </c>
      <c r="L9138" s="7">
        <v>4.9000000000000004</v>
      </c>
      <c r="M9138" s="7">
        <v>878</v>
      </c>
      <c r="N9138" s="3">
        <v>45648</v>
      </c>
      <c r="O9138" s="4" t="str">
        <f t="shared" si="996"/>
        <v>2024-12</v>
      </c>
      <c r="P9138" s="4" t="str">
        <f t="shared" si="997"/>
        <v>12</v>
      </c>
      <c r="Q9138" s="4" t="str">
        <f t="shared" si="998"/>
        <v>December</v>
      </c>
      <c r="R9138" s="30" t="str">
        <f t="shared" si="999"/>
        <v>22</v>
      </c>
      <c r="W9138" t="str">
        <f t="shared" si="1000"/>
        <v>ok</v>
      </c>
    </row>
    <row r="9139" spans="1:23" x14ac:dyDescent="0.3">
      <c r="A9139" t="s">
        <v>9181</v>
      </c>
      <c r="B9139" t="s">
        <v>63</v>
      </c>
      <c r="C9139" t="s">
        <v>18</v>
      </c>
      <c r="D9139" t="s">
        <v>64</v>
      </c>
      <c r="E9139" t="s">
        <v>45</v>
      </c>
      <c r="F9139" t="s">
        <v>15</v>
      </c>
      <c r="G9139" s="5">
        <v>12355.43</v>
      </c>
      <c r="H9139" s="5">
        <f t="shared" si="994"/>
        <v>222.39774</v>
      </c>
      <c r="I9139" s="6">
        <v>4</v>
      </c>
      <c r="J9139" s="6">
        <v>49421.72</v>
      </c>
      <c r="K9139" s="5">
        <f t="shared" si="995"/>
        <v>889.59096</v>
      </c>
      <c r="L9139" s="7">
        <v>4.83</v>
      </c>
      <c r="M9139" s="7">
        <v>1826</v>
      </c>
      <c r="N9139" s="3">
        <v>45381</v>
      </c>
      <c r="O9139" s="4" t="str">
        <f t="shared" si="996"/>
        <v>2024-03</v>
      </c>
      <c r="P9139" s="4" t="str">
        <f t="shared" si="997"/>
        <v>03</v>
      </c>
      <c r="Q9139" s="4" t="str">
        <f t="shared" si="998"/>
        <v>March</v>
      </c>
      <c r="R9139" s="30" t="str">
        <f t="shared" si="999"/>
        <v>30</v>
      </c>
      <c r="W9139" t="str">
        <f t="shared" si="1000"/>
        <v>ok</v>
      </c>
    </row>
    <row r="9140" spans="1:23" x14ac:dyDescent="0.3">
      <c r="A9140" t="s">
        <v>9182</v>
      </c>
      <c r="B9140" t="s">
        <v>47</v>
      </c>
      <c r="C9140" t="s">
        <v>12</v>
      </c>
      <c r="D9140" t="s">
        <v>48</v>
      </c>
      <c r="E9140" t="s">
        <v>14</v>
      </c>
      <c r="F9140" t="s">
        <v>60</v>
      </c>
      <c r="G9140" s="5">
        <v>12285.8</v>
      </c>
      <c r="H9140" s="5">
        <f t="shared" si="994"/>
        <v>221.14439999999996</v>
      </c>
      <c r="I9140" s="6">
        <v>5</v>
      </c>
      <c r="J9140" s="6">
        <v>61429</v>
      </c>
      <c r="K9140" s="5">
        <f t="shared" si="995"/>
        <v>1105.7219999999998</v>
      </c>
      <c r="L9140" s="7">
        <v>4.8099999999999996</v>
      </c>
      <c r="M9140" s="7">
        <v>4196</v>
      </c>
      <c r="N9140" s="3">
        <v>45298</v>
      </c>
      <c r="O9140" s="4" t="str">
        <f t="shared" si="996"/>
        <v>2024-01</v>
      </c>
      <c r="P9140" s="4" t="str">
        <f t="shared" si="997"/>
        <v>01</v>
      </c>
      <c r="Q9140" s="4" t="str">
        <f t="shared" si="998"/>
        <v>January</v>
      </c>
      <c r="R9140" s="30" t="str">
        <f t="shared" si="999"/>
        <v>07</v>
      </c>
      <c r="W9140" t="str">
        <f t="shared" si="1000"/>
        <v>ok</v>
      </c>
    </row>
    <row r="9141" spans="1:23" x14ac:dyDescent="0.3">
      <c r="A9141" t="s">
        <v>9183</v>
      </c>
      <c r="B9141" t="s">
        <v>47</v>
      </c>
      <c r="C9141" t="s">
        <v>12</v>
      </c>
      <c r="D9141" t="s">
        <v>48</v>
      </c>
      <c r="E9141" t="s">
        <v>45</v>
      </c>
      <c r="F9141" t="s">
        <v>21</v>
      </c>
      <c r="G9141" s="5">
        <v>13214.92</v>
      </c>
      <c r="H9141" s="5">
        <f t="shared" si="994"/>
        <v>237.86855999999997</v>
      </c>
      <c r="I9141" s="6">
        <v>3</v>
      </c>
      <c r="J9141" s="6">
        <v>39644.76</v>
      </c>
      <c r="K9141" s="5">
        <f t="shared" si="995"/>
        <v>713.60567999999989</v>
      </c>
      <c r="L9141" s="7">
        <v>2.39</v>
      </c>
      <c r="M9141" s="7">
        <v>3943</v>
      </c>
      <c r="N9141" s="3">
        <v>45592</v>
      </c>
      <c r="O9141" s="4" t="str">
        <f t="shared" si="996"/>
        <v>2024-10</v>
      </c>
      <c r="P9141" s="4" t="str">
        <f t="shared" si="997"/>
        <v>10</v>
      </c>
      <c r="Q9141" s="4" t="str">
        <f t="shared" si="998"/>
        <v>October</v>
      </c>
      <c r="R9141" s="30" t="str">
        <f t="shared" si="999"/>
        <v>27</v>
      </c>
      <c r="W9141" t="str">
        <f t="shared" si="1000"/>
        <v>ok</v>
      </c>
    </row>
    <row r="9142" spans="1:23" x14ac:dyDescent="0.3">
      <c r="A9142" t="s">
        <v>9184</v>
      </c>
      <c r="B9142" t="s">
        <v>23</v>
      </c>
      <c r="C9142" t="s">
        <v>24</v>
      </c>
      <c r="D9142" t="s">
        <v>25</v>
      </c>
      <c r="E9142" t="s">
        <v>14</v>
      </c>
      <c r="F9142" t="s">
        <v>26</v>
      </c>
      <c r="G9142" s="5">
        <v>8186.31</v>
      </c>
      <c r="H9142" s="5">
        <f t="shared" si="994"/>
        <v>147.35357999999999</v>
      </c>
      <c r="I9142" s="6">
        <v>3</v>
      </c>
      <c r="J9142" s="6">
        <v>24558.93</v>
      </c>
      <c r="K9142" s="5">
        <f t="shared" si="995"/>
        <v>442.06074000000001</v>
      </c>
      <c r="L9142" s="7">
        <v>3.57</v>
      </c>
      <c r="M9142" s="7">
        <v>4728</v>
      </c>
      <c r="N9142" s="3">
        <v>45297</v>
      </c>
      <c r="O9142" s="4" t="str">
        <f t="shared" si="996"/>
        <v>2024-01</v>
      </c>
      <c r="P9142" s="4" t="str">
        <f t="shared" si="997"/>
        <v>01</v>
      </c>
      <c r="Q9142" s="4" t="str">
        <f t="shared" si="998"/>
        <v>January</v>
      </c>
      <c r="R9142" s="30" t="str">
        <f t="shared" si="999"/>
        <v>06</v>
      </c>
      <c r="W9142" t="str">
        <f t="shared" si="1000"/>
        <v>ok</v>
      </c>
    </row>
    <row r="9143" spans="1:23" x14ac:dyDescent="0.3">
      <c r="A9143" t="s">
        <v>9185</v>
      </c>
      <c r="B9143" t="s">
        <v>23</v>
      </c>
      <c r="C9143" t="s">
        <v>24</v>
      </c>
      <c r="D9143" t="s">
        <v>25</v>
      </c>
      <c r="E9143" t="s">
        <v>14</v>
      </c>
      <c r="F9143" t="s">
        <v>31</v>
      </c>
      <c r="G9143" s="5">
        <v>6697.2</v>
      </c>
      <c r="H9143" s="5">
        <f t="shared" si="994"/>
        <v>120.54959999999998</v>
      </c>
      <c r="I9143" s="6">
        <v>1</v>
      </c>
      <c r="J9143" s="6">
        <v>6697.2</v>
      </c>
      <c r="K9143" s="5">
        <f t="shared" si="995"/>
        <v>120.54959999999998</v>
      </c>
      <c r="L9143" s="7">
        <v>3.13</v>
      </c>
      <c r="M9143" s="7">
        <v>1228</v>
      </c>
      <c r="N9143" s="3">
        <v>45470</v>
      </c>
      <c r="O9143" s="4" t="str">
        <f t="shared" si="996"/>
        <v>2024-06</v>
      </c>
      <c r="P9143" s="4" t="str">
        <f t="shared" si="997"/>
        <v>06</v>
      </c>
      <c r="Q9143" s="4" t="str">
        <f t="shared" si="998"/>
        <v>June</v>
      </c>
      <c r="R9143" s="30" t="str">
        <f t="shared" si="999"/>
        <v>27</v>
      </c>
      <c r="W9143" t="str">
        <f t="shared" si="1000"/>
        <v>ok</v>
      </c>
    </row>
    <row r="9144" spans="1:23" x14ac:dyDescent="0.3">
      <c r="A9144" t="s">
        <v>9186</v>
      </c>
      <c r="B9144" t="s">
        <v>17</v>
      </c>
      <c r="C9144" t="s">
        <v>18</v>
      </c>
      <c r="D9144" t="s">
        <v>19</v>
      </c>
      <c r="E9144" t="s">
        <v>14</v>
      </c>
      <c r="F9144" t="s">
        <v>26</v>
      </c>
      <c r="G9144" s="5">
        <v>15308.02</v>
      </c>
      <c r="H9144" s="5">
        <f t="shared" si="994"/>
        <v>275.54435999999998</v>
      </c>
      <c r="I9144" s="6">
        <v>1</v>
      </c>
      <c r="J9144" s="6">
        <v>15308.02</v>
      </c>
      <c r="K9144" s="5">
        <f t="shared" si="995"/>
        <v>275.54435999999998</v>
      </c>
      <c r="L9144" s="7">
        <v>3.1</v>
      </c>
      <c r="M9144" s="7">
        <v>2560</v>
      </c>
      <c r="N9144" s="3">
        <v>45399</v>
      </c>
      <c r="O9144" s="4" t="str">
        <f t="shared" si="996"/>
        <v>2024-04</v>
      </c>
      <c r="P9144" s="4" t="str">
        <f t="shared" si="997"/>
        <v>04</v>
      </c>
      <c r="Q9144" s="4" t="str">
        <f t="shared" si="998"/>
        <v>April</v>
      </c>
      <c r="R9144" s="30" t="str">
        <f t="shared" si="999"/>
        <v>17</v>
      </c>
      <c r="W9144" t="str">
        <f t="shared" si="1000"/>
        <v>ok</v>
      </c>
    </row>
    <row r="9145" spans="1:23" x14ac:dyDescent="0.3">
      <c r="A9145" t="s">
        <v>9187</v>
      </c>
      <c r="B9145" t="s">
        <v>63</v>
      </c>
      <c r="C9145" t="s">
        <v>18</v>
      </c>
      <c r="D9145" t="s">
        <v>64</v>
      </c>
      <c r="E9145" t="s">
        <v>20</v>
      </c>
      <c r="F9145" t="s">
        <v>31</v>
      </c>
      <c r="G9145" s="5">
        <v>12883.55</v>
      </c>
      <c r="H9145" s="5">
        <f t="shared" si="994"/>
        <v>231.90389999999996</v>
      </c>
      <c r="I9145" s="6">
        <v>5</v>
      </c>
      <c r="J9145" s="6">
        <v>64417.75</v>
      </c>
      <c r="K9145" s="5">
        <f t="shared" si="995"/>
        <v>1159.5194999999999</v>
      </c>
      <c r="L9145" s="7">
        <v>1.89</v>
      </c>
      <c r="M9145" s="7">
        <v>3523</v>
      </c>
      <c r="N9145" s="3">
        <v>45484</v>
      </c>
      <c r="O9145" s="4" t="str">
        <f t="shared" si="996"/>
        <v>2024-07</v>
      </c>
      <c r="P9145" s="4" t="str">
        <f t="shared" si="997"/>
        <v>07</v>
      </c>
      <c r="Q9145" s="4" t="str">
        <f t="shared" si="998"/>
        <v>July</v>
      </c>
      <c r="R9145" s="30" t="str">
        <f t="shared" si="999"/>
        <v>11</v>
      </c>
      <c r="W9145" t="str">
        <f t="shared" si="1000"/>
        <v>ok</v>
      </c>
    </row>
    <row r="9146" spans="1:23" x14ac:dyDescent="0.3">
      <c r="A9146" t="s">
        <v>9188</v>
      </c>
      <c r="B9146" t="s">
        <v>41</v>
      </c>
      <c r="C9146" t="s">
        <v>42</v>
      </c>
      <c r="D9146" t="s">
        <v>43</v>
      </c>
      <c r="E9146" t="s">
        <v>45</v>
      </c>
      <c r="F9146" t="s">
        <v>15</v>
      </c>
      <c r="G9146" s="5">
        <v>7894.38</v>
      </c>
      <c r="H9146" s="5">
        <f t="shared" si="994"/>
        <v>142.09884</v>
      </c>
      <c r="I9146" s="6">
        <v>3</v>
      </c>
      <c r="J9146" s="6">
        <v>23683.14</v>
      </c>
      <c r="K9146" s="5">
        <f t="shared" si="995"/>
        <v>426.29651999999999</v>
      </c>
      <c r="L9146" s="7">
        <v>2.86</v>
      </c>
      <c r="M9146" s="7">
        <v>1258</v>
      </c>
      <c r="N9146" s="3">
        <v>45387</v>
      </c>
      <c r="O9146" s="4" t="str">
        <f t="shared" si="996"/>
        <v>2024-04</v>
      </c>
      <c r="P9146" s="4" t="str">
        <f t="shared" si="997"/>
        <v>04</v>
      </c>
      <c r="Q9146" s="4" t="str">
        <f t="shared" si="998"/>
        <v>April</v>
      </c>
      <c r="R9146" s="30" t="str">
        <f t="shared" si="999"/>
        <v>05</v>
      </c>
      <c r="W9146" t="str">
        <f t="shared" si="1000"/>
        <v>ok</v>
      </c>
    </row>
    <row r="9147" spans="1:23" x14ac:dyDescent="0.3">
      <c r="A9147" t="s">
        <v>9189</v>
      </c>
      <c r="B9147" t="s">
        <v>28</v>
      </c>
      <c r="C9147" t="s">
        <v>29</v>
      </c>
      <c r="D9147" t="s">
        <v>30</v>
      </c>
      <c r="E9147" t="s">
        <v>45</v>
      </c>
      <c r="F9147" t="s">
        <v>21</v>
      </c>
      <c r="G9147" s="5">
        <v>5833.18</v>
      </c>
      <c r="H9147" s="5">
        <f t="shared" si="994"/>
        <v>104.99723999999999</v>
      </c>
      <c r="I9147" s="6">
        <v>5</v>
      </c>
      <c r="J9147" s="6">
        <v>29165.9</v>
      </c>
      <c r="K9147" s="5">
        <f t="shared" si="995"/>
        <v>524.98619999999994</v>
      </c>
      <c r="L9147" s="7">
        <v>4.82</v>
      </c>
      <c r="M9147" s="7">
        <v>2636</v>
      </c>
      <c r="N9147" s="3">
        <v>45556</v>
      </c>
      <c r="O9147" s="4" t="str">
        <f t="shared" si="996"/>
        <v>2024-09</v>
      </c>
      <c r="P9147" s="4" t="str">
        <f t="shared" si="997"/>
        <v>09</v>
      </c>
      <c r="Q9147" s="4" t="str">
        <f t="shared" si="998"/>
        <v>September</v>
      </c>
      <c r="R9147" s="30" t="str">
        <f t="shared" si="999"/>
        <v>21</v>
      </c>
      <c r="W9147" t="str">
        <f t="shared" si="1000"/>
        <v>ok</v>
      </c>
    </row>
    <row r="9148" spans="1:23" x14ac:dyDescent="0.3">
      <c r="A9148" t="s">
        <v>9190</v>
      </c>
      <c r="B9148" t="s">
        <v>36</v>
      </c>
      <c r="C9148" t="s">
        <v>18</v>
      </c>
      <c r="D9148" t="s">
        <v>37</v>
      </c>
      <c r="E9148" t="s">
        <v>14</v>
      </c>
      <c r="F9148" t="s">
        <v>26</v>
      </c>
      <c r="G9148" s="5">
        <v>4674.08</v>
      </c>
      <c r="H9148" s="5">
        <f t="shared" si="994"/>
        <v>84.133439999999993</v>
      </c>
      <c r="I9148" s="6">
        <v>4</v>
      </c>
      <c r="J9148" s="6">
        <v>18696.32</v>
      </c>
      <c r="K9148" s="5">
        <f t="shared" si="995"/>
        <v>336.53375999999997</v>
      </c>
      <c r="L9148" s="7">
        <v>1.23</v>
      </c>
      <c r="M9148" s="7">
        <v>356</v>
      </c>
      <c r="N9148" s="3">
        <v>45533</v>
      </c>
      <c r="O9148" s="4" t="str">
        <f t="shared" si="996"/>
        <v>2024-08</v>
      </c>
      <c r="P9148" s="4" t="str">
        <f t="shared" si="997"/>
        <v>08</v>
      </c>
      <c r="Q9148" s="4" t="str">
        <f t="shared" si="998"/>
        <v>August</v>
      </c>
      <c r="R9148" s="30" t="str">
        <f t="shared" si="999"/>
        <v>29</v>
      </c>
      <c r="W9148" t="str">
        <f t="shared" si="1000"/>
        <v>ok</v>
      </c>
    </row>
    <row r="9149" spans="1:23" x14ac:dyDescent="0.3">
      <c r="A9149" t="s">
        <v>9191</v>
      </c>
      <c r="B9149" t="s">
        <v>63</v>
      </c>
      <c r="C9149" t="s">
        <v>18</v>
      </c>
      <c r="D9149" t="s">
        <v>64</v>
      </c>
      <c r="E9149" t="s">
        <v>14</v>
      </c>
      <c r="F9149" t="s">
        <v>15</v>
      </c>
      <c r="G9149" s="5">
        <v>10726.52</v>
      </c>
      <c r="H9149" s="5">
        <f t="shared" si="994"/>
        <v>193.07736</v>
      </c>
      <c r="I9149" s="6">
        <v>3</v>
      </c>
      <c r="J9149" s="6">
        <v>32179.56</v>
      </c>
      <c r="K9149" s="5">
        <f t="shared" si="995"/>
        <v>579.23208</v>
      </c>
      <c r="L9149" s="7">
        <v>1.38</v>
      </c>
      <c r="M9149" s="7">
        <v>465</v>
      </c>
      <c r="N9149" s="3">
        <v>45627</v>
      </c>
      <c r="O9149" s="4" t="str">
        <f t="shared" si="996"/>
        <v>2024-12</v>
      </c>
      <c r="P9149" s="4" t="str">
        <f t="shared" si="997"/>
        <v>12</v>
      </c>
      <c r="Q9149" s="4" t="str">
        <f t="shared" si="998"/>
        <v>December</v>
      </c>
      <c r="R9149" s="30" t="str">
        <f t="shared" si="999"/>
        <v>01</v>
      </c>
      <c r="W9149" t="str">
        <f t="shared" si="1000"/>
        <v>ok</v>
      </c>
    </row>
    <row r="9150" spans="1:23" x14ac:dyDescent="0.3">
      <c r="A9150" t="s">
        <v>9192</v>
      </c>
      <c r="B9150" t="s">
        <v>41</v>
      </c>
      <c r="C9150" t="s">
        <v>42</v>
      </c>
      <c r="D9150" t="s">
        <v>43</v>
      </c>
      <c r="E9150" t="s">
        <v>45</v>
      </c>
      <c r="F9150" t="s">
        <v>21</v>
      </c>
      <c r="G9150" s="5">
        <v>12656.45</v>
      </c>
      <c r="H9150" s="5">
        <f t="shared" si="994"/>
        <v>227.81610000000001</v>
      </c>
      <c r="I9150" s="6">
        <v>1</v>
      </c>
      <c r="J9150" s="6">
        <v>12656.45</v>
      </c>
      <c r="K9150" s="5">
        <f t="shared" si="995"/>
        <v>227.81610000000001</v>
      </c>
      <c r="L9150" s="7">
        <v>3.3</v>
      </c>
      <c r="M9150" s="7">
        <v>1475</v>
      </c>
      <c r="N9150" s="3">
        <v>45459</v>
      </c>
      <c r="O9150" s="4" t="str">
        <f t="shared" si="996"/>
        <v>2024-06</v>
      </c>
      <c r="P9150" s="4" t="str">
        <f t="shared" si="997"/>
        <v>06</v>
      </c>
      <c r="Q9150" s="4" t="str">
        <f t="shared" si="998"/>
        <v>June</v>
      </c>
      <c r="R9150" s="30" t="str">
        <f t="shared" si="999"/>
        <v>16</v>
      </c>
      <c r="W9150" t="str">
        <f t="shared" si="1000"/>
        <v>ok</v>
      </c>
    </row>
    <row r="9151" spans="1:23" x14ac:dyDescent="0.3">
      <c r="A9151" t="s">
        <v>9193</v>
      </c>
      <c r="B9151" t="s">
        <v>63</v>
      </c>
      <c r="C9151" t="s">
        <v>18</v>
      </c>
      <c r="D9151" t="s">
        <v>64</v>
      </c>
      <c r="E9151" t="s">
        <v>14</v>
      </c>
      <c r="F9151" t="s">
        <v>38</v>
      </c>
      <c r="G9151" s="5">
        <v>6282.3</v>
      </c>
      <c r="H9151" s="5">
        <f t="shared" si="994"/>
        <v>113.08139999999999</v>
      </c>
      <c r="I9151" s="6">
        <v>1</v>
      </c>
      <c r="J9151" s="6">
        <v>6282.3</v>
      </c>
      <c r="K9151" s="5">
        <f t="shared" si="995"/>
        <v>113.08139999999999</v>
      </c>
      <c r="L9151" s="7">
        <v>1.03</v>
      </c>
      <c r="M9151" s="7">
        <v>150</v>
      </c>
      <c r="N9151" s="3">
        <v>45439</v>
      </c>
      <c r="O9151" s="4" t="str">
        <f t="shared" si="996"/>
        <v>2024-05</v>
      </c>
      <c r="P9151" s="4" t="str">
        <f t="shared" si="997"/>
        <v>05</v>
      </c>
      <c r="Q9151" s="4" t="str">
        <f t="shared" si="998"/>
        <v>May</v>
      </c>
      <c r="R9151" s="30" t="str">
        <f t="shared" si="999"/>
        <v>27</v>
      </c>
      <c r="W9151" t="str">
        <f t="shared" si="1000"/>
        <v>ok</v>
      </c>
    </row>
    <row r="9152" spans="1:23" x14ac:dyDescent="0.3">
      <c r="A9152" t="s">
        <v>9194</v>
      </c>
      <c r="B9152" t="s">
        <v>28</v>
      </c>
      <c r="C9152" t="s">
        <v>29</v>
      </c>
      <c r="D9152" t="s">
        <v>30</v>
      </c>
      <c r="E9152" t="s">
        <v>20</v>
      </c>
      <c r="F9152" t="s">
        <v>60</v>
      </c>
      <c r="G9152" s="5">
        <v>19824.23</v>
      </c>
      <c r="H9152" s="5">
        <f t="shared" si="994"/>
        <v>356.83613999999994</v>
      </c>
      <c r="I9152" s="6">
        <v>1</v>
      </c>
      <c r="J9152" s="6">
        <v>19824.23</v>
      </c>
      <c r="K9152" s="5">
        <f t="shared" si="995"/>
        <v>356.83613999999994</v>
      </c>
      <c r="L9152" s="7">
        <v>3.61</v>
      </c>
      <c r="M9152" s="7">
        <v>2003</v>
      </c>
      <c r="N9152" s="3">
        <v>45437</v>
      </c>
      <c r="O9152" s="4" t="str">
        <f t="shared" si="996"/>
        <v>2024-05</v>
      </c>
      <c r="P9152" s="4" t="str">
        <f t="shared" si="997"/>
        <v>05</v>
      </c>
      <c r="Q9152" s="4" t="str">
        <f t="shared" si="998"/>
        <v>May</v>
      </c>
      <c r="R9152" s="30" t="str">
        <f t="shared" si="999"/>
        <v>25</v>
      </c>
      <c r="W9152" t="str">
        <f t="shared" si="1000"/>
        <v>ok</v>
      </c>
    </row>
    <row r="9153" spans="1:23" x14ac:dyDescent="0.3">
      <c r="A9153" t="s">
        <v>9195</v>
      </c>
      <c r="B9153" t="s">
        <v>33</v>
      </c>
      <c r="C9153" t="s">
        <v>12</v>
      </c>
      <c r="D9153" t="s">
        <v>34</v>
      </c>
      <c r="E9153" t="s">
        <v>14</v>
      </c>
      <c r="F9153" t="s">
        <v>60</v>
      </c>
      <c r="G9153" s="5">
        <v>9799.44</v>
      </c>
      <c r="H9153" s="5">
        <f t="shared" si="994"/>
        <v>176.38991999999999</v>
      </c>
      <c r="I9153" s="6">
        <v>2</v>
      </c>
      <c r="J9153" s="6">
        <v>19598.88</v>
      </c>
      <c r="K9153" s="5">
        <f t="shared" si="995"/>
        <v>352.77983999999998</v>
      </c>
      <c r="L9153" s="7">
        <v>2.57</v>
      </c>
      <c r="M9153" s="7">
        <v>1286</v>
      </c>
      <c r="N9153" s="3">
        <v>45381</v>
      </c>
      <c r="O9153" s="4" t="str">
        <f t="shared" si="996"/>
        <v>2024-03</v>
      </c>
      <c r="P9153" s="4" t="str">
        <f t="shared" si="997"/>
        <v>03</v>
      </c>
      <c r="Q9153" s="4" t="str">
        <f t="shared" si="998"/>
        <v>March</v>
      </c>
      <c r="R9153" s="30" t="str">
        <f t="shared" si="999"/>
        <v>30</v>
      </c>
      <c r="W9153" t="str">
        <f t="shared" si="1000"/>
        <v>ok</v>
      </c>
    </row>
    <row r="9154" spans="1:23" x14ac:dyDescent="0.3">
      <c r="A9154" t="s">
        <v>9196</v>
      </c>
      <c r="B9154" t="s">
        <v>33</v>
      </c>
      <c r="C9154" t="s">
        <v>12</v>
      </c>
      <c r="D9154" t="s">
        <v>34</v>
      </c>
      <c r="E9154" t="s">
        <v>45</v>
      </c>
      <c r="F9154" t="s">
        <v>15</v>
      </c>
      <c r="G9154" s="5">
        <v>6984.83</v>
      </c>
      <c r="H9154" s="5">
        <f t="shared" si="994"/>
        <v>125.72693999999998</v>
      </c>
      <c r="I9154" s="6">
        <v>2</v>
      </c>
      <c r="J9154" s="6">
        <v>13969.66</v>
      </c>
      <c r="K9154" s="5">
        <f t="shared" si="995"/>
        <v>251.45387999999997</v>
      </c>
      <c r="L9154" s="7">
        <v>2.88</v>
      </c>
      <c r="M9154" s="7">
        <v>746</v>
      </c>
      <c r="N9154" s="3">
        <v>45425</v>
      </c>
      <c r="O9154" s="4" t="str">
        <f t="shared" si="996"/>
        <v>2024-05</v>
      </c>
      <c r="P9154" s="4" t="str">
        <f t="shared" si="997"/>
        <v>05</v>
      </c>
      <c r="Q9154" s="4" t="str">
        <f t="shared" si="998"/>
        <v>May</v>
      </c>
      <c r="R9154" s="30" t="str">
        <f t="shared" si="999"/>
        <v>13</v>
      </c>
      <c r="W9154" t="str">
        <f t="shared" si="1000"/>
        <v>ok</v>
      </c>
    </row>
    <row r="9155" spans="1:23" x14ac:dyDescent="0.3">
      <c r="A9155" t="s">
        <v>9197</v>
      </c>
      <c r="B9155" t="s">
        <v>36</v>
      </c>
      <c r="C9155" t="s">
        <v>18</v>
      </c>
      <c r="D9155" t="s">
        <v>37</v>
      </c>
      <c r="E9155" t="s">
        <v>14</v>
      </c>
      <c r="F9155" t="s">
        <v>31</v>
      </c>
      <c r="G9155" s="5">
        <v>11975.06</v>
      </c>
      <c r="H9155" s="5">
        <f t="shared" ref="H9155:H9218" si="1001">G9155*0.018</f>
        <v>215.55107999999998</v>
      </c>
      <c r="I9155" s="6">
        <v>1</v>
      </c>
      <c r="J9155" s="6">
        <v>11975.06</v>
      </c>
      <c r="K9155" s="5">
        <f t="shared" ref="K9155:K9218" si="1002">H9155*I9155</f>
        <v>215.55107999999998</v>
      </c>
      <c r="L9155" s="7">
        <v>3.88</v>
      </c>
      <c r="M9155" s="7">
        <v>3039</v>
      </c>
      <c r="N9155" s="3">
        <v>45492</v>
      </c>
      <c r="O9155" s="4" t="str">
        <f t="shared" ref="O9155:O9218" si="1003">TEXT(N9155,"yyyy-mm")</f>
        <v>2024-07</v>
      </c>
      <c r="P9155" s="4" t="str">
        <f t="shared" ref="P9155:P9218" si="1004">TEXT(N9155,"mm")</f>
        <v>07</v>
      </c>
      <c r="Q9155" s="4" t="str">
        <f t="shared" ref="Q9155:Q9218" si="1005">TEXT(DATE(2024,P9155,1),"mmmm")</f>
        <v>July</v>
      </c>
      <c r="R9155" s="30" t="str">
        <f t="shared" ref="R9155:R9218" si="1006">TEXT(N9155,"dd")</f>
        <v>19</v>
      </c>
      <c r="W9155" t="str">
        <f t="shared" ref="W9155:W9218" si="1007">IF(G9155*I9155=J9155,"ok","False")</f>
        <v>ok</v>
      </c>
    </row>
    <row r="9156" spans="1:23" x14ac:dyDescent="0.3">
      <c r="A9156" t="s">
        <v>9198</v>
      </c>
      <c r="B9156" t="s">
        <v>36</v>
      </c>
      <c r="C9156" t="s">
        <v>18</v>
      </c>
      <c r="D9156" t="s">
        <v>37</v>
      </c>
      <c r="E9156" t="s">
        <v>14</v>
      </c>
      <c r="F9156" t="s">
        <v>26</v>
      </c>
      <c r="G9156" s="5">
        <v>14735.95</v>
      </c>
      <c r="H9156" s="5">
        <f t="shared" si="1001"/>
        <v>265.24709999999999</v>
      </c>
      <c r="I9156" s="6">
        <v>5</v>
      </c>
      <c r="J9156" s="6">
        <v>73679.75</v>
      </c>
      <c r="K9156" s="5">
        <f t="shared" si="1002"/>
        <v>1326.2355</v>
      </c>
      <c r="L9156" s="7">
        <v>3.75</v>
      </c>
      <c r="M9156" s="7">
        <v>2955</v>
      </c>
      <c r="N9156" s="3">
        <v>45460</v>
      </c>
      <c r="O9156" s="4" t="str">
        <f t="shared" si="1003"/>
        <v>2024-06</v>
      </c>
      <c r="P9156" s="4" t="str">
        <f t="shared" si="1004"/>
        <v>06</v>
      </c>
      <c r="Q9156" s="4" t="str">
        <f t="shared" si="1005"/>
        <v>June</v>
      </c>
      <c r="R9156" s="30" t="str">
        <f t="shared" si="1006"/>
        <v>17</v>
      </c>
      <c r="W9156" t="str">
        <f t="shared" si="1007"/>
        <v>ok</v>
      </c>
    </row>
    <row r="9157" spans="1:23" x14ac:dyDescent="0.3">
      <c r="A9157" t="s">
        <v>9199</v>
      </c>
      <c r="B9157" t="s">
        <v>41</v>
      </c>
      <c r="C9157" t="s">
        <v>42</v>
      </c>
      <c r="D9157" t="s">
        <v>43</v>
      </c>
      <c r="E9157" t="s">
        <v>14</v>
      </c>
      <c r="F9157" t="s">
        <v>31</v>
      </c>
      <c r="G9157" s="5">
        <v>1583.2</v>
      </c>
      <c r="H9157" s="5">
        <f t="shared" si="1001"/>
        <v>28.497599999999998</v>
      </c>
      <c r="I9157" s="6">
        <v>2</v>
      </c>
      <c r="J9157" s="6">
        <v>3166.4</v>
      </c>
      <c r="K9157" s="5">
        <f t="shared" si="1002"/>
        <v>56.995199999999997</v>
      </c>
      <c r="L9157" s="7">
        <v>4.8099999999999996</v>
      </c>
      <c r="M9157" s="7">
        <v>1436</v>
      </c>
      <c r="N9157" s="3">
        <v>45452</v>
      </c>
      <c r="O9157" s="4" t="str">
        <f t="shared" si="1003"/>
        <v>2024-06</v>
      </c>
      <c r="P9157" s="4" t="str">
        <f t="shared" si="1004"/>
        <v>06</v>
      </c>
      <c r="Q9157" s="4" t="str">
        <f t="shared" si="1005"/>
        <v>June</v>
      </c>
      <c r="R9157" s="30" t="str">
        <f t="shared" si="1006"/>
        <v>09</v>
      </c>
      <c r="W9157" t="str">
        <f t="shared" si="1007"/>
        <v>ok</v>
      </c>
    </row>
    <row r="9158" spans="1:23" x14ac:dyDescent="0.3">
      <c r="A9158" t="s">
        <v>9200</v>
      </c>
      <c r="B9158" t="s">
        <v>11</v>
      </c>
      <c r="C9158" t="s">
        <v>12</v>
      </c>
      <c r="D9158" t="s">
        <v>13</v>
      </c>
      <c r="E9158" t="s">
        <v>20</v>
      </c>
      <c r="F9158" t="s">
        <v>26</v>
      </c>
      <c r="G9158" s="5">
        <v>3559.25</v>
      </c>
      <c r="H9158" s="5">
        <f t="shared" si="1001"/>
        <v>64.066499999999991</v>
      </c>
      <c r="I9158" s="6">
        <v>1</v>
      </c>
      <c r="J9158" s="6">
        <v>3559.25</v>
      </c>
      <c r="K9158" s="5">
        <f t="shared" si="1002"/>
        <v>64.066499999999991</v>
      </c>
      <c r="L9158" s="7">
        <v>3.25</v>
      </c>
      <c r="M9158" s="7">
        <v>3275</v>
      </c>
      <c r="N9158" s="3">
        <v>45510</v>
      </c>
      <c r="O9158" s="4" t="str">
        <f t="shared" si="1003"/>
        <v>2024-08</v>
      </c>
      <c r="P9158" s="4" t="str">
        <f t="shared" si="1004"/>
        <v>08</v>
      </c>
      <c r="Q9158" s="4" t="str">
        <f t="shared" si="1005"/>
        <v>August</v>
      </c>
      <c r="R9158" s="30" t="str">
        <f t="shared" si="1006"/>
        <v>06</v>
      </c>
      <c r="W9158" t="str">
        <f t="shared" si="1007"/>
        <v>ok</v>
      </c>
    </row>
    <row r="9159" spans="1:23" x14ac:dyDescent="0.3">
      <c r="A9159" t="s">
        <v>9201</v>
      </c>
      <c r="B9159" t="s">
        <v>23</v>
      </c>
      <c r="C9159" t="s">
        <v>24</v>
      </c>
      <c r="D9159" t="s">
        <v>25</v>
      </c>
      <c r="E9159" t="s">
        <v>14</v>
      </c>
      <c r="F9159" t="s">
        <v>26</v>
      </c>
      <c r="G9159" s="5">
        <v>14348.06</v>
      </c>
      <c r="H9159" s="5">
        <f t="shared" si="1001"/>
        <v>258.26507999999995</v>
      </c>
      <c r="I9159" s="6">
        <v>1</v>
      </c>
      <c r="J9159" s="6">
        <v>14348.06</v>
      </c>
      <c r="K9159" s="5">
        <f t="shared" si="1002"/>
        <v>258.26507999999995</v>
      </c>
      <c r="L9159" s="7">
        <v>1.76</v>
      </c>
      <c r="M9159" s="7">
        <v>3229</v>
      </c>
      <c r="N9159" s="3">
        <v>45537</v>
      </c>
      <c r="O9159" s="4" t="str">
        <f t="shared" si="1003"/>
        <v>2024-09</v>
      </c>
      <c r="P9159" s="4" t="str">
        <f t="shared" si="1004"/>
        <v>09</v>
      </c>
      <c r="Q9159" s="4" t="str">
        <f t="shared" si="1005"/>
        <v>September</v>
      </c>
      <c r="R9159" s="30" t="str">
        <f t="shared" si="1006"/>
        <v>02</v>
      </c>
      <c r="W9159" t="str">
        <f t="shared" si="1007"/>
        <v>ok</v>
      </c>
    </row>
    <row r="9160" spans="1:23" x14ac:dyDescent="0.3">
      <c r="A9160" t="s">
        <v>9202</v>
      </c>
      <c r="B9160" t="s">
        <v>36</v>
      </c>
      <c r="C9160" t="s">
        <v>18</v>
      </c>
      <c r="D9160" t="s">
        <v>37</v>
      </c>
      <c r="E9160" t="s">
        <v>45</v>
      </c>
      <c r="F9160" t="s">
        <v>15</v>
      </c>
      <c r="G9160" s="5">
        <v>6406.77</v>
      </c>
      <c r="H9160" s="5">
        <f t="shared" si="1001"/>
        <v>115.32186</v>
      </c>
      <c r="I9160" s="6">
        <v>2</v>
      </c>
      <c r="J9160" s="6">
        <v>12813.54</v>
      </c>
      <c r="K9160" s="5">
        <f t="shared" si="1002"/>
        <v>230.64372</v>
      </c>
      <c r="L9160" s="7">
        <v>1.79</v>
      </c>
      <c r="M9160" s="7">
        <v>4032</v>
      </c>
      <c r="N9160" s="3">
        <v>45502</v>
      </c>
      <c r="O9160" s="4" t="str">
        <f t="shared" si="1003"/>
        <v>2024-07</v>
      </c>
      <c r="P9160" s="4" t="str">
        <f t="shared" si="1004"/>
        <v>07</v>
      </c>
      <c r="Q9160" s="4" t="str">
        <f t="shared" si="1005"/>
        <v>July</v>
      </c>
      <c r="R9160" s="30" t="str">
        <f t="shared" si="1006"/>
        <v>29</v>
      </c>
      <c r="W9160" t="str">
        <f t="shared" si="1007"/>
        <v>ok</v>
      </c>
    </row>
    <row r="9161" spans="1:23" x14ac:dyDescent="0.3">
      <c r="A9161" t="s">
        <v>9203</v>
      </c>
      <c r="B9161" t="s">
        <v>41</v>
      </c>
      <c r="C9161" t="s">
        <v>42</v>
      </c>
      <c r="D9161" t="s">
        <v>43</v>
      </c>
      <c r="E9161" t="s">
        <v>20</v>
      </c>
      <c r="F9161" t="s">
        <v>15</v>
      </c>
      <c r="G9161" s="5">
        <v>10727.09</v>
      </c>
      <c r="H9161" s="5">
        <f t="shared" si="1001"/>
        <v>193.08761999999999</v>
      </c>
      <c r="I9161" s="6">
        <v>1</v>
      </c>
      <c r="J9161" s="6">
        <v>10727.09</v>
      </c>
      <c r="K9161" s="5">
        <f t="shared" si="1002"/>
        <v>193.08761999999999</v>
      </c>
      <c r="L9161" s="7">
        <v>4.75</v>
      </c>
      <c r="M9161" s="7">
        <v>435</v>
      </c>
      <c r="N9161" s="3">
        <v>45344</v>
      </c>
      <c r="O9161" s="4" t="str">
        <f t="shared" si="1003"/>
        <v>2024-02</v>
      </c>
      <c r="P9161" s="4" t="str">
        <f t="shared" si="1004"/>
        <v>02</v>
      </c>
      <c r="Q9161" s="4" t="str">
        <f t="shared" si="1005"/>
        <v>February</v>
      </c>
      <c r="R9161" s="30" t="str">
        <f t="shared" si="1006"/>
        <v>22</v>
      </c>
      <c r="W9161" t="str">
        <f t="shared" si="1007"/>
        <v>ok</v>
      </c>
    </row>
    <row r="9162" spans="1:23" x14ac:dyDescent="0.3">
      <c r="A9162" t="s">
        <v>9204</v>
      </c>
      <c r="B9162" t="s">
        <v>11</v>
      </c>
      <c r="C9162" t="s">
        <v>12</v>
      </c>
      <c r="D9162" t="s">
        <v>13</v>
      </c>
      <c r="E9162" t="s">
        <v>20</v>
      </c>
      <c r="F9162" t="s">
        <v>60</v>
      </c>
      <c r="G9162" s="5">
        <v>6399.19</v>
      </c>
      <c r="H9162" s="5">
        <f t="shared" si="1001"/>
        <v>115.18541999999998</v>
      </c>
      <c r="I9162" s="6">
        <v>3</v>
      </c>
      <c r="J9162" s="6">
        <v>19197.57</v>
      </c>
      <c r="K9162" s="5">
        <f t="shared" si="1002"/>
        <v>345.55625999999995</v>
      </c>
      <c r="L9162" s="7">
        <v>3.11</v>
      </c>
      <c r="M9162" s="7">
        <v>4478</v>
      </c>
      <c r="N9162" s="3">
        <v>45578</v>
      </c>
      <c r="O9162" s="4" t="str">
        <f t="shared" si="1003"/>
        <v>2024-10</v>
      </c>
      <c r="P9162" s="4" t="str">
        <f t="shared" si="1004"/>
        <v>10</v>
      </c>
      <c r="Q9162" s="4" t="str">
        <f t="shared" si="1005"/>
        <v>October</v>
      </c>
      <c r="R9162" s="30" t="str">
        <f t="shared" si="1006"/>
        <v>13</v>
      </c>
      <c r="W9162" t="str">
        <f t="shared" si="1007"/>
        <v>ok</v>
      </c>
    </row>
    <row r="9163" spans="1:23" x14ac:dyDescent="0.3">
      <c r="A9163" t="s">
        <v>9205</v>
      </c>
      <c r="B9163" t="s">
        <v>23</v>
      </c>
      <c r="C9163" t="s">
        <v>24</v>
      </c>
      <c r="D9163" t="s">
        <v>25</v>
      </c>
      <c r="E9163" t="s">
        <v>20</v>
      </c>
      <c r="F9163" t="s">
        <v>26</v>
      </c>
      <c r="G9163" s="5">
        <v>7505.33</v>
      </c>
      <c r="H9163" s="5">
        <f t="shared" si="1001"/>
        <v>135.09593999999998</v>
      </c>
      <c r="I9163" s="6">
        <v>5</v>
      </c>
      <c r="J9163" s="6">
        <v>37526.65</v>
      </c>
      <c r="K9163" s="5">
        <f t="shared" si="1002"/>
        <v>675.47969999999987</v>
      </c>
      <c r="L9163" s="7">
        <v>1.0900000000000001</v>
      </c>
      <c r="M9163" s="7">
        <v>3849</v>
      </c>
      <c r="N9163" s="3">
        <v>45487</v>
      </c>
      <c r="O9163" s="4" t="str">
        <f t="shared" si="1003"/>
        <v>2024-07</v>
      </c>
      <c r="P9163" s="4" t="str">
        <f t="shared" si="1004"/>
        <v>07</v>
      </c>
      <c r="Q9163" s="4" t="str">
        <f t="shared" si="1005"/>
        <v>July</v>
      </c>
      <c r="R9163" s="30" t="str">
        <f t="shared" si="1006"/>
        <v>14</v>
      </c>
      <c r="W9163" t="str">
        <f t="shared" si="1007"/>
        <v>ok</v>
      </c>
    </row>
    <row r="9164" spans="1:23" x14ac:dyDescent="0.3">
      <c r="A9164" t="s">
        <v>9206</v>
      </c>
      <c r="B9164" t="s">
        <v>47</v>
      </c>
      <c r="C9164" t="s">
        <v>12</v>
      </c>
      <c r="D9164" t="s">
        <v>48</v>
      </c>
      <c r="E9164" t="s">
        <v>45</v>
      </c>
      <c r="F9164" t="s">
        <v>60</v>
      </c>
      <c r="G9164" s="5">
        <v>5475.57</v>
      </c>
      <c r="H9164" s="5">
        <f t="shared" si="1001"/>
        <v>98.560259999999985</v>
      </c>
      <c r="I9164" s="6">
        <v>1</v>
      </c>
      <c r="J9164" s="6">
        <v>5475.57</v>
      </c>
      <c r="K9164" s="5">
        <f t="shared" si="1002"/>
        <v>98.560259999999985</v>
      </c>
      <c r="L9164" s="7">
        <v>2.06</v>
      </c>
      <c r="M9164" s="7">
        <v>2474</v>
      </c>
      <c r="N9164" s="3">
        <v>45626</v>
      </c>
      <c r="O9164" s="4" t="str">
        <f t="shared" si="1003"/>
        <v>2024-11</v>
      </c>
      <c r="P9164" s="4" t="str">
        <f t="shared" si="1004"/>
        <v>11</v>
      </c>
      <c r="Q9164" s="4" t="str">
        <f t="shared" si="1005"/>
        <v>November</v>
      </c>
      <c r="R9164" s="30" t="str">
        <f t="shared" si="1006"/>
        <v>30</v>
      </c>
      <c r="W9164" t="str">
        <f t="shared" si="1007"/>
        <v>ok</v>
      </c>
    </row>
    <row r="9165" spans="1:23" x14ac:dyDescent="0.3">
      <c r="A9165" t="s">
        <v>9207</v>
      </c>
      <c r="B9165" t="s">
        <v>51</v>
      </c>
      <c r="C9165" t="s">
        <v>29</v>
      </c>
      <c r="D9165" t="s">
        <v>52</v>
      </c>
      <c r="E9165" t="s">
        <v>45</v>
      </c>
      <c r="F9165" t="s">
        <v>31</v>
      </c>
      <c r="G9165" s="5">
        <v>11354.27</v>
      </c>
      <c r="H9165" s="5">
        <f t="shared" si="1001"/>
        <v>204.37685999999999</v>
      </c>
      <c r="I9165" s="6">
        <v>1</v>
      </c>
      <c r="J9165" s="6">
        <v>11354.27</v>
      </c>
      <c r="K9165" s="5">
        <f t="shared" si="1002"/>
        <v>204.37685999999999</v>
      </c>
      <c r="L9165" s="7">
        <v>3.08</v>
      </c>
      <c r="M9165" s="7">
        <v>4252</v>
      </c>
      <c r="N9165" s="3">
        <v>45433</v>
      </c>
      <c r="O9165" s="4" t="str">
        <f t="shared" si="1003"/>
        <v>2024-05</v>
      </c>
      <c r="P9165" s="4" t="str">
        <f t="shared" si="1004"/>
        <v>05</v>
      </c>
      <c r="Q9165" s="4" t="str">
        <f t="shared" si="1005"/>
        <v>May</v>
      </c>
      <c r="R9165" s="30" t="str">
        <f t="shared" si="1006"/>
        <v>21</v>
      </c>
      <c r="W9165" t="str">
        <f t="shared" si="1007"/>
        <v>ok</v>
      </c>
    </row>
    <row r="9166" spans="1:23" x14ac:dyDescent="0.3">
      <c r="A9166" t="s">
        <v>9208</v>
      </c>
      <c r="B9166" t="s">
        <v>23</v>
      </c>
      <c r="C9166" t="s">
        <v>24</v>
      </c>
      <c r="D9166" t="s">
        <v>25</v>
      </c>
      <c r="E9166" t="s">
        <v>20</v>
      </c>
      <c r="F9166" t="s">
        <v>26</v>
      </c>
      <c r="G9166" s="5">
        <v>2532.83</v>
      </c>
      <c r="H9166" s="5">
        <f t="shared" si="1001"/>
        <v>45.590939999999996</v>
      </c>
      <c r="I9166" s="6">
        <v>4</v>
      </c>
      <c r="J9166" s="6">
        <v>10131.32</v>
      </c>
      <c r="K9166" s="5">
        <f t="shared" si="1002"/>
        <v>182.36375999999998</v>
      </c>
      <c r="L9166" s="7">
        <v>2.5</v>
      </c>
      <c r="M9166" s="7">
        <v>1170</v>
      </c>
      <c r="N9166" s="3">
        <v>45527</v>
      </c>
      <c r="O9166" s="4" t="str">
        <f t="shared" si="1003"/>
        <v>2024-08</v>
      </c>
      <c r="P9166" s="4" t="str">
        <f t="shared" si="1004"/>
        <v>08</v>
      </c>
      <c r="Q9166" s="4" t="str">
        <f t="shared" si="1005"/>
        <v>August</v>
      </c>
      <c r="R9166" s="30" t="str">
        <f t="shared" si="1006"/>
        <v>23</v>
      </c>
      <c r="W9166" t="str">
        <f t="shared" si="1007"/>
        <v>ok</v>
      </c>
    </row>
    <row r="9167" spans="1:23" x14ac:dyDescent="0.3">
      <c r="A9167" t="s">
        <v>9209</v>
      </c>
      <c r="B9167" t="s">
        <v>47</v>
      </c>
      <c r="C9167" t="s">
        <v>12</v>
      </c>
      <c r="D9167" t="s">
        <v>48</v>
      </c>
      <c r="E9167" t="s">
        <v>14</v>
      </c>
      <c r="F9167" t="s">
        <v>26</v>
      </c>
      <c r="G9167" s="5">
        <v>11937.13</v>
      </c>
      <c r="H9167" s="5">
        <f t="shared" si="1001"/>
        <v>214.86833999999996</v>
      </c>
      <c r="I9167" s="6">
        <v>5</v>
      </c>
      <c r="J9167" s="6">
        <v>59685.65</v>
      </c>
      <c r="K9167" s="5">
        <f t="shared" si="1002"/>
        <v>1074.3416999999997</v>
      </c>
      <c r="L9167" s="7">
        <v>4.7</v>
      </c>
      <c r="M9167" s="7">
        <v>4214</v>
      </c>
      <c r="N9167" s="3">
        <v>45491</v>
      </c>
      <c r="O9167" s="4" t="str">
        <f t="shared" si="1003"/>
        <v>2024-07</v>
      </c>
      <c r="P9167" s="4" t="str">
        <f t="shared" si="1004"/>
        <v>07</v>
      </c>
      <c r="Q9167" s="4" t="str">
        <f t="shared" si="1005"/>
        <v>July</v>
      </c>
      <c r="R9167" s="30" t="str">
        <f t="shared" si="1006"/>
        <v>18</v>
      </c>
      <c r="W9167" t="str">
        <f t="shared" si="1007"/>
        <v>ok</v>
      </c>
    </row>
    <row r="9168" spans="1:23" x14ac:dyDescent="0.3">
      <c r="A9168" t="s">
        <v>9210</v>
      </c>
      <c r="B9168" t="s">
        <v>51</v>
      </c>
      <c r="C9168" t="s">
        <v>29</v>
      </c>
      <c r="D9168" t="s">
        <v>52</v>
      </c>
      <c r="E9168" t="s">
        <v>45</v>
      </c>
      <c r="F9168" t="s">
        <v>15</v>
      </c>
      <c r="G9168" s="5">
        <v>7892.7</v>
      </c>
      <c r="H9168" s="5">
        <f t="shared" si="1001"/>
        <v>142.06859999999998</v>
      </c>
      <c r="I9168" s="6">
        <v>5</v>
      </c>
      <c r="J9168" s="6">
        <v>39463.5</v>
      </c>
      <c r="K9168" s="5">
        <f t="shared" si="1002"/>
        <v>710.34299999999985</v>
      </c>
      <c r="L9168" s="7">
        <v>1.26</v>
      </c>
      <c r="M9168" s="7">
        <v>4998</v>
      </c>
      <c r="N9168" s="3">
        <v>45542</v>
      </c>
      <c r="O9168" s="4" t="str">
        <f t="shared" si="1003"/>
        <v>2024-09</v>
      </c>
      <c r="P9168" s="4" t="str">
        <f t="shared" si="1004"/>
        <v>09</v>
      </c>
      <c r="Q9168" s="4" t="str">
        <f t="shared" si="1005"/>
        <v>September</v>
      </c>
      <c r="R9168" s="30" t="str">
        <f t="shared" si="1006"/>
        <v>07</v>
      </c>
      <c r="W9168" t="str">
        <f t="shared" si="1007"/>
        <v>ok</v>
      </c>
    </row>
    <row r="9169" spans="1:23" x14ac:dyDescent="0.3">
      <c r="A9169" t="s">
        <v>9211</v>
      </c>
      <c r="B9169" t="s">
        <v>41</v>
      </c>
      <c r="C9169" t="s">
        <v>42</v>
      </c>
      <c r="D9169" t="s">
        <v>43</v>
      </c>
      <c r="E9169" t="s">
        <v>20</v>
      </c>
      <c r="F9169" t="s">
        <v>60</v>
      </c>
      <c r="G9169" s="5">
        <v>1257.81</v>
      </c>
      <c r="H9169" s="5">
        <f t="shared" si="1001"/>
        <v>22.640579999999996</v>
      </c>
      <c r="I9169" s="6">
        <v>1</v>
      </c>
      <c r="J9169" s="6">
        <v>1257.81</v>
      </c>
      <c r="K9169" s="5">
        <f t="shared" si="1002"/>
        <v>22.640579999999996</v>
      </c>
      <c r="L9169" s="7">
        <v>2.52</v>
      </c>
      <c r="M9169" s="7">
        <v>4071</v>
      </c>
      <c r="N9169" s="3">
        <v>45527</v>
      </c>
      <c r="O9169" s="4" t="str">
        <f t="shared" si="1003"/>
        <v>2024-08</v>
      </c>
      <c r="P9169" s="4" t="str">
        <f t="shared" si="1004"/>
        <v>08</v>
      </c>
      <c r="Q9169" s="4" t="str">
        <f t="shared" si="1005"/>
        <v>August</v>
      </c>
      <c r="R9169" s="30" t="str">
        <f t="shared" si="1006"/>
        <v>23</v>
      </c>
      <c r="W9169" t="str">
        <f t="shared" si="1007"/>
        <v>ok</v>
      </c>
    </row>
    <row r="9170" spans="1:23" x14ac:dyDescent="0.3">
      <c r="A9170" t="s">
        <v>9212</v>
      </c>
      <c r="B9170" t="s">
        <v>33</v>
      </c>
      <c r="C9170" t="s">
        <v>12</v>
      </c>
      <c r="D9170" t="s">
        <v>34</v>
      </c>
      <c r="E9170" t="s">
        <v>45</v>
      </c>
      <c r="F9170" t="s">
        <v>15</v>
      </c>
      <c r="G9170" s="5">
        <v>19582.439999999999</v>
      </c>
      <c r="H9170" s="5">
        <f t="shared" si="1001"/>
        <v>352.48391999999996</v>
      </c>
      <c r="I9170" s="6">
        <v>4</v>
      </c>
      <c r="J9170" s="6">
        <v>78329.759999999995</v>
      </c>
      <c r="K9170" s="5">
        <f t="shared" si="1002"/>
        <v>1409.9356799999998</v>
      </c>
      <c r="L9170" s="7">
        <v>4.32</v>
      </c>
      <c r="M9170" s="7">
        <v>4357</v>
      </c>
      <c r="N9170" s="3">
        <v>45409</v>
      </c>
      <c r="O9170" s="4" t="str">
        <f t="shared" si="1003"/>
        <v>2024-04</v>
      </c>
      <c r="P9170" s="4" t="str">
        <f t="shared" si="1004"/>
        <v>04</v>
      </c>
      <c r="Q9170" s="4" t="str">
        <f t="shared" si="1005"/>
        <v>April</v>
      </c>
      <c r="R9170" s="30" t="str">
        <f t="shared" si="1006"/>
        <v>27</v>
      </c>
      <c r="W9170" t="str">
        <f t="shared" si="1007"/>
        <v>ok</v>
      </c>
    </row>
    <row r="9171" spans="1:23" x14ac:dyDescent="0.3">
      <c r="A9171" t="s">
        <v>9213</v>
      </c>
      <c r="B9171" t="s">
        <v>17</v>
      </c>
      <c r="C9171" t="s">
        <v>18</v>
      </c>
      <c r="D9171" t="s">
        <v>19</v>
      </c>
      <c r="E9171" t="s">
        <v>14</v>
      </c>
      <c r="F9171" t="s">
        <v>26</v>
      </c>
      <c r="G9171" s="5">
        <v>2843.87</v>
      </c>
      <c r="H9171" s="5">
        <f t="shared" si="1001"/>
        <v>51.189659999999996</v>
      </c>
      <c r="I9171" s="6">
        <v>2</v>
      </c>
      <c r="J9171" s="6">
        <v>5687.74</v>
      </c>
      <c r="K9171" s="5">
        <f t="shared" si="1002"/>
        <v>102.37931999999999</v>
      </c>
      <c r="L9171" s="7">
        <v>2.1800000000000002</v>
      </c>
      <c r="M9171" s="7">
        <v>4941</v>
      </c>
      <c r="N9171" s="3">
        <v>45420</v>
      </c>
      <c r="O9171" s="4" t="str">
        <f t="shared" si="1003"/>
        <v>2024-05</v>
      </c>
      <c r="P9171" s="4" t="str">
        <f t="shared" si="1004"/>
        <v>05</v>
      </c>
      <c r="Q9171" s="4" t="str">
        <f t="shared" si="1005"/>
        <v>May</v>
      </c>
      <c r="R9171" s="30" t="str">
        <f t="shared" si="1006"/>
        <v>08</v>
      </c>
      <c r="W9171" t="str">
        <f t="shared" si="1007"/>
        <v>ok</v>
      </c>
    </row>
    <row r="9172" spans="1:23" x14ac:dyDescent="0.3">
      <c r="A9172" t="s">
        <v>9214</v>
      </c>
      <c r="B9172" t="s">
        <v>11</v>
      </c>
      <c r="C9172" t="s">
        <v>12</v>
      </c>
      <c r="D9172" t="s">
        <v>13</v>
      </c>
      <c r="E9172" t="s">
        <v>45</v>
      </c>
      <c r="F9172" t="s">
        <v>38</v>
      </c>
      <c r="G9172" s="5">
        <v>16099.58</v>
      </c>
      <c r="H9172" s="5">
        <f t="shared" si="1001"/>
        <v>289.79244</v>
      </c>
      <c r="I9172" s="6">
        <v>1</v>
      </c>
      <c r="J9172" s="6">
        <v>16099.58</v>
      </c>
      <c r="K9172" s="5">
        <f t="shared" si="1002"/>
        <v>289.79244</v>
      </c>
      <c r="L9172" s="7">
        <v>4</v>
      </c>
      <c r="M9172" s="7">
        <v>2769</v>
      </c>
      <c r="N9172" s="3">
        <v>45596</v>
      </c>
      <c r="O9172" s="4" t="str">
        <f t="shared" si="1003"/>
        <v>2024-10</v>
      </c>
      <c r="P9172" s="4" t="str">
        <f t="shared" si="1004"/>
        <v>10</v>
      </c>
      <c r="Q9172" s="4" t="str">
        <f t="shared" si="1005"/>
        <v>October</v>
      </c>
      <c r="R9172" s="30" t="str">
        <f t="shared" si="1006"/>
        <v>31</v>
      </c>
      <c r="W9172" t="str">
        <f t="shared" si="1007"/>
        <v>ok</v>
      </c>
    </row>
    <row r="9173" spans="1:23" x14ac:dyDescent="0.3">
      <c r="A9173" t="s">
        <v>9215</v>
      </c>
      <c r="B9173" t="s">
        <v>33</v>
      </c>
      <c r="C9173" t="s">
        <v>12</v>
      </c>
      <c r="D9173" t="s">
        <v>34</v>
      </c>
      <c r="E9173" t="s">
        <v>45</v>
      </c>
      <c r="F9173" t="s">
        <v>38</v>
      </c>
      <c r="G9173" s="5">
        <v>7474.1</v>
      </c>
      <c r="H9173" s="5">
        <f t="shared" si="1001"/>
        <v>134.53379999999999</v>
      </c>
      <c r="I9173" s="6">
        <v>4</v>
      </c>
      <c r="J9173" s="6">
        <v>29896.400000000001</v>
      </c>
      <c r="K9173" s="5">
        <f t="shared" si="1002"/>
        <v>538.13519999999994</v>
      </c>
      <c r="L9173" s="7">
        <v>4.33</v>
      </c>
      <c r="M9173" s="7">
        <v>653</v>
      </c>
      <c r="N9173" s="3">
        <v>45629</v>
      </c>
      <c r="O9173" s="4" t="str">
        <f t="shared" si="1003"/>
        <v>2024-12</v>
      </c>
      <c r="P9173" s="4" t="str">
        <f t="shared" si="1004"/>
        <v>12</v>
      </c>
      <c r="Q9173" s="4" t="str">
        <f t="shared" si="1005"/>
        <v>December</v>
      </c>
      <c r="R9173" s="30" t="str">
        <f t="shared" si="1006"/>
        <v>03</v>
      </c>
      <c r="W9173" t="str">
        <f t="shared" si="1007"/>
        <v>ok</v>
      </c>
    </row>
    <row r="9174" spans="1:23" x14ac:dyDescent="0.3">
      <c r="A9174" t="s">
        <v>9216</v>
      </c>
      <c r="B9174" t="s">
        <v>11</v>
      </c>
      <c r="C9174" t="s">
        <v>12</v>
      </c>
      <c r="D9174" t="s">
        <v>13</v>
      </c>
      <c r="E9174" t="s">
        <v>20</v>
      </c>
      <c r="F9174" t="s">
        <v>26</v>
      </c>
      <c r="G9174" s="5">
        <v>3394.46</v>
      </c>
      <c r="H9174" s="5">
        <f t="shared" si="1001"/>
        <v>61.100279999999998</v>
      </c>
      <c r="I9174" s="6">
        <v>2</v>
      </c>
      <c r="J9174" s="6">
        <v>6788.92</v>
      </c>
      <c r="K9174" s="5">
        <f t="shared" si="1002"/>
        <v>122.20056</v>
      </c>
      <c r="L9174" s="7">
        <v>3.38</v>
      </c>
      <c r="M9174" s="7">
        <v>2826</v>
      </c>
      <c r="N9174" s="3">
        <v>45455</v>
      </c>
      <c r="O9174" s="4" t="str">
        <f t="shared" si="1003"/>
        <v>2024-06</v>
      </c>
      <c r="P9174" s="4" t="str">
        <f t="shared" si="1004"/>
        <v>06</v>
      </c>
      <c r="Q9174" s="4" t="str">
        <f t="shared" si="1005"/>
        <v>June</v>
      </c>
      <c r="R9174" s="30" t="str">
        <f t="shared" si="1006"/>
        <v>12</v>
      </c>
      <c r="W9174" t="str">
        <f t="shared" si="1007"/>
        <v>ok</v>
      </c>
    </row>
    <row r="9175" spans="1:23" x14ac:dyDescent="0.3">
      <c r="A9175" t="s">
        <v>9217</v>
      </c>
      <c r="B9175" t="s">
        <v>63</v>
      </c>
      <c r="C9175" t="s">
        <v>18</v>
      </c>
      <c r="D9175" t="s">
        <v>64</v>
      </c>
      <c r="E9175" t="s">
        <v>20</v>
      </c>
      <c r="F9175" t="s">
        <v>15</v>
      </c>
      <c r="G9175" s="5">
        <v>8344.1</v>
      </c>
      <c r="H9175" s="5">
        <f t="shared" si="1001"/>
        <v>150.19379999999998</v>
      </c>
      <c r="I9175" s="6">
        <v>3</v>
      </c>
      <c r="J9175" s="6">
        <v>25032.3</v>
      </c>
      <c r="K9175" s="5">
        <f t="shared" si="1002"/>
        <v>450.58139999999992</v>
      </c>
      <c r="L9175" s="7">
        <v>3.28</v>
      </c>
      <c r="M9175" s="7">
        <v>702</v>
      </c>
      <c r="N9175" s="3">
        <v>45300</v>
      </c>
      <c r="O9175" s="4" t="str">
        <f t="shared" si="1003"/>
        <v>2024-01</v>
      </c>
      <c r="P9175" s="4" t="str">
        <f t="shared" si="1004"/>
        <v>01</v>
      </c>
      <c r="Q9175" s="4" t="str">
        <f t="shared" si="1005"/>
        <v>January</v>
      </c>
      <c r="R9175" s="30" t="str">
        <f t="shared" si="1006"/>
        <v>09</v>
      </c>
      <c r="W9175" t="str">
        <f t="shared" si="1007"/>
        <v>ok</v>
      </c>
    </row>
    <row r="9176" spans="1:23" x14ac:dyDescent="0.3">
      <c r="A9176" t="s">
        <v>9218</v>
      </c>
      <c r="B9176" t="s">
        <v>23</v>
      </c>
      <c r="C9176" t="s">
        <v>24</v>
      </c>
      <c r="D9176" t="s">
        <v>25</v>
      </c>
      <c r="E9176" t="s">
        <v>45</v>
      </c>
      <c r="F9176" t="s">
        <v>21</v>
      </c>
      <c r="G9176" s="5">
        <v>10312.89</v>
      </c>
      <c r="H9176" s="5">
        <f t="shared" si="1001"/>
        <v>185.63201999999998</v>
      </c>
      <c r="I9176" s="6">
        <v>1</v>
      </c>
      <c r="J9176" s="6">
        <v>10312.89</v>
      </c>
      <c r="K9176" s="5">
        <f t="shared" si="1002"/>
        <v>185.63201999999998</v>
      </c>
      <c r="L9176" s="7">
        <v>1.3</v>
      </c>
      <c r="M9176" s="7">
        <v>1403</v>
      </c>
      <c r="N9176" s="3">
        <v>45470</v>
      </c>
      <c r="O9176" s="4" t="str">
        <f t="shared" si="1003"/>
        <v>2024-06</v>
      </c>
      <c r="P9176" s="4" t="str">
        <f t="shared" si="1004"/>
        <v>06</v>
      </c>
      <c r="Q9176" s="4" t="str">
        <f t="shared" si="1005"/>
        <v>June</v>
      </c>
      <c r="R9176" s="30" t="str">
        <f t="shared" si="1006"/>
        <v>27</v>
      </c>
      <c r="W9176" t="str">
        <f t="shared" si="1007"/>
        <v>ok</v>
      </c>
    </row>
    <row r="9177" spans="1:23" x14ac:dyDescent="0.3">
      <c r="A9177" t="s">
        <v>9219</v>
      </c>
      <c r="B9177" t="s">
        <v>36</v>
      </c>
      <c r="C9177" t="s">
        <v>18</v>
      </c>
      <c r="D9177" t="s">
        <v>37</v>
      </c>
      <c r="E9177" t="s">
        <v>20</v>
      </c>
      <c r="F9177" t="s">
        <v>21</v>
      </c>
      <c r="G9177" s="5">
        <v>17295.439999999999</v>
      </c>
      <c r="H9177" s="5">
        <f t="shared" si="1001"/>
        <v>311.31791999999996</v>
      </c>
      <c r="I9177" s="6">
        <v>2</v>
      </c>
      <c r="J9177" s="6">
        <v>34590.879999999997</v>
      </c>
      <c r="K9177" s="5">
        <f t="shared" si="1002"/>
        <v>622.63583999999992</v>
      </c>
      <c r="L9177" s="7">
        <v>3.66</v>
      </c>
      <c r="M9177" s="7">
        <v>4813</v>
      </c>
      <c r="N9177" s="3">
        <v>45399</v>
      </c>
      <c r="O9177" s="4" t="str">
        <f t="shared" si="1003"/>
        <v>2024-04</v>
      </c>
      <c r="P9177" s="4" t="str">
        <f t="shared" si="1004"/>
        <v>04</v>
      </c>
      <c r="Q9177" s="4" t="str">
        <f t="shared" si="1005"/>
        <v>April</v>
      </c>
      <c r="R9177" s="30" t="str">
        <f t="shared" si="1006"/>
        <v>17</v>
      </c>
      <c r="W9177" t="str">
        <f t="shared" si="1007"/>
        <v>ok</v>
      </c>
    </row>
    <row r="9178" spans="1:23" x14ac:dyDescent="0.3">
      <c r="A9178" t="s">
        <v>9220</v>
      </c>
      <c r="B9178" t="s">
        <v>51</v>
      </c>
      <c r="C9178" t="s">
        <v>29</v>
      </c>
      <c r="D9178" t="s">
        <v>52</v>
      </c>
      <c r="E9178" t="s">
        <v>14</v>
      </c>
      <c r="F9178" t="s">
        <v>26</v>
      </c>
      <c r="G9178" s="5">
        <v>4641.34</v>
      </c>
      <c r="H9178" s="5">
        <f t="shared" si="1001"/>
        <v>83.544119999999992</v>
      </c>
      <c r="I9178" s="6">
        <v>5</v>
      </c>
      <c r="J9178" s="6">
        <v>23206.7</v>
      </c>
      <c r="K9178" s="5">
        <f t="shared" si="1002"/>
        <v>417.72059999999999</v>
      </c>
      <c r="L9178" s="7">
        <v>3.34</v>
      </c>
      <c r="M9178" s="7">
        <v>4682</v>
      </c>
      <c r="N9178" s="3">
        <v>45648</v>
      </c>
      <c r="O9178" s="4" t="str">
        <f t="shared" si="1003"/>
        <v>2024-12</v>
      </c>
      <c r="P9178" s="4" t="str">
        <f t="shared" si="1004"/>
        <v>12</v>
      </c>
      <c r="Q9178" s="4" t="str">
        <f t="shared" si="1005"/>
        <v>December</v>
      </c>
      <c r="R9178" s="30" t="str">
        <f t="shared" si="1006"/>
        <v>22</v>
      </c>
      <c r="W9178" t="str">
        <f t="shared" si="1007"/>
        <v>ok</v>
      </c>
    </row>
    <row r="9179" spans="1:23" x14ac:dyDescent="0.3">
      <c r="A9179" t="s">
        <v>9221</v>
      </c>
      <c r="B9179" t="s">
        <v>63</v>
      </c>
      <c r="C9179" t="s">
        <v>18</v>
      </c>
      <c r="D9179" t="s">
        <v>64</v>
      </c>
      <c r="E9179" t="s">
        <v>45</v>
      </c>
      <c r="F9179" t="s">
        <v>31</v>
      </c>
      <c r="G9179" s="5">
        <v>12163.99</v>
      </c>
      <c r="H9179" s="5">
        <f t="shared" si="1001"/>
        <v>218.95181999999997</v>
      </c>
      <c r="I9179" s="6">
        <v>5</v>
      </c>
      <c r="J9179" s="6">
        <v>60819.95</v>
      </c>
      <c r="K9179" s="5">
        <f t="shared" si="1002"/>
        <v>1094.7590999999998</v>
      </c>
      <c r="L9179" s="7">
        <v>2.14</v>
      </c>
      <c r="M9179" s="7">
        <v>1920</v>
      </c>
      <c r="N9179" s="3">
        <v>45367</v>
      </c>
      <c r="O9179" s="4" t="str">
        <f t="shared" si="1003"/>
        <v>2024-03</v>
      </c>
      <c r="P9179" s="4" t="str">
        <f t="shared" si="1004"/>
        <v>03</v>
      </c>
      <c r="Q9179" s="4" t="str">
        <f t="shared" si="1005"/>
        <v>March</v>
      </c>
      <c r="R9179" s="30" t="str">
        <f t="shared" si="1006"/>
        <v>16</v>
      </c>
      <c r="W9179" t="str">
        <f t="shared" si="1007"/>
        <v>ok</v>
      </c>
    </row>
    <row r="9180" spans="1:23" x14ac:dyDescent="0.3">
      <c r="A9180" t="s">
        <v>9222</v>
      </c>
      <c r="B9180" t="s">
        <v>47</v>
      </c>
      <c r="C9180" t="s">
        <v>12</v>
      </c>
      <c r="D9180" t="s">
        <v>48</v>
      </c>
      <c r="E9180" t="s">
        <v>14</v>
      </c>
      <c r="F9180" t="s">
        <v>21</v>
      </c>
      <c r="G9180" s="5">
        <v>13340.7</v>
      </c>
      <c r="H9180" s="5">
        <f t="shared" si="1001"/>
        <v>240.1326</v>
      </c>
      <c r="I9180" s="6">
        <v>4</v>
      </c>
      <c r="J9180" s="6">
        <v>53362.8</v>
      </c>
      <c r="K9180" s="5">
        <f t="shared" si="1002"/>
        <v>960.53039999999999</v>
      </c>
      <c r="L9180" s="7">
        <v>3.26</v>
      </c>
      <c r="M9180" s="7">
        <v>2277</v>
      </c>
      <c r="N9180" s="3">
        <v>45452</v>
      </c>
      <c r="O9180" s="4" t="str">
        <f t="shared" si="1003"/>
        <v>2024-06</v>
      </c>
      <c r="P9180" s="4" t="str">
        <f t="shared" si="1004"/>
        <v>06</v>
      </c>
      <c r="Q9180" s="4" t="str">
        <f t="shared" si="1005"/>
        <v>June</v>
      </c>
      <c r="R9180" s="30" t="str">
        <f t="shared" si="1006"/>
        <v>09</v>
      </c>
      <c r="W9180" t="str">
        <f t="shared" si="1007"/>
        <v>ok</v>
      </c>
    </row>
    <row r="9181" spans="1:23" x14ac:dyDescent="0.3">
      <c r="A9181" t="s">
        <v>9223</v>
      </c>
      <c r="B9181" t="s">
        <v>41</v>
      </c>
      <c r="C9181" t="s">
        <v>42</v>
      </c>
      <c r="D9181" t="s">
        <v>43</v>
      </c>
      <c r="E9181" t="s">
        <v>14</v>
      </c>
      <c r="F9181" t="s">
        <v>38</v>
      </c>
      <c r="G9181" s="5">
        <v>14179.08</v>
      </c>
      <c r="H9181" s="5">
        <f t="shared" si="1001"/>
        <v>255.22343999999998</v>
      </c>
      <c r="I9181" s="6">
        <v>4</v>
      </c>
      <c r="J9181" s="6">
        <v>56716.32</v>
      </c>
      <c r="K9181" s="5">
        <f t="shared" si="1002"/>
        <v>1020.8937599999999</v>
      </c>
      <c r="L9181" s="7">
        <v>2.04</v>
      </c>
      <c r="M9181" s="7">
        <v>2962</v>
      </c>
      <c r="N9181" s="3">
        <v>45588</v>
      </c>
      <c r="O9181" s="4" t="str">
        <f t="shared" si="1003"/>
        <v>2024-10</v>
      </c>
      <c r="P9181" s="4" t="str">
        <f t="shared" si="1004"/>
        <v>10</v>
      </c>
      <c r="Q9181" s="4" t="str">
        <f t="shared" si="1005"/>
        <v>October</v>
      </c>
      <c r="R9181" s="30" t="str">
        <f t="shared" si="1006"/>
        <v>23</v>
      </c>
      <c r="W9181" t="str">
        <f t="shared" si="1007"/>
        <v>ok</v>
      </c>
    </row>
    <row r="9182" spans="1:23" x14ac:dyDescent="0.3">
      <c r="A9182" t="s">
        <v>9224</v>
      </c>
      <c r="B9182" t="s">
        <v>41</v>
      </c>
      <c r="C9182" t="s">
        <v>42</v>
      </c>
      <c r="D9182" t="s">
        <v>43</v>
      </c>
      <c r="E9182" t="s">
        <v>20</v>
      </c>
      <c r="F9182" t="s">
        <v>38</v>
      </c>
      <c r="G9182" s="5">
        <v>6004.75</v>
      </c>
      <c r="H9182" s="5">
        <f t="shared" si="1001"/>
        <v>108.0855</v>
      </c>
      <c r="I9182" s="6">
        <v>1</v>
      </c>
      <c r="J9182" s="6">
        <v>6004.75</v>
      </c>
      <c r="K9182" s="5">
        <f t="shared" si="1002"/>
        <v>108.0855</v>
      </c>
      <c r="L9182" s="7">
        <v>4.8600000000000003</v>
      </c>
      <c r="M9182" s="7">
        <v>4761</v>
      </c>
      <c r="N9182" s="3">
        <v>45359</v>
      </c>
      <c r="O9182" s="4" t="str">
        <f t="shared" si="1003"/>
        <v>2024-03</v>
      </c>
      <c r="P9182" s="4" t="str">
        <f t="shared" si="1004"/>
        <v>03</v>
      </c>
      <c r="Q9182" s="4" t="str">
        <f t="shared" si="1005"/>
        <v>March</v>
      </c>
      <c r="R9182" s="30" t="str">
        <f t="shared" si="1006"/>
        <v>08</v>
      </c>
      <c r="W9182" t="str">
        <f t="shared" si="1007"/>
        <v>ok</v>
      </c>
    </row>
    <row r="9183" spans="1:23" x14ac:dyDescent="0.3">
      <c r="A9183" t="s">
        <v>9225</v>
      </c>
      <c r="B9183" t="s">
        <v>33</v>
      </c>
      <c r="C9183" t="s">
        <v>12</v>
      </c>
      <c r="D9183" t="s">
        <v>34</v>
      </c>
      <c r="E9183" t="s">
        <v>45</v>
      </c>
      <c r="F9183" t="s">
        <v>26</v>
      </c>
      <c r="G9183" s="5">
        <v>15150.69</v>
      </c>
      <c r="H9183" s="5">
        <f t="shared" si="1001"/>
        <v>272.71242000000001</v>
      </c>
      <c r="I9183" s="6">
        <v>1</v>
      </c>
      <c r="J9183" s="6">
        <v>15150.69</v>
      </c>
      <c r="K9183" s="5">
        <f t="shared" si="1002"/>
        <v>272.71242000000001</v>
      </c>
      <c r="L9183" s="7">
        <v>3.31</v>
      </c>
      <c r="M9183" s="7">
        <v>3333</v>
      </c>
      <c r="N9183" s="3">
        <v>45486</v>
      </c>
      <c r="O9183" s="4" t="str">
        <f t="shared" si="1003"/>
        <v>2024-07</v>
      </c>
      <c r="P9183" s="4" t="str">
        <f t="shared" si="1004"/>
        <v>07</v>
      </c>
      <c r="Q9183" s="4" t="str">
        <f t="shared" si="1005"/>
        <v>July</v>
      </c>
      <c r="R9183" s="30" t="str">
        <f t="shared" si="1006"/>
        <v>13</v>
      </c>
      <c r="W9183" t="str">
        <f t="shared" si="1007"/>
        <v>ok</v>
      </c>
    </row>
    <row r="9184" spans="1:23" x14ac:dyDescent="0.3">
      <c r="A9184" t="s">
        <v>9226</v>
      </c>
      <c r="B9184" t="s">
        <v>28</v>
      </c>
      <c r="C9184" t="s">
        <v>29</v>
      </c>
      <c r="D9184" t="s">
        <v>30</v>
      </c>
      <c r="E9184" t="s">
        <v>20</v>
      </c>
      <c r="F9184" t="s">
        <v>60</v>
      </c>
      <c r="G9184" s="5">
        <v>19163.13</v>
      </c>
      <c r="H9184" s="5">
        <f t="shared" si="1001"/>
        <v>344.93633999999997</v>
      </c>
      <c r="I9184" s="6">
        <v>3</v>
      </c>
      <c r="J9184" s="6">
        <v>57489.39</v>
      </c>
      <c r="K9184" s="5">
        <f t="shared" si="1002"/>
        <v>1034.8090199999999</v>
      </c>
      <c r="L9184" s="7">
        <v>3.76</v>
      </c>
      <c r="M9184" s="7">
        <v>4632</v>
      </c>
      <c r="N9184" s="3">
        <v>45465</v>
      </c>
      <c r="O9184" s="4" t="str">
        <f t="shared" si="1003"/>
        <v>2024-06</v>
      </c>
      <c r="P9184" s="4" t="str">
        <f t="shared" si="1004"/>
        <v>06</v>
      </c>
      <c r="Q9184" s="4" t="str">
        <f t="shared" si="1005"/>
        <v>June</v>
      </c>
      <c r="R9184" s="30" t="str">
        <f t="shared" si="1006"/>
        <v>22</v>
      </c>
      <c r="W9184" t="str">
        <f t="shared" si="1007"/>
        <v>ok</v>
      </c>
    </row>
    <row r="9185" spans="1:23" x14ac:dyDescent="0.3">
      <c r="A9185" t="s">
        <v>9227</v>
      </c>
      <c r="B9185" t="s">
        <v>51</v>
      </c>
      <c r="C9185" t="s">
        <v>29</v>
      </c>
      <c r="D9185" t="s">
        <v>52</v>
      </c>
      <c r="E9185" t="s">
        <v>20</v>
      </c>
      <c r="F9185" t="s">
        <v>60</v>
      </c>
      <c r="G9185" s="5">
        <v>852.7</v>
      </c>
      <c r="H9185" s="5">
        <f t="shared" si="1001"/>
        <v>15.348599999999999</v>
      </c>
      <c r="I9185" s="6">
        <v>1</v>
      </c>
      <c r="J9185" s="6">
        <v>852.7</v>
      </c>
      <c r="K9185" s="5">
        <f t="shared" si="1002"/>
        <v>15.348599999999999</v>
      </c>
      <c r="L9185" s="7">
        <v>2.19</v>
      </c>
      <c r="M9185" s="7">
        <v>2297</v>
      </c>
      <c r="N9185" s="3">
        <v>45608</v>
      </c>
      <c r="O9185" s="4" t="str">
        <f t="shared" si="1003"/>
        <v>2024-11</v>
      </c>
      <c r="P9185" s="4" t="str">
        <f t="shared" si="1004"/>
        <v>11</v>
      </c>
      <c r="Q9185" s="4" t="str">
        <f t="shared" si="1005"/>
        <v>November</v>
      </c>
      <c r="R9185" s="30" t="str">
        <f t="shared" si="1006"/>
        <v>12</v>
      </c>
      <c r="W9185" t="str">
        <f t="shared" si="1007"/>
        <v>ok</v>
      </c>
    </row>
    <row r="9186" spans="1:23" x14ac:dyDescent="0.3">
      <c r="A9186" t="s">
        <v>9228</v>
      </c>
      <c r="B9186" t="s">
        <v>51</v>
      </c>
      <c r="C9186" t="s">
        <v>29</v>
      </c>
      <c r="D9186" t="s">
        <v>52</v>
      </c>
      <c r="E9186" t="s">
        <v>14</v>
      </c>
      <c r="F9186" t="s">
        <v>60</v>
      </c>
      <c r="G9186" s="5">
        <v>2680.51</v>
      </c>
      <c r="H9186" s="5">
        <f t="shared" si="1001"/>
        <v>48.249180000000003</v>
      </c>
      <c r="I9186" s="6">
        <v>5</v>
      </c>
      <c r="J9186" s="6">
        <v>13402.55</v>
      </c>
      <c r="K9186" s="5">
        <f t="shared" si="1002"/>
        <v>241.24590000000001</v>
      </c>
      <c r="L9186" s="7">
        <v>2.0099999999999998</v>
      </c>
      <c r="M9186" s="7">
        <v>3335</v>
      </c>
      <c r="N9186" s="3">
        <v>45445</v>
      </c>
      <c r="O9186" s="4" t="str">
        <f t="shared" si="1003"/>
        <v>2024-06</v>
      </c>
      <c r="P9186" s="4" t="str">
        <f t="shared" si="1004"/>
        <v>06</v>
      </c>
      <c r="Q9186" s="4" t="str">
        <f t="shared" si="1005"/>
        <v>June</v>
      </c>
      <c r="R9186" s="30" t="str">
        <f t="shared" si="1006"/>
        <v>02</v>
      </c>
      <c r="W9186" t="str">
        <f t="shared" si="1007"/>
        <v>ok</v>
      </c>
    </row>
    <row r="9187" spans="1:23" x14ac:dyDescent="0.3">
      <c r="A9187" t="s">
        <v>9229</v>
      </c>
      <c r="B9187" t="s">
        <v>28</v>
      </c>
      <c r="C9187" t="s">
        <v>29</v>
      </c>
      <c r="D9187" t="s">
        <v>30</v>
      </c>
      <c r="E9187" t="s">
        <v>14</v>
      </c>
      <c r="F9187" t="s">
        <v>60</v>
      </c>
      <c r="G9187" s="5">
        <v>13164.87</v>
      </c>
      <c r="H9187" s="5">
        <f t="shared" si="1001"/>
        <v>236.96766</v>
      </c>
      <c r="I9187" s="6">
        <v>2</v>
      </c>
      <c r="J9187" s="6">
        <v>26329.74</v>
      </c>
      <c r="K9187" s="5">
        <f t="shared" si="1002"/>
        <v>473.93531999999999</v>
      </c>
      <c r="L9187" s="7">
        <v>2.2999999999999998</v>
      </c>
      <c r="M9187" s="7">
        <v>1489</v>
      </c>
      <c r="N9187" s="3">
        <v>45502</v>
      </c>
      <c r="O9187" s="4" t="str">
        <f t="shared" si="1003"/>
        <v>2024-07</v>
      </c>
      <c r="P9187" s="4" t="str">
        <f t="shared" si="1004"/>
        <v>07</v>
      </c>
      <c r="Q9187" s="4" t="str">
        <f t="shared" si="1005"/>
        <v>July</v>
      </c>
      <c r="R9187" s="30" t="str">
        <f t="shared" si="1006"/>
        <v>29</v>
      </c>
      <c r="W9187" t="str">
        <f t="shared" si="1007"/>
        <v>ok</v>
      </c>
    </row>
    <row r="9188" spans="1:23" x14ac:dyDescent="0.3">
      <c r="A9188" t="s">
        <v>9230</v>
      </c>
      <c r="B9188" t="s">
        <v>36</v>
      </c>
      <c r="C9188" t="s">
        <v>18</v>
      </c>
      <c r="D9188" t="s">
        <v>37</v>
      </c>
      <c r="E9188" t="s">
        <v>14</v>
      </c>
      <c r="F9188" t="s">
        <v>15</v>
      </c>
      <c r="G9188" s="5">
        <v>19109.34</v>
      </c>
      <c r="H9188" s="5">
        <f t="shared" si="1001"/>
        <v>343.96812</v>
      </c>
      <c r="I9188" s="6">
        <v>5</v>
      </c>
      <c r="J9188" s="6">
        <v>95546.7</v>
      </c>
      <c r="K9188" s="5">
        <f t="shared" si="1002"/>
        <v>1719.8406</v>
      </c>
      <c r="L9188" s="7">
        <v>2.7</v>
      </c>
      <c r="M9188" s="7">
        <v>2939</v>
      </c>
      <c r="N9188" s="3">
        <v>45332</v>
      </c>
      <c r="O9188" s="4" t="str">
        <f t="shared" si="1003"/>
        <v>2024-02</v>
      </c>
      <c r="P9188" s="4" t="str">
        <f t="shared" si="1004"/>
        <v>02</v>
      </c>
      <c r="Q9188" s="4" t="str">
        <f t="shared" si="1005"/>
        <v>February</v>
      </c>
      <c r="R9188" s="30" t="str">
        <f t="shared" si="1006"/>
        <v>10</v>
      </c>
      <c r="W9188" t="str">
        <f t="shared" si="1007"/>
        <v>ok</v>
      </c>
    </row>
    <row r="9189" spans="1:23" x14ac:dyDescent="0.3">
      <c r="A9189" t="s">
        <v>9231</v>
      </c>
      <c r="B9189" t="s">
        <v>36</v>
      </c>
      <c r="C9189" t="s">
        <v>18</v>
      </c>
      <c r="D9189" t="s">
        <v>37</v>
      </c>
      <c r="E9189" t="s">
        <v>45</v>
      </c>
      <c r="F9189" t="s">
        <v>21</v>
      </c>
      <c r="G9189" s="5">
        <v>10887.09</v>
      </c>
      <c r="H9189" s="5">
        <f t="shared" si="1001"/>
        <v>195.96761999999998</v>
      </c>
      <c r="I9189" s="6">
        <v>5</v>
      </c>
      <c r="J9189" s="6">
        <v>54435.45</v>
      </c>
      <c r="K9189" s="5">
        <f t="shared" si="1002"/>
        <v>979.83809999999994</v>
      </c>
      <c r="L9189" s="7">
        <v>3.86</v>
      </c>
      <c r="M9189" s="7">
        <v>1062</v>
      </c>
      <c r="N9189" s="3">
        <v>45412</v>
      </c>
      <c r="O9189" s="4" t="str">
        <f t="shared" si="1003"/>
        <v>2024-04</v>
      </c>
      <c r="P9189" s="4" t="str">
        <f t="shared" si="1004"/>
        <v>04</v>
      </c>
      <c r="Q9189" s="4" t="str">
        <f t="shared" si="1005"/>
        <v>April</v>
      </c>
      <c r="R9189" s="30" t="str">
        <f t="shared" si="1006"/>
        <v>30</v>
      </c>
      <c r="W9189" t="str">
        <f t="shared" si="1007"/>
        <v>ok</v>
      </c>
    </row>
    <row r="9190" spans="1:23" x14ac:dyDescent="0.3">
      <c r="A9190" t="s">
        <v>9232</v>
      </c>
      <c r="B9190" t="s">
        <v>23</v>
      </c>
      <c r="C9190" t="s">
        <v>24</v>
      </c>
      <c r="D9190" t="s">
        <v>25</v>
      </c>
      <c r="E9190" t="s">
        <v>45</v>
      </c>
      <c r="F9190" t="s">
        <v>26</v>
      </c>
      <c r="G9190" s="5">
        <v>13214.28</v>
      </c>
      <c r="H9190" s="5">
        <f t="shared" si="1001"/>
        <v>237.85703999999998</v>
      </c>
      <c r="I9190" s="6">
        <v>2</v>
      </c>
      <c r="J9190" s="6">
        <v>26428.560000000001</v>
      </c>
      <c r="K9190" s="5">
        <f t="shared" si="1002"/>
        <v>475.71407999999997</v>
      </c>
      <c r="L9190" s="7">
        <v>1.53</v>
      </c>
      <c r="M9190" s="7">
        <v>1171</v>
      </c>
      <c r="N9190" s="3">
        <v>45398</v>
      </c>
      <c r="O9190" s="4" t="str">
        <f t="shared" si="1003"/>
        <v>2024-04</v>
      </c>
      <c r="P9190" s="4" t="str">
        <f t="shared" si="1004"/>
        <v>04</v>
      </c>
      <c r="Q9190" s="4" t="str">
        <f t="shared" si="1005"/>
        <v>April</v>
      </c>
      <c r="R9190" s="30" t="str">
        <f t="shared" si="1006"/>
        <v>16</v>
      </c>
      <c r="W9190" t="str">
        <f t="shared" si="1007"/>
        <v>ok</v>
      </c>
    </row>
    <row r="9191" spans="1:23" x14ac:dyDescent="0.3">
      <c r="A9191" t="s">
        <v>9233</v>
      </c>
      <c r="B9191" t="s">
        <v>41</v>
      </c>
      <c r="C9191" t="s">
        <v>42</v>
      </c>
      <c r="D9191" t="s">
        <v>43</v>
      </c>
      <c r="E9191" t="s">
        <v>14</v>
      </c>
      <c r="F9191" t="s">
        <v>15</v>
      </c>
      <c r="G9191" s="5">
        <v>11624.21</v>
      </c>
      <c r="H9191" s="5">
        <f t="shared" si="1001"/>
        <v>209.23577999999998</v>
      </c>
      <c r="I9191" s="6">
        <v>1</v>
      </c>
      <c r="J9191" s="6">
        <v>11624.21</v>
      </c>
      <c r="K9191" s="5">
        <f t="shared" si="1002"/>
        <v>209.23577999999998</v>
      </c>
      <c r="L9191" s="7">
        <v>1.53</v>
      </c>
      <c r="M9191" s="7">
        <v>1186</v>
      </c>
      <c r="N9191" s="3">
        <v>45369</v>
      </c>
      <c r="O9191" s="4" t="str">
        <f t="shared" si="1003"/>
        <v>2024-03</v>
      </c>
      <c r="P9191" s="4" t="str">
        <f t="shared" si="1004"/>
        <v>03</v>
      </c>
      <c r="Q9191" s="4" t="str">
        <f t="shared" si="1005"/>
        <v>March</v>
      </c>
      <c r="R9191" s="30" t="str">
        <f t="shared" si="1006"/>
        <v>18</v>
      </c>
      <c r="W9191" t="str">
        <f t="shared" si="1007"/>
        <v>ok</v>
      </c>
    </row>
    <row r="9192" spans="1:23" x14ac:dyDescent="0.3">
      <c r="A9192" t="s">
        <v>9234</v>
      </c>
      <c r="B9192" t="s">
        <v>63</v>
      </c>
      <c r="C9192" t="s">
        <v>18</v>
      </c>
      <c r="D9192" t="s">
        <v>64</v>
      </c>
      <c r="E9192" t="s">
        <v>14</v>
      </c>
      <c r="F9192" t="s">
        <v>15</v>
      </c>
      <c r="G9192" s="5">
        <v>13148.56</v>
      </c>
      <c r="H9192" s="5">
        <f t="shared" si="1001"/>
        <v>236.67407999999998</v>
      </c>
      <c r="I9192" s="6">
        <v>3</v>
      </c>
      <c r="J9192" s="6">
        <v>39445.68</v>
      </c>
      <c r="K9192" s="5">
        <f t="shared" si="1002"/>
        <v>710.0222399999999</v>
      </c>
      <c r="L9192" s="7">
        <v>3.84</v>
      </c>
      <c r="M9192" s="7">
        <v>1304</v>
      </c>
      <c r="N9192" s="3">
        <v>45498</v>
      </c>
      <c r="O9192" s="4" t="str">
        <f t="shared" si="1003"/>
        <v>2024-07</v>
      </c>
      <c r="P9192" s="4" t="str">
        <f t="shared" si="1004"/>
        <v>07</v>
      </c>
      <c r="Q9192" s="4" t="str">
        <f t="shared" si="1005"/>
        <v>July</v>
      </c>
      <c r="R9192" s="30" t="str">
        <f t="shared" si="1006"/>
        <v>25</v>
      </c>
      <c r="W9192" t="str">
        <f t="shared" si="1007"/>
        <v>ok</v>
      </c>
    </row>
    <row r="9193" spans="1:23" x14ac:dyDescent="0.3">
      <c r="A9193" t="s">
        <v>9235</v>
      </c>
      <c r="B9193" t="s">
        <v>63</v>
      </c>
      <c r="C9193" t="s">
        <v>18</v>
      </c>
      <c r="D9193" t="s">
        <v>64</v>
      </c>
      <c r="E9193" t="s">
        <v>20</v>
      </c>
      <c r="F9193" t="s">
        <v>15</v>
      </c>
      <c r="G9193" s="5">
        <v>14576.98</v>
      </c>
      <c r="H9193" s="5">
        <f t="shared" si="1001"/>
        <v>262.38563999999997</v>
      </c>
      <c r="I9193" s="6">
        <v>3</v>
      </c>
      <c r="J9193" s="6">
        <v>43730.94</v>
      </c>
      <c r="K9193" s="5">
        <f t="shared" si="1002"/>
        <v>787.1569199999999</v>
      </c>
      <c r="L9193" s="7">
        <v>4.41</v>
      </c>
      <c r="M9193" s="7">
        <v>222</v>
      </c>
      <c r="N9193" s="3">
        <v>45358</v>
      </c>
      <c r="O9193" s="4" t="str">
        <f t="shared" si="1003"/>
        <v>2024-03</v>
      </c>
      <c r="P9193" s="4" t="str">
        <f t="shared" si="1004"/>
        <v>03</v>
      </c>
      <c r="Q9193" s="4" t="str">
        <f t="shared" si="1005"/>
        <v>March</v>
      </c>
      <c r="R9193" s="30" t="str">
        <f t="shared" si="1006"/>
        <v>07</v>
      </c>
      <c r="W9193" t="str">
        <f t="shared" si="1007"/>
        <v>ok</v>
      </c>
    </row>
    <row r="9194" spans="1:23" x14ac:dyDescent="0.3">
      <c r="A9194" t="s">
        <v>9236</v>
      </c>
      <c r="B9194" t="s">
        <v>41</v>
      </c>
      <c r="C9194" t="s">
        <v>42</v>
      </c>
      <c r="D9194" t="s">
        <v>43</v>
      </c>
      <c r="E9194" t="s">
        <v>45</v>
      </c>
      <c r="F9194" t="s">
        <v>38</v>
      </c>
      <c r="G9194" s="5">
        <v>10283.44</v>
      </c>
      <c r="H9194" s="5">
        <f t="shared" si="1001"/>
        <v>185.10192000000001</v>
      </c>
      <c r="I9194" s="6">
        <v>5</v>
      </c>
      <c r="J9194" s="6">
        <v>51417.2</v>
      </c>
      <c r="K9194" s="5">
        <f t="shared" si="1002"/>
        <v>925.50960000000009</v>
      </c>
      <c r="L9194" s="7">
        <v>2.4700000000000002</v>
      </c>
      <c r="M9194" s="7">
        <v>3259</v>
      </c>
      <c r="N9194" s="3">
        <v>45514</v>
      </c>
      <c r="O9194" s="4" t="str">
        <f t="shared" si="1003"/>
        <v>2024-08</v>
      </c>
      <c r="P9194" s="4" t="str">
        <f t="shared" si="1004"/>
        <v>08</v>
      </c>
      <c r="Q9194" s="4" t="str">
        <f t="shared" si="1005"/>
        <v>August</v>
      </c>
      <c r="R9194" s="30" t="str">
        <f t="shared" si="1006"/>
        <v>10</v>
      </c>
      <c r="W9194" t="str">
        <f t="shared" si="1007"/>
        <v>ok</v>
      </c>
    </row>
    <row r="9195" spans="1:23" x14ac:dyDescent="0.3">
      <c r="A9195" t="s">
        <v>9237</v>
      </c>
      <c r="B9195" t="s">
        <v>28</v>
      </c>
      <c r="C9195" t="s">
        <v>29</v>
      </c>
      <c r="D9195" t="s">
        <v>30</v>
      </c>
      <c r="E9195" t="s">
        <v>45</v>
      </c>
      <c r="F9195" t="s">
        <v>31</v>
      </c>
      <c r="G9195" s="5">
        <v>4992.7700000000004</v>
      </c>
      <c r="H9195" s="5">
        <f t="shared" si="1001"/>
        <v>89.869860000000003</v>
      </c>
      <c r="I9195" s="6">
        <v>2</v>
      </c>
      <c r="J9195" s="6">
        <v>9985.5400000000009</v>
      </c>
      <c r="K9195" s="5">
        <f t="shared" si="1002"/>
        <v>179.73972000000001</v>
      </c>
      <c r="L9195" s="7">
        <v>1.1499999999999999</v>
      </c>
      <c r="M9195" s="7">
        <v>3159</v>
      </c>
      <c r="N9195" s="3">
        <v>45532</v>
      </c>
      <c r="O9195" s="4" t="str">
        <f t="shared" si="1003"/>
        <v>2024-08</v>
      </c>
      <c r="P9195" s="4" t="str">
        <f t="shared" si="1004"/>
        <v>08</v>
      </c>
      <c r="Q9195" s="4" t="str">
        <f t="shared" si="1005"/>
        <v>August</v>
      </c>
      <c r="R9195" s="30" t="str">
        <f t="shared" si="1006"/>
        <v>28</v>
      </c>
      <c r="W9195" t="str">
        <f t="shared" si="1007"/>
        <v>ok</v>
      </c>
    </row>
    <row r="9196" spans="1:23" x14ac:dyDescent="0.3">
      <c r="A9196" t="s">
        <v>9238</v>
      </c>
      <c r="B9196" t="s">
        <v>11</v>
      </c>
      <c r="C9196" t="s">
        <v>12</v>
      </c>
      <c r="D9196" t="s">
        <v>13</v>
      </c>
      <c r="E9196" t="s">
        <v>45</v>
      </c>
      <c r="F9196" t="s">
        <v>31</v>
      </c>
      <c r="G9196" s="5">
        <v>12145.42</v>
      </c>
      <c r="H9196" s="5">
        <f t="shared" si="1001"/>
        <v>218.61756</v>
      </c>
      <c r="I9196" s="6">
        <v>1</v>
      </c>
      <c r="J9196" s="6">
        <v>12145.42</v>
      </c>
      <c r="K9196" s="5">
        <f t="shared" si="1002"/>
        <v>218.61756</v>
      </c>
      <c r="L9196" s="7">
        <v>2.35</v>
      </c>
      <c r="M9196" s="7">
        <v>1226</v>
      </c>
      <c r="N9196" s="3">
        <v>45602</v>
      </c>
      <c r="O9196" s="4" t="str">
        <f t="shared" si="1003"/>
        <v>2024-11</v>
      </c>
      <c r="P9196" s="4" t="str">
        <f t="shared" si="1004"/>
        <v>11</v>
      </c>
      <c r="Q9196" s="4" t="str">
        <f t="shared" si="1005"/>
        <v>November</v>
      </c>
      <c r="R9196" s="30" t="str">
        <f t="shared" si="1006"/>
        <v>06</v>
      </c>
      <c r="W9196" t="str">
        <f t="shared" si="1007"/>
        <v>ok</v>
      </c>
    </row>
    <row r="9197" spans="1:23" x14ac:dyDescent="0.3">
      <c r="A9197" t="s">
        <v>9239</v>
      </c>
      <c r="B9197" t="s">
        <v>63</v>
      </c>
      <c r="C9197" t="s">
        <v>18</v>
      </c>
      <c r="D9197" t="s">
        <v>64</v>
      </c>
      <c r="E9197" t="s">
        <v>45</v>
      </c>
      <c r="F9197" t="s">
        <v>31</v>
      </c>
      <c r="G9197" s="5">
        <v>4486</v>
      </c>
      <c r="H9197" s="5">
        <f t="shared" si="1001"/>
        <v>80.74799999999999</v>
      </c>
      <c r="I9197" s="6">
        <v>5</v>
      </c>
      <c r="J9197" s="6">
        <v>22430</v>
      </c>
      <c r="K9197" s="5">
        <f t="shared" si="1002"/>
        <v>403.73999999999995</v>
      </c>
      <c r="L9197" s="7">
        <v>1.89</v>
      </c>
      <c r="M9197" s="7">
        <v>1162</v>
      </c>
      <c r="N9197" s="3">
        <v>45622</v>
      </c>
      <c r="O9197" s="4" t="str">
        <f t="shared" si="1003"/>
        <v>2024-11</v>
      </c>
      <c r="P9197" s="4" t="str">
        <f t="shared" si="1004"/>
        <v>11</v>
      </c>
      <c r="Q9197" s="4" t="str">
        <f t="shared" si="1005"/>
        <v>November</v>
      </c>
      <c r="R9197" s="30" t="str">
        <f t="shared" si="1006"/>
        <v>26</v>
      </c>
      <c r="W9197" t="str">
        <f t="shared" si="1007"/>
        <v>ok</v>
      </c>
    </row>
    <row r="9198" spans="1:23" x14ac:dyDescent="0.3">
      <c r="A9198" t="s">
        <v>9240</v>
      </c>
      <c r="B9198" t="s">
        <v>51</v>
      </c>
      <c r="C9198" t="s">
        <v>29</v>
      </c>
      <c r="D9198" t="s">
        <v>52</v>
      </c>
      <c r="E9198" t="s">
        <v>14</v>
      </c>
      <c r="F9198" t="s">
        <v>38</v>
      </c>
      <c r="G9198" s="5">
        <v>3255.24</v>
      </c>
      <c r="H9198" s="5">
        <f t="shared" si="1001"/>
        <v>58.594319999999989</v>
      </c>
      <c r="I9198" s="6">
        <v>1</v>
      </c>
      <c r="J9198" s="6">
        <v>3255.24</v>
      </c>
      <c r="K9198" s="5">
        <f t="shared" si="1002"/>
        <v>58.594319999999989</v>
      </c>
      <c r="L9198" s="7">
        <v>1.71</v>
      </c>
      <c r="M9198" s="7">
        <v>2512</v>
      </c>
      <c r="N9198" s="3">
        <v>45363</v>
      </c>
      <c r="O9198" s="4" t="str">
        <f t="shared" si="1003"/>
        <v>2024-03</v>
      </c>
      <c r="P9198" s="4" t="str">
        <f t="shared" si="1004"/>
        <v>03</v>
      </c>
      <c r="Q9198" s="4" t="str">
        <f t="shared" si="1005"/>
        <v>March</v>
      </c>
      <c r="R9198" s="30" t="str">
        <f t="shared" si="1006"/>
        <v>12</v>
      </c>
      <c r="W9198" t="str">
        <f t="shared" si="1007"/>
        <v>ok</v>
      </c>
    </row>
    <row r="9199" spans="1:23" x14ac:dyDescent="0.3">
      <c r="A9199" t="s">
        <v>9241</v>
      </c>
      <c r="B9199" t="s">
        <v>28</v>
      </c>
      <c r="C9199" t="s">
        <v>29</v>
      </c>
      <c r="D9199" t="s">
        <v>30</v>
      </c>
      <c r="E9199" t="s">
        <v>45</v>
      </c>
      <c r="F9199" t="s">
        <v>60</v>
      </c>
      <c r="G9199" s="5">
        <v>8128.33</v>
      </c>
      <c r="H9199" s="5">
        <f t="shared" si="1001"/>
        <v>146.30993999999998</v>
      </c>
      <c r="I9199" s="6">
        <v>5</v>
      </c>
      <c r="J9199" s="6">
        <v>40641.65</v>
      </c>
      <c r="K9199" s="5">
        <f t="shared" si="1002"/>
        <v>731.54969999999992</v>
      </c>
      <c r="L9199" s="7">
        <v>2.06</v>
      </c>
      <c r="M9199" s="7">
        <v>2174</v>
      </c>
      <c r="N9199" s="3">
        <v>45353</v>
      </c>
      <c r="O9199" s="4" t="str">
        <f t="shared" si="1003"/>
        <v>2024-03</v>
      </c>
      <c r="P9199" s="4" t="str">
        <f t="shared" si="1004"/>
        <v>03</v>
      </c>
      <c r="Q9199" s="4" t="str">
        <f t="shared" si="1005"/>
        <v>March</v>
      </c>
      <c r="R9199" s="30" t="str">
        <f t="shared" si="1006"/>
        <v>02</v>
      </c>
      <c r="W9199" t="str">
        <f t="shared" si="1007"/>
        <v>ok</v>
      </c>
    </row>
    <row r="9200" spans="1:23" x14ac:dyDescent="0.3">
      <c r="A9200" t="s">
        <v>9242</v>
      </c>
      <c r="B9200" t="s">
        <v>17</v>
      </c>
      <c r="C9200" t="s">
        <v>18</v>
      </c>
      <c r="D9200" t="s">
        <v>19</v>
      </c>
      <c r="E9200" t="s">
        <v>45</v>
      </c>
      <c r="F9200" t="s">
        <v>31</v>
      </c>
      <c r="G9200" s="5">
        <v>12612.47</v>
      </c>
      <c r="H9200" s="5">
        <f t="shared" si="1001"/>
        <v>227.02445999999998</v>
      </c>
      <c r="I9200" s="6">
        <v>4</v>
      </c>
      <c r="J9200" s="6">
        <v>50449.88</v>
      </c>
      <c r="K9200" s="5">
        <f t="shared" si="1002"/>
        <v>908.09783999999991</v>
      </c>
      <c r="L9200" s="7">
        <v>3.3</v>
      </c>
      <c r="M9200" s="7">
        <v>799</v>
      </c>
      <c r="N9200" s="3">
        <v>45344</v>
      </c>
      <c r="O9200" s="4" t="str">
        <f t="shared" si="1003"/>
        <v>2024-02</v>
      </c>
      <c r="P9200" s="4" t="str">
        <f t="shared" si="1004"/>
        <v>02</v>
      </c>
      <c r="Q9200" s="4" t="str">
        <f t="shared" si="1005"/>
        <v>February</v>
      </c>
      <c r="R9200" s="30" t="str">
        <f t="shared" si="1006"/>
        <v>22</v>
      </c>
      <c r="W9200" t="str">
        <f t="shared" si="1007"/>
        <v>ok</v>
      </c>
    </row>
    <row r="9201" spans="1:23" x14ac:dyDescent="0.3">
      <c r="A9201" t="s">
        <v>9243</v>
      </c>
      <c r="B9201" t="s">
        <v>11</v>
      </c>
      <c r="C9201" t="s">
        <v>12</v>
      </c>
      <c r="D9201" t="s">
        <v>13</v>
      </c>
      <c r="E9201" t="s">
        <v>14</v>
      </c>
      <c r="F9201" t="s">
        <v>60</v>
      </c>
      <c r="G9201" s="5">
        <v>3225.82</v>
      </c>
      <c r="H9201" s="5">
        <f t="shared" si="1001"/>
        <v>58.06476</v>
      </c>
      <c r="I9201" s="6">
        <v>3</v>
      </c>
      <c r="J9201" s="6">
        <v>9677.4599999999991</v>
      </c>
      <c r="K9201" s="5">
        <f t="shared" si="1002"/>
        <v>174.19427999999999</v>
      </c>
      <c r="L9201" s="7">
        <v>3.07</v>
      </c>
      <c r="M9201" s="7">
        <v>3669</v>
      </c>
      <c r="N9201" s="3">
        <v>45380</v>
      </c>
      <c r="O9201" s="4" t="str">
        <f t="shared" si="1003"/>
        <v>2024-03</v>
      </c>
      <c r="P9201" s="4" t="str">
        <f t="shared" si="1004"/>
        <v>03</v>
      </c>
      <c r="Q9201" s="4" t="str">
        <f t="shared" si="1005"/>
        <v>March</v>
      </c>
      <c r="R9201" s="30" t="str">
        <f t="shared" si="1006"/>
        <v>29</v>
      </c>
      <c r="W9201" t="str">
        <f t="shared" si="1007"/>
        <v>ok</v>
      </c>
    </row>
    <row r="9202" spans="1:23" x14ac:dyDescent="0.3">
      <c r="A9202" t="s">
        <v>9244</v>
      </c>
      <c r="B9202" t="s">
        <v>11</v>
      </c>
      <c r="C9202" t="s">
        <v>12</v>
      </c>
      <c r="D9202" t="s">
        <v>13</v>
      </c>
      <c r="E9202" t="s">
        <v>45</v>
      </c>
      <c r="F9202" t="s">
        <v>26</v>
      </c>
      <c r="G9202" s="5">
        <v>2675.55</v>
      </c>
      <c r="H9202" s="5">
        <f t="shared" si="1001"/>
        <v>48.1599</v>
      </c>
      <c r="I9202" s="6">
        <v>2</v>
      </c>
      <c r="J9202" s="6">
        <v>5351.1</v>
      </c>
      <c r="K9202" s="5">
        <f t="shared" si="1002"/>
        <v>96.319800000000001</v>
      </c>
      <c r="L9202" s="7">
        <v>4.16</v>
      </c>
      <c r="M9202" s="7">
        <v>2301</v>
      </c>
      <c r="N9202" s="3">
        <v>45387</v>
      </c>
      <c r="O9202" s="4" t="str">
        <f t="shared" si="1003"/>
        <v>2024-04</v>
      </c>
      <c r="P9202" s="4" t="str">
        <f t="shared" si="1004"/>
        <v>04</v>
      </c>
      <c r="Q9202" s="4" t="str">
        <f t="shared" si="1005"/>
        <v>April</v>
      </c>
      <c r="R9202" s="30" t="str">
        <f t="shared" si="1006"/>
        <v>05</v>
      </c>
      <c r="W9202" t="str">
        <f t="shared" si="1007"/>
        <v>ok</v>
      </c>
    </row>
    <row r="9203" spans="1:23" x14ac:dyDescent="0.3">
      <c r="A9203" t="s">
        <v>9245</v>
      </c>
      <c r="B9203" t="s">
        <v>41</v>
      </c>
      <c r="C9203" t="s">
        <v>42</v>
      </c>
      <c r="D9203" t="s">
        <v>43</v>
      </c>
      <c r="E9203" t="s">
        <v>14</v>
      </c>
      <c r="F9203" t="s">
        <v>60</v>
      </c>
      <c r="G9203" s="5">
        <v>4989.33</v>
      </c>
      <c r="H9203" s="5">
        <f t="shared" si="1001"/>
        <v>89.807939999999988</v>
      </c>
      <c r="I9203" s="6">
        <v>1</v>
      </c>
      <c r="J9203" s="6">
        <v>4989.33</v>
      </c>
      <c r="K9203" s="5">
        <f t="shared" si="1002"/>
        <v>89.807939999999988</v>
      </c>
      <c r="L9203" s="7">
        <v>1.76</v>
      </c>
      <c r="M9203" s="7">
        <v>4540</v>
      </c>
      <c r="N9203" s="3">
        <v>45381</v>
      </c>
      <c r="O9203" s="4" t="str">
        <f t="shared" si="1003"/>
        <v>2024-03</v>
      </c>
      <c r="P9203" s="4" t="str">
        <f t="shared" si="1004"/>
        <v>03</v>
      </c>
      <c r="Q9203" s="4" t="str">
        <f t="shared" si="1005"/>
        <v>March</v>
      </c>
      <c r="R9203" s="30" t="str">
        <f t="shared" si="1006"/>
        <v>30</v>
      </c>
      <c r="W9203" t="str">
        <f t="shared" si="1007"/>
        <v>ok</v>
      </c>
    </row>
    <row r="9204" spans="1:23" x14ac:dyDescent="0.3">
      <c r="A9204" t="s">
        <v>9246</v>
      </c>
      <c r="B9204" t="s">
        <v>51</v>
      </c>
      <c r="C9204" t="s">
        <v>29</v>
      </c>
      <c r="D9204" t="s">
        <v>52</v>
      </c>
      <c r="E9204" t="s">
        <v>20</v>
      </c>
      <c r="F9204" t="s">
        <v>21</v>
      </c>
      <c r="G9204" s="5">
        <v>6369.15</v>
      </c>
      <c r="H9204" s="5">
        <f t="shared" si="1001"/>
        <v>114.64469999999999</v>
      </c>
      <c r="I9204" s="6">
        <v>5</v>
      </c>
      <c r="J9204" s="6">
        <v>31845.75</v>
      </c>
      <c r="K9204" s="5">
        <f t="shared" si="1002"/>
        <v>573.22349999999994</v>
      </c>
      <c r="L9204" s="7">
        <v>4.95</v>
      </c>
      <c r="M9204" s="7">
        <v>752</v>
      </c>
      <c r="N9204" s="3">
        <v>45510</v>
      </c>
      <c r="O9204" s="4" t="str">
        <f t="shared" si="1003"/>
        <v>2024-08</v>
      </c>
      <c r="P9204" s="4" t="str">
        <f t="shared" si="1004"/>
        <v>08</v>
      </c>
      <c r="Q9204" s="4" t="str">
        <f t="shared" si="1005"/>
        <v>August</v>
      </c>
      <c r="R9204" s="30" t="str">
        <f t="shared" si="1006"/>
        <v>06</v>
      </c>
      <c r="W9204" t="str">
        <f t="shared" si="1007"/>
        <v>ok</v>
      </c>
    </row>
    <row r="9205" spans="1:23" x14ac:dyDescent="0.3">
      <c r="A9205" t="s">
        <v>9247</v>
      </c>
      <c r="B9205" t="s">
        <v>11</v>
      </c>
      <c r="C9205" t="s">
        <v>12</v>
      </c>
      <c r="D9205" t="s">
        <v>13</v>
      </c>
      <c r="E9205" t="s">
        <v>20</v>
      </c>
      <c r="F9205" t="s">
        <v>60</v>
      </c>
      <c r="G9205" s="5">
        <v>13774.71</v>
      </c>
      <c r="H9205" s="5">
        <f t="shared" si="1001"/>
        <v>247.94477999999995</v>
      </c>
      <c r="I9205" s="6">
        <v>1</v>
      </c>
      <c r="J9205" s="6">
        <v>13774.71</v>
      </c>
      <c r="K9205" s="5">
        <f t="shared" si="1002"/>
        <v>247.94477999999995</v>
      </c>
      <c r="L9205" s="7">
        <v>3.3</v>
      </c>
      <c r="M9205" s="7">
        <v>1258</v>
      </c>
      <c r="N9205" s="3">
        <v>45514</v>
      </c>
      <c r="O9205" s="4" t="str">
        <f t="shared" si="1003"/>
        <v>2024-08</v>
      </c>
      <c r="P9205" s="4" t="str">
        <f t="shared" si="1004"/>
        <v>08</v>
      </c>
      <c r="Q9205" s="4" t="str">
        <f t="shared" si="1005"/>
        <v>August</v>
      </c>
      <c r="R9205" s="30" t="str">
        <f t="shared" si="1006"/>
        <v>10</v>
      </c>
      <c r="W9205" t="str">
        <f t="shared" si="1007"/>
        <v>ok</v>
      </c>
    </row>
    <row r="9206" spans="1:23" x14ac:dyDescent="0.3">
      <c r="A9206" t="s">
        <v>9248</v>
      </c>
      <c r="B9206" t="s">
        <v>63</v>
      </c>
      <c r="C9206" t="s">
        <v>18</v>
      </c>
      <c r="D9206" t="s">
        <v>64</v>
      </c>
      <c r="E9206" t="s">
        <v>14</v>
      </c>
      <c r="F9206" t="s">
        <v>15</v>
      </c>
      <c r="G9206" s="5">
        <v>15614.79</v>
      </c>
      <c r="H9206" s="5">
        <f t="shared" si="1001"/>
        <v>281.06621999999999</v>
      </c>
      <c r="I9206" s="6">
        <v>5</v>
      </c>
      <c r="J9206" s="6">
        <v>78073.95</v>
      </c>
      <c r="K9206" s="5">
        <f t="shared" si="1002"/>
        <v>1405.3310999999999</v>
      </c>
      <c r="L9206" s="7">
        <v>1.86</v>
      </c>
      <c r="M9206" s="7">
        <v>1459</v>
      </c>
      <c r="N9206" s="3">
        <v>45359</v>
      </c>
      <c r="O9206" s="4" t="str">
        <f t="shared" si="1003"/>
        <v>2024-03</v>
      </c>
      <c r="P9206" s="4" t="str">
        <f t="shared" si="1004"/>
        <v>03</v>
      </c>
      <c r="Q9206" s="4" t="str">
        <f t="shared" si="1005"/>
        <v>March</v>
      </c>
      <c r="R9206" s="30" t="str">
        <f t="shared" si="1006"/>
        <v>08</v>
      </c>
      <c r="W9206" t="str">
        <f t="shared" si="1007"/>
        <v>ok</v>
      </c>
    </row>
    <row r="9207" spans="1:23" x14ac:dyDescent="0.3">
      <c r="A9207" t="s">
        <v>9249</v>
      </c>
      <c r="B9207" t="s">
        <v>36</v>
      </c>
      <c r="C9207" t="s">
        <v>18</v>
      </c>
      <c r="D9207" t="s">
        <v>37</v>
      </c>
      <c r="E9207" t="s">
        <v>14</v>
      </c>
      <c r="F9207" t="s">
        <v>21</v>
      </c>
      <c r="G9207" s="5">
        <v>14963.42</v>
      </c>
      <c r="H9207" s="5">
        <f t="shared" si="1001"/>
        <v>269.34155999999996</v>
      </c>
      <c r="I9207" s="6">
        <v>5</v>
      </c>
      <c r="J9207" s="6">
        <v>74817.100000000006</v>
      </c>
      <c r="K9207" s="5">
        <f t="shared" si="1002"/>
        <v>1346.7077999999997</v>
      </c>
      <c r="L9207" s="7">
        <v>4.22</v>
      </c>
      <c r="M9207" s="7">
        <v>3103</v>
      </c>
      <c r="N9207" s="3">
        <v>45437</v>
      </c>
      <c r="O9207" s="4" t="str">
        <f t="shared" si="1003"/>
        <v>2024-05</v>
      </c>
      <c r="P9207" s="4" t="str">
        <f t="shared" si="1004"/>
        <v>05</v>
      </c>
      <c r="Q9207" s="4" t="str">
        <f t="shared" si="1005"/>
        <v>May</v>
      </c>
      <c r="R9207" s="30" t="str">
        <f t="shared" si="1006"/>
        <v>25</v>
      </c>
      <c r="W9207" t="str">
        <f t="shared" si="1007"/>
        <v>ok</v>
      </c>
    </row>
    <row r="9208" spans="1:23" x14ac:dyDescent="0.3">
      <c r="A9208" t="s">
        <v>9250</v>
      </c>
      <c r="B9208" t="s">
        <v>36</v>
      </c>
      <c r="C9208" t="s">
        <v>18</v>
      </c>
      <c r="D9208" t="s">
        <v>37</v>
      </c>
      <c r="E9208" t="s">
        <v>45</v>
      </c>
      <c r="F9208" t="s">
        <v>31</v>
      </c>
      <c r="G9208" s="5">
        <v>6063.43</v>
      </c>
      <c r="H9208" s="5">
        <f t="shared" si="1001"/>
        <v>109.14174</v>
      </c>
      <c r="I9208" s="6">
        <v>4</v>
      </c>
      <c r="J9208" s="6">
        <v>24253.72</v>
      </c>
      <c r="K9208" s="5">
        <f t="shared" si="1002"/>
        <v>436.56695999999999</v>
      </c>
      <c r="L9208" s="7">
        <v>3.33</v>
      </c>
      <c r="M9208" s="7">
        <v>2321</v>
      </c>
      <c r="N9208" s="3">
        <v>45523</v>
      </c>
      <c r="O9208" s="4" t="str">
        <f t="shared" si="1003"/>
        <v>2024-08</v>
      </c>
      <c r="P9208" s="4" t="str">
        <f t="shared" si="1004"/>
        <v>08</v>
      </c>
      <c r="Q9208" s="4" t="str">
        <f t="shared" si="1005"/>
        <v>August</v>
      </c>
      <c r="R9208" s="30" t="str">
        <f t="shared" si="1006"/>
        <v>19</v>
      </c>
      <c r="W9208" t="str">
        <f t="shared" si="1007"/>
        <v>ok</v>
      </c>
    </row>
    <row r="9209" spans="1:23" x14ac:dyDescent="0.3">
      <c r="A9209" t="s">
        <v>9251</v>
      </c>
      <c r="B9209" t="s">
        <v>28</v>
      </c>
      <c r="C9209" t="s">
        <v>29</v>
      </c>
      <c r="D9209" t="s">
        <v>30</v>
      </c>
      <c r="E9209" t="s">
        <v>45</v>
      </c>
      <c r="F9209" t="s">
        <v>60</v>
      </c>
      <c r="G9209" s="5">
        <v>12781.06</v>
      </c>
      <c r="H9209" s="5">
        <f t="shared" si="1001"/>
        <v>230.05907999999997</v>
      </c>
      <c r="I9209" s="6">
        <v>5</v>
      </c>
      <c r="J9209" s="6">
        <v>63905.3</v>
      </c>
      <c r="K9209" s="5">
        <f t="shared" si="1002"/>
        <v>1150.2953999999997</v>
      </c>
      <c r="L9209" s="7">
        <v>3.62</v>
      </c>
      <c r="M9209" s="7">
        <v>3471</v>
      </c>
      <c r="N9209" s="3">
        <v>45503</v>
      </c>
      <c r="O9209" s="4" t="str">
        <f t="shared" si="1003"/>
        <v>2024-07</v>
      </c>
      <c r="P9209" s="4" t="str">
        <f t="shared" si="1004"/>
        <v>07</v>
      </c>
      <c r="Q9209" s="4" t="str">
        <f t="shared" si="1005"/>
        <v>July</v>
      </c>
      <c r="R9209" s="30" t="str">
        <f t="shared" si="1006"/>
        <v>30</v>
      </c>
      <c r="W9209" t="str">
        <f t="shared" si="1007"/>
        <v>ok</v>
      </c>
    </row>
    <row r="9210" spans="1:23" x14ac:dyDescent="0.3">
      <c r="A9210" t="s">
        <v>9252</v>
      </c>
      <c r="B9210" t="s">
        <v>28</v>
      </c>
      <c r="C9210" t="s">
        <v>29</v>
      </c>
      <c r="D9210" t="s">
        <v>30</v>
      </c>
      <c r="E9210" t="s">
        <v>45</v>
      </c>
      <c r="F9210" t="s">
        <v>60</v>
      </c>
      <c r="G9210" s="5">
        <v>9028.2999999999993</v>
      </c>
      <c r="H9210" s="5">
        <f t="shared" si="1001"/>
        <v>162.50939999999997</v>
      </c>
      <c r="I9210" s="6">
        <v>5</v>
      </c>
      <c r="J9210" s="6">
        <v>45141.5</v>
      </c>
      <c r="K9210" s="5">
        <f t="shared" si="1002"/>
        <v>812.5469999999998</v>
      </c>
      <c r="L9210" s="7">
        <v>2.5299999999999998</v>
      </c>
      <c r="M9210" s="7">
        <v>3244</v>
      </c>
      <c r="N9210" s="3">
        <v>45397</v>
      </c>
      <c r="O9210" s="4" t="str">
        <f t="shared" si="1003"/>
        <v>2024-04</v>
      </c>
      <c r="P9210" s="4" t="str">
        <f t="shared" si="1004"/>
        <v>04</v>
      </c>
      <c r="Q9210" s="4" t="str">
        <f t="shared" si="1005"/>
        <v>April</v>
      </c>
      <c r="R9210" s="30" t="str">
        <f t="shared" si="1006"/>
        <v>15</v>
      </c>
      <c r="W9210" t="str">
        <f t="shared" si="1007"/>
        <v>ok</v>
      </c>
    </row>
    <row r="9211" spans="1:23" x14ac:dyDescent="0.3">
      <c r="A9211" t="s">
        <v>9253</v>
      </c>
      <c r="B9211" t="s">
        <v>23</v>
      </c>
      <c r="C9211" t="s">
        <v>24</v>
      </c>
      <c r="D9211" t="s">
        <v>25</v>
      </c>
      <c r="E9211" t="s">
        <v>20</v>
      </c>
      <c r="F9211" t="s">
        <v>15</v>
      </c>
      <c r="G9211" s="5">
        <v>15830.29</v>
      </c>
      <c r="H9211" s="5">
        <f t="shared" si="1001"/>
        <v>284.94522000000001</v>
      </c>
      <c r="I9211" s="6">
        <v>1</v>
      </c>
      <c r="J9211" s="6">
        <v>15830.29</v>
      </c>
      <c r="K9211" s="5">
        <f t="shared" si="1002"/>
        <v>284.94522000000001</v>
      </c>
      <c r="L9211" s="7">
        <v>3.62</v>
      </c>
      <c r="M9211" s="7">
        <v>3057</v>
      </c>
      <c r="N9211" s="3">
        <v>45563</v>
      </c>
      <c r="O9211" s="4" t="str">
        <f t="shared" si="1003"/>
        <v>2024-09</v>
      </c>
      <c r="P9211" s="4" t="str">
        <f t="shared" si="1004"/>
        <v>09</v>
      </c>
      <c r="Q9211" s="4" t="str">
        <f t="shared" si="1005"/>
        <v>September</v>
      </c>
      <c r="R9211" s="30" t="str">
        <f t="shared" si="1006"/>
        <v>28</v>
      </c>
      <c r="W9211" t="str">
        <f t="shared" si="1007"/>
        <v>ok</v>
      </c>
    </row>
    <row r="9212" spans="1:23" x14ac:dyDescent="0.3">
      <c r="A9212" t="s">
        <v>9254</v>
      </c>
      <c r="B9212" t="s">
        <v>33</v>
      </c>
      <c r="C9212" t="s">
        <v>12</v>
      </c>
      <c r="D9212" t="s">
        <v>34</v>
      </c>
      <c r="E9212" t="s">
        <v>14</v>
      </c>
      <c r="F9212" t="s">
        <v>31</v>
      </c>
      <c r="G9212" s="5">
        <v>611.77</v>
      </c>
      <c r="H9212" s="5">
        <f t="shared" si="1001"/>
        <v>11.011859999999999</v>
      </c>
      <c r="I9212" s="6">
        <v>1</v>
      </c>
      <c r="J9212" s="6">
        <v>611.77</v>
      </c>
      <c r="K9212" s="5">
        <f t="shared" si="1002"/>
        <v>11.011859999999999</v>
      </c>
      <c r="L9212" s="7">
        <v>1.44</v>
      </c>
      <c r="M9212" s="7">
        <v>4763</v>
      </c>
      <c r="N9212" s="3">
        <v>45379</v>
      </c>
      <c r="O9212" s="4" t="str">
        <f t="shared" si="1003"/>
        <v>2024-03</v>
      </c>
      <c r="P9212" s="4" t="str">
        <f t="shared" si="1004"/>
        <v>03</v>
      </c>
      <c r="Q9212" s="4" t="str">
        <f t="shared" si="1005"/>
        <v>March</v>
      </c>
      <c r="R9212" s="30" t="str">
        <f t="shared" si="1006"/>
        <v>28</v>
      </c>
      <c r="W9212" t="str">
        <f t="shared" si="1007"/>
        <v>ok</v>
      </c>
    </row>
    <row r="9213" spans="1:23" x14ac:dyDescent="0.3">
      <c r="A9213" t="s">
        <v>9255</v>
      </c>
      <c r="B9213" t="s">
        <v>23</v>
      </c>
      <c r="C9213" t="s">
        <v>24</v>
      </c>
      <c r="D9213" t="s">
        <v>25</v>
      </c>
      <c r="E9213" t="s">
        <v>20</v>
      </c>
      <c r="F9213" t="s">
        <v>60</v>
      </c>
      <c r="G9213" s="5">
        <v>5032.83</v>
      </c>
      <c r="H9213" s="5">
        <f t="shared" si="1001"/>
        <v>90.590939999999989</v>
      </c>
      <c r="I9213" s="6">
        <v>5</v>
      </c>
      <c r="J9213" s="6">
        <v>25164.15</v>
      </c>
      <c r="K9213" s="5">
        <f t="shared" si="1002"/>
        <v>452.95469999999995</v>
      </c>
      <c r="L9213" s="7">
        <v>2.95</v>
      </c>
      <c r="M9213" s="7">
        <v>4148</v>
      </c>
      <c r="N9213" s="3">
        <v>45387</v>
      </c>
      <c r="O9213" s="4" t="str">
        <f t="shared" si="1003"/>
        <v>2024-04</v>
      </c>
      <c r="P9213" s="4" t="str">
        <f t="shared" si="1004"/>
        <v>04</v>
      </c>
      <c r="Q9213" s="4" t="str">
        <f t="shared" si="1005"/>
        <v>April</v>
      </c>
      <c r="R9213" s="30" t="str">
        <f t="shared" si="1006"/>
        <v>05</v>
      </c>
      <c r="W9213" t="str">
        <f t="shared" si="1007"/>
        <v>ok</v>
      </c>
    </row>
    <row r="9214" spans="1:23" x14ac:dyDescent="0.3">
      <c r="A9214" t="s">
        <v>9256</v>
      </c>
      <c r="B9214" t="s">
        <v>63</v>
      </c>
      <c r="C9214" t="s">
        <v>18</v>
      </c>
      <c r="D9214" t="s">
        <v>64</v>
      </c>
      <c r="E9214" t="s">
        <v>14</v>
      </c>
      <c r="F9214" t="s">
        <v>31</v>
      </c>
      <c r="G9214" s="5">
        <v>6534.87</v>
      </c>
      <c r="H9214" s="5">
        <f t="shared" si="1001"/>
        <v>117.62765999999999</v>
      </c>
      <c r="I9214" s="6">
        <v>2</v>
      </c>
      <c r="J9214" s="6">
        <v>13069.74</v>
      </c>
      <c r="K9214" s="5">
        <f t="shared" si="1002"/>
        <v>235.25531999999998</v>
      </c>
      <c r="L9214" s="7">
        <v>1.93</v>
      </c>
      <c r="M9214" s="7">
        <v>471</v>
      </c>
      <c r="N9214" s="3">
        <v>45321</v>
      </c>
      <c r="O9214" s="4" t="str">
        <f t="shared" si="1003"/>
        <v>2024-01</v>
      </c>
      <c r="P9214" s="4" t="str">
        <f t="shared" si="1004"/>
        <v>01</v>
      </c>
      <c r="Q9214" s="4" t="str">
        <f t="shared" si="1005"/>
        <v>January</v>
      </c>
      <c r="R9214" s="30" t="str">
        <f t="shared" si="1006"/>
        <v>30</v>
      </c>
      <c r="W9214" t="str">
        <f t="shared" si="1007"/>
        <v>ok</v>
      </c>
    </row>
    <row r="9215" spans="1:23" x14ac:dyDescent="0.3">
      <c r="A9215" t="s">
        <v>9257</v>
      </c>
      <c r="B9215" t="s">
        <v>47</v>
      </c>
      <c r="C9215" t="s">
        <v>12</v>
      </c>
      <c r="D9215" t="s">
        <v>48</v>
      </c>
      <c r="E9215" t="s">
        <v>45</v>
      </c>
      <c r="F9215" t="s">
        <v>60</v>
      </c>
      <c r="G9215" s="5">
        <v>19537.86</v>
      </c>
      <c r="H9215" s="5">
        <f t="shared" si="1001"/>
        <v>351.68147999999997</v>
      </c>
      <c r="I9215" s="6">
        <v>4</v>
      </c>
      <c r="J9215" s="6">
        <v>78151.44</v>
      </c>
      <c r="K9215" s="5">
        <f t="shared" si="1002"/>
        <v>1406.7259199999999</v>
      </c>
      <c r="L9215" s="7">
        <v>2.4</v>
      </c>
      <c r="M9215" s="7">
        <v>4837</v>
      </c>
      <c r="N9215" s="3">
        <v>45568</v>
      </c>
      <c r="O9215" s="4" t="str">
        <f t="shared" si="1003"/>
        <v>2024-10</v>
      </c>
      <c r="P9215" s="4" t="str">
        <f t="shared" si="1004"/>
        <v>10</v>
      </c>
      <c r="Q9215" s="4" t="str">
        <f t="shared" si="1005"/>
        <v>October</v>
      </c>
      <c r="R9215" s="30" t="str">
        <f t="shared" si="1006"/>
        <v>03</v>
      </c>
      <c r="W9215" t="str">
        <f t="shared" si="1007"/>
        <v>ok</v>
      </c>
    </row>
    <row r="9216" spans="1:23" x14ac:dyDescent="0.3">
      <c r="A9216" t="s">
        <v>9258</v>
      </c>
      <c r="B9216" t="s">
        <v>23</v>
      </c>
      <c r="C9216" t="s">
        <v>24</v>
      </c>
      <c r="D9216" t="s">
        <v>25</v>
      </c>
      <c r="E9216" t="s">
        <v>14</v>
      </c>
      <c r="F9216" t="s">
        <v>21</v>
      </c>
      <c r="G9216" s="5">
        <v>5237.43</v>
      </c>
      <c r="H9216" s="5">
        <f t="shared" si="1001"/>
        <v>94.273740000000004</v>
      </c>
      <c r="I9216" s="6">
        <v>3</v>
      </c>
      <c r="J9216" s="6">
        <v>15712.29</v>
      </c>
      <c r="K9216" s="5">
        <f t="shared" si="1002"/>
        <v>282.82122000000004</v>
      </c>
      <c r="L9216" s="7">
        <v>2.29</v>
      </c>
      <c r="M9216" s="7">
        <v>2028</v>
      </c>
      <c r="N9216" s="3">
        <v>45511</v>
      </c>
      <c r="O9216" s="4" t="str">
        <f t="shared" si="1003"/>
        <v>2024-08</v>
      </c>
      <c r="P9216" s="4" t="str">
        <f t="shared" si="1004"/>
        <v>08</v>
      </c>
      <c r="Q9216" s="4" t="str">
        <f t="shared" si="1005"/>
        <v>August</v>
      </c>
      <c r="R9216" s="30" t="str">
        <f t="shared" si="1006"/>
        <v>07</v>
      </c>
      <c r="W9216" t="str">
        <f t="shared" si="1007"/>
        <v>ok</v>
      </c>
    </row>
    <row r="9217" spans="1:23" x14ac:dyDescent="0.3">
      <c r="A9217" t="s">
        <v>9259</v>
      </c>
      <c r="B9217" t="s">
        <v>17</v>
      </c>
      <c r="C9217" t="s">
        <v>18</v>
      </c>
      <c r="D9217" t="s">
        <v>19</v>
      </c>
      <c r="E9217" t="s">
        <v>45</v>
      </c>
      <c r="F9217" t="s">
        <v>15</v>
      </c>
      <c r="G9217" s="5">
        <v>2598.56</v>
      </c>
      <c r="H9217" s="5">
        <f t="shared" si="1001"/>
        <v>46.774079999999998</v>
      </c>
      <c r="I9217" s="6">
        <v>1</v>
      </c>
      <c r="J9217" s="6">
        <v>2598.56</v>
      </c>
      <c r="K9217" s="5">
        <f t="shared" si="1002"/>
        <v>46.774079999999998</v>
      </c>
      <c r="L9217" s="7">
        <v>2.67</v>
      </c>
      <c r="M9217" s="7">
        <v>1804</v>
      </c>
      <c r="N9217" s="3">
        <v>45492</v>
      </c>
      <c r="O9217" s="4" t="str">
        <f t="shared" si="1003"/>
        <v>2024-07</v>
      </c>
      <c r="P9217" s="4" t="str">
        <f t="shared" si="1004"/>
        <v>07</v>
      </c>
      <c r="Q9217" s="4" t="str">
        <f t="shared" si="1005"/>
        <v>July</v>
      </c>
      <c r="R9217" s="30" t="str">
        <f t="shared" si="1006"/>
        <v>19</v>
      </c>
      <c r="W9217" t="str">
        <f t="shared" si="1007"/>
        <v>ok</v>
      </c>
    </row>
    <row r="9218" spans="1:23" x14ac:dyDescent="0.3">
      <c r="A9218" t="s">
        <v>9260</v>
      </c>
      <c r="B9218" t="s">
        <v>47</v>
      </c>
      <c r="C9218" t="s">
        <v>12</v>
      </c>
      <c r="D9218" t="s">
        <v>48</v>
      </c>
      <c r="E9218" t="s">
        <v>20</v>
      </c>
      <c r="F9218" t="s">
        <v>21</v>
      </c>
      <c r="G9218" s="5">
        <v>13621.89</v>
      </c>
      <c r="H9218" s="5">
        <f t="shared" si="1001"/>
        <v>245.19401999999997</v>
      </c>
      <c r="I9218" s="6">
        <v>1</v>
      </c>
      <c r="J9218" s="6">
        <v>13621.89</v>
      </c>
      <c r="K9218" s="5">
        <f t="shared" si="1002"/>
        <v>245.19401999999997</v>
      </c>
      <c r="L9218" s="7">
        <v>1.51</v>
      </c>
      <c r="M9218" s="7">
        <v>411</v>
      </c>
      <c r="N9218" s="3">
        <v>45581</v>
      </c>
      <c r="O9218" s="4" t="str">
        <f t="shared" si="1003"/>
        <v>2024-10</v>
      </c>
      <c r="P9218" s="4" t="str">
        <f t="shared" si="1004"/>
        <v>10</v>
      </c>
      <c r="Q9218" s="4" t="str">
        <f t="shared" si="1005"/>
        <v>October</v>
      </c>
      <c r="R9218" s="30" t="str">
        <f t="shared" si="1006"/>
        <v>16</v>
      </c>
      <c r="W9218" t="str">
        <f t="shared" si="1007"/>
        <v>ok</v>
      </c>
    </row>
    <row r="9219" spans="1:23" x14ac:dyDescent="0.3">
      <c r="A9219" t="s">
        <v>9261</v>
      </c>
      <c r="B9219" t="s">
        <v>47</v>
      </c>
      <c r="C9219" t="s">
        <v>12</v>
      </c>
      <c r="D9219" t="s">
        <v>48</v>
      </c>
      <c r="E9219" t="s">
        <v>45</v>
      </c>
      <c r="F9219" t="s">
        <v>60</v>
      </c>
      <c r="G9219" s="5">
        <v>8492.7800000000007</v>
      </c>
      <c r="H9219" s="5">
        <f t="shared" ref="H9219:H9282" si="1008">G9219*0.018</f>
        <v>152.87003999999999</v>
      </c>
      <c r="I9219" s="6">
        <v>3</v>
      </c>
      <c r="J9219" s="6">
        <v>25478.34</v>
      </c>
      <c r="K9219" s="5">
        <f t="shared" ref="K9219:K9282" si="1009">H9219*I9219</f>
        <v>458.61011999999994</v>
      </c>
      <c r="L9219" s="7">
        <v>4.87</v>
      </c>
      <c r="M9219" s="7">
        <v>2397</v>
      </c>
      <c r="N9219" s="3">
        <v>45609</v>
      </c>
      <c r="O9219" s="4" t="str">
        <f t="shared" ref="O9219:O9282" si="1010">TEXT(N9219,"yyyy-mm")</f>
        <v>2024-11</v>
      </c>
      <c r="P9219" s="4" t="str">
        <f t="shared" ref="P9219:P9282" si="1011">TEXT(N9219,"mm")</f>
        <v>11</v>
      </c>
      <c r="Q9219" s="4" t="str">
        <f t="shared" ref="Q9219:Q9282" si="1012">TEXT(DATE(2024,P9219,1),"mmmm")</f>
        <v>November</v>
      </c>
      <c r="R9219" s="30" t="str">
        <f t="shared" ref="R9219:R9282" si="1013">TEXT(N9219,"dd")</f>
        <v>13</v>
      </c>
      <c r="W9219" t="str">
        <f t="shared" ref="W9219:W9282" si="1014">IF(G9219*I9219=J9219,"ok","False")</f>
        <v>ok</v>
      </c>
    </row>
    <row r="9220" spans="1:23" x14ac:dyDescent="0.3">
      <c r="A9220" t="s">
        <v>9262</v>
      </c>
      <c r="B9220" t="s">
        <v>23</v>
      </c>
      <c r="C9220" t="s">
        <v>24</v>
      </c>
      <c r="D9220" t="s">
        <v>25</v>
      </c>
      <c r="E9220" t="s">
        <v>45</v>
      </c>
      <c r="F9220" t="s">
        <v>21</v>
      </c>
      <c r="G9220" s="5">
        <v>1700.58</v>
      </c>
      <c r="H9220" s="5">
        <f t="shared" si="1008"/>
        <v>30.610439999999997</v>
      </c>
      <c r="I9220" s="6">
        <v>2</v>
      </c>
      <c r="J9220" s="6">
        <v>3401.16</v>
      </c>
      <c r="K9220" s="5">
        <f t="shared" si="1009"/>
        <v>61.220879999999994</v>
      </c>
      <c r="L9220" s="7">
        <v>1.75</v>
      </c>
      <c r="M9220" s="7">
        <v>854</v>
      </c>
      <c r="N9220" s="3">
        <v>45564</v>
      </c>
      <c r="O9220" s="4" t="str">
        <f t="shared" si="1010"/>
        <v>2024-09</v>
      </c>
      <c r="P9220" s="4" t="str">
        <f t="shared" si="1011"/>
        <v>09</v>
      </c>
      <c r="Q9220" s="4" t="str">
        <f t="shared" si="1012"/>
        <v>September</v>
      </c>
      <c r="R9220" s="30" t="str">
        <f t="shared" si="1013"/>
        <v>29</v>
      </c>
      <c r="W9220" t="str">
        <f t="shared" si="1014"/>
        <v>ok</v>
      </c>
    </row>
    <row r="9221" spans="1:23" x14ac:dyDescent="0.3">
      <c r="A9221" t="s">
        <v>9263</v>
      </c>
      <c r="B9221" t="s">
        <v>28</v>
      </c>
      <c r="C9221" t="s">
        <v>29</v>
      </c>
      <c r="D9221" t="s">
        <v>30</v>
      </c>
      <c r="E9221" t="s">
        <v>14</v>
      </c>
      <c r="F9221" t="s">
        <v>26</v>
      </c>
      <c r="G9221" s="5">
        <v>14631.14</v>
      </c>
      <c r="H9221" s="5">
        <f t="shared" si="1008"/>
        <v>263.36051999999995</v>
      </c>
      <c r="I9221" s="6">
        <v>3</v>
      </c>
      <c r="J9221" s="6">
        <v>43893.42</v>
      </c>
      <c r="K9221" s="5">
        <f t="shared" si="1009"/>
        <v>790.08155999999985</v>
      </c>
      <c r="L9221" s="7">
        <v>1.37</v>
      </c>
      <c r="M9221" s="7">
        <v>1455</v>
      </c>
      <c r="N9221" s="3">
        <v>45495</v>
      </c>
      <c r="O9221" s="4" t="str">
        <f t="shared" si="1010"/>
        <v>2024-07</v>
      </c>
      <c r="P9221" s="4" t="str">
        <f t="shared" si="1011"/>
        <v>07</v>
      </c>
      <c r="Q9221" s="4" t="str">
        <f t="shared" si="1012"/>
        <v>July</v>
      </c>
      <c r="R9221" s="30" t="str">
        <f t="shared" si="1013"/>
        <v>22</v>
      </c>
      <c r="W9221" t="str">
        <f t="shared" si="1014"/>
        <v>ok</v>
      </c>
    </row>
    <row r="9222" spans="1:23" x14ac:dyDescent="0.3">
      <c r="A9222" t="s">
        <v>9264</v>
      </c>
      <c r="B9222" t="s">
        <v>36</v>
      </c>
      <c r="C9222" t="s">
        <v>18</v>
      </c>
      <c r="D9222" t="s">
        <v>37</v>
      </c>
      <c r="E9222" t="s">
        <v>45</v>
      </c>
      <c r="F9222" t="s">
        <v>21</v>
      </c>
      <c r="G9222" s="5">
        <v>1818.23</v>
      </c>
      <c r="H9222" s="5">
        <f t="shared" si="1008"/>
        <v>32.728139999999996</v>
      </c>
      <c r="I9222" s="6">
        <v>4</v>
      </c>
      <c r="J9222" s="6">
        <v>7272.92</v>
      </c>
      <c r="K9222" s="5">
        <f t="shared" si="1009"/>
        <v>130.91255999999998</v>
      </c>
      <c r="L9222" s="7">
        <v>2.58</v>
      </c>
      <c r="M9222" s="7">
        <v>4192</v>
      </c>
      <c r="N9222" s="3">
        <v>45414</v>
      </c>
      <c r="O9222" s="4" t="str">
        <f t="shared" si="1010"/>
        <v>2024-05</v>
      </c>
      <c r="P9222" s="4" t="str">
        <f t="shared" si="1011"/>
        <v>05</v>
      </c>
      <c r="Q9222" s="4" t="str">
        <f t="shared" si="1012"/>
        <v>May</v>
      </c>
      <c r="R9222" s="30" t="str">
        <f t="shared" si="1013"/>
        <v>02</v>
      </c>
      <c r="W9222" t="str">
        <f t="shared" si="1014"/>
        <v>ok</v>
      </c>
    </row>
    <row r="9223" spans="1:23" x14ac:dyDescent="0.3">
      <c r="A9223" t="s">
        <v>9265</v>
      </c>
      <c r="B9223" t="s">
        <v>51</v>
      </c>
      <c r="C9223" t="s">
        <v>29</v>
      </c>
      <c r="D9223" t="s">
        <v>52</v>
      </c>
      <c r="E9223" t="s">
        <v>45</v>
      </c>
      <c r="F9223" t="s">
        <v>31</v>
      </c>
      <c r="G9223" s="5">
        <v>14797.67</v>
      </c>
      <c r="H9223" s="5">
        <f t="shared" si="1008"/>
        <v>266.35805999999997</v>
      </c>
      <c r="I9223" s="6">
        <v>5</v>
      </c>
      <c r="J9223" s="6">
        <v>73988.350000000006</v>
      </c>
      <c r="K9223" s="5">
        <f t="shared" si="1009"/>
        <v>1331.7902999999999</v>
      </c>
      <c r="L9223" s="7">
        <v>3.37</v>
      </c>
      <c r="M9223" s="7">
        <v>1057</v>
      </c>
      <c r="N9223" s="3">
        <v>45525</v>
      </c>
      <c r="O9223" s="4" t="str">
        <f t="shared" si="1010"/>
        <v>2024-08</v>
      </c>
      <c r="P9223" s="4" t="str">
        <f t="shared" si="1011"/>
        <v>08</v>
      </c>
      <c r="Q9223" s="4" t="str">
        <f t="shared" si="1012"/>
        <v>August</v>
      </c>
      <c r="R9223" s="30" t="str">
        <f t="shared" si="1013"/>
        <v>21</v>
      </c>
      <c r="W9223" t="str">
        <f t="shared" si="1014"/>
        <v>ok</v>
      </c>
    </row>
    <row r="9224" spans="1:23" x14ac:dyDescent="0.3">
      <c r="A9224" t="s">
        <v>9266</v>
      </c>
      <c r="B9224" t="s">
        <v>47</v>
      </c>
      <c r="C9224" t="s">
        <v>12</v>
      </c>
      <c r="D9224" t="s">
        <v>48</v>
      </c>
      <c r="E9224" t="s">
        <v>14</v>
      </c>
      <c r="F9224" t="s">
        <v>15</v>
      </c>
      <c r="G9224" s="5">
        <v>12384.14</v>
      </c>
      <c r="H9224" s="5">
        <f t="shared" si="1008"/>
        <v>222.91451999999998</v>
      </c>
      <c r="I9224" s="6">
        <v>4</v>
      </c>
      <c r="J9224" s="6">
        <v>49536.56</v>
      </c>
      <c r="K9224" s="5">
        <f t="shared" si="1009"/>
        <v>891.65807999999993</v>
      </c>
      <c r="L9224" s="7">
        <v>2.81</v>
      </c>
      <c r="M9224" s="7">
        <v>1870</v>
      </c>
      <c r="N9224" s="3">
        <v>45574</v>
      </c>
      <c r="O9224" s="4" t="str">
        <f t="shared" si="1010"/>
        <v>2024-10</v>
      </c>
      <c r="P9224" s="4" t="str">
        <f t="shared" si="1011"/>
        <v>10</v>
      </c>
      <c r="Q9224" s="4" t="str">
        <f t="shared" si="1012"/>
        <v>October</v>
      </c>
      <c r="R9224" s="30" t="str">
        <f t="shared" si="1013"/>
        <v>09</v>
      </c>
      <c r="W9224" t="str">
        <f t="shared" si="1014"/>
        <v>ok</v>
      </c>
    </row>
    <row r="9225" spans="1:23" x14ac:dyDescent="0.3">
      <c r="A9225" t="s">
        <v>9267</v>
      </c>
      <c r="B9225" t="s">
        <v>11</v>
      </c>
      <c r="C9225" t="s">
        <v>12</v>
      </c>
      <c r="D9225" t="s">
        <v>13</v>
      </c>
      <c r="E9225" t="s">
        <v>45</v>
      </c>
      <c r="F9225" t="s">
        <v>38</v>
      </c>
      <c r="G9225" s="5">
        <v>14821.9</v>
      </c>
      <c r="H9225" s="5">
        <f t="shared" si="1008"/>
        <v>266.79419999999999</v>
      </c>
      <c r="I9225" s="6">
        <v>3</v>
      </c>
      <c r="J9225" s="6">
        <v>44465.7</v>
      </c>
      <c r="K9225" s="5">
        <f t="shared" si="1009"/>
        <v>800.38259999999991</v>
      </c>
      <c r="L9225" s="7">
        <v>3.43</v>
      </c>
      <c r="M9225" s="7">
        <v>4727</v>
      </c>
      <c r="N9225" s="3">
        <v>45498</v>
      </c>
      <c r="O9225" s="4" t="str">
        <f t="shared" si="1010"/>
        <v>2024-07</v>
      </c>
      <c r="P9225" s="4" t="str">
        <f t="shared" si="1011"/>
        <v>07</v>
      </c>
      <c r="Q9225" s="4" t="str">
        <f t="shared" si="1012"/>
        <v>July</v>
      </c>
      <c r="R9225" s="30" t="str">
        <f t="shared" si="1013"/>
        <v>25</v>
      </c>
      <c r="W9225" t="str">
        <f t="shared" si="1014"/>
        <v>ok</v>
      </c>
    </row>
    <row r="9226" spans="1:23" x14ac:dyDescent="0.3">
      <c r="A9226" t="s">
        <v>9268</v>
      </c>
      <c r="B9226" t="s">
        <v>23</v>
      </c>
      <c r="C9226" t="s">
        <v>24</v>
      </c>
      <c r="D9226" t="s">
        <v>25</v>
      </c>
      <c r="E9226" t="s">
        <v>20</v>
      </c>
      <c r="F9226" t="s">
        <v>38</v>
      </c>
      <c r="G9226" s="5">
        <v>9234.43</v>
      </c>
      <c r="H9226" s="5">
        <f t="shared" si="1008"/>
        <v>166.21974</v>
      </c>
      <c r="I9226" s="6">
        <v>2</v>
      </c>
      <c r="J9226" s="6">
        <v>18468.86</v>
      </c>
      <c r="K9226" s="5">
        <f t="shared" si="1009"/>
        <v>332.43948</v>
      </c>
      <c r="L9226" s="7">
        <v>2.34</v>
      </c>
      <c r="M9226" s="7">
        <v>3395</v>
      </c>
      <c r="N9226" s="3">
        <v>45543</v>
      </c>
      <c r="O9226" s="4" t="str">
        <f t="shared" si="1010"/>
        <v>2024-09</v>
      </c>
      <c r="P9226" s="4" t="str">
        <f t="shared" si="1011"/>
        <v>09</v>
      </c>
      <c r="Q9226" s="4" t="str">
        <f t="shared" si="1012"/>
        <v>September</v>
      </c>
      <c r="R9226" s="30" t="str">
        <f t="shared" si="1013"/>
        <v>08</v>
      </c>
      <c r="W9226" t="str">
        <f t="shared" si="1014"/>
        <v>ok</v>
      </c>
    </row>
    <row r="9227" spans="1:23" x14ac:dyDescent="0.3">
      <c r="A9227" t="s">
        <v>9269</v>
      </c>
      <c r="B9227" t="s">
        <v>11</v>
      </c>
      <c r="C9227" t="s">
        <v>12</v>
      </c>
      <c r="D9227" t="s">
        <v>13</v>
      </c>
      <c r="E9227" t="s">
        <v>14</v>
      </c>
      <c r="F9227" t="s">
        <v>21</v>
      </c>
      <c r="G9227" s="5">
        <v>13872.91</v>
      </c>
      <c r="H9227" s="5">
        <f t="shared" si="1008"/>
        <v>249.71237999999997</v>
      </c>
      <c r="I9227" s="6">
        <v>2</v>
      </c>
      <c r="J9227" s="6">
        <v>27745.82</v>
      </c>
      <c r="K9227" s="5">
        <f t="shared" si="1009"/>
        <v>499.42475999999994</v>
      </c>
      <c r="L9227" s="7">
        <v>1.02</v>
      </c>
      <c r="M9227" s="7">
        <v>1630</v>
      </c>
      <c r="N9227" s="3">
        <v>45538</v>
      </c>
      <c r="O9227" s="4" t="str">
        <f t="shared" si="1010"/>
        <v>2024-09</v>
      </c>
      <c r="P9227" s="4" t="str">
        <f t="shared" si="1011"/>
        <v>09</v>
      </c>
      <c r="Q9227" s="4" t="str">
        <f t="shared" si="1012"/>
        <v>September</v>
      </c>
      <c r="R9227" s="30" t="str">
        <f t="shared" si="1013"/>
        <v>03</v>
      </c>
      <c r="W9227" t="str">
        <f t="shared" si="1014"/>
        <v>ok</v>
      </c>
    </row>
    <row r="9228" spans="1:23" x14ac:dyDescent="0.3">
      <c r="A9228" t="s">
        <v>9270</v>
      </c>
      <c r="B9228" t="s">
        <v>28</v>
      </c>
      <c r="C9228" t="s">
        <v>29</v>
      </c>
      <c r="D9228" t="s">
        <v>30</v>
      </c>
      <c r="E9228" t="s">
        <v>20</v>
      </c>
      <c r="F9228" t="s">
        <v>26</v>
      </c>
      <c r="G9228" s="5">
        <v>2537.23</v>
      </c>
      <c r="H9228" s="5">
        <f t="shared" si="1008"/>
        <v>45.670139999999996</v>
      </c>
      <c r="I9228" s="6">
        <v>3</v>
      </c>
      <c r="J9228" s="6">
        <v>7611.69</v>
      </c>
      <c r="K9228" s="5">
        <f t="shared" si="1009"/>
        <v>137.01041999999998</v>
      </c>
      <c r="L9228" s="7">
        <v>4.7300000000000004</v>
      </c>
      <c r="M9228" s="7">
        <v>2237</v>
      </c>
      <c r="N9228" s="3">
        <v>45310</v>
      </c>
      <c r="O9228" s="4" t="str">
        <f t="shared" si="1010"/>
        <v>2024-01</v>
      </c>
      <c r="P9228" s="4" t="str">
        <f t="shared" si="1011"/>
        <v>01</v>
      </c>
      <c r="Q9228" s="4" t="str">
        <f t="shared" si="1012"/>
        <v>January</v>
      </c>
      <c r="R9228" s="30" t="str">
        <f t="shared" si="1013"/>
        <v>19</v>
      </c>
      <c r="W9228" t="str">
        <f t="shared" si="1014"/>
        <v>ok</v>
      </c>
    </row>
    <row r="9229" spans="1:23" x14ac:dyDescent="0.3">
      <c r="A9229" t="s">
        <v>9271</v>
      </c>
      <c r="B9229" t="s">
        <v>36</v>
      </c>
      <c r="C9229" t="s">
        <v>18</v>
      </c>
      <c r="D9229" t="s">
        <v>37</v>
      </c>
      <c r="E9229" t="s">
        <v>45</v>
      </c>
      <c r="F9229" t="s">
        <v>38</v>
      </c>
      <c r="G9229" s="5">
        <v>18543.669999999998</v>
      </c>
      <c r="H9229" s="5">
        <f t="shared" si="1008"/>
        <v>333.78605999999996</v>
      </c>
      <c r="I9229" s="6">
        <v>4</v>
      </c>
      <c r="J9229" s="6">
        <v>74174.679999999993</v>
      </c>
      <c r="K9229" s="5">
        <f t="shared" si="1009"/>
        <v>1335.1442399999999</v>
      </c>
      <c r="L9229" s="7">
        <v>1.33</v>
      </c>
      <c r="M9229" s="7">
        <v>393</v>
      </c>
      <c r="N9229" s="3">
        <v>45594</v>
      </c>
      <c r="O9229" s="4" t="str">
        <f t="shared" si="1010"/>
        <v>2024-10</v>
      </c>
      <c r="P9229" s="4" t="str">
        <f t="shared" si="1011"/>
        <v>10</v>
      </c>
      <c r="Q9229" s="4" t="str">
        <f t="shared" si="1012"/>
        <v>October</v>
      </c>
      <c r="R9229" s="30" t="str">
        <f t="shared" si="1013"/>
        <v>29</v>
      </c>
      <c r="W9229" t="str">
        <f t="shared" si="1014"/>
        <v>ok</v>
      </c>
    </row>
    <row r="9230" spans="1:23" x14ac:dyDescent="0.3">
      <c r="A9230" t="s">
        <v>9272</v>
      </c>
      <c r="B9230" t="s">
        <v>41</v>
      </c>
      <c r="C9230" t="s">
        <v>42</v>
      </c>
      <c r="D9230" t="s">
        <v>43</v>
      </c>
      <c r="E9230" t="s">
        <v>20</v>
      </c>
      <c r="F9230" t="s">
        <v>21</v>
      </c>
      <c r="G9230" s="5">
        <v>15642.53</v>
      </c>
      <c r="H9230" s="5">
        <f t="shared" si="1008"/>
        <v>281.56554</v>
      </c>
      <c r="I9230" s="6">
        <v>1</v>
      </c>
      <c r="J9230" s="6">
        <v>15642.53</v>
      </c>
      <c r="K9230" s="5">
        <f t="shared" si="1009"/>
        <v>281.56554</v>
      </c>
      <c r="L9230" s="7">
        <v>4.1500000000000004</v>
      </c>
      <c r="M9230" s="7">
        <v>2501</v>
      </c>
      <c r="N9230" s="3">
        <v>45517</v>
      </c>
      <c r="O9230" s="4" t="str">
        <f t="shared" si="1010"/>
        <v>2024-08</v>
      </c>
      <c r="P9230" s="4" t="str">
        <f t="shared" si="1011"/>
        <v>08</v>
      </c>
      <c r="Q9230" s="4" t="str">
        <f t="shared" si="1012"/>
        <v>August</v>
      </c>
      <c r="R9230" s="30" t="str">
        <f t="shared" si="1013"/>
        <v>13</v>
      </c>
      <c r="W9230" t="str">
        <f t="shared" si="1014"/>
        <v>ok</v>
      </c>
    </row>
    <row r="9231" spans="1:23" x14ac:dyDescent="0.3">
      <c r="A9231" t="s">
        <v>9273</v>
      </c>
      <c r="B9231" t="s">
        <v>41</v>
      </c>
      <c r="C9231" t="s">
        <v>42</v>
      </c>
      <c r="D9231" t="s">
        <v>43</v>
      </c>
      <c r="E9231" t="s">
        <v>45</v>
      </c>
      <c r="F9231" t="s">
        <v>60</v>
      </c>
      <c r="G9231" s="5">
        <v>10289.450000000001</v>
      </c>
      <c r="H9231" s="5">
        <f t="shared" si="1008"/>
        <v>185.21010000000001</v>
      </c>
      <c r="I9231" s="6">
        <v>2</v>
      </c>
      <c r="J9231" s="6">
        <v>20578.900000000001</v>
      </c>
      <c r="K9231" s="5">
        <f t="shared" si="1009"/>
        <v>370.42020000000002</v>
      </c>
      <c r="L9231" s="7">
        <v>3.72</v>
      </c>
      <c r="M9231" s="7">
        <v>3441</v>
      </c>
      <c r="N9231" s="3">
        <v>45500</v>
      </c>
      <c r="O9231" s="4" t="str">
        <f t="shared" si="1010"/>
        <v>2024-07</v>
      </c>
      <c r="P9231" s="4" t="str">
        <f t="shared" si="1011"/>
        <v>07</v>
      </c>
      <c r="Q9231" s="4" t="str">
        <f t="shared" si="1012"/>
        <v>July</v>
      </c>
      <c r="R9231" s="30" t="str">
        <f t="shared" si="1013"/>
        <v>27</v>
      </c>
      <c r="W9231" t="str">
        <f t="shared" si="1014"/>
        <v>ok</v>
      </c>
    </row>
    <row r="9232" spans="1:23" x14ac:dyDescent="0.3">
      <c r="A9232" t="s">
        <v>9274</v>
      </c>
      <c r="B9232" t="s">
        <v>36</v>
      </c>
      <c r="C9232" t="s">
        <v>18</v>
      </c>
      <c r="D9232" t="s">
        <v>37</v>
      </c>
      <c r="E9232" t="s">
        <v>45</v>
      </c>
      <c r="F9232" t="s">
        <v>38</v>
      </c>
      <c r="G9232" s="5">
        <v>18564</v>
      </c>
      <c r="H9232" s="5">
        <f t="shared" si="1008"/>
        <v>334.15199999999999</v>
      </c>
      <c r="I9232" s="6">
        <v>1</v>
      </c>
      <c r="J9232" s="6">
        <v>18564</v>
      </c>
      <c r="K9232" s="5">
        <f t="shared" si="1009"/>
        <v>334.15199999999999</v>
      </c>
      <c r="L9232" s="7">
        <v>2</v>
      </c>
      <c r="M9232" s="7">
        <v>4622</v>
      </c>
      <c r="N9232" s="3">
        <v>45483</v>
      </c>
      <c r="O9232" s="4" t="str">
        <f t="shared" si="1010"/>
        <v>2024-07</v>
      </c>
      <c r="P9232" s="4" t="str">
        <f t="shared" si="1011"/>
        <v>07</v>
      </c>
      <c r="Q9232" s="4" t="str">
        <f t="shared" si="1012"/>
        <v>July</v>
      </c>
      <c r="R9232" s="30" t="str">
        <f t="shared" si="1013"/>
        <v>10</v>
      </c>
      <c r="W9232" t="str">
        <f t="shared" si="1014"/>
        <v>ok</v>
      </c>
    </row>
    <row r="9233" spans="1:23" x14ac:dyDescent="0.3">
      <c r="A9233" t="s">
        <v>9275</v>
      </c>
      <c r="B9233" t="s">
        <v>33</v>
      </c>
      <c r="C9233" t="s">
        <v>12</v>
      </c>
      <c r="D9233" t="s">
        <v>34</v>
      </c>
      <c r="E9233" t="s">
        <v>14</v>
      </c>
      <c r="F9233" t="s">
        <v>31</v>
      </c>
      <c r="G9233" s="5">
        <v>8316.84</v>
      </c>
      <c r="H9233" s="5">
        <f t="shared" si="1008"/>
        <v>149.70311999999998</v>
      </c>
      <c r="I9233" s="6">
        <v>2</v>
      </c>
      <c r="J9233" s="6">
        <v>16633.68</v>
      </c>
      <c r="K9233" s="5">
        <f t="shared" si="1009"/>
        <v>299.40623999999997</v>
      </c>
      <c r="L9233" s="7">
        <v>4.3099999999999996</v>
      </c>
      <c r="M9233" s="7">
        <v>400</v>
      </c>
      <c r="N9233" s="3">
        <v>45535</v>
      </c>
      <c r="O9233" s="4" t="str">
        <f t="shared" si="1010"/>
        <v>2024-08</v>
      </c>
      <c r="P9233" s="4" t="str">
        <f t="shared" si="1011"/>
        <v>08</v>
      </c>
      <c r="Q9233" s="4" t="str">
        <f t="shared" si="1012"/>
        <v>August</v>
      </c>
      <c r="R9233" s="30" t="str">
        <f t="shared" si="1013"/>
        <v>31</v>
      </c>
      <c r="W9233" t="str">
        <f t="shared" si="1014"/>
        <v>ok</v>
      </c>
    </row>
    <row r="9234" spans="1:23" x14ac:dyDescent="0.3">
      <c r="A9234" t="s">
        <v>9276</v>
      </c>
      <c r="B9234" t="s">
        <v>41</v>
      </c>
      <c r="C9234" t="s">
        <v>42</v>
      </c>
      <c r="D9234" t="s">
        <v>43</v>
      </c>
      <c r="E9234" t="s">
        <v>20</v>
      </c>
      <c r="F9234" t="s">
        <v>31</v>
      </c>
      <c r="G9234" s="5">
        <v>12026.19</v>
      </c>
      <c r="H9234" s="5">
        <f t="shared" si="1008"/>
        <v>216.47141999999999</v>
      </c>
      <c r="I9234" s="6">
        <v>2</v>
      </c>
      <c r="J9234" s="6">
        <v>24052.38</v>
      </c>
      <c r="K9234" s="5">
        <f t="shared" si="1009"/>
        <v>432.94283999999999</v>
      </c>
      <c r="L9234" s="7">
        <v>3.06</v>
      </c>
      <c r="M9234" s="7">
        <v>4691</v>
      </c>
      <c r="N9234" s="3">
        <v>45552</v>
      </c>
      <c r="O9234" s="4" t="str">
        <f t="shared" si="1010"/>
        <v>2024-09</v>
      </c>
      <c r="P9234" s="4" t="str">
        <f t="shared" si="1011"/>
        <v>09</v>
      </c>
      <c r="Q9234" s="4" t="str">
        <f t="shared" si="1012"/>
        <v>September</v>
      </c>
      <c r="R9234" s="30" t="str">
        <f t="shared" si="1013"/>
        <v>17</v>
      </c>
      <c r="W9234" t="str">
        <f t="shared" si="1014"/>
        <v>ok</v>
      </c>
    </row>
    <row r="9235" spans="1:23" x14ac:dyDescent="0.3">
      <c r="A9235" t="s">
        <v>9277</v>
      </c>
      <c r="B9235" t="s">
        <v>41</v>
      </c>
      <c r="C9235" t="s">
        <v>42</v>
      </c>
      <c r="D9235" t="s">
        <v>43</v>
      </c>
      <c r="E9235" t="s">
        <v>20</v>
      </c>
      <c r="F9235" t="s">
        <v>38</v>
      </c>
      <c r="G9235" s="5">
        <v>19301.259999999998</v>
      </c>
      <c r="H9235" s="5">
        <f t="shared" si="1008"/>
        <v>347.42267999999996</v>
      </c>
      <c r="I9235" s="6">
        <v>4</v>
      </c>
      <c r="J9235" s="6">
        <v>77205.039999999994</v>
      </c>
      <c r="K9235" s="5">
        <f t="shared" si="1009"/>
        <v>1389.6907199999998</v>
      </c>
      <c r="L9235" s="7">
        <v>4.0199999999999996</v>
      </c>
      <c r="M9235" s="7">
        <v>4155</v>
      </c>
      <c r="N9235" s="3">
        <v>45645</v>
      </c>
      <c r="O9235" s="4" t="str">
        <f t="shared" si="1010"/>
        <v>2024-12</v>
      </c>
      <c r="P9235" s="4" t="str">
        <f t="shared" si="1011"/>
        <v>12</v>
      </c>
      <c r="Q9235" s="4" t="str">
        <f t="shared" si="1012"/>
        <v>December</v>
      </c>
      <c r="R9235" s="30" t="str">
        <f t="shared" si="1013"/>
        <v>19</v>
      </c>
      <c r="W9235" t="str">
        <f t="shared" si="1014"/>
        <v>ok</v>
      </c>
    </row>
    <row r="9236" spans="1:23" x14ac:dyDescent="0.3">
      <c r="A9236" t="s">
        <v>9278</v>
      </c>
      <c r="B9236" t="s">
        <v>63</v>
      </c>
      <c r="C9236" t="s">
        <v>18</v>
      </c>
      <c r="D9236" t="s">
        <v>64</v>
      </c>
      <c r="E9236" t="s">
        <v>14</v>
      </c>
      <c r="F9236" t="s">
        <v>31</v>
      </c>
      <c r="G9236" s="5">
        <v>15263.06</v>
      </c>
      <c r="H9236" s="5">
        <f t="shared" si="1008"/>
        <v>274.73507999999998</v>
      </c>
      <c r="I9236" s="6">
        <v>4</v>
      </c>
      <c r="J9236" s="6">
        <v>61052.24</v>
      </c>
      <c r="K9236" s="5">
        <f t="shared" si="1009"/>
        <v>1098.9403199999999</v>
      </c>
      <c r="L9236" s="7">
        <v>1.03</v>
      </c>
      <c r="M9236" s="7">
        <v>2123</v>
      </c>
      <c r="N9236" s="3">
        <v>45483</v>
      </c>
      <c r="O9236" s="4" t="str">
        <f t="shared" si="1010"/>
        <v>2024-07</v>
      </c>
      <c r="P9236" s="4" t="str">
        <f t="shared" si="1011"/>
        <v>07</v>
      </c>
      <c r="Q9236" s="4" t="str">
        <f t="shared" si="1012"/>
        <v>July</v>
      </c>
      <c r="R9236" s="30" t="str">
        <f t="shared" si="1013"/>
        <v>10</v>
      </c>
      <c r="W9236" t="str">
        <f t="shared" si="1014"/>
        <v>ok</v>
      </c>
    </row>
    <row r="9237" spans="1:23" x14ac:dyDescent="0.3">
      <c r="A9237" t="s">
        <v>9279</v>
      </c>
      <c r="B9237" t="s">
        <v>28</v>
      </c>
      <c r="C9237" t="s">
        <v>29</v>
      </c>
      <c r="D9237" t="s">
        <v>30</v>
      </c>
      <c r="E9237" t="s">
        <v>45</v>
      </c>
      <c r="F9237" t="s">
        <v>15</v>
      </c>
      <c r="G9237" s="5">
        <v>3686.6</v>
      </c>
      <c r="H9237" s="5">
        <f t="shared" si="1008"/>
        <v>66.358799999999988</v>
      </c>
      <c r="I9237" s="6">
        <v>5</v>
      </c>
      <c r="J9237" s="6">
        <v>18433</v>
      </c>
      <c r="K9237" s="5">
        <f t="shared" si="1009"/>
        <v>331.79399999999993</v>
      </c>
      <c r="L9237" s="7">
        <v>4.1500000000000004</v>
      </c>
      <c r="M9237" s="7">
        <v>786</v>
      </c>
      <c r="N9237" s="3">
        <v>45427</v>
      </c>
      <c r="O9237" s="4" t="str">
        <f t="shared" si="1010"/>
        <v>2024-05</v>
      </c>
      <c r="P9237" s="4" t="str">
        <f t="shared" si="1011"/>
        <v>05</v>
      </c>
      <c r="Q9237" s="4" t="str">
        <f t="shared" si="1012"/>
        <v>May</v>
      </c>
      <c r="R9237" s="30" t="str">
        <f t="shared" si="1013"/>
        <v>15</v>
      </c>
      <c r="W9237" t="str">
        <f t="shared" si="1014"/>
        <v>ok</v>
      </c>
    </row>
    <row r="9238" spans="1:23" x14ac:dyDescent="0.3">
      <c r="A9238" t="s">
        <v>9280</v>
      </c>
      <c r="B9238" t="s">
        <v>17</v>
      </c>
      <c r="C9238" t="s">
        <v>18</v>
      </c>
      <c r="D9238" t="s">
        <v>19</v>
      </c>
      <c r="E9238" t="s">
        <v>20</v>
      </c>
      <c r="F9238" t="s">
        <v>60</v>
      </c>
      <c r="G9238" s="5">
        <v>13187.2</v>
      </c>
      <c r="H9238" s="5">
        <f t="shared" si="1008"/>
        <v>237.36959999999999</v>
      </c>
      <c r="I9238" s="6">
        <v>1</v>
      </c>
      <c r="J9238" s="6">
        <v>13187.2</v>
      </c>
      <c r="K9238" s="5">
        <f t="shared" si="1009"/>
        <v>237.36959999999999</v>
      </c>
      <c r="L9238" s="7">
        <v>1.2</v>
      </c>
      <c r="M9238" s="7">
        <v>362</v>
      </c>
      <c r="N9238" s="3">
        <v>45453</v>
      </c>
      <c r="O9238" s="4" t="str">
        <f t="shared" si="1010"/>
        <v>2024-06</v>
      </c>
      <c r="P9238" s="4" t="str">
        <f t="shared" si="1011"/>
        <v>06</v>
      </c>
      <c r="Q9238" s="4" t="str">
        <f t="shared" si="1012"/>
        <v>June</v>
      </c>
      <c r="R9238" s="30" t="str">
        <f t="shared" si="1013"/>
        <v>10</v>
      </c>
      <c r="W9238" t="str">
        <f t="shared" si="1014"/>
        <v>ok</v>
      </c>
    </row>
    <row r="9239" spans="1:23" x14ac:dyDescent="0.3">
      <c r="A9239" t="s">
        <v>9281</v>
      </c>
      <c r="B9239" t="s">
        <v>63</v>
      </c>
      <c r="C9239" t="s">
        <v>18</v>
      </c>
      <c r="D9239" t="s">
        <v>64</v>
      </c>
      <c r="E9239" t="s">
        <v>45</v>
      </c>
      <c r="F9239" t="s">
        <v>60</v>
      </c>
      <c r="G9239" s="5">
        <v>18084.939999999999</v>
      </c>
      <c r="H9239" s="5">
        <f t="shared" si="1008"/>
        <v>325.52891999999997</v>
      </c>
      <c r="I9239" s="6">
        <v>3</v>
      </c>
      <c r="J9239" s="6">
        <v>54254.82</v>
      </c>
      <c r="K9239" s="5">
        <f t="shared" si="1009"/>
        <v>976.58675999999991</v>
      </c>
      <c r="L9239" s="7">
        <v>1.52</v>
      </c>
      <c r="M9239" s="7">
        <v>2925</v>
      </c>
      <c r="N9239" s="3">
        <v>45371</v>
      </c>
      <c r="O9239" s="4" t="str">
        <f t="shared" si="1010"/>
        <v>2024-03</v>
      </c>
      <c r="P9239" s="4" t="str">
        <f t="shared" si="1011"/>
        <v>03</v>
      </c>
      <c r="Q9239" s="4" t="str">
        <f t="shared" si="1012"/>
        <v>March</v>
      </c>
      <c r="R9239" s="30" t="str">
        <f t="shared" si="1013"/>
        <v>20</v>
      </c>
      <c r="W9239" t="str">
        <f t="shared" si="1014"/>
        <v>ok</v>
      </c>
    </row>
    <row r="9240" spans="1:23" x14ac:dyDescent="0.3">
      <c r="A9240" t="s">
        <v>9282</v>
      </c>
      <c r="B9240" t="s">
        <v>63</v>
      </c>
      <c r="C9240" t="s">
        <v>18</v>
      </c>
      <c r="D9240" t="s">
        <v>64</v>
      </c>
      <c r="E9240" t="s">
        <v>20</v>
      </c>
      <c r="F9240" t="s">
        <v>15</v>
      </c>
      <c r="G9240" s="5">
        <v>6015.86</v>
      </c>
      <c r="H9240" s="5">
        <f t="shared" si="1008"/>
        <v>108.28547999999999</v>
      </c>
      <c r="I9240" s="6">
        <v>4</v>
      </c>
      <c r="J9240" s="6">
        <v>24063.439999999999</v>
      </c>
      <c r="K9240" s="5">
        <f t="shared" si="1009"/>
        <v>433.14191999999997</v>
      </c>
      <c r="L9240" s="7">
        <v>1.89</v>
      </c>
      <c r="M9240" s="7">
        <v>631</v>
      </c>
      <c r="N9240" s="3">
        <v>45366</v>
      </c>
      <c r="O9240" s="4" t="str">
        <f t="shared" si="1010"/>
        <v>2024-03</v>
      </c>
      <c r="P9240" s="4" t="str">
        <f t="shared" si="1011"/>
        <v>03</v>
      </c>
      <c r="Q9240" s="4" t="str">
        <f t="shared" si="1012"/>
        <v>March</v>
      </c>
      <c r="R9240" s="30" t="str">
        <f t="shared" si="1013"/>
        <v>15</v>
      </c>
      <c r="W9240" t="str">
        <f t="shared" si="1014"/>
        <v>ok</v>
      </c>
    </row>
    <row r="9241" spans="1:23" x14ac:dyDescent="0.3">
      <c r="A9241" t="s">
        <v>9283</v>
      </c>
      <c r="B9241" t="s">
        <v>51</v>
      </c>
      <c r="C9241" t="s">
        <v>29</v>
      </c>
      <c r="D9241" t="s">
        <v>52</v>
      </c>
      <c r="E9241" t="s">
        <v>14</v>
      </c>
      <c r="F9241" t="s">
        <v>60</v>
      </c>
      <c r="G9241" s="5">
        <v>13050.69</v>
      </c>
      <c r="H9241" s="5">
        <f t="shared" si="1008"/>
        <v>234.91242</v>
      </c>
      <c r="I9241" s="6">
        <v>1</v>
      </c>
      <c r="J9241" s="6">
        <v>13050.69</v>
      </c>
      <c r="K9241" s="5">
        <f t="shared" si="1009"/>
        <v>234.91242</v>
      </c>
      <c r="L9241" s="7">
        <v>4.07</v>
      </c>
      <c r="M9241" s="7">
        <v>1547</v>
      </c>
      <c r="N9241" s="3">
        <v>45316</v>
      </c>
      <c r="O9241" s="4" t="str">
        <f t="shared" si="1010"/>
        <v>2024-01</v>
      </c>
      <c r="P9241" s="4" t="str">
        <f t="shared" si="1011"/>
        <v>01</v>
      </c>
      <c r="Q9241" s="4" t="str">
        <f t="shared" si="1012"/>
        <v>January</v>
      </c>
      <c r="R9241" s="30" t="str">
        <f t="shared" si="1013"/>
        <v>25</v>
      </c>
      <c r="W9241" t="str">
        <f t="shared" si="1014"/>
        <v>ok</v>
      </c>
    </row>
    <row r="9242" spans="1:23" x14ac:dyDescent="0.3">
      <c r="A9242" t="s">
        <v>9284</v>
      </c>
      <c r="B9242" t="s">
        <v>17</v>
      </c>
      <c r="C9242" t="s">
        <v>18</v>
      </c>
      <c r="D9242" t="s">
        <v>19</v>
      </c>
      <c r="E9242" t="s">
        <v>20</v>
      </c>
      <c r="F9242" t="s">
        <v>38</v>
      </c>
      <c r="G9242" s="5">
        <v>5940.73</v>
      </c>
      <c r="H9242" s="5">
        <f t="shared" si="1008"/>
        <v>106.93313999999998</v>
      </c>
      <c r="I9242" s="6">
        <v>4</v>
      </c>
      <c r="J9242" s="6">
        <v>23762.92</v>
      </c>
      <c r="K9242" s="5">
        <f t="shared" si="1009"/>
        <v>427.73255999999992</v>
      </c>
      <c r="L9242" s="7">
        <v>3.27</v>
      </c>
      <c r="M9242" s="7">
        <v>3643</v>
      </c>
      <c r="N9242" s="3">
        <v>45431</v>
      </c>
      <c r="O9242" s="4" t="str">
        <f t="shared" si="1010"/>
        <v>2024-05</v>
      </c>
      <c r="P9242" s="4" t="str">
        <f t="shared" si="1011"/>
        <v>05</v>
      </c>
      <c r="Q9242" s="4" t="str">
        <f t="shared" si="1012"/>
        <v>May</v>
      </c>
      <c r="R9242" s="30" t="str">
        <f t="shared" si="1013"/>
        <v>19</v>
      </c>
      <c r="W9242" t="str">
        <f t="shared" si="1014"/>
        <v>ok</v>
      </c>
    </row>
    <row r="9243" spans="1:23" x14ac:dyDescent="0.3">
      <c r="A9243" t="s">
        <v>9285</v>
      </c>
      <c r="B9243" t="s">
        <v>23</v>
      </c>
      <c r="C9243" t="s">
        <v>24</v>
      </c>
      <c r="D9243" t="s">
        <v>25</v>
      </c>
      <c r="E9243" t="s">
        <v>45</v>
      </c>
      <c r="F9243" t="s">
        <v>31</v>
      </c>
      <c r="G9243" s="5">
        <v>10368.08</v>
      </c>
      <c r="H9243" s="5">
        <f t="shared" si="1008"/>
        <v>186.62544</v>
      </c>
      <c r="I9243" s="6">
        <v>2</v>
      </c>
      <c r="J9243" s="6">
        <v>20736.16</v>
      </c>
      <c r="K9243" s="5">
        <f t="shared" si="1009"/>
        <v>373.25088</v>
      </c>
      <c r="L9243" s="7">
        <v>2.08</v>
      </c>
      <c r="M9243" s="7">
        <v>472</v>
      </c>
      <c r="N9243" s="3">
        <v>45506</v>
      </c>
      <c r="O9243" s="4" t="str">
        <f t="shared" si="1010"/>
        <v>2024-08</v>
      </c>
      <c r="P9243" s="4" t="str">
        <f t="shared" si="1011"/>
        <v>08</v>
      </c>
      <c r="Q9243" s="4" t="str">
        <f t="shared" si="1012"/>
        <v>August</v>
      </c>
      <c r="R9243" s="30" t="str">
        <f t="shared" si="1013"/>
        <v>02</v>
      </c>
      <c r="W9243" t="str">
        <f t="shared" si="1014"/>
        <v>ok</v>
      </c>
    </row>
    <row r="9244" spans="1:23" x14ac:dyDescent="0.3">
      <c r="A9244" t="s">
        <v>9286</v>
      </c>
      <c r="B9244" t="s">
        <v>17</v>
      </c>
      <c r="C9244" t="s">
        <v>18</v>
      </c>
      <c r="D9244" t="s">
        <v>19</v>
      </c>
      <c r="E9244" t="s">
        <v>20</v>
      </c>
      <c r="F9244" t="s">
        <v>15</v>
      </c>
      <c r="G9244" s="5">
        <v>14299.7</v>
      </c>
      <c r="H9244" s="5">
        <f t="shared" si="1008"/>
        <v>257.39459999999997</v>
      </c>
      <c r="I9244" s="6">
        <v>4</v>
      </c>
      <c r="J9244" s="6">
        <v>57198.8</v>
      </c>
      <c r="K9244" s="5">
        <f t="shared" si="1009"/>
        <v>1029.5783999999999</v>
      </c>
      <c r="L9244" s="7">
        <v>2.2400000000000002</v>
      </c>
      <c r="M9244" s="7">
        <v>2609</v>
      </c>
      <c r="N9244" s="3">
        <v>45516</v>
      </c>
      <c r="O9244" s="4" t="str">
        <f t="shared" si="1010"/>
        <v>2024-08</v>
      </c>
      <c r="P9244" s="4" t="str">
        <f t="shared" si="1011"/>
        <v>08</v>
      </c>
      <c r="Q9244" s="4" t="str">
        <f t="shared" si="1012"/>
        <v>August</v>
      </c>
      <c r="R9244" s="30" t="str">
        <f t="shared" si="1013"/>
        <v>12</v>
      </c>
      <c r="W9244" t="str">
        <f t="shared" si="1014"/>
        <v>ok</v>
      </c>
    </row>
    <row r="9245" spans="1:23" x14ac:dyDescent="0.3">
      <c r="A9245" t="s">
        <v>9287</v>
      </c>
      <c r="B9245" t="s">
        <v>47</v>
      </c>
      <c r="C9245" t="s">
        <v>12</v>
      </c>
      <c r="D9245" t="s">
        <v>48</v>
      </c>
      <c r="E9245" t="s">
        <v>20</v>
      </c>
      <c r="F9245" t="s">
        <v>15</v>
      </c>
      <c r="G9245" s="5">
        <v>5530.68</v>
      </c>
      <c r="H9245" s="5">
        <f t="shared" si="1008"/>
        <v>99.552239999999998</v>
      </c>
      <c r="I9245" s="6">
        <v>4</v>
      </c>
      <c r="J9245" s="6">
        <v>22122.720000000001</v>
      </c>
      <c r="K9245" s="5">
        <f t="shared" si="1009"/>
        <v>398.20895999999999</v>
      </c>
      <c r="L9245" s="7">
        <v>1.1000000000000001</v>
      </c>
      <c r="M9245" s="7">
        <v>4881</v>
      </c>
      <c r="N9245" s="3">
        <v>45375</v>
      </c>
      <c r="O9245" s="4" t="str">
        <f t="shared" si="1010"/>
        <v>2024-03</v>
      </c>
      <c r="P9245" s="4" t="str">
        <f t="shared" si="1011"/>
        <v>03</v>
      </c>
      <c r="Q9245" s="4" t="str">
        <f t="shared" si="1012"/>
        <v>March</v>
      </c>
      <c r="R9245" s="30" t="str">
        <f t="shared" si="1013"/>
        <v>24</v>
      </c>
      <c r="W9245" t="str">
        <f t="shared" si="1014"/>
        <v>ok</v>
      </c>
    </row>
    <row r="9246" spans="1:23" x14ac:dyDescent="0.3">
      <c r="A9246" t="s">
        <v>9288</v>
      </c>
      <c r="B9246" t="s">
        <v>33</v>
      </c>
      <c r="C9246" t="s">
        <v>12</v>
      </c>
      <c r="D9246" t="s">
        <v>34</v>
      </c>
      <c r="E9246" t="s">
        <v>20</v>
      </c>
      <c r="F9246" t="s">
        <v>26</v>
      </c>
      <c r="G9246" s="5">
        <v>3933.64</v>
      </c>
      <c r="H9246" s="5">
        <f t="shared" si="1008"/>
        <v>70.805519999999987</v>
      </c>
      <c r="I9246" s="6">
        <v>3</v>
      </c>
      <c r="J9246" s="6">
        <v>11800.92</v>
      </c>
      <c r="K9246" s="5">
        <f t="shared" si="1009"/>
        <v>212.41655999999995</v>
      </c>
      <c r="L9246" s="7">
        <v>4.66</v>
      </c>
      <c r="M9246" s="7">
        <v>2437</v>
      </c>
      <c r="N9246" s="3">
        <v>45578</v>
      </c>
      <c r="O9246" s="4" t="str">
        <f t="shared" si="1010"/>
        <v>2024-10</v>
      </c>
      <c r="P9246" s="4" t="str">
        <f t="shared" si="1011"/>
        <v>10</v>
      </c>
      <c r="Q9246" s="4" t="str">
        <f t="shared" si="1012"/>
        <v>October</v>
      </c>
      <c r="R9246" s="30" t="str">
        <f t="shared" si="1013"/>
        <v>13</v>
      </c>
      <c r="W9246" t="str">
        <f t="shared" si="1014"/>
        <v>ok</v>
      </c>
    </row>
    <row r="9247" spans="1:23" x14ac:dyDescent="0.3">
      <c r="A9247" t="s">
        <v>9289</v>
      </c>
      <c r="B9247" t="s">
        <v>23</v>
      </c>
      <c r="C9247" t="s">
        <v>24</v>
      </c>
      <c r="D9247" t="s">
        <v>25</v>
      </c>
      <c r="E9247" t="s">
        <v>20</v>
      </c>
      <c r="F9247" t="s">
        <v>31</v>
      </c>
      <c r="G9247" s="5">
        <v>3794.53</v>
      </c>
      <c r="H9247" s="5">
        <f t="shared" si="1008"/>
        <v>68.301540000000003</v>
      </c>
      <c r="I9247" s="6">
        <v>3</v>
      </c>
      <c r="J9247" s="6">
        <v>11383.59</v>
      </c>
      <c r="K9247" s="5">
        <f t="shared" si="1009"/>
        <v>204.90462000000002</v>
      </c>
      <c r="L9247" s="7">
        <v>1.72</v>
      </c>
      <c r="M9247" s="7">
        <v>1042</v>
      </c>
      <c r="N9247" s="3">
        <v>45540</v>
      </c>
      <c r="O9247" s="4" t="str">
        <f t="shared" si="1010"/>
        <v>2024-09</v>
      </c>
      <c r="P9247" s="4" t="str">
        <f t="shared" si="1011"/>
        <v>09</v>
      </c>
      <c r="Q9247" s="4" t="str">
        <f t="shared" si="1012"/>
        <v>September</v>
      </c>
      <c r="R9247" s="30" t="str">
        <f t="shared" si="1013"/>
        <v>05</v>
      </c>
      <c r="W9247" t="str">
        <f t="shared" si="1014"/>
        <v>ok</v>
      </c>
    </row>
    <row r="9248" spans="1:23" x14ac:dyDescent="0.3">
      <c r="A9248" t="s">
        <v>9290</v>
      </c>
      <c r="B9248" t="s">
        <v>17</v>
      </c>
      <c r="C9248" t="s">
        <v>18</v>
      </c>
      <c r="D9248" t="s">
        <v>19</v>
      </c>
      <c r="E9248" t="s">
        <v>20</v>
      </c>
      <c r="F9248" t="s">
        <v>15</v>
      </c>
      <c r="G9248" s="5">
        <v>12817.22</v>
      </c>
      <c r="H9248" s="5">
        <f t="shared" si="1008"/>
        <v>230.70995999999997</v>
      </c>
      <c r="I9248" s="6">
        <v>2</v>
      </c>
      <c r="J9248" s="6">
        <v>25634.44</v>
      </c>
      <c r="K9248" s="5">
        <f t="shared" si="1009"/>
        <v>461.41991999999993</v>
      </c>
      <c r="L9248" s="7">
        <v>2.79</v>
      </c>
      <c r="M9248" s="7">
        <v>384</v>
      </c>
      <c r="N9248" s="3">
        <v>45305</v>
      </c>
      <c r="O9248" s="4" t="str">
        <f t="shared" si="1010"/>
        <v>2024-01</v>
      </c>
      <c r="P9248" s="4" t="str">
        <f t="shared" si="1011"/>
        <v>01</v>
      </c>
      <c r="Q9248" s="4" t="str">
        <f t="shared" si="1012"/>
        <v>January</v>
      </c>
      <c r="R9248" s="30" t="str">
        <f t="shared" si="1013"/>
        <v>14</v>
      </c>
      <c r="W9248" t="str">
        <f t="shared" si="1014"/>
        <v>ok</v>
      </c>
    </row>
    <row r="9249" spans="1:23" x14ac:dyDescent="0.3">
      <c r="A9249" t="s">
        <v>9291</v>
      </c>
      <c r="B9249" t="s">
        <v>41</v>
      </c>
      <c r="C9249" t="s">
        <v>42</v>
      </c>
      <c r="D9249" t="s">
        <v>43</v>
      </c>
      <c r="E9249" t="s">
        <v>20</v>
      </c>
      <c r="F9249" t="s">
        <v>26</v>
      </c>
      <c r="G9249" s="5">
        <v>1770.63</v>
      </c>
      <c r="H9249" s="5">
        <f t="shared" si="1008"/>
        <v>31.87134</v>
      </c>
      <c r="I9249" s="6">
        <v>4</v>
      </c>
      <c r="J9249" s="6">
        <v>7082.52</v>
      </c>
      <c r="K9249" s="5">
        <f t="shared" si="1009"/>
        <v>127.48536</v>
      </c>
      <c r="L9249" s="7">
        <v>1.96</v>
      </c>
      <c r="M9249" s="7">
        <v>3742</v>
      </c>
      <c r="N9249" s="3">
        <v>45616</v>
      </c>
      <c r="O9249" s="4" t="str">
        <f t="shared" si="1010"/>
        <v>2024-11</v>
      </c>
      <c r="P9249" s="4" t="str">
        <f t="shared" si="1011"/>
        <v>11</v>
      </c>
      <c r="Q9249" s="4" t="str">
        <f t="shared" si="1012"/>
        <v>November</v>
      </c>
      <c r="R9249" s="30" t="str">
        <f t="shared" si="1013"/>
        <v>20</v>
      </c>
      <c r="W9249" t="str">
        <f t="shared" si="1014"/>
        <v>ok</v>
      </c>
    </row>
    <row r="9250" spans="1:23" x14ac:dyDescent="0.3">
      <c r="A9250" t="s">
        <v>9292</v>
      </c>
      <c r="B9250" t="s">
        <v>28</v>
      </c>
      <c r="C9250" t="s">
        <v>29</v>
      </c>
      <c r="D9250" t="s">
        <v>30</v>
      </c>
      <c r="E9250" t="s">
        <v>14</v>
      </c>
      <c r="F9250" t="s">
        <v>31</v>
      </c>
      <c r="G9250" s="5">
        <v>14121.93</v>
      </c>
      <c r="H9250" s="5">
        <f t="shared" si="1008"/>
        <v>254.19474</v>
      </c>
      <c r="I9250" s="6">
        <v>4</v>
      </c>
      <c r="J9250" s="6">
        <v>56487.72</v>
      </c>
      <c r="K9250" s="5">
        <f t="shared" si="1009"/>
        <v>1016.77896</v>
      </c>
      <c r="L9250" s="7">
        <v>1.43</v>
      </c>
      <c r="M9250" s="7">
        <v>2728</v>
      </c>
      <c r="N9250" s="3">
        <v>45407</v>
      </c>
      <c r="O9250" s="4" t="str">
        <f t="shared" si="1010"/>
        <v>2024-04</v>
      </c>
      <c r="P9250" s="4" t="str">
        <f t="shared" si="1011"/>
        <v>04</v>
      </c>
      <c r="Q9250" s="4" t="str">
        <f t="shared" si="1012"/>
        <v>April</v>
      </c>
      <c r="R9250" s="30" t="str">
        <f t="shared" si="1013"/>
        <v>25</v>
      </c>
      <c r="W9250" t="str">
        <f t="shared" si="1014"/>
        <v>ok</v>
      </c>
    </row>
    <row r="9251" spans="1:23" x14ac:dyDescent="0.3">
      <c r="A9251" t="s">
        <v>9293</v>
      </c>
      <c r="B9251" t="s">
        <v>41</v>
      </c>
      <c r="C9251" t="s">
        <v>42</v>
      </c>
      <c r="D9251" t="s">
        <v>43</v>
      </c>
      <c r="E9251" t="s">
        <v>14</v>
      </c>
      <c r="F9251" t="s">
        <v>15</v>
      </c>
      <c r="G9251" s="5">
        <v>14949.55</v>
      </c>
      <c r="H9251" s="5">
        <f t="shared" si="1008"/>
        <v>269.09189999999995</v>
      </c>
      <c r="I9251" s="6">
        <v>1</v>
      </c>
      <c r="J9251" s="6">
        <v>14949.55</v>
      </c>
      <c r="K9251" s="5">
        <f t="shared" si="1009"/>
        <v>269.09189999999995</v>
      </c>
      <c r="L9251" s="7">
        <v>1.1200000000000001</v>
      </c>
      <c r="M9251" s="7">
        <v>1682</v>
      </c>
      <c r="N9251" s="3">
        <v>45625</v>
      </c>
      <c r="O9251" s="4" t="str">
        <f t="shared" si="1010"/>
        <v>2024-11</v>
      </c>
      <c r="P9251" s="4" t="str">
        <f t="shared" si="1011"/>
        <v>11</v>
      </c>
      <c r="Q9251" s="4" t="str">
        <f t="shared" si="1012"/>
        <v>November</v>
      </c>
      <c r="R9251" s="30" t="str">
        <f t="shared" si="1013"/>
        <v>29</v>
      </c>
      <c r="W9251" t="str">
        <f t="shared" si="1014"/>
        <v>ok</v>
      </c>
    </row>
    <row r="9252" spans="1:23" x14ac:dyDescent="0.3">
      <c r="A9252" t="s">
        <v>9294</v>
      </c>
      <c r="B9252" t="s">
        <v>28</v>
      </c>
      <c r="C9252" t="s">
        <v>29</v>
      </c>
      <c r="D9252" t="s">
        <v>30</v>
      </c>
      <c r="E9252" t="s">
        <v>14</v>
      </c>
      <c r="F9252" t="s">
        <v>38</v>
      </c>
      <c r="G9252" s="5">
        <v>6559.05</v>
      </c>
      <c r="H9252" s="5">
        <f t="shared" si="1008"/>
        <v>118.0629</v>
      </c>
      <c r="I9252" s="6">
        <v>4</v>
      </c>
      <c r="J9252" s="6">
        <v>26236.2</v>
      </c>
      <c r="K9252" s="5">
        <f t="shared" si="1009"/>
        <v>472.2516</v>
      </c>
      <c r="L9252" s="7">
        <v>2.56</v>
      </c>
      <c r="M9252" s="7">
        <v>2763</v>
      </c>
      <c r="N9252" s="3">
        <v>45426</v>
      </c>
      <c r="O9252" s="4" t="str">
        <f t="shared" si="1010"/>
        <v>2024-05</v>
      </c>
      <c r="P9252" s="4" t="str">
        <f t="shared" si="1011"/>
        <v>05</v>
      </c>
      <c r="Q9252" s="4" t="str">
        <f t="shared" si="1012"/>
        <v>May</v>
      </c>
      <c r="R9252" s="30" t="str">
        <f t="shared" si="1013"/>
        <v>14</v>
      </c>
      <c r="W9252" t="str">
        <f t="shared" si="1014"/>
        <v>ok</v>
      </c>
    </row>
    <row r="9253" spans="1:23" x14ac:dyDescent="0.3">
      <c r="A9253" t="s">
        <v>9295</v>
      </c>
      <c r="B9253" t="s">
        <v>17</v>
      </c>
      <c r="C9253" t="s">
        <v>18</v>
      </c>
      <c r="D9253" t="s">
        <v>19</v>
      </c>
      <c r="E9253" t="s">
        <v>14</v>
      </c>
      <c r="F9253" t="s">
        <v>15</v>
      </c>
      <c r="G9253" s="5">
        <v>1643.32</v>
      </c>
      <c r="H9253" s="5">
        <f t="shared" si="1008"/>
        <v>29.579759999999997</v>
      </c>
      <c r="I9253" s="6">
        <v>2</v>
      </c>
      <c r="J9253" s="6">
        <v>3286.64</v>
      </c>
      <c r="K9253" s="5">
        <f t="shared" si="1009"/>
        <v>59.159519999999993</v>
      </c>
      <c r="L9253" s="7">
        <v>1.67</v>
      </c>
      <c r="M9253" s="7">
        <v>4859</v>
      </c>
      <c r="N9253" s="3">
        <v>45498</v>
      </c>
      <c r="O9253" s="4" t="str">
        <f t="shared" si="1010"/>
        <v>2024-07</v>
      </c>
      <c r="P9253" s="4" t="str">
        <f t="shared" si="1011"/>
        <v>07</v>
      </c>
      <c r="Q9253" s="4" t="str">
        <f t="shared" si="1012"/>
        <v>July</v>
      </c>
      <c r="R9253" s="30" t="str">
        <f t="shared" si="1013"/>
        <v>25</v>
      </c>
      <c r="W9253" t="str">
        <f t="shared" si="1014"/>
        <v>ok</v>
      </c>
    </row>
    <row r="9254" spans="1:23" x14ac:dyDescent="0.3">
      <c r="A9254" t="s">
        <v>9296</v>
      </c>
      <c r="B9254" t="s">
        <v>23</v>
      </c>
      <c r="C9254" t="s">
        <v>24</v>
      </c>
      <c r="D9254" t="s">
        <v>25</v>
      </c>
      <c r="E9254" t="s">
        <v>45</v>
      </c>
      <c r="F9254" t="s">
        <v>15</v>
      </c>
      <c r="G9254" s="5">
        <v>8783.4599999999991</v>
      </c>
      <c r="H9254" s="5">
        <f t="shared" si="1008"/>
        <v>158.10227999999998</v>
      </c>
      <c r="I9254" s="6">
        <v>4</v>
      </c>
      <c r="J9254" s="6">
        <v>35133.839999999997</v>
      </c>
      <c r="K9254" s="5">
        <f t="shared" si="1009"/>
        <v>632.40911999999992</v>
      </c>
      <c r="L9254" s="7">
        <v>2.58</v>
      </c>
      <c r="M9254" s="7">
        <v>1284</v>
      </c>
      <c r="N9254" s="3">
        <v>45450</v>
      </c>
      <c r="O9254" s="4" t="str">
        <f t="shared" si="1010"/>
        <v>2024-06</v>
      </c>
      <c r="P9254" s="4" t="str">
        <f t="shared" si="1011"/>
        <v>06</v>
      </c>
      <c r="Q9254" s="4" t="str">
        <f t="shared" si="1012"/>
        <v>June</v>
      </c>
      <c r="R9254" s="30" t="str">
        <f t="shared" si="1013"/>
        <v>07</v>
      </c>
      <c r="W9254" t="str">
        <f t="shared" si="1014"/>
        <v>ok</v>
      </c>
    </row>
    <row r="9255" spans="1:23" x14ac:dyDescent="0.3">
      <c r="A9255" t="s">
        <v>9297</v>
      </c>
      <c r="B9255" t="s">
        <v>28</v>
      </c>
      <c r="C9255" t="s">
        <v>29</v>
      </c>
      <c r="D9255" t="s">
        <v>30</v>
      </c>
      <c r="E9255" t="s">
        <v>14</v>
      </c>
      <c r="F9255" t="s">
        <v>26</v>
      </c>
      <c r="G9255" s="5">
        <v>7298.15</v>
      </c>
      <c r="H9255" s="5">
        <f t="shared" si="1008"/>
        <v>131.36669999999998</v>
      </c>
      <c r="I9255" s="6">
        <v>2</v>
      </c>
      <c r="J9255" s="6">
        <v>14596.3</v>
      </c>
      <c r="K9255" s="5">
        <f t="shared" si="1009"/>
        <v>262.73339999999996</v>
      </c>
      <c r="L9255" s="7">
        <v>3.66</v>
      </c>
      <c r="M9255" s="7">
        <v>1602</v>
      </c>
      <c r="N9255" s="3">
        <v>45591</v>
      </c>
      <c r="O9255" s="4" t="str">
        <f t="shared" si="1010"/>
        <v>2024-10</v>
      </c>
      <c r="P9255" s="4" t="str">
        <f t="shared" si="1011"/>
        <v>10</v>
      </c>
      <c r="Q9255" s="4" t="str">
        <f t="shared" si="1012"/>
        <v>October</v>
      </c>
      <c r="R9255" s="30" t="str">
        <f t="shared" si="1013"/>
        <v>26</v>
      </c>
      <c r="W9255" t="str">
        <f t="shared" si="1014"/>
        <v>ok</v>
      </c>
    </row>
    <row r="9256" spans="1:23" x14ac:dyDescent="0.3">
      <c r="A9256" t="s">
        <v>9298</v>
      </c>
      <c r="B9256" t="s">
        <v>11</v>
      </c>
      <c r="C9256" t="s">
        <v>12</v>
      </c>
      <c r="D9256" t="s">
        <v>13</v>
      </c>
      <c r="E9256" t="s">
        <v>14</v>
      </c>
      <c r="F9256" t="s">
        <v>15</v>
      </c>
      <c r="G9256" s="5">
        <v>6121.53</v>
      </c>
      <c r="H9256" s="5">
        <f t="shared" si="1008"/>
        <v>110.18753999999998</v>
      </c>
      <c r="I9256" s="6">
        <v>1</v>
      </c>
      <c r="J9256" s="6">
        <v>6121.53</v>
      </c>
      <c r="K9256" s="5">
        <f t="shared" si="1009"/>
        <v>110.18753999999998</v>
      </c>
      <c r="L9256" s="7">
        <v>1.65</v>
      </c>
      <c r="M9256" s="7">
        <v>3491</v>
      </c>
      <c r="N9256" s="3">
        <v>45293</v>
      </c>
      <c r="O9256" s="4" t="str">
        <f t="shared" si="1010"/>
        <v>2024-01</v>
      </c>
      <c r="P9256" s="4" t="str">
        <f t="shared" si="1011"/>
        <v>01</v>
      </c>
      <c r="Q9256" s="4" t="str">
        <f t="shared" si="1012"/>
        <v>January</v>
      </c>
      <c r="R9256" s="30" t="str">
        <f t="shared" si="1013"/>
        <v>02</v>
      </c>
      <c r="W9256" t="str">
        <f t="shared" si="1014"/>
        <v>ok</v>
      </c>
    </row>
    <row r="9257" spans="1:23" x14ac:dyDescent="0.3">
      <c r="A9257" t="s">
        <v>9299</v>
      </c>
      <c r="B9257" t="s">
        <v>33</v>
      </c>
      <c r="C9257" t="s">
        <v>12</v>
      </c>
      <c r="D9257" t="s">
        <v>34</v>
      </c>
      <c r="E9257" t="s">
        <v>45</v>
      </c>
      <c r="F9257" t="s">
        <v>31</v>
      </c>
      <c r="G9257" s="5">
        <v>11327.89</v>
      </c>
      <c r="H9257" s="5">
        <f t="shared" si="1008"/>
        <v>203.90201999999996</v>
      </c>
      <c r="I9257" s="6">
        <v>3</v>
      </c>
      <c r="J9257" s="6">
        <v>33983.67</v>
      </c>
      <c r="K9257" s="5">
        <f t="shared" si="1009"/>
        <v>611.70605999999987</v>
      </c>
      <c r="L9257" s="7">
        <v>4.12</v>
      </c>
      <c r="M9257" s="7">
        <v>4414</v>
      </c>
      <c r="N9257" s="3">
        <v>45386</v>
      </c>
      <c r="O9257" s="4" t="str">
        <f t="shared" si="1010"/>
        <v>2024-04</v>
      </c>
      <c r="P9257" s="4" t="str">
        <f t="shared" si="1011"/>
        <v>04</v>
      </c>
      <c r="Q9257" s="4" t="str">
        <f t="shared" si="1012"/>
        <v>April</v>
      </c>
      <c r="R9257" s="30" t="str">
        <f t="shared" si="1013"/>
        <v>04</v>
      </c>
      <c r="W9257" t="str">
        <f t="shared" si="1014"/>
        <v>ok</v>
      </c>
    </row>
    <row r="9258" spans="1:23" x14ac:dyDescent="0.3">
      <c r="A9258" t="s">
        <v>9300</v>
      </c>
      <c r="B9258" t="s">
        <v>36</v>
      </c>
      <c r="C9258" t="s">
        <v>18</v>
      </c>
      <c r="D9258" t="s">
        <v>37</v>
      </c>
      <c r="E9258" t="s">
        <v>20</v>
      </c>
      <c r="F9258" t="s">
        <v>60</v>
      </c>
      <c r="G9258" s="5">
        <v>8248.74</v>
      </c>
      <c r="H9258" s="5">
        <f t="shared" si="1008"/>
        <v>148.47731999999999</v>
      </c>
      <c r="I9258" s="6">
        <v>3</v>
      </c>
      <c r="J9258" s="6">
        <v>24746.22</v>
      </c>
      <c r="K9258" s="5">
        <f t="shared" si="1009"/>
        <v>445.43196</v>
      </c>
      <c r="L9258" s="7">
        <v>4.76</v>
      </c>
      <c r="M9258" s="7">
        <v>835</v>
      </c>
      <c r="N9258" s="3">
        <v>45450</v>
      </c>
      <c r="O9258" s="4" t="str">
        <f t="shared" si="1010"/>
        <v>2024-06</v>
      </c>
      <c r="P9258" s="4" t="str">
        <f t="shared" si="1011"/>
        <v>06</v>
      </c>
      <c r="Q9258" s="4" t="str">
        <f t="shared" si="1012"/>
        <v>June</v>
      </c>
      <c r="R9258" s="30" t="str">
        <f t="shared" si="1013"/>
        <v>07</v>
      </c>
      <c r="W9258" t="str">
        <f t="shared" si="1014"/>
        <v>ok</v>
      </c>
    </row>
    <row r="9259" spans="1:23" x14ac:dyDescent="0.3">
      <c r="A9259" t="s">
        <v>9301</v>
      </c>
      <c r="B9259" t="s">
        <v>33</v>
      </c>
      <c r="C9259" t="s">
        <v>12</v>
      </c>
      <c r="D9259" t="s">
        <v>34</v>
      </c>
      <c r="E9259" t="s">
        <v>45</v>
      </c>
      <c r="F9259" t="s">
        <v>38</v>
      </c>
      <c r="G9259" s="5">
        <v>4635.22</v>
      </c>
      <c r="H9259" s="5">
        <f t="shared" si="1008"/>
        <v>83.433959999999999</v>
      </c>
      <c r="I9259" s="6">
        <v>1</v>
      </c>
      <c r="J9259" s="6">
        <v>4635.22</v>
      </c>
      <c r="K9259" s="5">
        <f t="shared" si="1009"/>
        <v>83.433959999999999</v>
      </c>
      <c r="L9259" s="7">
        <v>4.9800000000000004</v>
      </c>
      <c r="M9259" s="7">
        <v>247</v>
      </c>
      <c r="N9259" s="3">
        <v>45578</v>
      </c>
      <c r="O9259" s="4" t="str">
        <f t="shared" si="1010"/>
        <v>2024-10</v>
      </c>
      <c r="P9259" s="4" t="str">
        <f t="shared" si="1011"/>
        <v>10</v>
      </c>
      <c r="Q9259" s="4" t="str">
        <f t="shared" si="1012"/>
        <v>October</v>
      </c>
      <c r="R9259" s="30" t="str">
        <f t="shared" si="1013"/>
        <v>13</v>
      </c>
      <c r="W9259" t="str">
        <f t="shared" si="1014"/>
        <v>ok</v>
      </c>
    </row>
    <row r="9260" spans="1:23" x14ac:dyDescent="0.3">
      <c r="A9260" t="s">
        <v>9302</v>
      </c>
      <c r="B9260" t="s">
        <v>11</v>
      </c>
      <c r="C9260" t="s">
        <v>12</v>
      </c>
      <c r="D9260" t="s">
        <v>13</v>
      </c>
      <c r="E9260" t="s">
        <v>20</v>
      </c>
      <c r="F9260" t="s">
        <v>31</v>
      </c>
      <c r="G9260" s="5">
        <v>17880.77</v>
      </c>
      <c r="H9260" s="5">
        <f t="shared" si="1008"/>
        <v>321.85386</v>
      </c>
      <c r="I9260" s="6">
        <v>5</v>
      </c>
      <c r="J9260" s="6">
        <v>89403.85</v>
      </c>
      <c r="K9260" s="5">
        <f t="shared" si="1009"/>
        <v>1609.2692999999999</v>
      </c>
      <c r="L9260" s="7">
        <v>4.58</v>
      </c>
      <c r="M9260" s="7">
        <v>3511</v>
      </c>
      <c r="N9260" s="3">
        <v>45382</v>
      </c>
      <c r="O9260" s="4" t="str">
        <f t="shared" si="1010"/>
        <v>2024-03</v>
      </c>
      <c r="P9260" s="4" t="str">
        <f t="shared" si="1011"/>
        <v>03</v>
      </c>
      <c r="Q9260" s="4" t="str">
        <f t="shared" si="1012"/>
        <v>March</v>
      </c>
      <c r="R9260" s="30" t="str">
        <f t="shared" si="1013"/>
        <v>31</v>
      </c>
      <c r="W9260" t="str">
        <f t="shared" si="1014"/>
        <v>ok</v>
      </c>
    </row>
    <row r="9261" spans="1:23" x14ac:dyDescent="0.3">
      <c r="A9261" t="s">
        <v>9303</v>
      </c>
      <c r="B9261" t="s">
        <v>33</v>
      </c>
      <c r="C9261" t="s">
        <v>12</v>
      </c>
      <c r="D9261" t="s">
        <v>34</v>
      </c>
      <c r="E9261" t="s">
        <v>20</v>
      </c>
      <c r="F9261" t="s">
        <v>21</v>
      </c>
      <c r="G9261" s="5">
        <v>4533.2</v>
      </c>
      <c r="H9261" s="5">
        <f t="shared" si="1008"/>
        <v>81.597599999999986</v>
      </c>
      <c r="I9261" s="6">
        <v>2</v>
      </c>
      <c r="J9261" s="6">
        <v>9066.4</v>
      </c>
      <c r="K9261" s="5">
        <f t="shared" si="1009"/>
        <v>163.19519999999997</v>
      </c>
      <c r="L9261" s="7">
        <v>4.24</v>
      </c>
      <c r="M9261" s="7">
        <v>2423</v>
      </c>
      <c r="N9261" s="3">
        <v>45318</v>
      </c>
      <c r="O9261" s="4" t="str">
        <f t="shared" si="1010"/>
        <v>2024-01</v>
      </c>
      <c r="P9261" s="4" t="str">
        <f t="shared" si="1011"/>
        <v>01</v>
      </c>
      <c r="Q9261" s="4" t="str">
        <f t="shared" si="1012"/>
        <v>January</v>
      </c>
      <c r="R9261" s="30" t="str">
        <f t="shared" si="1013"/>
        <v>27</v>
      </c>
      <c r="W9261" t="str">
        <f t="shared" si="1014"/>
        <v>ok</v>
      </c>
    </row>
    <row r="9262" spans="1:23" x14ac:dyDescent="0.3">
      <c r="A9262" t="s">
        <v>9304</v>
      </c>
      <c r="B9262" t="s">
        <v>17</v>
      </c>
      <c r="C9262" t="s">
        <v>18</v>
      </c>
      <c r="D9262" t="s">
        <v>19</v>
      </c>
      <c r="E9262" t="s">
        <v>14</v>
      </c>
      <c r="F9262" t="s">
        <v>60</v>
      </c>
      <c r="G9262" s="5">
        <v>10221.66</v>
      </c>
      <c r="H9262" s="5">
        <f t="shared" si="1008"/>
        <v>183.98987999999997</v>
      </c>
      <c r="I9262" s="6">
        <v>3</v>
      </c>
      <c r="J9262" s="6">
        <v>30664.98</v>
      </c>
      <c r="K9262" s="5">
        <f t="shared" si="1009"/>
        <v>551.96963999999991</v>
      </c>
      <c r="L9262" s="7">
        <v>2.1</v>
      </c>
      <c r="M9262" s="7">
        <v>1651</v>
      </c>
      <c r="N9262" s="3">
        <v>45374</v>
      </c>
      <c r="O9262" s="4" t="str">
        <f t="shared" si="1010"/>
        <v>2024-03</v>
      </c>
      <c r="P9262" s="4" t="str">
        <f t="shared" si="1011"/>
        <v>03</v>
      </c>
      <c r="Q9262" s="4" t="str">
        <f t="shared" si="1012"/>
        <v>March</v>
      </c>
      <c r="R9262" s="30" t="str">
        <f t="shared" si="1013"/>
        <v>23</v>
      </c>
      <c r="W9262" t="str">
        <f t="shared" si="1014"/>
        <v>ok</v>
      </c>
    </row>
    <row r="9263" spans="1:23" x14ac:dyDescent="0.3">
      <c r="A9263" t="s">
        <v>9305</v>
      </c>
      <c r="B9263" t="s">
        <v>36</v>
      </c>
      <c r="C9263" t="s">
        <v>18</v>
      </c>
      <c r="D9263" t="s">
        <v>37</v>
      </c>
      <c r="E9263" t="s">
        <v>45</v>
      </c>
      <c r="F9263" t="s">
        <v>26</v>
      </c>
      <c r="G9263" s="5">
        <v>17216.38</v>
      </c>
      <c r="H9263" s="5">
        <f t="shared" si="1008"/>
        <v>309.89483999999999</v>
      </c>
      <c r="I9263" s="6">
        <v>2</v>
      </c>
      <c r="J9263" s="6">
        <v>34432.76</v>
      </c>
      <c r="K9263" s="5">
        <f t="shared" si="1009"/>
        <v>619.78967999999998</v>
      </c>
      <c r="L9263" s="7">
        <v>3.55</v>
      </c>
      <c r="M9263" s="7">
        <v>4546</v>
      </c>
      <c r="N9263" s="3">
        <v>45592</v>
      </c>
      <c r="O9263" s="4" t="str">
        <f t="shared" si="1010"/>
        <v>2024-10</v>
      </c>
      <c r="P9263" s="4" t="str">
        <f t="shared" si="1011"/>
        <v>10</v>
      </c>
      <c r="Q9263" s="4" t="str">
        <f t="shared" si="1012"/>
        <v>October</v>
      </c>
      <c r="R9263" s="30" t="str">
        <f t="shared" si="1013"/>
        <v>27</v>
      </c>
      <c r="W9263" t="str">
        <f t="shared" si="1014"/>
        <v>ok</v>
      </c>
    </row>
    <row r="9264" spans="1:23" x14ac:dyDescent="0.3">
      <c r="A9264" t="s">
        <v>9306</v>
      </c>
      <c r="B9264" t="s">
        <v>41</v>
      </c>
      <c r="C9264" t="s">
        <v>42</v>
      </c>
      <c r="D9264" t="s">
        <v>43</v>
      </c>
      <c r="E9264" t="s">
        <v>20</v>
      </c>
      <c r="F9264" t="s">
        <v>26</v>
      </c>
      <c r="G9264" s="5">
        <v>14693.54</v>
      </c>
      <c r="H9264" s="5">
        <f t="shared" si="1008"/>
        <v>264.48372000000001</v>
      </c>
      <c r="I9264" s="6">
        <v>4</v>
      </c>
      <c r="J9264" s="6">
        <v>58774.16</v>
      </c>
      <c r="K9264" s="5">
        <f t="shared" si="1009"/>
        <v>1057.93488</v>
      </c>
      <c r="L9264" s="7">
        <v>2.58</v>
      </c>
      <c r="M9264" s="7">
        <v>3420</v>
      </c>
      <c r="N9264" s="3">
        <v>45359</v>
      </c>
      <c r="O9264" s="4" t="str">
        <f t="shared" si="1010"/>
        <v>2024-03</v>
      </c>
      <c r="P9264" s="4" t="str">
        <f t="shared" si="1011"/>
        <v>03</v>
      </c>
      <c r="Q9264" s="4" t="str">
        <f t="shared" si="1012"/>
        <v>March</v>
      </c>
      <c r="R9264" s="30" t="str">
        <f t="shared" si="1013"/>
        <v>08</v>
      </c>
      <c r="W9264" t="str">
        <f t="shared" si="1014"/>
        <v>ok</v>
      </c>
    </row>
    <row r="9265" spans="1:23" x14ac:dyDescent="0.3">
      <c r="A9265" t="s">
        <v>9307</v>
      </c>
      <c r="B9265" t="s">
        <v>63</v>
      </c>
      <c r="C9265" t="s">
        <v>18</v>
      </c>
      <c r="D9265" t="s">
        <v>64</v>
      </c>
      <c r="E9265" t="s">
        <v>20</v>
      </c>
      <c r="F9265" t="s">
        <v>26</v>
      </c>
      <c r="G9265" s="5">
        <v>8678.7900000000009</v>
      </c>
      <c r="H9265" s="5">
        <f t="shared" si="1008"/>
        <v>156.21822</v>
      </c>
      <c r="I9265" s="6">
        <v>5</v>
      </c>
      <c r="J9265" s="6">
        <v>43393.95</v>
      </c>
      <c r="K9265" s="5">
        <f t="shared" si="1009"/>
        <v>781.09109999999998</v>
      </c>
      <c r="L9265" s="7">
        <v>2.96</v>
      </c>
      <c r="M9265" s="7">
        <v>3963</v>
      </c>
      <c r="N9265" s="3">
        <v>45443</v>
      </c>
      <c r="O9265" s="4" t="str">
        <f t="shared" si="1010"/>
        <v>2024-05</v>
      </c>
      <c r="P9265" s="4" t="str">
        <f t="shared" si="1011"/>
        <v>05</v>
      </c>
      <c r="Q9265" s="4" t="str">
        <f t="shared" si="1012"/>
        <v>May</v>
      </c>
      <c r="R9265" s="30" t="str">
        <f t="shared" si="1013"/>
        <v>31</v>
      </c>
      <c r="W9265" t="str">
        <f t="shared" si="1014"/>
        <v>ok</v>
      </c>
    </row>
    <row r="9266" spans="1:23" x14ac:dyDescent="0.3">
      <c r="A9266" t="s">
        <v>9308</v>
      </c>
      <c r="B9266" t="s">
        <v>17</v>
      </c>
      <c r="C9266" t="s">
        <v>18</v>
      </c>
      <c r="D9266" t="s">
        <v>19</v>
      </c>
      <c r="E9266" t="s">
        <v>45</v>
      </c>
      <c r="F9266" t="s">
        <v>31</v>
      </c>
      <c r="G9266" s="5">
        <v>14795.54</v>
      </c>
      <c r="H9266" s="5">
        <f t="shared" si="1008"/>
        <v>266.31972000000002</v>
      </c>
      <c r="I9266" s="6">
        <v>2</v>
      </c>
      <c r="J9266" s="6">
        <v>29591.08</v>
      </c>
      <c r="K9266" s="5">
        <f t="shared" si="1009"/>
        <v>532.63944000000004</v>
      </c>
      <c r="L9266" s="7">
        <v>2.4</v>
      </c>
      <c r="M9266" s="7">
        <v>3955</v>
      </c>
      <c r="N9266" s="3">
        <v>45453</v>
      </c>
      <c r="O9266" s="4" t="str">
        <f t="shared" si="1010"/>
        <v>2024-06</v>
      </c>
      <c r="P9266" s="4" t="str">
        <f t="shared" si="1011"/>
        <v>06</v>
      </c>
      <c r="Q9266" s="4" t="str">
        <f t="shared" si="1012"/>
        <v>June</v>
      </c>
      <c r="R9266" s="30" t="str">
        <f t="shared" si="1013"/>
        <v>10</v>
      </c>
      <c r="W9266" t="str">
        <f t="shared" si="1014"/>
        <v>ok</v>
      </c>
    </row>
    <row r="9267" spans="1:23" x14ac:dyDescent="0.3">
      <c r="A9267" t="s">
        <v>9309</v>
      </c>
      <c r="B9267" t="s">
        <v>41</v>
      </c>
      <c r="C9267" t="s">
        <v>42</v>
      </c>
      <c r="D9267" t="s">
        <v>43</v>
      </c>
      <c r="E9267" t="s">
        <v>20</v>
      </c>
      <c r="F9267" t="s">
        <v>31</v>
      </c>
      <c r="G9267" s="5">
        <v>11468.03</v>
      </c>
      <c r="H9267" s="5">
        <f t="shared" si="1008"/>
        <v>206.42454000000001</v>
      </c>
      <c r="I9267" s="6">
        <v>3</v>
      </c>
      <c r="J9267" s="6">
        <v>34404.089999999997</v>
      </c>
      <c r="K9267" s="5">
        <f t="shared" si="1009"/>
        <v>619.27362000000005</v>
      </c>
      <c r="L9267" s="7">
        <v>2.4500000000000002</v>
      </c>
      <c r="M9267" s="7">
        <v>2719</v>
      </c>
      <c r="N9267" s="3">
        <v>45562</v>
      </c>
      <c r="O9267" s="4" t="str">
        <f t="shared" si="1010"/>
        <v>2024-09</v>
      </c>
      <c r="P9267" s="4" t="str">
        <f t="shared" si="1011"/>
        <v>09</v>
      </c>
      <c r="Q9267" s="4" t="str">
        <f t="shared" si="1012"/>
        <v>September</v>
      </c>
      <c r="R9267" s="30" t="str">
        <f t="shared" si="1013"/>
        <v>27</v>
      </c>
      <c r="W9267" t="str">
        <f t="shared" si="1014"/>
        <v>ok</v>
      </c>
    </row>
    <row r="9268" spans="1:23" x14ac:dyDescent="0.3">
      <c r="A9268" t="s">
        <v>9310</v>
      </c>
      <c r="B9268" t="s">
        <v>63</v>
      </c>
      <c r="C9268" t="s">
        <v>18</v>
      </c>
      <c r="D9268" t="s">
        <v>64</v>
      </c>
      <c r="E9268" t="s">
        <v>14</v>
      </c>
      <c r="F9268" t="s">
        <v>26</v>
      </c>
      <c r="G9268" s="5">
        <v>3535.17</v>
      </c>
      <c r="H9268" s="5">
        <f t="shared" si="1008"/>
        <v>63.633059999999993</v>
      </c>
      <c r="I9268" s="6">
        <v>3</v>
      </c>
      <c r="J9268" s="6">
        <v>10605.51</v>
      </c>
      <c r="K9268" s="5">
        <f t="shared" si="1009"/>
        <v>190.89917999999997</v>
      </c>
      <c r="L9268" s="7">
        <v>4.76</v>
      </c>
      <c r="M9268" s="7">
        <v>706</v>
      </c>
      <c r="N9268" s="3">
        <v>45435</v>
      </c>
      <c r="O9268" s="4" t="str">
        <f t="shared" si="1010"/>
        <v>2024-05</v>
      </c>
      <c r="P9268" s="4" t="str">
        <f t="shared" si="1011"/>
        <v>05</v>
      </c>
      <c r="Q9268" s="4" t="str">
        <f t="shared" si="1012"/>
        <v>May</v>
      </c>
      <c r="R9268" s="30" t="str">
        <f t="shared" si="1013"/>
        <v>23</v>
      </c>
      <c r="W9268" t="str">
        <f t="shared" si="1014"/>
        <v>ok</v>
      </c>
    </row>
    <row r="9269" spans="1:23" x14ac:dyDescent="0.3">
      <c r="A9269" t="s">
        <v>9311</v>
      </c>
      <c r="B9269" t="s">
        <v>63</v>
      </c>
      <c r="C9269" t="s">
        <v>18</v>
      </c>
      <c r="D9269" t="s">
        <v>64</v>
      </c>
      <c r="E9269" t="s">
        <v>45</v>
      </c>
      <c r="F9269" t="s">
        <v>15</v>
      </c>
      <c r="G9269" s="5">
        <v>7683.53</v>
      </c>
      <c r="H9269" s="5">
        <f t="shared" si="1008"/>
        <v>138.30354</v>
      </c>
      <c r="I9269" s="6">
        <v>3</v>
      </c>
      <c r="J9269" s="6">
        <v>23050.59</v>
      </c>
      <c r="K9269" s="5">
        <f t="shared" si="1009"/>
        <v>414.91061999999999</v>
      </c>
      <c r="L9269" s="7">
        <v>2.59</v>
      </c>
      <c r="M9269" s="7">
        <v>3065</v>
      </c>
      <c r="N9269" s="3">
        <v>45298</v>
      </c>
      <c r="O9269" s="4" t="str">
        <f t="shared" si="1010"/>
        <v>2024-01</v>
      </c>
      <c r="P9269" s="4" t="str">
        <f t="shared" si="1011"/>
        <v>01</v>
      </c>
      <c r="Q9269" s="4" t="str">
        <f t="shared" si="1012"/>
        <v>January</v>
      </c>
      <c r="R9269" s="30" t="str">
        <f t="shared" si="1013"/>
        <v>07</v>
      </c>
      <c r="W9269" t="str">
        <f t="shared" si="1014"/>
        <v>ok</v>
      </c>
    </row>
    <row r="9270" spans="1:23" x14ac:dyDescent="0.3">
      <c r="A9270" t="s">
        <v>9312</v>
      </c>
      <c r="B9270" t="s">
        <v>17</v>
      </c>
      <c r="C9270" t="s">
        <v>18</v>
      </c>
      <c r="D9270" t="s">
        <v>19</v>
      </c>
      <c r="E9270" t="s">
        <v>20</v>
      </c>
      <c r="F9270" t="s">
        <v>15</v>
      </c>
      <c r="G9270" s="5">
        <v>4591.08</v>
      </c>
      <c r="H9270" s="5">
        <f t="shared" si="1008"/>
        <v>82.639439999999993</v>
      </c>
      <c r="I9270" s="6">
        <v>3</v>
      </c>
      <c r="J9270" s="6">
        <v>13773.24</v>
      </c>
      <c r="K9270" s="5">
        <f t="shared" si="1009"/>
        <v>247.91831999999999</v>
      </c>
      <c r="L9270" s="7">
        <v>2.8</v>
      </c>
      <c r="M9270" s="7">
        <v>322</v>
      </c>
      <c r="N9270" s="3">
        <v>45599</v>
      </c>
      <c r="O9270" s="4" t="str">
        <f t="shared" si="1010"/>
        <v>2024-11</v>
      </c>
      <c r="P9270" s="4" t="str">
        <f t="shared" si="1011"/>
        <v>11</v>
      </c>
      <c r="Q9270" s="4" t="str">
        <f t="shared" si="1012"/>
        <v>November</v>
      </c>
      <c r="R9270" s="30" t="str">
        <f t="shared" si="1013"/>
        <v>03</v>
      </c>
      <c r="W9270" t="str">
        <f t="shared" si="1014"/>
        <v>ok</v>
      </c>
    </row>
    <row r="9271" spans="1:23" x14ac:dyDescent="0.3">
      <c r="A9271" t="s">
        <v>9313</v>
      </c>
      <c r="B9271" t="s">
        <v>11</v>
      </c>
      <c r="C9271" t="s">
        <v>12</v>
      </c>
      <c r="D9271" t="s">
        <v>13</v>
      </c>
      <c r="E9271" t="s">
        <v>14</v>
      </c>
      <c r="F9271" t="s">
        <v>60</v>
      </c>
      <c r="G9271" s="5">
        <v>3859.11</v>
      </c>
      <c r="H9271" s="5">
        <f t="shared" si="1008"/>
        <v>69.463979999999992</v>
      </c>
      <c r="I9271" s="6">
        <v>5</v>
      </c>
      <c r="J9271" s="6">
        <v>19295.55</v>
      </c>
      <c r="K9271" s="5">
        <f t="shared" si="1009"/>
        <v>347.31989999999996</v>
      </c>
      <c r="L9271" s="7">
        <v>2.76</v>
      </c>
      <c r="M9271" s="7">
        <v>2574</v>
      </c>
      <c r="N9271" s="3">
        <v>45307</v>
      </c>
      <c r="O9271" s="4" t="str">
        <f t="shared" si="1010"/>
        <v>2024-01</v>
      </c>
      <c r="P9271" s="4" t="str">
        <f t="shared" si="1011"/>
        <v>01</v>
      </c>
      <c r="Q9271" s="4" t="str">
        <f t="shared" si="1012"/>
        <v>January</v>
      </c>
      <c r="R9271" s="30" t="str">
        <f t="shared" si="1013"/>
        <v>16</v>
      </c>
      <c r="W9271" t="str">
        <f t="shared" si="1014"/>
        <v>ok</v>
      </c>
    </row>
    <row r="9272" spans="1:23" x14ac:dyDescent="0.3">
      <c r="A9272" t="s">
        <v>9314</v>
      </c>
      <c r="B9272" t="s">
        <v>33</v>
      </c>
      <c r="C9272" t="s">
        <v>12</v>
      </c>
      <c r="D9272" t="s">
        <v>34</v>
      </c>
      <c r="E9272" t="s">
        <v>20</v>
      </c>
      <c r="F9272" t="s">
        <v>15</v>
      </c>
      <c r="G9272" s="5">
        <v>7510.67</v>
      </c>
      <c r="H9272" s="5">
        <f t="shared" si="1008"/>
        <v>135.19206</v>
      </c>
      <c r="I9272" s="6">
        <v>2</v>
      </c>
      <c r="J9272" s="6">
        <v>15021.34</v>
      </c>
      <c r="K9272" s="5">
        <f t="shared" si="1009"/>
        <v>270.38412</v>
      </c>
      <c r="L9272" s="7">
        <v>1.1299999999999999</v>
      </c>
      <c r="M9272" s="7">
        <v>533</v>
      </c>
      <c r="N9272" s="3">
        <v>45453</v>
      </c>
      <c r="O9272" s="4" t="str">
        <f t="shared" si="1010"/>
        <v>2024-06</v>
      </c>
      <c r="P9272" s="4" t="str">
        <f t="shared" si="1011"/>
        <v>06</v>
      </c>
      <c r="Q9272" s="4" t="str">
        <f t="shared" si="1012"/>
        <v>June</v>
      </c>
      <c r="R9272" s="30" t="str">
        <f t="shared" si="1013"/>
        <v>10</v>
      </c>
      <c r="W9272" t="str">
        <f t="shared" si="1014"/>
        <v>ok</v>
      </c>
    </row>
    <row r="9273" spans="1:23" x14ac:dyDescent="0.3">
      <c r="A9273" t="s">
        <v>9315</v>
      </c>
      <c r="B9273" t="s">
        <v>51</v>
      </c>
      <c r="C9273" t="s">
        <v>29</v>
      </c>
      <c r="D9273" t="s">
        <v>52</v>
      </c>
      <c r="E9273" t="s">
        <v>20</v>
      </c>
      <c r="F9273" t="s">
        <v>26</v>
      </c>
      <c r="G9273" s="5">
        <v>9409.8799999999992</v>
      </c>
      <c r="H9273" s="5">
        <f t="shared" si="1008"/>
        <v>169.37783999999996</v>
      </c>
      <c r="I9273" s="6">
        <v>1</v>
      </c>
      <c r="J9273" s="6">
        <v>9409.8799999999992</v>
      </c>
      <c r="K9273" s="5">
        <f t="shared" si="1009"/>
        <v>169.37783999999996</v>
      </c>
      <c r="L9273" s="7">
        <v>3.87</v>
      </c>
      <c r="M9273" s="7">
        <v>3753</v>
      </c>
      <c r="N9273" s="3">
        <v>45387</v>
      </c>
      <c r="O9273" s="4" t="str">
        <f t="shared" si="1010"/>
        <v>2024-04</v>
      </c>
      <c r="P9273" s="4" t="str">
        <f t="shared" si="1011"/>
        <v>04</v>
      </c>
      <c r="Q9273" s="4" t="str">
        <f t="shared" si="1012"/>
        <v>April</v>
      </c>
      <c r="R9273" s="30" t="str">
        <f t="shared" si="1013"/>
        <v>05</v>
      </c>
      <c r="W9273" t="str">
        <f t="shared" si="1014"/>
        <v>ok</v>
      </c>
    </row>
    <row r="9274" spans="1:23" x14ac:dyDescent="0.3">
      <c r="A9274" t="s">
        <v>9316</v>
      </c>
      <c r="B9274" t="s">
        <v>17</v>
      </c>
      <c r="C9274" t="s">
        <v>18</v>
      </c>
      <c r="D9274" t="s">
        <v>19</v>
      </c>
      <c r="E9274" t="s">
        <v>45</v>
      </c>
      <c r="F9274" t="s">
        <v>21</v>
      </c>
      <c r="G9274" s="5">
        <v>14761.62</v>
      </c>
      <c r="H9274" s="5">
        <f t="shared" si="1008"/>
        <v>265.70916</v>
      </c>
      <c r="I9274" s="6">
        <v>2</v>
      </c>
      <c r="J9274" s="6">
        <v>29523.24</v>
      </c>
      <c r="K9274" s="5">
        <f t="shared" si="1009"/>
        <v>531.41831999999999</v>
      </c>
      <c r="L9274" s="7">
        <v>3.49</v>
      </c>
      <c r="M9274" s="7">
        <v>1476</v>
      </c>
      <c r="N9274" s="3">
        <v>45626</v>
      </c>
      <c r="O9274" s="4" t="str">
        <f t="shared" si="1010"/>
        <v>2024-11</v>
      </c>
      <c r="P9274" s="4" t="str">
        <f t="shared" si="1011"/>
        <v>11</v>
      </c>
      <c r="Q9274" s="4" t="str">
        <f t="shared" si="1012"/>
        <v>November</v>
      </c>
      <c r="R9274" s="30" t="str">
        <f t="shared" si="1013"/>
        <v>30</v>
      </c>
      <c r="W9274" t="str">
        <f t="shared" si="1014"/>
        <v>ok</v>
      </c>
    </row>
    <row r="9275" spans="1:23" x14ac:dyDescent="0.3">
      <c r="A9275" t="s">
        <v>9317</v>
      </c>
      <c r="B9275" t="s">
        <v>36</v>
      </c>
      <c r="C9275" t="s">
        <v>18</v>
      </c>
      <c r="D9275" t="s">
        <v>37</v>
      </c>
      <c r="E9275" t="s">
        <v>14</v>
      </c>
      <c r="F9275" t="s">
        <v>15</v>
      </c>
      <c r="G9275" s="5">
        <v>17216.169999999998</v>
      </c>
      <c r="H9275" s="5">
        <f t="shared" si="1008"/>
        <v>309.89105999999992</v>
      </c>
      <c r="I9275" s="6">
        <v>5</v>
      </c>
      <c r="J9275" s="6">
        <v>86080.85</v>
      </c>
      <c r="K9275" s="5">
        <f t="shared" si="1009"/>
        <v>1549.4552999999996</v>
      </c>
      <c r="L9275" s="7">
        <v>4.33</v>
      </c>
      <c r="M9275" s="7">
        <v>3246</v>
      </c>
      <c r="N9275" s="3">
        <v>45537</v>
      </c>
      <c r="O9275" s="4" t="str">
        <f t="shared" si="1010"/>
        <v>2024-09</v>
      </c>
      <c r="P9275" s="4" t="str">
        <f t="shared" si="1011"/>
        <v>09</v>
      </c>
      <c r="Q9275" s="4" t="str">
        <f t="shared" si="1012"/>
        <v>September</v>
      </c>
      <c r="R9275" s="30" t="str">
        <f t="shared" si="1013"/>
        <v>02</v>
      </c>
      <c r="W9275" t="str">
        <f t="shared" si="1014"/>
        <v>ok</v>
      </c>
    </row>
    <row r="9276" spans="1:23" x14ac:dyDescent="0.3">
      <c r="A9276" t="s">
        <v>9318</v>
      </c>
      <c r="B9276" t="s">
        <v>23</v>
      </c>
      <c r="C9276" t="s">
        <v>24</v>
      </c>
      <c r="D9276" t="s">
        <v>25</v>
      </c>
      <c r="E9276" t="s">
        <v>45</v>
      </c>
      <c r="F9276" t="s">
        <v>15</v>
      </c>
      <c r="G9276" s="5">
        <v>6166.18</v>
      </c>
      <c r="H9276" s="5">
        <f t="shared" si="1008"/>
        <v>110.99123999999999</v>
      </c>
      <c r="I9276" s="6">
        <v>2</v>
      </c>
      <c r="J9276" s="6">
        <v>12332.36</v>
      </c>
      <c r="K9276" s="5">
        <f t="shared" si="1009"/>
        <v>221.98247999999998</v>
      </c>
      <c r="L9276" s="7">
        <v>5</v>
      </c>
      <c r="M9276" s="7">
        <v>4312</v>
      </c>
      <c r="N9276" s="3">
        <v>45600</v>
      </c>
      <c r="O9276" s="4" t="str">
        <f t="shared" si="1010"/>
        <v>2024-11</v>
      </c>
      <c r="P9276" s="4" t="str">
        <f t="shared" si="1011"/>
        <v>11</v>
      </c>
      <c r="Q9276" s="4" t="str">
        <f t="shared" si="1012"/>
        <v>November</v>
      </c>
      <c r="R9276" s="30" t="str">
        <f t="shared" si="1013"/>
        <v>04</v>
      </c>
      <c r="W9276" t="str">
        <f t="shared" si="1014"/>
        <v>ok</v>
      </c>
    </row>
    <row r="9277" spans="1:23" x14ac:dyDescent="0.3">
      <c r="A9277" t="s">
        <v>9319</v>
      </c>
      <c r="B9277" t="s">
        <v>23</v>
      </c>
      <c r="C9277" t="s">
        <v>24</v>
      </c>
      <c r="D9277" t="s">
        <v>25</v>
      </c>
      <c r="E9277" t="s">
        <v>45</v>
      </c>
      <c r="F9277" t="s">
        <v>60</v>
      </c>
      <c r="G9277" s="5">
        <v>9314.83</v>
      </c>
      <c r="H9277" s="5">
        <f t="shared" si="1008"/>
        <v>167.66693999999998</v>
      </c>
      <c r="I9277" s="6">
        <v>1</v>
      </c>
      <c r="J9277" s="6">
        <v>9314.83</v>
      </c>
      <c r="K9277" s="5">
        <f t="shared" si="1009"/>
        <v>167.66693999999998</v>
      </c>
      <c r="L9277" s="7">
        <v>1.03</v>
      </c>
      <c r="M9277" s="7">
        <v>285</v>
      </c>
      <c r="N9277" s="3">
        <v>45396</v>
      </c>
      <c r="O9277" s="4" t="str">
        <f t="shared" si="1010"/>
        <v>2024-04</v>
      </c>
      <c r="P9277" s="4" t="str">
        <f t="shared" si="1011"/>
        <v>04</v>
      </c>
      <c r="Q9277" s="4" t="str">
        <f t="shared" si="1012"/>
        <v>April</v>
      </c>
      <c r="R9277" s="30" t="str">
        <f t="shared" si="1013"/>
        <v>14</v>
      </c>
      <c r="W9277" t="str">
        <f t="shared" si="1014"/>
        <v>ok</v>
      </c>
    </row>
    <row r="9278" spans="1:23" x14ac:dyDescent="0.3">
      <c r="A9278" t="s">
        <v>9320</v>
      </c>
      <c r="B9278" t="s">
        <v>41</v>
      </c>
      <c r="C9278" t="s">
        <v>42</v>
      </c>
      <c r="D9278" t="s">
        <v>43</v>
      </c>
      <c r="E9278" t="s">
        <v>45</v>
      </c>
      <c r="F9278" t="s">
        <v>26</v>
      </c>
      <c r="G9278" s="5">
        <v>3638.21</v>
      </c>
      <c r="H9278" s="5">
        <f t="shared" si="1008"/>
        <v>65.487780000000001</v>
      </c>
      <c r="I9278" s="6">
        <v>5</v>
      </c>
      <c r="J9278" s="6">
        <v>18191.05</v>
      </c>
      <c r="K9278" s="5">
        <f t="shared" si="1009"/>
        <v>327.43889999999999</v>
      </c>
      <c r="L9278" s="7">
        <v>1.1399999999999999</v>
      </c>
      <c r="M9278" s="7">
        <v>719</v>
      </c>
      <c r="N9278" s="3">
        <v>45519</v>
      </c>
      <c r="O9278" s="4" t="str">
        <f t="shared" si="1010"/>
        <v>2024-08</v>
      </c>
      <c r="P9278" s="4" t="str">
        <f t="shared" si="1011"/>
        <v>08</v>
      </c>
      <c r="Q9278" s="4" t="str">
        <f t="shared" si="1012"/>
        <v>August</v>
      </c>
      <c r="R9278" s="30" t="str">
        <f t="shared" si="1013"/>
        <v>15</v>
      </c>
      <c r="W9278" t="str">
        <f t="shared" si="1014"/>
        <v>ok</v>
      </c>
    </row>
    <row r="9279" spans="1:23" x14ac:dyDescent="0.3">
      <c r="A9279" t="s">
        <v>9321</v>
      </c>
      <c r="B9279" t="s">
        <v>17</v>
      </c>
      <c r="C9279" t="s">
        <v>18</v>
      </c>
      <c r="D9279" t="s">
        <v>19</v>
      </c>
      <c r="E9279" t="s">
        <v>14</v>
      </c>
      <c r="F9279" t="s">
        <v>60</v>
      </c>
      <c r="G9279" s="5">
        <v>10782.77</v>
      </c>
      <c r="H9279" s="5">
        <f t="shared" si="1008"/>
        <v>194.08985999999999</v>
      </c>
      <c r="I9279" s="6">
        <v>3</v>
      </c>
      <c r="J9279" s="6">
        <v>32348.31</v>
      </c>
      <c r="K9279" s="5">
        <f t="shared" si="1009"/>
        <v>582.26957999999991</v>
      </c>
      <c r="L9279" s="7">
        <v>3.15</v>
      </c>
      <c r="M9279" s="7">
        <v>4662</v>
      </c>
      <c r="N9279" s="3">
        <v>45361</v>
      </c>
      <c r="O9279" s="4" t="str">
        <f t="shared" si="1010"/>
        <v>2024-03</v>
      </c>
      <c r="P9279" s="4" t="str">
        <f t="shared" si="1011"/>
        <v>03</v>
      </c>
      <c r="Q9279" s="4" t="str">
        <f t="shared" si="1012"/>
        <v>March</v>
      </c>
      <c r="R9279" s="30" t="str">
        <f t="shared" si="1013"/>
        <v>10</v>
      </c>
      <c r="W9279" t="str">
        <f t="shared" si="1014"/>
        <v>ok</v>
      </c>
    </row>
    <row r="9280" spans="1:23" x14ac:dyDescent="0.3">
      <c r="A9280" t="s">
        <v>9322</v>
      </c>
      <c r="B9280" t="s">
        <v>47</v>
      </c>
      <c r="C9280" t="s">
        <v>12</v>
      </c>
      <c r="D9280" t="s">
        <v>48</v>
      </c>
      <c r="E9280" t="s">
        <v>45</v>
      </c>
      <c r="F9280" t="s">
        <v>15</v>
      </c>
      <c r="G9280" s="5">
        <v>11558.17</v>
      </c>
      <c r="H9280" s="5">
        <f t="shared" si="1008"/>
        <v>208.04705999999999</v>
      </c>
      <c r="I9280" s="6">
        <v>3</v>
      </c>
      <c r="J9280" s="6">
        <v>34674.51</v>
      </c>
      <c r="K9280" s="5">
        <f t="shared" si="1009"/>
        <v>624.14117999999996</v>
      </c>
      <c r="L9280" s="7">
        <v>2.92</v>
      </c>
      <c r="M9280" s="7">
        <v>2688</v>
      </c>
      <c r="N9280" s="3">
        <v>45600</v>
      </c>
      <c r="O9280" s="4" t="str">
        <f t="shared" si="1010"/>
        <v>2024-11</v>
      </c>
      <c r="P9280" s="4" t="str">
        <f t="shared" si="1011"/>
        <v>11</v>
      </c>
      <c r="Q9280" s="4" t="str">
        <f t="shared" si="1012"/>
        <v>November</v>
      </c>
      <c r="R9280" s="30" t="str">
        <f t="shared" si="1013"/>
        <v>04</v>
      </c>
      <c r="W9280" t="str">
        <f t="shared" si="1014"/>
        <v>ok</v>
      </c>
    </row>
    <row r="9281" spans="1:23" x14ac:dyDescent="0.3">
      <c r="A9281" t="s">
        <v>9323</v>
      </c>
      <c r="B9281" t="s">
        <v>41</v>
      </c>
      <c r="C9281" t="s">
        <v>42</v>
      </c>
      <c r="D9281" t="s">
        <v>43</v>
      </c>
      <c r="E9281" t="s">
        <v>14</v>
      </c>
      <c r="F9281" t="s">
        <v>38</v>
      </c>
      <c r="G9281" s="5">
        <v>3251.16</v>
      </c>
      <c r="H9281" s="5">
        <f t="shared" si="1008"/>
        <v>58.520879999999991</v>
      </c>
      <c r="I9281" s="6">
        <v>3</v>
      </c>
      <c r="J9281" s="6">
        <v>9753.48</v>
      </c>
      <c r="K9281" s="5">
        <f t="shared" si="1009"/>
        <v>175.56263999999999</v>
      </c>
      <c r="L9281" s="7">
        <v>2.72</v>
      </c>
      <c r="M9281" s="7">
        <v>3171</v>
      </c>
      <c r="N9281" s="3">
        <v>45429</v>
      </c>
      <c r="O9281" s="4" t="str">
        <f t="shared" si="1010"/>
        <v>2024-05</v>
      </c>
      <c r="P9281" s="4" t="str">
        <f t="shared" si="1011"/>
        <v>05</v>
      </c>
      <c r="Q9281" s="4" t="str">
        <f t="shared" si="1012"/>
        <v>May</v>
      </c>
      <c r="R9281" s="30" t="str">
        <f t="shared" si="1013"/>
        <v>17</v>
      </c>
      <c r="W9281" t="str">
        <f t="shared" si="1014"/>
        <v>ok</v>
      </c>
    </row>
    <row r="9282" spans="1:23" x14ac:dyDescent="0.3">
      <c r="A9282" t="s">
        <v>9324</v>
      </c>
      <c r="B9282" t="s">
        <v>28</v>
      </c>
      <c r="C9282" t="s">
        <v>29</v>
      </c>
      <c r="D9282" t="s">
        <v>30</v>
      </c>
      <c r="E9282" t="s">
        <v>45</v>
      </c>
      <c r="F9282" t="s">
        <v>26</v>
      </c>
      <c r="G9282" s="5">
        <v>18994.97</v>
      </c>
      <c r="H9282" s="5">
        <f t="shared" si="1008"/>
        <v>341.90945999999997</v>
      </c>
      <c r="I9282" s="6">
        <v>4</v>
      </c>
      <c r="J9282" s="6">
        <v>75979.88</v>
      </c>
      <c r="K9282" s="5">
        <f t="shared" si="1009"/>
        <v>1367.6378399999999</v>
      </c>
      <c r="L9282" s="7">
        <v>3.54</v>
      </c>
      <c r="M9282" s="7">
        <v>1095</v>
      </c>
      <c r="N9282" s="3">
        <v>45613</v>
      </c>
      <c r="O9282" s="4" t="str">
        <f t="shared" si="1010"/>
        <v>2024-11</v>
      </c>
      <c r="P9282" s="4" t="str">
        <f t="shared" si="1011"/>
        <v>11</v>
      </c>
      <c r="Q9282" s="4" t="str">
        <f t="shared" si="1012"/>
        <v>November</v>
      </c>
      <c r="R9282" s="30" t="str">
        <f t="shared" si="1013"/>
        <v>17</v>
      </c>
      <c r="W9282" t="str">
        <f t="shared" si="1014"/>
        <v>ok</v>
      </c>
    </row>
    <row r="9283" spans="1:23" x14ac:dyDescent="0.3">
      <c r="A9283" t="s">
        <v>9325</v>
      </c>
      <c r="B9283" t="s">
        <v>36</v>
      </c>
      <c r="C9283" t="s">
        <v>18</v>
      </c>
      <c r="D9283" t="s">
        <v>37</v>
      </c>
      <c r="E9283" t="s">
        <v>45</v>
      </c>
      <c r="F9283" t="s">
        <v>15</v>
      </c>
      <c r="G9283" s="5">
        <v>13524.1</v>
      </c>
      <c r="H9283" s="5">
        <f t="shared" ref="H9283:H9346" si="1015">G9283*0.018</f>
        <v>243.43379999999999</v>
      </c>
      <c r="I9283" s="6">
        <v>4</v>
      </c>
      <c r="J9283" s="6">
        <v>54096.4</v>
      </c>
      <c r="K9283" s="5">
        <f t="shared" ref="K9283:K9346" si="1016">H9283*I9283</f>
        <v>973.73519999999996</v>
      </c>
      <c r="L9283" s="7">
        <v>2.29</v>
      </c>
      <c r="M9283" s="7">
        <v>371</v>
      </c>
      <c r="N9283" s="3">
        <v>45596</v>
      </c>
      <c r="O9283" s="4" t="str">
        <f t="shared" ref="O9283:O9346" si="1017">TEXT(N9283,"yyyy-mm")</f>
        <v>2024-10</v>
      </c>
      <c r="P9283" s="4" t="str">
        <f t="shared" ref="P9283:P9346" si="1018">TEXT(N9283,"mm")</f>
        <v>10</v>
      </c>
      <c r="Q9283" s="4" t="str">
        <f t="shared" ref="Q9283:Q9346" si="1019">TEXT(DATE(2024,P9283,1),"mmmm")</f>
        <v>October</v>
      </c>
      <c r="R9283" s="30" t="str">
        <f t="shared" ref="R9283:R9346" si="1020">TEXT(N9283,"dd")</f>
        <v>31</v>
      </c>
      <c r="W9283" t="str">
        <f t="shared" ref="W9283:W9346" si="1021">IF(G9283*I9283=J9283,"ok","False")</f>
        <v>ok</v>
      </c>
    </row>
    <row r="9284" spans="1:23" x14ac:dyDescent="0.3">
      <c r="A9284" t="s">
        <v>9326</v>
      </c>
      <c r="B9284" t="s">
        <v>17</v>
      </c>
      <c r="C9284" t="s">
        <v>18</v>
      </c>
      <c r="D9284" t="s">
        <v>19</v>
      </c>
      <c r="E9284" t="s">
        <v>45</v>
      </c>
      <c r="F9284" t="s">
        <v>21</v>
      </c>
      <c r="G9284" s="5">
        <v>12262.28</v>
      </c>
      <c r="H9284" s="5">
        <f t="shared" si="1015"/>
        <v>220.72103999999999</v>
      </c>
      <c r="I9284" s="6">
        <v>1</v>
      </c>
      <c r="J9284" s="6">
        <v>12262.28</v>
      </c>
      <c r="K9284" s="5">
        <f t="shared" si="1016"/>
        <v>220.72103999999999</v>
      </c>
      <c r="L9284" s="7">
        <v>1.2</v>
      </c>
      <c r="M9284" s="7">
        <v>254</v>
      </c>
      <c r="N9284" s="3">
        <v>45447</v>
      </c>
      <c r="O9284" s="4" t="str">
        <f t="shared" si="1017"/>
        <v>2024-06</v>
      </c>
      <c r="P9284" s="4" t="str">
        <f t="shared" si="1018"/>
        <v>06</v>
      </c>
      <c r="Q9284" s="4" t="str">
        <f t="shared" si="1019"/>
        <v>June</v>
      </c>
      <c r="R9284" s="30" t="str">
        <f t="shared" si="1020"/>
        <v>04</v>
      </c>
      <c r="W9284" t="str">
        <f t="shared" si="1021"/>
        <v>ok</v>
      </c>
    </row>
    <row r="9285" spans="1:23" x14ac:dyDescent="0.3">
      <c r="A9285" t="s">
        <v>9327</v>
      </c>
      <c r="B9285" t="s">
        <v>36</v>
      </c>
      <c r="C9285" t="s">
        <v>18</v>
      </c>
      <c r="D9285" t="s">
        <v>37</v>
      </c>
      <c r="E9285" t="s">
        <v>20</v>
      </c>
      <c r="F9285" t="s">
        <v>15</v>
      </c>
      <c r="G9285" s="5">
        <v>6721.76</v>
      </c>
      <c r="H9285" s="5">
        <f t="shared" si="1015"/>
        <v>120.99167999999999</v>
      </c>
      <c r="I9285" s="6">
        <v>5</v>
      </c>
      <c r="J9285" s="6">
        <v>33608.800000000003</v>
      </c>
      <c r="K9285" s="5">
        <f t="shared" si="1016"/>
        <v>604.95839999999998</v>
      </c>
      <c r="L9285" s="7">
        <v>1.1000000000000001</v>
      </c>
      <c r="M9285" s="7">
        <v>1827</v>
      </c>
      <c r="N9285" s="3">
        <v>45569</v>
      </c>
      <c r="O9285" s="4" t="str">
        <f t="shared" si="1017"/>
        <v>2024-10</v>
      </c>
      <c r="P9285" s="4" t="str">
        <f t="shared" si="1018"/>
        <v>10</v>
      </c>
      <c r="Q9285" s="4" t="str">
        <f t="shared" si="1019"/>
        <v>October</v>
      </c>
      <c r="R9285" s="30" t="str">
        <f t="shared" si="1020"/>
        <v>04</v>
      </c>
      <c r="W9285" t="str">
        <f t="shared" si="1021"/>
        <v>ok</v>
      </c>
    </row>
    <row r="9286" spans="1:23" x14ac:dyDescent="0.3">
      <c r="A9286" t="s">
        <v>9328</v>
      </c>
      <c r="B9286" t="s">
        <v>33</v>
      </c>
      <c r="C9286" t="s">
        <v>12</v>
      </c>
      <c r="D9286" t="s">
        <v>34</v>
      </c>
      <c r="E9286" t="s">
        <v>20</v>
      </c>
      <c r="F9286" t="s">
        <v>26</v>
      </c>
      <c r="G9286" s="5">
        <v>18873.05</v>
      </c>
      <c r="H9286" s="5">
        <f t="shared" si="1015"/>
        <v>339.71489999999994</v>
      </c>
      <c r="I9286" s="6">
        <v>4</v>
      </c>
      <c r="J9286" s="6">
        <v>75492.2</v>
      </c>
      <c r="K9286" s="5">
        <f t="shared" si="1016"/>
        <v>1358.8595999999998</v>
      </c>
      <c r="L9286" s="7">
        <v>2.87</v>
      </c>
      <c r="M9286" s="7">
        <v>2342</v>
      </c>
      <c r="N9286" s="3">
        <v>45308</v>
      </c>
      <c r="O9286" s="4" t="str">
        <f t="shared" si="1017"/>
        <v>2024-01</v>
      </c>
      <c r="P9286" s="4" t="str">
        <f t="shared" si="1018"/>
        <v>01</v>
      </c>
      <c r="Q9286" s="4" t="str">
        <f t="shared" si="1019"/>
        <v>January</v>
      </c>
      <c r="R9286" s="30" t="str">
        <f t="shared" si="1020"/>
        <v>17</v>
      </c>
      <c r="W9286" t="str">
        <f t="shared" si="1021"/>
        <v>ok</v>
      </c>
    </row>
    <row r="9287" spans="1:23" x14ac:dyDescent="0.3">
      <c r="A9287" t="s">
        <v>9329</v>
      </c>
      <c r="B9287" t="s">
        <v>51</v>
      </c>
      <c r="C9287" t="s">
        <v>29</v>
      </c>
      <c r="D9287" t="s">
        <v>52</v>
      </c>
      <c r="E9287" t="s">
        <v>14</v>
      </c>
      <c r="F9287" t="s">
        <v>60</v>
      </c>
      <c r="G9287" s="5">
        <v>2968.98</v>
      </c>
      <c r="H9287" s="5">
        <f t="shared" si="1015"/>
        <v>53.44164</v>
      </c>
      <c r="I9287" s="6">
        <v>5</v>
      </c>
      <c r="J9287" s="6">
        <v>14844.9</v>
      </c>
      <c r="K9287" s="5">
        <f t="shared" si="1016"/>
        <v>267.20819999999998</v>
      </c>
      <c r="L9287" s="7">
        <v>3.3</v>
      </c>
      <c r="M9287" s="7">
        <v>4317</v>
      </c>
      <c r="N9287" s="3">
        <v>45561</v>
      </c>
      <c r="O9287" s="4" t="str">
        <f t="shared" si="1017"/>
        <v>2024-09</v>
      </c>
      <c r="P9287" s="4" t="str">
        <f t="shared" si="1018"/>
        <v>09</v>
      </c>
      <c r="Q9287" s="4" t="str">
        <f t="shared" si="1019"/>
        <v>September</v>
      </c>
      <c r="R9287" s="30" t="str">
        <f t="shared" si="1020"/>
        <v>26</v>
      </c>
      <c r="W9287" t="str">
        <f t="shared" si="1021"/>
        <v>ok</v>
      </c>
    </row>
    <row r="9288" spans="1:23" x14ac:dyDescent="0.3">
      <c r="A9288" t="s">
        <v>9330</v>
      </c>
      <c r="B9288" t="s">
        <v>41</v>
      </c>
      <c r="C9288" t="s">
        <v>42</v>
      </c>
      <c r="D9288" t="s">
        <v>43</v>
      </c>
      <c r="E9288" t="s">
        <v>14</v>
      </c>
      <c r="F9288" t="s">
        <v>21</v>
      </c>
      <c r="G9288" s="5">
        <v>278.99</v>
      </c>
      <c r="H9288" s="5">
        <f t="shared" si="1015"/>
        <v>5.02182</v>
      </c>
      <c r="I9288" s="6">
        <v>4</v>
      </c>
      <c r="J9288" s="6">
        <v>1115.96</v>
      </c>
      <c r="K9288" s="5">
        <f t="shared" si="1016"/>
        <v>20.08728</v>
      </c>
      <c r="L9288" s="7">
        <v>1.85</v>
      </c>
      <c r="M9288" s="7">
        <v>1877</v>
      </c>
      <c r="N9288" s="3">
        <v>45389</v>
      </c>
      <c r="O9288" s="4" t="str">
        <f t="shared" si="1017"/>
        <v>2024-04</v>
      </c>
      <c r="P9288" s="4" t="str">
        <f t="shared" si="1018"/>
        <v>04</v>
      </c>
      <c r="Q9288" s="4" t="str">
        <f t="shared" si="1019"/>
        <v>April</v>
      </c>
      <c r="R9288" s="30" t="str">
        <f t="shared" si="1020"/>
        <v>07</v>
      </c>
      <c r="W9288" t="str">
        <f t="shared" si="1021"/>
        <v>ok</v>
      </c>
    </row>
    <row r="9289" spans="1:23" x14ac:dyDescent="0.3">
      <c r="A9289" t="s">
        <v>9331</v>
      </c>
      <c r="B9289" t="s">
        <v>33</v>
      </c>
      <c r="C9289" t="s">
        <v>12</v>
      </c>
      <c r="D9289" t="s">
        <v>34</v>
      </c>
      <c r="E9289" t="s">
        <v>14</v>
      </c>
      <c r="F9289" t="s">
        <v>31</v>
      </c>
      <c r="G9289" s="5">
        <v>11636.48</v>
      </c>
      <c r="H9289" s="5">
        <f t="shared" si="1015"/>
        <v>209.45663999999996</v>
      </c>
      <c r="I9289" s="6">
        <v>2</v>
      </c>
      <c r="J9289" s="6">
        <v>23272.959999999999</v>
      </c>
      <c r="K9289" s="5">
        <f t="shared" si="1016"/>
        <v>418.91327999999993</v>
      </c>
      <c r="L9289" s="7">
        <v>1.1399999999999999</v>
      </c>
      <c r="M9289" s="7">
        <v>1172</v>
      </c>
      <c r="N9289" s="3">
        <v>45509</v>
      </c>
      <c r="O9289" s="4" t="str">
        <f t="shared" si="1017"/>
        <v>2024-08</v>
      </c>
      <c r="P9289" s="4" t="str">
        <f t="shared" si="1018"/>
        <v>08</v>
      </c>
      <c r="Q9289" s="4" t="str">
        <f t="shared" si="1019"/>
        <v>August</v>
      </c>
      <c r="R9289" s="30" t="str">
        <f t="shared" si="1020"/>
        <v>05</v>
      </c>
      <c r="W9289" t="str">
        <f t="shared" si="1021"/>
        <v>ok</v>
      </c>
    </row>
    <row r="9290" spans="1:23" x14ac:dyDescent="0.3">
      <c r="A9290" t="s">
        <v>9332</v>
      </c>
      <c r="B9290" t="s">
        <v>23</v>
      </c>
      <c r="C9290" t="s">
        <v>24</v>
      </c>
      <c r="D9290" t="s">
        <v>25</v>
      </c>
      <c r="E9290" t="s">
        <v>45</v>
      </c>
      <c r="F9290" t="s">
        <v>60</v>
      </c>
      <c r="G9290" s="5">
        <v>6534.57</v>
      </c>
      <c r="H9290" s="5">
        <f t="shared" si="1015"/>
        <v>117.62225999999998</v>
      </c>
      <c r="I9290" s="6">
        <v>3</v>
      </c>
      <c r="J9290" s="6">
        <v>19603.71</v>
      </c>
      <c r="K9290" s="5">
        <f t="shared" si="1016"/>
        <v>352.86677999999995</v>
      </c>
      <c r="L9290" s="7">
        <v>1.1200000000000001</v>
      </c>
      <c r="M9290" s="7">
        <v>3956</v>
      </c>
      <c r="N9290" s="3">
        <v>45331</v>
      </c>
      <c r="O9290" s="4" t="str">
        <f t="shared" si="1017"/>
        <v>2024-02</v>
      </c>
      <c r="P9290" s="4" t="str">
        <f t="shared" si="1018"/>
        <v>02</v>
      </c>
      <c r="Q9290" s="4" t="str">
        <f t="shared" si="1019"/>
        <v>February</v>
      </c>
      <c r="R9290" s="30" t="str">
        <f t="shared" si="1020"/>
        <v>09</v>
      </c>
      <c r="W9290" t="str">
        <f t="shared" si="1021"/>
        <v>ok</v>
      </c>
    </row>
    <row r="9291" spans="1:23" x14ac:dyDescent="0.3">
      <c r="A9291" t="s">
        <v>9333</v>
      </c>
      <c r="B9291" t="s">
        <v>47</v>
      </c>
      <c r="C9291" t="s">
        <v>12</v>
      </c>
      <c r="D9291" t="s">
        <v>48</v>
      </c>
      <c r="E9291" t="s">
        <v>14</v>
      </c>
      <c r="F9291" t="s">
        <v>21</v>
      </c>
      <c r="G9291" s="5">
        <v>9436.8799999999992</v>
      </c>
      <c r="H9291" s="5">
        <f t="shared" si="1015"/>
        <v>169.86383999999998</v>
      </c>
      <c r="I9291" s="6">
        <v>5</v>
      </c>
      <c r="J9291" s="6">
        <v>47184.4</v>
      </c>
      <c r="K9291" s="5">
        <f t="shared" si="1016"/>
        <v>849.31919999999991</v>
      </c>
      <c r="L9291" s="7">
        <v>1.86</v>
      </c>
      <c r="M9291" s="7">
        <v>4656</v>
      </c>
      <c r="N9291" s="3">
        <v>45585</v>
      </c>
      <c r="O9291" s="4" t="str">
        <f t="shared" si="1017"/>
        <v>2024-10</v>
      </c>
      <c r="P9291" s="4" t="str">
        <f t="shared" si="1018"/>
        <v>10</v>
      </c>
      <c r="Q9291" s="4" t="str">
        <f t="shared" si="1019"/>
        <v>October</v>
      </c>
      <c r="R9291" s="30" t="str">
        <f t="shared" si="1020"/>
        <v>20</v>
      </c>
      <c r="W9291" t="str">
        <f t="shared" si="1021"/>
        <v>ok</v>
      </c>
    </row>
    <row r="9292" spans="1:23" x14ac:dyDescent="0.3">
      <c r="A9292" t="s">
        <v>9334</v>
      </c>
      <c r="B9292" t="s">
        <v>51</v>
      </c>
      <c r="C9292" t="s">
        <v>29</v>
      </c>
      <c r="D9292" t="s">
        <v>52</v>
      </c>
      <c r="E9292" t="s">
        <v>14</v>
      </c>
      <c r="F9292" t="s">
        <v>21</v>
      </c>
      <c r="G9292" s="5">
        <v>10977.06</v>
      </c>
      <c r="H9292" s="5">
        <f t="shared" si="1015"/>
        <v>197.58707999999999</v>
      </c>
      <c r="I9292" s="6">
        <v>1</v>
      </c>
      <c r="J9292" s="6">
        <v>10977.06</v>
      </c>
      <c r="K9292" s="5">
        <f t="shared" si="1016"/>
        <v>197.58707999999999</v>
      </c>
      <c r="L9292" s="7">
        <v>1.24</v>
      </c>
      <c r="M9292" s="7">
        <v>2074</v>
      </c>
      <c r="N9292" s="3">
        <v>45446</v>
      </c>
      <c r="O9292" s="4" t="str">
        <f t="shared" si="1017"/>
        <v>2024-06</v>
      </c>
      <c r="P9292" s="4" t="str">
        <f t="shared" si="1018"/>
        <v>06</v>
      </c>
      <c r="Q9292" s="4" t="str">
        <f t="shared" si="1019"/>
        <v>June</v>
      </c>
      <c r="R9292" s="30" t="str">
        <f t="shared" si="1020"/>
        <v>03</v>
      </c>
      <c r="W9292" t="str">
        <f t="shared" si="1021"/>
        <v>ok</v>
      </c>
    </row>
    <row r="9293" spans="1:23" x14ac:dyDescent="0.3">
      <c r="A9293" t="s">
        <v>9335</v>
      </c>
      <c r="B9293" t="s">
        <v>28</v>
      </c>
      <c r="C9293" t="s">
        <v>29</v>
      </c>
      <c r="D9293" t="s">
        <v>30</v>
      </c>
      <c r="E9293" t="s">
        <v>20</v>
      </c>
      <c r="F9293" t="s">
        <v>31</v>
      </c>
      <c r="G9293" s="5">
        <v>15325.03</v>
      </c>
      <c r="H9293" s="5">
        <f t="shared" si="1015"/>
        <v>275.85053999999997</v>
      </c>
      <c r="I9293" s="6">
        <v>4</v>
      </c>
      <c r="J9293" s="6">
        <v>61300.12</v>
      </c>
      <c r="K9293" s="5">
        <f t="shared" si="1016"/>
        <v>1103.4021599999999</v>
      </c>
      <c r="L9293" s="7">
        <v>2.5</v>
      </c>
      <c r="M9293" s="7">
        <v>3977</v>
      </c>
      <c r="N9293" s="3">
        <v>45646</v>
      </c>
      <c r="O9293" s="4" t="str">
        <f t="shared" si="1017"/>
        <v>2024-12</v>
      </c>
      <c r="P9293" s="4" t="str">
        <f t="shared" si="1018"/>
        <v>12</v>
      </c>
      <c r="Q9293" s="4" t="str">
        <f t="shared" si="1019"/>
        <v>December</v>
      </c>
      <c r="R9293" s="30" t="str">
        <f t="shared" si="1020"/>
        <v>20</v>
      </c>
      <c r="W9293" t="str">
        <f t="shared" si="1021"/>
        <v>ok</v>
      </c>
    </row>
    <row r="9294" spans="1:23" x14ac:dyDescent="0.3">
      <c r="A9294" t="s">
        <v>9336</v>
      </c>
      <c r="B9294" t="s">
        <v>33</v>
      </c>
      <c r="C9294" t="s">
        <v>12</v>
      </c>
      <c r="D9294" t="s">
        <v>34</v>
      </c>
      <c r="E9294" t="s">
        <v>20</v>
      </c>
      <c r="F9294" t="s">
        <v>26</v>
      </c>
      <c r="G9294" s="5">
        <v>1496.91</v>
      </c>
      <c r="H9294" s="5">
        <f t="shared" si="1015"/>
        <v>26.944379999999999</v>
      </c>
      <c r="I9294" s="6">
        <v>1</v>
      </c>
      <c r="J9294" s="6">
        <v>1496.91</v>
      </c>
      <c r="K9294" s="5">
        <f t="shared" si="1016"/>
        <v>26.944379999999999</v>
      </c>
      <c r="L9294" s="7">
        <v>3.82</v>
      </c>
      <c r="M9294" s="7">
        <v>4381</v>
      </c>
      <c r="N9294" s="3">
        <v>45359</v>
      </c>
      <c r="O9294" s="4" t="str">
        <f t="shared" si="1017"/>
        <v>2024-03</v>
      </c>
      <c r="P9294" s="4" t="str">
        <f t="shared" si="1018"/>
        <v>03</v>
      </c>
      <c r="Q9294" s="4" t="str">
        <f t="shared" si="1019"/>
        <v>March</v>
      </c>
      <c r="R9294" s="30" t="str">
        <f t="shared" si="1020"/>
        <v>08</v>
      </c>
      <c r="W9294" t="str">
        <f t="shared" si="1021"/>
        <v>ok</v>
      </c>
    </row>
    <row r="9295" spans="1:23" x14ac:dyDescent="0.3">
      <c r="A9295" t="s">
        <v>9337</v>
      </c>
      <c r="B9295" t="s">
        <v>47</v>
      </c>
      <c r="C9295" t="s">
        <v>12</v>
      </c>
      <c r="D9295" t="s">
        <v>48</v>
      </c>
      <c r="E9295" t="s">
        <v>45</v>
      </c>
      <c r="F9295" t="s">
        <v>60</v>
      </c>
      <c r="G9295" s="5">
        <v>17208.64</v>
      </c>
      <c r="H9295" s="5">
        <f t="shared" si="1015"/>
        <v>309.75551999999999</v>
      </c>
      <c r="I9295" s="6">
        <v>1</v>
      </c>
      <c r="J9295" s="6">
        <v>17208.64</v>
      </c>
      <c r="K9295" s="5">
        <f t="shared" si="1016"/>
        <v>309.75551999999999</v>
      </c>
      <c r="L9295" s="7">
        <v>3.39</v>
      </c>
      <c r="M9295" s="7">
        <v>289</v>
      </c>
      <c r="N9295" s="3">
        <v>45459</v>
      </c>
      <c r="O9295" s="4" t="str">
        <f t="shared" si="1017"/>
        <v>2024-06</v>
      </c>
      <c r="P9295" s="4" t="str">
        <f t="shared" si="1018"/>
        <v>06</v>
      </c>
      <c r="Q9295" s="4" t="str">
        <f t="shared" si="1019"/>
        <v>June</v>
      </c>
      <c r="R9295" s="30" t="str">
        <f t="shared" si="1020"/>
        <v>16</v>
      </c>
      <c r="W9295" t="str">
        <f t="shared" si="1021"/>
        <v>ok</v>
      </c>
    </row>
    <row r="9296" spans="1:23" x14ac:dyDescent="0.3">
      <c r="A9296" t="s">
        <v>9338</v>
      </c>
      <c r="B9296" t="s">
        <v>17</v>
      </c>
      <c r="C9296" t="s">
        <v>18</v>
      </c>
      <c r="D9296" t="s">
        <v>19</v>
      </c>
      <c r="E9296" t="s">
        <v>20</v>
      </c>
      <c r="F9296" t="s">
        <v>38</v>
      </c>
      <c r="G9296" s="5">
        <v>10138.040000000001</v>
      </c>
      <c r="H9296" s="5">
        <f t="shared" si="1015"/>
        <v>182.48472000000001</v>
      </c>
      <c r="I9296" s="6">
        <v>1</v>
      </c>
      <c r="J9296" s="6">
        <v>10138.040000000001</v>
      </c>
      <c r="K9296" s="5">
        <f t="shared" si="1016"/>
        <v>182.48472000000001</v>
      </c>
      <c r="L9296" s="7">
        <v>3.72</v>
      </c>
      <c r="M9296" s="7">
        <v>453</v>
      </c>
      <c r="N9296" s="3">
        <v>45341</v>
      </c>
      <c r="O9296" s="4" t="str">
        <f t="shared" si="1017"/>
        <v>2024-02</v>
      </c>
      <c r="P9296" s="4" t="str">
        <f t="shared" si="1018"/>
        <v>02</v>
      </c>
      <c r="Q9296" s="4" t="str">
        <f t="shared" si="1019"/>
        <v>February</v>
      </c>
      <c r="R9296" s="30" t="str">
        <f t="shared" si="1020"/>
        <v>19</v>
      </c>
      <c r="W9296" t="str">
        <f t="shared" si="1021"/>
        <v>ok</v>
      </c>
    </row>
    <row r="9297" spans="1:23" x14ac:dyDescent="0.3">
      <c r="A9297" t="s">
        <v>9339</v>
      </c>
      <c r="B9297" t="s">
        <v>23</v>
      </c>
      <c r="C9297" t="s">
        <v>24</v>
      </c>
      <c r="D9297" t="s">
        <v>25</v>
      </c>
      <c r="E9297" t="s">
        <v>45</v>
      </c>
      <c r="F9297" t="s">
        <v>15</v>
      </c>
      <c r="G9297" s="5">
        <v>16585.41</v>
      </c>
      <c r="H9297" s="5">
        <f t="shared" si="1015"/>
        <v>298.53737999999998</v>
      </c>
      <c r="I9297" s="6">
        <v>1</v>
      </c>
      <c r="J9297" s="6">
        <v>16585.41</v>
      </c>
      <c r="K9297" s="5">
        <f t="shared" si="1016"/>
        <v>298.53737999999998</v>
      </c>
      <c r="L9297" s="7">
        <v>2.3199999999999998</v>
      </c>
      <c r="M9297" s="7">
        <v>1488</v>
      </c>
      <c r="N9297" s="3">
        <v>45620</v>
      </c>
      <c r="O9297" s="4" t="str">
        <f t="shared" si="1017"/>
        <v>2024-11</v>
      </c>
      <c r="P9297" s="4" t="str">
        <f t="shared" si="1018"/>
        <v>11</v>
      </c>
      <c r="Q9297" s="4" t="str">
        <f t="shared" si="1019"/>
        <v>November</v>
      </c>
      <c r="R9297" s="30" t="str">
        <f t="shared" si="1020"/>
        <v>24</v>
      </c>
      <c r="W9297" t="str">
        <f t="shared" si="1021"/>
        <v>ok</v>
      </c>
    </row>
    <row r="9298" spans="1:23" x14ac:dyDescent="0.3">
      <c r="A9298" t="s">
        <v>9340</v>
      </c>
      <c r="B9298" t="s">
        <v>33</v>
      </c>
      <c r="C9298" t="s">
        <v>12</v>
      </c>
      <c r="D9298" t="s">
        <v>34</v>
      </c>
      <c r="E9298" t="s">
        <v>14</v>
      </c>
      <c r="F9298" t="s">
        <v>26</v>
      </c>
      <c r="G9298" s="5">
        <v>6961.12</v>
      </c>
      <c r="H9298" s="5">
        <f t="shared" si="1015"/>
        <v>125.30015999999999</v>
      </c>
      <c r="I9298" s="6">
        <v>5</v>
      </c>
      <c r="J9298" s="6">
        <v>34805.599999999999</v>
      </c>
      <c r="K9298" s="5">
        <f t="shared" si="1016"/>
        <v>626.50079999999991</v>
      </c>
      <c r="L9298" s="7">
        <v>4.05</v>
      </c>
      <c r="M9298" s="7">
        <v>4183</v>
      </c>
      <c r="N9298" s="3">
        <v>45641</v>
      </c>
      <c r="O9298" s="4" t="str">
        <f t="shared" si="1017"/>
        <v>2024-12</v>
      </c>
      <c r="P9298" s="4" t="str">
        <f t="shared" si="1018"/>
        <v>12</v>
      </c>
      <c r="Q9298" s="4" t="str">
        <f t="shared" si="1019"/>
        <v>December</v>
      </c>
      <c r="R9298" s="30" t="str">
        <f t="shared" si="1020"/>
        <v>15</v>
      </c>
      <c r="W9298" t="str">
        <f t="shared" si="1021"/>
        <v>ok</v>
      </c>
    </row>
    <row r="9299" spans="1:23" x14ac:dyDescent="0.3">
      <c r="A9299" t="s">
        <v>9341</v>
      </c>
      <c r="B9299" t="s">
        <v>33</v>
      </c>
      <c r="C9299" t="s">
        <v>12</v>
      </c>
      <c r="D9299" t="s">
        <v>34</v>
      </c>
      <c r="E9299" t="s">
        <v>14</v>
      </c>
      <c r="F9299" t="s">
        <v>38</v>
      </c>
      <c r="G9299" s="5">
        <v>17145.87</v>
      </c>
      <c r="H9299" s="5">
        <f t="shared" si="1015"/>
        <v>308.62565999999998</v>
      </c>
      <c r="I9299" s="6">
        <v>4</v>
      </c>
      <c r="J9299" s="6">
        <v>68583.48</v>
      </c>
      <c r="K9299" s="5">
        <f t="shared" si="1016"/>
        <v>1234.5026399999999</v>
      </c>
      <c r="L9299" s="7">
        <v>4.5</v>
      </c>
      <c r="M9299" s="7">
        <v>3978</v>
      </c>
      <c r="N9299" s="3">
        <v>45565</v>
      </c>
      <c r="O9299" s="4" t="str">
        <f t="shared" si="1017"/>
        <v>2024-09</v>
      </c>
      <c r="P9299" s="4" t="str">
        <f t="shared" si="1018"/>
        <v>09</v>
      </c>
      <c r="Q9299" s="4" t="str">
        <f t="shared" si="1019"/>
        <v>September</v>
      </c>
      <c r="R9299" s="30" t="str">
        <f t="shared" si="1020"/>
        <v>30</v>
      </c>
      <c r="W9299" t="str">
        <f t="shared" si="1021"/>
        <v>ok</v>
      </c>
    </row>
    <row r="9300" spans="1:23" x14ac:dyDescent="0.3">
      <c r="A9300" t="s">
        <v>9342</v>
      </c>
      <c r="B9300" t="s">
        <v>28</v>
      </c>
      <c r="C9300" t="s">
        <v>29</v>
      </c>
      <c r="D9300" t="s">
        <v>30</v>
      </c>
      <c r="E9300" t="s">
        <v>45</v>
      </c>
      <c r="F9300" t="s">
        <v>26</v>
      </c>
      <c r="G9300" s="5">
        <v>358.51</v>
      </c>
      <c r="H9300" s="5">
        <f t="shared" si="1015"/>
        <v>6.4531799999999997</v>
      </c>
      <c r="I9300" s="6">
        <v>5</v>
      </c>
      <c r="J9300" s="6">
        <v>1792.55</v>
      </c>
      <c r="K9300" s="5">
        <f t="shared" si="1016"/>
        <v>32.265900000000002</v>
      </c>
      <c r="L9300" s="7">
        <v>1.52</v>
      </c>
      <c r="M9300" s="7">
        <v>1550</v>
      </c>
      <c r="N9300" s="3">
        <v>45292</v>
      </c>
      <c r="O9300" s="4" t="str">
        <f t="shared" si="1017"/>
        <v>2024-01</v>
      </c>
      <c r="P9300" s="4" t="str">
        <f t="shared" si="1018"/>
        <v>01</v>
      </c>
      <c r="Q9300" s="4" t="str">
        <f t="shared" si="1019"/>
        <v>January</v>
      </c>
      <c r="R9300" s="30" t="str">
        <f t="shared" si="1020"/>
        <v>01</v>
      </c>
      <c r="W9300" t="str">
        <f t="shared" si="1021"/>
        <v>ok</v>
      </c>
    </row>
    <row r="9301" spans="1:23" x14ac:dyDescent="0.3">
      <c r="A9301" t="s">
        <v>9343</v>
      </c>
      <c r="B9301" t="s">
        <v>51</v>
      </c>
      <c r="C9301" t="s">
        <v>29</v>
      </c>
      <c r="D9301" t="s">
        <v>52</v>
      </c>
      <c r="E9301" t="s">
        <v>14</v>
      </c>
      <c r="F9301" t="s">
        <v>31</v>
      </c>
      <c r="G9301" s="5">
        <v>637.32000000000005</v>
      </c>
      <c r="H9301" s="5">
        <f t="shared" si="1015"/>
        <v>11.47176</v>
      </c>
      <c r="I9301" s="6">
        <v>1</v>
      </c>
      <c r="J9301" s="6">
        <v>637.32000000000005</v>
      </c>
      <c r="K9301" s="5">
        <f t="shared" si="1016"/>
        <v>11.47176</v>
      </c>
      <c r="L9301" s="7">
        <v>4.12</v>
      </c>
      <c r="M9301" s="7">
        <v>4999</v>
      </c>
      <c r="N9301" s="3">
        <v>45337</v>
      </c>
      <c r="O9301" s="4" t="str">
        <f t="shared" si="1017"/>
        <v>2024-02</v>
      </c>
      <c r="P9301" s="4" t="str">
        <f t="shared" si="1018"/>
        <v>02</v>
      </c>
      <c r="Q9301" s="4" t="str">
        <f t="shared" si="1019"/>
        <v>February</v>
      </c>
      <c r="R9301" s="30" t="str">
        <f t="shared" si="1020"/>
        <v>15</v>
      </c>
      <c r="W9301" t="str">
        <f t="shared" si="1021"/>
        <v>ok</v>
      </c>
    </row>
    <row r="9302" spans="1:23" x14ac:dyDescent="0.3">
      <c r="A9302" t="s">
        <v>9344</v>
      </c>
      <c r="B9302" t="s">
        <v>17</v>
      </c>
      <c r="C9302" t="s">
        <v>18</v>
      </c>
      <c r="D9302" t="s">
        <v>19</v>
      </c>
      <c r="E9302" t="s">
        <v>14</v>
      </c>
      <c r="F9302" t="s">
        <v>15</v>
      </c>
      <c r="G9302" s="5">
        <v>2389.8200000000002</v>
      </c>
      <c r="H9302" s="5">
        <f t="shared" si="1015"/>
        <v>43.016759999999998</v>
      </c>
      <c r="I9302" s="6">
        <v>1</v>
      </c>
      <c r="J9302" s="6">
        <v>2389.8200000000002</v>
      </c>
      <c r="K9302" s="5">
        <f t="shared" si="1016"/>
        <v>43.016759999999998</v>
      </c>
      <c r="L9302" s="7">
        <v>4.66</v>
      </c>
      <c r="M9302" s="7">
        <v>3492</v>
      </c>
      <c r="N9302" s="3">
        <v>45545</v>
      </c>
      <c r="O9302" s="4" t="str">
        <f t="shared" si="1017"/>
        <v>2024-09</v>
      </c>
      <c r="P9302" s="4" t="str">
        <f t="shared" si="1018"/>
        <v>09</v>
      </c>
      <c r="Q9302" s="4" t="str">
        <f t="shared" si="1019"/>
        <v>September</v>
      </c>
      <c r="R9302" s="30" t="str">
        <f t="shared" si="1020"/>
        <v>10</v>
      </c>
      <c r="W9302" t="str">
        <f t="shared" si="1021"/>
        <v>ok</v>
      </c>
    </row>
    <row r="9303" spans="1:23" x14ac:dyDescent="0.3">
      <c r="A9303" t="s">
        <v>9345</v>
      </c>
      <c r="B9303" t="s">
        <v>51</v>
      </c>
      <c r="C9303" t="s">
        <v>29</v>
      </c>
      <c r="D9303" t="s">
        <v>52</v>
      </c>
      <c r="E9303" t="s">
        <v>45</v>
      </c>
      <c r="F9303" t="s">
        <v>21</v>
      </c>
      <c r="G9303" s="5">
        <v>248.66</v>
      </c>
      <c r="H9303" s="5">
        <f t="shared" si="1015"/>
        <v>4.4758799999999992</v>
      </c>
      <c r="I9303" s="6">
        <v>1</v>
      </c>
      <c r="J9303" s="6">
        <v>248.66</v>
      </c>
      <c r="K9303" s="5">
        <f t="shared" si="1016"/>
        <v>4.4758799999999992</v>
      </c>
      <c r="L9303" s="7">
        <v>4.3499999999999996</v>
      </c>
      <c r="M9303" s="7">
        <v>755</v>
      </c>
      <c r="N9303" s="3">
        <v>45553</v>
      </c>
      <c r="O9303" s="4" t="str">
        <f t="shared" si="1017"/>
        <v>2024-09</v>
      </c>
      <c r="P9303" s="4" t="str">
        <f t="shared" si="1018"/>
        <v>09</v>
      </c>
      <c r="Q9303" s="4" t="str">
        <f t="shared" si="1019"/>
        <v>September</v>
      </c>
      <c r="R9303" s="30" t="str">
        <f t="shared" si="1020"/>
        <v>18</v>
      </c>
      <c r="W9303" t="str">
        <f t="shared" si="1021"/>
        <v>ok</v>
      </c>
    </row>
    <row r="9304" spans="1:23" x14ac:dyDescent="0.3">
      <c r="A9304" t="s">
        <v>9346</v>
      </c>
      <c r="B9304" t="s">
        <v>17</v>
      </c>
      <c r="C9304" t="s">
        <v>18</v>
      </c>
      <c r="D9304" t="s">
        <v>19</v>
      </c>
      <c r="E9304" t="s">
        <v>14</v>
      </c>
      <c r="F9304" t="s">
        <v>26</v>
      </c>
      <c r="G9304" s="5">
        <v>19022.830000000002</v>
      </c>
      <c r="H9304" s="5">
        <f t="shared" si="1015"/>
        <v>342.41093999999998</v>
      </c>
      <c r="I9304" s="6">
        <v>1</v>
      </c>
      <c r="J9304" s="6">
        <v>19022.830000000002</v>
      </c>
      <c r="K9304" s="5">
        <f t="shared" si="1016"/>
        <v>342.41093999999998</v>
      </c>
      <c r="L9304" s="7">
        <v>3.74</v>
      </c>
      <c r="M9304" s="7">
        <v>4438</v>
      </c>
      <c r="N9304" s="3">
        <v>45593</v>
      </c>
      <c r="O9304" s="4" t="str">
        <f t="shared" si="1017"/>
        <v>2024-10</v>
      </c>
      <c r="P9304" s="4" t="str">
        <f t="shared" si="1018"/>
        <v>10</v>
      </c>
      <c r="Q9304" s="4" t="str">
        <f t="shared" si="1019"/>
        <v>October</v>
      </c>
      <c r="R9304" s="30" t="str">
        <f t="shared" si="1020"/>
        <v>28</v>
      </c>
      <c r="W9304" t="str">
        <f t="shared" si="1021"/>
        <v>ok</v>
      </c>
    </row>
    <row r="9305" spans="1:23" x14ac:dyDescent="0.3">
      <c r="A9305" t="s">
        <v>9347</v>
      </c>
      <c r="B9305" t="s">
        <v>11</v>
      </c>
      <c r="C9305" t="s">
        <v>12</v>
      </c>
      <c r="D9305" t="s">
        <v>13</v>
      </c>
      <c r="E9305" t="s">
        <v>20</v>
      </c>
      <c r="F9305" t="s">
        <v>60</v>
      </c>
      <c r="G9305" s="5">
        <v>11648.3</v>
      </c>
      <c r="H9305" s="5">
        <f t="shared" si="1015"/>
        <v>209.66939999999997</v>
      </c>
      <c r="I9305" s="6">
        <v>2</v>
      </c>
      <c r="J9305" s="6">
        <v>23296.6</v>
      </c>
      <c r="K9305" s="5">
        <f t="shared" si="1016"/>
        <v>419.33879999999994</v>
      </c>
      <c r="L9305" s="7">
        <v>2.83</v>
      </c>
      <c r="M9305" s="7">
        <v>3257</v>
      </c>
      <c r="N9305" s="3">
        <v>45527</v>
      </c>
      <c r="O9305" s="4" t="str">
        <f t="shared" si="1017"/>
        <v>2024-08</v>
      </c>
      <c r="P9305" s="4" t="str">
        <f t="shared" si="1018"/>
        <v>08</v>
      </c>
      <c r="Q9305" s="4" t="str">
        <f t="shared" si="1019"/>
        <v>August</v>
      </c>
      <c r="R9305" s="30" t="str">
        <f t="shared" si="1020"/>
        <v>23</v>
      </c>
      <c r="W9305" t="str">
        <f t="shared" si="1021"/>
        <v>ok</v>
      </c>
    </row>
    <row r="9306" spans="1:23" x14ac:dyDescent="0.3">
      <c r="A9306" t="s">
        <v>9348</v>
      </c>
      <c r="B9306" t="s">
        <v>11</v>
      </c>
      <c r="C9306" t="s">
        <v>12</v>
      </c>
      <c r="D9306" t="s">
        <v>13</v>
      </c>
      <c r="E9306" t="s">
        <v>45</v>
      </c>
      <c r="F9306" t="s">
        <v>26</v>
      </c>
      <c r="G9306" s="5">
        <v>10603.16</v>
      </c>
      <c r="H9306" s="5">
        <f t="shared" si="1015"/>
        <v>190.85687999999999</v>
      </c>
      <c r="I9306" s="6">
        <v>2</v>
      </c>
      <c r="J9306" s="6">
        <v>21206.32</v>
      </c>
      <c r="K9306" s="5">
        <f t="shared" si="1016"/>
        <v>381.71375999999998</v>
      </c>
      <c r="L9306" s="7">
        <v>2.77</v>
      </c>
      <c r="M9306" s="7">
        <v>4257</v>
      </c>
      <c r="N9306" s="3">
        <v>45540</v>
      </c>
      <c r="O9306" s="4" t="str">
        <f t="shared" si="1017"/>
        <v>2024-09</v>
      </c>
      <c r="P9306" s="4" t="str">
        <f t="shared" si="1018"/>
        <v>09</v>
      </c>
      <c r="Q9306" s="4" t="str">
        <f t="shared" si="1019"/>
        <v>September</v>
      </c>
      <c r="R9306" s="30" t="str">
        <f t="shared" si="1020"/>
        <v>05</v>
      </c>
      <c r="W9306" t="str">
        <f t="shared" si="1021"/>
        <v>ok</v>
      </c>
    </row>
    <row r="9307" spans="1:23" x14ac:dyDescent="0.3">
      <c r="A9307" t="s">
        <v>9349</v>
      </c>
      <c r="B9307" t="s">
        <v>36</v>
      </c>
      <c r="C9307" t="s">
        <v>18</v>
      </c>
      <c r="D9307" t="s">
        <v>37</v>
      </c>
      <c r="E9307" t="s">
        <v>14</v>
      </c>
      <c r="F9307" t="s">
        <v>26</v>
      </c>
      <c r="G9307" s="5">
        <v>9465.1200000000008</v>
      </c>
      <c r="H9307" s="5">
        <f t="shared" si="1015"/>
        <v>170.37216000000001</v>
      </c>
      <c r="I9307" s="6">
        <v>5</v>
      </c>
      <c r="J9307" s="6">
        <v>47325.599999999999</v>
      </c>
      <c r="K9307" s="5">
        <f t="shared" si="1016"/>
        <v>851.86080000000004</v>
      </c>
      <c r="L9307" s="7">
        <v>4.99</v>
      </c>
      <c r="M9307" s="7">
        <v>3022</v>
      </c>
      <c r="N9307" s="3">
        <v>45295</v>
      </c>
      <c r="O9307" s="4" t="str">
        <f t="shared" si="1017"/>
        <v>2024-01</v>
      </c>
      <c r="P9307" s="4" t="str">
        <f t="shared" si="1018"/>
        <v>01</v>
      </c>
      <c r="Q9307" s="4" t="str">
        <f t="shared" si="1019"/>
        <v>January</v>
      </c>
      <c r="R9307" s="30" t="str">
        <f t="shared" si="1020"/>
        <v>04</v>
      </c>
      <c r="W9307" t="str">
        <f t="shared" si="1021"/>
        <v>ok</v>
      </c>
    </row>
    <row r="9308" spans="1:23" x14ac:dyDescent="0.3">
      <c r="A9308" t="s">
        <v>9350</v>
      </c>
      <c r="B9308" t="s">
        <v>63</v>
      </c>
      <c r="C9308" t="s">
        <v>18</v>
      </c>
      <c r="D9308" t="s">
        <v>64</v>
      </c>
      <c r="E9308" t="s">
        <v>14</v>
      </c>
      <c r="F9308" t="s">
        <v>26</v>
      </c>
      <c r="G9308" s="5">
        <v>11850.98</v>
      </c>
      <c r="H9308" s="5">
        <f t="shared" si="1015"/>
        <v>213.31763999999998</v>
      </c>
      <c r="I9308" s="6">
        <v>2</v>
      </c>
      <c r="J9308" s="6">
        <v>23701.96</v>
      </c>
      <c r="K9308" s="5">
        <f t="shared" si="1016"/>
        <v>426.63527999999997</v>
      </c>
      <c r="L9308" s="7">
        <v>1.6</v>
      </c>
      <c r="M9308" s="7">
        <v>3163</v>
      </c>
      <c r="N9308" s="3">
        <v>45367</v>
      </c>
      <c r="O9308" s="4" t="str">
        <f t="shared" si="1017"/>
        <v>2024-03</v>
      </c>
      <c r="P9308" s="4" t="str">
        <f t="shared" si="1018"/>
        <v>03</v>
      </c>
      <c r="Q9308" s="4" t="str">
        <f t="shared" si="1019"/>
        <v>March</v>
      </c>
      <c r="R9308" s="30" t="str">
        <f t="shared" si="1020"/>
        <v>16</v>
      </c>
      <c r="W9308" t="str">
        <f t="shared" si="1021"/>
        <v>ok</v>
      </c>
    </row>
    <row r="9309" spans="1:23" x14ac:dyDescent="0.3">
      <c r="A9309" t="s">
        <v>9351</v>
      </c>
      <c r="B9309" t="s">
        <v>63</v>
      </c>
      <c r="C9309" t="s">
        <v>18</v>
      </c>
      <c r="D9309" t="s">
        <v>64</v>
      </c>
      <c r="E9309" t="s">
        <v>20</v>
      </c>
      <c r="F9309" t="s">
        <v>26</v>
      </c>
      <c r="G9309" s="5">
        <v>2290.9</v>
      </c>
      <c r="H9309" s="5">
        <f t="shared" si="1015"/>
        <v>41.236199999999997</v>
      </c>
      <c r="I9309" s="6">
        <v>4</v>
      </c>
      <c r="J9309" s="6">
        <v>9163.6</v>
      </c>
      <c r="K9309" s="5">
        <f t="shared" si="1016"/>
        <v>164.94479999999999</v>
      </c>
      <c r="L9309" s="7">
        <v>2.91</v>
      </c>
      <c r="M9309" s="7">
        <v>2739</v>
      </c>
      <c r="N9309" s="3">
        <v>45424</v>
      </c>
      <c r="O9309" s="4" t="str">
        <f t="shared" si="1017"/>
        <v>2024-05</v>
      </c>
      <c r="P9309" s="4" t="str">
        <f t="shared" si="1018"/>
        <v>05</v>
      </c>
      <c r="Q9309" s="4" t="str">
        <f t="shared" si="1019"/>
        <v>May</v>
      </c>
      <c r="R9309" s="30" t="str">
        <f t="shared" si="1020"/>
        <v>12</v>
      </c>
      <c r="W9309" t="str">
        <f t="shared" si="1021"/>
        <v>ok</v>
      </c>
    </row>
    <row r="9310" spans="1:23" x14ac:dyDescent="0.3">
      <c r="A9310" t="s">
        <v>9352</v>
      </c>
      <c r="B9310" t="s">
        <v>28</v>
      </c>
      <c r="C9310" t="s">
        <v>29</v>
      </c>
      <c r="D9310" t="s">
        <v>30</v>
      </c>
      <c r="E9310" t="s">
        <v>14</v>
      </c>
      <c r="F9310" t="s">
        <v>15</v>
      </c>
      <c r="G9310" s="5">
        <v>12694.59</v>
      </c>
      <c r="H9310" s="5">
        <f t="shared" si="1015"/>
        <v>228.50261999999998</v>
      </c>
      <c r="I9310" s="6">
        <v>3</v>
      </c>
      <c r="J9310" s="6">
        <v>38083.769999999997</v>
      </c>
      <c r="K9310" s="5">
        <f t="shared" si="1016"/>
        <v>685.50785999999994</v>
      </c>
      <c r="L9310" s="7">
        <v>3.14</v>
      </c>
      <c r="M9310" s="7">
        <v>60</v>
      </c>
      <c r="N9310" s="3">
        <v>45646</v>
      </c>
      <c r="O9310" s="4" t="str">
        <f t="shared" si="1017"/>
        <v>2024-12</v>
      </c>
      <c r="P9310" s="4" t="str">
        <f t="shared" si="1018"/>
        <v>12</v>
      </c>
      <c r="Q9310" s="4" t="str">
        <f t="shared" si="1019"/>
        <v>December</v>
      </c>
      <c r="R9310" s="30" t="str">
        <f t="shared" si="1020"/>
        <v>20</v>
      </c>
      <c r="W9310" t="str">
        <f t="shared" si="1021"/>
        <v>ok</v>
      </c>
    </row>
    <row r="9311" spans="1:23" x14ac:dyDescent="0.3">
      <c r="A9311" t="s">
        <v>9353</v>
      </c>
      <c r="B9311" t="s">
        <v>23</v>
      </c>
      <c r="C9311" t="s">
        <v>24</v>
      </c>
      <c r="D9311" t="s">
        <v>25</v>
      </c>
      <c r="E9311" t="s">
        <v>20</v>
      </c>
      <c r="F9311" t="s">
        <v>38</v>
      </c>
      <c r="G9311" s="5">
        <v>14739.06</v>
      </c>
      <c r="H9311" s="5">
        <f t="shared" si="1015"/>
        <v>265.30307999999997</v>
      </c>
      <c r="I9311" s="6">
        <v>2</v>
      </c>
      <c r="J9311" s="6">
        <v>29478.12</v>
      </c>
      <c r="K9311" s="5">
        <f t="shared" si="1016"/>
        <v>530.60615999999993</v>
      </c>
      <c r="L9311" s="7">
        <v>4</v>
      </c>
      <c r="M9311" s="7">
        <v>209</v>
      </c>
      <c r="N9311" s="3">
        <v>45629</v>
      </c>
      <c r="O9311" s="4" t="str">
        <f t="shared" si="1017"/>
        <v>2024-12</v>
      </c>
      <c r="P9311" s="4" t="str">
        <f t="shared" si="1018"/>
        <v>12</v>
      </c>
      <c r="Q9311" s="4" t="str">
        <f t="shared" si="1019"/>
        <v>December</v>
      </c>
      <c r="R9311" s="30" t="str">
        <f t="shared" si="1020"/>
        <v>03</v>
      </c>
      <c r="W9311" t="str">
        <f t="shared" si="1021"/>
        <v>ok</v>
      </c>
    </row>
    <row r="9312" spans="1:23" x14ac:dyDescent="0.3">
      <c r="A9312" t="s">
        <v>9354</v>
      </c>
      <c r="B9312" t="s">
        <v>51</v>
      </c>
      <c r="C9312" t="s">
        <v>29</v>
      </c>
      <c r="D9312" t="s">
        <v>52</v>
      </c>
      <c r="E9312" t="s">
        <v>45</v>
      </c>
      <c r="F9312" t="s">
        <v>60</v>
      </c>
      <c r="G9312" s="5">
        <v>10078.51</v>
      </c>
      <c r="H9312" s="5">
        <f t="shared" si="1015"/>
        <v>181.41317999999998</v>
      </c>
      <c r="I9312" s="6">
        <v>5</v>
      </c>
      <c r="J9312" s="6">
        <v>50392.55</v>
      </c>
      <c r="K9312" s="5">
        <f t="shared" si="1016"/>
        <v>907.06589999999994</v>
      </c>
      <c r="L9312" s="7">
        <v>1.73</v>
      </c>
      <c r="M9312" s="7">
        <v>463</v>
      </c>
      <c r="N9312" s="3">
        <v>45646</v>
      </c>
      <c r="O9312" s="4" t="str">
        <f t="shared" si="1017"/>
        <v>2024-12</v>
      </c>
      <c r="P9312" s="4" t="str">
        <f t="shared" si="1018"/>
        <v>12</v>
      </c>
      <c r="Q9312" s="4" t="str">
        <f t="shared" si="1019"/>
        <v>December</v>
      </c>
      <c r="R9312" s="30" t="str">
        <f t="shared" si="1020"/>
        <v>20</v>
      </c>
      <c r="W9312" t="str">
        <f t="shared" si="1021"/>
        <v>ok</v>
      </c>
    </row>
    <row r="9313" spans="1:23" x14ac:dyDescent="0.3">
      <c r="A9313" t="s">
        <v>9355</v>
      </c>
      <c r="B9313" t="s">
        <v>41</v>
      </c>
      <c r="C9313" t="s">
        <v>42</v>
      </c>
      <c r="D9313" t="s">
        <v>43</v>
      </c>
      <c r="E9313" t="s">
        <v>14</v>
      </c>
      <c r="F9313" t="s">
        <v>21</v>
      </c>
      <c r="G9313" s="5">
        <v>8109.28</v>
      </c>
      <c r="H9313" s="5">
        <f t="shared" si="1015"/>
        <v>145.96704</v>
      </c>
      <c r="I9313" s="6">
        <v>3</v>
      </c>
      <c r="J9313" s="6">
        <v>24327.84</v>
      </c>
      <c r="K9313" s="5">
        <f t="shared" si="1016"/>
        <v>437.90111999999999</v>
      </c>
      <c r="L9313" s="7">
        <v>3.81</v>
      </c>
      <c r="M9313" s="7">
        <v>2029</v>
      </c>
      <c r="N9313" s="3">
        <v>45645</v>
      </c>
      <c r="O9313" s="4" t="str">
        <f t="shared" si="1017"/>
        <v>2024-12</v>
      </c>
      <c r="P9313" s="4" t="str">
        <f t="shared" si="1018"/>
        <v>12</v>
      </c>
      <c r="Q9313" s="4" t="str">
        <f t="shared" si="1019"/>
        <v>December</v>
      </c>
      <c r="R9313" s="30" t="str">
        <f t="shared" si="1020"/>
        <v>19</v>
      </c>
      <c r="W9313" t="str">
        <f t="shared" si="1021"/>
        <v>ok</v>
      </c>
    </row>
    <row r="9314" spans="1:23" x14ac:dyDescent="0.3">
      <c r="A9314" t="s">
        <v>9356</v>
      </c>
      <c r="B9314" t="s">
        <v>63</v>
      </c>
      <c r="C9314" t="s">
        <v>18</v>
      </c>
      <c r="D9314" t="s">
        <v>64</v>
      </c>
      <c r="E9314" t="s">
        <v>20</v>
      </c>
      <c r="F9314" t="s">
        <v>38</v>
      </c>
      <c r="G9314" s="5">
        <v>17947.400000000001</v>
      </c>
      <c r="H9314" s="5">
        <f t="shared" si="1015"/>
        <v>323.0532</v>
      </c>
      <c r="I9314" s="6">
        <v>2</v>
      </c>
      <c r="J9314" s="6">
        <v>35894.800000000003</v>
      </c>
      <c r="K9314" s="5">
        <f t="shared" si="1016"/>
        <v>646.10640000000001</v>
      </c>
      <c r="L9314" s="7">
        <v>1.63</v>
      </c>
      <c r="M9314" s="7">
        <v>3624</v>
      </c>
      <c r="N9314" s="3">
        <v>45608</v>
      </c>
      <c r="O9314" s="4" t="str">
        <f t="shared" si="1017"/>
        <v>2024-11</v>
      </c>
      <c r="P9314" s="4" t="str">
        <f t="shared" si="1018"/>
        <v>11</v>
      </c>
      <c r="Q9314" s="4" t="str">
        <f t="shared" si="1019"/>
        <v>November</v>
      </c>
      <c r="R9314" s="30" t="str">
        <f t="shared" si="1020"/>
        <v>12</v>
      </c>
      <c r="W9314" t="str">
        <f t="shared" si="1021"/>
        <v>ok</v>
      </c>
    </row>
    <row r="9315" spans="1:23" x14ac:dyDescent="0.3">
      <c r="A9315" t="s">
        <v>9357</v>
      </c>
      <c r="B9315" t="s">
        <v>47</v>
      </c>
      <c r="C9315" t="s">
        <v>12</v>
      </c>
      <c r="D9315" t="s">
        <v>48</v>
      </c>
      <c r="E9315" t="s">
        <v>20</v>
      </c>
      <c r="F9315" t="s">
        <v>15</v>
      </c>
      <c r="G9315" s="5">
        <v>19228.25</v>
      </c>
      <c r="H9315" s="5">
        <f t="shared" si="1015"/>
        <v>346.10849999999999</v>
      </c>
      <c r="I9315" s="6">
        <v>4</v>
      </c>
      <c r="J9315" s="6">
        <v>76913</v>
      </c>
      <c r="K9315" s="5">
        <f t="shared" si="1016"/>
        <v>1384.434</v>
      </c>
      <c r="L9315" s="7">
        <v>2.5099999999999998</v>
      </c>
      <c r="M9315" s="7">
        <v>3477</v>
      </c>
      <c r="N9315" s="3">
        <v>45487</v>
      </c>
      <c r="O9315" s="4" t="str">
        <f t="shared" si="1017"/>
        <v>2024-07</v>
      </c>
      <c r="P9315" s="4" t="str">
        <f t="shared" si="1018"/>
        <v>07</v>
      </c>
      <c r="Q9315" s="4" t="str">
        <f t="shared" si="1019"/>
        <v>July</v>
      </c>
      <c r="R9315" s="30" t="str">
        <f t="shared" si="1020"/>
        <v>14</v>
      </c>
      <c r="W9315" t="str">
        <f t="shared" si="1021"/>
        <v>ok</v>
      </c>
    </row>
    <row r="9316" spans="1:23" x14ac:dyDescent="0.3">
      <c r="A9316" t="s">
        <v>9358</v>
      </c>
      <c r="B9316" t="s">
        <v>36</v>
      </c>
      <c r="C9316" t="s">
        <v>18</v>
      </c>
      <c r="D9316" t="s">
        <v>37</v>
      </c>
      <c r="E9316" t="s">
        <v>14</v>
      </c>
      <c r="F9316" t="s">
        <v>60</v>
      </c>
      <c r="G9316" s="5">
        <v>9030.92</v>
      </c>
      <c r="H9316" s="5">
        <f t="shared" si="1015"/>
        <v>162.55655999999999</v>
      </c>
      <c r="I9316" s="6">
        <v>3</v>
      </c>
      <c r="J9316" s="6">
        <v>27092.76</v>
      </c>
      <c r="K9316" s="5">
        <f t="shared" si="1016"/>
        <v>487.66967999999997</v>
      </c>
      <c r="L9316" s="7">
        <v>2.96</v>
      </c>
      <c r="M9316" s="7">
        <v>3677</v>
      </c>
      <c r="N9316" s="3">
        <v>45596</v>
      </c>
      <c r="O9316" s="4" t="str">
        <f t="shared" si="1017"/>
        <v>2024-10</v>
      </c>
      <c r="P9316" s="4" t="str">
        <f t="shared" si="1018"/>
        <v>10</v>
      </c>
      <c r="Q9316" s="4" t="str">
        <f t="shared" si="1019"/>
        <v>October</v>
      </c>
      <c r="R9316" s="30" t="str">
        <f t="shared" si="1020"/>
        <v>31</v>
      </c>
      <c r="W9316" t="str">
        <f t="shared" si="1021"/>
        <v>ok</v>
      </c>
    </row>
    <row r="9317" spans="1:23" x14ac:dyDescent="0.3">
      <c r="A9317" t="s">
        <v>9359</v>
      </c>
      <c r="B9317" t="s">
        <v>17</v>
      </c>
      <c r="C9317" t="s">
        <v>18</v>
      </c>
      <c r="D9317" t="s">
        <v>19</v>
      </c>
      <c r="E9317" t="s">
        <v>14</v>
      </c>
      <c r="F9317" t="s">
        <v>15</v>
      </c>
      <c r="G9317" s="5">
        <v>6166.65</v>
      </c>
      <c r="H9317" s="5">
        <f t="shared" si="1015"/>
        <v>110.99969999999999</v>
      </c>
      <c r="I9317" s="6">
        <v>3</v>
      </c>
      <c r="J9317" s="6">
        <v>18499.95</v>
      </c>
      <c r="K9317" s="5">
        <f t="shared" si="1016"/>
        <v>332.9991</v>
      </c>
      <c r="L9317" s="7">
        <v>3.62</v>
      </c>
      <c r="M9317" s="7">
        <v>4909</v>
      </c>
      <c r="N9317" s="3">
        <v>45344</v>
      </c>
      <c r="O9317" s="4" t="str">
        <f t="shared" si="1017"/>
        <v>2024-02</v>
      </c>
      <c r="P9317" s="4" t="str">
        <f t="shared" si="1018"/>
        <v>02</v>
      </c>
      <c r="Q9317" s="4" t="str">
        <f t="shared" si="1019"/>
        <v>February</v>
      </c>
      <c r="R9317" s="30" t="str">
        <f t="shared" si="1020"/>
        <v>22</v>
      </c>
      <c r="W9317" t="str">
        <f t="shared" si="1021"/>
        <v>ok</v>
      </c>
    </row>
    <row r="9318" spans="1:23" x14ac:dyDescent="0.3">
      <c r="A9318" t="s">
        <v>9360</v>
      </c>
      <c r="B9318" t="s">
        <v>41</v>
      </c>
      <c r="C9318" t="s">
        <v>42</v>
      </c>
      <c r="D9318" t="s">
        <v>43</v>
      </c>
      <c r="E9318" t="s">
        <v>20</v>
      </c>
      <c r="F9318" t="s">
        <v>15</v>
      </c>
      <c r="G9318" s="5">
        <v>10583.45</v>
      </c>
      <c r="H9318" s="5">
        <f t="shared" si="1015"/>
        <v>190.50210000000001</v>
      </c>
      <c r="I9318" s="6">
        <v>4</v>
      </c>
      <c r="J9318" s="6">
        <v>42333.8</v>
      </c>
      <c r="K9318" s="5">
        <f t="shared" si="1016"/>
        <v>762.00840000000005</v>
      </c>
      <c r="L9318" s="7">
        <v>1.29</v>
      </c>
      <c r="M9318" s="7">
        <v>2154</v>
      </c>
      <c r="N9318" s="3">
        <v>45453</v>
      </c>
      <c r="O9318" s="4" t="str">
        <f t="shared" si="1017"/>
        <v>2024-06</v>
      </c>
      <c r="P9318" s="4" t="str">
        <f t="shared" si="1018"/>
        <v>06</v>
      </c>
      <c r="Q9318" s="4" t="str">
        <f t="shared" si="1019"/>
        <v>June</v>
      </c>
      <c r="R9318" s="30" t="str">
        <f t="shared" si="1020"/>
        <v>10</v>
      </c>
      <c r="W9318" t="str">
        <f t="shared" si="1021"/>
        <v>ok</v>
      </c>
    </row>
    <row r="9319" spans="1:23" x14ac:dyDescent="0.3">
      <c r="A9319" t="s">
        <v>9361</v>
      </c>
      <c r="B9319" t="s">
        <v>23</v>
      </c>
      <c r="C9319" t="s">
        <v>24</v>
      </c>
      <c r="D9319" t="s">
        <v>25</v>
      </c>
      <c r="E9319" t="s">
        <v>14</v>
      </c>
      <c r="F9319" t="s">
        <v>60</v>
      </c>
      <c r="G9319" s="5">
        <v>13155.72</v>
      </c>
      <c r="H9319" s="5">
        <f t="shared" si="1015"/>
        <v>236.80295999999996</v>
      </c>
      <c r="I9319" s="6">
        <v>5</v>
      </c>
      <c r="J9319" s="6">
        <v>65778.600000000006</v>
      </c>
      <c r="K9319" s="5">
        <f t="shared" si="1016"/>
        <v>1184.0147999999997</v>
      </c>
      <c r="L9319" s="7">
        <v>2.79</v>
      </c>
      <c r="M9319" s="7">
        <v>3329</v>
      </c>
      <c r="N9319" s="3">
        <v>45354</v>
      </c>
      <c r="O9319" s="4" t="str">
        <f t="shared" si="1017"/>
        <v>2024-03</v>
      </c>
      <c r="P9319" s="4" t="str">
        <f t="shared" si="1018"/>
        <v>03</v>
      </c>
      <c r="Q9319" s="4" t="str">
        <f t="shared" si="1019"/>
        <v>March</v>
      </c>
      <c r="R9319" s="30" t="str">
        <f t="shared" si="1020"/>
        <v>03</v>
      </c>
      <c r="W9319" t="str">
        <f t="shared" si="1021"/>
        <v>ok</v>
      </c>
    </row>
    <row r="9320" spans="1:23" x14ac:dyDescent="0.3">
      <c r="A9320" t="s">
        <v>9362</v>
      </c>
      <c r="B9320" t="s">
        <v>11</v>
      </c>
      <c r="C9320" t="s">
        <v>12</v>
      </c>
      <c r="D9320" t="s">
        <v>13</v>
      </c>
      <c r="E9320" t="s">
        <v>14</v>
      </c>
      <c r="F9320" t="s">
        <v>38</v>
      </c>
      <c r="G9320" s="5">
        <v>12974.19</v>
      </c>
      <c r="H9320" s="5">
        <f t="shared" si="1015"/>
        <v>233.53541999999999</v>
      </c>
      <c r="I9320" s="6">
        <v>2</v>
      </c>
      <c r="J9320" s="6">
        <v>25948.38</v>
      </c>
      <c r="K9320" s="5">
        <f t="shared" si="1016"/>
        <v>467.07083999999998</v>
      </c>
      <c r="L9320" s="7">
        <v>2.65</v>
      </c>
      <c r="M9320" s="7">
        <v>1174</v>
      </c>
      <c r="N9320" s="3">
        <v>45535</v>
      </c>
      <c r="O9320" s="4" t="str">
        <f t="shared" si="1017"/>
        <v>2024-08</v>
      </c>
      <c r="P9320" s="4" t="str">
        <f t="shared" si="1018"/>
        <v>08</v>
      </c>
      <c r="Q9320" s="4" t="str">
        <f t="shared" si="1019"/>
        <v>August</v>
      </c>
      <c r="R9320" s="30" t="str">
        <f t="shared" si="1020"/>
        <v>31</v>
      </c>
      <c r="W9320" t="str">
        <f t="shared" si="1021"/>
        <v>ok</v>
      </c>
    </row>
    <row r="9321" spans="1:23" x14ac:dyDescent="0.3">
      <c r="A9321" t="s">
        <v>9363</v>
      </c>
      <c r="B9321" t="s">
        <v>36</v>
      </c>
      <c r="C9321" t="s">
        <v>18</v>
      </c>
      <c r="D9321" t="s">
        <v>37</v>
      </c>
      <c r="E9321" t="s">
        <v>20</v>
      </c>
      <c r="F9321" t="s">
        <v>26</v>
      </c>
      <c r="G9321" s="5">
        <v>1445.66</v>
      </c>
      <c r="H9321" s="5">
        <f t="shared" si="1015"/>
        <v>26.021879999999999</v>
      </c>
      <c r="I9321" s="6">
        <v>1</v>
      </c>
      <c r="J9321" s="6">
        <v>1445.66</v>
      </c>
      <c r="K9321" s="5">
        <f t="shared" si="1016"/>
        <v>26.021879999999999</v>
      </c>
      <c r="L9321" s="7">
        <v>4.8099999999999996</v>
      </c>
      <c r="M9321" s="7">
        <v>3894</v>
      </c>
      <c r="N9321" s="3">
        <v>45319</v>
      </c>
      <c r="O9321" s="4" t="str">
        <f t="shared" si="1017"/>
        <v>2024-01</v>
      </c>
      <c r="P9321" s="4" t="str">
        <f t="shared" si="1018"/>
        <v>01</v>
      </c>
      <c r="Q9321" s="4" t="str">
        <f t="shared" si="1019"/>
        <v>January</v>
      </c>
      <c r="R9321" s="30" t="str">
        <f t="shared" si="1020"/>
        <v>28</v>
      </c>
      <c r="W9321" t="str">
        <f t="shared" si="1021"/>
        <v>ok</v>
      </c>
    </row>
    <row r="9322" spans="1:23" x14ac:dyDescent="0.3">
      <c r="A9322" t="s">
        <v>9364</v>
      </c>
      <c r="B9322" t="s">
        <v>51</v>
      </c>
      <c r="C9322" t="s">
        <v>29</v>
      </c>
      <c r="D9322" t="s">
        <v>52</v>
      </c>
      <c r="E9322" t="s">
        <v>14</v>
      </c>
      <c r="F9322" t="s">
        <v>15</v>
      </c>
      <c r="G9322" s="5">
        <v>14571.07</v>
      </c>
      <c r="H9322" s="5">
        <f t="shared" si="1015"/>
        <v>262.27925999999997</v>
      </c>
      <c r="I9322" s="6">
        <v>1</v>
      </c>
      <c r="J9322" s="6">
        <v>14571.07</v>
      </c>
      <c r="K9322" s="5">
        <f t="shared" si="1016"/>
        <v>262.27925999999997</v>
      </c>
      <c r="L9322" s="7">
        <v>1.95</v>
      </c>
      <c r="M9322" s="7">
        <v>3517</v>
      </c>
      <c r="N9322" s="3">
        <v>45332</v>
      </c>
      <c r="O9322" s="4" t="str">
        <f t="shared" si="1017"/>
        <v>2024-02</v>
      </c>
      <c r="P9322" s="4" t="str">
        <f t="shared" si="1018"/>
        <v>02</v>
      </c>
      <c r="Q9322" s="4" t="str">
        <f t="shared" si="1019"/>
        <v>February</v>
      </c>
      <c r="R9322" s="30" t="str">
        <f t="shared" si="1020"/>
        <v>10</v>
      </c>
      <c r="W9322" t="str">
        <f t="shared" si="1021"/>
        <v>ok</v>
      </c>
    </row>
    <row r="9323" spans="1:23" x14ac:dyDescent="0.3">
      <c r="A9323" t="s">
        <v>9365</v>
      </c>
      <c r="B9323" t="s">
        <v>17</v>
      </c>
      <c r="C9323" t="s">
        <v>18</v>
      </c>
      <c r="D9323" t="s">
        <v>19</v>
      </c>
      <c r="E9323" t="s">
        <v>45</v>
      </c>
      <c r="F9323" t="s">
        <v>26</v>
      </c>
      <c r="G9323" s="5">
        <v>12144.52</v>
      </c>
      <c r="H9323" s="5">
        <f t="shared" si="1015"/>
        <v>218.60136</v>
      </c>
      <c r="I9323" s="6">
        <v>1</v>
      </c>
      <c r="J9323" s="6">
        <v>12144.52</v>
      </c>
      <c r="K9323" s="5">
        <f t="shared" si="1016"/>
        <v>218.60136</v>
      </c>
      <c r="L9323" s="7">
        <v>3.7</v>
      </c>
      <c r="M9323" s="7">
        <v>2654</v>
      </c>
      <c r="N9323" s="3">
        <v>45392</v>
      </c>
      <c r="O9323" s="4" t="str">
        <f t="shared" si="1017"/>
        <v>2024-04</v>
      </c>
      <c r="P9323" s="4" t="str">
        <f t="shared" si="1018"/>
        <v>04</v>
      </c>
      <c r="Q9323" s="4" t="str">
        <f t="shared" si="1019"/>
        <v>April</v>
      </c>
      <c r="R9323" s="30" t="str">
        <f t="shared" si="1020"/>
        <v>10</v>
      </c>
      <c r="W9323" t="str">
        <f t="shared" si="1021"/>
        <v>ok</v>
      </c>
    </row>
    <row r="9324" spans="1:23" x14ac:dyDescent="0.3">
      <c r="A9324" t="s">
        <v>9366</v>
      </c>
      <c r="B9324" t="s">
        <v>23</v>
      </c>
      <c r="C9324" t="s">
        <v>24</v>
      </c>
      <c r="D9324" t="s">
        <v>25</v>
      </c>
      <c r="E9324" t="s">
        <v>14</v>
      </c>
      <c r="F9324" t="s">
        <v>15</v>
      </c>
      <c r="G9324" s="5">
        <v>8206.64</v>
      </c>
      <c r="H9324" s="5">
        <f t="shared" si="1015"/>
        <v>147.71951999999999</v>
      </c>
      <c r="I9324" s="6">
        <v>1</v>
      </c>
      <c r="J9324" s="6">
        <v>8206.64</v>
      </c>
      <c r="K9324" s="5">
        <f t="shared" si="1016"/>
        <v>147.71951999999999</v>
      </c>
      <c r="L9324" s="7">
        <v>2.84</v>
      </c>
      <c r="M9324" s="7">
        <v>3705</v>
      </c>
      <c r="N9324" s="3">
        <v>45636</v>
      </c>
      <c r="O9324" s="4" t="str">
        <f t="shared" si="1017"/>
        <v>2024-12</v>
      </c>
      <c r="P9324" s="4" t="str">
        <f t="shared" si="1018"/>
        <v>12</v>
      </c>
      <c r="Q9324" s="4" t="str">
        <f t="shared" si="1019"/>
        <v>December</v>
      </c>
      <c r="R9324" s="30" t="str">
        <f t="shared" si="1020"/>
        <v>10</v>
      </c>
      <c r="W9324" t="str">
        <f t="shared" si="1021"/>
        <v>ok</v>
      </c>
    </row>
    <row r="9325" spans="1:23" x14ac:dyDescent="0.3">
      <c r="A9325" t="s">
        <v>9367</v>
      </c>
      <c r="B9325" t="s">
        <v>28</v>
      </c>
      <c r="C9325" t="s">
        <v>29</v>
      </c>
      <c r="D9325" t="s">
        <v>30</v>
      </c>
      <c r="E9325" t="s">
        <v>20</v>
      </c>
      <c r="F9325" t="s">
        <v>38</v>
      </c>
      <c r="G9325" s="5">
        <v>17428.73</v>
      </c>
      <c r="H9325" s="5">
        <f t="shared" si="1015"/>
        <v>313.71713999999997</v>
      </c>
      <c r="I9325" s="6">
        <v>4</v>
      </c>
      <c r="J9325" s="6">
        <v>69714.92</v>
      </c>
      <c r="K9325" s="5">
        <f t="shared" si="1016"/>
        <v>1254.8685599999999</v>
      </c>
      <c r="L9325" s="7">
        <v>1.41</v>
      </c>
      <c r="M9325" s="7">
        <v>2135</v>
      </c>
      <c r="N9325" s="3">
        <v>45494</v>
      </c>
      <c r="O9325" s="4" t="str">
        <f t="shared" si="1017"/>
        <v>2024-07</v>
      </c>
      <c r="P9325" s="4" t="str">
        <f t="shared" si="1018"/>
        <v>07</v>
      </c>
      <c r="Q9325" s="4" t="str">
        <f t="shared" si="1019"/>
        <v>July</v>
      </c>
      <c r="R9325" s="30" t="str">
        <f t="shared" si="1020"/>
        <v>21</v>
      </c>
      <c r="W9325" t="str">
        <f t="shared" si="1021"/>
        <v>ok</v>
      </c>
    </row>
    <row r="9326" spans="1:23" x14ac:dyDescent="0.3">
      <c r="A9326" t="s">
        <v>9368</v>
      </c>
      <c r="B9326" t="s">
        <v>41</v>
      </c>
      <c r="C9326" t="s">
        <v>42</v>
      </c>
      <c r="D9326" t="s">
        <v>43</v>
      </c>
      <c r="E9326" t="s">
        <v>20</v>
      </c>
      <c r="F9326" t="s">
        <v>38</v>
      </c>
      <c r="G9326" s="5">
        <v>2606.77</v>
      </c>
      <c r="H9326" s="5">
        <f t="shared" si="1015"/>
        <v>46.921859999999995</v>
      </c>
      <c r="I9326" s="6">
        <v>3</v>
      </c>
      <c r="J9326" s="6">
        <v>7820.31</v>
      </c>
      <c r="K9326" s="5">
        <f t="shared" si="1016"/>
        <v>140.76558</v>
      </c>
      <c r="L9326" s="7">
        <v>4.18</v>
      </c>
      <c r="M9326" s="7">
        <v>4927</v>
      </c>
      <c r="N9326" s="3">
        <v>45390</v>
      </c>
      <c r="O9326" s="4" t="str">
        <f t="shared" si="1017"/>
        <v>2024-04</v>
      </c>
      <c r="P9326" s="4" t="str">
        <f t="shared" si="1018"/>
        <v>04</v>
      </c>
      <c r="Q9326" s="4" t="str">
        <f t="shared" si="1019"/>
        <v>April</v>
      </c>
      <c r="R9326" s="30" t="str">
        <f t="shared" si="1020"/>
        <v>08</v>
      </c>
      <c r="W9326" t="str">
        <f t="shared" si="1021"/>
        <v>ok</v>
      </c>
    </row>
    <row r="9327" spans="1:23" x14ac:dyDescent="0.3">
      <c r="A9327" t="s">
        <v>9369</v>
      </c>
      <c r="B9327" t="s">
        <v>33</v>
      </c>
      <c r="C9327" t="s">
        <v>12</v>
      </c>
      <c r="D9327" t="s">
        <v>34</v>
      </c>
      <c r="E9327" t="s">
        <v>14</v>
      </c>
      <c r="F9327" t="s">
        <v>38</v>
      </c>
      <c r="G9327" s="5">
        <v>4472.29</v>
      </c>
      <c r="H9327" s="5">
        <f t="shared" si="1015"/>
        <v>80.501219999999989</v>
      </c>
      <c r="I9327" s="6">
        <v>4</v>
      </c>
      <c r="J9327" s="6">
        <v>17889.16</v>
      </c>
      <c r="K9327" s="5">
        <f t="shared" si="1016"/>
        <v>322.00487999999996</v>
      </c>
      <c r="L9327" s="7">
        <v>1.31</v>
      </c>
      <c r="M9327" s="7">
        <v>3969</v>
      </c>
      <c r="N9327" s="3">
        <v>45350</v>
      </c>
      <c r="O9327" s="4" t="str">
        <f t="shared" si="1017"/>
        <v>2024-02</v>
      </c>
      <c r="P9327" s="4" t="str">
        <f t="shared" si="1018"/>
        <v>02</v>
      </c>
      <c r="Q9327" s="4" t="str">
        <f t="shared" si="1019"/>
        <v>February</v>
      </c>
      <c r="R9327" s="30" t="str">
        <f t="shared" si="1020"/>
        <v>28</v>
      </c>
      <c r="W9327" t="str">
        <f t="shared" si="1021"/>
        <v>ok</v>
      </c>
    </row>
    <row r="9328" spans="1:23" x14ac:dyDescent="0.3">
      <c r="A9328" t="s">
        <v>9370</v>
      </c>
      <c r="B9328" t="s">
        <v>23</v>
      </c>
      <c r="C9328" t="s">
        <v>24</v>
      </c>
      <c r="D9328" t="s">
        <v>25</v>
      </c>
      <c r="E9328" t="s">
        <v>20</v>
      </c>
      <c r="F9328" t="s">
        <v>31</v>
      </c>
      <c r="G9328" s="5">
        <v>6699.86</v>
      </c>
      <c r="H9328" s="5">
        <f t="shared" si="1015"/>
        <v>120.59747999999999</v>
      </c>
      <c r="I9328" s="6">
        <v>5</v>
      </c>
      <c r="J9328" s="6">
        <v>33499.300000000003</v>
      </c>
      <c r="K9328" s="5">
        <f t="shared" si="1016"/>
        <v>602.98739999999998</v>
      </c>
      <c r="L9328" s="7">
        <v>3.71</v>
      </c>
      <c r="M9328" s="7">
        <v>707</v>
      </c>
      <c r="N9328" s="3">
        <v>45599</v>
      </c>
      <c r="O9328" s="4" t="str">
        <f t="shared" si="1017"/>
        <v>2024-11</v>
      </c>
      <c r="P9328" s="4" t="str">
        <f t="shared" si="1018"/>
        <v>11</v>
      </c>
      <c r="Q9328" s="4" t="str">
        <f t="shared" si="1019"/>
        <v>November</v>
      </c>
      <c r="R9328" s="30" t="str">
        <f t="shared" si="1020"/>
        <v>03</v>
      </c>
      <c r="W9328" t="str">
        <f t="shared" si="1021"/>
        <v>ok</v>
      </c>
    </row>
    <row r="9329" spans="1:23" x14ac:dyDescent="0.3">
      <c r="A9329" t="s">
        <v>9371</v>
      </c>
      <c r="B9329" t="s">
        <v>23</v>
      </c>
      <c r="C9329" t="s">
        <v>24</v>
      </c>
      <c r="D9329" t="s">
        <v>25</v>
      </c>
      <c r="E9329" t="s">
        <v>45</v>
      </c>
      <c r="F9329" t="s">
        <v>21</v>
      </c>
      <c r="G9329" s="5">
        <v>13363.09</v>
      </c>
      <c r="H9329" s="5">
        <f t="shared" si="1015"/>
        <v>240.53561999999999</v>
      </c>
      <c r="I9329" s="6">
        <v>3</v>
      </c>
      <c r="J9329" s="6">
        <v>40089.269999999997</v>
      </c>
      <c r="K9329" s="5">
        <f t="shared" si="1016"/>
        <v>721.60685999999998</v>
      </c>
      <c r="L9329" s="7">
        <v>1.85</v>
      </c>
      <c r="M9329" s="7">
        <v>4222</v>
      </c>
      <c r="N9329" s="3">
        <v>45404</v>
      </c>
      <c r="O9329" s="4" t="str">
        <f t="shared" si="1017"/>
        <v>2024-04</v>
      </c>
      <c r="P9329" s="4" t="str">
        <f t="shared" si="1018"/>
        <v>04</v>
      </c>
      <c r="Q9329" s="4" t="str">
        <f t="shared" si="1019"/>
        <v>April</v>
      </c>
      <c r="R9329" s="30" t="str">
        <f t="shared" si="1020"/>
        <v>22</v>
      </c>
      <c r="W9329" t="str">
        <f t="shared" si="1021"/>
        <v>ok</v>
      </c>
    </row>
    <row r="9330" spans="1:23" x14ac:dyDescent="0.3">
      <c r="A9330" t="s">
        <v>9372</v>
      </c>
      <c r="B9330" t="s">
        <v>47</v>
      </c>
      <c r="C9330" t="s">
        <v>12</v>
      </c>
      <c r="D9330" t="s">
        <v>48</v>
      </c>
      <c r="E9330" t="s">
        <v>14</v>
      </c>
      <c r="F9330" t="s">
        <v>15</v>
      </c>
      <c r="G9330" s="5">
        <v>4534.2299999999996</v>
      </c>
      <c r="H9330" s="5">
        <f t="shared" si="1015"/>
        <v>81.616139999999987</v>
      </c>
      <c r="I9330" s="6">
        <v>4</v>
      </c>
      <c r="J9330" s="6">
        <v>18136.919999999998</v>
      </c>
      <c r="K9330" s="5">
        <f t="shared" si="1016"/>
        <v>326.46455999999995</v>
      </c>
      <c r="L9330" s="7">
        <v>1.96</v>
      </c>
      <c r="M9330" s="7">
        <v>1009</v>
      </c>
      <c r="N9330" s="3">
        <v>45341</v>
      </c>
      <c r="O9330" s="4" t="str">
        <f t="shared" si="1017"/>
        <v>2024-02</v>
      </c>
      <c r="P9330" s="4" t="str">
        <f t="shared" si="1018"/>
        <v>02</v>
      </c>
      <c r="Q9330" s="4" t="str">
        <f t="shared" si="1019"/>
        <v>February</v>
      </c>
      <c r="R9330" s="30" t="str">
        <f t="shared" si="1020"/>
        <v>19</v>
      </c>
      <c r="W9330" t="str">
        <f t="shared" si="1021"/>
        <v>ok</v>
      </c>
    </row>
    <row r="9331" spans="1:23" x14ac:dyDescent="0.3">
      <c r="A9331" t="s">
        <v>9373</v>
      </c>
      <c r="B9331" t="s">
        <v>47</v>
      </c>
      <c r="C9331" t="s">
        <v>12</v>
      </c>
      <c r="D9331" t="s">
        <v>48</v>
      </c>
      <c r="E9331" t="s">
        <v>20</v>
      </c>
      <c r="F9331" t="s">
        <v>38</v>
      </c>
      <c r="G9331" s="5">
        <v>15356.23</v>
      </c>
      <c r="H9331" s="5">
        <f t="shared" si="1015"/>
        <v>276.41213999999997</v>
      </c>
      <c r="I9331" s="6">
        <v>3</v>
      </c>
      <c r="J9331" s="6">
        <v>46068.69</v>
      </c>
      <c r="K9331" s="5">
        <f t="shared" si="1016"/>
        <v>829.23641999999995</v>
      </c>
      <c r="L9331" s="7">
        <v>2.9</v>
      </c>
      <c r="M9331" s="7">
        <v>3961</v>
      </c>
      <c r="N9331" s="3">
        <v>45295</v>
      </c>
      <c r="O9331" s="4" t="str">
        <f t="shared" si="1017"/>
        <v>2024-01</v>
      </c>
      <c r="P9331" s="4" t="str">
        <f t="shared" si="1018"/>
        <v>01</v>
      </c>
      <c r="Q9331" s="4" t="str">
        <f t="shared" si="1019"/>
        <v>January</v>
      </c>
      <c r="R9331" s="30" t="str">
        <f t="shared" si="1020"/>
        <v>04</v>
      </c>
      <c r="W9331" t="str">
        <f t="shared" si="1021"/>
        <v>ok</v>
      </c>
    </row>
    <row r="9332" spans="1:23" x14ac:dyDescent="0.3">
      <c r="A9332" t="s">
        <v>9374</v>
      </c>
      <c r="B9332" t="s">
        <v>23</v>
      </c>
      <c r="C9332" t="s">
        <v>24</v>
      </c>
      <c r="D9332" t="s">
        <v>25</v>
      </c>
      <c r="E9332" t="s">
        <v>20</v>
      </c>
      <c r="F9332" t="s">
        <v>38</v>
      </c>
      <c r="G9332" s="5">
        <v>15443.23</v>
      </c>
      <c r="H9332" s="5">
        <f t="shared" si="1015"/>
        <v>277.97814</v>
      </c>
      <c r="I9332" s="6">
        <v>4</v>
      </c>
      <c r="J9332" s="6">
        <v>61772.92</v>
      </c>
      <c r="K9332" s="5">
        <f t="shared" si="1016"/>
        <v>1111.91256</v>
      </c>
      <c r="L9332" s="7">
        <v>1.91</v>
      </c>
      <c r="M9332" s="7">
        <v>784</v>
      </c>
      <c r="N9332" s="3">
        <v>45590</v>
      </c>
      <c r="O9332" s="4" t="str">
        <f t="shared" si="1017"/>
        <v>2024-10</v>
      </c>
      <c r="P9332" s="4" t="str">
        <f t="shared" si="1018"/>
        <v>10</v>
      </c>
      <c r="Q9332" s="4" t="str">
        <f t="shared" si="1019"/>
        <v>October</v>
      </c>
      <c r="R9332" s="30" t="str">
        <f t="shared" si="1020"/>
        <v>25</v>
      </c>
      <c r="W9332" t="str">
        <f t="shared" si="1021"/>
        <v>ok</v>
      </c>
    </row>
    <row r="9333" spans="1:23" x14ac:dyDescent="0.3">
      <c r="A9333" t="s">
        <v>9375</v>
      </c>
      <c r="B9333" t="s">
        <v>33</v>
      </c>
      <c r="C9333" t="s">
        <v>12</v>
      </c>
      <c r="D9333" t="s">
        <v>34</v>
      </c>
      <c r="E9333" t="s">
        <v>45</v>
      </c>
      <c r="F9333" t="s">
        <v>38</v>
      </c>
      <c r="G9333" s="5">
        <v>11367.1</v>
      </c>
      <c r="H9333" s="5">
        <f t="shared" si="1015"/>
        <v>204.6078</v>
      </c>
      <c r="I9333" s="6">
        <v>3</v>
      </c>
      <c r="J9333" s="6">
        <v>34101.300000000003</v>
      </c>
      <c r="K9333" s="5">
        <f t="shared" si="1016"/>
        <v>613.82339999999999</v>
      </c>
      <c r="L9333" s="7">
        <v>3.44</v>
      </c>
      <c r="M9333" s="7">
        <v>422</v>
      </c>
      <c r="N9333" s="3">
        <v>45364</v>
      </c>
      <c r="O9333" s="4" t="str">
        <f t="shared" si="1017"/>
        <v>2024-03</v>
      </c>
      <c r="P9333" s="4" t="str">
        <f t="shared" si="1018"/>
        <v>03</v>
      </c>
      <c r="Q9333" s="4" t="str">
        <f t="shared" si="1019"/>
        <v>March</v>
      </c>
      <c r="R9333" s="30" t="str">
        <f t="shared" si="1020"/>
        <v>13</v>
      </c>
      <c r="W9333" t="str">
        <f t="shared" si="1021"/>
        <v>ok</v>
      </c>
    </row>
    <row r="9334" spans="1:23" x14ac:dyDescent="0.3">
      <c r="A9334" t="s">
        <v>9376</v>
      </c>
      <c r="B9334" t="s">
        <v>41</v>
      </c>
      <c r="C9334" t="s">
        <v>42</v>
      </c>
      <c r="D9334" t="s">
        <v>43</v>
      </c>
      <c r="E9334" t="s">
        <v>14</v>
      </c>
      <c r="F9334" t="s">
        <v>31</v>
      </c>
      <c r="G9334" s="5">
        <v>18276.490000000002</v>
      </c>
      <c r="H9334" s="5">
        <f t="shared" si="1015"/>
        <v>328.97682000000003</v>
      </c>
      <c r="I9334" s="6">
        <v>2</v>
      </c>
      <c r="J9334" s="6">
        <v>36552.980000000003</v>
      </c>
      <c r="K9334" s="5">
        <f t="shared" si="1016"/>
        <v>657.95364000000006</v>
      </c>
      <c r="L9334" s="7">
        <v>4.63</v>
      </c>
      <c r="M9334" s="7">
        <v>3279</v>
      </c>
      <c r="N9334" s="3">
        <v>45292</v>
      </c>
      <c r="O9334" s="4" t="str">
        <f t="shared" si="1017"/>
        <v>2024-01</v>
      </c>
      <c r="P9334" s="4" t="str">
        <f t="shared" si="1018"/>
        <v>01</v>
      </c>
      <c r="Q9334" s="4" t="str">
        <f t="shared" si="1019"/>
        <v>January</v>
      </c>
      <c r="R9334" s="30" t="str">
        <f t="shared" si="1020"/>
        <v>01</v>
      </c>
      <c r="W9334" t="str">
        <f t="shared" si="1021"/>
        <v>ok</v>
      </c>
    </row>
    <row r="9335" spans="1:23" x14ac:dyDescent="0.3">
      <c r="A9335" t="s">
        <v>9377</v>
      </c>
      <c r="B9335" t="s">
        <v>51</v>
      </c>
      <c r="C9335" t="s">
        <v>29</v>
      </c>
      <c r="D9335" t="s">
        <v>52</v>
      </c>
      <c r="E9335" t="s">
        <v>14</v>
      </c>
      <c r="F9335" t="s">
        <v>21</v>
      </c>
      <c r="G9335" s="5">
        <v>6870.56</v>
      </c>
      <c r="H9335" s="5">
        <f t="shared" si="1015"/>
        <v>123.67008</v>
      </c>
      <c r="I9335" s="6">
        <v>3</v>
      </c>
      <c r="J9335" s="6">
        <v>20611.68</v>
      </c>
      <c r="K9335" s="5">
        <f t="shared" si="1016"/>
        <v>371.01024000000001</v>
      </c>
      <c r="L9335" s="7">
        <v>2.4700000000000002</v>
      </c>
      <c r="M9335" s="7">
        <v>1715</v>
      </c>
      <c r="N9335" s="3">
        <v>45573</v>
      </c>
      <c r="O9335" s="4" t="str">
        <f t="shared" si="1017"/>
        <v>2024-10</v>
      </c>
      <c r="P9335" s="4" t="str">
        <f t="shared" si="1018"/>
        <v>10</v>
      </c>
      <c r="Q9335" s="4" t="str">
        <f t="shared" si="1019"/>
        <v>October</v>
      </c>
      <c r="R9335" s="30" t="str">
        <f t="shared" si="1020"/>
        <v>08</v>
      </c>
      <c r="W9335" t="str">
        <f t="shared" si="1021"/>
        <v>ok</v>
      </c>
    </row>
    <row r="9336" spans="1:23" x14ac:dyDescent="0.3">
      <c r="A9336" t="s">
        <v>9378</v>
      </c>
      <c r="B9336" t="s">
        <v>51</v>
      </c>
      <c r="C9336" t="s">
        <v>29</v>
      </c>
      <c r="D9336" t="s">
        <v>52</v>
      </c>
      <c r="E9336" t="s">
        <v>14</v>
      </c>
      <c r="F9336" t="s">
        <v>31</v>
      </c>
      <c r="G9336" s="5">
        <v>7554.08</v>
      </c>
      <c r="H9336" s="5">
        <f t="shared" si="1015"/>
        <v>135.97343999999998</v>
      </c>
      <c r="I9336" s="6">
        <v>2</v>
      </c>
      <c r="J9336" s="6">
        <v>15108.16</v>
      </c>
      <c r="K9336" s="5">
        <f t="shared" si="1016"/>
        <v>271.94687999999996</v>
      </c>
      <c r="L9336" s="7">
        <v>2.42</v>
      </c>
      <c r="M9336" s="7">
        <v>3028</v>
      </c>
      <c r="N9336" s="3">
        <v>45456</v>
      </c>
      <c r="O9336" s="4" t="str">
        <f t="shared" si="1017"/>
        <v>2024-06</v>
      </c>
      <c r="P9336" s="4" t="str">
        <f t="shared" si="1018"/>
        <v>06</v>
      </c>
      <c r="Q9336" s="4" t="str">
        <f t="shared" si="1019"/>
        <v>June</v>
      </c>
      <c r="R9336" s="30" t="str">
        <f t="shared" si="1020"/>
        <v>13</v>
      </c>
      <c r="W9336" t="str">
        <f t="shared" si="1021"/>
        <v>ok</v>
      </c>
    </row>
    <row r="9337" spans="1:23" x14ac:dyDescent="0.3">
      <c r="A9337" t="s">
        <v>9379</v>
      </c>
      <c r="B9337" t="s">
        <v>51</v>
      </c>
      <c r="C9337" t="s">
        <v>29</v>
      </c>
      <c r="D9337" t="s">
        <v>52</v>
      </c>
      <c r="E9337" t="s">
        <v>45</v>
      </c>
      <c r="F9337" t="s">
        <v>31</v>
      </c>
      <c r="G9337" s="5">
        <v>5911.2</v>
      </c>
      <c r="H9337" s="5">
        <f t="shared" si="1015"/>
        <v>106.40159999999999</v>
      </c>
      <c r="I9337" s="6">
        <v>4</v>
      </c>
      <c r="J9337" s="6">
        <v>23644.799999999999</v>
      </c>
      <c r="K9337" s="5">
        <f t="shared" si="1016"/>
        <v>425.60639999999995</v>
      </c>
      <c r="L9337" s="7">
        <v>1.79</v>
      </c>
      <c r="M9337" s="7">
        <v>868</v>
      </c>
      <c r="N9337" s="3">
        <v>45520</v>
      </c>
      <c r="O9337" s="4" t="str">
        <f t="shared" si="1017"/>
        <v>2024-08</v>
      </c>
      <c r="P9337" s="4" t="str">
        <f t="shared" si="1018"/>
        <v>08</v>
      </c>
      <c r="Q9337" s="4" t="str">
        <f t="shared" si="1019"/>
        <v>August</v>
      </c>
      <c r="R9337" s="30" t="str">
        <f t="shared" si="1020"/>
        <v>16</v>
      </c>
      <c r="W9337" t="str">
        <f t="shared" si="1021"/>
        <v>ok</v>
      </c>
    </row>
    <row r="9338" spans="1:23" x14ac:dyDescent="0.3">
      <c r="A9338" t="s">
        <v>9380</v>
      </c>
      <c r="B9338" t="s">
        <v>41</v>
      </c>
      <c r="C9338" t="s">
        <v>42</v>
      </c>
      <c r="D9338" t="s">
        <v>43</v>
      </c>
      <c r="E9338" t="s">
        <v>45</v>
      </c>
      <c r="F9338" t="s">
        <v>38</v>
      </c>
      <c r="G9338" s="5">
        <v>4815.7700000000004</v>
      </c>
      <c r="H9338" s="5">
        <f t="shared" si="1015"/>
        <v>86.683859999999996</v>
      </c>
      <c r="I9338" s="6">
        <v>5</v>
      </c>
      <c r="J9338" s="6">
        <v>24078.85</v>
      </c>
      <c r="K9338" s="5">
        <f t="shared" si="1016"/>
        <v>433.41929999999996</v>
      </c>
      <c r="L9338" s="7">
        <v>1.88</v>
      </c>
      <c r="M9338" s="7">
        <v>226</v>
      </c>
      <c r="N9338" s="3">
        <v>45609</v>
      </c>
      <c r="O9338" s="4" t="str">
        <f t="shared" si="1017"/>
        <v>2024-11</v>
      </c>
      <c r="P9338" s="4" t="str">
        <f t="shared" si="1018"/>
        <v>11</v>
      </c>
      <c r="Q9338" s="4" t="str">
        <f t="shared" si="1019"/>
        <v>November</v>
      </c>
      <c r="R9338" s="30" t="str">
        <f t="shared" si="1020"/>
        <v>13</v>
      </c>
      <c r="W9338" t="str">
        <f t="shared" si="1021"/>
        <v>ok</v>
      </c>
    </row>
    <row r="9339" spans="1:23" x14ac:dyDescent="0.3">
      <c r="A9339" t="s">
        <v>9381</v>
      </c>
      <c r="B9339" t="s">
        <v>28</v>
      </c>
      <c r="C9339" t="s">
        <v>29</v>
      </c>
      <c r="D9339" t="s">
        <v>30</v>
      </c>
      <c r="E9339" t="s">
        <v>20</v>
      </c>
      <c r="F9339" t="s">
        <v>15</v>
      </c>
      <c r="G9339" s="5">
        <v>4809.45</v>
      </c>
      <c r="H9339" s="5">
        <f t="shared" si="1015"/>
        <v>86.570099999999996</v>
      </c>
      <c r="I9339" s="6">
        <v>4</v>
      </c>
      <c r="J9339" s="6">
        <v>19237.8</v>
      </c>
      <c r="K9339" s="5">
        <f t="shared" si="1016"/>
        <v>346.28039999999999</v>
      </c>
      <c r="L9339" s="7">
        <v>4.72</v>
      </c>
      <c r="M9339" s="7">
        <v>3817</v>
      </c>
      <c r="N9339" s="3">
        <v>45504</v>
      </c>
      <c r="O9339" s="4" t="str">
        <f t="shared" si="1017"/>
        <v>2024-07</v>
      </c>
      <c r="P9339" s="4" t="str">
        <f t="shared" si="1018"/>
        <v>07</v>
      </c>
      <c r="Q9339" s="4" t="str">
        <f t="shared" si="1019"/>
        <v>July</v>
      </c>
      <c r="R9339" s="30" t="str">
        <f t="shared" si="1020"/>
        <v>31</v>
      </c>
      <c r="W9339" t="str">
        <f t="shared" si="1021"/>
        <v>ok</v>
      </c>
    </row>
    <row r="9340" spans="1:23" x14ac:dyDescent="0.3">
      <c r="A9340" t="s">
        <v>9382</v>
      </c>
      <c r="B9340" t="s">
        <v>36</v>
      </c>
      <c r="C9340" t="s">
        <v>18</v>
      </c>
      <c r="D9340" t="s">
        <v>37</v>
      </c>
      <c r="E9340" t="s">
        <v>20</v>
      </c>
      <c r="F9340" t="s">
        <v>38</v>
      </c>
      <c r="G9340" s="5">
        <v>17611.11</v>
      </c>
      <c r="H9340" s="5">
        <f t="shared" si="1015"/>
        <v>316.99997999999999</v>
      </c>
      <c r="I9340" s="6">
        <v>3</v>
      </c>
      <c r="J9340" s="6">
        <v>52833.33</v>
      </c>
      <c r="K9340" s="5">
        <f t="shared" si="1016"/>
        <v>950.99993999999992</v>
      </c>
      <c r="L9340" s="7">
        <v>2.81</v>
      </c>
      <c r="M9340" s="7">
        <v>2431</v>
      </c>
      <c r="N9340" s="3">
        <v>45643</v>
      </c>
      <c r="O9340" s="4" t="str">
        <f t="shared" si="1017"/>
        <v>2024-12</v>
      </c>
      <c r="P9340" s="4" t="str">
        <f t="shared" si="1018"/>
        <v>12</v>
      </c>
      <c r="Q9340" s="4" t="str">
        <f t="shared" si="1019"/>
        <v>December</v>
      </c>
      <c r="R9340" s="30" t="str">
        <f t="shared" si="1020"/>
        <v>17</v>
      </c>
      <c r="W9340" t="str">
        <f t="shared" si="1021"/>
        <v>ok</v>
      </c>
    </row>
    <row r="9341" spans="1:23" x14ac:dyDescent="0.3">
      <c r="A9341" t="s">
        <v>9383</v>
      </c>
      <c r="B9341" t="s">
        <v>17</v>
      </c>
      <c r="C9341" t="s">
        <v>18</v>
      </c>
      <c r="D9341" t="s">
        <v>19</v>
      </c>
      <c r="E9341" t="s">
        <v>45</v>
      </c>
      <c r="F9341" t="s">
        <v>21</v>
      </c>
      <c r="G9341" s="5">
        <v>1953.52</v>
      </c>
      <c r="H9341" s="5">
        <f t="shared" si="1015"/>
        <v>35.163359999999997</v>
      </c>
      <c r="I9341" s="6">
        <v>1</v>
      </c>
      <c r="J9341" s="6">
        <v>1953.52</v>
      </c>
      <c r="K9341" s="5">
        <f t="shared" si="1016"/>
        <v>35.163359999999997</v>
      </c>
      <c r="L9341" s="7">
        <v>2.5099999999999998</v>
      </c>
      <c r="M9341" s="7">
        <v>4216</v>
      </c>
      <c r="N9341" s="3">
        <v>45633</v>
      </c>
      <c r="O9341" s="4" t="str">
        <f t="shared" si="1017"/>
        <v>2024-12</v>
      </c>
      <c r="P9341" s="4" t="str">
        <f t="shared" si="1018"/>
        <v>12</v>
      </c>
      <c r="Q9341" s="4" t="str">
        <f t="shared" si="1019"/>
        <v>December</v>
      </c>
      <c r="R9341" s="30" t="str">
        <f t="shared" si="1020"/>
        <v>07</v>
      </c>
      <c r="W9341" t="str">
        <f t="shared" si="1021"/>
        <v>ok</v>
      </c>
    </row>
    <row r="9342" spans="1:23" x14ac:dyDescent="0.3">
      <c r="A9342" t="s">
        <v>9384</v>
      </c>
      <c r="B9342" t="s">
        <v>47</v>
      </c>
      <c r="C9342" t="s">
        <v>12</v>
      </c>
      <c r="D9342" t="s">
        <v>48</v>
      </c>
      <c r="E9342" t="s">
        <v>14</v>
      </c>
      <c r="F9342" t="s">
        <v>31</v>
      </c>
      <c r="G9342" s="5">
        <v>1839.64</v>
      </c>
      <c r="H9342" s="5">
        <f t="shared" si="1015"/>
        <v>33.113520000000001</v>
      </c>
      <c r="I9342" s="6">
        <v>5</v>
      </c>
      <c r="J9342" s="6">
        <v>9198.2000000000007</v>
      </c>
      <c r="K9342" s="5">
        <f t="shared" si="1016"/>
        <v>165.5676</v>
      </c>
      <c r="L9342" s="7">
        <v>3.49</v>
      </c>
      <c r="M9342" s="7">
        <v>2900</v>
      </c>
      <c r="N9342" s="3">
        <v>45310</v>
      </c>
      <c r="O9342" s="4" t="str">
        <f t="shared" si="1017"/>
        <v>2024-01</v>
      </c>
      <c r="P9342" s="4" t="str">
        <f t="shared" si="1018"/>
        <v>01</v>
      </c>
      <c r="Q9342" s="4" t="str">
        <f t="shared" si="1019"/>
        <v>January</v>
      </c>
      <c r="R9342" s="30" t="str">
        <f t="shared" si="1020"/>
        <v>19</v>
      </c>
      <c r="W9342" t="str">
        <f t="shared" si="1021"/>
        <v>ok</v>
      </c>
    </row>
    <row r="9343" spans="1:23" x14ac:dyDescent="0.3">
      <c r="A9343" t="s">
        <v>9385</v>
      </c>
      <c r="B9343" t="s">
        <v>23</v>
      </c>
      <c r="C9343" t="s">
        <v>24</v>
      </c>
      <c r="D9343" t="s">
        <v>25</v>
      </c>
      <c r="E9343" t="s">
        <v>14</v>
      </c>
      <c r="F9343" t="s">
        <v>21</v>
      </c>
      <c r="G9343" s="5">
        <v>3076.31</v>
      </c>
      <c r="H9343" s="5">
        <f t="shared" si="1015"/>
        <v>55.373579999999997</v>
      </c>
      <c r="I9343" s="6">
        <v>3</v>
      </c>
      <c r="J9343" s="6">
        <v>9228.93</v>
      </c>
      <c r="K9343" s="5">
        <f t="shared" si="1016"/>
        <v>166.12073999999998</v>
      </c>
      <c r="L9343" s="7">
        <v>4.34</v>
      </c>
      <c r="M9343" s="7">
        <v>1930</v>
      </c>
      <c r="N9343" s="3">
        <v>45435</v>
      </c>
      <c r="O9343" s="4" t="str">
        <f t="shared" si="1017"/>
        <v>2024-05</v>
      </c>
      <c r="P9343" s="4" t="str">
        <f t="shared" si="1018"/>
        <v>05</v>
      </c>
      <c r="Q9343" s="4" t="str">
        <f t="shared" si="1019"/>
        <v>May</v>
      </c>
      <c r="R9343" s="30" t="str">
        <f t="shared" si="1020"/>
        <v>23</v>
      </c>
      <c r="W9343" t="str">
        <f t="shared" si="1021"/>
        <v>ok</v>
      </c>
    </row>
    <row r="9344" spans="1:23" x14ac:dyDescent="0.3">
      <c r="A9344" t="s">
        <v>9386</v>
      </c>
      <c r="B9344" t="s">
        <v>11</v>
      </c>
      <c r="C9344" t="s">
        <v>12</v>
      </c>
      <c r="D9344" t="s">
        <v>13</v>
      </c>
      <c r="E9344" t="s">
        <v>14</v>
      </c>
      <c r="F9344" t="s">
        <v>31</v>
      </c>
      <c r="G9344" s="5">
        <v>5219.05</v>
      </c>
      <c r="H9344" s="5">
        <f t="shared" si="1015"/>
        <v>93.942899999999995</v>
      </c>
      <c r="I9344" s="6">
        <v>1</v>
      </c>
      <c r="J9344" s="6">
        <v>5219.05</v>
      </c>
      <c r="K9344" s="5">
        <f t="shared" si="1016"/>
        <v>93.942899999999995</v>
      </c>
      <c r="L9344" s="7">
        <v>1.44</v>
      </c>
      <c r="M9344" s="7">
        <v>1017</v>
      </c>
      <c r="N9344" s="3">
        <v>45529</v>
      </c>
      <c r="O9344" s="4" t="str">
        <f t="shared" si="1017"/>
        <v>2024-08</v>
      </c>
      <c r="P9344" s="4" t="str">
        <f t="shared" si="1018"/>
        <v>08</v>
      </c>
      <c r="Q9344" s="4" t="str">
        <f t="shared" si="1019"/>
        <v>August</v>
      </c>
      <c r="R9344" s="30" t="str">
        <f t="shared" si="1020"/>
        <v>25</v>
      </c>
      <c r="W9344" t="str">
        <f t="shared" si="1021"/>
        <v>ok</v>
      </c>
    </row>
    <row r="9345" spans="1:23" x14ac:dyDescent="0.3">
      <c r="A9345" t="s">
        <v>9387</v>
      </c>
      <c r="B9345" t="s">
        <v>23</v>
      </c>
      <c r="C9345" t="s">
        <v>24</v>
      </c>
      <c r="D9345" t="s">
        <v>25</v>
      </c>
      <c r="E9345" t="s">
        <v>45</v>
      </c>
      <c r="F9345" t="s">
        <v>31</v>
      </c>
      <c r="G9345" s="5">
        <v>11709.73</v>
      </c>
      <c r="H9345" s="5">
        <f t="shared" si="1015"/>
        <v>210.77513999999996</v>
      </c>
      <c r="I9345" s="6">
        <v>2</v>
      </c>
      <c r="J9345" s="6">
        <v>23419.46</v>
      </c>
      <c r="K9345" s="5">
        <f t="shared" si="1016"/>
        <v>421.55027999999993</v>
      </c>
      <c r="L9345" s="7">
        <v>3.29</v>
      </c>
      <c r="M9345" s="7">
        <v>64</v>
      </c>
      <c r="N9345" s="3">
        <v>45349</v>
      </c>
      <c r="O9345" s="4" t="str">
        <f t="shared" si="1017"/>
        <v>2024-02</v>
      </c>
      <c r="P9345" s="4" t="str">
        <f t="shared" si="1018"/>
        <v>02</v>
      </c>
      <c r="Q9345" s="4" t="str">
        <f t="shared" si="1019"/>
        <v>February</v>
      </c>
      <c r="R9345" s="30" t="str">
        <f t="shared" si="1020"/>
        <v>27</v>
      </c>
      <c r="W9345" t="str">
        <f t="shared" si="1021"/>
        <v>ok</v>
      </c>
    </row>
    <row r="9346" spans="1:23" x14ac:dyDescent="0.3">
      <c r="A9346" t="s">
        <v>9388</v>
      </c>
      <c r="B9346" t="s">
        <v>28</v>
      </c>
      <c r="C9346" t="s">
        <v>29</v>
      </c>
      <c r="D9346" t="s">
        <v>30</v>
      </c>
      <c r="E9346" t="s">
        <v>14</v>
      </c>
      <c r="F9346" t="s">
        <v>38</v>
      </c>
      <c r="G9346" s="5">
        <v>16593.16</v>
      </c>
      <c r="H9346" s="5">
        <f t="shared" si="1015"/>
        <v>298.67687999999998</v>
      </c>
      <c r="I9346" s="6">
        <v>1</v>
      </c>
      <c r="J9346" s="6">
        <v>16593.16</v>
      </c>
      <c r="K9346" s="5">
        <f t="shared" si="1016"/>
        <v>298.67687999999998</v>
      </c>
      <c r="L9346" s="7">
        <v>2.9</v>
      </c>
      <c r="M9346" s="7">
        <v>1453</v>
      </c>
      <c r="N9346" s="3">
        <v>45590</v>
      </c>
      <c r="O9346" s="4" t="str">
        <f t="shared" si="1017"/>
        <v>2024-10</v>
      </c>
      <c r="P9346" s="4" t="str">
        <f t="shared" si="1018"/>
        <v>10</v>
      </c>
      <c r="Q9346" s="4" t="str">
        <f t="shared" si="1019"/>
        <v>October</v>
      </c>
      <c r="R9346" s="30" t="str">
        <f t="shared" si="1020"/>
        <v>25</v>
      </c>
      <c r="W9346" t="str">
        <f t="shared" si="1021"/>
        <v>ok</v>
      </c>
    </row>
    <row r="9347" spans="1:23" x14ac:dyDescent="0.3">
      <c r="A9347" t="s">
        <v>9389</v>
      </c>
      <c r="B9347" t="s">
        <v>17</v>
      </c>
      <c r="C9347" t="s">
        <v>18</v>
      </c>
      <c r="D9347" t="s">
        <v>19</v>
      </c>
      <c r="E9347" t="s">
        <v>45</v>
      </c>
      <c r="F9347" t="s">
        <v>60</v>
      </c>
      <c r="G9347" s="5">
        <v>684.37</v>
      </c>
      <c r="H9347" s="5">
        <f t="shared" ref="H9347:H9410" si="1022">G9347*0.018</f>
        <v>12.318659999999999</v>
      </c>
      <c r="I9347" s="6">
        <v>2</v>
      </c>
      <c r="J9347" s="6">
        <v>1368.74</v>
      </c>
      <c r="K9347" s="5">
        <f t="shared" ref="K9347:K9410" si="1023">H9347*I9347</f>
        <v>24.637319999999999</v>
      </c>
      <c r="L9347" s="7">
        <v>2.94</v>
      </c>
      <c r="M9347" s="7">
        <v>505</v>
      </c>
      <c r="N9347" s="3">
        <v>45402</v>
      </c>
      <c r="O9347" s="4" t="str">
        <f t="shared" ref="O9347:O9410" si="1024">TEXT(N9347,"yyyy-mm")</f>
        <v>2024-04</v>
      </c>
      <c r="P9347" s="4" t="str">
        <f t="shared" ref="P9347:P9410" si="1025">TEXT(N9347,"mm")</f>
        <v>04</v>
      </c>
      <c r="Q9347" s="4" t="str">
        <f t="shared" ref="Q9347:Q9410" si="1026">TEXT(DATE(2024,P9347,1),"mmmm")</f>
        <v>April</v>
      </c>
      <c r="R9347" s="30" t="str">
        <f t="shared" ref="R9347:R9410" si="1027">TEXT(N9347,"dd")</f>
        <v>20</v>
      </c>
      <c r="W9347" t="str">
        <f t="shared" ref="W9347:W9410" si="1028">IF(G9347*I9347=J9347,"ok","False")</f>
        <v>ok</v>
      </c>
    </row>
    <row r="9348" spans="1:23" x14ac:dyDescent="0.3">
      <c r="A9348" t="s">
        <v>9390</v>
      </c>
      <c r="B9348" t="s">
        <v>36</v>
      </c>
      <c r="C9348" t="s">
        <v>18</v>
      </c>
      <c r="D9348" t="s">
        <v>37</v>
      </c>
      <c r="E9348" t="s">
        <v>45</v>
      </c>
      <c r="F9348" t="s">
        <v>38</v>
      </c>
      <c r="G9348" s="5">
        <v>15467.45</v>
      </c>
      <c r="H9348" s="5">
        <f t="shared" si="1022"/>
        <v>278.41410000000002</v>
      </c>
      <c r="I9348" s="6">
        <v>4</v>
      </c>
      <c r="J9348" s="6">
        <v>61869.8</v>
      </c>
      <c r="K9348" s="5">
        <f t="shared" si="1023"/>
        <v>1113.6564000000001</v>
      </c>
      <c r="L9348" s="7">
        <v>4.6100000000000003</v>
      </c>
      <c r="M9348" s="7">
        <v>206</v>
      </c>
      <c r="N9348" s="3">
        <v>45612</v>
      </c>
      <c r="O9348" s="4" t="str">
        <f t="shared" si="1024"/>
        <v>2024-11</v>
      </c>
      <c r="P9348" s="4" t="str">
        <f t="shared" si="1025"/>
        <v>11</v>
      </c>
      <c r="Q9348" s="4" t="str">
        <f t="shared" si="1026"/>
        <v>November</v>
      </c>
      <c r="R9348" s="30" t="str">
        <f t="shared" si="1027"/>
        <v>16</v>
      </c>
      <c r="W9348" t="str">
        <f t="shared" si="1028"/>
        <v>ok</v>
      </c>
    </row>
    <row r="9349" spans="1:23" x14ac:dyDescent="0.3">
      <c r="A9349" t="s">
        <v>9391</v>
      </c>
      <c r="B9349" t="s">
        <v>33</v>
      </c>
      <c r="C9349" t="s">
        <v>12</v>
      </c>
      <c r="D9349" t="s">
        <v>34</v>
      </c>
      <c r="E9349" t="s">
        <v>20</v>
      </c>
      <c r="F9349" t="s">
        <v>38</v>
      </c>
      <c r="G9349" s="5">
        <v>2207.9899999999998</v>
      </c>
      <c r="H9349" s="5">
        <f t="shared" si="1022"/>
        <v>39.743819999999992</v>
      </c>
      <c r="I9349" s="6">
        <v>5</v>
      </c>
      <c r="J9349" s="6">
        <v>11039.95</v>
      </c>
      <c r="K9349" s="5">
        <f t="shared" si="1023"/>
        <v>198.71909999999997</v>
      </c>
      <c r="L9349" s="7">
        <v>4.1500000000000004</v>
      </c>
      <c r="M9349" s="7">
        <v>230</v>
      </c>
      <c r="N9349" s="3">
        <v>45453</v>
      </c>
      <c r="O9349" s="4" t="str">
        <f t="shared" si="1024"/>
        <v>2024-06</v>
      </c>
      <c r="P9349" s="4" t="str">
        <f t="shared" si="1025"/>
        <v>06</v>
      </c>
      <c r="Q9349" s="4" t="str">
        <f t="shared" si="1026"/>
        <v>June</v>
      </c>
      <c r="R9349" s="30" t="str">
        <f t="shared" si="1027"/>
        <v>10</v>
      </c>
      <c r="W9349" t="str">
        <f t="shared" si="1028"/>
        <v>ok</v>
      </c>
    </row>
    <row r="9350" spans="1:23" x14ac:dyDescent="0.3">
      <c r="A9350" t="s">
        <v>9392</v>
      </c>
      <c r="B9350" t="s">
        <v>63</v>
      </c>
      <c r="C9350" t="s">
        <v>18</v>
      </c>
      <c r="D9350" t="s">
        <v>64</v>
      </c>
      <c r="E9350" t="s">
        <v>14</v>
      </c>
      <c r="F9350" t="s">
        <v>26</v>
      </c>
      <c r="G9350" s="5">
        <v>13482.89</v>
      </c>
      <c r="H9350" s="5">
        <f t="shared" si="1022"/>
        <v>242.69201999999999</v>
      </c>
      <c r="I9350" s="6">
        <v>4</v>
      </c>
      <c r="J9350" s="6">
        <v>53931.56</v>
      </c>
      <c r="K9350" s="5">
        <f t="shared" si="1023"/>
        <v>970.76807999999994</v>
      </c>
      <c r="L9350" s="7">
        <v>1.06</v>
      </c>
      <c r="M9350" s="7">
        <v>4912</v>
      </c>
      <c r="N9350" s="3">
        <v>45293</v>
      </c>
      <c r="O9350" s="4" t="str">
        <f t="shared" si="1024"/>
        <v>2024-01</v>
      </c>
      <c r="P9350" s="4" t="str">
        <f t="shared" si="1025"/>
        <v>01</v>
      </c>
      <c r="Q9350" s="4" t="str">
        <f t="shared" si="1026"/>
        <v>January</v>
      </c>
      <c r="R9350" s="30" t="str">
        <f t="shared" si="1027"/>
        <v>02</v>
      </c>
      <c r="W9350" t="str">
        <f t="shared" si="1028"/>
        <v>ok</v>
      </c>
    </row>
    <row r="9351" spans="1:23" x14ac:dyDescent="0.3">
      <c r="A9351" t="s">
        <v>9393</v>
      </c>
      <c r="B9351" t="s">
        <v>36</v>
      </c>
      <c r="C9351" t="s">
        <v>18</v>
      </c>
      <c r="D9351" t="s">
        <v>37</v>
      </c>
      <c r="E9351" t="s">
        <v>14</v>
      </c>
      <c r="F9351" t="s">
        <v>26</v>
      </c>
      <c r="G9351" s="5">
        <v>8683.34</v>
      </c>
      <c r="H9351" s="5">
        <f t="shared" si="1022"/>
        <v>156.30011999999999</v>
      </c>
      <c r="I9351" s="6">
        <v>4</v>
      </c>
      <c r="J9351" s="6">
        <v>34733.360000000001</v>
      </c>
      <c r="K9351" s="5">
        <f t="shared" si="1023"/>
        <v>625.20047999999997</v>
      </c>
      <c r="L9351" s="7">
        <v>2.42</v>
      </c>
      <c r="M9351" s="7">
        <v>4431</v>
      </c>
      <c r="N9351" s="3">
        <v>45605</v>
      </c>
      <c r="O9351" s="4" t="str">
        <f t="shared" si="1024"/>
        <v>2024-11</v>
      </c>
      <c r="P9351" s="4" t="str">
        <f t="shared" si="1025"/>
        <v>11</v>
      </c>
      <c r="Q9351" s="4" t="str">
        <f t="shared" si="1026"/>
        <v>November</v>
      </c>
      <c r="R9351" s="30" t="str">
        <f t="shared" si="1027"/>
        <v>09</v>
      </c>
      <c r="W9351" t="str">
        <f t="shared" si="1028"/>
        <v>ok</v>
      </c>
    </row>
    <row r="9352" spans="1:23" x14ac:dyDescent="0.3">
      <c r="A9352" t="s">
        <v>9394</v>
      </c>
      <c r="B9352" t="s">
        <v>11</v>
      </c>
      <c r="C9352" t="s">
        <v>12</v>
      </c>
      <c r="D9352" t="s">
        <v>13</v>
      </c>
      <c r="E9352" t="s">
        <v>14</v>
      </c>
      <c r="F9352" t="s">
        <v>21</v>
      </c>
      <c r="G9352" s="5">
        <v>11100.54</v>
      </c>
      <c r="H9352" s="5">
        <f t="shared" si="1022"/>
        <v>199.80972</v>
      </c>
      <c r="I9352" s="6">
        <v>1</v>
      </c>
      <c r="J9352" s="6">
        <v>11100.54</v>
      </c>
      <c r="K9352" s="5">
        <f t="shared" si="1023"/>
        <v>199.80972</v>
      </c>
      <c r="L9352" s="7">
        <v>2.37</v>
      </c>
      <c r="M9352" s="7">
        <v>3793</v>
      </c>
      <c r="N9352" s="3">
        <v>45497</v>
      </c>
      <c r="O9352" s="4" t="str">
        <f t="shared" si="1024"/>
        <v>2024-07</v>
      </c>
      <c r="P9352" s="4" t="str">
        <f t="shared" si="1025"/>
        <v>07</v>
      </c>
      <c r="Q9352" s="4" t="str">
        <f t="shared" si="1026"/>
        <v>July</v>
      </c>
      <c r="R9352" s="30" t="str">
        <f t="shared" si="1027"/>
        <v>24</v>
      </c>
      <c r="W9352" t="str">
        <f t="shared" si="1028"/>
        <v>ok</v>
      </c>
    </row>
    <row r="9353" spans="1:23" x14ac:dyDescent="0.3">
      <c r="A9353" t="s">
        <v>9395</v>
      </c>
      <c r="B9353" t="s">
        <v>51</v>
      </c>
      <c r="C9353" t="s">
        <v>29</v>
      </c>
      <c r="D9353" t="s">
        <v>52</v>
      </c>
      <c r="E9353" t="s">
        <v>20</v>
      </c>
      <c r="F9353" t="s">
        <v>31</v>
      </c>
      <c r="G9353" s="5">
        <v>12961.95</v>
      </c>
      <c r="H9353" s="5">
        <f t="shared" si="1022"/>
        <v>233.3151</v>
      </c>
      <c r="I9353" s="6">
        <v>3</v>
      </c>
      <c r="J9353" s="6">
        <v>38885.85</v>
      </c>
      <c r="K9353" s="5">
        <f t="shared" si="1023"/>
        <v>699.94529999999997</v>
      </c>
      <c r="L9353" s="7">
        <v>2.08</v>
      </c>
      <c r="M9353" s="7">
        <v>3740</v>
      </c>
      <c r="N9353" s="3">
        <v>45436</v>
      </c>
      <c r="O9353" s="4" t="str">
        <f t="shared" si="1024"/>
        <v>2024-05</v>
      </c>
      <c r="P9353" s="4" t="str">
        <f t="shared" si="1025"/>
        <v>05</v>
      </c>
      <c r="Q9353" s="4" t="str">
        <f t="shared" si="1026"/>
        <v>May</v>
      </c>
      <c r="R9353" s="30" t="str">
        <f t="shared" si="1027"/>
        <v>24</v>
      </c>
      <c r="W9353" t="str">
        <f t="shared" si="1028"/>
        <v>ok</v>
      </c>
    </row>
    <row r="9354" spans="1:23" x14ac:dyDescent="0.3">
      <c r="A9354" t="s">
        <v>9396</v>
      </c>
      <c r="B9354" t="s">
        <v>23</v>
      </c>
      <c r="C9354" t="s">
        <v>24</v>
      </c>
      <c r="D9354" t="s">
        <v>25</v>
      </c>
      <c r="E9354" t="s">
        <v>20</v>
      </c>
      <c r="F9354" t="s">
        <v>31</v>
      </c>
      <c r="G9354" s="5">
        <v>1263.31</v>
      </c>
      <c r="H9354" s="5">
        <f t="shared" si="1022"/>
        <v>22.739579999999997</v>
      </c>
      <c r="I9354" s="6">
        <v>3</v>
      </c>
      <c r="J9354" s="6">
        <v>3789.93</v>
      </c>
      <c r="K9354" s="5">
        <f t="shared" si="1023"/>
        <v>68.218739999999997</v>
      </c>
      <c r="L9354" s="7">
        <v>1.1599999999999999</v>
      </c>
      <c r="M9354" s="7">
        <v>3660</v>
      </c>
      <c r="N9354" s="3">
        <v>45421</v>
      </c>
      <c r="O9354" s="4" t="str">
        <f t="shared" si="1024"/>
        <v>2024-05</v>
      </c>
      <c r="P9354" s="4" t="str">
        <f t="shared" si="1025"/>
        <v>05</v>
      </c>
      <c r="Q9354" s="4" t="str">
        <f t="shared" si="1026"/>
        <v>May</v>
      </c>
      <c r="R9354" s="30" t="str">
        <f t="shared" si="1027"/>
        <v>09</v>
      </c>
      <c r="W9354" t="str">
        <f t="shared" si="1028"/>
        <v>ok</v>
      </c>
    </row>
    <row r="9355" spans="1:23" x14ac:dyDescent="0.3">
      <c r="A9355" t="s">
        <v>9397</v>
      </c>
      <c r="B9355" t="s">
        <v>47</v>
      </c>
      <c r="C9355" t="s">
        <v>12</v>
      </c>
      <c r="D9355" t="s">
        <v>48</v>
      </c>
      <c r="E9355" t="s">
        <v>45</v>
      </c>
      <c r="F9355" t="s">
        <v>60</v>
      </c>
      <c r="G9355" s="5">
        <v>18490.95</v>
      </c>
      <c r="H9355" s="5">
        <f t="shared" si="1022"/>
        <v>332.83709999999996</v>
      </c>
      <c r="I9355" s="6">
        <v>2</v>
      </c>
      <c r="J9355" s="6">
        <v>36981.9</v>
      </c>
      <c r="K9355" s="5">
        <f t="shared" si="1023"/>
        <v>665.67419999999993</v>
      </c>
      <c r="L9355" s="7">
        <v>2.5099999999999998</v>
      </c>
      <c r="M9355" s="7">
        <v>4820</v>
      </c>
      <c r="N9355" s="3">
        <v>45538</v>
      </c>
      <c r="O9355" s="4" t="str">
        <f t="shared" si="1024"/>
        <v>2024-09</v>
      </c>
      <c r="P9355" s="4" t="str">
        <f t="shared" si="1025"/>
        <v>09</v>
      </c>
      <c r="Q9355" s="4" t="str">
        <f t="shared" si="1026"/>
        <v>September</v>
      </c>
      <c r="R9355" s="30" t="str">
        <f t="shared" si="1027"/>
        <v>03</v>
      </c>
      <c r="W9355" t="str">
        <f t="shared" si="1028"/>
        <v>ok</v>
      </c>
    </row>
    <row r="9356" spans="1:23" x14ac:dyDescent="0.3">
      <c r="A9356" t="s">
        <v>9398</v>
      </c>
      <c r="B9356" t="s">
        <v>17</v>
      </c>
      <c r="C9356" t="s">
        <v>18</v>
      </c>
      <c r="D9356" t="s">
        <v>19</v>
      </c>
      <c r="E9356" t="s">
        <v>45</v>
      </c>
      <c r="F9356" t="s">
        <v>60</v>
      </c>
      <c r="G9356" s="5">
        <v>16130</v>
      </c>
      <c r="H9356" s="5">
        <f t="shared" si="1022"/>
        <v>290.33999999999997</v>
      </c>
      <c r="I9356" s="6">
        <v>2</v>
      </c>
      <c r="J9356" s="6">
        <v>32260</v>
      </c>
      <c r="K9356" s="5">
        <f t="shared" si="1023"/>
        <v>580.67999999999995</v>
      </c>
      <c r="L9356" s="7">
        <v>3.49</v>
      </c>
      <c r="M9356" s="7">
        <v>366</v>
      </c>
      <c r="N9356" s="3">
        <v>45573</v>
      </c>
      <c r="O9356" s="4" t="str">
        <f t="shared" si="1024"/>
        <v>2024-10</v>
      </c>
      <c r="P9356" s="4" t="str">
        <f t="shared" si="1025"/>
        <v>10</v>
      </c>
      <c r="Q9356" s="4" t="str">
        <f t="shared" si="1026"/>
        <v>October</v>
      </c>
      <c r="R9356" s="30" t="str">
        <f t="shared" si="1027"/>
        <v>08</v>
      </c>
      <c r="W9356" t="str">
        <f t="shared" si="1028"/>
        <v>ok</v>
      </c>
    </row>
    <row r="9357" spans="1:23" x14ac:dyDescent="0.3">
      <c r="A9357" t="s">
        <v>9399</v>
      </c>
      <c r="B9357" t="s">
        <v>33</v>
      </c>
      <c r="C9357" t="s">
        <v>12</v>
      </c>
      <c r="D9357" t="s">
        <v>34</v>
      </c>
      <c r="E9357" t="s">
        <v>20</v>
      </c>
      <c r="F9357" t="s">
        <v>26</v>
      </c>
      <c r="G9357" s="5">
        <v>13104.85</v>
      </c>
      <c r="H9357" s="5">
        <f t="shared" si="1022"/>
        <v>235.88729999999998</v>
      </c>
      <c r="I9357" s="6">
        <v>2</v>
      </c>
      <c r="J9357" s="6">
        <v>26209.7</v>
      </c>
      <c r="K9357" s="5">
        <f t="shared" si="1023"/>
        <v>471.77459999999996</v>
      </c>
      <c r="L9357" s="7">
        <v>4.7</v>
      </c>
      <c r="M9357" s="7">
        <v>3993</v>
      </c>
      <c r="N9357" s="3">
        <v>45511</v>
      </c>
      <c r="O9357" s="4" t="str">
        <f t="shared" si="1024"/>
        <v>2024-08</v>
      </c>
      <c r="P9357" s="4" t="str">
        <f t="shared" si="1025"/>
        <v>08</v>
      </c>
      <c r="Q9357" s="4" t="str">
        <f t="shared" si="1026"/>
        <v>August</v>
      </c>
      <c r="R9357" s="30" t="str">
        <f t="shared" si="1027"/>
        <v>07</v>
      </c>
      <c r="W9357" t="str">
        <f t="shared" si="1028"/>
        <v>ok</v>
      </c>
    </row>
    <row r="9358" spans="1:23" x14ac:dyDescent="0.3">
      <c r="A9358" t="s">
        <v>9400</v>
      </c>
      <c r="B9358" t="s">
        <v>47</v>
      </c>
      <c r="C9358" t="s">
        <v>12</v>
      </c>
      <c r="D9358" t="s">
        <v>48</v>
      </c>
      <c r="E9358" t="s">
        <v>45</v>
      </c>
      <c r="F9358" t="s">
        <v>60</v>
      </c>
      <c r="G9358" s="5">
        <v>8924.83</v>
      </c>
      <c r="H9358" s="5">
        <f t="shared" si="1022"/>
        <v>160.64694</v>
      </c>
      <c r="I9358" s="6">
        <v>4</v>
      </c>
      <c r="J9358" s="6">
        <v>35699.32</v>
      </c>
      <c r="K9358" s="5">
        <f t="shared" si="1023"/>
        <v>642.58776</v>
      </c>
      <c r="L9358" s="7">
        <v>1.76</v>
      </c>
      <c r="M9358" s="7">
        <v>291</v>
      </c>
      <c r="N9358" s="3">
        <v>45354</v>
      </c>
      <c r="O9358" s="4" t="str">
        <f t="shared" si="1024"/>
        <v>2024-03</v>
      </c>
      <c r="P9358" s="4" t="str">
        <f t="shared" si="1025"/>
        <v>03</v>
      </c>
      <c r="Q9358" s="4" t="str">
        <f t="shared" si="1026"/>
        <v>March</v>
      </c>
      <c r="R9358" s="30" t="str">
        <f t="shared" si="1027"/>
        <v>03</v>
      </c>
      <c r="W9358" t="str">
        <f t="shared" si="1028"/>
        <v>ok</v>
      </c>
    </row>
    <row r="9359" spans="1:23" x14ac:dyDescent="0.3">
      <c r="A9359" t="s">
        <v>9401</v>
      </c>
      <c r="B9359" t="s">
        <v>63</v>
      </c>
      <c r="C9359" t="s">
        <v>18</v>
      </c>
      <c r="D9359" t="s">
        <v>64</v>
      </c>
      <c r="E9359" t="s">
        <v>14</v>
      </c>
      <c r="F9359" t="s">
        <v>60</v>
      </c>
      <c r="G9359" s="5">
        <v>4042.74</v>
      </c>
      <c r="H9359" s="5">
        <f t="shared" si="1022"/>
        <v>72.769319999999993</v>
      </c>
      <c r="I9359" s="6">
        <v>5</v>
      </c>
      <c r="J9359" s="6">
        <v>20213.7</v>
      </c>
      <c r="K9359" s="5">
        <f t="shared" si="1023"/>
        <v>363.84659999999997</v>
      </c>
      <c r="L9359" s="7">
        <v>2.65</v>
      </c>
      <c r="M9359" s="7">
        <v>3376</v>
      </c>
      <c r="N9359" s="3">
        <v>45451</v>
      </c>
      <c r="O9359" s="4" t="str">
        <f t="shared" si="1024"/>
        <v>2024-06</v>
      </c>
      <c r="P9359" s="4" t="str">
        <f t="shared" si="1025"/>
        <v>06</v>
      </c>
      <c r="Q9359" s="4" t="str">
        <f t="shared" si="1026"/>
        <v>June</v>
      </c>
      <c r="R9359" s="30" t="str">
        <f t="shared" si="1027"/>
        <v>08</v>
      </c>
      <c r="W9359" t="str">
        <f t="shared" si="1028"/>
        <v>ok</v>
      </c>
    </row>
    <row r="9360" spans="1:23" x14ac:dyDescent="0.3">
      <c r="A9360" t="s">
        <v>9402</v>
      </c>
      <c r="B9360" t="s">
        <v>11</v>
      </c>
      <c r="C9360" t="s">
        <v>12</v>
      </c>
      <c r="D9360" t="s">
        <v>13</v>
      </c>
      <c r="E9360" t="s">
        <v>45</v>
      </c>
      <c r="F9360" t="s">
        <v>21</v>
      </c>
      <c r="G9360" s="5">
        <v>9726.07</v>
      </c>
      <c r="H9360" s="5">
        <f t="shared" si="1022"/>
        <v>175.06925999999999</v>
      </c>
      <c r="I9360" s="6">
        <v>1</v>
      </c>
      <c r="J9360" s="6">
        <v>9726.07</v>
      </c>
      <c r="K9360" s="5">
        <f t="shared" si="1023"/>
        <v>175.06925999999999</v>
      </c>
      <c r="L9360" s="7">
        <v>1.98</v>
      </c>
      <c r="M9360" s="7">
        <v>2716</v>
      </c>
      <c r="N9360" s="3">
        <v>45349</v>
      </c>
      <c r="O9360" s="4" t="str">
        <f t="shared" si="1024"/>
        <v>2024-02</v>
      </c>
      <c r="P9360" s="4" t="str">
        <f t="shared" si="1025"/>
        <v>02</v>
      </c>
      <c r="Q9360" s="4" t="str">
        <f t="shared" si="1026"/>
        <v>February</v>
      </c>
      <c r="R9360" s="30" t="str">
        <f t="shared" si="1027"/>
        <v>27</v>
      </c>
      <c r="W9360" t="str">
        <f t="shared" si="1028"/>
        <v>ok</v>
      </c>
    </row>
    <row r="9361" spans="1:23" x14ac:dyDescent="0.3">
      <c r="A9361" t="s">
        <v>9403</v>
      </c>
      <c r="B9361" t="s">
        <v>17</v>
      </c>
      <c r="C9361" t="s">
        <v>18</v>
      </c>
      <c r="D9361" t="s">
        <v>19</v>
      </c>
      <c r="E9361" t="s">
        <v>20</v>
      </c>
      <c r="F9361" t="s">
        <v>15</v>
      </c>
      <c r="G9361" s="5">
        <v>13714.29</v>
      </c>
      <c r="H9361" s="5">
        <f t="shared" si="1022"/>
        <v>246.85721999999998</v>
      </c>
      <c r="I9361" s="6">
        <v>3</v>
      </c>
      <c r="J9361" s="6">
        <v>41142.870000000003</v>
      </c>
      <c r="K9361" s="5">
        <f t="shared" si="1023"/>
        <v>740.57165999999995</v>
      </c>
      <c r="L9361" s="7">
        <v>3.81</v>
      </c>
      <c r="M9361" s="7">
        <v>1364</v>
      </c>
      <c r="N9361" s="3">
        <v>45575</v>
      </c>
      <c r="O9361" s="4" t="str">
        <f t="shared" si="1024"/>
        <v>2024-10</v>
      </c>
      <c r="P9361" s="4" t="str">
        <f t="shared" si="1025"/>
        <v>10</v>
      </c>
      <c r="Q9361" s="4" t="str">
        <f t="shared" si="1026"/>
        <v>October</v>
      </c>
      <c r="R9361" s="30" t="str">
        <f t="shared" si="1027"/>
        <v>10</v>
      </c>
      <c r="W9361" t="str">
        <f t="shared" si="1028"/>
        <v>ok</v>
      </c>
    </row>
    <row r="9362" spans="1:23" x14ac:dyDescent="0.3">
      <c r="A9362" t="s">
        <v>9404</v>
      </c>
      <c r="B9362" t="s">
        <v>63</v>
      </c>
      <c r="C9362" t="s">
        <v>18</v>
      </c>
      <c r="D9362" t="s">
        <v>64</v>
      </c>
      <c r="E9362" t="s">
        <v>20</v>
      </c>
      <c r="F9362" t="s">
        <v>60</v>
      </c>
      <c r="G9362" s="5">
        <v>12238.14</v>
      </c>
      <c r="H9362" s="5">
        <f t="shared" si="1022"/>
        <v>220.28651999999997</v>
      </c>
      <c r="I9362" s="6">
        <v>4</v>
      </c>
      <c r="J9362" s="6">
        <v>48952.56</v>
      </c>
      <c r="K9362" s="5">
        <f t="shared" si="1023"/>
        <v>881.14607999999987</v>
      </c>
      <c r="L9362" s="7">
        <v>4.93</v>
      </c>
      <c r="M9362" s="7">
        <v>3764</v>
      </c>
      <c r="N9362" s="3">
        <v>45323</v>
      </c>
      <c r="O9362" s="4" t="str">
        <f t="shared" si="1024"/>
        <v>2024-02</v>
      </c>
      <c r="P9362" s="4" t="str">
        <f t="shared" si="1025"/>
        <v>02</v>
      </c>
      <c r="Q9362" s="4" t="str">
        <f t="shared" si="1026"/>
        <v>February</v>
      </c>
      <c r="R9362" s="30" t="str">
        <f t="shared" si="1027"/>
        <v>01</v>
      </c>
      <c r="W9362" t="str">
        <f t="shared" si="1028"/>
        <v>ok</v>
      </c>
    </row>
    <row r="9363" spans="1:23" x14ac:dyDescent="0.3">
      <c r="A9363" t="s">
        <v>9405</v>
      </c>
      <c r="B9363" t="s">
        <v>23</v>
      </c>
      <c r="C9363" t="s">
        <v>24</v>
      </c>
      <c r="D9363" t="s">
        <v>25</v>
      </c>
      <c r="E9363" t="s">
        <v>45</v>
      </c>
      <c r="F9363" t="s">
        <v>31</v>
      </c>
      <c r="G9363" s="5">
        <v>6812.63</v>
      </c>
      <c r="H9363" s="5">
        <f t="shared" si="1022"/>
        <v>122.62733999999999</v>
      </c>
      <c r="I9363" s="6">
        <v>3</v>
      </c>
      <c r="J9363" s="6">
        <v>20437.89</v>
      </c>
      <c r="K9363" s="5">
        <f t="shared" si="1023"/>
        <v>367.88201999999995</v>
      </c>
      <c r="L9363" s="7">
        <v>1.66</v>
      </c>
      <c r="M9363" s="7">
        <v>1128</v>
      </c>
      <c r="N9363" s="3">
        <v>45330</v>
      </c>
      <c r="O9363" s="4" t="str">
        <f t="shared" si="1024"/>
        <v>2024-02</v>
      </c>
      <c r="P9363" s="4" t="str">
        <f t="shared" si="1025"/>
        <v>02</v>
      </c>
      <c r="Q9363" s="4" t="str">
        <f t="shared" si="1026"/>
        <v>February</v>
      </c>
      <c r="R9363" s="30" t="str">
        <f t="shared" si="1027"/>
        <v>08</v>
      </c>
      <c r="W9363" t="str">
        <f t="shared" si="1028"/>
        <v>ok</v>
      </c>
    </row>
    <row r="9364" spans="1:23" x14ac:dyDescent="0.3">
      <c r="A9364" t="s">
        <v>9406</v>
      </c>
      <c r="B9364" t="s">
        <v>47</v>
      </c>
      <c r="C9364" t="s">
        <v>12</v>
      </c>
      <c r="D9364" t="s">
        <v>48</v>
      </c>
      <c r="E9364" t="s">
        <v>20</v>
      </c>
      <c r="F9364" t="s">
        <v>38</v>
      </c>
      <c r="G9364" s="5">
        <v>9848.7900000000009</v>
      </c>
      <c r="H9364" s="5">
        <f t="shared" si="1022"/>
        <v>177.27822</v>
      </c>
      <c r="I9364" s="6">
        <v>2</v>
      </c>
      <c r="J9364" s="6">
        <v>19697.580000000002</v>
      </c>
      <c r="K9364" s="5">
        <f t="shared" si="1023"/>
        <v>354.55644000000001</v>
      </c>
      <c r="L9364" s="7">
        <v>1.54</v>
      </c>
      <c r="M9364" s="7">
        <v>2164</v>
      </c>
      <c r="N9364" s="3">
        <v>45519</v>
      </c>
      <c r="O9364" s="4" t="str">
        <f t="shared" si="1024"/>
        <v>2024-08</v>
      </c>
      <c r="P9364" s="4" t="str">
        <f t="shared" si="1025"/>
        <v>08</v>
      </c>
      <c r="Q9364" s="4" t="str">
        <f t="shared" si="1026"/>
        <v>August</v>
      </c>
      <c r="R9364" s="30" t="str">
        <f t="shared" si="1027"/>
        <v>15</v>
      </c>
      <c r="W9364" t="str">
        <f t="shared" si="1028"/>
        <v>ok</v>
      </c>
    </row>
    <row r="9365" spans="1:23" x14ac:dyDescent="0.3">
      <c r="A9365" t="s">
        <v>9407</v>
      </c>
      <c r="B9365" t="s">
        <v>63</v>
      </c>
      <c r="C9365" t="s">
        <v>18</v>
      </c>
      <c r="D9365" t="s">
        <v>64</v>
      </c>
      <c r="E9365" t="s">
        <v>14</v>
      </c>
      <c r="F9365" t="s">
        <v>31</v>
      </c>
      <c r="G9365" s="5">
        <v>15626.07</v>
      </c>
      <c r="H9365" s="5">
        <f t="shared" si="1022"/>
        <v>281.26925999999997</v>
      </c>
      <c r="I9365" s="6">
        <v>5</v>
      </c>
      <c r="J9365" s="6">
        <v>78130.350000000006</v>
      </c>
      <c r="K9365" s="5">
        <f t="shared" si="1023"/>
        <v>1406.3462999999999</v>
      </c>
      <c r="L9365" s="7">
        <v>1.44</v>
      </c>
      <c r="M9365" s="7">
        <v>4863</v>
      </c>
      <c r="N9365" s="3">
        <v>45575</v>
      </c>
      <c r="O9365" s="4" t="str">
        <f t="shared" si="1024"/>
        <v>2024-10</v>
      </c>
      <c r="P9365" s="4" t="str">
        <f t="shared" si="1025"/>
        <v>10</v>
      </c>
      <c r="Q9365" s="4" t="str">
        <f t="shared" si="1026"/>
        <v>October</v>
      </c>
      <c r="R9365" s="30" t="str">
        <f t="shared" si="1027"/>
        <v>10</v>
      </c>
      <c r="W9365" t="str">
        <f t="shared" si="1028"/>
        <v>ok</v>
      </c>
    </row>
    <row r="9366" spans="1:23" x14ac:dyDescent="0.3">
      <c r="A9366" t="s">
        <v>9408</v>
      </c>
      <c r="B9366" t="s">
        <v>11</v>
      </c>
      <c r="C9366" t="s">
        <v>12</v>
      </c>
      <c r="D9366" t="s">
        <v>13</v>
      </c>
      <c r="E9366" t="s">
        <v>45</v>
      </c>
      <c r="F9366" t="s">
        <v>21</v>
      </c>
      <c r="G9366" s="5">
        <v>16993.95</v>
      </c>
      <c r="H9366" s="5">
        <f t="shared" si="1022"/>
        <v>305.89109999999999</v>
      </c>
      <c r="I9366" s="6">
        <v>2</v>
      </c>
      <c r="J9366" s="6">
        <v>33987.9</v>
      </c>
      <c r="K9366" s="5">
        <f t="shared" si="1023"/>
        <v>611.78219999999999</v>
      </c>
      <c r="L9366" s="7">
        <v>4.9400000000000004</v>
      </c>
      <c r="M9366" s="7">
        <v>4385</v>
      </c>
      <c r="N9366" s="3">
        <v>45341</v>
      </c>
      <c r="O9366" s="4" t="str">
        <f t="shared" si="1024"/>
        <v>2024-02</v>
      </c>
      <c r="P9366" s="4" t="str">
        <f t="shared" si="1025"/>
        <v>02</v>
      </c>
      <c r="Q9366" s="4" t="str">
        <f t="shared" si="1026"/>
        <v>February</v>
      </c>
      <c r="R9366" s="30" t="str">
        <f t="shared" si="1027"/>
        <v>19</v>
      </c>
      <c r="W9366" t="str">
        <f t="shared" si="1028"/>
        <v>ok</v>
      </c>
    </row>
    <row r="9367" spans="1:23" x14ac:dyDescent="0.3">
      <c r="A9367" t="s">
        <v>9409</v>
      </c>
      <c r="B9367" t="s">
        <v>11</v>
      </c>
      <c r="C9367" t="s">
        <v>12</v>
      </c>
      <c r="D9367" t="s">
        <v>13</v>
      </c>
      <c r="E9367" t="s">
        <v>20</v>
      </c>
      <c r="F9367" t="s">
        <v>60</v>
      </c>
      <c r="G9367" s="5">
        <v>1647.17</v>
      </c>
      <c r="H9367" s="5">
        <f t="shared" si="1022"/>
        <v>29.649059999999999</v>
      </c>
      <c r="I9367" s="6">
        <v>5</v>
      </c>
      <c r="J9367" s="6">
        <v>8235.85</v>
      </c>
      <c r="K9367" s="5">
        <f t="shared" si="1023"/>
        <v>148.24529999999999</v>
      </c>
      <c r="L9367" s="7">
        <v>4.29</v>
      </c>
      <c r="M9367" s="7">
        <v>378</v>
      </c>
      <c r="N9367" s="3">
        <v>45487</v>
      </c>
      <c r="O9367" s="4" t="str">
        <f t="shared" si="1024"/>
        <v>2024-07</v>
      </c>
      <c r="P9367" s="4" t="str">
        <f t="shared" si="1025"/>
        <v>07</v>
      </c>
      <c r="Q9367" s="4" t="str">
        <f t="shared" si="1026"/>
        <v>July</v>
      </c>
      <c r="R9367" s="30" t="str">
        <f t="shared" si="1027"/>
        <v>14</v>
      </c>
      <c r="W9367" t="str">
        <f t="shared" si="1028"/>
        <v>ok</v>
      </c>
    </row>
    <row r="9368" spans="1:23" x14ac:dyDescent="0.3">
      <c r="A9368" t="s">
        <v>9410</v>
      </c>
      <c r="B9368" t="s">
        <v>41</v>
      </c>
      <c r="C9368" t="s">
        <v>42</v>
      </c>
      <c r="D9368" t="s">
        <v>43</v>
      </c>
      <c r="E9368" t="s">
        <v>14</v>
      </c>
      <c r="F9368" t="s">
        <v>60</v>
      </c>
      <c r="G9368" s="5">
        <v>13407.23</v>
      </c>
      <c r="H9368" s="5">
        <f t="shared" si="1022"/>
        <v>241.33013999999997</v>
      </c>
      <c r="I9368" s="6">
        <v>2</v>
      </c>
      <c r="J9368" s="6">
        <v>26814.46</v>
      </c>
      <c r="K9368" s="5">
        <f t="shared" si="1023"/>
        <v>482.66027999999994</v>
      </c>
      <c r="L9368" s="7">
        <v>2.72</v>
      </c>
      <c r="M9368" s="7">
        <v>563</v>
      </c>
      <c r="N9368" s="3">
        <v>45647</v>
      </c>
      <c r="O9368" s="4" t="str">
        <f t="shared" si="1024"/>
        <v>2024-12</v>
      </c>
      <c r="P9368" s="4" t="str">
        <f t="shared" si="1025"/>
        <v>12</v>
      </c>
      <c r="Q9368" s="4" t="str">
        <f t="shared" si="1026"/>
        <v>December</v>
      </c>
      <c r="R9368" s="30" t="str">
        <f t="shared" si="1027"/>
        <v>21</v>
      </c>
      <c r="W9368" t="str">
        <f t="shared" si="1028"/>
        <v>ok</v>
      </c>
    </row>
    <row r="9369" spans="1:23" x14ac:dyDescent="0.3">
      <c r="A9369" t="s">
        <v>9411</v>
      </c>
      <c r="B9369" t="s">
        <v>63</v>
      </c>
      <c r="C9369" t="s">
        <v>18</v>
      </c>
      <c r="D9369" t="s">
        <v>64</v>
      </c>
      <c r="E9369" t="s">
        <v>45</v>
      </c>
      <c r="F9369" t="s">
        <v>26</v>
      </c>
      <c r="G9369" s="5">
        <v>13706.02</v>
      </c>
      <c r="H9369" s="5">
        <f t="shared" si="1022"/>
        <v>246.70836</v>
      </c>
      <c r="I9369" s="6">
        <v>1</v>
      </c>
      <c r="J9369" s="6">
        <v>13706.02</v>
      </c>
      <c r="K9369" s="5">
        <f t="shared" si="1023"/>
        <v>246.70836</v>
      </c>
      <c r="L9369" s="7">
        <v>1.19</v>
      </c>
      <c r="M9369" s="7">
        <v>2480</v>
      </c>
      <c r="N9369" s="3">
        <v>45464</v>
      </c>
      <c r="O9369" s="4" t="str">
        <f t="shared" si="1024"/>
        <v>2024-06</v>
      </c>
      <c r="P9369" s="4" t="str">
        <f t="shared" si="1025"/>
        <v>06</v>
      </c>
      <c r="Q9369" s="4" t="str">
        <f t="shared" si="1026"/>
        <v>June</v>
      </c>
      <c r="R9369" s="30" t="str">
        <f t="shared" si="1027"/>
        <v>21</v>
      </c>
      <c r="W9369" t="str">
        <f t="shared" si="1028"/>
        <v>ok</v>
      </c>
    </row>
    <row r="9370" spans="1:23" x14ac:dyDescent="0.3">
      <c r="A9370" t="s">
        <v>9412</v>
      </c>
      <c r="B9370" t="s">
        <v>23</v>
      </c>
      <c r="C9370" t="s">
        <v>24</v>
      </c>
      <c r="D9370" t="s">
        <v>25</v>
      </c>
      <c r="E9370" t="s">
        <v>20</v>
      </c>
      <c r="F9370" t="s">
        <v>26</v>
      </c>
      <c r="G9370" s="5">
        <v>3393.12</v>
      </c>
      <c r="H9370" s="5">
        <f t="shared" si="1022"/>
        <v>61.076159999999994</v>
      </c>
      <c r="I9370" s="6">
        <v>5</v>
      </c>
      <c r="J9370" s="6">
        <v>16965.599999999999</v>
      </c>
      <c r="K9370" s="5">
        <f t="shared" si="1023"/>
        <v>305.38079999999997</v>
      </c>
      <c r="L9370" s="7">
        <v>1.27</v>
      </c>
      <c r="M9370" s="7">
        <v>1280</v>
      </c>
      <c r="N9370" s="3">
        <v>45584</v>
      </c>
      <c r="O9370" s="4" t="str">
        <f t="shared" si="1024"/>
        <v>2024-10</v>
      </c>
      <c r="P9370" s="4" t="str">
        <f t="shared" si="1025"/>
        <v>10</v>
      </c>
      <c r="Q9370" s="4" t="str">
        <f t="shared" si="1026"/>
        <v>October</v>
      </c>
      <c r="R9370" s="30" t="str">
        <f t="shared" si="1027"/>
        <v>19</v>
      </c>
      <c r="W9370" t="str">
        <f t="shared" si="1028"/>
        <v>ok</v>
      </c>
    </row>
    <row r="9371" spans="1:23" x14ac:dyDescent="0.3">
      <c r="A9371" t="s">
        <v>9413</v>
      </c>
      <c r="B9371" t="s">
        <v>47</v>
      </c>
      <c r="C9371" t="s">
        <v>12</v>
      </c>
      <c r="D9371" t="s">
        <v>48</v>
      </c>
      <c r="E9371" t="s">
        <v>20</v>
      </c>
      <c r="F9371" t="s">
        <v>21</v>
      </c>
      <c r="G9371" s="5">
        <v>16508.009999999998</v>
      </c>
      <c r="H9371" s="5">
        <f t="shared" si="1022"/>
        <v>297.14417999999995</v>
      </c>
      <c r="I9371" s="6">
        <v>5</v>
      </c>
      <c r="J9371" s="6">
        <v>82540.05</v>
      </c>
      <c r="K9371" s="5">
        <f t="shared" si="1023"/>
        <v>1485.7208999999998</v>
      </c>
      <c r="L9371" s="7">
        <v>2.41</v>
      </c>
      <c r="M9371" s="7">
        <v>951</v>
      </c>
      <c r="N9371" s="3">
        <v>45490</v>
      </c>
      <c r="O9371" s="4" t="str">
        <f t="shared" si="1024"/>
        <v>2024-07</v>
      </c>
      <c r="P9371" s="4" t="str">
        <f t="shared" si="1025"/>
        <v>07</v>
      </c>
      <c r="Q9371" s="4" t="str">
        <f t="shared" si="1026"/>
        <v>July</v>
      </c>
      <c r="R9371" s="30" t="str">
        <f t="shared" si="1027"/>
        <v>17</v>
      </c>
      <c r="W9371" t="str">
        <f t="shared" si="1028"/>
        <v>ok</v>
      </c>
    </row>
    <row r="9372" spans="1:23" x14ac:dyDescent="0.3">
      <c r="A9372" t="s">
        <v>9414</v>
      </c>
      <c r="B9372" t="s">
        <v>41</v>
      </c>
      <c r="C9372" t="s">
        <v>42</v>
      </c>
      <c r="D9372" t="s">
        <v>43</v>
      </c>
      <c r="E9372" t="s">
        <v>14</v>
      </c>
      <c r="F9372" t="s">
        <v>31</v>
      </c>
      <c r="G9372" s="5">
        <v>15278.81</v>
      </c>
      <c r="H9372" s="5">
        <f t="shared" si="1022"/>
        <v>275.01857999999999</v>
      </c>
      <c r="I9372" s="6">
        <v>5</v>
      </c>
      <c r="J9372" s="6">
        <v>76394.05</v>
      </c>
      <c r="K9372" s="5">
        <f t="shared" si="1023"/>
        <v>1375.0928999999999</v>
      </c>
      <c r="L9372" s="7">
        <v>2.64</v>
      </c>
      <c r="M9372" s="7">
        <v>1889</v>
      </c>
      <c r="N9372" s="3">
        <v>45579</v>
      </c>
      <c r="O9372" s="4" t="str">
        <f t="shared" si="1024"/>
        <v>2024-10</v>
      </c>
      <c r="P9372" s="4" t="str">
        <f t="shared" si="1025"/>
        <v>10</v>
      </c>
      <c r="Q9372" s="4" t="str">
        <f t="shared" si="1026"/>
        <v>October</v>
      </c>
      <c r="R9372" s="30" t="str">
        <f t="shared" si="1027"/>
        <v>14</v>
      </c>
      <c r="W9372" t="str">
        <f t="shared" si="1028"/>
        <v>ok</v>
      </c>
    </row>
    <row r="9373" spans="1:23" x14ac:dyDescent="0.3">
      <c r="A9373" t="s">
        <v>9415</v>
      </c>
      <c r="B9373" t="s">
        <v>33</v>
      </c>
      <c r="C9373" t="s">
        <v>12</v>
      </c>
      <c r="D9373" t="s">
        <v>34</v>
      </c>
      <c r="E9373" t="s">
        <v>14</v>
      </c>
      <c r="F9373" t="s">
        <v>31</v>
      </c>
      <c r="G9373" s="5">
        <v>8736.0300000000007</v>
      </c>
      <c r="H9373" s="5">
        <f t="shared" si="1022"/>
        <v>157.24853999999999</v>
      </c>
      <c r="I9373" s="6">
        <v>2</v>
      </c>
      <c r="J9373" s="6">
        <v>17472.060000000001</v>
      </c>
      <c r="K9373" s="5">
        <f t="shared" si="1023"/>
        <v>314.49707999999998</v>
      </c>
      <c r="L9373" s="7">
        <v>4.6900000000000004</v>
      </c>
      <c r="M9373" s="7">
        <v>472</v>
      </c>
      <c r="N9373" s="3">
        <v>45378</v>
      </c>
      <c r="O9373" s="4" t="str">
        <f t="shared" si="1024"/>
        <v>2024-03</v>
      </c>
      <c r="P9373" s="4" t="str">
        <f t="shared" si="1025"/>
        <v>03</v>
      </c>
      <c r="Q9373" s="4" t="str">
        <f t="shared" si="1026"/>
        <v>March</v>
      </c>
      <c r="R9373" s="30" t="str">
        <f t="shared" si="1027"/>
        <v>27</v>
      </c>
      <c r="W9373" t="str">
        <f t="shared" si="1028"/>
        <v>ok</v>
      </c>
    </row>
    <row r="9374" spans="1:23" x14ac:dyDescent="0.3">
      <c r="A9374" t="s">
        <v>9416</v>
      </c>
      <c r="B9374" t="s">
        <v>47</v>
      </c>
      <c r="C9374" t="s">
        <v>12</v>
      </c>
      <c r="D9374" t="s">
        <v>48</v>
      </c>
      <c r="E9374" t="s">
        <v>14</v>
      </c>
      <c r="F9374" t="s">
        <v>60</v>
      </c>
      <c r="G9374" s="5">
        <v>17986.97</v>
      </c>
      <c r="H9374" s="5">
        <f t="shared" si="1022"/>
        <v>323.76546000000002</v>
      </c>
      <c r="I9374" s="6">
        <v>4</v>
      </c>
      <c r="J9374" s="6">
        <v>71947.88</v>
      </c>
      <c r="K9374" s="5">
        <f t="shared" si="1023"/>
        <v>1295.0618400000001</v>
      </c>
      <c r="L9374" s="7">
        <v>3.43</v>
      </c>
      <c r="M9374" s="7">
        <v>2314</v>
      </c>
      <c r="N9374" s="3">
        <v>45414</v>
      </c>
      <c r="O9374" s="4" t="str">
        <f t="shared" si="1024"/>
        <v>2024-05</v>
      </c>
      <c r="P9374" s="4" t="str">
        <f t="shared" si="1025"/>
        <v>05</v>
      </c>
      <c r="Q9374" s="4" t="str">
        <f t="shared" si="1026"/>
        <v>May</v>
      </c>
      <c r="R9374" s="30" t="str">
        <f t="shared" si="1027"/>
        <v>02</v>
      </c>
      <c r="W9374" t="str">
        <f t="shared" si="1028"/>
        <v>ok</v>
      </c>
    </row>
    <row r="9375" spans="1:23" x14ac:dyDescent="0.3">
      <c r="A9375" t="s">
        <v>9417</v>
      </c>
      <c r="B9375" t="s">
        <v>51</v>
      </c>
      <c r="C9375" t="s">
        <v>29</v>
      </c>
      <c r="D9375" t="s">
        <v>52</v>
      </c>
      <c r="E9375" t="s">
        <v>14</v>
      </c>
      <c r="F9375" t="s">
        <v>38</v>
      </c>
      <c r="G9375" s="5">
        <v>1951.71</v>
      </c>
      <c r="H9375" s="5">
        <f t="shared" si="1022"/>
        <v>35.130780000000001</v>
      </c>
      <c r="I9375" s="6">
        <v>2</v>
      </c>
      <c r="J9375" s="6">
        <v>3903.42</v>
      </c>
      <c r="K9375" s="5">
        <f t="shared" si="1023"/>
        <v>70.261560000000003</v>
      </c>
      <c r="L9375" s="7">
        <v>3.37</v>
      </c>
      <c r="M9375" s="7">
        <v>1067</v>
      </c>
      <c r="N9375" s="3">
        <v>45319</v>
      </c>
      <c r="O9375" s="4" t="str">
        <f t="shared" si="1024"/>
        <v>2024-01</v>
      </c>
      <c r="P9375" s="4" t="str">
        <f t="shared" si="1025"/>
        <v>01</v>
      </c>
      <c r="Q9375" s="4" t="str">
        <f t="shared" si="1026"/>
        <v>January</v>
      </c>
      <c r="R9375" s="30" t="str">
        <f t="shared" si="1027"/>
        <v>28</v>
      </c>
      <c r="W9375" t="str">
        <f t="shared" si="1028"/>
        <v>ok</v>
      </c>
    </row>
    <row r="9376" spans="1:23" x14ac:dyDescent="0.3">
      <c r="A9376" t="s">
        <v>9418</v>
      </c>
      <c r="B9376" t="s">
        <v>47</v>
      </c>
      <c r="C9376" t="s">
        <v>12</v>
      </c>
      <c r="D9376" t="s">
        <v>48</v>
      </c>
      <c r="E9376" t="s">
        <v>14</v>
      </c>
      <c r="F9376" t="s">
        <v>15</v>
      </c>
      <c r="G9376" s="5">
        <v>5143.25</v>
      </c>
      <c r="H9376" s="5">
        <f t="shared" si="1022"/>
        <v>92.578499999999991</v>
      </c>
      <c r="I9376" s="6">
        <v>3</v>
      </c>
      <c r="J9376" s="6">
        <v>15429.75</v>
      </c>
      <c r="K9376" s="5">
        <f t="shared" si="1023"/>
        <v>277.7355</v>
      </c>
      <c r="L9376" s="7">
        <v>1.54</v>
      </c>
      <c r="M9376" s="7">
        <v>3243</v>
      </c>
      <c r="N9376" s="3">
        <v>45509</v>
      </c>
      <c r="O9376" s="4" t="str">
        <f t="shared" si="1024"/>
        <v>2024-08</v>
      </c>
      <c r="P9376" s="4" t="str">
        <f t="shared" si="1025"/>
        <v>08</v>
      </c>
      <c r="Q9376" s="4" t="str">
        <f t="shared" si="1026"/>
        <v>August</v>
      </c>
      <c r="R9376" s="30" t="str">
        <f t="shared" si="1027"/>
        <v>05</v>
      </c>
      <c r="W9376" t="str">
        <f t="shared" si="1028"/>
        <v>ok</v>
      </c>
    </row>
    <row r="9377" spans="1:23" x14ac:dyDescent="0.3">
      <c r="A9377" t="s">
        <v>9419</v>
      </c>
      <c r="B9377" t="s">
        <v>63</v>
      </c>
      <c r="C9377" t="s">
        <v>18</v>
      </c>
      <c r="D9377" t="s">
        <v>64</v>
      </c>
      <c r="E9377" t="s">
        <v>14</v>
      </c>
      <c r="F9377" t="s">
        <v>60</v>
      </c>
      <c r="G9377" s="5">
        <v>7985.88</v>
      </c>
      <c r="H9377" s="5">
        <f t="shared" si="1022"/>
        <v>143.74583999999999</v>
      </c>
      <c r="I9377" s="6">
        <v>1</v>
      </c>
      <c r="J9377" s="6">
        <v>7985.88</v>
      </c>
      <c r="K9377" s="5">
        <f t="shared" si="1023"/>
        <v>143.74583999999999</v>
      </c>
      <c r="L9377" s="7">
        <v>3.57</v>
      </c>
      <c r="M9377" s="7">
        <v>2372</v>
      </c>
      <c r="N9377" s="3">
        <v>45338</v>
      </c>
      <c r="O9377" s="4" t="str">
        <f t="shared" si="1024"/>
        <v>2024-02</v>
      </c>
      <c r="P9377" s="4" t="str">
        <f t="shared" si="1025"/>
        <v>02</v>
      </c>
      <c r="Q9377" s="4" t="str">
        <f t="shared" si="1026"/>
        <v>February</v>
      </c>
      <c r="R9377" s="30" t="str">
        <f t="shared" si="1027"/>
        <v>16</v>
      </c>
      <c r="W9377" t="str">
        <f t="shared" si="1028"/>
        <v>ok</v>
      </c>
    </row>
    <row r="9378" spans="1:23" x14ac:dyDescent="0.3">
      <c r="A9378" t="s">
        <v>9420</v>
      </c>
      <c r="B9378" t="s">
        <v>41</v>
      </c>
      <c r="C9378" t="s">
        <v>42</v>
      </c>
      <c r="D9378" t="s">
        <v>43</v>
      </c>
      <c r="E9378" t="s">
        <v>14</v>
      </c>
      <c r="F9378" t="s">
        <v>38</v>
      </c>
      <c r="G9378" s="5">
        <v>2880.18</v>
      </c>
      <c r="H9378" s="5">
        <f t="shared" si="1022"/>
        <v>51.843239999999994</v>
      </c>
      <c r="I9378" s="6">
        <v>1</v>
      </c>
      <c r="J9378" s="6">
        <v>2880.18</v>
      </c>
      <c r="K9378" s="5">
        <f t="shared" si="1023"/>
        <v>51.843239999999994</v>
      </c>
      <c r="L9378" s="7">
        <v>3.54</v>
      </c>
      <c r="M9378" s="7">
        <v>4770</v>
      </c>
      <c r="N9378" s="3">
        <v>45422</v>
      </c>
      <c r="O9378" s="4" t="str">
        <f t="shared" si="1024"/>
        <v>2024-05</v>
      </c>
      <c r="P9378" s="4" t="str">
        <f t="shared" si="1025"/>
        <v>05</v>
      </c>
      <c r="Q9378" s="4" t="str">
        <f t="shared" si="1026"/>
        <v>May</v>
      </c>
      <c r="R9378" s="30" t="str">
        <f t="shared" si="1027"/>
        <v>10</v>
      </c>
      <c r="W9378" t="str">
        <f t="shared" si="1028"/>
        <v>ok</v>
      </c>
    </row>
    <row r="9379" spans="1:23" x14ac:dyDescent="0.3">
      <c r="A9379" t="s">
        <v>9421</v>
      </c>
      <c r="B9379" t="s">
        <v>36</v>
      </c>
      <c r="C9379" t="s">
        <v>18</v>
      </c>
      <c r="D9379" t="s">
        <v>37</v>
      </c>
      <c r="E9379" t="s">
        <v>45</v>
      </c>
      <c r="F9379" t="s">
        <v>26</v>
      </c>
      <c r="G9379" s="5">
        <v>5970.85</v>
      </c>
      <c r="H9379" s="5">
        <f t="shared" si="1022"/>
        <v>107.4753</v>
      </c>
      <c r="I9379" s="6">
        <v>3</v>
      </c>
      <c r="J9379" s="6">
        <v>17912.55</v>
      </c>
      <c r="K9379" s="5">
        <f t="shared" si="1023"/>
        <v>322.42590000000001</v>
      </c>
      <c r="L9379" s="7">
        <v>1.05</v>
      </c>
      <c r="M9379" s="7">
        <v>4449</v>
      </c>
      <c r="N9379" s="3">
        <v>45376</v>
      </c>
      <c r="O9379" s="4" t="str">
        <f t="shared" si="1024"/>
        <v>2024-03</v>
      </c>
      <c r="P9379" s="4" t="str">
        <f t="shared" si="1025"/>
        <v>03</v>
      </c>
      <c r="Q9379" s="4" t="str">
        <f t="shared" si="1026"/>
        <v>March</v>
      </c>
      <c r="R9379" s="30" t="str">
        <f t="shared" si="1027"/>
        <v>25</v>
      </c>
      <c r="W9379" t="str">
        <f t="shared" si="1028"/>
        <v>ok</v>
      </c>
    </row>
    <row r="9380" spans="1:23" x14ac:dyDescent="0.3">
      <c r="A9380" t="s">
        <v>9422</v>
      </c>
      <c r="B9380" t="s">
        <v>23</v>
      </c>
      <c r="C9380" t="s">
        <v>24</v>
      </c>
      <c r="D9380" t="s">
        <v>25</v>
      </c>
      <c r="E9380" t="s">
        <v>14</v>
      </c>
      <c r="F9380" t="s">
        <v>26</v>
      </c>
      <c r="G9380" s="5">
        <v>3468.03</v>
      </c>
      <c r="H9380" s="5">
        <f t="shared" si="1022"/>
        <v>62.42454</v>
      </c>
      <c r="I9380" s="6">
        <v>3</v>
      </c>
      <c r="J9380" s="6">
        <v>10404.09</v>
      </c>
      <c r="K9380" s="5">
        <f t="shared" si="1023"/>
        <v>187.27361999999999</v>
      </c>
      <c r="L9380" s="7">
        <v>2.6</v>
      </c>
      <c r="M9380" s="7">
        <v>4083</v>
      </c>
      <c r="N9380" s="3">
        <v>45396</v>
      </c>
      <c r="O9380" s="4" t="str">
        <f t="shared" si="1024"/>
        <v>2024-04</v>
      </c>
      <c r="P9380" s="4" t="str">
        <f t="shared" si="1025"/>
        <v>04</v>
      </c>
      <c r="Q9380" s="4" t="str">
        <f t="shared" si="1026"/>
        <v>April</v>
      </c>
      <c r="R9380" s="30" t="str">
        <f t="shared" si="1027"/>
        <v>14</v>
      </c>
      <c r="W9380" t="str">
        <f t="shared" si="1028"/>
        <v>ok</v>
      </c>
    </row>
    <row r="9381" spans="1:23" x14ac:dyDescent="0.3">
      <c r="A9381" t="s">
        <v>9423</v>
      </c>
      <c r="B9381" t="s">
        <v>36</v>
      </c>
      <c r="C9381" t="s">
        <v>18</v>
      </c>
      <c r="D9381" t="s">
        <v>37</v>
      </c>
      <c r="E9381" t="s">
        <v>14</v>
      </c>
      <c r="F9381" t="s">
        <v>15</v>
      </c>
      <c r="G9381" s="5">
        <v>9806.65</v>
      </c>
      <c r="H9381" s="5">
        <f t="shared" si="1022"/>
        <v>176.51969999999997</v>
      </c>
      <c r="I9381" s="6">
        <v>1</v>
      </c>
      <c r="J9381" s="6">
        <v>9806.65</v>
      </c>
      <c r="K9381" s="5">
        <f t="shared" si="1023"/>
        <v>176.51969999999997</v>
      </c>
      <c r="L9381" s="7">
        <v>2.78</v>
      </c>
      <c r="M9381" s="7">
        <v>4943</v>
      </c>
      <c r="N9381" s="3">
        <v>45445</v>
      </c>
      <c r="O9381" s="4" t="str">
        <f t="shared" si="1024"/>
        <v>2024-06</v>
      </c>
      <c r="P9381" s="4" t="str">
        <f t="shared" si="1025"/>
        <v>06</v>
      </c>
      <c r="Q9381" s="4" t="str">
        <f t="shared" si="1026"/>
        <v>June</v>
      </c>
      <c r="R9381" s="30" t="str">
        <f t="shared" si="1027"/>
        <v>02</v>
      </c>
      <c r="W9381" t="str">
        <f t="shared" si="1028"/>
        <v>ok</v>
      </c>
    </row>
    <row r="9382" spans="1:23" x14ac:dyDescent="0.3">
      <c r="A9382" t="s">
        <v>9424</v>
      </c>
      <c r="B9382" t="s">
        <v>63</v>
      </c>
      <c r="C9382" t="s">
        <v>18</v>
      </c>
      <c r="D9382" t="s">
        <v>64</v>
      </c>
      <c r="E9382" t="s">
        <v>14</v>
      </c>
      <c r="F9382" t="s">
        <v>31</v>
      </c>
      <c r="G9382" s="5">
        <v>9699.44</v>
      </c>
      <c r="H9382" s="5">
        <f t="shared" si="1022"/>
        <v>174.58992000000001</v>
      </c>
      <c r="I9382" s="6">
        <v>4</v>
      </c>
      <c r="J9382" s="6">
        <v>38797.760000000002</v>
      </c>
      <c r="K9382" s="5">
        <f t="shared" si="1023"/>
        <v>698.35968000000003</v>
      </c>
      <c r="L9382" s="7">
        <v>2.2400000000000002</v>
      </c>
      <c r="M9382" s="7">
        <v>4514</v>
      </c>
      <c r="N9382" s="3">
        <v>45436</v>
      </c>
      <c r="O9382" s="4" t="str">
        <f t="shared" si="1024"/>
        <v>2024-05</v>
      </c>
      <c r="P9382" s="4" t="str">
        <f t="shared" si="1025"/>
        <v>05</v>
      </c>
      <c r="Q9382" s="4" t="str">
        <f t="shared" si="1026"/>
        <v>May</v>
      </c>
      <c r="R9382" s="30" t="str">
        <f t="shared" si="1027"/>
        <v>24</v>
      </c>
      <c r="W9382" t="str">
        <f t="shared" si="1028"/>
        <v>ok</v>
      </c>
    </row>
    <row r="9383" spans="1:23" x14ac:dyDescent="0.3">
      <c r="A9383" t="s">
        <v>9425</v>
      </c>
      <c r="B9383" t="s">
        <v>47</v>
      </c>
      <c r="C9383" t="s">
        <v>12</v>
      </c>
      <c r="D9383" t="s">
        <v>48</v>
      </c>
      <c r="E9383" t="s">
        <v>14</v>
      </c>
      <c r="F9383" t="s">
        <v>60</v>
      </c>
      <c r="G9383" s="5">
        <v>17624.97</v>
      </c>
      <c r="H9383" s="5">
        <f t="shared" si="1022"/>
        <v>317.24946</v>
      </c>
      <c r="I9383" s="6">
        <v>5</v>
      </c>
      <c r="J9383" s="6">
        <v>88124.85</v>
      </c>
      <c r="K9383" s="5">
        <f t="shared" si="1023"/>
        <v>1586.2473</v>
      </c>
      <c r="L9383" s="7">
        <v>4.34</v>
      </c>
      <c r="M9383" s="7">
        <v>1022</v>
      </c>
      <c r="N9383" s="3">
        <v>45603</v>
      </c>
      <c r="O9383" s="4" t="str">
        <f t="shared" si="1024"/>
        <v>2024-11</v>
      </c>
      <c r="P9383" s="4" t="str">
        <f t="shared" si="1025"/>
        <v>11</v>
      </c>
      <c r="Q9383" s="4" t="str">
        <f t="shared" si="1026"/>
        <v>November</v>
      </c>
      <c r="R9383" s="30" t="str">
        <f t="shared" si="1027"/>
        <v>07</v>
      </c>
      <c r="W9383" t="str">
        <f t="shared" si="1028"/>
        <v>ok</v>
      </c>
    </row>
    <row r="9384" spans="1:23" x14ac:dyDescent="0.3">
      <c r="A9384" t="s">
        <v>9426</v>
      </c>
      <c r="B9384" t="s">
        <v>36</v>
      </c>
      <c r="C9384" t="s">
        <v>18</v>
      </c>
      <c r="D9384" t="s">
        <v>37</v>
      </c>
      <c r="E9384" t="s">
        <v>45</v>
      </c>
      <c r="F9384" t="s">
        <v>15</v>
      </c>
      <c r="G9384" s="5">
        <v>7817.77</v>
      </c>
      <c r="H9384" s="5">
        <f t="shared" si="1022"/>
        <v>140.71986000000001</v>
      </c>
      <c r="I9384" s="6">
        <v>5</v>
      </c>
      <c r="J9384" s="6">
        <v>39088.85</v>
      </c>
      <c r="K9384" s="5">
        <f t="shared" si="1023"/>
        <v>703.59930000000008</v>
      </c>
      <c r="L9384" s="7">
        <v>1.56</v>
      </c>
      <c r="M9384" s="7">
        <v>1869</v>
      </c>
      <c r="N9384" s="3">
        <v>45611</v>
      </c>
      <c r="O9384" s="4" t="str">
        <f t="shared" si="1024"/>
        <v>2024-11</v>
      </c>
      <c r="P9384" s="4" t="str">
        <f t="shared" si="1025"/>
        <v>11</v>
      </c>
      <c r="Q9384" s="4" t="str">
        <f t="shared" si="1026"/>
        <v>November</v>
      </c>
      <c r="R9384" s="30" t="str">
        <f t="shared" si="1027"/>
        <v>15</v>
      </c>
      <c r="W9384" t="str">
        <f t="shared" si="1028"/>
        <v>ok</v>
      </c>
    </row>
    <row r="9385" spans="1:23" x14ac:dyDescent="0.3">
      <c r="A9385" t="s">
        <v>9427</v>
      </c>
      <c r="B9385" t="s">
        <v>28</v>
      </c>
      <c r="C9385" t="s">
        <v>29</v>
      </c>
      <c r="D9385" t="s">
        <v>30</v>
      </c>
      <c r="E9385" t="s">
        <v>14</v>
      </c>
      <c r="F9385" t="s">
        <v>15</v>
      </c>
      <c r="G9385" s="5">
        <v>14111.72</v>
      </c>
      <c r="H9385" s="5">
        <f t="shared" si="1022"/>
        <v>254.01095999999998</v>
      </c>
      <c r="I9385" s="6">
        <v>1</v>
      </c>
      <c r="J9385" s="6">
        <v>14111.72</v>
      </c>
      <c r="K9385" s="5">
        <f t="shared" si="1023"/>
        <v>254.01095999999998</v>
      </c>
      <c r="L9385" s="7">
        <v>3.27</v>
      </c>
      <c r="M9385" s="7">
        <v>2155</v>
      </c>
      <c r="N9385" s="3">
        <v>45462</v>
      </c>
      <c r="O9385" s="4" t="str">
        <f t="shared" si="1024"/>
        <v>2024-06</v>
      </c>
      <c r="P9385" s="4" t="str">
        <f t="shared" si="1025"/>
        <v>06</v>
      </c>
      <c r="Q9385" s="4" t="str">
        <f t="shared" si="1026"/>
        <v>June</v>
      </c>
      <c r="R9385" s="30" t="str">
        <f t="shared" si="1027"/>
        <v>19</v>
      </c>
      <c r="W9385" t="str">
        <f t="shared" si="1028"/>
        <v>ok</v>
      </c>
    </row>
    <row r="9386" spans="1:23" x14ac:dyDescent="0.3">
      <c r="A9386" t="s">
        <v>9428</v>
      </c>
      <c r="B9386" t="s">
        <v>36</v>
      </c>
      <c r="C9386" t="s">
        <v>18</v>
      </c>
      <c r="D9386" t="s">
        <v>37</v>
      </c>
      <c r="E9386" t="s">
        <v>14</v>
      </c>
      <c r="F9386" t="s">
        <v>21</v>
      </c>
      <c r="G9386" s="5">
        <v>18126.310000000001</v>
      </c>
      <c r="H9386" s="5">
        <f t="shared" si="1022"/>
        <v>326.27357999999998</v>
      </c>
      <c r="I9386" s="6">
        <v>5</v>
      </c>
      <c r="J9386" s="6">
        <v>90631.55</v>
      </c>
      <c r="K9386" s="5">
        <f t="shared" si="1023"/>
        <v>1631.3679</v>
      </c>
      <c r="L9386" s="7">
        <v>2.72</v>
      </c>
      <c r="M9386" s="7">
        <v>3360</v>
      </c>
      <c r="N9386" s="3">
        <v>45573</v>
      </c>
      <c r="O9386" s="4" t="str">
        <f t="shared" si="1024"/>
        <v>2024-10</v>
      </c>
      <c r="P9386" s="4" t="str">
        <f t="shared" si="1025"/>
        <v>10</v>
      </c>
      <c r="Q9386" s="4" t="str">
        <f t="shared" si="1026"/>
        <v>October</v>
      </c>
      <c r="R9386" s="30" t="str">
        <f t="shared" si="1027"/>
        <v>08</v>
      </c>
      <c r="W9386" t="str">
        <f t="shared" si="1028"/>
        <v>ok</v>
      </c>
    </row>
    <row r="9387" spans="1:23" x14ac:dyDescent="0.3">
      <c r="A9387" t="s">
        <v>9429</v>
      </c>
      <c r="B9387" t="s">
        <v>28</v>
      </c>
      <c r="C9387" t="s">
        <v>29</v>
      </c>
      <c r="D9387" t="s">
        <v>30</v>
      </c>
      <c r="E9387" t="s">
        <v>20</v>
      </c>
      <c r="F9387" t="s">
        <v>15</v>
      </c>
      <c r="G9387" s="5">
        <v>9893.19</v>
      </c>
      <c r="H9387" s="5">
        <f t="shared" si="1022"/>
        <v>178.07741999999999</v>
      </c>
      <c r="I9387" s="6">
        <v>3</v>
      </c>
      <c r="J9387" s="6">
        <v>29679.57</v>
      </c>
      <c r="K9387" s="5">
        <f t="shared" si="1023"/>
        <v>534.23226</v>
      </c>
      <c r="L9387" s="7">
        <v>3.8</v>
      </c>
      <c r="M9387" s="7">
        <v>333</v>
      </c>
      <c r="N9387" s="3">
        <v>45538</v>
      </c>
      <c r="O9387" s="4" t="str">
        <f t="shared" si="1024"/>
        <v>2024-09</v>
      </c>
      <c r="P9387" s="4" t="str">
        <f t="shared" si="1025"/>
        <v>09</v>
      </c>
      <c r="Q9387" s="4" t="str">
        <f t="shared" si="1026"/>
        <v>September</v>
      </c>
      <c r="R9387" s="30" t="str">
        <f t="shared" si="1027"/>
        <v>03</v>
      </c>
      <c r="W9387" t="str">
        <f t="shared" si="1028"/>
        <v>ok</v>
      </c>
    </row>
    <row r="9388" spans="1:23" x14ac:dyDescent="0.3">
      <c r="A9388" t="s">
        <v>9430</v>
      </c>
      <c r="B9388" t="s">
        <v>47</v>
      </c>
      <c r="C9388" t="s">
        <v>12</v>
      </c>
      <c r="D9388" t="s">
        <v>48</v>
      </c>
      <c r="E9388" t="s">
        <v>20</v>
      </c>
      <c r="F9388" t="s">
        <v>38</v>
      </c>
      <c r="G9388" s="5">
        <v>6397.96</v>
      </c>
      <c r="H9388" s="5">
        <f t="shared" si="1022"/>
        <v>115.16327999999999</v>
      </c>
      <c r="I9388" s="6">
        <v>1</v>
      </c>
      <c r="J9388" s="6">
        <v>6397.96</v>
      </c>
      <c r="K9388" s="5">
        <f t="shared" si="1023"/>
        <v>115.16327999999999</v>
      </c>
      <c r="L9388" s="7">
        <v>1.97</v>
      </c>
      <c r="M9388" s="7">
        <v>3341</v>
      </c>
      <c r="N9388" s="3">
        <v>45359</v>
      </c>
      <c r="O9388" s="4" t="str">
        <f t="shared" si="1024"/>
        <v>2024-03</v>
      </c>
      <c r="P9388" s="4" t="str">
        <f t="shared" si="1025"/>
        <v>03</v>
      </c>
      <c r="Q9388" s="4" t="str">
        <f t="shared" si="1026"/>
        <v>March</v>
      </c>
      <c r="R9388" s="30" t="str">
        <f t="shared" si="1027"/>
        <v>08</v>
      </c>
      <c r="W9388" t="str">
        <f t="shared" si="1028"/>
        <v>ok</v>
      </c>
    </row>
    <row r="9389" spans="1:23" x14ac:dyDescent="0.3">
      <c r="A9389" t="s">
        <v>9431</v>
      </c>
      <c r="B9389" t="s">
        <v>63</v>
      </c>
      <c r="C9389" t="s">
        <v>18</v>
      </c>
      <c r="D9389" t="s">
        <v>64</v>
      </c>
      <c r="E9389" t="s">
        <v>45</v>
      </c>
      <c r="F9389" t="s">
        <v>31</v>
      </c>
      <c r="G9389" s="5">
        <v>14845.94</v>
      </c>
      <c r="H9389" s="5">
        <f t="shared" si="1022"/>
        <v>267.22692000000001</v>
      </c>
      <c r="I9389" s="6">
        <v>2</v>
      </c>
      <c r="J9389" s="6">
        <v>29691.88</v>
      </c>
      <c r="K9389" s="5">
        <f t="shared" si="1023"/>
        <v>534.45384000000001</v>
      </c>
      <c r="L9389" s="7">
        <v>4.8499999999999996</v>
      </c>
      <c r="M9389" s="7">
        <v>615</v>
      </c>
      <c r="N9389" s="3">
        <v>45437</v>
      </c>
      <c r="O9389" s="4" t="str">
        <f t="shared" si="1024"/>
        <v>2024-05</v>
      </c>
      <c r="P9389" s="4" t="str">
        <f t="shared" si="1025"/>
        <v>05</v>
      </c>
      <c r="Q9389" s="4" t="str">
        <f t="shared" si="1026"/>
        <v>May</v>
      </c>
      <c r="R9389" s="30" t="str">
        <f t="shared" si="1027"/>
        <v>25</v>
      </c>
      <c r="W9389" t="str">
        <f t="shared" si="1028"/>
        <v>ok</v>
      </c>
    </row>
    <row r="9390" spans="1:23" x14ac:dyDescent="0.3">
      <c r="A9390" t="s">
        <v>9432</v>
      </c>
      <c r="B9390" t="s">
        <v>23</v>
      </c>
      <c r="C9390" t="s">
        <v>24</v>
      </c>
      <c r="D9390" t="s">
        <v>25</v>
      </c>
      <c r="E9390" t="s">
        <v>14</v>
      </c>
      <c r="F9390" t="s">
        <v>15</v>
      </c>
      <c r="G9390" s="5">
        <v>6029.42</v>
      </c>
      <c r="H9390" s="5">
        <f t="shared" si="1022"/>
        <v>108.52955999999999</v>
      </c>
      <c r="I9390" s="6">
        <v>3</v>
      </c>
      <c r="J9390" s="6">
        <v>18088.259999999998</v>
      </c>
      <c r="K9390" s="5">
        <f t="shared" si="1023"/>
        <v>325.58867999999995</v>
      </c>
      <c r="L9390" s="7">
        <v>1.99</v>
      </c>
      <c r="M9390" s="7">
        <v>439</v>
      </c>
      <c r="N9390" s="3">
        <v>45635</v>
      </c>
      <c r="O9390" s="4" t="str">
        <f t="shared" si="1024"/>
        <v>2024-12</v>
      </c>
      <c r="P9390" s="4" t="str">
        <f t="shared" si="1025"/>
        <v>12</v>
      </c>
      <c r="Q9390" s="4" t="str">
        <f t="shared" si="1026"/>
        <v>December</v>
      </c>
      <c r="R9390" s="30" t="str">
        <f t="shared" si="1027"/>
        <v>09</v>
      </c>
      <c r="W9390" t="str">
        <f t="shared" si="1028"/>
        <v>ok</v>
      </c>
    </row>
    <row r="9391" spans="1:23" x14ac:dyDescent="0.3">
      <c r="A9391" t="s">
        <v>9433</v>
      </c>
      <c r="B9391" t="s">
        <v>23</v>
      </c>
      <c r="C9391" t="s">
        <v>24</v>
      </c>
      <c r="D9391" t="s">
        <v>25</v>
      </c>
      <c r="E9391" t="s">
        <v>20</v>
      </c>
      <c r="F9391" t="s">
        <v>60</v>
      </c>
      <c r="G9391" s="5">
        <v>6507.42</v>
      </c>
      <c r="H9391" s="5">
        <f t="shared" si="1022"/>
        <v>117.13355999999999</v>
      </c>
      <c r="I9391" s="6">
        <v>2</v>
      </c>
      <c r="J9391" s="6">
        <v>13014.84</v>
      </c>
      <c r="K9391" s="5">
        <f t="shared" si="1023"/>
        <v>234.26711999999998</v>
      </c>
      <c r="L9391" s="7">
        <v>4.05</v>
      </c>
      <c r="M9391" s="7">
        <v>484</v>
      </c>
      <c r="N9391" s="3">
        <v>45344</v>
      </c>
      <c r="O9391" s="4" t="str">
        <f t="shared" si="1024"/>
        <v>2024-02</v>
      </c>
      <c r="P9391" s="4" t="str">
        <f t="shared" si="1025"/>
        <v>02</v>
      </c>
      <c r="Q9391" s="4" t="str">
        <f t="shared" si="1026"/>
        <v>February</v>
      </c>
      <c r="R9391" s="30" t="str">
        <f t="shared" si="1027"/>
        <v>22</v>
      </c>
      <c r="W9391" t="str">
        <f t="shared" si="1028"/>
        <v>ok</v>
      </c>
    </row>
    <row r="9392" spans="1:23" x14ac:dyDescent="0.3">
      <c r="A9392" t="s">
        <v>9434</v>
      </c>
      <c r="B9392" t="s">
        <v>36</v>
      </c>
      <c r="C9392" t="s">
        <v>18</v>
      </c>
      <c r="D9392" t="s">
        <v>37</v>
      </c>
      <c r="E9392" t="s">
        <v>20</v>
      </c>
      <c r="F9392" t="s">
        <v>31</v>
      </c>
      <c r="G9392" s="5">
        <v>11983.55</v>
      </c>
      <c r="H9392" s="5">
        <f t="shared" si="1022"/>
        <v>215.70389999999998</v>
      </c>
      <c r="I9392" s="6">
        <v>2</v>
      </c>
      <c r="J9392" s="6">
        <v>23967.1</v>
      </c>
      <c r="K9392" s="5">
        <f t="shared" si="1023"/>
        <v>431.40779999999995</v>
      </c>
      <c r="L9392" s="7">
        <v>4.78</v>
      </c>
      <c r="M9392" s="7">
        <v>4508</v>
      </c>
      <c r="N9392" s="3">
        <v>45520</v>
      </c>
      <c r="O9392" s="4" t="str">
        <f t="shared" si="1024"/>
        <v>2024-08</v>
      </c>
      <c r="P9392" s="4" t="str">
        <f t="shared" si="1025"/>
        <v>08</v>
      </c>
      <c r="Q9392" s="4" t="str">
        <f t="shared" si="1026"/>
        <v>August</v>
      </c>
      <c r="R9392" s="30" t="str">
        <f t="shared" si="1027"/>
        <v>16</v>
      </c>
      <c r="W9392" t="str">
        <f t="shared" si="1028"/>
        <v>ok</v>
      </c>
    </row>
    <row r="9393" spans="1:23" x14ac:dyDescent="0.3">
      <c r="A9393" t="s">
        <v>9435</v>
      </c>
      <c r="B9393" t="s">
        <v>51</v>
      </c>
      <c r="C9393" t="s">
        <v>29</v>
      </c>
      <c r="D9393" t="s">
        <v>52</v>
      </c>
      <c r="E9393" t="s">
        <v>14</v>
      </c>
      <c r="F9393" t="s">
        <v>31</v>
      </c>
      <c r="G9393" s="5">
        <v>8336.36</v>
      </c>
      <c r="H9393" s="5">
        <f t="shared" si="1022"/>
        <v>150.05448000000001</v>
      </c>
      <c r="I9393" s="6">
        <v>4</v>
      </c>
      <c r="J9393" s="6">
        <v>33345.440000000002</v>
      </c>
      <c r="K9393" s="5">
        <f t="shared" si="1023"/>
        <v>600.21792000000005</v>
      </c>
      <c r="L9393" s="7">
        <v>1.56</v>
      </c>
      <c r="M9393" s="7">
        <v>4927</v>
      </c>
      <c r="N9393" s="3">
        <v>45301</v>
      </c>
      <c r="O9393" s="4" t="str">
        <f t="shared" si="1024"/>
        <v>2024-01</v>
      </c>
      <c r="P9393" s="4" t="str">
        <f t="shared" si="1025"/>
        <v>01</v>
      </c>
      <c r="Q9393" s="4" t="str">
        <f t="shared" si="1026"/>
        <v>January</v>
      </c>
      <c r="R9393" s="30" t="str">
        <f t="shared" si="1027"/>
        <v>10</v>
      </c>
      <c r="W9393" t="str">
        <f t="shared" si="1028"/>
        <v>ok</v>
      </c>
    </row>
    <row r="9394" spans="1:23" x14ac:dyDescent="0.3">
      <c r="A9394" t="s">
        <v>9436</v>
      </c>
      <c r="B9394" t="s">
        <v>51</v>
      </c>
      <c r="C9394" t="s">
        <v>29</v>
      </c>
      <c r="D9394" t="s">
        <v>52</v>
      </c>
      <c r="E9394" t="s">
        <v>45</v>
      </c>
      <c r="F9394" t="s">
        <v>60</v>
      </c>
      <c r="G9394" s="5">
        <v>8327.01</v>
      </c>
      <c r="H9394" s="5">
        <f t="shared" si="1022"/>
        <v>149.88618</v>
      </c>
      <c r="I9394" s="6">
        <v>5</v>
      </c>
      <c r="J9394" s="6">
        <v>41635.050000000003</v>
      </c>
      <c r="K9394" s="5">
        <f t="shared" si="1023"/>
        <v>749.43089999999995</v>
      </c>
      <c r="L9394" s="7">
        <v>2.8</v>
      </c>
      <c r="M9394" s="7">
        <v>4004</v>
      </c>
      <c r="N9394" s="3">
        <v>45346</v>
      </c>
      <c r="O9394" s="4" t="str">
        <f t="shared" si="1024"/>
        <v>2024-02</v>
      </c>
      <c r="P9394" s="4" t="str">
        <f t="shared" si="1025"/>
        <v>02</v>
      </c>
      <c r="Q9394" s="4" t="str">
        <f t="shared" si="1026"/>
        <v>February</v>
      </c>
      <c r="R9394" s="30" t="str">
        <f t="shared" si="1027"/>
        <v>24</v>
      </c>
      <c r="W9394" t="str">
        <f t="shared" si="1028"/>
        <v>ok</v>
      </c>
    </row>
    <row r="9395" spans="1:23" x14ac:dyDescent="0.3">
      <c r="A9395" t="s">
        <v>9437</v>
      </c>
      <c r="B9395" t="s">
        <v>11</v>
      </c>
      <c r="C9395" t="s">
        <v>12</v>
      </c>
      <c r="D9395" t="s">
        <v>13</v>
      </c>
      <c r="E9395" t="s">
        <v>14</v>
      </c>
      <c r="F9395" t="s">
        <v>21</v>
      </c>
      <c r="G9395" s="5">
        <v>3192.83</v>
      </c>
      <c r="H9395" s="5">
        <f t="shared" si="1022"/>
        <v>57.470939999999992</v>
      </c>
      <c r="I9395" s="6">
        <v>1</v>
      </c>
      <c r="J9395" s="6">
        <v>3192.83</v>
      </c>
      <c r="K9395" s="5">
        <f t="shared" si="1023"/>
        <v>57.470939999999992</v>
      </c>
      <c r="L9395" s="7">
        <v>3</v>
      </c>
      <c r="M9395" s="7">
        <v>2225</v>
      </c>
      <c r="N9395" s="3">
        <v>45466</v>
      </c>
      <c r="O9395" s="4" t="str">
        <f t="shared" si="1024"/>
        <v>2024-06</v>
      </c>
      <c r="P9395" s="4" t="str">
        <f t="shared" si="1025"/>
        <v>06</v>
      </c>
      <c r="Q9395" s="4" t="str">
        <f t="shared" si="1026"/>
        <v>June</v>
      </c>
      <c r="R9395" s="30" t="str">
        <f t="shared" si="1027"/>
        <v>23</v>
      </c>
      <c r="W9395" t="str">
        <f t="shared" si="1028"/>
        <v>ok</v>
      </c>
    </row>
    <row r="9396" spans="1:23" x14ac:dyDescent="0.3">
      <c r="A9396" t="s">
        <v>9438</v>
      </c>
      <c r="B9396" t="s">
        <v>28</v>
      </c>
      <c r="C9396" t="s">
        <v>29</v>
      </c>
      <c r="D9396" t="s">
        <v>30</v>
      </c>
      <c r="E9396" t="s">
        <v>20</v>
      </c>
      <c r="F9396" t="s">
        <v>31</v>
      </c>
      <c r="G9396" s="5">
        <v>8349.5400000000009</v>
      </c>
      <c r="H9396" s="5">
        <f t="shared" si="1022"/>
        <v>150.29172</v>
      </c>
      <c r="I9396" s="6">
        <v>2</v>
      </c>
      <c r="J9396" s="6">
        <v>16699.080000000002</v>
      </c>
      <c r="K9396" s="5">
        <f t="shared" si="1023"/>
        <v>300.58344</v>
      </c>
      <c r="L9396" s="7">
        <v>4.6399999999999997</v>
      </c>
      <c r="M9396" s="7">
        <v>1092</v>
      </c>
      <c r="N9396" s="3">
        <v>45329</v>
      </c>
      <c r="O9396" s="4" t="str">
        <f t="shared" si="1024"/>
        <v>2024-02</v>
      </c>
      <c r="P9396" s="4" t="str">
        <f t="shared" si="1025"/>
        <v>02</v>
      </c>
      <c r="Q9396" s="4" t="str">
        <f t="shared" si="1026"/>
        <v>February</v>
      </c>
      <c r="R9396" s="30" t="str">
        <f t="shared" si="1027"/>
        <v>07</v>
      </c>
      <c r="W9396" t="str">
        <f t="shared" si="1028"/>
        <v>ok</v>
      </c>
    </row>
    <row r="9397" spans="1:23" x14ac:dyDescent="0.3">
      <c r="A9397" t="s">
        <v>9439</v>
      </c>
      <c r="B9397" t="s">
        <v>36</v>
      </c>
      <c r="C9397" t="s">
        <v>18</v>
      </c>
      <c r="D9397" t="s">
        <v>37</v>
      </c>
      <c r="E9397" t="s">
        <v>14</v>
      </c>
      <c r="F9397" t="s">
        <v>60</v>
      </c>
      <c r="G9397" s="5">
        <v>4093.47</v>
      </c>
      <c r="H9397" s="5">
        <f t="shared" si="1022"/>
        <v>73.682459999999992</v>
      </c>
      <c r="I9397" s="6">
        <v>1</v>
      </c>
      <c r="J9397" s="6">
        <v>4093.47</v>
      </c>
      <c r="K9397" s="5">
        <f t="shared" si="1023"/>
        <v>73.682459999999992</v>
      </c>
      <c r="L9397" s="7">
        <v>1.31</v>
      </c>
      <c r="M9397" s="7">
        <v>3116</v>
      </c>
      <c r="N9397" s="3">
        <v>45302</v>
      </c>
      <c r="O9397" s="4" t="str">
        <f t="shared" si="1024"/>
        <v>2024-01</v>
      </c>
      <c r="P9397" s="4" t="str">
        <f t="shared" si="1025"/>
        <v>01</v>
      </c>
      <c r="Q9397" s="4" t="str">
        <f t="shared" si="1026"/>
        <v>January</v>
      </c>
      <c r="R9397" s="30" t="str">
        <f t="shared" si="1027"/>
        <v>11</v>
      </c>
      <c r="W9397" t="str">
        <f t="shared" si="1028"/>
        <v>ok</v>
      </c>
    </row>
    <row r="9398" spans="1:23" x14ac:dyDescent="0.3">
      <c r="A9398" t="s">
        <v>9440</v>
      </c>
      <c r="B9398" t="s">
        <v>41</v>
      </c>
      <c r="C9398" t="s">
        <v>42</v>
      </c>
      <c r="D9398" t="s">
        <v>43</v>
      </c>
      <c r="E9398" t="s">
        <v>45</v>
      </c>
      <c r="F9398" t="s">
        <v>15</v>
      </c>
      <c r="G9398" s="5">
        <v>9690.92</v>
      </c>
      <c r="H9398" s="5">
        <f t="shared" si="1022"/>
        <v>174.43655999999999</v>
      </c>
      <c r="I9398" s="6">
        <v>5</v>
      </c>
      <c r="J9398" s="6">
        <v>48454.6</v>
      </c>
      <c r="K9398" s="5">
        <f t="shared" si="1023"/>
        <v>872.18279999999993</v>
      </c>
      <c r="L9398" s="7">
        <v>2.86</v>
      </c>
      <c r="M9398" s="7">
        <v>5000</v>
      </c>
      <c r="N9398" s="3">
        <v>45480</v>
      </c>
      <c r="O9398" s="4" t="str">
        <f t="shared" si="1024"/>
        <v>2024-07</v>
      </c>
      <c r="P9398" s="4" t="str">
        <f t="shared" si="1025"/>
        <v>07</v>
      </c>
      <c r="Q9398" s="4" t="str">
        <f t="shared" si="1026"/>
        <v>July</v>
      </c>
      <c r="R9398" s="30" t="str">
        <f t="shared" si="1027"/>
        <v>07</v>
      </c>
      <c r="W9398" t="str">
        <f t="shared" si="1028"/>
        <v>ok</v>
      </c>
    </row>
    <row r="9399" spans="1:23" x14ac:dyDescent="0.3">
      <c r="A9399" t="s">
        <v>9441</v>
      </c>
      <c r="B9399" t="s">
        <v>47</v>
      </c>
      <c r="C9399" t="s">
        <v>12</v>
      </c>
      <c r="D9399" t="s">
        <v>48</v>
      </c>
      <c r="E9399" t="s">
        <v>14</v>
      </c>
      <c r="F9399" t="s">
        <v>15</v>
      </c>
      <c r="G9399" s="5">
        <v>16899.21</v>
      </c>
      <c r="H9399" s="5">
        <f t="shared" si="1022"/>
        <v>304.18577999999997</v>
      </c>
      <c r="I9399" s="6">
        <v>1</v>
      </c>
      <c r="J9399" s="6">
        <v>16899.21</v>
      </c>
      <c r="K9399" s="5">
        <f t="shared" si="1023"/>
        <v>304.18577999999997</v>
      </c>
      <c r="L9399" s="7">
        <v>2.92</v>
      </c>
      <c r="M9399" s="7">
        <v>4615</v>
      </c>
      <c r="N9399" s="3">
        <v>45355</v>
      </c>
      <c r="O9399" s="4" t="str">
        <f t="shared" si="1024"/>
        <v>2024-03</v>
      </c>
      <c r="P9399" s="4" t="str">
        <f t="shared" si="1025"/>
        <v>03</v>
      </c>
      <c r="Q9399" s="4" t="str">
        <f t="shared" si="1026"/>
        <v>March</v>
      </c>
      <c r="R9399" s="30" t="str">
        <f t="shared" si="1027"/>
        <v>04</v>
      </c>
      <c r="W9399" t="str">
        <f t="shared" si="1028"/>
        <v>ok</v>
      </c>
    </row>
    <row r="9400" spans="1:23" x14ac:dyDescent="0.3">
      <c r="A9400" t="s">
        <v>9442</v>
      </c>
      <c r="B9400" t="s">
        <v>33</v>
      </c>
      <c r="C9400" t="s">
        <v>12</v>
      </c>
      <c r="D9400" t="s">
        <v>34</v>
      </c>
      <c r="E9400" t="s">
        <v>45</v>
      </c>
      <c r="F9400" t="s">
        <v>31</v>
      </c>
      <c r="G9400" s="5">
        <v>5446.68</v>
      </c>
      <c r="H9400" s="5">
        <f t="shared" si="1022"/>
        <v>98.040239999999997</v>
      </c>
      <c r="I9400" s="6">
        <v>5</v>
      </c>
      <c r="J9400" s="6">
        <v>27233.4</v>
      </c>
      <c r="K9400" s="5">
        <f t="shared" si="1023"/>
        <v>490.20119999999997</v>
      </c>
      <c r="L9400" s="7">
        <v>3.18</v>
      </c>
      <c r="M9400" s="7">
        <v>860</v>
      </c>
      <c r="N9400" s="3">
        <v>45614</v>
      </c>
      <c r="O9400" s="4" t="str">
        <f t="shared" si="1024"/>
        <v>2024-11</v>
      </c>
      <c r="P9400" s="4" t="str">
        <f t="shared" si="1025"/>
        <v>11</v>
      </c>
      <c r="Q9400" s="4" t="str">
        <f t="shared" si="1026"/>
        <v>November</v>
      </c>
      <c r="R9400" s="30" t="str">
        <f t="shared" si="1027"/>
        <v>18</v>
      </c>
      <c r="W9400" t="str">
        <f t="shared" si="1028"/>
        <v>ok</v>
      </c>
    </row>
    <row r="9401" spans="1:23" x14ac:dyDescent="0.3">
      <c r="A9401" t="s">
        <v>9443</v>
      </c>
      <c r="B9401" t="s">
        <v>51</v>
      </c>
      <c r="C9401" t="s">
        <v>29</v>
      </c>
      <c r="D9401" t="s">
        <v>52</v>
      </c>
      <c r="E9401" t="s">
        <v>14</v>
      </c>
      <c r="F9401" t="s">
        <v>15</v>
      </c>
      <c r="G9401" s="5">
        <v>1839.69</v>
      </c>
      <c r="H9401" s="5">
        <f t="shared" si="1022"/>
        <v>33.114419999999996</v>
      </c>
      <c r="I9401" s="6">
        <v>4</v>
      </c>
      <c r="J9401" s="6">
        <v>7358.76</v>
      </c>
      <c r="K9401" s="5">
        <f t="shared" si="1023"/>
        <v>132.45767999999998</v>
      </c>
      <c r="L9401" s="7">
        <v>4.62</v>
      </c>
      <c r="M9401" s="7">
        <v>757</v>
      </c>
      <c r="N9401" s="3">
        <v>45310</v>
      </c>
      <c r="O9401" s="4" t="str">
        <f t="shared" si="1024"/>
        <v>2024-01</v>
      </c>
      <c r="P9401" s="4" t="str">
        <f t="shared" si="1025"/>
        <v>01</v>
      </c>
      <c r="Q9401" s="4" t="str">
        <f t="shared" si="1026"/>
        <v>January</v>
      </c>
      <c r="R9401" s="30" t="str">
        <f t="shared" si="1027"/>
        <v>19</v>
      </c>
      <c r="W9401" t="str">
        <f t="shared" si="1028"/>
        <v>ok</v>
      </c>
    </row>
    <row r="9402" spans="1:23" x14ac:dyDescent="0.3">
      <c r="A9402" t="s">
        <v>9444</v>
      </c>
      <c r="B9402" t="s">
        <v>41</v>
      </c>
      <c r="C9402" t="s">
        <v>42</v>
      </c>
      <c r="D9402" t="s">
        <v>43</v>
      </c>
      <c r="E9402" t="s">
        <v>14</v>
      </c>
      <c r="F9402" t="s">
        <v>15</v>
      </c>
      <c r="G9402" s="5">
        <v>8509.19</v>
      </c>
      <c r="H9402" s="5">
        <f t="shared" si="1022"/>
        <v>153.16542000000001</v>
      </c>
      <c r="I9402" s="6">
        <v>4</v>
      </c>
      <c r="J9402" s="6">
        <v>34036.76</v>
      </c>
      <c r="K9402" s="5">
        <f t="shared" si="1023"/>
        <v>612.66168000000005</v>
      </c>
      <c r="L9402" s="7">
        <v>1.93</v>
      </c>
      <c r="M9402" s="7">
        <v>863</v>
      </c>
      <c r="N9402" s="3">
        <v>45616</v>
      </c>
      <c r="O9402" s="4" t="str">
        <f t="shared" si="1024"/>
        <v>2024-11</v>
      </c>
      <c r="P9402" s="4" t="str">
        <f t="shared" si="1025"/>
        <v>11</v>
      </c>
      <c r="Q9402" s="4" t="str">
        <f t="shared" si="1026"/>
        <v>November</v>
      </c>
      <c r="R9402" s="30" t="str">
        <f t="shared" si="1027"/>
        <v>20</v>
      </c>
      <c r="W9402" t="str">
        <f t="shared" si="1028"/>
        <v>ok</v>
      </c>
    </row>
    <row r="9403" spans="1:23" x14ac:dyDescent="0.3">
      <c r="A9403" t="s">
        <v>9445</v>
      </c>
      <c r="B9403" t="s">
        <v>28</v>
      </c>
      <c r="C9403" t="s">
        <v>29</v>
      </c>
      <c r="D9403" t="s">
        <v>30</v>
      </c>
      <c r="E9403" t="s">
        <v>20</v>
      </c>
      <c r="F9403" t="s">
        <v>26</v>
      </c>
      <c r="G9403" s="5">
        <v>12000.27</v>
      </c>
      <c r="H9403" s="5">
        <f t="shared" si="1022"/>
        <v>216.00485999999998</v>
      </c>
      <c r="I9403" s="6">
        <v>1</v>
      </c>
      <c r="J9403" s="6">
        <v>12000.27</v>
      </c>
      <c r="K9403" s="5">
        <f t="shared" si="1023"/>
        <v>216.00485999999998</v>
      </c>
      <c r="L9403" s="7">
        <v>3.05</v>
      </c>
      <c r="M9403" s="7">
        <v>1813</v>
      </c>
      <c r="N9403" s="3">
        <v>45463</v>
      </c>
      <c r="O9403" s="4" t="str">
        <f t="shared" si="1024"/>
        <v>2024-06</v>
      </c>
      <c r="P9403" s="4" t="str">
        <f t="shared" si="1025"/>
        <v>06</v>
      </c>
      <c r="Q9403" s="4" t="str">
        <f t="shared" si="1026"/>
        <v>June</v>
      </c>
      <c r="R9403" s="30" t="str">
        <f t="shared" si="1027"/>
        <v>20</v>
      </c>
      <c r="W9403" t="str">
        <f t="shared" si="1028"/>
        <v>ok</v>
      </c>
    </row>
    <row r="9404" spans="1:23" x14ac:dyDescent="0.3">
      <c r="A9404" t="s">
        <v>9446</v>
      </c>
      <c r="B9404" t="s">
        <v>51</v>
      </c>
      <c r="C9404" t="s">
        <v>29</v>
      </c>
      <c r="D9404" t="s">
        <v>52</v>
      </c>
      <c r="E9404" t="s">
        <v>45</v>
      </c>
      <c r="F9404" t="s">
        <v>60</v>
      </c>
      <c r="G9404" s="5">
        <v>18544.14</v>
      </c>
      <c r="H9404" s="5">
        <f t="shared" si="1022"/>
        <v>333.79451999999998</v>
      </c>
      <c r="I9404" s="6">
        <v>2</v>
      </c>
      <c r="J9404" s="6">
        <v>37088.28</v>
      </c>
      <c r="K9404" s="5">
        <f t="shared" si="1023"/>
        <v>667.58903999999995</v>
      </c>
      <c r="L9404" s="7">
        <v>2.96</v>
      </c>
      <c r="M9404" s="7">
        <v>1721</v>
      </c>
      <c r="N9404" s="3">
        <v>45568</v>
      </c>
      <c r="O9404" s="4" t="str">
        <f t="shared" si="1024"/>
        <v>2024-10</v>
      </c>
      <c r="P9404" s="4" t="str">
        <f t="shared" si="1025"/>
        <v>10</v>
      </c>
      <c r="Q9404" s="4" t="str">
        <f t="shared" si="1026"/>
        <v>October</v>
      </c>
      <c r="R9404" s="30" t="str">
        <f t="shared" si="1027"/>
        <v>03</v>
      </c>
      <c r="W9404" t="str">
        <f t="shared" si="1028"/>
        <v>ok</v>
      </c>
    </row>
    <row r="9405" spans="1:23" x14ac:dyDescent="0.3">
      <c r="A9405" t="s">
        <v>9447</v>
      </c>
      <c r="B9405" t="s">
        <v>41</v>
      </c>
      <c r="C9405" t="s">
        <v>42</v>
      </c>
      <c r="D9405" t="s">
        <v>43</v>
      </c>
      <c r="E9405" t="s">
        <v>14</v>
      </c>
      <c r="F9405" t="s">
        <v>31</v>
      </c>
      <c r="G9405" s="5">
        <v>8843.16</v>
      </c>
      <c r="H9405" s="5">
        <f t="shared" si="1022"/>
        <v>159.17687999999998</v>
      </c>
      <c r="I9405" s="6">
        <v>1</v>
      </c>
      <c r="J9405" s="6">
        <v>8843.16</v>
      </c>
      <c r="K9405" s="5">
        <f t="shared" si="1023"/>
        <v>159.17687999999998</v>
      </c>
      <c r="L9405" s="7">
        <v>4.6399999999999997</v>
      </c>
      <c r="M9405" s="7">
        <v>2692</v>
      </c>
      <c r="N9405" s="3">
        <v>45561</v>
      </c>
      <c r="O9405" s="4" t="str">
        <f t="shared" si="1024"/>
        <v>2024-09</v>
      </c>
      <c r="P9405" s="4" t="str">
        <f t="shared" si="1025"/>
        <v>09</v>
      </c>
      <c r="Q9405" s="4" t="str">
        <f t="shared" si="1026"/>
        <v>September</v>
      </c>
      <c r="R9405" s="30" t="str">
        <f t="shared" si="1027"/>
        <v>26</v>
      </c>
      <c r="W9405" t="str">
        <f t="shared" si="1028"/>
        <v>ok</v>
      </c>
    </row>
    <row r="9406" spans="1:23" x14ac:dyDescent="0.3">
      <c r="A9406" t="s">
        <v>9448</v>
      </c>
      <c r="B9406" t="s">
        <v>63</v>
      </c>
      <c r="C9406" t="s">
        <v>18</v>
      </c>
      <c r="D9406" t="s">
        <v>64</v>
      </c>
      <c r="E9406" t="s">
        <v>45</v>
      </c>
      <c r="F9406" t="s">
        <v>15</v>
      </c>
      <c r="G9406" s="5">
        <v>4554.03</v>
      </c>
      <c r="H9406" s="5">
        <f t="shared" si="1022"/>
        <v>81.972539999999995</v>
      </c>
      <c r="I9406" s="6">
        <v>3</v>
      </c>
      <c r="J9406" s="6">
        <v>13662.09</v>
      </c>
      <c r="K9406" s="5">
        <f t="shared" si="1023"/>
        <v>245.91762</v>
      </c>
      <c r="L9406" s="7">
        <v>3.54</v>
      </c>
      <c r="M9406" s="7">
        <v>2488</v>
      </c>
      <c r="N9406" s="3">
        <v>45533</v>
      </c>
      <c r="O9406" s="4" t="str">
        <f t="shared" si="1024"/>
        <v>2024-08</v>
      </c>
      <c r="P9406" s="4" t="str">
        <f t="shared" si="1025"/>
        <v>08</v>
      </c>
      <c r="Q9406" s="4" t="str">
        <f t="shared" si="1026"/>
        <v>August</v>
      </c>
      <c r="R9406" s="30" t="str">
        <f t="shared" si="1027"/>
        <v>29</v>
      </c>
      <c r="W9406" t="str">
        <f t="shared" si="1028"/>
        <v>ok</v>
      </c>
    </row>
    <row r="9407" spans="1:23" x14ac:dyDescent="0.3">
      <c r="A9407" t="s">
        <v>9449</v>
      </c>
      <c r="B9407" t="s">
        <v>28</v>
      </c>
      <c r="C9407" t="s">
        <v>29</v>
      </c>
      <c r="D9407" t="s">
        <v>30</v>
      </c>
      <c r="E9407" t="s">
        <v>20</v>
      </c>
      <c r="F9407" t="s">
        <v>21</v>
      </c>
      <c r="G9407" s="5">
        <v>4847.26</v>
      </c>
      <c r="H9407" s="5">
        <f t="shared" si="1022"/>
        <v>87.250680000000003</v>
      </c>
      <c r="I9407" s="6">
        <v>1</v>
      </c>
      <c r="J9407" s="6">
        <v>4847.26</v>
      </c>
      <c r="K9407" s="5">
        <f t="shared" si="1023"/>
        <v>87.250680000000003</v>
      </c>
      <c r="L9407" s="7">
        <v>4.2300000000000004</v>
      </c>
      <c r="M9407" s="7">
        <v>4720</v>
      </c>
      <c r="N9407" s="3">
        <v>45487</v>
      </c>
      <c r="O9407" s="4" t="str">
        <f t="shared" si="1024"/>
        <v>2024-07</v>
      </c>
      <c r="P9407" s="4" t="str">
        <f t="shared" si="1025"/>
        <v>07</v>
      </c>
      <c r="Q9407" s="4" t="str">
        <f t="shared" si="1026"/>
        <v>July</v>
      </c>
      <c r="R9407" s="30" t="str">
        <f t="shared" si="1027"/>
        <v>14</v>
      </c>
      <c r="W9407" t="str">
        <f t="shared" si="1028"/>
        <v>ok</v>
      </c>
    </row>
    <row r="9408" spans="1:23" x14ac:dyDescent="0.3">
      <c r="A9408" t="s">
        <v>9450</v>
      </c>
      <c r="B9408" t="s">
        <v>28</v>
      </c>
      <c r="C9408" t="s">
        <v>29</v>
      </c>
      <c r="D9408" t="s">
        <v>30</v>
      </c>
      <c r="E9408" t="s">
        <v>14</v>
      </c>
      <c r="F9408" t="s">
        <v>21</v>
      </c>
      <c r="G9408" s="5">
        <v>16984.47</v>
      </c>
      <c r="H9408" s="5">
        <f t="shared" si="1022"/>
        <v>305.72046</v>
      </c>
      <c r="I9408" s="6">
        <v>5</v>
      </c>
      <c r="J9408" s="6">
        <v>84922.35</v>
      </c>
      <c r="K9408" s="5">
        <f t="shared" si="1023"/>
        <v>1528.6023</v>
      </c>
      <c r="L9408" s="7">
        <v>2.77</v>
      </c>
      <c r="M9408" s="7">
        <v>4845</v>
      </c>
      <c r="N9408" s="3">
        <v>45391</v>
      </c>
      <c r="O9408" s="4" t="str">
        <f t="shared" si="1024"/>
        <v>2024-04</v>
      </c>
      <c r="P9408" s="4" t="str">
        <f t="shared" si="1025"/>
        <v>04</v>
      </c>
      <c r="Q9408" s="4" t="str">
        <f t="shared" si="1026"/>
        <v>April</v>
      </c>
      <c r="R9408" s="30" t="str">
        <f t="shared" si="1027"/>
        <v>09</v>
      </c>
      <c r="W9408" t="str">
        <f t="shared" si="1028"/>
        <v>ok</v>
      </c>
    </row>
    <row r="9409" spans="1:23" x14ac:dyDescent="0.3">
      <c r="A9409" t="s">
        <v>9451</v>
      </c>
      <c r="B9409" t="s">
        <v>47</v>
      </c>
      <c r="C9409" t="s">
        <v>12</v>
      </c>
      <c r="D9409" t="s">
        <v>48</v>
      </c>
      <c r="E9409" t="s">
        <v>20</v>
      </c>
      <c r="F9409" t="s">
        <v>26</v>
      </c>
      <c r="G9409" s="5">
        <v>15721.63</v>
      </c>
      <c r="H9409" s="5">
        <f t="shared" si="1022"/>
        <v>282.98933999999997</v>
      </c>
      <c r="I9409" s="6">
        <v>5</v>
      </c>
      <c r="J9409" s="6">
        <v>78608.149999999994</v>
      </c>
      <c r="K9409" s="5">
        <f t="shared" si="1023"/>
        <v>1414.9467</v>
      </c>
      <c r="L9409" s="7">
        <v>2.87</v>
      </c>
      <c r="M9409" s="7">
        <v>844</v>
      </c>
      <c r="N9409" s="3">
        <v>45554</v>
      </c>
      <c r="O9409" s="4" t="str">
        <f t="shared" si="1024"/>
        <v>2024-09</v>
      </c>
      <c r="P9409" s="4" t="str">
        <f t="shared" si="1025"/>
        <v>09</v>
      </c>
      <c r="Q9409" s="4" t="str">
        <f t="shared" si="1026"/>
        <v>September</v>
      </c>
      <c r="R9409" s="30" t="str">
        <f t="shared" si="1027"/>
        <v>19</v>
      </c>
      <c r="W9409" t="str">
        <f t="shared" si="1028"/>
        <v>ok</v>
      </c>
    </row>
    <row r="9410" spans="1:23" x14ac:dyDescent="0.3">
      <c r="A9410" t="s">
        <v>9452</v>
      </c>
      <c r="B9410" t="s">
        <v>23</v>
      </c>
      <c r="C9410" t="s">
        <v>24</v>
      </c>
      <c r="D9410" t="s">
        <v>25</v>
      </c>
      <c r="E9410" t="s">
        <v>20</v>
      </c>
      <c r="F9410" t="s">
        <v>15</v>
      </c>
      <c r="G9410" s="5">
        <v>11656.79</v>
      </c>
      <c r="H9410" s="5">
        <f t="shared" si="1022"/>
        <v>209.82221999999999</v>
      </c>
      <c r="I9410" s="6">
        <v>5</v>
      </c>
      <c r="J9410" s="6">
        <v>58283.95</v>
      </c>
      <c r="K9410" s="5">
        <f t="shared" si="1023"/>
        <v>1049.1110999999999</v>
      </c>
      <c r="L9410" s="7">
        <v>3.51</v>
      </c>
      <c r="M9410" s="7">
        <v>1117</v>
      </c>
      <c r="N9410" s="3">
        <v>45583</v>
      </c>
      <c r="O9410" s="4" t="str">
        <f t="shared" si="1024"/>
        <v>2024-10</v>
      </c>
      <c r="P9410" s="4" t="str">
        <f t="shared" si="1025"/>
        <v>10</v>
      </c>
      <c r="Q9410" s="4" t="str">
        <f t="shared" si="1026"/>
        <v>October</v>
      </c>
      <c r="R9410" s="30" t="str">
        <f t="shared" si="1027"/>
        <v>18</v>
      </c>
      <c r="W9410" t="str">
        <f t="shared" si="1028"/>
        <v>ok</v>
      </c>
    </row>
    <row r="9411" spans="1:23" x14ac:dyDescent="0.3">
      <c r="A9411" t="s">
        <v>9453</v>
      </c>
      <c r="B9411" t="s">
        <v>36</v>
      </c>
      <c r="C9411" t="s">
        <v>18</v>
      </c>
      <c r="D9411" t="s">
        <v>37</v>
      </c>
      <c r="E9411" t="s">
        <v>20</v>
      </c>
      <c r="F9411" t="s">
        <v>21</v>
      </c>
      <c r="G9411" s="5">
        <v>5367.42</v>
      </c>
      <c r="H9411" s="5">
        <f t="shared" ref="H9411:H9474" si="1029">G9411*0.018</f>
        <v>96.613559999999993</v>
      </c>
      <c r="I9411" s="6">
        <v>2</v>
      </c>
      <c r="J9411" s="6">
        <v>10734.84</v>
      </c>
      <c r="K9411" s="5">
        <f t="shared" ref="K9411:K9474" si="1030">H9411*I9411</f>
        <v>193.22711999999999</v>
      </c>
      <c r="L9411" s="7">
        <v>2.99</v>
      </c>
      <c r="M9411" s="7">
        <v>3902</v>
      </c>
      <c r="N9411" s="3">
        <v>45390</v>
      </c>
      <c r="O9411" s="4" t="str">
        <f t="shared" ref="O9411:O9474" si="1031">TEXT(N9411,"yyyy-mm")</f>
        <v>2024-04</v>
      </c>
      <c r="P9411" s="4" t="str">
        <f t="shared" ref="P9411:P9474" si="1032">TEXT(N9411,"mm")</f>
        <v>04</v>
      </c>
      <c r="Q9411" s="4" t="str">
        <f t="shared" ref="Q9411:Q9474" si="1033">TEXT(DATE(2024,P9411,1),"mmmm")</f>
        <v>April</v>
      </c>
      <c r="R9411" s="30" t="str">
        <f t="shared" ref="R9411:R9474" si="1034">TEXT(N9411,"dd")</f>
        <v>08</v>
      </c>
      <c r="W9411" t="str">
        <f t="shared" ref="W9411:W9474" si="1035">IF(G9411*I9411=J9411,"ok","False")</f>
        <v>ok</v>
      </c>
    </row>
    <row r="9412" spans="1:23" x14ac:dyDescent="0.3">
      <c r="A9412" t="s">
        <v>9454</v>
      </c>
      <c r="B9412" t="s">
        <v>23</v>
      </c>
      <c r="C9412" t="s">
        <v>24</v>
      </c>
      <c r="D9412" t="s">
        <v>25</v>
      </c>
      <c r="E9412" t="s">
        <v>14</v>
      </c>
      <c r="F9412" t="s">
        <v>31</v>
      </c>
      <c r="G9412" s="5">
        <v>9373.33</v>
      </c>
      <c r="H9412" s="5">
        <f t="shared" si="1029"/>
        <v>168.71993999999998</v>
      </c>
      <c r="I9412" s="6">
        <v>3</v>
      </c>
      <c r="J9412" s="6">
        <v>28119.99</v>
      </c>
      <c r="K9412" s="5">
        <f t="shared" si="1030"/>
        <v>506.15981999999997</v>
      </c>
      <c r="L9412" s="7">
        <v>2.04</v>
      </c>
      <c r="M9412" s="7">
        <v>4612</v>
      </c>
      <c r="N9412" s="3">
        <v>45604</v>
      </c>
      <c r="O9412" s="4" t="str">
        <f t="shared" si="1031"/>
        <v>2024-11</v>
      </c>
      <c r="P9412" s="4" t="str">
        <f t="shared" si="1032"/>
        <v>11</v>
      </c>
      <c r="Q9412" s="4" t="str">
        <f t="shared" si="1033"/>
        <v>November</v>
      </c>
      <c r="R9412" s="30" t="str">
        <f t="shared" si="1034"/>
        <v>08</v>
      </c>
      <c r="W9412" t="str">
        <f t="shared" si="1035"/>
        <v>ok</v>
      </c>
    </row>
    <row r="9413" spans="1:23" x14ac:dyDescent="0.3">
      <c r="A9413" t="s">
        <v>9455</v>
      </c>
      <c r="B9413" t="s">
        <v>63</v>
      </c>
      <c r="C9413" t="s">
        <v>18</v>
      </c>
      <c r="D9413" t="s">
        <v>64</v>
      </c>
      <c r="E9413" t="s">
        <v>45</v>
      </c>
      <c r="F9413" t="s">
        <v>15</v>
      </c>
      <c r="G9413" s="5">
        <v>8066.19</v>
      </c>
      <c r="H9413" s="5">
        <f t="shared" si="1029"/>
        <v>145.19141999999999</v>
      </c>
      <c r="I9413" s="6">
        <v>4</v>
      </c>
      <c r="J9413" s="6">
        <v>32264.76</v>
      </c>
      <c r="K9413" s="5">
        <f t="shared" si="1030"/>
        <v>580.76567999999997</v>
      </c>
      <c r="L9413" s="7">
        <v>1.63</v>
      </c>
      <c r="M9413" s="7">
        <v>3407</v>
      </c>
      <c r="N9413" s="3">
        <v>45475</v>
      </c>
      <c r="O9413" s="4" t="str">
        <f t="shared" si="1031"/>
        <v>2024-07</v>
      </c>
      <c r="P9413" s="4" t="str">
        <f t="shared" si="1032"/>
        <v>07</v>
      </c>
      <c r="Q9413" s="4" t="str">
        <f t="shared" si="1033"/>
        <v>July</v>
      </c>
      <c r="R9413" s="30" t="str">
        <f t="shared" si="1034"/>
        <v>02</v>
      </c>
      <c r="W9413" t="str">
        <f t="shared" si="1035"/>
        <v>ok</v>
      </c>
    </row>
    <row r="9414" spans="1:23" x14ac:dyDescent="0.3">
      <c r="A9414" t="s">
        <v>9456</v>
      </c>
      <c r="B9414" t="s">
        <v>36</v>
      </c>
      <c r="C9414" t="s">
        <v>18</v>
      </c>
      <c r="D9414" t="s">
        <v>37</v>
      </c>
      <c r="E9414" t="s">
        <v>45</v>
      </c>
      <c r="F9414" t="s">
        <v>15</v>
      </c>
      <c r="G9414" s="5">
        <v>5350.46</v>
      </c>
      <c r="H9414" s="5">
        <f t="shared" si="1029"/>
        <v>96.308279999999996</v>
      </c>
      <c r="I9414" s="6">
        <v>5</v>
      </c>
      <c r="J9414" s="6">
        <v>26752.3</v>
      </c>
      <c r="K9414" s="5">
        <f t="shared" si="1030"/>
        <v>481.54139999999995</v>
      </c>
      <c r="L9414" s="7">
        <v>4.9000000000000004</v>
      </c>
      <c r="M9414" s="7">
        <v>232</v>
      </c>
      <c r="N9414" s="3">
        <v>45299</v>
      </c>
      <c r="O9414" s="4" t="str">
        <f t="shared" si="1031"/>
        <v>2024-01</v>
      </c>
      <c r="P9414" s="4" t="str">
        <f t="shared" si="1032"/>
        <v>01</v>
      </c>
      <c r="Q9414" s="4" t="str">
        <f t="shared" si="1033"/>
        <v>January</v>
      </c>
      <c r="R9414" s="30" t="str">
        <f t="shared" si="1034"/>
        <v>08</v>
      </c>
      <c r="W9414" t="str">
        <f t="shared" si="1035"/>
        <v>ok</v>
      </c>
    </row>
    <row r="9415" spans="1:23" x14ac:dyDescent="0.3">
      <c r="A9415" t="s">
        <v>9457</v>
      </c>
      <c r="B9415" t="s">
        <v>17</v>
      </c>
      <c r="C9415" t="s">
        <v>18</v>
      </c>
      <c r="D9415" t="s">
        <v>19</v>
      </c>
      <c r="E9415" t="s">
        <v>45</v>
      </c>
      <c r="F9415" t="s">
        <v>38</v>
      </c>
      <c r="G9415" s="5">
        <v>6111.76</v>
      </c>
      <c r="H9415" s="5">
        <f t="shared" si="1029"/>
        <v>110.01168</v>
      </c>
      <c r="I9415" s="6">
        <v>5</v>
      </c>
      <c r="J9415" s="6">
        <v>30558.799999999999</v>
      </c>
      <c r="K9415" s="5">
        <f t="shared" si="1030"/>
        <v>550.05840000000001</v>
      </c>
      <c r="L9415" s="7">
        <v>2.2200000000000002</v>
      </c>
      <c r="M9415" s="7">
        <v>209</v>
      </c>
      <c r="N9415" s="3">
        <v>45396</v>
      </c>
      <c r="O9415" s="4" t="str">
        <f t="shared" si="1031"/>
        <v>2024-04</v>
      </c>
      <c r="P9415" s="4" t="str">
        <f t="shared" si="1032"/>
        <v>04</v>
      </c>
      <c r="Q9415" s="4" t="str">
        <f t="shared" si="1033"/>
        <v>April</v>
      </c>
      <c r="R9415" s="30" t="str">
        <f t="shared" si="1034"/>
        <v>14</v>
      </c>
      <c r="W9415" t="str">
        <f t="shared" si="1035"/>
        <v>ok</v>
      </c>
    </row>
    <row r="9416" spans="1:23" x14ac:dyDescent="0.3">
      <c r="A9416" t="s">
        <v>9458</v>
      </c>
      <c r="B9416" t="s">
        <v>33</v>
      </c>
      <c r="C9416" t="s">
        <v>12</v>
      </c>
      <c r="D9416" t="s">
        <v>34</v>
      </c>
      <c r="E9416" t="s">
        <v>45</v>
      </c>
      <c r="F9416" t="s">
        <v>26</v>
      </c>
      <c r="G9416" s="5">
        <v>8710.67</v>
      </c>
      <c r="H9416" s="5">
        <f t="shared" si="1029"/>
        <v>156.79205999999999</v>
      </c>
      <c r="I9416" s="6">
        <v>5</v>
      </c>
      <c r="J9416" s="6">
        <v>43553.35</v>
      </c>
      <c r="K9416" s="5">
        <f t="shared" si="1030"/>
        <v>783.96029999999996</v>
      </c>
      <c r="L9416" s="7">
        <v>3.02</v>
      </c>
      <c r="M9416" s="7">
        <v>4939</v>
      </c>
      <c r="N9416" s="3">
        <v>45622</v>
      </c>
      <c r="O9416" s="4" t="str">
        <f t="shared" si="1031"/>
        <v>2024-11</v>
      </c>
      <c r="P9416" s="4" t="str">
        <f t="shared" si="1032"/>
        <v>11</v>
      </c>
      <c r="Q9416" s="4" t="str">
        <f t="shared" si="1033"/>
        <v>November</v>
      </c>
      <c r="R9416" s="30" t="str">
        <f t="shared" si="1034"/>
        <v>26</v>
      </c>
      <c r="W9416" t="str">
        <f t="shared" si="1035"/>
        <v>ok</v>
      </c>
    </row>
    <row r="9417" spans="1:23" x14ac:dyDescent="0.3">
      <c r="A9417" t="s">
        <v>9459</v>
      </c>
      <c r="B9417" t="s">
        <v>11</v>
      </c>
      <c r="C9417" t="s">
        <v>12</v>
      </c>
      <c r="D9417" t="s">
        <v>13</v>
      </c>
      <c r="E9417" t="s">
        <v>14</v>
      </c>
      <c r="F9417" t="s">
        <v>38</v>
      </c>
      <c r="G9417" s="5">
        <v>19953.62</v>
      </c>
      <c r="H9417" s="5">
        <f t="shared" si="1029"/>
        <v>359.16515999999996</v>
      </c>
      <c r="I9417" s="6">
        <v>1</v>
      </c>
      <c r="J9417" s="6">
        <v>19953.62</v>
      </c>
      <c r="K9417" s="5">
        <f t="shared" si="1030"/>
        <v>359.16515999999996</v>
      </c>
      <c r="L9417" s="7">
        <v>2.64</v>
      </c>
      <c r="M9417" s="7">
        <v>3391</v>
      </c>
      <c r="N9417" s="3">
        <v>45505</v>
      </c>
      <c r="O9417" s="4" t="str">
        <f t="shared" si="1031"/>
        <v>2024-08</v>
      </c>
      <c r="P9417" s="4" t="str">
        <f t="shared" si="1032"/>
        <v>08</v>
      </c>
      <c r="Q9417" s="4" t="str">
        <f t="shared" si="1033"/>
        <v>August</v>
      </c>
      <c r="R9417" s="30" t="str">
        <f t="shared" si="1034"/>
        <v>01</v>
      </c>
      <c r="W9417" t="str">
        <f t="shared" si="1035"/>
        <v>ok</v>
      </c>
    </row>
    <row r="9418" spans="1:23" x14ac:dyDescent="0.3">
      <c r="A9418" t="s">
        <v>9460</v>
      </c>
      <c r="B9418" t="s">
        <v>51</v>
      </c>
      <c r="C9418" t="s">
        <v>29</v>
      </c>
      <c r="D9418" t="s">
        <v>52</v>
      </c>
      <c r="E9418" t="s">
        <v>45</v>
      </c>
      <c r="F9418" t="s">
        <v>31</v>
      </c>
      <c r="G9418" s="5">
        <v>14731.35</v>
      </c>
      <c r="H9418" s="5">
        <f t="shared" si="1029"/>
        <v>265.16429999999997</v>
      </c>
      <c r="I9418" s="6">
        <v>1</v>
      </c>
      <c r="J9418" s="6">
        <v>14731.35</v>
      </c>
      <c r="K9418" s="5">
        <f t="shared" si="1030"/>
        <v>265.16429999999997</v>
      </c>
      <c r="L9418" s="7">
        <v>4.29</v>
      </c>
      <c r="M9418" s="7">
        <v>2576</v>
      </c>
      <c r="N9418" s="3">
        <v>45533</v>
      </c>
      <c r="O9418" s="4" t="str">
        <f t="shared" si="1031"/>
        <v>2024-08</v>
      </c>
      <c r="P9418" s="4" t="str">
        <f t="shared" si="1032"/>
        <v>08</v>
      </c>
      <c r="Q9418" s="4" t="str">
        <f t="shared" si="1033"/>
        <v>August</v>
      </c>
      <c r="R9418" s="30" t="str">
        <f t="shared" si="1034"/>
        <v>29</v>
      </c>
      <c r="W9418" t="str">
        <f t="shared" si="1035"/>
        <v>ok</v>
      </c>
    </row>
    <row r="9419" spans="1:23" x14ac:dyDescent="0.3">
      <c r="A9419" t="s">
        <v>9461</v>
      </c>
      <c r="B9419" t="s">
        <v>23</v>
      </c>
      <c r="C9419" t="s">
        <v>24</v>
      </c>
      <c r="D9419" t="s">
        <v>25</v>
      </c>
      <c r="E9419" t="s">
        <v>14</v>
      </c>
      <c r="F9419" t="s">
        <v>60</v>
      </c>
      <c r="G9419" s="5">
        <v>4112.4399999999996</v>
      </c>
      <c r="H9419" s="5">
        <f t="shared" si="1029"/>
        <v>74.02391999999999</v>
      </c>
      <c r="I9419" s="6">
        <v>5</v>
      </c>
      <c r="J9419" s="6">
        <v>20562.2</v>
      </c>
      <c r="K9419" s="5">
        <f t="shared" si="1030"/>
        <v>370.11959999999993</v>
      </c>
      <c r="L9419" s="7">
        <v>4.17</v>
      </c>
      <c r="M9419" s="7">
        <v>2190</v>
      </c>
      <c r="N9419" s="3">
        <v>45462</v>
      </c>
      <c r="O9419" s="4" t="str">
        <f t="shared" si="1031"/>
        <v>2024-06</v>
      </c>
      <c r="P9419" s="4" t="str">
        <f t="shared" si="1032"/>
        <v>06</v>
      </c>
      <c r="Q9419" s="4" t="str">
        <f t="shared" si="1033"/>
        <v>June</v>
      </c>
      <c r="R9419" s="30" t="str">
        <f t="shared" si="1034"/>
        <v>19</v>
      </c>
      <c r="W9419" t="str">
        <f t="shared" si="1035"/>
        <v>ok</v>
      </c>
    </row>
    <row r="9420" spans="1:23" x14ac:dyDescent="0.3">
      <c r="A9420" t="s">
        <v>9462</v>
      </c>
      <c r="B9420" t="s">
        <v>28</v>
      </c>
      <c r="C9420" t="s">
        <v>29</v>
      </c>
      <c r="D9420" t="s">
        <v>30</v>
      </c>
      <c r="E9420" t="s">
        <v>45</v>
      </c>
      <c r="F9420" t="s">
        <v>31</v>
      </c>
      <c r="G9420" s="5">
        <v>9743.85</v>
      </c>
      <c r="H9420" s="5">
        <f t="shared" si="1029"/>
        <v>175.38929999999999</v>
      </c>
      <c r="I9420" s="6">
        <v>3</v>
      </c>
      <c r="J9420" s="6">
        <v>29231.55</v>
      </c>
      <c r="K9420" s="5">
        <f t="shared" si="1030"/>
        <v>526.16789999999992</v>
      </c>
      <c r="L9420" s="7">
        <v>2.19</v>
      </c>
      <c r="M9420" s="7">
        <v>2021</v>
      </c>
      <c r="N9420" s="3">
        <v>45368</v>
      </c>
      <c r="O9420" s="4" t="str">
        <f t="shared" si="1031"/>
        <v>2024-03</v>
      </c>
      <c r="P9420" s="4" t="str">
        <f t="shared" si="1032"/>
        <v>03</v>
      </c>
      <c r="Q9420" s="4" t="str">
        <f t="shared" si="1033"/>
        <v>March</v>
      </c>
      <c r="R9420" s="30" t="str">
        <f t="shared" si="1034"/>
        <v>17</v>
      </c>
      <c r="W9420" t="str">
        <f t="shared" si="1035"/>
        <v>ok</v>
      </c>
    </row>
    <row r="9421" spans="1:23" x14ac:dyDescent="0.3">
      <c r="A9421" t="s">
        <v>9463</v>
      </c>
      <c r="B9421" t="s">
        <v>23</v>
      </c>
      <c r="C9421" t="s">
        <v>24</v>
      </c>
      <c r="D9421" t="s">
        <v>25</v>
      </c>
      <c r="E9421" t="s">
        <v>45</v>
      </c>
      <c r="F9421" t="s">
        <v>15</v>
      </c>
      <c r="G9421" s="5">
        <v>18434.75</v>
      </c>
      <c r="H9421" s="5">
        <f t="shared" si="1029"/>
        <v>331.82549999999998</v>
      </c>
      <c r="I9421" s="6">
        <v>4</v>
      </c>
      <c r="J9421" s="6">
        <v>73739</v>
      </c>
      <c r="K9421" s="5">
        <f t="shared" si="1030"/>
        <v>1327.3019999999999</v>
      </c>
      <c r="L9421" s="7">
        <v>3.39</v>
      </c>
      <c r="M9421" s="7">
        <v>4536</v>
      </c>
      <c r="N9421" s="3">
        <v>45298</v>
      </c>
      <c r="O9421" s="4" t="str">
        <f t="shared" si="1031"/>
        <v>2024-01</v>
      </c>
      <c r="P9421" s="4" t="str">
        <f t="shared" si="1032"/>
        <v>01</v>
      </c>
      <c r="Q9421" s="4" t="str">
        <f t="shared" si="1033"/>
        <v>January</v>
      </c>
      <c r="R9421" s="30" t="str">
        <f t="shared" si="1034"/>
        <v>07</v>
      </c>
      <c r="W9421" t="str">
        <f t="shared" si="1035"/>
        <v>ok</v>
      </c>
    </row>
    <row r="9422" spans="1:23" x14ac:dyDescent="0.3">
      <c r="A9422" t="s">
        <v>9464</v>
      </c>
      <c r="B9422" t="s">
        <v>41</v>
      </c>
      <c r="C9422" t="s">
        <v>42</v>
      </c>
      <c r="D9422" t="s">
        <v>43</v>
      </c>
      <c r="E9422" t="s">
        <v>14</v>
      </c>
      <c r="F9422" t="s">
        <v>21</v>
      </c>
      <c r="G9422" s="5">
        <v>3368.52</v>
      </c>
      <c r="H9422" s="5">
        <f t="shared" si="1029"/>
        <v>60.633359999999996</v>
      </c>
      <c r="I9422" s="6">
        <v>2</v>
      </c>
      <c r="J9422" s="6">
        <v>6737.04</v>
      </c>
      <c r="K9422" s="5">
        <f t="shared" si="1030"/>
        <v>121.26671999999999</v>
      </c>
      <c r="L9422" s="7">
        <v>1.26</v>
      </c>
      <c r="M9422" s="7">
        <v>153</v>
      </c>
      <c r="N9422" s="3">
        <v>45532</v>
      </c>
      <c r="O9422" s="4" t="str">
        <f t="shared" si="1031"/>
        <v>2024-08</v>
      </c>
      <c r="P9422" s="4" t="str">
        <f t="shared" si="1032"/>
        <v>08</v>
      </c>
      <c r="Q9422" s="4" t="str">
        <f t="shared" si="1033"/>
        <v>August</v>
      </c>
      <c r="R9422" s="30" t="str">
        <f t="shared" si="1034"/>
        <v>28</v>
      </c>
      <c r="W9422" t="str">
        <f t="shared" si="1035"/>
        <v>ok</v>
      </c>
    </row>
    <row r="9423" spans="1:23" x14ac:dyDescent="0.3">
      <c r="A9423" t="s">
        <v>9465</v>
      </c>
      <c r="B9423" t="s">
        <v>41</v>
      </c>
      <c r="C9423" t="s">
        <v>42</v>
      </c>
      <c r="D9423" t="s">
        <v>43</v>
      </c>
      <c r="E9423" t="s">
        <v>45</v>
      </c>
      <c r="F9423" t="s">
        <v>31</v>
      </c>
      <c r="G9423" s="5">
        <v>14945.22</v>
      </c>
      <c r="H9423" s="5">
        <f t="shared" si="1029"/>
        <v>269.01395999999994</v>
      </c>
      <c r="I9423" s="6">
        <v>5</v>
      </c>
      <c r="J9423" s="6">
        <v>74726.100000000006</v>
      </c>
      <c r="K9423" s="5">
        <f t="shared" si="1030"/>
        <v>1345.0697999999998</v>
      </c>
      <c r="L9423" s="7">
        <v>4.6100000000000003</v>
      </c>
      <c r="M9423" s="7">
        <v>1341</v>
      </c>
      <c r="N9423" s="3">
        <v>45612</v>
      </c>
      <c r="O9423" s="4" t="str">
        <f t="shared" si="1031"/>
        <v>2024-11</v>
      </c>
      <c r="P9423" s="4" t="str">
        <f t="shared" si="1032"/>
        <v>11</v>
      </c>
      <c r="Q9423" s="4" t="str">
        <f t="shared" si="1033"/>
        <v>November</v>
      </c>
      <c r="R9423" s="30" t="str">
        <f t="shared" si="1034"/>
        <v>16</v>
      </c>
      <c r="W9423" t="str">
        <f t="shared" si="1035"/>
        <v>ok</v>
      </c>
    </row>
    <row r="9424" spans="1:23" x14ac:dyDescent="0.3">
      <c r="A9424" t="s">
        <v>9466</v>
      </c>
      <c r="B9424" t="s">
        <v>63</v>
      </c>
      <c r="C9424" t="s">
        <v>18</v>
      </c>
      <c r="D9424" t="s">
        <v>64</v>
      </c>
      <c r="E9424" t="s">
        <v>14</v>
      </c>
      <c r="F9424" t="s">
        <v>38</v>
      </c>
      <c r="G9424" s="5">
        <v>12803.13</v>
      </c>
      <c r="H9424" s="5">
        <f t="shared" si="1029"/>
        <v>230.45633999999995</v>
      </c>
      <c r="I9424" s="6">
        <v>2</v>
      </c>
      <c r="J9424" s="6">
        <v>25606.26</v>
      </c>
      <c r="K9424" s="5">
        <f t="shared" si="1030"/>
        <v>460.91267999999991</v>
      </c>
      <c r="L9424" s="7">
        <v>4.4400000000000004</v>
      </c>
      <c r="M9424" s="7">
        <v>1806</v>
      </c>
      <c r="N9424" s="3">
        <v>45410</v>
      </c>
      <c r="O9424" s="4" t="str">
        <f t="shared" si="1031"/>
        <v>2024-04</v>
      </c>
      <c r="P9424" s="4" t="str">
        <f t="shared" si="1032"/>
        <v>04</v>
      </c>
      <c r="Q9424" s="4" t="str">
        <f t="shared" si="1033"/>
        <v>April</v>
      </c>
      <c r="R9424" s="30" t="str">
        <f t="shared" si="1034"/>
        <v>28</v>
      </c>
      <c r="W9424" t="str">
        <f t="shared" si="1035"/>
        <v>ok</v>
      </c>
    </row>
    <row r="9425" spans="1:23" x14ac:dyDescent="0.3">
      <c r="A9425" t="s">
        <v>9467</v>
      </c>
      <c r="B9425" t="s">
        <v>47</v>
      </c>
      <c r="C9425" t="s">
        <v>12</v>
      </c>
      <c r="D9425" t="s">
        <v>48</v>
      </c>
      <c r="E9425" t="s">
        <v>20</v>
      </c>
      <c r="F9425" t="s">
        <v>60</v>
      </c>
      <c r="G9425" s="5">
        <v>4885.92</v>
      </c>
      <c r="H9425" s="5">
        <f t="shared" si="1029"/>
        <v>87.946559999999991</v>
      </c>
      <c r="I9425" s="6">
        <v>3</v>
      </c>
      <c r="J9425" s="6">
        <v>14657.76</v>
      </c>
      <c r="K9425" s="5">
        <f t="shared" si="1030"/>
        <v>263.83967999999999</v>
      </c>
      <c r="L9425" s="7">
        <v>1.69</v>
      </c>
      <c r="M9425" s="7">
        <v>1269</v>
      </c>
      <c r="N9425" s="3">
        <v>45451</v>
      </c>
      <c r="O9425" s="4" t="str">
        <f t="shared" si="1031"/>
        <v>2024-06</v>
      </c>
      <c r="P9425" s="4" t="str">
        <f t="shared" si="1032"/>
        <v>06</v>
      </c>
      <c r="Q9425" s="4" t="str">
        <f t="shared" si="1033"/>
        <v>June</v>
      </c>
      <c r="R9425" s="30" t="str">
        <f t="shared" si="1034"/>
        <v>08</v>
      </c>
      <c r="W9425" t="str">
        <f t="shared" si="1035"/>
        <v>ok</v>
      </c>
    </row>
    <row r="9426" spans="1:23" x14ac:dyDescent="0.3">
      <c r="A9426" t="s">
        <v>9468</v>
      </c>
      <c r="B9426" t="s">
        <v>63</v>
      </c>
      <c r="C9426" t="s">
        <v>18</v>
      </c>
      <c r="D9426" t="s">
        <v>64</v>
      </c>
      <c r="E9426" t="s">
        <v>20</v>
      </c>
      <c r="F9426" t="s">
        <v>26</v>
      </c>
      <c r="G9426" s="5">
        <v>13766.23</v>
      </c>
      <c r="H9426" s="5">
        <f t="shared" si="1029"/>
        <v>247.79213999999996</v>
      </c>
      <c r="I9426" s="6">
        <v>1</v>
      </c>
      <c r="J9426" s="6">
        <v>13766.23</v>
      </c>
      <c r="K9426" s="5">
        <f t="shared" si="1030"/>
        <v>247.79213999999996</v>
      </c>
      <c r="L9426" s="7">
        <v>4.67</v>
      </c>
      <c r="M9426" s="7">
        <v>2657</v>
      </c>
      <c r="N9426" s="3">
        <v>45321</v>
      </c>
      <c r="O9426" s="4" t="str">
        <f t="shared" si="1031"/>
        <v>2024-01</v>
      </c>
      <c r="P9426" s="4" t="str">
        <f t="shared" si="1032"/>
        <v>01</v>
      </c>
      <c r="Q9426" s="4" t="str">
        <f t="shared" si="1033"/>
        <v>January</v>
      </c>
      <c r="R9426" s="30" t="str">
        <f t="shared" si="1034"/>
        <v>30</v>
      </c>
      <c r="W9426" t="str">
        <f t="shared" si="1035"/>
        <v>ok</v>
      </c>
    </row>
    <row r="9427" spans="1:23" x14ac:dyDescent="0.3">
      <c r="A9427" t="s">
        <v>9469</v>
      </c>
      <c r="B9427" t="s">
        <v>47</v>
      </c>
      <c r="C9427" t="s">
        <v>12</v>
      </c>
      <c r="D9427" t="s">
        <v>48</v>
      </c>
      <c r="E9427" t="s">
        <v>14</v>
      </c>
      <c r="F9427" t="s">
        <v>31</v>
      </c>
      <c r="G9427" s="5">
        <v>16827.7</v>
      </c>
      <c r="H9427" s="5">
        <f t="shared" si="1029"/>
        <v>302.89859999999999</v>
      </c>
      <c r="I9427" s="6">
        <v>1</v>
      </c>
      <c r="J9427" s="6">
        <v>16827.7</v>
      </c>
      <c r="K9427" s="5">
        <f t="shared" si="1030"/>
        <v>302.89859999999999</v>
      </c>
      <c r="L9427" s="7">
        <v>3.31</v>
      </c>
      <c r="M9427" s="7">
        <v>4670</v>
      </c>
      <c r="N9427" s="3">
        <v>45342</v>
      </c>
      <c r="O9427" s="4" t="str">
        <f t="shared" si="1031"/>
        <v>2024-02</v>
      </c>
      <c r="P9427" s="4" t="str">
        <f t="shared" si="1032"/>
        <v>02</v>
      </c>
      <c r="Q9427" s="4" t="str">
        <f t="shared" si="1033"/>
        <v>February</v>
      </c>
      <c r="R9427" s="30" t="str">
        <f t="shared" si="1034"/>
        <v>20</v>
      </c>
      <c r="W9427" t="str">
        <f t="shared" si="1035"/>
        <v>ok</v>
      </c>
    </row>
    <row r="9428" spans="1:23" x14ac:dyDescent="0.3">
      <c r="A9428" t="s">
        <v>9470</v>
      </c>
      <c r="B9428" t="s">
        <v>17</v>
      </c>
      <c r="C9428" t="s">
        <v>18</v>
      </c>
      <c r="D9428" t="s">
        <v>19</v>
      </c>
      <c r="E9428" t="s">
        <v>45</v>
      </c>
      <c r="F9428" t="s">
        <v>26</v>
      </c>
      <c r="G9428" s="5">
        <v>15501.4</v>
      </c>
      <c r="H9428" s="5">
        <f t="shared" si="1029"/>
        <v>279.02519999999998</v>
      </c>
      <c r="I9428" s="6">
        <v>4</v>
      </c>
      <c r="J9428" s="6">
        <v>62005.599999999999</v>
      </c>
      <c r="K9428" s="5">
        <f t="shared" si="1030"/>
        <v>1116.1007999999999</v>
      </c>
      <c r="L9428" s="7">
        <v>3.89</v>
      </c>
      <c r="M9428" s="7">
        <v>3265</v>
      </c>
      <c r="N9428" s="3">
        <v>45595</v>
      </c>
      <c r="O9428" s="4" t="str">
        <f t="shared" si="1031"/>
        <v>2024-10</v>
      </c>
      <c r="P9428" s="4" t="str">
        <f t="shared" si="1032"/>
        <v>10</v>
      </c>
      <c r="Q9428" s="4" t="str">
        <f t="shared" si="1033"/>
        <v>October</v>
      </c>
      <c r="R9428" s="30" t="str">
        <f t="shared" si="1034"/>
        <v>30</v>
      </c>
      <c r="W9428" t="str">
        <f t="shared" si="1035"/>
        <v>ok</v>
      </c>
    </row>
    <row r="9429" spans="1:23" x14ac:dyDescent="0.3">
      <c r="A9429" t="s">
        <v>9471</v>
      </c>
      <c r="B9429" t="s">
        <v>47</v>
      </c>
      <c r="C9429" t="s">
        <v>12</v>
      </c>
      <c r="D9429" t="s">
        <v>48</v>
      </c>
      <c r="E9429" t="s">
        <v>14</v>
      </c>
      <c r="F9429" t="s">
        <v>38</v>
      </c>
      <c r="G9429" s="5">
        <v>19380.95</v>
      </c>
      <c r="H9429" s="5">
        <f t="shared" si="1029"/>
        <v>348.8571</v>
      </c>
      <c r="I9429" s="6">
        <v>2</v>
      </c>
      <c r="J9429" s="6">
        <v>38761.9</v>
      </c>
      <c r="K9429" s="5">
        <f t="shared" si="1030"/>
        <v>697.71420000000001</v>
      </c>
      <c r="L9429" s="7">
        <v>4.6500000000000004</v>
      </c>
      <c r="M9429" s="7">
        <v>1216</v>
      </c>
      <c r="N9429" s="3">
        <v>45644</v>
      </c>
      <c r="O9429" s="4" t="str">
        <f t="shared" si="1031"/>
        <v>2024-12</v>
      </c>
      <c r="P9429" s="4" t="str">
        <f t="shared" si="1032"/>
        <v>12</v>
      </c>
      <c r="Q9429" s="4" t="str">
        <f t="shared" si="1033"/>
        <v>December</v>
      </c>
      <c r="R9429" s="30" t="str">
        <f t="shared" si="1034"/>
        <v>18</v>
      </c>
      <c r="W9429" t="str">
        <f t="shared" si="1035"/>
        <v>ok</v>
      </c>
    </row>
    <row r="9430" spans="1:23" x14ac:dyDescent="0.3">
      <c r="A9430" t="s">
        <v>9472</v>
      </c>
      <c r="B9430" t="s">
        <v>33</v>
      </c>
      <c r="C9430" t="s">
        <v>12</v>
      </c>
      <c r="D9430" t="s">
        <v>34</v>
      </c>
      <c r="E9430" t="s">
        <v>14</v>
      </c>
      <c r="F9430" t="s">
        <v>38</v>
      </c>
      <c r="G9430" s="5">
        <v>18103.2</v>
      </c>
      <c r="H9430" s="5">
        <f t="shared" si="1029"/>
        <v>325.85759999999999</v>
      </c>
      <c r="I9430" s="6">
        <v>4</v>
      </c>
      <c r="J9430" s="6">
        <v>72412.800000000003</v>
      </c>
      <c r="K9430" s="5">
        <f t="shared" si="1030"/>
        <v>1303.4304</v>
      </c>
      <c r="L9430" s="7">
        <v>2.97</v>
      </c>
      <c r="M9430" s="7">
        <v>2152</v>
      </c>
      <c r="N9430" s="3">
        <v>45428</v>
      </c>
      <c r="O9430" s="4" t="str">
        <f t="shared" si="1031"/>
        <v>2024-05</v>
      </c>
      <c r="P9430" s="4" t="str">
        <f t="shared" si="1032"/>
        <v>05</v>
      </c>
      <c r="Q9430" s="4" t="str">
        <f t="shared" si="1033"/>
        <v>May</v>
      </c>
      <c r="R9430" s="30" t="str">
        <f t="shared" si="1034"/>
        <v>16</v>
      </c>
      <c r="W9430" t="str">
        <f t="shared" si="1035"/>
        <v>ok</v>
      </c>
    </row>
    <row r="9431" spans="1:23" x14ac:dyDescent="0.3">
      <c r="A9431" t="s">
        <v>9473</v>
      </c>
      <c r="B9431" t="s">
        <v>47</v>
      </c>
      <c r="C9431" t="s">
        <v>12</v>
      </c>
      <c r="D9431" t="s">
        <v>48</v>
      </c>
      <c r="E9431" t="s">
        <v>45</v>
      </c>
      <c r="F9431" t="s">
        <v>21</v>
      </c>
      <c r="G9431" s="5">
        <v>5900.28</v>
      </c>
      <c r="H9431" s="5">
        <f t="shared" si="1029"/>
        <v>106.20503999999998</v>
      </c>
      <c r="I9431" s="6">
        <v>2</v>
      </c>
      <c r="J9431" s="6">
        <v>11800.56</v>
      </c>
      <c r="K9431" s="5">
        <f t="shared" si="1030"/>
        <v>212.41007999999997</v>
      </c>
      <c r="L9431" s="7">
        <v>1.28</v>
      </c>
      <c r="M9431" s="7">
        <v>4449</v>
      </c>
      <c r="N9431" s="3">
        <v>45436</v>
      </c>
      <c r="O9431" s="4" t="str">
        <f t="shared" si="1031"/>
        <v>2024-05</v>
      </c>
      <c r="P9431" s="4" t="str">
        <f t="shared" si="1032"/>
        <v>05</v>
      </c>
      <c r="Q9431" s="4" t="str">
        <f t="shared" si="1033"/>
        <v>May</v>
      </c>
      <c r="R9431" s="30" t="str">
        <f t="shared" si="1034"/>
        <v>24</v>
      </c>
      <c r="W9431" t="str">
        <f t="shared" si="1035"/>
        <v>ok</v>
      </c>
    </row>
    <row r="9432" spans="1:23" x14ac:dyDescent="0.3">
      <c r="A9432" t="s">
        <v>9474</v>
      </c>
      <c r="B9432" t="s">
        <v>41</v>
      </c>
      <c r="C9432" t="s">
        <v>42</v>
      </c>
      <c r="D9432" t="s">
        <v>43</v>
      </c>
      <c r="E9432" t="s">
        <v>20</v>
      </c>
      <c r="F9432" t="s">
        <v>38</v>
      </c>
      <c r="G9432" s="5">
        <v>6501.82</v>
      </c>
      <c r="H9432" s="5">
        <f t="shared" si="1029"/>
        <v>117.03275999999998</v>
      </c>
      <c r="I9432" s="6">
        <v>5</v>
      </c>
      <c r="J9432" s="6">
        <v>32509.1</v>
      </c>
      <c r="K9432" s="5">
        <f t="shared" si="1030"/>
        <v>585.16379999999992</v>
      </c>
      <c r="L9432" s="7">
        <v>2.79</v>
      </c>
      <c r="M9432" s="7">
        <v>19</v>
      </c>
      <c r="N9432" s="3">
        <v>45518</v>
      </c>
      <c r="O9432" s="4" t="str">
        <f t="shared" si="1031"/>
        <v>2024-08</v>
      </c>
      <c r="P9432" s="4" t="str">
        <f t="shared" si="1032"/>
        <v>08</v>
      </c>
      <c r="Q9432" s="4" t="str">
        <f t="shared" si="1033"/>
        <v>August</v>
      </c>
      <c r="R9432" s="30" t="str">
        <f t="shared" si="1034"/>
        <v>14</v>
      </c>
      <c r="W9432" t="str">
        <f t="shared" si="1035"/>
        <v>ok</v>
      </c>
    </row>
    <row r="9433" spans="1:23" x14ac:dyDescent="0.3">
      <c r="A9433" t="s">
        <v>9475</v>
      </c>
      <c r="B9433" t="s">
        <v>41</v>
      </c>
      <c r="C9433" t="s">
        <v>42</v>
      </c>
      <c r="D9433" t="s">
        <v>43</v>
      </c>
      <c r="E9433" t="s">
        <v>20</v>
      </c>
      <c r="F9433" t="s">
        <v>31</v>
      </c>
      <c r="G9433" s="5">
        <v>1204.1500000000001</v>
      </c>
      <c r="H9433" s="5">
        <f t="shared" si="1029"/>
        <v>21.674700000000001</v>
      </c>
      <c r="I9433" s="6">
        <v>2</v>
      </c>
      <c r="J9433" s="6">
        <v>2408.3000000000002</v>
      </c>
      <c r="K9433" s="5">
        <f t="shared" si="1030"/>
        <v>43.349400000000003</v>
      </c>
      <c r="L9433" s="7">
        <v>1.89</v>
      </c>
      <c r="M9433" s="7">
        <v>3990</v>
      </c>
      <c r="N9433" s="3">
        <v>45563</v>
      </c>
      <c r="O9433" s="4" t="str">
        <f t="shared" si="1031"/>
        <v>2024-09</v>
      </c>
      <c r="P9433" s="4" t="str">
        <f t="shared" si="1032"/>
        <v>09</v>
      </c>
      <c r="Q9433" s="4" t="str">
        <f t="shared" si="1033"/>
        <v>September</v>
      </c>
      <c r="R9433" s="30" t="str">
        <f t="shared" si="1034"/>
        <v>28</v>
      </c>
      <c r="W9433" t="str">
        <f t="shared" si="1035"/>
        <v>ok</v>
      </c>
    </row>
    <row r="9434" spans="1:23" x14ac:dyDescent="0.3">
      <c r="A9434" t="s">
        <v>9476</v>
      </c>
      <c r="B9434" t="s">
        <v>47</v>
      </c>
      <c r="C9434" t="s">
        <v>12</v>
      </c>
      <c r="D9434" t="s">
        <v>48</v>
      </c>
      <c r="E9434" t="s">
        <v>45</v>
      </c>
      <c r="F9434" t="s">
        <v>15</v>
      </c>
      <c r="G9434" s="5">
        <v>1685.23</v>
      </c>
      <c r="H9434" s="5">
        <f t="shared" si="1029"/>
        <v>30.334139999999998</v>
      </c>
      <c r="I9434" s="6">
        <v>2</v>
      </c>
      <c r="J9434" s="6">
        <v>3370.46</v>
      </c>
      <c r="K9434" s="5">
        <f t="shared" si="1030"/>
        <v>60.668279999999996</v>
      </c>
      <c r="L9434" s="7">
        <v>3.54</v>
      </c>
      <c r="M9434" s="7">
        <v>2662</v>
      </c>
      <c r="N9434" s="3">
        <v>45488</v>
      </c>
      <c r="O9434" s="4" t="str">
        <f t="shared" si="1031"/>
        <v>2024-07</v>
      </c>
      <c r="P9434" s="4" t="str">
        <f t="shared" si="1032"/>
        <v>07</v>
      </c>
      <c r="Q9434" s="4" t="str">
        <f t="shared" si="1033"/>
        <v>July</v>
      </c>
      <c r="R9434" s="30" t="str">
        <f t="shared" si="1034"/>
        <v>15</v>
      </c>
      <c r="W9434" t="str">
        <f t="shared" si="1035"/>
        <v>ok</v>
      </c>
    </row>
    <row r="9435" spans="1:23" x14ac:dyDescent="0.3">
      <c r="A9435" t="s">
        <v>9477</v>
      </c>
      <c r="B9435" t="s">
        <v>33</v>
      </c>
      <c r="C9435" t="s">
        <v>12</v>
      </c>
      <c r="D9435" t="s">
        <v>34</v>
      </c>
      <c r="E9435" t="s">
        <v>14</v>
      </c>
      <c r="F9435" t="s">
        <v>21</v>
      </c>
      <c r="G9435" s="5">
        <v>10937.01</v>
      </c>
      <c r="H9435" s="5">
        <f t="shared" si="1029"/>
        <v>196.86617999999999</v>
      </c>
      <c r="I9435" s="6">
        <v>3</v>
      </c>
      <c r="J9435" s="6">
        <v>32811.03</v>
      </c>
      <c r="K9435" s="5">
        <f t="shared" si="1030"/>
        <v>590.59853999999996</v>
      </c>
      <c r="L9435" s="7">
        <v>1.79</v>
      </c>
      <c r="M9435" s="7">
        <v>2107</v>
      </c>
      <c r="N9435" s="3">
        <v>45474</v>
      </c>
      <c r="O9435" s="4" t="str">
        <f t="shared" si="1031"/>
        <v>2024-07</v>
      </c>
      <c r="P9435" s="4" t="str">
        <f t="shared" si="1032"/>
        <v>07</v>
      </c>
      <c r="Q9435" s="4" t="str">
        <f t="shared" si="1033"/>
        <v>July</v>
      </c>
      <c r="R9435" s="30" t="str">
        <f t="shared" si="1034"/>
        <v>01</v>
      </c>
      <c r="W9435" t="str">
        <f t="shared" si="1035"/>
        <v>ok</v>
      </c>
    </row>
    <row r="9436" spans="1:23" x14ac:dyDescent="0.3">
      <c r="A9436" t="s">
        <v>9478</v>
      </c>
      <c r="B9436" t="s">
        <v>36</v>
      </c>
      <c r="C9436" t="s">
        <v>18</v>
      </c>
      <c r="D9436" t="s">
        <v>37</v>
      </c>
      <c r="E9436" t="s">
        <v>14</v>
      </c>
      <c r="F9436" t="s">
        <v>21</v>
      </c>
      <c r="G9436" s="5">
        <v>12252.02</v>
      </c>
      <c r="H9436" s="5">
        <f t="shared" si="1029"/>
        <v>220.53636</v>
      </c>
      <c r="I9436" s="6">
        <v>3</v>
      </c>
      <c r="J9436" s="6">
        <v>36756.06</v>
      </c>
      <c r="K9436" s="5">
        <f t="shared" si="1030"/>
        <v>661.60907999999995</v>
      </c>
      <c r="L9436" s="7">
        <v>3.19</v>
      </c>
      <c r="M9436" s="7">
        <v>471</v>
      </c>
      <c r="N9436" s="3">
        <v>45594</v>
      </c>
      <c r="O9436" s="4" t="str">
        <f t="shared" si="1031"/>
        <v>2024-10</v>
      </c>
      <c r="P9436" s="4" t="str">
        <f t="shared" si="1032"/>
        <v>10</v>
      </c>
      <c r="Q9436" s="4" t="str">
        <f t="shared" si="1033"/>
        <v>October</v>
      </c>
      <c r="R9436" s="30" t="str">
        <f t="shared" si="1034"/>
        <v>29</v>
      </c>
      <c r="W9436" t="str">
        <f t="shared" si="1035"/>
        <v>ok</v>
      </c>
    </row>
    <row r="9437" spans="1:23" x14ac:dyDescent="0.3">
      <c r="A9437" t="s">
        <v>9479</v>
      </c>
      <c r="B9437" t="s">
        <v>28</v>
      </c>
      <c r="C9437" t="s">
        <v>29</v>
      </c>
      <c r="D9437" t="s">
        <v>30</v>
      </c>
      <c r="E9437" t="s">
        <v>45</v>
      </c>
      <c r="F9437" t="s">
        <v>21</v>
      </c>
      <c r="G9437" s="5">
        <v>7867.33</v>
      </c>
      <c r="H9437" s="5">
        <f t="shared" si="1029"/>
        <v>141.61193999999998</v>
      </c>
      <c r="I9437" s="6">
        <v>2</v>
      </c>
      <c r="J9437" s="6">
        <v>15734.66</v>
      </c>
      <c r="K9437" s="5">
        <f t="shared" si="1030"/>
        <v>283.22387999999995</v>
      </c>
      <c r="L9437" s="7">
        <v>1.1399999999999999</v>
      </c>
      <c r="M9437" s="7">
        <v>4990</v>
      </c>
      <c r="N9437" s="3">
        <v>45430</v>
      </c>
      <c r="O9437" s="4" t="str">
        <f t="shared" si="1031"/>
        <v>2024-05</v>
      </c>
      <c r="P9437" s="4" t="str">
        <f t="shared" si="1032"/>
        <v>05</v>
      </c>
      <c r="Q9437" s="4" t="str">
        <f t="shared" si="1033"/>
        <v>May</v>
      </c>
      <c r="R9437" s="30" t="str">
        <f t="shared" si="1034"/>
        <v>18</v>
      </c>
      <c r="W9437" t="str">
        <f t="shared" si="1035"/>
        <v>ok</v>
      </c>
    </row>
    <row r="9438" spans="1:23" x14ac:dyDescent="0.3">
      <c r="A9438" t="s">
        <v>9480</v>
      </c>
      <c r="B9438" t="s">
        <v>51</v>
      </c>
      <c r="C9438" t="s">
        <v>29</v>
      </c>
      <c r="D9438" t="s">
        <v>52</v>
      </c>
      <c r="E9438" t="s">
        <v>20</v>
      </c>
      <c r="F9438" t="s">
        <v>60</v>
      </c>
      <c r="G9438" s="5">
        <v>7429.6</v>
      </c>
      <c r="H9438" s="5">
        <f t="shared" si="1029"/>
        <v>133.7328</v>
      </c>
      <c r="I9438" s="6">
        <v>3</v>
      </c>
      <c r="J9438" s="6">
        <v>22288.799999999999</v>
      </c>
      <c r="K9438" s="5">
        <f t="shared" si="1030"/>
        <v>401.19839999999999</v>
      </c>
      <c r="L9438" s="7">
        <v>4.1100000000000003</v>
      </c>
      <c r="M9438" s="7">
        <v>2260</v>
      </c>
      <c r="N9438" s="3">
        <v>45388</v>
      </c>
      <c r="O9438" s="4" t="str">
        <f t="shared" si="1031"/>
        <v>2024-04</v>
      </c>
      <c r="P9438" s="4" t="str">
        <f t="shared" si="1032"/>
        <v>04</v>
      </c>
      <c r="Q9438" s="4" t="str">
        <f t="shared" si="1033"/>
        <v>April</v>
      </c>
      <c r="R9438" s="30" t="str">
        <f t="shared" si="1034"/>
        <v>06</v>
      </c>
      <c r="W9438" t="str">
        <f t="shared" si="1035"/>
        <v>ok</v>
      </c>
    </row>
    <row r="9439" spans="1:23" x14ac:dyDescent="0.3">
      <c r="A9439" t="s">
        <v>9481</v>
      </c>
      <c r="B9439" t="s">
        <v>36</v>
      </c>
      <c r="C9439" t="s">
        <v>18</v>
      </c>
      <c r="D9439" t="s">
        <v>37</v>
      </c>
      <c r="E9439" t="s">
        <v>14</v>
      </c>
      <c r="F9439" t="s">
        <v>60</v>
      </c>
      <c r="G9439" s="5">
        <v>16741.099999999999</v>
      </c>
      <c r="H9439" s="5">
        <f t="shared" si="1029"/>
        <v>301.33979999999997</v>
      </c>
      <c r="I9439" s="6">
        <v>2</v>
      </c>
      <c r="J9439" s="6">
        <v>33482.199999999997</v>
      </c>
      <c r="K9439" s="5">
        <f t="shared" si="1030"/>
        <v>602.67959999999994</v>
      </c>
      <c r="L9439" s="7">
        <v>4.8099999999999996</v>
      </c>
      <c r="M9439" s="7">
        <v>3864</v>
      </c>
      <c r="N9439" s="3">
        <v>45449</v>
      </c>
      <c r="O9439" s="4" t="str">
        <f t="shared" si="1031"/>
        <v>2024-06</v>
      </c>
      <c r="P9439" s="4" t="str">
        <f t="shared" si="1032"/>
        <v>06</v>
      </c>
      <c r="Q9439" s="4" t="str">
        <f t="shared" si="1033"/>
        <v>June</v>
      </c>
      <c r="R9439" s="30" t="str">
        <f t="shared" si="1034"/>
        <v>06</v>
      </c>
      <c r="W9439" t="str">
        <f t="shared" si="1035"/>
        <v>ok</v>
      </c>
    </row>
    <row r="9440" spans="1:23" x14ac:dyDescent="0.3">
      <c r="A9440" t="s">
        <v>9482</v>
      </c>
      <c r="B9440" t="s">
        <v>41</v>
      </c>
      <c r="C9440" t="s">
        <v>42</v>
      </c>
      <c r="D9440" t="s">
        <v>43</v>
      </c>
      <c r="E9440" t="s">
        <v>45</v>
      </c>
      <c r="F9440" t="s">
        <v>21</v>
      </c>
      <c r="G9440" s="5">
        <v>2992.13</v>
      </c>
      <c r="H9440" s="5">
        <f t="shared" si="1029"/>
        <v>53.858339999999998</v>
      </c>
      <c r="I9440" s="6">
        <v>5</v>
      </c>
      <c r="J9440" s="6">
        <v>14960.65</v>
      </c>
      <c r="K9440" s="5">
        <f t="shared" si="1030"/>
        <v>269.29169999999999</v>
      </c>
      <c r="L9440" s="7">
        <v>3.93</v>
      </c>
      <c r="M9440" s="7">
        <v>4620</v>
      </c>
      <c r="N9440" s="3">
        <v>45378</v>
      </c>
      <c r="O9440" s="4" t="str">
        <f t="shared" si="1031"/>
        <v>2024-03</v>
      </c>
      <c r="P9440" s="4" t="str">
        <f t="shared" si="1032"/>
        <v>03</v>
      </c>
      <c r="Q9440" s="4" t="str">
        <f t="shared" si="1033"/>
        <v>March</v>
      </c>
      <c r="R9440" s="30" t="str">
        <f t="shared" si="1034"/>
        <v>27</v>
      </c>
      <c r="W9440" t="str">
        <f t="shared" si="1035"/>
        <v>ok</v>
      </c>
    </row>
    <row r="9441" spans="1:23" x14ac:dyDescent="0.3">
      <c r="A9441" t="s">
        <v>9483</v>
      </c>
      <c r="B9441" t="s">
        <v>23</v>
      </c>
      <c r="C9441" t="s">
        <v>24</v>
      </c>
      <c r="D9441" t="s">
        <v>25</v>
      </c>
      <c r="E9441" t="s">
        <v>45</v>
      </c>
      <c r="F9441" t="s">
        <v>38</v>
      </c>
      <c r="G9441" s="5">
        <v>8058.2</v>
      </c>
      <c r="H9441" s="5">
        <f t="shared" si="1029"/>
        <v>145.04759999999999</v>
      </c>
      <c r="I9441" s="6">
        <v>1</v>
      </c>
      <c r="J9441" s="6">
        <v>8058.2</v>
      </c>
      <c r="K9441" s="5">
        <f t="shared" si="1030"/>
        <v>145.04759999999999</v>
      </c>
      <c r="L9441" s="7">
        <v>3.73</v>
      </c>
      <c r="M9441" s="7">
        <v>2392</v>
      </c>
      <c r="N9441" s="3">
        <v>45552</v>
      </c>
      <c r="O9441" s="4" t="str">
        <f t="shared" si="1031"/>
        <v>2024-09</v>
      </c>
      <c r="P9441" s="4" t="str">
        <f t="shared" si="1032"/>
        <v>09</v>
      </c>
      <c r="Q9441" s="4" t="str">
        <f t="shared" si="1033"/>
        <v>September</v>
      </c>
      <c r="R9441" s="30" t="str">
        <f t="shared" si="1034"/>
        <v>17</v>
      </c>
      <c r="W9441" t="str">
        <f t="shared" si="1035"/>
        <v>ok</v>
      </c>
    </row>
    <row r="9442" spans="1:23" x14ac:dyDescent="0.3">
      <c r="A9442" t="s">
        <v>9484</v>
      </c>
      <c r="B9442" t="s">
        <v>47</v>
      </c>
      <c r="C9442" t="s">
        <v>12</v>
      </c>
      <c r="D9442" t="s">
        <v>48</v>
      </c>
      <c r="E9442" t="s">
        <v>45</v>
      </c>
      <c r="F9442" t="s">
        <v>31</v>
      </c>
      <c r="G9442" s="5">
        <v>6228.81</v>
      </c>
      <c r="H9442" s="5">
        <f t="shared" si="1029"/>
        <v>112.11857999999999</v>
      </c>
      <c r="I9442" s="6">
        <v>3</v>
      </c>
      <c r="J9442" s="6">
        <v>18686.43</v>
      </c>
      <c r="K9442" s="5">
        <f t="shared" si="1030"/>
        <v>336.35573999999997</v>
      </c>
      <c r="L9442" s="7">
        <v>1.64</v>
      </c>
      <c r="M9442" s="7">
        <v>161</v>
      </c>
      <c r="N9442" s="3">
        <v>45510</v>
      </c>
      <c r="O9442" s="4" t="str">
        <f t="shared" si="1031"/>
        <v>2024-08</v>
      </c>
      <c r="P9442" s="4" t="str">
        <f t="shared" si="1032"/>
        <v>08</v>
      </c>
      <c r="Q9442" s="4" t="str">
        <f t="shared" si="1033"/>
        <v>August</v>
      </c>
      <c r="R9442" s="30" t="str">
        <f t="shared" si="1034"/>
        <v>06</v>
      </c>
      <c r="W9442" t="str">
        <f t="shared" si="1035"/>
        <v>ok</v>
      </c>
    </row>
    <row r="9443" spans="1:23" x14ac:dyDescent="0.3">
      <c r="A9443" t="s">
        <v>9485</v>
      </c>
      <c r="B9443" t="s">
        <v>11</v>
      </c>
      <c r="C9443" t="s">
        <v>12</v>
      </c>
      <c r="D9443" t="s">
        <v>13</v>
      </c>
      <c r="E9443" t="s">
        <v>14</v>
      </c>
      <c r="F9443" t="s">
        <v>21</v>
      </c>
      <c r="G9443" s="5">
        <v>3251.36</v>
      </c>
      <c r="H9443" s="5">
        <f t="shared" si="1029"/>
        <v>58.524479999999997</v>
      </c>
      <c r="I9443" s="6">
        <v>3</v>
      </c>
      <c r="J9443" s="6">
        <v>9754.08</v>
      </c>
      <c r="K9443" s="5">
        <f t="shared" si="1030"/>
        <v>175.57344000000001</v>
      </c>
      <c r="L9443" s="7">
        <v>2.2799999999999998</v>
      </c>
      <c r="M9443" s="7">
        <v>300</v>
      </c>
      <c r="N9443" s="3">
        <v>45606</v>
      </c>
      <c r="O9443" s="4" t="str">
        <f t="shared" si="1031"/>
        <v>2024-11</v>
      </c>
      <c r="P9443" s="4" t="str">
        <f t="shared" si="1032"/>
        <v>11</v>
      </c>
      <c r="Q9443" s="4" t="str">
        <f t="shared" si="1033"/>
        <v>November</v>
      </c>
      <c r="R9443" s="30" t="str">
        <f t="shared" si="1034"/>
        <v>10</v>
      </c>
      <c r="W9443" t="str">
        <f t="shared" si="1035"/>
        <v>ok</v>
      </c>
    </row>
    <row r="9444" spans="1:23" x14ac:dyDescent="0.3">
      <c r="A9444" t="s">
        <v>9486</v>
      </c>
      <c r="B9444" t="s">
        <v>51</v>
      </c>
      <c r="C9444" t="s">
        <v>29</v>
      </c>
      <c r="D9444" t="s">
        <v>52</v>
      </c>
      <c r="E9444" t="s">
        <v>14</v>
      </c>
      <c r="F9444" t="s">
        <v>15</v>
      </c>
      <c r="G9444" s="5">
        <v>1207.68</v>
      </c>
      <c r="H9444" s="5">
        <f t="shared" si="1029"/>
        <v>21.738240000000001</v>
      </c>
      <c r="I9444" s="6">
        <v>1</v>
      </c>
      <c r="J9444" s="6">
        <v>1207.68</v>
      </c>
      <c r="K9444" s="5">
        <f t="shared" si="1030"/>
        <v>21.738240000000001</v>
      </c>
      <c r="L9444" s="7">
        <v>3.65</v>
      </c>
      <c r="M9444" s="7">
        <v>261</v>
      </c>
      <c r="N9444" s="3">
        <v>45540</v>
      </c>
      <c r="O9444" s="4" t="str">
        <f t="shared" si="1031"/>
        <v>2024-09</v>
      </c>
      <c r="P9444" s="4" t="str">
        <f t="shared" si="1032"/>
        <v>09</v>
      </c>
      <c r="Q9444" s="4" t="str">
        <f t="shared" si="1033"/>
        <v>September</v>
      </c>
      <c r="R9444" s="30" t="str">
        <f t="shared" si="1034"/>
        <v>05</v>
      </c>
      <c r="W9444" t="str">
        <f t="shared" si="1035"/>
        <v>ok</v>
      </c>
    </row>
    <row r="9445" spans="1:23" x14ac:dyDescent="0.3">
      <c r="A9445" t="s">
        <v>9487</v>
      </c>
      <c r="B9445" t="s">
        <v>17</v>
      </c>
      <c r="C9445" t="s">
        <v>18</v>
      </c>
      <c r="D9445" t="s">
        <v>19</v>
      </c>
      <c r="E9445" t="s">
        <v>14</v>
      </c>
      <c r="F9445" t="s">
        <v>38</v>
      </c>
      <c r="G9445" s="5">
        <v>604.55999999999995</v>
      </c>
      <c r="H9445" s="5">
        <f t="shared" si="1029"/>
        <v>10.882079999999998</v>
      </c>
      <c r="I9445" s="6">
        <v>3</v>
      </c>
      <c r="J9445" s="6">
        <v>1813.68</v>
      </c>
      <c r="K9445" s="5">
        <f t="shared" si="1030"/>
        <v>32.646239999999992</v>
      </c>
      <c r="L9445" s="7">
        <v>3.7</v>
      </c>
      <c r="M9445" s="7">
        <v>1447</v>
      </c>
      <c r="N9445" s="3">
        <v>45637</v>
      </c>
      <c r="O9445" s="4" t="str">
        <f t="shared" si="1031"/>
        <v>2024-12</v>
      </c>
      <c r="P9445" s="4" t="str">
        <f t="shared" si="1032"/>
        <v>12</v>
      </c>
      <c r="Q9445" s="4" t="str">
        <f t="shared" si="1033"/>
        <v>December</v>
      </c>
      <c r="R9445" s="30" t="str">
        <f t="shared" si="1034"/>
        <v>11</v>
      </c>
      <c r="W9445" t="str">
        <f t="shared" si="1035"/>
        <v>ok</v>
      </c>
    </row>
    <row r="9446" spans="1:23" x14ac:dyDescent="0.3">
      <c r="A9446" t="s">
        <v>9488</v>
      </c>
      <c r="B9446" t="s">
        <v>33</v>
      </c>
      <c r="C9446" t="s">
        <v>12</v>
      </c>
      <c r="D9446" t="s">
        <v>34</v>
      </c>
      <c r="E9446" t="s">
        <v>20</v>
      </c>
      <c r="F9446" t="s">
        <v>21</v>
      </c>
      <c r="G9446" s="5">
        <v>15153.94</v>
      </c>
      <c r="H9446" s="5">
        <f t="shared" si="1029"/>
        <v>272.77091999999999</v>
      </c>
      <c r="I9446" s="6">
        <v>4</v>
      </c>
      <c r="J9446" s="6">
        <v>60615.76</v>
      </c>
      <c r="K9446" s="5">
        <f t="shared" si="1030"/>
        <v>1091.08368</v>
      </c>
      <c r="L9446" s="7">
        <v>4.0199999999999996</v>
      </c>
      <c r="M9446" s="7">
        <v>2782</v>
      </c>
      <c r="N9446" s="3">
        <v>45644</v>
      </c>
      <c r="O9446" s="4" t="str">
        <f t="shared" si="1031"/>
        <v>2024-12</v>
      </c>
      <c r="P9446" s="4" t="str">
        <f t="shared" si="1032"/>
        <v>12</v>
      </c>
      <c r="Q9446" s="4" t="str">
        <f t="shared" si="1033"/>
        <v>December</v>
      </c>
      <c r="R9446" s="30" t="str">
        <f t="shared" si="1034"/>
        <v>18</v>
      </c>
      <c r="W9446" t="str">
        <f t="shared" si="1035"/>
        <v>ok</v>
      </c>
    </row>
    <row r="9447" spans="1:23" x14ac:dyDescent="0.3">
      <c r="A9447" t="s">
        <v>9489</v>
      </c>
      <c r="B9447" t="s">
        <v>23</v>
      </c>
      <c r="C9447" t="s">
        <v>24</v>
      </c>
      <c r="D9447" t="s">
        <v>25</v>
      </c>
      <c r="E9447" t="s">
        <v>45</v>
      </c>
      <c r="F9447" t="s">
        <v>15</v>
      </c>
      <c r="G9447" s="5">
        <v>18342.29</v>
      </c>
      <c r="H9447" s="5">
        <f t="shared" si="1029"/>
        <v>330.16122000000001</v>
      </c>
      <c r="I9447" s="6">
        <v>2</v>
      </c>
      <c r="J9447" s="6">
        <v>36684.58</v>
      </c>
      <c r="K9447" s="5">
        <f t="shared" si="1030"/>
        <v>660.32244000000003</v>
      </c>
      <c r="L9447" s="7">
        <v>4.5999999999999996</v>
      </c>
      <c r="M9447" s="7">
        <v>4390</v>
      </c>
      <c r="N9447" s="3">
        <v>45348</v>
      </c>
      <c r="O9447" s="4" t="str">
        <f t="shared" si="1031"/>
        <v>2024-02</v>
      </c>
      <c r="P9447" s="4" t="str">
        <f t="shared" si="1032"/>
        <v>02</v>
      </c>
      <c r="Q9447" s="4" t="str">
        <f t="shared" si="1033"/>
        <v>February</v>
      </c>
      <c r="R9447" s="30" t="str">
        <f t="shared" si="1034"/>
        <v>26</v>
      </c>
      <c r="W9447" t="str">
        <f t="shared" si="1035"/>
        <v>ok</v>
      </c>
    </row>
    <row r="9448" spans="1:23" x14ac:dyDescent="0.3">
      <c r="A9448" t="s">
        <v>9490</v>
      </c>
      <c r="B9448" t="s">
        <v>41</v>
      </c>
      <c r="C9448" t="s">
        <v>42</v>
      </c>
      <c r="D9448" t="s">
        <v>43</v>
      </c>
      <c r="E9448" t="s">
        <v>20</v>
      </c>
      <c r="F9448" t="s">
        <v>15</v>
      </c>
      <c r="G9448" s="5">
        <v>16388.669999999998</v>
      </c>
      <c r="H9448" s="5">
        <f t="shared" si="1029"/>
        <v>294.99605999999994</v>
      </c>
      <c r="I9448" s="6">
        <v>2</v>
      </c>
      <c r="J9448" s="6">
        <v>32777.339999999997</v>
      </c>
      <c r="K9448" s="5">
        <f t="shared" si="1030"/>
        <v>589.99211999999989</v>
      </c>
      <c r="L9448" s="7">
        <v>2.4900000000000002</v>
      </c>
      <c r="M9448" s="7">
        <v>2816</v>
      </c>
      <c r="N9448" s="3">
        <v>45533</v>
      </c>
      <c r="O9448" s="4" t="str">
        <f t="shared" si="1031"/>
        <v>2024-08</v>
      </c>
      <c r="P9448" s="4" t="str">
        <f t="shared" si="1032"/>
        <v>08</v>
      </c>
      <c r="Q9448" s="4" t="str">
        <f t="shared" si="1033"/>
        <v>August</v>
      </c>
      <c r="R9448" s="30" t="str">
        <f t="shared" si="1034"/>
        <v>29</v>
      </c>
      <c r="W9448" t="str">
        <f t="shared" si="1035"/>
        <v>ok</v>
      </c>
    </row>
    <row r="9449" spans="1:23" x14ac:dyDescent="0.3">
      <c r="A9449" t="s">
        <v>9491</v>
      </c>
      <c r="B9449" t="s">
        <v>41</v>
      </c>
      <c r="C9449" t="s">
        <v>42</v>
      </c>
      <c r="D9449" t="s">
        <v>43</v>
      </c>
      <c r="E9449" t="s">
        <v>14</v>
      </c>
      <c r="F9449" t="s">
        <v>60</v>
      </c>
      <c r="G9449" s="5">
        <v>9828.48</v>
      </c>
      <c r="H9449" s="5">
        <f t="shared" si="1029"/>
        <v>176.91263999999998</v>
      </c>
      <c r="I9449" s="6">
        <v>2</v>
      </c>
      <c r="J9449" s="6">
        <v>19656.96</v>
      </c>
      <c r="K9449" s="5">
        <f t="shared" si="1030"/>
        <v>353.82527999999996</v>
      </c>
      <c r="L9449" s="7">
        <v>2.78</v>
      </c>
      <c r="M9449" s="7">
        <v>2500</v>
      </c>
      <c r="N9449" s="3">
        <v>45602</v>
      </c>
      <c r="O9449" s="4" t="str">
        <f t="shared" si="1031"/>
        <v>2024-11</v>
      </c>
      <c r="P9449" s="4" t="str">
        <f t="shared" si="1032"/>
        <v>11</v>
      </c>
      <c r="Q9449" s="4" t="str">
        <f t="shared" si="1033"/>
        <v>November</v>
      </c>
      <c r="R9449" s="30" t="str">
        <f t="shared" si="1034"/>
        <v>06</v>
      </c>
      <c r="W9449" t="str">
        <f t="shared" si="1035"/>
        <v>ok</v>
      </c>
    </row>
    <row r="9450" spans="1:23" x14ac:dyDescent="0.3">
      <c r="A9450" t="s">
        <v>9492</v>
      </c>
      <c r="B9450" t="s">
        <v>28</v>
      </c>
      <c r="C9450" t="s">
        <v>29</v>
      </c>
      <c r="D9450" t="s">
        <v>30</v>
      </c>
      <c r="E9450" t="s">
        <v>45</v>
      </c>
      <c r="F9450" t="s">
        <v>38</v>
      </c>
      <c r="G9450" s="5">
        <v>9656.09</v>
      </c>
      <c r="H9450" s="5">
        <f t="shared" si="1029"/>
        <v>173.80962</v>
      </c>
      <c r="I9450" s="6">
        <v>4</v>
      </c>
      <c r="J9450" s="6">
        <v>38624.36</v>
      </c>
      <c r="K9450" s="5">
        <f t="shared" si="1030"/>
        <v>695.23847999999998</v>
      </c>
      <c r="L9450" s="7">
        <v>4.7300000000000004</v>
      </c>
      <c r="M9450" s="7">
        <v>2266</v>
      </c>
      <c r="N9450" s="3">
        <v>45300</v>
      </c>
      <c r="O9450" s="4" t="str">
        <f t="shared" si="1031"/>
        <v>2024-01</v>
      </c>
      <c r="P9450" s="4" t="str">
        <f t="shared" si="1032"/>
        <v>01</v>
      </c>
      <c r="Q9450" s="4" t="str">
        <f t="shared" si="1033"/>
        <v>January</v>
      </c>
      <c r="R9450" s="30" t="str">
        <f t="shared" si="1034"/>
        <v>09</v>
      </c>
      <c r="W9450" t="str">
        <f t="shared" si="1035"/>
        <v>ok</v>
      </c>
    </row>
    <row r="9451" spans="1:23" x14ac:dyDescent="0.3">
      <c r="A9451" t="s">
        <v>9493</v>
      </c>
      <c r="B9451" t="s">
        <v>23</v>
      </c>
      <c r="C9451" t="s">
        <v>24</v>
      </c>
      <c r="D9451" t="s">
        <v>25</v>
      </c>
      <c r="E9451" t="s">
        <v>45</v>
      </c>
      <c r="F9451" t="s">
        <v>60</v>
      </c>
      <c r="G9451" s="5">
        <v>2058.33</v>
      </c>
      <c r="H9451" s="5">
        <f t="shared" si="1029"/>
        <v>37.049939999999999</v>
      </c>
      <c r="I9451" s="6">
        <v>5</v>
      </c>
      <c r="J9451" s="6">
        <v>10291.65</v>
      </c>
      <c r="K9451" s="5">
        <f t="shared" si="1030"/>
        <v>185.24969999999999</v>
      </c>
      <c r="L9451" s="7">
        <v>1.02</v>
      </c>
      <c r="M9451" s="7">
        <v>4756</v>
      </c>
      <c r="N9451" s="3">
        <v>45317</v>
      </c>
      <c r="O9451" s="4" t="str">
        <f t="shared" si="1031"/>
        <v>2024-01</v>
      </c>
      <c r="P9451" s="4" t="str">
        <f t="shared" si="1032"/>
        <v>01</v>
      </c>
      <c r="Q9451" s="4" t="str">
        <f t="shared" si="1033"/>
        <v>January</v>
      </c>
      <c r="R9451" s="30" t="str">
        <f t="shared" si="1034"/>
        <v>26</v>
      </c>
      <c r="W9451" t="str">
        <f t="shared" si="1035"/>
        <v>ok</v>
      </c>
    </row>
    <row r="9452" spans="1:23" x14ac:dyDescent="0.3">
      <c r="A9452" t="s">
        <v>9494</v>
      </c>
      <c r="B9452" t="s">
        <v>36</v>
      </c>
      <c r="C9452" t="s">
        <v>18</v>
      </c>
      <c r="D9452" t="s">
        <v>37</v>
      </c>
      <c r="E9452" t="s">
        <v>20</v>
      </c>
      <c r="F9452" t="s">
        <v>31</v>
      </c>
      <c r="G9452" s="5">
        <v>19104.87</v>
      </c>
      <c r="H9452" s="5">
        <f t="shared" si="1029"/>
        <v>343.88765999999998</v>
      </c>
      <c r="I9452" s="6">
        <v>5</v>
      </c>
      <c r="J9452" s="6">
        <v>95524.35</v>
      </c>
      <c r="K9452" s="5">
        <f t="shared" si="1030"/>
        <v>1719.4382999999998</v>
      </c>
      <c r="L9452" s="7">
        <v>4.32</v>
      </c>
      <c r="M9452" s="7">
        <v>164</v>
      </c>
      <c r="N9452" s="3">
        <v>45586</v>
      </c>
      <c r="O9452" s="4" t="str">
        <f t="shared" si="1031"/>
        <v>2024-10</v>
      </c>
      <c r="P9452" s="4" t="str">
        <f t="shared" si="1032"/>
        <v>10</v>
      </c>
      <c r="Q9452" s="4" t="str">
        <f t="shared" si="1033"/>
        <v>October</v>
      </c>
      <c r="R9452" s="30" t="str">
        <f t="shared" si="1034"/>
        <v>21</v>
      </c>
      <c r="W9452" t="str">
        <f t="shared" si="1035"/>
        <v>ok</v>
      </c>
    </row>
    <row r="9453" spans="1:23" x14ac:dyDescent="0.3">
      <c r="A9453" t="s">
        <v>9495</v>
      </c>
      <c r="B9453" t="s">
        <v>17</v>
      </c>
      <c r="C9453" t="s">
        <v>18</v>
      </c>
      <c r="D9453" t="s">
        <v>19</v>
      </c>
      <c r="E9453" t="s">
        <v>20</v>
      </c>
      <c r="F9453" t="s">
        <v>26</v>
      </c>
      <c r="G9453" s="5">
        <v>4581.67</v>
      </c>
      <c r="H9453" s="5">
        <f t="shared" si="1029"/>
        <v>82.470059999999989</v>
      </c>
      <c r="I9453" s="6">
        <v>2</v>
      </c>
      <c r="J9453" s="6">
        <v>9163.34</v>
      </c>
      <c r="K9453" s="5">
        <f t="shared" si="1030"/>
        <v>164.94011999999998</v>
      </c>
      <c r="L9453" s="7">
        <v>2.2200000000000002</v>
      </c>
      <c r="M9453" s="7">
        <v>1399</v>
      </c>
      <c r="N9453" s="3">
        <v>45456</v>
      </c>
      <c r="O9453" s="4" t="str">
        <f t="shared" si="1031"/>
        <v>2024-06</v>
      </c>
      <c r="P9453" s="4" t="str">
        <f t="shared" si="1032"/>
        <v>06</v>
      </c>
      <c r="Q9453" s="4" t="str">
        <f t="shared" si="1033"/>
        <v>June</v>
      </c>
      <c r="R9453" s="30" t="str">
        <f t="shared" si="1034"/>
        <v>13</v>
      </c>
      <c r="W9453" t="str">
        <f t="shared" si="1035"/>
        <v>ok</v>
      </c>
    </row>
    <row r="9454" spans="1:23" x14ac:dyDescent="0.3">
      <c r="A9454" t="s">
        <v>9496</v>
      </c>
      <c r="B9454" t="s">
        <v>47</v>
      </c>
      <c r="C9454" t="s">
        <v>12</v>
      </c>
      <c r="D9454" t="s">
        <v>48</v>
      </c>
      <c r="E9454" t="s">
        <v>45</v>
      </c>
      <c r="F9454" t="s">
        <v>38</v>
      </c>
      <c r="G9454" s="5">
        <v>655.09</v>
      </c>
      <c r="H9454" s="5">
        <f t="shared" si="1029"/>
        <v>11.79162</v>
      </c>
      <c r="I9454" s="6">
        <v>1</v>
      </c>
      <c r="J9454" s="6">
        <v>655.09</v>
      </c>
      <c r="K9454" s="5">
        <f t="shared" si="1030"/>
        <v>11.79162</v>
      </c>
      <c r="L9454" s="7">
        <v>1.06</v>
      </c>
      <c r="M9454" s="7">
        <v>984</v>
      </c>
      <c r="N9454" s="3">
        <v>45582</v>
      </c>
      <c r="O9454" s="4" t="str">
        <f t="shared" si="1031"/>
        <v>2024-10</v>
      </c>
      <c r="P9454" s="4" t="str">
        <f t="shared" si="1032"/>
        <v>10</v>
      </c>
      <c r="Q9454" s="4" t="str">
        <f t="shared" si="1033"/>
        <v>October</v>
      </c>
      <c r="R9454" s="30" t="str">
        <f t="shared" si="1034"/>
        <v>17</v>
      </c>
      <c r="W9454" t="str">
        <f t="shared" si="1035"/>
        <v>ok</v>
      </c>
    </row>
    <row r="9455" spans="1:23" x14ac:dyDescent="0.3">
      <c r="A9455" t="s">
        <v>9497</v>
      </c>
      <c r="B9455" t="s">
        <v>47</v>
      </c>
      <c r="C9455" t="s">
        <v>12</v>
      </c>
      <c r="D9455" t="s">
        <v>48</v>
      </c>
      <c r="E9455" t="s">
        <v>45</v>
      </c>
      <c r="F9455" t="s">
        <v>26</v>
      </c>
      <c r="G9455" s="5">
        <v>5156.29</v>
      </c>
      <c r="H9455" s="5">
        <f t="shared" si="1029"/>
        <v>92.813219999999987</v>
      </c>
      <c r="I9455" s="6">
        <v>5</v>
      </c>
      <c r="J9455" s="6">
        <v>25781.45</v>
      </c>
      <c r="K9455" s="5">
        <f t="shared" si="1030"/>
        <v>464.06609999999995</v>
      </c>
      <c r="L9455" s="7">
        <v>3.89</v>
      </c>
      <c r="M9455" s="7">
        <v>634</v>
      </c>
      <c r="N9455" s="3">
        <v>45616</v>
      </c>
      <c r="O9455" s="4" t="str">
        <f t="shared" si="1031"/>
        <v>2024-11</v>
      </c>
      <c r="P9455" s="4" t="str">
        <f t="shared" si="1032"/>
        <v>11</v>
      </c>
      <c r="Q9455" s="4" t="str">
        <f t="shared" si="1033"/>
        <v>November</v>
      </c>
      <c r="R9455" s="30" t="str">
        <f t="shared" si="1034"/>
        <v>20</v>
      </c>
      <c r="W9455" t="str">
        <f t="shared" si="1035"/>
        <v>ok</v>
      </c>
    </row>
    <row r="9456" spans="1:23" x14ac:dyDescent="0.3">
      <c r="A9456" t="s">
        <v>9498</v>
      </c>
      <c r="B9456" t="s">
        <v>11</v>
      </c>
      <c r="C9456" t="s">
        <v>12</v>
      </c>
      <c r="D9456" t="s">
        <v>13</v>
      </c>
      <c r="E9456" t="s">
        <v>14</v>
      </c>
      <c r="F9456" t="s">
        <v>38</v>
      </c>
      <c r="G9456" s="5">
        <v>10990.04</v>
      </c>
      <c r="H9456" s="5">
        <f t="shared" si="1029"/>
        <v>197.82071999999999</v>
      </c>
      <c r="I9456" s="6">
        <v>3</v>
      </c>
      <c r="J9456" s="6">
        <v>32970.120000000003</v>
      </c>
      <c r="K9456" s="5">
        <f t="shared" si="1030"/>
        <v>593.46216000000004</v>
      </c>
      <c r="L9456" s="7">
        <v>3.89</v>
      </c>
      <c r="M9456" s="7">
        <v>1924</v>
      </c>
      <c r="N9456" s="3">
        <v>45483</v>
      </c>
      <c r="O9456" s="4" t="str">
        <f t="shared" si="1031"/>
        <v>2024-07</v>
      </c>
      <c r="P9456" s="4" t="str">
        <f t="shared" si="1032"/>
        <v>07</v>
      </c>
      <c r="Q9456" s="4" t="str">
        <f t="shared" si="1033"/>
        <v>July</v>
      </c>
      <c r="R9456" s="30" t="str">
        <f t="shared" si="1034"/>
        <v>10</v>
      </c>
      <c r="W9456" t="str">
        <f t="shared" si="1035"/>
        <v>ok</v>
      </c>
    </row>
    <row r="9457" spans="1:23" x14ac:dyDescent="0.3">
      <c r="A9457" t="s">
        <v>9499</v>
      </c>
      <c r="B9457" t="s">
        <v>23</v>
      </c>
      <c r="C9457" t="s">
        <v>24</v>
      </c>
      <c r="D9457" t="s">
        <v>25</v>
      </c>
      <c r="E9457" t="s">
        <v>14</v>
      </c>
      <c r="F9457" t="s">
        <v>15</v>
      </c>
      <c r="G9457" s="5">
        <v>560.45000000000005</v>
      </c>
      <c r="H9457" s="5">
        <f t="shared" si="1029"/>
        <v>10.088100000000001</v>
      </c>
      <c r="I9457" s="6">
        <v>3</v>
      </c>
      <c r="J9457" s="6">
        <v>1681.35</v>
      </c>
      <c r="K9457" s="5">
        <f t="shared" si="1030"/>
        <v>30.264300000000002</v>
      </c>
      <c r="L9457" s="7">
        <v>1.94</v>
      </c>
      <c r="M9457" s="7">
        <v>2436</v>
      </c>
      <c r="N9457" s="3">
        <v>45620</v>
      </c>
      <c r="O9457" s="4" t="str">
        <f t="shared" si="1031"/>
        <v>2024-11</v>
      </c>
      <c r="P9457" s="4" t="str">
        <f t="shared" si="1032"/>
        <v>11</v>
      </c>
      <c r="Q9457" s="4" t="str">
        <f t="shared" si="1033"/>
        <v>November</v>
      </c>
      <c r="R9457" s="30" t="str">
        <f t="shared" si="1034"/>
        <v>24</v>
      </c>
      <c r="W9457" t="str">
        <f t="shared" si="1035"/>
        <v>ok</v>
      </c>
    </row>
    <row r="9458" spans="1:23" x14ac:dyDescent="0.3">
      <c r="A9458" t="s">
        <v>9500</v>
      </c>
      <c r="B9458" t="s">
        <v>47</v>
      </c>
      <c r="C9458" t="s">
        <v>12</v>
      </c>
      <c r="D9458" t="s">
        <v>48</v>
      </c>
      <c r="E9458" t="s">
        <v>45</v>
      </c>
      <c r="F9458" t="s">
        <v>15</v>
      </c>
      <c r="G9458" s="5">
        <v>17630.28</v>
      </c>
      <c r="H9458" s="5">
        <f t="shared" si="1029"/>
        <v>317.34503999999998</v>
      </c>
      <c r="I9458" s="6">
        <v>3</v>
      </c>
      <c r="J9458" s="6">
        <v>52890.84</v>
      </c>
      <c r="K9458" s="5">
        <f t="shared" si="1030"/>
        <v>952.03512000000001</v>
      </c>
      <c r="L9458" s="7">
        <v>3.22</v>
      </c>
      <c r="M9458" s="7">
        <v>1418</v>
      </c>
      <c r="N9458" s="3">
        <v>45365</v>
      </c>
      <c r="O9458" s="4" t="str">
        <f t="shared" si="1031"/>
        <v>2024-03</v>
      </c>
      <c r="P9458" s="4" t="str">
        <f t="shared" si="1032"/>
        <v>03</v>
      </c>
      <c r="Q9458" s="4" t="str">
        <f t="shared" si="1033"/>
        <v>March</v>
      </c>
      <c r="R9458" s="30" t="str">
        <f t="shared" si="1034"/>
        <v>14</v>
      </c>
      <c r="W9458" t="str">
        <f t="shared" si="1035"/>
        <v>ok</v>
      </c>
    </row>
    <row r="9459" spans="1:23" x14ac:dyDescent="0.3">
      <c r="A9459" t="s">
        <v>9501</v>
      </c>
      <c r="B9459" t="s">
        <v>11</v>
      </c>
      <c r="C9459" t="s">
        <v>12</v>
      </c>
      <c r="D9459" t="s">
        <v>13</v>
      </c>
      <c r="E9459" t="s">
        <v>14</v>
      </c>
      <c r="F9459" t="s">
        <v>21</v>
      </c>
      <c r="G9459" s="5">
        <v>5349.09</v>
      </c>
      <c r="H9459" s="5">
        <f t="shared" si="1029"/>
        <v>96.283619999999999</v>
      </c>
      <c r="I9459" s="6">
        <v>4</v>
      </c>
      <c r="J9459" s="6">
        <v>21396.36</v>
      </c>
      <c r="K9459" s="5">
        <f t="shared" si="1030"/>
        <v>385.13448</v>
      </c>
      <c r="L9459" s="7">
        <v>4.34</v>
      </c>
      <c r="M9459" s="7">
        <v>1516</v>
      </c>
      <c r="N9459" s="3">
        <v>45523</v>
      </c>
      <c r="O9459" s="4" t="str">
        <f t="shared" si="1031"/>
        <v>2024-08</v>
      </c>
      <c r="P9459" s="4" t="str">
        <f t="shared" si="1032"/>
        <v>08</v>
      </c>
      <c r="Q9459" s="4" t="str">
        <f t="shared" si="1033"/>
        <v>August</v>
      </c>
      <c r="R9459" s="30" t="str">
        <f t="shared" si="1034"/>
        <v>19</v>
      </c>
      <c r="W9459" t="str">
        <f t="shared" si="1035"/>
        <v>ok</v>
      </c>
    </row>
    <row r="9460" spans="1:23" x14ac:dyDescent="0.3">
      <c r="A9460" t="s">
        <v>9502</v>
      </c>
      <c r="B9460" t="s">
        <v>63</v>
      </c>
      <c r="C9460" t="s">
        <v>18</v>
      </c>
      <c r="D9460" t="s">
        <v>64</v>
      </c>
      <c r="E9460" t="s">
        <v>14</v>
      </c>
      <c r="F9460" t="s">
        <v>60</v>
      </c>
      <c r="G9460" s="5">
        <v>9740.3799999999992</v>
      </c>
      <c r="H9460" s="5">
        <f t="shared" si="1029"/>
        <v>175.32683999999998</v>
      </c>
      <c r="I9460" s="6">
        <v>5</v>
      </c>
      <c r="J9460" s="6">
        <v>48701.9</v>
      </c>
      <c r="K9460" s="5">
        <f t="shared" si="1030"/>
        <v>876.63419999999985</v>
      </c>
      <c r="L9460" s="7">
        <v>2</v>
      </c>
      <c r="M9460" s="7">
        <v>1089</v>
      </c>
      <c r="N9460" s="3">
        <v>45561</v>
      </c>
      <c r="O9460" s="4" t="str">
        <f t="shared" si="1031"/>
        <v>2024-09</v>
      </c>
      <c r="P9460" s="4" t="str">
        <f t="shared" si="1032"/>
        <v>09</v>
      </c>
      <c r="Q9460" s="4" t="str">
        <f t="shared" si="1033"/>
        <v>September</v>
      </c>
      <c r="R9460" s="30" t="str">
        <f t="shared" si="1034"/>
        <v>26</v>
      </c>
      <c r="W9460" t="str">
        <f t="shared" si="1035"/>
        <v>ok</v>
      </c>
    </row>
    <row r="9461" spans="1:23" x14ac:dyDescent="0.3">
      <c r="A9461" t="s">
        <v>9503</v>
      </c>
      <c r="B9461" t="s">
        <v>51</v>
      </c>
      <c r="C9461" t="s">
        <v>29</v>
      </c>
      <c r="D9461" t="s">
        <v>52</v>
      </c>
      <c r="E9461" t="s">
        <v>20</v>
      </c>
      <c r="F9461" t="s">
        <v>15</v>
      </c>
      <c r="G9461" s="5">
        <v>16952.54</v>
      </c>
      <c r="H9461" s="5">
        <f t="shared" si="1029"/>
        <v>305.14571999999998</v>
      </c>
      <c r="I9461" s="6">
        <v>2</v>
      </c>
      <c r="J9461" s="6">
        <v>33905.08</v>
      </c>
      <c r="K9461" s="5">
        <f t="shared" si="1030"/>
        <v>610.29143999999997</v>
      </c>
      <c r="L9461" s="7">
        <v>1.25</v>
      </c>
      <c r="M9461" s="7">
        <v>3718</v>
      </c>
      <c r="N9461" s="3">
        <v>45423</v>
      </c>
      <c r="O9461" s="4" t="str">
        <f t="shared" si="1031"/>
        <v>2024-05</v>
      </c>
      <c r="P9461" s="4" t="str">
        <f t="shared" si="1032"/>
        <v>05</v>
      </c>
      <c r="Q9461" s="4" t="str">
        <f t="shared" si="1033"/>
        <v>May</v>
      </c>
      <c r="R9461" s="30" t="str">
        <f t="shared" si="1034"/>
        <v>11</v>
      </c>
      <c r="W9461" t="str">
        <f t="shared" si="1035"/>
        <v>ok</v>
      </c>
    </row>
    <row r="9462" spans="1:23" x14ac:dyDescent="0.3">
      <c r="A9462" t="s">
        <v>9504</v>
      </c>
      <c r="B9462" t="s">
        <v>63</v>
      </c>
      <c r="C9462" t="s">
        <v>18</v>
      </c>
      <c r="D9462" t="s">
        <v>64</v>
      </c>
      <c r="E9462" t="s">
        <v>45</v>
      </c>
      <c r="F9462" t="s">
        <v>15</v>
      </c>
      <c r="G9462" s="5">
        <v>3467.31</v>
      </c>
      <c r="H9462" s="5">
        <f t="shared" si="1029"/>
        <v>62.411579999999994</v>
      </c>
      <c r="I9462" s="6">
        <v>5</v>
      </c>
      <c r="J9462" s="6">
        <v>17336.55</v>
      </c>
      <c r="K9462" s="5">
        <f t="shared" si="1030"/>
        <v>312.05789999999996</v>
      </c>
      <c r="L9462" s="7">
        <v>2.72</v>
      </c>
      <c r="M9462" s="7">
        <v>2390</v>
      </c>
      <c r="N9462" s="3">
        <v>45550</v>
      </c>
      <c r="O9462" s="4" t="str">
        <f t="shared" si="1031"/>
        <v>2024-09</v>
      </c>
      <c r="P9462" s="4" t="str">
        <f t="shared" si="1032"/>
        <v>09</v>
      </c>
      <c r="Q9462" s="4" t="str">
        <f t="shared" si="1033"/>
        <v>September</v>
      </c>
      <c r="R9462" s="30" t="str">
        <f t="shared" si="1034"/>
        <v>15</v>
      </c>
      <c r="W9462" t="str">
        <f t="shared" si="1035"/>
        <v>ok</v>
      </c>
    </row>
    <row r="9463" spans="1:23" x14ac:dyDescent="0.3">
      <c r="A9463" t="s">
        <v>9505</v>
      </c>
      <c r="B9463" t="s">
        <v>28</v>
      </c>
      <c r="C9463" t="s">
        <v>29</v>
      </c>
      <c r="D9463" t="s">
        <v>30</v>
      </c>
      <c r="E9463" t="s">
        <v>20</v>
      </c>
      <c r="F9463" t="s">
        <v>38</v>
      </c>
      <c r="G9463" s="5">
        <v>1165.72</v>
      </c>
      <c r="H9463" s="5">
        <f t="shared" si="1029"/>
        <v>20.982959999999999</v>
      </c>
      <c r="I9463" s="6">
        <v>3</v>
      </c>
      <c r="J9463" s="6">
        <v>3497.16</v>
      </c>
      <c r="K9463" s="5">
        <f t="shared" si="1030"/>
        <v>62.948879999999996</v>
      </c>
      <c r="L9463" s="7">
        <v>4.0199999999999996</v>
      </c>
      <c r="M9463" s="7">
        <v>2331</v>
      </c>
      <c r="N9463" s="3">
        <v>45458</v>
      </c>
      <c r="O9463" s="4" t="str">
        <f t="shared" si="1031"/>
        <v>2024-06</v>
      </c>
      <c r="P9463" s="4" t="str">
        <f t="shared" si="1032"/>
        <v>06</v>
      </c>
      <c r="Q9463" s="4" t="str">
        <f t="shared" si="1033"/>
        <v>June</v>
      </c>
      <c r="R9463" s="30" t="str">
        <f t="shared" si="1034"/>
        <v>15</v>
      </c>
      <c r="W9463" t="str">
        <f t="shared" si="1035"/>
        <v>ok</v>
      </c>
    </row>
    <row r="9464" spans="1:23" x14ac:dyDescent="0.3">
      <c r="A9464" t="s">
        <v>9506</v>
      </c>
      <c r="B9464" t="s">
        <v>41</v>
      </c>
      <c r="C9464" t="s">
        <v>42</v>
      </c>
      <c r="D9464" t="s">
        <v>43</v>
      </c>
      <c r="E9464" t="s">
        <v>14</v>
      </c>
      <c r="F9464" t="s">
        <v>26</v>
      </c>
      <c r="G9464" s="5">
        <v>9610.56</v>
      </c>
      <c r="H9464" s="5">
        <f t="shared" si="1029"/>
        <v>172.99007999999998</v>
      </c>
      <c r="I9464" s="6">
        <v>1</v>
      </c>
      <c r="J9464" s="6">
        <v>9610.56</v>
      </c>
      <c r="K9464" s="5">
        <f t="shared" si="1030"/>
        <v>172.99007999999998</v>
      </c>
      <c r="L9464" s="7">
        <v>4.88</v>
      </c>
      <c r="M9464" s="7">
        <v>2821</v>
      </c>
      <c r="N9464" s="3">
        <v>45634</v>
      </c>
      <c r="O9464" s="4" t="str">
        <f t="shared" si="1031"/>
        <v>2024-12</v>
      </c>
      <c r="P9464" s="4" t="str">
        <f t="shared" si="1032"/>
        <v>12</v>
      </c>
      <c r="Q9464" s="4" t="str">
        <f t="shared" si="1033"/>
        <v>December</v>
      </c>
      <c r="R9464" s="30" t="str">
        <f t="shared" si="1034"/>
        <v>08</v>
      </c>
      <c r="W9464" t="str">
        <f t="shared" si="1035"/>
        <v>ok</v>
      </c>
    </row>
    <row r="9465" spans="1:23" x14ac:dyDescent="0.3">
      <c r="A9465" t="s">
        <v>9507</v>
      </c>
      <c r="B9465" t="s">
        <v>51</v>
      </c>
      <c r="C9465" t="s">
        <v>29</v>
      </c>
      <c r="D9465" t="s">
        <v>52</v>
      </c>
      <c r="E9465" t="s">
        <v>45</v>
      </c>
      <c r="F9465" t="s">
        <v>21</v>
      </c>
      <c r="G9465" s="5">
        <v>10499.56</v>
      </c>
      <c r="H9465" s="5">
        <f t="shared" si="1029"/>
        <v>188.99207999999999</v>
      </c>
      <c r="I9465" s="6">
        <v>5</v>
      </c>
      <c r="J9465" s="6">
        <v>52497.8</v>
      </c>
      <c r="K9465" s="5">
        <f t="shared" si="1030"/>
        <v>944.96039999999994</v>
      </c>
      <c r="L9465" s="7">
        <v>4.79</v>
      </c>
      <c r="M9465" s="7">
        <v>248</v>
      </c>
      <c r="N9465" s="3">
        <v>45313</v>
      </c>
      <c r="O9465" s="4" t="str">
        <f t="shared" si="1031"/>
        <v>2024-01</v>
      </c>
      <c r="P9465" s="4" t="str">
        <f t="shared" si="1032"/>
        <v>01</v>
      </c>
      <c r="Q9465" s="4" t="str">
        <f t="shared" si="1033"/>
        <v>January</v>
      </c>
      <c r="R9465" s="30" t="str">
        <f t="shared" si="1034"/>
        <v>22</v>
      </c>
      <c r="W9465" t="str">
        <f t="shared" si="1035"/>
        <v>ok</v>
      </c>
    </row>
    <row r="9466" spans="1:23" x14ac:dyDescent="0.3">
      <c r="A9466" t="s">
        <v>9508</v>
      </c>
      <c r="B9466" t="s">
        <v>47</v>
      </c>
      <c r="C9466" t="s">
        <v>12</v>
      </c>
      <c r="D9466" t="s">
        <v>48</v>
      </c>
      <c r="E9466" t="s">
        <v>14</v>
      </c>
      <c r="F9466" t="s">
        <v>38</v>
      </c>
      <c r="G9466" s="5">
        <v>16956.900000000001</v>
      </c>
      <c r="H9466" s="5">
        <f t="shared" si="1029"/>
        <v>305.2242</v>
      </c>
      <c r="I9466" s="6">
        <v>2</v>
      </c>
      <c r="J9466" s="6">
        <v>33913.800000000003</v>
      </c>
      <c r="K9466" s="5">
        <f t="shared" si="1030"/>
        <v>610.44839999999999</v>
      </c>
      <c r="L9466" s="7">
        <v>3.89</v>
      </c>
      <c r="M9466" s="7">
        <v>1634</v>
      </c>
      <c r="N9466" s="3">
        <v>45642</v>
      </c>
      <c r="O9466" s="4" t="str">
        <f t="shared" si="1031"/>
        <v>2024-12</v>
      </c>
      <c r="P9466" s="4" t="str">
        <f t="shared" si="1032"/>
        <v>12</v>
      </c>
      <c r="Q9466" s="4" t="str">
        <f t="shared" si="1033"/>
        <v>December</v>
      </c>
      <c r="R9466" s="30" t="str">
        <f t="shared" si="1034"/>
        <v>16</v>
      </c>
      <c r="W9466" t="str">
        <f t="shared" si="1035"/>
        <v>ok</v>
      </c>
    </row>
    <row r="9467" spans="1:23" x14ac:dyDescent="0.3">
      <c r="A9467" t="s">
        <v>9509</v>
      </c>
      <c r="B9467" t="s">
        <v>28</v>
      </c>
      <c r="C9467" t="s">
        <v>29</v>
      </c>
      <c r="D9467" t="s">
        <v>30</v>
      </c>
      <c r="E9467" t="s">
        <v>45</v>
      </c>
      <c r="F9467" t="s">
        <v>26</v>
      </c>
      <c r="G9467" s="5">
        <v>15381.87</v>
      </c>
      <c r="H9467" s="5">
        <f t="shared" si="1029"/>
        <v>276.87365999999997</v>
      </c>
      <c r="I9467" s="6">
        <v>2</v>
      </c>
      <c r="J9467" s="6">
        <v>30763.74</v>
      </c>
      <c r="K9467" s="5">
        <f t="shared" si="1030"/>
        <v>553.74731999999995</v>
      </c>
      <c r="L9467" s="7">
        <v>4.5199999999999996</v>
      </c>
      <c r="M9467" s="7">
        <v>1394</v>
      </c>
      <c r="N9467" s="3">
        <v>45346</v>
      </c>
      <c r="O9467" s="4" t="str">
        <f t="shared" si="1031"/>
        <v>2024-02</v>
      </c>
      <c r="P9467" s="4" t="str">
        <f t="shared" si="1032"/>
        <v>02</v>
      </c>
      <c r="Q9467" s="4" t="str">
        <f t="shared" si="1033"/>
        <v>February</v>
      </c>
      <c r="R9467" s="30" t="str">
        <f t="shared" si="1034"/>
        <v>24</v>
      </c>
      <c r="W9467" t="str">
        <f t="shared" si="1035"/>
        <v>ok</v>
      </c>
    </row>
    <row r="9468" spans="1:23" x14ac:dyDescent="0.3">
      <c r="A9468" t="s">
        <v>9510</v>
      </c>
      <c r="B9468" t="s">
        <v>36</v>
      </c>
      <c r="C9468" t="s">
        <v>18</v>
      </c>
      <c r="D9468" t="s">
        <v>37</v>
      </c>
      <c r="E9468" t="s">
        <v>45</v>
      </c>
      <c r="F9468" t="s">
        <v>31</v>
      </c>
      <c r="G9468" s="5">
        <v>7840.03</v>
      </c>
      <c r="H9468" s="5">
        <f t="shared" si="1029"/>
        <v>141.12053999999998</v>
      </c>
      <c r="I9468" s="6">
        <v>2</v>
      </c>
      <c r="J9468" s="6">
        <v>15680.06</v>
      </c>
      <c r="K9468" s="5">
        <f t="shared" si="1030"/>
        <v>282.24107999999995</v>
      </c>
      <c r="L9468" s="7">
        <v>2.17</v>
      </c>
      <c r="M9468" s="7">
        <v>2047</v>
      </c>
      <c r="N9468" s="3">
        <v>45473</v>
      </c>
      <c r="O9468" s="4" t="str">
        <f t="shared" si="1031"/>
        <v>2024-06</v>
      </c>
      <c r="P9468" s="4" t="str">
        <f t="shared" si="1032"/>
        <v>06</v>
      </c>
      <c r="Q9468" s="4" t="str">
        <f t="shared" si="1033"/>
        <v>June</v>
      </c>
      <c r="R9468" s="30" t="str">
        <f t="shared" si="1034"/>
        <v>30</v>
      </c>
      <c r="W9468" t="str">
        <f t="shared" si="1035"/>
        <v>ok</v>
      </c>
    </row>
    <row r="9469" spans="1:23" x14ac:dyDescent="0.3">
      <c r="A9469" t="s">
        <v>9511</v>
      </c>
      <c r="B9469" t="s">
        <v>28</v>
      </c>
      <c r="C9469" t="s">
        <v>29</v>
      </c>
      <c r="D9469" t="s">
        <v>30</v>
      </c>
      <c r="E9469" t="s">
        <v>20</v>
      </c>
      <c r="F9469" t="s">
        <v>15</v>
      </c>
      <c r="G9469" s="5">
        <v>18870.57</v>
      </c>
      <c r="H9469" s="5">
        <f t="shared" si="1029"/>
        <v>339.67025999999998</v>
      </c>
      <c r="I9469" s="6">
        <v>1</v>
      </c>
      <c r="J9469" s="6">
        <v>18870.57</v>
      </c>
      <c r="K9469" s="5">
        <f t="shared" si="1030"/>
        <v>339.67025999999998</v>
      </c>
      <c r="L9469" s="7">
        <v>2.0499999999999998</v>
      </c>
      <c r="M9469" s="7">
        <v>4651</v>
      </c>
      <c r="N9469" s="3">
        <v>45559</v>
      </c>
      <c r="O9469" s="4" t="str">
        <f t="shared" si="1031"/>
        <v>2024-09</v>
      </c>
      <c r="P9469" s="4" t="str">
        <f t="shared" si="1032"/>
        <v>09</v>
      </c>
      <c r="Q9469" s="4" t="str">
        <f t="shared" si="1033"/>
        <v>September</v>
      </c>
      <c r="R9469" s="30" t="str">
        <f t="shared" si="1034"/>
        <v>24</v>
      </c>
      <c r="W9469" t="str">
        <f t="shared" si="1035"/>
        <v>ok</v>
      </c>
    </row>
    <row r="9470" spans="1:23" x14ac:dyDescent="0.3">
      <c r="A9470" t="s">
        <v>9512</v>
      </c>
      <c r="B9470" t="s">
        <v>36</v>
      </c>
      <c r="C9470" t="s">
        <v>18</v>
      </c>
      <c r="D9470" t="s">
        <v>37</v>
      </c>
      <c r="E9470" t="s">
        <v>20</v>
      </c>
      <c r="F9470" t="s">
        <v>60</v>
      </c>
      <c r="G9470" s="5">
        <v>18078.5</v>
      </c>
      <c r="H9470" s="5">
        <f t="shared" si="1029"/>
        <v>325.41299999999995</v>
      </c>
      <c r="I9470" s="6">
        <v>4</v>
      </c>
      <c r="J9470" s="6">
        <v>72314</v>
      </c>
      <c r="K9470" s="5">
        <f t="shared" si="1030"/>
        <v>1301.6519999999998</v>
      </c>
      <c r="L9470" s="7">
        <v>1.49</v>
      </c>
      <c r="M9470" s="7">
        <v>545</v>
      </c>
      <c r="N9470" s="3">
        <v>45414</v>
      </c>
      <c r="O9470" s="4" t="str">
        <f t="shared" si="1031"/>
        <v>2024-05</v>
      </c>
      <c r="P9470" s="4" t="str">
        <f t="shared" si="1032"/>
        <v>05</v>
      </c>
      <c r="Q9470" s="4" t="str">
        <f t="shared" si="1033"/>
        <v>May</v>
      </c>
      <c r="R9470" s="30" t="str">
        <f t="shared" si="1034"/>
        <v>02</v>
      </c>
      <c r="W9470" t="str">
        <f t="shared" si="1035"/>
        <v>ok</v>
      </c>
    </row>
    <row r="9471" spans="1:23" x14ac:dyDescent="0.3">
      <c r="A9471" t="s">
        <v>9513</v>
      </c>
      <c r="B9471" t="s">
        <v>33</v>
      </c>
      <c r="C9471" t="s">
        <v>12</v>
      </c>
      <c r="D9471" t="s">
        <v>34</v>
      </c>
      <c r="E9471" t="s">
        <v>20</v>
      </c>
      <c r="F9471" t="s">
        <v>21</v>
      </c>
      <c r="G9471" s="5">
        <v>16835.39</v>
      </c>
      <c r="H9471" s="5">
        <f t="shared" si="1029"/>
        <v>303.03701999999998</v>
      </c>
      <c r="I9471" s="6">
        <v>4</v>
      </c>
      <c r="J9471" s="6">
        <v>67341.56</v>
      </c>
      <c r="K9471" s="5">
        <f t="shared" si="1030"/>
        <v>1212.1480799999999</v>
      </c>
      <c r="L9471" s="7">
        <v>4.17</v>
      </c>
      <c r="M9471" s="7">
        <v>3571</v>
      </c>
      <c r="N9471" s="3">
        <v>45603</v>
      </c>
      <c r="O9471" s="4" t="str">
        <f t="shared" si="1031"/>
        <v>2024-11</v>
      </c>
      <c r="P9471" s="4" t="str">
        <f t="shared" si="1032"/>
        <v>11</v>
      </c>
      <c r="Q9471" s="4" t="str">
        <f t="shared" si="1033"/>
        <v>November</v>
      </c>
      <c r="R9471" s="30" t="str">
        <f t="shared" si="1034"/>
        <v>07</v>
      </c>
      <c r="W9471" t="str">
        <f t="shared" si="1035"/>
        <v>ok</v>
      </c>
    </row>
    <row r="9472" spans="1:23" x14ac:dyDescent="0.3">
      <c r="A9472" t="s">
        <v>9514</v>
      </c>
      <c r="B9472" t="s">
        <v>23</v>
      </c>
      <c r="C9472" t="s">
        <v>24</v>
      </c>
      <c r="D9472" t="s">
        <v>25</v>
      </c>
      <c r="E9472" t="s">
        <v>45</v>
      </c>
      <c r="F9472" t="s">
        <v>31</v>
      </c>
      <c r="G9472" s="5">
        <v>6749.07</v>
      </c>
      <c r="H9472" s="5">
        <f t="shared" si="1029"/>
        <v>121.48325999999999</v>
      </c>
      <c r="I9472" s="6">
        <v>2</v>
      </c>
      <c r="J9472" s="6">
        <v>13498.14</v>
      </c>
      <c r="K9472" s="5">
        <f t="shared" si="1030"/>
        <v>242.96651999999997</v>
      </c>
      <c r="L9472" s="7">
        <v>2.75</v>
      </c>
      <c r="M9472" s="7">
        <v>1373</v>
      </c>
      <c r="N9472" s="3">
        <v>45495</v>
      </c>
      <c r="O9472" s="4" t="str">
        <f t="shared" si="1031"/>
        <v>2024-07</v>
      </c>
      <c r="P9472" s="4" t="str">
        <f t="shared" si="1032"/>
        <v>07</v>
      </c>
      <c r="Q9472" s="4" t="str">
        <f t="shared" si="1033"/>
        <v>July</v>
      </c>
      <c r="R9472" s="30" t="str">
        <f t="shared" si="1034"/>
        <v>22</v>
      </c>
      <c r="W9472" t="str">
        <f t="shared" si="1035"/>
        <v>ok</v>
      </c>
    </row>
    <row r="9473" spans="1:23" x14ac:dyDescent="0.3">
      <c r="A9473" t="s">
        <v>9515</v>
      </c>
      <c r="B9473" t="s">
        <v>11</v>
      </c>
      <c r="C9473" t="s">
        <v>12</v>
      </c>
      <c r="D9473" t="s">
        <v>13</v>
      </c>
      <c r="E9473" t="s">
        <v>14</v>
      </c>
      <c r="F9473" t="s">
        <v>31</v>
      </c>
      <c r="G9473" s="5">
        <v>18659.89</v>
      </c>
      <c r="H9473" s="5">
        <f t="shared" si="1029"/>
        <v>335.87801999999999</v>
      </c>
      <c r="I9473" s="6">
        <v>1</v>
      </c>
      <c r="J9473" s="6">
        <v>18659.89</v>
      </c>
      <c r="K9473" s="5">
        <f t="shared" si="1030"/>
        <v>335.87801999999999</v>
      </c>
      <c r="L9473" s="7">
        <v>2.83</v>
      </c>
      <c r="M9473" s="7">
        <v>1867</v>
      </c>
      <c r="N9473" s="3">
        <v>45333</v>
      </c>
      <c r="O9473" s="4" t="str">
        <f t="shared" si="1031"/>
        <v>2024-02</v>
      </c>
      <c r="P9473" s="4" t="str">
        <f t="shared" si="1032"/>
        <v>02</v>
      </c>
      <c r="Q9473" s="4" t="str">
        <f t="shared" si="1033"/>
        <v>February</v>
      </c>
      <c r="R9473" s="30" t="str">
        <f t="shared" si="1034"/>
        <v>11</v>
      </c>
      <c r="W9473" t="str">
        <f t="shared" si="1035"/>
        <v>ok</v>
      </c>
    </row>
    <row r="9474" spans="1:23" x14ac:dyDescent="0.3">
      <c r="A9474" t="s">
        <v>9516</v>
      </c>
      <c r="B9474" t="s">
        <v>41</v>
      </c>
      <c r="C9474" t="s">
        <v>42</v>
      </c>
      <c r="D9474" t="s">
        <v>43</v>
      </c>
      <c r="E9474" t="s">
        <v>45</v>
      </c>
      <c r="F9474" t="s">
        <v>21</v>
      </c>
      <c r="G9474" s="5">
        <v>13028.97</v>
      </c>
      <c r="H9474" s="5">
        <f t="shared" si="1029"/>
        <v>234.52145999999996</v>
      </c>
      <c r="I9474" s="6">
        <v>1</v>
      </c>
      <c r="J9474" s="6">
        <v>13028.97</v>
      </c>
      <c r="K9474" s="5">
        <f t="shared" si="1030"/>
        <v>234.52145999999996</v>
      </c>
      <c r="L9474" s="7">
        <v>3.63</v>
      </c>
      <c r="M9474" s="7">
        <v>2793</v>
      </c>
      <c r="N9474" s="3">
        <v>45502</v>
      </c>
      <c r="O9474" s="4" t="str">
        <f t="shared" si="1031"/>
        <v>2024-07</v>
      </c>
      <c r="P9474" s="4" t="str">
        <f t="shared" si="1032"/>
        <v>07</v>
      </c>
      <c r="Q9474" s="4" t="str">
        <f t="shared" si="1033"/>
        <v>July</v>
      </c>
      <c r="R9474" s="30" t="str">
        <f t="shared" si="1034"/>
        <v>29</v>
      </c>
      <c r="W9474" t="str">
        <f t="shared" si="1035"/>
        <v>ok</v>
      </c>
    </row>
    <row r="9475" spans="1:23" x14ac:dyDescent="0.3">
      <c r="A9475" t="s">
        <v>9517</v>
      </c>
      <c r="B9475" t="s">
        <v>63</v>
      </c>
      <c r="C9475" t="s">
        <v>18</v>
      </c>
      <c r="D9475" t="s">
        <v>64</v>
      </c>
      <c r="E9475" t="s">
        <v>20</v>
      </c>
      <c r="F9475" t="s">
        <v>21</v>
      </c>
      <c r="G9475" s="5">
        <v>14968.14</v>
      </c>
      <c r="H9475" s="5">
        <f t="shared" ref="H9475:H9538" si="1036">G9475*0.018</f>
        <v>269.42651999999998</v>
      </c>
      <c r="I9475" s="6">
        <v>2</v>
      </c>
      <c r="J9475" s="6">
        <v>29936.28</v>
      </c>
      <c r="K9475" s="5">
        <f t="shared" ref="K9475:K9538" si="1037">H9475*I9475</f>
        <v>538.85303999999996</v>
      </c>
      <c r="L9475" s="7">
        <v>1.66</v>
      </c>
      <c r="M9475" s="7">
        <v>3828</v>
      </c>
      <c r="N9475" s="3">
        <v>45304</v>
      </c>
      <c r="O9475" s="4" t="str">
        <f t="shared" ref="O9475:O9538" si="1038">TEXT(N9475,"yyyy-mm")</f>
        <v>2024-01</v>
      </c>
      <c r="P9475" s="4" t="str">
        <f t="shared" ref="P9475:P9538" si="1039">TEXT(N9475,"mm")</f>
        <v>01</v>
      </c>
      <c r="Q9475" s="4" t="str">
        <f t="shared" ref="Q9475:Q9538" si="1040">TEXT(DATE(2024,P9475,1),"mmmm")</f>
        <v>January</v>
      </c>
      <c r="R9475" s="30" t="str">
        <f t="shared" ref="R9475:R9538" si="1041">TEXT(N9475,"dd")</f>
        <v>13</v>
      </c>
      <c r="W9475" t="str">
        <f t="shared" ref="W9475:W9538" si="1042">IF(G9475*I9475=J9475,"ok","False")</f>
        <v>ok</v>
      </c>
    </row>
    <row r="9476" spans="1:23" x14ac:dyDescent="0.3">
      <c r="A9476" t="s">
        <v>9518</v>
      </c>
      <c r="B9476" t="s">
        <v>23</v>
      </c>
      <c r="C9476" t="s">
        <v>24</v>
      </c>
      <c r="D9476" t="s">
        <v>25</v>
      </c>
      <c r="E9476" t="s">
        <v>14</v>
      </c>
      <c r="F9476" t="s">
        <v>31</v>
      </c>
      <c r="G9476" s="5">
        <v>4937.7299999999996</v>
      </c>
      <c r="H9476" s="5">
        <f t="shared" si="1036"/>
        <v>88.879139999999992</v>
      </c>
      <c r="I9476" s="6">
        <v>1</v>
      </c>
      <c r="J9476" s="6">
        <v>4937.7299999999996</v>
      </c>
      <c r="K9476" s="5">
        <f t="shared" si="1037"/>
        <v>88.879139999999992</v>
      </c>
      <c r="L9476" s="7">
        <v>3.72</v>
      </c>
      <c r="M9476" s="7">
        <v>4495</v>
      </c>
      <c r="N9476" s="3">
        <v>45445</v>
      </c>
      <c r="O9476" s="4" t="str">
        <f t="shared" si="1038"/>
        <v>2024-06</v>
      </c>
      <c r="P9476" s="4" t="str">
        <f t="shared" si="1039"/>
        <v>06</v>
      </c>
      <c r="Q9476" s="4" t="str">
        <f t="shared" si="1040"/>
        <v>June</v>
      </c>
      <c r="R9476" s="30" t="str">
        <f t="shared" si="1041"/>
        <v>02</v>
      </c>
      <c r="W9476" t="str">
        <f t="shared" si="1042"/>
        <v>ok</v>
      </c>
    </row>
    <row r="9477" spans="1:23" x14ac:dyDescent="0.3">
      <c r="A9477" t="s">
        <v>9519</v>
      </c>
      <c r="B9477" t="s">
        <v>63</v>
      </c>
      <c r="C9477" t="s">
        <v>18</v>
      </c>
      <c r="D9477" t="s">
        <v>64</v>
      </c>
      <c r="E9477" t="s">
        <v>20</v>
      </c>
      <c r="F9477" t="s">
        <v>60</v>
      </c>
      <c r="G9477" s="5">
        <v>14831.79</v>
      </c>
      <c r="H9477" s="5">
        <f t="shared" si="1036"/>
        <v>266.97221999999999</v>
      </c>
      <c r="I9477" s="6">
        <v>1</v>
      </c>
      <c r="J9477" s="6">
        <v>14831.79</v>
      </c>
      <c r="K9477" s="5">
        <f t="shared" si="1037"/>
        <v>266.97221999999999</v>
      </c>
      <c r="L9477" s="7">
        <v>2.08</v>
      </c>
      <c r="M9477" s="7">
        <v>2410</v>
      </c>
      <c r="N9477" s="3">
        <v>45482</v>
      </c>
      <c r="O9477" s="4" t="str">
        <f t="shared" si="1038"/>
        <v>2024-07</v>
      </c>
      <c r="P9477" s="4" t="str">
        <f t="shared" si="1039"/>
        <v>07</v>
      </c>
      <c r="Q9477" s="4" t="str">
        <f t="shared" si="1040"/>
        <v>July</v>
      </c>
      <c r="R9477" s="30" t="str">
        <f t="shared" si="1041"/>
        <v>09</v>
      </c>
      <c r="W9477" t="str">
        <f t="shared" si="1042"/>
        <v>ok</v>
      </c>
    </row>
    <row r="9478" spans="1:23" x14ac:dyDescent="0.3">
      <c r="A9478" t="s">
        <v>9520</v>
      </c>
      <c r="B9478" t="s">
        <v>23</v>
      </c>
      <c r="C9478" t="s">
        <v>24</v>
      </c>
      <c r="D9478" t="s">
        <v>25</v>
      </c>
      <c r="E9478" t="s">
        <v>14</v>
      </c>
      <c r="F9478" t="s">
        <v>60</v>
      </c>
      <c r="G9478" s="5">
        <v>19071.11</v>
      </c>
      <c r="H9478" s="5">
        <f t="shared" si="1036"/>
        <v>343.27997999999997</v>
      </c>
      <c r="I9478" s="6">
        <v>2</v>
      </c>
      <c r="J9478" s="6">
        <v>38142.22</v>
      </c>
      <c r="K9478" s="5">
        <f t="shared" si="1037"/>
        <v>686.55995999999993</v>
      </c>
      <c r="L9478" s="7">
        <v>1.39</v>
      </c>
      <c r="M9478" s="7">
        <v>729</v>
      </c>
      <c r="N9478" s="3">
        <v>45496</v>
      </c>
      <c r="O9478" s="4" t="str">
        <f t="shared" si="1038"/>
        <v>2024-07</v>
      </c>
      <c r="P9478" s="4" t="str">
        <f t="shared" si="1039"/>
        <v>07</v>
      </c>
      <c r="Q9478" s="4" t="str">
        <f t="shared" si="1040"/>
        <v>July</v>
      </c>
      <c r="R9478" s="30" t="str">
        <f t="shared" si="1041"/>
        <v>23</v>
      </c>
      <c r="W9478" t="str">
        <f t="shared" si="1042"/>
        <v>ok</v>
      </c>
    </row>
    <row r="9479" spans="1:23" x14ac:dyDescent="0.3">
      <c r="A9479" t="s">
        <v>9521</v>
      </c>
      <c r="B9479" t="s">
        <v>28</v>
      </c>
      <c r="C9479" t="s">
        <v>29</v>
      </c>
      <c r="D9479" t="s">
        <v>30</v>
      </c>
      <c r="E9479" t="s">
        <v>14</v>
      </c>
      <c r="F9479" t="s">
        <v>15</v>
      </c>
      <c r="G9479" s="5">
        <v>19550.3</v>
      </c>
      <c r="H9479" s="5">
        <f t="shared" si="1036"/>
        <v>351.90539999999999</v>
      </c>
      <c r="I9479" s="6">
        <v>1</v>
      </c>
      <c r="J9479" s="6">
        <v>19550.3</v>
      </c>
      <c r="K9479" s="5">
        <f t="shared" si="1037"/>
        <v>351.90539999999999</v>
      </c>
      <c r="L9479" s="7">
        <v>4.91</v>
      </c>
      <c r="M9479" s="7">
        <v>2976</v>
      </c>
      <c r="N9479" s="3">
        <v>45579</v>
      </c>
      <c r="O9479" s="4" t="str">
        <f t="shared" si="1038"/>
        <v>2024-10</v>
      </c>
      <c r="P9479" s="4" t="str">
        <f t="shared" si="1039"/>
        <v>10</v>
      </c>
      <c r="Q9479" s="4" t="str">
        <f t="shared" si="1040"/>
        <v>October</v>
      </c>
      <c r="R9479" s="30" t="str">
        <f t="shared" si="1041"/>
        <v>14</v>
      </c>
      <c r="W9479" t="str">
        <f t="shared" si="1042"/>
        <v>ok</v>
      </c>
    </row>
    <row r="9480" spans="1:23" x14ac:dyDescent="0.3">
      <c r="A9480" t="s">
        <v>9522</v>
      </c>
      <c r="B9480" t="s">
        <v>28</v>
      </c>
      <c r="C9480" t="s">
        <v>29</v>
      </c>
      <c r="D9480" t="s">
        <v>30</v>
      </c>
      <c r="E9480" t="s">
        <v>14</v>
      </c>
      <c r="F9480" t="s">
        <v>15</v>
      </c>
      <c r="G9480" s="5">
        <v>2435.34</v>
      </c>
      <c r="H9480" s="5">
        <f t="shared" si="1036"/>
        <v>43.836120000000001</v>
      </c>
      <c r="I9480" s="6">
        <v>3</v>
      </c>
      <c r="J9480" s="6">
        <v>7306.02</v>
      </c>
      <c r="K9480" s="5">
        <f t="shared" si="1037"/>
        <v>131.50836000000001</v>
      </c>
      <c r="L9480" s="7">
        <v>4.5</v>
      </c>
      <c r="M9480" s="7">
        <v>3814</v>
      </c>
      <c r="N9480" s="3">
        <v>45491</v>
      </c>
      <c r="O9480" s="4" t="str">
        <f t="shared" si="1038"/>
        <v>2024-07</v>
      </c>
      <c r="P9480" s="4" t="str">
        <f t="shared" si="1039"/>
        <v>07</v>
      </c>
      <c r="Q9480" s="4" t="str">
        <f t="shared" si="1040"/>
        <v>July</v>
      </c>
      <c r="R9480" s="30" t="str">
        <f t="shared" si="1041"/>
        <v>18</v>
      </c>
      <c r="W9480" t="str">
        <f t="shared" si="1042"/>
        <v>ok</v>
      </c>
    </row>
    <row r="9481" spans="1:23" x14ac:dyDescent="0.3">
      <c r="A9481" t="s">
        <v>9523</v>
      </c>
      <c r="B9481" t="s">
        <v>36</v>
      </c>
      <c r="C9481" t="s">
        <v>18</v>
      </c>
      <c r="D9481" t="s">
        <v>37</v>
      </c>
      <c r="E9481" t="s">
        <v>45</v>
      </c>
      <c r="F9481" t="s">
        <v>38</v>
      </c>
      <c r="G9481" s="5">
        <v>5284.23</v>
      </c>
      <c r="H9481" s="5">
        <f t="shared" si="1036"/>
        <v>95.116139999999987</v>
      </c>
      <c r="I9481" s="6">
        <v>1</v>
      </c>
      <c r="J9481" s="6">
        <v>5284.23</v>
      </c>
      <c r="K9481" s="5">
        <f t="shared" si="1037"/>
        <v>95.116139999999987</v>
      </c>
      <c r="L9481" s="7">
        <v>2.59</v>
      </c>
      <c r="M9481" s="7">
        <v>2077</v>
      </c>
      <c r="N9481" s="3">
        <v>45315</v>
      </c>
      <c r="O9481" s="4" t="str">
        <f t="shared" si="1038"/>
        <v>2024-01</v>
      </c>
      <c r="P9481" s="4" t="str">
        <f t="shared" si="1039"/>
        <v>01</v>
      </c>
      <c r="Q9481" s="4" t="str">
        <f t="shared" si="1040"/>
        <v>January</v>
      </c>
      <c r="R9481" s="30" t="str">
        <f t="shared" si="1041"/>
        <v>24</v>
      </c>
      <c r="W9481" t="str">
        <f t="shared" si="1042"/>
        <v>ok</v>
      </c>
    </row>
    <row r="9482" spans="1:23" x14ac:dyDescent="0.3">
      <c r="A9482" t="s">
        <v>9524</v>
      </c>
      <c r="B9482" t="s">
        <v>63</v>
      </c>
      <c r="C9482" t="s">
        <v>18</v>
      </c>
      <c r="D9482" t="s">
        <v>64</v>
      </c>
      <c r="E9482" t="s">
        <v>45</v>
      </c>
      <c r="F9482" t="s">
        <v>31</v>
      </c>
      <c r="G9482" s="5">
        <v>14349.58</v>
      </c>
      <c r="H9482" s="5">
        <f t="shared" si="1036"/>
        <v>258.29244</v>
      </c>
      <c r="I9482" s="6">
        <v>5</v>
      </c>
      <c r="J9482" s="6">
        <v>71747.899999999994</v>
      </c>
      <c r="K9482" s="5">
        <f t="shared" si="1037"/>
        <v>1291.4621999999999</v>
      </c>
      <c r="L9482" s="7">
        <v>1.29</v>
      </c>
      <c r="M9482" s="7">
        <v>152</v>
      </c>
      <c r="N9482" s="3">
        <v>45634</v>
      </c>
      <c r="O9482" s="4" t="str">
        <f t="shared" si="1038"/>
        <v>2024-12</v>
      </c>
      <c r="P9482" s="4" t="str">
        <f t="shared" si="1039"/>
        <v>12</v>
      </c>
      <c r="Q9482" s="4" t="str">
        <f t="shared" si="1040"/>
        <v>December</v>
      </c>
      <c r="R9482" s="30" t="str">
        <f t="shared" si="1041"/>
        <v>08</v>
      </c>
      <c r="W9482" t="str">
        <f t="shared" si="1042"/>
        <v>ok</v>
      </c>
    </row>
    <row r="9483" spans="1:23" x14ac:dyDescent="0.3">
      <c r="A9483" t="s">
        <v>9525</v>
      </c>
      <c r="B9483" t="s">
        <v>36</v>
      </c>
      <c r="C9483" t="s">
        <v>18</v>
      </c>
      <c r="D9483" t="s">
        <v>37</v>
      </c>
      <c r="E9483" t="s">
        <v>14</v>
      </c>
      <c r="F9483" t="s">
        <v>15</v>
      </c>
      <c r="G9483" s="5">
        <v>11046.42</v>
      </c>
      <c r="H9483" s="5">
        <f t="shared" si="1036"/>
        <v>198.83555999999999</v>
      </c>
      <c r="I9483" s="6">
        <v>2</v>
      </c>
      <c r="J9483" s="6">
        <v>22092.84</v>
      </c>
      <c r="K9483" s="5">
        <f t="shared" si="1037"/>
        <v>397.67111999999997</v>
      </c>
      <c r="L9483" s="7">
        <v>1.1100000000000001</v>
      </c>
      <c r="M9483" s="7">
        <v>4367</v>
      </c>
      <c r="N9483" s="3">
        <v>45607</v>
      </c>
      <c r="O9483" s="4" t="str">
        <f t="shared" si="1038"/>
        <v>2024-11</v>
      </c>
      <c r="P9483" s="4" t="str">
        <f t="shared" si="1039"/>
        <v>11</v>
      </c>
      <c r="Q9483" s="4" t="str">
        <f t="shared" si="1040"/>
        <v>November</v>
      </c>
      <c r="R9483" s="30" t="str">
        <f t="shared" si="1041"/>
        <v>11</v>
      </c>
      <c r="W9483" t="str">
        <f t="shared" si="1042"/>
        <v>ok</v>
      </c>
    </row>
    <row r="9484" spans="1:23" x14ac:dyDescent="0.3">
      <c r="A9484" t="s">
        <v>9526</v>
      </c>
      <c r="B9484" t="s">
        <v>41</v>
      </c>
      <c r="C9484" t="s">
        <v>42</v>
      </c>
      <c r="D9484" t="s">
        <v>43</v>
      </c>
      <c r="E9484" t="s">
        <v>14</v>
      </c>
      <c r="F9484" t="s">
        <v>31</v>
      </c>
      <c r="G9484" s="5">
        <v>14551.33</v>
      </c>
      <c r="H9484" s="5">
        <f t="shared" si="1036"/>
        <v>261.92393999999996</v>
      </c>
      <c r="I9484" s="6">
        <v>5</v>
      </c>
      <c r="J9484" s="6">
        <v>72756.649999999994</v>
      </c>
      <c r="K9484" s="5">
        <f t="shared" si="1037"/>
        <v>1309.6196999999997</v>
      </c>
      <c r="L9484" s="7">
        <v>3.94</v>
      </c>
      <c r="M9484" s="7">
        <v>4736</v>
      </c>
      <c r="N9484" s="3">
        <v>45477</v>
      </c>
      <c r="O9484" s="4" t="str">
        <f t="shared" si="1038"/>
        <v>2024-07</v>
      </c>
      <c r="P9484" s="4" t="str">
        <f t="shared" si="1039"/>
        <v>07</v>
      </c>
      <c r="Q9484" s="4" t="str">
        <f t="shared" si="1040"/>
        <v>July</v>
      </c>
      <c r="R9484" s="30" t="str">
        <f t="shared" si="1041"/>
        <v>04</v>
      </c>
      <c r="W9484" t="str">
        <f t="shared" si="1042"/>
        <v>ok</v>
      </c>
    </row>
    <row r="9485" spans="1:23" x14ac:dyDescent="0.3">
      <c r="A9485" t="s">
        <v>9527</v>
      </c>
      <c r="B9485" t="s">
        <v>11</v>
      </c>
      <c r="C9485" t="s">
        <v>12</v>
      </c>
      <c r="D9485" t="s">
        <v>13</v>
      </c>
      <c r="E9485" t="s">
        <v>14</v>
      </c>
      <c r="F9485" t="s">
        <v>21</v>
      </c>
      <c r="G9485" s="5">
        <v>12552.98</v>
      </c>
      <c r="H9485" s="5">
        <f t="shared" si="1036"/>
        <v>225.95363999999998</v>
      </c>
      <c r="I9485" s="6">
        <v>5</v>
      </c>
      <c r="J9485" s="6">
        <v>62764.9</v>
      </c>
      <c r="K9485" s="5">
        <f t="shared" si="1037"/>
        <v>1129.7682</v>
      </c>
      <c r="L9485" s="7">
        <v>4.74</v>
      </c>
      <c r="M9485" s="7">
        <v>1141</v>
      </c>
      <c r="N9485" s="3">
        <v>45594</v>
      </c>
      <c r="O9485" s="4" t="str">
        <f t="shared" si="1038"/>
        <v>2024-10</v>
      </c>
      <c r="P9485" s="4" t="str">
        <f t="shared" si="1039"/>
        <v>10</v>
      </c>
      <c r="Q9485" s="4" t="str">
        <f t="shared" si="1040"/>
        <v>October</v>
      </c>
      <c r="R9485" s="30" t="str">
        <f t="shared" si="1041"/>
        <v>29</v>
      </c>
      <c r="W9485" t="str">
        <f t="shared" si="1042"/>
        <v>ok</v>
      </c>
    </row>
    <row r="9486" spans="1:23" x14ac:dyDescent="0.3">
      <c r="A9486" t="s">
        <v>9528</v>
      </c>
      <c r="B9486" t="s">
        <v>47</v>
      </c>
      <c r="C9486" t="s">
        <v>12</v>
      </c>
      <c r="D9486" t="s">
        <v>48</v>
      </c>
      <c r="E9486" t="s">
        <v>20</v>
      </c>
      <c r="F9486" t="s">
        <v>15</v>
      </c>
      <c r="G9486" s="5">
        <v>5100.1099999999997</v>
      </c>
      <c r="H9486" s="5">
        <f t="shared" si="1036"/>
        <v>91.801979999999986</v>
      </c>
      <c r="I9486" s="6">
        <v>5</v>
      </c>
      <c r="J9486" s="6">
        <v>25500.55</v>
      </c>
      <c r="K9486" s="5">
        <f t="shared" si="1037"/>
        <v>459.0098999999999</v>
      </c>
      <c r="L9486" s="7">
        <v>4.7300000000000004</v>
      </c>
      <c r="M9486" s="7">
        <v>4186</v>
      </c>
      <c r="N9486" s="3">
        <v>45471</v>
      </c>
      <c r="O9486" s="4" t="str">
        <f t="shared" si="1038"/>
        <v>2024-06</v>
      </c>
      <c r="P9486" s="4" t="str">
        <f t="shared" si="1039"/>
        <v>06</v>
      </c>
      <c r="Q9486" s="4" t="str">
        <f t="shared" si="1040"/>
        <v>June</v>
      </c>
      <c r="R9486" s="30" t="str">
        <f t="shared" si="1041"/>
        <v>28</v>
      </c>
      <c r="W9486" t="str">
        <f t="shared" si="1042"/>
        <v>ok</v>
      </c>
    </row>
    <row r="9487" spans="1:23" x14ac:dyDescent="0.3">
      <c r="A9487" t="s">
        <v>9529</v>
      </c>
      <c r="B9487" t="s">
        <v>36</v>
      </c>
      <c r="C9487" t="s">
        <v>18</v>
      </c>
      <c r="D9487" t="s">
        <v>37</v>
      </c>
      <c r="E9487" t="s">
        <v>45</v>
      </c>
      <c r="F9487" t="s">
        <v>15</v>
      </c>
      <c r="G9487" s="5">
        <v>9445.32</v>
      </c>
      <c r="H9487" s="5">
        <f t="shared" si="1036"/>
        <v>170.01575999999997</v>
      </c>
      <c r="I9487" s="6">
        <v>5</v>
      </c>
      <c r="J9487" s="6">
        <v>47226.6</v>
      </c>
      <c r="K9487" s="5">
        <f t="shared" si="1037"/>
        <v>850.07879999999989</v>
      </c>
      <c r="L9487" s="7">
        <v>1.1299999999999999</v>
      </c>
      <c r="M9487" s="7">
        <v>132</v>
      </c>
      <c r="N9487" s="3">
        <v>45633</v>
      </c>
      <c r="O9487" s="4" t="str">
        <f t="shared" si="1038"/>
        <v>2024-12</v>
      </c>
      <c r="P9487" s="4" t="str">
        <f t="shared" si="1039"/>
        <v>12</v>
      </c>
      <c r="Q9487" s="4" t="str">
        <f t="shared" si="1040"/>
        <v>December</v>
      </c>
      <c r="R9487" s="30" t="str">
        <f t="shared" si="1041"/>
        <v>07</v>
      </c>
      <c r="W9487" t="str">
        <f t="shared" si="1042"/>
        <v>ok</v>
      </c>
    </row>
    <row r="9488" spans="1:23" x14ac:dyDescent="0.3">
      <c r="A9488" t="s">
        <v>9530</v>
      </c>
      <c r="B9488" t="s">
        <v>33</v>
      </c>
      <c r="C9488" t="s">
        <v>12</v>
      </c>
      <c r="D9488" t="s">
        <v>34</v>
      </c>
      <c r="E9488" t="s">
        <v>45</v>
      </c>
      <c r="F9488" t="s">
        <v>60</v>
      </c>
      <c r="G9488" s="5">
        <v>2477.08</v>
      </c>
      <c r="H9488" s="5">
        <f t="shared" si="1036"/>
        <v>44.587439999999994</v>
      </c>
      <c r="I9488" s="6">
        <v>2</v>
      </c>
      <c r="J9488" s="6">
        <v>4954.16</v>
      </c>
      <c r="K9488" s="5">
        <f t="shared" si="1037"/>
        <v>89.174879999999987</v>
      </c>
      <c r="L9488" s="7">
        <v>4.7699999999999996</v>
      </c>
      <c r="M9488" s="7">
        <v>3913</v>
      </c>
      <c r="N9488" s="3">
        <v>45366</v>
      </c>
      <c r="O9488" s="4" t="str">
        <f t="shared" si="1038"/>
        <v>2024-03</v>
      </c>
      <c r="P9488" s="4" t="str">
        <f t="shared" si="1039"/>
        <v>03</v>
      </c>
      <c r="Q9488" s="4" t="str">
        <f t="shared" si="1040"/>
        <v>March</v>
      </c>
      <c r="R9488" s="30" t="str">
        <f t="shared" si="1041"/>
        <v>15</v>
      </c>
      <c r="W9488" t="str">
        <f t="shared" si="1042"/>
        <v>ok</v>
      </c>
    </row>
    <row r="9489" spans="1:23" x14ac:dyDescent="0.3">
      <c r="A9489" t="s">
        <v>9531</v>
      </c>
      <c r="B9489" t="s">
        <v>41</v>
      </c>
      <c r="C9489" t="s">
        <v>42</v>
      </c>
      <c r="D9489" t="s">
        <v>43</v>
      </c>
      <c r="E9489" t="s">
        <v>20</v>
      </c>
      <c r="F9489" t="s">
        <v>60</v>
      </c>
      <c r="G9489" s="5">
        <v>14381.06</v>
      </c>
      <c r="H9489" s="5">
        <f t="shared" si="1036"/>
        <v>258.85907999999995</v>
      </c>
      <c r="I9489" s="6">
        <v>2</v>
      </c>
      <c r="J9489" s="6">
        <v>28762.12</v>
      </c>
      <c r="K9489" s="5">
        <f t="shared" si="1037"/>
        <v>517.7181599999999</v>
      </c>
      <c r="L9489" s="7">
        <v>4.78</v>
      </c>
      <c r="M9489" s="7">
        <v>3356</v>
      </c>
      <c r="N9489" s="3">
        <v>45442</v>
      </c>
      <c r="O9489" s="4" t="str">
        <f t="shared" si="1038"/>
        <v>2024-05</v>
      </c>
      <c r="P9489" s="4" t="str">
        <f t="shared" si="1039"/>
        <v>05</v>
      </c>
      <c r="Q9489" s="4" t="str">
        <f t="shared" si="1040"/>
        <v>May</v>
      </c>
      <c r="R9489" s="30" t="str">
        <f t="shared" si="1041"/>
        <v>30</v>
      </c>
      <c r="W9489" t="str">
        <f t="shared" si="1042"/>
        <v>ok</v>
      </c>
    </row>
    <row r="9490" spans="1:23" x14ac:dyDescent="0.3">
      <c r="A9490" t="s">
        <v>9532</v>
      </c>
      <c r="B9490" t="s">
        <v>17</v>
      </c>
      <c r="C9490" t="s">
        <v>18</v>
      </c>
      <c r="D9490" t="s">
        <v>19</v>
      </c>
      <c r="E9490" t="s">
        <v>20</v>
      </c>
      <c r="F9490" t="s">
        <v>15</v>
      </c>
      <c r="G9490" s="5">
        <v>11327.19</v>
      </c>
      <c r="H9490" s="5">
        <f t="shared" si="1036"/>
        <v>203.88942</v>
      </c>
      <c r="I9490" s="6">
        <v>1</v>
      </c>
      <c r="J9490" s="6">
        <v>11327.19</v>
      </c>
      <c r="K9490" s="5">
        <f t="shared" si="1037"/>
        <v>203.88942</v>
      </c>
      <c r="L9490" s="7">
        <v>3.49</v>
      </c>
      <c r="M9490" s="7">
        <v>4606</v>
      </c>
      <c r="N9490" s="3">
        <v>45628</v>
      </c>
      <c r="O9490" s="4" t="str">
        <f t="shared" si="1038"/>
        <v>2024-12</v>
      </c>
      <c r="P9490" s="4" t="str">
        <f t="shared" si="1039"/>
        <v>12</v>
      </c>
      <c r="Q9490" s="4" t="str">
        <f t="shared" si="1040"/>
        <v>December</v>
      </c>
      <c r="R9490" s="30" t="str">
        <f t="shared" si="1041"/>
        <v>02</v>
      </c>
      <c r="W9490" t="str">
        <f t="shared" si="1042"/>
        <v>ok</v>
      </c>
    </row>
    <row r="9491" spans="1:23" x14ac:dyDescent="0.3">
      <c r="A9491" t="s">
        <v>9533</v>
      </c>
      <c r="B9491" t="s">
        <v>23</v>
      </c>
      <c r="C9491" t="s">
        <v>24</v>
      </c>
      <c r="D9491" t="s">
        <v>25</v>
      </c>
      <c r="E9491" t="s">
        <v>20</v>
      </c>
      <c r="F9491" t="s">
        <v>15</v>
      </c>
      <c r="G9491" s="5">
        <v>1564.85</v>
      </c>
      <c r="H9491" s="5">
        <f t="shared" si="1036"/>
        <v>28.167299999999997</v>
      </c>
      <c r="I9491" s="6">
        <v>3</v>
      </c>
      <c r="J9491" s="6">
        <v>4694.55</v>
      </c>
      <c r="K9491" s="5">
        <f t="shared" si="1037"/>
        <v>84.501899999999992</v>
      </c>
      <c r="L9491" s="7">
        <v>3.87</v>
      </c>
      <c r="M9491" s="7">
        <v>2455</v>
      </c>
      <c r="N9491" s="3">
        <v>45542</v>
      </c>
      <c r="O9491" s="4" t="str">
        <f t="shared" si="1038"/>
        <v>2024-09</v>
      </c>
      <c r="P9491" s="4" t="str">
        <f t="shared" si="1039"/>
        <v>09</v>
      </c>
      <c r="Q9491" s="4" t="str">
        <f t="shared" si="1040"/>
        <v>September</v>
      </c>
      <c r="R9491" s="30" t="str">
        <f t="shared" si="1041"/>
        <v>07</v>
      </c>
      <c r="W9491" t="str">
        <f t="shared" si="1042"/>
        <v>ok</v>
      </c>
    </row>
    <row r="9492" spans="1:23" x14ac:dyDescent="0.3">
      <c r="A9492" t="s">
        <v>9534</v>
      </c>
      <c r="B9492" t="s">
        <v>23</v>
      </c>
      <c r="C9492" t="s">
        <v>24</v>
      </c>
      <c r="D9492" t="s">
        <v>25</v>
      </c>
      <c r="E9492" t="s">
        <v>20</v>
      </c>
      <c r="F9492" t="s">
        <v>21</v>
      </c>
      <c r="G9492" s="5">
        <v>7837.05</v>
      </c>
      <c r="H9492" s="5">
        <f t="shared" si="1036"/>
        <v>141.0669</v>
      </c>
      <c r="I9492" s="6">
        <v>5</v>
      </c>
      <c r="J9492" s="6">
        <v>39185.25</v>
      </c>
      <c r="K9492" s="5">
        <f t="shared" si="1037"/>
        <v>705.33450000000005</v>
      </c>
      <c r="L9492" s="7">
        <v>1.02</v>
      </c>
      <c r="M9492" s="7">
        <v>3915</v>
      </c>
      <c r="N9492" s="3">
        <v>45610</v>
      </c>
      <c r="O9492" s="4" t="str">
        <f t="shared" si="1038"/>
        <v>2024-11</v>
      </c>
      <c r="P9492" s="4" t="str">
        <f t="shared" si="1039"/>
        <v>11</v>
      </c>
      <c r="Q9492" s="4" t="str">
        <f t="shared" si="1040"/>
        <v>November</v>
      </c>
      <c r="R9492" s="30" t="str">
        <f t="shared" si="1041"/>
        <v>14</v>
      </c>
      <c r="W9492" t="str">
        <f t="shared" si="1042"/>
        <v>ok</v>
      </c>
    </row>
    <row r="9493" spans="1:23" x14ac:dyDescent="0.3">
      <c r="A9493" t="s">
        <v>9535</v>
      </c>
      <c r="B9493" t="s">
        <v>23</v>
      </c>
      <c r="C9493" t="s">
        <v>24</v>
      </c>
      <c r="D9493" t="s">
        <v>25</v>
      </c>
      <c r="E9493" t="s">
        <v>14</v>
      </c>
      <c r="F9493" t="s">
        <v>15</v>
      </c>
      <c r="G9493" s="5">
        <v>7497.77</v>
      </c>
      <c r="H9493" s="5">
        <f t="shared" si="1036"/>
        <v>134.95985999999999</v>
      </c>
      <c r="I9493" s="6">
        <v>5</v>
      </c>
      <c r="J9493" s="6">
        <v>37488.85</v>
      </c>
      <c r="K9493" s="5">
        <f t="shared" si="1037"/>
        <v>674.7992999999999</v>
      </c>
      <c r="L9493" s="7">
        <v>4.0199999999999996</v>
      </c>
      <c r="M9493" s="7">
        <v>3966</v>
      </c>
      <c r="N9493" s="3">
        <v>45319</v>
      </c>
      <c r="O9493" s="4" t="str">
        <f t="shared" si="1038"/>
        <v>2024-01</v>
      </c>
      <c r="P9493" s="4" t="str">
        <f t="shared" si="1039"/>
        <v>01</v>
      </c>
      <c r="Q9493" s="4" t="str">
        <f t="shared" si="1040"/>
        <v>January</v>
      </c>
      <c r="R9493" s="30" t="str">
        <f t="shared" si="1041"/>
        <v>28</v>
      </c>
      <c r="W9493" t="str">
        <f t="shared" si="1042"/>
        <v>ok</v>
      </c>
    </row>
    <row r="9494" spans="1:23" x14ac:dyDescent="0.3">
      <c r="A9494" t="s">
        <v>9536</v>
      </c>
      <c r="B9494" t="s">
        <v>63</v>
      </c>
      <c r="C9494" t="s">
        <v>18</v>
      </c>
      <c r="D9494" t="s">
        <v>64</v>
      </c>
      <c r="E9494" t="s">
        <v>14</v>
      </c>
      <c r="F9494" t="s">
        <v>15</v>
      </c>
      <c r="G9494" s="5">
        <v>17409.759999999998</v>
      </c>
      <c r="H9494" s="5">
        <f t="shared" si="1036"/>
        <v>313.37567999999993</v>
      </c>
      <c r="I9494" s="6">
        <v>4</v>
      </c>
      <c r="J9494" s="6">
        <v>69639.039999999994</v>
      </c>
      <c r="K9494" s="5">
        <f t="shared" si="1037"/>
        <v>1253.5027199999997</v>
      </c>
      <c r="L9494" s="7">
        <v>2.19</v>
      </c>
      <c r="M9494" s="7">
        <v>2421</v>
      </c>
      <c r="N9494" s="3">
        <v>45320</v>
      </c>
      <c r="O9494" s="4" t="str">
        <f t="shared" si="1038"/>
        <v>2024-01</v>
      </c>
      <c r="P9494" s="4" t="str">
        <f t="shared" si="1039"/>
        <v>01</v>
      </c>
      <c r="Q9494" s="4" t="str">
        <f t="shared" si="1040"/>
        <v>January</v>
      </c>
      <c r="R9494" s="30" t="str">
        <f t="shared" si="1041"/>
        <v>29</v>
      </c>
      <c r="W9494" t="str">
        <f t="shared" si="1042"/>
        <v>ok</v>
      </c>
    </row>
    <row r="9495" spans="1:23" x14ac:dyDescent="0.3">
      <c r="A9495" t="s">
        <v>9537</v>
      </c>
      <c r="B9495" t="s">
        <v>23</v>
      </c>
      <c r="C9495" t="s">
        <v>24</v>
      </c>
      <c r="D9495" t="s">
        <v>25</v>
      </c>
      <c r="E9495" t="s">
        <v>20</v>
      </c>
      <c r="F9495" t="s">
        <v>38</v>
      </c>
      <c r="G9495" s="5">
        <v>11883.65</v>
      </c>
      <c r="H9495" s="5">
        <f t="shared" si="1036"/>
        <v>213.90569999999997</v>
      </c>
      <c r="I9495" s="6">
        <v>2</v>
      </c>
      <c r="J9495" s="6">
        <v>23767.3</v>
      </c>
      <c r="K9495" s="5">
        <f t="shared" si="1037"/>
        <v>427.81139999999994</v>
      </c>
      <c r="L9495" s="7">
        <v>2.17</v>
      </c>
      <c r="M9495" s="7">
        <v>4370</v>
      </c>
      <c r="N9495" s="3">
        <v>45559</v>
      </c>
      <c r="O9495" s="4" t="str">
        <f t="shared" si="1038"/>
        <v>2024-09</v>
      </c>
      <c r="P9495" s="4" t="str">
        <f t="shared" si="1039"/>
        <v>09</v>
      </c>
      <c r="Q9495" s="4" t="str">
        <f t="shared" si="1040"/>
        <v>September</v>
      </c>
      <c r="R9495" s="30" t="str">
        <f t="shared" si="1041"/>
        <v>24</v>
      </c>
      <c r="W9495" t="str">
        <f t="shared" si="1042"/>
        <v>ok</v>
      </c>
    </row>
    <row r="9496" spans="1:23" x14ac:dyDescent="0.3">
      <c r="A9496" t="s">
        <v>9538</v>
      </c>
      <c r="B9496" t="s">
        <v>41</v>
      </c>
      <c r="C9496" t="s">
        <v>42</v>
      </c>
      <c r="D9496" t="s">
        <v>43</v>
      </c>
      <c r="E9496" t="s">
        <v>45</v>
      </c>
      <c r="F9496" t="s">
        <v>15</v>
      </c>
      <c r="G9496" s="5">
        <v>10362.209999999999</v>
      </c>
      <c r="H9496" s="5">
        <f t="shared" si="1036"/>
        <v>186.51977999999997</v>
      </c>
      <c r="I9496" s="6">
        <v>4</v>
      </c>
      <c r="J9496" s="6">
        <v>41448.839999999997</v>
      </c>
      <c r="K9496" s="5">
        <f t="shared" si="1037"/>
        <v>746.07911999999988</v>
      </c>
      <c r="L9496" s="7">
        <v>1.83</v>
      </c>
      <c r="M9496" s="7">
        <v>856</v>
      </c>
      <c r="N9496" s="3">
        <v>45474</v>
      </c>
      <c r="O9496" s="4" t="str">
        <f t="shared" si="1038"/>
        <v>2024-07</v>
      </c>
      <c r="P9496" s="4" t="str">
        <f t="shared" si="1039"/>
        <v>07</v>
      </c>
      <c r="Q9496" s="4" t="str">
        <f t="shared" si="1040"/>
        <v>July</v>
      </c>
      <c r="R9496" s="30" t="str">
        <f t="shared" si="1041"/>
        <v>01</v>
      </c>
      <c r="W9496" t="str">
        <f t="shared" si="1042"/>
        <v>ok</v>
      </c>
    </row>
    <row r="9497" spans="1:23" x14ac:dyDescent="0.3">
      <c r="A9497" t="s">
        <v>9539</v>
      </c>
      <c r="B9497" t="s">
        <v>28</v>
      </c>
      <c r="C9497" t="s">
        <v>29</v>
      </c>
      <c r="D9497" t="s">
        <v>30</v>
      </c>
      <c r="E9497" t="s">
        <v>45</v>
      </c>
      <c r="F9497" t="s">
        <v>15</v>
      </c>
      <c r="G9497" s="5">
        <v>4810.3599999999997</v>
      </c>
      <c r="H9497" s="5">
        <f t="shared" si="1036"/>
        <v>86.586479999999995</v>
      </c>
      <c r="I9497" s="6">
        <v>1</v>
      </c>
      <c r="J9497" s="6">
        <v>4810.3599999999997</v>
      </c>
      <c r="K9497" s="5">
        <f t="shared" si="1037"/>
        <v>86.586479999999995</v>
      </c>
      <c r="L9497" s="7">
        <v>4.51</v>
      </c>
      <c r="M9497" s="7">
        <v>1059</v>
      </c>
      <c r="N9497" s="3">
        <v>45379</v>
      </c>
      <c r="O9497" s="4" t="str">
        <f t="shared" si="1038"/>
        <v>2024-03</v>
      </c>
      <c r="P9497" s="4" t="str">
        <f t="shared" si="1039"/>
        <v>03</v>
      </c>
      <c r="Q9497" s="4" t="str">
        <f t="shared" si="1040"/>
        <v>March</v>
      </c>
      <c r="R9497" s="30" t="str">
        <f t="shared" si="1041"/>
        <v>28</v>
      </c>
      <c r="W9497" t="str">
        <f t="shared" si="1042"/>
        <v>ok</v>
      </c>
    </row>
    <row r="9498" spans="1:23" x14ac:dyDescent="0.3">
      <c r="A9498" t="s">
        <v>9540</v>
      </c>
      <c r="B9498" t="s">
        <v>17</v>
      </c>
      <c r="C9498" t="s">
        <v>18</v>
      </c>
      <c r="D9498" t="s">
        <v>19</v>
      </c>
      <c r="E9498" t="s">
        <v>14</v>
      </c>
      <c r="F9498" t="s">
        <v>15</v>
      </c>
      <c r="G9498" s="5">
        <v>14866.84</v>
      </c>
      <c r="H9498" s="5">
        <f t="shared" si="1036"/>
        <v>267.60311999999999</v>
      </c>
      <c r="I9498" s="6">
        <v>2</v>
      </c>
      <c r="J9498" s="6">
        <v>29733.68</v>
      </c>
      <c r="K9498" s="5">
        <f t="shared" si="1037"/>
        <v>535.20623999999998</v>
      </c>
      <c r="L9498" s="7">
        <v>3.64</v>
      </c>
      <c r="M9498" s="7">
        <v>4244</v>
      </c>
      <c r="N9498" s="3">
        <v>45396</v>
      </c>
      <c r="O9498" s="4" t="str">
        <f t="shared" si="1038"/>
        <v>2024-04</v>
      </c>
      <c r="P9498" s="4" t="str">
        <f t="shared" si="1039"/>
        <v>04</v>
      </c>
      <c r="Q9498" s="4" t="str">
        <f t="shared" si="1040"/>
        <v>April</v>
      </c>
      <c r="R9498" s="30" t="str">
        <f t="shared" si="1041"/>
        <v>14</v>
      </c>
      <c r="W9498" t="str">
        <f t="shared" si="1042"/>
        <v>ok</v>
      </c>
    </row>
    <row r="9499" spans="1:23" x14ac:dyDescent="0.3">
      <c r="A9499" t="s">
        <v>9541</v>
      </c>
      <c r="B9499" t="s">
        <v>11</v>
      </c>
      <c r="C9499" t="s">
        <v>12</v>
      </c>
      <c r="D9499" t="s">
        <v>13</v>
      </c>
      <c r="E9499" t="s">
        <v>45</v>
      </c>
      <c r="F9499" t="s">
        <v>31</v>
      </c>
      <c r="G9499" s="5">
        <v>9398.85</v>
      </c>
      <c r="H9499" s="5">
        <f t="shared" si="1036"/>
        <v>169.17929999999998</v>
      </c>
      <c r="I9499" s="6">
        <v>2</v>
      </c>
      <c r="J9499" s="6">
        <v>18797.7</v>
      </c>
      <c r="K9499" s="5">
        <f t="shared" si="1037"/>
        <v>338.35859999999997</v>
      </c>
      <c r="L9499" s="7">
        <v>2.48</v>
      </c>
      <c r="M9499" s="7">
        <v>2987</v>
      </c>
      <c r="N9499" s="3">
        <v>45420</v>
      </c>
      <c r="O9499" s="4" t="str">
        <f t="shared" si="1038"/>
        <v>2024-05</v>
      </c>
      <c r="P9499" s="4" t="str">
        <f t="shared" si="1039"/>
        <v>05</v>
      </c>
      <c r="Q9499" s="4" t="str">
        <f t="shared" si="1040"/>
        <v>May</v>
      </c>
      <c r="R9499" s="30" t="str">
        <f t="shared" si="1041"/>
        <v>08</v>
      </c>
      <c r="W9499" t="str">
        <f t="shared" si="1042"/>
        <v>ok</v>
      </c>
    </row>
    <row r="9500" spans="1:23" x14ac:dyDescent="0.3">
      <c r="A9500" t="s">
        <v>9542</v>
      </c>
      <c r="B9500" t="s">
        <v>36</v>
      </c>
      <c r="C9500" t="s">
        <v>18</v>
      </c>
      <c r="D9500" t="s">
        <v>37</v>
      </c>
      <c r="E9500" t="s">
        <v>20</v>
      </c>
      <c r="F9500" t="s">
        <v>21</v>
      </c>
      <c r="G9500" s="5">
        <v>14831.47</v>
      </c>
      <c r="H9500" s="5">
        <f t="shared" si="1036"/>
        <v>266.96645999999998</v>
      </c>
      <c r="I9500" s="6">
        <v>5</v>
      </c>
      <c r="J9500" s="6">
        <v>74157.350000000006</v>
      </c>
      <c r="K9500" s="5">
        <f t="shared" si="1037"/>
        <v>1334.8323</v>
      </c>
      <c r="L9500" s="7">
        <v>3.58</v>
      </c>
      <c r="M9500" s="7">
        <v>272</v>
      </c>
      <c r="N9500" s="3">
        <v>45564</v>
      </c>
      <c r="O9500" s="4" t="str">
        <f t="shared" si="1038"/>
        <v>2024-09</v>
      </c>
      <c r="P9500" s="4" t="str">
        <f t="shared" si="1039"/>
        <v>09</v>
      </c>
      <c r="Q9500" s="4" t="str">
        <f t="shared" si="1040"/>
        <v>September</v>
      </c>
      <c r="R9500" s="30" t="str">
        <f t="shared" si="1041"/>
        <v>29</v>
      </c>
      <c r="W9500" t="str">
        <f t="shared" si="1042"/>
        <v>ok</v>
      </c>
    </row>
    <row r="9501" spans="1:23" x14ac:dyDescent="0.3">
      <c r="A9501" t="s">
        <v>9543</v>
      </c>
      <c r="B9501" t="s">
        <v>28</v>
      </c>
      <c r="C9501" t="s">
        <v>29</v>
      </c>
      <c r="D9501" t="s">
        <v>30</v>
      </c>
      <c r="E9501" t="s">
        <v>20</v>
      </c>
      <c r="F9501" t="s">
        <v>38</v>
      </c>
      <c r="G9501" s="5">
        <v>6607.18</v>
      </c>
      <c r="H9501" s="5">
        <f t="shared" si="1036"/>
        <v>118.92923999999999</v>
      </c>
      <c r="I9501" s="6">
        <v>2</v>
      </c>
      <c r="J9501" s="6">
        <v>13214.36</v>
      </c>
      <c r="K9501" s="5">
        <f t="shared" si="1037"/>
        <v>237.85847999999999</v>
      </c>
      <c r="L9501" s="7">
        <v>2.2999999999999998</v>
      </c>
      <c r="M9501" s="7">
        <v>2036</v>
      </c>
      <c r="N9501" s="3">
        <v>45471</v>
      </c>
      <c r="O9501" s="4" t="str">
        <f t="shared" si="1038"/>
        <v>2024-06</v>
      </c>
      <c r="P9501" s="4" t="str">
        <f t="shared" si="1039"/>
        <v>06</v>
      </c>
      <c r="Q9501" s="4" t="str">
        <f t="shared" si="1040"/>
        <v>June</v>
      </c>
      <c r="R9501" s="30" t="str">
        <f t="shared" si="1041"/>
        <v>28</v>
      </c>
      <c r="W9501" t="str">
        <f t="shared" si="1042"/>
        <v>ok</v>
      </c>
    </row>
    <row r="9502" spans="1:23" x14ac:dyDescent="0.3">
      <c r="A9502" t="s">
        <v>9544</v>
      </c>
      <c r="B9502" t="s">
        <v>23</v>
      </c>
      <c r="C9502" t="s">
        <v>24</v>
      </c>
      <c r="D9502" t="s">
        <v>25</v>
      </c>
      <c r="E9502" t="s">
        <v>20</v>
      </c>
      <c r="F9502" t="s">
        <v>21</v>
      </c>
      <c r="G9502" s="5">
        <v>12153.04</v>
      </c>
      <c r="H9502" s="5">
        <f t="shared" si="1036"/>
        <v>218.75471999999999</v>
      </c>
      <c r="I9502" s="6">
        <v>3</v>
      </c>
      <c r="J9502" s="6">
        <v>36459.120000000003</v>
      </c>
      <c r="K9502" s="5">
        <f t="shared" si="1037"/>
        <v>656.26415999999995</v>
      </c>
      <c r="L9502" s="7">
        <v>3.62</v>
      </c>
      <c r="M9502" s="7">
        <v>2723</v>
      </c>
      <c r="N9502" s="3">
        <v>45360</v>
      </c>
      <c r="O9502" s="4" t="str">
        <f t="shared" si="1038"/>
        <v>2024-03</v>
      </c>
      <c r="P9502" s="4" t="str">
        <f t="shared" si="1039"/>
        <v>03</v>
      </c>
      <c r="Q9502" s="4" t="str">
        <f t="shared" si="1040"/>
        <v>March</v>
      </c>
      <c r="R9502" s="30" t="str">
        <f t="shared" si="1041"/>
        <v>09</v>
      </c>
      <c r="W9502" t="str">
        <f t="shared" si="1042"/>
        <v>ok</v>
      </c>
    </row>
    <row r="9503" spans="1:23" x14ac:dyDescent="0.3">
      <c r="A9503" t="s">
        <v>9545</v>
      </c>
      <c r="B9503" t="s">
        <v>28</v>
      </c>
      <c r="C9503" t="s">
        <v>29</v>
      </c>
      <c r="D9503" t="s">
        <v>30</v>
      </c>
      <c r="E9503" t="s">
        <v>20</v>
      </c>
      <c r="F9503" t="s">
        <v>60</v>
      </c>
      <c r="G9503" s="5">
        <v>12115.71</v>
      </c>
      <c r="H9503" s="5">
        <f t="shared" si="1036"/>
        <v>218.08277999999996</v>
      </c>
      <c r="I9503" s="6">
        <v>4</v>
      </c>
      <c r="J9503" s="6">
        <v>48462.84</v>
      </c>
      <c r="K9503" s="5">
        <f t="shared" si="1037"/>
        <v>872.33111999999983</v>
      </c>
      <c r="L9503" s="7">
        <v>3.64</v>
      </c>
      <c r="M9503" s="7">
        <v>1677</v>
      </c>
      <c r="N9503" s="3">
        <v>45542</v>
      </c>
      <c r="O9503" s="4" t="str">
        <f t="shared" si="1038"/>
        <v>2024-09</v>
      </c>
      <c r="P9503" s="4" t="str">
        <f t="shared" si="1039"/>
        <v>09</v>
      </c>
      <c r="Q9503" s="4" t="str">
        <f t="shared" si="1040"/>
        <v>September</v>
      </c>
      <c r="R9503" s="30" t="str">
        <f t="shared" si="1041"/>
        <v>07</v>
      </c>
      <c r="W9503" t="str">
        <f t="shared" si="1042"/>
        <v>ok</v>
      </c>
    </row>
    <row r="9504" spans="1:23" x14ac:dyDescent="0.3">
      <c r="A9504" t="s">
        <v>9546</v>
      </c>
      <c r="B9504" t="s">
        <v>63</v>
      </c>
      <c r="C9504" t="s">
        <v>18</v>
      </c>
      <c r="D9504" t="s">
        <v>64</v>
      </c>
      <c r="E9504" t="s">
        <v>14</v>
      </c>
      <c r="F9504" t="s">
        <v>21</v>
      </c>
      <c r="G9504" s="5">
        <v>2178.19</v>
      </c>
      <c r="H9504" s="5">
        <f t="shared" si="1036"/>
        <v>39.207419999999999</v>
      </c>
      <c r="I9504" s="6">
        <v>1</v>
      </c>
      <c r="J9504" s="6">
        <v>2178.19</v>
      </c>
      <c r="K9504" s="5">
        <f t="shared" si="1037"/>
        <v>39.207419999999999</v>
      </c>
      <c r="L9504" s="7">
        <v>1.81</v>
      </c>
      <c r="M9504" s="7">
        <v>3016</v>
      </c>
      <c r="N9504" s="3">
        <v>45573</v>
      </c>
      <c r="O9504" s="4" t="str">
        <f t="shared" si="1038"/>
        <v>2024-10</v>
      </c>
      <c r="P9504" s="4" t="str">
        <f t="shared" si="1039"/>
        <v>10</v>
      </c>
      <c r="Q9504" s="4" t="str">
        <f t="shared" si="1040"/>
        <v>October</v>
      </c>
      <c r="R9504" s="30" t="str">
        <f t="shared" si="1041"/>
        <v>08</v>
      </c>
      <c r="W9504" t="str">
        <f t="shared" si="1042"/>
        <v>ok</v>
      </c>
    </row>
    <row r="9505" spans="1:23" x14ac:dyDescent="0.3">
      <c r="A9505" t="s">
        <v>9547</v>
      </c>
      <c r="B9505" t="s">
        <v>11</v>
      </c>
      <c r="C9505" t="s">
        <v>12</v>
      </c>
      <c r="D9505" t="s">
        <v>13</v>
      </c>
      <c r="E9505" t="s">
        <v>14</v>
      </c>
      <c r="F9505" t="s">
        <v>26</v>
      </c>
      <c r="G9505" s="5">
        <v>17070.71</v>
      </c>
      <c r="H9505" s="5">
        <f t="shared" si="1036"/>
        <v>307.27277999999995</v>
      </c>
      <c r="I9505" s="6">
        <v>1</v>
      </c>
      <c r="J9505" s="6">
        <v>17070.71</v>
      </c>
      <c r="K9505" s="5">
        <f t="shared" si="1037"/>
        <v>307.27277999999995</v>
      </c>
      <c r="L9505" s="7">
        <v>1.53</v>
      </c>
      <c r="M9505" s="7">
        <v>1283</v>
      </c>
      <c r="N9505" s="3">
        <v>45321</v>
      </c>
      <c r="O9505" s="4" t="str">
        <f t="shared" si="1038"/>
        <v>2024-01</v>
      </c>
      <c r="P9505" s="4" t="str">
        <f t="shared" si="1039"/>
        <v>01</v>
      </c>
      <c r="Q9505" s="4" t="str">
        <f t="shared" si="1040"/>
        <v>January</v>
      </c>
      <c r="R9505" s="30" t="str">
        <f t="shared" si="1041"/>
        <v>30</v>
      </c>
      <c r="W9505" t="str">
        <f t="shared" si="1042"/>
        <v>ok</v>
      </c>
    </row>
    <row r="9506" spans="1:23" x14ac:dyDescent="0.3">
      <c r="A9506" t="s">
        <v>9548</v>
      </c>
      <c r="B9506" t="s">
        <v>17</v>
      </c>
      <c r="C9506" t="s">
        <v>18</v>
      </c>
      <c r="D9506" t="s">
        <v>19</v>
      </c>
      <c r="E9506" t="s">
        <v>45</v>
      </c>
      <c r="F9506" t="s">
        <v>21</v>
      </c>
      <c r="G9506" s="5">
        <v>19520.48</v>
      </c>
      <c r="H9506" s="5">
        <f t="shared" si="1036"/>
        <v>351.36863999999997</v>
      </c>
      <c r="I9506" s="6">
        <v>2</v>
      </c>
      <c r="J9506" s="6">
        <v>39040.959999999999</v>
      </c>
      <c r="K9506" s="5">
        <f t="shared" si="1037"/>
        <v>702.73727999999994</v>
      </c>
      <c r="L9506" s="7">
        <v>4.59</v>
      </c>
      <c r="M9506" s="7">
        <v>1513</v>
      </c>
      <c r="N9506" s="3">
        <v>45606</v>
      </c>
      <c r="O9506" s="4" t="str">
        <f t="shared" si="1038"/>
        <v>2024-11</v>
      </c>
      <c r="P9506" s="4" t="str">
        <f t="shared" si="1039"/>
        <v>11</v>
      </c>
      <c r="Q9506" s="4" t="str">
        <f t="shared" si="1040"/>
        <v>November</v>
      </c>
      <c r="R9506" s="30" t="str">
        <f t="shared" si="1041"/>
        <v>10</v>
      </c>
      <c r="W9506" t="str">
        <f t="shared" si="1042"/>
        <v>ok</v>
      </c>
    </row>
    <row r="9507" spans="1:23" x14ac:dyDescent="0.3">
      <c r="A9507" t="s">
        <v>9549</v>
      </c>
      <c r="B9507" t="s">
        <v>41</v>
      </c>
      <c r="C9507" t="s">
        <v>42</v>
      </c>
      <c r="D9507" t="s">
        <v>43</v>
      </c>
      <c r="E9507" t="s">
        <v>45</v>
      </c>
      <c r="F9507" t="s">
        <v>38</v>
      </c>
      <c r="G9507" s="5">
        <v>12498.86</v>
      </c>
      <c r="H9507" s="5">
        <f t="shared" si="1036"/>
        <v>224.97948</v>
      </c>
      <c r="I9507" s="6">
        <v>3</v>
      </c>
      <c r="J9507" s="6">
        <v>37496.58</v>
      </c>
      <c r="K9507" s="5">
        <f t="shared" si="1037"/>
        <v>674.93844000000001</v>
      </c>
      <c r="L9507" s="7">
        <v>1.79</v>
      </c>
      <c r="M9507" s="7">
        <v>2024</v>
      </c>
      <c r="N9507" s="3">
        <v>45530</v>
      </c>
      <c r="O9507" s="4" t="str">
        <f t="shared" si="1038"/>
        <v>2024-08</v>
      </c>
      <c r="P9507" s="4" t="str">
        <f t="shared" si="1039"/>
        <v>08</v>
      </c>
      <c r="Q9507" s="4" t="str">
        <f t="shared" si="1040"/>
        <v>August</v>
      </c>
      <c r="R9507" s="30" t="str">
        <f t="shared" si="1041"/>
        <v>26</v>
      </c>
      <c r="W9507" t="str">
        <f t="shared" si="1042"/>
        <v>ok</v>
      </c>
    </row>
    <row r="9508" spans="1:23" x14ac:dyDescent="0.3">
      <c r="A9508" t="s">
        <v>9550</v>
      </c>
      <c r="B9508" t="s">
        <v>28</v>
      </c>
      <c r="C9508" t="s">
        <v>29</v>
      </c>
      <c r="D9508" t="s">
        <v>30</v>
      </c>
      <c r="E9508" t="s">
        <v>14</v>
      </c>
      <c r="F9508" t="s">
        <v>15</v>
      </c>
      <c r="G9508" s="5">
        <v>2794.38</v>
      </c>
      <c r="H9508" s="5">
        <f t="shared" si="1036"/>
        <v>50.298839999999998</v>
      </c>
      <c r="I9508" s="6">
        <v>2</v>
      </c>
      <c r="J9508" s="6">
        <v>5588.76</v>
      </c>
      <c r="K9508" s="5">
        <f t="shared" si="1037"/>
        <v>100.59768</v>
      </c>
      <c r="L9508" s="7">
        <v>4.21</v>
      </c>
      <c r="M9508" s="7">
        <v>1307</v>
      </c>
      <c r="N9508" s="3">
        <v>45375</v>
      </c>
      <c r="O9508" s="4" t="str">
        <f t="shared" si="1038"/>
        <v>2024-03</v>
      </c>
      <c r="P9508" s="4" t="str">
        <f t="shared" si="1039"/>
        <v>03</v>
      </c>
      <c r="Q9508" s="4" t="str">
        <f t="shared" si="1040"/>
        <v>March</v>
      </c>
      <c r="R9508" s="30" t="str">
        <f t="shared" si="1041"/>
        <v>24</v>
      </c>
      <c r="W9508" t="str">
        <f t="shared" si="1042"/>
        <v>ok</v>
      </c>
    </row>
    <row r="9509" spans="1:23" x14ac:dyDescent="0.3">
      <c r="A9509" t="s">
        <v>9551</v>
      </c>
      <c r="B9509" t="s">
        <v>11</v>
      </c>
      <c r="C9509" t="s">
        <v>12</v>
      </c>
      <c r="D9509" t="s">
        <v>13</v>
      </c>
      <c r="E9509" t="s">
        <v>45</v>
      </c>
      <c r="F9509" t="s">
        <v>26</v>
      </c>
      <c r="G9509" s="5">
        <v>4994.38</v>
      </c>
      <c r="H9509" s="5">
        <f t="shared" si="1036"/>
        <v>89.898839999999993</v>
      </c>
      <c r="I9509" s="6">
        <v>4</v>
      </c>
      <c r="J9509" s="6">
        <v>19977.52</v>
      </c>
      <c r="K9509" s="5">
        <f t="shared" si="1037"/>
        <v>359.59535999999997</v>
      </c>
      <c r="L9509" s="7">
        <v>4.25</v>
      </c>
      <c r="M9509" s="7">
        <v>1409</v>
      </c>
      <c r="N9509" s="3">
        <v>45634</v>
      </c>
      <c r="O9509" s="4" t="str">
        <f t="shared" si="1038"/>
        <v>2024-12</v>
      </c>
      <c r="P9509" s="4" t="str">
        <f t="shared" si="1039"/>
        <v>12</v>
      </c>
      <c r="Q9509" s="4" t="str">
        <f t="shared" si="1040"/>
        <v>December</v>
      </c>
      <c r="R9509" s="30" t="str">
        <f t="shared" si="1041"/>
        <v>08</v>
      </c>
      <c r="W9509" t="str">
        <f t="shared" si="1042"/>
        <v>ok</v>
      </c>
    </row>
    <row r="9510" spans="1:23" x14ac:dyDescent="0.3">
      <c r="A9510" t="s">
        <v>9552</v>
      </c>
      <c r="B9510" t="s">
        <v>23</v>
      </c>
      <c r="C9510" t="s">
        <v>24</v>
      </c>
      <c r="D9510" t="s">
        <v>25</v>
      </c>
      <c r="E9510" t="s">
        <v>14</v>
      </c>
      <c r="F9510" t="s">
        <v>21</v>
      </c>
      <c r="G9510" s="5">
        <v>10019.17</v>
      </c>
      <c r="H9510" s="5">
        <f t="shared" si="1036"/>
        <v>180.34505999999999</v>
      </c>
      <c r="I9510" s="6">
        <v>4</v>
      </c>
      <c r="J9510" s="6">
        <v>40076.68</v>
      </c>
      <c r="K9510" s="5">
        <f t="shared" si="1037"/>
        <v>721.38023999999996</v>
      </c>
      <c r="L9510" s="7">
        <v>1.86</v>
      </c>
      <c r="M9510" s="7">
        <v>356</v>
      </c>
      <c r="N9510" s="3">
        <v>45643</v>
      </c>
      <c r="O9510" s="4" t="str">
        <f t="shared" si="1038"/>
        <v>2024-12</v>
      </c>
      <c r="P9510" s="4" t="str">
        <f t="shared" si="1039"/>
        <v>12</v>
      </c>
      <c r="Q9510" s="4" t="str">
        <f t="shared" si="1040"/>
        <v>December</v>
      </c>
      <c r="R9510" s="30" t="str">
        <f t="shared" si="1041"/>
        <v>17</v>
      </c>
      <c r="W9510" t="str">
        <f t="shared" si="1042"/>
        <v>ok</v>
      </c>
    </row>
    <row r="9511" spans="1:23" x14ac:dyDescent="0.3">
      <c r="A9511" t="s">
        <v>9553</v>
      </c>
      <c r="B9511" t="s">
        <v>17</v>
      </c>
      <c r="C9511" t="s">
        <v>18</v>
      </c>
      <c r="D9511" t="s">
        <v>19</v>
      </c>
      <c r="E9511" t="s">
        <v>45</v>
      </c>
      <c r="F9511" t="s">
        <v>38</v>
      </c>
      <c r="G9511" s="5">
        <v>5684.69</v>
      </c>
      <c r="H9511" s="5">
        <f t="shared" si="1036"/>
        <v>102.32441999999999</v>
      </c>
      <c r="I9511" s="6">
        <v>4</v>
      </c>
      <c r="J9511" s="6">
        <v>22738.76</v>
      </c>
      <c r="K9511" s="5">
        <f t="shared" si="1037"/>
        <v>409.29767999999996</v>
      </c>
      <c r="L9511" s="7">
        <v>4.07</v>
      </c>
      <c r="M9511" s="7">
        <v>930</v>
      </c>
      <c r="N9511" s="3">
        <v>45450</v>
      </c>
      <c r="O9511" s="4" t="str">
        <f t="shared" si="1038"/>
        <v>2024-06</v>
      </c>
      <c r="P9511" s="4" t="str">
        <f t="shared" si="1039"/>
        <v>06</v>
      </c>
      <c r="Q9511" s="4" t="str">
        <f t="shared" si="1040"/>
        <v>June</v>
      </c>
      <c r="R9511" s="30" t="str">
        <f t="shared" si="1041"/>
        <v>07</v>
      </c>
      <c r="W9511" t="str">
        <f t="shared" si="1042"/>
        <v>ok</v>
      </c>
    </row>
    <row r="9512" spans="1:23" x14ac:dyDescent="0.3">
      <c r="A9512" t="s">
        <v>9554</v>
      </c>
      <c r="B9512" t="s">
        <v>63</v>
      </c>
      <c r="C9512" t="s">
        <v>18</v>
      </c>
      <c r="D9512" t="s">
        <v>64</v>
      </c>
      <c r="E9512" t="s">
        <v>14</v>
      </c>
      <c r="F9512" t="s">
        <v>60</v>
      </c>
      <c r="G9512" s="5">
        <v>218.74</v>
      </c>
      <c r="H9512" s="5">
        <f t="shared" si="1036"/>
        <v>3.9373199999999997</v>
      </c>
      <c r="I9512" s="6">
        <v>2</v>
      </c>
      <c r="J9512" s="6">
        <v>437.48</v>
      </c>
      <c r="K9512" s="5">
        <f t="shared" si="1037"/>
        <v>7.8746399999999994</v>
      </c>
      <c r="L9512" s="7">
        <v>2.46</v>
      </c>
      <c r="M9512" s="7">
        <v>1622</v>
      </c>
      <c r="N9512" s="3">
        <v>45304</v>
      </c>
      <c r="O9512" s="4" t="str">
        <f t="shared" si="1038"/>
        <v>2024-01</v>
      </c>
      <c r="P9512" s="4" t="str">
        <f t="shared" si="1039"/>
        <v>01</v>
      </c>
      <c r="Q9512" s="4" t="str">
        <f t="shared" si="1040"/>
        <v>January</v>
      </c>
      <c r="R9512" s="30" t="str">
        <f t="shared" si="1041"/>
        <v>13</v>
      </c>
      <c r="W9512" t="str">
        <f t="shared" si="1042"/>
        <v>ok</v>
      </c>
    </row>
    <row r="9513" spans="1:23" x14ac:dyDescent="0.3">
      <c r="A9513" t="s">
        <v>9555</v>
      </c>
      <c r="B9513" t="s">
        <v>41</v>
      </c>
      <c r="C9513" t="s">
        <v>42</v>
      </c>
      <c r="D9513" t="s">
        <v>43</v>
      </c>
      <c r="E9513" t="s">
        <v>20</v>
      </c>
      <c r="F9513" t="s">
        <v>38</v>
      </c>
      <c r="G9513" s="5">
        <v>5321.3</v>
      </c>
      <c r="H9513" s="5">
        <f t="shared" si="1036"/>
        <v>95.7834</v>
      </c>
      <c r="I9513" s="6">
        <v>1</v>
      </c>
      <c r="J9513" s="6">
        <v>5321.3</v>
      </c>
      <c r="K9513" s="5">
        <f t="shared" si="1037"/>
        <v>95.7834</v>
      </c>
      <c r="L9513" s="7">
        <v>3.45</v>
      </c>
      <c r="M9513" s="7">
        <v>4830</v>
      </c>
      <c r="N9513" s="3">
        <v>45417</v>
      </c>
      <c r="O9513" s="4" t="str">
        <f t="shared" si="1038"/>
        <v>2024-05</v>
      </c>
      <c r="P9513" s="4" t="str">
        <f t="shared" si="1039"/>
        <v>05</v>
      </c>
      <c r="Q9513" s="4" t="str">
        <f t="shared" si="1040"/>
        <v>May</v>
      </c>
      <c r="R9513" s="30" t="str">
        <f t="shared" si="1041"/>
        <v>05</v>
      </c>
      <c r="W9513" t="str">
        <f t="shared" si="1042"/>
        <v>ok</v>
      </c>
    </row>
    <row r="9514" spans="1:23" x14ac:dyDescent="0.3">
      <c r="A9514" t="s">
        <v>9556</v>
      </c>
      <c r="B9514" t="s">
        <v>28</v>
      </c>
      <c r="C9514" t="s">
        <v>29</v>
      </c>
      <c r="D9514" t="s">
        <v>30</v>
      </c>
      <c r="E9514" t="s">
        <v>14</v>
      </c>
      <c r="F9514" t="s">
        <v>15</v>
      </c>
      <c r="G9514" s="5">
        <v>19215.93</v>
      </c>
      <c r="H9514" s="5">
        <f t="shared" si="1036"/>
        <v>345.88673999999997</v>
      </c>
      <c r="I9514" s="6">
        <v>4</v>
      </c>
      <c r="J9514" s="6">
        <v>76863.72</v>
      </c>
      <c r="K9514" s="5">
        <f t="shared" si="1037"/>
        <v>1383.5469599999999</v>
      </c>
      <c r="L9514" s="7">
        <v>2.76</v>
      </c>
      <c r="M9514" s="7">
        <v>2744</v>
      </c>
      <c r="N9514" s="3">
        <v>45560</v>
      </c>
      <c r="O9514" s="4" t="str">
        <f t="shared" si="1038"/>
        <v>2024-09</v>
      </c>
      <c r="P9514" s="4" t="str">
        <f t="shared" si="1039"/>
        <v>09</v>
      </c>
      <c r="Q9514" s="4" t="str">
        <f t="shared" si="1040"/>
        <v>September</v>
      </c>
      <c r="R9514" s="30" t="str">
        <f t="shared" si="1041"/>
        <v>25</v>
      </c>
      <c r="W9514" t="str">
        <f t="shared" si="1042"/>
        <v>ok</v>
      </c>
    </row>
    <row r="9515" spans="1:23" x14ac:dyDescent="0.3">
      <c r="A9515" t="s">
        <v>9557</v>
      </c>
      <c r="B9515" t="s">
        <v>23</v>
      </c>
      <c r="C9515" t="s">
        <v>24</v>
      </c>
      <c r="D9515" t="s">
        <v>25</v>
      </c>
      <c r="E9515" t="s">
        <v>45</v>
      </c>
      <c r="F9515" t="s">
        <v>38</v>
      </c>
      <c r="G9515" s="5">
        <v>10797.8</v>
      </c>
      <c r="H9515" s="5">
        <f t="shared" si="1036"/>
        <v>194.36039999999997</v>
      </c>
      <c r="I9515" s="6">
        <v>2</v>
      </c>
      <c r="J9515" s="6">
        <v>21595.599999999999</v>
      </c>
      <c r="K9515" s="5">
        <f t="shared" si="1037"/>
        <v>388.72079999999994</v>
      </c>
      <c r="L9515" s="7">
        <v>3.37</v>
      </c>
      <c r="M9515" s="7">
        <v>567</v>
      </c>
      <c r="N9515" s="3">
        <v>45651</v>
      </c>
      <c r="O9515" s="4" t="str">
        <f t="shared" si="1038"/>
        <v>2024-12</v>
      </c>
      <c r="P9515" s="4" t="str">
        <f t="shared" si="1039"/>
        <v>12</v>
      </c>
      <c r="Q9515" s="4" t="str">
        <f t="shared" si="1040"/>
        <v>December</v>
      </c>
      <c r="R9515" s="30" t="str">
        <f t="shared" si="1041"/>
        <v>25</v>
      </c>
      <c r="W9515" t="str">
        <f t="shared" si="1042"/>
        <v>ok</v>
      </c>
    </row>
    <row r="9516" spans="1:23" x14ac:dyDescent="0.3">
      <c r="A9516" t="s">
        <v>9558</v>
      </c>
      <c r="B9516" t="s">
        <v>63</v>
      </c>
      <c r="C9516" t="s">
        <v>18</v>
      </c>
      <c r="D9516" t="s">
        <v>64</v>
      </c>
      <c r="E9516" t="s">
        <v>20</v>
      </c>
      <c r="F9516" t="s">
        <v>38</v>
      </c>
      <c r="G9516" s="5">
        <v>5406.58</v>
      </c>
      <c r="H9516" s="5">
        <f t="shared" si="1036"/>
        <v>97.318439999999995</v>
      </c>
      <c r="I9516" s="6">
        <v>1</v>
      </c>
      <c r="J9516" s="6">
        <v>5406.58</v>
      </c>
      <c r="K9516" s="5">
        <f t="shared" si="1037"/>
        <v>97.318439999999995</v>
      </c>
      <c r="L9516" s="7">
        <v>1.63</v>
      </c>
      <c r="M9516" s="7">
        <v>2174</v>
      </c>
      <c r="N9516" s="3">
        <v>45371</v>
      </c>
      <c r="O9516" s="4" t="str">
        <f t="shared" si="1038"/>
        <v>2024-03</v>
      </c>
      <c r="P9516" s="4" t="str">
        <f t="shared" si="1039"/>
        <v>03</v>
      </c>
      <c r="Q9516" s="4" t="str">
        <f t="shared" si="1040"/>
        <v>March</v>
      </c>
      <c r="R9516" s="30" t="str">
        <f t="shared" si="1041"/>
        <v>20</v>
      </c>
      <c r="W9516" t="str">
        <f t="shared" si="1042"/>
        <v>ok</v>
      </c>
    </row>
    <row r="9517" spans="1:23" x14ac:dyDescent="0.3">
      <c r="A9517" t="s">
        <v>9559</v>
      </c>
      <c r="B9517" t="s">
        <v>11</v>
      </c>
      <c r="C9517" t="s">
        <v>12</v>
      </c>
      <c r="D9517" t="s">
        <v>13</v>
      </c>
      <c r="E9517" t="s">
        <v>14</v>
      </c>
      <c r="F9517" t="s">
        <v>60</v>
      </c>
      <c r="G9517" s="5">
        <v>1725.89</v>
      </c>
      <c r="H9517" s="5">
        <f t="shared" si="1036"/>
        <v>31.066019999999998</v>
      </c>
      <c r="I9517" s="6">
        <v>5</v>
      </c>
      <c r="J9517" s="6">
        <v>8629.4500000000007</v>
      </c>
      <c r="K9517" s="5">
        <f t="shared" si="1037"/>
        <v>155.33009999999999</v>
      </c>
      <c r="L9517" s="7">
        <v>4.8099999999999996</v>
      </c>
      <c r="M9517" s="7">
        <v>4522</v>
      </c>
      <c r="N9517" s="3">
        <v>45357</v>
      </c>
      <c r="O9517" s="4" t="str">
        <f t="shared" si="1038"/>
        <v>2024-03</v>
      </c>
      <c r="P9517" s="4" t="str">
        <f t="shared" si="1039"/>
        <v>03</v>
      </c>
      <c r="Q9517" s="4" t="str">
        <f t="shared" si="1040"/>
        <v>March</v>
      </c>
      <c r="R9517" s="30" t="str">
        <f t="shared" si="1041"/>
        <v>06</v>
      </c>
      <c r="W9517" t="str">
        <f t="shared" si="1042"/>
        <v>ok</v>
      </c>
    </row>
    <row r="9518" spans="1:23" x14ac:dyDescent="0.3">
      <c r="A9518" t="s">
        <v>9560</v>
      </c>
      <c r="B9518" t="s">
        <v>41</v>
      </c>
      <c r="C9518" t="s">
        <v>42</v>
      </c>
      <c r="D9518" t="s">
        <v>43</v>
      </c>
      <c r="E9518" t="s">
        <v>45</v>
      </c>
      <c r="F9518" t="s">
        <v>21</v>
      </c>
      <c r="G9518" s="5">
        <v>13599.76</v>
      </c>
      <c r="H9518" s="5">
        <f t="shared" si="1036"/>
        <v>244.79567999999998</v>
      </c>
      <c r="I9518" s="6">
        <v>5</v>
      </c>
      <c r="J9518" s="6">
        <v>67998.8</v>
      </c>
      <c r="K9518" s="5">
        <f t="shared" si="1037"/>
        <v>1223.9784</v>
      </c>
      <c r="L9518" s="7">
        <v>1.79</v>
      </c>
      <c r="M9518" s="7">
        <v>2713</v>
      </c>
      <c r="N9518" s="3">
        <v>45316</v>
      </c>
      <c r="O9518" s="4" t="str">
        <f t="shared" si="1038"/>
        <v>2024-01</v>
      </c>
      <c r="P9518" s="4" t="str">
        <f t="shared" si="1039"/>
        <v>01</v>
      </c>
      <c r="Q9518" s="4" t="str">
        <f t="shared" si="1040"/>
        <v>January</v>
      </c>
      <c r="R9518" s="30" t="str">
        <f t="shared" si="1041"/>
        <v>25</v>
      </c>
      <c r="W9518" t="str">
        <f t="shared" si="1042"/>
        <v>ok</v>
      </c>
    </row>
    <row r="9519" spans="1:23" x14ac:dyDescent="0.3">
      <c r="A9519" t="s">
        <v>9561</v>
      </c>
      <c r="B9519" t="s">
        <v>41</v>
      </c>
      <c r="C9519" t="s">
        <v>42</v>
      </c>
      <c r="D9519" t="s">
        <v>43</v>
      </c>
      <c r="E9519" t="s">
        <v>20</v>
      </c>
      <c r="F9519" t="s">
        <v>21</v>
      </c>
      <c r="G9519" s="5">
        <v>5688.29</v>
      </c>
      <c r="H9519" s="5">
        <f t="shared" si="1036"/>
        <v>102.38921999999999</v>
      </c>
      <c r="I9519" s="6">
        <v>2</v>
      </c>
      <c r="J9519" s="6">
        <v>11376.58</v>
      </c>
      <c r="K9519" s="5">
        <f t="shared" si="1037"/>
        <v>204.77843999999999</v>
      </c>
      <c r="L9519" s="7">
        <v>3.92</v>
      </c>
      <c r="M9519" s="7">
        <v>685</v>
      </c>
      <c r="N9519" s="3">
        <v>45372</v>
      </c>
      <c r="O9519" s="4" t="str">
        <f t="shared" si="1038"/>
        <v>2024-03</v>
      </c>
      <c r="P9519" s="4" t="str">
        <f t="shared" si="1039"/>
        <v>03</v>
      </c>
      <c r="Q9519" s="4" t="str">
        <f t="shared" si="1040"/>
        <v>March</v>
      </c>
      <c r="R9519" s="30" t="str">
        <f t="shared" si="1041"/>
        <v>21</v>
      </c>
      <c r="W9519" t="str">
        <f t="shared" si="1042"/>
        <v>ok</v>
      </c>
    </row>
    <row r="9520" spans="1:23" x14ac:dyDescent="0.3">
      <c r="A9520" t="s">
        <v>9562</v>
      </c>
      <c r="B9520" t="s">
        <v>23</v>
      </c>
      <c r="C9520" t="s">
        <v>24</v>
      </c>
      <c r="D9520" t="s">
        <v>25</v>
      </c>
      <c r="E9520" t="s">
        <v>14</v>
      </c>
      <c r="F9520" t="s">
        <v>26</v>
      </c>
      <c r="G9520" s="5">
        <v>243.68</v>
      </c>
      <c r="H9520" s="5">
        <f t="shared" si="1036"/>
        <v>4.3862399999999999</v>
      </c>
      <c r="I9520" s="6">
        <v>2</v>
      </c>
      <c r="J9520" s="6">
        <v>487.36</v>
      </c>
      <c r="K9520" s="5">
        <f t="shared" si="1037"/>
        <v>8.7724799999999998</v>
      </c>
      <c r="L9520" s="7">
        <v>1.91</v>
      </c>
      <c r="M9520" s="7">
        <v>3042</v>
      </c>
      <c r="N9520" s="3">
        <v>45603</v>
      </c>
      <c r="O9520" s="4" t="str">
        <f t="shared" si="1038"/>
        <v>2024-11</v>
      </c>
      <c r="P9520" s="4" t="str">
        <f t="shared" si="1039"/>
        <v>11</v>
      </c>
      <c r="Q9520" s="4" t="str">
        <f t="shared" si="1040"/>
        <v>November</v>
      </c>
      <c r="R9520" s="30" t="str">
        <f t="shared" si="1041"/>
        <v>07</v>
      </c>
      <c r="W9520" t="str">
        <f t="shared" si="1042"/>
        <v>ok</v>
      </c>
    </row>
    <row r="9521" spans="1:23" x14ac:dyDescent="0.3">
      <c r="A9521" t="s">
        <v>9563</v>
      </c>
      <c r="B9521" t="s">
        <v>41</v>
      </c>
      <c r="C9521" t="s">
        <v>42</v>
      </c>
      <c r="D9521" t="s">
        <v>43</v>
      </c>
      <c r="E9521" t="s">
        <v>20</v>
      </c>
      <c r="F9521" t="s">
        <v>15</v>
      </c>
      <c r="G9521" s="5">
        <v>17692.8</v>
      </c>
      <c r="H9521" s="5">
        <f t="shared" si="1036"/>
        <v>318.47039999999998</v>
      </c>
      <c r="I9521" s="6">
        <v>5</v>
      </c>
      <c r="J9521" s="6">
        <v>88464</v>
      </c>
      <c r="K9521" s="5">
        <f t="shared" si="1037"/>
        <v>1592.3519999999999</v>
      </c>
      <c r="L9521" s="7">
        <v>2.68</v>
      </c>
      <c r="M9521" s="7">
        <v>4688</v>
      </c>
      <c r="N9521" s="3">
        <v>45649</v>
      </c>
      <c r="O9521" s="4" t="str">
        <f t="shared" si="1038"/>
        <v>2024-12</v>
      </c>
      <c r="P9521" s="4" t="str">
        <f t="shared" si="1039"/>
        <v>12</v>
      </c>
      <c r="Q9521" s="4" t="str">
        <f t="shared" si="1040"/>
        <v>December</v>
      </c>
      <c r="R9521" s="30" t="str">
        <f t="shared" si="1041"/>
        <v>23</v>
      </c>
      <c r="W9521" t="str">
        <f t="shared" si="1042"/>
        <v>ok</v>
      </c>
    </row>
    <row r="9522" spans="1:23" x14ac:dyDescent="0.3">
      <c r="A9522" t="s">
        <v>9564</v>
      </c>
      <c r="B9522" t="s">
        <v>36</v>
      </c>
      <c r="C9522" t="s">
        <v>18</v>
      </c>
      <c r="D9522" t="s">
        <v>37</v>
      </c>
      <c r="E9522" t="s">
        <v>45</v>
      </c>
      <c r="F9522" t="s">
        <v>31</v>
      </c>
      <c r="G9522" s="5">
        <v>11894.85</v>
      </c>
      <c r="H9522" s="5">
        <f t="shared" si="1036"/>
        <v>214.10729999999998</v>
      </c>
      <c r="I9522" s="6">
        <v>2</v>
      </c>
      <c r="J9522" s="6">
        <v>23789.7</v>
      </c>
      <c r="K9522" s="5">
        <f t="shared" si="1037"/>
        <v>428.21459999999996</v>
      </c>
      <c r="L9522" s="7">
        <v>2.54</v>
      </c>
      <c r="M9522" s="7">
        <v>2190</v>
      </c>
      <c r="N9522" s="3">
        <v>45429</v>
      </c>
      <c r="O9522" s="4" t="str">
        <f t="shared" si="1038"/>
        <v>2024-05</v>
      </c>
      <c r="P9522" s="4" t="str">
        <f t="shared" si="1039"/>
        <v>05</v>
      </c>
      <c r="Q9522" s="4" t="str">
        <f t="shared" si="1040"/>
        <v>May</v>
      </c>
      <c r="R9522" s="30" t="str">
        <f t="shared" si="1041"/>
        <v>17</v>
      </c>
      <c r="W9522" t="str">
        <f t="shared" si="1042"/>
        <v>ok</v>
      </c>
    </row>
    <row r="9523" spans="1:23" x14ac:dyDescent="0.3">
      <c r="A9523" t="s">
        <v>9565</v>
      </c>
      <c r="B9523" t="s">
        <v>23</v>
      </c>
      <c r="C9523" t="s">
        <v>24</v>
      </c>
      <c r="D9523" t="s">
        <v>25</v>
      </c>
      <c r="E9523" t="s">
        <v>45</v>
      </c>
      <c r="F9523" t="s">
        <v>60</v>
      </c>
      <c r="G9523" s="5">
        <v>9327.14</v>
      </c>
      <c r="H9523" s="5">
        <f t="shared" si="1036"/>
        <v>167.88851999999997</v>
      </c>
      <c r="I9523" s="6">
        <v>2</v>
      </c>
      <c r="J9523" s="6">
        <v>18654.28</v>
      </c>
      <c r="K9523" s="5">
        <f t="shared" si="1037"/>
        <v>335.77703999999994</v>
      </c>
      <c r="L9523" s="7">
        <v>4.84</v>
      </c>
      <c r="M9523" s="7">
        <v>910</v>
      </c>
      <c r="N9523" s="3">
        <v>45372</v>
      </c>
      <c r="O9523" s="4" t="str">
        <f t="shared" si="1038"/>
        <v>2024-03</v>
      </c>
      <c r="P9523" s="4" t="str">
        <f t="shared" si="1039"/>
        <v>03</v>
      </c>
      <c r="Q9523" s="4" t="str">
        <f t="shared" si="1040"/>
        <v>March</v>
      </c>
      <c r="R9523" s="30" t="str">
        <f t="shared" si="1041"/>
        <v>21</v>
      </c>
      <c r="W9523" t="str">
        <f t="shared" si="1042"/>
        <v>ok</v>
      </c>
    </row>
    <row r="9524" spans="1:23" x14ac:dyDescent="0.3">
      <c r="A9524" t="s">
        <v>9566</v>
      </c>
      <c r="B9524" t="s">
        <v>11</v>
      </c>
      <c r="C9524" t="s">
        <v>12</v>
      </c>
      <c r="D9524" t="s">
        <v>13</v>
      </c>
      <c r="E9524" t="s">
        <v>14</v>
      </c>
      <c r="F9524" t="s">
        <v>38</v>
      </c>
      <c r="G9524" s="5">
        <v>15666.73</v>
      </c>
      <c r="H9524" s="5">
        <f t="shared" si="1036"/>
        <v>282.00113999999996</v>
      </c>
      <c r="I9524" s="6">
        <v>5</v>
      </c>
      <c r="J9524" s="6">
        <v>78333.649999999994</v>
      </c>
      <c r="K9524" s="5">
        <f t="shared" si="1037"/>
        <v>1410.0056999999997</v>
      </c>
      <c r="L9524" s="7">
        <v>1.28</v>
      </c>
      <c r="M9524" s="7">
        <v>371</v>
      </c>
      <c r="N9524" s="3">
        <v>45382</v>
      </c>
      <c r="O9524" s="4" t="str">
        <f t="shared" si="1038"/>
        <v>2024-03</v>
      </c>
      <c r="P9524" s="4" t="str">
        <f t="shared" si="1039"/>
        <v>03</v>
      </c>
      <c r="Q9524" s="4" t="str">
        <f t="shared" si="1040"/>
        <v>March</v>
      </c>
      <c r="R9524" s="30" t="str">
        <f t="shared" si="1041"/>
        <v>31</v>
      </c>
      <c r="W9524" t="str">
        <f t="shared" si="1042"/>
        <v>ok</v>
      </c>
    </row>
    <row r="9525" spans="1:23" x14ac:dyDescent="0.3">
      <c r="A9525" t="s">
        <v>9567</v>
      </c>
      <c r="B9525" t="s">
        <v>47</v>
      </c>
      <c r="C9525" t="s">
        <v>12</v>
      </c>
      <c r="D9525" t="s">
        <v>48</v>
      </c>
      <c r="E9525" t="s">
        <v>20</v>
      </c>
      <c r="F9525" t="s">
        <v>38</v>
      </c>
      <c r="G9525" s="5">
        <v>18130.099999999999</v>
      </c>
      <c r="H9525" s="5">
        <f t="shared" si="1036"/>
        <v>326.34179999999992</v>
      </c>
      <c r="I9525" s="6">
        <v>4</v>
      </c>
      <c r="J9525" s="6">
        <v>72520.399999999994</v>
      </c>
      <c r="K9525" s="5">
        <f t="shared" si="1037"/>
        <v>1305.3671999999997</v>
      </c>
      <c r="L9525" s="7">
        <v>2.58</v>
      </c>
      <c r="M9525" s="7">
        <v>3708</v>
      </c>
      <c r="N9525" s="3">
        <v>45424</v>
      </c>
      <c r="O9525" s="4" t="str">
        <f t="shared" si="1038"/>
        <v>2024-05</v>
      </c>
      <c r="P9525" s="4" t="str">
        <f t="shared" si="1039"/>
        <v>05</v>
      </c>
      <c r="Q9525" s="4" t="str">
        <f t="shared" si="1040"/>
        <v>May</v>
      </c>
      <c r="R9525" s="30" t="str">
        <f t="shared" si="1041"/>
        <v>12</v>
      </c>
      <c r="W9525" t="str">
        <f t="shared" si="1042"/>
        <v>ok</v>
      </c>
    </row>
    <row r="9526" spans="1:23" x14ac:dyDescent="0.3">
      <c r="A9526" t="s">
        <v>9568</v>
      </c>
      <c r="B9526" t="s">
        <v>41</v>
      </c>
      <c r="C9526" t="s">
        <v>42</v>
      </c>
      <c r="D9526" t="s">
        <v>43</v>
      </c>
      <c r="E9526" t="s">
        <v>45</v>
      </c>
      <c r="F9526" t="s">
        <v>26</v>
      </c>
      <c r="G9526" s="5">
        <v>12634.11</v>
      </c>
      <c r="H9526" s="5">
        <f t="shared" si="1036"/>
        <v>227.41397999999998</v>
      </c>
      <c r="I9526" s="6">
        <v>1</v>
      </c>
      <c r="J9526" s="6">
        <v>12634.11</v>
      </c>
      <c r="K9526" s="5">
        <f t="shared" si="1037"/>
        <v>227.41397999999998</v>
      </c>
      <c r="L9526" s="7">
        <v>2.6</v>
      </c>
      <c r="M9526" s="7">
        <v>2613</v>
      </c>
      <c r="N9526" s="3">
        <v>45327</v>
      </c>
      <c r="O9526" s="4" t="str">
        <f t="shared" si="1038"/>
        <v>2024-02</v>
      </c>
      <c r="P9526" s="4" t="str">
        <f t="shared" si="1039"/>
        <v>02</v>
      </c>
      <c r="Q9526" s="4" t="str">
        <f t="shared" si="1040"/>
        <v>February</v>
      </c>
      <c r="R9526" s="30" t="str">
        <f t="shared" si="1041"/>
        <v>05</v>
      </c>
      <c r="W9526" t="str">
        <f t="shared" si="1042"/>
        <v>ok</v>
      </c>
    </row>
    <row r="9527" spans="1:23" x14ac:dyDescent="0.3">
      <c r="A9527" t="s">
        <v>9569</v>
      </c>
      <c r="B9527" t="s">
        <v>33</v>
      </c>
      <c r="C9527" t="s">
        <v>12</v>
      </c>
      <c r="D9527" t="s">
        <v>34</v>
      </c>
      <c r="E9527" t="s">
        <v>20</v>
      </c>
      <c r="F9527" t="s">
        <v>21</v>
      </c>
      <c r="G9527" s="5">
        <v>11076.46</v>
      </c>
      <c r="H9527" s="5">
        <f t="shared" si="1036"/>
        <v>199.37627999999998</v>
      </c>
      <c r="I9527" s="6">
        <v>2</v>
      </c>
      <c r="J9527" s="6">
        <v>22152.92</v>
      </c>
      <c r="K9527" s="5">
        <f t="shared" si="1037"/>
        <v>398.75255999999996</v>
      </c>
      <c r="L9527" s="7">
        <v>3.72</v>
      </c>
      <c r="M9527" s="7">
        <v>367</v>
      </c>
      <c r="N9527" s="3">
        <v>45491</v>
      </c>
      <c r="O9527" s="4" t="str">
        <f t="shared" si="1038"/>
        <v>2024-07</v>
      </c>
      <c r="P9527" s="4" t="str">
        <f t="shared" si="1039"/>
        <v>07</v>
      </c>
      <c r="Q9527" s="4" t="str">
        <f t="shared" si="1040"/>
        <v>July</v>
      </c>
      <c r="R9527" s="30" t="str">
        <f t="shared" si="1041"/>
        <v>18</v>
      </c>
      <c r="W9527" t="str">
        <f t="shared" si="1042"/>
        <v>ok</v>
      </c>
    </row>
    <row r="9528" spans="1:23" x14ac:dyDescent="0.3">
      <c r="A9528" t="s">
        <v>9570</v>
      </c>
      <c r="B9528" t="s">
        <v>51</v>
      </c>
      <c r="C9528" t="s">
        <v>29</v>
      </c>
      <c r="D9528" t="s">
        <v>52</v>
      </c>
      <c r="E9528" t="s">
        <v>45</v>
      </c>
      <c r="F9528" t="s">
        <v>60</v>
      </c>
      <c r="G9528" s="5">
        <v>14721.07</v>
      </c>
      <c r="H9528" s="5">
        <f t="shared" si="1036"/>
        <v>264.97925999999995</v>
      </c>
      <c r="I9528" s="6">
        <v>3</v>
      </c>
      <c r="J9528" s="6">
        <v>44163.21</v>
      </c>
      <c r="K9528" s="5">
        <f t="shared" si="1037"/>
        <v>794.93777999999986</v>
      </c>
      <c r="L9528" s="7">
        <v>3.67</v>
      </c>
      <c r="M9528" s="7">
        <v>3329</v>
      </c>
      <c r="N9528" s="3">
        <v>45312</v>
      </c>
      <c r="O9528" s="4" t="str">
        <f t="shared" si="1038"/>
        <v>2024-01</v>
      </c>
      <c r="P9528" s="4" t="str">
        <f t="shared" si="1039"/>
        <v>01</v>
      </c>
      <c r="Q9528" s="4" t="str">
        <f t="shared" si="1040"/>
        <v>January</v>
      </c>
      <c r="R9528" s="30" t="str">
        <f t="shared" si="1041"/>
        <v>21</v>
      </c>
      <c r="W9528" t="str">
        <f t="shared" si="1042"/>
        <v>ok</v>
      </c>
    </row>
    <row r="9529" spans="1:23" x14ac:dyDescent="0.3">
      <c r="A9529" t="s">
        <v>9571</v>
      </c>
      <c r="B9529" t="s">
        <v>47</v>
      </c>
      <c r="C9529" t="s">
        <v>12</v>
      </c>
      <c r="D9529" t="s">
        <v>48</v>
      </c>
      <c r="E9529" t="s">
        <v>45</v>
      </c>
      <c r="F9529" t="s">
        <v>60</v>
      </c>
      <c r="G9529" s="5">
        <v>3739.64</v>
      </c>
      <c r="H9529" s="5">
        <f t="shared" si="1036"/>
        <v>67.313519999999997</v>
      </c>
      <c r="I9529" s="6">
        <v>3</v>
      </c>
      <c r="J9529" s="6">
        <v>11218.92</v>
      </c>
      <c r="K9529" s="5">
        <f t="shared" si="1037"/>
        <v>201.94056</v>
      </c>
      <c r="L9529" s="7">
        <v>1.21</v>
      </c>
      <c r="M9529" s="7">
        <v>1638</v>
      </c>
      <c r="N9529" s="3">
        <v>45446</v>
      </c>
      <c r="O9529" s="4" t="str">
        <f t="shared" si="1038"/>
        <v>2024-06</v>
      </c>
      <c r="P9529" s="4" t="str">
        <f t="shared" si="1039"/>
        <v>06</v>
      </c>
      <c r="Q9529" s="4" t="str">
        <f t="shared" si="1040"/>
        <v>June</v>
      </c>
      <c r="R9529" s="30" t="str">
        <f t="shared" si="1041"/>
        <v>03</v>
      </c>
      <c r="W9529" t="str">
        <f t="shared" si="1042"/>
        <v>ok</v>
      </c>
    </row>
    <row r="9530" spans="1:23" x14ac:dyDescent="0.3">
      <c r="A9530" t="s">
        <v>9572</v>
      </c>
      <c r="B9530" t="s">
        <v>47</v>
      </c>
      <c r="C9530" t="s">
        <v>12</v>
      </c>
      <c r="D9530" t="s">
        <v>48</v>
      </c>
      <c r="E9530" t="s">
        <v>14</v>
      </c>
      <c r="F9530" t="s">
        <v>31</v>
      </c>
      <c r="G9530" s="5">
        <v>14297.57</v>
      </c>
      <c r="H9530" s="5">
        <f t="shared" si="1036"/>
        <v>257.35625999999996</v>
      </c>
      <c r="I9530" s="6">
        <v>3</v>
      </c>
      <c r="J9530" s="6">
        <v>42892.71</v>
      </c>
      <c r="K9530" s="5">
        <f t="shared" si="1037"/>
        <v>772.06877999999983</v>
      </c>
      <c r="L9530" s="7">
        <v>3.21</v>
      </c>
      <c r="M9530" s="7">
        <v>1600</v>
      </c>
      <c r="N9530" s="3">
        <v>45514</v>
      </c>
      <c r="O9530" s="4" t="str">
        <f t="shared" si="1038"/>
        <v>2024-08</v>
      </c>
      <c r="P9530" s="4" t="str">
        <f t="shared" si="1039"/>
        <v>08</v>
      </c>
      <c r="Q9530" s="4" t="str">
        <f t="shared" si="1040"/>
        <v>August</v>
      </c>
      <c r="R9530" s="30" t="str">
        <f t="shared" si="1041"/>
        <v>10</v>
      </c>
      <c r="W9530" t="str">
        <f t="shared" si="1042"/>
        <v>ok</v>
      </c>
    </row>
    <row r="9531" spans="1:23" x14ac:dyDescent="0.3">
      <c r="A9531" t="s">
        <v>9573</v>
      </c>
      <c r="B9531" t="s">
        <v>63</v>
      </c>
      <c r="C9531" t="s">
        <v>18</v>
      </c>
      <c r="D9531" t="s">
        <v>64</v>
      </c>
      <c r="E9531" t="s">
        <v>45</v>
      </c>
      <c r="F9531" t="s">
        <v>60</v>
      </c>
      <c r="G9531" s="5">
        <v>12114.14</v>
      </c>
      <c r="H9531" s="5">
        <f t="shared" si="1036"/>
        <v>218.05451999999997</v>
      </c>
      <c r="I9531" s="6">
        <v>1</v>
      </c>
      <c r="J9531" s="6">
        <v>12114.14</v>
      </c>
      <c r="K9531" s="5">
        <f t="shared" si="1037"/>
        <v>218.05451999999997</v>
      </c>
      <c r="L9531" s="7">
        <v>1.62</v>
      </c>
      <c r="M9531" s="7">
        <v>4662</v>
      </c>
      <c r="N9531" s="3">
        <v>45563</v>
      </c>
      <c r="O9531" s="4" t="str">
        <f t="shared" si="1038"/>
        <v>2024-09</v>
      </c>
      <c r="P9531" s="4" t="str">
        <f t="shared" si="1039"/>
        <v>09</v>
      </c>
      <c r="Q9531" s="4" t="str">
        <f t="shared" si="1040"/>
        <v>September</v>
      </c>
      <c r="R9531" s="30" t="str">
        <f t="shared" si="1041"/>
        <v>28</v>
      </c>
      <c r="W9531" t="str">
        <f t="shared" si="1042"/>
        <v>ok</v>
      </c>
    </row>
    <row r="9532" spans="1:23" x14ac:dyDescent="0.3">
      <c r="A9532" t="s">
        <v>9574</v>
      </c>
      <c r="B9532" t="s">
        <v>41</v>
      </c>
      <c r="C9532" t="s">
        <v>42</v>
      </c>
      <c r="D9532" t="s">
        <v>43</v>
      </c>
      <c r="E9532" t="s">
        <v>20</v>
      </c>
      <c r="F9532" t="s">
        <v>60</v>
      </c>
      <c r="G9532" s="5">
        <v>10482.27</v>
      </c>
      <c r="H9532" s="5">
        <f t="shared" si="1036"/>
        <v>188.68086</v>
      </c>
      <c r="I9532" s="6">
        <v>3</v>
      </c>
      <c r="J9532" s="6">
        <v>31446.81</v>
      </c>
      <c r="K9532" s="5">
        <f t="shared" si="1037"/>
        <v>566.04258000000004</v>
      </c>
      <c r="L9532" s="7">
        <v>4.17</v>
      </c>
      <c r="M9532" s="7">
        <v>2022</v>
      </c>
      <c r="N9532" s="3">
        <v>45399</v>
      </c>
      <c r="O9532" s="4" t="str">
        <f t="shared" si="1038"/>
        <v>2024-04</v>
      </c>
      <c r="P9532" s="4" t="str">
        <f t="shared" si="1039"/>
        <v>04</v>
      </c>
      <c r="Q9532" s="4" t="str">
        <f t="shared" si="1040"/>
        <v>April</v>
      </c>
      <c r="R9532" s="30" t="str">
        <f t="shared" si="1041"/>
        <v>17</v>
      </c>
      <c r="W9532" t="str">
        <f t="shared" si="1042"/>
        <v>ok</v>
      </c>
    </row>
    <row r="9533" spans="1:23" x14ac:dyDescent="0.3">
      <c r="A9533" t="s">
        <v>9575</v>
      </c>
      <c r="B9533" t="s">
        <v>28</v>
      </c>
      <c r="C9533" t="s">
        <v>29</v>
      </c>
      <c r="D9533" t="s">
        <v>30</v>
      </c>
      <c r="E9533" t="s">
        <v>45</v>
      </c>
      <c r="F9533" t="s">
        <v>60</v>
      </c>
      <c r="G9533" s="5">
        <v>2505.06</v>
      </c>
      <c r="H9533" s="5">
        <f t="shared" si="1036"/>
        <v>45.091079999999998</v>
      </c>
      <c r="I9533" s="6">
        <v>3</v>
      </c>
      <c r="J9533" s="6">
        <v>7515.18</v>
      </c>
      <c r="K9533" s="5">
        <f t="shared" si="1037"/>
        <v>135.27323999999999</v>
      </c>
      <c r="L9533" s="7">
        <v>3.49</v>
      </c>
      <c r="M9533" s="7">
        <v>1586</v>
      </c>
      <c r="N9533" s="3">
        <v>45309</v>
      </c>
      <c r="O9533" s="4" t="str">
        <f t="shared" si="1038"/>
        <v>2024-01</v>
      </c>
      <c r="P9533" s="4" t="str">
        <f t="shared" si="1039"/>
        <v>01</v>
      </c>
      <c r="Q9533" s="4" t="str">
        <f t="shared" si="1040"/>
        <v>January</v>
      </c>
      <c r="R9533" s="30" t="str">
        <f t="shared" si="1041"/>
        <v>18</v>
      </c>
      <c r="W9533" t="str">
        <f t="shared" si="1042"/>
        <v>ok</v>
      </c>
    </row>
    <row r="9534" spans="1:23" x14ac:dyDescent="0.3">
      <c r="A9534" t="s">
        <v>9576</v>
      </c>
      <c r="B9534" t="s">
        <v>23</v>
      </c>
      <c r="C9534" t="s">
        <v>24</v>
      </c>
      <c r="D9534" t="s">
        <v>25</v>
      </c>
      <c r="E9534" t="s">
        <v>45</v>
      </c>
      <c r="F9534" t="s">
        <v>21</v>
      </c>
      <c r="G9534" s="5">
        <v>977.62</v>
      </c>
      <c r="H9534" s="5">
        <f t="shared" si="1036"/>
        <v>17.597159999999999</v>
      </c>
      <c r="I9534" s="6">
        <v>4</v>
      </c>
      <c r="J9534" s="6">
        <v>3910.48</v>
      </c>
      <c r="K9534" s="5">
        <f t="shared" si="1037"/>
        <v>70.388639999999995</v>
      </c>
      <c r="L9534" s="7">
        <v>1.46</v>
      </c>
      <c r="M9534" s="7">
        <v>4952</v>
      </c>
      <c r="N9534" s="3">
        <v>45303</v>
      </c>
      <c r="O9534" s="4" t="str">
        <f t="shared" si="1038"/>
        <v>2024-01</v>
      </c>
      <c r="P9534" s="4" t="str">
        <f t="shared" si="1039"/>
        <v>01</v>
      </c>
      <c r="Q9534" s="4" t="str">
        <f t="shared" si="1040"/>
        <v>January</v>
      </c>
      <c r="R9534" s="30" t="str">
        <f t="shared" si="1041"/>
        <v>12</v>
      </c>
      <c r="W9534" t="str">
        <f t="shared" si="1042"/>
        <v>ok</v>
      </c>
    </row>
    <row r="9535" spans="1:23" x14ac:dyDescent="0.3">
      <c r="A9535" t="s">
        <v>9577</v>
      </c>
      <c r="B9535" t="s">
        <v>36</v>
      </c>
      <c r="C9535" t="s">
        <v>18</v>
      </c>
      <c r="D9535" t="s">
        <v>37</v>
      </c>
      <c r="E9535" t="s">
        <v>45</v>
      </c>
      <c r="F9535" t="s">
        <v>21</v>
      </c>
      <c r="G9535" s="5">
        <v>14780.57</v>
      </c>
      <c r="H9535" s="5">
        <f t="shared" si="1036"/>
        <v>266.05025999999998</v>
      </c>
      <c r="I9535" s="6">
        <v>2</v>
      </c>
      <c r="J9535" s="6">
        <v>29561.14</v>
      </c>
      <c r="K9535" s="5">
        <f t="shared" si="1037"/>
        <v>532.10051999999996</v>
      </c>
      <c r="L9535" s="7">
        <v>1.56</v>
      </c>
      <c r="M9535" s="7">
        <v>3072</v>
      </c>
      <c r="N9535" s="3">
        <v>45469</v>
      </c>
      <c r="O9535" s="4" t="str">
        <f t="shared" si="1038"/>
        <v>2024-06</v>
      </c>
      <c r="P9535" s="4" t="str">
        <f t="shared" si="1039"/>
        <v>06</v>
      </c>
      <c r="Q9535" s="4" t="str">
        <f t="shared" si="1040"/>
        <v>June</v>
      </c>
      <c r="R9535" s="30" t="str">
        <f t="shared" si="1041"/>
        <v>26</v>
      </c>
      <c r="W9535" t="str">
        <f t="shared" si="1042"/>
        <v>ok</v>
      </c>
    </row>
    <row r="9536" spans="1:23" x14ac:dyDescent="0.3">
      <c r="A9536" t="s">
        <v>9578</v>
      </c>
      <c r="B9536" t="s">
        <v>17</v>
      </c>
      <c r="C9536" t="s">
        <v>18</v>
      </c>
      <c r="D9536" t="s">
        <v>19</v>
      </c>
      <c r="E9536" t="s">
        <v>14</v>
      </c>
      <c r="F9536" t="s">
        <v>26</v>
      </c>
      <c r="G9536" s="5">
        <v>2441.36</v>
      </c>
      <c r="H9536" s="5">
        <f t="shared" si="1036"/>
        <v>43.944479999999999</v>
      </c>
      <c r="I9536" s="6">
        <v>4</v>
      </c>
      <c r="J9536" s="6">
        <v>9765.44</v>
      </c>
      <c r="K9536" s="5">
        <f t="shared" si="1037"/>
        <v>175.77791999999999</v>
      </c>
      <c r="L9536" s="7">
        <v>1.93</v>
      </c>
      <c r="M9536" s="7">
        <v>1010</v>
      </c>
      <c r="N9536" s="3">
        <v>45474</v>
      </c>
      <c r="O9536" s="4" t="str">
        <f t="shared" si="1038"/>
        <v>2024-07</v>
      </c>
      <c r="P9536" s="4" t="str">
        <f t="shared" si="1039"/>
        <v>07</v>
      </c>
      <c r="Q9536" s="4" t="str">
        <f t="shared" si="1040"/>
        <v>July</v>
      </c>
      <c r="R9536" s="30" t="str">
        <f t="shared" si="1041"/>
        <v>01</v>
      </c>
      <c r="W9536" t="str">
        <f t="shared" si="1042"/>
        <v>ok</v>
      </c>
    </row>
    <row r="9537" spans="1:23" x14ac:dyDescent="0.3">
      <c r="A9537" t="s">
        <v>9579</v>
      </c>
      <c r="B9537" t="s">
        <v>63</v>
      </c>
      <c r="C9537" t="s">
        <v>18</v>
      </c>
      <c r="D9537" t="s">
        <v>64</v>
      </c>
      <c r="E9537" t="s">
        <v>20</v>
      </c>
      <c r="F9537" t="s">
        <v>21</v>
      </c>
      <c r="G9537" s="5">
        <v>9271.3700000000008</v>
      </c>
      <c r="H9537" s="5">
        <f t="shared" si="1036"/>
        <v>166.88466</v>
      </c>
      <c r="I9537" s="6">
        <v>3</v>
      </c>
      <c r="J9537" s="6">
        <v>27814.11</v>
      </c>
      <c r="K9537" s="5">
        <f t="shared" si="1037"/>
        <v>500.65397999999999</v>
      </c>
      <c r="L9537" s="7">
        <v>1.17</v>
      </c>
      <c r="M9537" s="7">
        <v>3852</v>
      </c>
      <c r="N9537" s="3">
        <v>45387</v>
      </c>
      <c r="O9537" s="4" t="str">
        <f t="shared" si="1038"/>
        <v>2024-04</v>
      </c>
      <c r="P9537" s="4" t="str">
        <f t="shared" si="1039"/>
        <v>04</v>
      </c>
      <c r="Q9537" s="4" t="str">
        <f t="shared" si="1040"/>
        <v>April</v>
      </c>
      <c r="R9537" s="30" t="str">
        <f t="shared" si="1041"/>
        <v>05</v>
      </c>
      <c r="W9537" t="str">
        <f t="shared" si="1042"/>
        <v>ok</v>
      </c>
    </row>
    <row r="9538" spans="1:23" x14ac:dyDescent="0.3">
      <c r="A9538" t="s">
        <v>9580</v>
      </c>
      <c r="B9538" t="s">
        <v>33</v>
      </c>
      <c r="C9538" t="s">
        <v>12</v>
      </c>
      <c r="D9538" t="s">
        <v>34</v>
      </c>
      <c r="E9538" t="s">
        <v>45</v>
      </c>
      <c r="F9538" t="s">
        <v>21</v>
      </c>
      <c r="G9538" s="5">
        <v>14899.34</v>
      </c>
      <c r="H9538" s="5">
        <f t="shared" si="1036"/>
        <v>268.18811999999997</v>
      </c>
      <c r="I9538" s="6">
        <v>1</v>
      </c>
      <c r="J9538" s="6">
        <v>14899.34</v>
      </c>
      <c r="K9538" s="5">
        <f t="shared" si="1037"/>
        <v>268.18811999999997</v>
      </c>
      <c r="L9538" s="7">
        <v>1.85</v>
      </c>
      <c r="M9538" s="7">
        <v>700</v>
      </c>
      <c r="N9538" s="3">
        <v>45357</v>
      </c>
      <c r="O9538" s="4" t="str">
        <f t="shared" si="1038"/>
        <v>2024-03</v>
      </c>
      <c r="P9538" s="4" t="str">
        <f t="shared" si="1039"/>
        <v>03</v>
      </c>
      <c r="Q9538" s="4" t="str">
        <f t="shared" si="1040"/>
        <v>March</v>
      </c>
      <c r="R9538" s="30" t="str">
        <f t="shared" si="1041"/>
        <v>06</v>
      </c>
      <c r="W9538" t="str">
        <f t="shared" si="1042"/>
        <v>ok</v>
      </c>
    </row>
    <row r="9539" spans="1:23" x14ac:dyDescent="0.3">
      <c r="A9539" t="s">
        <v>9581</v>
      </c>
      <c r="B9539" t="s">
        <v>11</v>
      </c>
      <c r="C9539" t="s">
        <v>12</v>
      </c>
      <c r="D9539" t="s">
        <v>13</v>
      </c>
      <c r="E9539" t="s">
        <v>14</v>
      </c>
      <c r="F9539" t="s">
        <v>38</v>
      </c>
      <c r="G9539" s="5">
        <v>13269.41</v>
      </c>
      <c r="H9539" s="5">
        <f t="shared" ref="H9539:H9602" si="1043">G9539*0.018</f>
        <v>238.84937999999997</v>
      </c>
      <c r="I9539" s="6">
        <v>5</v>
      </c>
      <c r="J9539" s="6">
        <v>66347.05</v>
      </c>
      <c r="K9539" s="5">
        <f t="shared" ref="K9539:K9602" si="1044">H9539*I9539</f>
        <v>1194.2468999999999</v>
      </c>
      <c r="L9539" s="7">
        <v>4.03</v>
      </c>
      <c r="M9539" s="7">
        <v>2033</v>
      </c>
      <c r="N9539" s="3">
        <v>45438</v>
      </c>
      <c r="O9539" s="4" t="str">
        <f t="shared" ref="O9539:O9602" si="1045">TEXT(N9539,"yyyy-mm")</f>
        <v>2024-05</v>
      </c>
      <c r="P9539" s="4" t="str">
        <f t="shared" ref="P9539:P9602" si="1046">TEXT(N9539,"mm")</f>
        <v>05</v>
      </c>
      <c r="Q9539" s="4" t="str">
        <f t="shared" ref="Q9539:Q9602" si="1047">TEXT(DATE(2024,P9539,1),"mmmm")</f>
        <v>May</v>
      </c>
      <c r="R9539" s="30" t="str">
        <f t="shared" ref="R9539:R9602" si="1048">TEXT(N9539,"dd")</f>
        <v>26</v>
      </c>
      <c r="W9539" t="str">
        <f t="shared" ref="W9539:W9602" si="1049">IF(G9539*I9539=J9539,"ok","False")</f>
        <v>ok</v>
      </c>
    </row>
    <row r="9540" spans="1:23" x14ac:dyDescent="0.3">
      <c r="A9540" t="s">
        <v>9582</v>
      </c>
      <c r="B9540" t="s">
        <v>63</v>
      </c>
      <c r="C9540" t="s">
        <v>18</v>
      </c>
      <c r="D9540" t="s">
        <v>64</v>
      </c>
      <c r="E9540" t="s">
        <v>20</v>
      </c>
      <c r="F9540" t="s">
        <v>21</v>
      </c>
      <c r="G9540" s="5">
        <v>6171.91</v>
      </c>
      <c r="H9540" s="5">
        <f t="shared" si="1043"/>
        <v>111.09437999999999</v>
      </c>
      <c r="I9540" s="6">
        <v>2</v>
      </c>
      <c r="J9540" s="6">
        <v>12343.82</v>
      </c>
      <c r="K9540" s="5">
        <f t="shared" si="1044"/>
        <v>222.18875999999997</v>
      </c>
      <c r="L9540" s="7">
        <v>3.71</v>
      </c>
      <c r="M9540" s="7">
        <v>4037</v>
      </c>
      <c r="N9540" s="3">
        <v>45488</v>
      </c>
      <c r="O9540" s="4" t="str">
        <f t="shared" si="1045"/>
        <v>2024-07</v>
      </c>
      <c r="P9540" s="4" t="str">
        <f t="shared" si="1046"/>
        <v>07</v>
      </c>
      <c r="Q9540" s="4" t="str">
        <f t="shared" si="1047"/>
        <v>July</v>
      </c>
      <c r="R9540" s="30" t="str">
        <f t="shared" si="1048"/>
        <v>15</v>
      </c>
      <c r="W9540" t="str">
        <f t="shared" si="1049"/>
        <v>ok</v>
      </c>
    </row>
    <row r="9541" spans="1:23" x14ac:dyDescent="0.3">
      <c r="A9541" t="s">
        <v>9583</v>
      </c>
      <c r="B9541" t="s">
        <v>28</v>
      </c>
      <c r="C9541" t="s">
        <v>29</v>
      </c>
      <c r="D9541" t="s">
        <v>30</v>
      </c>
      <c r="E9541" t="s">
        <v>14</v>
      </c>
      <c r="F9541" t="s">
        <v>38</v>
      </c>
      <c r="G9541" s="5">
        <v>9596.61</v>
      </c>
      <c r="H9541" s="5">
        <f t="shared" si="1043"/>
        <v>172.73898</v>
      </c>
      <c r="I9541" s="6">
        <v>3</v>
      </c>
      <c r="J9541" s="6">
        <v>28789.83</v>
      </c>
      <c r="K9541" s="5">
        <f t="shared" si="1044"/>
        <v>518.21694000000002</v>
      </c>
      <c r="L9541" s="7">
        <v>4.17</v>
      </c>
      <c r="M9541" s="7">
        <v>681</v>
      </c>
      <c r="N9541" s="3">
        <v>45405</v>
      </c>
      <c r="O9541" s="4" t="str">
        <f t="shared" si="1045"/>
        <v>2024-04</v>
      </c>
      <c r="P9541" s="4" t="str">
        <f t="shared" si="1046"/>
        <v>04</v>
      </c>
      <c r="Q9541" s="4" t="str">
        <f t="shared" si="1047"/>
        <v>April</v>
      </c>
      <c r="R9541" s="30" t="str">
        <f t="shared" si="1048"/>
        <v>23</v>
      </c>
      <c r="W9541" t="str">
        <f t="shared" si="1049"/>
        <v>ok</v>
      </c>
    </row>
    <row r="9542" spans="1:23" x14ac:dyDescent="0.3">
      <c r="A9542" t="s">
        <v>9584</v>
      </c>
      <c r="B9542" t="s">
        <v>17</v>
      </c>
      <c r="C9542" t="s">
        <v>18</v>
      </c>
      <c r="D9542" t="s">
        <v>19</v>
      </c>
      <c r="E9542" t="s">
        <v>20</v>
      </c>
      <c r="F9542" t="s">
        <v>26</v>
      </c>
      <c r="G9542" s="5">
        <v>8387.7000000000007</v>
      </c>
      <c r="H9542" s="5">
        <f t="shared" si="1043"/>
        <v>150.9786</v>
      </c>
      <c r="I9542" s="6">
        <v>3</v>
      </c>
      <c r="J9542" s="6">
        <v>25163.1</v>
      </c>
      <c r="K9542" s="5">
        <f t="shared" si="1044"/>
        <v>452.93579999999997</v>
      </c>
      <c r="L9542" s="7">
        <v>1.43</v>
      </c>
      <c r="M9542" s="7">
        <v>2937</v>
      </c>
      <c r="N9542" s="3">
        <v>45485</v>
      </c>
      <c r="O9542" s="4" t="str">
        <f t="shared" si="1045"/>
        <v>2024-07</v>
      </c>
      <c r="P9542" s="4" t="str">
        <f t="shared" si="1046"/>
        <v>07</v>
      </c>
      <c r="Q9542" s="4" t="str">
        <f t="shared" si="1047"/>
        <v>July</v>
      </c>
      <c r="R9542" s="30" t="str">
        <f t="shared" si="1048"/>
        <v>12</v>
      </c>
      <c r="W9542" t="str">
        <f t="shared" si="1049"/>
        <v>ok</v>
      </c>
    </row>
    <row r="9543" spans="1:23" x14ac:dyDescent="0.3">
      <c r="A9543" t="s">
        <v>9585</v>
      </c>
      <c r="B9543" t="s">
        <v>28</v>
      </c>
      <c r="C9543" t="s">
        <v>29</v>
      </c>
      <c r="D9543" t="s">
        <v>30</v>
      </c>
      <c r="E9543" t="s">
        <v>45</v>
      </c>
      <c r="F9543" t="s">
        <v>60</v>
      </c>
      <c r="G9543" s="5">
        <v>16429.89</v>
      </c>
      <c r="H9543" s="5">
        <f t="shared" si="1043"/>
        <v>295.73801999999995</v>
      </c>
      <c r="I9543" s="6">
        <v>5</v>
      </c>
      <c r="J9543" s="6">
        <v>82149.45</v>
      </c>
      <c r="K9543" s="5">
        <f t="shared" si="1044"/>
        <v>1478.6900999999998</v>
      </c>
      <c r="L9543" s="7">
        <v>2</v>
      </c>
      <c r="M9543" s="7">
        <v>4204</v>
      </c>
      <c r="N9543" s="3">
        <v>45497</v>
      </c>
      <c r="O9543" s="4" t="str">
        <f t="shared" si="1045"/>
        <v>2024-07</v>
      </c>
      <c r="P9543" s="4" t="str">
        <f t="shared" si="1046"/>
        <v>07</v>
      </c>
      <c r="Q9543" s="4" t="str">
        <f t="shared" si="1047"/>
        <v>July</v>
      </c>
      <c r="R9543" s="30" t="str">
        <f t="shared" si="1048"/>
        <v>24</v>
      </c>
      <c r="W9543" t="str">
        <f t="shared" si="1049"/>
        <v>ok</v>
      </c>
    </row>
    <row r="9544" spans="1:23" x14ac:dyDescent="0.3">
      <c r="A9544" t="s">
        <v>9586</v>
      </c>
      <c r="B9544" t="s">
        <v>17</v>
      </c>
      <c r="C9544" t="s">
        <v>18</v>
      </c>
      <c r="D9544" t="s">
        <v>19</v>
      </c>
      <c r="E9544" t="s">
        <v>45</v>
      </c>
      <c r="F9544" t="s">
        <v>38</v>
      </c>
      <c r="G9544" s="5">
        <v>6275.42</v>
      </c>
      <c r="H9544" s="5">
        <f t="shared" si="1043"/>
        <v>112.95755999999999</v>
      </c>
      <c r="I9544" s="6">
        <v>1</v>
      </c>
      <c r="J9544" s="6">
        <v>6275.42</v>
      </c>
      <c r="K9544" s="5">
        <f t="shared" si="1044"/>
        <v>112.95755999999999</v>
      </c>
      <c r="L9544" s="7">
        <v>4</v>
      </c>
      <c r="M9544" s="7">
        <v>4320</v>
      </c>
      <c r="N9544" s="3">
        <v>45432</v>
      </c>
      <c r="O9544" s="4" t="str">
        <f t="shared" si="1045"/>
        <v>2024-05</v>
      </c>
      <c r="P9544" s="4" t="str">
        <f t="shared" si="1046"/>
        <v>05</v>
      </c>
      <c r="Q9544" s="4" t="str">
        <f t="shared" si="1047"/>
        <v>May</v>
      </c>
      <c r="R9544" s="30" t="str">
        <f t="shared" si="1048"/>
        <v>20</v>
      </c>
      <c r="W9544" t="str">
        <f t="shared" si="1049"/>
        <v>ok</v>
      </c>
    </row>
    <row r="9545" spans="1:23" x14ac:dyDescent="0.3">
      <c r="A9545" t="s">
        <v>9587</v>
      </c>
      <c r="B9545" t="s">
        <v>11</v>
      </c>
      <c r="C9545" t="s">
        <v>12</v>
      </c>
      <c r="D9545" t="s">
        <v>13</v>
      </c>
      <c r="E9545" t="s">
        <v>45</v>
      </c>
      <c r="F9545" t="s">
        <v>26</v>
      </c>
      <c r="G9545" s="5">
        <v>8667.9</v>
      </c>
      <c r="H9545" s="5">
        <f t="shared" si="1043"/>
        <v>156.02219999999997</v>
      </c>
      <c r="I9545" s="6">
        <v>1</v>
      </c>
      <c r="J9545" s="6">
        <v>8667.9</v>
      </c>
      <c r="K9545" s="5">
        <f t="shared" si="1044"/>
        <v>156.02219999999997</v>
      </c>
      <c r="L9545" s="7">
        <v>4.3600000000000003</v>
      </c>
      <c r="M9545" s="7">
        <v>2714</v>
      </c>
      <c r="N9545" s="3">
        <v>45299</v>
      </c>
      <c r="O9545" s="4" t="str">
        <f t="shared" si="1045"/>
        <v>2024-01</v>
      </c>
      <c r="P9545" s="4" t="str">
        <f t="shared" si="1046"/>
        <v>01</v>
      </c>
      <c r="Q9545" s="4" t="str">
        <f t="shared" si="1047"/>
        <v>January</v>
      </c>
      <c r="R9545" s="30" t="str">
        <f t="shared" si="1048"/>
        <v>08</v>
      </c>
      <c r="W9545" t="str">
        <f t="shared" si="1049"/>
        <v>ok</v>
      </c>
    </row>
    <row r="9546" spans="1:23" x14ac:dyDescent="0.3">
      <c r="A9546" t="s">
        <v>9588</v>
      </c>
      <c r="B9546" t="s">
        <v>33</v>
      </c>
      <c r="C9546" t="s">
        <v>12</v>
      </c>
      <c r="D9546" t="s">
        <v>34</v>
      </c>
      <c r="E9546" t="s">
        <v>14</v>
      </c>
      <c r="F9546" t="s">
        <v>31</v>
      </c>
      <c r="G9546" s="5">
        <v>6712.17</v>
      </c>
      <c r="H9546" s="5">
        <f t="shared" si="1043"/>
        <v>120.81905999999999</v>
      </c>
      <c r="I9546" s="6">
        <v>2</v>
      </c>
      <c r="J9546" s="6">
        <v>13424.34</v>
      </c>
      <c r="K9546" s="5">
        <f t="shared" si="1044"/>
        <v>241.63811999999999</v>
      </c>
      <c r="L9546" s="7">
        <v>4.3899999999999997</v>
      </c>
      <c r="M9546" s="7">
        <v>329</v>
      </c>
      <c r="N9546" s="3">
        <v>45318</v>
      </c>
      <c r="O9546" s="4" t="str">
        <f t="shared" si="1045"/>
        <v>2024-01</v>
      </c>
      <c r="P9546" s="4" t="str">
        <f t="shared" si="1046"/>
        <v>01</v>
      </c>
      <c r="Q9546" s="4" t="str">
        <f t="shared" si="1047"/>
        <v>January</v>
      </c>
      <c r="R9546" s="30" t="str">
        <f t="shared" si="1048"/>
        <v>27</v>
      </c>
      <c r="W9546" t="str">
        <f t="shared" si="1049"/>
        <v>ok</v>
      </c>
    </row>
    <row r="9547" spans="1:23" x14ac:dyDescent="0.3">
      <c r="A9547" t="s">
        <v>9589</v>
      </c>
      <c r="B9547" t="s">
        <v>36</v>
      </c>
      <c r="C9547" t="s">
        <v>18</v>
      </c>
      <c r="D9547" t="s">
        <v>37</v>
      </c>
      <c r="E9547" t="s">
        <v>20</v>
      </c>
      <c r="F9547" t="s">
        <v>31</v>
      </c>
      <c r="G9547" s="5">
        <v>6799.69</v>
      </c>
      <c r="H9547" s="5">
        <f t="shared" si="1043"/>
        <v>122.39441999999998</v>
      </c>
      <c r="I9547" s="6">
        <v>4</v>
      </c>
      <c r="J9547" s="6">
        <v>27198.76</v>
      </c>
      <c r="K9547" s="5">
        <f t="shared" si="1044"/>
        <v>489.57767999999993</v>
      </c>
      <c r="L9547" s="7">
        <v>4.63</v>
      </c>
      <c r="M9547" s="7">
        <v>2808</v>
      </c>
      <c r="N9547" s="3">
        <v>45389</v>
      </c>
      <c r="O9547" s="4" t="str">
        <f t="shared" si="1045"/>
        <v>2024-04</v>
      </c>
      <c r="P9547" s="4" t="str">
        <f t="shared" si="1046"/>
        <v>04</v>
      </c>
      <c r="Q9547" s="4" t="str">
        <f t="shared" si="1047"/>
        <v>April</v>
      </c>
      <c r="R9547" s="30" t="str">
        <f t="shared" si="1048"/>
        <v>07</v>
      </c>
      <c r="W9547" t="str">
        <f t="shared" si="1049"/>
        <v>ok</v>
      </c>
    </row>
    <row r="9548" spans="1:23" x14ac:dyDescent="0.3">
      <c r="A9548" t="s">
        <v>9590</v>
      </c>
      <c r="B9548" t="s">
        <v>11</v>
      </c>
      <c r="C9548" t="s">
        <v>12</v>
      </c>
      <c r="D9548" t="s">
        <v>13</v>
      </c>
      <c r="E9548" t="s">
        <v>14</v>
      </c>
      <c r="F9548" t="s">
        <v>60</v>
      </c>
      <c r="G9548" s="5">
        <v>16632.02</v>
      </c>
      <c r="H9548" s="5">
        <f t="shared" si="1043"/>
        <v>299.37635999999998</v>
      </c>
      <c r="I9548" s="6">
        <v>2</v>
      </c>
      <c r="J9548" s="6">
        <v>33264.04</v>
      </c>
      <c r="K9548" s="5">
        <f t="shared" si="1044"/>
        <v>598.75271999999995</v>
      </c>
      <c r="L9548" s="7">
        <v>2.3199999999999998</v>
      </c>
      <c r="M9548" s="7">
        <v>4692</v>
      </c>
      <c r="N9548" s="3">
        <v>45606</v>
      </c>
      <c r="O9548" s="4" t="str">
        <f t="shared" si="1045"/>
        <v>2024-11</v>
      </c>
      <c r="P9548" s="4" t="str">
        <f t="shared" si="1046"/>
        <v>11</v>
      </c>
      <c r="Q9548" s="4" t="str">
        <f t="shared" si="1047"/>
        <v>November</v>
      </c>
      <c r="R9548" s="30" t="str">
        <f t="shared" si="1048"/>
        <v>10</v>
      </c>
      <c r="W9548" t="str">
        <f t="shared" si="1049"/>
        <v>ok</v>
      </c>
    </row>
    <row r="9549" spans="1:23" x14ac:dyDescent="0.3">
      <c r="A9549" t="s">
        <v>9591</v>
      </c>
      <c r="B9549" t="s">
        <v>17</v>
      </c>
      <c r="C9549" t="s">
        <v>18</v>
      </c>
      <c r="D9549" t="s">
        <v>19</v>
      </c>
      <c r="E9549" t="s">
        <v>14</v>
      </c>
      <c r="F9549" t="s">
        <v>15</v>
      </c>
      <c r="G9549" s="5">
        <v>11932.67</v>
      </c>
      <c r="H9549" s="5">
        <f t="shared" si="1043"/>
        <v>214.78805999999997</v>
      </c>
      <c r="I9549" s="6">
        <v>2</v>
      </c>
      <c r="J9549" s="6">
        <v>23865.34</v>
      </c>
      <c r="K9549" s="5">
        <f t="shared" si="1044"/>
        <v>429.57611999999995</v>
      </c>
      <c r="L9549" s="7">
        <v>3.81</v>
      </c>
      <c r="M9549" s="7">
        <v>4790</v>
      </c>
      <c r="N9549" s="3">
        <v>45485</v>
      </c>
      <c r="O9549" s="4" t="str">
        <f t="shared" si="1045"/>
        <v>2024-07</v>
      </c>
      <c r="P9549" s="4" t="str">
        <f t="shared" si="1046"/>
        <v>07</v>
      </c>
      <c r="Q9549" s="4" t="str">
        <f t="shared" si="1047"/>
        <v>July</v>
      </c>
      <c r="R9549" s="30" t="str">
        <f t="shared" si="1048"/>
        <v>12</v>
      </c>
      <c r="W9549" t="str">
        <f t="shared" si="1049"/>
        <v>ok</v>
      </c>
    </row>
    <row r="9550" spans="1:23" x14ac:dyDescent="0.3">
      <c r="A9550" t="s">
        <v>9592</v>
      </c>
      <c r="B9550" t="s">
        <v>41</v>
      </c>
      <c r="C9550" t="s">
        <v>42</v>
      </c>
      <c r="D9550" t="s">
        <v>43</v>
      </c>
      <c r="E9550" t="s">
        <v>20</v>
      </c>
      <c r="F9550" t="s">
        <v>60</v>
      </c>
      <c r="G9550" s="5">
        <v>2656.18</v>
      </c>
      <c r="H9550" s="5">
        <f t="shared" si="1043"/>
        <v>47.811239999999991</v>
      </c>
      <c r="I9550" s="6">
        <v>4</v>
      </c>
      <c r="J9550" s="6">
        <v>10624.72</v>
      </c>
      <c r="K9550" s="5">
        <f t="shared" si="1044"/>
        <v>191.24495999999996</v>
      </c>
      <c r="L9550" s="7">
        <v>3.73</v>
      </c>
      <c r="M9550" s="7">
        <v>2518</v>
      </c>
      <c r="N9550" s="3">
        <v>45515</v>
      </c>
      <c r="O9550" s="4" t="str">
        <f t="shared" si="1045"/>
        <v>2024-08</v>
      </c>
      <c r="P9550" s="4" t="str">
        <f t="shared" si="1046"/>
        <v>08</v>
      </c>
      <c r="Q9550" s="4" t="str">
        <f t="shared" si="1047"/>
        <v>August</v>
      </c>
      <c r="R9550" s="30" t="str">
        <f t="shared" si="1048"/>
        <v>11</v>
      </c>
      <c r="W9550" t="str">
        <f t="shared" si="1049"/>
        <v>ok</v>
      </c>
    </row>
    <row r="9551" spans="1:23" x14ac:dyDescent="0.3">
      <c r="A9551" t="s">
        <v>9593</v>
      </c>
      <c r="B9551" t="s">
        <v>11</v>
      </c>
      <c r="C9551" t="s">
        <v>12</v>
      </c>
      <c r="D9551" t="s">
        <v>13</v>
      </c>
      <c r="E9551" t="s">
        <v>45</v>
      </c>
      <c r="F9551" t="s">
        <v>38</v>
      </c>
      <c r="G9551" s="5">
        <v>2910.59</v>
      </c>
      <c r="H9551" s="5">
        <f t="shared" si="1043"/>
        <v>52.390619999999998</v>
      </c>
      <c r="I9551" s="6">
        <v>1</v>
      </c>
      <c r="J9551" s="6">
        <v>2910.59</v>
      </c>
      <c r="K9551" s="5">
        <f t="shared" si="1044"/>
        <v>52.390619999999998</v>
      </c>
      <c r="L9551" s="7">
        <v>1.99</v>
      </c>
      <c r="M9551" s="7">
        <v>3951</v>
      </c>
      <c r="N9551" s="3">
        <v>45512</v>
      </c>
      <c r="O9551" s="4" t="str">
        <f t="shared" si="1045"/>
        <v>2024-08</v>
      </c>
      <c r="P9551" s="4" t="str">
        <f t="shared" si="1046"/>
        <v>08</v>
      </c>
      <c r="Q9551" s="4" t="str">
        <f t="shared" si="1047"/>
        <v>August</v>
      </c>
      <c r="R9551" s="30" t="str">
        <f t="shared" si="1048"/>
        <v>08</v>
      </c>
      <c r="W9551" t="str">
        <f t="shared" si="1049"/>
        <v>ok</v>
      </c>
    </row>
    <row r="9552" spans="1:23" x14ac:dyDescent="0.3">
      <c r="A9552" t="s">
        <v>9594</v>
      </c>
      <c r="B9552" t="s">
        <v>63</v>
      </c>
      <c r="C9552" t="s">
        <v>18</v>
      </c>
      <c r="D9552" t="s">
        <v>64</v>
      </c>
      <c r="E9552" t="s">
        <v>14</v>
      </c>
      <c r="F9552" t="s">
        <v>15</v>
      </c>
      <c r="G9552" s="5">
        <v>2519.89</v>
      </c>
      <c r="H9552" s="5">
        <f t="shared" si="1043"/>
        <v>45.358019999999996</v>
      </c>
      <c r="I9552" s="6">
        <v>1</v>
      </c>
      <c r="J9552" s="6">
        <v>2519.89</v>
      </c>
      <c r="K9552" s="5">
        <f t="shared" si="1044"/>
        <v>45.358019999999996</v>
      </c>
      <c r="L9552" s="7">
        <v>3.5</v>
      </c>
      <c r="M9552" s="7">
        <v>207</v>
      </c>
      <c r="N9552" s="3">
        <v>45524</v>
      </c>
      <c r="O9552" s="4" t="str">
        <f t="shared" si="1045"/>
        <v>2024-08</v>
      </c>
      <c r="P9552" s="4" t="str">
        <f t="shared" si="1046"/>
        <v>08</v>
      </c>
      <c r="Q9552" s="4" t="str">
        <f t="shared" si="1047"/>
        <v>August</v>
      </c>
      <c r="R9552" s="30" t="str">
        <f t="shared" si="1048"/>
        <v>20</v>
      </c>
      <c r="W9552" t="str">
        <f t="shared" si="1049"/>
        <v>ok</v>
      </c>
    </row>
    <row r="9553" spans="1:23" x14ac:dyDescent="0.3">
      <c r="A9553" t="s">
        <v>9595</v>
      </c>
      <c r="B9553" t="s">
        <v>47</v>
      </c>
      <c r="C9553" t="s">
        <v>12</v>
      </c>
      <c r="D9553" t="s">
        <v>48</v>
      </c>
      <c r="E9553" t="s">
        <v>14</v>
      </c>
      <c r="F9553" t="s">
        <v>60</v>
      </c>
      <c r="G9553" s="5">
        <v>10267.41</v>
      </c>
      <c r="H9553" s="5">
        <f t="shared" si="1043"/>
        <v>184.81338</v>
      </c>
      <c r="I9553" s="6">
        <v>1</v>
      </c>
      <c r="J9553" s="6">
        <v>10267.41</v>
      </c>
      <c r="K9553" s="5">
        <f t="shared" si="1044"/>
        <v>184.81338</v>
      </c>
      <c r="L9553" s="7">
        <v>2.0099999999999998</v>
      </c>
      <c r="M9553" s="7">
        <v>3508</v>
      </c>
      <c r="N9553" s="3">
        <v>45313</v>
      </c>
      <c r="O9553" s="4" t="str">
        <f t="shared" si="1045"/>
        <v>2024-01</v>
      </c>
      <c r="P9553" s="4" t="str">
        <f t="shared" si="1046"/>
        <v>01</v>
      </c>
      <c r="Q9553" s="4" t="str">
        <f t="shared" si="1047"/>
        <v>January</v>
      </c>
      <c r="R9553" s="30" t="str">
        <f t="shared" si="1048"/>
        <v>22</v>
      </c>
      <c r="W9553" t="str">
        <f t="shared" si="1049"/>
        <v>ok</v>
      </c>
    </row>
    <row r="9554" spans="1:23" x14ac:dyDescent="0.3">
      <c r="A9554" t="s">
        <v>9596</v>
      </c>
      <c r="B9554" t="s">
        <v>41</v>
      </c>
      <c r="C9554" t="s">
        <v>42</v>
      </c>
      <c r="D9554" t="s">
        <v>43</v>
      </c>
      <c r="E9554" t="s">
        <v>14</v>
      </c>
      <c r="F9554" t="s">
        <v>60</v>
      </c>
      <c r="G9554" s="5">
        <v>15439.86</v>
      </c>
      <c r="H9554" s="5">
        <f t="shared" si="1043"/>
        <v>277.91748000000001</v>
      </c>
      <c r="I9554" s="6">
        <v>5</v>
      </c>
      <c r="J9554" s="6">
        <v>77199.3</v>
      </c>
      <c r="K9554" s="5">
        <f t="shared" si="1044"/>
        <v>1389.5874000000001</v>
      </c>
      <c r="L9554" s="7">
        <v>1.04</v>
      </c>
      <c r="M9554" s="7">
        <v>1279</v>
      </c>
      <c r="N9554" s="3">
        <v>45613</v>
      </c>
      <c r="O9554" s="4" t="str">
        <f t="shared" si="1045"/>
        <v>2024-11</v>
      </c>
      <c r="P9554" s="4" t="str">
        <f t="shared" si="1046"/>
        <v>11</v>
      </c>
      <c r="Q9554" s="4" t="str">
        <f t="shared" si="1047"/>
        <v>November</v>
      </c>
      <c r="R9554" s="30" t="str">
        <f t="shared" si="1048"/>
        <v>17</v>
      </c>
      <c r="W9554" t="str">
        <f t="shared" si="1049"/>
        <v>ok</v>
      </c>
    </row>
    <row r="9555" spans="1:23" x14ac:dyDescent="0.3">
      <c r="A9555" t="s">
        <v>9597</v>
      </c>
      <c r="B9555" t="s">
        <v>63</v>
      </c>
      <c r="C9555" t="s">
        <v>18</v>
      </c>
      <c r="D9555" t="s">
        <v>64</v>
      </c>
      <c r="E9555" t="s">
        <v>20</v>
      </c>
      <c r="F9555" t="s">
        <v>38</v>
      </c>
      <c r="G9555" s="5">
        <v>13740</v>
      </c>
      <c r="H9555" s="5">
        <f t="shared" si="1043"/>
        <v>247.32</v>
      </c>
      <c r="I9555" s="6">
        <v>5</v>
      </c>
      <c r="J9555" s="6">
        <v>68700</v>
      </c>
      <c r="K9555" s="5">
        <f t="shared" si="1044"/>
        <v>1236.5999999999999</v>
      </c>
      <c r="L9555" s="7">
        <v>2.91</v>
      </c>
      <c r="M9555" s="7">
        <v>109</v>
      </c>
      <c r="N9555" s="3">
        <v>45643</v>
      </c>
      <c r="O9555" s="4" t="str">
        <f t="shared" si="1045"/>
        <v>2024-12</v>
      </c>
      <c r="P9555" s="4" t="str">
        <f t="shared" si="1046"/>
        <v>12</v>
      </c>
      <c r="Q9555" s="4" t="str">
        <f t="shared" si="1047"/>
        <v>December</v>
      </c>
      <c r="R9555" s="30" t="str">
        <f t="shared" si="1048"/>
        <v>17</v>
      </c>
      <c r="W9555" t="str">
        <f t="shared" si="1049"/>
        <v>ok</v>
      </c>
    </row>
    <row r="9556" spans="1:23" x14ac:dyDescent="0.3">
      <c r="A9556" t="s">
        <v>9598</v>
      </c>
      <c r="B9556" t="s">
        <v>47</v>
      </c>
      <c r="C9556" t="s">
        <v>12</v>
      </c>
      <c r="D9556" t="s">
        <v>48</v>
      </c>
      <c r="E9556" t="s">
        <v>20</v>
      </c>
      <c r="F9556" t="s">
        <v>21</v>
      </c>
      <c r="G9556" s="5">
        <v>6030.72</v>
      </c>
      <c r="H9556" s="5">
        <f t="shared" si="1043"/>
        <v>108.55296</v>
      </c>
      <c r="I9556" s="6">
        <v>1</v>
      </c>
      <c r="J9556" s="6">
        <v>6030.72</v>
      </c>
      <c r="K9556" s="5">
        <f t="shared" si="1044"/>
        <v>108.55296</v>
      </c>
      <c r="L9556" s="7">
        <v>3.38</v>
      </c>
      <c r="M9556" s="7">
        <v>4976</v>
      </c>
      <c r="N9556" s="3">
        <v>45381</v>
      </c>
      <c r="O9556" s="4" t="str">
        <f t="shared" si="1045"/>
        <v>2024-03</v>
      </c>
      <c r="P9556" s="4" t="str">
        <f t="shared" si="1046"/>
        <v>03</v>
      </c>
      <c r="Q9556" s="4" t="str">
        <f t="shared" si="1047"/>
        <v>March</v>
      </c>
      <c r="R9556" s="30" t="str">
        <f t="shared" si="1048"/>
        <v>30</v>
      </c>
      <c r="W9556" t="str">
        <f t="shared" si="1049"/>
        <v>ok</v>
      </c>
    </row>
    <row r="9557" spans="1:23" x14ac:dyDescent="0.3">
      <c r="A9557" t="s">
        <v>9599</v>
      </c>
      <c r="B9557" t="s">
        <v>28</v>
      </c>
      <c r="C9557" t="s">
        <v>29</v>
      </c>
      <c r="D9557" t="s">
        <v>30</v>
      </c>
      <c r="E9557" t="s">
        <v>20</v>
      </c>
      <c r="F9557" t="s">
        <v>38</v>
      </c>
      <c r="G9557" s="5">
        <v>11428.39</v>
      </c>
      <c r="H9557" s="5">
        <f t="shared" si="1043"/>
        <v>205.71101999999996</v>
      </c>
      <c r="I9557" s="6">
        <v>3</v>
      </c>
      <c r="J9557" s="6">
        <v>34285.17</v>
      </c>
      <c r="K9557" s="5">
        <f t="shared" si="1044"/>
        <v>617.13305999999989</v>
      </c>
      <c r="L9557" s="7">
        <v>4.3099999999999996</v>
      </c>
      <c r="M9557" s="7">
        <v>2778</v>
      </c>
      <c r="N9557" s="3">
        <v>45383</v>
      </c>
      <c r="O9557" s="4" t="str">
        <f t="shared" si="1045"/>
        <v>2024-04</v>
      </c>
      <c r="P9557" s="4" t="str">
        <f t="shared" si="1046"/>
        <v>04</v>
      </c>
      <c r="Q9557" s="4" t="str">
        <f t="shared" si="1047"/>
        <v>April</v>
      </c>
      <c r="R9557" s="30" t="str">
        <f t="shared" si="1048"/>
        <v>01</v>
      </c>
      <c r="W9557" t="str">
        <f t="shared" si="1049"/>
        <v>ok</v>
      </c>
    </row>
    <row r="9558" spans="1:23" x14ac:dyDescent="0.3">
      <c r="A9558" t="s">
        <v>9600</v>
      </c>
      <c r="B9558" t="s">
        <v>41</v>
      </c>
      <c r="C9558" t="s">
        <v>42</v>
      </c>
      <c r="D9558" t="s">
        <v>43</v>
      </c>
      <c r="E9558" t="s">
        <v>20</v>
      </c>
      <c r="F9558" t="s">
        <v>21</v>
      </c>
      <c r="G9558" s="5">
        <v>16228.57</v>
      </c>
      <c r="H9558" s="5">
        <f t="shared" si="1043"/>
        <v>292.11425999999994</v>
      </c>
      <c r="I9558" s="6">
        <v>4</v>
      </c>
      <c r="J9558" s="6">
        <v>64914.28</v>
      </c>
      <c r="K9558" s="5">
        <f t="shared" si="1044"/>
        <v>1168.4570399999998</v>
      </c>
      <c r="L9558" s="7">
        <v>2.81</v>
      </c>
      <c r="M9558" s="7">
        <v>2726</v>
      </c>
      <c r="N9558" s="3">
        <v>45328</v>
      </c>
      <c r="O9558" s="4" t="str">
        <f t="shared" si="1045"/>
        <v>2024-02</v>
      </c>
      <c r="P9558" s="4" t="str">
        <f t="shared" si="1046"/>
        <v>02</v>
      </c>
      <c r="Q9558" s="4" t="str">
        <f t="shared" si="1047"/>
        <v>February</v>
      </c>
      <c r="R9558" s="30" t="str">
        <f t="shared" si="1048"/>
        <v>06</v>
      </c>
      <c r="W9558" t="str">
        <f t="shared" si="1049"/>
        <v>ok</v>
      </c>
    </row>
    <row r="9559" spans="1:23" x14ac:dyDescent="0.3">
      <c r="A9559" t="s">
        <v>9601</v>
      </c>
      <c r="B9559" t="s">
        <v>47</v>
      </c>
      <c r="C9559" t="s">
        <v>12</v>
      </c>
      <c r="D9559" t="s">
        <v>48</v>
      </c>
      <c r="E9559" t="s">
        <v>20</v>
      </c>
      <c r="F9559" t="s">
        <v>31</v>
      </c>
      <c r="G9559" s="5">
        <v>3165.12</v>
      </c>
      <c r="H9559" s="5">
        <f t="shared" si="1043"/>
        <v>56.972159999999995</v>
      </c>
      <c r="I9559" s="6">
        <v>1</v>
      </c>
      <c r="J9559" s="6">
        <v>3165.12</v>
      </c>
      <c r="K9559" s="5">
        <f t="shared" si="1044"/>
        <v>56.972159999999995</v>
      </c>
      <c r="L9559" s="7">
        <v>4.8499999999999996</v>
      </c>
      <c r="M9559" s="7">
        <v>727</v>
      </c>
      <c r="N9559" s="3">
        <v>45507</v>
      </c>
      <c r="O9559" s="4" t="str">
        <f t="shared" si="1045"/>
        <v>2024-08</v>
      </c>
      <c r="P9559" s="4" t="str">
        <f t="shared" si="1046"/>
        <v>08</v>
      </c>
      <c r="Q9559" s="4" t="str">
        <f t="shared" si="1047"/>
        <v>August</v>
      </c>
      <c r="R9559" s="30" t="str">
        <f t="shared" si="1048"/>
        <v>03</v>
      </c>
      <c r="W9559" t="str">
        <f t="shared" si="1049"/>
        <v>ok</v>
      </c>
    </row>
    <row r="9560" spans="1:23" x14ac:dyDescent="0.3">
      <c r="A9560" t="s">
        <v>9602</v>
      </c>
      <c r="B9560" t="s">
        <v>33</v>
      </c>
      <c r="C9560" t="s">
        <v>12</v>
      </c>
      <c r="D9560" t="s">
        <v>34</v>
      </c>
      <c r="E9560" t="s">
        <v>20</v>
      </c>
      <c r="F9560" t="s">
        <v>38</v>
      </c>
      <c r="G9560" s="5">
        <v>13305.52</v>
      </c>
      <c r="H9560" s="5">
        <f t="shared" si="1043"/>
        <v>239.49936</v>
      </c>
      <c r="I9560" s="6">
        <v>1</v>
      </c>
      <c r="J9560" s="6">
        <v>13305.52</v>
      </c>
      <c r="K9560" s="5">
        <f t="shared" si="1044"/>
        <v>239.49936</v>
      </c>
      <c r="L9560" s="7">
        <v>1.44</v>
      </c>
      <c r="M9560" s="7">
        <v>3977</v>
      </c>
      <c r="N9560" s="3">
        <v>45323</v>
      </c>
      <c r="O9560" s="4" t="str">
        <f t="shared" si="1045"/>
        <v>2024-02</v>
      </c>
      <c r="P9560" s="4" t="str">
        <f t="shared" si="1046"/>
        <v>02</v>
      </c>
      <c r="Q9560" s="4" t="str">
        <f t="shared" si="1047"/>
        <v>February</v>
      </c>
      <c r="R9560" s="30" t="str">
        <f t="shared" si="1048"/>
        <v>01</v>
      </c>
      <c r="W9560" t="str">
        <f t="shared" si="1049"/>
        <v>ok</v>
      </c>
    </row>
    <row r="9561" spans="1:23" x14ac:dyDescent="0.3">
      <c r="A9561" t="s">
        <v>9603</v>
      </c>
      <c r="B9561" t="s">
        <v>47</v>
      </c>
      <c r="C9561" t="s">
        <v>12</v>
      </c>
      <c r="D9561" t="s">
        <v>48</v>
      </c>
      <c r="E9561" t="s">
        <v>20</v>
      </c>
      <c r="F9561" t="s">
        <v>21</v>
      </c>
      <c r="G9561" s="5">
        <v>15170.14</v>
      </c>
      <c r="H9561" s="5">
        <f t="shared" si="1043"/>
        <v>273.06251999999995</v>
      </c>
      <c r="I9561" s="6">
        <v>3</v>
      </c>
      <c r="J9561" s="6">
        <v>45510.42</v>
      </c>
      <c r="K9561" s="5">
        <f t="shared" si="1044"/>
        <v>819.18755999999985</v>
      </c>
      <c r="L9561" s="7">
        <v>4.07</v>
      </c>
      <c r="M9561" s="7">
        <v>320</v>
      </c>
      <c r="N9561" s="3">
        <v>45468</v>
      </c>
      <c r="O9561" s="4" t="str">
        <f t="shared" si="1045"/>
        <v>2024-06</v>
      </c>
      <c r="P9561" s="4" t="str">
        <f t="shared" si="1046"/>
        <v>06</v>
      </c>
      <c r="Q9561" s="4" t="str">
        <f t="shared" si="1047"/>
        <v>June</v>
      </c>
      <c r="R9561" s="30" t="str">
        <f t="shared" si="1048"/>
        <v>25</v>
      </c>
      <c r="W9561" t="str">
        <f t="shared" si="1049"/>
        <v>ok</v>
      </c>
    </row>
    <row r="9562" spans="1:23" x14ac:dyDescent="0.3">
      <c r="A9562" t="s">
        <v>9604</v>
      </c>
      <c r="B9562" t="s">
        <v>11</v>
      </c>
      <c r="C9562" t="s">
        <v>12</v>
      </c>
      <c r="D9562" t="s">
        <v>13</v>
      </c>
      <c r="E9562" t="s">
        <v>14</v>
      </c>
      <c r="F9562" t="s">
        <v>60</v>
      </c>
      <c r="G9562" s="5">
        <v>10533.6</v>
      </c>
      <c r="H9562" s="5">
        <f t="shared" si="1043"/>
        <v>189.60479999999998</v>
      </c>
      <c r="I9562" s="6">
        <v>5</v>
      </c>
      <c r="J9562" s="6">
        <v>52668</v>
      </c>
      <c r="K9562" s="5">
        <f t="shared" si="1044"/>
        <v>948.02399999999989</v>
      </c>
      <c r="L9562" s="7">
        <v>2.48</v>
      </c>
      <c r="M9562" s="7">
        <v>4325</v>
      </c>
      <c r="N9562" s="3">
        <v>45489</v>
      </c>
      <c r="O9562" s="4" t="str">
        <f t="shared" si="1045"/>
        <v>2024-07</v>
      </c>
      <c r="P9562" s="4" t="str">
        <f t="shared" si="1046"/>
        <v>07</v>
      </c>
      <c r="Q9562" s="4" t="str">
        <f t="shared" si="1047"/>
        <v>July</v>
      </c>
      <c r="R9562" s="30" t="str">
        <f t="shared" si="1048"/>
        <v>16</v>
      </c>
      <c r="W9562" t="str">
        <f t="shared" si="1049"/>
        <v>ok</v>
      </c>
    </row>
    <row r="9563" spans="1:23" x14ac:dyDescent="0.3">
      <c r="A9563" t="s">
        <v>9605</v>
      </c>
      <c r="B9563" t="s">
        <v>17</v>
      </c>
      <c r="C9563" t="s">
        <v>18</v>
      </c>
      <c r="D9563" t="s">
        <v>19</v>
      </c>
      <c r="E9563" t="s">
        <v>20</v>
      </c>
      <c r="F9563" t="s">
        <v>26</v>
      </c>
      <c r="G9563" s="5">
        <v>13188.32</v>
      </c>
      <c r="H9563" s="5">
        <f t="shared" si="1043"/>
        <v>237.38975999999997</v>
      </c>
      <c r="I9563" s="6">
        <v>2</v>
      </c>
      <c r="J9563" s="6">
        <v>26376.639999999999</v>
      </c>
      <c r="K9563" s="5">
        <f t="shared" si="1044"/>
        <v>474.77951999999993</v>
      </c>
      <c r="L9563" s="7">
        <v>4.22</v>
      </c>
      <c r="M9563" s="7">
        <v>2684</v>
      </c>
      <c r="N9563" s="3">
        <v>45469</v>
      </c>
      <c r="O9563" s="4" t="str">
        <f t="shared" si="1045"/>
        <v>2024-06</v>
      </c>
      <c r="P9563" s="4" t="str">
        <f t="shared" si="1046"/>
        <v>06</v>
      </c>
      <c r="Q9563" s="4" t="str">
        <f t="shared" si="1047"/>
        <v>June</v>
      </c>
      <c r="R9563" s="30" t="str">
        <f t="shared" si="1048"/>
        <v>26</v>
      </c>
      <c r="W9563" t="str">
        <f t="shared" si="1049"/>
        <v>ok</v>
      </c>
    </row>
    <row r="9564" spans="1:23" x14ac:dyDescent="0.3">
      <c r="A9564" t="s">
        <v>9606</v>
      </c>
      <c r="B9564" t="s">
        <v>51</v>
      </c>
      <c r="C9564" t="s">
        <v>29</v>
      </c>
      <c r="D9564" t="s">
        <v>52</v>
      </c>
      <c r="E9564" t="s">
        <v>20</v>
      </c>
      <c r="F9564" t="s">
        <v>26</v>
      </c>
      <c r="G9564" s="5">
        <v>1101.83</v>
      </c>
      <c r="H9564" s="5">
        <f t="shared" si="1043"/>
        <v>19.832939999999997</v>
      </c>
      <c r="I9564" s="6">
        <v>1</v>
      </c>
      <c r="J9564" s="6">
        <v>1101.83</v>
      </c>
      <c r="K9564" s="5">
        <f t="shared" si="1044"/>
        <v>19.832939999999997</v>
      </c>
      <c r="L9564" s="7">
        <v>5</v>
      </c>
      <c r="M9564" s="7">
        <v>4261</v>
      </c>
      <c r="N9564" s="3">
        <v>45391</v>
      </c>
      <c r="O9564" s="4" t="str">
        <f t="shared" si="1045"/>
        <v>2024-04</v>
      </c>
      <c r="P9564" s="4" t="str">
        <f t="shared" si="1046"/>
        <v>04</v>
      </c>
      <c r="Q9564" s="4" t="str">
        <f t="shared" si="1047"/>
        <v>April</v>
      </c>
      <c r="R9564" s="30" t="str">
        <f t="shared" si="1048"/>
        <v>09</v>
      </c>
      <c r="W9564" t="str">
        <f t="shared" si="1049"/>
        <v>ok</v>
      </c>
    </row>
    <row r="9565" spans="1:23" x14ac:dyDescent="0.3">
      <c r="A9565" t="s">
        <v>9607</v>
      </c>
      <c r="B9565" t="s">
        <v>51</v>
      </c>
      <c r="C9565" t="s">
        <v>29</v>
      </c>
      <c r="D9565" t="s">
        <v>52</v>
      </c>
      <c r="E9565" t="s">
        <v>20</v>
      </c>
      <c r="F9565" t="s">
        <v>38</v>
      </c>
      <c r="G9565" s="5">
        <v>3590.33</v>
      </c>
      <c r="H9565" s="5">
        <f t="shared" si="1043"/>
        <v>64.62594</v>
      </c>
      <c r="I9565" s="6">
        <v>5</v>
      </c>
      <c r="J9565" s="6">
        <v>17951.650000000001</v>
      </c>
      <c r="K9565" s="5">
        <f t="shared" si="1044"/>
        <v>323.12970000000001</v>
      </c>
      <c r="L9565" s="7">
        <v>4.46</v>
      </c>
      <c r="M9565" s="7">
        <v>4177</v>
      </c>
      <c r="N9565" s="3">
        <v>45568</v>
      </c>
      <c r="O9565" s="4" t="str">
        <f t="shared" si="1045"/>
        <v>2024-10</v>
      </c>
      <c r="P9565" s="4" t="str">
        <f t="shared" si="1046"/>
        <v>10</v>
      </c>
      <c r="Q9565" s="4" t="str">
        <f t="shared" si="1047"/>
        <v>October</v>
      </c>
      <c r="R9565" s="30" t="str">
        <f t="shared" si="1048"/>
        <v>03</v>
      </c>
      <c r="W9565" t="str">
        <f t="shared" si="1049"/>
        <v>ok</v>
      </c>
    </row>
    <row r="9566" spans="1:23" x14ac:dyDescent="0.3">
      <c r="A9566" t="s">
        <v>9608</v>
      </c>
      <c r="B9566" t="s">
        <v>33</v>
      </c>
      <c r="C9566" t="s">
        <v>12</v>
      </c>
      <c r="D9566" t="s">
        <v>34</v>
      </c>
      <c r="E9566" t="s">
        <v>14</v>
      </c>
      <c r="F9566" t="s">
        <v>21</v>
      </c>
      <c r="G9566" s="5">
        <v>18141.82</v>
      </c>
      <c r="H9566" s="5">
        <f t="shared" si="1043"/>
        <v>326.55275999999998</v>
      </c>
      <c r="I9566" s="6">
        <v>5</v>
      </c>
      <c r="J9566" s="6">
        <v>90709.1</v>
      </c>
      <c r="K9566" s="5">
        <f t="shared" si="1044"/>
        <v>1632.7637999999999</v>
      </c>
      <c r="L9566" s="7">
        <v>1.66</v>
      </c>
      <c r="M9566" s="7">
        <v>4483</v>
      </c>
      <c r="N9566" s="3">
        <v>45649</v>
      </c>
      <c r="O9566" s="4" t="str">
        <f t="shared" si="1045"/>
        <v>2024-12</v>
      </c>
      <c r="P9566" s="4" t="str">
        <f t="shared" si="1046"/>
        <v>12</v>
      </c>
      <c r="Q9566" s="4" t="str">
        <f t="shared" si="1047"/>
        <v>December</v>
      </c>
      <c r="R9566" s="30" t="str">
        <f t="shared" si="1048"/>
        <v>23</v>
      </c>
      <c r="W9566" t="str">
        <f t="shared" si="1049"/>
        <v>ok</v>
      </c>
    </row>
    <row r="9567" spans="1:23" x14ac:dyDescent="0.3">
      <c r="A9567" t="s">
        <v>9609</v>
      </c>
      <c r="B9567" t="s">
        <v>41</v>
      </c>
      <c r="C9567" t="s">
        <v>42</v>
      </c>
      <c r="D9567" t="s">
        <v>43</v>
      </c>
      <c r="E9567" t="s">
        <v>45</v>
      </c>
      <c r="F9567" t="s">
        <v>38</v>
      </c>
      <c r="G9567" s="5">
        <v>19072.490000000002</v>
      </c>
      <c r="H9567" s="5">
        <f t="shared" si="1043"/>
        <v>343.30482000000001</v>
      </c>
      <c r="I9567" s="6">
        <v>5</v>
      </c>
      <c r="J9567" s="6">
        <v>95362.45</v>
      </c>
      <c r="K9567" s="5">
        <f t="shared" si="1044"/>
        <v>1716.5241000000001</v>
      </c>
      <c r="L9567" s="7">
        <v>3.71</v>
      </c>
      <c r="M9567" s="7">
        <v>4643</v>
      </c>
      <c r="N9567" s="3">
        <v>45519</v>
      </c>
      <c r="O9567" s="4" t="str">
        <f t="shared" si="1045"/>
        <v>2024-08</v>
      </c>
      <c r="P9567" s="4" t="str">
        <f t="shared" si="1046"/>
        <v>08</v>
      </c>
      <c r="Q9567" s="4" t="str">
        <f t="shared" si="1047"/>
        <v>August</v>
      </c>
      <c r="R9567" s="30" t="str">
        <f t="shared" si="1048"/>
        <v>15</v>
      </c>
      <c r="W9567" t="str">
        <f t="shared" si="1049"/>
        <v>ok</v>
      </c>
    </row>
    <row r="9568" spans="1:23" x14ac:dyDescent="0.3">
      <c r="A9568" t="s">
        <v>9610</v>
      </c>
      <c r="B9568" t="s">
        <v>17</v>
      </c>
      <c r="C9568" t="s">
        <v>18</v>
      </c>
      <c r="D9568" t="s">
        <v>19</v>
      </c>
      <c r="E9568" t="s">
        <v>20</v>
      </c>
      <c r="F9568" t="s">
        <v>38</v>
      </c>
      <c r="G9568" s="5">
        <v>13080.53</v>
      </c>
      <c r="H9568" s="5">
        <f t="shared" si="1043"/>
        <v>235.44953999999998</v>
      </c>
      <c r="I9568" s="6">
        <v>4</v>
      </c>
      <c r="J9568" s="6">
        <v>52322.12</v>
      </c>
      <c r="K9568" s="5">
        <f t="shared" si="1044"/>
        <v>941.79815999999994</v>
      </c>
      <c r="L9568" s="7">
        <v>1.82</v>
      </c>
      <c r="M9568" s="7">
        <v>170</v>
      </c>
      <c r="N9568" s="3">
        <v>45395</v>
      </c>
      <c r="O9568" s="4" t="str">
        <f t="shared" si="1045"/>
        <v>2024-04</v>
      </c>
      <c r="P9568" s="4" t="str">
        <f t="shared" si="1046"/>
        <v>04</v>
      </c>
      <c r="Q9568" s="4" t="str">
        <f t="shared" si="1047"/>
        <v>April</v>
      </c>
      <c r="R9568" s="30" t="str">
        <f t="shared" si="1048"/>
        <v>13</v>
      </c>
      <c r="W9568" t="str">
        <f t="shared" si="1049"/>
        <v>ok</v>
      </c>
    </row>
    <row r="9569" spans="1:23" x14ac:dyDescent="0.3">
      <c r="A9569" t="s">
        <v>9611</v>
      </c>
      <c r="B9569" t="s">
        <v>28</v>
      </c>
      <c r="C9569" t="s">
        <v>29</v>
      </c>
      <c r="D9569" t="s">
        <v>30</v>
      </c>
      <c r="E9569" t="s">
        <v>14</v>
      </c>
      <c r="F9569" t="s">
        <v>60</v>
      </c>
      <c r="G9569" s="5">
        <v>10687.26</v>
      </c>
      <c r="H9569" s="5">
        <f t="shared" si="1043"/>
        <v>192.37067999999999</v>
      </c>
      <c r="I9569" s="6">
        <v>2</v>
      </c>
      <c r="J9569" s="6">
        <v>21374.52</v>
      </c>
      <c r="K9569" s="5">
        <f t="shared" si="1044"/>
        <v>384.74135999999999</v>
      </c>
      <c r="L9569" s="7">
        <v>2.57</v>
      </c>
      <c r="M9569" s="7">
        <v>4316</v>
      </c>
      <c r="N9569" s="3">
        <v>45307</v>
      </c>
      <c r="O9569" s="4" t="str">
        <f t="shared" si="1045"/>
        <v>2024-01</v>
      </c>
      <c r="P9569" s="4" t="str">
        <f t="shared" si="1046"/>
        <v>01</v>
      </c>
      <c r="Q9569" s="4" t="str">
        <f t="shared" si="1047"/>
        <v>January</v>
      </c>
      <c r="R9569" s="30" t="str">
        <f t="shared" si="1048"/>
        <v>16</v>
      </c>
      <c r="W9569" t="str">
        <f t="shared" si="1049"/>
        <v>ok</v>
      </c>
    </row>
    <row r="9570" spans="1:23" x14ac:dyDescent="0.3">
      <c r="A9570" t="s">
        <v>9612</v>
      </c>
      <c r="B9570" t="s">
        <v>63</v>
      </c>
      <c r="C9570" t="s">
        <v>18</v>
      </c>
      <c r="D9570" t="s">
        <v>64</v>
      </c>
      <c r="E9570" t="s">
        <v>20</v>
      </c>
      <c r="F9570" t="s">
        <v>31</v>
      </c>
      <c r="G9570" s="5">
        <v>13315.15</v>
      </c>
      <c r="H9570" s="5">
        <f t="shared" si="1043"/>
        <v>239.67269999999996</v>
      </c>
      <c r="I9570" s="6">
        <v>1</v>
      </c>
      <c r="J9570" s="6">
        <v>13315.15</v>
      </c>
      <c r="K9570" s="5">
        <f t="shared" si="1044"/>
        <v>239.67269999999996</v>
      </c>
      <c r="L9570" s="7">
        <v>4.5</v>
      </c>
      <c r="M9570" s="7">
        <v>4215</v>
      </c>
      <c r="N9570" s="3">
        <v>45646</v>
      </c>
      <c r="O9570" s="4" t="str">
        <f t="shared" si="1045"/>
        <v>2024-12</v>
      </c>
      <c r="P9570" s="4" t="str">
        <f t="shared" si="1046"/>
        <v>12</v>
      </c>
      <c r="Q9570" s="4" t="str">
        <f t="shared" si="1047"/>
        <v>December</v>
      </c>
      <c r="R9570" s="30" t="str">
        <f t="shared" si="1048"/>
        <v>20</v>
      </c>
      <c r="W9570" t="str">
        <f t="shared" si="1049"/>
        <v>ok</v>
      </c>
    </row>
    <row r="9571" spans="1:23" x14ac:dyDescent="0.3">
      <c r="A9571" t="s">
        <v>9613</v>
      </c>
      <c r="B9571" t="s">
        <v>47</v>
      </c>
      <c r="C9571" t="s">
        <v>12</v>
      </c>
      <c r="D9571" t="s">
        <v>48</v>
      </c>
      <c r="E9571" t="s">
        <v>45</v>
      </c>
      <c r="F9571" t="s">
        <v>15</v>
      </c>
      <c r="G9571" s="5">
        <v>10014.700000000001</v>
      </c>
      <c r="H9571" s="5">
        <f t="shared" si="1043"/>
        <v>180.2646</v>
      </c>
      <c r="I9571" s="6">
        <v>5</v>
      </c>
      <c r="J9571" s="6">
        <v>50073.5</v>
      </c>
      <c r="K9571" s="5">
        <f t="shared" si="1044"/>
        <v>901.32299999999998</v>
      </c>
      <c r="L9571" s="7">
        <v>4.5999999999999996</v>
      </c>
      <c r="M9571" s="7">
        <v>4568</v>
      </c>
      <c r="N9571" s="3">
        <v>45319</v>
      </c>
      <c r="O9571" s="4" t="str">
        <f t="shared" si="1045"/>
        <v>2024-01</v>
      </c>
      <c r="P9571" s="4" t="str">
        <f t="shared" si="1046"/>
        <v>01</v>
      </c>
      <c r="Q9571" s="4" t="str">
        <f t="shared" si="1047"/>
        <v>January</v>
      </c>
      <c r="R9571" s="30" t="str">
        <f t="shared" si="1048"/>
        <v>28</v>
      </c>
      <c r="W9571" t="str">
        <f t="shared" si="1049"/>
        <v>ok</v>
      </c>
    </row>
    <row r="9572" spans="1:23" x14ac:dyDescent="0.3">
      <c r="A9572" t="s">
        <v>9614</v>
      </c>
      <c r="B9572" t="s">
        <v>11</v>
      </c>
      <c r="C9572" t="s">
        <v>12</v>
      </c>
      <c r="D9572" t="s">
        <v>13</v>
      </c>
      <c r="E9572" t="s">
        <v>45</v>
      </c>
      <c r="F9572" t="s">
        <v>26</v>
      </c>
      <c r="G9572" s="5">
        <v>1389.99</v>
      </c>
      <c r="H9572" s="5">
        <f t="shared" si="1043"/>
        <v>25.019819999999999</v>
      </c>
      <c r="I9572" s="6">
        <v>1</v>
      </c>
      <c r="J9572" s="6">
        <v>1389.99</v>
      </c>
      <c r="K9572" s="5">
        <f t="shared" si="1044"/>
        <v>25.019819999999999</v>
      </c>
      <c r="L9572" s="7">
        <v>1.67</v>
      </c>
      <c r="M9572" s="7">
        <v>4871</v>
      </c>
      <c r="N9572" s="3">
        <v>45629</v>
      </c>
      <c r="O9572" s="4" t="str">
        <f t="shared" si="1045"/>
        <v>2024-12</v>
      </c>
      <c r="P9572" s="4" t="str">
        <f t="shared" si="1046"/>
        <v>12</v>
      </c>
      <c r="Q9572" s="4" t="str">
        <f t="shared" si="1047"/>
        <v>December</v>
      </c>
      <c r="R9572" s="30" t="str">
        <f t="shared" si="1048"/>
        <v>03</v>
      </c>
      <c r="W9572" t="str">
        <f t="shared" si="1049"/>
        <v>ok</v>
      </c>
    </row>
    <row r="9573" spans="1:23" x14ac:dyDescent="0.3">
      <c r="A9573" t="s">
        <v>9615</v>
      </c>
      <c r="B9573" t="s">
        <v>28</v>
      </c>
      <c r="C9573" t="s">
        <v>29</v>
      </c>
      <c r="D9573" t="s">
        <v>30</v>
      </c>
      <c r="E9573" t="s">
        <v>45</v>
      </c>
      <c r="F9573" t="s">
        <v>60</v>
      </c>
      <c r="G9573" s="5">
        <v>11270.31</v>
      </c>
      <c r="H9573" s="5">
        <f t="shared" si="1043"/>
        <v>202.86557999999997</v>
      </c>
      <c r="I9573" s="6">
        <v>3</v>
      </c>
      <c r="J9573" s="6">
        <v>33810.93</v>
      </c>
      <c r="K9573" s="5">
        <f t="shared" si="1044"/>
        <v>608.59673999999995</v>
      </c>
      <c r="L9573" s="7">
        <v>1.35</v>
      </c>
      <c r="M9573" s="7">
        <v>4897</v>
      </c>
      <c r="N9573" s="3">
        <v>45445</v>
      </c>
      <c r="O9573" s="4" t="str">
        <f t="shared" si="1045"/>
        <v>2024-06</v>
      </c>
      <c r="P9573" s="4" t="str">
        <f t="shared" si="1046"/>
        <v>06</v>
      </c>
      <c r="Q9573" s="4" t="str">
        <f t="shared" si="1047"/>
        <v>June</v>
      </c>
      <c r="R9573" s="30" t="str">
        <f t="shared" si="1048"/>
        <v>02</v>
      </c>
      <c r="W9573" t="str">
        <f t="shared" si="1049"/>
        <v>ok</v>
      </c>
    </row>
    <row r="9574" spans="1:23" x14ac:dyDescent="0.3">
      <c r="A9574" t="s">
        <v>9616</v>
      </c>
      <c r="B9574" t="s">
        <v>17</v>
      </c>
      <c r="C9574" t="s">
        <v>18</v>
      </c>
      <c r="D9574" t="s">
        <v>19</v>
      </c>
      <c r="E9574" t="s">
        <v>20</v>
      </c>
      <c r="F9574" t="s">
        <v>60</v>
      </c>
      <c r="G9574" s="5">
        <v>841.22</v>
      </c>
      <c r="H9574" s="5">
        <f t="shared" si="1043"/>
        <v>15.141959999999999</v>
      </c>
      <c r="I9574" s="6">
        <v>2</v>
      </c>
      <c r="J9574" s="6">
        <v>1682.44</v>
      </c>
      <c r="K9574" s="5">
        <f t="shared" si="1044"/>
        <v>30.283919999999998</v>
      </c>
      <c r="L9574" s="7">
        <v>1.1299999999999999</v>
      </c>
      <c r="M9574" s="7">
        <v>1443</v>
      </c>
      <c r="N9574" s="3">
        <v>45304</v>
      </c>
      <c r="O9574" s="4" t="str">
        <f t="shared" si="1045"/>
        <v>2024-01</v>
      </c>
      <c r="P9574" s="4" t="str">
        <f t="shared" si="1046"/>
        <v>01</v>
      </c>
      <c r="Q9574" s="4" t="str">
        <f t="shared" si="1047"/>
        <v>January</v>
      </c>
      <c r="R9574" s="30" t="str">
        <f t="shared" si="1048"/>
        <v>13</v>
      </c>
      <c r="W9574" t="str">
        <f t="shared" si="1049"/>
        <v>ok</v>
      </c>
    </row>
    <row r="9575" spans="1:23" x14ac:dyDescent="0.3">
      <c r="A9575" t="s">
        <v>9617</v>
      </c>
      <c r="B9575" t="s">
        <v>47</v>
      </c>
      <c r="C9575" t="s">
        <v>12</v>
      </c>
      <c r="D9575" t="s">
        <v>48</v>
      </c>
      <c r="E9575" t="s">
        <v>14</v>
      </c>
      <c r="F9575" t="s">
        <v>31</v>
      </c>
      <c r="G9575" s="5">
        <v>2665.59</v>
      </c>
      <c r="H9575" s="5">
        <f t="shared" si="1043"/>
        <v>47.980620000000002</v>
      </c>
      <c r="I9575" s="6">
        <v>3</v>
      </c>
      <c r="J9575" s="6">
        <v>7996.77</v>
      </c>
      <c r="K9575" s="5">
        <f t="shared" si="1044"/>
        <v>143.94186000000002</v>
      </c>
      <c r="L9575" s="7">
        <v>2.48</v>
      </c>
      <c r="M9575" s="7">
        <v>2446</v>
      </c>
      <c r="N9575" s="3">
        <v>45600</v>
      </c>
      <c r="O9575" s="4" t="str">
        <f t="shared" si="1045"/>
        <v>2024-11</v>
      </c>
      <c r="P9575" s="4" t="str">
        <f t="shared" si="1046"/>
        <v>11</v>
      </c>
      <c r="Q9575" s="4" t="str">
        <f t="shared" si="1047"/>
        <v>November</v>
      </c>
      <c r="R9575" s="30" t="str">
        <f t="shared" si="1048"/>
        <v>04</v>
      </c>
      <c r="W9575" t="str">
        <f t="shared" si="1049"/>
        <v>ok</v>
      </c>
    </row>
    <row r="9576" spans="1:23" x14ac:dyDescent="0.3">
      <c r="A9576" t="s">
        <v>9618</v>
      </c>
      <c r="B9576" t="s">
        <v>23</v>
      </c>
      <c r="C9576" t="s">
        <v>24</v>
      </c>
      <c r="D9576" t="s">
        <v>25</v>
      </c>
      <c r="E9576" t="s">
        <v>14</v>
      </c>
      <c r="F9576" t="s">
        <v>60</v>
      </c>
      <c r="G9576" s="5">
        <v>19009.3</v>
      </c>
      <c r="H9576" s="5">
        <f t="shared" si="1043"/>
        <v>342.16739999999999</v>
      </c>
      <c r="I9576" s="6">
        <v>3</v>
      </c>
      <c r="J9576" s="6">
        <v>57027.9</v>
      </c>
      <c r="K9576" s="5">
        <f t="shared" si="1044"/>
        <v>1026.5021999999999</v>
      </c>
      <c r="L9576" s="7">
        <v>2.88</v>
      </c>
      <c r="M9576" s="7">
        <v>953</v>
      </c>
      <c r="N9576" s="3">
        <v>45335</v>
      </c>
      <c r="O9576" s="4" t="str">
        <f t="shared" si="1045"/>
        <v>2024-02</v>
      </c>
      <c r="P9576" s="4" t="str">
        <f t="shared" si="1046"/>
        <v>02</v>
      </c>
      <c r="Q9576" s="4" t="str">
        <f t="shared" si="1047"/>
        <v>February</v>
      </c>
      <c r="R9576" s="30" t="str">
        <f t="shared" si="1048"/>
        <v>13</v>
      </c>
      <c r="W9576" t="str">
        <f t="shared" si="1049"/>
        <v>ok</v>
      </c>
    </row>
    <row r="9577" spans="1:23" x14ac:dyDescent="0.3">
      <c r="A9577" t="s">
        <v>9619</v>
      </c>
      <c r="B9577" t="s">
        <v>63</v>
      </c>
      <c r="C9577" t="s">
        <v>18</v>
      </c>
      <c r="D9577" t="s">
        <v>64</v>
      </c>
      <c r="E9577" t="s">
        <v>20</v>
      </c>
      <c r="F9577" t="s">
        <v>38</v>
      </c>
      <c r="G9577" s="5">
        <v>18296.150000000001</v>
      </c>
      <c r="H9577" s="5">
        <f t="shared" si="1043"/>
        <v>329.33069999999998</v>
      </c>
      <c r="I9577" s="6">
        <v>1</v>
      </c>
      <c r="J9577" s="6">
        <v>18296.150000000001</v>
      </c>
      <c r="K9577" s="5">
        <f t="shared" si="1044"/>
        <v>329.33069999999998</v>
      </c>
      <c r="L9577" s="7">
        <v>1.9</v>
      </c>
      <c r="M9577" s="7">
        <v>1222</v>
      </c>
      <c r="N9577" s="3">
        <v>45473</v>
      </c>
      <c r="O9577" s="4" t="str">
        <f t="shared" si="1045"/>
        <v>2024-06</v>
      </c>
      <c r="P9577" s="4" t="str">
        <f t="shared" si="1046"/>
        <v>06</v>
      </c>
      <c r="Q9577" s="4" t="str">
        <f t="shared" si="1047"/>
        <v>June</v>
      </c>
      <c r="R9577" s="30" t="str">
        <f t="shared" si="1048"/>
        <v>30</v>
      </c>
      <c r="W9577" t="str">
        <f t="shared" si="1049"/>
        <v>ok</v>
      </c>
    </row>
    <row r="9578" spans="1:23" x14ac:dyDescent="0.3">
      <c r="A9578" t="s">
        <v>9620</v>
      </c>
      <c r="B9578" t="s">
        <v>33</v>
      </c>
      <c r="C9578" t="s">
        <v>12</v>
      </c>
      <c r="D9578" t="s">
        <v>34</v>
      </c>
      <c r="E9578" t="s">
        <v>20</v>
      </c>
      <c r="F9578" t="s">
        <v>38</v>
      </c>
      <c r="G9578" s="5">
        <v>13531.32</v>
      </c>
      <c r="H9578" s="5">
        <f t="shared" si="1043"/>
        <v>243.56375999999997</v>
      </c>
      <c r="I9578" s="6">
        <v>2</v>
      </c>
      <c r="J9578" s="6">
        <v>27062.639999999999</v>
      </c>
      <c r="K9578" s="5">
        <f t="shared" si="1044"/>
        <v>487.12751999999995</v>
      </c>
      <c r="L9578" s="7">
        <v>4.7699999999999996</v>
      </c>
      <c r="M9578" s="7">
        <v>3337</v>
      </c>
      <c r="N9578" s="3">
        <v>45531</v>
      </c>
      <c r="O9578" s="4" t="str">
        <f t="shared" si="1045"/>
        <v>2024-08</v>
      </c>
      <c r="P9578" s="4" t="str">
        <f t="shared" si="1046"/>
        <v>08</v>
      </c>
      <c r="Q9578" s="4" t="str">
        <f t="shared" si="1047"/>
        <v>August</v>
      </c>
      <c r="R9578" s="30" t="str">
        <f t="shared" si="1048"/>
        <v>27</v>
      </c>
      <c r="W9578" t="str">
        <f t="shared" si="1049"/>
        <v>ok</v>
      </c>
    </row>
    <row r="9579" spans="1:23" x14ac:dyDescent="0.3">
      <c r="A9579" t="s">
        <v>9621</v>
      </c>
      <c r="B9579" t="s">
        <v>17</v>
      </c>
      <c r="C9579" t="s">
        <v>18</v>
      </c>
      <c r="D9579" t="s">
        <v>19</v>
      </c>
      <c r="E9579" t="s">
        <v>45</v>
      </c>
      <c r="F9579" t="s">
        <v>21</v>
      </c>
      <c r="G9579" s="5">
        <v>18895.03</v>
      </c>
      <c r="H9579" s="5">
        <f t="shared" si="1043"/>
        <v>340.11053999999996</v>
      </c>
      <c r="I9579" s="6">
        <v>2</v>
      </c>
      <c r="J9579" s="6">
        <v>37790.06</v>
      </c>
      <c r="K9579" s="5">
        <f t="shared" si="1044"/>
        <v>680.22107999999992</v>
      </c>
      <c r="L9579" s="7">
        <v>4.7</v>
      </c>
      <c r="M9579" s="7">
        <v>558</v>
      </c>
      <c r="N9579" s="3">
        <v>45314</v>
      </c>
      <c r="O9579" s="4" t="str">
        <f t="shared" si="1045"/>
        <v>2024-01</v>
      </c>
      <c r="P9579" s="4" t="str">
        <f t="shared" si="1046"/>
        <v>01</v>
      </c>
      <c r="Q9579" s="4" t="str">
        <f t="shared" si="1047"/>
        <v>January</v>
      </c>
      <c r="R9579" s="30" t="str">
        <f t="shared" si="1048"/>
        <v>23</v>
      </c>
      <c r="W9579" t="str">
        <f t="shared" si="1049"/>
        <v>ok</v>
      </c>
    </row>
    <row r="9580" spans="1:23" x14ac:dyDescent="0.3">
      <c r="A9580" t="s">
        <v>9622</v>
      </c>
      <c r="B9580" t="s">
        <v>33</v>
      </c>
      <c r="C9580" t="s">
        <v>12</v>
      </c>
      <c r="D9580" t="s">
        <v>34</v>
      </c>
      <c r="E9580" t="s">
        <v>45</v>
      </c>
      <c r="F9580" t="s">
        <v>26</v>
      </c>
      <c r="G9580" s="5">
        <v>15039</v>
      </c>
      <c r="H9580" s="5">
        <f t="shared" si="1043"/>
        <v>270.702</v>
      </c>
      <c r="I9580" s="6">
        <v>4</v>
      </c>
      <c r="J9580" s="6">
        <v>60156</v>
      </c>
      <c r="K9580" s="5">
        <f t="shared" si="1044"/>
        <v>1082.808</v>
      </c>
      <c r="L9580" s="7">
        <v>3.38</v>
      </c>
      <c r="M9580" s="7">
        <v>2845</v>
      </c>
      <c r="N9580" s="3">
        <v>45418</v>
      </c>
      <c r="O9580" s="4" t="str">
        <f t="shared" si="1045"/>
        <v>2024-05</v>
      </c>
      <c r="P9580" s="4" t="str">
        <f t="shared" si="1046"/>
        <v>05</v>
      </c>
      <c r="Q9580" s="4" t="str">
        <f t="shared" si="1047"/>
        <v>May</v>
      </c>
      <c r="R9580" s="30" t="str">
        <f t="shared" si="1048"/>
        <v>06</v>
      </c>
      <c r="W9580" t="str">
        <f t="shared" si="1049"/>
        <v>ok</v>
      </c>
    </row>
    <row r="9581" spans="1:23" x14ac:dyDescent="0.3">
      <c r="A9581" t="s">
        <v>9623</v>
      </c>
      <c r="B9581" t="s">
        <v>28</v>
      </c>
      <c r="C9581" t="s">
        <v>29</v>
      </c>
      <c r="D9581" t="s">
        <v>30</v>
      </c>
      <c r="E9581" t="s">
        <v>45</v>
      </c>
      <c r="F9581" t="s">
        <v>31</v>
      </c>
      <c r="G9581" s="5">
        <v>11891.61</v>
      </c>
      <c r="H9581" s="5">
        <f t="shared" si="1043"/>
        <v>214.04898</v>
      </c>
      <c r="I9581" s="6">
        <v>5</v>
      </c>
      <c r="J9581" s="6">
        <v>59458.05</v>
      </c>
      <c r="K9581" s="5">
        <f t="shared" si="1044"/>
        <v>1070.2448999999999</v>
      </c>
      <c r="L9581" s="7">
        <v>2.4300000000000002</v>
      </c>
      <c r="M9581" s="7">
        <v>1669</v>
      </c>
      <c r="N9581" s="3">
        <v>45333</v>
      </c>
      <c r="O9581" s="4" t="str">
        <f t="shared" si="1045"/>
        <v>2024-02</v>
      </c>
      <c r="P9581" s="4" t="str">
        <f t="shared" si="1046"/>
        <v>02</v>
      </c>
      <c r="Q9581" s="4" t="str">
        <f t="shared" si="1047"/>
        <v>February</v>
      </c>
      <c r="R9581" s="30" t="str">
        <f t="shared" si="1048"/>
        <v>11</v>
      </c>
      <c r="W9581" t="str">
        <f t="shared" si="1049"/>
        <v>ok</v>
      </c>
    </row>
    <row r="9582" spans="1:23" x14ac:dyDescent="0.3">
      <c r="A9582" t="s">
        <v>9624</v>
      </c>
      <c r="B9582" t="s">
        <v>51</v>
      </c>
      <c r="C9582" t="s">
        <v>29</v>
      </c>
      <c r="D9582" t="s">
        <v>52</v>
      </c>
      <c r="E9582" t="s">
        <v>20</v>
      </c>
      <c r="F9582" t="s">
        <v>31</v>
      </c>
      <c r="G9582" s="5">
        <v>4928.7700000000004</v>
      </c>
      <c r="H9582" s="5">
        <f t="shared" si="1043"/>
        <v>88.717860000000002</v>
      </c>
      <c r="I9582" s="6">
        <v>1</v>
      </c>
      <c r="J9582" s="6">
        <v>4928.7700000000004</v>
      </c>
      <c r="K9582" s="5">
        <f t="shared" si="1044"/>
        <v>88.717860000000002</v>
      </c>
      <c r="L9582" s="7">
        <v>2.73</v>
      </c>
      <c r="M9582" s="7">
        <v>639</v>
      </c>
      <c r="N9582" s="3">
        <v>45292</v>
      </c>
      <c r="O9582" s="4" t="str">
        <f t="shared" si="1045"/>
        <v>2024-01</v>
      </c>
      <c r="P9582" s="4" t="str">
        <f t="shared" si="1046"/>
        <v>01</v>
      </c>
      <c r="Q9582" s="4" t="str">
        <f t="shared" si="1047"/>
        <v>January</v>
      </c>
      <c r="R9582" s="30" t="str">
        <f t="shared" si="1048"/>
        <v>01</v>
      </c>
      <c r="W9582" t="str">
        <f t="shared" si="1049"/>
        <v>ok</v>
      </c>
    </row>
    <row r="9583" spans="1:23" x14ac:dyDescent="0.3">
      <c r="A9583" t="s">
        <v>9625</v>
      </c>
      <c r="B9583" t="s">
        <v>63</v>
      </c>
      <c r="C9583" t="s">
        <v>18</v>
      </c>
      <c r="D9583" t="s">
        <v>64</v>
      </c>
      <c r="E9583" t="s">
        <v>14</v>
      </c>
      <c r="F9583" t="s">
        <v>26</v>
      </c>
      <c r="G9583" s="5">
        <v>16549.05</v>
      </c>
      <c r="H9583" s="5">
        <f t="shared" si="1043"/>
        <v>297.88289999999995</v>
      </c>
      <c r="I9583" s="6">
        <v>2</v>
      </c>
      <c r="J9583" s="6">
        <v>33098.1</v>
      </c>
      <c r="K9583" s="5">
        <f t="shared" si="1044"/>
        <v>595.7657999999999</v>
      </c>
      <c r="L9583" s="7">
        <v>1.89</v>
      </c>
      <c r="M9583" s="7">
        <v>2838</v>
      </c>
      <c r="N9583" s="3">
        <v>45564</v>
      </c>
      <c r="O9583" s="4" t="str">
        <f t="shared" si="1045"/>
        <v>2024-09</v>
      </c>
      <c r="P9583" s="4" t="str">
        <f t="shared" si="1046"/>
        <v>09</v>
      </c>
      <c r="Q9583" s="4" t="str">
        <f t="shared" si="1047"/>
        <v>September</v>
      </c>
      <c r="R9583" s="30" t="str">
        <f t="shared" si="1048"/>
        <v>29</v>
      </c>
      <c r="W9583" t="str">
        <f t="shared" si="1049"/>
        <v>ok</v>
      </c>
    </row>
    <row r="9584" spans="1:23" x14ac:dyDescent="0.3">
      <c r="A9584" t="s">
        <v>9626</v>
      </c>
      <c r="B9584" t="s">
        <v>51</v>
      </c>
      <c r="C9584" t="s">
        <v>29</v>
      </c>
      <c r="D9584" t="s">
        <v>52</v>
      </c>
      <c r="E9584" t="s">
        <v>45</v>
      </c>
      <c r="F9584" t="s">
        <v>31</v>
      </c>
      <c r="G9584" s="5">
        <v>6061.44</v>
      </c>
      <c r="H9584" s="5">
        <f t="shared" si="1043"/>
        <v>109.10591999999998</v>
      </c>
      <c r="I9584" s="6">
        <v>5</v>
      </c>
      <c r="J9584" s="6">
        <v>30307.200000000001</v>
      </c>
      <c r="K9584" s="5">
        <f t="shared" si="1044"/>
        <v>545.52959999999996</v>
      </c>
      <c r="L9584" s="7">
        <v>1.1000000000000001</v>
      </c>
      <c r="M9584" s="7">
        <v>264</v>
      </c>
      <c r="N9584" s="3">
        <v>45382</v>
      </c>
      <c r="O9584" s="4" t="str">
        <f t="shared" si="1045"/>
        <v>2024-03</v>
      </c>
      <c r="P9584" s="4" t="str">
        <f t="shared" si="1046"/>
        <v>03</v>
      </c>
      <c r="Q9584" s="4" t="str">
        <f t="shared" si="1047"/>
        <v>March</v>
      </c>
      <c r="R9584" s="30" t="str">
        <f t="shared" si="1048"/>
        <v>31</v>
      </c>
      <c r="W9584" t="str">
        <f t="shared" si="1049"/>
        <v>ok</v>
      </c>
    </row>
    <row r="9585" spans="1:23" x14ac:dyDescent="0.3">
      <c r="A9585" t="s">
        <v>9627</v>
      </c>
      <c r="B9585" t="s">
        <v>33</v>
      </c>
      <c r="C9585" t="s">
        <v>12</v>
      </c>
      <c r="D9585" t="s">
        <v>34</v>
      </c>
      <c r="E9585" t="s">
        <v>14</v>
      </c>
      <c r="F9585" t="s">
        <v>21</v>
      </c>
      <c r="G9585" s="5">
        <v>228.76</v>
      </c>
      <c r="H9585" s="5">
        <f t="shared" si="1043"/>
        <v>4.1176799999999991</v>
      </c>
      <c r="I9585" s="6">
        <v>1</v>
      </c>
      <c r="J9585" s="6">
        <v>228.76</v>
      </c>
      <c r="K9585" s="5">
        <f t="shared" si="1044"/>
        <v>4.1176799999999991</v>
      </c>
      <c r="L9585" s="7">
        <v>4.0999999999999996</v>
      </c>
      <c r="M9585" s="7">
        <v>4803</v>
      </c>
      <c r="N9585" s="3">
        <v>45517</v>
      </c>
      <c r="O9585" s="4" t="str">
        <f t="shared" si="1045"/>
        <v>2024-08</v>
      </c>
      <c r="P9585" s="4" t="str">
        <f t="shared" si="1046"/>
        <v>08</v>
      </c>
      <c r="Q9585" s="4" t="str">
        <f t="shared" si="1047"/>
        <v>August</v>
      </c>
      <c r="R9585" s="30" t="str">
        <f t="shared" si="1048"/>
        <v>13</v>
      </c>
      <c r="W9585" t="str">
        <f t="shared" si="1049"/>
        <v>ok</v>
      </c>
    </row>
    <row r="9586" spans="1:23" x14ac:dyDescent="0.3">
      <c r="A9586" t="s">
        <v>9628</v>
      </c>
      <c r="B9586" t="s">
        <v>63</v>
      </c>
      <c r="C9586" t="s">
        <v>18</v>
      </c>
      <c r="D9586" t="s">
        <v>64</v>
      </c>
      <c r="E9586" t="s">
        <v>45</v>
      </c>
      <c r="F9586" t="s">
        <v>21</v>
      </c>
      <c r="G9586" s="5">
        <v>17693.87</v>
      </c>
      <c r="H9586" s="5">
        <f t="shared" si="1043"/>
        <v>318.48965999999996</v>
      </c>
      <c r="I9586" s="6">
        <v>5</v>
      </c>
      <c r="J9586" s="6">
        <v>88469.35</v>
      </c>
      <c r="K9586" s="5">
        <f t="shared" si="1044"/>
        <v>1592.4482999999998</v>
      </c>
      <c r="L9586" s="7">
        <v>2.97</v>
      </c>
      <c r="M9586" s="7">
        <v>2093</v>
      </c>
      <c r="N9586" s="3">
        <v>45616</v>
      </c>
      <c r="O9586" s="4" t="str">
        <f t="shared" si="1045"/>
        <v>2024-11</v>
      </c>
      <c r="P9586" s="4" t="str">
        <f t="shared" si="1046"/>
        <v>11</v>
      </c>
      <c r="Q9586" s="4" t="str">
        <f t="shared" si="1047"/>
        <v>November</v>
      </c>
      <c r="R9586" s="30" t="str">
        <f t="shared" si="1048"/>
        <v>20</v>
      </c>
      <c r="W9586" t="str">
        <f t="shared" si="1049"/>
        <v>ok</v>
      </c>
    </row>
    <row r="9587" spans="1:23" x14ac:dyDescent="0.3">
      <c r="A9587" t="s">
        <v>9629</v>
      </c>
      <c r="B9587" t="s">
        <v>33</v>
      </c>
      <c r="C9587" t="s">
        <v>12</v>
      </c>
      <c r="D9587" t="s">
        <v>34</v>
      </c>
      <c r="E9587" t="s">
        <v>45</v>
      </c>
      <c r="F9587" t="s">
        <v>38</v>
      </c>
      <c r="G9587" s="5">
        <v>17968.099999999999</v>
      </c>
      <c r="H9587" s="5">
        <f t="shared" si="1043"/>
        <v>323.42579999999992</v>
      </c>
      <c r="I9587" s="6">
        <v>1</v>
      </c>
      <c r="J9587" s="6">
        <v>17968.099999999999</v>
      </c>
      <c r="K9587" s="5">
        <f t="shared" si="1044"/>
        <v>323.42579999999992</v>
      </c>
      <c r="L9587" s="7">
        <v>4.57</v>
      </c>
      <c r="M9587" s="7">
        <v>3735</v>
      </c>
      <c r="N9587" s="3">
        <v>45449</v>
      </c>
      <c r="O9587" s="4" t="str">
        <f t="shared" si="1045"/>
        <v>2024-06</v>
      </c>
      <c r="P9587" s="4" t="str">
        <f t="shared" si="1046"/>
        <v>06</v>
      </c>
      <c r="Q9587" s="4" t="str">
        <f t="shared" si="1047"/>
        <v>June</v>
      </c>
      <c r="R9587" s="30" t="str">
        <f t="shared" si="1048"/>
        <v>06</v>
      </c>
      <c r="W9587" t="str">
        <f t="shared" si="1049"/>
        <v>ok</v>
      </c>
    </row>
    <row r="9588" spans="1:23" x14ac:dyDescent="0.3">
      <c r="A9588" t="s">
        <v>9630</v>
      </c>
      <c r="B9588" t="s">
        <v>11</v>
      </c>
      <c r="C9588" t="s">
        <v>12</v>
      </c>
      <c r="D9588" t="s">
        <v>13</v>
      </c>
      <c r="E9588" t="s">
        <v>20</v>
      </c>
      <c r="F9588" t="s">
        <v>21</v>
      </c>
      <c r="G9588" s="5">
        <v>11853.92</v>
      </c>
      <c r="H9588" s="5">
        <f t="shared" si="1043"/>
        <v>213.37055999999998</v>
      </c>
      <c r="I9588" s="6">
        <v>5</v>
      </c>
      <c r="J9588" s="6">
        <v>59269.599999999999</v>
      </c>
      <c r="K9588" s="5">
        <f t="shared" si="1044"/>
        <v>1066.8527999999999</v>
      </c>
      <c r="L9588" s="7">
        <v>3.26</v>
      </c>
      <c r="M9588" s="7">
        <v>4726</v>
      </c>
      <c r="N9588" s="3">
        <v>45537</v>
      </c>
      <c r="O9588" s="4" t="str">
        <f t="shared" si="1045"/>
        <v>2024-09</v>
      </c>
      <c r="P9588" s="4" t="str">
        <f t="shared" si="1046"/>
        <v>09</v>
      </c>
      <c r="Q9588" s="4" t="str">
        <f t="shared" si="1047"/>
        <v>September</v>
      </c>
      <c r="R9588" s="30" t="str">
        <f t="shared" si="1048"/>
        <v>02</v>
      </c>
      <c r="W9588" t="str">
        <f t="shared" si="1049"/>
        <v>ok</v>
      </c>
    </row>
    <row r="9589" spans="1:23" x14ac:dyDescent="0.3">
      <c r="A9589" t="s">
        <v>9631</v>
      </c>
      <c r="B9589" t="s">
        <v>11</v>
      </c>
      <c r="C9589" t="s">
        <v>12</v>
      </c>
      <c r="D9589" t="s">
        <v>13</v>
      </c>
      <c r="E9589" t="s">
        <v>20</v>
      </c>
      <c r="F9589" t="s">
        <v>15</v>
      </c>
      <c r="G9589" s="5">
        <v>17697.75</v>
      </c>
      <c r="H9589" s="5">
        <f t="shared" si="1043"/>
        <v>318.55949999999996</v>
      </c>
      <c r="I9589" s="6">
        <v>4</v>
      </c>
      <c r="J9589" s="6">
        <v>70791</v>
      </c>
      <c r="K9589" s="5">
        <f t="shared" si="1044"/>
        <v>1274.2379999999998</v>
      </c>
      <c r="L9589" s="7">
        <v>4.16</v>
      </c>
      <c r="M9589" s="7">
        <v>4942</v>
      </c>
      <c r="N9589" s="3">
        <v>45408</v>
      </c>
      <c r="O9589" s="4" t="str">
        <f t="shared" si="1045"/>
        <v>2024-04</v>
      </c>
      <c r="P9589" s="4" t="str">
        <f t="shared" si="1046"/>
        <v>04</v>
      </c>
      <c r="Q9589" s="4" t="str">
        <f t="shared" si="1047"/>
        <v>April</v>
      </c>
      <c r="R9589" s="30" t="str">
        <f t="shared" si="1048"/>
        <v>26</v>
      </c>
      <c r="W9589" t="str">
        <f t="shared" si="1049"/>
        <v>ok</v>
      </c>
    </row>
    <row r="9590" spans="1:23" x14ac:dyDescent="0.3">
      <c r="A9590" t="s">
        <v>9632</v>
      </c>
      <c r="B9590" t="s">
        <v>47</v>
      </c>
      <c r="C9590" t="s">
        <v>12</v>
      </c>
      <c r="D9590" t="s">
        <v>48</v>
      </c>
      <c r="E9590" t="s">
        <v>45</v>
      </c>
      <c r="F9590" t="s">
        <v>31</v>
      </c>
      <c r="G9590" s="5">
        <v>1850.98</v>
      </c>
      <c r="H9590" s="5">
        <f t="shared" si="1043"/>
        <v>33.317639999999997</v>
      </c>
      <c r="I9590" s="6">
        <v>5</v>
      </c>
      <c r="J9590" s="6">
        <v>9254.9</v>
      </c>
      <c r="K9590" s="5">
        <f t="shared" si="1044"/>
        <v>166.58819999999997</v>
      </c>
      <c r="L9590" s="7">
        <v>1.23</v>
      </c>
      <c r="M9590" s="7">
        <v>2241</v>
      </c>
      <c r="N9590" s="3">
        <v>45499</v>
      </c>
      <c r="O9590" s="4" t="str">
        <f t="shared" si="1045"/>
        <v>2024-07</v>
      </c>
      <c r="P9590" s="4" t="str">
        <f t="shared" si="1046"/>
        <v>07</v>
      </c>
      <c r="Q9590" s="4" t="str">
        <f t="shared" si="1047"/>
        <v>July</v>
      </c>
      <c r="R9590" s="30" t="str">
        <f t="shared" si="1048"/>
        <v>26</v>
      </c>
      <c r="W9590" t="str">
        <f t="shared" si="1049"/>
        <v>ok</v>
      </c>
    </row>
    <row r="9591" spans="1:23" x14ac:dyDescent="0.3">
      <c r="A9591" t="s">
        <v>9633</v>
      </c>
      <c r="B9591" t="s">
        <v>63</v>
      </c>
      <c r="C9591" t="s">
        <v>18</v>
      </c>
      <c r="D9591" t="s">
        <v>64</v>
      </c>
      <c r="E9591" t="s">
        <v>20</v>
      </c>
      <c r="F9591" t="s">
        <v>15</v>
      </c>
      <c r="G9591" s="5">
        <v>14765.18</v>
      </c>
      <c r="H9591" s="5">
        <f t="shared" si="1043"/>
        <v>265.77323999999999</v>
      </c>
      <c r="I9591" s="6">
        <v>5</v>
      </c>
      <c r="J9591" s="6">
        <v>73825.899999999994</v>
      </c>
      <c r="K9591" s="5">
        <f t="shared" si="1044"/>
        <v>1328.8661999999999</v>
      </c>
      <c r="L9591" s="7">
        <v>3.02</v>
      </c>
      <c r="M9591" s="7">
        <v>4135</v>
      </c>
      <c r="N9591" s="3">
        <v>45381</v>
      </c>
      <c r="O9591" s="4" t="str">
        <f t="shared" si="1045"/>
        <v>2024-03</v>
      </c>
      <c r="P9591" s="4" t="str">
        <f t="shared" si="1046"/>
        <v>03</v>
      </c>
      <c r="Q9591" s="4" t="str">
        <f t="shared" si="1047"/>
        <v>March</v>
      </c>
      <c r="R9591" s="30" t="str">
        <f t="shared" si="1048"/>
        <v>30</v>
      </c>
      <c r="W9591" t="str">
        <f t="shared" si="1049"/>
        <v>ok</v>
      </c>
    </row>
    <row r="9592" spans="1:23" x14ac:dyDescent="0.3">
      <c r="A9592" t="s">
        <v>9634</v>
      </c>
      <c r="B9592" t="s">
        <v>47</v>
      </c>
      <c r="C9592" t="s">
        <v>12</v>
      </c>
      <c r="D9592" t="s">
        <v>48</v>
      </c>
      <c r="E9592" t="s">
        <v>20</v>
      </c>
      <c r="F9592" t="s">
        <v>60</v>
      </c>
      <c r="G9592" s="5">
        <v>7047.71</v>
      </c>
      <c r="H9592" s="5">
        <f t="shared" si="1043"/>
        <v>126.85878</v>
      </c>
      <c r="I9592" s="6">
        <v>3</v>
      </c>
      <c r="J9592" s="6">
        <v>21143.13</v>
      </c>
      <c r="K9592" s="5">
        <f t="shared" si="1044"/>
        <v>380.57633999999996</v>
      </c>
      <c r="L9592" s="7">
        <v>2.25</v>
      </c>
      <c r="M9592" s="7">
        <v>941</v>
      </c>
      <c r="N9592" s="3">
        <v>45606</v>
      </c>
      <c r="O9592" s="4" t="str">
        <f t="shared" si="1045"/>
        <v>2024-11</v>
      </c>
      <c r="P9592" s="4" t="str">
        <f t="shared" si="1046"/>
        <v>11</v>
      </c>
      <c r="Q9592" s="4" t="str">
        <f t="shared" si="1047"/>
        <v>November</v>
      </c>
      <c r="R9592" s="30" t="str">
        <f t="shared" si="1048"/>
        <v>10</v>
      </c>
      <c r="W9592" t="str">
        <f t="shared" si="1049"/>
        <v>ok</v>
      </c>
    </row>
    <row r="9593" spans="1:23" x14ac:dyDescent="0.3">
      <c r="A9593" t="s">
        <v>9635</v>
      </c>
      <c r="B9593" t="s">
        <v>17</v>
      </c>
      <c r="C9593" t="s">
        <v>18</v>
      </c>
      <c r="D9593" t="s">
        <v>19</v>
      </c>
      <c r="E9593" t="s">
        <v>20</v>
      </c>
      <c r="F9593" t="s">
        <v>15</v>
      </c>
      <c r="G9593" s="5">
        <v>9223.4699999999993</v>
      </c>
      <c r="H9593" s="5">
        <f t="shared" si="1043"/>
        <v>166.02245999999997</v>
      </c>
      <c r="I9593" s="6">
        <v>3</v>
      </c>
      <c r="J9593" s="6">
        <v>27670.41</v>
      </c>
      <c r="K9593" s="5">
        <f t="shared" si="1044"/>
        <v>498.0673799999999</v>
      </c>
      <c r="L9593" s="7">
        <v>4.53</v>
      </c>
      <c r="M9593" s="7">
        <v>2298</v>
      </c>
      <c r="N9593" s="3">
        <v>45418</v>
      </c>
      <c r="O9593" s="4" t="str">
        <f t="shared" si="1045"/>
        <v>2024-05</v>
      </c>
      <c r="P9593" s="4" t="str">
        <f t="shared" si="1046"/>
        <v>05</v>
      </c>
      <c r="Q9593" s="4" t="str">
        <f t="shared" si="1047"/>
        <v>May</v>
      </c>
      <c r="R9593" s="30" t="str">
        <f t="shared" si="1048"/>
        <v>06</v>
      </c>
      <c r="W9593" t="str">
        <f t="shared" si="1049"/>
        <v>ok</v>
      </c>
    </row>
    <row r="9594" spans="1:23" x14ac:dyDescent="0.3">
      <c r="A9594" t="s">
        <v>9636</v>
      </c>
      <c r="B9594" t="s">
        <v>63</v>
      </c>
      <c r="C9594" t="s">
        <v>18</v>
      </c>
      <c r="D9594" t="s">
        <v>64</v>
      </c>
      <c r="E9594" t="s">
        <v>45</v>
      </c>
      <c r="F9594" t="s">
        <v>21</v>
      </c>
      <c r="G9594" s="5">
        <v>5369.38</v>
      </c>
      <c r="H9594" s="5">
        <f t="shared" si="1043"/>
        <v>96.648839999999993</v>
      </c>
      <c r="I9594" s="6">
        <v>5</v>
      </c>
      <c r="J9594" s="6">
        <v>26846.9</v>
      </c>
      <c r="K9594" s="5">
        <f t="shared" si="1044"/>
        <v>483.24419999999998</v>
      </c>
      <c r="L9594" s="7">
        <v>4.7300000000000004</v>
      </c>
      <c r="M9594" s="7">
        <v>942</v>
      </c>
      <c r="N9594" s="3">
        <v>45519</v>
      </c>
      <c r="O9594" s="4" t="str">
        <f t="shared" si="1045"/>
        <v>2024-08</v>
      </c>
      <c r="P9594" s="4" t="str">
        <f t="shared" si="1046"/>
        <v>08</v>
      </c>
      <c r="Q9594" s="4" t="str">
        <f t="shared" si="1047"/>
        <v>August</v>
      </c>
      <c r="R9594" s="30" t="str">
        <f t="shared" si="1048"/>
        <v>15</v>
      </c>
      <c r="W9594" t="str">
        <f t="shared" si="1049"/>
        <v>ok</v>
      </c>
    </row>
    <row r="9595" spans="1:23" x14ac:dyDescent="0.3">
      <c r="A9595" t="s">
        <v>9637</v>
      </c>
      <c r="B9595" t="s">
        <v>41</v>
      </c>
      <c r="C9595" t="s">
        <v>42</v>
      </c>
      <c r="D9595" t="s">
        <v>43</v>
      </c>
      <c r="E9595" t="s">
        <v>45</v>
      </c>
      <c r="F9595" t="s">
        <v>60</v>
      </c>
      <c r="G9595" s="5">
        <v>10703.37</v>
      </c>
      <c r="H9595" s="5">
        <f t="shared" si="1043"/>
        <v>192.66066000000001</v>
      </c>
      <c r="I9595" s="6">
        <v>1</v>
      </c>
      <c r="J9595" s="6">
        <v>10703.37</v>
      </c>
      <c r="K9595" s="5">
        <f t="shared" si="1044"/>
        <v>192.66066000000001</v>
      </c>
      <c r="L9595" s="7">
        <v>2.2400000000000002</v>
      </c>
      <c r="M9595" s="7">
        <v>2275</v>
      </c>
      <c r="N9595" s="3">
        <v>45399</v>
      </c>
      <c r="O9595" s="4" t="str">
        <f t="shared" si="1045"/>
        <v>2024-04</v>
      </c>
      <c r="P9595" s="4" t="str">
        <f t="shared" si="1046"/>
        <v>04</v>
      </c>
      <c r="Q9595" s="4" t="str">
        <f t="shared" si="1047"/>
        <v>April</v>
      </c>
      <c r="R9595" s="30" t="str">
        <f t="shared" si="1048"/>
        <v>17</v>
      </c>
      <c r="W9595" t="str">
        <f t="shared" si="1049"/>
        <v>ok</v>
      </c>
    </row>
    <row r="9596" spans="1:23" x14ac:dyDescent="0.3">
      <c r="A9596" t="s">
        <v>9638</v>
      </c>
      <c r="B9596" t="s">
        <v>33</v>
      </c>
      <c r="C9596" t="s">
        <v>12</v>
      </c>
      <c r="D9596" t="s">
        <v>34</v>
      </c>
      <c r="E9596" t="s">
        <v>20</v>
      </c>
      <c r="F9596" t="s">
        <v>38</v>
      </c>
      <c r="G9596" s="5">
        <v>4913.18</v>
      </c>
      <c r="H9596" s="5">
        <f t="shared" si="1043"/>
        <v>88.437240000000003</v>
      </c>
      <c r="I9596" s="6">
        <v>5</v>
      </c>
      <c r="J9596" s="6">
        <v>24565.9</v>
      </c>
      <c r="K9596" s="5">
        <f t="shared" si="1044"/>
        <v>442.18619999999999</v>
      </c>
      <c r="L9596" s="7">
        <v>1.47</v>
      </c>
      <c r="M9596" s="7">
        <v>3279</v>
      </c>
      <c r="N9596" s="3">
        <v>45341</v>
      </c>
      <c r="O9596" s="4" t="str">
        <f t="shared" si="1045"/>
        <v>2024-02</v>
      </c>
      <c r="P9596" s="4" t="str">
        <f t="shared" si="1046"/>
        <v>02</v>
      </c>
      <c r="Q9596" s="4" t="str">
        <f t="shared" si="1047"/>
        <v>February</v>
      </c>
      <c r="R9596" s="30" t="str">
        <f t="shared" si="1048"/>
        <v>19</v>
      </c>
      <c r="W9596" t="str">
        <f t="shared" si="1049"/>
        <v>ok</v>
      </c>
    </row>
    <row r="9597" spans="1:23" x14ac:dyDescent="0.3">
      <c r="A9597" t="s">
        <v>9639</v>
      </c>
      <c r="B9597" t="s">
        <v>63</v>
      </c>
      <c r="C9597" t="s">
        <v>18</v>
      </c>
      <c r="D9597" t="s">
        <v>64</v>
      </c>
      <c r="E9597" t="s">
        <v>45</v>
      </c>
      <c r="F9597" t="s">
        <v>15</v>
      </c>
      <c r="G9597" s="5">
        <v>15437.78</v>
      </c>
      <c r="H9597" s="5">
        <f t="shared" si="1043"/>
        <v>277.88004000000001</v>
      </c>
      <c r="I9597" s="6">
        <v>4</v>
      </c>
      <c r="J9597" s="6">
        <v>61751.12</v>
      </c>
      <c r="K9597" s="5">
        <f t="shared" si="1044"/>
        <v>1111.52016</v>
      </c>
      <c r="L9597" s="7">
        <v>4.43</v>
      </c>
      <c r="M9597" s="7">
        <v>4737</v>
      </c>
      <c r="N9597" s="3">
        <v>45402</v>
      </c>
      <c r="O9597" s="4" t="str">
        <f t="shared" si="1045"/>
        <v>2024-04</v>
      </c>
      <c r="P9597" s="4" t="str">
        <f t="shared" si="1046"/>
        <v>04</v>
      </c>
      <c r="Q9597" s="4" t="str">
        <f t="shared" si="1047"/>
        <v>April</v>
      </c>
      <c r="R9597" s="30" t="str">
        <f t="shared" si="1048"/>
        <v>20</v>
      </c>
      <c r="W9597" t="str">
        <f t="shared" si="1049"/>
        <v>ok</v>
      </c>
    </row>
    <row r="9598" spans="1:23" x14ac:dyDescent="0.3">
      <c r="A9598" t="s">
        <v>9640</v>
      </c>
      <c r="B9598" t="s">
        <v>17</v>
      </c>
      <c r="C9598" t="s">
        <v>18</v>
      </c>
      <c r="D9598" t="s">
        <v>19</v>
      </c>
      <c r="E9598" t="s">
        <v>14</v>
      </c>
      <c r="F9598" t="s">
        <v>26</v>
      </c>
      <c r="G9598" s="5">
        <v>3152.74</v>
      </c>
      <c r="H9598" s="5">
        <f t="shared" si="1043"/>
        <v>56.74931999999999</v>
      </c>
      <c r="I9598" s="6">
        <v>3</v>
      </c>
      <c r="J9598" s="6">
        <v>9458.2199999999993</v>
      </c>
      <c r="K9598" s="5">
        <f t="shared" si="1044"/>
        <v>170.24795999999998</v>
      </c>
      <c r="L9598" s="7">
        <v>2</v>
      </c>
      <c r="M9598" s="7">
        <v>2466</v>
      </c>
      <c r="N9598" s="3">
        <v>45610</v>
      </c>
      <c r="O9598" s="4" t="str">
        <f t="shared" si="1045"/>
        <v>2024-11</v>
      </c>
      <c r="P9598" s="4" t="str">
        <f t="shared" si="1046"/>
        <v>11</v>
      </c>
      <c r="Q9598" s="4" t="str">
        <f t="shared" si="1047"/>
        <v>November</v>
      </c>
      <c r="R9598" s="30" t="str">
        <f t="shared" si="1048"/>
        <v>14</v>
      </c>
      <c r="W9598" t="str">
        <f t="shared" si="1049"/>
        <v>ok</v>
      </c>
    </row>
    <row r="9599" spans="1:23" x14ac:dyDescent="0.3">
      <c r="A9599" t="s">
        <v>9641</v>
      </c>
      <c r="B9599" t="s">
        <v>41</v>
      </c>
      <c r="C9599" t="s">
        <v>42</v>
      </c>
      <c r="D9599" t="s">
        <v>43</v>
      </c>
      <c r="E9599" t="s">
        <v>20</v>
      </c>
      <c r="F9599" t="s">
        <v>21</v>
      </c>
      <c r="G9599" s="5">
        <v>8155.19</v>
      </c>
      <c r="H9599" s="5">
        <f t="shared" si="1043"/>
        <v>146.79341999999997</v>
      </c>
      <c r="I9599" s="6">
        <v>3</v>
      </c>
      <c r="J9599" s="6">
        <v>24465.57</v>
      </c>
      <c r="K9599" s="5">
        <f t="shared" si="1044"/>
        <v>440.38025999999991</v>
      </c>
      <c r="L9599" s="7">
        <v>2.58</v>
      </c>
      <c r="M9599" s="7">
        <v>3981</v>
      </c>
      <c r="N9599" s="3">
        <v>45420</v>
      </c>
      <c r="O9599" s="4" t="str">
        <f t="shared" si="1045"/>
        <v>2024-05</v>
      </c>
      <c r="P9599" s="4" t="str">
        <f t="shared" si="1046"/>
        <v>05</v>
      </c>
      <c r="Q9599" s="4" t="str">
        <f t="shared" si="1047"/>
        <v>May</v>
      </c>
      <c r="R9599" s="30" t="str">
        <f t="shared" si="1048"/>
        <v>08</v>
      </c>
      <c r="W9599" t="str">
        <f t="shared" si="1049"/>
        <v>ok</v>
      </c>
    </row>
    <row r="9600" spans="1:23" x14ac:dyDescent="0.3">
      <c r="A9600" t="s">
        <v>9642</v>
      </c>
      <c r="B9600" t="s">
        <v>17</v>
      </c>
      <c r="C9600" t="s">
        <v>18</v>
      </c>
      <c r="D9600" t="s">
        <v>19</v>
      </c>
      <c r="E9600" t="s">
        <v>45</v>
      </c>
      <c r="F9600" t="s">
        <v>60</v>
      </c>
      <c r="G9600" s="5">
        <v>12778.75</v>
      </c>
      <c r="H9600" s="5">
        <f t="shared" si="1043"/>
        <v>230.01749999999998</v>
      </c>
      <c r="I9600" s="6">
        <v>5</v>
      </c>
      <c r="J9600" s="6">
        <v>63893.75</v>
      </c>
      <c r="K9600" s="5">
        <f t="shared" si="1044"/>
        <v>1150.0874999999999</v>
      </c>
      <c r="L9600" s="7">
        <v>1.34</v>
      </c>
      <c r="M9600" s="7">
        <v>1007</v>
      </c>
      <c r="N9600" s="3">
        <v>45525</v>
      </c>
      <c r="O9600" s="4" t="str">
        <f t="shared" si="1045"/>
        <v>2024-08</v>
      </c>
      <c r="P9600" s="4" t="str">
        <f t="shared" si="1046"/>
        <v>08</v>
      </c>
      <c r="Q9600" s="4" t="str">
        <f t="shared" si="1047"/>
        <v>August</v>
      </c>
      <c r="R9600" s="30" t="str">
        <f t="shared" si="1048"/>
        <v>21</v>
      </c>
      <c r="W9600" t="str">
        <f t="shared" si="1049"/>
        <v>ok</v>
      </c>
    </row>
    <row r="9601" spans="1:23" x14ac:dyDescent="0.3">
      <c r="A9601" t="s">
        <v>9643</v>
      </c>
      <c r="B9601" t="s">
        <v>17</v>
      </c>
      <c r="C9601" t="s">
        <v>18</v>
      </c>
      <c r="D9601" t="s">
        <v>19</v>
      </c>
      <c r="E9601" t="s">
        <v>20</v>
      </c>
      <c r="F9601" t="s">
        <v>26</v>
      </c>
      <c r="G9601" s="5">
        <v>13664.96</v>
      </c>
      <c r="H9601" s="5">
        <f t="shared" si="1043"/>
        <v>245.96927999999997</v>
      </c>
      <c r="I9601" s="6">
        <v>5</v>
      </c>
      <c r="J9601" s="6">
        <v>68324.800000000003</v>
      </c>
      <c r="K9601" s="5">
        <f t="shared" si="1044"/>
        <v>1229.8463999999999</v>
      </c>
      <c r="L9601" s="7">
        <v>3.64</v>
      </c>
      <c r="M9601" s="7">
        <v>2261</v>
      </c>
      <c r="N9601" s="3">
        <v>45650</v>
      </c>
      <c r="O9601" s="4" t="str">
        <f t="shared" si="1045"/>
        <v>2024-12</v>
      </c>
      <c r="P9601" s="4" t="str">
        <f t="shared" si="1046"/>
        <v>12</v>
      </c>
      <c r="Q9601" s="4" t="str">
        <f t="shared" si="1047"/>
        <v>December</v>
      </c>
      <c r="R9601" s="30" t="str">
        <f t="shared" si="1048"/>
        <v>24</v>
      </c>
      <c r="W9601" t="str">
        <f t="shared" si="1049"/>
        <v>ok</v>
      </c>
    </row>
    <row r="9602" spans="1:23" x14ac:dyDescent="0.3">
      <c r="A9602" t="s">
        <v>9644</v>
      </c>
      <c r="B9602" t="s">
        <v>17</v>
      </c>
      <c r="C9602" t="s">
        <v>18</v>
      </c>
      <c r="D9602" t="s">
        <v>19</v>
      </c>
      <c r="E9602" t="s">
        <v>14</v>
      </c>
      <c r="F9602" t="s">
        <v>31</v>
      </c>
      <c r="G9602" s="5">
        <v>3926.6</v>
      </c>
      <c r="H9602" s="5">
        <f t="shared" si="1043"/>
        <v>70.678799999999995</v>
      </c>
      <c r="I9602" s="6">
        <v>3</v>
      </c>
      <c r="J9602" s="6">
        <v>11779.8</v>
      </c>
      <c r="K9602" s="5">
        <f t="shared" si="1044"/>
        <v>212.03639999999999</v>
      </c>
      <c r="L9602" s="7">
        <v>1.65</v>
      </c>
      <c r="M9602" s="7">
        <v>1916</v>
      </c>
      <c r="N9602" s="3">
        <v>45410</v>
      </c>
      <c r="O9602" s="4" t="str">
        <f t="shared" si="1045"/>
        <v>2024-04</v>
      </c>
      <c r="P9602" s="4" t="str">
        <f t="shared" si="1046"/>
        <v>04</v>
      </c>
      <c r="Q9602" s="4" t="str">
        <f t="shared" si="1047"/>
        <v>April</v>
      </c>
      <c r="R9602" s="30" t="str">
        <f t="shared" si="1048"/>
        <v>28</v>
      </c>
      <c r="W9602" t="str">
        <f t="shared" si="1049"/>
        <v>ok</v>
      </c>
    </row>
    <row r="9603" spans="1:23" x14ac:dyDescent="0.3">
      <c r="A9603" t="s">
        <v>9645</v>
      </c>
      <c r="B9603" t="s">
        <v>63</v>
      </c>
      <c r="C9603" t="s">
        <v>18</v>
      </c>
      <c r="D9603" t="s">
        <v>64</v>
      </c>
      <c r="E9603" t="s">
        <v>45</v>
      </c>
      <c r="F9603" t="s">
        <v>15</v>
      </c>
      <c r="G9603" s="5">
        <v>6733.59</v>
      </c>
      <c r="H9603" s="5">
        <f t="shared" ref="H9603:H9666" si="1050">G9603*0.018</f>
        <v>121.20461999999999</v>
      </c>
      <c r="I9603" s="6">
        <v>1</v>
      </c>
      <c r="J9603" s="6">
        <v>6733.59</v>
      </c>
      <c r="K9603" s="5">
        <f t="shared" ref="K9603:K9666" si="1051">H9603*I9603</f>
        <v>121.20461999999999</v>
      </c>
      <c r="L9603" s="7">
        <v>4.07</v>
      </c>
      <c r="M9603" s="7">
        <v>1667</v>
      </c>
      <c r="N9603" s="3">
        <v>45456</v>
      </c>
      <c r="O9603" s="4" t="str">
        <f t="shared" ref="O9603:O9666" si="1052">TEXT(N9603,"yyyy-mm")</f>
        <v>2024-06</v>
      </c>
      <c r="P9603" s="4" t="str">
        <f t="shared" ref="P9603:P9666" si="1053">TEXT(N9603,"mm")</f>
        <v>06</v>
      </c>
      <c r="Q9603" s="4" t="str">
        <f t="shared" ref="Q9603:Q9666" si="1054">TEXT(DATE(2024,P9603,1),"mmmm")</f>
        <v>June</v>
      </c>
      <c r="R9603" s="30" t="str">
        <f t="shared" ref="R9603:R9666" si="1055">TEXT(N9603,"dd")</f>
        <v>13</v>
      </c>
      <c r="W9603" t="str">
        <f t="shared" ref="W9603:W9666" si="1056">IF(G9603*I9603=J9603,"ok","False")</f>
        <v>ok</v>
      </c>
    </row>
    <row r="9604" spans="1:23" x14ac:dyDescent="0.3">
      <c r="A9604" t="s">
        <v>9646</v>
      </c>
      <c r="B9604" t="s">
        <v>51</v>
      </c>
      <c r="C9604" t="s">
        <v>29</v>
      </c>
      <c r="D9604" t="s">
        <v>52</v>
      </c>
      <c r="E9604" t="s">
        <v>20</v>
      </c>
      <c r="F9604" t="s">
        <v>38</v>
      </c>
      <c r="G9604" s="5">
        <v>3471.48</v>
      </c>
      <c r="H9604" s="5">
        <f t="shared" si="1050"/>
        <v>62.486639999999994</v>
      </c>
      <c r="I9604" s="6">
        <v>1</v>
      </c>
      <c r="J9604" s="6">
        <v>3471.48</v>
      </c>
      <c r="K9604" s="5">
        <f t="shared" si="1051"/>
        <v>62.486639999999994</v>
      </c>
      <c r="L9604" s="7">
        <v>2.89</v>
      </c>
      <c r="M9604" s="7">
        <v>2527</v>
      </c>
      <c r="N9604" s="3">
        <v>45574</v>
      </c>
      <c r="O9604" s="4" t="str">
        <f t="shared" si="1052"/>
        <v>2024-10</v>
      </c>
      <c r="P9604" s="4" t="str">
        <f t="shared" si="1053"/>
        <v>10</v>
      </c>
      <c r="Q9604" s="4" t="str">
        <f t="shared" si="1054"/>
        <v>October</v>
      </c>
      <c r="R9604" s="30" t="str">
        <f t="shared" si="1055"/>
        <v>09</v>
      </c>
      <c r="W9604" t="str">
        <f t="shared" si="1056"/>
        <v>ok</v>
      </c>
    </row>
    <row r="9605" spans="1:23" x14ac:dyDescent="0.3">
      <c r="A9605" t="s">
        <v>9647</v>
      </c>
      <c r="B9605" t="s">
        <v>63</v>
      </c>
      <c r="C9605" t="s">
        <v>18</v>
      </c>
      <c r="D9605" t="s">
        <v>64</v>
      </c>
      <c r="E9605" t="s">
        <v>20</v>
      </c>
      <c r="F9605" t="s">
        <v>15</v>
      </c>
      <c r="G9605" s="5">
        <v>14898.05</v>
      </c>
      <c r="H9605" s="5">
        <f t="shared" si="1050"/>
        <v>268.16489999999999</v>
      </c>
      <c r="I9605" s="6">
        <v>3</v>
      </c>
      <c r="J9605" s="6">
        <v>44694.15</v>
      </c>
      <c r="K9605" s="5">
        <f t="shared" si="1051"/>
        <v>804.49469999999997</v>
      </c>
      <c r="L9605" s="7">
        <v>4.79</v>
      </c>
      <c r="M9605" s="7">
        <v>316</v>
      </c>
      <c r="N9605" s="3">
        <v>45632</v>
      </c>
      <c r="O9605" s="4" t="str">
        <f t="shared" si="1052"/>
        <v>2024-12</v>
      </c>
      <c r="P9605" s="4" t="str">
        <f t="shared" si="1053"/>
        <v>12</v>
      </c>
      <c r="Q9605" s="4" t="str">
        <f t="shared" si="1054"/>
        <v>December</v>
      </c>
      <c r="R9605" s="30" t="str">
        <f t="shared" si="1055"/>
        <v>06</v>
      </c>
      <c r="W9605" t="str">
        <f t="shared" si="1056"/>
        <v>ok</v>
      </c>
    </row>
    <row r="9606" spans="1:23" x14ac:dyDescent="0.3">
      <c r="A9606" t="s">
        <v>9648</v>
      </c>
      <c r="B9606" t="s">
        <v>11</v>
      </c>
      <c r="C9606" t="s">
        <v>12</v>
      </c>
      <c r="D9606" t="s">
        <v>13</v>
      </c>
      <c r="E9606" t="s">
        <v>14</v>
      </c>
      <c r="F9606" t="s">
        <v>38</v>
      </c>
      <c r="G9606" s="5">
        <v>13620.13</v>
      </c>
      <c r="H9606" s="5">
        <f t="shared" si="1050"/>
        <v>245.16233999999997</v>
      </c>
      <c r="I9606" s="6">
        <v>2</v>
      </c>
      <c r="J9606" s="6">
        <v>27240.26</v>
      </c>
      <c r="K9606" s="5">
        <f t="shared" si="1051"/>
        <v>490.32467999999994</v>
      </c>
      <c r="L9606" s="7">
        <v>1.29</v>
      </c>
      <c r="M9606" s="7">
        <v>1144</v>
      </c>
      <c r="N9606" s="3">
        <v>45330</v>
      </c>
      <c r="O9606" s="4" t="str">
        <f t="shared" si="1052"/>
        <v>2024-02</v>
      </c>
      <c r="P9606" s="4" t="str">
        <f t="shared" si="1053"/>
        <v>02</v>
      </c>
      <c r="Q9606" s="4" t="str">
        <f t="shared" si="1054"/>
        <v>February</v>
      </c>
      <c r="R9606" s="30" t="str">
        <f t="shared" si="1055"/>
        <v>08</v>
      </c>
      <c r="W9606" t="str">
        <f t="shared" si="1056"/>
        <v>ok</v>
      </c>
    </row>
    <row r="9607" spans="1:23" x14ac:dyDescent="0.3">
      <c r="A9607" t="s">
        <v>9649</v>
      </c>
      <c r="B9607" t="s">
        <v>63</v>
      </c>
      <c r="C9607" t="s">
        <v>18</v>
      </c>
      <c r="D9607" t="s">
        <v>64</v>
      </c>
      <c r="E9607" t="s">
        <v>45</v>
      </c>
      <c r="F9607" t="s">
        <v>26</v>
      </c>
      <c r="G9607" s="5">
        <v>7454.88</v>
      </c>
      <c r="H9607" s="5">
        <f t="shared" si="1050"/>
        <v>134.18783999999999</v>
      </c>
      <c r="I9607" s="6">
        <v>2</v>
      </c>
      <c r="J9607" s="6">
        <v>14909.76</v>
      </c>
      <c r="K9607" s="5">
        <f t="shared" si="1051"/>
        <v>268.37567999999999</v>
      </c>
      <c r="L9607" s="7">
        <v>3.42</v>
      </c>
      <c r="M9607" s="7">
        <v>2393</v>
      </c>
      <c r="N9607" s="3">
        <v>45564</v>
      </c>
      <c r="O9607" s="4" t="str">
        <f t="shared" si="1052"/>
        <v>2024-09</v>
      </c>
      <c r="P9607" s="4" t="str">
        <f t="shared" si="1053"/>
        <v>09</v>
      </c>
      <c r="Q9607" s="4" t="str">
        <f t="shared" si="1054"/>
        <v>September</v>
      </c>
      <c r="R9607" s="30" t="str">
        <f t="shared" si="1055"/>
        <v>29</v>
      </c>
      <c r="W9607" t="str">
        <f t="shared" si="1056"/>
        <v>ok</v>
      </c>
    </row>
    <row r="9608" spans="1:23" x14ac:dyDescent="0.3">
      <c r="A9608" t="s">
        <v>9650</v>
      </c>
      <c r="B9608" t="s">
        <v>41</v>
      </c>
      <c r="C9608" t="s">
        <v>42</v>
      </c>
      <c r="D9608" t="s">
        <v>43</v>
      </c>
      <c r="E9608" t="s">
        <v>14</v>
      </c>
      <c r="F9608" t="s">
        <v>15</v>
      </c>
      <c r="G9608" s="5">
        <v>13157.32</v>
      </c>
      <c r="H9608" s="5">
        <f t="shared" si="1050"/>
        <v>236.83175999999997</v>
      </c>
      <c r="I9608" s="6">
        <v>5</v>
      </c>
      <c r="J9608" s="6">
        <v>65786.600000000006</v>
      </c>
      <c r="K9608" s="5">
        <f t="shared" si="1051"/>
        <v>1184.1587999999999</v>
      </c>
      <c r="L9608" s="7">
        <v>1.65</v>
      </c>
      <c r="M9608" s="7">
        <v>3472</v>
      </c>
      <c r="N9608" s="3">
        <v>45388</v>
      </c>
      <c r="O9608" s="4" t="str">
        <f t="shared" si="1052"/>
        <v>2024-04</v>
      </c>
      <c r="P9608" s="4" t="str">
        <f t="shared" si="1053"/>
        <v>04</v>
      </c>
      <c r="Q9608" s="4" t="str">
        <f t="shared" si="1054"/>
        <v>April</v>
      </c>
      <c r="R9608" s="30" t="str">
        <f t="shared" si="1055"/>
        <v>06</v>
      </c>
      <c r="W9608" t="str">
        <f t="shared" si="1056"/>
        <v>ok</v>
      </c>
    </row>
    <row r="9609" spans="1:23" x14ac:dyDescent="0.3">
      <c r="A9609" t="s">
        <v>9651</v>
      </c>
      <c r="B9609" t="s">
        <v>17</v>
      </c>
      <c r="C9609" t="s">
        <v>18</v>
      </c>
      <c r="D9609" t="s">
        <v>19</v>
      </c>
      <c r="E9609" t="s">
        <v>20</v>
      </c>
      <c r="F9609" t="s">
        <v>38</v>
      </c>
      <c r="G9609" s="5">
        <v>10604.89</v>
      </c>
      <c r="H9609" s="5">
        <f t="shared" si="1050"/>
        <v>190.88801999999998</v>
      </c>
      <c r="I9609" s="6">
        <v>1</v>
      </c>
      <c r="J9609" s="6">
        <v>10604.89</v>
      </c>
      <c r="K9609" s="5">
        <f t="shared" si="1051"/>
        <v>190.88801999999998</v>
      </c>
      <c r="L9609" s="7">
        <v>2.95</v>
      </c>
      <c r="M9609" s="7">
        <v>4425</v>
      </c>
      <c r="N9609" s="3">
        <v>45315</v>
      </c>
      <c r="O9609" s="4" t="str">
        <f t="shared" si="1052"/>
        <v>2024-01</v>
      </c>
      <c r="P9609" s="4" t="str">
        <f t="shared" si="1053"/>
        <v>01</v>
      </c>
      <c r="Q9609" s="4" t="str">
        <f t="shared" si="1054"/>
        <v>January</v>
      </c>
      <c r="R9609" s="30" t="str">
        <f t="shared" si="1055"/>
        <v>24</v>
      </c>
      <c r="W9609" t="str">
        <f t="shared" si="1056"/>
        <v>ok</v>
      </c>
    </row>
    <row r="9610" spans="1:23" x14ac:dyDescent="0.3">
      <c r="A9610" t="s">
        <v>9652</v>
      </c>
      <c r="B9610" t="s">
        <v>28</v>
      </c>
      <c r="C9610" t="s">
        <v>29</v>
      </c>
      <c r="D9610" t="s">
        <v>30</v>
      </c>
      <c r="E9610" t="s">
        <v>20</v>
      </c>
      <c r="F9610" t="s">
        <v>26</v>
      </c>
      <c r="G9610" s="5">
        <v>3962.23</v>
      </c>
      <c r="H9610" s="5">
        <f t="shared" si="1050"/>
        <v>71.320139999999995</v>
      </c>
      <c r="I9610" s="6">
        <v>1</v>
      </c>
      <c r="J9610" s="6">
        <v>3962.23</v>
      </c>
      <c r="K9610" s="5">
        <f t="shared" si="1051"/>
        <v>71.320139999999995</v>
      </c>
      <c r="L9610" s="7">
        <v>1.99</v>
      </c>
      <c r="M9610" s="7">
        <v>1560</v>
      </c>
      <c r="N9610" s="3">
        <v>45496</v>
      </c>
      <c r="O9610" s="4" t="str">
        <f t="shared" si="1052"/>
        <v>2024-07</v>
      </c>
      <c r="P9610" s="4" t="str">
        <f t="shared" si="1053"/>
        <v>07</v>
      </c>
      <c r="Q9610" s="4" t="str">
        <f t="shared" si="1054"/>
        <v>July</v>
      </c>
      <c r="R9610" s="30" t="str">
        <f t="shared" si="1055"/>
        <v>23</v>
      </c>
      <c r="W9610" t="str">
        <f t="shared" si="1056"/>
        <v>ok</v>
      </c>
    </row>
    <row r="9611" spans="1:23" x14ac:dyDescent="0.3">
      <c r="A9611" t="s">
        <v>9653</v>
      </c>
      <c r="B9611" t="s">
        <v>33</v>
      </c>
      <c r="C9611" t="s">
        <v>12</v>
      </c>
      <c r="D9611" t="s">
        <v>34</v>
      </c>
      <c r="E9611" t="s">
        <v>45</v>
      </c>
      <c r="F9611" t="s">
        <v>15</v>
      </c>
      <c r="G9611" s="5">
        <v>15899.06</v>
      </c>
      <c r="H9611" s="5">
        <f t="shared" si="1050"/>
        <v>286.18307999999996</v>
      </c>
      <c r="I9611" s="6">
        <v>2</v>
      </c>
      <c r="J9611" s="6">
        <v>31798.12</v>
      </c>
      <c r="K9611" s="5">
        <f t="shared" si="1051"/>
        <v>572.36615999999992</v>
      </c>
      <c r="L9611" s="7">
        <v>2.54</v>
      </c>
      <c r="M9611" s="7">
        <v>641</v>
      </c>
      <c r="N9611" s="3">
        <v>45585</v>
      </c>
      <c r="O9611" s="4" t="str">
        <f t="shared" si="1052"/>
        <v>2024-10</v>
      </c>
      <c r="P9611" s="4" t="str">
        <f t="shared" si="1053"/>
        <v>10</v>
      </c>
      <c r="Q9611" s="4" t="str">
        <f t="shared" si="1054"/>
        <v>October</v>
      </c>
      <c r="R9611" s="30" t="str">
        <f t="shared" si="1055"/>
        <v>20</v>
      </c>
      <c r="W9611" t="str">
        <f t="shared" si="1056"/>
        <v>ok</v>
      </c>
    </row>
    <row r="9612" spans="1:23" x14ac:dyDescent="0.3">
      <c r="A9612" t="s">
        <v>9654</v>
      </c>
      <c r="B9612" t="s">
        <v>33</v>
      </c>
      <c r="C9612" t="s">
        <v>12</v>
      </c>
      <c r="D9612" t="s">
        <v>34</v>
      </c>
      <c r="E9612" t="s">
        <v>20</v>
      </c>
      <c r="F9612" t="s">
        <v>31</v>
      </c>
      <c r="G9612" s="5">
        <v>12304.82</v>
      </c>
      <c r="H9612" s="5">
        <f t="shared" si="1050"/>
        <v>221.48675999999998</v>
      </c>
      <c r="I9612" s="6">
        <v>2</v>
      </c>
      <c r="J9612" s="6">
        <v>24609.64</v>
      </c>
      <c r="K9612" s="5">
        <f t="shared" si="1051"/>
        <v>442.97351999999995</v>
      </c>
      <c r="L9612" s="7">
        <v>1.05</v>
      </c>
      <c r="M9612" s="7">
        <v>2027</v>
      </c>
      <c r="N9612" s="3">
        <v>45647</v>
      </c>
      <c r="O9612" s="4" t="str">
        <f t="shared" si="1052"/>
        <v>2024-12</v>
      </c>
      <c r="P9612" s="4" t="str">
        <f t="shared" si="1053"/>
        <v>12</v>
      </c>
      <c r="Q9612" s="4" t="str">
        <f t="shared" si="1054"/>
        <v>December</v>
      </c>
      <c r="R9612" s="30" t="str">
        <f t="shared" si="1055"/>
        <v>21</v>
      </c>
      <c r="W9612" t="str">
        <f t="shared" si="1056"/>
        <v>ok</v>
      </c>
    </row>
    <row r="9613" spans="1:23" x14ac:dyDescent="0.3">
      <c r="A9613" t="s">
        <v>9655</v>
      </c>
      <c r="B9613" t="s">
        <v>11</v>
      </c>
      <c r="C9613" t="s">
        <v>12</v>
      </c>
      <c r="D9613" t="s">
        <v>13</v>
      </c>
      <c r="E9613" t="s">
        <v>20</v>
      </c>
      <c r="F9613" t="s">
        <v>21</v>
      </c>
      <c r="G9613" s="5">
        <v>3800.13</v>
      </c>
      <c r="H9613" s="5">
        <f t="shared" si="1050"/>
        <v>68.402339999999995</v>
      </c>
      <c r="I9613" s="6">
        <v>5</v>
      </c>
      <c r="J9613" s="6">
        <v>19000.650000000001</v>
      </c>
      <c r="K9613" s="5">
        <f t="shared" si="1051"/>
        <v>342.01169999999996</v>
      </c>
      <c r="L9613" s="7">
        <v>3.5</v>
      </c>
      <c r="M9613" s="7">
        <v>3485</v>
      </c>
      <c r="N9613" s="3">
        <v>45600</v>
      </c>
      <c r="O9613" s="4" t="str">
        <f t="shared" si="1052"/>
        <v>2024-11</v>
      </c>
      <c r="P9613" s="4" t="str">
        <f t="shared" si="1053"/>
        <v>11</v>
      </c>
      <c r="Q9613" s="4" t="str">
        <f t="shared" si="1054"/>
        <v>November</v>
      </c>
      <c r="R9613" s="30" t="str">
        <f t="shared" si="1055"/>
        <v>04</v>
      </c>
      <c r="W9613" t="str">
        <f t="shared" si="1056"/>
        <v>ok</v>
      </c>
    </row>
    <row r="9614" spans="1:23" x14ac:dyDescent="0.3">
      <c r="A9614" t="s">
        <v>9656</v>
      </c>
      <c r="B9614" t="s">
        <v>51</v>
      </c>
      <c r="C9614" t="s">
        <v>29</v>
      </c>
      <c r="D9614" t="s">
        <v>52</v>
      </c>
      <c r="E9614" t="s">
        <v>20</v>
      </c>
      <c r="F9614" t="s">
        <v>38</v>
      </c>
      <c r="G9614" s="5">
        <v>6921.11</v>
      </c>
      <c r="H9614" s="5">
        <f t="shared" si="1050"/>
        <v>124.57997999999998</v>
      </c>
      <c r="I9614" s="6">
        <v>4</v>
      </c>
      <c r="J9614" s="6">
        <v>27684.44</v>
      </c>
      <c r="K9614" s="5">
        <f t="shared" si="1051"/>
        <v>498.31991999999991</v>
      </c>
      <c r="L9614" s="7">
        <v>3.81</v>
      </c>
      <c r="M9614" s="7">
        <v>1713</v>
      </c>
      <c r="N9614" s="3">
        <v>45476</v>
      </c>
      <c r="O9614" s="4" t="str">
        <f t="shared" si="1052"/>
        <v>2024-07</v>
      </c>
      <c r="P9614" s="4" t="str">
        <f t="shared" si="1053"/>
        <v>07</v>
      </c>
      <c r="Q9614" s="4" t="str">
        <f t="shared" si="1054"/>
        <v>July</v>
      </c>
      <c r="R9614" s="30" t="str">
        <f t="shared" si="1055"/>
        <v>03</v>
      </c>
      <c r="W9614" t="str">
        <f t="shared" si="1056"/>
        <v>ok</v>
      </c>
    </row>
    <row r="9615" spans="1:23" x14ac:dyDescent="0.3">
      <c r="A9615" t="s">
        <v>9657</v>
      </c>
      <c r="B9615" t="s">
        <v>36</v>
      </c>
      <c r="C9615" t="s">
        <v>18</v>
      </c>
      <c r="D9615" t="s">
        <v>37</v>
      </c>
      <c r="E9615" t="s">
        <v>45</v>
      </c>
      <c r="F9615" t="s">
        <v>21</v>
      </c>
      <c r="G9615" s="5">
        <v>15924.76</v>
      </c>
      <c r="H9615" s="5">
        <f t="shared" si="1050"/>
        <v>286.64567999999997</v>
      </c>
      <c r="I9615" s="6">
        <v>1</v>
      </c>
      <c r="J9615" s="6">
        <v>15924.76</v>
      </c>
      <c r="K9615" s="5">
        <f t="shared" si="1051"/>
        <v>286.64567999999997</v>
      </c>
      <c r="L9615" s="7">
        <v>1.18</v>
      </c>
      <c r="M9615" s="7">
        <v>3045</v>
      </c>
      <c r="N9615" s="3">
        <v>45434</v>
      </c>
      <c r="O9615" s="4" t="str">
        <f t="shared" si="1052"/>
        <v>2024-05</v>
      </c>
      <c r="P9615" s="4" t="str">
        <f t="shared" si="1053"/>
        <v>05</v>
      </c>
      <c r="Q9615" s="4" t="str">
        <f t="shared" si="1054"/>
        <v>May</v>
      </c>
      <c r="R9615" s="30" t="str">
        <f t="shared" si="1055"/>
        <v>22</v>
      </c>
      <c r="W9615" t="str">
        <f t="shared" si="1056"/>
        <v>ok</v>
      </c>
    </row>
    <row r="9616" spans="1:23" x14ac:dyDescent="0.3">
      <c r="A9616" t="s">
        <v>9658</v>
      </c>
      <c r="B9616" t="s">
        <v>11</v>
      </c>
      <c r="C9616" t="s">
        <v>12</v>
      </c>
      <c r="D9616" t="s">
        <v>13</v>
      </c>
      <c r="E9616" t="s">
        <v>45</v>
      </c>
      <c r="F9616" t="s">
        <v>38</v>
      </c>
      <c r="G9616" s="5">
        <v>15088.81</v>
      </c>
      <c r="H9616" s="5">
        <f t="shared" si="1050"/>
        <v>271.59857999999997</v>
      </c>
      <c r="I9616" s="6">
        <v>3</v>
      </c>
      <c r="J9616" s="6">
        <v>45266.43</v>
      </c>
      <c r="K9616" s="5">
        <f t="shared" si="1051"/>
        <v>814.79573999999991</v>
      </c>
      <c r="L9616" s="7">
        <v>3.01</v>
      </c>
      <c r="M9616" s="7">
        <v>1856</v>
      </c>
      <c r="N9616" s="3">
        <v>45563</v>
      </c>
      <c r="O9616" s="4" t="str">
        <f t="shared" si="1052"/>
        <v>2024-09</v>
      </c>
      <c r="P9616" s="4" t="str">
        <f t="shared" si="1053"/>
        <v>09</v>
      </c>
      <c r="Q9616" s="4" t="str">
        <f t="shared" si="1054"/>
        <v>September</v>
      </c>
      <c r="R9616" s="30" t="str">
        <f t="shared" si="1055"/>
        <v>28</v>
      </c>
      <c r="W9616" t="str">
        <f t="shared" si="1056"/>
        <v>ok</v>
      </c>
    </row>
    <row r="9617" spans="1:23" x14ac:dyDescent="0.3">
      <c r="A9617" t="s">
        <v>9659</v>
      </c>
      <c r="B9617" t="s">
        <v>47</v>
      </c>
      <c r="C9617" t="s">
        <v>12</v>
      </c>
      <c r="D9617" t="s">
        <v>48</v>
      </c>
      <c r="E9617" t="s">
        <v>45</v>
      </c>
      <c r="F9617" t="s">
        <v>21</v>
      </c>
      <c r="G9617" s="5">
        <v>15648.35</v>
      </c>
      <c r="H9617" s="5">
        <f t="shared" si="1050"/>
        <v>281.6703</v>
      </c>
      <c r="I9617" s="6">
        <v>3</v>
      </c>
      <c r="J9617" s="6">
        <v>46945.05</v>
      </c>
      <c r="K9617" s="5">
        <f t="shared" si="1051"/>
        <v>845.01089999999999</v>
      </c>
      <c r="L9617" s="7">
        <v>2.73</v>
      </c>
      <c r="M9617" s="7">
        <v>4064</v>
      </c>
      <c r="N9617" s="3">
        <v>45358</v>
      </c>
      <c r="O9617" s="4" t="str">
        <f t="shared" si="1052"/>
        <v>2024-03</v>
      </c>
      <c r="P9617" s="4" t="str">
        <f t="shared" si="1053"/>
        <v>03</v>
      </c>
      <c r="Q9617" s="4" t="str">
        <f t="shared" si="1054"/>
        <v>March</v>
      </c>
      <c r="R9617" s="30" t="str">
        <f t="shared" si="1055"/>
        <v>07</v>
      </c>
      <c r="W9617" t="str">
        <f t="shared" si="1056"/>
        <v>ok</v>
      </c>
    </row>
    <row r="9618" spans="1:23" x14ac:dyDescent="0.3">
      <c r="A9618" t="s">
        <v>9660</v>
      </c>
      <c r="B9618" t="s">
        <v>51</v>
      </c>
      <c r="C9618" t="s">
        <v>29</v>
      </c>
      <c r="D9618" t="s">
        <v>52</v>
      </c>
      <c r="E9618" t="s">
        <v>14</v>
      </c>
      <c r="F9618" t="s">
        <v>31</v>
      </c>
      <c r="G9618" s="5">
        <v>10402.790000000001</v>
      </c>
      <c r="H9618" s="5">
        <f t="shared" si="1050"/>
        <v>187.25022000000001</v>
      </c>
      <c r="I9618" s="6">
        <v>2</v>
      </c>
      <c r="J9618" s="6">
        <v>20805.580000000002</v>
      </c>
      <c r="K9618" s="5">
        <f t="shared" si="1051"/>
        <v>374.50044000000003</v>
      </c>
      <c r="L9618" s="7">
        <v>3.61</v>
      </c>
      <c r="M9618" s="7">
        <v>2114</v>
      </c>
      <c r="N9618" s="3">
        <v>45612</v>
      </c>
      <c r="O9618" s="4" t="str">
        <f t="shared" si="1052"/>
        <v>2024-11</v>
      </c>
      <c r="P9618" s="4" t="str">
        <f t="shared" si="1053"/>
        <v>11</v>
      </c>
      <c r="Q9618" s="4" t="str">
        <f t="shared" si="1054"/>
        <v>November</v>
      </c>
      <c r="R9618" s="30" t="str">
        <f t="shared" si="1055"/>
        <v>16</v>
      </c>
      <c r="W9618" t="str">
        <f t="shared" si="1056"/>
        <v>ok</v>
      </c>
    </row>
    <row r="9619" spans="1:23" x14ac:dyDescent="0.3">
      <c r="A9619" t="s">
        <v>9661</v>
      </c>
      <c r="B9619" t="s">
        <v>11</v>
      </c>
      <c r="C9619" t="s">
        <v>12</v>
      </c>
      <c r="D9619" t="s">
        <v>13</v>
      </c>
      <c r="E9619" t="s">
        <v>20</v>
      </c>
      <c r="F9619" t="s">
        <v>60</v>
      </c>
      <c r="G9619" s="5">
        <v>7368.61</v>
      </c>
      <c r="H9619" s="5">
        <f t="shared" si="1050"/>
        <v>132.63497999999998</v>
      </c>
      <c r="I9619" s="6">
        <v>2</v>
      </c>
      <c r="J9619" s="6">
        <v>14737.22</v>
      </c>
      <c r="K9619" s="5">
        <f t="shared" si="1051"/>
        <v>265.26995999999997</v>
      </c>
      <c r="L9619" s="7">
        <v>3.69</v>
      </c>
      <c r="M9619" s="7">
        <v>4809</v>
      </c>
      <c r="N9619" s="3">
        <v>45642</v>
      </c>
      <c r="O9619" s="4" t="str">
        <f t="shared" si="1052"/>
        <v>2024-12</v>
      </c>
      <c r="P9619" s="4" t="str">
        <f t="shared" si="1053"/>
        <v>12</v>
      </c>
      <c r="Q9619" s="4" t="str">
        <f t="shared" si="1054"/>
        <v>December</v>
      </c>
      <c r="R9619" s="30" t="str">
        <f t="shared" si="1055"/>
        <v>16</v>
      </c>
      <c r="W9619" t="str">
        <f t="shared" si="1056"/>
        <v>ok</v>
      </c>
    </row>
    <row r="9620" spans="1:23" x14ac:dyDescent="0.3">
      <c r="A9620" t="s">
        <v>9662</v>
      </c>
      <c r="B9620" t="s">
        <v>41</v>
      </c>
      <c r="C9620" t="s">
        <v>42</v>
      </c>
      <c r="D9620" t="s">
        <v>43</v>
      </c>
      <c r="E9620" t="s">
        <v>14</v>
      </c>
      <c r="F9620" t="s">
        <v>60</v>
      </c>
      <c r="G9620" s="5">
        <v>14332.57</v>
      </c>
      <c r="H9620" s="5">
        <f t="shared" si="1050"/>
        <v>257.98625999999996</v>
      </c>
      <c r="I9620" s="6">
        <v>2</v>
      </c>
      <c r="J9620" s="6">
        <v>28665.14</v>
      </c>
      <c r="K9620" s="5">
        <f t="shared" si="1051"/>
        <v>515.97251999999992</v>
      </c>
      <c r="L9620" s="7">
        <v>2.78</v>
      </c>
      <c r="M9620" s="7">
        <v>4198</v>
      </c>
      <c r="N9620" s="3">
        <v>45532</v>
      </c>
      <c r="O9620" s="4" t="str">
        <f t="shared" si="1052"/>
        <v>2024-08</v>
      </c>
      <c r="P9620" s="4" t="str">
        <f t="shared" si="1053"/>
        <v>08</v>
      </c>
      <c r="Q9620" s="4" t="str">
        <f t="shared" si="1054"/>
        <v>August</v>
      </c>
      <c r="R9620" s="30" t="str">
        <f t="shared" si="1055"/>
        <v>28</v>
      </c>
      <c r="W9620" t="str">
        <f t="shared" si="1056"/>
        <v>ok</v>
      </c>
    </row>
    <row r="9621" spans="1:23" x14ac:dyDescent="0.3">
      <c r="A9621" t="s">
        <v>9663</v>
      </c>
      <c r="B9621" t="s">
        <v>11</v>
      </c>
      <c r="C9621" t="s">
        <v>12</v>
      </c>
      <c r="D9621" t="s">
        <v>13</v>
      </c>
      <c r="E9621" t="s">
        <v>45</v>
      </c>
      <c r="F9621" t="s">
        <v>15</v>
      </c>
      <c r="G9621" s="5">
        <v>14948.99</v>
      </c>
      <c r="H9621" s="5">
        <f t="shared" si="1050"/>
        <v>269.08181999999999</v>
      </c>
      <c r="I9621" s="6">
        <v>3</v>
      </c>
      <c r="J9621" s="6">
        <v>44846.97</v>
      </c>
      <c r="K9621" s="5">
        <f t="shared" si="1051"/>
        <v>807.24545999999998</v>
      </c>
      <c r="L9621" s="7">
        <v>3.7</v>
      </c>
      <c r="M9621" s="7">
        <v>3170</v>
      </c>
      <c r="N9621" s="3">
        <v>45455</v>
      </c>
      <c r="O9621" s="4" t="str">
        <f t="shared" si="1052"/>
        <v>2024-06</v>
      </c>
      <c r="P9621" s="4" t="str">
        <f t="shared" si="1053"/>
        <v>06</v>
      </c>
      <c r="Q9621" s="4" t="str">
        <f t="shared" si="1054"/>
        <v>June</v>
      </c>
      <c r="R9621" s="30" t="str">
        <f t="shared" si="1055"/>
        <v>12</v>
      </c>
      <c r="W9621" t="str">
        <f t="shared" si="1056"/>
        <v>ok</v>
      </c>
    </row>
    <row r="9622" spans="1:23" x14ac:dyDescent="0.3">
      <c r="A9622" t="s">
        <v>9664</v>
      </c>
      <c r="B9622" t="s">
        <v>11</v>
      </c>
      <c r="C9622" t="s">
        <v>12</v>
      </c>
      <c r="D9622" t="s">
        <v>13</v>
      </c>
      <c r="E9622" t="s">
        <v>45</v>
      </c>
      <c r="F9622" t="s">
        <v>21</v>
      </c>
      <c r="G9622" s="5">
        <v>15437.04</v>
      </c>
      <c r="H9622" s="5">
        <f t="shared" si="1050"/>
        <v>277.86671999999999</v>
      </c>
      <c r="I9622" s="6">
        <v>3</v>
      </c>
      <c r="J9622" s="6">
        <v>46311.12</v>
      </c>
      <c r="K9622" s="5">
        <f t="shared" si="1051"/>
        <v>833.60015999999996</v>
      </c>
      <c r="L9622" s="7">
        <v>1.38</v>
      </c>
      <c r="M9622" s="7">
        <v>2799</v>
      </c>
      <c r="N9622" s="3">
        <v>45427</v>
      </c>
      <c r="O9622" s="4" t="str">
        <f t="shared" si="1052"/>
        <v>2024-05</v>
      </c>
      <c r="P9622" s="4" t="str">
        <f t="shared" si="1053"/>
        <v>05</v>
      </c>
      <c r="Q9622" s="4" t="str">
        <f t="shared" si="1054"/>
        <v>May</v>
      </c>
      <c r="R9622" s="30" t="str">
        <f t="shared" si="1055"/>
        <v>15</v>
      </c>
      <c r="W9622" t="str">
        <f t="shared" si="1056"/>
        <v>ok</v>
      </c>
    </row>
    <row r="9623" spans="1:23" x14ac:dyDescent="0.3">
      <c r="A9623" t="s">
        <v>9665</v>
      </c>
      <c r="B9623" t="s">
        <v>11</v>
      </c>
      <c r="C9623" t="s">
        <v>12</v>
      </c>
      <c r="D9623" t="s">
        <v>13</v>
      </c>
      <c r="E9623" t="s">
        <v>14</v>
      </c>
      <c r="F9623" t="s">
        <v>15</v>
      </c>
      <c r="G9623" s="5">
        <v>1771.25</v>
      </c>
      <c r="H9623" s="5">
        <f t="shared" si="1050"/>
        <v>31.882499999999997</v>
      </c>
      <c r="I9623" s="6">
        <v>2</v>
      </c>
      <c r="J9623" s="6">
        <v>3542.5</v>
      </c>
      <c r="K9623" s="5">
        <f t="shared" si="1051"/>
        <v>63.764999999999993</v>
      </c>
      <c r="L9623" s="7">
        <v>2.2999999999999998</v>
      </c>
      <c r="M9623" s="7">
        <v>1756</v>
      </c>
      <c r="N9623" s="3">
        <v>45359</v>
      </c>
      <c r="O9623" s="4" t="str">
        <f t="shared" si="1052"/>
        <v>2024-03</v>
      </c>
      <c r="P9623" s="4" t="str">
        <f t="shared" si="1053"/>
        <v>03</v>
      </c>
      <c r="Q9623" s="4" t="str">
        <f t="shared" si="1054"/>
        <v>March</v>
      </c>
      <c r="R9623" s="30" t="str">
        <f t="shared" si="1055"/>
        <v>08</v>
      </c>
      <c r="W9623" t="str">
        <f t="shared" si="1056"/>
        <v>ok</v>
      </c>
    </row>
    <row r="9624" spans="1:23" x14ac:dyDescent="0.3">
      <c r="A9624" t="s">
        <v>9666</v>
      </c>
      <c r="B9624" t="s">
        <v>47</v>
      </c>
      <c r="C9624" t="s">
        <v>12</v>
      </c>
      <c r="D9624" t="s">
        <v>48</v>
      </c>
      <c r="E9624" t="s">
        <v>14</v>
      </c>
      <c r="F9624" t="s">
        <v>26</v>
      </c>
      <c r="G9624" s="5">
        <v>2945.29</v>
      </c>
      <c r="H9624" s="5">
        <f t="shared" si="1050"/>
        <v>53.015219999999992</v>
      </c>
      <c r="I9624" s="6">
        <v>3</v>
      </c>
      <c r="J9624" s="6">
        <v>8835.8700000000008</v>
      </c>
      <c r="K9624" s="5">
        <f t="shared" si="1051"/>
        <v>159.04565999999997</v>
      </c>
      <c r="L9624" s="7">
        <v>1.52</v>
      </c>
      <c r="M9624" s="7">
        <v>4932</v>
      </c>
      <c r="N9624" s="3">
        <v>45348</v>
      </c>
      <c r="O9624" s="4" t="str">
        <f t="shared" si="1052"/>
        <v>2024-02</v>
      </c>
      <c r="P9624" s="4" t="str">
        <f t="shared" si="1053"/>
        <v>02</v>
      </c>
      <c r="Q9624" s="4" t="str">
        <f t="shared" si="1054"/>
        <v>February</v>
      </c>
      <c r="R9624" s="30" t="str">
        <f t="shared" si="1055"/>
        <v>26</v>
      </c>
      <c r="W9624" t="str">
        <f t="shared" si="1056"/>
        <v>ok</v>
      </c>
    </row>
    <row r="9625" spans="1:23" x14ac:dyDescent="0.3">
      <c r="A9625" t="s">
        <v>9667</v>
      </c>
      <c r="B9625" t="s">
        <v>63</v>
      </c>
      <c r="C9625" t="s">
        <v>18</v>
      </c>
      <c r="D9625" t="s">
        <v>64</v>
      </c>
      <c r="E9625" t="s">
        <v>20</v>
      </c>
      <c r="F9625" t="s">
        <v>15</v>
      </c>
      <c r="G9625" s="5">
        <v>14235.98</v>
      </c>
      <c r="H9625" s="5">
        <f t="shared" si="1050"/>
        <v>256.24763999999999</v>
      </c>
      <c r="I9625" s="6">
        <v>1</v>
      </c>
      <c r="J9625" s="6">
        <v>14235.98</v>
      </c>
      <c r="K9625" s="5">
        <f t="shared" si="1051"/>
        <v>256.24763999999999</v>
      </c>
      <c r="L9625" s="7">
        <v>1.24</v>
      </c>
      <c r="M9625" s="7">
        <v>810</v>
      </c>
      <c r="N9625" s="3">
        <v>45548</v>
      </c>
      <c r="O9625" s="4" t="str">
        <f t="shared" si="1052"/>
        <v>2024-09</v>
      </c>
      <c r="P9625" s="4" t="str">
        <f t="shared" si="1053"/>
        <v>09</v>
      </c>
      <c r="Q9625" s="4" t="str">
        <f t="shared" si="1054"/>
        <v>September</v>
      </c>
      <c r="R9625" s="30" t="str">
        <f t="shared" si="1055"/>
        <v>13</v>
      </c>
      <c r="W9625" t="str">
        <f t="shared" si="1056"/>
        <v>ok</v>
      </c>
    </row>
    <row r="9626" spans="1:23" x14ac:dyDescent="0.3">
      <c r="A9626" t="s">
        <v>9668</v>
      </c>
      <c r="B9626" t="s">
        <v>17</v>
      </c>
      <c r="C9626" t="s">
        <v>18</v>
      </c>
      <c r="D9626" t="s">
        <v>19</v>
      </c>
      <c r="E9626" t="s">
        <v>14</v>
      </c>
      <c r="F9626" t="s">
        <v>21</v>
      </c>
      <c r="G9626" s="5">
        <v>14337.03</v>
      </c>
      <c r="H9626" s="5">
        <f t="shared" si="1050"/>
        <v>258.06653999999997</v>
      </c>
      <c r="I9626" s="6">
        <v>1</v>
      </c>
      <c r="J9626" s="6">
        <v>14337.03</v>
      </c>
      <c r="K9626" s="5">
        <f t="shared" si="1051"/>
        <v>258.06653999999997</v>
      </c>
      <c r="L9626" s="7">
        <v>1.67</v>
      </c>
      <c r="M9626" s="7">
        <v>1396</v>
      </c>
      <c r="N9626" s="3">
        <v>45545</v>
      </c>
      <c r="O9626" s="4" t="str">
        <f t="shared" si="1052"/>
        <v>2024-09</v>
      </c>
      <c r="P9626" s="4" t="str">
        <f t="shared" si="1053"/>
        <v>09</v>
      </c>
      <c r="Q9626" s="4" t="str">
        <f t="shared" si="1054"/>
        <v>September</v>
      </c>
      <c r="R9626" s="30" t="str">
        <f t="shared" si="1055"/>
        <v>10</v>
      </c>
      <c r="W9626" t="str">
        <f t="shared" si="1056"/>
        <v>ok</v>
      </c>
    </row>
    <row r="9627" spans="1:23" x14ac:dyDescent="0.3">
      <c r="A9627" t="s">
        <v>9669</v>
      </c>
      <c r="B9627" t="s">
        <v>23</v>
      </c>
      <c r="C9627" t="s">
        <v>24</v>
      </c>
      <c r="D9627" t="s">
        <v>25</v>
      </c>
      <c r="E9627" t="s">
        <v>20</v>
      </c>
      <c r="F9627" t="s">
        <v>38</v>
      </c>
      <c r="G9627" s="5">
        <v>2235.8200000000002</v>
      </c>
      <c r="H9627" s="5">
        <f t="shared" si="1050"/>
        <v>40.244759999999999</v>
      </c>
      <c r="I9627" s="6">
        <v>1</v>
      </c>
      <c r="J9627" s="6">
        <v>2235.8200000000002</v>
      </c>
      <c r="K9627" s="5">
        <f t="shared" si="1051"/>
        <v>40.244759999999999</v>
      </c>
      <c r="L9627" s="7">
        <v>2.59</v>
      </c>
      <c r="M9627" s="7">
        <v>4800</v>
      </c>
      <c r="N9627" s="3">
        <v>45442</v>
      </c>
      <c r="O9627" s="4" t="str">
        <f t="shared" si="1052"/>
        <v>2024-05</v>
      </c>
      <c r="P9627" s="4" t="str">
        <f t="shared" si="1053"/>
        <v>05</v>
      </c>
      <c r="Q9627" s="4" t="str">
        <f t="shared" si="1054"/>
        <v>May</v>
      </c>
      <c r="R9627" s="30" t="str">
        <f t="shared" si="1055"/>
        <v>30</v>
      </c>
      <c r="W9627" t="str">
        <f t="shared" si="1056"/>
        <v>ok</v>
      </c>
    </row>
    <row r="9628" spans="1:23" x14ac:dyDescent="0.3">
      <c r="A9628" t="s">
        <v>9670</v>
      </c>
      <c r="B9628" t="s">
        <v>23</v>
      </c>
      <c r="C9628" t="s">
        <v>24</v>
      </c>
      <c r="D9628" t="s">
        <v>25</v>
      </c>
      <c r="E9628" t="s">
        <v>20</v>
      </c>
      <c r="F9628" t="s">
        <v>38</v>
      </c>
      <c r="G9628" s="5">
        <v>17952.900000000001</v>
      </c>
      <c r="H9628" s="5">
        <f t="shared" si="1050"/>
        <v>323.15219999999999</v>
      </c>
      <c r="I9628" s="6">
        <v>3</v>
      </c>
      <c r="J9628" s="6">
        <v>53858.7</v>
      </c>
      <c r="K9628" s="5">
        <f t="shared" si="1051"/>
        <v>969.45659999999998</v>
      </c>
      <c r="L9628" s="7">
        <v>1.2</v>
      </c>
      <c r="M9628" s="7">
        <v>858</v>
      </c>
      <c r="N9628" s="3">
        <v>45423</v>
      </c>
      <c r="O9628" s="4" t="str">
        <f t="shared" si="1052"/>
        <v>2024-05</v>
      </c>
      <c r="P9628" s="4" t="str">
        <f t="shared" si="1053"/>
        <v>05</v>
      </c>
      <c r="Q9628" s="4" t="str">
        <f t="shared" si="1054"/>
        <v>May</v>
      </c>
      <c r="R9628" s="30" t="str">
        <f t="shared" si="1055"/>
        <v>11</v>
      </c>
      <c r="W9628" t="str">
        <f t="shared" si="1056"/>
        <v>ok</v>
      </c>
    </row>
    <row r="9629" spans="1:23" x14ac:dyDescent="0.3">
      <c r="A9629" t="s">
        <v>9671</v>
      </c>
      <c r="B9629" t="s">
        <v>23</v>
      </c>
      <c r="C9629" t="s">
        <v>24</v>
      </c>
      <c r="D9629" t="s">
        <v>25</v>
      </c>
      <c r="E9629" t="s">
        <v>45</v>
      </c>
      <c r="F9629" t="s">
        <v>60</v>
      </c>
      <c r="G9629" s="5">
        <v>425.48</v>
      </c>
      <c r="H9629" s="5">
        <f t="shared" si="1050"/>
        <v>7.6586400000000001</v>
      </c>
      <c r="I9629" s="6">
        <v>5</v>
      </c>
      <c r="J9629" s="6">
        <v>2127.4</v>
      </c>
      <c r="K9629" s="5">
        <f t="shared" si="1051"/>
        <v>38.293199999999999</v>
      </c>
      <c r="L9629" s="7">
        <v>2.4300000000000002</v>
      </c>
      <c r="M9629" s="7">
        <v>348</v>
      </c>
      <c r="N9629" s="3">
        <v>45513</v>
      </c>
      <c r="O9629" s="4" t="str">
        <f t="shared" si="1052"/>
        <v>2024-08</v>
      </c>
      <c r="P9629" s="4" t="str">
        <f t="shared" si="1053"/>
        <v>08</v>
      </c>
      <c r="Q9629" s="4" t="str">
        <f t="shared" si="1054"/>
        <v>August</v>
      </c>
      <c r="R9629" s="30" t="str">
        <f t="shared" si="1055"/>
        <v>09</v>
      </c>
      <c r="W9629" t="str">
        <f t="shared" si="1056"/>
        <v>ok</v>
      </c>
    </row>
    <row r="9630" spans="1:23" x14ac:dyDescent="0.3">
      <c r="A9630" t="s">
        <v>9672</v>
      </c>
      <c r="B9630" t="s">
        <v>17</v>
      </c>
      <c r="C9630" t="s">
        <v>18</v>
      </c>
      <c r="D9630" t="s">
        <v>19</v>
      </c>
      <c r="E9630" t="s">
        <v>14</v>
      </c>
      <c r="F9630" t="s">
        <v>21</v>
      </c>
      <c r="G9630" s="5">
        <v>14764.39</v>
      </c>
      <c r="H9630" s="5">
        <f t="shared" si="1050"/>
        <v>265.75901999999996</v>
      </c>
      <c r="I9630" s="6">
        <v>2</v>
      </c>
      <c r="J9630" s="6">
        <v>29528.78</v>
      </c>
      <c r="K9630" s="5">
        <f t="shared" si="1051"/>
        <v>531.51803999999993</v>
      </c>
      <c r="L9630" s="7">
        <v>2.4700000000000002</v>
      </c>
      <c r="M9630" s="7">
        <v>2210</v>
      </c>
      <c r="N9630" s="3">
        <v>45643</v>
      </c>
      <c r="O9630" s="4" t="str">
        <f t="shared" si="1052"/>
        <v>2024-12</v>
      </c>
      <c r="P9630" s="4" t="str">
        <f t="shared" si="1053"/>
        <v>12</v>
      </c>
      <c r="Q9630" s="4" t="str">
        <f t="shared" si="1054"/>
        <v>December</v>
      </c>
      <c r="R9630" s="30" t="str">
        <f t="shared" si="1055"/>
        <v>17</v>
      </c>
      <c r="W9630" t="str">
        <f t="shared" si="1056"/>
        <v>ok</v>
      </c>
    </row>
    <row r="9631" spans="1:23" x14ac:dyDescent="0.3">
      <c r="A9631" t="s">
        <v>9673</v>
      </c>
      <c r="B9631" t="s">
        <v>41</v>
      </c>
      <c r="C9631" t="s">
        <v>42</v>
      </c>
      <c r="D9631" t="s">
        <v>43</v>
      </c>
      <c r="E9631" t="s">
        <v>14</v>
      </c>
      <c r="F9631" t="s">
        <v>60</v>
      </c>
      <c r="G9631" s="5">
        <v>16903.55</v>
      </c>
      <c r="H9631" s="5">
        <f t="shared" si="1050"/>
        <v>304.26389999999998</v>
      </c>
      <c r="I9631" s="6">
        <v>3</v>
      </c>
      <c r="J9631" s="6">
        <v>50710.65</v>
      </c>
      <c r="K9631" s="5">
        <f t="shared" si="1051"/>
        <v>912.79169999999999</v>
      </c>
      <c r="L9631" s="7">
        <v>1.71</v>
      </c>
      <c r="M9631" s="7">
        <v>4482</v>
      </c>
      <c r="N9631" s="3">
        <v>45628</v>
      </c>
      <c r="O9631" s="4" t="str">
        <f t="shared" si="1052"/>
        <v>2024-12</v>
      </c>
      <c r="P9631" s="4" t="str">
        <f t="shared" si="1053"/>
        <v>12</v>
      </c>
      <c r="Q9631" s="4" t="str">
        <f t="shared" si="1054"/>
        <v>December</v>
      </c>
      <c r="R9631" s="30" t="str">
        <f t="shared" si="1055"/>
        <v>02</v>
      </c>
      <c r="W9631" t="str">
        <f t="shared" si="1056"/>
        <v>ok</v>
      </c>
    </row>
    <row r="9632" spans="1:23" x14ac:dyDescent="0.3">
      <c r="A9632" t="s">
        <v>9674</v>
      </c>
      <c r="B9632" t="s">
        <v>63</v>
      </c>
      <c r="C9632" t="s">
        <v>18</v>
      </c>
      <c r="D9632" t="s">
        <v>64</v>
      </c>
      <c r="E9632" t="s">
        <v>45</v>
      </c>
      <c r="F9632" t="s">
        <v>26</v>
      </c>
      <c r="G9632" s="5">
        <v>10181.67</v>
      </c>
      <c r="H9632" s="5">
        <f t="shared" si="1050"/>
        <v>183.27006</v>
      </c>
      <c r="I9632" s="6">
        <v>5</v>
      </c>
      <c r="J9632" s="6">
        <v>50908.35</v>
      </c>
      <c r="K9632" s="5">
        <f t="shared" si="1051"/>
        <v>916.35030000000006</v>
      </c>
      <c r="L9632" s="7">
        <v>2.85</v>
      </c>
      <c r="M9632" s="7">
        <v>4597</v>
      </c>
      <c r="N9632" s="3">
        <v>45521</v>
      </c>
      <c r="O9632" s="4" t="str">
        <f t="shared" si="1052"/>
        <v>2024-08</v>
      </c>
      <c r="P9632" s="4" t="str">
        <f t="shared" si="1053"/>
        <v>08</v>
      </c>
      <c r="Q9632" s="4" t="str">
        <f t="shared" si="1054"/>
        <v>August</v>
      </c>
      <c r="R9632" s="30" t="str">
        <f t="shared" si="1055"/>
        <v>17</v>
      </c>
      <c r="W9632" t="str">
        <f t="shared" si="1056"/>
        <v>ok</v>
      </c>
    </row>
    <row r="9633" spans="1:23" x14ac:dyDescent="0.3">
      <c r="A9633" t="s">
        <v>9675</v>
      </c>
      <c r="B9633" t="s">
        <v>47</v>
      </c>
      <c r="C9633" t="s">
        <v>12</v>
      </c>
      <c r="D9633" t="s">
        <v>48</v>
      </c>
      <c r="E9633" t="s">
        <v>20</v>
      </c>
      <c r="F9633" t="s">
        <v>26</v>
      </c>
      <c r="G9633" s="5">
        <v>14445.46</v>
      </c>
      <c r="H9633" s="5">
        <f t="shared" si="1050"/>
        <v>260.01827999999995</v>
      </c>
      <c r="I9633" s="6">
        <v>2</v>
      </c>
      <c r="J9633" s="6">
        <v>28890.92</v>
      </c>
      <c r="K9633" s="5">
        <f t="shared" si="1051"/>
        <v>520.03655999999989</v>
      </c>
      <c r="L9633" s="7">
        <v>4.22</v>
      </c>
      <c r="M9633" s="7">
        <v>2488</v>
      </c>
      <c r="N9633" s="3">
        <v>45528</v>
      </c>
      <c r="O9633" s="4" t="str">
        <f t="shared" si="1052"/>
        <v>2024-08</v>
      </c>
      <c r="P9633" s="4" t="str">
        <f t="shared" si="1053"/>
        <v>08</v>
      </c>
      <c r="Q9633" s="4" t="str">
        <f t="shared" si="1054"/>
        <v>August</v>
      </c>
      <c r="R9633" s="30" t="str">
        <f t="shared" si="1055"/>
        <v>24</v>
      </c>
      <c r="W9633" t="str">
        <f t="shared" si="1056"/>
        <v>ok</v>
      </c>
    </row>
    <row r="9634" spans="1:23" x14ac:dyDescent="0.3">
      <c r="A9634" t="s">
        <v>9676</v>
      </c>
      <c r="B9634" t="s">
        <v>63</v>
      </c>
      <c r="C9634" t="s">
        <v>18</v>
      </c>
      <c r="D9634" t="s">
        <v>64</v>
      </c>
      <c r="E9634" t="s">
        <v>45</v>
      </c>
      <c r="F9634" t="s">
        <v>15</v>
      </c>
      <c r="G9634" s="5">
        <v>8087.12</v>
      </c>
      <c r="H9634" s="5">
        <f t="shared" si="1050"/>
        <v>145.56815999999998</v>
      </c>
      <c r="I9634" s="6">
        <v>1</v>
      </c>
      <c r="J9634" s="6">
        <v>8087.12</v>
      </c>
      <c r="K9634" s="5">
        <f t="shared" si="1051"/>
        <v>145.56815999999998</v>
      </c>
      <c r="L9634" s="7">
        <v>1.29</v>
      </c>
      <c r="M9634" s="7">
        <v>3452</v>
      </c>
      <c r="N9634" s="3">
        <v>45650</v>
      </c>
      <c r="O9634" s="4" t="str">
        <f t="shared" si="1052"/>
        <v>2024-12</v>
      </c>
      <c r="P9634" s="4" t="str">
        <f t="shared" si="1053"/>
        <v>12</v>
      </c>
      <c r="Q9634" s="4" t="str">
        <f t="shared" si="1054"/>
        <v>December</v>
      </c>
      <c r="R9634" s="30" t="str">
        <f t="shared" si="1055"/>
        <v>24</v>
      </c>
      <c r="W9634" t="str">
        <f t="shared" si="1056"/>
        <v>ok</v>
      </c>
    </row>
    <row r="9635" spans="1:23" x14ac:dyDescent="0.3">
      <c r="A9635" t="s">
        <v>9677</v>
      </c>
      <c r="B9635" t="s">
        <v>36</v>
      </c>
      <c r="C9635" t="s">
        <v>18</v>
      </c>
      <c r="D9635" t="s">
        <v>37</v>
      </c>
      <c r="E9635" t="s">
        <v>20</v>
      </c>
      <c r="F9635" t="s">
        <v>26</v>
      </c>
      <c r="G9635" s="5">
        <v>11547.41</v>
      </c>
      <c r="H9635" s="5">
        <f t="shared" si="1050"/>
        <v>207.85337999999999</v>
      </c>
      <c r="I9635" s="6">
        <v>1</v>
      </c>
      <c r="J9635" s="6">
        <v>11547.41</v>
      </c>
      <c r="K9635" s="5">
        <f t="shared" si="1051"/>
        <v>207.85337999999999</v>
      </c>
      <c r="L9635" s="7">
        <v>1.34</v>
      </c>
      <c r="M9635" s="7">
        <v>648</v>
      </c>
      <c r="N9635" s="3">
        <v>45623</v>
      </c>
      <c r="O9635" s="4" t="str">
        <f t="shared" si="1052"/>
        <v>2024-11</v>
      </c>
      <c r="P9635" s="4" t="str">
        <f t="shared" si="1053"/>
        <v>11</v>
      </c>
      <c r="Q9635" s="4" t="str">
        <f t="shared" si="1054"/>
        <v>November</v>
      </c>
      <c r="R9635" s="30" t="str">
        <f t="shared" si="1055"/>
        <v>27</v>
      </c>
      <c r="W9635" t="str">
        <f t="shared" si="1056"/>
        <v>ok</v>
      </c>
    </row>
    <row r="9636" spans="1:23" x14ac:dyDescent="0.3">
      <c r="A9636" t="s">
        <v>9678</v>
      </c>
      <c r="B9636" t="s">
        <v>23</v>
      </c>
      <c r="C9636" t="s">
        <v>24</v>
      </c>
      <c r="D9636" t="s">
        <v>25</v>
      </c>
      <c r="E9636" t="s">
        <v>14</v>
      </c>
      <c r="F9636" t="s">
        <v>60</v>
      </c>
      <c r="G9636" s="5">
        <v>3101.49</v>
      </c>
      <c r="H9636" s="5">
        <f t="shared" si="1050"/>
        <v>55.826819999999991</v>
      </c>
      <c r="I9636" s="6">
        <v>2</v>
      </c>
      <c r="J9636" s="6">
        <v>6202.98</v>
      </c>
      <c r="K9636" s="5">
        <f t="shared" si="1051"/>
        <v>111.65363999999998</v>
      </c>
      <c r="L9636" s="7">
        <v>1.89</v>
      </c>
      <c r="M9636" s="7">
        <v>4598</v>
      </c>
      <c r="N9636" s="3">
        <v>45434</v>
      </c>
      <c r="O9636" s="4" t="str">
        <f t="shared" si="1052"/>
        <v>2024-05</v>
      </c>
      <c r="P9636" s="4" t="str">
        <f t="shared" si="1053"/>
        <v>05</v>
      </c>
      <c r="Q9636" s="4" t="str">
        <f t="shared" si="1054"/>
        <v>May</v>
      </c>
      <c r="R9636" s="30" t="str">
        <f t="shared" si="1055"/>
        <v>22</v>
      </c>
      <c r="W9636" t="str">
        <f t="shared" si="1056"/>
        <v>ok</v>
      </c>
    </row>
    <row r="9637" spans="1:23" x14ac:dyDescent="0.3">
      <c r="A9637" t="s">
        <v>9679</v>
      </c>
      <c r="B9637" t="s">
        <v>23</v>
      </c>
      <c r="C9637" t="s">
        <v>24</v>
      </c>
      <c r="D9637" t="s">
        <v>25</v>
      </c>
      <c r="E9637" t="s">
        <v>45</v>
      </c>
      <c r="F9637" t="s">
        <v>38</v>
      </c>
      <c r="G9637" s="5">
        <v>13997.46</v>
      </c>
      <c r="H9637" s="5">
        <f t="shared" si="1050"/>
        <v>251.95427999999995</v>
      </c>
      <c r="I9637" s="6">
        <v>5</v>
      </c>
      <c r="J9637" s="6">
        <v>69987.3</v>
      </c>
      <c r="K9637" s="5">
        <f t="shared" si="1051"/>
        <v>1259.7713999999999</v>
      </c>
      <c r="L9637" s="7">
        <v>4.16</v>
      </c>
      <c r="M9637" s="7">
        <v>2920</v>
      </c>
      <c r="N9637" s="3">
        <v>45633</v>
      </c>
      <c r="O9637" s="4" t="str">
        <f t="shared" si="1052"/>
        <v>2024-12</v>
      </c>
      <c r="P9637" s="4" t="str">
        <f t="shared" si="1053"/>
        <v>12</v>
      </c>
      <c r="Q9637" s="4" t="str">
        <f t="shared" si="1054"/>
        <v>December</v>
      </c>
      <c r="R9637" s="30" t="str">
        <f t="shared" si="1055"/>
        <v>07</v>
      </c>
      <c r="W9637" t="str">
        <f t="shared" si="1056"/>
        <v>ok</v>
      </c>
    </row>
    <row r="9638" spans="1:23" x14ac:dyDescent="0.3">
      <c r="A9638" t="s">
        <v>9680</v>
      </c>
      <c r="B9638" t="s">
        <v>28</v>
      </c>
      <c r="C9638" t="s">
        <v>29</v>
      </c>
      <c r="D9638" t="s">
        <v>30</v>
      </c>
      <c r="E9638" t="s">
        <v>45</v>
      </c>
      <c r="F9638" t="s">
        <v>15</v>
      </c>
      <c r="G9638" s="5">
        <v>8559.74</v>
      </c>
      <c r="H9638" s="5">
        <f t="shared" si="1050"/>
        <v>154.07531999999998</v>
      </c>
      <c r="I9638" s="6">
        <v>3</v>
      </c>
      <c r="J9638" s="6">
        <v>25679.22</v>
      </c>
      <c r="K9638" s="5">
        <f t="shared" si="1051"/>
        <v>462.22595999999993</v>
      </c>
      <c r="L9638" s="7">
        <v>5</v>
      </c>
      <c r="M9638" s="7">
        <v>2251</v>
      </c>
      <c r="N9638" s="3">
        <v>45321</v>
      </c>
      <c r="O9638" s="4" t="str">
        <f t="shared" si="1052"/>
        <v>2024-01</v>
      </c>
      <c r="P9638" s="4" t="str">
        <f t="shared" si="1053"/>
        <v>01</v>
      </c>
      <c r="Q9638" s="4" t="str">
        <f t="shared" si="1054"/>
        <v>January</v>
      </c>
      <c r="R9638" s="30" t="str">
        <f t="shared" si="1055"/>
        <v>30</v>
      </c>
      <c r="W9638" t="str">
        <f t="shared" si="1056"/>
        <v>ok</v>
      </c>
    </row>
    <row r="9639" spans="1:23" x14ac:dyDescent="0.3">
      <c r="A9639" t="s">
        <v>9681</v>
      </c>
      <c r="B9639" t="s">
        <v>41</v>
      </c>
      <c r="C9639" t="s">
        <v>42</v>
      </c>
      <c r="D9639" t="s">
        <v>43</v>
      </c>
      <c r="E9639" t="s">
        <v>14</v>
      </c>
      <c r="F9639" t="s">
        <v>60</v>
      </c>
      <c r="G9639" s="5">
        <v>19829.34</v>
      </c>
      <c r="H9639" s="5">
        <f t="shared" si="1050"/>
        <v>356.92811999999998</v>
      </c>
      <c r="I9639" s="6">
        <v>2</v>
      </c>
      <c r="J9639" s="6">
        <v>39658.68</v>
      </c>
      <c r="K9639" s="5">
        <f t="shared" si="1051"/>
        <v>713.85623999999996</v>
      </c>
      <c r="L9639" s="7">
        <v>1.1499999999999999</v>
      </c>
      <c r="M9639" s="7">
        <v>3052</v>
      </c>
      <c r="N9639" s="3">
        <v>45303</v>
      </c>
      <c r="O9639" s="4" t="str">
        <f t="shared" si="1052"/>
        <v>2024-01</v>
      </c>
      <c r="P9639" s="4" t="str">
        <f t="shared" si="1053"/>
        <v>01</v>
      </c>
      <c r="Q9639" s="4" t="str">
        <f t="shared" si="1054"/>
        <v>January</v>
      </c>
      <c r="R9639" s="30" t="str">
        <f t="shared" si="1055"/>
        <v>12</v>
      </c>
      <c r="W9639" t="str">
        <f t="shared" si="1056"/>
        <v>ok</v>
      </c>
    </row>
    <row r="9640" spans="1:23" x14ac:dyDescent="0.3">
      <c r="A9640" t="s">
        <v>9682</v>
      </c>
      <c r="B9640" t="s">
        <v>33</v>
      </c>
      <c r="C9640" t="s">
        <v>12</v>
      </c>
      <c r="D9640" t="s">
        <v>34</v>
      </c>
      <c r="E9640" t="s">
        <v>14</v>
      </c>
      <c r="F9640" t="s">
        <v>31</v>
      </c>
      <c r="G9640" s="5">
        <v>9807.75</v>
      </c>
      <c r="H9640" s="5">
        <f t="shared" si="1050"/>
        <v>176.53949999999998</v>
      </c>
      <c r="I9640" s="6">
        <v>3</v>
      </c>
      <c r="J9640" s="6">
        <v>29423.25</v>
      </c>
      <c r="K9640" s="5">
        <f t="shared" si="1051"/>
        <v>529.61849999999993</v>
      </c>
      <c r="L9640" s="7">
        <v>1.72</v>
      </c>
      <c r="M9640" s="7">
        <v>956</v>
      </c>
      <c r="N9640" s="3">
        <v>45497</v>
      </c>
      <c r="O9640" s="4" t="str">
        <f t="shared" si="1052"/>
        <v>2024-07</v>
      </c>
      <c r="P9640" s="4" t="str">
        <f t="shared" si="1053"/>
        <v>07</v>
      </c>
      <c r="Q9640" s="4" t="str">
        <f t="shared" si="1054"/>
        <v>July</v>
      </c>
      <c r="R9640" s="30" t="str">
        <f t="shared" si="1055"/>
        <v>24</v>
      </c>
      <c r="W9640" t="str">
        <f t="shared" si="1056"/>
        <v>ok</v>
      </c>
    </row>
    <row r="9641" spans="1:23" x14ac:dyDescent="0.3">
      <c r="A9641" t="s">
        <v>9683</v>
      </c>
      <c r="B9641" t="s">
        <v>11</v>
      </c>
      <c r="C9641" t="s">
        <v>12</v>
      </c>
      <c r="D9641" t="s">
        <v>13</v>
      </c>
      <c r="E9641" t="s">
        <v>20</v>
      </c>
      <c r="F9641" t="s">
        <v>21</v>
      </c>
      <c r="G9641" s="5">
        <v>15646.63</v>
      </c>
      <c r="H9641" s="5">
        <f t="shared" si="1050"/>
        <v>281.63933999999995</v>
      </c>
      <c r="I9641" s="6">
        <v>1</v>
      </c>
      <c r="J9641" s="6">
        <v>15646.63</v>
      </c>
      <c r="K9641" s="5">
        <f t="shared" si="1051"/>
        <v>281.63933999999995</v>
      </c>
      <c r="L9641" s="7">
        <v>1.06</v>
      </c>
      <c r="M9641" s="7">
        <v>1560</v>
      </c>
      <c r="N9641" s="3">
        <v>45370</v>
      </c>
      <c r="O9641" s="4" t="str">
        <f t="shared" si="1052"/>
        <v>2024-03</v>
      </c>
      <c r="P9641" s="4" t="str">
        <f t="shared" si="1053"/>
        <v>03</v>
      </c>
      <c r="Q9641" s="4" t="str">
        <f t="shared" si="1054"/>
        <v>March</v>
      </c>
      <c r="R9641" s="30" t="str">
        <f t="shared" si="1055"/>
        <v>19</v>
      </c>
      <c r="W9641" t="str">
        <f t="shared" si="1056"/>
        <v>ok</v>
      </c>
    </row>
    <row r="9642" spans="1:23" x14ac:dyDescent="0.3">
      <c r="A9642" t="s">
        <v>9684</v>
      </c>
      <c r="B9642" t="s">
        <v>11</v>
      </c>
      <c r="C9642" t="s">
        <v>12</v>
      </c>
      <c r="D9642" t="s">
        <v>13</v>
      </c>
      <c r="E9642" t="s">
        <v>14</v>
      </c>
      <c r="F9642" t="s">
        <v>31</v>
      </c>
      <c r="G9642" s="5">
        <v>13722.74</v>
      </c>
      <c r="H9642" s="5">
        <f t="shared" si="1050"/>
        <v>247.00931999999997</v>
      </c>
      <c r="I9642" s="6">
        <v>1</v>
      </c>
      <c r="J9642" s="6">
        <v>13722.74</v>
      </c>
      <c r="K9642" s="5">
        <f t="shared" si="1051"/>
        <v>247.00931999999997</v>
      </c>
      <c r="L9642" s="7">
        <v>1.1100000000000001</v>
      </c>
      <c r="M9642" s="7">
        <v>3155</v>
      </c>
      <c r="N9642" s="3">
        <v>45633</v>
      </c>
      <c r="O9642" s="4" t="str">
        <f t="shared" si="1052"/>
        <v>2024-12</v>
      </c>
      <c r="P9642" s="4" t="str">
        <f t="shared" si="1053"/>
        <v>12</v>
      </c>
      <c r="Q9642" s="4" t="str">
        <f t="shared" si="1054"/>
        <v>December</v>
      </c>
      <c r="R9642" s="30" t="str">
        <f t="shared" si="1055"/>
        <v>07</v>
      </c>
      <c r="W9642" t="str">
        <f t="shared" si="1056"/>
        <v>ok</v>
      </c>
    </row>
    <row r="9643" spans="1:23" x14ac:dyDescent="0.3">
      <c r="A9643" t="s">
        <v>9685</v>
      </c>
      <c r="B9643" t="s">
        <v>23</v>
      </c>
      <c r="C9643" t="s">
        <v>24</v>
      </c>
      <c r="D9643" t="s">
        <v>25</v>
      </c>
      <c r="E9643" t="s">
        <v>45</v>
      </c>
      <c r="F9643" t="s">
        <v>26</v>
      </c>
      <c r="G9643" s="5">
        <v>6818.06</v>
      </c>
      <c r="H9643" s="5">
        <f t="shared" si="1050"/>
        <v>122.72507999999999</v>
      </c>
      <c r="I9643" s="6">
        <v>1</v>
      </c>
      <c r="J9643" s="6">
        <v>6818.06</v>
      </c>
      <c r="K9643" s="5">
        <f t="shared" si="1051"/>
        <v>122.72507999999999</v>
      </c>
      <c r="L9643" s="7">
        <v>2.27</v>
      </c>
      <c r="M9643" s="7">
        <v>2401</v>
      </c>
      <c r="N9643" s="3">
        <v>45486</v>
      </c>
      <c r="O9643" s="4" t="str">
        <f t="shared" si="1052"/>
        <v>2024-07</v>
      </c>
      <c r="P9643" s="4" t="str">
        <f t="shared" si="1053"/>
        <v>07</v>
      </c>
      <c r="Q9643" s="4" t="str">
        <f t="shared" si="1054"/>
        <v>July</v>
      </c>
      <c r="R9643" s="30" t="str">
        <f t="shared" si="1055"/>
        <v>13</v>
      </c>
      <c r="W9643" t="str">
        <f t="shared" si="1056"/>
        <v>ok</v>
      </c>
    </row>
    <row r="9644" spans="1:23" x14ac:dyDescent="0.3">
      <c r="A9644" t="s">
        <v>9686</v>
      </c>
      <c r="B9644" t="s">
        <v>11</v>
      </c>
      <c r="C9644" t="s">
        <v>12</v>
      </c>
      <c r="D9644" t="s">
        <v>13</v>
      </c>
      <c r="E9644" t="s">
        <v>45</v>
      </c>
      <c r="F9644" t="s">
        <v>26</v>
      </c>
      <c r="G9644" s="5">
        <v>18786.28</v>
      </c>
      <c r="H9644" s="5">
        <f t="shared" si="1050"/>
        <v>338.15303999999998</v>
      </c>
      <c r="I9644" s="6">
        <v>2</v>
      </c>
      <c r="J9644" s="6">
        <v>37572.559999999998</v>
      </c>
      <c r="K9644" s="5">
        <f t="shared" si="1051"/>
        <v>676.30607999999995</v>
      </c>
      <c r="L9644" s="7">
        <v>1.05</v>
      </c>
      <c r="M9644" s="7">
        <v>554</v>
      </c>
      <c r="N9644" s="3">
        <v>45426</v>
      </c>
      <c r="O9644" s="4" t="str">
        <f t="shared" si="1052"/>
        <v>2024-05</v>
      </c>
      <c r="P9644" s="4" t="str">
        <f t="shared" si="1053"/>
        <v>05</v>
      </c>
      <c r="Q9644" s="4" t="str">
        <f t="shared" si="1054"/>
        <v>May</v>
      </c>
      <c r="R9644" s="30" t="str">
        <f t="shared" si="1055"/>
        <v>14</v>
      </c>
      <c r="W9644" t="str">
        <f t="shared" si="1056"/>
        <v>ok</v>
      </c>
    </row>
    <row r="9645" spans="1:23" x14ac:dyDescent="0.3">
      <c r="A9645" t="s">
        <v>9687</v>
      </c>
      <c r="B9645" t="s">
        <v>23</v>
      </c>
      <c r="C9645" t="s">
        <v>24</v>
      </c>
      <c r="D9645" t="s">
        <v>25</v>
      </c>
      <c r="E9645" t="s">
        <v>20</v>
      </c>
      <c r="F9645" t="s">
        <v>15</v>
      </c>
      <c r="G9645" s="5">
        <v>6468.39</v>
      </c>
      <c r="H9645" s="5">
        <f t="shared" si="1050"/>
        <v>116.43102</v>
      </c>
      <c r="I9645" s="6">
        <v>2</v>
      </c>
      <c r="J9645" s="6">
        <v>12936.78</v>
      </c>
      <c r="K9645" s="5">
        <f t="shared" si="1051"/>
        <v>232.86204000000001</v>
      </c>
      <c r="L9645" s="7">
        <v>4.2699999999999996</v>
      </c>
      <c r="M9645" s="7">
        <v>2283</v>
      </c>
      <c r="N9645" s="3">
        <v>45397</v>
      </c>
      <c r="O9645" s="4" t="str">
        <f t="shared" si="1052"/>
        <v>2024-04</v>
      </c>
      <c r="P9645" s="4" t="str">
        <f t="shared" si="1053"/>
        <v>04</v>
      </c>
      <c r="Q9645" s="4" t="str">
        <f t="shared" si="1054"/>
        <v>April</v>
      </c>
      <c r="R9645" s="30" t="str">
        <f t="shared" si="1055"/>
        <v>15</v>
      </c>
      <c r="W9645" t="str">
        <f t="shared" si="1056"/>
        <v>ok</v>
      </c>
    </row>
    <row r="9646" spans="1:23" x14ac:dyDescent="0.3">
      <c r="A9646" t="s">
        <v>9688</v>
      </c>
      <c r="B9646" t="s">
        <v>33</v>
      </c>
      <c r="C9646" t="s">
        <v>12</v>
      </c>
      <c r="D9646" t="s">
        <v>34</v>
      </c>
      <c r="E9646" t="s">
        <v>14</v>
      </c>
      <c r="F9646" t="s">
        <v>60</v>
      </c>
      <c r="G9646" s="5">
        <v>16483.93</v>
      </c>
      <c r="H9646" s="5">
        <f t="shared" si="1050"/>
        <v>296.71073999999999</v>
      </c>
      <c r="I9646" s="6">
        <v>5</v>
      </c>
      <c r="J9646" s="6">
        <v>82419.649999999994</v>
      </c>
      <c r="K9646" s="5">
        <f t="shared" si="1051"/>
        <v>1483.5536999999999</v>
      </c>
      <c r="L9646" s="7">
        <v>4.16</v>
      </c>
      <c r="M9646" s="7">
        <v>4760</v>
      </c>
      <c r="N9646" s="3">
        <v>45325</v>
      </c>
      <c r="O9646" s="4" t="str">
        <f t="shared" si="1052"/>
        <v>2024-02</v>
      </c>
      <c r="P9646" s="4" t="str">
        <f t="shared" si="1053"/>
        <v>02</v>
      </c>
      <c r="Q9646" s="4" t="str">
        <f t="shared" si="1054"/>
        <v>February</v>
      </c>
      <c r="R9646" s="30" t="str">
        <f t="shared" si="1055"/>
        <v>03</v>
      </c>
      <c r="W9646" t="str">
        <f t="shared" si="1056"/>
        <v>ok</v>
      </c>
    </row>
    <row r="9647" spans="1:23" x14ac:dyDescent="0.3">
      <c r="A9647" t="s">
        <v>9689</v>
      </c>
      <c r="B9647" t="s">
        <v>28</v>
      </c>
      <c r="C9647" t="s">
        <v>29</v>
      </c>
      <c r="D9647" t="s">
        <v>30</v>
      </c>
      <c r="E9647" t="s">
        <v>45</v>
      </c>
      <c r="F9647" t="s">
        <v>21</v>
      </c>
      <c r="G9647" s="5">
        <v>15081.4</v>
      </c>
      <c r="H9647" s="5">
        <f t="shared" si="1050"/>
        <v>271.46519999999998</v>
      </c>
      <c r="I9647" s="6">
        <v>3</v>
      </c>
      <c r="J9647" s="6">
        <v>45244.2</v>
      </c>
      <c r="K9647" s="5">
        <f t="shared" si="1051"/>
        <v>814.39559999999994</v>
      </c>
      <c r="L9647" s="7">
        <v>4.47</v>
      </c>
      <c r="M9647" s="7">
        <v>267</v>
      </c>
      <c r="N9647" s="3">
        <v>45354</v>
      </c>
      <c r="O9647" s="4" t="str">
        <f t="shared" si="1052"/>
        <v>2024-03</v>
      </c>
      <c r="P9647" s="4" t="str">
        <f t="shared" si="1053"/>
        <v>03</v>
      </c>
      <c r="Q9647" s="4" t="str">
        <f t="shared" si="1054"/>
        <v>March</v>
      </c>
      <c r="R9647" s="30" t="str">
        <f t="shared" si="1055"/>
        <v>03</v>
      </c>
      <c r="W9647" t="str">
        <f t="shared" si="1056"/>
        <v>ok</v>
      </c>
    </row>
    <row r="9648" spans="1:23" x14ac:dyDescent="0.3">
      <c r="A9648" t="s">
        <v>9690</v>
      </c>
      <c r="B9648" t="s">
        <v>33</v>
      </c>
      <c r="C9648" t="s">
        <v>12</v>
      </c>
      <c r="D9648" t="s">
        <v>34</v>
      </c>
      <c r="E9648" t="s">
        <v>20</v>
      </c>
      <c r="F9648" t="s">
        <v>15</v>
      </c>
      <c r="G9648" s="5">
        <v>3767.63</v>
      </c>
      <c r="H9648" s="5">
        <f t="shared" si="1050"/>
        <v>67.817340000000002</v>
      </c>
      <c r="I9648" s="6">
        <v>2</v>
      </c>
      <c r="J9648" s="6">
        <v>7535.26</v>
      </c>
      <c r="K9648" s="5">
        <f t="shared" si="1051"/>
        <v>135.63468</v>
      </c>
      <c r="L9648" s="7">
        <v>2.98</v>
      </c>
      <c r="M9648" s="7">
        <v>260</v>
      </c>
      <c r="N9648" s="3">
        <v>45487</v>
      </c>
      <c r="O9648" s="4" t="str">
        <f t="shared" si="1052"/>
        <v>2024-07</v>
      </c>
      <c r="P9648" s="4" t="str">
        <f t="shared" si="1053"/>
        <v>07</v>
      </c>
      <c r="Q9648" s="4" t="str">
        <f t="shared" si="1054"/>
        <v>July</v>
      </c>
      <c r="R9648" s="30" t="str">
        <f t="shared" si="1055"/>
        <v>14</v>
      </c>
      <c r="W9648" t="str">
        <f t="shared" si="1056"/>
        <v>ok</v>
      </c>
    </row>
    <row r="9649" spans="1:23" x14ac:dyDescent="0.3">
      <c r="A9649" t="s">
        <v>9691</v>
      </c>
      <c r="B9649" t="s">
        <v>36</v>
      </c>
      <c r="C9649" t="s">
        <v>18</v>
      </c>
      <c r="D9649" t="s">
        <v>37</v>
      </c>
      <c r="E9649" t="s">
        <v>45</v>
      </c>
      <c r="F9649" t="s">
        <v>21</v>
      </c>
      <c r="G9649" s="5">
        <v>15359.32</v>
      </c>
      <c r="H9649" s="5">
        <f t="shared" si="1050"/>
        <v>276.46776</v>
      </c>
      <c r="I9649" s="6">
        <v>4</v>
      </c>
      <c r="J9649" s="6">
        <v>61437.279999999999</v>
      </c>
      <c r="K9649" s="5">
        <f t="shared" si="1051"/>
        <v>1105.87104</v>
      </c>
      <c r="L9649" s="7">
        <v>3.58</v>
      </c>
      <c r="M9649" s="7">
        <v>497</v>
      </c>
      <c r="N9649" s="3">
        <v>45449</v>
      </c>
      <c r="O9649" s="4" t="str">
        <f t="shared" si="1052"/>
        <v>2024-06</v>
      </c>
      <c r="P9649" s="4" t="str">
        <f t="shared" si="1053"/>
        <v>06</v>
      </c>
      <c r="Q9649" s="4" t="str">
        <f t="shared" si="1054"/>
        <v>June</v>
      </c>
      <c r="R9649" s="30" t="str">
        <f t="shared" si="1055"/>
        <v>06</v>
      </c>
      <c r="W9649" t="str">
        <f t="shared" si="1056"/>
        <v>ok</v>
      </c>
    </row>
    <row r="9650" spans="1:23" x14ac:dyDescent="0.3">
      <c r="A9650" t="s">
        <v>9692</v>
      </c>
      <c r="B9650" t="s">
        <v>17</v>
      </c>
      <c r="C9650" t="s">
        <v>18</v>
      </c>
      <c r="D9650" t="s">
        <v>19</v>
      </c>
      <c r="E9650" t="s">
        <v>14</v>
      </c>
      <c r="F9650" t="s">
        <v>38</v>
      </c>
      <c r="G9650" s="5">
        <v>4884.2</v>
      </c>
      <c r="H9650" s="5">
        <f t="shared" si="1050"/>
        <v>87.915599999999984</v>
      </c>
      <c r="I9650" s="6">
        <v>1</v>
      </c>
      <c r="J9650" s="6">
        <v>4884.2</v>
      </c>
      <c r="K9650" s="5">
        <f t="shared" si="1051"/>
        <v>87.915599999999984</v>
      </c>
      <c r="L9650" s="7">
        <v>2.68</v>
      </c>
      <c r="M9650" s="7">
        <v>340</v>
      </c>
      <c r="N9650" s="3">
        <v>45491</v>
      </c>
      <c r="O9650" s="4" t="str">
        <f t="shared" si="1052"/>
        <v>2024-07</v>
      </c>
      <c r="P9650" s="4" t="str">
        <f t="shared" si="1053"/>
        <v>07</v>
      </c>
      <c r="Q9650" s="4" t="str">
        <f t="shared" si="1054"/>
        <v>July</v>
      </c>
      <c r="R9650" s="30" t="str">
        <f t="shared" si="1055"/>
        <v>18</v>
      </c>
      <c r="W9650" t="str">
        <f t="shared" si="1056"/>
        <v>ok</v>
      </c>
    </row>
    <row r="9651" spans="1:23" x14ac:dyDescent="0.3">
      <c r="A9651" t="s">
        <v>9693</v>
      </c>
      <c r="B9651" t="s">
        <v>63</v>
      </c>
      <c r="C9651" t="s">
        <v>18</v>
      </c>
      <c r="D9651" t="s">
        <v>64</v>
      </c>
      <c r="E9651" t="s">
        <v>45</v>
      </c>
      <c r="F9651" t="s">
        <v>21</v>
      </c>
      <c r="G9651" s="5">
        <v>5117.2</v>
      </c>
      <c r="H9651" s="5">
        <f t="shared" si="1050"/>
        <v>92.109599999999986</v>
      </c>
      <c r="I9651" s="6">
        <v>2</v>
      </c>
      <c r="J9651" s="6">
        <v>10234.4</v>
      </c>
      <c r="K9651" s="5">
        <f t="shared" si="1051"/>
        <v>184.21919999999997</v>
      </c>
      <c r="L9651" s="7">
        <v>2.54</v>
      </c>
      <c r="M9651" s="7">
        <v>731</v>
      </c>
      <c r="N9651" s="3">
        <v>45324</v>
      </c>
      <c r="O9651" s="4" t="str">
        <f t="shared" si="1052"/>
        <v>2024-02</v>
      </c>
      <c r="P9651" s="4" t="str">
        <f t="shared" si="1053"/>
        <v>02</v>
      </c>
      <c r="Q9651" s="4" t="str">
        <f t="shared" si="1054"/>
        <v>February</v>
      </c>
      <c r="R9651" s="30" t="str">
        <f t="shared" si="1055"/>
        <v>02</v>
      </c>
      <c r="W9651" t="str">
        <f t="shared" si="1056"/>
        <v>ok</v>
      </c>
    </row>
    <row r="9652" spans="1:23" x14ac:dyDescent="0.3">
      <c r="A9652" t="s">
        <v>9694</v>
      </c>
      <c r="B9652" t="s">
        <v>36</v>
      </c>
      <c r="C9652" t="s">
        <v>18</v>
      </c>
      <c r="D9652" t="s">
        <v>37</v>
      </c>
      <c r="E9652" t="s">
        <v>45</v>
      </c>
      <c r="F9652" t="s">
        <v>15</v>
      </c>
      <c r="G9652" s="5">
        <v>3658.32</v>
      </c>
      <c r="H9652" s="5">
        <f t="shared" si="1050"/>
        <v>65.849760000000003</v>
      </c>
      <c r="I9652" s="6">
        <v>4</v>
      </c>
      <c r="J9652" s="6">
        <v>14633.28</v>
      </c>
      <c r="K9652" s="5">
        <f t="shared" si="1051"/>
        <v>263.39904000000001</v>
      </c>
      <c r="L9652" s="7">
        <v>3.56</v>
      </c>
      <c r="M9652" s="7">
        <v>973</v>
      </c>
      <c r="N9652" s="3">
        <v>45520</v>
      </c>
      <c r="O9652" s="4" t="str">
        <f t="shared" si="1052"/>
        <v>2024-08</v>
      </c>
      <c r="P9652" s="4" t="str">
        <f t="shared" si="1053"/>
        <v>08</v>
      </c>
      <c r="Q9652" s="4" t="str">
        <f t="shared" si="1054"/>
        <v>August</v>
      </c>
      <c r="R9652" s="30" t="str">
        <f t="shared" si="1055"/>
        <v>16</v>
      </c>
      <c r="W9652" t="str">
        <f t="shared" si="1056"/>
        <v>ok</v>
      </c>
    </row>
    <row r="9653" spans="1:23" x14ac:dyDescent="0.3">
      <c r="A9653" t="s">
        <v>9695</v>
      </c>
      <c r="B9653" t="s">
        <v>51</v>
      </c>
      <c r="C9653" t="s">
        <v>29</v>
      </c>
      <c r="D9653" t="s">
        <v>52</v>
      </c>
      <c r="E9653" t="s">
        <v>20</v>
      </c>
      <c r="F9653" t="s">
        <v>60</v>
      </c>
      <c r="G9653" s="5">
        <v>652.73</v>
      </c>
      <c r="H9653" s="5">
        <f t="shared" si="1050"/>
        <v>11.749139999999999</v>
      </c>
      <c r="I9653" s="6">
        <v>1</v>
      </c>
      <c r="J9653" s="6">
        <v>652.73</v>
      </c>
      <c r="K9653" s="5">
        <f t="shared" si="1051"/>
        <v>11.749139999999999</v>
      </c>
      <c r="L9653" s="7">
        <v>4.13</v>
      </c>
      <c r="M9653" s="7">
        <v>2733</v>
      </c>
      <c r="N9653" s="3">
        <v>45530</v>
      </c>
      <c r="O9653" s="4" t="str">
        <f t="shared" si="1052"/>
        <v>2024-08</v>
      </c>
      <c r="P9653" s="4" t="str">
        <f t="shared" si="1053"/>
        <v>08</v>
      </c>
      <c r="Q9653" s="4" t="str">
        <f t="shared" si="1054"/>
        <v>August</v>
      </c>
      <c r="R9653" s="30" t="str">
        <f t="shared" si="1055"/>
        <v>26</v>
      </c>
      <c r="W9653" t="str">
        <f t="shared" si="1056"/>
        <v>ok</v>
      </c>
    </row>
    <row r="9654" spans="1:23" x14ac:dyDescent="0.3">
      <c r="A9654" t="s">
        <v>9696</v>
      </c>
      <c r="B9654" t="s">
        <v>47</v>
      </c>
      <c r="C9654" t="s">
        <v>12</v>
      </c>
      <c r="D9654" t="s">
        <v>48</v>
      </c>
      <c r="E9654" t="s">
        <v>14</v>
      </c>
      <c r="F9654" t="s">
        <v>31</v>
      </c>
      <c r="G9654" s="5">
        <v>7095.87</v>
      </c>
      <c r="H9654" s="5">
        <f t="shared" si="1050"/>
        <v>127.72565999999999</v>
      </c>
      <c r="I9654" s="6">
        <v>4</v>
      </c>
      <c r="J9654" s="6">
        <v>28383.48</v>
      </c>
      <c r="K9654" s="5">
        <f t="shared" si="1051"/>
        <v>510.90263999999996</v>
      </c>
      <c r="L9654" s="7">
        <v>3.38</v>
      </c>
      <c r="M9654" s="7">
        <v>1080</v>
      </c>
      <c r="N9654" s="3">
        <v>45551</v>
      </c>
      <c r="O9654" s="4" t="str">
        <f t="shared" si="1052"/>
        <v>2024-09</v>
      </c>
      <c r="P9654" s="4" t="str">
        <f t="shared" si="1053"/>
        <v>09</v>
      </c>
      <c r="Q9654" s="4" t="str">
        <f t="shared" si="1054"/>
        <v>September</v>
      </c>
      <c r="R9654" s="30" t="str">
        <f t="shared" si="1055"/>
        <v>16</v>
      </c>
      <c r="W9654" t="str">
        <f t="shared" si="1056"/>
        <v>ok</v>
      </c>
    </row>
    <row r="9655" spans="1:23" x14ac:dyDescent="0.3">
      <c r="A9655" t="s">
        <v>9697</v>
      </c>
      <c r="B9655" t="s">
        <v>33</v>
      </c>
      <c r="C9655" t="s">
        <v>12</v>
      </c>
      <c r="D9655" t="s">
        <v>34</v>
      </c>
      <c r="E9655" t="s">
        <v>20</v>
      </c>
      <c r="F9655" t="s">
        <v>38</v>
      </c>
      <c r="G9655" s="5">
        <v>12296.84</v>
      </c>
      <c r="H9655" s="5">
        <f t="shared" si="1050"/>
        <v>221.34312</v>
      </c>
      <c r="I9655" s="6">
        <v>4</v>
      </c>
      <c r="J9655" s="6">
        <v>49187.360000000001</v>
      </c>
      <c r="K9655" s="5">
        <f t="shared" si="1051"/>
        <v>885.37248</v>
      </c>
      <c r="L9655" s="7">
        <v>1.27</v>
      </c>
      <c r="M9655" s="7">
        <v>1978</v>
      </c>
      <c r="N9655" s="3">
        <v>45327</v>
      </c>
      <c r="O9655" s="4" t="str">
        <f t="shared" si="1052"/>
        <v>2024-02</v>
      </c>
      <c r="P9655" s="4" t="str">
        <f t="shared" si="1053"/>
        <v>02</v>
      </c>
      <c r="Q9655" s="4" t="str">
        <f t="shared" si="1054"/>
        <v>February</v>
      </c>
      <c r="R9655" s="30" t="str">
        <f t="shared" si="1055"/>
        <v>05</v>
      </c>
      <c r="W9655" t="str">
        <f t="shared" si="1056"/>
        <v>ok</v>
      </c>
    </row>
    <row r="9656" spans="1:23" x14ac:dyDescent="0.3">
      <c r="A9656" t="s">
        <v>9698</v>
      </c>
      <c r="B9656" t="s">
        <v>51</v>
      </c>
      <c r="C9656" t="s">
        <v>29</v>
      </c>
      <c r="D9656" t="s">
        <v>52</v>
      </c>
      <c r="E9656" t="s">
        <v>45</v>
      </c>
      <c r="F9656" t="s">
        <v>60</v>
      </c>
      <c r="G9656" s="5">
        <v>7073.47</v>
      </c>
      <c r="H9656" s="5">
        <f t="shared" si="1050"/>
        <v>127.32245999999999</v>
      </c>
      <c r="I9656" s="6">
        <v>1</v>
      </c>
      <c r="J9656" s="6">
        <v>7073.47</v>
      </c>
      <c r="K9656" s="5">
        <f t="shared" si="1051"/>
        <v>127.32245999999999</v>
      </c>
      <c r="L9656" s="7">
        <v>4.08</v>
      </c>
      <c r="M9656" s="7">
        <v>3135</v>
      </c>
      <c r="N9656" s="3">
        <v>45615</v>
      </c>
      <c r="O9656" s="4" t="str">
        <f t="shared" si="1052"/>
        <v>2024-11</v>
      </c>
      <c r="P9656" s="4" t="str">
        <f t="shared" si="1053"/>
        <v>11</v>
      </c>
      <c r="Q9656" s="4" t="str">
        <f t="shared" si="1054"/>
        <v>November</v>
      </c>
      <c r="R9656" s="30" t="str">
        <f t="shared" si="1055"/>
        <v>19</v>
      </c>
      <c r="W9656" t="str">
        <f t="shared" si="1056"/>
        <v>ok</v>
      </c>
    </row>
    <row r="9657" spans="1:23" x14ac:dyDescent="0.3">
      <c r="A9657" t="s">
        <v>9699</v>
      </c>
      <c r="B9657" t="s">
        <v>33</v>
      </c>
      <c r="C9657" t="s">
        <v>12</v>
      </c>
      <c r="D9657" t="s">
        <v>34</v>
      </c>
      <c r="E9657" t="s">
        <v>20</v>
      </c>
      <c r="F9657" t="s">
        <v>31</v>
      </c>
      <c r="G9657" s="5">
        <v>11130.41</v>
      </c>
      <c r="H9657" s="5">
        <f t="shared" si="1050"/>
        <v>200.34737999999999</v>
      </c>
      <c r="I9657" s="6">
        <v>3</v>
      </c>
      <c r="J9657" s="6">
        <v>33391.230000000003</v>
      </c>
      <c r="K9657" s="5">
        <f t="shared" si="1051"/>
        <v>601.04214000000002</v>
      </c>
      <c r="L9657" s="7">
        <v>3.54</v>
      </c>
      <c r="M9657" s="7">
        <v>4336</v>
      </c>
      <c r="N9657" s="3">
        <v>45634</v>
      </c>
      <c r="O9657" s="4" t="str">
        <f t="shared" si="1052"/>
        <v>2024-12</v>
      </c>
      <c r="P9657" s="4" t="str">
        <f t="shared" si="1053"/>
        <v>12</v>
      </c>
      <c r="Q9657" s="4" t="str">
        <f t="shared" si="1054"/>
        <v>December</v>
      </c>
      <c r="R9657" s="30" t="str">
        <f t="shared" si="1055"/>
        <v>08</v>
      </c>
      <c r="W9657" t="str">
        <f t="shared" si="1056"/>
        <v>ok</v>
      </c>
    </row>
    <row r="9658" spans="1:23" x14ac:dyDescent="0.3">
      <c r="A9658" t="s">
        <v>9700</v>
      </c>
      <c r="B9658" t="s">
        <v>17</v>
      </c>
      <c r="C9658" t="s">
        <v>18</v>
      </c>
      <c r="D9658" t="s">
        <v>19</v>
      </c>
      <c r="E9658" t="s">
        <v>14</v>
      </c>
      <c r="F9658" t="s">
        <v>38</v>
      </c>
      <c r="G9658" s="5">
        <v>18526.919999999998</v>
      </c>
      <c r="H9658" s="5">
        <f t="shared" si="1050"/>
        <v>333.48455999999993</v>
      </c>
      <c r="I9658" s="6">
        <v>2</v>
      </c>
      <c r="J9658" s="6">
        <v>37053.839999999997</v>
      </c>
      <c r="K9658" s="5">
        <f t="shared" si="1051"/>
        <v>666.96911999999986</v>
      </c>
      <c r="L9658" s="7">
        <v>4.7</v>
      </c>
      <c r="M9658" s="7">
        <v>3632</v>
      </c>
      <c r="N9658" s="3">
        <v>45530</v>
      </c>
      <c r="O9658" s="4" t="str">
        <f t="shared" si="1052"/>
        <v>2024-08</v>
      </c>
      <c r="P9658" s="4" t="str">
        <f t="shared" si="1053"/>
        <v>08</v>
      </c>
      <c r="Q9658" s="4" t="str">
        <f t="shared" si="1054"/>
        <v>August</v>
      </c>
      <c r="R9658" s="30" t="str">
        <f t="shared" si="1055"/>
        <v>26</v>
      </c>
      <c r="W9658" t="str">
        <f t="shared" si="1056"/>
        <v>ok</v>
      </c>
    </row>
    <row r="9659" spans="1:23" x14ac:dyDescent="0.3">
      <c r="A9659" t="s">
        <v>9701</v>
      </c>
      <c r="B9659" t="s">
        <v>17</v>
      </c>
      <c r="C9659" t="s">
        <v>18</v>
      </c>
      <c r="D9659" t="s">
        <v>19</v>
      </c>
      <c r="E9659" t="s">
        <v>45</v>
      </c>
      <c r="F9659" t="s">
        <v>60</v>
      </c>
      <c r="G9659" s="5">
        <v>17907.849999999999</v>
      </c>
      <c r="H9659" s="5">
        <f t="shared" si="1050"/>
        <v>322.34129999999993</v>
      </c>
      <c r="I9659" s="6">
        <v>2</v>
      </c>
      <c r="J9659" s="6">
        <v>35815.699999999997</v>
      </c>
      <c r="K9659" s="5">
        <f t="shared" si="1051"/>
        <v>644.68259999999987</v>
      </c>
      <c r="L9659" s="7">
        <v>2.56</v>
      </c>
      <c r="M9659" s="7">
        <v>1501</v>
      </c>
      <c r="N9659" s="3">
        <v>45510</v>
      </c>
      <c r="O9659" s="4" t="str">
        <f t="shared" si="1052"/>
        <v>2024-08</v>
      </c>
      <c r="P9659" s="4" t="str">
        <f t="shared" si="1053"/>
        <v>08</v>
      </c>
      <c r="Q9659" s="4" t="str">
        <f t="shared" si="1054"/>
        <v>August</v>
      </c>
      <c r="R9659" s="30" t="str">
        <f t="shared" si="1055"/>
        <v>06</v>
      </c>
      <c r="W9659" t="str">
        <f t="shared" si="1056"/>
        <v>ok</v>
      </c>
    </row>
    <row r="9660" spans="1:23" x14ac:dyDescent="0.3">
      <c r="A9660" t="s">
        <v>9702</v>
      </c>
      <c r="B9660" t="s">
        <v>41</v>
      </c>
      <c r="C9660" t="s">
        <v>42</v>
      </c>
      <c r="D9660" t="s">
        <v>43</v>
      </c>
      <c r="E9660" t="s">
        <v>45</v>
      </c>
      <c r="F9660" t="s">
        <v>26</v>
      </c>
      <c r="G9660" s="5">
        <v>13283.08</v>
      </c>
      <c r="H9660" s="5">
        <f t="shared" si="1050"/>
        <v>239.09543999999997</v>
      </c>
      <c r="I9660" s="6">
        <v>2</v>
      </c>
      <c r="J9660" s="6">
        <v>26566.16</v>
      </c>
      <c r="K9660" s="5">
        <f t="shared" si="1051"/>
        <v>478.19087999999994</v>
      </c>
      <c r="L9660" s="7">
        <v>3.12</v>
      </c>
      <c r="M9660" s="7">
        <v>3092</v>
      </c>
      <c r="N9660" s="3">
        <v>45550</v>
      </c>
      <c r="O9660" s="4" t="str">
        <f t="shared" si="1052"/>
        <v>2024-09</v>
      </c>
      <c r="P9660" s="4" t="str">
        <f t="shared" si="1053"/>
        <v>09</v>
      </c>
      <c r="Q9660" s="4" t="str">
        <f t="shared" si="1054"/>
        <v>September</v>
      </c>
      <c r="R9660" s="30" t="str">
        <f t="shared" si="1055"/>
        <v>15</v>
      </c>
      <c r="W9660" t="str">
        <f t="shared" si="1056"/>
        <v>ok</v>
      </c>
    </row>
    <row r="9661" spans="1:23" x14ac:dyDescent="0.3">
      <c r="A9661" t="s">
        <v>9703</v>
      </c>
      <c r="B9661" t="s">
        <v>11</v>
      </c>
      <c r="C9661" t="s">
        <v>12</v>
      </c>
      <c r="D9661" t="s">
        <v>13</v>
      </c>
      <c r="E9661" t="s">
        <v>14</v>
      </c>
      <c r="F9661" t="s">
        <v>15</v>
      </c>
      <c r="G9661" s="5">
        <v>8565.59</v>
      </c>
      <c r="H9661" s="5">
        <f t="shared" si="1050"/>
        <v>154.18062</v>
      </c>
      <c r="I9661" s="6">
        <v>2</v>
      </c>
      <c r="J9661" s="6">
        <v>17131.18</v>
      </c>
      <c r="K9661" s="5">
        <f t="shared" si="1051"/>
        <v>308.36124000000001</v>
      </c>
      <c r="L9661" s="7">
        <v>3.13</v>
      </c>
      <c r="M9661" s="7">
        <v>1992</v>
      </c>
      <c r="N9661" s="3">
        <v>45626</v>
      </c>
      <c r="O9661" s="4" t="str">
        <f t="shared" si="1052"/>
        <v>2024-11</v>
      </c>
      <c r="P9661" s="4" t="str">
        <f t="shared" si="1053"/>
        <v>11</v>
      </c>
      <c r="Q9661" s="4" t="str">
        <f t="shared" si="1054"/>
        <v>November</v>
      </c>
      <c r="R9661" s="30" t="str">
        <f t="shared" si="1055"/>
        <v>30</v>
      </c>
      <c r="W9661" t="str">
        <f t="shared" si="1056"/>
        <v>ok</v>
      </c>
    </row>
    <row r="9662" spans="1:23" x14ac:dyDescent="0.3">
      <c r="A9662" t="s">
        <v>9704</v>
      </c>
      <c r="B9662" t="s">
        <v>41</v>
      </c>
      <c r="C9662" t="s">
        <v>42</v>
      </c>
      <c r="D9662" t="s">
        <v>43</v>
      </c>
      <c r="E9662" t="s">
        <v>45</v>
      </c>
      <c r="F9662" t="s">
        <v>26</v>
      </c>
      <c r="G9662" s="5">
        <v>9382.2000000000007</v>
      </c>
      <c r="H9662" s="5">
        <f t="shared" si="1050"/>
        <v>168.87960000000001</v>
      </c>
      <c r="I9662" s="6">
        <v>5</v>
      </c>
      <c r="J9662" s="6">
        <v>46911</v>
      </c>
      <c r="K9662" s="5">
        <f t="shared" si="1051"/>
        <v>844.39800000000002</v>
      </c>
      <c r="L9662" s="7">
        <v>3.39</v>
      </c>
      <c r="M9662" s="7">
        <v>4228</v>
      </c>
      <c r="N9662" s="3">
        <v>45505</v>
      </c>
      <c r="O9662" s="4" t="str">
        <f t="shared" si="1052"/>
        <v>2024-08</v>
      </c>
      <c r="P9662" s="4" t="str">
        <f t="shared" si="1053"/>
        <v>08</v>
      </c>
      <c r="Q9662" s="4" t="str">
        <f t="shared" si="1054"/>
        <v>August</v>
      </c>
      <c r="R9662" s="30" t="str">
        <f t="shared" si="1055"/>
        <v>01</v>
      </c>
      <c r="W9662" t="str">
        <f t="shared" si="1056"/>
        <v>ok</v>
      </c>
    </row>
    <row r="9663" spans="1:23" x14ac:dyDescent="0.3">
      <c r="A9663" t="s">
        <v>9705</v>
      </c>
      <c r="B9663" t="s">
        <v>41</v>
      </c>
      <c r="C9663" t="s">
        <v>42</v>
      </c>
      <c r="D9663" t="s">
        <v>43</v>
      </c>
      <c r="E9663" t="s">
        <v>20</v>
      </c>
      <c r="F9663" t="s">
        <v>15</v>
      </c>
      <c r="G9663" s="5">
        <v>10017.91</v>
      </c>
      <c r="H9663" s="5">
        <f t="shared" si="1050"/>
        <v>180.32237999999998</v>
      </c>
      <c r="I9663" s="6">
        <v>5</v>
      </c>
      <c r="J9663" s="6">
        <v>50089.55</v>
      </c>
      <c r="K9663" s="5">
        <f t="shared" si="1051"/>
        <v>901.61189999999988</v>
      </c>
      <c r="L9663" s="7">
        <v>3.8</v>
      </c>
      <c r="M9663" s="7">
        <v>4773</v>
      </c>
      <c r="N9663" s="3">
        <v>45297</v>
      </c>
      <c r="O9663" s="4" t="str">
        <f t="shared" si="1052"/>
        <v>2024-01</v>
      </c>
      <c r="P9663" s="4" t="str">
        <f t="shared" si="1053"/>
        <v>01</v>
      </c>
      <c r="Q9663" s="4" t="str">
        <f t="shared" si="1054"/>
        <v>January</v>
      </c>
      <c r="R9663" s="30" t="str">
        <f t="shared" si="1055"/>
        <v>06</v>
      </c>
      <c r="W9663" t="str">
        <f t="shared" si="1056"/>
        <v>ok</v>
      </c>
    </row>
    <row r="9664" spans="1:23" x14ac:dyDescent="0.3">
      <c r="A9664" t="s">
        <v>9706</v>
      </c>
      <c r="B9664" t="s">
        <v>11</v>
      </c>
      <c r="C9664" t="s">
        <v>12</v>
      </c>
      <c r="D9664" t="s">
        <v>13</v>
      </c>
      <c r="E9664" t="s">
        <v>20</v>
      </c>
      <c r="F9664" t="s">
        <v>60</v>
      </c>
      <c r="G9664" s="5">
        <v>7619.65</v>
      </c>
      <c r="H9664" s="5">
        <f t="shared" si="1050"/>
        <v>137.15369999999999</v>
      </c>
      <c r="I9664" s="6">
        <v>3</v>
      </c>
      <c r="J9664" s="6">
        <v>22858.95</v>
      </c>
      <c r="K9664" s="5">
        <f t="shared" si="1051"/>
        <v>411.46109999999999</v>
      </c>
      <c r="L9664" s="7">
        <v>1.78</v>
      </c>
      <c r="M9664" s="7">
        <v>1619</v>
      </c>
      <c r="N9664" s="3">
        <v>45545</v>
      </c>
      <c r="O9664" s="4" t="str">
        <f t="shared" si="1052"/>
        <v>2024-09</v>
      </c>
      <c r="P9664" s="4" t="str">
        <f t="shared" si="1053"/>
        <v>09</v>
      </c>
      <c r="Q9664" s="4" t="str">
        <f t="shared" si="1054"/>
        <v>September</v>
      </c>
      <c r="R9664" s="30" t="str">
        <f t="shared" si="1055"/>
        <v>10</v>
      </c>
      <c r="W9664" t="str">
        <f t="shared" si="1056"/>
        <v>ok</v>
      </c>
    </row>
    <row r="9665" spans="1:23" x14ac:dyDescent="0.3">
      <c r="A9665" t="s">
        <v>9707</v>
      </c>
      <c r="B9665" t="s">
        <v>51</v>
      </c>
      <c r="C9665" t="s">
        <v>29</v>
      </c>
      <c r="D9665" t="s">
        <v>52</v>
      </c>
      <c r="E9665" t="s">
        <v>20</v>
      </c>
      <c r="F9665" t="s">
        <v>15</v>
      </c>
      <c r="G9665" s="5">
        <v>19180.54</v>
      </c>
      <c r="H9665" s="5">
        <f t="shared" si="1050"/>
        <v>345.24971999999997</v>
      </c>
      <c r="I9665" s="6">
        <v>4</v>
      </c>
      <c r="J9665" s="6">
        <v>76722.16</v>
      </c>
      <c r="K9665" s="5">
        <f t="shared" si="1051"/>
        <v>1380.9988799999999</v>
      </c>
      <c r="L9665" s="7">
        <v>3.35</v>
      </c>
      <c r="M9665" s="7">
        <v>1438</v>
      </c>
      <c r="N9665" s="3">
        <v>45333</v>
      </c>
      <c r="O9665" s="4" t="str">
        <f t="shared" si="1052"/>
        <v>2024-02</v>
      </c>
      <c r="P9665" s="4" t="str">
        <f t="shared" si="1053"/>
        <v>02</v>
      </c>
      <c r="Q9665" s="4" t="str">
        <f t="shared" si="1054"/>
        <v>February</v>
      </c>
      <c r="R9665" s="30" t="str">
        <f t="shared" si="1055"/>
        <v>11</v>
      </c>
      <c r="W9665" t="str">
        <f t="shared" si="1056"/>
        <v>ok</v>
      </c>
    </row>
    <row r="9666" spans="1:23" x14ac:dyDescent="0.3">
      <c r="A9666" t="s">
        <v>9708</v>
      </c>
      <c r="B9666" t="s">
        <v>17</v>
      </c>
      <c r="C9666" t="s">
        <v>18</v>
      </c>
      <c r="D9666" t="s">
        <v>19</v>
      </c>
      <c r="E9666" t="s">
        <v>14</v>
      </c>
      <c r="F9666" t="s">
        <v>38</v>
      </c>
      <c r="G9666" s="5">
        <v>18883.14</v>
      </c>
      <c r="H9666" s="5">
        <f t="shared" si="1050"/>
        <v>339.89651999999995</v>
      </c>
      <c r="I9666" s="6">
        <v>3</v>
      </c>
      <c r="J9666" s="6">
        <v>56649.42</v>
      </c>
      <c r="K9666" s="5">
        <f t="shared" si="1051"/>
        <v>1019.6895599999998</v>
      </c>
      <c r="L9666" s="7">
        <v>4.55</v>
      </c>
      <c r="M9666" s="7">
        <v>4300</v>
      </c>
      <c r="N9666" s="3">
        <v>45631</v>
      </c>
      <c r="O9666" s="4" t="str">
        <f t="shared" si="1052"/>
        <v>2024-12</v>
      </c>
      <c r="P9666" s="4" t="str">
        <f t="shared" si="1053"/>
        <v>12</v>
      </c>
      <c r="Q9666" s="4" t="str">
        <f t="shared" si="1054"/>
        <v>December</v>
      </c>
      <c r="R9666" s="30" t="str">
        <f t="shared" si="1055"/>
        <v>05</v>
      </c>
      <c r="W9666" t="str">
        <f t="shared" si="1056"/>
        <v>ok</v>
      </c>
    </row>
    <row r="9667" spans="1:23" x14ac:dyDescent="0.3">
      <c r="A9667" t="s">
        <v>9709</v>
      </c>
      <c r="B9667" t="s">
        <v>11</v>
      </c>
      <c r="C9667" t="s">
        <v>12</v>
      </c>
      <c r="D9667" t="s">
        <v>13</v>
      </c>
      <c r="E9667" t="s">
        <v>20</v>
      </c>
      <c r="F9667" t="s">
        <v>38</v>
      </c>
      <c r="G9667" s="5">
        <v>13001.86</v>
      </c>
      <c r="H9667" s="5">
        <f t="shared" ref="H9667:H9730" si="1057">G9667*0.018</f>
        <v>234.03348</v>
      </c>
      <c r="I9667" s="6">
        <v>3</v>
      </c>
      <c r="J9667" s="6">
        <v>39005.58</v>
      </c>
      <c r="K9667" s="5">
        <f t="shared" ref="K9667:K9730" si="1058">H9667*I9667</f>
        <v>702.10043999999994</v>
      </c>
      <c r="L9667" s="7">
        <v>2.59</v>
      </c>
      <c r="M9667" s="7">
        <v>297</v>
      </c>
      <c r="N9667" s="3">
        <v>45431</v>
      </c>
      <c r="O9667" s="4" t="str">
        <f t="shared" ref="O9667:O9730" si="1059">TEXT(N9667,"yyyy-mm")</f>
        <v>2024-05</v>
      </c>
      <c r="P9667" s="4" t="str">
        <f t="shared" ref="P9667:P9730" si="1060">TEXT(N9667,"mm")</f>
        <v>05</v>
      </c>
      <c r="Q9667" s="4" t="str">
        <f t="shared" ref="Q9667:Q9730" si="1061">TEXT(DATE(2024,P9667,1),"mmmm")</f>
        <v>May</v>
      </c>
      <c r="R9667" s="30" t="str">
        <f t="shared" ref="R9667:R9730" si="1062">TEXT(N9667,"dd")</f>
        <v>19</v>
      </c>
      <c r="W9667" t="str">
        <f t="shared" ref="W9667:W9730" si="1063">IF(G9667*I9667=J9667,"ok","False")</f>
        <v>ok</v>
      </c>
    </row>
    <row r="9668" spans="1:23" x14ac:dyDescent="0.3">
      <c r="A9668" t="s">
        <v>9710</v>
      </c>
      <c r="B9668" t="s">
        <v>23</v>
      </c>
      <c r="C9668" t="s">
        <v>24</v>
      </c>
      <c r="D9668" t="s">
        <v>25</v>
      </c>
      <c r="E9668" t="s">
        <v>20</v>
      </c>
      <c r="F9668" t="s">
        <v>26</v>
      </c>
      <c r="G9668" s="5">
        <v>1834.72</v>
      </c>
      <c r="H9668" s="5">
        <f t="shared" si="1057"/>
        <v>33.02496</v>
      </c>
      <c r="I9668" s="6">
        <v>2</v>
      </c>
      <c r="J9668" s="6">
        <v>3669.44</v>
      </c>
      <c r="K9668" s="5">
        <f t="shared" si="1058"/>
        <v>66.04992</v>
      </c>
      <c r="L9668" s="7">
        <v>2.4300000000000002</v>
      </c>
      <c r="M9668" s="7">
        <v>4772</v>
      </c>
      <c r="N9668" s="3">
        <v>45293</v>
      </c>
      <c r="O9668" s="4" t="str">
        <f t="shared" si="1059"/>
        <v>2024-01</v>
      </c>
      <c r="P9668" s="4" t="str">
        <f t="shared" si="1060"/>
        <v>01</v>
      </c>
      <c r="Q9668" s="4" t="str">
        <f t="shared" si="1061"/>
        <v>January</v>
      </c>
      <c r="R9668" s="30" t="str">
        <f t="shared" si="1062"/>
        <v>02</v>
      </c>
      <c r="W9668" t="str">
        <f t="shared" si="1063"/>
        <v>ok</v>
      </c>
    </row>
    <row r="9669" spans="1:23" x14ac:dyDescent="0.3">
      <c r="A9669" t="s">
        <v>9711</v>
      </c>
      <c r="B9669" t="s">
        <v>33</v>
      </c>
      <c r="C9669" t="s">
        <v>12</v>
      </c>
      <c r="D9669" t="s">
        <v>34</v>
      </c>
      <c r="E9669" t="s">
        <v>20</v>
      </c>
      <c r="F9669" t="s">
        <v>21</v>
      </c>
      <c r="G9669" s="5">
        <v>13361.1</v>
      </c>
      <c r="H9669" s="5">
        <f t="shared" si="1057"/>
        <v>240.49979999999999</v>
      </c>
      <c r="I9669" s="6">
        <v>5</v>
      </c>
      <c r="J9669" s="6">
        <v>66805.5</v>
      </c>
      <c r="K9669" s="5">
        <f t="shared" si="1058"/>
        <v>1202.499</v>
      </c>
      <c r="L9669" s="7">
        <v>1.47</v>
      </c>
      <c r="M9669" s="7">
        <v>516</v>
      </c>
      <c r="N9669" s="3">
        <v>45555</v>
      </c>
      <c r="O9669" s="4" t="str">
        <f t="shared" si="1059"/>
        <v>2024-09</v>
      </c>
      <c r="P9669" s="4" t="str">
        <f t="shared" si="1060"/>
        <v>09</v>
      </c>
      <c r="Q9669" s="4" t="str">
        <f t="shared" si="1061"/>
        <v>September</v>
      </c>
      <c r="R9669" s="30" t="str">
        <f t="shared" si="1062"/>
        <v>20</v>
      </c>
      <c r="W9669" t="str">
        <f t="shared" si="1063"/>
        <v>ok</v>
      </c>
    </row>
    <row r="9670" spans="1:23" x14ac:dyDescent="0.3">
      <c r="A9670" t="s">
        <v>9712</v>
      </c>
      <c r="B9670" t="s">
        <v>63</v>
      </c>
      <c r="C9670" t="s">
        <v>18</v>
      </c>
      <c r="D9670" t="s">
        <v>64</v>
      </c>
      <c r="E9670" t="s">
        <v>14</v>
      </c>
      <c r="F9670" t="s">
        <v>38</v>
      </c>
      <c r="G9670" s="5">
        <v>6513.35</v>
      </c>
      <c r="H9670" s="5">
        <f t="shared" si="1057"/>
        <v>117.24029999999999</v>
      </c>
      <c r="I9670" s="6">
        <v>5</v>
      </c>
      <c r="J9670" s="6">
        <v>32566.75</v>
      </c>
      <c r="K9670" s="5">
        <f t="shared" si="1058"/>
        <v>586.2014999999999</v>
      </c>
      <c r="L9670" s="7">
        <v>1.1100000000000001</v>
      </c>
      <c r="M9670" s="7">
        <v>3885</v>
      </c>
      <c r="N9670" s="3">
        <v>45578</v>
      </c>
      <c r="O9670" s="4" t="str">
        <f t="shared" si="1059"/>
        <v>2024-10</v>
      </c>
      <c r="P9670" s="4" t="str">
        <f t="shared" si="1060"/>
        <v>10</v>
      </c>
      <c r="Q9670" s="4" t="str">
        <f t="shared" si="1061"/>
        <v>October</v>
      </c>
      <c r="R9670" s="30" t="str">
        <f t="shared" si="1062"/>
        <v>13</v>
      </c>
      <c r="W9670" t="str">
        <f t="shared" si="1063"/>
        <v>ok</v>
      </c>
    </row>
    <row r="9671" spans="1:23" x14ac:dyDescent="0.3">
      <c r="A9671" t="s">
        <v>9713</v>
      </c>
      <c r="B9671" t="s">
        <v>51</v>
      </c>
      <c r="C9671" t="s">
        <v>29</v>
      </c>
      <c r="D9671" t="s">
        <v>52</v>
      </c>
      <c r="E9671" t="s">
        <v>45</v>
      </c>
      <c r="F9671" t="s">
        <v>26</v>
      </c>
      <c r="G9671" s="5">
        <v>6787.07</v>
      </c>
      <c r="H9671" s="5">
        <f t="shared" si="1057"/>
        <v>122.16725999999998</v>
      </c>
      <c r="I9671" s="6">
        <v>5</v>
      </c>
      <c r="J9671" s="6">
        <v>33935.35</v>
      </c>
      <c r="K9671" s="5">
        <f t="shared" si="1058"/>
        <v>610.83629999999994</v>
      </c>
      <c r="L9671" s="7">
        <v>2.0099999999999998</v>
      </c>
      <c r="M9671" s="7">
        <v>1827</v>
      </c>
      <c r="N9671" s="3">
        <v>45340</v>
      </c>
      <c r="O9671" s="4" t="str">
        <f t="shared" si="1059"/>
        <v>2024-02</v>
      </c>
      <c r="P9671" s="4" t="str">
        <f t="shared" si="1060"/>
        <v>02</v>
      </c>
      <c r="Q9671" s="4" t="str">
        <f t="shared" si="1061"/>
        <v>February</v>
      </c>
      <c r="R9671" s="30" t="str">
        <f t="shared" si="1062"/>
        <v>18</v>
      </c>
      <c r="W9671" t="str">
        <f t="shared" si="1063"/>
        <v>ok</v>
      </c>
    </row>
    <row r="9672" spans="1:23" x14ac:dyDescent="0.3">
      <c r="A9672" t="s">
        <v>9714</v>
      </c>
      <c r="B9672" t="s">
        <v>33</v>
      </c>
      <c r="C9672" t="s">
        <v>12</v>
      </c>
      <c r="D9672" t="s">
        <v>34</v>
      </c>
      <c r="E9672" t="s">
        <v>20</v>
      </c>
      <c r="F9672" t="s">
        <v>15</v>
      </c>
      <c r="G9672" s="5">
        <v>14548.24</v>
      </c>
      <c r="H9672" s="5">
        <f t="shared" si="1057"/>
        <v>261.86831999999998</v>
      </c>
      <c r="I9672" s="6">
        <v>4</v>
      </c>
      <c r="J9672" s="6">
        <v>58192.959999999999</v>
      </c>
      <c r="K9672" s="5">
        <f t="shared" si="1058"/>
        <v>1047.4732799999999</v>
      </c>
      <c r="L9672" s="7">
        <v>1.1299999999999999</v>
      </c>
      <c r="M9672" s="7">
        <v>4591</v>
      </c>
      <c r="N9672" s="3">
        <v>45523</v>
      </c>
      <c r="O9672" s="4" t="str">
        <f t="shared" si="1059"/>
        <v>2024-08</v>
      </c>
      <c r="P9672" s="4" t="str">
        <f t="shared" si="1060"/>
        <v>08</v>
      </c>
      <c r="Q9672" s="4" t="str">
        <f t="shared" si="1061"/>
        <v>August</v>
      </c>
      <c r="R9672" s="30" t="str">
        <f t="shared" si="1062"/>
        <v>19</v>
      </c>
      <c r="W9672" t="str">
        <f t="shared" si="1063"/>
        <v>ok</v>
      </c>
    </row>
    <row r="9673" spans="1:23" x14ac:dyDescent="0.3">
      <c r="A9673" t="s">
        <v>9715</v>
      </c>
      <c r="B9673" t="s">
        <v>28</v>
      </c>
      <c r="C9673" t="s">
        <v>29</v>
      </c>
      <c r="D9673" t="s">
        <v>30</v>
      </c>
      <c r="E9673" t="s">
        <v>14</v>
      </c>
      <c r="F9673" t="s">
        <v>21</v>
      </c>
      <c r="G9673" s="5">
        <v>5493.31</v>
      </c>
      <c r="H9673" s="5">
        <f t="shared" si="1057"/>
        <v>98.879580000000004</v>
      </c>
      <c r="I9673" s="6">
        <v>5</v>
      </c>
      <c r="J9673" s="6">
        <v>27466.55</v>
      </c>
      <c r="K9673" s="5">
        <f t="shared" si="1058"/>
        <v>494.39790000000005</v>
      </c>
      <c r="L9673" s="7">
        <v>1.69</v>
      </c>
      <c r="M9673" s="7">
        <v>2197</v>
      </c>
      <c r="N9673" s="3">
        <v>45511</v>
      </c>
      <c r="O9673" s="4" t="str">
        <f t="shared" si="1059"/>
        <v>2024-08</v>
      </c>
      <c r="P9673" s="4" t="str">
        <f t="shared" si="1060"/>
        <v>08</v>
      </c>
      <c r="Q9673" s="4" t="str">
        <f t="shared" si="1061"/>
        <v>August</v>
      </c>
      <c r="R9673" s="30" t="str">
        <f t="shared" si="1062"/>
        <v>07</v>
      </c>
      <c r="W9673" t="str">
        <f t="shared" si="1063"/>
        <v>ok</v>
      </c>
    </row>
    <row r="9674" spans="1:23" x14ac:dyDescent="0.3">
      <c r="A9674" t="s">
        <v>9716</v>
      </c>
      <c r="B9674" t="s">
        <v>36</v>
      </c>
      <c r="C9674" t="s">
        <v>18</v>
      </c>
      <c r="D9674" t="s">
        <v>37</v>
      </c>
      <c r="E9674" t="s">
        <v>14</v>
      </c>
      <c r="F9674" t="s">
        <v>31</v>
      </c>
      <c r="G9674" s="5">
        <v>8194.3700000000008</v>
      </c>
      <c r="H9674" s="5">
        <f t="shared" si="1057"/>
        <v>147.49866</v>
      </c>
      <c r="I9674" s="6">
        <v>1</v>
      </c>
      <c r="J9674" s="6">
        <v>8194.3700000000008</v>
      </c>
      <c r="K9674" s="5">
        <f t="shared" si="1058"/>
        <v>147.49866</v>
      </c>
      <c r="L9674" s="7">
        <v>4.99</v>
      </c>
      <c r="M9674" s="7">
        <v>2287</v>
      </c>
      <c r="N9674" s="3">
        <v>45344</v>
      </c>
      <c r="O9674" s="4" t="str">
        <f t="shared" si="1059"/>
        <v>2024-02</v>
      </c>
      <c r="P9674" s="4" t="str">
        <f t="shared" si="1060"/>
        <v>02</v>
      </c>
      <c r="Q9674" s="4" t="str">
        <f t="shared" si="1061"/>
        <v>February</v>
      </c>
      <c r="R9674" s="30" t="str">
        <f t="shared" si="1062"/>
        <v>22</v>
      </c>
      <c r="W9674" t="str">
        <f t="shared" si="1063"/>
        <v>ok</v>
      </c>
    </row>
    <row r="9675" spans="1:23" x14ac:dyDescent="0.3">
      <c r="A9675" t="s">
        <v>9717</v>
      </c>
      <c r="B9675" t="s">
        <v>41</v>
      </c>
      <c r="C9675" t="s">
        <v>42</v>
      </c>
      <c r="D9675" t="s">
        <v>43</v>
      </c>
      <c r="E9675" t="s">
        <v>14</v>
      </c>
      <c r="F9675" t="s">
        <v>38</v>
      </c>
      <c r="G9675" s="5">
        <v>14397.08</v>
      </c>
      <c r="H9675" s="5">
        <f t="shared" si="1057"/>
        <v>259.14743999999996</v>
      </c>
      <c r="I9675" s="6">
        <v>5</v>
      </c>
      <c r="J9675" s="6">
        <v>71985.399999999994</v>
      </c>
      <c r="K9675" s="5">
        <f t="shared" si="1058"/>
        <v>1295.7371999999998</v>
      </c>
      <c r="L9675" s="7">
        <v>1.28</v>
      </c>
      <c r="M9675" s="7">
        <v>4950</v>
      </c>
      <c r="N9675" s="3">
        <v>45354</v>
      </c>
      <c r="O9675" s="4" t="str">
        <f t="shared" si="1059"/>
        <v>2024-03</v>
      </c>
      <c r="P9675" s="4" t="str">
        <f t="shared" si="1060"/>
        <v>03</v>
      </c>
      <c r="Q9675" s="4" t="str">
        <f t="shared" si="1061"/>
        <v>March</v>
      </c>
      <c r="R9675" s="30" t="str">
        <f t="shared" si="1062"/>
        <v>03</v>
      </c>
      <c r="W9675" t="str">
        <f t="shared" si="1063"/>
        <v>ok</v>
      </c>
    </row>
    <row r="9676" spans="1:23" x14ac:dyDescent="0.3">
      <c r="A9676" t="s">
        <v>9718</v>
      </c>
      <c r="B9676" t="s">
        <v>11</v>
      </c>
      <c r="C9676" t="s">
        <v>12</v>
      </c>
      <c r="D9676" t="s">
        <v>13</v>
      </c>
      <c r="E9676" t="s">
        <v>45</v>
      </c>
      <c r="F9676" t="s">
        <v>60</v>
      </c>
      <c r="G9676" s="5">
        <v>9855.2999999999993</v>
      </c>
      <c r="H9676" s="5">
        <f t="shared" si="1057"/>
        <v>177.39539999999997</v>
      </c>
      <c r="I9676" s="6">
        <v>5</v>
      </c>
      <c r="J9676" s="6">
        <v>49276.5</v>
      </c>
      <c r="K9676" s="5">
        <f t="shared" si="1058"/>
        <v>886.97699999999986</v>
      </c>
      <c r="L9676" s="7">
        <v>2.89</v>
      </c>
      <c r="M9676" s="7">
        <v>2899</v>
      </c>
      <c r="N9676" s="3">
        <v>45602</v>
      </c>
      <c r="O9676" s="4" t="str">
        <f t="shared" si="1059"/>
        <v>2024-11</v>
      </c>
      <c r="P9676" s="4" t="str">
        <f t="shared" si="1060"/>
        <v>11</v>
      </c>
      <c r="Q9676" s="4" t="str">
        <f t="shared" si="1061"/>
        <v>November</v>
      </c>
      <c r="R9676" s="30" t="str">
        <f t="shared" si="1062"/>
        <v>06</v>
      </c>
      <c r="W9676" t="str">
        <f t="shared" si="1063"/>
        <v>ok</v>
      </c>
    </row>
    <row r="9677" spans="1:23" x14ac:dyDescent="0.3">
      <c r="A9677" t="s">
        <v>9719</v>
      </c>
      <c r="B9677" t="s">
        <v>47</v>
      </c>
      <c r="C9677" t="s">
        <v>12</v>
      </c>
      <c r="D9677" t="s">
        <v>48</v>
      </c>
      <c r="E9677" t="s">
        <v>14</v>
      </c>
      <c r="F9677" t="s">
        <v>60</v>
      </c>
      <c r="G9677" s="5">
        <v>14718.78</v>
      </c>
      <c r="H9677" s="5">
        <f t="shared" si="1057"/>
        <v>264.93804</v>
      </c>
      <c r="I9677" s="6">
        <v>2</v>
      </c>
      <c r="J9677" s="6">
        <v>29437.56</v>
      </c>
      <c r="K9677" s="5">
        <f t="shared" si="1058"/>
        <v>529.87608</v>
      </c>
      <c r="L9677" s="7">
        <v>4.99</v>
      </c>
      <c r="M9677" s="7">
        <v>220</v>
      </c>
      <c r="N9677" s="3">
        <v>45518</v>
      </c>
      <c r="O9677" s="4" t="str">
        <f t="shared" si="1059"/>
        <v>2024-08</v>
      </c>
      <c r="P9677" s="4" t="str">
        <f t="shared" si="1060"/>
        <v>08</v>
      </c>
      <c r="Q9677" s="4" t="str">
        <f t="shared" si="1061"/>
        <v>August</v>
      </c>
      <c r="R9677" s="30" t="str">
        <f t="shared" si="1062"/>
        <v>14</v>
      </c>
      <c r="W9677" t="str">
        <f t="shared" si="1063"/>
        <v>ok</v>
      </c>
    </row>
    <row r="9678" spans="1:23" x14ac:dyDescent="0.3">
      <c r="A9678" t="s">
        <v>9720</v>
      </c>
      <c r="B9678" t="s">
        <v>63</v>
      </c>
      <c r="C9678" t="s">
        <v>18</v>
      </c>
      <c r="D9678" t="s">
        <v>64</v>
      </c>
      <c r="E9678" t="s">
        <v>20</v>
      </c>
      <c r="F9678" t="s">
        <v>38</v>
      </c>
      <c r="G9678" s="5">
        <v>9155.77</v>
      </c>
      <c r="H9678" s="5">
        <f t="shared" si="1057"/>
        <v>164.80385999999999</v>
      </c>
      <c r="I9678" s="6">
        <v>2</v>
      </c>
      <c r="J9678" s="6">
        <v>18311.54</v>
      </c>
      <c r="K9678" s="5">
        <f t="shared" si="1058"/>
        <v>329.60771999999997</v>
      </c>
      <c r="L9678" s="7">
        <v>3.06</v>
      </c>
      <c r="M9678" s="7">
        <v>3903</v>
      </c>
      <c r="N9678" s="3">
        <v>45355</v>
      </c>
      <c r="O9678" s="4" t="str">
        <f t="shared" si="1059"/>
        <v>2024-03</v>
      </c>
      <c r="P9678" s="4" t="str">
        <f t="shared" si="1060"/>
        <v>03</v>
      </c>
      <c r="Q9678" s="4" t="str">
        <f t="shared" si="1061"/>
        <v>March</v>
      </c>
      <c r="R9678" s="30" t="str">
        <f t="shared" si="1062"/>
        <v>04</v>
      </c>
      <c r="W9678" t="str">
        <f t="shared" si="1063"/>
        <v>ok</v>
      </c>
    </row>
    <row r="9679" spans="1:23" x14ac:dyDescent="0.3">
      <c r="A9679" t="s">
        <v>9721</v>
      </c>
      <c r="B9679" t="s">
        <v>23</v>
      </c>
      <c r="C9679" t="s">
        <v>24</v>
      </c>
      <c r="D9679" t="s">
        <v>25</v>
      </c>
      <c r="E9679" t="s">
        <v>45</v>
      </c>
      <c r="F9679" t="s">
        <v>21</v>
      </c>
      <c r="G9679" s="5">
        <v>6450.81</v>
      </c>
      <c r="H9679" s="5">
        <f t="shared" si="1057"/>
        <v>116.11458</v>
      </c>
      <c r="I9679" s="6">
        <v>5</v>
      </c>
      <c r="J9679" s="6">
        <v>32254.05</v>
      </c>
      <c r="K9679" s="5">
        <f t="shared" si="1058"/>
        <v>580.5729</v>
      </c>
      <c r="L9679" s="7">
        <v>3.81</v>
      </c>
      <c r="M9679" s="7">
        <v>1699</v>
      </c>
      <c r="N9679" s="3">
        <v>45487</v>
      </c>
      <c r="O9679" s="4" t="str">
        <f t="shared" si="1059"/>
        <v>2024-07</v>
      </c>
      <c r="P9679" s="4" t="str">
        <f t="shared" si="1060"/>
        <v>07</v>
      </c>
      <c r="Q9679" s="4" t="str">
        <f t="shared" si="1061"/>
        <v>July</v>
      </c>
      <c r="R9679" s="30" t="str">
        <f t="shared" si="1062"/>
        <v>14</v>
      </c>
      <c r="W9679" t="str">
        <f t="shared" si="1063"/>
        <v>ok</v>
      </c>
    </row>
    <row r="9680" spans="1:23" x14ac:dyDescent="0.3">
      <c r="A9680" t="s">
        <v>9722</v>
      </c>
      <c r="B9680" t="s">
        <v>11</v>
      </c>
      <c r="C9680" t="s">
        <v>12</v>
      </c>
      <c r="D9680" t="s">
        <v>13</v>
      </c>
      <c r="E9680" t="s">
        <v>45</v>
      </c>
      <c r="F9680" t="s">
        <v>38</v>
      </c>
      <c r="G9680" s="5">
        <v>17716.560000000001</v>
      </c>
      <c r="H9680" s="5">
        <f t="shared" si="1057"/>
        <v>318.89807999999999</v>
      </c>
      <c r="I9680" s="6">
        <v>1</v>
      </c>
      <c r="J9680" s="6">
        <v>17716.560000000001</v>
      </c>
      <c r="K9680" s="5">
        <f t="shared" si="1058"/>
        <v>318.89807999999999</v>
      </c>
      <c r="L9680" s="7">
        <v>3.9</v>
      </c>
      <c r="M9680" s="7">
        <v>4176</v>
      </c>
      <c r="N9680" s="3">
        <v>45424</v>
      </c>
      <c r="O9680" s="4" t="str">
        <f t="shared" si="1059"/>
        <v>2024-05</v>
      </c>
      <c r="P9680" s="4" t="str">
        <f t="shared" si="1060"/>
        <v>05</v>
      </c>
      <c r="Q9680" s="4" t="str">
        <f t="shared" si="1061"/>
        <v>May</v>
      </c>
      <c r="R9680" s="30" t="str">
        <f t="shared" si="1062"/>
        <v>12</v>
      </c>
      <c r="W9680" t="str">
        <f t="shared" si="1063"/>
        <v>ok</v>
      </c>
    </row>
    <row r="9681" spans="1:23" x14ac:dyDescent="0.3">
      <c r="A9681" t="s">
        <v>9723</v>
      </c>
      <c r="B9681" t="s">
        <v>28</v>
      </c>
      <c r="C9681" t="s">
        <v>29</v>
      </c>
      <c r="D9681" t="s">
        <v>30</v>
      </c>
      <c r="E9681" t="s">
        <v>45</v>
      </c>
      <c r="F9681" t="s">
        <v>26</v>
      </c>
      <c r="G9681" s="5">
        <v>12153.08</v>
      </c>
      <c r="H9681" s="5">
        <f t="shared" si="1057"/>
        <v>218.75543999999999</v>
      </c>
      <c r="I9681" s="6">
        <v>2</v>
      </c>
      <c r="J9681" s="6">
        <v>24306.16</v>
      </c>
      <c r="K9681" s="5">
        <f t="shared" si="1058"/>
        <v>437.51087999999999</v>
      </c>
      <c r="L9681" s="7">
        <v>3.35</v>
      </c>
      <c r="M9681" s="7">
        <v>4274</v>
      </c>
      <c r="N9681" s="3">
        <v>45503</v>
      </c>
      <c r="O9681" s="4" t="str">
        <f t="shared" si="1059"/>
        <v>2024-07</v>
      </c>
      <c r="P9681" s="4" t="str">
        <f t="shared" si="1060"/>
        <v>07</v>
      </c>
      <c r="Q9681" s="4" t="str">
        <f t="shared" si="1061"/>
        <v>July</v>
      </c>
      <c r="R9681" s="30" t="str">
        <f t="shared" si="1062"/>
        <v>30</v>
      </c>
      <c r="W9681" t="str">
        <f t="shared" si="1063"/>
        <v>ok</v>
      </c>
    </row>
    <row r="9682" spans="1:23" x14ac:dyDescent="0.3">
      <c r="A9682" t="s">
        <v>9724</v>
      </c>
      <c r="B9682" t="s">
        <v>36</v>
      </c>
      <c r="C9682" t="s">
        <v>18</v>
      </c>
      <c r="D9682" t="s">
        <v>37</v>
      </c>
      <c r="E9682" t="s">
        <v>20</v>
      </c>
      <c r="F9682" t="s">
        <v>15</v>
      </c>
      <c r="G9682" s="5">
        <v>1496.77</v>
      </c>
      <c r="H9682" s="5">
        <f t="shared" si="1057"/>
        <v>26.941859999999998</v>
      </c>
      <c r="I9682" s="6">
        <v>2</v>
      </c>
      <c r="J9682" s="6">
        <v>2993.54</v>
      </c>
      <c r="K9682" s="5">
        <f t="shared" si="1058"/>
        <v>53.883719999999997</v>
      </c>
      <c r="L9682" s="7">
        <v>1.54</v>
      </c>
      <c r="M9682" s="7">
        <v>3241</v>
      </c>
      <c r="N9682" s="3">
        <v>45311</v>
      </c>
      <c r="O9682" s="4" t="str">
        <f t="shared" si="1059"/>
        <v>2024-01</v>
      </c>
      <c r="P9682" s="4" t="str">
        <f t="shared" si="1060"/>
        <v>01</v>
      </c>
      <c r="Q9682" s="4" t="str">
        <f t="shared" si="1061"/>
        <v>January</v>
      </c>
      <c r="R9682" s="30" t="str">
        <f t="shared" si="1062"/>
        <v>20</v>
      </c>
      <c r="W9682" t="str">
        <f t="shared" si="1063"/>
        <v>ok</v>
      </c>
    </row>
    <row r="9683" spans="1:23" x14ac:dyDescent="0.3">
      <c r="A9683" t="s">
        <v>9725</v>
      </c>
      <c r="B9683" t="s">
        <v>36</v>
      </c>
      <c r="C9683" t="s">
        <v>18</v>
      </c>
      <c r="D9683" t="s">
        <v>37</v>
      </c>
      <c r="E9683" t="s">
        <v>14</v>
      </c>
      <c r="F9683" t="s">
        <v>15</v>
      </c>
      <c r="G9683" s="5">
        <v>9024.67</v>
      </c>
      <c r="H9683" s="5">
        <f t="shared" si="1057"/>
        <v>162.44405999999998</v>
      </c>
      <c r="I9683" s="6">
        <v>1</v>
      </c>
      <c r="J9683" s="6">
        <v>9024.67</v>
      </c>
      <c r="K9683" s="5">
        <f t="shared" si="1058"/>
        <v>162.44405999999998</v>
      </c>
      <c r="L9683" s="7">
        <v>3.3</v>
      </c>
      <c r="M9683" s="7">
        <v>4999</v>
      </c>
      <c r="N9683" s="3">
        <v>45341</v>
      </c>
      <c r="O9683" s="4" t="str">
        <f t="shared" si="1059"/>
        <v>2024-02</v>
      </c>
      <c r="P9683" s="4" t="str">
        <f t="shared" si="1060"/>
        <v>02</v>
      </c>
      <c r="Q9683" s="4" t="str">
        <f t="shared" si="1061"/>
        <v>February</v>
      </c>
      <c r="R9683" s="30" t="str">
        <f t="shared" si="1062"/>
        <v>19</v>
      </c>
      <c r="W9683" t="str">
        <f t="shared" si="1063"/>
        <v>ok</v>
      </c>
    </row>
    <row r="9684" spans="1:23" x14ac:dyDescent="0.3">
      <c r="A9684" t="s">
        <v>9726</v>
      </c>
      <c r="B9684" t="s">
        <v>28</v>
      </c>
      <c r="C9684" t="s">
        <v>29</v>
      </c>
      <c r="D9684" t="s">
        <v>30</v>
      </c>
      <c r="E9684" t="s">
        <v>14</v>
      </c>
      <c r="F9684" t="s">
        <v>60</v>
      </c>
      <c r="G9684" s="5">
        <v>12748.33</v>
      </c>
      <c r="H9684" s="5">
        <f t="shared" si="1057"/>
        <v>229.46993999999998</v>
      </c>
      <c r="I9684" s="6">
        <v>4</v>
      </c>
      <c r="J9684" s="6">
        <v>50993.32</v>
      </c>
      <c r="K9684" s="5">
        <f t="shared" si="1058"/>
        <v>917.87975999999992</v>
      </c>
      <c r="L9684" s="7">
        <v>4.21</v>
      </c>
      <c r="M9684" s="7">
        <v>1804</v>
      </c>
      <c r="N9684" s="3">
        <v>45513</v>
      </c>
      <c r="O9684" s="4" t="str">
        <f t="shared" si="1059"/>
        <v>2024-08</v>
      </c>
      <c r="P9684" s="4" t="str">
        <f t="shared" si="1060"/>
        <v>08</v>
      </c>
      <c r="Q9684" s="4" t="str">
        <f t="shared" si="1061"/>
        <v>August</v>
      </c>
      <c r="R9684" s="30" t="str">
        <f t="shared" si="1062"/>
        <v>09</v>
      </c>
      <c r="W9684" t="str">
        <f t="shared" si="1063"/>
        <v>ok</v>
      </c>
    </row>
    <row r="9685" spans="1:23" x14ac:dyDescent="0.3">
      <c r="A9685" t="s">
        <v>9727</v>
      </c>
      <c r="B9685" t="s">
        <v>63</v>
      </c>
      <c r="C9685" t="s">
        <v>18</v>
      </c>
      <c r="D9685" t="s">
        <v>64</v>
      </c>
      <c r="E9685" t="s">
        <v>14</v>
      </c>
      <c r="F9685" t="s">
        <v>38</v>
      </c>
      <c r="G9685" s="5">
        <v>2113.88</v>
      </c>
      <c r="H9685" s="5">
        <f t="shared" si="1057"/>
        <v>38.049839999999996</v>
      </c>
      <c r="I9685" s="6">
        <v>3</v>
      </c>
      <c r="J9685" s="6">
        <v>6341.64</v>
      </c>
      <c r="K9685" s="5">
        <f t="shared" si="1058"/>
        <v>114.14952</v>
      </c>
      <c r="L9685" s="7">
        <v>1.44</v>
      </c>
      <c r="M9685" s="7">
        <v>39</v>
      </c>
      <c r="N9685" s="3">
        <v>45299</v>
      </c>
      <c r="O9685" s="4" t="str">
        <f t="shared" si="1059"/>
        <v>2024-01</v>
      </c>
      <c r="P9685" s="4" t="str">
        <f t="shared" si="1060"/>
        <v>01</v>
      </c>
      <c r="Q9685" s="4" t="str">
        <f t="shared" si="1061"/>
        <v>January</v>
      </c>
      <c r="R9685" s="30" t="str">
        <f t="shared" si="1062"/>
        <v>08</v>
      </c>
      <c r="W9685" t="str">
        <f t="shared" si="1063"/>
        <v>ok</v>
      </c>
    </row>
    <row r="9686" spans="1:23" x14ac:dyDescent="0.3">
      <c r="A9686" t="s">
        <v>9728</v>
      </c>
      <c r="B9686" t="s">
        <v>11</v>
      </c>
      <c r="C9686" t="s">
        <v>12</v>
      </c>
      <c r="D9686" t="s">
        <v>13</v>
      </c>
      <c r="E9686" t="s">
        <v>45</v>
      </c>
      <c r="F9686" t="s">
        <v>15</v>
      </c>
      <c r="G9686" s="5">
        <v>3327.87</v>
      </c>
      <c r="H9686" s="5">
        <f t="shared" si="1057"/>
        <v>59.901659999999993</v>
      </c>
      <c r="I9686" s="6">
        <v>1</v>
      </c>
      <c r="J9686" s="6">
        <v>3327.87</v>
      </c>
      <c r="K9686" s="5">
        <f t="shared" si="1058"/>
        <v>59.901659999999993</v>
      </c>
      <c r="L9686" s="7">
        <v>2.14</v>
      </c>
      <c r="M9686" s="7">
        <v>4151</v>
      </c>
      <c r="N9686" s="3">
        <v>45322</v>
      </c>
      <c r="O9686" s="4" t="str">
        <f t="shared" si="1059"/>
        <v>2024-01</v>
      </c>
      <c r="P9686" s="4" t="str">
        <f t="shared" si="1060"/>
        <v>01</v>
      </c>
      <c r="Q9686" s="4" t="str">
        <f t="shared" si="1061"/>
        <v>January</v>
      </c>
      <c r="R9686" s="30" t="str">
        <f t="shared" si="1062"/>
        <v>31</v>
      </c>
      <c r="W9686" t="str">
        <f t="shared" si="1063"/>
        <v>ok</v>
      </c>
    </row>
    <row r="9687" spans="1:23" x14ac:dyDescent="0.3">
      <c r="A9687" t="s">
        <v>9729</v>
      </c>
      <c r="B9687" t="s">
        <v>41</v>
      </c>
      <c r="C9687" t="s">
        <v>42</v>
      </c>
      <c r="D9687" t="s">
        <v>43</v>
      </c>
      <c r="E9687" t="s">
        <v>20</v>
      </c>
      <c r="F9687" t="s">
        <v>38</v>
      </c>
      <c r="G9687" s="5">
        <v>19026.28</v>
      </c>
      <c r="H9687" s="5">
        <f t="shared" si="1057"/>
        <v>342.47303999999997</v>
      </c>
      <c r="I9687" s="6">
        <v>2</v>
      </c>
      <c r="J9687" s="6">
        <v>38052.559999999998</v>
      </c>
      <c r="K9687" s="5">
        <f t="shared" si="1058"/>
        <v>684.94607999999994</v>
      </c>
      <c r="L9687" s="7">
        <v>2.88</v>
      </c>
      <c r="M9687" s="7">
        <v>228</v>
      </c>
      <c r="N9687" s="3">
        <v>45373</v>
      </c>
      <c r="O9687" s="4" t="str">
        <f t="shared" si="1059"/>
        <v>2024-03</v>
      </c>
      <c r="P9687" s="4" t="str">
        <f t="shared" si="1060"/>
        <v>03</v>
      </c>
      <c r="Q9687" s="4" t="str">
        <f t="shared" si="1061"/>
        <v>March</v>
      </c>
      <c r="R9687" s="30" t="str">
        <f t="shared" si="1062"/>
        <v>22</v>
      </c>
      <c r="W9687" t="str">
        <f t="shared" si="1063"/>
        <v>ok</v>
      </c>
    </row>
    <row r="9688" spans="1:23" x14ac:dyDescent="0.3">
      <c r="A9688" t="s">
        <v>9730</v>
      </c>
      <c r="B9688" t="s">
        <v>11</v>
      </c>
      <c r="C9688" t="s">
        <v>12</v>
      </c>
      <c r="D9688" t="s">
        <v>13</v>
      </c>
      <c r="E9688" t="s">
        <v>45</v>
      </c>
      <c r="F9688" t="s">
        <v>31</v>
      </c>
      <c r="G9688" s="5">
        <v>13824.45</v>
      </c>
      <c r="H9688" s="5">
        <f t="shared" si="1057"/>
        <v>248.84010000000001</v>
      </c>
      <c r="I9688" s="6">
        <v>2</v>
      </c>
      <c r="J9688" s="6">
        <v>27648.9</v>
      </c>
      <c r="K9688" s="5">
        <f t="shared" si="1058"/>
        <v>497.68020000000001</v>
      </c>
      <c r="L9688" s="7">
        <v>1.06</v>
      </c>
      <c r="M9688" s="7">
        <v>1094</v>
      </c>
      <c r="N9688" s="3">
        <v>45341</v>
      </c>
      <c r="O9688" s="4" t="str">
        <f t="shared" si="1059"/>
        <v>2024-02</v>
      </c>
      <c r="P9688" s="4" t="str">
        <f t="shared" si="1060"/>
        <v>02</v>
      </c>
      <c r="Q9688" s="4" t="str">
        <f t="shared" si="1061"/>
        <v>February</v>
      </c>
      <c r="R9688" s="30" t="str">
        <f t="shared" si="1062"/>
        <v>19</v>
      </c>
      <c r="W9688" t="str">
        <f t="shared" si="1063"/>
        <v>ok</v>
      </c>
    </row>
    <row r="9689" spans="1:23" x14ac:dyDescent="0.3">
      <c r="A9689" t="s">
        <v>9731</v>
      </c>
      <c r="B9689" t="s">
        <v>51</v>
      </c>
      <c r="C9689" t="s">
        <v>29</v>
      </c>
      <c r="D9689" t="s">
        <v>52</v>
      </c>
      <c r="E9689" t="s">
        <v>14</v>
      </c>
      <c r="F9689" t="s">
        <v>21</v>
      </c>
      <c r="G9689" s="5">
        <v>715.8</v>
      </c>
      <c r="H9689" s="5">
        <f t="shared" si="1057"/>
        <v>12.884399999999998</v>
      </c>
      <c r="I9689" s="6">
        <v>3</v>
      </c>
      <c r="J9689" s="6">
        <v>2147.4</v>
      </c>
      <c r="K9689" s="5">
        <f t="shared" si="1058"/>
        <v>38.653199999999991</v>
      </c>
      <c r="L9689" s="7">
        <v>3.44</v>
      </c>
      <c r="M9689" s="7">
        <v>2233</v>
      </c>
      <c r="N9689" s="3">
        <v>45411</v>
      </c>
      <c r="O9689" s="4" t="str">
        <f t="shared" si="1059"/>
        <v>2024-04</v>
      </c>
      <c r="P9689" s="4" t="str">
        <f t="shared" si="1060"/>
        <v>04</v>
      </c>
      <c r="Q9689" s="4" t="str">
        <f t="shared" si="1061"/>
        <v>April</v>
      </c>
      <c r="R9689" s="30" t="str">
        <f t="shared" si="1062"/>
        <v>29</v>
      </c>
      <c r="W9689" t="str">
        <f t="shared" si="1063"/>
        <v>ok</v>
      </c>
    </row>
    <row r="9690" spans="1:23" x14ac:dyDescent="0.3">
      <c r="A9690" t="s">
        <v>9732</v>
      </c>
      <c r="B9690" t="s">
        <v>23</v>
      </c>
      <c r="C9690" t="s">
        <v>24</v>
      </c>
      <c r="D9690" t="s">
        <v>25</v>
      </c>
      <c r="E9690" t="s">
        <v>20</v>
      </c>
      <c r="F9690" t="s">
        <v>38</v>
      </c>
      <c r="G9690" s="5">
        <v>19331.23</v>
      </c>
      <c r="H9690" s="5">
        <f t="shared" si="1057"/>
        <v>347.96213999999998</v>
      </c>
      <c r="I9690" s="6">
        <v>5</v>
      </c>
      <c r="J9690" s="6">
        <v>96656.15</v>
      </c>
      <c r="K9690" s="5">
        <f t="shared" si="1058"/>
        <v>1739.8107</v>
      </c>
      <c r="L9690" s="7">
        <v>1.29</v>
      </c>
      <c r="M9690" s="7">
        <v>2616</v>
      </c>
      <c r="N9690" s="3">
        <v>45432</v>
      </c>
      <c r="O9690" s="4" t="str">
        <f t="shared" si="1059"/>
        <v>2024-05</v>
      </c>
      <c r="P9690" s="4" t="str">
        <f t="shared" si="1060"/>
        <v>05</v>
      </c>
      <c r="Q9690" s="4" t="str">
        <f t="shared" si="1061"/>
        <v>May</v>
      </c>
      <c r="R9690" s="30" t="str">
        <f t="shared" si="1062"/>
        <v>20</v>
      </c>
      <c r="W9690" t="str">
        <f t="shared" si="1063"/>
        <v>ok</v>
      </c>
    </row>
    <row r="9691" spans="1:23" x14ac:dyDescent="0.3">
      <c r="A9691" t="s">
        <v>9733</v>
      </c>
      <c r="B9691" t="s">
        <v>63</v>
      </c>
      <c r="C9691" t="s">
        <v>18</v>
      </c>
      <c r="D9691" t="s">
        <v>64</v>
      </c>
      <c r="E9691" t="s">
        <v>20</v>
      </c>
      <c r="F9691" t="s">
        <v>15</v>
      </c>
      <c r="G9691" s="5">
        <v>14935.65</v>
      </c>
      <c r="H9691" s="5">
        <f t="shared" si="1057"/>
        <v>268.84169999999995</v>
      </c>
      <c r="I9691" s="6">
        <v>1</v>
      </c>
      <c r="J9691" s="6">
        <v>14935.65</v>
      </c>
      <c r="K9691" s="5">
        <f t="shared" si="1058"/>
        <v>268.84169999999995</v>
      </c>
      <c r="L9691" s="7">
        <v>3.45</v>
      </c>
      <c r="M9691" s="7">
        <v>4804</v>
      </c>
      <c r="N9691" s="3">
        <v>45580</v>
      </c>
      <c r="O9691" s="4" t="str">
        <f t="shared" si="1059"/>
        <v>2024-10</v>
      </c>
      <c r="P9691" s="4" t="str">
        <f t="shared" si="1060"/>
        <v>10</v>
      </c>
      <c r="Q9691" s="4" t="str">
        <f t="shared" si="1061"/>
        <v>October</v>
      </c>
      <c r="R9691" s="30" t="str">
        <f t="shared" si="1062"/>
        <v>15</v>
      </c>
      <c r="W9691" t="str">
        <f t="shared" si="1063"/>
        <v>ok</v>
      </c>
    </row>
    <row r="9692" spans="1:23" x14ac:dyDescent="0.3">
      <c r="A9692" t="s">
        <v>9734</v>
      </c>
      <c r="B9692" t="s">
        <v>63</v>
      </c>
      <c r="C9692" t="s">
        <v>18</v>
      </c>
      <c r="D9692" t="s">
        <v>64</v>
      </c>
      <c r="E9692" t="s">
        <v>45</v>
      </c>
      <c r="F9692" t="s">
        <v>31</v>
      </c>
      <c r="G9692" s="5">
        <v>4912.21</v>
      </c>
      <c r="H9692" s="5">
        <f t="shared" si="1057"/>
        <v>88.419779999999989</v>
      </c>
      <c r="I9692" s="6">
        <v>4</v>
      </c>
      <c r="J9692" s="6">
        <v>19648.84</v>
      </c>
      <c r="K9692" s="5">
        <f t="shared" si="1058"/>
        <v>353.67911999999995</v>
      </c>
      <c r="L9692" s="7">
        <v>3.86</v>
      </c>
      <c r="M9692" s="7">
        <v>2770</v>
      </c>
      <c r="N9692" s="3">
        <v>45521</v>
      </c>
      <c r="O9692" s="4" t="str">
        <f t="shared" si="1059"/>
        <v>2024-08</v>
      </c>
      <c r="P9692" s="4" t="str">
        <f t="shared" si="1060"/>
        <v>08</v>
      </c>
      <c r="Q9692" s="4" t="str">
        <f t="shared" si="1061"/>
        <v>August</v>
      </c>
      <c r="R9692" s="30" t="str">
        <f t="shared" si="1062"/>
        <v>17</v>
      </c>
      <c r="W9692" t="str">
        <f t="shared" si="1063"/>
        <v>ok</v>
      </c>
    </row>
    <row r="9693" spans="1:23" x14ac:dyDescent="0.3">
      <c r="A9693" t="s">
        <v>9735</v>
      </c>
      <c r="B9693" t="s">
        <v>23</v>
      </c>
      <c r="C9693" t="s">
        <v>24</v>
      </c>
      <c r="D9693" t="s">
        <v>25</v>
      </c>
      <c r="E9693" t="s">
        <v>14</v>
      </c>
      <c r="F9693" t="s">
        <v>31</v>
      </c>
      <c r="G9693" s="5">
        <v>10278.35</v>
      </c>
      <c r="H9693" s="5">
        <f t="shared" si="1057"/>
        <v>185.0103</v>
      </c>
      <c r="I9693" s="6">
        <v>3</v>
      </c>
      <c r="J9693" s="6">
        <v>30835.05</v>
      </c>
      <c r="K9693" s="5">
        <f t="shared" si="1058"/>
        <v>555.03089999999997</v>
      </c>
      <c r="L9693" s="7">
        <v>1.32</v>
      </c>
      <c r="M9693" s="7">
        <v>4712</v>
      </c>
      <c r="N9693" s="3">
        <v>45367</v>
      </c>
      <c r="O9693" s="4" t="str">
        <f t="shared" si="1059"/>
        <v>2024-03</v>
      </c>
      <c r="P9693" s="4" t="str">
        <f t="shared" si="1060"/>
        <v>03</v>
      </c>
      <c r="Q9693" s="4" t="str">
        <f t="shared" si="1061"/>
        <v>March</v>
      </c>
      <c r="R9693" s="30" t="str">
        <f t="shared" si="1062"/>
        <v>16</v>
      </c>
      <c r="W9693" t="str">
        <f t="shared" si="1063"/>
        <v>ok</v>
      </c>
    </row>
    <row r="9694" spans="1:23" x14ac:dyDescent="0.3">
      <c r="A9694" t="s">
        <v>9736</v>
      </c>
      <c r="B9694" t="s">
        <v>63</v>
      </c>
      <c r="C9694" t="s">
        <v>18</v>
      </c>
      <c r="D9694" t="s">
        <v>64</v>
      </c>
      <c r="E9694" t="s">
        <v>14</v>
      </c>
      <c r="F9694" t="s">
        <v>26</v>
      </c>
      <c r="G9694" s="5">
        <v>14445.13</v>
      </c>
      <c r="H9694" s="5">
        <f t="shared" si="1057"/>
        <v>260.01233999999994</v>
      </c>
      <c r="I9694" s="6">
        <v>3</v>
      </c>
      <c r="J9694" s="6">
        <v>43335.39</v>
      </c>
      <c r="K9694" s="5">
        <f t="shared" si="1058"/>
        <v>780.03701999999976</v>
      </c>
      <c r="L9694" s="7">
        <v>2.4</v>
      </c>
      <c r="M9694" s="7">
        <v>3067</v>
      </c>
      <c r="N9694" s="3">
        <v>45500</v>
      </c>
      <c r="O9694" s="4" t="str">
        <f t="shared" si="1059"/>
        <v>2024-07</v>
      </c>
      <c r="P9694" s="4" t="str">
        <f t="shared" si="1060"/>
        <v>07</v>
      </c>
      <c r="Q9694" s="4" t="str">
        <f t="shared" si="1061"/>
        <v>July</v>
      </c>
      <c r="R9694" s="30" t="str">
        <f t="shared" si="1062"/>
        <v>27</v>
      </c>
      <c r="W9694" t="str">
        <f t="shared" si="1063"/>
        <v>ok</v>
      </c>
    </row>
    <row r="9695" spans="1:23" x14ac:dyDescent="0.3">
      <c r="A9695" t="s">
        <v>9737</v>
      </c>
      <c r="B9695" t="s">
        <v>51</v>
      </c>
      <c r="C9695" t="s">
        <v>29</v>
      </c>
      <c r="D9695" t="s">
        <v>52</v>
      </c>
      <c r="E9695" t="s">
        <v>45</v>
      </c>
      <c r="F9695" t="s">
        <v>38</v>
      </c>
      <c r="G9695" s="5">
        <v>8143.24</v>
      </c>
      <c r="H9695" s="5">
        <f t="shared" si="1057"/>
        <v>146.57831999999999</v>
      </c>
      <c r="I9695" s="6">
        <v>4</v>
      </c>
      <c r="J9695" s="6">
        <v>32572.959999999999</v>
      </c>
      <c r="K9695" s="5">
        <f t="shared" si="1058"/>
        <v>586.31327999999996</v>
      </c>
      <c r="L9695" s="7">
        <v>2.91</v>
      </c>
      <c r="M9695" s="7">
        <v>1947</v>
      </c>
      <c r="N9695" s="3">
        <v>45650</v>
      </c>
      <c r="O9695" s="4" t="str">
        <f t="shared" si="1059"/>
        <v>2024-12</v>
      </c>
      <c r="P9695" s="4" t="str">
        <f t="shared" si="1060"/>
        <v>12</v>
      </c>
      <c r="Q9695" s="4" t="str">
        <f t="shared" si="1061"/>
        <v>December</v>
      </c>
      <c r="R9695" s="30" t="str">
        <f t="shared" si="1062"/>
        <v>24</v>
      </c>
      <c r="W9695" t="str">
        <f t="shared" si="1063"/>
        <v>ok</v>
      </c>
    </row>
    <row r="9696" spans="1:23" x14ac:dyDescent="0.3">
      <c r="A9696" t="s">
        <v>9738</v>
      </c>
      <c r="B9696" t="s">
        <v>11</v>
      </c>
      <c r="C9696" t="s">
        <v>12</v>
      </c>
      <c r="D9696" t="s">
        <v>13</v>
      </c>
      <c r="E9696" t="s">
        <v>20</v>
      </c>
      <c r="F9696" t="s">
        <v>60</v>
      </c>
      <c r="G9696" s="5">
        <v>9019.59</v>
      </c>
      <c r="H9696" s="5">
        <f t="shared" si="1057"/>
        <v>162.35262</v>
      </c>
      <c r="I9696" s="6">
        <v>2</v>
      </c>
      <c r="J9696" s="6">
        <v>18039.18</v>
      </c>
      <c r="K9696" s="5">
        <f t="shared" si="1058"/>
        <v>324.70524</v>
      </c>
      <c r="L9696" s="7">
        <v>1.36</v>
      </c>
      <c r="M9696" s="7">
        <v>584</v>
      </c>
      <c r="N9696" s="3">
        <v>45471</v>
      </c>
      <c r="O9696" s="4" t="str">
        <f t="shared" si="1059"/>
        <v>2024-06</v>
      </c>
      <c r="P9696" s="4" t="str">
        <f t="shared" si="1060"/>
        <v>06</v>
      </c>
      <c r="Q9696" s="4" t="str">
        <f t="shared" si="1061"/>
        <v>June</v>
      </c>
      <c r="R9696" s="30" t="str">
        <f t="shared" si="1062"/>
        <v>28</v>
      </c>
      <c r="W9696" t="str">
        <f t="shared" si="1063"/>
        <v>ok</v>
      </c>
    </row>
    <row r="9697" spans="1:23" x14ac:dyDescent="0.3">
      <c r="A9697" t="s">
        <v>9739</v>
      </c>
      <c r="B9697" t="s">
        <v>36</v>
      </c>
      <c r="C9697" t="s">
        <v>18</v>
      </c>
      <c r="D9697" t="s">
        <v>37</v>
      </c>
      <c r="E9697" t="s">
        <v>45</v>
      </c>
      <c r="F9697" t="s">
        <v>60</v>
      </c>
      <c r="G9697" s="5">
        <v>6933.57</v>
      </c>
      <c r="H9697" s="5">
        <f t="shared" si="1057"/>
        <v>124.80425999999999</v>
      </c>
      <c r="I9697" s="6">
        <v>1</v>
      </c>
      <c r="J9697" s="6">
        <v>6933.57</v>
      </c>
      <c r="K9697" s="5">
        <f t="shared" si="1058"/>
        <v>124.80425999999999</v>
      </c>
      <c r="L9697" s="7">
        <v>2.54</v>
      </c>
      <c r="M9697" s="7">
        <v>4635</v>
      </c>
      <c r="N9697" s="3">
        <v>45305</v>
      </c>
      <c r="O9697" s="4" t="str">
        <f t="shared" si="1059"/>
        <v>2024-01</v>
      </c>
      <c r="P9697" s="4" t="str">
        <f t="shared" si="1060"/>
        <v>01</v>
      </c>
      <c r="Q9697" s="4" t="str">
        <f t="shared" si="1061"/>
        <v>January</v>
      </c>
      <c r="R9697" s="30" t="str">
        <f t="shared" si="1062"/>
        <v>14</v>
      </c>
      <c r="W9697" t="str">
        <f t="shared" si="1063"/>
        <v>ok</v>
      </c>
    </row>
    <row r="9698" spans="1:23" x14ac:dyDescent="0.3">
      <c r="A9698" t="s">
        <v>9740</v>
      </c>
      <c r="B9698" t="s">
        <v>36</v>
      </c>
      <c r="C9698" t="s">
        <v>18</v>
      </c>
      <c r="D9698" t="s">
        <v>37</v>
      </c>
      <c r="E9698" t="s">
        <v>20</v>
      </c>
      <c r="F9698" t="s">
        <v>31</v>
      </c>
      <c r="G9698" s="5">
        <v>5308.36</v>
      </c>
      <c r="H9698" s="5">
        <f t="shared" si="1057"/>
        <v>95.550479999999993</v>
      </c>
      <c r="I9698" s="6">
        <v>5</v>
      </c>
      <c r="J9698" s="6">
        <v>26541.8</v>
      </c>
      <c r="K9698" s="5">
        <f t="shared" si="1058"/>
        <v>477.75239999999997</v>
      </c>
      <c r="L9698" s="7">
        <v>2.71</v>
      </c>
      <c r="M9698" s="7">
        <v>3764</v>
      </c>
      <c r="N9698" s="3">
        <v>45404</v>
      </c>
      <c r="O9698" s="4" t="str">
        <f t="shared" si="1059"/>
        <v>2024-04</v>
      </c>
      <c r="P9698" s="4" t="str">
        <f t="shared" si="1060"/>
        <v>04</v>
      </c>
      <c r="Q9698" s="4" t="str">
        <f t="shared" si="1061"/>
        <v>April</v>
      </c>
      <c r="R9698" s="30" t="str">
        <f t="shared" si="1062"/>
        <v>22</v>
      </c>
      <c r="W9698" t="str">
        <f t="shared" si="1063"/>
        <v>ok</v>
      </c>
    </row>
    <row r="9699" spans="1:23" x14ac:dyDescent="0.3">
      <c r="A9699" t="s">
        <v>9741</v>
      </c>
      <c r="B9699" t="s">
        <v>41</v>
      </c>
      <c r="C9699" t="s">
        <v>42</v>
      </c>
      <c r="D9699" t="s">
        <v>43</v>
      </c>
      <c r="E9699" t="s">
        <v>14</v>
      </c>
      <c r="F9699" t="s">
        <v>31</v>
      </c>
      <c r="G9699" s="5">
        <v>5882.86</v>
      </c>
      <c r="H9699" s="5">
        <f t="shared" si="1057"/>
        <v>105.89147999999999</v>
      </c>
      <c r="I9699" s="6">
        <v>2</v>
      </c>
      <c r="J9699" s="6">
        <v>11765.72</v>
      </c>
      <c r="K9699" s="5">
        <f t="shared" si="1058"/>
        <v>211.78295999999997</v>
      </c>
      <c r="L9699" s="7">
        <v>2.5299999999999998</v>
      </c>
      <c r="M9699" s="7">
        <v>1673</v>
      </c>
      <c r="N9699" s="3">
        <v>45595</v>
      </c>
      <c r="O9699" s="4" t="str">
        <f t="shared" si="1059"/>
        <v>2024-10</v>
      </c>
      <c r="P9699" s="4" t="str">
        <f t="shared" si="1060"/>
        <v>10</v>
      </c>
      <c r="Q9699" s="4" t="str">
        <f t="shared" si="1061"/>
        <v>October</v>
      </c>
      <c r="R9699" s="30" t="str">
        <f t="shared" si="1062"/>
        <v>30</v>
      </c>
      <c r="W9699" t="str">
        <f t="shared" si="1063"/>
        <v>ok</v>
      </c>
    </row>
    <row r="9700" spans="1:23" x14ac:dyDescent="0.3">
      <c r="A9700" t="s">
        <v>9742</v>
      </c>
      <c r="B9700" t="s">
        <v>28</v>
      </c>
      <c r="C9700" t="s">
        <v>29</v>
      </c>
      <c r="D9700" t="s">
        <v>30</v>
      </c>
      <c r="E9700" t="s">
        <v>45</v>
      </c>
      <c r="F9700" t="s">
        <v>21</v>
      </c>
      <c r="G9700" s="5">
        <v>13011.96</v>
      </c>
      <c r="H9700" s="5">
        <f t="shared" si="1057"/>
        <v>234.21527999999998</v>
      </c>
      <c r="I9700" s="6">
        <v>1</v>
      </c>
      <c r="J9700" s="6">
        <v>13011.96</v>
      </c>
      <c r="K9700" s="5">
        <f t="shared" si="1058"/>
        <v>234.21527999999998</v>
      </c>
      <c r="L9700" s="7">
        <v>2.97</v>
      </c>
      <c r="M9700" s="7">
        <v>2208</v>
      </c>
      <c r="N9700" s="3">
        <v>45632</v>
      </c>
      <c r="O9700" s="4" t="str">
        <f t="shared" si="1059"/>
        <v>2024-12</v>
      </c>
      <c r="P9700" s="4" t="str">
        <f t="shared" si="1060"/>
        <v>12</v>
      </c>
      <c r="Q9700" s="4" t="str">
        <f t="shared" si="1061"/>
        <v>December</v>
      </c>
      <c r="R9700" s="30" t="str">
        <f t="shared" si="1062"/>
        <v>06</v>
      </c>
      <c r="W9700" t="str">
        <f t="shared" si="1063"/>
        <v>ok</v>
      </c>
    </row>
    <row r="9701" spans="1:23" x14ac:dyDescent="0.3">
      <c r="A9701" t="s">
        <v>9743</v>
      </c>
      <c r="B9701" t="s">
        <v>28</v>
      </c>
      <c r="C9701" t="s">
        <v>29</v>
      </c>
      <c r="D9701" t="s">
        <v>30</v>
      </c>
      <c r="E9701" t="s">
        <v>20</v>
      </c>
      <c r="F9701" t="s">
        <v>31</v>
      </c>
      <c r="G9701" s="5">
        <v>10181.69</v>
      </c>
      <c r="H9701" s="5">
        <f t="shared" si="1057"/>
        <v>183.27042</v>
      </c>
      <c r="I9701" s="6">
        <v>4</v>
      </c>
      <c r="J9701" s="6">
        <v>40726.76</v>
      </c>
      <c r="K9701" s="5">
        <f t="shared" si="1058"/>
        <v>733.08168000000001</v>
      </c>
      <c r="L9701" s="7">
        <v>3.56</v>
      </c>
      <c r="M9701" s="7">
        <v>614</v>
      </c>
      <c r="N9701" s="3">
        <v>45577</v>
      </c>
      <c r="O9701" s="4" t="str">
        <f t="shared" si="1059"/>
        <v>2024-10</v>
      </c>
      <c r="P9701" s="4" t="str">
        <f t="shared" si="1060"/>
        <v>10</v>
      </c>
      <c r="Q9701" s="4" t="str">
        <f t="shared" si="1061"/>
        <v>October</v>
      </c>
      <c r="R9701" s="30" t="str">
        <f t="shared" si="1062"/>
        <v>12</v>
      </c>
      <c r="W9701" t="str">
        <f t="shared" si="1063"/>
        <v>ok</v>
      </c>
    </row>
    <row r="9702" spans="1:23" x14ac:dyDescent="0.3">
      <c r="A9702" t="s">
        <v>9744</v>
      </c>
      <c r="B9702" t="s">
        <v>17</v>
      </c>
      <c r="C9702" t="s">
        <v>18</v>
      </c>
      <c r="D9702" t="s">
        <v>19</v>
      </c>
      <c r="E9702" t="s">
        <v>45</v>
      </c>
      <c r="F9702" t="s">
        <v>38</v>
      </c>
      <c r="G9702" s="5">
        <v>2135.75</v>
      </c>
      <c r="H9702" s="5">
        <f t="shared" si="1057"/>
        <v>38.4435</v>
      </c>
      <c r="I9702" s="6">
        <v>5</v>
      </c>
      <c r="J9702" s="6">
        <v>10678.75</v>
      </c>
      <c r="K9702" s="5">
        <f t="shared" si="1058"/>
        <v>192.2175</v>
      </c>
      <c r="L9702" s="7">
        <v>3.51</v>
      </c>
      <c r="M9702" s="7">
        <v>145</v>
      </c>
      <c r="N9702" s="3">
        <v>45390</v>
      </c>
      <c r="O9702" s="4" t="str">
        <f t="shared" si="1059"/>
        <v>2024-04</v>
      </c>
      <c r="P9702" s="4" t="str">
        <f t="shared" si="1060"/>
        <v>04</v>
      </c>
      <c r="Q9702" s="4" t="str">
        <f t="shared" si="1061"/>
        <v>April</v>
      </c>
      <c r="R9702" s="30" t="str">
        <f t="shared" si="1062"/>
        <v>08</v>
      </c>
      <c r="W9702" t="str">
        <f t="shared" si="1063"/>
        <v>ok</v>
      </c>
    </row>
    <row r="9703" spans="1:23" x14ac:dyDescent="0.3">
      <c r="A9703" t="s">
        <v>9745</v>
      </c>
      <c r="B9703" t="s">
        <v>41</v>
      </c>
      <c r="C9703" t="s">
        <v>42</v>
      </c>
      <c r="D9703" t="s">
        <v>43</v>
      </c>
      <c r="E9703" t="s">
        <v>45</v>
      </c>
      <c r="F9703" t="s">
        <v>60</v>
      </c>
      <c r="G9703" s="5">
        <v>9877.0400000000009</v>
      </c>
      <c r="H9703" s="5">
        <f t="shared" si="1057"/>
        <v>177.78672</v>
      </c>
      <c r="I9703" s="6">
        <v>1</v>
      </c>
      <c r="J9703" s="6">
        <v>9877.0400000000009</v>
      </c>
      <c r="K9703" s="5">
        <f t="shared" si="1058"/>
        <v>177.78672</v>
      </c>
      <c r="L9703" s="7">
        <v>2.71</v>
      </c>
      <c r="M9703" s="7">
        <v>3023</v>
      </c>
      <c r="N9703" s="3">
        <v>45549</v>
      </c>
      <c r="O9703" s="4" t="str">
        <f t="shared" si="1059"/>
        <v>2024-09</v>
      </c>
      <c r="P9703" s="4" t="str">
        <f t="shared" si="1060"/>
        <v>09</v>
      </c>
      <c r="Q9703" s="4" t="str">
        <f t="shared" si="1061"/>
        <v>September</v>
      </c>
      <c r="R9703" s="30" t="str">
        <f t="shared" si="1062"/>
        <v>14</v>
      </c>
      <c r="W9703" t="str">
        <f t="shared" si="1063"/>
        <v>ok</v>
      </c>
    </row>
    <row r="9704" spans="1:23" x14ac:dyDescent="0.3">
      <c r="A9704" t="s">
        <v>9746</v>
      </c>
      <c r="B9704" t="s">
        <v>36</v>
      </c>
      <c r="C9704" t="s">
        <v>18</v>
      </c>
      <c r="D9704" t="s">
        <v>37</v>
      </c>
      <c r="E9704" t="s">
        <v>45</v>
      </c>
      <c r="F9704" t="s">
        <v>60</v>
      </c>
      <c r="G9704" s="5">
        <v>15961.92</v>
      </c>
      <c r="H9704" s="5">
        <f t="shared" si="1057"/>
        <v>287.31455999999997</v>
      </c>
      <c r="I9704" s="6">
        <v>2</v>
      </c>
      <c r="J9704" s="6">
        <v>31923.84</v>
      </c>
      <c r="K9704" s="5">
        <f t="shared" si="1058"/>
        <v>574.62911999999994</v>
      </c>
      <c r="L9704" s="7">
        <v>2.38</v>
      </c>
      <c r="M9704" s="7">
        <v>1546</v>
      </c>
      <c r="N9704" s="3">
        <v>45640</v>
      </c>
      <c r="O9704" s="4" t="str">
        <f t="shared" si="1059"/>
        <v>2024-12</v>
      </c>
      <c r="P9704" s="4" t="str">
        <f t="shared" si="1060"/>
        <v>12</v>
      </c>
      <c r="Q9704" s="4" t="str">
        <f t="shared" si="1061"/>
        <v>December</v>
      </c>
      <c r="R9704" s="30" t="str">
        <f t="shared" si="1062"/>
        <v>14</v>
      </c>
      <c r="W9704" t="str">
        <f t="shared" si="1063"/>
        <v>ok</v>
      </c>
    </row>
    <row r="9705" spans="1:23" x14ac:dyDescent="0.3">
      <c r="A9705" t="s">
        <v>9747</v>
      </c>
      <c r="B9705" t="s">
        <v>41</v>
      </c>
      <c r="C9705" t="s">
        <v>42</v>
      </c>
      <c r="D9705" t="s">
        <v>43</v>
      </c>
      <c r="E9705" t="s">
        <v>45</v>
      </c>
      <c r="F9705" t="s">
        <v>60</v>
      </c>
      <c r="G9705" s="5">
        <v>7894.27</v>
      </c>
      <c r="H9705" s="5">
        <f t="shared" si="1057"/>
        <v>142.09685999999999</v>
      </c>
      <c r="I9705" s="6">
        <v>4</v>
      </c>
      <c r="J9705" s="6">
        <v>31577.08</v>
      </c>
      <c r="K9705" s="5">
        <f t="shared" si="1058"/>
        <v>568.38743999999997</v>
      </c>
      <c r="L9705" s="7">
        <v>2.86</v>
      </c>
      <c r="M9705" s="7">
        <v>823</v>
      </c>
      <c r="N9705" s="3">
        <v>45350</v>
      </c>
      <c r="O9705" s="4" t="str">
        <f t="shared" si="1059"/>
        <v>2024-02</v>
      </c>
      <c r="P9705" s="4" t="str">
        <f t="shared" si="1060"/>
        <v>02</v>
      </c>
      <c r="Q9705" s="4" t="str">
        <f t="shared" si="1061"/>
        <v>February</v>
      </c>
      <c r="R9705" s="30" t="str">
        <f t="shared" si="1062"/>
        <v>28</v>
      </c>
      <c r="W9705" t="str">
        <f t="shared" si="1063"/>
        <v>ok</v>
      </c>
    </row>
    <row r="9706" spans="1:23" x14ac:dyDescent="0.3">
      <c r="A9706" t="s">
        <v>9748</v>
      </c>
      <c r="B9706" t="s">
        <v>17</v>
      </c>
      <c r="C9706" t="s">
        <v>18</v>
      </c>
      <c r="D9706" t="s">
        <v>19</v>
      </c>
      <c r="E9706" t="s">
        <v>20</v>
      </c>
      <c r="F9706" t="s">
        <v>26</v>
      </c>
      <c r="G9706" s="5">
        <v>7946.87</v>
      </c>
      <c r="H9706" s="5">
        <f t="shared" si="1057"/>
        <v>143.04365999999999</v>
      </c>
      <c r="I9706" s="6">
        <v>3</v>
      </c>
      <c r="J9706" s="6">
        <v>23840.61</v>
      </c>
      <c r="K9706" s="5">
        <f t="shared" si="1058"/>
        <v>429.13097999999997</v>
      </c>
      <c r="L9706" s="7">
        <v>2.8</v>
      </c>
      <c r="M9706" s="7">
        <v>1656</v>
      </c>
      <c r="N9706" s="3">
        <v>45497</v>
      </c>
      <c r="O9706" s="4" t="str">
        <f t="shared" si="1059"/>
        <v>2024-07</v>
      </c>
      <c r="P9706" s="4" t="str">
        <f t="shared" si="1060"/>
        <v>07</v>
      </c>
      <c r="Q9706" s="4" t="str">
        <f t="shared" si="1061"/>
        <v>July</v>
      </c>
      <c r="R9706" s="30" t="str">
        <f t="shared" si="1062"/>
        <v>24</v>
      </c>
      <c r="W9706" t="str">
        <f t="shared" si="1063"/>
        <v>ok</v>
      </c>
    </row>
    <row r="9707" spans="1:23" x14ac:dyDescent="0.3">
      <c r="A9707" t="s">
        <v>9749</v>
      </c>
      <c r="B9707" t="s">
        <v>36</v>
      </c>
      <c r="C9707" t="s">
        <v>18</v>
      </c>
      <c r="D9707" t="s">
        <v>37</v>
      </c>
      <c r="E9707" t="s">
        <v>14</v>
      </c>
      <c r="F9707" t="s">
        <v>60</v>
      </c>
      <c r="G9707" s="5">
        <v>14443.34</v>
      </c>
      <c r="H9707" s="5">
        <f t="shared" si="1057"/>
        <v>259.98012</v>
      </c>
      <c r="I9707" s="6">
        <v>4</v>
      </c>
      <c r="J9707" s="6">
        <v>57773.36</v>
      </c>
      <c r="K9707" s="5">
        <f t="shared" si="1058"/>
        <v>1039.92048</v>
      </c>
      <c r="L9707" s="7">
        <v>1.75</v>
      </c>
      <c r="M9707" s="7">
        <v>4459</v>
      </c>
      <c r="N9707" s="3">
        <v>45437</v>
      </c>
      <c r="O9707" s="4" t="str">
        <f t="shared" si="1059"/>
        <v>2024-05</v>
      </c>
      <c r="P9707" s="4" t="str">
        <f t="shared" si="1060"/>
        <v>05</v>
      </c>
      <c r="Q9707" s="4" t="str">
        <f t="shared" si="1061"/>
        <v>May</v>
      </c>
      <c r="R9707" s="30" t="str">
        <f t="shared" si="1062"/>
        <v>25</v>
      </c>
      <c r="W9707" t="str">
        <f t="shared" si="1063"/>
        <v>ok</v>
      </c>
    </row>
    <row r="9708" spans="1:23" x14ac:dyDescent="0.3">
      <c r="A9708" t="s">
        <v>9750</v>
      </c>
      <c r="B9708" t="s">
        <v>28</v>
      </c>
      <c r="C9708" t="s">
        <v>29</v>
      </c>
      <c r="D9708" t="s">
        <v>30</v>
      </c>
      <c r="E9708" t="s">
        <v>45</v>
      </c>
      <c r="F9708" t="s">
        <v>21</v>
      </c>
      <c r="G9708" s="5">
        <v>9703.6299999999992</v>
      </c>
      <c r="H9708" s="5">
        <f t="shared" si="1057"/>
        <v>174.66533999999999</v>
      </c>
      <c r="I9708" s="6">
        <v>2</v>
      </c>
      <c r="J9708" s="6">
        <v>19407.259999999998</v>
      </c>
      <c r="K9708" s="5">
        <f t="shared" si="1058"/>
        <v>349.33067999999997</v>
      </c>
      <c r="L9708" s="7">
        <v>1.72</v>
      </c>
      <c r="M9708" s="7">
        <v>4912</v>
      </c>
      <c r="N9708" s="3">
        <v>45446</v>
      </c>
      <c r="O9708" s="4" t="str">
        <f t="shared" si="1059"/>
        <v>2024-06</v>
      </c>
      <c r="P9708" s="4" t="str">
        <f t="shared" si="1060"/>
        <v>06</v>
      </c>
      <c r="Q9708" s="4" t="str">
        <f t="shared" si="1061"/>
        <v>June</v>
      </c>
      <c r="R9708" s="30" t="str">
        <f t="shared" si="1062"/>
        <v>03</v>
      </c>
      <c r="W9708" t="str">
        <f t="shared" si="1063"/>
        <v>ok</v>
      </c>
    </row>
    <row r="9709" spans="1:23" x14ac:dyDescent="0.3">
      <c r="A9709" t="s">
        <v>9751</v>
      </c>
      <c r="B9709" t="s">
        <v>23</v>
      </c>
      <c r="C9709" t="s">
        <v>24</v>
      </c>
      <c r="D9709" t="s">
        <v>25</v>
      </c>
      <c r="E9709" t="s">
        <v>20</v>
      </c>
      <c r="F9709" t="s">
        <v>26</v>
      </c>
      <c r="G9709" s="5">
        <v>12532.71</v>
      </c>
      <c r="H9709" s="5">
        <f t="shared" si="1057"/>
        <v>225.58877999999996</v>
      </c>
      <c r="I9709" s="6">
        <v>5</v>
      </c>
      <c r="J9709" s="6">
        <v>62663.55</v>
      </c>
      <c r="K9709" s="5">
        <f t="shared" si="1058"/>
        <v>1127.9438999999998</v>
      </c>
      <c r="L9709" s="7">
        <v>4.07</v>
      </c>
      <c r="M9709" s="7">
        <v>3204</v>
      </c>
      <c r="N9709" s="3">
        <v>45399</v>
      </c>
      <c r="O9709" s="4" t="str">
        <f t="shared" si="1059"/>
        <v>2024-04</v>
      </c>
      <c r="P9709" s="4" t="str">
        <f t="shared" si="1060"/>
        <v>04</v>
      </c>
      <c r="Q9709" s="4" t="str">
        <f t="shared" si="1061"/>
        <v>April</v>
      </c>
      <c r="R9709" s="30" t="str">
        <f t="shared" si="1062"/>
        <v>17</v>
      </c>
      <c r="W9709" t="str">
        <f t="shared" si="1063"/>
        <v>ok</v>
      </c>
    </row>
    <row r="9710" spans="1:23" x14ac:dyDescent="0.3">
      <c r="A9710" t="s">
        <v>9752</v>
      </c>
      <c r="B9710" t="s">
        <v>17</v>
      </c>
      <c r="C9710" t="s">
        <v>18</v>
      </c>
      <c r="D9710" t="s">
        <v>19</v>
      </c>
      <c r="E9710" t="s">
        <v>20</v>
      </c>
      <c r="F9710" t="s">
        <v>21</v>
      </c>
      <c r="G9710" s="5">
        <v>13665.75</v>
      </c>
      <c r="H9710" s="5">
        <f t="shared" si="1057"/>
        <v>245.98349999999999</v>
      </c>
      <c r="I9710" s="6">
        <v>3</v>
      </c>
      <c r="J9710" s="6">
        <v>40997.25</v>
      </c>
      <c r="K9710" s="5">
        <f t="shared" si="1058"/>
        <v>737.95049999999992</v>
      </c>
      <c r="L9710" s="7">
        <v>1.93</v>
      </c>
      <c r="M9710" s="7">
        <v>3380</v>
      </c>
      <c r="N9710" s="3">
        <v>45326</v>
      </c>
      <c r="O9710" s="4" t="str">
        <f t="shared" si="1059"/>
        <v>2024-02</v>
      </c>
      <c r="P9710" s="4" t="str">
        <f t="shared" si="1060"/>
        <v>02</v>
      </c>
      <c r="Q9710" s="4" t="str">
        <f t="shared" si="1061"/>
        <v>February</v>
      </c>
      <c r="R9710" s="30" t="str">
        <f t="shared" si="1062"/>
        <v>04</v>
      </c>
      <c r="W9710" t="str">
        <f t="shared" si="1063"/>
        <v>ok</v>
      </c>
    </row>
    <row r="9711" spans="1:23" x14ac:dyDescent="0.3">
      <c r="A9711" t="s">
        <v>9753</v>
      </c>
      <c r="B9711" t="s">
        <v>41</v>
      </c>
      <c r="C9711" t="s">
        <v>42</v>
      </c>
      <c r="D9711" t="s">
        <v>43</v>
      </c>
      <c r="E9711" t="s">
        <v>20</v>
      </c>
      <c r="F9711" t="s">
        <v>21</v>
      </c>
      <c r="G9711" s="5">
        <v>3525.83</v>
      </c>
      <c r="H9711" s="5">
        <f t="shared" si="1057"/>
        <v>63.464939999999991</v>
      </c>
      <c r="I9711" s="6">
        <v>1</v>
      </c>
      <c r="J9711" s="6">
        <v>3525.83</v>
      </c>
      <c r="K9711" s="5">
        <f t="shared" si="1058"/>
        <v>63.464939999999991</v>
      </c>
      <c r="L9711" s="7">
        <v>1.72</v>
      </c>
      <c r="M9711" s="7">
        <v>3329</v>
      </c>
      <c r="N9711" s="3">
        <v>45588</v>
      </c>
      <c r="O9711" s="4" t="str">
        <f t="shared" si="1059"/>
        <v>2024-10</v>
      </c>
      <c r="P9711" s="4" t="str">
        <f t="shared" si="1060"/>
        <v>10</v>
      </c>
      <c r="Q9711" s="4" t="str">
        <f t="shared" si="1061"/>
        <v>October</v>
      </c>
      <c r="R9711" s="30" t="str">
        <f t="shared" si="1062"/>
        <v>23</v>
      </c>
      <c r="W9711" t="str">
        <f t="shared" si="1063"/>
        <v>ok</v>
      </c>
    </row>
    <row r="9712" spans="1:23" x14ac:dyDescent="0.3">
      <c r="A9712" t="s">
        <v>9754</v>
      </c>
      <c r="B9712" t="s">
        <v>63</v>
      </c>
      <c r="C9712" t="s">
        <v>18</v>
      </c>
      <c r="D9712" t="s">
        <v>64</v>
      </c>
      <c r="E9712" t="s">
        <v>20</v>
      </c>
      <c r="F9712" t="s">
        <v>31</v>
      </c>
      <c r="G9712" s="5">
        <v>5656.57</v>
      </c>
      <c r="H9712" s="5">
        <f t="shared" si="1057"/>
        <v>101.81825999999998</v>
      </c>
      <c r="I9712" s="6">
        <v>3</v>
      </c>
      <c r="J9712" s="6">
        <v>16969.71</v>
      </c>
      <c r="K9712" s="5">
        <f t="shared" si="1058"/>
        <v>305.45477999999991</v>
      </c>
      <c r="L9712" s="7">
        <v>1.29</v>
      </c>
      <c r="M9712" s="7">
        <v>3098</v>
      </c>
      <c r="N9712" s="3">
        <v>45358</v>
      </c>
      <c r="O9712" s="4" t="str">
        <f t="shared" si="1059"/>
        <v>2024-03</v>
      </c>
      <c r="P9712" s="4" t="str">
        <f t="shared" si="1060"/>
        <v>03</v>
      </c>
      <c r="Q9712" s="4" t="str">
        <f t="shared" si="1061"/>
        <v>March</v>
      </c>
      <c r="R9712" s="30" t="str">
        <f t="shared" si="1062"/>
        <v>07</v>
      </c>
      <c r="W9712" t="str">
        <f t="shared" si="1063"/>
        <v>ok</v>
      </c>
    </row>
    <row r="9713" spans="1:23" x14ac:dyDescent="0.3">
      <c r="A9713" t="s">
        <v>9755</v>
      </c>
      <c r="B9713" t="s">
        <v>23</v>
      </c>
      <c r="C9713" t="s">
        <v>24</v>
      </c>
      <c r="D9713" t="s">
        <v>25</v>
      </c>
      <c r="E9713" t="s">
        <v>14</v>
      </c>
      <c r="F9713" t="s">
        <v>21</v>
      </c>
      <c r="G9713" s="5">
        <v>3751.04</v>
      </c>
      <c r="H9713" s="5">
        <f t="shared" si="1057"/>
        <v>67.518719999999988</v>
      </c>
      <c r="I9713" s="6">
        <v>4</v>
      </c>
      <c r="J9713" s="6">
        <v>15004.16</v>
      </c>
      <c r="K9713" s="5">
        <f t="shared" si="1058"/>
        <v>270.07487999999995</v>
      </c>
      <c r="L9713" s="7">
        <v>2.23</v>
      </c>
      <c r="M9713" s="7">
        <v>3807</v>
      </c>
      <c r="N9713" s="3">
        <v>45460</v>
      </c>
      <c r="O9713" s="4" t="str">
        <f t="shared" si="1059"/>
        <v>2024-06</v>
      </c>
      <c r="P9713" s="4" t="str">
        <f t="shared" si="1060"/>
        <v>06</v>
      </c>
      <c r="Q9713" s="4" t="str">
        <f t="shared" si="1061"/>
        <v>June</v>
      </c>
      <c r="R9713" s="30" t="str">
        <f t="shared" si="1062"/>
        <v>17</v>
      </c>
      <c r="W9713" t="str">
        <f t="shared" si="1063"/>
        <v>ok</v>
      </c>
    </row>
    <row r="9714" spans="1:23" x14ac:dyDescent="0.3">
      <c r="A9714" t="s">
        <v>9756</v>
      </c>
      <c r="B9714" t="s">
        <v>47</v>
      </c>
      <c r="C9714" t="s">
        <v>12</v>
      </c>
      <c r="D9714" t="s">
        <v>48</v>
      </c>
      <c r="E9714" t="s">
        <v>14</v>
      </c>
      <c r="F9714" t="s">
        <v>15</v>
      </c>
      <c r="G9714" s="5">
        <v>5141.3500000000004</v>
      </c>
      <c r="H9714" s="5">
        <f t="shared" si="1057"/>
        <v>92.544299999999993</v>
      </c>
      <c r="I9714" s="6">
        <v>1</v>
      </c>
      <c r="J9714" s="6">
        <v>5141.3500000000004</v>
      </c>
      <c r="K9714" s="5">
        <f t="shared" si="1058"/>
        <v>92.544299999999993</v>
      </c>
      <c r="L9714" s="7">
        <v>3.52</v>
      </c>
      <c r="M9714" s="7">
        <v>1767</v>
      </c>
      <c r="N9714" s="3">
        <v>45445</v>
      </c>
      <c r="O9714" s="4" t="str">
        <f t="shared" si="1059"/>
        <v>2024-06</v>
      </c>
      <c r="P9714" s="4" t="str">
        <f t="shared" si="1060"/>
        <v>06</v>
      </c>
      <c r="Q9714" s="4" t="str">
        <f t="shared" si="1061"/>
        <v>June</v>
      </c>
      <c r="R9714" s="30" t="str">
        <f t="shared" si="1062"/>
        <v>02</v>
      </c>
      <c r="W9714" t="str">
        <f t="shared" si="1063"/>
        <v>ok</v>
      </c>
    </row>
    <row r="9715" spans="1:23" x14ac:dyDescent="0.3">
      <c r="A9715" t="s">
        <v>9757</v>
      </c>
      <c r="B9715" t="s">
        <v>11</v>
      </c>
      <c r="C9715" t="s">
        <v>12</v>
      </c>
      <c r="D9715" t="s">
        <v>13</v>
      </c>
      <c r="E9715" t="s">
        <v>14</v>
      </c>
      <c r="F9715" t="s">
        <v>15</v>
      </c>
      <c r="G9715" s="5">
        <v>5026.6499999999996</v>
      </c>
      <c r="H9715" s="5">
        <f t="shared" si="1057"/>
        <v>90.47969999999998</v>
      </c>
      <c r="I9715" s="6">
        <v>2</v>
      </c>
      <c r="J9715" s="6">
        <v>10053.299999999999</v>
      </c>
      <c r="K9715" s="5">
        <f t="shared" si="1058"/>
        <v>180.95939999999996</v>
      </c>
      <c r="L9715" s="7">
        <v>3.24</v>
      </c>
      <c r="M9715" s="7">
        <v>195</v>
      </c>
      <c r="N9715" s="3">
        <v>45403</v>
      </c>
      <c r="O9715" s="4" t="str">
        <f t="shared" si="1059"/>
        <v>2024-04</v>
      </c>
      <c r="P9715" s="4" t="str">
        <f t="shared" si="1060"/>
        <v>04</v>
      </c>
      <c r="Q9715" s="4" t="str">
        <f t="shared" si="1061"/>
        <v>April</v>
      </c>
      <c r="R9715" s="30" t="str">
        <f t="shared" si="1062"/>
        <v>21</v>
      </c>
      <c r="W9715" t="str">
        <f t="shared" si="1063"/>
        <v>ok</v>
      </c>
    </row>
    <row r="9716" spans="1:23" x14ac:dyDescent="0.3">
      <c r="A9716" t="s">
        <v>9758</v>
      </c>
      <c r="B9716" t="s">
        <v>33</v>
      </c>
      <c r="C9716" t="s">
        <v>12</v>
      </c>
      <c r="D9716" t="s">
        <v>34</v>
      </c>
      <c r="E9716" t="s">
        <v>14</v>
      </c>
      <c r="F9716" t="s">
        <v>21</v>
      </c>
      <c r="G9716" s="5">
        <v>5409.99</v>
      </c>
      <c r="H9716" s="5">
        <f t="shared" si="1057"/>
        <v>97.379819999999995</v>
      </c>
      <c r="I9716" s="6">
        <v>5</v>
      </c>
      <c r="J9716" s="6">
        <v>27049.95</v>
      </c>
      <c r="K9716" s="5">
        <f t="shared" si="1058"/>
        <v>486.89909999999998</v>
      </c>
      <c r="L9716" s="7">
        <v>4.5999999999999996</v>
      </c>
      <c r="M9716" s="7">
        <v>1545</v>
      </c>
      <c r="N9716" s="3">
        <v>45317</v>
      </c>
      <c r="O9716" s="4" t="str">
        <f t="shared" si="1059"/>
        <v>2024-01</v>
      </c>
      <c r="P9716" s="4" t="str">
        <f t="shared" si="1060"/>
        <v>01</v>
      </c>
      <c r="Q9716" s="4" t="str">
        <f t="shared" si="1061"/>
        <v>January</v>
      </c>
      <c r="R9716" s="30" t="str">
        <f t="shared" si="1062"/>
        <v>26</v>
      </c>
      <c r="W9716" t="str">
        <f t="shared" si="1063"/>
        <v>ok</v>
      </c>
    </row>
    <row r="9717" spans="1:23" x14ac:dyDescent="0.3">
      <c r="A9717" t="s">
        <v>9759</v>
      </c>
      <c r="B9717" t="s">
        <v>17</v>
      </c>
      <c r="C9717" t="s">
        <v>18</v>
      </c>
      <c r="D9717" t="s">
        <v>19</v>
      </c>
      <c r="E9717" t="s">
        <v>14</v>
      </c>
      <c r="F9717" t="s">
        <v>31</v>
      </c>
      <c r="G9717" s="5">
        <v>10756.5</v>
      </c>
      <c r="H9717" s="5">
        <f t="shared" si="1057"/>
        <v>193.61699999999999</v>
      </c>
      <c r="I9717" s="6">
        <v>5</v>
      </c>
      <c r="J9717" s="6">
        <v>53782.5</v>
      </c>
      <c r="K9717" s="5">
        <f t="shared" si="1058"/>
        <v>968.08499999999992</v>
      </c>
      <c r="L9717" s="7">
        <v>3.68</v>
      </c>
      <c r="M9717" s="7">
        <v>529</v>
      </c>
      <c r="N9717" s="3">
        <v>45629</v>
      </c>
      <c r="O9717" s="4" t="str">
        <f t="shared" si="1059"/>
        <v>2024-12</v>
      </c>
      <c r="P9717" s="4" t="str">
        <f t="shared" si="1060"/>
        <v>12</v>
      </c>
      <c r="Q9717" s="4" t="str">
        <f t="shared" si="1061"/>
        <v>December</v>
      </c>
      <c r="R9717" s="30" t="str">
        <f t="shared" si="1062"/>
        <v>03</v>
      </c>
      <c r="W9717" t="str">
        <f t="shared" si="1063"/>
        <v>ok</v>
      </c>
    </row>
    <row r="9718" spans="1:23" x14ac:dyDescent="0.3">
      <c r="A9718" t="s">
        <v>9760</v>
      </c>
      <c r="B9718" t="s">
        <v>28</v>
      </c>
      <c r="C9718" t="s">
        <v>29</v>
      </c>
      <c r="D9718" t="s">
        <v>30</v>
      </c>
      <c r="E9718" t="s">
        <v>20</v>
      </c>
      <c r="F9718" t="s">
        <v>15</v>
      </c>
      <c r="G9718" s="5">
        <v>13276.23</v>
      </c>
      <c r="H9718" s="5">
        <f t="shared" si="1057"/>
        <v>238.97213999999997</v>
      </c>
      <c r="I9718" s="6">
        <v>5</v>
      </c>
      <c r="J9718" s="6">
        <v>66381.149999999994</v>
      </c>
      <c r="K9718" s="5">
        <f t="shared" si="1058"/>
        <v>1194.8606999999997</v>
      </c>
      <c r="L9718" s="7">
        <v>2.46</v>
      </c>
      <c r="M9718" s="7">
        <v>3344</v>
      </c>
      <c r="N9718" s="3">
        <v>45613</v>
      </c>
      <c r="O9718" s="4" t="str">
        <f t="shared" si="1059"/>
        <v>2024-11</v>
      </c>
      <c r="P9718" s="4" t="str">
        <f t="shared" si="1060"/>
        <v>11</v>
      </c>
      <c r="Q9718" s="4" t="str">
        <f t="shared" si="1061"/>
        <v>November</v>
      </c>
      <c r="R9718" s="30" t="str">
        <f t="shared" si="1062"/>
        <v>17</v>
      </c>
      <c r="W9718" t="str">
        <f t="shared" si="1063"/>
        <v>ok</v>
      </c>
    </row>
    <row r="9719" spans="1:23" x14ac:dyDescent="0.3">
      <c r="A9719" t="s">
        <v>9761</v>
      </c>
      <c r="B9719" t="s">
        <v>41</v>
      </c>
      <c r="C9719" t="s">
        <v>42</v>
      </c>
      <c r="D9719" t="s">
        <v>43</v>
      </c>
      <c r="E9719" t="s">
        <v>45</v>
      </c>
      <c r="F9719" t="s">
        <v>21</v>
      </c>
      <c r="G9719" s="5">
        <v>14953.09</v>
      </c>
      <c r="H9719" s="5">
        <f t="shared" si="1057"/>
        <v>269.15562</v>
      </c>
      <c r="I9719" s="6">
        <v>4</v>
      </c>
      <c r="J9719" s="6">
        <v>59812.36</v>
      </c>
      <c r="K9719" s="5">
        <f t="shared" si="1058"/>
        <v>1076.62248</v>
      </c>
      <c r="L9719" s="7">
        <v>2.02</v>
      </c>
      <c r="M9719" s="7">
        <v>3198</v>
      </c>
      <c r="N9719" s="3">
        <v>45545</v>
      </c>
      <c r="O9719" s="4" t="str">
        <f t="shared" si="1059"/>
        <v>2024-09</v>
      </c>
      <c r="P9719" s="4" t="str">
        <f t="shared" si="1060"/>
        <v>09</v>
      </c>
      <c r="Q9719" s="4" t="str">
        <f t="shared" si="1061"/>
        <v>September</v>
      </c>
      <c r="R9719" s="30" t="str">
        <f t="shared" si="1062"/>
        <v>10</v>
      </c>
      <c r="W9719" t="str">
        <f t="shared" si="1063"/>
        <v>ok</v>
      </c>
    </row>
    <row r="9720" spans="1:23" x14ac:dyDescent="0.3">
      <c r="A9720" t="s">
        <v>9762</v>
      </c>
      <c r="B9720" t="s">
        <v>47</v>
      </c>
      <c r="C9720" t="s">
        <v>12</v>
      </c>
      <c r="D9720" t="s">
        <v>48</v>
      </c>
      <c r="E9720" t="s">
        <v>20</v>
      </c>
      <c r="F9720" t="s">
        <v>38</v>
      </c>
      <c r="G9720" s="5">
        <v>17100.830000000002</v>
      </c>
      <c r="H9720" s="5">
        <f t="shared" si="1057"/>
        <v>307.81494000000004</v>
      </c>
      <c r="I9720" s="6">
        <v>3</v>
      </c>
      <c r="J9720" s="6">
        <v>51302.49</v>
      </c>
      <c r="K9720" s="5">
        <f t="shared" si="1058"/>
        <v>923.44482000000016</v>
      </c>
      <c r="L9720" s="7">
        <v>1.33</v>
      </c>
      <c r="M9720" s="7">
        <v>2566</v>
      </c>
      <c r="N9720" s="3">
        <v>45398</v>
      </c>
      <c r="O9720" s="4" t="str">
        <f t="shared" si="1059"/>
        <v>2024-04</v>
      </c>
      <c r="P9720" s="4" t="str">
        <f t="shared" si="1060"/>
        <v>04</v>
      </c>
      <c r="Q9720" s="4" t="str">
        <f t="shared" si="1061"/>
        <v>April</v>
      </c>
      <c r="R9720" s="30" t="str">
        <f t="shared" si="1062"/>
        <v>16</v>
      </c>
      <c r="W9720" t="str">
        <f t="shared" si="1063"/>
        <v>ok</v>
      </c>
    </row>
    <row r="9721" spans="1:23" x14ac:dyDescent="0.3">
      <c r="A9721" t="s">
        <v>9763</v>
      </c>
      <c r="B9721" t="s">
        <v>51</v>
      </c>
      <c r="C9721" t="s">
        <v>29</v>
      </c>
      <c r="D9721" t="s">
        <v>52</v>
      </c>
      <c r="E9721" t="s">
        <v>20</v>
      </c>
      <c r="F9721" t="s">
        <v>21</v>
      </c>
      <c r="G9721" s="5">
        <v>14070.55</v>
      </c>
      <c r="H9721" s="5">
        <f t="shared" si="1057"/>
        <v>253.26989999999998</v>
      </c>
      <c r="I9721" s="6">
        <v>3</v>
      </c>
      <c r="J9721" s="6">
        <v>42211.65</v>
      </c>
      <c r="K9721" s="5">
        <f t="shared" si="1058"/>
        <v>759.80969999999991</v>
      </c>
      <c r="L9721" s="7">
        <v>1.21</v>
      </c>
      <c r="M9721" s="7">
        <v>1651</v>
      </c>
      <c r="N9721" s="3">
        <v>45616</v>
      </c>
      <c r="O9721" s="4" t="str">
        <f t="shared" si="1059"/>
        <v>2024-11</v>
      </c>
      <c r="P9721" s="4" t="str">
        <f t="shared" si="1060"/>
        <v>11</v>
      </c>
      <c r="Q9721" s="4" t="str">
        <f t="shared" si="1061"/>
        <v>November</v>
      </c>
      <c r="R9721" s="30" t="str">
        <f t="shared" si="1062"/>
        <v>20</v>
      </c>
      <c r="W9721" t="str">
        <f t="shared" si="1063"/>
        <v>ok</v>
      </c>
    </row>
    <row r="9722" spans="1:23" x14ac:dyDescent="0.3">
      <c r="A9722" t="s">
        <v>9764</v>
      </c>
      <c r="B9722" t="s">
        <v>17</v>
      </c>
      <c r="C9722" t="s">
        <v>18</v>
      </c>
      <c r="D9722" t="s">
        <v>19</v>
      </c>
      <c r="E9722" t="s">
        <v>45</v>
      </c>
      <c r="F9722" t="s">
        <v>21</v>
      </c>
      <c r="G9722" s="5">
        <v>8207.0499999999993</v>
      </c>
      <c r="H9722" s="5">
        <f t="shared" si="1057"/>
        <v>147.72689999999997</v>
      </c>
      <c r="I9722" s="6">
        <v>3</v>
      </c>
      <c r="J9722" s="6">
        <v>24621.15</v>
      </c>
      <c r="K9722" s="5">
        <f t="shared" si="1058"/>
        <v>443.18069999999989</v>
      </c>
      <c r="L9722" s="7">
        <v>3.55</v>
      </c>
      <c r="M9722" s="7">
        <v>613</v>
      </c>
      <c r="N9722" s="3">
        <v>45447</v>
      </c>
      <c r="O9722" s="4" t="str">
        <f t="shared" si="1059"/>
        <v>2024-06</v>
      </c>
      <c r="P9722" s="4" t="str">
        <f t="shared" si="1060"/>
        <v>06</v>
      </c>
      <c r="Q9722" s="4" t="str">
        <f t="shared" si="1061"/>
        <v>June</v>
      </c>
      <c r="R9722" s="30" t="str">
        <f t="shared" si="1062"/>
        <v>04</v>
      </c>
      <c r="W9722" t="str">
        <f t="shared" si="1063"/>
        <v>ok</v>
      </c>
    </row>
    <row r="9723" spans="1:23" x14ac:dyDescent="0.3">
      <c r="A9723" t="s">
        <v>9765</v>
      </c>
      <c r="B9723" t="s">
        <v>41</v>
      </c>
      <c r="C9723" t="s">
        <v>42</v>
      </c>
      <c r="D9723" t="s">
        <v>43</v>
      </c>
      <c r="E9723" t="s">
        <v>14</v>
      </c>
      <c r="F9723" t="s">
        <v>21</v>
      </c>
      <c r="G9723" s="5">
        <v>3666.02</v>
      </c>
      <c r="H9723" s="5">
        <f t="shared" si="1057"/>
        <v>65.98836</v>
      </c>
      <c r="I9723" s="6">
        <v>5</v>
      </c>
      <c r="J9723" s="6">
        <v>18330.099999999999</v>
      </c>
      <c r="K9723" s="5">
        <f t="shared" si="1058"/>
        <v>329.9418</v>
      </c>
      <c r="L9723" s="7">
        <v>1.33</v>
      </c>
      <c r="M9723" s="7">
        <v>4411</v>
      </c>
      <c r="N9723" s="3">
        <v>45396</v>
      </c>
      <c r="O9723" s="4" t="str">
        <f t="shared" si="1059"/>
        <v>2024-04</v>
      </c>
      <c r="P9723" s="4" t="str">
        <f t="shared" si="1060"/>
        <v>04</v>
      </c>
      <c r="Q9723" s="4" t="str">
        <f t="shared" si="1061"/>
        <v>April</v>
      </c>
      <c r="R9723" s="30" t="str">
        <f t="shared" si="1062"/>
        <v>14</v>
      </c>
      <c r="W9723" t="str">
        <f t="shared" si="1063"/>
        <v>ok</v>
      </c>
    </row>
    <row r="9724" spans="1:23" x14ac:dyDescent="0.3">
      <c r="A9724" t="s">
        <v>9766</v>
      </c>
      <c r="B9724" t="s">
        <v>33</v>
      </c>
      <c r="C9724" t="s">
        <v>12</v>
      </c>
      <c r="D9724" t="s">
        <v>34</v>
      </c>
      <c r="E9724" t="s">
        <v>20</v>
      </c>
      <c r="F9724" t="s">
        <v>15</v>
      </c>
      <c r="G9724" s="5">
        <v>19487.8</v>
      </c>
      <c r="H9724" s="5">
        <f t="shared" si="1057"/>
        <v>350.78039999999999</v>
      </c>
      <c r="I9724" s="6">
        <v>5</v>
      </c>
      <c r="J9724" s="6">
        <v>97439</v>
      </c>
      <c r="K9724" s="5">
        <f t="shared" si="1058"/>
        <v>1753.902</v>
      </c>
      <c r="L9724" s="7">
        <v>4.09</v>
      </c>
      <c r="M9724" s="7">
        <v>4015</v>
      </c>
      <c r="N9724" s="3">
        <v>45371</v>
      </c>
      <c r="O9724" s="4" t="str">
        <f t="shared" si="1059"/>
        <v>2024-03</v>
      </c>
      <c r="P9724" s="4" t="str">
        <f t="shared" si="1060"/>
        <v>03</v>
      </c>
      <c r="Q9724" s="4" t="str">
        <f t="shared" si="1061"/>
        <v>March</v>
      </c>
      <c r="R9724" s="30" t="str">
        <f t="shared" si="1062"/>
        <v>20</v>
      </c>
      <c r="W9724" t="str">
        <f t="shared" si="1063"/>
        <v>ok</v>
      </c>
    </row>
    <row r="9725" spans="1:23" x14ac:dyDescent="0.3">
      <c r="A9725" t="s">
        <v>9767</v>
      </c>
      <c r="B9725" t="s">
        <v>33</v>
      </c>
      <c r="C9725" t="s">
        <v>12</v>
      </c>
      <c r="D9725" t="s">
        <v>34</v>
      </c>
      <c r="E9725" t="s">
        <v>14</v>
      </c>
      <c r="F9725" t="s">
        <v>26</v>
      </c>
      <c r="G9725" s="5">
        <v>11011.93</v>
      </c>
      <c r="H9725" s="5">
        <f t="shared" si="1057"/>
        <v>198.21473999999998</v>
      </c>
      <c r="I9725" s="6">
        <v>4</v>
      </c>
      <c r="J9725" s="6">
        <v>44047.72</v>
      </c>
      <c r="K9725" s="5">
        <f t="shared" si="1058"/>
        <v>792.85895999999991</v>
      </c>
      <c r="L9725" s="7">
        <v>4.71</v>
      </c>
      <c r="M9725" s="7">
        <v>3082</v>
      </c>
      <c r="N9725" s="3">
        <v>45603</v>
      </c>
      <c r="O9725" s="4" t="str">
        <f t="shared" si="1059"/>
        <v>2024-11</v>
      </c>
      <c r="P9725" s="4" t="str">
        <f t="shared" si="1060"/>
        <v>11</v>
      </c>
      <c r="Q9725" s="4" t="str">
        <f t="shared" si="1061"/>
        <v>November</v>
      </c>
      <c r="R9725" s="30" t="str">
        <f t="shared" si="1062"/>
        <v>07</v>
      </c>
      <c r="W9725" t="str">
        <f t="shared" si="1063"/>
        <v>ok</v>
      </c>
    </row>
    <row r="9726" spans="1:23" x14ac:dyDescent="0.3">
      <c r="A9726" t="s">
        <v>9768</v>
      </c>
      <c r="B9726" t="s">
        <v>63</v>
      </c>
      <c r="C9726" t="s">
        <v>18</v>
      </c>
      <c r="D9726" t="s">
        <v>64</v>
      </c>
      <c r="E9726" t="s">
        <v>20</v>
      </c>
      <c r="F9726" t="s">
        <v>31</v>
      </c>
      <c r="G9726" s="5">
        <v>10762.5</v>
      </c>
      <c r="H9726" s="5">
        <f t="shared" si="1057"/>
        <v>193.72499999999999</v>
      </c>
      <c r="I9726" s="6">
        <v>4</v>
      </c>
      <c r="J9726" s="6">
        <v>43050</v>
      </c>
      <c r="K9726" s="5">
        <f t="shared" si="1058"/>
        <v>774.9</v>
      </c>
      <c r="L9726" s="7">
        <v>2.19</v>
      </c>
      <c r="M9726" s="7">
        <v>1012</v>
      </c>
      <c r="N9726" s="3">
        <v>45388</v>
      </c>
      <c r="O9726" s="4" t="str">
        <f t="shared" si="1059"/>
        <v>2024-04</v>
      </c>
      <c r="P9726" s="4" t="str">
        <f t="shared" si="1060"/>
        <v>04</v>
      </c>
      <c r="Q9726" s="4" t="str">
        <f t="shared" si="1061"/>
        <v>April</v>
      </c>
      <c r="R9726" s="30" t="str">
        <f t="shared" si="1062"/>
        <v>06</v>
      </c>
      <c r="W9726" t="str">
        <f t="shared" si="1063"/>
        <v>ok</v>
      </c>
    </row>
    <row r="9727" spans="1:23" x14ac:dyDescent="0.3">
      <c r="A9727" t="s">
        <v>9769</v>
      </c>
      <c r="B9727" t="s">
        <v>36</v>
      </c>
      <c r="C9727" t="s">
        <v>18</v>
      </c>
      <c r="D9727" t="s">
        <v>37</v>
      </c>
      <c r="E9727" t="s">
        <v>14</v>
      </c>
      <c r="F9727" t="s">
        <v>60</v>
      </c>
      <c r="G9727" s="5">
        <v>15843.5</v>
      </c>
      <c r="H9727" s="5">
        <f t="shared" si="1057"/>
        <v>285.18299999999999</v>
      </c>
      <c r="I9727" s="6">
        <v>2</v>
      </c>
      <c r="J9727" s="6">
        <v>31687</v>
      </c>
      <c r="K9727" s="5">
        <f t="shared" si="1058"/>
        <v>570.36599999999999</v>
      </c>
      <c r="L9727" s="7">
        <v>1.95</v>
      </c>
      <c r="M9727" s="7">
        <v>4434</v>
      </c>
      <c r="N9727" s="3">
        <v>45427</v>
      </c>
      <c r="O9727" s="4" t="str">
        <f t="shared" si="1059"/>
        <v>2024-05</v>
      </c>
      <c r="P9727" s="4" t="str">
        <f t="shared" si="1060"/>
        <v>05</v>
      </c>
      <c r="Q9727" s="4" t="str">
        <f t="shared" si="1061"/>
        <v>May</v>
      </c>
      <c r="R9727" s="30" t="str">
        <f t="shared" si="1062"/>
        <v>15</v>
      </c>
      <c r="W9727" t="str">
        <f t="shared" si="1063"/>
        <v>ok</v>
      </c>
    </row>
    <row r="9728" spans="1:23" x14ac:dyDescent="0.3">
      <c r="A9728" t="s">
        <v>9770</v>
      </c>
      <c r="B9728" t="s">
        <v>17</v>
      </c>
      <c r="C9728" t="s">
        <v>18</v>
      </c>
      <c r="D9728" t="s">
        <v>19</v>
      </c>
      <c r="E9728" t="s">
        <v>20</v>
      </c>
      <c r="F9728" t="s">
        <v>31</v>
      </c>
      <c r="G9728" s="5">
        <v>7685.89</v>
      </c>
      <c r="H9728" s="5">
        <f t="shared" si="1057"/>
        <v>138.34601999999998</v>
      </c>
      <c r="I9728" s="6">
        <v>2</v>
      </c>
      <c r="J9728" s="6">
        <v>15371.78</v>
      </c>
      <c r="K9728" s="5">
        <f t="shared" si="1058"/>
        <v>276.69203999999996</v>
      </c>
      <c r="L9728" s="7">
        <v>3.39</v>
      </c>
      <c r="M9728" s="7">
        <v>3466</v>
      </c>
      <c r="N9728" s="3">
        <v>45448</v>
      </c>
      <c r="O9728" s="4" t="str">
        <f t="shared" si="1059"/>
        <v>2024-06</v>
      </c>
      <c r="P9728" s="4" t="str">
        <f t="shared" si="1060"/>
        <v>06</v>
      </c>
      <c r="Q9728" s="4" t="str">
        <f t="shared" si="1061"/>
        <v>June</v>
      </c>
      <c r="R9728" s="30" t="str">
        <f t="shared" si="1062"/>
        <v>05</v>
      </c>
      <c r="W9728" t="str">
        <f t="shared" si="1063"/>
        <v>ok</v>
      </c>
    </row>
    <row r="9729" spans="1:23" x14ac:dyDescent="0.3">
      <c r="A9729" t="s">
        <v>9771</v>
      </c>
      <c r="B9729" t="s">
        <v>33</v>
      </c>
      <c r="C9729" t="s">
        <v>12</v>
      </c>
      <c r="D9729" t="s">
        <v>34</v>
      </c>
      <c r="E9729" t="s">
        <v>45</v>
      </c>
      <c r="F9729" t="s">
        <v>26</v>
      </c>
      <c r="G9729" s="5">
        <v>17574.150000000001</v>
      </c>
      <c r="H9729" s="5">
        <f t="shared" si="1057"/>
        <v>316.3347</v>
      </c>
      <c r="I9729" s="6">
        <v>5</v>
      </c>
      <c r="J9729" s="6">
        <v>87870.75</v>
      </c>
      <c r="K9729" s="5">
        <f t="shared" si="1058"/>
        <v>1581.6734999999999</v>
      </c>
      <c r="L9729" s="7">
        <v>4.24</v>
      </c>
      <c r="M9729" s="7">
        <v>2547</v>
      </c>
      <c r="N9729" s="3">
        <v>45456</v>
      </c>
      <c r="O9729" s="4" t="str">
        <f t="shared" si="1059"/>
        <v>2024-06</v>
      </c>
      <c r="P9729" s="4" t="str">
        <f t="shared" si="1060"/>
        <v>06</v>
      </c>
      <c r="Q9729" s="4" t="str">
        <f t="shared" si="1061"/>
        <v>June</v>
      </c>
      <c r="R9729" s="30" t="str">
        <f t="shared" si="1062"/>
        <v>13</v>
      </c>
      <c r="W9729" t="str">
        <f t="shared" si="1063"/>
        <v>ok</v>
      </c>
    </row>
    <row r="9730" spans="1:23" x14ac:dyDescent="0.3">
      <c r="A9730" t="s">
        <v>9772</v>
      </c>
      <c r="B9730" t="s">
        <v>36</v>
      </c>
      <c r="C9730" t="s">
        <v>18</v>
      </c>
      <c r="D9730" t="s">
        <v>37</v>
      </c>
      <c r="E9730" t="s">
        <v>45</v>
      </c>
      <c r="F9730" t="s">
        <v>21</v>
      </c>
      <c r="G9730" s="5">
        <v>3008.7</v>
      </c>
      <c r="H9730" s="5">
        <f t="shared" si="1057"/>
        <v>54.15659999999999</v>
      </c>
      <c r="I9730" s="6">
        <v>4</v>
      </c>
      <c r="J9730" s="6">
        <v>12034.8</v>
      </c>
      <c r="K9730" s="5">
        <f t="shared" si="1058"/>
        <v>216.62639999999996</v>
      </c>
      <c r="L9730" s="7">
        <v>2.5</v>
      </c>
      <c r="M9730" s="7">
        <v>4036</v>
      </c>
      <c r="N9730" s="3">
        <v>45629</v>
      </c>
      <c r="O9730" s="4" t="str">
        <f t="shared" si="1059"/>
        <v>2024-12</v>
      </c>
      <c r="P9730" s="4" t="str">
        <f t="shared" si="1060"/>
        <v>12</v>
      </c>
      <c r="Q9730" s="4" t="str">
        <f t="shared" si="1061"/>
        <v>December</v>
      </c>
      <c r="R9730" s="30" t="str">
        <f t="shared" si="1062"/>
        <v>03</v>
      </c>
      <c r="W9730" t="str">
        <f t="shared" si="1063"/>
        <v>ok</v>
      </c>
    </row>
    <row r="9731" spans="1:23" x14ac:dyDescent="0.3">
      <c r="A9731" t="s">
        <v>9773</v>
      </c>
      <c r="B9731" t="s">
        <v>51</v>
      </c>
      <c r="C9731" t="s">
        <v>29</v>
      </c>
      <c r="D9731" t="s">
        <v>52</v>
      </c>
      <c r="E9731" t="s">
        <v>45</v>
      </c>
      <c r="F9731" t="s">
        <v>15</v>
      </c>
      <c r="G9731" s="5">
        <v>15548.62</v>
      </c>
      <c r="H9731" s="5">
        <f t="shared" ref="H9731:H9794" si="1064">G9731*0.018</f>
        <v>279.87515999999999</v>
      </c>
      <c r="I9731" s="6">
        <v>4</v>
      </c>
      <c r="J9731" s="6">
        <v>62194.48</v>
      </c>
      <c r="K9731" s="5">
        <f t="shared" ref="K9731:K9794" si="1065">H9731*I9731</f>
        <v>1119.50064</v>
      </c>
      <c r="L9731" s="7">
        <v>4.8899999999999997</v>
      </c>
      <c r="M9731" s="7">
        <v>635</v>
      </c>
      <c r="N9731" s="3">
        <v>45508</v>
      </c>
      <c r="O9731" s="4" t="str">
        <f t="shared" ref="O9731:O9794" si="1066">TEXT(N9731,"yyyy-mm")</f>
        <v>2024-08</v>
      </c>
      <c r="P9731" s="4" t="str">
        <f t="shared" ref="P9731:P9794" si="1067">TEXT(N9731,"mm")</f>
        <v>08</v>
      </c>
      <c r="Q9731" s="4" t="str">
        <f t="shared" ref="Q9731:Q9794" si="1068">TEXT(DATE(2024,P9731,1),"mmmm")</f>
        <v>August</v>
      </c>
      <c r="R9731" s="30" t="str">
        <f t="shared" ref="R9731:R9794" si="1069">TEXT(N9731,"dd")</f>
        <v>04</v>
      </c>
      <c r="W9731" t="str">
        <f t="shared" ref="W9731:W9794" si="1070">IF(G9731*I9731=J9731,"ok","False")</f>
        <v>ok</v>
      </c>
    </row>
    <row r="9732" spans="1:23" x14ac:dyDescent="0.3">
      <c r="A9732" t="s">
        <v>9774</v>
      </c>
      <c r="B9732" t="s">
        <v>28</v>
      </c>
      <c r="C9732" t="s">
        <v>29</v>
      </c>
      <c r="D9732" t="s">
        <v>30</v>
      </c>
      <c r="E9732" t="s">
        <v>14</v>
      </c>
      <c r="F9732" t="s">
        <v>60</v>
      </c>
      <c r="G9732" s="5">
        <v>15211.02</v>
      </c>
      <c r="H9732" s="5">
        <f t="shared" si="1064"/>
        <v>273.79836</v>
      </c>
      <c r="I9732" s="6">
        <v>1</v>
      </c>
      <c r="J9732" s="6">
        <v>15211.02</v>
      </c>
      <c r="K9732" s="5">
        <f t="shared" si="1065"/>
        <v>273.79836</v>
      </c>
      <c r="L9732" s="7">
        <v>2.1800000000000002</v>
      </c>
      <c r="M9732" s="7">
        <v>3641</v>
      </c>
      <c r="N9732" s="3">
        <v>45629</v>
      </c>
      <c r="O9732" s="4" t="str">
        <f t="shared" si="1066"/>
        <v>2024-12</v>
      </c>
      <c r="P9732" s="4" t="str">
        <f t="shared" si="1067"/>
        <v>12</v>
      </c>
      <c r="Q9732" s="4" t="str">
        <f t="shared" si="1068"/>
        <v>December</v>
      </c>
      <c r="R9732" s="30" t="str">
        <f t="shared" si="1069"/>
        <v>03</v>
      </c>
      <c r="W9732" t="str">
        <f t="shared" si="1070"/>
        <v>ok</v>
      </c>
    </row>
    <row r="9733" spans="1:23" x14ac:dyDescent="0.3">
      <c r="A9733" t="s">
        <v>9775</v>
      </c>
      <c r="B9733" t="s">
        <v>28</v>
      </c>
      <c r="C9733" t="s">
        <v>29</v>
      </c>
      <c r="D9733" t="s">
        <v>30</v>
      </c>
      <c r="E9733" t="s">
        <v>14</v>
      </c>
      <c r="F9733" t="s">
        <v>21</v>
      </c>
      <c r="G9733" s="5">
        <v>6371.91</v>
      </c>
      <c r="H9733" s="5">
        <f t="shared" si="1064"/>
        <v>114.69438</v>
      </c>
      <c r="I9733" s="6">
        <v>5</v>
      </c>
      <c r="J9733" s="6">
        <v>31859.55</v>
      </c>
      <c r="K9733" s="5">
        <f t="shared" si="1065"/>
        <v>573.47190000000001</v>
      </c>
      <c r="L9733" s="7">
        <v>2.06</v>
      </c>
      <c r="M9733" s="7">
        <v>4556</v>
      </c>
      <c r="N9733" s="3">
        <v>45506</v>
      </c>
      <c r="O9733" s="4" t="str">
        <f t="shared" si="1066"/>
        <v>2024-08</v>
      </c>
      <c r="P9733" s="4" t="str">
        <f t="shared" si="1067"/>
        <v>08</v>
      </c>
      <c r="Q9733" s="4" t="str">
        <f t="shared" si="1068"/>
        <v>August</v>
      </c>
      <c r="R9733" s="30" t="str">
        <f t="shared" si="1069"/>
        <v>02</v>
      </c>
      <c r="W9733" t="str">
        <f t="shared" si="1070"/>
        <v>ok</v>
      </c>
    </row>
    <row r="9734" spans="1:23" x14ac:dyDescent="0.3">
      <c r="A9734" t="s">
        <v>9776</v>
      </c>
      <c r="B9734" t="s">
        <v>23</v>
      </c>
      <c r="C9734" t="s">
        <v>24</v>
      </c>
      <c r="D9734" t="s">
        <v>25</v>
      </c>
      <c r="E9734" t="s">
        <v>45</v>
      </c>
      <c r="F9734" t="s">
        <v>31</v>
      </c>
      <c r="G9734" s="5">
        <v>13458.23</v>
      </c>
      <c r="H9734" s="5">
        <f t="shared" si="1064"/>
        <v>242.24813999999998</v>
      </c>
      <c r="I9734" s="6">
        <v>2</v>
      </c>
      <c r="J9734" s="6">
        <v>26916.46</v>
      </c>
      <c r="K9734" s="5">
        <f t="shared" si="1065"/>
        <v>484.49627999999996</v>
      </c>
      <c r="L9734" s="7">
        <v>1.41</v>
      </c>
      <c r="M9734" s="7">
        <v>903</v>
      </c>
      <c r="N9734" s="3">
        <v>45607</v>
      </c>
      <c r="O9734" s="4" t="str">
        <f t="shared" si="1066"/>
        <v>2024-11</v>
      </c>
      <c r="P9734" s="4" t="str">
        <f t="shared" si="1067"/>
        <v>11</v>
      </c>
      <c r="Q9734" s="4" t="str">
        <f t="shared" si="1068"/>
        <v>November</v>
      </c>
      <c r="R9734" s="30" t="str">
        <f t="shared" si="1069"/>
        <v>11</v>
      </c>
      <c r="W9734" t="str">
        <f t="shared" si="1070"/>
        <v>ok</v>
      </c>
    </row>
    <row r="9735" spans="1:23" x14ac:dyDescent="0.3">
      <c r="A9735" t="s">
        <v>9777</v>
      </c>
      <c r="B9735" t="s">
        <v>51</v>
      </c>
      <c r="C9735" t="s">
        <v>29</v>
      </c>
      <c r="D9735" t="s">
        <v>52</v>
      </c>
      <c r="E9735" t="s">
        <v>14</v>
      </c>
      <c r="F9735" t="s">
        <v>26</v>
      </c>
      <c r="G9735" s="5">
        <v>2089.9499999999998</v>
      </c>
      <c r="H9735" s="5">
        <f t="shared" si="1064"/>
        <v>37.619099999999996</v>
      </c>
      <c r="I9735" s="6">
        <v>5</v>
      </c>
      <c r="J9735" s="6">
        <v>10449.75</v>
      </c>
      <c r="K9735" s="5">
        <f t="shared" si="1065"/>
        <v>188.09549999999999</v>
      </c>
      <c r="L9735" s="7">
        <v>1.02</v>
      </c>
      <c r="M9735" s="7">
        <v>988</v>
      </c>
      <c r="N9735" s="3">
        <v>45539</v>
      </c>
      <c r="O9735" s="4" t="str">
        <f t="shared" si="1066"/>
        <v>2024-09</v>
      </c>
      <c r="P9735" s="4" t="str">
        <f t="shared" si="1067"/>
        <v>09</v>
      </c>
      <c r="Q9735" s="4" t="str">
        <f t="shared" si="1068"/>
        <v>September</v>
      </c>
      <c r="R9735" s="30" t="str">
        <f t="shared" si="1069"/>
        <v>04</v>
      </c>
      <c r="W9735" t="str">
        <f t="shared" si="1070"/>
        <v>ok</v>
      </c>
    </row>
    <row r="9736" spans="1:23" x14ac:dyDescent="0.3">
      <c r="A9736" t="s">
        <v>9778</v>
      </c>
      <c r="B9736" t="s">
        <v>33</v>
      </c>
      <c r="C9736" t="s">
        <v>12</v>
      </c>
      <c r="D9736" t="s">
        <v>34</v>
      </c>
      <c r="E9736" t="s">
        <v>20</v>
      </c>
      <c r="F9736" t="s">
        <v>15</v>
      </c>
      <c r="G9736" s="5">
        <v>5932.31</v>
      </c>
      <c r="H9736" s="5">
        <f t="shared" si="1064"/>
        <v>106.78158000000001</v>
      </c>
      <c r="I9736" s="6">
        <v>3</v>
      </c>
      <c r="J9736" s="6">
        <v>17796.93</v>
      </c>
      <c r="K9736" s="5">
        <f t="shared" si="1065"/>
        <v>320.34474</v>
      </c>
      <c r="L9736" s="7">
        <v>1.07</v>
      </c>
      <c r="M9736" s="7">
        <v>4615</v>
      </c>
      <c r="N9736" s="3">
        <v>45621</v>
      </c>
      <c r="O9736" s="4" t="str">
        <f t="shared" si="1066"/>
        <v>2024-11</v>
      </c>
      <c r="P9736" s="4" t="str">
        <f t="shared" si="1067"/>
        <v>11</v>
      </c>
      <c r="Q9736" s="4" t="str">
        <f t="shared" si="1068"/>
        <v>November</v>
      </c>
      <c r="R9736" s="30" t="str">
        <f t="shared" si="1069"/>
        <v>25</v>
      </c>
      <c r="W9736" t="str">
        <f t="shared" si="1070"/>
        <v>ok</v>
      </c>
    </row>
    <row r="9737" spans="1:23" x14ac:dyDescent="0.3">
      <c r="A9737" t="s">
        <v>9779</v>
      </c>
      <c r="B9737" t="s">
        <v>17</v>
      </c>
      <c r="C9737" t="s">
        <v>18</v>
      </c>
      <c r="D9737" t="s">
        <v>19</v>
      </c>
      <c r="E9737" t="s">
        <v>14</v>
      </c>
      <c r="F9737" t="s">
        <v>21</v>
      </c>
      <c r="G9737" s="5">
        <v>4126.7</v>
      </c>
      <c r="H9737" s="5">
        <f t="shared" si="1064"/>
        <v>74.280599999999993</v>
      </c>
      <c r="I9737" s="6">
        <v>4</v>
      </c>
      <c r="J9737" s="6">
        <v>16506.8</v>
      </c>
      <c r="K9737" s="5">
        <f t="shared" si="1065"/>
        <v>297.12239999999997</v>
      </c>
      <c r="L9737" s="7">
        <v>4.45</v>
      </c>
      <c r="M9737" s="7">
        <v>783</v>
      </c>
      <c r="N9737" s="3">
        <v>45593</v>
      </c>
      <c r="O9737" s="4" t="str">
        <f t="shared" si="1066"/>
        <v>2024-10</v>
      </c>
      <c r="P9737" s="4" t="str">
        <f t="shared" si="1067"/>
        <v>10</v>
      </c>
      <c r="Q9737" s="4" t="str">
        <f t="shared" si="1068"/>
        <v>October</v>
      </c>
      <c r="R9737" s="30" t="str">
        <f t="shared" si="1069"/>
        <v>28</v>
      </c>
      <c r="W9737" t="str">
        <f t="shared" si="1070"/>
        <v>ok</v>
      </c>
    </row>
    <row r="9738" spans="1:23" x14ac:dyDescent="0.3">
      <c r="A9738" t="s">
        <v>9780</v>
      </c>
      <c r="B9738" t="s">
        <v>17</v>
      </c>
      <c r="C9738" t="s">
        <v>18</v>
      </c>
      <c r="D9738" t="s">
        <v>19</v>
      </c>
      <c r="E9738" t="s">
        <v>14</v>
      </c>
      <c r="F9738" t="s">
        <v>60</v>
      </c>
      <c r="G9738" s="5">
        <v>8516.6299999999992</v>
      </c>
      <c r="H9738" s="5">
        <f t="shared" si="1064"/>
        <v>153.29933999999997</v>
      </c>
      <c r="I9738" s="6">
        <v>3</v>
      </c>
      <c r="J9738" s="6">
        <v>25549.89</v>
      </c>
      <c r="K9738" s="5">
        <f t="shared" si="1065"/>
        <v>459.89801999999992</v>
      </c>
      <c r="L9738" s="7">
        <v>2.86</v>
      </c>
      <c r="M9738" s="7">
        <v>4054</v>
      </c>
      <c r="N9738" s="3">
        <v>45595</v>
      </c>
      <c r="O9738" s="4" t="str">
        <f t="shared" si="1066"/>
        <v>2024-10</v>
      </c>
      <c r="P9738" s="4" t="str">
        <f t="shared" si="1067"/>
        <v>10</v>
      </c>
      <c r="Q9738" s="4" t="str">
        <f t="shared" si="1068"/>
        <v>October</v>
      </c>
      <c r="R9738" s="30" t="str">
        <f t="shared" si="1069"/>
        <v>30</v>
      </c>
      <c r="W9738" t="str">
        <f t="shared" si="1070"/>
        <v>ok</v>
      </c>
    </row>
    <row r="9739" spans="1:23" x14ac:dyDescent="0.3">
      <c r="A9739" t="s">
        <v>9781</v>
      </c>
      <c r="B9739" t="s">
        <v>33</v>
      </c>
      <c r="C9739" t="s">
        <v>12</v>
      </c>
      <c r="D9739" t="s">
        <v>34</v>
      </c>
      <c r="E9739" t="s">
        <v>20</v>
      </c>
      <c r="F9739" t="s">
        <v>26</v>
      </c>
      <c r="G9739" s="5">
        <v>18589.89</v>
      </c>
      <c r="H9739" s="5">
        <f t="shared" si="1064"/>
        <v>334.61801999999994</v>
      </c>
      <c r="I9739" s="6">
        <v>5</v>
      </c>
      <c r="J9739" s="6">
        <v>92949.45</v>
      </c>
      <c r="K9739" s="5">
        <f t="shared" si="1065"/>
        <v>1673.0900999999997</v>
      </c>
      <c r="L9739" s="7">
        <v>2.06</v>
      </c>
      <c r="M9739" s="7">
        <v>1110</v>
      </c>
      <c r="N9739" s="3">
        <v>45502</v>
      </c>
      <c r="O9739" s="4" t="str">
        <f t="shared" si="1066"/>
        <v>2024-07</v>
      </c>
      <c r="P9739" s="4" t="str">
        <f t="shared" si="1067"/>
        <v>07</v>
      </c>
      <c r="Q9739" s="4" t="str">
        <f t="shared" si="1068"/>
        <v>July</v>
      </c>
      <c r="R9739" s="30" t="str">
        <f t="shared" si="1069"/>
        <v>29</v>
      </c>
      <c r="W9739" t="str">
        <f t="shared" si="1070"/>
        <v>ok</v>
      </c>
    </row>
    <row r="9740" spans="1:23" x14ac:dyDescent="0.3">
      <c r="A9740" t="s">
        <v>9782</v>
      </c>
      <c r="B9740" t="s">
        <v>17</v>
      </c>
      <c r="C9740" t="s">
        <v>18</v>
      </c>
      <c r="D9740" t="s">
        <v>19</v>
      </c>
      <c r="E9740" t="s">
        <v>45</v>
      </c>
      <c r="F9740" t="s">
        <v>31</v>
      </c>
      <c r="G9740" s="5">
        <v>14546.63</v>
      </c>
      <c r="H9740" s="5">
        <f t="shared" si="1064"/>
        <v>261.83933999999999</v>
      </c>
      <c r="I9740" s="6">
        <v>2</v>
      </c>
      <c r="J9740" s="6">
        <v>29093.26</v>
      </c>
      <c r="K9740" s="5">
        <f t="shared" si="1065"/>
        <v>523.67867999999999</v>
      </c>
      <c r="L9740" s="7">
        <v>1.54</v>
      </c>
      <c r="M9740" s="7">
        <v>1699</v>
      </c>
      <c r="N9740" s="3">
        <v>45349</v>
      </c>
      <c r="O9740" s="4" t="str">
        <f t="shared" si="1066"/>
        <v>2024-02</v>
      </c>
      <c r="P9740" s="4" t="str">
        <f t="shared" si="1067"/>
        <v>02</v>
      </c>
      <c r="Q9740" s="4" t="str">
        <f t="shared" si="1068"/>
        <v>February</v>
      </c>
      <c r="R9740" s="30" t="str">
        <f t="shared" si="1069"/>
        <v>27</v>
      </c>
      <c r="W9740" t="str">
        <f t="shared" si="1070"/>
        <v>ok</v>
      </c>
    </row>
    <row r="9741" spans="1:23" x14ac:dyDescent="0.3">
      <c r="A9741" t="s">
        <v>9783</v>
      </c>
      <c r="B9741" t="s">
        <v>17</v>
      </c>
      <c r="C9741" t="s">
        <v>18</v>
      </c>
      <c r="D9741" t="s">
        <v>19</v>
      </c>
      <c r="E9741" t="s">
        <v>45</v>
      </c>
      <c r="F9741" t="s">
        <v>26</v>
      </c>
      <c r="G9741" s="5">
        <v>11393.72</v>
      </c>
      <c r="H9741" s="5">
        <f t="shared" si="1064"/>
        <v>205.08695999999998</v>
      </c>
      <c r="I9741" s="6">
        <v>1</v>
      </c>
      <c r="J9741" s="6">
        <v>11393.72</v>
      </c>
      <c r="K9741" s="5">
        <f t="shared" si="1065"/>
        <v>205.08695999999998</v>
      </c>
      <c r="L9741" s="7">
        <v>1.35</v>
      </c>
      <c r="M9741" s="7">
        <v>3080</v>
      </c>
      <c r="N9741" s="3">
        <v>45454</v>
      </c>
      <c r="O9741" s="4" t="str">
        <f t="shared" si="1066"/>
        <v>2024-06</v>
      </c>
      <c r="P9741" s="4" t="str">
        <f t="shared" si="1067"/>
        <v>06</v>
      </c>
      <c r="Q9741" s="4" t="str">
        <f t="shared" si="1068"/>
        <v>June</v>
      </c>
      <c r="R9741" s="30" t="str">
        <f t="shared" si="1069"/>
        <v>11</v>
      </c>
      <c r="W9741" t="str">
        <f t="shared" si="1070"/>
        <v>ok</v>
      </c>
    </row>
    <row r="9742" spans="1:23" x14ac:dyDescent="0.3">
      <c r="A9742" t="s">
        <v>9784</v>
      </c>
      <c r="B9742" t="s">
        <v>33</v>
      </c>
      <c r="C9742" t="s">
        <v>12</v>
      </c>
      <c r="D9742" t="s">
        <v>34</v>
      </c>
      <c r="E9742" t="s">
        <v>14</v>
      </c>
      <c r="F9742" t="s">
        <v>38</v>
      </c>
      <c r="G9742" s="5">
        <v>13644.82</v>
      </c>
      <c r="H9742" s="5">
        <f t="shared" si="1064"/>
        <v>245.60675999999998</v>
      </c>
      <c r="I9742" s="6">
        <v>2</v>
      </c>
      <c r="J9742" s="6">
        <v>27289.64</v>
      </c>
      <c r="K9742" s="5">
        <f t="shared" si="1065"/>
        <v>491.21351999999996</v>
      </c>
      <c r="L9742" s="7">
        <v>3.39</v>
      </c>
      <c r="M9742" s="7">
        <v>2545</v>
      </c>
      <c r="N9742" s="3">
        <v>45612</v>
      </c>
      <c r="O9742" s="4" t="str">
        <f t="shared" si="1066"/>
        <v>2024-11</v>
      </c>
      <c r="P9742" s="4" t="str">
        <f t="shared" si="1067"/>
        <v>11</v>
      </c>
      <c r="Q9742" s="4" t="str">
        <f t="shared" si="1068"/>
        <v>November</v>
      </c>
      <c r="R9742" s="30" t="str">
        <f t="shared" si="1069"/>
        <v>16</v>
      </c>
      <c r="W9742" t="str">
        <f t="shared" si="1070"/>
        <v>ok</v>
      </c>
    </row>
    <row r="9743" spans="1:23" x14ac:dyDescent="0.3">
      <c r="A9743" t="s">
        <v>9785</v>
      </c>
      <c r="B9743" t="s">
        <v>17</v>
      </c>
      <c r="C9743" t="s">
        <v>18</v>
      </c>
      <c r="D9743" t="s">
        <v>19</v>
      </c>
      <c r="E9743" t="s">
        <v>20</v>
      </c>
      <c r="F9743" t="s">
        <v>21</v>
      </c>
      <c r="G9743" s="5">
        <v>973.38</v>
      </c>
      <c r="H9743" s="5">
        <f t="shared" si="1064"/>
        <v>17.52084</v>
      </c>
      <c r="I9743" s="6">
        <v>3</v>
      </c>
      <c r="J9743" s="6">
        <v>2920.14</v>
      </c>
      <c r="K9743" s="5">
        <f t="shared" si="1065"/>
        <v>52.562519999999999</v>
      </c>
      <c r="L9743" s="7">
        <v>1.9</v>
      </c>
      <c r="M9743" s="7">
        <v>3193</v>
      </c>
      <c r="N9743" s="3">
        <v>45316</v>
      </c>
      <c r="O9743" s="4" t="str">
        <f t="shared" si="1066"/>
        <v>2024-01</v>
      </c>
      <c r="P9743" s="4" t="str">
        <f t="shared" si="1067"/>
        <v>01</v>
      </c>
      <c r="Q9743" s="4" t="str">
        <f t="shared" si="1068"/>
        <v>January</v>
      </c>
      <c r="R9743" s="30" t="str">
        <f t="shared" si="1069"/>
        <v>25</v>
      </c>
      <c r="W9743" t="str">
        <f t="shared" si="1070"/>
        <v>ok</v>
      </c>
    </row>
    <row r="9744" spans="1:23" x14ac:dyDescent="0.3">
      <c r="A9744" t="s">
        <v>9786</v>
      </c>
      <c r="B9744" t="s">
        <v>63</v>
      </c>
      <c r="C9744" t="s">
        <v>18</v>
      </c>
      <c r="D9744" t="s">
        <v>64</v>
      </c>
      <c r="E9744" t="s">
        <v>45</v>
      </c>
      <c r="F9744" t="s">
        <v>31</v>
      </c>
      <c r="G9744" s="5">
        <v>5006.29</v>
      </c>
      <c r="H9744" s="5">
        <f t="shared" si="1064"/>
        <v>90.113219999999998</v>
      </c>
      <c r="I9744" s="6">
        <v>5</v>
      </c>
      <c r="J9744" s="6">
        <v>25031.45</v>
      </c>
      <c r="K9744" s="5">
        <f t="shared" si="1065"/>
        <v>450.56610000000001</v>
      </c>
      <c r="L9744" s="7">
        <v>2.4900000000000002</v>
      </c>
      <c r="M9744" s="7">
        <v>4192</v>
      </c>
      <c r="N9744" s="3">
        <v>45568</v>
      </c>
      <c r="O9744" s="4" t="str">
        <f t="shared" si="1066"/>
        <v>2024-10</v>
      </c>
      <c r="P9744" s="4" t="str">
        <f t="shared" si="1067"/>
        <v>10</v>
      </c>
      <c r="Q9744" s="4" t="str">
        <f t="shared" si="1068"/>
        <v>October</v>
      </c>
      <c r="R9744" s="30" t="str">
        <f t="shared" si="1069"/>
        <v>03</v>
      </c>
      <c r="W9744" t="str">
        <f t="shared" si="1070"/>
        <v>ok</v>
      </c>
    </row>
    <row r="9745" spans="1:23" x14ac:dyDescent="0.3">
      <c r="A9745" t="s">
        <v>9787</v>
      </c>
      <c r="B9745" t="s">
        <v>33</v>
      </c>
      <c r="C9745" t="s">
        <v>12</v>
      </c>
      <c r="D9745" t="s">
        <v>34</v>
      </c>
      <c r="E9745" t="s">
        <v>20</v>
      </c>
      <c r="F9745" t="s">
        <v>38</v>
      </c>
      <c r="G9745" s="5">
        <v>9548.0400000000009</v>
      </c>
      <c r="H9745" s="5">
        <f t="shared" si="1064"/>
        <v>171.86472000000001</v>
      </c>
      <c r="I9745" s="6">
        <v>2</v>
      </c>
      <c r="J9745" s="6">
        <v>19096.080000000002</v>
      </c>
      <c r="K9745" s="5">
        <f t="shared" si="1065"/>
        <v>343.72944000000001</v>
      </c>
      <c r="L9745" s="7">
        <v>3.43</v>
      </c>
      <c r="M9745" s="7">
        <v>4382</v>
      </c>
      <c r="N9745" s="3">
        <v>45450</v>
      </c>
      <c r="O9745" s="4" t="str">
        <f t="shared" si="1066"/>
        <v>2024-06</v>
      </c>
      <c r="P9745" s="4" t="str">
        <f t="shared" si="1067"/>
        <v>06</v>
      </c>
      <c r="Q9745" s="4" t="str">
        <f t="shared" si="1068"/>
        <v>June</v>
      </c>
      <c r="R9745" s="30" t="str">
        <f t="shared" si="1069"/>
        <v>07</v>
      </c>
      <c r="W9745" t="str">
        <f t="shared" si="1070"/>
        <v>ok</v>
      </c>
    </row>
    <row r="9746" spans="1:23" x14ac:dyDescent="0.3">
      <c r="A9746" t="s">
        <v>9788</v>
      </c>
      <c r="B9746" t="s">
        <v>47</v>
      </c>
      <c r="C9746" t="s">
        <v>12</v>
      </c>
      <c r="D9746" t="s">
        <v>48</v>
      </c>
      <c r="E9746" t="s">
        <v>20</v>
      </c>
      <c r="F9746" t="s">
        <v>31</v>
      </c>
      <c r="G9746" s="5">
        <v>14969.99</v>
      </c>
      <c r="H9746" s="5">
        <f t="shared" si="1064"/>
        <v>269.45981999999998</v>
      </c>
      <c r="I9746" s="6">
        <v>5</v>
      </c>
      <c r="J9746" s="6">
        <v>74849.95</v>
      </c>
      <c r="K9746" s="5">
        <f t="shared" si="1065"/>
        <v>1347.2991</v>
      </c>
      <c r="L9746" s="7">
        <v>2.0099999999999998</v>
      </c>
      <c r="M9746" s="7">
        <v>615</v>
      </c>
      <c r="N9746" s="3">
        <v>45561</v>
      </c>
      <c r="O9746" s="4" t="str">
        <f t="shared" si="1066"/>
        <v>2024-09</v>
      </c>
      <c r="P9746" s="4" t="str">
        <f t="shared" si="1067"/>
        <v>09</v>
      </c>
      <c r="Q9746" s="4" t="str">
        <f t="shared" si="1068"/>
        <v>September</v>
      </c>
      <c r="R9746" s="30" t="str">
        <f t="shared" si="1069"/>
        <v>26</v>
      </c>
      <c r="W9746" t="str">
        <f t="shared" si="1070"/>
        <v>ok</v>
      </c>
    </row>
    <row r="9747" spans="1:23" x14ac:dyDescent="0.3">
      <c r="A9747" t="s">
        <v>9789</v>
      </c>
      <c r="B9747" t="s">
        <v>23</v>
      </c>
      <c r="C9747" t="s">
        <v>24</v>
      </c>
      <c r="D9747" t="s">
        <v>25</v>
      </c>
      <c r="E9747" t="s">
        <v>45</v>
      </c>
      <c r="F9747" t="s">
        <v>60</v>
      </c>
      <c r="G9747" s="5">
        <v>16998.95</v>
      </c>
      <c r="H9747" s="5">
        <f t="shared" si="1064"/>
        <v>305.98109999999997</v>
      </c>
      <c r="I9747" s="6">
        <v>3</v>
      </c>
      <c r="J9747" s="6">
        <v>50996.85</v>
      </c>
      <c r="K9747" s="5">
        <f t="shared" si="1065"/>
        <v>917.94329999999991</v>
      </c>
      <c r="L9747" s="7">
        <v>4.8600000000000003</v>
      </c>
      <c r="M9747" s="7">
        <v>907</v>
      </c>
      <c r="N9747" s="3">
        <v>45309</v>
      </c>
      <c r="O9747" s="4" t="str">
        <f t="shared" si="1066"/>
        <v>2024-01</v>
      </c>
      <c r="P9747" s="4" t="str">
        <f t="shared" si="1067"/>
        <v>01</v>
      </c>
      <c r="Q9747" s="4" t="str">
        <f t="shared" si="1068"/>
        <v>January</v>
      </c>
      <c r="R9747" s="30" t="str">
        <f t="shared" si="1069"/>
        <v>18</v>
      </c>
      <c r="W9747" t="str">
        <f t="shared" si="1070"/>
        <v>ok</v>
      </c>
    </row>
    <row r="9748" spans="1:23" x14ac:dyDescent="0.3">
      <c r="A9748" t="s">
        <v>9790</v>
      </c>
      <c r="B9748" t="s">
        <v>63</v>
      </c>
      <c r="C9748" t="s">
        <v>18</v>
      </c>
      <c r="D9748" t="s">
        <v>64</v>
      </c>
      <c r="E9748" t="s">
        <v>45</v>
      </c>
      <c r="F9748" t="s">
        <v>38</v>
      </c>
      <c r="G9748" s="5">
        <v>18173.759999999998</v>
      </c>
      <c r="H9748" s="5">
        <f t="shared" si="1064"/>
        <v>327.12767999999994</v>
      </c>
      <c r="I9748" s="6">
        <v>2</v>
      </c>
      <c r="J9748" s="6">
        <v>36347.519999999997</v>
      </c>
      <c r="K9748" s="5">
        <f t="shared" si="1065"/>
        <v>654.25535999999988</v>
      </c>
      <c r="L9748" s="7">
        <v>3.35</v>
      </c>
      <c r="M9748" s="7">
        <v>2569</v>
      </c>
      <c r="N9748" s="3">
        <v>45650</v>
      </c>
      <c r="O9748" s="4" t="str">
        <f t="shared" si="1066"/>
        <v>2024-12</v>
      </c>
      <c r="P9748" s="4" t="str">
        <f t="shared" si="1067"/>
        <v>12</v>
      </c>
      <c r="Q9748" s="4" t="str">
        <f t="shared" si="1068"/>
        <v>December</v>
      </c>
      <c r="R9748" s="30" t="str">
        <f t="shared" si="1069"/>
        <v>24</v>
      </c>
      <c r="W9748" t="str">
        <f t="shared" si="1070"/>
        <v>ok</v>
      </c>
    </row>
    <row r="9749" spans="1:23" x14ac:dyDescent="0.3">
      <c r="A9749" t="s">
        <v>9791</v>
      </c>
      <c r="B9749" t="s">
        <v>41</v>
      </c>
      <c r="C9749" t="s">
        <v>42</v>
      </c>
      <c r="D9749" t="s">
        <v>43</v>
      </c>
      <c r="E9749" t="s">
        <v>20</v>
      </c>
      <c r="F9749" t="s">
        <v>60</v>
      </c>
      <c r="G9749" s="5">
        <v>14254.27</v>
      </c>
      <c r="H9749" s="5">
        <f t="shared" si="1064"/>
        <v>256.57686000000001</v>
      </c>
      <c r="I9749" s="6">
        <v>2</v>
      </c>
      <c r="J9749" s="6">
        <v>28508.54</v>
      </c>
      <c r="K9749" s="5">
        <f t="shared" si="1065"/>
        <v>513.15372000000002</v>
      </c>
      <c r="L9749" s="7">
        <v>3.69</v>
      </c>
      <c r="M9749" s="7">
        <v>3810</v>
      </c>
      <c r="N9749" s="3">
        <v>45519</v>
      </c>
      <c r="O9749" s="4" t="str">
        <f t="shared" si="1066"/>
        <v>2024-08</v>
      </c>
      <c r="P9749" s="4" t="str">
        <f t="shared" si="1067"/>
        <v>08</v>
      </c>
      <c r="Q9749" s="4" t="str">
        <f t="shared" si="1068"/>
        <v>August</v>
      </c>
      <c r="R9749" s="30" t="str">
        <f t="shared" si="1069"/>
        <v>15</v>
      </c>
      <c r="W9749" t="str">
        <f t="shared" si="1070"/>
        <v>ok</v>
      </c>
    </row>
    <row r="9750" spans="1:23" x14ac:dyDescent="0.3">
      <c r="A9750" t="s">
        <v>9792</v>
      </c>
      <c r="B9750" t="s">
        <v>63</v>
      </c>
      <c r="C9750" t="s">
        <v>18</v>
      </c>
      <c r="D9750" t="s">
        <v>64</v>
      </c>
      <c r="E9750" t="s">
        <v>20</v>
      </c>
      <c r="F9750" t="s">
        <v>26</v>
      </c>
      <c r="G9750" s="5">
        <v>17609.189999999999</v>
      </c>
      <c r="H9750" s="5">
        <f t="shared" si="1064"/>
        <v>316.96541999999994</v>
      </c>
      <c r="I9750" s="6">
        <v>1</v>
      </c>
      <c r="J9750" s="6">
        <v>17609.189999999999</v>
      </c>
      <c r="K9750" s="5">
        <f t="shared" si="1065"/>
        <v>316.96541999999994</v>
      </c>
      <c r="L9750" s="7">
        <v>3.2</v>
      </c>
      <c r="M9750" s="7">
        <v>586</v>
      </c>
      <c r="N9750" s="3">
        <v>45389</v>
      </c>
      <c r="O9750" s="4" t="str">
        <f t="shared" si="1066"/>
        <v>2024-04</v>
      </c>
      <c r="P9750" s="4" t="str">
        <f t="shared" si="1067"/>
        <v>04</v>
      </c>
      <c r="Q9750" s="4" t="str">
        <f t="shared" si="1068"/>
        <v>April</v>
      </c>
      <c r="R9750" s="30" t="str">
        <f t="shared" si="1069"/>
        <v>07</v>
      </c>
      <c r="W9750" t="str">
        <f t="shared" si="1070"/>
        <v>ok</v>
      </c>
    </row>
    <row r="9751" spans="1:23" x14ac:dyDescent="0.3">
      <c r="A9751" t="s">
        <v>9793</v>
      </c>
      <c r="B9751" t="s">
        <v>33</v>
      </c>
      <c r="C9751" t="s">
        <v>12</v>
      </c>
      <c r="D9751" t="s">
        <v>34</v>
      </c>
      <c r="E9751" t="s">
        <v>14</v>
      </c>
      <c r="F9751" t="s">
        <v>15</v>
      </c>
      <c r="G9751" s="5">
        <v>10607.98</v>
      </c>
      <c r="H9751" s="5">
        <f t="shared" si="1064"/>
        <v>190.94363999999999</v>
      </c>
      <c r="I9751" s="6">
        <v>2</v>
      </c>
      <c r="J9751" s="6">
        <v>21215.96</v>
      </c>
      <c r="K9751" s="5">
        <f t="shared" si="1065"/>
        <v>381.88727999999998</v>
      </c>
      <c r="L9751" s="7">
        <v>4.03</v>
      </c>
      <c r="M9751" s="7">
        <v>2369</v>
      </c>
      <c r="N9751" s="3">
        <v>45473</v>
      </c>
      <c r="O9751" s="4" t="str">
        <f t="shared" si="1066"/>
        <v>2024-06</v>
      </c>
      <c r="P9751" s="4" t="str">
        <f t="shared" si="1067"/>
        <v>06</v>
      </c>
      <c r="Q9751" s="4" t="str">
        <f t="shared" si="1068"/>
        <v>June</v>
      </c>
      <c r="R9751" s="30" t="str">
        <f t="shared" si="1069"/>
        <v>30</v>
      </c>
      <c r="W9751" t="str">
        <f t="shared" si="1070"/>
        <v>ok</v>
      </c>
    </row>
    <row r="9752" spans="1:23" x14ac:dyDescent="0.3">
      <c r="A9752" t="s">
        <v>9794</v>
      </c>
      <c r="B9752" t="s">
        <v>17</v>
      </c>
      <c r="C9752" t="s">
        <v>18</v>
      </c>
      <c r="D9752" t="s">
        <v>19</v>
      </c>
      <c r="E9752" t="s">
        <v>14</v>
      </c>
      <c r="F9752" t="s">
        <v>26</v>
      </c>
      <c r="G9752" s="5">
        <v>16636.25</v>
      </c>
      <c r="H9752" s="5">
        <f t="shared" si="1064"/>
        <v>299.45249999999999</v>
      </c>
      <c r="I9752" s="6">
        <v>3</v>
      </c>
      <c r="J9752" s="6">
        <v>49908.75</v>
      </c>
      <c r="K9752" s="5">
        <f t="shared" si="1065"/>
        <v>898.35749999999996</v>
      </c>
      <c r="L9752" s="7">
        <v>2.77</v>
      </c>
      <c r="M9752" s="7">
        <v>1238</v>
      </c>
      <c r="N9752" s="3">
        <v>45507</v>
      </c>
      <c r="O9752" s="4" t="str">
        <f t="shared" si="1066"/>
        <v>2024-08</v>
      </c>
      <c r="P9752" s="4" t="str">
        <f t="shared" si="1067"/>
        <v>08</v>
      </c>
      <c r="Q9752" s="4" t="str">
        <f t="shared" si="1068"/>
        <v>August</v>
      </c>
      <c r="R9752" s="30" t="str">
        <f t="shared" si="1069"/>
        <v>03</v>
      </c>
      <c r="W9752" t="str">
        <f t="shared" si="1070"/>
        <v>ok</v>
      </c>
    </row>
    <row r="9753" spans="1:23" x14ac:dyDescent="0.3">
      <c r="A9753" t="s">
        <v>9795</v>
      </c>
      <c r="B9753" t="s">
        <v>47</v>
      </c>
      <c r="C9753" t="s">
        <v>12</v>
      </c>
      <c r="D9753" t="s">
        <v>48</v>
      </c>
      <c r="E9753" t="s">
        <v>14</v>
      </c>
      <c r="F9753" t="s">
        <v>60</v>
      </c>
      <c r="G9753" s="5">
        <v>15407.4</v>
      </c>
      <c r="H9753" s="5">
        <f t="shared" si="1064"/>
        <v>277.33319999999998</v>
      </c>
      <c r="I9753" s="6">
        <v>3</v>
      </c>
      <c r="J9753" s="6">
        <v>46222.2</v>
      </c>
      <c r="K9753" s="5">
        <f t="shared" si="1065"/>
        <v>831.99959999999987</v>
      </c>
      <c r="L9753" s="7">
        <v>3.2</v>
      </c>
      <c r="M9753" s="7">
        <v>3673</v>
      </c>
      <c r="N9753" s="3">
        <v>45312</v>
      </c>
      <c r="O9753" s="4" t="str">
        <f t="shared" si="1066"/>
        <v>2024-01</v>
      </c>
      <c r="P9753" s="4" t="str">
        <f t="shared" si="1067"/>
        <v>01</v>
      </c>
      <c r="Q9753" s="4" t="str">
        <f t="shared" si="1068"/>
        <v>January</v>
      </c>
      <c r="R9753" s="30" t="str">
        <f t="shared" si="1069"/>
        <v>21</v>
      </c>
      <c r="W9753" t="str">
        <f t="shared" si="1070"/>
        <v>ok</v>
      </c>
    </row>
    <row r="9754" spans="1:23" x14ac:dyDescent="0.3">
      <c r="A9754" t="s">
        <v>9796</v>
      </c>
      <c r="B9754" t="s">
        <v>23</v>
      </c>
      <c r="C9754" t="s">
        <v>24</v>
      </c>
      <c r="D9754" t="s">
        <v>25</v>
      </c>
      <c r="E9754" t="s">
        <v>45</v>
      </c>
      <c r="F9754" t="s">
        <v>26</v>
      </c>
      <c r="G9754" s="5">
        <v>5034.53</v>
      </c>
      <c r="H9754" s="5">
        <f t="shared" si="1064"/>
        <v>90.621539999999982</v>
      </c>
      <c r="I9754" s="6">
        <v>3</v>
      </c>
      <c r="J9754" s="6">
        <v>15103.59</v>
      </c>
      <c r="K9754" s="5">
        <f t="shared" si="1065"/>
        <v>271.86461999999995</v>
      </c>
      <c r="L9754" s="7">
        <v>4.1500000000000004</v>
      </c>
      <c r="M9754" s="7">
        <v>1696</v>
      </c>
      <c r="N9754" s="3">
        <v>45640</v>
      </c>
      <c r="O9754" s="4" t="str">
        <f t="shared" si="1066"/>
        <v>2024-12</v>
      </c>
      <c r="P9754" s="4" t="str">
        <f t="shared" si="1067"/>
        <v>12</v>
      </c>
      <c r="Q9754" s="4" t="str">
        <f t="shared" si="1068"/>
        <v>December</v>
      </c>
      <c r="R9754" s="30" t="str">
        <f t="shared" si="1069"/>
        <v>14</v>
      </c>
      <c r="W9754" t="str">
        <f t="shared" si="1070"/>
        <v>ok</v>
      </c>
    </row>
    <row r="9755" spans="1:23" x14ac:dyDescent="0.3">
      <c r="A9755" t="s">
        <v>9797</v>
      </c>
      <c r="B9755" t="s">
        <v>23</v>
      </c>
      <c r="C9755" t="s">
        <v>24</v>
      </c>
      <c r="D9755" t="s">
        <v>25</v>
      </c>
      <c r="E9755" t="s">
        <v>20</v>
      </c>
      <c r="F9755" t="s">
        <v>15</v>
      </c>
      <c r="G9755" s="5">
        <v>13803</v>
      </c>
      <c r="H9755" s="5">
        <f t="shared" si="1064"/>
        <v>248.45399999999998</v>
      </c>
      <c r="I9755" s="6">
        <v>5</v>
      </c>
      <c r="J9755" s="6">
        <v>69015</v>
      </c>
      <c r="K9755" s="5">
        <f t="shared" si="1065"/>
        <v>1242.27</v>
      </c>
      <c r="L9755" s="7">
        <v>2.17</v>
      </c>
      <c r="M9755" s="7">
        <v>375</v>
      </c>
      <c r="N9755" s="3">
        <v>45338</v>
      </c>
      <c r="O9755" s="4" t="str">
        <f t="shared" si="1066"/>
        <v>2024-02</v>
      </c>
      <c r="P9755" s="4" t="str">
        <f t="shared" si="1067"/>
        <v>02</v>
      </c>
      <c r="Q9755" s="4" t="str">
        <f t="shared" si="1068"/>
        <v>February</v>
      </c>
      <c r="R9755" s="30" t="str">
        <f t="shared" si="1069"/>
        <v>16</v>
      </c>
      <c r="W9755" t="str">
        <f t="shared" si="1070"/>
        <v>ok</v>
      </c>
    </row>
    <row r="9756" spans="1:23" x14ac:dyDescent="0.3">
      <c r="A9756" t="s">
        <v>9798</v>
      </c>
      <c r="B9756" t="s">
        <v>23</v>
      </c>
      <c r="C9756" t="s">
        <v>24</v>
      </c>
      <c r="D9756" t="s">
        <v>25</v>
      </c>
      <c r="E9756" t="s">
        <v>20</v>
      </c>
      <c r="F9756" t="s">
        <v>31</v>
      </c>
      <c r="G9756" s="5">
        <v>2840</v>
      </c>
      <c r="H9756" s="5">
        <f t="shared" si="1064"/>
        <v>51.12</v>
      </c>
      <c r="I9756" s="6">
        <v>4</v>
      </c>
      <c r="J9756" s="6">
        <v>11360</v>
      </c>
      <c r="K9756" s="5">
        <f t="shared" si="1065"/>
        <v>204.48</v>
      </c>
      <c r="L9756" s="7">
        <v>4.53</v>
      </c>
      <c r="M9756" s="7">
        <v>194</v>
      </c>
      <c r="N9756" s="3">
        <v>45585</v>
      </c>
      <c r="O9756" s="4" t="str">
        <f t="shared" si="1066"/>
        <v>2024-10</v>
      </c>
      <c r="P9756" s="4" t="str">
        <f t="shared" si="1067"/>
        <v>10</v>
      </c>
      <c r="Q9756" s="4" t="str">
        <f t="shared" si="1068"/>
        <v>October</v>
      </c>
      <c r="R9756" s="30" t="str">
        <f t="shared" si="1069"/>
        <v>20</v>
      </c>
      <c r="W9756" t="str">
        <f t="shared" si="1070"/>
        <v>ok</v>
      </c>
    </row>
    <row r="9757" spans="1:23" x14ac:dyDescent="0.3">
      <c r="A9757" t="s">
        <v>9799</v>
      </c>
      <c r="B9757" t="s">
        <v>17</v>
      </c>
      <c r="C9757" t="s">
        <v>18</v>
      </c>
      <c r="D9757" t="s">
        <v>19</v>
      </c>
      <c r="E9757" t="s">
        <v>20</v>
      </c>
      <c r="F9757" t="s">
        <v>38</v>
      </c>
      <c r="G9757" s="5">
        <v>7070.53</v>
      </c>
      <c r="H9757" s="5">
        <f t="shared" si="1064"/>
        <v>127.26953999999999</v>
      </c>
      <c r="I9757" s="6">
        <v>4</v>
      </c>
      <c r="J9757" s="6">
        <v>28282.12</v>
      </c>
      <c r="K9757" s="5">
        <f t="shared" si="1065"/>
        <v>509.07815999999997</v>
      </c>
      <c r="L9757" s="7">
        <v>4.6399999999999997</v>
      </c>
      <c r="M9757" s="7">
        <v>2589</v>
      </c>
      <c r="N9757" s="3">
        <v>45354</v>
      </c>
      <c r="O9757" s="4" t="str">
        <f t="shared" si="1066"/>
        <v>2024-03</v>
      </c>
      <c r="P9757" s="4" t="str">
        <f t="shared" si="1067"/>
        <v>03</v>
      </c>
      <c r="Q9757" s="4" t="str">
        <f t="shared" si="1068"/>
        <v>March</v>
      </c>
      <c r="R9757" s="30" t="str">
        <f t="shared" si="1069"/>
        <v>03</v>
      </c>
      <c r="W9757" t="str">
        <f t="shared" si="1070"/>
        <v>ok</v>
      </c>
    </row>
    <row r="9758" spans="1:23" x14ac:dyDescent="0.3">
      <c r="A9758" t="s">
        <v>9800</v>
      </c>
      <c r="B9758" t="s">
        <v>41</v>
      </c>
      <c r="C9758" t="s">
        <v>42</v>
      </c>
      <c r="D9758" t="s">
        <v>43</v>
      </c>
      <c r="E9758" t="s">
        <v>45</v>
      </c>
      <c r="F9758" t="s">
        <v>31</v>
      </c>
      <c r="G9758" s="5">
        <v>16401.5</v>
      </c>
      <c r="H9758" s="5">
        <f t="shared" si="1064"/>
        <v>295.22699999999998</v>
      </c>
      <c r="I9758" s="6">
        <v>1</v>
      </c>
      <c r="J9758" s="6">
        <v>16401.5</v>
      </c>
      <c r="K9758" s="5">
        <f t="shared" si="1065"/>
        <v>295.22699999999998</v>
      </c>
      <c r="L9758" s="7">
        <v>4.62</v>
      </c>
      <c r="M9758" s="7">
        <v>2859</v>
      </c>
      <c r="N9758" s="3">
        <v>45346</v>
      </c>
      <c r="O9758" s="4" t="str">
        <f t="shared" si="1066"/>
        <v>2024-02</v>
      </c>
      <c r="P9758" s="4" t="str">
        <f t="shared" si="1067"/>
        <v>02</v>
      </c>
      <c r="Q9758" s="4" t="str">
        <f t="shared" si="1068"/>
        <v>February</v>
      </c>
      <c r="R9758" s="30" t="str">
        <f t="shared" si="1069"/>
        <v>24</v>
      </c>
      <c r="W9758" t="str">
        <f t="shared" si="1070"/>
        <v>ok</v>
      </c>
    </row>
    <row r="9759" spans="1:23" x14ac:dyDescent="0.3">
      <c r="A9759" t="s">
        <v>9801</v>
      </c>
      <c r="B9759" t="s">
        <v>51</v>
      </c>
      <c r="C9759" t="s">
        <v>29</v>
      </c>
      <c r="D9759" t="s">
        <v>52</v>
      </c>
      <c r="E9759" t="s">
        <v>14</v>
      </c>
      <c r="F9759" t="s">
        <v>31</v>
      </c>
      <c r="G9759" s="5">
        <v>17364.13</v>
      </c>
      <c r="H9759" s="5">
        <f t="shared" si="1064"/>
        <v>312.55433999999997</v>
      </c>
      <c r="I9759" s="6">
        <v>2</v>
      </c>
      <c r="J9759" s="6">
        <v>34728.26</v>
      </c>
      <c r="K9759" s="5">
        <f t="shared" si="1065"/>
        <v>625.10867999999994</v>
      </c>
      <c r="L9759" s="7">
        <v>4.34</v>
      </c>
      <c r="M9759" s="7">
        <v>4619</v>
      </c>
      <c r="N9759" s="3">
        <v>45607</v>
      </c>
      <c r="O9759" s="4" t="str">
        <f t="shared" si="1066"/>
        <v>2024-11</v>
      </c>
      <c r="P9759" s="4" t="str">
        <f t="shared" si="1067"/>
        <v>11</v>
      </c>
      <c r="Q9759" s="4" t="str">
        <f t="shared" si="1068"/>
        <v>November</v>
      </c>
      <c r="R9759" s="30" t="str">
        <f t="shared" si="1069"/>
        <v>11</v>
      </c>
      <c r="W9759" t="str">
        <f t="shared" si="1070"/>
        <v>ok</v>
      </c>
    </row>
    <row r="9760" spans="1:23" x14ac:dyDescent="0.3">
      <c r="A9760" t="s">
        <v>9802</v>
      </c>
      <c r="B9760" t="s">
        <v>36</v>
      </c>
      <c r="C9760" t="s">
        <v>18</v>
      </c>
      <c r="D9760" t="s">
        <v>37</v>
      </c>
      <c r="E9760" t="s">
        <v>20</v>
      </c>
      <c r="F9760" t="s">
        <v>38</v>
      </c>
      <c r="G9760" s="5">
        <v>2173.4499999999998</v>
      </c>
      <c r="H9760" s="5">
        <f t="shared" si="1064"/>
        <v>39.122099999999996</v>
      </c>
      <c r="I9760" s="6">
        <v>5</v>
      </c>
      <c r="J9760" s="6">
        <v>10867.25</v>
      </c>
      <c r="K9760" s="5">
        <f t="shared" si="1065"/>
        <v>195.61049999999997</v>
      </c>
      <c r="L9760" s="7">
        <v>3.52</v>
      </c>
      <c r="M9760" s="7">
        <v>4819</v>
      </c>
      <c r="N9760" s="3">
        <v>45579</v>
      </c>
      <c r="O9760" s="4" t="str">
        <f t="shared" si="1066"/>
        <v>2024-10</v>
      </c>
      <c r="P9760" s="4" t="str">
        <f t="shared" si="1067"/>
        <v>10</v>
      </c>
      <c r="Q9760" s="4" t="str">
        <f t="shared" si="1068"/>
        <v>October</v>
      </c>
      <c r="R9760" s="30" t="str">
        <f t="shared" si="1069"/>
        <v>14</v>
      </c>
      <c r="W9760" t="str">
        <f t="shared" si="1070"/>
        <v>ok</v>
      </c>
    </row>
    <row r="9761" spans="1:23" x14ac:dyDescent="0.3">
      <c r="A9761" t="s">
        <v>9803</v>
      </c>
      <c r="B9761" t="s">
        <v>23</v>
      </c>
      <c r="C9761" t="s">
        <v>24</v>
      </c>
      <c r="D9761" t="s">
        <v>25</v>
      </c>
      <c r="E9761" t="s">
        <v>14</v>
      </c>
      <c r="F9761" t="s">
        <v>38</v>
      </c>
      <c r="G9761" s="5">
        <v>4721.74</v>
      </c>
      <c r="H9761" s="5">
        <f t="shared" si="1064"/>
        <v>84.991319999999988</v>
      </c>
      <c r="I9761" s="6">
        <v>2</v>
      </c>
      <c r="J9761" s="6">
        <v>9443.48</v>
      </c>
      <c r="K9761" s="5">
        <f t="shared" si="1065"/>
        <v>169.98263999999998</v>
      </c>
      <c r="L9761" s="7">
        <v>2</v>
      </c>
      <c r="M9761" s="7">
        <v>3506</v>
      </c>
      <c r="N9761" s="3">
        <v>45431</v>
      </c>
      <c r="O9761" s="4" t="str">
        <f t="shared" si="1066"/>
        <v>2024-05</v>
      </c>
      <c r="P9761" s="4" t="str">
        <f t="shared" si="1067"/>
        <v>05</v>
      </c>
      <c r="Q9761" s="4" t="str">
        <f t="shared" si="1068"/>
        <v>May</v>
      </c>
      <c r="R9761" s="30" t="str">
        <f t="shared" si="1069"/>
        <v>19</v>
      </c>
      <c r="W9761" t="str">
        <f t="shared" si="1070"/>
        <v>ok</v>
      </c>
    </row>
    <row r="9762" spans="1:23" x14ac:dyDescent="0.3">
      <c r="A9762" t="s">
        <v>9804</v>
      </c>
      <c r="B9762" t="s">
        <v>11</v>
      </c>
      <c r="C9762" t="s">
        <v>12</v>
      </c>
      <c r="D9762" t="s">
        <v>13</v>
      </c>
      <c r="E9762" t="s">
        <v>45</v>
      </c>
      <c r="F9762" t="s">
        <v>21</v>
      </c>
      <c r="G9762" s="5">
        <v>10578.73</v>
      </c>
      <c r="H9762" s="5">
        <f t="shared" si="1064"/>
        <v>190.41713999999999</v>
      </c>
      <c r="I9762" s="6">
        <v>2</v>
      </c>
      <c r="J9762" s="6">
        <v>21157.46</v>
      </c>
      <c r="K9762" s="5">
        <f t="shared" si="1065"/>
        <v>380.83427999999998</v>
      </c>
      <c r="L9762" s="7">
        <v>2.68</v>
      </c>
      <c r="M9762" s="7">
        <v>1690</v>
      </c>
      <c r="N9762" s="3">
        <v>45529</v>
      </c>
      <c r="O9762" s="4" t="str">
        <f t="shared" si="1066"/>
        <v>2024-08</v>
      </c>
      <c r="P9762" s="4" t="str">
        <f t="shared" si="1067"/>
        <v>08</v>
      </c>
      <c r="Q9762" s="4" t="str">
        <f t="shared" si="1068"/>
        <v>August</v>
      </c>
      <c r="R9762" s="30" t="str">
        <f t="shared" si="1069"/>
        <v>25</v>
      </c>
      <c r="W9762" t="str">
        <f t="shared" si="1070"/>
        <v>ok</v>
      </c>
    </row>
    <row r="9763" spans="1:23" x14ac:dyDescent="0.3">
      <c r="A9763" t="s">
        <v>9805</v>
      </c>
      <c r="B9763" t="s">
        <v>41</v>
      </c>
      <c r="C9763" t="s">
        <v>42</v>
      </c>
      <c r="D9763" t="s">
        <v>43</v>
      </c>
      <c r="E9763" t="s">
        <v>20</v>
      </c>
      <c r="F9763" t="s">
        <v>21</v>
      </c>
      <c r="G9763" s="5">
        <v>18515.3</v>
      </c>
      <c r="H9763" s="5">
        <f t="shared" si="1064"/>
        <v>333.27539999999993</v>
      </c>
      <c r="I9763" s="6">
        <v>5</v>
      </c>
      <c r="J9763" s="6">
        <v>92576.5</v>
      </c>
      <c r="K9763" s="5">
        <f t="shared" si="1065"/>
        <v>1666.3769999999997</v>
      </c>
      <c r="L9763" s="7">
        <v>3.53</v>
      </c>
      <c r="M9763" s="7">
        <v>1586</v>
      </c>
      <c r="N9763" s="3">
        <v>45633</v>
      </c>
      <c r="O9763" s="4" t="str">
        <f t="shared" si="1066"/>
        <v>2024-12</v>
      </c>
      <c r="P9763" s="4" t="str">
        <f t="shared" si="1067"/>
        <v>12</v>
      </c>
      <c r="Q9763" s="4" t="str">
        <f t="shared" si="1068"/>
        <v>December</v>
      </c>
      <c r="R9763" s="30" t="str">
        <f t="shared" si="1069"/>
        <v>07</v>
      </c>
      <c r="W9763" t="str">
        <f t="shared" si="1070"/>
        <v>ok</v>
      </c>
    </row>
    <row r="9764" spans="1:23" x14ac:dyDescent="0.3">
      <c r="A9764" t="s">
        <v>9806</v>
      </c>
      <c r="B9764" t="s">
        <v>41</v>
      </c>
      <c r="C9764" t="s">
        <v>42</v>
      </c>
      <c r="D9764" t="s">
        <v>43</v>
      </c>
      <c r="E9764" t="s">
        <v>14</v>
      </c>
      <c r="F9764" t="s">
        <v>26</v>
      </c>
      <c r="G9764" s="5">
        <v>7585.38</v>
      </c>
      <c r="H9764" s="5">
        <f t="shared" si="1064"/>
        <v>136.53683999999998</v>
      </c>
      <c r="I9764" s="6">
        <v>4</v>
      </c>
      <c r="J9764" s="6">
        <v>30341.52</v>
      </c>
      <c r="K9764" s="5">
        <f t="shared" si="1065"/>
        <v>546.14735999999994</v>
      </c>
      <c r="L9764" s="7">
        <v>2.46</v>
      </c>
      <c r="M9764" s="7">
        <v>3577</v>
      </c>
      <c r="N9764" s="3">
        <v>45642</v>
      </c>
      <c r="O9764" s="4" t="str">
        <f t="shared" si="1066"/>
        <v>2024-12</v>
      </c>
      <c r="P9764" s="4" t="str">
        <f t="shared" si="1067"/>
        <v>12</v>
      </c>
      <c r="Q9764" s="4" t="str">
        <f t="shared" si="1068"/>
        <v>December</v>
      </c>
      <c r="R9764" s="30" t="str">
        <f t="shared" si="1069"/>
        <v>16</v>
      </c>
      <c r="W9764" t="str">
        <f t="shared" si="1070"/>
        <v>ok</v>
      </c>
    </row>
    <row r="9765" spans="1:23" x14ac:dyDescent="0.3">
      <c r="A9765" t="s">
        <v>9807</v>
      </c>
      <c r="B9765" t="s">
        <v>63</v>
      </c>
      <c r="C9765" t="s">
        <v>18</v>
      </c>
      <c r="D9765" t="s">
        <v>64</v>
      </c>
      <c r="E9765" t="s">
        <v>45</v>
      </c>
      <c r="F9765" t="s">
        <v>21</v>
      </c>
      <c r="G9765" s="5">
        <v>4791.49</v>
      </c>
      <c r="H9765" s="5">
        <f t="shared" si="1064"/>
        <v>86.246819999999985</v>
      </c>
      <c r="I9765" s="6">
        <v>1</v>
      </c>
      <c r="J9765" s="6">
        <v>4791.49</v>
      </c>
      <c r="K9765" s="5">
        <f t="shared" si="1065"/>
        <v>86.246819999999985</v>
      </c>
      <c r="L9765" s="7">
        <v>1.84</v>
      </c>
      <c r="M9765" s="7">
        <v>1477</v>
      </c>
      <c r="N9765" s="3">
        <v>45398</v>
      </c>
      <c r="O9765" s="4" t="str">
        <f t="shared" si="1066"/>
        <v>2024-04</v>
      </c>
      <c r="P9765" s="4" t="str">
        <f t="shared" si="1067"/>
        <v>04</v>
      </c>
      <c r="Q9765" s="4" t="str">
        <f t="shared" si="1068"/>
        <v>April</v>
      </c>
      <c r="R9765" s="30" t="str">
        <f t="shared" si="1069"/>
        <v>16</v>
      </c>
      <c r="W9765" t="str">
        <f t="shared" si="1070"/>
        <v>ok</v>
      </c>
    </row>
    <row r="9766" spans="1:23" x14ac:dyDescent="0.3">
      <c r="A9766" t="s">
        <v>9808</v>
      </c>
      <c r="B9766" t="s">
        <v>33</v>
      </c>
      <c r="C9766" t="s">
        <v>12</v>
      </c>
      <c r="D9766" t="s">
        <v>34</v>
      </c>
      <c r="E9766" t="s">
        <v>45</v>
      </c>
      <c r="F9766" t="s">
        <v>15</v>
      </c>
      <c r="G9766" s="5">
        <v>10486.64</v>
      </c>
      <c r="H9766" s="5">
        <f t="shared" si="1064"/>
        <v>188.75951999999998</v>
      </c>
      <c r="I9766" s="6">
        <v>4</v>
      </c>
      <c r="J9766" s="6">
        <v>41946.559999999998</v>
      </c>
      <c r="K9766" s="5">
        <f t="shared" si="1065"/>
        <v>755.03807999999992</v>
      </c>
      <c r="L9766" s="7">
        <v>2.8</v>
      </c>
      <c r="M9766" s="7">
        <v>2797</v>
      </c>
      <c r="N9766" s="3">
        <v>45335</v>
      </c>
      <c r="O9766" s="4" t="str">
        <f t="shared" si="1066"/>
        <v>2024-02</v>
      </c>
      <c r="P9766" s="4" t="str">
        <f t="shared" si="1067"/>
        <v>02</v>
      </c>
      <c r="Q9766" s="4" t="str">
        <f t="shared" si="1068"/>
        <v>February</v>
      </c>
      <c r="R9766" s="30" t="str">
        <f t="shared" si="1069"/>
        <v>13</v>
      </c>
      <c r="W9766" t="str">
        <f t="shared" si="1070"/>
        <v>ok</v>
      </c>
    </row>
    <row r="9767" spans="1:23" x14ac:dyDescent="0.3">
      <c r="A9767" t="s">
        <v>9809</v>
      </c>
      <c r="B9767" t="s">
        <v>63</v>
      </c>
      <c r="C9767" t="s">
        <v>18</v>
      </c>
      <c r="D9767" t="s">
        <v>64</v>
      </c>
      <c r="E9767" t="s">
        <v>14</v>
      </c>
      <c r="F9767" t="s">
        <v>31</v>
      </c>
      <c r="G9767" s="5">
        <v>12204.59</v>
      </c>
      <c r="H9767" s="5">
        <f t="shared" si="1064"/>
        <v>219.68261999999999</v>
      </c>
      <c r="I9767" s="6">
        <v>1</v>
      </c>
      <c r="J9767" s="6">
        <v>12204.59</v>
      </c>
      <c r="K9767" s="5">
        <f t="shared" si="1065"/>
        <v>219.68261999999999</v>
      </c>
      <c r="L9767" s="7">
        <v>2.04</v>
      </c>
      <c r="M9767" s="7">
        <v>690</v>
      </c>
      <c r="N9767" s="3">
        <v>45475</v>
      </c>
      <c r="O9767" s="4" t="str">
        <f t="shared" si="1066"/>
        <v>2024-07</v>
      </c>
      <c r="P9767" s="4" t="str">
        <f t="shared" si="1067"/>
        <v>07</v>
      </c>
      <c r="Q9767" s="4" t="str">
        <f t="shared" si="1068"/>
        <v>July</v>
      </c>
      <c r="R9767" s="30" t="str">
        <f t="shared" si="1069"/>
        <v>02</v>
      </c>
      <c r="W9767" t="str">
        <f t="shared" si="1070"/>
        <v>ok</v>
      </c>
    </row>
    <row r="9768" spans="1:23" x14ac:dyDescent="0.3">
      <c r="A9768" t="s">
        <v>9810</v>
      </c>
      <c r="B9768" t="s">
        <v>23</v>
      </c>
      <c r="C9768" t="s">
        <v>24</v>
      </c>
      <c r="D9768" t="s">
        <v>25</v>
      </c>
      <c r="E9768" t="s">
        <v>20</v>
      </c>
      <c r="F9768" t="s">
        <v>60</v>
      </c>
      <c r="G9768" s="5">
        <v>12219.14</v>
      </c>
      <c r="H9768" s="5">
        <f t="shared" si="1064"/>
        <v>219.94451999999998</v>
      </c>
      <c r="I9768" s="6">
        <v>4</v>
      </c>
      <c r="J9768" s="6">
        <v>48876.56</v>
      </c>
      <c r="K9768" s="5">
        <f t="shared" si="1065"/>
        <v>879.77807999999993</v>
      </c>
      <c r="L9768" s="7">
        <v>3.11</v>
      </c>
      <c r="M9768" s="7">
        <v>1329</v>
      </c>
      <c r="N9768" s="3">
        <v>45371</v>
      </c>
      <c r="O9768" s="4" t="str">
        <f t="shared" si="1066"/>
        <v>2024-03</v>
      </c>
      <c r="P9768" s="4" t="str">
        <f t="shared" si="1067"/>
        <v>03</v>
      </c>
      <c r="Q9768" s="4" t="str">
        <f t="shared" si="1068"/>
        <v>March</v>
      </c>
      <c r="R9768" s="30" t="str">
        <f t="shared" si="1069"/>
        <v>20</v>
      </c>
      <c r="W9768" t="str">
        <f t="shared" si="1070"/>
        <v>ok</v>
      </c>
    </row>
    <row r="9769" spans="1:23" x14ac:dyDescent="0.3">
      <c r="A9769" t="s">
        <v>9811</v>
      </c>
      <c r="B9769" t="s">
        <v>36</v>
      </c>
      <c r="C9769" t="s">
        <v>18</v>
      </c>
      <c r="D9769" t="s">
        <v>37</v>
      </c>
      <c r="E9769" t="s">
        <v>20</v>
      </c>
      <c r="F9769" t="s">
        <v>21</v>
      </c>
      <c r="G9769" s="5">
        <v>2575.61</v>
      </c>
      <c r="H9769" s="5">
        <f t="shared" si="1064"/>
        <v>46.360979999999998</v>
      </c>
      <c r="I9769" s="6">
        <v>4</v>
      </c>
      <c r="J9769" s="6">
        <v>10302.44</v>
      </c>
      <c r="K9769" s="5">
        <f t="shared" si="1065"/>
        <v>185.44391999999999</v>
      </c>
      <c r="L9769" s="7">
        <v>1.37</v>
      </c>
      <c r="M9769" s="7">
        <v>775</v>
      </c>
      <c r="N9769" s="3">
        <v>45487</v>
      </c>
      <c r="O9769" s="4" t="str">
        <f t="shared" si="1066"/>
        <v>2024-07</v>
      </c>
      <c r="P9769" s="4" t="str">
        <f t="shared" si="1067"/>
        <v>07</v>
      </c>
      <c r="Q9769" s="4" t="str">
        <f t="shared" si="1068"/>
        <v>July</v>
      </c>
      <c r="R9769" s="30" t="str">
        <f t="shared" si="1069"/>
        <v>14</v>
      </c>
      <c r="W9769" t="str">
        <f t="shared" si="1070"/>
        <v>ok</v>
      </c>
    </row>
    <row r="9770" spans="1:23" x14ac:dyDescent="0.3">
      <c r="A9770" t="s">
        <v>9812</v>
      </c>
      <c r="B9770" t="s">
        <v>11</v>
      </c>
      <c r="C9770" t="s">
        <v>12</v>
      </c>
      <c r="D9770" t="s">
        <v>13</v>
      </c>
      <c r="E9770" t="s">
        <v>14</v>
      </c>
      <c r="F9770" t="s">
        <v>38</v>
      </c>
      <c r="G9770" s="5">
        <v>2942.35</v>
      </c>
      <c r="H9770" s="5">
        <f t="shared" si="1064"/>
        <v>52.962299999999992</v>
      </c>
      <c r="I9770" s="6">
        <v>2</v>
      </c>
      <c r="J9770" s="6">
        <v>5884.7</v>
      </c>
      <c r="K9770" s="5">
        <f t="shared" si="1065"/>
        <v>105.92459999999998</v>
      </c>
      <c r="L9770" s="7">
        <v>1.34</v>
      </c>
      <c r="M9770" s="7">
        <v>4314</v>
      </c>
      <c r="N9770" s="3">
        <v>45387</v>
      </c>
      <c r="O9770" s="4" t="str">
        <f t="shared" si="1066"/>
        <v>2024-04</v>
      </c>
      <c r="P9770" s="4" t="str">
        <f t="shared" si="1067"/>
        <v>04</v>
      </c>
      <c r="Q9770" s="4" t="str">
        <f t="shared" si="1068"/>
        <v>April</v>
      </c>
      <c r="R9770" s="30" t="str">
        <f t="shared" si="1069"/>
        <v>05</v>
      </c>
      <c r="W9770" t="str">
        <f t="shared" si="1070"/>
        <v>ok</v>
      </c>
    </row>
    <row r="9771" spans="1:23" x14ac:dyDescent="0.3">
      <c r="A9771" t="s">
        <v>9813</v>
      </c>
      <c r="B9771" t="s">
        <v>17</v>
      </c>
      <c r="C9771" t="s">
        <v>18</v>
      </c>
      <c r="D9771" t="s">
        <v>19</v>
      </c>
      <c r="E9771" t="s">
        <v>14</v>
      </c>
      <c r="F9771" t="s">
        <v>31</v>
      </c>
      <c r="G9771" s="5">
        <v>12917.79</v>
      </c>
      <c r="H9771" s="5">
        <f t="shared" si="1064"/>
        <v>232.52021999999999</v>
      </c>
      <c r="I9771" s="6">
        <v>5</v>
      </c>
      <c r="J9771" s="6">
        <v>64588.95</v>
      </c>
      <c r="K9771" s="5">
        <f t="shared" si="1065"/>
        <v>1162.6010999999999</v>
      </c>
      <c r="L9771" s="7">
        <v>3.81</v>
      </c>
      <c r="M9771" s="7">
        <v>495</v>
      </c>
      <c r="N9771" s="3">
        <v>45457</v>
      </c>
      <c r="O9771" s="4" t="str">
        <f t="shared" si="1066"/>
        <v>2024-06</v>
      </c>
      <c r="P9771" s="4" t="str">
        <f t="shared" si="1067"/>
        <v>06</v>
      </c>
      <c r="Q9771" s="4" t="str">
        <f t="shared" si="1068"/>
        <v>June</v>
      </c>
      <c r="R9771" s="30" t="str">
        <f t="shared" si="1069"/>
        <v>14</v>
      </c>
      <c r="W9771" t="str">
        <f t="shared" si="1070"/>
        <v>ok</v>
      </c>
    </row>
    <row r="9772" spans="1:23" x14ac:dyDescent="0.3">
      <c r="A9772" t="s">
        <v>9814</v>
      </c>
      <c r="B9772" t="s">
        <v>51</v>
      </c>
      <c r="C9772" t="s">
        <v>29</v>
      </c>
      <c r="D9772" t="s">
        <v>52</v>
      </c>
      <c r="E9772" t="s">
        <v>45</v>
      </c>
      <c r="F9772" t="s">
        <v>31</v>
      </c>
      <c r="G9772" s="5">
        <v>7422.8</v>
      </c>
      <c r="H9772" s="5">
        <f t="shared" si="1064"/>
        <v>133.6104</v>
      </c>
      <c r="I9772" s="6">
        <v>4</v>
      </c>
      <c r="J9772" s="6">
        <v>29691.200000000001</v>
      </c>
      <c r="K9772" s="5">
        <f t="shared" si="1065"/>
        <v>534.44159999999999</v>
      </c>
      <c r="L9772" s="7">
        <v>3.51</v>
      </c>
      <c r="M9772" s="7">
        <v>101</v>
      </c>
      <c r="N9772" s="3">
        <v>45308</v>
      </c>
      <c r="O9772" s="4" t="str">
        <f t="shared" si="1066"/>
        <v>2024-01</v>
      </c>
      <c r="P9772" s="4" t="str">
        <f t="shared" si="1067"/>
        <v>01</v>
      </c>
      <c r="Q9772" s="4" t="str">
        <f t="shared" si="1068"/>
        <v>January</v>
      </c>
      <c r="R9772" s="30" t="str">
        <f t="shared" si="1069"/>
        <v>17</v>
      </c>
      <c r="W9772" t="str">
        <f t="shared" si="1070"/>
        <v>ok</v>
      </c>
    </row>
    <row r="9773" spans="1:23" x14ac:dyDescent="0.3">
      <c r="A9773" t="s">
        <v>9815</v>
      </c>
      <c r="B9773" t="s">
        <v>47</v>
      </c>
      <c r="C9773" t="s">
        <v>12</v>
      </c>
      <c r="D9773" t="s">
        <v>48</v>
      </c>
      <c r="E9773" t="s">
        <v>20</v>
      </c>
      <c r="F9773" t="s">
        <v>21</v>
      </c>
      <c r="G9773" s="5">
        <v>1788.47</v>
      </c>
      <c r="H9773" s="5">
        <f t="shared" si="1064"/>
        <v>32.192459999999997</v>
      </c>
      <c r="I9773" s="6">
        <v>2</v>
      </c>
      <c r="J9773" s="6">
        <v>3576.94</v>
      </c>
      <c r="K9773" s="5">
        <f t="shared" si="1065"/>
        <v>64.384919999999994</v>
      </c>
      <c r="L9773" s="7">
        <v>3.87</v>
      </c>
      <c r="M9773" s="7">
        <v>799</v>
      </c>
      <c r="N9773" s="3">
        <v>45390</v>
      </c>
      <c r="O9773" s="4" t="str">
        <f t="shared" si="1066"/>
        <v>2024-04</v>
      </c>
      <c r="P9773" s="4" t="str">
        <f t="shared" si="1067"/>
        <v>04</v>
      </c>
      <c r="Q9773" s="4" t="str">
        <f t="shared" si="1068"/>
        <v>April</v>
      </c>
      <c r="R9773" s="30" t="str">
        <f t="shared" si="1069"/>
        <v>08</v>
      </c>
      <c r="W9773" t="str">
        <f t="shared" si="1070"/>
        <v>ok</v>
      </c>
    </row>
    <row r="9774" spans="1:23" x14ac:dyDescent="0.3">
      <c r="A9774" t="s">
        <v>9816</v>
      </c>
      <c r="B9774" t="s">
        <v>17</v>
      </c>
      <c r="C9774" t="s">
        <v>18</v>
      </c>
      <c r="D9774" t="s">
        <v>19</v>
      </c>
      <c r="E9774" t="s">
        <v>14</v>
      </c>
      <c r="F9774" t="s">
        <v>15</v>
      </c>
      <c r="G9774" s="5">
        <v>9894.7900000000009</v>
      </c>
      <c r="H9774" s="5">
        <f t="shared" si="1064"/>
        <v>178.10622000000001</v>
      </c>
      <c r="I9774" s="6">
        <v>4</v>
      </c>
      <c r="J9774" s="6">
        <v>39579.160000000003</v>
      </c>
      <c r="K9774" s="5">
        <f t="shared" si="1065"/>
        <v>712.42488000000003</v>
      </c>
      <c r="L9774" s="7">
        <v>3.31</v>
      </c>
      <c r="M9774" s="7">
        <v>636</v>
      </c>
      <c r="N9774" s="3">
        <v>45585</v>
      </c>
      <c r="O9774" s="4" t="str">
        <f t="shared" si="1066"/>
        <v>2024-10</v>
      </c>
      <c r="P9774" s="4" t="str">
        <f t="shared" si="1067"/>
        <v>10</v>
      </c>
      <c r="Q9774" s="4" t="str">
        <f t="shared" si="1068"/>
        <v>October</v>
      </c>
      <c r="R9774" s="30" t="str">
        <f t="shared" si="1069"/>
        <v>20</v>
      </c>
      <c r="W9774" t="str">
        <f t="shared" si="1070"/>
        <v>ok</v>
      </c>
    </row>
    <row r="9775" spans="1:23" x14ac:dyDescent="0.3">
      <c r="A9775" t="s">
        <v>9817</v>
      </c>
      <c r="B9775" t="s">
        <v>17</v>
      </c>
      <c r="C9775" t="s">
        <v>18</v>
      </c>
      <c r="D9775" t="s">
        <v>19</v>
      </c>
      <c r="E9775" t="s">
        <v>45</v>
      </c>
      <c r="F9775" t="s">
        <v>15</v>
      </c>
      <c r="G9775" s="5">
        <v>13207.49</v>
      </c>
      <c r="H9775" s="5">
        <f t="shared" si="1064"/>
        <v>237.73481999999998</v>
      </c>
      <c r="I9775" s="6">
        <v>5</v>
      </c>
      <c r="J9775" s="6">
        <v>66037.45</v>
      </c>
      <c r="K9775" s="5">
        <f t="shared" si="1065"/>
        <v>1188.6741</v>
      </c>
      <c r="L9775" s="7">
        <v>4.9000000000000004</v>
      </c>
      <c r="M9775" s="7">
        <v>803</v>
      </c>
      <c r="N9775" s="3">
        <v>45524</v>
      </c>
      <c r="O9775" s="4" t="str">
        <f t="shared" si="1066"/>
        <v>2024-08</v>
      </c>
      <c r="P9775" s="4" t="str">
        <f t="shared" si="1067"/>
        <v>08</v>
      </c>
      <c r="Q9775" s="4" t="str">
        <f t="shared" si="1068"/>
        <v>August</v>
      </c>
      <c r="R9775" s="30" t="str">
        <f t="shared" si="1069"/>
        <v>20</v>
      </c>
      <c r="W9775" t="str">
        <f t="shared" si="1070"/>
        <v>ok</v>
      </c>
    </row>
    <row r="9776" spans="1:23" x14ac:dyDescent="0.3">
      <c r="A9776" t="s">
        <v>9818</v>
      </c>
      <c r="B9776" t="s">
        <v>11</v>
      </c>
      <c r="C9776" t="s">
        <v>12</v>
      </c>
      <c r="D9776" t="s">
        <v>13</v>
      </c>
      <c r="E9776" t="s">
        <v>14</v>
      </c>
      <c r="F9776" t="s">
        <v>21</v>
      </c>
      <c r="G9776" s="5">
        <v>14153.43</v>
      </c>
      <c r="H9776" s="5">
        <f t="shared" si="1064"/>
        <v>254.76173999999997</v>
      </c>
      <c r="I9776" s="6">
        <v>3</v>
      </c>
      <c r="J9776" s="6">
        <v>42460.29</v>
      </c>
      <c r="K9776" s="5">
        <f t="shared" si="1065"/>
        <v>764.28521999999998</v>
      </c>
      <c r="L9776" s="7">
        <v>1.08</v>
      </c>
      <c r="M9776" s="7">
        <v>3093</v>
      </c>
      <c r="N9776" s="3">
        <v>45473</v>
      </c>
      <c r="O9776" s="4" t="str">
        <f t="shared" si="1066"/>
        <v>2024-06</v>
      </c>
      <c r="P9776" s="4" t="str">
        <f t="shared" si="1067"/>
        <v>06</v>
      </c>
      <c r="Q9776" s="4" t="str">
        <f t="shared" si="1068"/>
        <v>June</v>
      </c>
      <c r="R9776" s="30" t="str">
        <f t="shared" si="1069"/>
        <v>30</v>
      </c>
      <c r="W9776" t="str">
        <f t="shared" si="1070"/>
        <v>ok</v>
      </c>
    </row>
    <row r="9777" spans="1:23" x14ac:dyDescent="0.3">
      <c r="A9777" t="s">
        <v>9819</v>
      </c>
      <c r="B9777" t="s">
        <v>33</v>
      </c>
      <c r="C9777" t="s">
        <v>12</v>
      </c>
      <c r="D9777" t="s">
        <v>34</v>
      </c>
      <c r="E9777" t="s">
        <v>14</v>
      </c>
      <c r="F9777" t="s">
        <v>21</v>
      </c>
      <c r="G9777" s="5">
        <v>6689.41</v>
      </c>
      <c r="H9777" s="5">
        <f t="shared" si="1064"/>
        <v>120.40937999999998</v>
      </c>
      <c r="I9777" s="6">
        <v>1</v>
      </c>
      <c r="J9777" s="6">
        <v>6689.41</v>
      </c>
      <c r="K9777" s="5">
        <f t="shared" si="1065"/>
        <v>120.40937999999998</v>
      </c>
      <c r="L9777" s="7">
        <v>4.33</v>
      </c>
      <c r="M9777" s="7">
        <v>552</v>
      </c>
      <c r="N9777" s="3">
        <v>45410</v>
      </c>
      <c r="O9777" s="4" t="str">
        <f t="shared" si="1066"/>
        <v>2024-04</v>
      </c>
      <c r="P9777" s="4" t="str">
        <f t="shared" si="1067"/>
        <v>04</v>
      </c>
      <c r="Q9777" s="4" t="str">
        <f t="shared" si="1068"/>
        <v>April</v>
      </c>
      <c r="R9777" s="30" t="str">
        <f t="shared" si="1069"/>
        <v>28</v>
      </c>
      <c r="W9777" t="str">
        <f t="shared" si="1070"/>
        <v>ok</v>
      </c>
    </row>
    <row r="9778" spans="1:23" x14ac:dyDescent="0.3">
      <c r="A9778" t="s">
        <v>9820</v>
      </c>
      <c r="B9778" t="s">
        <v>17</v>
      </c>
      <c r="C9778" t="s">
        <v>18</v>
      </c>
      <c r="D9778" t="s">
        <v>19</v>
      </c>
      <c r="E9778" t="s">
        <v>45</v>
      </c>
      <c r="F9778" t="s">
        <v>15</v>
      </c>
      <c r="G9778" s="5">
        <v>10826.15</v>
      </c>
      <c r="H9778" s="5">
        <f t="shared" si="1064"/>
        <v>194.87069999999997</v>
      </c>
      <c r="I9778" s="6">
        <v>2</v>
      </c>
      <c r="J9778" s="6">
        <v>21652.3</v>
      </c>
      <c r="K9778" s="5">
        <f t="shared" si="1065"/>
        <v>389.74139999999994</v>
      </c>
      <c r="L9778" s="7">
        <v>2.0299999999999998</v>
      </c>
      <c r="M9778" s="7">
        <v>3235</v>
      </c>
      <c r="N9778" s="3">
        <v>45377</v>
      </c>
      <c r="O9778" s="4" t="str">
        <f t="shared" si="1066"/>
        <v>2024-03</v>
      </c>
      <c r="P9778" s="4" t="str">
        <f t="shared" si="1067"/>
        <v>03</v>
      </c>
      <c r="Q9778" s="4" t="str">
        <f t="shared" si="1068"/>
        <v>March</v>
      </c>
      <c r="R9778" s="30" t="str">
        <f t="shared" si="1069"/>
        <v>26</v>
      </c>
      <c r="W9778" t="str">
        <f t="shared" si="1070"/>
        <v>ok</v>
      </c>
    </row>
    <row r="9779" spans="1:23" x14ac:dyDescent="0.3">
      <c r="A9779" t="s">
        <v>9821</v>
      </c>
      <c r="B9779" t="s">
        <v>41</v>
      </c>
      <c r="C9779" t="s">
        <v>42</v>
      </c>
      <c r="D9779" t="s">
        <v>43</v>
      </c>
      <c r="E9779" t="s">
        <v>45</v>
      </c>
      <c r="F9779" t="s">
        <v>38</v>
      </c>
      <c r="G9779" s="5">
        <v>4803.1099999999997</v>
      </c>
      <c r="H9779" s="5">
        <f t="shared" si="1064"/>
        <v>86.455979999999983</v>
      </c>
      <c r="I9779" s="6">
        <v>5</v>
      </c>
      <c r="J9779" s="6">
        <v>24015.55</v>
      </c>
      <c r="K9779" s="5">
        <f t="shared" si="1065"/>
        <v>432.27989999999988</v>
      </c>
      <c r="L9779" s="7">
        <v>4.04</v>
      </c>
      <c r="M9779" s="7">
        <v>2635</v>
      </c>
      <c r="N9779" s="3">
        <v>45635</v>
      </c>
      <c r="O9779" s="4" t="str">
        <f t="shared" si="1066"/>
        <v>2024-12</v>
      </c>
      <c r="P9779" s="4" t="str">
        <f t="shared" si="1067"/>
        <v>12</v>
      </c>
      <c r="Q9779" s="4" t="str">
        <f t="shared" si="1068"/>
        <v>December</v>
      </c>
      <c r="R9779" s="30" t="str">
        <f t="shared" si="1069"/>
        <v>09</v>
      </c>
      <c r="W9779" t="str">
        <f t="shared" si="1070"/>
        <v>ok</v>
      </c>
    </row>
    <row r="9780" spans="1:23" x14ac:dyDescent="0.3">
      <c r="A9780" t="s">
        <v>9822</v>
      </c>
      <c r="B9780" t="s">
        <v>23</v>
      </c>
      <c r="C9780" t="s">
        <v>24</v>
      </c>
      <c r="D9780" t="s">
        <v>25</v>
      </c>
      <c r="E9780" t="s">
        <v>14</v>
      </c>
      <c r="F9780" t="s">
        <v>15</v>
      </c>
      <c r="G9780" s="5">
        <v>10911.57</v>
      </c>
      <c r="H9780" s="5">
        <f t="shared" si="1064"/>
        <v>196.40825999999998</v>
      </c>
      <c r="I9780" s="6">
        <v>2</v>
      </c>
      <c r="J9780" s="6">
        <v>21823.14</v>
      </c>
      <c r="K9780" s="5">
        <f t="shared" si="1065"/>
        <v>392.81651999999997</v>
      </c>
      <c r="L9780" s="7">
        <v>3.28</v>
      </c>
      <c r="M9780" s="7">
        <v>2826</v>
      </c>
      <c r="N9780" s="3">
        <v>45370</v>
      </c>
      <c r="O9780" s="4" t="str">
        <f t="shared" si="1066"/>
        <v>2024-03</v>
      </c>
      <c r="P9780" s="4" t="str">
        <f t="shared" si="1067"/>
        <v>03</v>
      </c>
      <c r="Q9780" s="4" t="str">
        <f t="shared" si="1068"/>
        <v>March</v>
      </c>
      <c r="R9780" s="30" t="str">
        <f t="shared" si="1069"/>
        <v>19</v>
      </c>
      <c r="W9780" t="str">
        <f t="shared" si="1070"/>
        <v>ok</v>
      </c>
    </row>
    <row r="9781" spans="1:23" x14ac:dyDescent="0.3">
      <c r="A9781" t="s">
        <v>9823</v>
      </c>
      <c r="B9781" t="s">
        <v>41</v>
      </c>
      <c r="C9781" t="s">
        <v>42</v>
      </c>
      <c r="D9781" t="s">
        <v>43</v>
      </c>
      <c r="E9781" t="s">
        <v>14</v>
      </c>
      <c r="F9781" t="s">
        <v>60</v>
      </c>
      <c r="G9781" s="5">
        <v>15546.44</v>
      </c>
      <c r="H9781" s="5">
        <f t="shared" si="1064"/>
        <v>279.83591999999999</v>
      </c>
      <c r="I9781" s="6">
        <v>1</v>
      </c>
      <c r="J9781" s="6">
        <v>15546.44</v>
      </c>
      <c r="K9781" s="5">
        <f t="shared" si="1065"/>
        <v>279.83591999999999</v>
      </c>
      <c r="L9781" s="7">
        <v>1.08</v>
      </c>
      <c r="M9781" s="7">
        <v>1835</v>
      </c>
      <c r="N9781" s="3">
        <v>45342</v>
      </c>
      <c r="O9781" s="4" t="str">
        <f t="shared" si="1066"/>
        <v>2024-02</v>
      </c>
      <c r="P9781" s="4" t="str">
        <f t="shared" si="1067"/>
        <v>02</v>
      </c>
      <c r="Q9781" s="4" t="str">
        <f t="shared" si="1068"/>
        <v>February</v>
      </c>
      <c r="R9781" s="30" t="str">
        <f t="shared" si="1069"/>
        <v>20</v>
      </c>
      <c r="W9781" t="str">
        <f t="shared" si="1070"/>
        <v>ok</v>
      </c>
    </row>
    <row r="9782" spans="1:23" x14ac:dyDescent="0.3">
      <c r="A9782" t="s">
        <v>9824</v>
      </c>
      <c r="B9782" t="s">
        <v>51</v>
      </c>
      <c r="C9782" t="s">
        <v>29</v>
      </c>
      <c r="D9782" t="s">
        <v>52</v>
      </c>
      <c r="E9782" t="s">
        <v>20</v>
      </c>
      <c r="F9782" t="s">
        <v>38</v>
      </c>
      <c r="G9782" s="5">
        <v>1390.92</v>
      </c>
      <c r="H9782" s="5">
        <f t="shared" si="1064"/>
        <v>25.036559999999998</v>
      </c>
      <c r="I9782" s="6">
        <v>5</v>
      </c>
      <c r="J9782" s="6">
        <v>6954.6</v>
      </c>
      <c r="K9782" s="5">
        <f t="shared" si="1065"/>
        <v>125.18279999999999</v>
      </c>
      <c r="L9782" s="7">
        <v>4.6900000000000004</v>
      </c>
      <c r="M9782" s="7">
        <v>4193</v>
      </c>
      <c r="N9782" s="3">
        <v>45469</v>
      </c>
      <c r="O9782" s="4" t="str">
        <f t="shared" si="1066"/>
        <v>2024-06</v>
      </c>
      <c r="P9782" s="4" t="str">
        <f t="shared" si="1067"/>
        <v>06</v>
      </c>
      <c r="Q9782" s="4" t="str">
        <f t="shared" si="1068"/>
        <v>June</v>
      </c>
      <c r="R9782" s="30" t="str">
        <f t="shared" si="1069"/>
        <v>26</v>
      </c>
      <c r="W9782" t="str">
        <f t="shared" si="1070"/>
        <v>ok</v>
      </c>
    </row>
    <row r="9783" spans="1:23" x14ac:dyDescent="0.3">
      <c r="A9783" t="s">
        <v>9825</v>
      </c>
      <c r="B9783" t="s">
        <v>36</v>
      </c>
      <c r="C9783" t="s">
        <v>18</v>
      </c>
      <c r="D9783" t="s">
        <v>37</v>
      </c>
      <c r="E9783" t="s">
        <v>20</v>
      </c>
      <c r="F9783" t="s">
        <v>21</v>
      </c>
      <c r="G9783" s="5">
        <v>2812.26</v>
      </c>
      <c r="H9783" s="5">
        <f t="shared" si="1064"/>
        <v>50.62068</v>
      </c>
      <c r="I9783" s="6">
        <v>5</v>
      </c>
      <c r="J9783" s="6">
        <v>14061.3</v>
      </c>
      <c r="K9783" s="5">
        <f t="shared" si="1065"/>
        <v>253.10339999999999</v>
      </c>
      <c r="L9783" s="7">
        <v>3.2</v>
      </c>
      <c r="M9783" s="7">
        <v>1666</v>
      </c>
      <c r="N9783" s="3">
        <v>45634</v>
      </c>
      <c r="O9783" s="4" t="str">
        <f t="shared" si="1066"/>
        <v>2024-12</v>
      </c>
      <c r="P9783" s="4" t="str">
        <f t="shared" si="1067"/>
        <v>12</v>
      </c>
      <c r="Q9783" s="4" t="str">
        <f t="shared" si="1068"/>
        <v>December</v>
      </c>
      <c r="R9783" s="30" t="str">
        <f t="shared" si="1069"/>
        <v>08</v>
      </c>
      <c r="W9783" t="str">
        <f t="shared" si="1070"/>
        <v>ok</v>
      </c>
    </row>
    <row r="9784" spans="1:23" x14ac:dyDescent="0.3">
      <c r="A9784" t="s">
        <v>9826</v>
      </c>
      <c r="B9784" t="s">
        <v>36</v>
      </c>
      <c r="C9784" t="s">
        <v>18</v>
      </c>
      <c r="D9784" t="s">
        <v>37</v>
      </c>
      <c r="E9784" t="s">
        <v>20</v>
      </c>
      <c r="F9784" t="s">
        <v>60</v>
      </c>
      <c r="G9784" s="5">
        <v>9595.68</v>
      </c>
      <c r="H9784" s="5">
        <f t="shared" si="1064"/>
        <v>172.72224</v>
      </c>
      <c r="I9784" s="6">
        <v>3</v>
      </c>
      <c r="J9784" s="6">
        <v>28787.040000000001</v>
      </c>
      <c r="K9784" s="5">
        <f t="shared" si="1065"/>
        <v>518.16671999999994</v>
      </c>
      <c r="L9784" s="7">
        <v>2.09</v>
      </c>
      <c r="M9784" s="7">
        <v>3904</v>
      </c>
      <c r="N9784" s="3">
        <v>45628</v>
      </c>
      <c r="O9784" s="4" t="str">
        <f t="shared" si="1066"/>
        <v>2024-12</v>
      </c>
      <c r="P9784" s="4" t="str">
        <f t="shared" si="1067"/>
        <v>12</v>
      </c>
      <c r="Q9784" s="4" t="str">
        <f t="shared" si="1068"/>
        <v>December</v>
      </c>
      <c r="R9784" s="30" t="str">
        <f t="shared" si="1069"/>
        <v>02</v>
      </c>
      <c r="W9784" t="str">
        <f t="shared" si="1070"/>
        <v>ok</v>
      </c>
    </row>
    <row r="9785" spans="1:23" x14ac:dyDescent="0.3">
      <c r="A9785" t="s">
        <v>9827</v>
      </c>
      <c r="B9785" t="s">
        <v>51</v>
      </c>
      <c r="C9785" t="s">
        <v>29</v>
      </c>
      <c r="D9785" t="s">
        <v>52</v>
      </c>
      <c r="E9785" t="s">
        <v>14</v>
      </c>
      <c r="F9785" t="s">
        <v>26</v>
      </c>
      <c r="G9785" s="5">
        <v>18469.38</v>
      </c>
      <c r="H9785" s="5">
        <f t="shared" si="1064"/>
        <v>332.44884000000002</v>
      </c>
      <c r="I9785" s="6">
        <v>4</v>
      </c>
      <c r="J9785" s="6">
        <v>73877.52</v>
      </c>
      <c r="K9785" s="5">
        <f t="shared" si="1065"/>
        <v>1329.7953600000001</v>
      </c>
      <c r="L9785" s="7">
        <v>1.38</v>
      </c>
      <c r="M9785" s="7">
        <v>4003</v>
      </c>
      <c r="N9785" s="3">
        <v>45517</v>
      </c>
      <c r="O9785" s="4" t="str">
        <f t="shared" si="1066"/>
        <v>2024-08</v>
      </c>
      <c r="P9785" s="4" t="str">
        <f t="shared" si="1067"/>
        <v>08</v>
      </c>
      <c r="Q9785" s="4" t="str">
        <f t="shared" si="1068"/>
        <v>August</v>
      </c>
      <c r="R9785" s="30" t="str">
        <f t="shared" si="1069"/>
        <v>13</v>
      </c>
      <c r="W9785" t="str">
        <f t="shared" si="1070"/>
        <v>ok</v>
      </c>
    </row>
    <row r="9786" spans="1:23" x14ac:dyDescent="0.3">
      <c r="A9786" t="s">
        <v>9828</v>
      </c>
      <c r="B9786" t="s">
        <v>23</v>
      </c>
      <c r="C9786" t="s">
        <v>24</v>
      </c>
      <c r="D9786" t="s">
        <v>25</v>
      </c>
      <c r="E9786" t="s">
        <v>14</v>
      </c>
      <c r="F9786" t="s">
        <v>31</v>
      </c>
      <c r="G9786" s="5">
        <v>14599.31</v>
      </c>
      <c r="H9786" s="5">
        <f t="shared" si="1064"/>
        <v>262.78757999999999</v>
      </c>
      <c r="I9786" s="6">
        <v>5</v>
      </c>
      <c r="J9786" s="6">
        <v>72996.55</v>
      </c>
      <c r="K9786" s="5">
        <f t="shared" si="1065"/>
        <v>1313.9378999999999</v>
      </c>
      <c r="L9786" s="7">
        <v>3.33</v>
      </c>
      <c r="M9786" s="7">
        <v>3431</v>
      </c>
      <c r="N9786" s="3">
        <v>45453</v>
      </c>
      <c r="O9786" s="4" t="str">
        <f t="shared" si="1066"/>
        <v>2024-06</v>
      </c>
      <c r="P9786" s="4" t="str">
        <f t="shared" si="1067"/>
        <v>06</v>
      </c>
      <c r="Q9786" s="4" t="str">
        <f t="shared" si="1068"/>
        <v>June</v>
      </c>
      <c r="R9786" s="30" t="str">
        <f t="shared" si="1069"/>
        <v>10</v>
      </c>
      <c r="W9786" t="str">
        <f t="shared" si="1070"/>
        <v>ok</v>
      </c>
    </row>
    <row r="9787" spans="1:23" x14ac:dyDescent="0.3">
      <c r="A9787" t="s">
        <v>9829</v>
      </c>
      <c r="B9787" t="s">
        <v>51</v>
      </c>
      <c r="C9787" t="s">
        <v>29</v>
      </c>
      <c r="D9787" t="s">
        <v>52</v>
      </c>
      <c r="E9787" t="s">
        <v>20</v>
      </c>
      <c r="F9787" t="s">
        <v>31</v>
      </c>
      <c r="G9787" s="5">
        <v>11651.41</v>
      </c>
      <c r="H9787" s="5">
        <f t="shared" si="1064"/>
        <v>209.72537999999997</v>
      </c>
      <c r="I9787" s="6">
        <v>5</v>
      </c>
      <c r="J9787" s="6">
        <v>58257.05</v>
      </c>
      <c r="K9787" s="5">
        <f t="shared" si="1065"/>
        <v>1048.6268999999998</v>
      </c>
      <c r="L9787" s="7">
        <v>2.85</v>
      </c>
      <c r="M9787" s="7">
        <v>3998</v>
      </c>
      <c r="N9787" s="3">
        <v>45463</v>
      </c>
      <c r="O9787" s="4" t="str">
        <f t="shared" si="1066"/>
        <v>2024-06</v>
      </c>
      <c r="P9787" s="4" t="str">
        <f t="shared" si="1067"/>
        <v>06</v>
      </c>
      <c r="Q9787" s="4" t="str">
        <f t="shared" si="1068"/>
        <v>June</v>
      </c>
      <c r="R9787" s="30" t="str">
        <f t="shared" si="1069"/>
        <v>20</v>
      </c>
      <c r="W9787" t="str">
        <f t="shared" si="1070"/>
        <v>ok</v>
      </c>
    </row>
    <row r="9788" spans="1:23" x14ac:dyDescent="0.3">
      <c r="A9788" t="s">
        <v>9830</v>
      </c>
      <c r="B9788" t="s">
        <v>11</v>
      </c>
      <c r="C9788" t="s">
        <v>12</v>
      </c>
      <c r="D9788" t="s">
        <v>13</v>
      </c>
      <c r="E9788" t="s">
        <v>14</v>
      </c>
      <c r="F9788" t="s">
        <v>15</v>
      </c>
      <c r="G9788" s="5">
        <v>5570.15</v>
      </c>
      <c r="H9788" s="5">
        <f t="shared" si="1064"/>
        <v>100.26269999999998</v>
      </c>
      <c r="I9788" s="6">
        <v>5</v>
      </c>
      <c r="J9788" s="6">
        <v>27850.75</v>
      </c>
      <c r="K9788" s="5">
        <f t="shared" si="1065"/>
        <v>501.31349999999992</v>
      </c>
      <c r="L9788" s="7">
        <v>2.68</v>
      </c>
      <c r="M9788" s="7">
        <v>4497</v>
      </c>
      <c r="N9788" s="3">
        <v>45325</v>
      </c>
      <c r="O9788" s="4" t="str">
        <f t="shared" si="1066"/>
        <v>2024-02</v>
      </c>
      <c r="P9788" s="4" t="str">
        <f t="shared" si="1067"/>
        <v>02</v>
      </c>
      <c r="Q9788" s="4" t="str">
        <f t="shared" si="1068"/>
        <v>February</v>
      </c>
      <c r="R9788" s="30" t="str">
        <f t="shared" si="1069"/>
        <v>03</v>
      </c>
      <c r="W9788" t="str">
        <f t="shared" si="1070"/>
        <v>ok</v>
      </c>
    </row>
    <row r="9789" spans="1:23" x14ac:dyDescent="0.3">
      <c r="A9789" t="s">
        <v>9831</v>
      </c>
      <c r="B9789" t="s">
        <v>63</v>
      </c>
      <c r="C9789" t="s">
        <v>18</v>
      </c>
      <c r="D9789" t="s">
        <v>64</v>
      </c>
      <c r="E9789" t="s">
        <v>45</v>
      </c>
      <c r="F9789" t="s">
        <v>21</v>
      </c>
      <c r="G9789" s="5">
        <v>13709.01</v>
      </c>
      <c r="H9789" s="5">
        <f t="shared" si="1064"/>
        <v>246.76217999999997</v>
      </c>
      <c r="I9789" s="6">
        <v>4</v>
      </c>
      <c r="J9789" s="6">
        <v>54836.04</v>
      </c>
      <c r="K9789" s="5">
        <f t="shared" si="1065"/>
        <v>987.04871999999989</v>
      </c>
      <c r="L9789" s="7">
        <v>4.91</v>
      </c>
      <c r="M9789" s="7">
        <v>338</v>
      </c>
      <c r="N9789" s="3">
        <v>45625</v>
      </c>
      <c r="O9789" s="4" t="str">
        <f t="shared" si="1066"/>
        <v>2024-11</v>
      </c>
      <c r="P9789" s="4" t="str">
        <f t="shared" si="1067"/>
        <v>11</v>
      </c>
      <c r="Q9789" s="4" t="str">
        <f t="shared" si="1068"/>
        <v>November</v>
      </c>
      <c r="R9789" s="30" t="str">
        <f t="shared" si="1069"/>
        <v>29</v>
      </c>
      <c r="W9789" t="str">
        <f t="shared" si="1070"/>
        <v>ok</v>
      </c>
    </row>
    <row r="9790" spans="1:23" x14ac:dyDescent="0.3">
      <c r="A9790" t="s">
        <v>9832</v>
      </c>
      <c r="B9790" t="s">
        <v>63</v>
      </c>
      <c r="C9790" t="s">
        <v>18</v>
      </c>
      <c r="D9790" t="s">
        <v>64</v>
      </c>
      <c r="E9790" t="s">
        <v>14</v>
      </c>
      <c r="F9790" t="s">
        <v>26</v>
      </c>
      <c r="G9790" s="5">
        <v>6208.96</v>
      </c>
      <c r="H9790" s="5">
        <f t="shared" si="1064"/>
        <v>111.76128</v>
      </c>
      <c r="I9790" s="6">
        <v>1</v>
      </c>
      <c r="J9790" s="6">
        <v>6208.96</v>
      </c>
      <c r="K9790" s="5">
        <f t="shared" si="1065"/>
        <v>111.76128</v>
      </c>
      <c r="L9790" s="7">
        <v>4.34</v>
      </c>
      <c r="M9790" s="7">
        <v>2122</v>
      </c>
      <c r="N9790" s="3">
        <v>45405</v>
      </c>
      <c r="O9790" s="4" t="str">
        <f t="shared" si="1066"/>
        <v>2024-04</v>
      </c>
      <c r="P9790" s="4" t="str">
        <f t="shared" si="1067"/>
        <v>04</v>
      </c>
      <c r="Q9790" s="4" t="str">
        <f t="shared" si="1068"/>
        <v>April</v>
      </c>
      <c r="R9790" s="30" t="str">
        <f t="shared" si="1069"/>
        <v>23</v>
      </c>
      <c r="W9790" t="str">
        <f t="shared" si="1070"/>
        <v>ok</v>
      </c>
    </row>
    <row r="9791" spans="1:23" x14ac:dyDescent="0.3">
      <c r="A9791" t="s">
        <v>9833</v>
      </c>
      <c r="B9791" t="s">
        <v>23</v>
      </c>
      <c r="C9791" t="s">
        <v>24</v>
      </c>
      <c r="D9791" t="s">
        <v>25</v>
      </c>
      <c r="E9791" t="s">
        <v>45</v>
      </c>
      <c r="F9791" t="s">
        <v>26</v>
      </c>
      <c r="G9791" s="5">
        <v>3806.3</v>
      </c>
      <c r="H9791" s="5">
        <f t="shared" si="1064"/>
        <v>68.513400000000004</v>
      </c>
      <c r="I9791" s="6">
        <v>1</v>
      </c>
      <c r="J9791" s="6">
        <v>3806.3</v>
      </c>
      <c r="K9791" s="5">
        <f t="shared" si="1065"/>
        <v>68.513400000000004</v>
      </c>
      <c r="L9791" s="7">
        <v>4.1500000000000004</v>
      </c>
      <c r="M9791" s="7">
        <v>3639</v>
      </c>
      <c r="N9791" s="3">
        <v>45616</v>
      </c>
      <c r="O9791" s="4" t="str">
        <f t="shared" si="1066"/>
        <v>2024-11</v>
      </c>
      <c r="P9791" s="4" t="str">
        <f t="shared" si="1067"/>
        <v>11</v>
      </c>
      <c r="Q9791" s="4" t="str">
        <f t="shared" si="1068"/>
        <v>November</v>
      </c>
      <c r="R9791" s="30" t="str">
        <f t="shared" si="1069"/>
        <v>20</v>
      </c>
      <c r="W9791" t="str">
        <f t="shared" si="1070"/>
        <v>ok</v>
      </c>
    </row>
    <row r="9792" spans="1:23" x14ac:dyDescent="0.3">
      <c r="A9792" t="s">
        <v>9834</v>
      </c>
      <c r="B9792" t="s">
        <v>11</v>
      </c>
      <c r="C9792" t="s">
        <v>12</v>
      </c>
      <c r="D9792" t="s">
        <v>13</v>
      </c>
      <c r="E9792" t="s">
        <v>14</v>
      </c>
      <c r="F9792" t="s">
        <v>31</v>
      </c>
      <c r="G9792" s="5">
        <v>1263.05</v>
      </c>
      <c r="H9792" s="5">
        <f t="shared" si="1064"/>
        <v>22.734899999999996</v>
      </c>
      <c r="I9792" s="6">
        <v>2</v>
      </c>
      <c r="J9792" s="6">
        <v>2526.1</v>
      </c>
      <c r="K9792" s="5">
        <f t="shared" si="1065"/>
        <v>45.469799999999992</v>
      </c>
      <c r="L9792" s="7">
        <v>4.5599999999999996</v>
      </c>
      <c r="M9792" s="7">
        <v>4260</v>
      </c>
      <c r="N9792" s="3">
        <v>45304</v>
      </c>
      <c r="O9792" s="4" t="str">
        <f t="shared" si="1066"/>
        <v>2024-01</v>
      </c>
      <c r="P9792" s="4" t="str">
        <f t="shared" si="1067"/>
        <v>01</v>
      </c>
      <c r="Q9792" s="4" t="str">
        <f t="shared" si="1068"/>
        <v>January</v>
      </c>
      <c r="R9792" s="30" t="str">
        <f t="shared" si="1069"/>
        <v>13</v>
      </c>
      <c r="W9792" t="str">
        <f t="shared" si="1070"/>
        <v>ok</v>
      </c>
    </row>
    <row r="9793" spans="1:23" x14ac:dyDescent="0.3">
      <c r="A9793" t="s">
        <v>9835</v>
      </c>
      <c r="B9793" t="s">
        <v>63</v>
      </c>
      <c r="C9793" t="s">
        <v>18</v>
      </c>
      <c r="D9793" t="s">
        <v>64</v>
      </c>
      <c r="E9793" t="s">
        <v>45</v>
      </c>
      <c r="F9793" t="s">
        <v>21</v>
      </c>
      <c r="G9793" s="5">
        <v>1108.01</v>
      </c>
      <c r="H9793" s="5">
        <f t="shared" si="1064"/>
        <v>19.944179999999999</v>
      </c>
      <c r="I9793" s="6">
        <v>1</v>
      </c>
      <c r="J9793" s="6">
        <v>1108.01</v>
      </c>
      <c r="K9793" s="5">
        <f t="shared" si="1065"/>
        <v>19.944179999999999</v>
      </c>
      <c r="L9793" s="7">
        <v>1.35</v>
      </c>
      <c r="M9793" s="7">
        <v>186</v>
      </c>
      <c r="N9793" s="3">
        <v>45530</v>
      </c>
      <c r="O9793" s="4" t="str">
        <f t="shared" si="1066"/>
        <v>2024-08</v>
      </c>
      <c r="P9793" s="4" t="str">
        <f t="shared" si="1067"/>
        <v>08</v>
      </c>
      <c r="Q9793" s="4" t="str">
        <f t="shared" si="1068"/>
        <v>August</v>
      </c>
      <c r="R9793" s="30" t="str">
        <f t="shared" si="1069"/>
        <v>26</v>
      </c>
      <c r="W9793" t="str">
        <f t="shared" si="1070"/>
        <v>ok</v>
      </c>
    </row>
    <row r="9794" spans="1:23" x14ac:dyDescent="0.3">
      <c r="A9794" t="s">
        <v>9836</v>
      </c>
      <c r="B9794" t="s">
        <v>33</v>
      </c>
      <c r="C9794" t="s">
        <v>12</v>
      </c>
      <c r="D9794" t="s">
        <v>34</v>
      </c>
      <c r="E9794" t="s">
        <v>14</v>
      </c>
      <c r="F9794" t="s">
        <v>15</v>
      </c>
      <c r="G9794" s="5">
        <v>2092.34</v>
      </c>
      <c r="H9794" s="5">
        <f t="shared" si="1064"/>
        <v>37.662120000000002</v>
      </c>
      <c r="I9794" s="6">
        <v>3</v>
      </c>
      <c r="J9794" s="6">
        <v>6277.02</v>
      </c>
      <c r="K9794" s="5">
        <f t="shared" si="1065"/>
        <v>112.98636</v>
      </c>
      <c r="L9794" s="7">
        <v>4</v>
      </c>
      <c r="M9794" s="7">
        <v>1127</v>
      </c>
      <c r="N9794" s="3">
        <v>45631</v>
      </c>
      <c r="O9794" s="4" t="str">
        <f t="shared" si="1066"/>
        <v>2024-12</v>
      </c>
      <c r="P9794" s="4" t="str">
        <f t="shared" si="1067"/>
        <v>12</v>
      </c>
      <c r="Q9794" s="4" t="str">
        <f t="shared" si="1068"/>
        <v>December</v>
      </c>
      <c r="R9794" s="30" t="str">
        <f t="shared" si="1069"/>
        <v>05</v>
      </c>
      <c r="W9794" t="str">
        <f t="shared" si="1070"/>
        <v>ok</v>
      </c>
    </row>
    <row r="9795" spans="1:23" x14ac:dyDescent="0.3">
      <c r="A9795" t="s">
        <v>9837</v>
      </c>
      <c r="B9795" t="s">
        <v>63</v>
      </c>
      <c r="C9795" t="s">
        <v>18</v>
      </c>
      <c r="D9795" t="s">
        <v>64</v>
      </c>
      <c r="E9795" t="s">
        <v>14</v>
      </c>
      <c r="F9795" t="s">
        <v>26</v>
      </c>
      <c r="G9795" s="5">
        <v>19708.71</v>
      </c>
      <c r="H9795" s="5">
        <f t="shared" ref="H9795:H9858" si="1071">G9795*0.018</f>
        <v>354.75677999999994</v>
      </c>
      <c r="I9795" s="6">
        <v>3</v>
      </c>
      <c r="J9795" s="6">
        <v>59126.13</v>
      </c>
      <c r="K9795" s="5">
        <f t="shared" ref="K9795:K9858" si="1072">H9795*I9795</f>
        <v>1064.2703399999998</v>
      </c>
      <c r="L9795" s="7">
        <v>3.68</v>
      </c>
      <c r="M9795" s="7">
        <v>1020</v>
      </c>
      <c r="N9795" s="3">
        <v>45597</v>
      </c>
      <c r="O9795" s="4" t="str">
        <f t="shared" ref="O9795:O9858" si="1073">TEXT(N9795,"yyyy-mm")</f>
        <v>2024-11</v>
      </c>
      <c r="P9795" s="4" t="str">
        <f t="shared" ref="P9795:P9858" si="1074">TEXT(N9795,"mm")</f>
        <v>11</v>
      </c>
      <c r="Q9795" s="4" t="str">
        <f t="shared" ref="Q9795:Q9858" si="1075">TEXT(DATE(2024,P9795,1),"mmmm")</f>
        <v>November</v>
      </c>
      <c r="R9795" s="30" t="str">
        <f t="shared" ref="R9795:R9858" si="1076">TEXT(N9795,"dd")</f>
        <v>01</v>
      </c>
      <c r="W9795" t="str">
        <f t="shared" ref="W9795:W9858" si="1077">IF(G9795*I9795=J9795,"ok","False")</f>
        <v>ok</v>
      </c>
    </row>
    <row r="9796" spans="1:23" x14ac:dyDescent="0.3">
      <c r="A9796" t="s">
        <v>9838</v>
      </c>
      <c r="B9796" t="s">
        <v>17</v>
      </c>
      <c r="C9796" t="s">
        <v>18</v>
      </c>
      <c r="D9796" t="s">
        <v>19</v>
      </c>
      <c r="E9796" t="s">
        <v>20</v>
      </c>
      <c r="F9796" t="s">
        <v>21</v>
      </c>
      <c r="G9796" s="5">
        <v>865.94</v>
      </c>
      <c r="H9796" s="5">
        <f t="shared" si="1071"/>
        <v>15.586919999999999</v>
      </c>
      <c r="I9796" s="6">
        <v>3</v>
      </c>
      <c r="J9796" s="6">
        <v>2597.8200000000002</v>
      </c>
      <c r="K9796" s="5">
        <f t="shared" si="1072"/>
        <v>46.760759999999998</v>
      </c>
      <c r="L9796" s="7">
        <v>1.37</v>
      </c>
      <c r="M9796" s="7">
        <v>1077</v>
      </c>
      <c r="N9796" s="3">
        <v>45292</v>
      </c>
      <c r="O9796" s="4" t="str">
        <f t="shared" si="1073"/>
        <v>2024-01</v>
      </c>
      <c r="P9796" s="4" t="str">
        <f t="shared" si="1074"/>
        <v>01</v>
      </c>
      <c r="Q9796" s="4" t="str">
        <f t="shared" si="1075"/>
        <v>January</v>
      </c>
      <c r="R9796" s="30" t="str">
        <f t="shared" si="1076"/>
        <v>01</v>
      </c>
      <c r="W9796" t="str">
        <f t="shared" si="1077"/>
        <v>ok</v>
      </c>
    </row>
    <row r="9797" spans="1:23" x14ac:dyDescent="0.3">
      <c r="A9797" t="s">
        <v>9839</v>
      </c>
      <c r="B9797" t="s">
        <v>33</v>
      </c>
      <c r="C9797" t="s">
        <v>12</v>
      </c>
      <c r="D9797" t="s">
        <v>34</v>
      </c>
      <c r="E9797" t="s">
        <v>20</v>
      </c>
      <c r="F9797" t="s">
        <v>21</v>
      </c>
      <c r="G9797" s="5">
        <v>15845.84</v>
      </c>
      <c r="H9797" s="5">
        <f t="shared" si="1071"/>
        <v>285.22512</v>
      </c>
      <c r="I9797" s="6">
        <v>2</v>
      </c>
      <c r="J9797" s="6">
        <v>31691.68</v>
      </c>
      <c r="K9797" s="5">
        <f t="shared" si="1072"/>
        <v>570.45024000000001</v>
      </c>
      <c r="L9797" s="7">
        <v>2.3199999999999998</v>
      </c>
      <c r="M9797" s="7">
        <v>4262</v>
      </c>
      <c r="N9797" s="3">
        <v>45465</v>
      </c>
      <c r="O9797" s="4" t="str">
        <f t="shared" si="1073"/>
        <v>2024-06</v>
      </c>
      <c r="P9797" s="4" t="str">
        <f t="shared" si="1074"/>
        <v>06</v>
      </c>
      <c r="Q9797" s="4" t="str">
        <f t="shared" si="1075"/>
        <v>June</v>
      </c>
      <c r="R9797" s="30" t="str">
        <f t="shared" si="1076"/>
        <v>22</v>
      </c>
      <c r="W9797" t="str">
        <f t="shared" si="1077"/>
        <v>ok</v>
      </c>
    </row>
    <row r="9798" spans="1:23" x14ac:dyDescent="0.3">
      <c r="A9798" t="s">
        <v>9840</v>
      </c>
      <c r="B9798" t="s">
        <v>28</v>
      </c>
      <c r="C9798" t="s">
        <v>29</v>
      </c>
      <c r="D9798" t="s">
        <v>30</v>
      </c>
      <c r="E9798" t="s">
        <v>14</v>
      </c>
      <c r="F9798" t="s">
        <v>26</v>
      </c>
      <c r="G9798" s="5">
        <v>15997.99</v>
      </c>
      <c r="H9798" s="5">
        <f t="shared" si="1071"/>
        <v>287.96382</v>
      </c>
      <c r="I9798" s="6">
        <v>4</v>
      </c>
      <c r="J9798" s="6">
        <v>63991.96</v>
      </c>
      <c r="K9798" s="5">
        <f t="shared" si="1072"/>
        <v>1151.85528</v>
      </c>
      <c r="L9798" s="7">
        <v>2.2999999999999998</v>
      </c>
      <c r="M9798" s="7">
        <v>3159</v>
      </c>
      <c r="N9798" s="3">
        <v>45479</v>
      </c>
      <c r="O9798" s="4" t="str">
        <f t="shared" si="1073"/>
        <v>2024-07</v>
      </c>
      <c r="P9798" s="4" t="str">
        <f t="shared" si="1074"/>
        <v>07</v>
      </c>
      <c r="Q9798" s="4" t="str">
        <f t="shared" si="1075"/>
        <v>July</v>
      </c>
      <c r="R9798" s="30" t="str">
        <f t="shared" si="1076"/>
        <v>06</v>
      </c>
      <c r="W9798" t="str">
        <f t="shared" si="1077"/>
        <v>ok</v>
      </c>
    </row>
    <row r="9799" spans="1:23" x14ac:dyDescent="0.3">
      <c r="A9799" t="s">
        <v>9841</v>
      </c>
      <c r="B9799" t="s">
        <v>36</v>
      </c>
      <c r="C9799" t="s">
        <v>18</v>
      </c>
      <c r="D9799" t="s">
        <v>37</v>
      </c>
      <c r="E9799" t="s">
        <v>45</v>
      </c>
      <c r="F9799" t="s">
        <v>26</v>
      </c>
      <c r="G9799" s="5">
        <v>15847.06</v>
      </c>
      <c r="H9799" s="5">
        <f t="shared" si="1071"/>
        <v>285.24707999999998</v>
      </c>
      <c r="I9799" s="6">
        <v>4</v>
      </c>
      <c r="J9799" s="6">
        <v>63388.24</v>
      </c>
      <c r="K9799" s="5">
        <f t="shared" si="1072"/>
        <v>1140.9883199999999</v>
      </c>
      <c r="L9799" s="7">
        <v>4.5</v>
      </c>
      <c r="M9799" s="7">
        <v>4839</v>
      </c>
      <c r="N9799" s="3">
        <v>45572</v>
      </c>
      <c r="O9799" s="4" t="str">
        <f t="shared" si="1073"/>
        <v>2024-10</v>
      </c>
      <c r="P9799" s="4" t="str">
        <f t="shared" si="1074"/>
        <v>10</v>
      </c>
      <c r="Q9799" s="4" t="str">
        <f t="shared" si="1075"/>
        <v>October</v>
      </c>
      <c r="R9799" s="30" t="str">
        <f t="shared" si="1076"/>
        <v>07</v>
      </c>
      <c r="W9799" t="str">
        <f t="shared" si="1077"/>
        <v>ok</v>
      </c>
    </row>
    <row r="9800" spans="1:23" x14ac:dyDescent="0.3">
      <c r="A9800" t="s">
        <v>9842</v>
      </c>
      <c r="B9800" t="s">
        <v>63</v>
      </c>
      <c r="C9800" t="s">
        <v>18</v>
      </c>
      <c r="D9800" t="s">
        <v>64</v>
      </c>
      <c r="E9800" t="s">
        <v>20</v>
      </c>
      <c r="F9800" t="s">
        <v>38</v>
      </c>
      <c r="G9800" s="5">
        <v>9518.9</v>
      </c>
      <c r="H9800" s="5">
        <f t="shared" si="1071"/>
        <v>171.34019999999998</v>
      </c>
      <c r="I9800" s="6">
        <v>4</v>
      </c>
      <c r="J9800" s="6">
        <v>38075.599999999999</v>
      </c>
      <c r="K9800" s="5">
        <f t="shared" si="1072"/>
        <v>685.36079999999993</v>
      </c>
      <c r="L9800" s="7">
        <v>4.51</v>
      </c>
      <c r="M9800" s="7">
        <v>2661</v>
      </c>
      <c r="N9800" s="3">
        <v>45484</v>
      </c>
      <c r="O9800" s="4" t="str">
        <f t="shared" si="1073"/>
        <v>2024-07</v>
      </c>
      <c r="P9800" s="4" t="str">
        <f t="shared" si="1074"/>
        <v>07</v>
      </c>
      <c r="Q9800" s="4" t="str">
        <f t="shared" si="1075"/>
        <v>July</v>
      </c>
      <c r="R9800" s="30" t="str">
        <f t="shared" si="1076"/>
        <v>11</v>
      </c>
      <c r="W9800" t="str">
        <f t="shared" si="1077"/>
        <v>ok</v>
      </c>
    </row>
    <row r="9801" spans="1:23" x14ac:dyDescent="0.3">
      <c r="A9801" t="s">
        <v>9843</v>
      </c>
      <c r="B9801" t="s">
        <v>51</v>
      </c>
      <c r="C9801" t="s">
        <v>29</v>
      </c>
      <c r="D9801" t="s">
        <v>52</v>
      </c>
      <c r="E9801" t="s">
        <v>14</v>
      </c>
      <c r="F9801" t="s">
        <v>31</v>
      </c>
      <c r="G9801" s="5">
        <v>12530.64</v>
      </c>
      <c r="H9801" s="5">
        <f t="shared" si="1071"/>
        <v>225.55151999999998</v>
      </c>
      <c r="I9801" s="6">
        <v>5</v>
      </c>
      <c r="J9801" s="6">
        <v>62653.2</v>
      </c>
      <c r="K9801" s="5">
        <f t="shared" si="1072"/>
        <v>1127.7575999999999</v>
      </c>
      <c r="L9801" s="7">
        <v>1.74</v>
      </c>
      <c r="M9801" s="7">
        <v>656</v>
      </c>
      <c r="N9801" s="3">
        <v>45412</v>
      </c>
      <c r="O9801" s="4" t="str">
        <f t="shared" si="1073"/>
        <v>2024-04</v>
      </c>
      <c r="P9801" s="4" t="str">
        <f t="shared" si="1074"/>
        <v>04</v>
      </c>
      <c r="Q9801" s="4" t="str">
        <f t="shared" si="1075"/>
        <v>April</v>
      </c>
      <c r="R9801" s="30" t="str">
        <f t="shared" si="1076"/>
        <v>30</v>
      </c>
      <c r="W9801" t="str">
        <f t="shared" si="1077"/>
        <v>ok</v>
      </c>
    </row>
    <row r="9802" spans="1:23" x14ac:dyDescent="0.3">
      <c r="A9802" t="s">
        <v>9844</v>
      </c>
      <c r="B9802" t="s">
        <v>36</v>
      </c>
      <c r="C9802" t="s">
        <v>18</v>
      </c>
      <c r="D9802" t="s">
        <v>37</v>
      </c>
      <c r="E9802" t="s">
        <v>20</v>
      </c>
      <c r="F9802" t="s">
        <v>15</v>
      </c>
      <c r="G9802" s="5">
        <v>2094.81</v>
      </c>
      <c r="H9802" s="5">
        <f t="shared" si="1071"/>
        <v>37.706579999999995</v>
      </c>
      <c r="I9802" s="6">
        <v>2</v>
      </c>
      <c r="J9802" s="6">
        <v>4189.62</v>
      </c>
      <c r="K9802" s="5">
        <f t="shared" si="1072"/>
        <v>75.413159999999991</v>
      </c>
      <c r="L9802" s="7">
        <v>2.21</v>
      </c>
      <c r="M9802" s="7">
        <v>859</v>
      </c>
      <c r="N9802" s="3">
        <v>45530</v>
      </c>
      <c r="O9802" s="4" t="str">
        <f t="shared" si="1073"/>
        <v>2024-08</v>
      </c>
      <c r="P9802" s="4" t="str">
        <f t="shared" si="1074"/>
        <v>08</v>
      </c>
      <c r="Q9802" s="4" t="str">
        <f t="shared" si="1075"/>
        <v>August</v>
      </c>
      <c r="R9802" s="30" t="str">
        <f t="shared" si="1076"/>
        <v>26</v>
      </c>
      <c r="W9802" t="str">
        <f t="shared" si="1077"/>
        <v>ok</v>
      </c>
    </row>
    <row r="9803" spans="1:23" x14ac:dyDescent="0.3">
      <c r="A9803" t="s">
        <v>9845</v>
      </c>
      <c r="B9803" t="s">
        <v>33</v>
      </c>
      <c r="C9803" t="s">
        <v>12</v>
      </c>
      <c r="D9803" t="s">
        <v>34</v>
      </c>
      <c r="E9803" t="s">
        <v>45</v>
      </c>
      <c r="F9803" t="s">
        <v>38</v>
      </c>
      <c r="G9803" s="5">
        <v>7083.82</v>
      </c>
      <c r="H9803" s="5">
        <f t="shared" si="1071"/>
        <v>127.50875999999998</v>
      </c>
      <c r="I9803" s="6">
        <v>1</v>
      </c>
      <c r="J9803" s="6">
        <v>7083.82</v>
      </c>
      <c r="K9803" s="5">
        <f t="shared" si="1072"/>
        <v>127.50875999999998</v>
      </c>
      <c r="L9803" s="7">
        <v>4.66</v>
      </c>
      <c r="M9803" s="7">
        <v>1685</v>
      </c>
      <c r="N9803" s="3">
        <v>45443</v>
      </c>
      <c r="O9803" s="4" t="str">
        <f t="shared" si="1073"/>
        <v>2024-05</v>
      </c>
      <c r="P9803" s="4" t="str">
        <f t="shared" si="1074"/>
        <v>05</v>
      </c>
      <c r="Q9803" s="4" t="str">
        <f t="shared" si="1075"/>
        <v>May</v>
      </c>
      <c r="R9803" s="30" t="str">
        <f t="shared" si="1076"/>
        <v>31</v>
      </c>
      <c r="W9803" t="str">
        <f t="shared" si="1077"/>
        <v>ok</v>
      </c>
    </row>
    <row r="9804" spans="1:23" x14ac:dyDescent="0.3">
      <c r="A9804" t="s">
        <v>9846</v>
      </c>
      <c r="B9804" t="s">
        <v>28</v>
      </c>
      <c r="C9804" t="s">
        <v>29</v>
      </c>
      <c r="D9804" t="s">
        <v>30</v>
      </c>
      <c r="E9804" t="s">
        <v>14</v>
      </c>
      <c r="F9804" t="s">
        <v>60</v>
      </c>
      <c r="G9804" s="5">
        <v>2844.99</v>
      </c>
      <c r="H9804" s="5">
        <f t="shared" si="1071"/>
        <v>51.209819999999993</v>
      </c>
      <c r="I9804" s="6">
        <v>2</v>
      </c>
      <c r="J9804" s="6">
        <v>5689.98</v>
      </c>
      <c r="K9804" s="5">
        <f t="shared" si="1072"/>
        <v>102.41963999999999</v>
      </c>
      <c r="L9804" s="7">
        <v>3.01</v>
      </c>
      <c r="M9804" s="7">
        <v>1665</v>
      </c>
      <c r="N9804" s="3">
        <v>45384</v>
      </c>
      <c r="O9804" s="4" t="str">
        <f t="shared" si="1073"/>
        <v>2024-04</v>
      </c>
      <c r="P9804" s="4" t="str">
        <f t="shared" si="1074"/>
        <v>04</v>
      </c>
      <c r="Q9804" s="4" t="str">
        <f t="shared" si="1075"/>
        <v>April</v>
      </c>
      <c r="R9804" s="30" t="str">
        <f t="shared" si="1076"/>
        <v>02</v>
      </c>
      <c r="W9804" t="str">
        <f t="shared" si="1077"/>
        <v>ok</v>
      </c>
    </row>
    <row r="9805" spans="1:23" x14ac:dyDescent="0.3">
      <c r="A9805" t="s">
        <v>9847</v>
      </c>
      <c r="B9805" t="s">
        <v>28</v>
      </c>
      <c r="C9805" t="s">
        <v>29</v>
      </c>
      <c r="D9805" t="s">
        <v>30</v>
      </c>
      <c r="E9805" t="s">
        <v>20</v>
      </c>
      <c r="F9805" t="s">
        <v>31</v>
      </c>
      <c r="G9805" s="5">
        <v>8197.2800000000007</v>
      </c>
      <c r="H9805" s="5">
        <f t="shared" si="1071"/>
        <v>147.55104</v>
      </c>
      <c r="I9805" s="6">
        <v>3</v>
      </c>
      <c r="J9805" s="6">
        <v>24591.84</v>
      </c>
      <c r="K9805" s="5">
        <f t="shared" si="1072"/>
        <v>442.65312</v>
      </c>
      <c r="L9805" s="7">
        <v>3.26</v>
      </c>
      <c r="M9805" s="7">
        <v>4846</v>
      </c>
      <c r="N9805" s="3">
        <v>45406</v>
      </c>
      <c r="O9805" s="4" t="str">
        <f t="shared" si="1073"/>
        <v>2024-04</v>
      </c>
      <c r="P9805" s="4" t="str">
        <f t="shared" si="1074"/>
        <v>04</v>
      </c>
      <c r="Q9805" s="4" t="str">
        <f t="shared" si="1075"/>
        <v>April</v>
      </c>
      <c r="R9805" s="30" t="str">
        <f t="shared" si="1076"/>
        <v>24</v>
      </c>
      <c r="W9805" t="str">
        <f t="shared" si="1077"/>
        <v>ok</v>
      </c>
    </row>
    <row r="9806" spans="1:23" x14ac:dyDescent="0.3">
      <c r="A9806" t="s">
        <v>9848</v>
      </c>
      <c r="B9806" t="s">
        <v>36</v>
      </c>
      <c r="C9806" t="s">
        <v>18</v>
      </c>
      <c r="D9806" t="s">
        <v>37</v>
      </c>
      <c r="E9806" t="s">
        <v>20</v>
      </c>
      <c r="F9806" t="s">
        <v>15</v>
      </c>
      <c r="G9806" s="5">
        <v>18957.740000000002</v>
      </c>
      <c r="H9806" s="5">
        <f t="shared" si="1071"/>
        <v>341.23932000000002</v>
      </c>
      <c r="I9806" s="6">
        <v>2</v>
      </c>
      <c r="J9806" s="6">
        <v>37915.480000000003</v>
      </c>
      <c r="K9806" s="5">
        <f t="shared" si="1072"/>
        <v>682.47864000000004</v>
      </c>
      <c r="L9806" s="7">
        <v>2.14</v>
      </c>
      <c r="M9806" s="7">
        <v>4262</v>
      </c>
      <c r="N9806" s="3">
        <v>45588</v>
      </c>
      <c r="O9806" s="4" t="str">
        <f t="shared" si="1073"/>
        <v>2024-10</v>
      </c>
      <c r="P9806" s="4" t="str">
        <f t="shared" si="1074"/>
        <v>10</v>
      </c>
      <c r="Q9806" s="4" t="str">
        <f t="shared" si="1075"/>
        <v>October</v>
      </c>
      <c r="R9806" s="30" t="str">
        <f t="shared" si="1076"/>
        <v>23</v>
      </c>
      <c r="W9806" t="str">
        <f t="shared" si="1077"/>
        <v>ok</v>
      </c>
    </row>
    <row r="9807" spans="1:23" x14ac:dyDescent="0.3">
      <c r="A9807" t="s">
        <v>9849</v>
      </c>
      <c r="B9807" t="s">
        <v>36</v>
      </c>
      <c r="C9807" t="s">
        <v>18</v>
      </c>
      <c r="D9807" t="s">
        <v>37</v>
      </c>
      <c r="E9807" t="s">
        <v>20</v>
      </c>
      <c r="F9807" t="s">
        <v>15</v>
      </c>
      <c r="G9807" s="5">
        <v>7935.18</v>
      </c>
      <c r="H9807" s="5">
        <f t="shared" si="1071"/>
        <v>142.83323999999999</v>
      </c>
      <c r="I9807" s="6">
        <v>4</v>
      </c>
      <c r="J9807" s="6">
        <v>31740.720000000001</v>
      </c>
      <c r="K9807" s="5">
        <f t="shared" si="1072"/>
        <v>571.33295999999996</v>
      </c>
      <c r="L9807" s="7">
        <v>3.23</v>
      </c>
      <c r="M9807" s="7">
        <v>4885</v>
      </c>
      <c r="N9807" s="3">
        <v>45633</v>
      </c>
      <c r="O9807" s="4" t="str">
        <f t="shared" si="1073"/>
        <v>2024-12</v>
      </c>
      <c r="P9807" s="4" t="str">
        <f t="shared" si="1074"/>
        <v>12</v>
      </c>
      <c r="Q9807" s="4" t="str">
        <f t="shared" si="1075"/>
        <v>December</v>
      </c>
      <c r="R9807" s="30" t="str">
        <f t="shared" si="1076"/>
        <v>07</v>
      </c>
      <c r="W9807" t="str">
        <f t="shared" si="1077"/>
        <v>ok</v>
      </c>
    </row>
    <row r="9808" spans="1:23" x14ac:dyDescent="0.3">
      <c r="A9808" t="s">
        <v>9850</v>
      </c>
      <c r="B9808" t="s">
        <v>17</v>
      </c>
      <c r="C9808" t="s">
        <v>18</v>
      </c>
      <c r="D9808" t="s">
        <v>19</v>
      </c>
      <c r="E9808" t="s">
        <v>45</v>
      </c>
      <c r="F9808" t="s">
        <v>38</v>
      </c>
      <c r="G9808" s="5">
        <v>9453.93</v>
      </c>
      <c r="H9808" s="5">
        <f t="shared" si="1071"/>
        <v>170.17074</v>
      </c>
      <c r="I9808" s="6">
        <v>4</v>
      </c>
      <c r="J9808" s="6">
        <v>37815.72</v>
      </c>
      <c r="K9808" s="5">
        <f t="shared" si="1072"/>
        <v>680.68295999999998</v>
      </c>
      <c r="L9808" s="7">
        <v>4.8099999999999996</v>
      </c>
      <c r="M9808" s="7">
        <v>3063</v>
      </c>
      <c r="N9808" s="3">
        <v>45375</v>
      </c>
      <c r="O9808" s="4" t="str">
        <f t="shared" si="1073"/>
        <v>2024-03</v>
      </c>
      <c r="P9808" s="4" t="str">
        <f t="shared" si="1074"/>
        <v>03</v>
      </c>
      <c r="Q9808" s="4" t="str">
        <f t="shared" si="1075"/>
        <v>March</v>
      </c>
      <c r="R9808" s="30" t="str">
        <f t="shared" si="1076"/>
        <v>24</v>
      </c>
      <c r="W9808" t="str">
        <f t="shared" si="1077"/>
        <v>ok</v>
      </c>
    </row>
    <row r="9809" spans="1:23" x14ac:dyDescent="0.3">
      <c r="A9809" t="s">
        <v>9851</v>
      </c>
      <c r="B9809" t="s">
        <v>11</v>
      </c>
      <c r="C9809" t="s">
        <v>12</v>
      </c>
      <c r="D9809" t="s">
        <v>13</v>
      </c>
      <c r="E9809" t="s">
        <v>14</v>
      </c>
      <c r="F9809" t="s">
        <v>38</v>
      </c>
      <c r="G9809" s="5">
        <v>8180.12</v>
      </c>
      <c r="H9809" s="5">
        <f t="shared" si="1071"/>
        <v>147.24215999999998</v>
      </c>
      <c r="I9809" s="6">
        <v>2</v>
      </c>
      <c r="J9809" s="6">
        <v>16360.24</v>
      </c>
      <c r="K9809" s="5">
        <f t="shared" si="1072"/>
        <v>294.48431999999997</v>
      </c>
      <c r="L9809" s="7">
        <v>1.34</v>
      </c>
      <c r="M9809" s="7">
        <v>1773</v>
      </c>
      <c r="N9809" s="3">
        <v>45649</v>
      </c>
      <c r="O9809" s="4" t="str">
        <f t="shared" si="1073"/>
        <v>2024-12</v>
      </c>
      <c r="P9809" s="4" t="str">
        <f t="shared" si="1074"/>
        <v>12</v>
      </c>
      <c r="Q9809" s="4" t="str">
        <f t="shared" si="1075"/>
        <v>December</v>
      </c>
      <c r="R9809" s="30" t="str">
        <f t="shared" si="1076"/>
        <v>23</v>
      </c>
      <c r="W9809" t="str">
        <f t="shared" si="1077"/>
        <v>ok</v>
      </c>
    </row>
    <row r="9810" spans="1:23" x14ac:dyDescent="0.3">
      <c r="A9810" t="s">
        <v>9852</v>
      </c>
      <c r="B9810" t="s">
        <v>47</v>
      </c>
      <c r="C9810" t="s">
        <v>12</v>
      </c>
      <c r="D9810" t="s">
        <v>48</v>
      </c>
      <c r="E9810" t="s">
        <v>14</v>
      </c>
      <c r="F9810" t="s">
        <v>38</v>
      </c>
      <c r="G9810" s="5">
        <v>4060.96</v>
      </c>
      <c r="H9810" s="5">
        <f t="shared" si="1071"/>
        <v>73.097279999999998</v>
      </c>
      <c r="I9810" s="6">
        <v>4</v>
      </c>
      <c r="J9810" s="6">
        <v>16243.84</v>
      </c>
      <c r="K9810" s="5">
        <f t="shared" si="1072"/>
        <v>292.38911999999999</v>
      </c>
      <c r="L9810" s="7">
        <v>3.21</v>
      </c>
      <c r="M9810" s="7">
        <v>3652</v>
      </c>
      <c r="N9810" s="3">
        <v>45515</v>
      </c>
      <c r="O9810" s="4" t="str">
        <f t="shared" si="1073"/>
        <v>2024-08</v>
      </c>
      <c r="P9810" s="4" t="str">
        <f t="shared" si="1074"/>
        <v>08</v>
      </c>
      <c r="Q9810" s="4" t="str">
        <f t="shared" si="1075"/>
        <v>August</v>
      </c>
      <c r="R9810" s="30" t="str">
        <f t="shared" si="1076"/>
        <v>11</v>
      </c>
      <c r="W9810" t="str">
        <f t="shared" si="1077"/>
        <v>ok</v>
      </c>
    </row>
    <row r="9811" spans="1:23" x14ac:dyDescent="0.3">
      <c r="A9811" t="s">
        <v>9853</v>
      </c>
      <c r="B9811" t="s">
        <v>36</v>
      </c>
      <c r="C9811" t="s">
        <v>18</v>
      </c>
      <c r="D9811" t="s">
        <v>37</v>
      </c>
      <c r="E9811" t="s">
        <v>20</v>
      </c>
      <c r="F9811" t="s">
        <v>31</v>
      </c>
      <c r="G9811" s="5">
        <v>6228.39</v>
      </c>
      <c r="H9811" s="5">
        <f t="shared" si="1071"/>
        <v>112.11102</v>
      </c>
      <c r="I9811" s="6">
        <v>1</v>
      </c>
      <c r="J9811" s="6">
        <v>6228.39</v>
      </c>
      <c r="K9811" s="5">
        <f t="shared" si="1072"/>
        <v>112.11102</v>
      </c>
      <c r="L9811" s="7">
        <v>3.04</v>
      </c>
      <c r="M9811" s="7">
        <v>400</v>
      </c>
      <c r="N9811" s="3">
        <v>45360</v>
      </c>
      <c r="O9811" s="4" t="str">
        <f t="shared" si="1073"/>
        <v>2024-03</v>
      </c>
      <c r="P9811" s="4" t="str">
        <f t="shared" si="1074"/>
        <v>03</v>
      </c>
      <c r="Q9811" s="4" t="str">
        <f t="shared" si="1075"/>
        <v>March</v>
      </c>
      <c r="R9811" s="30" t="str">
        <f t="shared" si="1076"/>
        <v>09</v>
      </c>
      <c r="W9811" t="str">
        <f t="shared" si="1077"/>
        <v>ok</v>
      </c>
    </row>
    <row r="9812" spans="1:23" x14ac:dyDescent="0.3">
      <c r="A9812" t="s">
        <v>9854</v>
      </c>
      <c r="B9812" t="s">
        <v>33</v>
      </c>
      <c r="C9812" t="s">
        <v>12</v>
      </c>
      <c r="D9812" t="s">
        <v>34</v>
      </c>
      <c r="E9812" t="s">
        <v>20</v>
      </c>
      <c r="F9812" t="s">
        <v>38</v>
      </c>
      <c r="G9812" s="5">
        <v>529.42999999999995</v>
      </c>
      <c r="H9812" s="5">
        <f t="shared" si="1071"/>
        <v>9.5297399999999985</v>
      </c>
      <c r="I9812" s="6">
        <v>1</v>
      </c>
      <c r="J9812" s="6">
        <v>529.42999999999995</v>
      </c>
      <c r="K9812" s="5">
        <f t="shared" si="1072"/>
        <v>9.5297399999999985</v>
      </c>
      <c r="L9812" s="7">
        <v>1.5</v>
      </c>
      <c r="M9812" s="7">
        <v>2842</v>
      </c>
      <c r="N9812" s="3">
        <v>45311</v>
      </c>
      <c r="O9812" s="4" t="str">
        <f t="shared" si="1073"/>
        <v>2024-01</v>
      </c>
      <c r="P9812" s="4" t="str">
        <f t="shared" si="1074"/>
        <v>01</v>
      </c>
      <c r="Q9812" s="4" t="str">
        <f t="shared" si="1075"/>
        <v>January</v>
      </c>
      <c r="R9812" s="30" t="str">
        <f t="shared" si="1076"/>
        <v>20</v>
      </c>
      <c r="W9812" t="str">
        <f t="shared" si="1077"/>
        <v>ok</v>
      </c>
    </row>
    <row r="9813" spans="1:23" x14ac:dyDescent="0.3">
      <c r="A9813" t="s">
        <v>9855</v>
      </c>
      <c r="B9813" t="s">
        <v>28</v>
      </c>
      <c r="C9813" t="s">
        <v>29</v>
      </c>
      <c r="D9813" t="s">
        <v>30</v>
      </c>
      <c r="E9813" t="s">
        <v>14</v>
      </c>
      <c r="F9813" t="s">
        <v>60</v>
      </c>
      <c r="G9813" s="5">
        <v>13692.61</v>
      </c>
      <c r="H9813" s="5">
        <f t="shared" si="1071"/>
        <v>246.46697999999998</v>
      </c>
      <c r="I9813" s="6">
        <v>2</v>
      </c>
      <c r="J9813" s="6">
        <v>27385.22</v>
      </c>
      <c r="K9813" s="5">
        <f t="shared" si="1072"/>
        <v>492.93395999999996</v>
      </c>
      <c r="L9813" s="7">
        <v>3.15</v>
      </c>
      <c r="M9813" s="7">
        <v>2081</v>
      </c>
      <c r="N9813" s="3">
        <v>45309</v>
      </c>
      <c r="O9813" s="4" t="str">
        <f t="shared" si="1073"/>
        <v>2024-01</v>
      </c>
      <c r="P9813" s="4" t="str">
        <f t="shared" si="1074"/>
        <v>01</v>
      </c>
      <c r="Q9813" s="4" t="str">
        <f t="shared" si="1075"/>
        <v>January</v>
      </c>
      <c r="R9813" s="30" t="str">
        <f t="shared" si="1076"/>
        <v>18</v>
      </c>
      <c r="W9813" t="str">
        <f t="shared" si="1077"/>
        <v>ok</v>
      </c>
    </row>
    <row r="9814" spans="1:23" x14ac:dyDescent="0.3">
      <c r="A9814" t="s">
        <v>9856</v>
      </c>
      <c r="B9814" t="s">
        <v>11</v>
      </c>
      <c r="C9814" t="s">
        <v>12</v>
      </c>
      <c r="D9814" t="s">
        <v>13</v>
      </c>
      <c r="E9814" t="s">
        <v>45</v>
      </c>
      <c r="F9814" t="s">
        <v>21</v>
      </c>
      <c r="G9814" s="5">
        <v>13493.33</v>
      </c>
      <c r="H9814" s="5">
        <f t="shared" si="1071"/>
        <v>242.87993999999998</v>
      </c>
      <c r="I9814" s="6">
        <v>5</v>
      </c>
      <c r="J9814" s="6">
        <v>67466.649999999994</v>
      </c>
      <c r="K9814" s="5">
        <f t="shared" si="1072"/>
        <v>1214.3996999999999</v>
      </c>
      <c r="L9814" s="7">
        <v>4.16</v>
      </c>
      <c r="M9814" s="7">
        <v>1629</v>
      </c>
      <c r="N9814" s="3">
        <v>45365</v>
      </c>
      <c r="O9814" s="4" t="str">
        <f t="shared" si="1073"/>
        <v>2024-03</v>
      </c>
      <c r="P9814" s="4" t="str">
        <f t="shared" si="1074"/>
        <v>03</v>
      </c>
      <c r="Q9814" s="4" t="str">
        <f t="shared" si="1075"/>
        <v>March</v>
      </c>
      <c r="R9814" s="30" t="str">
        <f t="shared" si="1076"/>
        <v>14</v>
      </c>
      <c r="W9814" t="str">
        <f t="shared" si="1077"/>
        <v>ok</v>
      </c>
    </row>
    <row r="9815" spans="1:23" x14ac:dyDescent="0.3">
      <c r="A9815" t="s">
        <v>9857</v>
      </c>
      <c r="B9815" t="s">
        <v>11</v>
      </c>
      <c r="C9815" t="s">
        <v>12</v>
      </c>
      <c r="D9815" t="s">
        <v>13</v>
      </c>
      <c r="E9815" t="s">
        <v>20</v>
      </c>
      <c r="F9815" t="s">
        <v>21</v>
      </c>
      <c r="G9815" s="5">
        <v>1950.36</v>
      </c>
      <c r="H9815" s="5">
        <f t="shared" si="1071"/>
        <v>35.106479999999998</v>
      </c>
      <c r="I9815" s="6">
        <v>2</v>
      </c>
      <c r="J9815" s="6">
        <v>3900.72</v>
      </c>
      <c r="K9815" s="5">
        <f t="shared" si="1072"/>
        <v>70.212959999999995</v>
      </c>
      <c r="L9815" s="7">
        <v>2.57</v>
      </c>
      <c r="M9815" s="7">
        <v>311</v>
      </c>
      <c r="N9815" s="3">
        <v>45629</v>
      </c>
      <c r="O9815" s="4" t="str">
        <f t="shared" si="1073"/>
        <v>2024-12</v>
      </c>
      <c r="P9815" s="4" t="str">
        <f t="shared" si="1074"/>
        <v>12</v>
      </c>
      <c r="Q9815" s="4" t="str">
        <f t="shared" si="1075"/>
        <v>December</v>
      </c>
      <c r="R9815" s="30" t="str">
        <f t="shared" si="1076"/>
        <v>03</v>
      </c>
      <c r="W9815" t="str">
        <f t="shared" si="1077"/>
        <v>ok</v>
      </c>
    </row>
    <row r="9816" spans="1:23" x14ac:dyDescent="0.3">
      <c r="A9816" t="s">
        <v>9858</v>
      </c>
      <c r="B9816" t="s">
        <v>51</v>
      </c>
      <c r="C9816" t="s">
        <v>29</v>
      </c>
      <c r="D9816" t="s">
        <v>52</v>
      </c>
      <c r="E9816" t="s">
        <v>45</v>
      </c>
      <c r="F9816" t="s">
        <v>31</v>
      </c>
      <c r="G9816" s="5">
        <v>11166.77</v>
      </c>
      <c r="H9816" s="5">
        <f t="shared" si="1071"/>
        <v>201.00185999999999</v>
      </c>
      <c r="I9816" s="6">
        <v>2</v>
      </c>
      <c r="J9816" s="6">
        <v>22333.54</v>
      </c>
      <c r="K9816" s="5">
        <f t="shared" si="1072"/>
        <v>402.00371999999999</v>
      </c>
      <c r="L9816" s="7">
        <v>3.77</v>
      </c>
      <c r="M9816" s="7">
        <v>3286</v>
      </c>
      <c r="N9816" s="3">
        <v>45444</v>
      </c>
      <c r="O9816" s="4" t="str">
        <f t="shared" si="1073"/>
        <v>2024-06</v>
      </c>
      <c r="P9816" s="4" t="str">
        <f t="shared" si="1074"/>
        <v>06</v>
      </c>
      <c r="Q9816" s="4" t="str">
        <f t="shared" si="1075"/>
        <v>June</v>
      </c>
      <c r="R9816" s="30" t="str">
        <f t="shared" si="1076"/>
        <v>01</v>
      </c>
      <c r="W9816" t="str">
        <f t="shared" si="1077"/>
        <v>ok</v>
      </c>
    </row>
    <row r="9817" spans="1:23" x14ac:dyDescent="0.3">
      <c r="A9817" t="s">
        <v>9859</v>
      </c>
      <c r="B9817" t="s">
        <v>17</v>
      </c>
      <c r="C9817" t="s">
        <v>18</v>
      </c>
      <c r="D9817" t="s">
        <v>19</v>
      </c>
      <c r="E9817" t="s">
        <v>45</v>
      </c>
      <c r="F9817" t="s">
        <v>21</v>
      </c>
      <c r="G9817" s="5">
        <v>9799.51</v>
      </c>
      <c r="H9817" s="5">
        <f t="shared" si="1071"/>
        <v>176.39117999999999</v>
      </c>
      <c r="I9817" s="6">
        <v>4</v>
      </c>
      <c r="J9817" s="6">
        <v>39198.04</v>
      </c>
      <c r="K9817" s="5">
        <f t="shared" si="1072"/>
        <v>705.56471999999997</v>
      </c>
      <c r="L9817" s="7">
        <v>2.7</v>
      </c>
      <c r="M9817" s="7">
        <v>2052</v>
      </c>
      <c r="N9817" s="3">
        <v>45394</v>
      </c>
      <c r="O9817" s="4" t="str">
        <f t="shared" si="1073"/>
        <v>2024-04</v>
      </c>
      <c r="P9817" s="4" t="str">
        <f t="shared" si="1074"/>
        <v>04</v>
      </c>
      <c r="Q9817" s="4" t="str">
        <f t="shared" si="1075"/>
        <v>April</v>
      </c>
      <c r="R9817" s="30" t="str">
        <f t="shared" si="1076"/>
        <v>12</v>
      </c>
      <c r="W9817" t="str">
        <f t="shared" si="1077"/>
        <v>ok</v>
      </c>
    </row>
    <row r="9818" spans="1:23" x14ac:dyDescent="0.3">
      <c r="A9818" t="s">
        <v>9860</v>
      </c>
      <c r="B9818" t="s">
        <v>47</v>
      </c>
      <c r="C9818" t="s">
        <v>12</v>
      </c>
      <c r="D9818" t="s">
        <v>48</v>
      </c>
      <c r="E9818" t="s">
        <v>20</v>
      </c>
      <c r="F9818" t="s">
        <v>60</v>
      </c>
      <c r="G9818" s="5">
        <v>703.42</v>
      </c>
      <c r="H9818" s="5">
        <f t="shared" si="1071"/>
        <v>12.661559999999998</v>
      </c>
      <c r="I9818" s="6">
        <v>4</v>
      </c>
      <c r="J9818" s="6">
        <v>2813.68</v>
      </c>
      <c r="K9818" s="5">
        <f t="shared" si="1072"/>
        <v>50.646239999999992</v>
      </c>
      <c r="L9818" s="7">
        <v>3.01</v>
      </c>
      <c r="M9818" s="7">
        <v>3917</v>
      </c>
      <c r="N9818" s="3">
        <v>45482</v>
      </c>
      <c r="O9818" s="4" t="str">
        <f t="shared" si="1073"/>
        <v>2024-07</v>
      </c>
      <c r="P9818" s="4" t="str">
        <f t="shared" si="1074"/>
        <v>07</v>
      </c>
      <c r="Q9818" s="4" t="str">
        <f t="shared" si="1075"/>
        <v>July</v>
      </c>
      <c r="R9818" s="30" t="str">
        <f t="shared" si="1076"/>
        <v>09</v>
      </c>
      <c r="W9818" t="str">
        <f t="shared" si="1077"/>
        <v>ok</v>
      </c>
    </row>
    <row r="9819" spans="1:23" x14ac:dyDescent="0.3">
      <c r="A9819" t="s">
        <v>9861</v>
      </c>
      <c r="B9819" t="s">
        <v>47</v>
      </c>
      <c r="C9819" t="s">
        <v>12</v>
      </c>
      <c r="D9819" t="s">
        <v>48</v>
      </c>
      <c r="E9819" t="s">
        <v>45</v>
      </c>
      <c r="F9819" t="s">
        <v>26</v>
      </c>
      <c r="G9819" s="5">
        <v>19749.990000000002</v>
      </c>
      <c r="H9819" s="5">
        <f t="shared" si="1071"/>
        <v>355.49982</v>
      </c>
      <c r="I9819" s="6">
        <v>2</v>
      </c>
      <c r="J9819" s="6">
        <v>39499.980000000003</v>
      </c>
      <c r="K9819" s="5">
        <f t="shared" si="1072"/>
        <v>710.99964</v>
      </c>
      <c r="L9819" s="7">
        <v>4.0599999999999996</v>
      </c>
      <c r="M9819" s="7">
        <v>2129</v>
      </c>
      <c r="N9819" s="3">
        <v>45301</v>
      </c>
      <c r="O9819" s="4" t="str">
        <f t="shared" si="1073"/>
        <v>2024-01</v>
      </c>
      <c r="P9819" s="4" t="str">
        <f t="shared" si="1074"/>
        <v>01</v>
      </c>
      <c r="Q9819" s="4" t="str">
        <f t="shared" si="1075"/>
        <v>January</v>
      </c>
      <c r="R9819" s="30" t="str">
        <f t="shared" si="1076"/>
        <v>10</v>
      </c>
      <c r="W9819" t="str">
        <f t="shared" si="1077"/>
        <v>ok</v>
      </c>
    </row>
    <row r="9820" spans="1:23" x14ac:dyDescent="0.3">
      <c r="A9820" t="s">
        <v>9862</v>
      </c>
      <c r="B9820" t="s">
        <v>28</v>
      </c>
      <c r="C9820" t="s">
        <v>29</v>
      </c>
      <c r="D9820" t="s">
        <v>30</v>
      </c>
      <c r="E9820" t="s">
        <v>45</v>
      </c>
      <c r="F9820" t="s">
        <v>21</v>
      </c>
      <c r="G9820" s="5">
        <v>17822.34</v>
      </c>
      <c r="H9820" s="5">
        <f t="shared" si="1071"/>
        <v>320.80212</v>
      </c>
      <c r="I9820" s="6">
        <v>3</v>
      </c>
      <c r="J9820" s="6">
        <v>53467.02</v>
      </c>
      <c r="K9820" s="5">
        <f t="shared" si="1072"/>
        <v>962.40635999999995</v>
      </c>
      <c r="L9820" s="7">
        <v>1.58</v>
      </c>
      <c r="M9820" s="7">
        <v>18</v>
      </c>
      <c r="N9820" s="3">
        <v>45611</v>
      </c>
      <c r="O9820" s="4" t="str">
        <f t="shared" si="1073"/>
        <v>2024-11</v>
      </c>
      <c r="P9820" s="4" t="str">
        <f t="shared" si="1074"/>
        <v>11</v>
      </c>
      <c r="Q9820" s="4" t="str">
        <f t="shared" si="1075"/>
        <v>November</v>
      </c>
      <c r="R9820" s="30" t="str">
        <f t="shared" si="1076"/>
        <v>15</v>
      </c>
      <c r="W9820" t="str">
        <f t="shared" si="1077"/>
        <v>ok</v>
      </c>
    </row>
    <row r="9821" spans="1:23" x14ac:dyDescent="0.3">
      <c r="A9821" t="s">
        <v>9863</v>
      </c>
      <c r="B9821" t="s">
        <v>17</v>
      </c>
      <c r="C9821" t="s">
        <v>18</v>
      </c>
      <c r="D9821" t="s">
        <v>19</v>
      </c>
      <c r="E9821" t="s">
        <v>20</v>
      </c>
      <c r="F9821" t="s">
        <v>60</v>
      </c>
      <c r="G9821" s="5">
        <v>6528.66</v>
      </c>
      <c r="H9821" s="5">
        <f t="shared" si="1071"/>
        <v>117.51587999999998</v>
      </c>
      <c r="I9821" s="6">
        <v>4</v>
      </c>
      <c r="J9821" s="6">
        <v>26114.639999999999</v>
      </c>
      <c r="K9821" s="5">
        <f t="shared" si="1072"/>
        <v>470.06351999999993</v>
      </c>
      <c r="L9821" s="7">
        <v>2.46</v>
      </c>
      <c r="M9821" s="7">
        <v>4806</v>
      </c>
      <c r="N9821" s="3">
        <v>45418</v>
      </c>
      <c r="O9821" s="4" t="str">
        <f t="shared" si="1073"/>
        <v>2024-05</v>
      </c>
      <c r="P9821" s="4" t="str">
        <f t="shared" si="1074"/>
        <v>05</v>
      </c>
      <c r="Q9821" s="4" t="str">
        <f t="shared" si="1075"/>
        <v>May</v>
      </c>
      <c r="R9821" s="30" t="str">
        <f t="shared" si="1076"/>
        <v>06</v>
      </c>
      <c r="W9821" t="str">
        <f t="shared" si="1077"/>
        <v>ok</v>
      </c>
    </row>
    <row r="9822" spans="1:23" x14ac:dyDescent="0.3">
      <c r="A9822" t="s">
        <v>9864</v>
      </c>
      <c r="B9822" t="s">
        <v>63</v>
      </c>
      <c r="C9822" t="s">
        <v>18</v>
      </c>
      <c r="D9822" t="s">
        <v>64</v>
      </c>
      <c r="E9822" t="s">
        <v>20</v>
      </c>
      <c r="F9822" t="s">
        <v>60</v>
      </c>
      <c r="G9822" s="5">
        <v>13467.71</v>
      </c>
      <c r="H9822" s="5">
        <f t="shared" si="1071"/>
        <v>242.41877999999997</v>
      </c>
      <c r="I9822" s="6">
        <v>2</v>
      </c>
      <c r="J9822" s="6">
        <v>26935.42</v>
      </c>
      <c r="K9822" s="5">
        <f t="shared" si="1072"/>
        <v>484.83755999999994</v>
      </c>
      <c r="L9822" s="7">
        <v>2.17</v>
      </c>
      <c r="M9822" s="7">
        <v>3967</v>
      </c>
      <c r="N9822" s="3">
        <v>45509</v>
      </c>
      <c r="O9822" s="4" t="str">
        <f t="shared" si="1073"/>
        <v>2024-08</v>
      </c>
      <c r="P9822" s="4" t="str">
        <f t="shared" si="1074"/>
        <v>08</v>
      </c>
      <c r="Q9822" s="4" t="str">
        <f t="shared" si="1075"/>
        <v>August</v>
      </c>
      <c r="R9822" s="30" t="str">
        <f t="shared" si="1076"/>
        <v>05</v>
      </c>
      <c r="W9822" t="str">
        <f t="shared" si="1077"/>
        <v>ok</v>
      </c>
    </row>
    <row r="9823" spans="1:23" x14ac:dyDescent="0.3">
      <c r="A9823" t="s">
        <v>9865</v>
      </c>
      <c r="B9823" t="s">
        <v>36</v>
      </c>
      <c r="C9823" t="s">
        <v>18</v>
      </c>
      <c r="D9823" t="s">
        <v>37</v>
      </c>
      <c r="E9823" t="s">
        <v>45</v>
      </c>
      <c r="F9823" t="s">
        <v>38</v>
      </c>
      <c r="G9823" s="5">
        <v>5174.57</v>
      </c>
      <c r="H9823" s="5">
        <f t="shared" si="1071"/>
        <v>93.142259999999993</v>
      </c>
      <c r="I9823" s="6">
        <v>5</v>
      </c>
      <c r="J9823" s="6">
        <v>25872.85</v>
      </c>
      <c r="K9823" s="5">
        <f t="shared" si="1072"/>
        <v>465.71129999999994</v>
      </c>
      <c r="L9823" s="7">
        <v>2.04</v>
      </c>
      <c r="M9823" s="7">
        <v>2640</v>
      </c>
      <c r="N9823" s="3">
        <v>45443</v>
      </c>
      <c r="O9823" s="4" t="str">
        <f t="shared" si="1073"/>
        <v>2024-05</v>
      </c>
      <c r="P9823" s="4" t="str">
        <f t="shared" si="1074"/>
        <v>05</v>
      </c>
      <c r="Q9823" s="4" t="str">
        <f t="shared" si="1075"/>
        <v>May</v>
      </c>
      <c r="R9823" s="30" t="str">
        <f t="shared" si="1076"/>
        <v>31</v>
      </c>
      <c r="W9823" t="str">
        <f t="shared" si="1077"/>
        <v>ok</v>
      </c>
    </row>
    <row r="9824" spans="1:23" x14ac:dyDescent="0.3">
      <c r="A9824" t="s">
        <v>9866</v>
      </c>
      <c r="B9824" t="s">
        <v>11</v>
      </c>
      <c r="C9824" t="s">
        <v>12</v>
      </c>
      <c r="D9824" t="s">
        <v>13</v>
      </c>
      <c r="E9824" t="s">
        <v>20</v>
      </c>
      <c r="F9824" t="s">
        <v>38</v>
      </c>
      <c r="G9824" s="5">
        <v>2486.2399999999998</v>
      </c>
      <c r="H9824" s="5">
        <f t="shared" si="1071"/>
        <v>44.75231999999999</v>
      </c>
      <c r="I9824" s="6">
        <v>4</v>
      </c>
      <c r="J9824" s="6">
        <v>9944.9599999999991</v>
      </c>
      <c r="K9824" s="5">
        <f t="shared" si="1072"/>
        <v>179.00927999999996</v>
      </c>
      <c r="L9824" s="7">
        <v>4.6399999999999997</v>
      </c>
      <c r="M9824" s="7">
        <v>3627</v>
      </c>
      <c r="N9824" s="3">
        <v>45295</v>
      </c>
      <c r="O9824" s="4" t="str">
        <f t="shared" si="1073"/>
        <v>2024-01</v>
      </c>
      <c r="P9824" s="4" t="str">
        <f t="shared" si="1074"/>
        <v>01</v>
      </c>
      <c r="Q9824" s="4" t="str">
        <f t="shared" si="1075"/>
        <v>January</v>
      </c>
      <c r="R9824" s="30" t="str">
        <f t="shared" si="1076"/>
        <v>04</v>
      </c>
      <c r="W9824" t="str">
        <f t="shared" si="1077"/>
        <v>ok</v>
      </c>
    </row>
    <row r="9825" spans="1:23" x14ac:dyDescent="0.3">
      <c r="A9825" t="s">
        <v>9867</v>
      </c>
      <c r="B9825" t="s">
        <v>41</v>
      </c>
      <c r="C9825" t="s">
        <v>42</v>
      </c>
      <c r="D9825" t="s">
        <v>43</v>
      </c>
      <c r="E9825" t="s">
        <v>14</v>
      </c>
      <c r="F9825" t="s">
        <v>38</v>
      </c>
      <c r="G9825" s="5">
        <v>10809.75</v>
      </c>
      <c r="H9825" s="5">
        <f t="shared" si="1071"/>
        <v>194.57549999999998</v>
      </c>
      <c r="I9825" s="6">
        <v>4</v>
      </c>
      <c r="J9825" s="6">
        <v>43239</v>
      </c>
      <c r="K9825" s="5">
        <f t="shared" si="1072"/>
        <v>778.30199999999991</v>
      </c>
      <c r="L9825" s="7">
        <v>2.72</v>
      </c>
      <c r="M9825" s="7">
        <v>3580</v>
      </c>
      <c r="N9825" s="3">
        <v>45345</v>
      </c>
      <c r="O9825" s="4" t="str">
        <f t="shared" si="1073"/>
        <v>2024-02</v>
      </c>
      <c r="P9825" s="4" t="str">
        <f t="shared" si="1074"/>
        <v>02</v>
      </c>
      <c r="Q9825" s="4" t="str">
        <f t="shared" si="1075"/>
        <v>February</v>
      </c>
      <c r="R9825" s="30" t="str">
        <f t="shared" si="1076"/>
        <v>23</v>
      </c>
      <c r="W9825" t="str">
        <f t="shared" si="1077"/>
        <v>ok</v>
      </c>
    </row>
    <row r="9826" spans="1:23" x14ac:dyDescent="0.3">
      <c r="A9826" t="s">
        <v>9868</v>
      </c>
      <c r="B9826" t="s">
        <v>47</v>
      </c>
      <c r="C9826" t="s">
        <v>12</v>
      </c>
      <c r="D9826" t="s">
        <v>48</v>
      </c>
      <c r="E9826" t="s">
        <v>20</v>
      </c>
      <c r="F9826" t="s">
        <v>26</v>
      </c>
      <c r="G9826" s="5">
        <v>10383.219999999999</v>
      </c>
      <c r="H9826" s="5">
        <f t="shared" si="1071"/>
        <v>186.89795999999998</v>
      </c>
      <c r="I9826" s="6">
        <v>4</v>
      </c>
      <c r="J9826" s="6">
        <v>41532.879999999997</v>
      </c>
      <c r="K9826" s="5">
        <f t="shared" si="1072"/>
        <v>747.59183999999993</v>
      </c>
      <c r="L9826" s="7">
        <v>4.74</v>
      </c>
      <c r="M9826" s="7">
        <v>4319</v>
      </c>
      <c r="N9826" s="3">
        <v>45421</v>
      </c>
      <c r="O9826" s="4" t="str">
        <f t="shared" si="1073"/>
        <v>2024-05</v>
      </c>
      <c r="P9826" s="4" t="str">
        <f t="shared" si="1074"/>
        <v>05</v>
      </c>
      <c r="Q9826" s="4" t="str">
        <f t="shared" si="1075"/>
        <v>May</v>
      </c>
      <c r="R9826" s="30" t="str">
        <f t="shared" si="1076"/>
        <v>09</v>
      </c>
      <c r="W9826" t="str">
        <f t="shared" si="1077"/>
        <v>ok</v>
      </c>
    </row>
    <row r="9827" spans="1:23" x14ac:dyDescent="0.3">
      <c r="A9827" t="s">
        <v>9869</v>
      </c>
      <c r="B9827" t="s">
        <v>47</v>
      </c>
      <c r="C9827" t="s">
        <v>12</v>
      </c>
      <c r="D9827" t="s">
        <v>48</v>
      </c>
      <c r="E9827" t="s">
        <v>20</v>
      </c>
      <c r="F9827" t="s">
        <v>21</v>
      </c>
      <c r="G9827" s="5">
        <v>16268.93</v>
      </c>
      <c r="H9827" s="5">
        <f t="shared" si="1071"/>
        <v>292.84073999999998</v>
      </c>
      <c r="I9827" s="6">
        <v>5</v>
      </c>
      <c r="J9827" s="6">
        <v>81344.649999999994</v>
      </c>
      <c r="K9827" s="5">
        <f t="shared" si="1072"/>
        <v>1464.2037</v>
      </c>
      <c r="L9827" s="7">
        <v>4.55</v>
      </c>
      <c r="M9827" s="7">
        <v>2825</v>
      </c>
      <c r="N9827" s="3">
        <v>45471</v>
      </c>
      <c r="O9827" s="4" t="str">
        <f t="shared" si="1073"/>
        <v>2024-06</v>
      </c>
      <c r="P9827" s="4" t="str">
        <f t="shared" si="1074"/>
        <v>06</v>
      </c>
      <c r="Q9827" s="4" t="str">
        <f t="shared" si="1075"/>
        <v>June</v>
      </c>
      <c r="R9827" s="30" t="str">
        <f t="shared" si="1076"/>
        <v>28</v>
      </c>
      <c r="W9827" t="str">
        <f t="shared" si="1077"/>
        <v>ok</v>
      </c>
    </row>
    <row r="9828" spans="1:23" x14ac:dyDescent="0.3">
      <c r="A9828" t="s">
        <v>9870</v>
      </c>
      <c r="B9828" t="s">
        <v>28</v>
      </c>
      <c r="C9828" t="s">
        <v>29</v>
      </c>
      <c r="D9828" t="s">
        <v>30</v>
      </c>
      <c r="E9828" t="s">
        <v>45</v>
      </c>
      <c r="F9828" t="s">
        <v>60</v>
      </c>
      <c r="G9828" s="5">
        <v>16841.29</v>
      </c>
      <c r="H9828" s="5">
        <f t="shared" si="1071"/>
        <v>303.14321999999999</v>
      </c>
      <c r="I9828" s="6">
        <v>2</v>
      </c>
      <c r="J9828" s="6">
        <v>33682.58</v>
      </c>
      <c r="K9828" s="5">
        <f t="shared" si="1072"/>
        <v>606.28643999999997</v>
      </c>
      <c r="L9828" s="7">
        <v>1.38</v>
      </c>
      <c r="M9828" s="7">
        <v>1967</v>
      </c>
      <c r="N9828" s="3">
        <v>45383</v>
      </c>
      <c r="O9828" s="4" t="str">
        <f t="shared" si="1073"/>
        <v>2024-04</v>
      </c>
      <c r="P9828" s="4" t="str">
        <f t="shared" si="1074"/>
        <v>04</v>
      </c>
      <c r="Q9828" s="4" t="str">
        <f t="shared" si="1075"/>
        <v>April</v>
      </c>
      <c r="R9828" s="30" t="str">
        <f t="shared" si="1076"/>
        <v>01</v>
      </c>
      <c r="W9828" t="str">
        <f t="shared" si="1077"/>
        <v>ok</v>
      </c>
    </row>
    <row r="9829" spans="1:23" x14ac:dyDescent="0.3">
      <c r="A9829" t="s">
        <v>9871</v>
      </c>
      <c r="B9829" t="s">
        <v>47</v>
      </c>
      <c r="C9829" t="s">
        <v>12</v>
      </c>
      <c r="D9829" t="s">
        <v>48</v>
      </c>
      <c r="E9829" t="s">
        <v>14</v>
      </c>
      <c r="F9829" t="s">
        <v>15</v>
      </c>
      <c r="G9829" s="5">
        <v>1564.52</v>
      </c>
      <c r="H9829" s="5">
        <f t="shared" si="1071"/>
        <v>28.161359999999998</v>
      </c>
      <c r="I9829" s="6">
        <v>4</v>
      </c>
      <c r="J9829" s="6">
        <v>6258.08</v>
      </c>
      <c r="K9829" s="5">
        <f t="shared" si="1072"/>
        <v>112.64543999999999</v>
      </c>
      <c r="L9829" s="7">
        <v>4.1399999999999997</v>
      </c>
      <c r="M9829" s="7">
        <v>2248</v>
      </c>
      <c r="N9829" s="3">
        <v>45602</v>
      </c>
      <c r="O9829" s="4" t="str">
        <f t="shared" si="1073"/>
        <v>2024-11</v>
      </c>
      <c r="P9829" s="4" t="str">
        <f t="shared" si="1074"/>
        <v>11</v>
      </c>
      <c r="Q9829" s="4" t="str">
        <f t="shared" si="1075"/>
        <v>November</v>
      </c>
      <c r="R9829" s="30" t="str">
        <f t="shared" si="1076"/>
        <v>06</v>
      </c>
      <c r="W9829" t="str">
        <f t="shared" si="1077"/>
        <v>ok</v>
      </c>
    </row>
    <row r="9830" spans="1:23" x14ac:dyDescent="0.3">
      <c r="A9830" t="s">
        <v>9872</v>
      </c>
      <c r="B9830" t="s">
        <v>63</v>
      </c>
      <c r="C9830" t="s">
        <v>18</v>
      </c>
      <c r="D9830" t="s">
        <v>64</v>
      </c>
      <c r="E9830" t="s">
        <v>14</v>
      </c>
      <c r="F9830" t="s">
        <v>26</v>
      </c>
      <c r="G9830" s="5">
        <v>1451.18</v>
      </c>
      <c r="H9830" s="5">
        <f t="shared" si="1071"/>
        <v>26.12124</v>
      </c>
      <c r="I9830" s="6">
        <v>5</v>
      </c>
      <c r="J9830" s="6">
        <v>7255.9</v>
      </c>
      <c r="K9830" s="5">
        <f t="shared" si="1072"/>
        <v>130.6062</v>
      </c>
      <c r="L9830" s="7">
        <v>3.36</v>
      </c>
      <c r="M9830" s="7">
        <v>1217</v>
      </c>
      <c r="N9830" s="3">
        <v>45549</v>
      </c>
      <c r="O9830" s="4" t="str">
        <f t="shared" si="1073"/>
        <v>2024-09</v>
      </c>
      <c r="P9830" s="4" t="str">
        <f t="shared" si="1074"/>
        <v>09</v>
      </c>
      <c r="Q9830" s="4" t="str">
        <f t="shared" si="1075"/>
        <v>September</v>
      </c>
      <c r="R9830" s="30" t="str">
        <f t="shared" si="1076"/>
        <v>14</v>
      </c>
      <c r="W9830" t="str">
        <f t="shared" si="1077"/>
        <v>ok</v>
      </c>
    </row>
    <row r="9831" spans="1:23" x14ac:dyDescent="0.3">
      <c r="A9831" t="s">
        <v>9873</v>
      </c>
      <c r="B9831" t="s">
        <v>63</v>
      </c>
      <c r="C9831" t="s">
        <v>18</v>
      </c>
      <c r="D9831" t="s">
        <v>64</v>
      </c>
      <c r="E9831" t="s">
        <v>20</v>
      </c>
      <c r="F9831" t="s">
        <v>21</v>
      </c>
      <c r="G9831" s="5">
        <v>9702.49</v>
      </c>
      <c r="H9831" s="5">
        <f t="shared" si="1071"/>
        <v>174.64481999999998</v>
      </c>
      <c r="I9831" s="6">
        <v>3</v>
      </c>
      <c r="J9831" s="6">
        <v>29107.47</v>
      </c>
      <c r="K9831" s="5">
        <f t="shared" si="1072"/>
        <v>523.93445999999994</v>
      </c>
      <c r="L9831" s="7">
        <v>3.56</v>
      </c>
      <c r="M9831" s="7">
        <v>3374</v>
      </c>
      <c r="N9831" s="3">
        <v>45377</v>
      </c>
      <c r="O9831" s="4" t="str">
        <f t="shared" si="1073"/>
        <v>2024-03</v>
      </c>
      <c r="P9831" s="4" t="str">
        <f t="shared" si="1074"/>
        <v>03</v>
      </c>
      <c r="Q9831" s="4" t="str">
        <f t="shared" si="1075"/>
        <v>March</v>
      </c>
      <c r="R9831" s="30" t="str">
        <f t="shared" si="1076"/>
        <v>26</v>
      </c>
      <c r="W9831" t="str">
        <f t="shared" si="1077"/>
        <v>ok</v>
      </c>
    </row>
    <row r="9832" spans="1:23" x14ac:dyDescent="0.3">
      <c r="A9832" t="s">
        <v>9874</v>
      </c>
      <c r="B9832" t="s">
        <v>23</v>
      </c>
      <c r="C9832" t="s">
        <v>24</v>
      </c>
      <c r="D9832" t="s">
        <v>25</v>
      </c>
      <c r="E9832" t="s">
        <v>14</v>
      </c>
      <c r="F9832" t="s">
        <v>21</v>
      </c>
      <c r="G9832" s="5">
        <v>12999.89</v>
      </c>
      <c r="H9832" s="5">
        <f t="shared" si="1071"/>
        <v>233.99801999999997</v>
      </c>
      <c r="I9832" s="6">
        <v>1</v>
      </c>
      <c r="J9832" s="6">
        <v>12999.89</v>
      </c>
      <c r="K9832" s="5">
        <f t="shared" si="1072"/>
        <v>233.99801999999997</v>
      </c>
      <c r="L9832" s="7">
        <v>1.0900000000000001</v>
      </c>
      <c r="M9832" s="7">
        <v>1142</v>
      </c>
      <c r="N9832" s="3">
        <v>45557</v>
      </c>
      <c r="O9832" s="4" t="str">
        <f t="shared" si="1073"/>
        <v>2024-09</v>
      </c>
      <c r="P9832" s="4" t="str">
        <f t="shared" si="1074"/>
        <v>09</v>
      </c>
      <c r="Q9832" s="4" t="str">
        <f t="shared" si="1075"/>
        <v>September</v>
      </c>
      <c r="R9832" s="30" t="str">
        <f t="shared" si="1076"/>
        <v>22</v>
      </c>
      <c r="W9832" t="str">
        <f t="shared" si="1077"/>
        <v>ok</v>
      </c>
    </row>
    <row r="9833" spans="1:23" x14ac:dyDescent="0.3">
      <c r="A9833" t="s">
        <v>9875</v>
      </c>
      <c r="B9833" t="s">
        <v>28</v>
      </c>
      <c r="C9833" t="s">
        <v>29</v>
      </c>
      <c r="D9833" t="s">
        <v>30</v>
      </c>
      <c r="E9833" t="s">
        <v>20</v>
      </c>
      <c r="F9833" t="s">
        <v>15</v>
      </c>
      <c r="G9833" s="5">
        <v>13521.29</v>
      </c>
      <c r="H9833" s="5">
        <f t="shared" si="1071"/>
        <v>243.38321999999999</v>
      </c>
      <c r="I9833" s="6">
        <v>5</v>
      </c>
      <c r="J9833" s="6">
        <v>67606.45</v>
      </c>
      <c r="K9833" s="5">
        <f t="shared" si="1072"/>
        <v>1216.9160999999999</v>
      </c>
      <c r="L9833" s="7">
        <v>3.23</v>
      </c>
      <c r="M9833" s="7">
        <v>3954</v>
      </c>
      <c r="N9833" s="3">
        <v>45580</v>
      </c>
      <c r="O9833" s="4" t="str">
        <f t="shared" si="1073"/>
        <v>2024-10</v>
      </c>
      <c r="P9833" s="4" t="str">
        <f t="shared" si="1074"/>
        <v>10</v>
      </c>
      <c r="Q9833" s="4" t="str">
        <f t="shared" si="1075"/>
        <v>October</v>
      </c>
      <c r="R9833" s="30" t="str">
        <f t="shared" si="1076"/>
        <v>15</v>
      </c>
      <c r="W9833" t="str">
        <f t="shared" si="1077"/>
        <v>ok</v>
      </c>
    </row>
    <row r="9834" spans="1:23" x14ac:dyDescent="0.3">
      <c r="A9834" t="s">
        <v>9876</v>
      </c>
      <c r="B9834" t="s">
        <v>28</v>
      </c>
      <c r="C9834" t="s">
        <v>29</v>
      </c>
      <c r="D9834" t="s">
        <v>30</v>
      </c>
      <c r="E9834" t="s">
        <v>45</v>
      </c>
      <c r="F9834" t="s">
        <v>15</v>
      </c>
      <c r="G9834" s="5">
        <v>5980.26</v>
      </c>
      <c r="H9834" s="5">
        <f t="shared" si="1071"/>
        <v>107.64467999999999</v>
      </c>
      <c r="I9834" s="6">
        <v>1</v>
      </c>
      <c r="J9834" s="6">
        <v>5980.26</v>
      </c>
      <c r="K9834" s="5">
        <f t="shared" si="1072"/>
        <v>107.64467999999999</v>
      </c>
      <c r="L9834" s="7">
        <v>2.68</v>
      </c>
      <c r="M9834" s="7">
        <v>823</v>
      </c>
      <c r="N9834" s="3">
        <v>45510</v>
      </c>
      <c r="O9834" s="4" t="str">
        <f t="shared" si="1073"/>
        <v>2024-08</v>
      </c>
      <c r="P9834" s="4" t="str">
        <f t="shared" si="1074"/>
        <v>08</v>
      </c>
      <c r="Q9834" s="4" t="str">
        <f t="shared" si="1075"/>
        <v>August</v>
      </c>
      <c r="R9834" s="30" t="str">
        <f t="shared" si="1076"/>
        <v>06</v>
      </c>
      <c r="W9834" t="str">
        <f t="shared" si="1077"/>
        <v>ok</v>
      </c>
    </row>
    <row r="9835" spans="1:23" x14ac:dyDescent="0.3">
      <c r="A9835" t="s">
        <v>9877</v>
      </c>
      <c r="B9835" t="s">
        <v>36</v>
      </c>
      <c r="C9835" t="s">
        <v>18</v>
      </c>
      <c r="D9835" t="s">
        <v>37</v>
      </c>
      <c r="E9835" t="s">
        <v>45</v>
      </c>
      <c r="F9835" t="s">
        <v>26</v>
      </c>
      <c r="G9835" s="5">
        <v>1592.96</v>
      </c>
      <c r="H9835" s="5">
        <f t="shared" si="1071"/>
        <v>28.673279999999998</v>
      </c>
      <c r="I9835" s="6">
        <v>4</v>
      </c>
      <c r="J9835" s="6">
        <v>6371.84</v>
      </c>
      <c r="K9835" s="5">
        <f t="shared" si="1072"/>
        <v>114.69311999999999</v>
      </c>
      <c r="L9835" s="7">
        <v>2.0499999999999998</v>
      </c>
      <c r="M9835" s="7">
        <v>4545</v>
      </c>
      <c r="N9835" s="3">
        <v>45421</v>
      </c>
      <c r="O9835" s="4" t="str">
        <f t="shared" si="1073"/>
        <v>2024-05</v>
      </c>
      <c r="P9835" s="4" t="str">
        <f t="shared" si="1074"/>
        <v>05</v>
      </c>
      <c r="Q9835" s="4" t="str">
        <f t="shared" si="1075"/>
        <v>May</v>
      </c>
      <c r="R9835" s="30" t="str">
        <f t="shared" si="1076"/>
        <v>09</v>
      </c>
      <c r="W9835" t="str">
        <f t="shared" si="1077"/>
        <v>ok</v>
      </c>
    </row>
    <row r="9836" spans="1:23" x14ac:dyDescent="0.3">
      <c r="A9836" t="s">
        <v>9878</v>
      </c>
      <c r="B9836" t="s">
        <v>51</v>
      </c>
      <c r="C9836" t="s">
        <v>29</v>
      </c>
      <c r="D9836" t="s">
        <v>52</v>
      </c>
      <c r="E9836" t="s">
        <v>20</v>
      </c>
      <c r="F9836" t="s">
        <v>31</v>
      </c>
      <c r="G9836" s="5">
        <v>5383.93</v>
      </c>
      <c r="H9836" s="5">
        <f t="shared" si="1071"/>
        <v>96.910740000000004</v>
      </c>
      <c r="I9836" s="6">
        <v>4</v>
      </c>
      <c r="J9836" s="6">
        <v>21535.72</v>
      </c>
      <c r="K9836" s="5">
        <f t="shared" si="1072"/>
        <v>387.64296000000002</v>
      </c>
      <c r="L9836" s="7">
        <v>2.4500000000000002</v>
      </c>
      <c r="M9836" s="7">
        <v>1664</v>
      </c>
      <c r="N9836" s="3">
        <v>45437</v>
      </c>
      <c r="O9836" s="4" t="str">
        <f t="shared" si="1073"/>
        <v>2024-05</v>
      </c>
      <c r="P9836" s="4" t="str">
        <f t="shared" si="1074"/>
        <v>05</v>
      </c>
      <c r="Q9836" s="4" t="str">
        <f t="shared" si="1075"/>
        <v>May</v>
      </c>
      <c r="R9836" s="30" t="str">
        <f t="shared" si="1076"/>
        <v>25</v>
      </c>
      <c r="W9836" t="str">
        <f t="shared" si="1077"/>
        <v>ok</v>
      </c>
    </row>
    <row r="9837" spans="1:23" x14ac:dyDescent="0.3">
      <c r="A9837" t="s">
        <v>9879</v>
      </c>
      <c r="B9837" t="s">
        <v>33</v>
      </c>
      <c r="C9837" t="s">
        <v>12</v>
      </c>
      <c r="D9837" t="s">
        <v>34</v>
      </c>
      <c r="E9837" t="s">
        <v>45</v>
      </c>
      <c r="F9837" t="s">
        <v>26</v>
      </c>
      <c r="G9837" s="5">
        <v>17759.75</v>
      </c>
      <c r="H9837" s="5">
        <f t="shared" si="1071"/>
        <v>319.6755</v>
      </c>
      <c r="I9837" s="6">
        <v>5</v>
      </c>
      <c r="J9837" s="6">
        <v>88798.75</v>
      </c>
      <c r="K9837" s="5">
        <f t="shared" si="1072"/>
        <v>1598.3775000000001</v>
      </c>
      <c r="L9837" s="7">
        <v>3.89</v>
      </c>
      <c r="M9837" s="7">
        <v>1807</v>
      </c>
      <c r="N9837" s="3">
        <v>45574</v>
      </c>
      <c r="O9837" s="4" t="str">
        <f t="shared" si="1073"/>
        <v>2024-10</v>
      </c>
      <c r="P9837" s="4" t="str">
        <f t="shared" si="1074"/>
        <v>10</v>
      </c>
      <c r="Q9837" s="4" t="str">
        <f t="shared" si="1075"/>
        <v>October</v>
      </c>
      <c r="R9837" s="30" t="str">
        <f t="shared" si="1076"/>
        <v>09</v>
      </c>
      <c r="W9837" t="str">
        <f t="shared" si="1077"/>
        <v>ok</v>
      </c>
    </row>
    <row r="9838" spans="1:23" x14ac:dyDescent="0.3">
      <c r="A9838" t="s">
        <v>9880</v>
      </c>
      <c r="B9838" t="s">
        <v>23</v>
      </c>
      <c r="C9838" t="s">
        <v>24</v>
      </c>
      <c r="D9838" t="s">
        <v>25</v>
      </c>
      <c r="E9838" t="s">
        <v>20</v>
      </c>
      <c r="F9838" t="s">
        <v>31</v>
      </c>
      <c r="G9838" s="5">
        <v>17966.060000000001</v>
      </c>
      <c r="H9838" s="5">
        <f t="shared" si="1071"/>
        <v>323.38907999999998</v>
      </c>
      <c r="I9838" s="6">
        <v>3</v>
      </c>
      <c r="J9838" s="6">
        <v>53898.18</v>
      </c>
      <c r="K9838" s="5">
        <f t="shared" si="1072"/>
        <v>970.16723999999999</v>
      </c>
      <c r="L9838" s="7">
        <v>2.17</v>
      </c>
      <c r="M9838" s="7">
        <v>1627</v>
      </c>
      <c r="N9838" s="3">
        <v>45361</v>
      </c>
      <c r="O9838" s="4" t="str">
        <f t="shared" si="1073"/>
        <v>2024-03</v>
      </c>
      <c r="P9838" s="4" t="str">
        <f t="shared" si="1074"/>
        <v>03</v>
      </c>
      <c r="Q9838" s="4" t="str">
        <f t="shared" si="1075"/>
        <v>March</v>
      </c>
      <c r="R9838" s="30" t="str">
        <f t="shared" si="1076"/>
        <v>10</v>
      </c>
      <c r="W9838" t="str">
        <f t="shared" si="1077"/>
        <v>ok</v>
      </c>
    </row>
    <row r="9839" spans="1:23" x14ac:dyDescent="0.3">
      <c r="A9839" t="s">
        <v>9881</v>
      </c>
      <c r="B9839" t="s">
        <v>47</v>
      </c>
      <c r="C9839" t="s">
        <v>12</v>
      </c>
      <c r="D9839" t="s">
        <v>48</v>
      </c>
      <c r="E9839" t="s">
        <v>14</v>
      </c>
      <c r="F9839" t="s">
        <v>21</v>
      </c>
      <c r="G9839" s="5">
        <v>2903.79</v>
      </c>
      <c r="H9839" s="5">
        <f t="shared" si="1071"/>
        <v>52.268219999999992</v>
      </c>
      <c r="I9839" s="6">
        <v>4</v>
      </c>
      <c r="J9839" s="6">
        <v>11615.16</v>
      </c>
      <c r="K9839" s="5">
        <f t="shared" si="1072"/>
        <v>209.07287999999997</v>
      </c>
      <c r="L9839" s="7">
        <v>2.39</v>
      </c>
      <c r="M9839" s="7">
        <v>386</v>
      </c>
      <c r="N9839" s="3">
        <v>45584</v>
      </c>
      <c r="O9839" s="4" t="str">
        <f t="shared" si="1073"/>
        <v>2024-10</v>
      </c>
      <c r="P9839" s="4" t="str">
        <f t="shared" si="1074"/>
        <v>10</v>
      </c>
      <c r="Q9839" s="4" t="str">
        <f t="shared" si="1075"/>
        <v>October</v>
      </c>
      <c r="R9839" s="30" t="str">
        <f t="shared" si="1076"/>
        <v>19</v>
      </c>
      <c r="W9839" t="str">
        <f t="shared" si="1077"/>
        <v>ok</v>
      </c>
    </row>
    <row r="9840" spans="1:23" x14ac:dyDescent="0.3">
      <c r="A9840" t="s">
        <v>9882</v>
      </c>
      <c r="B9840" t="s">
        <v>36</v>
      </c>
      <c r="C9840" t="s">
        <v>18</v>
      </c>
      <c r="D9840" t="s">
        <v>37</v>
      </c>
      <c r="E9840" t="s">
        <v>20</v>
      </c>
      <c r="F9840" t="s">
        <v>15</v>
      </c>
      <c r="G9840" s="5">
        <v>9938.73</v>
      </c>
      <c r="H9840" s="5">
        <f t="shared" si="1071"/>
        <v>178.89713999999998</v>
      </c>
      <c r="I9840" s="6">
        <v>4</v>
      </c>
      <c r="J9840" s="6">
        <v>39754.92</v>
      </c>
      <c r="K9840" s="5">
        <f t="shared" si="1072"/>
        <v>715.58855999999992</v>
      </c>
      <c r="L9840" s="7">
        <v>1.95</v>
      </c>
      <c r="M9840" s="7">
        <v>3928</v>
      </c>
      <c r="N9840" s="3">
        <v>45434</v>
      </c>
      <c r="O9840" s="4" t="str">
        <f t="shared" si="1073"/>
        <v>2024-05</v>
      </c>
      <c r="P9840" s="4" t="str">
        <f t="shared" si="1074"/>
        <v>05</v>
      </c>
      <c r="Q9840" s="4" t="str">
        <f t="shared" si="1075"/>
        <v>May</v>
      </c>
      <c r="R9840" s="30" t="str">
        <f t="shared" si="1076"/>
        <v>22</v>
      </c>
      <c r="W9840" t="str">
        <f t="shared" si="1077"/>
        <v>ok</v>
      </c>
    </row>
    <row r="9841" spans="1:23" x14ac:dyDescent="0.3">
      <c r="A9841" t="s">
        <v>9883</v>
      </c>
      <c r="B9841" t="s">
        <v>23</v>
      </c>
      <c r="C9841" t="s">
        <v>24</v>
      </c>
      <c r="D9841" t="s">
        <v>25</v>
      </c>
      <c r="E9841" t="s">
        <v>45</v>
      </c>
      <c r="F9841" t="s">
        <v>31</v>
      </c>
      <c r="G9841" s="5">
        <v>15445.33</v>
      </c>
      <c r="H9841" s="5">
        <f t="shared" si="1071"/>
        <v>278.01594</v>
      </c>
      <c r="I9841" s="6">
        <v>5</v>
      </c>
      <c r="J9841" s="6">
        <v>77226.649999999994</v>
      </c>
      <c r="K9841" s="5">
        <f t="shared" si="1072"/>
        <v>1390.0797</v>
      </c>
      <c r="L9841" s="7">
        <v>2.09</v>
      </c>
      <c r="M9841" s="7">
        <v>1472</v>
      </c>
      <c r="N9841" s="3">
        <v>45431</v>
      </c>
      <c r="O9841" s="4" t="str">
        <f t="shared" si="1073"/>
        <v>2024-05</v>
      </c>
      <c r="P9841" s="4" t="str">
        <f t="shared" si="1074"/>
        <v>05</v>
      </c>
      <c r="Q9841" s="4" t="str">
        <f t="shared" si="1075"/>
        <v>May</v>
      </c>
      <c r="R9841" s="30" t="str">
        <f t="shared" si="1076"/>
        <v>19</v>
      </c>
      <c r="W9841" t="str">
        <f t="shared" si="1077"/>
        <v>ok</v>
      </c>
    </row>
    <row r="9842" spans="1:23" x14ac:dyDescent="0.3">
      <c r="A9842" t="s">
        <v>9884</v>
      </c>
      <c r="B9842" t="s">
        <v>23</v>
      </c>
      <c r="C9842" t="s">
        <v>24</v>
      </c>
      <c r="D9842" t="s">
        <v>25</v>
      </c>
      <c r="E9842" t="s">
        <v>20</v>
      </c>
      <c r="F9842" t="s">
        <v>38</v>
      </c>
      <c r="G9842" s="5">
        <v>7059.48</v>
      </c>
      <c r="H9842" s="5">
        <f t="shared" si="1071"/>
        <v>127.07063999999998</v>
      </c>
      <c r="I9842" s="6">
        <v>4</v>
      </c>
      <c r="J9842" s="6">
        <v>28237.919999999998</v>
      </c>
      <c r="K9842" s="5">
        <f t="shared" si="1072"/>
        <v>508.28255999999993</v>
      </c>
      <c r="L9842" s="7">
        <v>2.9</v>
      </c>
      <c r="M9842" s="7">
        <v>1984</v>
      </c>
      <c r="N9842" s="3">
        <v>45603</v>
      </c>
      <c r="O9842" s="4" t="str">
        <f t="shared" si="1073"/>
        <v>2024-11</v>
      </c>
      <c r="P9842" s="4" t="str">
        <f t="shared" si="1074"/>
        <v>11</v>
      </c>
      <c r="Q9842" s="4" t="str">
        <f t="shared" si="1075"/>
        <v>November</v>
      </c>
      <c r="R9842" s="30" t="str">
        <f t="shared" si="1076"/>
        <v>07</v>
      </c>
      <c r="W9842" t="str">
        <f t="shared" si="1077"/>
        <v>ok</v>
      </c>
    </row>
    <row r="9843" spans="1:23" x14ac:dyDescent="0.3">
      <c r="A9843" t="s">
        <v>9885</v>
      </c>
      <c r="B9843" t="s">
        <v>41</v>
      </c>
      <c r="C9843" t="s">
        <v>42</v>
      </c>
      <c r="D9843" t="s">
        <v>43</v>
      </c>
      <c r="E9843" t="s">
        <v>45</v>
      </c>
      <c r="F9843" t="s">
        <v>38</v>
      </c>
      <c r="G9843" s="5">
        <v>8368.5</v>
      </c>
      <c r="H9843" s="5">
        <f t="shared" si="1071"/>
        <v>150.63299999999998</v>
      </c>
      <c r="I9843" s="6">
        <v>3</v>
      </c>
      <c r="J9843" s="6">
        <v>25105.5</v>
      </c>
      <c r="K9843" s="5">
        <f t="shared" si="1072"/>
        <v>451.89899999999994</v>
      </c>
      <c r="L9843" s="7">
        <v>3.55</v>
      </c>
      <c r="M9843" s="7">
        <v>4611</v>
      </c>
      <c r="N9843" s="3">
        <v>45636</v>
      </c>
      <c r="O9843" s="4" t="str">
        <f t="shared" si="1073"/>
        <v>2024-12</v>
      </c>
      <c r="P9843" s="4" t="str">
        <f t="shared" si="1074"/>
        <v>12</v>
      </c>
      <c r="Q9843" s="4" t="str">
        <f t="shared" si="1075"/>
        <v>December</v>
      </c>
      <c r="R9843" s="30" t="str">
        <f t="shared" si="1076"/>
        <v>10</v>
      </c>
      <c r="W9843" t="str">
        <f t="shared" si="1077"/>
        <v>ok</v>
      </c>
    </row>
    <row r="9844" spans="1:23" x14ac:dyDescent="0.3">
      <c r="A9844" t="s">
        <v>9886</v>
      </c>
      <c r="B9844" t="s">
        <v>36</v>
      </c>
      <c r="C9844" t="s">
        <v>18</v>
      </c>
      <c r="D9844" t="s">
        <v>37</v>
      </c>
      <c r="E9844" t="s">
        <v>45</v>
      </c>
      <c r="F9844" t="s">
        <v>21</v>
      </c>
      <c r="G9844" s="5">
        <v>773.85</v>
      </c>
      <c r="H9844" s="5">
        <f t="shared" si="1071"/>
        <v>13.9293</v>
      </c>
      <c r="I9844" s="6">
        <v>4</v>
      </c>
      <c r="J9844" s="6">
        <v>3095.4</v>
      </c>
      <c r="K9844" s="5">
        <f t="shared" si="1072"/>
        <v>55.717199999999998</v>
      </c>
      <c r="L9844" s="7">
        <v>4.5199999999999996</v>
      </c>
      <c r="M9844" s="7">
        <v>2525</v>
      </c>
      <c r="N9844" s="3">
        <v>45505</v>
      </c>
      <c r="O9844" s="4" t="str">
        <f t="shared" si="1073"/>
        <v>2024-08</v>
      </c>
      <c r="P9844" s="4" t="str">
        <f t="shared" si="1074"/>
        <v>08</v>
      </c>
      <c r="Q9844" s="4" t="str">
        <f t="shared" si="1075"/>
        <v>August</v>
      </c>
      <c r="R9844" s="30" t="str">
        <f t="shared" si="1076"/>
        <v>01</v>
      </c>
      <c r="W9844" t="str">
        <f t="shared" si="1077"/>
        <v>ok</v>
      </c>
    </row>
    <row r="9845" spans="1:23" x14ac:dyDescent="0.3">
      <c r="A9845" t="s">
        <v>9887</v>
      </c>
      <c r="B9845" t="s">
        <v>11</v>
      </c>
      <c r="C9845" t="s">
        <v>12</v>
      </c>
      <c r="D9845" t="s">
        <v>13</v>
      </c>
      <c r="E9845" t="s">
        <v>14</v>
      </c>
      <c r="F9845" t="s">
        <v>26</v>
      </c>
      <c r="G9845" s="5">
        <v>11025.6</v>
      </c>
      <c r="H9845" s="5">
        <f t="shared" si="1071"/>
        <v>198.46079999999998</v>
      </c>
      <c r="I9845" s="6">
        <v>1</v>
      </c>
      <c r="J9845" s="6">
        <v>11025.6</v>
      </c>
      <c r="K9845" s="5">
        <f t="shared" si="1072"/>
        <v>198.46079999999998</v>
      </c>
      <c r="L9845" s="7">
        <v>1.58</v>
      </c>
      <c r="M9845" s="7">
        <v>1498</v>
      </c>
      <c r="N9845" s="3">
        <v>45297</v>
      </c>
      <c r="O9845" s="4" t="str">
        <f t="shared" si="1073"/>
        <v>2024-01</v>
      </c>
      <c r="P9845" s="4" t="str">
        <f t="shared" si="1074"/>
        <v>01</v>
      </c>
      <c r="Q9845" s="4" t="str">
        <f t="shared" si="1075"/>
        <v>January</v>
      </c>
      <c r="R9845" s="30" t="str">
        <f t="shared" si="1076"/>
        <v>06</v>
      </c>
      <c r="W9845" t="str">
        <f t="shared" si="1077"/>
        <v>ok</v>
      </c>
    </row>
    <row r="9846" spans="1:23" x14ac:dyDescent="0.3">
      <c r="A9846" t="s">
        <v>9888</v>
      </c>
      <c r="B9846" t="s">
        <v>33</v>
      </c>
      <c r="C9846" t="s">
        <v>12</v>
      </c>
      <c r="D9846" t="s">
        <v>34</v>
      </c>
      <c r="E9846" t="s">
        <v>20</v>
      </c>
      <c r="F9846" t="s">
        <v>60</v>
      </c>
      <c r="G9846" s="5">
        <v>5139.0200000000004</v>
      </c>
      <c r="H9846" s="5">
        <f t="shared" si="1071"/>
        <v>92.502359999999996</v>
      </c>
      <c r="I9846" s="6">
        <v>2</v>
      </c>
      <c r="J9846" s="6">
        <v>10278.040000000001</v>
      </c>
      <c r="K9846" s="5">
        <f t="shared" si="1072"/>
        <v>185.00471999999999</v>
      </c>
      <c r="L9846" s="7">
        <v>2.48</v>
      </c>
      <c r="M9846" s="7">
        <v>440</v>
      </c>
      <c r="N9846" s="3">
        <v>45361</v>
      </c>
      <c r="O9846" s="4" t="str">
        <f t="shared" si="1073"/>
        <v>2024-03</v>
      </c>
      <c r="P9846" s="4" t="str">
        <f t="shared" si="1074"/>
        <v>03</v>
      </c>
      <c r="Q9846" s="4" t="str">
        <f t="shared" si="1075"/>
        <v>March</v>
      </c>
      <c r="R9846" s="30" t="str">
        <f t="shared" si="1076"/>
        <v>10</v>
      </c>
      <c r="W9846" t="str">
        <f t="shared" si="1077"/>
        <v>ok</v>
      </c>
    </row>
    <row r="9847" spans="1:23" x14ac:dyDescent="0.3">
      <c r="A9847" t="s">
        <v>9889</v>
      </c>
      <c r="B9847" t="s">
        <v>63</v>
      </c>
      <c r="C9847" t="s">
        <v>18</v>
      </c>
      <c r="D9847" t="s">
        <v>64</v>
      </c>
      <c r="E9847" t="s">
        <v>45</v>
      </c>
      <c r="F9847" t="s">
        <v>60</v>
      </c>
      <c r="G9847" s="5">
        <v>9288.44</v>
      </c>
      <c r="H9847" s="5">
        <f t="shared" si="1071"/>
        <v>167.19192000000001</v>
      </c>
      <c r="I9847" s="6">
        <v>5</v>
      </c>
      <c r="J9847" s="6">
        <v>46442.2</v>
      </c>
      <c r="K9847" s="5">
        <f t="shared" si="1072"/>
        <v>835.95960000000002</v>
      </c>
      <c r="L9847" s="7">
        <v>3.96</v>
      </c>
      <c r="M9847" s="7">
        <v>2870</v>
      </c>
      <c r="N9847" s="3">
        <v>45640</v>
      </c>
      <c r="O9847" s="4" t="str">
        <f t="shared" si="1073"/>
        <v>2024-12</v>
      </c>
      <c r="P9847" s="4" t="str">
        <f t="shared" si="1074"/>
        <v>12</v>
      </c>
      <c r="Q9847" s="4" t="str">
        <f t="shared" si="1075"/>
        <v>December</v>
      </c>
      <c r="R9847" s="30" t="str">
        <f t="shared" si="1076"/>
        <v>14</v>
      </c>
      <c r="W9847" t="str">
        <f t="shared" si="1077"/>
        <v>ok</v>
      </c>
    </row>
    <row r="9848" spans="1:23" x14ac:dyDescent="0.3">
      <c r="A9848" t="s">
        <v>9890</v>
      </c>
      <c r="B9848" t="s">
        <v>51</v>
      </c>
      <c r="C9848" t="s">
        <v>29</v>
      </c>
      <c r="D9848" t="s">
        <v>52</v>
      </c>
      <c r="E9848" t="s">
        <v>14</v>
      </c>
      <c r="F9848" t="s">
        <v>38</v>
      </c>
      <c r="G9848" s="5">
        <v>16616.63</v>
      </c>
      <c r="H9848" s="5">
        <f t="shared" si="1071"/>
        <v>299.09933999999998</v>
      </c>
      <c r="I9848" s="6">
        <v>3</v>
      </c>
      <c r="J9848" s="6">
        <v>49849.89</v>
      </c>
      <c r="K9848" s="5">
        <f t="shared" si="1072"/>
        <v>897.29801999999995</v>
      </c>
      <c r="L9848" s="7">
        <v>1.49</v>
      </c>
      <c r="M9848" s="7">
        <v>3837</v>
      </c>
      <c r="N9848" s="3">
        <v>45356</v>
      </c>
      <c r="O9848" s="4" t="str">
        <f t="shared" si="1073"/>
        <v>2024-03</v>
      </c>
      <c r="P9848" s="4" t="str">
        <f t="shared" si="1074"/>
        <v>03</v>
      </c>
      <c r="Q9848" s="4" t="str">
        <f t="shared" si="1075"/>
        <v>March</v>
      </c>
      <c r="R9848" s="30" t="str">
        <f t="shared" si="1076"/>
        <v>05</v>
      </c>
      <c r="W9848" t="str">
        <f t="shared" si="1077"/>
        <v>ok</v>
      </c>
    </row>
    <row r="9849" spans="1:23" x14ac:dyDescent="0.3">
      <c r="A9849" t="s">
        <v>9891</v>
      </c>
      <c r="B9849" t="s">
        <v>11</v>
      </c>
      <c r="C9849" t="s">
        <v>12</v>
      </c>
      <c r="D9849" t="s">
        <v>13</v>
      </c>
      <c r="E9849" t="s">
        <v>20</v>
      </c>
      <c r="F9849" t="s">
        <v>15</v>
      </c>
      <c r="G9849" s="5">
        <v>12965.49</v>
      </c>
      <c r="H9849" s="5">
        <f t="shared" si="1071"/>
        <v>233.37881999999999</v>
      </c>
      <c r="I9849" s="6">
        <v>1</v>
      </c>
      <c r="J9849" s="6">
        <v>12965.49</v>
      </c>
      <c r="K9849" s="5">
        <f t="shared" si="1072"/>
        <v>233.37881999999999</v>
      </c>
      <c r="L9849" s="7">
        <v>4.54</v>
      </c>
      <c r="M9849" s="7">
        <v>2181</v>
      </c>
      <c r="N9849" s="3">
        <v>45328</v>
      </c>
      <c r="O9849" s="4" t="str">
        <f t="shared" si="1073"/>
        <v>2024-02</v>
      </c>
      <c r="P9849" s="4" t="str">
        <f t="shared" si="1074"/>
        <v>02</v>
      </c>
      <c r="Q9849" s="4" t="str">
        <f t="shared" si="1075"/>
        <v>February</v>
      </c>
      <c r="R9849" s="30" t="str">
        <f t="shared" si="1076"/>
        <v>06</v>
      </c>
      <c r="W9849" t="str">
        <f t="shared" si="1077"/>
        <v>ok</v>
      </c>
    </row>
    <row r="9850" spans="1:23" x14ac:dyDescent="0.3">
      <c r="A9850" t="s">
        <v>9892</v>
      </c>
      <c r="B9850" t="s">
        <v>41</v>
      </c>
      <c r="C9850" t="s">
        <v>42</v>
      </c>
      <c r="D9850" t="s">
        <v>43</v>
      </c>
      <c r="E9850" t="s">
        <v>14</v>
      </c>
      <c r="F9850" t="s">
        <v>26</v>
      </c>
      <c r="G9850" s="5">
        <v>13688.35</v>
      </c>
      <c r="H9850" s="5">
        <f t="shared" si="1071"/>
        <v>246.3903</v>
      </c>
      <c r="I9850" s="6">
        <v>4</v>
      </c>
      <c r="J9850" s="6">
        <v>54753.4</v>
      </c>
      <c r="K9850" s="5">
        <f t="shared" si="1072"/>
        <v>985.56119999999999</v>
      </c>
      <c r="L9850" s="7">
        <v>2.92</v>
      </c>
      <c r="M9850" s="7">
        <v>427</v>
      </c>
      <c r="N9850" s="3">
        <v>45336</v>
      </c>
      <c r="O9850" s="4" t="str">
        <f t="shared" si="1073"/>
        <v>2024-02</v>
      </c>
      <c r="P9850" s="4" t="str">
        <f t="shared" si="1074"/>
        <v>02</v>
      </c>
      <c r="Q9850" s="4" t="str">
        <f t="shared" si="1075"/>
        <v>February</v>
      </c>
      <c r="R9850" s="30" t="str">
        <f t="shared" si="1076"/>
        <v>14</v>
      </c>
      <c r="W9850" t="str">
        <f t="shared" si="1077"/>
        <v>ok</v>
      </c>
    </row>
    <row r="9851" spans="1:23" x14ac:dyDescent="0.3">
      <c r="A9851" t="s">
        <v>9893</v>
      </c>
      <c r="B9851" t="s">
        <v>41</v>
      </c>
      <c r="C9851" t="s">
        <v>42</v>
      </c>
      <c r="D9851" t="s">
        <v>43</v>
      </c>
      <c r="E9851" t="s">
        <v>45</v>
      </c>
      <c r="F9851" t="s">
        <v>15</v>
      </c>
      <c r="G9851" s="5">
        <v>8374.25</v>
      </c>
      <c r="H9851" s="5">
        <f t="shared" si="1071"/>
        <v>150.73649999999998</v>
      </c>
      <c r="I9851" s="6">
        <v>4</v>
      </c>
      <c r="J9851" s="6">
        <v>33497</v>
      </c>
      <c r="K9851" s="5">
        <f t="shared" si="1072"/>
        <v>602.94599999999991</v>
      </c>
      <c r="L9851" s="7">
        <v>2.79</v>
      </c>
      <c r="M9851" s="7">
        <v>3515</v>
      </c>
      <c r="N9851" s="3">
        <v>45477</v>
      </c>
      <c r="O9851" s="4" t="str">
        <f t="shared" si="1073"/>
        <v>2024-07</v>
      </c>
      <c r="P9851" s="4" t="str">
        <f t="shared" si="1074"/>
        <v>07</v>
      </c>
      <c r="Q9851" s="4" t="str">
        <f t="shared" si="1075"/>
        <v>July</v>
      </c>
      <c r="R9851" s="30" t="str">
        <f t="shared" si="1076"/>
        <v>04</v>
      </c>
      <c r="W9851" t="str">
        <f t="shared" si="1077"/>
        <v>ok</v>
      </c>
    </row>
    <row r="9852" spans="1:23" x14ac:dyDescent="0.3">
      <c r="A9852" t="s">
        <v>9894</v>
      </c>
      <c r="B9852" t="s">
        <v>63</v>
      </c>
      <c r="C9852" t="s">
        <v>18</v>
      </c>
      <c r="D9852" t="s">
        <v>64</v>
      </c>
      <c r="E9852" t="s">
        <v>45</v>
      </c>
      <c r="F9852" t="s">
        <v>15</v>
      </c>
      <c r="G9852" s="5">
        <v>18561.11</v>
      </c>
      <c r="H9852" s="5">
        <f t="shared" si="1071"/>
        <v>334.09997999999996</v>
      </c>
      <c r="I9852" s="6">
        <v>5</v>
      </c>
      <c r="J9852" s="6">
        <v>92805.55</v>
      </c>
      <c r="K9852" s="5">
        <f t="shared" si="1072"/>
        <v>1670.4998999999998</v>
      </c>
      <c r="L9852" s="7">
        <v>4.88</v>
      </c>
      <c r="M9852" s="7">
        <v>1531</v>
      </c>
      <c r="N9852" s="3">
        <v>45578</v>
      </c>
      <c r="O9852" s="4" t="str">
        <f t="shared" si="1073"/>
        <v>2024-10</v>
      </c>
      <c r="P9852" s="4" t="str">
        <f t="shared" si="1074"/>
        <v>10</v>
      </c>
      <c r="Q9852" s="4" t="str">
        <f t="shared" si="1075"/>
        <v>October</v>
      </c>
      <c r="R9852" s="30" t="str">
        <f t="shared" si="1076"/>
        <v>13</v>
      </c>
      <c r="W9852" t="str">
        <f t="shared" si="1077"/>
        <v>ok</v>
      </c>
    </row>
    <row r="9853" spans="1:23" x14ac:dyDescent="0.3">
      <c r="A9853" t="s">
        <v>9895</v>
      </c>
      <c r="B9853" t="s">
        <v>11</v>
      </c>
      <c r="C9853" t="s">
        <v>12</v>
      </c>
      <c r="D9853" t="s">
        <v>13</v>
      </c>
      <c r="E9853" t="s">
        <v>14</v>
      </c>
      <c r="F9853" t="s">
        <v>31</v>
      </c>
      <c r="G9853" s="5">
        <v>13763.24</v>
      </c>
      <c r="H9853" s="5">
        <f t="shared" si="1071"/>
        <v>247.73831999999999</v>
      </c>
      <c r="I9853" s="6">
        <v>3</v>
      </c>
      <c r="J9853" s="6">
        <v>41289.72</v>
      </c>
      <c r="K9853" s="5">
        <f t="shared" si="1072"/>
        <v>743.21496000000002</v>
      </c>
      <c r="L9853" s="7">
        <v>1.5</v>
      </c>
      <c r="M9853" s="7">
        <v>4249</v>
      </c>
      <c r="N9853" s="3">
        <v>45417</v>
      </c>
      <c r="O9853" s="4" t="str">
        <f t="shared" si="1073"/>
        <v>2024-05</v>
      </c>
      <c r="P9853" s="4" t="str">
        <f t="shared" si="1074"/>
        <v>05</v>
      </c>
      <c r="Q9853" s="4" t="str">
        <f t="shared" si="1075"/>
        <v>May</v>
      </c>
      <c r="R9853" s="30" t="str">
        <f t="shared" si="1076"/>
        <v>05</v>
      </c>
      <c r="W9853" t="str">
        <f t="shared" si="1077"/>
        <v>ok</v>
      </c>
    </row>
    <row r="9854" spans="1:23" x14ac:dyDescent="0.3">
      <c r="A9854" t="s">
        <v>9896</v>
      </c>
      <c r="B9854" t="s">
        <v>28</v>
      </c>
      <c r="C9854" t="s">
        <v>29</v>
      </c>
      <c r="D9854" t="s">
        <v>30</v>
      </c>
      <c r="E9854" t="s">
        <v>14</v>
      </c>
      <c r="F9854" t="s">
        <v>60</v>
      </c>
      <c r="G9854" s="5">
        <v>16316.57</v>
      </c>
      <c r="H9854" s="5">
        <f t="shared" si="1071"/>
        <v>293.69825999999995</v>
      </c>
      <c r="I9854" s="6">
        <v>4</v>
      </c>
      <c r="J9854" s="6">
        <v>65266.28</v>
      </c>
      <c r="K9854" s="5">
        <f t="shared" si="1072"/>
        <v>1174.7930399999998</v>
      </c>
      <c r="L9854" s="7">
        <v>1.53</v>
      </c>
      <c r="M9854" s="7">
        <v>1746</v>
      </c>
      <c r="N9854" s="3">
        <v>45346</v>
      </c>
      <c r="O9854" s="4" t="str">
        <f t="shared" si="1073"/>
        <v>2024-02</v>
      </c>
      <c r="P9854" s="4" t="str">
        <f t="shared" si="1074"/>
        <v>02</v>
      </c>
      <c r="Q9854" s="4" t="str">
        <f t="shared" si="1075"/>
        <v>February</v>
      </c>
      <c r="R9854" s="30" t="str">
        <f t="shared" si="1076"/>
        <v>24</v>
      </c>
      <c r="W9854" t="str">
        <f t="shared" si="1077"/>
        <v>ok</v>
      </c>
    </row>
    <row r="9855" spans="1:23" x14ac:dyDescent="0.3">
      <c r="A9855" t="s">
        <v>9897</v>
      </c>
      <c r="B9855" t="s">
        <v>11</v>
      </c>
      <c r="C9855" t="s">
        <v>12</v>
      </c>
      <c r="D9855" t="s">
        <v>13</v>
      </c>
      <c r="E9855" t="s">
        <v>14</v>
      </c>
      <c r="F9855" t="s">
        <v>60</v>
      </c>
      <c r="G9855" s="5">
        <v>2490.66</v>
      </c>
      <c r="H9855" s="5">
        <f t="shared" si="1071"/>
        <v>44.831879999999991</v>
      </c>
      <c r="I9855" s="6">
        <v>5</v>
      </c>
      <c r="J9855" s="6">
        <v>12453.3</v>
      </c>
      <c r="K9855" s="5">
        <f t="shared" si="1072"/>
        <v>224.15939999999995</v>
      </c>
      <c r="L9855" s="7">
        <v>3.16</v>
      </c>
      <c r="M9855" s="7">
        <v>64</v>
      </c>
      <c r="N9855" s="3">
        <v>45341</v>
      </c>
      <c r="O9855" s="4" t="str">
        <f t="shared" si="1073"/>
        <v>2024-02</v>
      </c>
      <c r="P9855" s="4" t="str">
        <f t="shared" si="1074"/>
        <v>02</v>
      </c>
      <c r="Q9855" s="4" t="str">
        <f t="shared" si="1075"/>
        <v>February</v>
      </c>
      <c r="R9855" s="30" t="str">
        <f t="shared" si="1076"/>
        <v>19</v>
      </c>
      <c r="W9855" t="str">
        <f t="shared" si="1077"/>
        <v>ok</v>
      </c>
    </row>
    <row r="9856" spans="1:23" x14ac:dyDescent="0.3">
      <c r="A9856" t="s">
        <v>9898</v>
      </c>
      <c r="B9856" t="s">
        <v>36</v>
      </c>
      <c r="C9856" t="s">
        <v>18</v>
      </c>
      <c r="D9856" t="s">
        <v>37</v>
      </c>
      <c r="E9856" t="s">
        <v>14</v>
      </c>
      <c r="F9856" t="s">
        <v>21</v>
      </c>
      <c r="G9856" s="5">
        <v>9303.52</v>
      </c>
      <c r="H9856" s="5">
        <f t="shared" si="1071"/>
        <v>167.46335999999999</v>
      </c>
      <c r="I9856" s="6">
        <v>1</v>
      </c>
      <c r="J9856" s="6">
        <v>9303.52</v>
      </c>
      <c r="K9856" s="5">
        <f t="shared" si="1072"/>
        <v>167.46335999999999</v>
      </c>
      <c r="L9856" s="7">
        <v>3.55</v>
      </c>
      <c r="M9856" s="7">
        <v>1887</v>
      </c>
      <c r="N9856" s="3">
        <v>45573</v>
      </c>
      <c r="O9856" s="4" t="str">
        <f t="shared" si="1073"/>
        <v>2024-10</v>
      </c>
      <c r="P9856" s="4" t="str">
        <f t="shared" si="1074"/>
        <v>10</v>
      </c>
      <c r="Q9856" s="4" t="str">
        <f t="shared" si="1075"/>
        <v>October</v>
      </c>
      <c r="R9856" s="30" t="str">
        <f t="shared" si="1076"/>
        <v>08</v>
      </c>
      <c r="W9856" t="str">
        <f t="shared" si="1077"/>
        <v>ok</v>
      </c>
    </row>
    <row r="9857" spans="1:23" x14ac:dyDescent="0.3">
      <c r="A9857" t="s">
        <v>9899</v>
      </c>
      <c r="B9857" t="s">
        <v>17</v>
      </c>
      <c r="C9857" t="s">
        <v>18</v>
      </c>
      <c r="D9857" t="s">
        <v>19</v>
      </c>
      <c r="E9857" t="s">
        <v>20</v>
      </c>
      <c r="F9857" t="s">
        <v>15</v>
      </c>
      <c r="G9857" s="5">
        <v>5774.96</v>
      </c>
      <c r="H9857" s="5">
        <f t="shared" si="1071"/>
        <v>103.94927999999999</v>
      </c>
      <c r="I9857" s="6">
        <v>2</v>
      </c>
      <c r="J9857" s="6">
        <v>11549.92</v>
      </c>
      <c r="K9857" s="5">
        <f t="shared" si="1072"/>
        <v>207.89855999999997</v>
      </c>
      <c r="L9857" s="7">
        <v>4.47</v>
      </c>
      <c r="M9857" s="7">
        <v>1877</v>
      </c>
      <c r="N9857" s="3">
        <v>45631</v>
      </c>
      <c r="O9857" s="4" t="str">
        <f t="shared" si="1073"/>
        <v>2024-12</v>
      </c>
      <c r="P9857" s="4" t="str">
        <f t="shared" si="1074"/>
        <v>12</v>
      </c>
      <c r="Q9857" s="4" t="str">
        <f t="shared" si="1075"/>
        <v>December</v>
      </c>
      <c r="R9857" s="30" t="str">
        <f t="shared" si="1076"/>
        <v>05</v>
      </c>
      <c r="W9857" t="str">
        <f t="shared" si="1077"/>
        <v>ok</v>
      </c>
    </row>
    <row r="9858" spans="1:23" x14ac:dyDescent="0.3">
      <c r="A9858" t="s">
        <v>9900</v>
      </c>
      <c r="B9858" t="s">
        <v>23</v>
      </c>
      <c r="C9858" t="s">
        <v>24</v>
      </c>
      <c r="D9858" t="s">
        <v>25</v>
      </c>
      <c r="E9858" t="s">
        <v>45</v>
      </c>
      <c r="F9858" t="s">
        <v>31</v>
      </c>
      <c r="G9858" s="5">
        <v>4576.67</v>
      </c>
      <c r="H9858" s="5">
        <f t="shared" si="1071"/>
        <v>82.38006</v>
      </c>
      <c r="I9858" s="6">
        <v>5</v>
      </c>
      <c r="J9858" s="6">
        <v>22883.35</v>
      </c>
      <c r="K9858" s="5">
        <f t="shared" si="1072"/>
        <v>411.90030000000002</v>
      </c>
      <c r="L9858" s="7">
        <v>1.54</v>
      </c>
      <c r="M9858" s="7">
        <v>4315</v>
      </c>
      <c r="N9858" s="3">
        <v>45384</v>
      </c>
      <c r="O9858" s="4" t="str">
        <f t="shared" si="1073"/>
        <v>2024-04</v>
      </c>
      <c r="P9858" s="4" t="str">
        <f t="shared" si="1074"/>
        <v>04</v>
      </c>
      <c r="Q9858" s="4" t="str">
        <f t="shared" si="1075"/>
        <v>April</v>
      </c>
      <c r="R9858" s="30" t="str">
        <f t="shared" si="1076"/>
        <v>02</v>
      </c>
      <c r="W9858" t="str">
        <f t="shared" si="1077"/>
        <v>ok</v>
      </c>
    </row>
    <row r="9859" spans="1:23" x14ac:dyDescent="0.3">
      <c r="A9859" t="s">
        <v>9901</v>
      </c>
      <c r="B9859" t="s">
        <v>51</v>
      </c>
      <c r="C9859" t="s">
        <v>29</v>
      </c>
      <c r="D9859" t="s">
        <v>52</v>
      </c>
      <c r="E9859" t="s">
        <v>45</v>
      </c>
      <c r="F9859" t="s">
        <v>60</v>
      </c>
      <c r="G9859" s="5">
        <v>6518</v>
      </c>
      <c r="H9859" s="5">
        <f t="shared" ref="H9859:H9922" si="1078">G9859*0.018</f>
        <v>117.324</v>
      </c>
      <c r="I9859" s="6">
        <v>2</v>
      </c>
      <c r="J9859" s="6">
        <v>13036</v>
      </c>
      <c r="K9859" s="5">
        <f t="shared" ref="K9859:K9922" si="1079">H9859*I9859</f>
        <v>234.648</v>
      </c>
      <c r="L9859" s="7">
        <v>3.82</v>
      </c>
      <c r="M9859" s="7">
        <v>4603</v>
      </c>
      <c r="N9859" s="3">
        <v>45644</v>
      </c>
      <c r="O9859" s="4" t="str">
        <f t="shared" ref="O9859:O9922" si="1080">TEXT(N9859,"yyyy-mm")</f>
        <v>2024-12</v>
      </c>
      <c r="P9859" s="4" t="str">
        <f t="shared" ref="P9859:P9922" si="1081">TEXT(N9859,"mm")</f>
        <v>12</v>
      </c>
      <c r="Q9859" s="4" t="str">
        <f t="shared" ref="Q9859:Q9922" si="1082">TEXT(DATE(2024,P9859,1),"mmmm")</f>
        <v>December</v>
      </c>
      <c r="R9859" s="30" t="str">
        <f t="shared" ref="R9859:R9922" si="1083">TEXT(N9859,"dd")</f>
        <v>18</v>
      </c>
      <c r="W9859" t="str">
        <f t="shared" ref="W9859:W9922" si="1084">IF(G9859*I9859=J9859,"ok","False")</f>
        <v>ok</v>
      </c>
    </row>
    <row r="9860" spans="1:23" x14ac:dyDescent="0.3">
      <c r="A9860" t="s">
        <v>9902</v>
      </c>
      <c r="B9860" t="s">
        <v>23</v>
      </c>
      <c r="C9860" t="s">
        <v>24</v>
      </c>
      <c r="D9860" t="s">
        <v>25</v>
      </c>
      <c r="E9860" t="s">
        <v>14</v>
      </c>
      <c r="F9860" t="s">
        <v>31</v>
      </c>
      <c r="G9860" s="5">
        <v>10202.219999999999</v>
      </c>
      <c r="H9860" s="5">
        <f t="shared" si="1078"/>
        <v>183.63995999999997</v>
      </c>
      <c r="I9860" s="6">
        <v>2</v>
      </c>
      <c r="J9860" s="6">
        <v>20404.439999999999</v>
      </c>
      <c r="K9860" s="5">
        <f t="shared" si="1079"/>
        <v>367.27991999999995</v>
      </c>
      <c r="L9860" s="7">
        <v>2.4</v>
      </c>
      <c r="M9860" s="7">
        <v>4896</v>
      </c>
      <c r="N9860" s="3">
        <v>45410</v>
      </c>
      <c r="O9860" s="4" t="str">
        <f t="shared" si="1080"/>
        <v>2024-04</v>
      </c>
      <c r="P9860" s="4" t="str">
        <f t="shared" si="1081"/>
        <v>04</v>
      </c>
      <c r="Q9860" s="4" t="str">
        <f t="shared" si="1082"/>
        <v>April</v>
      </c>
      <c r="R9860" s="30" t="str">
        <f t="shared" si="1083"/>
        <v>28</v>
      </c>
      <c r="W9860" t="str">
        <f t="shared" si="1084"/>
        <v>ok</v>
      </c>
    </row>
    <row r="9861" spans="1:23" x14ac:dyDescent="0.3">
      <c r="A9861" t="s">
        <v>9903</v>
      </c>
      <c r="B9861" t="s">
        <v>33</v>
      </c>
      <c r="C9861" t="s">
        <v>12</v>
      </c>
      <c r="D9861" t="s">
        <v>34</v>
      </c>
      <c r="E9861" t="s">
        <v>45</v>
      </c>
      <c r="F9861" t="s">
        <v>15</v>
      </c>
      <c r="G9861" s="5">
        <v>15532.32</v>
      </c>
      <c r="H9861" s="5">
        <f t="shared" si="1078"/>
        <v>279.58175999999997</v>
      </c>
      <c r="I9861" s="6">
        <v>4</v>
      </c>
      <c r="J9861" s="6">
        <v>62129.279999999999</v>
      </c>
      <c r="K9861" s="5">
        <f t="shared" si="1079"/>
        <v>1118.3270399999999</v>
      </c>
      <c r="L9861" s="7">
        <v>4.05</v>
      </c>
      <c r="M9861" s="7">
        <v>2167</v>
      </c>
      <c r="N9861" s="3">
        <v>45649</v>
      </c>
      <c r="O9861" s="4" t="str">
        <f t="shared" si="1080"/>
        <v>2024-12</v>
      </c>
      <c r="P9861" s="4" t="str">
        <f t="shared" si="1081"/>
        <v>12</v>
      </c>
      <c r="Q9861" s="4" t="str">
        <f t="shared" si="1082"/>
        <v>December</v>
      </c>
      <c r="R9861" s="30" t="str">
        <f t="shared" si="1083"/>
        <v>23</v>
      </c>
      <c r="W9861" t="str">
        <f t="shared" si="1084"/>
        <v>ok</v>
      </c>
    </row>
    <row r="9862" spans="1:23" x14ac:dyDescent="0.3">
      <c r="A9862" t="s">
        <v>9904</v>
      </c>
      <c r="B9862" t="s">
        <v>17</v>
      </c>
      <c r="C9862" t="s">
        <v>18</v>
      </c>
      <c r="D9862" t="s">
        <v>19</v>
      </c>
      <c r="E9862" t="s">
        <v>45</v>
      </c>
      <c r="F9862" t="s">
        <v>31</v>
      </c>
      <c r="G9862" s="5">
        <v>2779.82</v>
      </c>
      <c r="H9862" s="5">
        <f t="shared" si="1078"/>
        <v>50.036760000000001</v>
      </c>
      <c r="I9862" s="6">
        <v>1</v>
      </c>
      <c r="J9862" s="6">
        <v>2779.82</v>
      </c>
      <c r="K9862" s="5">
        <f t="shared" si="1079"/>
        <v>50.036760000000001</v>
      </c>
      <c r="L9862" s="7">
        <v>2.68</v>
      </c>
      <c r="M9862" s="7">
        <v>8</v>
      </c>
      <c r="N9862" s="3">
        <v>45605</v>
      </c>
      <c r="O9862" s="4" t="str">
        <f t="shared" si="1080"/>
        <v>2024-11</v>
      </c>
      <c r="P9862" s="4" t="str">
        <f t="shared" si="1081"/>
        <v>11</v>
      </c>
      <c r="Q9862" s="4" t="str">
        <f t="shared" si="1082"/>
        <v>November</v>
      </c>
      <c r="R9862" s="30" t="str">
        <f t="shared" si="1083"/>
        <v>09</v>
      </c>
      <c r="W9862" t="str">
        <f t="shared" si="1084"/>
        <v>ok</v>
      </c>
    </row>
    <row r="9863" spans="1:23" x14ac:dyDescent="0.3">
      <c r="A9863" t="s">
        <v>9905</v>
      </c>
      <c r="B9863" t="s">
        <v>47</v>
      </c>
      <c r="C9863" t="s">
        <v>12</v>
      </c>
      <c r="D9863" t="s">
        <v>48</v>
      </c>
      <c r="E9863" t="s">
        <v>20</v>
      </c>
      <c r="F9863" t="s">
        <v>26</v>
      </c>
      <c r="G9863" s="5">
        <v>16143.5</v>
      </c>
      <c r="H9863" s="5">
        <f t="shared" si="1078"/>
        <v>290.58299999999997</v>
      </c>
      <c r="I9863" s="6">
        <v>2</v>
      </c>
      <c r="J9863" s="6">
        <v>32287</v>
      </c>
      <c r="K9863" s="5">
        <f t="shared" si="1079"/>
        <v>581.16599999999994</v>
      </c>
      <c r="L9863" s="7">
        <v>2.4500000000000002</v>
      </c>
      <c r="M9863" s="7">
        <v>3551</v>
      </c>
      <c r="N9863" s="3">
        <v>45434</v>
      </c>
      <c r="O9863" s="4" t="str">
        <f t="shared" si="1080"/>
        <v>2024-05</v>
      </c>
      <c r="P9863" s="4" t="str">
        <f t="shared" si="1081"/>
        <v>05</v>
      </c>
      <c r="Q9863" s="4" t="str">
        <f t="shared" si="1082"/>
        <v>May</v>
      </c>
      <c r="R9863" s="30" t="str">
        <f t="shared" si="1083"/>
        <v>22</v>
      </c>
      <c r="W9863" t="str">
        <f t="shared" si="1084"/>
        <v>ok</v>
      </c>
    </row>
    <row r="9864" spans="1:23" x14ac:dyDescent="0.3">
      <c r="A9864" t="s">
        <v>9906</v>
      </c>
      <c r="B9864" t="s">
        <v>47</v>
      </c>
      <c r="C9864" t="s">
        <v>12</v>
      </c>
      <c r="D9864" t="s">
        <v>48</v>
      </c>
      <c r="E9864" t="s">
        <v>20</v>
      </c>
      <c r="F9864" t="s">
        <v>15</v>
      </c>
      <c r="G9864" s="5">
        <v>13250.75</v>
      </c>
      <c r="H9864" s="5">
        <f t="shared" si="1078"/>
        <v>238.51349999999999</v>
      </c>
      <c r="I9864" s="6">
        <v>2</v>
      </c>
      <c r="J9864" s="6">
        <v>26501.5</v>
      </c>
      <c r="K9864" s="5">
        <f t="shared" si="1079"/>
        <v>477.02699999999999</v>
      </c>
      <c r="L9864" s="7">
        <v>1.73</v>
      </c>
      <c r="M9864" s="7">
        <v>872</v>
      </c>
      <c r="N9864" s="3">
        <v>45321</v>
      </c>
      <c r="O9864" s="4" t="str">
        <f t="shared" si="1080"/>
        <v>2024-01</v>
      </c>
      <c r="P9864" s="4" t="str">
        <f t="shared" si="1081"/>
        <v>01</v>
      </c>
      <c r="Q9864" s="4" t="str">
        <f t="shared" si="1082"/>
        <v>January</v>
      </c>
      <c r="R9864" s="30" t="str">
        <f t="shared" si="1083"/>
        <v>30</v>
      </c>
      <c r="W9864" t="str">
        <f t="shared" si="1084"/>
        <v>ok</v>
      </c>
    </row>
    <row r="9865" spans="1:23" x14ac:dyDescent="0.3">
      <c r="A9865" t="s">
        <v>9907</v>
      </c>
      <c r="B9865" t="s">
        <v>63</v>
      </c>
      <c r="C9865" t="s">
        <v>18</v>
      </c>
      <c r="D9865" t="s">
        <v>64</v>
      </c>
      <c r="E9865" t="s">
        <v>45</v>
      </c>
      <c r="F9865" t="s">
        <v>26</v>
      </c>
      <c r="G9865" s="5">
        <v>19334.95</v>
      </c>
      <c r="H9865" s="5">
        <f t="shared" si="1078"/>
        <v>348.02909999999997</v>
      </c>
      <c r="I9865" s="6">
        <v>4</v>
      </c>
      <c r="J9865" s="6">
        <v>77339.8</v>
      </c>
      <c r="K9865" s="5">
        <f t="shared" si="1079"/>
        <v>1392.1163999999999</v>
      </c>
      <c r="L9865" s="7">
        <v>3.1</v>
      </c>
      <c r="M9865" s="7">
        <v>4554</v>
      </c>
      <c r="N9865" s="3">
        <v>45408</v>
      </c>
      <c r="O9865" s="4" t="str">
        <f t="shared" si="1080"/>
        <v>2024-04</v>
      </c>
      <c r="P9865" s="4" t="str">
        <f t="shared" si="1081"/>
        <v>04</v>
      </c>
      <c r="Q9865" s="4" t="str">
        <f t="shared" si="1082"/>
        <v>April</v>
      </c>
      <c r="R9865" s="30" t="str">
        <f t="shared" si="1083"/>
        <v>26</v>
      </c>
      <c r="W9865" t="str">
        <f t="shared" si="1084"/>
        <v>ok</v>
      </c>
    </row>
    <row r="9866" spans="1:23" x14ac:dyDescent="0.3">
      <c r="A9866" t="s">
        <v>9908</v>
      </c>
      <c r="B9866" t="s">
        <v>36</v>
      </c>
      <c r="C9866" t="s">
        <v>18</v>
      </c>
      <c r="D9866" t="s">
        <v>37</v>
      </c>
      <c r="E9866" t="s">
        <v>45</v>
      </c>
      <c r="F9866" t="s">
        <v>31</v>
      </c>
      <c r="G9866" s="5">
        <v>6728.72</v>
      </c>
      <c r="H9866" s="5">
        <f t="shared" si="1078"/>
        <v>121.11695999999999</v>
      </c>
      <c r="I9866" s="6">
        <v>5</v>
      </c>
      <c r="J9866" s="6">
        <v>33643.599999999999</v>
      </c>
      <c r="K9866" s="5">
        <f t="shared" si="1079"/>
        <v>605.58479999999997</v>
      </c>
      <c r="L9866" s="7">
        <v>1.31</v>
      </c>
      <c r="M9866" s="7">
        <v>4740</v>
      </c>
      <c r="N9866" s="3">
        <v>45451</v>
      </c>
      <c r="O9866" s="4" t="str">
        <f t="shared" si="1080"/>
        <v>2024-06</v>
      </c>
      <c r="P9866" s="4" t="str">
        <f t="shared" si="1081"/>
        <v>06</v>
      </c>
      <c r="Q9866" s="4" t="str">
        <f t="shared" si="1082"/>
        <v>June</v>
      </c>
      <c r="R9866" s="30" t="str">
        <f t="shared" si="1083"/>
        <v>08</v>
      </c>
      <c r="W9866" t="str">
        <f t="shared" si="1084"/>
        <v>ok</v>
      </c>
    </row>
    <row r="9867" spans="1:23" x14ac:dyDescent="0.3">
      <c r="A9867" t="s">
        <v>9909</v>
      </c>
      <c r="B9867" t="s">
        <v>11</v>
      </c>
      <c r="C9867" t="s">
        <v>12</v>
      </c>
      <c r="D9867" t="s">
        <v>13</v>
      </c>
      <c r="E9867" t="s">
        <v>20</v>
      </c>
      <c r="F9867" t="s">
        <v>21</v>
      </c>
      <c r="G9867" s="5">
        <v>15233.78</v>
      </c>
      <c r="H9867" s="5">
        <f t="shared" si="1078"/>
        <v>274.20803999999998</v>
      </c>
      <c r="I9867" s="6">
        <v>1</v>
      </c>
      <c r="J9867" s="6">
        <v>15233.78</v>
      </c>
      <c r="K9867" s="5">
        <f t="shared" si="1079"/>
        <v>274.20803999999998</v>
      </c>
      <c r="L9867" s="7">
        <v>4.0199999999999996</v>
      </c>
      <c r="M9867" s="7">
        <v>4962</v>
      </c>
      <c r="N9867" s="3">
        <v>45453</v>
      </c>
      <c r="O9867" s="4" t="str">
        <f t="shared" si="1080"/>
        <v>2024-06</v>
      </c>
      <c r="P9867" s="4" t="str">
        <f t="shared" si="1081"/>
        <v>06</v>
      </c>
      <c r="Q9867" s="4" t="str">
        <f t="shared" si="1082"/>
        <v>June</v>
      </c>
      <c r="R9867" s="30" t="str">
        <f t="shared" si="1083"/>
        <v>10</v>
      </c>
      <c r="W9867" t="str">
        <f t="shared" si="1084"/>
        <v>ok</v>
      </c>
    </row>
    <row r="9868" spans="1:23" x14ac:dyDescent="0.3">
      <c r="A9868" t="s">
        <v>9910</v>
      </c>
      <c r="B9868" t="s">
        <v>63</v>
      </c>
      <c r="C9868" t="s">
        <v>18</v>
      </c>
      <c r="D9868" t="s">
        <v>64</v>
      </c>
      <c r="E9868" t="s">
        <v>20</v>
      </c>
      <c r="F9868" t="s">
        <v>60</v>
      </c>
      <c r="G9868" s="5">
        <v>9838.57</v>
      </c>
      <c r="H9868" s="5">
        <f t="shared" si="1078"/>
        <v>177.09425999999999</v>
      </c>
      <c r="I9868" s="6">
        <v>5</v>
      </c>
      <c r="J9868" s="6">
        <v>49192.85</v>
      </c>
      <c r="K9868" s="5">
        <f t="shared" si="1079"/>
        <v>885.47129999999993</v>
      </c>
      <c r="L9868" s="7">
        <v>4.79</v>
      </c>
      <c r="M9868" s="7">
        <v>4732</v>
      </c>
      <c r="N9868" s="3">
        <v>45519</v>
      </c>
      <c r="O9868" s="4" t="str">
        <f t="shared" si="1080"/>
        <v>2024-08</v>
      </c>
      <c r="P9868" s="4" t="str">
        <f t="shared" si="1081"/>
        <v>08</v>
      </c>
      <c r="Q9868" s="4" t="str">
        <f t="shared" si="1082"/>
        <v>August</v>
      </c>
      <c r="R9868" s="30" t="str">
        <f t="shared" si="1083"/>
        <v>15</v>
      </c>
      <c r="W9868" t="str">
        <f t="shared" si="1084"/>
        <v>ok</v>
      </c>
    </row>
    <row r="9869" spans="1:23" x14ac:dyDescent="0.3">
      <c r="A9869" t="s">
        <v>9911</v>
      </c>
      <c r="B9869" t="s">
        <v>41</v>
      </c>
      <c r="C9869" t="s">
        <v>42</v>
      </c>
      <c r="D9869" t="s">
        <v>43</v>
      </c>
      <c r="E9869" t="s">
        <v>20</v>
      </c>
      <c r="F9869" t="s">
        <v>31</v>
      </c>
      <c r="G9869" s="5">
        <v>16693.05</v>
      </c>
      <c r="H9869" s="5">
        <f t="shared" si="1078"/>
        <v>300.47489999999999</v>
      </c>
      <c r="I9869" s="6">
        <v>5</v>
      </c>
      <c r="J9869" s="6">
        <v>83465.25</v>
      </c>
      <c r="K9869" s="5">
        <f t="shared" si="1079"/>
        <v>1502.3744999999999</v>
      </c>
      <c r="L9869" s="7">
        <v>2.87</v>
      </c>
      <c r="M9869" s="7">
        <v>785</v>
      </c>
      <c r="N9869" s="3">
        <v>45398</v>
      </c>
      <c r="O9869" s="4" t="str">
        <f t="shared" si="1080"/>
        <v>2024-04</v>
      </c>
      <c r="P9869" s="4" t="str">
        <f t="shared" si="1081"/>
        <v>04</v>
      </c>
      <c r="Q9869" s="4" t="str">
        <f t="shared" si="1082"/>
        <v>April</v>
      </c>
      <c r="R9869" s="30" t="str">
        <f t="shared" si="1083"/>
        <v>16</v>
      </c>
      <c r="W9869" t="str">
        <f t="shared" si="1084"/>
        <v>ok</v>
      </c>
    </row>
    <row r="9870" spans="1:23" x14ac:dyDescent="0.3">
      <c r="A9870" t="s">
        <v>9912</v>
      </c>
      <c r="B9870" t="s">
        <v>33</v>
      </c>
      <c r="C9870" t="s">
        <v>12</v>
      </c>
      <c r="D9870" t="s">
        <v>34</v>
      </c>
      <c r="E9870" t="s">
        <v>20</v>
      </c>
      <c r="F9870" t="s">
        <v>31</v>
      </c>
      <c r="G9870" s="5">
        <v>18629.05</v>
      </c>
      <c r="H9870" s="5">
        <f t="shared" si="1078"/>
        <v>335.32289999999995</v>
      </c>
      <c r="I9870" s="6">
        <v>1</v>
      </c>
      <c r="J9870" s="6">
        <v>18629.05</v>
      </c>
      <c r="K9870" s="5">
        <f t="shared" si="1079"/>
        <v>335.32289999999995</v>
      </c>
      <c r="L9870" s="7">
        <v>2.02</v>
      </c>
      <c r="M9870" s="7">
        <v>3814</v>
      </c>
      <c r="N9870" s="3">
        <v>45570</v>
      </c>
      <c r="O9870" s="4" t="str">
        <f t="shared" si="1080"/>
        <v>2024-10</v>
      </c>
      <c r="P9870" s="4" t="str">
        <f t="shared" si="1081"/>
        <v>10</v>
      </c>
      <c r="Q9870" s="4" t="str">
        <f t="shared" si="1082"/>
        <v>October</v>
      </c>
      <c r="R9870" s="30" t="str">
        <f t="shared" si="1083"/>
        <v>05</v>
      </c>
      <c r="W9870" t="str">
        <f t="shared" si="1084"/>
        <v>ok</v>
      </c>
    </row>
    <row r="9871" spans="1:23" x14ac:dyDescent="0.3">
      <c r="A9871" t="s">
        <v>9913</v>
      </c>
      <c r="B9871" t="s">
        <v>47</v>
      </c>
      <c r="C9871" t="s">
        <v>12</v>
      </c>
      <c r="D9871" t="s">
        <v>48</v>
      </c>
      <c r="E9871" t="s">
        <v>20</v>
      </c>
      <c r="F9871" t="s">
        <v>60</v>
      </c>
      <c r="G9871" s="5">
        <v>15833.39</v>
      </c>
      <c r="H9871" s="5">
        <f t="shared" si="1078"/>
        <v>285.00101999999998</v>
      </c>
      <c r="I9871" s="6">
        <v>5</v>
      </c>
      <c r="J9871" s="6">
        <v>79166.95</v>
      </c>
      <c r="K9871" s="5">
        <f t="shared" si="1079"/>
        <v>1425.0050999999999</v>
      </c>
      <c r="L9871" s="7">
        <v>1.42</v>
      </c>
      <c r="M9871" s="7">
        <v>3153</v>
      </c>
      <c r="N9871" s="3">
        <v>45490</v>
      </c>
      <c r="O9871" s="4" t="str">
        <f t="shared" si="1080"/>
        <v>2024-07</v>
      </c>
      <c r="P9871" s="4" t="str">
        <f t="shared" si="1081"/>
        <v>07</v>
      </c>
      <c r="Q9871" s="4" t="str">
        <f t="shared" si="1082"/>
        <v>July</v>
      </c>
      <c r="R9871" s="30" t="str">
        <f t="shared" si="1083"/>
        <v>17</v>
      </c>
      <c r="W9871" t="str">
        <f t="shared" si="1084"/>
        <v>ok</v>
      </c>
    </row>
    <row r="9872" spans="1:23" x14ac:dyDescent="0.3">
      <c r="A9872" t="s">
        <v>9914</v>
      </c>
      <c r="B9872" t="s">
        <v>17</v>
      </c>
      <c r="C9872" t="s">
        <v>18</v>
      </c>
      <c r="D9872" t="s">
        <v>19</v>
      </c>
      <c r="E9872" t="s">
        <v>14</v>
      </c>
      <c r="F9872" t="s">
        <v>26</v>
      </c>
      <c r="G9872" s="5">
        <v>16867.97</v>
      </c>
      <c r="H9872" s="5">
        <f t="shared" si="1078"/>
        <v>303.62346000000002</v>
      </c>
      <c r="I9872" s="6">
        <v>2</v>
      </c>
      <c r="J9872" s="6">
        <v>33735.94</v>
      </c>
      <c r="K9872" s="5">
        <f t="shared" si="1079"/>
        <v>607.24692000000005</v>
      </c>
      <c r="L9872" s="7">
        <v>1.67</v>
      </c>
      <c r="M9872" s="7">
        <v>2016</v>
      </c>
      <c r="N9872" s="3">
        <v>45610</v>
      </c>
      <c r="O9872" s="4" t="str">
        <f t="shared" si="1080"/>
        <v>2024-11</v>
      </c>
      <c r="P9872" s="4" t="str">
        <f t="shared" si="1081"/>
        <v>11</v>
      </c>
      <c r="Q9872" s="4" t="str">
        <f t="shared" si="1082"/>
        <v>November</v>
      </c>
      <c r="R9872" s="30" t="str">
        <f t="shared" si="1083"/>
        <v>14</v>
      </c>
      <c r="W9872" t="str">
        <f t="shared" si="1084"/>
        <v>ok</v>
      </c>
    </row>
    <row r="9873" spans="1:23" x14ac:dyDescent="0.3">
      <c r="A9873" t="s">
        <v>9915</v>
      </c>
      <c r="B9873" t="s">
        <v>28</v>
      </c>
      <c r="C9873" t="s">
        <v>29</v>
      </c>
      <c r="D9873" t="s">
        <v>30</v>
      </c>
      <c r="E9873" t="s">
        <v>45</v>
      </c>
      <c r="F9873" t="s">
        <v>26</v>
      </c>
      <c r="G9873" s="5">
        <v>19456.560000000001</v>
      </c>
      <c r="H9873" s="5">
        <f t="shared" si="1078"/>
        <v>350.21807999999999</v>
      </c>
      <c r="I9873" s="6">
        <v>3</v>
      </c>
      <c r="J9873" s="6">
        <v>58369.68</v>
      </c>
      <c r="K9873" s="5">
        <f t="shared" si="1079"/>
        <v>1050.6542399999998</v>
      </c>
      <c r="L9873" s="7">
        <v>4.8600000000000003</v>
      </c>
      <c r="M9873" s="7">
        <v>3453</v>
      </c>
      <c r="N9873" s="3">
        <v>45518</v>
      </c>
      <c r="O9873" s="4" t="str">
        <f t="shared" si="1080"/>
        <v>2024-08</v>
      </c>
      <c r="P9873" s="4" t="str">
        <f t="shared" si="1081"/>
        <v>08</v>
      </c>
      <c r="Q9873" s="4" t="str">
        <f t="shared" si="1082"/>
        <v>August</v>
      </c>
      <c r="R9873" s="30" t="str">
        <f t="shared" si="1083"/>
        <v>14</v>
      </c>
      <c r="W9873" t="str">
        <f t="shared" si="1084"/>
        <v>ok</v>
      </c>
    </row>
    <row r="9874" spans="1:23" x14ac:dyDescent="0.3">
      <c r="A9874" t="s">
        <v>9916</v>
      </c>
      <c r="B9874" t="s">
        <v>17</v>
      </c>
      <c r="C9874" t="s">
        <v>18</v>
      </c>
      <c r="D9874" t="s">
        <v>19</v>
      </c>
      <c r="E9874" t="s">
        <v>45</v>
      </c>
      <c r="F9874" t="s">
        <v>31</v>
      </c>
      <c r="G9874" s="5">
        <v>18086.09</v>
      </c>
      <c r="H9874" s="5">
        <f t="shared" si="1078"/>
        <v>325.54962</v>
      </c>
      <c r="I9874" s="6">
        <v>4</v>
      </c>
      <c r="J9874" s="6">
        <v>72344.36</v>
      </c>
      <c r="K9874" s="5">
        <f t="shared" si="1079"/>
        <v>1302.19848</v>
      </c>
      <c r="L9874" s="7">
        <v>3.83</v>
      </c>
      <c r="M9874" s="7">
        <v>4291</v>
      </c>
      <c r="N9874" s="3">
        <v>45395</v>
      </c>
      <c r="O9874" s="4" t="str">
        <f t="shared" si="1080"/>
        <v>2024-04</v>
      </c>
      <c r="P9874" s="4" t="str">
        <f t="shared" si="1081"/>
        <v>04</v>
      </c>
      <c r="Q9874" s="4" t="str">
        <f t="shared" si="1082"/>
        <v>April</v>
      </c>
      <c r="R9874" s="30" t="str">
        <f t="shared" si="1083"/>
        <v>13</v>
      </c>
      <c r="W9874" t="str">
        <f t="shared" si="1084"/>
        <v>ok</v>
      </c>
    </row>
    <row r="9875" spans="1:23" x14ac:dyDescent="0.3">
      <c r="A9875" t="s">
        <v>9917</v>
      </c>
      <c r="B9875" t="s">
        <v>28</v>
      </c>
      <c r="C9875" t="s">
        <v>29</v>
      </c>
      <c r="D9875" t="s">
        <v>30</v>
      </c>
      <c r="E9875" t="s">
        <v>20</v>
      </c>
      <c r="F9875" t="s">
        <v>15</v>
      </c>
      <c r="G9875" s="5">
        <v>2297.1</v>
      </c>
      <c r="H9875" s="5">
        <f t="shared" si="1078"/>
        <v>41.347799999999992</v>
      </c>
      <c r="I9875" s="6">
        <v>4</v>
      </c>
      <c r="J9875" s="6">
        <v>9188.4</v>
      </c>
      <c r="K9875" s="5">
        <f t="shared" si="1079"/>
        <v>165.39119999999997</v>
      </c>
      <c r="L9875" s="7">
        <v>2.5499999999999998</v>
      </c>
      <c r="M9875" s="7">
        <v>4944</v>
      </c>
      <c r="N9875" s="3">
        <v>45587</v>
      </c>
      <c r="O9875" s="4" t="str">
        <f t="shared" si="1080"/>
        <v>2024-10</v>
      </c>
      <c r="P9875" s="4" t="str">
        <f t="shared" si="1081"/>
        <v>10</v>
      </c>
      <c r="Q9875" s="4" t="str">
        <f t="shared" si="1082"/>
        <v>October</v>
      </c>
      <c r="R9875" s="30" t="str">
        <f t="shared" si="1083"/>
        <v>22</v>
      </c>
      <c r="W9875" t="str">
        <f t="shared" si="1084"/>
        <v>ok</v>
      </c>
    </row>
    <row r="9876" spans="1:23" x14ac:dyDescent="0.3">
      <c r="A9876" t="s">
        <v>9918</v>
      </c>
      <c r="B9876" t="s">
        <v>23</v>
      </c>
      <c r="C9876" t="s">
        <v>24</v>
      </c>
      <c r="D9876" t="s">
        <v>25</v>
      </c>
      <c r="E9876" t="s">
        <v>14</v>
      </c>
      <c r="F9876" t="s">
        <v>60</v>
      </c>
      <c r="G9876" s="5">
        <v>8500.77</v>
      </c>
      <c r="H9876" s="5">
        <f t="shared" si="1078"/>
        <v>153.01385999999999</v>
      </c>
      <c r="I9876" s="6">
        <v>4</v>
      </c>
      <c r="J9876" s="6">
        <v>34003.08</v>
      </c>
      <c r="K9876" s="5">
        <f t="shared" si="1079"/>
        <v>612.05543999999998</v>
      </c>
      <c r="L9876" s="7">
        <v>1.99</v>
      </c>
      <c r="M9876" s="7">
        <v>777</v>
      </c>
      <c r="N9876" s="3">
        <v>45597</v>
      </c>
      <c r="O9876" s="4" t="str">
        <f t="shared" si="1080"/>
        <v>2024-11</v>
      </c>
      <c r="P9876" s="4" t="str">
        <f t="shared" si="1081"/>
        <v>11</v>
      </c>
      <c r="Q9876" s="4" t="str">
        <f t="shared" si="1082"/>
        <v>November</v>
      </c>
      <c r="R9876" s="30" t="str">
        <f t="shared" si="1083"/>
        <v>01</v>
      </c>
      <c r="W9876" t="str">
        <f t="shared" si="1084"/>
        <v>ok</v>
      </c>
    </row>
    <row r="9877" spans="1:23" x14ac:dyDescent="0.3">
      <c r="A9877" t="s">
        <v>9919</v>
      </c>
      <c r="B9877" t="s">
        <v>28</v>
      </c>
      <c r="C9877" t="s">
        <v>29</v>
      </c>
      <c r="D9877" t="s">
        <v>30</v>
      </c>
      <c r="E9877" t="s">
        <v>20</v>
      </c>
      <c r="F9877" t="s">
        <v>60</v>
      </c>
      <c r="G9877" s="5">
        <v>3315.93</v>
      </c>
      <c r="H9877" s="5">
        <f t="shared" si="1078"/>
        <v>59.686739999999993</v>
      </c>
      <c r="I9877" s="6">
        <v>1</v>
      </c>
      <c r="J9877" s="6">
        <v>3315.93</v>
      </c>
      <c r="K9877" s="5">
        <f t="shared" si="1079"/>
        <v>59.686739999999993</v>
      </c>
      <c r="L9877" s="7">
        <v>4.8600000000000003</v>
      </c>
      <c r="M9877" s="7">
        <v>4198</v>
      </c>
      <c r="N9877" s="3">
        <v>45293</v>
      </c>
      <c r="O9877" s="4" t="str">
        <f t="shared" si="1080"/>
        <v>2024-01</v>
      </c>
      <c r="P9877" s="4" t="str">
        <f t="shared" si="1081"/>
        <v>01</v>
      </c>
      <c r="Q9877" s="4" t="str">
        <f t="shared" si="1082"/>
        <v>January</v>
      </c>
      <c r="R9877" s="30" t="str">
        <f t="shared" si="1083"/>
        <v>02</v>
      </c>
      <c r="W9877" t="str">
        <f t="shared" si="1084"/>
        <v>ok</v>
      </c>
    </row>
    <row r="9878" spans="1:23" x14ac:dyDescent="0.3">
      <c r="A9878" t="s">
        <v>9920</v>
      </c>
      <c r="B9878" t="s">
        <v>51</v>
      </c>
      <c r="C9878" t="s">
        <v>29</v>
      </c>
      <c r="D9878" t="s">
        <v>52</v>
      </c>
      <c r="E9878" t="s">
        <v>20</v>
      </c>
      <c r="F9878" t="s">
        <v>21</v>
      </c>
      <c r="G9878" s="5">
        <v>19486.349999999999</v>
      </c>
      <c r="H9878" s="5">
        <f t="shared" si="1078"/>
        <v>350.75429999999994</v>
      </c>
      <c r="I9878" s="6">
        <v>2</v>
      </c>
      <c r="J9878" s="6">
        <v>38972.699999999997</v>
      </c>
      <c r="K9878" s="5">
        <f t="shared" si="1079"/>
        <v>701.50859999999989</v>
      </c>
      <c r="L9878" s="7">
        <v>4.0599999999999996</v>
      </c>
      <c r="M9878" s="7">
        <v>4771</v>
      </c>
      <c r="N9878" s="3">
        <v>45296</v>
      </c>
      <c r="O9878" s="4" t="str">
        <f t="shared" si="1080"/>
        <v>2024-01</v>
      </c>
      <c r="P9878" s="4" t="str">
        <f t="shared" si="1081"/>
        <v>01</v>
      </c>
      <c r="Q9878" s="4" t="str">
        <f t="shared" si="1082"/>
        <v>January</v>
      </c>
      <c r="R9878" s="30" t="str">
        <f t="shared" si="1083"/>
        <v>05</v>
      </c>
      <c r="W9878" t="str">
        <f t="shared" si="1084"/>
        <v>ok</v>
      </c>
    </row>
    <row r="9879" spans="1:23" x14ac:dyDescent="0.3">
      <c r="A9879" t="s">
        <v>9921</v>
      </c>
      <c r="B9879" t="s">
        <v>51</v>
      </c>
      <c r="C9879" t="s">
        <v>29</v>
      </c>
      <c r="D9879" t="s">
        <v>52</v>
      </c>
      <c r="E9879" t="s">
        <v>45</v>
      </c>
      <c r="F9879" t="s">
        <v>31</v>
      </c>
      <c r="G9879" s="5">
        <v>16712.61</v>
      </c>
      <c r="H9879" s="5">
        <f t="shared" si="1078"/>
        <v>300.82697999999999</v>
      </c>
      <c r="I9879" s="6">
        <v>3</v>
      </c>
      <c r="J9879" s="6">
        <v>50137.83</v>
      </c>
      <c r="K9879" s="5">
        <f t="shared" si="1079"/>
        <v>902.48093999999992</v>
      </c>
      <c r="L9879" s="7">
        <v>4.24</v>
      </c>
      <c r="M9879" s="7">
        <v>673</v>
      </c>
      <c r="N9879" s="3">
        <v>45521</v>
      </c>
      <c r="O9879" s="4" t="str">
        <f t="shared" si="1080"/>
        <v>2024-08</v>
      </c>
      <c r="P9879" s="4" t="str">
        <f t="shared" si="1081"/>
        <v>08</v>
      </c>
      <c r="Q9879" s="4" t="str">
        <f t="shared" si="1082"/>
        <v>August</v>
      </c>
      <c r="R9879" s="30" t="str">
        <f t="shared" si="1083"/>
        <v>17</v>
      </c>
      <c r="W9879" t="str">
        <f t="shared" si="1084"/>
        <v>ok</v>
      </c>
    </row>
    <row r="9880" spans="1:23" x14ac:dyDescent="0.3">
      <c r="A9880" t="s">
        <v>9922</v>
      </c>
      <c r="B9880" t="s">
        <v>51</v>
      </c>
      <c r="C9880" t="s">
        <v>29</v>
      </c>
      <c r="D9880" t="s">
        <v>52</v>
      </c>
      <c r="E9880" t="s">
        <v>45</v>
      </c>
      <c r="F9880" t="s">
        <v>60</v>
      </c>
      <c r="G9880" s="5">
        <v>11164.14</v>
      </c>
      <c r="H9880" s="5">
        <f t="shared" si="1078"/>
        <v>200.95451999999997</v>
      </c>
      <c r="I9880" s="6">
        <v>3</v>
      </c>
      <c r="J9880" s="6">
        <v>33492.42</v>
      </c>
      <c r="K9880" s="5">
        <f t="shared" si="1079"/>
        <v>602.86355999999989</v>
      </c>
      <c r="L9880" s="7">
        <v>1.5</v>
      </c>
      <c r="M9880" s="7">
        <v>1395</v>
      </c>
      <c r="N9880" s="3">
        <v>45468</v>
      </c>
      <c r="O9880" s="4" t="str">
        <f t="shared" si="1080"/>
        <v>2024-06</v>
      </c>
      <c r="P9880" s="4" t="str">
        <f t="shared" si="1081"/>
        <v>06</v>
      </c>
      <c r="Q9880" s="4" t="str">
        <f t="shared" si="1082"/>
        <v>June</v>
      </c>
      <c r="R9880" s="30" t="str">
        <f t="shared" si="1083"/>
        <v>25</v>
      </c>
      <c r="W9880" t="str">
        <f t="shared" si="1084"/>
        <v>ok</v>
      </c>
    </row>
    <row r="9881" spans="1:23" x14ac:dyDescent="0.3">
      <c r="A9881" t="s">
        <v>9923</v>
      </c>
      <c r="B9881" t="s">
        <v>17</v>
      </c>
      <c r="C9881" t="s">
        <v>18</v>
      </c>
      <c r="D9881" t="s">
        <v>19</v>
      </c>
      <c r="E9881" t="s">
        <v>45</v>
      </c>
      <c r="F9881" t="s">
        <v>38</v>
      </c>
      <c r="G9881" s="5">
        <v>16090.58</v>
      </c>
      <c r="H9881" s="5">
        <f t="shared" si="1078"/>
        <v>289.63043999999996</v>
      </c>
      <c r="I9881" s="6">
        <v>2</v>
      </c>
      <c r="J9881" s="6">
        <v>32181.16</v>
      </c>
      <c r="K9881" s="5">
        <f t="shared" si="1079"/>
        <v>579.26087999999993</v>
      </c>
      <c r="L9881" s="7">
        <v>3.2</v>
      </c>
      <c r="M9881" s="7">
        <v>731</v>
      </c>
      <c r="N9881" s="3">
        <v>45427</v>
      </c>
      <c r="O9881" s="4" t="str">
        <f t="shared" si="1080"/>
        <v>2024-05</v>
      </c>
      <c r="P9881" s="4" t="str">
        <f t="shared" si="1081"/>
        <v>05</v>
      </c>
      <c r="Q9881" s="4" t="str">
        <f t="shared" si="1082"/>
        <v>May</v>
      </c>
      <c r="R9881" s="30" t="str">
        <f t="shared" si="1083"/>
        <v>15</v>
      </c>
      <c r="W9881" t="str">
        <f t="shared" si="1084"/>
        <v>ok</v>
      </c>
    </row>
    <row r="9882" spans="1:23" x14ac:dyDescent="0.3">
      <c r="A9882" t="s">
        <v>9924</v>
      </c>
      <c r="B9882" t="s">
        <v>28</v>
      </c>
      <c r="C9882" t="s">
        <v>29</v>
      </c>
      <c r="D9882" t="s">
        <v>30</v>
      </c>
      <c r="E9882" t="s">
        <v>45</v>
      </c>
      <c r="F9882" t="s">
        <v>26</v>
      </c>
      <c r="G9882" s="5">
        <v>16498.34</v>
      </c>
      <c r="H9882" s="5">
        <f t="shared" si="1078"/>
        <v>296.97012000000001</v>
      </c>
      <c r="I9882" s="6">
        <v>4</v>
      </c>
      <c r="J9882" s="6">
        <v>65993.36</v>
      </c>
      <c r="K9882" s="5">
        <f t="shared" si="1079"/>
        <v>1187.88048</v>
      </c>
      <c r="L9882" s="7">
        <v>1.1399999999999999</v>
      </c>
      <c r="M9882" s="7">
        <v>1325</v>
      </c>
      <c r="N9882" s="3">
        <v>45566</v>
      </c>
      <c r="O9882" s="4" t="str">
        <f t="shared" si="1080"/>
        <v>2024-10</v>
      </c>
      <c r="P9882" s="4" t="str">
        <f t="shared" si="1081"/>
        <v>10</v>
      </c>
      <c r="Q9882" s="4" t="str">
        <f t="shared" si="1082"/>
        <v>October</v>
      </c>
      <c r="R9882" s="30" t="str">
        <f t="shared" si="1083"/>
        <v>01</v>
      </c>
      <c r="W9882" t="str">
        <f t="shared" si="1084"/>
        <v>ok</v>
      </c>
    </row>
    <row r="9883" spans="1:23" x14ac:dyDescent="0.3">
      <c r="A9883" t="s">
        <v>9925</v>
      </c>
      <c r="B9883" t="s">
        <v>41</v>
      </c>
      <c r="C9883" t="s">
        <v>42</v>
      </c>
      <c r="D9883" t="s">
        <v>43</v>
      </c>
      <c r="E9883" t="s">
        <v>45</v>
      </c>
      <c r="F9883" t="s">
        <v>38</v>
      </c>
      <c r="G9883" s="5">
        <v>6496.7</v>
      </c>
      <c r="H9883" s="5">
        <f t="shared" si="1078"/>
        <v>116.94059999999999</v>
      </c>
      <c r="I9883" s="6">
        <v>5</v>
      </c>
      <c r="J9883" s="6">
        <v>32483.5</v>
      </c>
      <c r="K9883" s="5">
        <f t="shared" si="1079"/>
        <v>584.70299999999997</v>
      </c>
      <c r="L9883" s="7">
        <v>2.97</v>
      </c>
      <c r="M9883" s="7">
        <v>2969</v>
      </c>
      <c r="N9883" s="3">
        <v>45458</v>
      </c>
      <c r="O9883" s="4" t="str">
        <f t="shared" si="1080"/>
        <v>2024-06</v>
      </c>
      <c r="P9883" s="4" t="str">
        <f t="shared" si="1081"/>
        <v>06</v>
      </c>
      <c r="Q9883" s="4" t="str">
        <f t="shared" si="1082"/>
        <v>June</v>
      </c>
      <c r="R9883" s="30" t="str">
        <f t="shared" si="1083"/>
        <v>15</v>
      </c>
      <c r="W9883" t="str">
        <f t="shared" si="1084"/>
        <v>ok</v>
      </c>
    </row>
    <row r="9884" spans="1:23" x14ac:dyDescent="0.3">
      <c r="A9884" t="s">
        <v>9926</v>
      </c>
      <c r="B9884" t="s">
        <v>11</v>
      </c>
      <c r="C9884" t="s">
        <v>12</v>
      </c>
      <c r="D9884" t="s">
        <v>13</v>
      </c>
      <c r="E9884" t="s">
        <v>45</v>
      </c>
      <c r="F9884" t="s">
        <v>26</v>
      </c>
      <c r="G9884" s="5">
        <v>17823.93</v>
      </c>
      <c r="H9884" s="5">
        <f t="shared" si="1078"/>
        <v>320.83073999999999</v>
      </c>
      <c r="I9884" s="6">
        <v>4</v>
      </c>
      <c r="J9884" s="6">
        <v>71295.72</v>
      </c>
      <c r="K9884" s="5">
        <f t="shared" si="1079"/>
        <v>1283.32296</v>
      </c>
      <c r="L9884" s="7">
        <v>3.46</v>
      </c>
      <c r="M9884" s="7">
        <v>728</v>
      </c>
      <c r="N9884" s="3">
        <v>45356</v>
      </c>
      <c r="O9884" s="4" t="str">
        <f t="shared" si="1080"/>
        <v>2024-03</v>
      </c>
      <c r="P9884" s="4" t="str">
        <f t="shared" si="1081"/>
        <v>03</v>
      </c>
      <c r="Q9884" s="4" t="str">
        <f t="shared" si="1082"/>
        <v>March</v>
      </c>
      <c r="R9884" s="30" t="str">
        <f t="shared" si="1083"/>
        <v>05</v>
      </c>
      <c r="W9884" t="str">
        <f t="shared" si="1084"/>
        <v>ok</v>
      </c>
    </row>
    <row r="9885" spans="1:23" x14ac:dyDescent="0.3">
      <c r="A9885" t="s">
        <v>9927</v>
      </c>
      <c r="B9885" t="s">
        <v>36</v>
      </c>
      <c r="C9885" t="s">
        <v>18</v>
      </c>
      <c r="D9885" t="s">
        <v>37</v>
      </c>
      <c r="E9885" t="s">
        <v>14</v>
      </c>
      <c r="F9885" t="s">
        <v>38</v>
      </c>
      <c r="G9885" s="5">
        <v>18999.66</v>
      </c>
      <c r="H9885" s="5">
        <f t="shared" si="1078"/>
        <v>341.99387999999999</v>
      </c>
      <c r="I9885" s="6">
        <v>2</v>
      </c>
      <c r="J9885" s="6">
        <v>37999.32</v>
      </c>
      <c r="K9885" s="5">
        <f t="shared" si="1079"/>
        <v>683.98775999999998</v>
      </c>
      <c r="L9885" s="7">
        <v>2.5099999999999998</v>
      </c>
      <c r="M9885" s="7">
        <v>227</v>
      </c>
      <c r="N9885" s="3">
        <v>45538</v>
      </c>
      <c r="O9885" s="4" t="str">
        <f t="shared" si="1080"/>
        <v>2024-09</v>
      </c>
      <c r="P9885" s="4" t="str">
        <f t="shared" si="1081"/>
        <v>09</v>
      </c>
      <c r="Q9885" s="4" t="str">
        <f t="shared" si="1082"/>
        <v>September</v>
      </c>
      <c r="R9885" s="30" t="str">
        <f t="shared" si="1083"/>
        <v>03</v>
      </c>
      <c r="W9885" t="str">
        <f t="shared" si="1084"/>
        <v>ok</v>
      </c>
    </row>
    <row r="9886" spans="1:23" x14ac:dyDescent="0.3">
      <c r="A9886" t="s">
        <v>9928</v>
      </c>
      <c r="B9886" t="s">
        <v>63</v>
      </c>
      <c r="C9886" t="s">
        <v>18</v>
      </c>
      <c r="D9886" t="s">
        <v>64</v>
      </c>
      <c r="E9886" t="s">
        <v>45</v>
      </c>
      <c r="F9886" t="s">
        <v>26</v>
      </c>
      <c r="G9886" s="5">
        <v>16206.25</v>
      </c>
      <c r="H9886" s="5">
        <f t="shared" si="1078"/>
        <v>291.71249999999998</v>
      </c>
      <c r="I9886" s="6">
        <v>2</v>
      </c>
      <c r="J9886" s="6">
        <v>32412.5</v>
      </c>
      <c r="K9886" s="5">
        <f t="shared" si="1079"/>
        <v>583.42499999999995</v>
      </c>
      <c r="L9886" s="7">
        <v>3.99</v>
      </c>
      <c r="M9886" s="7">
        <v>1024</v>
      </c>
      <c r="N9886" s="3">
        <v>45547</v>
      </c>
      <c r="O9886" s="4" t="str">
        <f t="shared" si="1080"/>
        <v>2024-09</v>
      </c>
      <c r="P9886" s="4" t="str">
        <f t="shared" si="1081"/>
        <v>09</v>
      </c>
      <c r="Q9886" s="4" t="str">
        <f t="shared" si="1082"/>
        <v>September</v>
      </c>
      <c r="R9886" s="30" t="str">
        <f t="shared" si="1083"/>
        <v>12</v>
      </c>
      <c r="W9886" t="str">
        <f t="shared" si="1084"/>
        <v>ok</v>
      </c>
    </row>
    <row r="9887" spans="1:23" x14ac:dyDescent="0.3">
      <c r="A9887" t="s">
        <v>9929</v>
      </c>
      <c r="B9887" t="s">
        <v>63</v>
      </c>
      <c r="C9887" t="s">
        <v>18</v>
      </c>
      <c r="D9887" t="s">
        <v>64</v>
      </c>
      <c r="E9887" t="s">
        <v>45</v>
      </c>
      <c r="F9887" t="s">
        <v>21</v>
      </c>
      <c r="G9887" s="5">
        <v>13210.46</v>
      </c>
      <c r="H9887" s="5">
        <f t="shared" si="1078"/>
        <v>237.78827999999996</v>
      </c>
      <c r="I9887" s="6">
        <v>1</v>
      </c>
      <c r="J9887" s="6">
        <v>13210.46</v>
      </c>
      <c r="K9887" s="5">
        <f t="shared" si="1079"/>
        <v>237.78827999999996</v>
      </c>
      <c r="L9887" s="7">
        <v>1.83</v>
      </c>
      <c r="M9887" s="7">
        <v>1155</v>
      </c>
      <c r="N9887" s="3">
        <v>45311</v>
      </c>
      <c r="O9887" s="4" t="str">
        <f t="shared" si="1080"/>
        <v>2024-01</v>
      </c>
      <c r="P9887" s="4" t="str">
        <f t="shared" si="1081"/>
        <v>01</v>
      </c>
      <c r="Q9887" s="4" t="str">
        <f t="shared" si="1082"/>
        <v>January</v>
      </c>
      <c r="R9887" s="30" t="str">
        <f t="shared" si="1083"/>
        <v>20</v>
      </c>
      <c r="W9887" t="str">
        <f t="shared" si="1084"/>
        <v>ok</v>
      </c>
    </row>
    <row r="9888" spans="1:23" x14ac:dyDescent="0.3">
      <c r="A9888" t="s">
        <v>9930</v>
      </c>
      <c r="B9888" t="s">
        <v>17</v>
      </c>
      <c r="C9888" t="s">
        <v>18</v>
      </c>
      <c r="D9888" t="s">
        <v>19</v>
      </c>
      <c r="E9888" t="s">
        <v>20</v>
      </c>
      <c r="F9888" t="s">
        <v>21</v>
      </c>
      <c r="G9888" s="5">
        <v>14234.4</v>
      </c>
      <c r="H9888" s="5">
        <f t="shared" si="1078"/>
        <v>256.2192</v>
      </c>
      <c r="I9888" s="6">
        <v>5</v>
      </c>
      <c r="J9888" s="6">
        <v>71172</v>
      </c>
      <c r="K9888" s="5">
        <f t="shared" si="1079"/>
        <v>1281.096</v>
      </c>
      <c r="L9888" s="7">
        <v>2.5</v>
      </c>
      <c r="M9888" s="7">
        <v>4133</v>
      </c>
      <c r="N9888" s="3">
        <v>45616</v>
      </c>
      <c r="O9888" s="4" t="str">
        <f t="shared" si="1080"/>
        <v>2024-11</v>
      </c>
      <c r="P9888" s="4" t="str">
        <f t="shared" si="1081"/>
        <v>11</v>
      </c>
      <c r="Q9888" s="4" t="str">
        <f t="shared" si="1082"/>
        <v>November</v>
      </c>
      <c r="R9888" s="30" t="str">
        <f t="shared" si="1083"/>
        <v>20</v>
      </c>
      <c r="W9888" t="str">
        <f t="shared" si="1084"/>
        <v>ok</v>
      </c>
    </row>
    <row r="9889" spans="1:23" x14ac:dyDescent="0.3">
      <c r="A9889" t="s">
        <v>9931</v>
      </c>
      <c r="B9889" t="s">
        <v>23</v>
      </c>
      <c r="C9889" t="s">
        <v>24</v>
      </c>
      <c r="D9889" t="s">
        <v>25</v>
      </c>
      <c r="E9889" t="s">
        <v>14</v>
      </c>
      <c r="F9889" t="s">
        <v>38</v>
      </c>
      <c r="G9889" s="5">
        <v>13853.77</v>
      </c>
      <c r="H9889" s="5">
        <f t="shared" si="1078"/>
        <v>249.36785999999998</v>
      </c>
      <c r="I9889" s="6">
        <v>5</v>
      </c>
      <c r="J9889" s="6">
        <v>69268.850000000006</v>
      </c>
      <c r="K9889" s="5">
        <f t="shared" si="1079"/>
        <v>1246.8392999999999</v>
      </c>
      <c r="L9889" s="7">
        <v>1</v>
      </c>
      <c r="M9889" s="7">
        <v>374</v>
      </c>
      <c r="N9889" s="3">
        <v>45498</v>
      </c>
      <c r="O9889" s="4" t="str">
        <f t="shared" si="1080"/>
        <v>2024-07</v>
      </c>
      <c r="P9889" s="4" t="str">
        <f t="shared" si="1081"/>
        <v>07</v>
      </c>
      <c r="Q9889" s="4" t="str">
        <f t="shared" si="1082"/>
        <v>July</v>
      </c>
      <c r="R9889" s="30" t="str">
        <f t="shared" si="1083"/>
        <v>25</v>
      </c>
      <c r="W9889" t="str">
        <f t="shared" si="1084"/>
        <v>ok</v>
      </c>
    </row>
    <row r="9890" spans="1:23" x14ac:dyDescent="0.3">
      <c r="A9890" t="s">
        <v>9932</v>
      </c>
      <c r="B9890" t="s">
        <v>28</v>
      </c>
      <c r="C9890" t="s">
        <v>29</v>
      </c>
      <c r="D9890" t="s">
        <v>30</v>
      </c>
      <c r="E9890" t="s">
        <v>20</v>
      </c>
      <c r="F9890" t="s">
        <v>38</v>
      </c>
      <c r="G9890" s="5">
        <v>10314.540000000001</v>
      </c>
      <c r="H9890" s="5">
        <f t="shared" si="1078"/>
        <v>185.66172</v>
      </c>
      <c r="I9890" s="6">
        <v>4</v>
      </c>
      <c r="J9890" s="6">
        <v>41258.160000000003</v>
      </c>
      <c r="K9890" s="5">
        <f t="shared" si="1079"/>
        <v>742.64688000000001</v>
      </c>
      <c r="L9890" s="7">
        <v>3.93</v>
      </c>
      <c r="M9890" s="7">
        <v>4045</v>
      </c>
      <c r="N9890" s="3">
        <v>45434</v>
      </c>
      <c r="O9890" s="4" t="str">
        <f t="shared" si="1080"/>
        <v>2024-05</v>
      </c>
      <c r="P9890" s="4" t="str">
        <f t="shared" si="1081"/>
        <v>05</v>
      </c>
      <c r="Q9890" s="4" t="str">
        <f t="shared" si="1082"/>
        <v>May</v>
      </c>
      <c r="R9890" s="30" t="str">
        <f t="shared" si="1083"/>
        <v>22</v>
      </c>
      <c r="W9890" t="str">
        <f t="shared" si="1084"/>
        <v>ok</v>
      </c>
    </row>
    <row r="9891" spans="1:23" x14ac:dyDescent="0.3">
      <c r="A9891" t="s">
        <v>9933</v>
      </c>
      <c r="B9891" t="s">
        <v>36</v>
      </c>
      <c r="C9891" t="s">
        <v>18</v>
      </c>
      <c r="D9891" t="s">
        <v>37</v>
      </c>
      <c r="E9891" t="s">
        <v>14</v>
      </c>
      <c r="F9891" t="s">
        <v>60</v>
      </c>
      <c r="G9891" s="5">
        <v>9153</v>
      </c>
      <c r="H9891" s="5">
        <f t="shared" si="1078"/>
        <v>164.75399999999999</v>
      </c>
      <c r="I9891" s="6">
        <v>2</v>
      </c>
      <c r="J9891" s="6">
        <v>18306</v>
      </c>
      <c r="K9891" s="5">
        <f t="shared" si="1079"/>
        <v>329.50799999999998</v>
      </c>
      <c r="L9891" s="7">
        <v>3.87</v>
      </c>
      <c r="M9891" s="7">
        <v>2912</v>
      </c>
      <c r="N9891" s="3">
        <v>45391</v>
      </c>
      <c r="O9891" s="4" t="str">
        <f t="shared" si="1080"/>
        <v>2024-04</v>
      </c>
      <c r="P9891" s="4" t="str">
        <f t="shared" si="1081"/>
        <v>04</v>
      </c>
      <c r="Q9891" s="4" t="str">
        <f t="shared" si="1082"/>
        <v>April</v>
      </c>
      <c r="R9891" s="30" t="str">
        <f t="shared" si="1083"/>
        <v>09</v>
      </c>
      <c r="W9891" t="str">
        <f t="shared" si="1084"/>
        <v>ok</v>
      </c>
    </row>
    <row r="9892" spans="1:23" x14ac:dyDescent="0.3">
      <c r="A9892" t="s">
        <v>9934</v>
      </c>
      <c r="B9892" t="s">
        <v>33</v>
      </c>
      <c r="C9892" t="s">
        <v>12</v>
      </c>
      <c r="D9892" t="s">
        <v>34</v>
      </c>
      <c r="E9892" t="s">
        <v>20</v>
      </c>
      <c r="F9892" t="s">
        <v>31</v>
      </c>
      <c r="G9892" s="5">
        <v>8764.33</v>
      </c>
      <c r="H9892" s="5">
        <f t="shared" si="1078"/>
        <v>157.75793999999999</v>
      </c>
      <c r="I9892" s="6">
        <v>2</v>
      </c>
      <c r="J9892" s="6">
        <v>17528.66</v>
      </c>
      <c r="K9892" s="5">
        <f t="shared" si="1079"/>
        <v>315.51587999999998</v>
      </c>
      <c r="L9892" s="7">
        <v>3.92</v>
      </c>
      <c r="M9892" s="7">
        <v>3240</v>
      </c>
      <c r="N9892" s="3">
        <v>45411</v>
      </c>
      <c r="O9892" s="4" t="str">
        <f t="shared" si="1080"/>
        <v>2024-04</v>
      </c>
      <c r="P9892" s="4" t="str">
        <f t="shared" si="1081"/>
        <v>04</v>
      </c>
      <c r="Q9892" s="4" t="str">
        <f t="shared" si="1082"/>
        <v>April</v>
      </c>
      <c r="R9892" s="30" t="str">
        <f t="shared" si="1083"/>
        <v>29</v>
      </c>
      <c r="W9892" t="str">
        <f t="shared" si="1084"/>
        <v>ok</v>
      </c>
    </row>
    <row r="9893" spans="1:23" x14ac:dyDescent="0.3">
      <c r="A9893" t="s">
        <v>9935</v>
      </c>
      <c r="B9893" t="s">
        <v>36</v>
      </c>
      <c r="C9893" t="s">
        <v>18</v>
      </c>
      <c r="D9893" t="s">
        <v>37</v>
      </c>
      <c r="E9893" t="s">
        <v>14</v>
      </c>
      <c r="F9893" t="s">
        <v>31</v>
      </c>
      <c r="G9893" s="5">
        <v>2502.3000000000002</v>
      </c>
      <c r="H9893" s="5">
        <f t="shared" si="1078"/>
        <v>45.041400000000003</v>
      </c>
      <c r="I9893" s="6">
        <v>4</v>
      </c>
      <c r="J9893" s="6">
        <v>10009.200000000001</v>
      </c>
      <c r="K9893" s="5">
        <f t="shared" si="1079"/>
        <v>180.16560000000001</v>
      </c>
      <c r="L9893" s="7">
        <v>4.74</v>
      </c>
      <c r="M9893" s="7">
        <v>808</v>
      </c>
      <c r="N9893" s="3">
        <v>45296</v>
      </c>
      <c r="O9893" s="4" t="str">
        <f t="shared" si="1080"/>
        <v>2024-01</v>
      </c>
      <c r="P9893" s="4" t="str">
        <f t="shared" si="1081"/>
        <v>01</v>
      </c>
      <c r="Q9893" s="4" t="str">
        <f t="shared" si="1082"/>
        <v>January</v>
      </c>
      <c r="R9893" s="30" t="str">
        <f t="shared" si="1083"/>
        <v>05</v>
      </c>
      <c r="W9893" t="str">
        <f t="shared" si="1084"/>
        <v>ok</v>
      </c>
    </row>
    <row r="9894" spans="1:23" x14ac:dyDescent="0.3">
      <c r="A9894" t="s">
        <v>9936</v>
      </c>
      <c r="B9894" t="s">
        <v>11</v>
      </c>
      <c r="C9894" t="s">
        <v>12</v>
      </c>
      <c r="D9894" t="s">
        <v>13</v>
      </c>
      <c r="E9894" t="s">
        <v>20</v>
      </c>
      <c r="F9894" t="s">
        <v>21</v>
      </c>
      <c r="G9894" s="5">
        <v>1469.08</v>
      </c>
      <c r="H9894" s="5">
        <f t="shared" si="1078"/>
        <v>26.443439999999995</v>
      </c>
      <c r="I9894" s="6">
        <v>2</v>
      </c>
      <c r="J9894" s="6">
        <v>2938.16</v>
      </c>
      <c r="K9894" s="5">
        <f t="shared" si="1079"/>
        <v>52.886879999999991</v>
      </c>
      <c r="L9894" s="7">
        <v>4.84</v>
      </c>
      <c r="M9894" s="7">
        <v>1353</v>
      </c>
      <c r="N9894" s="3">
        <v>45569</v>
      </c>
      <c r="O9894" s="4" t="str">
        <f t="shared" si="1080"/>
        <v>2024-10</v>
      </c>
      <c r="P9894" s="4" t="str">
        <f t="shared" si="1081"/>
        <v>10</v>
      </c>
      <c r="Q9894" s="4" t="str">
        <f t="shared" si="1082"/>
        <v>October</v>
      </c>
      <c r="R9894" s="30" t="str">
        <f t="shared" si="1083"/>
        <v>04</v>
      </c>
      <c r="W9894" t="str">
        <f t="shared" si="1084"/>
        <v>ok</v>
      </c>
    </row>
    <row r="9895" spans="1:23" x14ac:dyDescent="0.3">
      <c r="A9895" t="s">
        <v>9937</v>
      </c>
      <c r="B9895" t="s">
        <v>36</v>
      </c>
      <c r="C9895" t="s">
        <v>18</v>
      </c>
      <c r="D9895" t="s">
        <v>37</v>
      </c>
      <c r="E9895" t="s">
        <v>20</v>
      </c>
      <c r="F9895" t="s">
        <v>38</v>
      </c>
      <c r="G9895" s="5">
        <v>12143.47</v>
      </c>
      <c r="H9895" s="5">
        <f t="shared" si="1078"/>
        <v>218.58245999999997</v>
      </c>
      <c r="I9895" s="6">
        <v>1</v>
      </c>
      <c r="J9895" s="6">
        <v>12143.47</v>
      </c>
      <c r="K9895" s="5">
        <f t="shared" si="1079"/>
        <v>218.58245999999997</v>
      </c>
      <c r="L9895" s="7">
        <v>4.28</v>
      </c>
      <c r="M9895" s="7">
        <v>1806</v>
      </c>
      <c r="N9895" s="3">
        <v>45351</v>
      </c>
      <c r="O9895" s="4" t="str">
        <f t="shared" si="1080"/>
        <v>2024-02</v>
      </c>
      <c r="P9895" s="4" t="str">
        <f t="shared" si="1081"/>
        <v>02</v>
      </c>
      <c r="Q9895" s="4" t="str">
        <f t="shared" si="1082"/>
        <v>February</v>
      </c>
      <c r="R9895" s="30" t="str">
        <f t="shared" si="1083"/>
        <v>29</v>
      </c>
      <c r="W9895" t="str">
        <f t="shared" si="1084"/>
        <v>ok</v>
      </c>
    </row>
    <row r="9896" spans="1:23" x14ac:dyDescent="0.3">
      <c r="A9896" t="s">
        <v>9938</v>
      </c>
      <c r="B9896" t="s">
        <v>41</v>
      </c>
      <c r="C9896" t="s">
        <v>42</v>
      </c>
      <c r="D9896" t="s">
        <v>43</v>
      </c>
      <c r="E9896" t="s">
        <v>45</v>
      </c>
      <c r="F9896" t="s">
        <v>31</v>
      </c>
      <c r="G9896" s="5">
        <v>1916.72</v>
      </c>
      <c r="H9896" s="5">
        <f t="shared" si="1078"/>
        <v>34.500959999999999</v>
      </c>
      <c r="I9896" s="6">
        <v>1</v>
      </c>
      <c r="J9896" s="6">
        <v>1916.72</v>
      </c>
      <c r="K9896" s="5">
        <f t="shared" si="1079"/>
        <v>34.500959999999999</v>
      </c>
      <c r="L9896" s="7">
        <v>1.58</v>
      </c>
      <c r="M9896" s="7">
        <v>2920</v>
      </c>
      <c r="N9896" s="3">
        <v>45505</v>
      </c>
      <c r="O9896" s="4" t="str">
        <f t="shared" si="1080"/>
        <v>2024-08</v>
      </c>
      <c r="P9896" s="4" t="str">
        <f t="shared" si="1081"/>
        <v>08</v>
      </c>
      <c r="Q9896" s="4" t="str">
        <f t="shared" si="1082"/>
        <v>August</v>
      </c>
      <c r="R9896" s="30" t="str">
        <f t="shared" si="1083"/>
        <v>01</v>
      </c>
      <c r="W9896" t="str">
        <f t="shared" si="1084"/>
        <v>ok</v>
      </c>
    </row>
    <row r="9897" spans="1:23" x14ac:dyDescent="0.3">
      <c r="A9897" t="s">
        <v>9939</v>
      </c>
      <c r="B9897" t="s">
        <v>36</v>
      </c>
      <c r="C9897" t="s">
        <v>18</v>
      </c>
      <c r="D9897" t="s">
        <v>37</v>
      </c>
      <c r="E9897" t="s">
        <v>20</v>
      </c>
      <c r="F9897" t="s">
        <v>21</v>
      </c>
      <c r="G9897" s="5">
        <v>12446.39</v>
      </c>
      <c r="H9897" s="5">
        <f t="shared" si="1078"/>
        <v>224.03501999999997</v>
      </c>
      <c r="I9897" s="6">
        <v>4</v>
      </c>
      <c r="J9897" s="6">
        <v>49785.56</v>
      </c>
      <c r="K9897" s="5">
        <f t="shared" si="1079"/>
        <v>896.1400799999999</v>
      </c>
      <c r="L9897" s="7">
        <v>4.26</v>
      </c>
      <c r="M9897" s="7">
        <v>583</v>
      </c>
      <c r="N9897" s="3">
        <v>45525</v>
      </c>
      <c r="O9897" s="4" t="str">
        <f t="shared" si="1080"/>
        <v>2024-08</v>
      </c>
      <c r="P9897" s="4" t="str">
        <f t="shared" si="1081"/>
        <v>08</v>
      </c>
      <c r="Q9897" s="4" t="str">
        <f t="shared" si="1082"/>
        <v>August</v>
      </c>
      <c r="R9897" s="30" t="str">
        <f t="shared" si="1083"/>
        <v>21</v>
      </c>
      <c r="W9897" t="str">
        <f t="shared" si="1084"/>
        <v>ok</v>
      </c>
    </row>
    <row r="9898" spans="1:23" x14ac:dyDescent="0.3">
      <c r="A9898" t="s">
        <v>9940</v>
      </c>
      <c r="B9898" t="s">
        <v>23</v>
      </c>
      <c r="C9898" t="s">
        <v>24</v>
      </c>
      <c r="D9898" t="s">
        <v>25</v>
      </c>
      <c r="E9898" t="s">
        <v>14</v>
      </c>
      <c r="F9898" t="s">
        <v>60</v>
      </c>
      <c r="G9898" s="5">
        <v>3010.61</v>
      </c>
      <c r="H9898" s="5">
        <f t="shared" si="1078"/>
        <v>54.190979999999996</v>
      </c>
      <c r="I9898" s="6">
        <v>3</v>
      </c>
      <c r="J9898" s="6">
        <v>9031.83</v>
      </c>
      <c r="K9898" s="5">
        <f t="shared" si="1079"/>
        <v>162.57293999999999</v>
      </c>
      <c r="L9898" s="7">
        <v>1.44</v>
      </c>
      <c r="M9898" s="7">
        <v>475</v>
      </c>
      <c r="N9898" s="3">
        <v>45643</v>
      </c>
      <c r="O9898" s="4" t="str">
        <f t="shared" si="1080"/>
        <v>2024-12</v>
      </c>
      <c r="P9898" s="4" t="str">
        <f t="shared" si="1081"/>
        <v>12</v>
      </c>
      <c r="Q9898" s="4" t="str">
        <f t="shared" si="1082"/>
        <v>December</v>
      </c>
      <c r="R9898" s="30" t="str">
        <f t="shared" si="1083"/>
        <v>17</v>
      </c>
      <c r="W9898" t="str">
        <f t="shared" si="1084"/>
        <v>ok</v>
      </c>
    </row>
    <row r="9899" spans="1:23" x14ac:dyDescent="0.3">
      <c r="A9899" t="s">
        <v>9941</v>
      </c>
      <c r="B9899" t="s">
        <v>33</v>
      </c>
      <c r="C9899" t="s">
        <v>12</v>
      </c>
      <c r="D9899" t="s">
        <v>34</v>
      </c>
      <c r="E9899" t="s">
        <v>45</v>
      </c>
      <c r="F9899" t="s">
        <v>26</v>
      </c>
      <c r="G9899" s="5">
        <v>11842.32</v>
      </c>
      <c r="H9899" s="5">
        <f t="shared" si="1078"/>
        <v>213.16175999999999</v>
      </c>
      <c r="I9899" s="6">
        <v>5</v>
      </c>
      <c r="J9899" s="6">
        <v>59211.6</v>
      </c>
      <c r="K9899" s="5">
        <f t="shared" si="1079"/>
        <v>1065.8088</v>
      </c>
      <c r="L9899" s="7">
        <v>2.91</v>
      </c>
      <c r="M9899" s="7">
        <v>1055</v>
      </c>
      <c r="N9899" s="3">
        <v>45511</v>
      </c>
      <c r="O9899" s="4" t="str">
        <f t="shared" si="1080"/>
        <v>2024-08</v>
      </c>
      <c r="P9899" s="4" t="str">
        <f t="shared" si="1081"/>
        <v>08</v>
      </c>
      <c r="Q9899" s="4" t="str">
        <f t="shared" si="1082"/>
        <v>August</v>
      </c>
      <c r="R9899" s="30" t="str">
        <f t="shared" si="1083"/>
        <v>07</v>
      </c>
      <c r="W9899" t="str">
        <f t="shared" si="1084"/>
        <v>ok</v>
      </c>
    </row>
    <row r="9900" spans="1:23" x14ac:dyDescent="0.3">
      <c r="A9900" t="s">
        <v>9942</v>
      </c>
      <c r="B9900" t="s">
        <v>11</v>
      </c>
      <c r="C9900" t="s">
        <v>12</v>
      </c>
      <c r="D9900" t="s">
        <v>13</v>
      </c>
      <c r="E9900" t="s">
        <v>20</v>
      </c>
      <c r="F9900" t="s">
        <v>31</v>
      </c>
      <c r="G9900" s="5">
        <v>2873.19</v>
      </c>
      <c r="H9900" s="5">
        <f t="shared" si="1078"/>
        <v>51.717419999999997</v>
      </c>
      <c r="I9900" s="6">
        <v>3</v>
      </c>
      <c r="J9900" s="6">
        <v>8619.57</v>
      </c>
      <c r="K9900" s="5">
        <f t="shared" si="1079"/>
        <v>155.15225999999998</v>
      </c>
      <c r="L9900" s="7">
        <v>4.4400000000000004</v>
      </c>
      <c r="M9900" s="7">
        <v>2182</v>
      </c>
      <c r="N9900" s="3">
        <v>45545</v>
      </c>
      <c r="O9900" s="4" t="str">
        <f t="shared" si="1080"/>
        <v>2024-09</v>
      </c>
      <c r="P9900" s="4" t="str">
        <f t="shared" si="1081"/>
        <v>09</v>
      </c>
      <c r="Q9900" s="4" t="str">
        <f t="shared" si="1082"/>
        <v>September</v>
      </c>
      <c r="R9900" s="30" t="str">
        <f t="shared" si="1083"/>
        <v>10</v>
      </c>
      <c r="W9900" t="str">
        <f t="shared" si="1084"/>
        <v>ok</v>
      </c>
    </row>
    <row r="9901" spans="1:23" x14ac:dyDescent="0.3">
      <c r="A9901" t="s">
        <v>9943</v>
      </c>
      <c r="B9901" t="s">
        <v>41</v>
      </c>
      <c r="C9901" t="s">
        <v>42</v>
      </c>
      <c r="D9901" t="s">
        <v>43</v>
      </c>
      <c r="E9901" t="s">
        <v>45</v>
      </c>
      <c r="F9901" t="s">
        <v>38</v>
      </c>
      <c r="G9901" s="5">
        <v>19265.82</v>
      </c>
      <c r="H9901" s="5">
        <f t="shared" si="1078"/>
        <v>346.78475999999995</v>
      </c>
      <c r="I9901" s="6">
        <v>1</v>
      </c>
      <c r="J9901" s="6">
        <v>19265.82</v>
      </c>
      <c r="K9901" s="5">
        <f t="shared" si="1079"/>
        <v>346.78475999999995</v>
      </c>
      <c r="L9901" s="7">
        <v>2.8</v>
      </c>
      <c r="M9901" s="7">
        <v>1318</v>
      </c>
      <c r="N9901" s="3">
        <v>45422</v>
      </c>
      <c r="O9901" s="4" t="str">
        <f t="shared" si="1080"/>
        <v>2024-05</v>
      </c>
      <c r="P9901" s="4" t="str">
        <f t="shared" si="1081"/>
        <v>05</v>
      </c>
      <c r="Q9901" s="4" t="str">
        <f t="shared" si="1082"/>
        <v>May</v>
      </c>
      <c r="R9901" s="30" t="str">
        <f t="shared" si="1083"/>
        <v>10</v>
      </c>
      <c r="W9901" t="str">
        <f t="shared" si="1084"/>
        <v>ok</v>
      </c>
    </row>
    <row r="9902" spans="1:23" x14ac:dyDescent="0.3">
      <c r="A9902" t="s">
        <v>9944</v>
      </c>
      <c r="B9902" t="s">
        <v>28</v>
      </c>
      <c r="C9902" t="s">
        <v>29</v>
      </c>
      <c r="D9902" t="s">
        <v>30</v>
      </c>
      <c r="E9902" t="s">
        <v>14</v>
      </c>
      <c r="F9902" t="s">
        <v>60</v>
      </c>
      <c r="G9902" s="5">
        <v>2207.0700000000002</v>
      </c>
      <c r="H9902" s="5">
        <f t="shared" si="1078"/>
        <v>39.727260000000001</v>
      </c>
      <c r="I9902" s="6">
        <v>3</v>
      </c>
      <c r="J9902" s="6">
        <v>6621.21</v>
      </c>
      <c r="K9902" s="5">
        <f t="shared" si="1079"/>
        <v>119.18178</v>
      </c>
      <c r="L9902" s="7">
        <v>2.21</v>
      </c>
      <c r="M9902" s="7">
        <v>1313</v>
      </c>
      <c r="N9902" s="3">
        <v>45313</v>
      </c>
      <c r="O9902" s="4" t="str">
        <f t="shared" si="1080"/>
        <v>2024-01</v>
      </c>
      <c r="P9902" s="4" t="str">
        <f t="shared" si="1081"/>
        <v>01</v>
      </c>
      <c r="Q9902" s="4" t="str">
        <f t="shared" si="1082"/>
        <v>January</v>
      </c>
      <c r="R9902" s="30" t="str">
        <f t="shared" si="1083"/>
        <v>22</v>
      </c>
      <c r="W9902" t="str">
        <f t="shared" si="1084"/>
        <v>ok</v>
      </c>
    </row>
    <row r="9903" spans="1:23" x14ac:dyDescent="0.3">
      <c r="A9903" t="s">
        <v>9945</v>
      </c>
      <c r="B9903" t="s">
        <v>41</v>
      </c>
      <c r="C9903" t="s">
        <v>42</v>
      </c>
      <c r="D9903" t="s">
        <v>43</v>
      </c>
      <c r="E9903" t="s">
        <v>45</v>
      </c>
      <c r="F9903" t="s">
        <v>15</v>
      </c>
      <c r="G9903" s="5">
        <v>8937.8700000000008</v>
      </c>
      <c r="H9903" s="5">
        <f t="shared" si="1078"/>
        <v>160.88166000000001</v>
      </c>
      <c r="I9903" s="6">
        <v>3</v>
      </c>
      <c r="J9903" s="6">
        <v>26813.61</v>
      </c>
      <c r="K9903" s="5">
        <f t="shared" si="1079"/>
        <v>482.64498000000003</v>
      </c>
      <c r="L9903" s="7">
        <v>4.54</v>
      </c>
      <c r="M9903" s="7">
        <v>1443</v>
      </c>
      <c r="N9903" s="3">
        <v>45562</v>
      </c>
      <c r="O9903" s="4" t="str">
        <f t="shared" si="1080"/>
        <v>2024-09</v>
      </c>
      <c r="P9903" s="4" t="str">
        <f t="shared" si="1081"/>
        <v>09</v>
      </c>
      <c r="Q9903" s="4" t="str">
        <f t="shared" si="1082"/>
        <v>September</v>
      </c>
      <c r="R9903" s="30" t="str">
        <f t="shared" si="1083"/>
        <v>27</v>
      </c>
      <c r="W9903" t="str">
        <f t="shared" si="1084"/>
        <v>ok</v>
      </c>
    </row>
    <row r="9904" spans="1:23" x14ac:dyDescent="0.3">
      <c r="A9904" t="s">
        <v>9946</v>
      </c>
      <c r="B9904" t="s">
        <v>17</v>
      </c>
      <c r="C9904" t="s">
        <v>18</v>
      </c>
      <c r="D9904" t="s">
        <v>19</v>
      </c>
      <c r="E9904" t="s">
        <v>20</v>
      </c>
      <c r="F9904" t="s">
        <v>15</v>
      </c>
      <c r="G9904" s="5">
        <v>18458.62</v>
      </c>
      <c r="H9904" s="5">
        <f t="shared" si="1078"/>
        <v>332.25515999999993</v>
      </c>
      <c r="I9904" s="6">
        <v>5</v>
      </c>
      <c r="J9904" s="6">
        <v>92293.1</v>
      </c>
      <c r="K9904" s="5">
        <f t="shared" si="1079"/>
        <v>1661.2757999999997</v>
      </c>
      <c r="L9904" s="7">
        <v>1.54</v>
      </c>
      <c r="M9904" s="7">
        <v>3763</v>
      </c>
      <c r="N9904" s="3">
        <v>45298</v>
      </c>
      <c r="O9904" s="4" t="str">
        <f t="shared" si="1080"/>
        <v>2024-01</v>
      </c>
      <c r="P9904" s="4" t="str">
        <f t="shared" si="1081"/>
        <v>01</v>
      </c>
      <c r="Q9904" s="4" t="str">
        <f t="shared" si="1082"/>
        <v>January</v>
      </c>
      <c r="R9904" s="30" t="str">
        <f t="shared" si="1083"/>
        <v>07</v>
      </c>
      <c r="W9904" t="str">
        <f t="shared" si="1084"/>
        <v>ok</v>
      </c>
    </row>
    <row r="9905" spans="1:23" x14ac:dyDescent="0.3">
      <c r="A9905" t="s">
        <v>9947</v>
      </c>
      <c r="B9905" t="s">
        <v>17</v>
      </c>
      <c r="C9905" t="s">
        <v>18</v>
      </c>
      <c r="D9905" t="s">
        <v>19</v>
      </c>
      <c r="E9905" t="s">
        <v>45</v>
      </c>
      <c r="F9905" t="s">
        <v>21</v>
      </c>
      <c r="G9905" s="5">
        <v>12764.65</v>
      </c>
      <c r="H9905" s="5">
        <f t="shared" si="1078"/>
        <v>229.76369999999997</v>
      </c>
      <c r="I9905" s="6">
        <v>4</v>
      </c>
      <c r="J9905" s="6">
        <v>51058.6</v>
      </c>
      <c r="K9905" s="5">
        <f t="shared" si="1079"/>
        <v>919.05479999999989</v>
      </c>
      <c r="L9905" s="7">
        <v>1.31</v>
      </c>
      <c r="M9905" s="7">
        <v>591</v>
      </c>
      <c r="N9905" s="3">
        <v>45336</v>
      </c>
      <c r="O9905" s="4" t="str">
        <f t="shared" si="1080"/>
        <v>2024-02</v>
      </c>
      <c r="P9905" s="4" t="str">
        <f t="shared" si="1081"/>
        <v>02</v>
      </c>
      <c r="Q9905" s="4" t="str">
        <f t="shared" si="1082"/>
        <v>February</v>
      </c>
      <c r="R9905" s="30" t="str">
        <f t="shared" si="1083"/>
        <v>14</v>
      </c>
      <c r="W9905" t="str">
        <f t="shared" si="1084"/>
        <v>ok</v>
      </c>
    </row>
    <row r="9906" spans="1:23" x14ac:dyDescent="0.3">
      <c r="A9906" t="s">
        <v>9948</v>
      </c>
      <c r="B9906" t="s">
        <v>23</v>
      </c>
      <c r="C9906" t="s">
        <v>24</v>
      </c>
      <c r="D9906" t="s">
        <v>25</v>
      </c>
      <c r="E9906" t="s">
        <v>45</v>
      </c>
      <c r="F9906" t="s">
        <v>60</v>
      </c>
      <c r="G9906" s="5">
        <v>19615.84</v>
      </c>
      <c r="H9906" s="5">
        <f t="shared" si="1078"/>
        <v>353.08511999999996</v>
      </c>
      <c r="I9906" s="6">
        <v>1</v>
      </c>
      <c r="J9906" s="6">
        <v>19615.84</v>
      </c>
      <c r="K9906" s="5">
        <f t="shared" si="1079"/>
        <v>353.08511999999996</v>
      </c>
      <c r="L9906" s="7">
        <v>2.59</v>
      </c>
      <c r="M9906" s="7">
        <v>3735</v>
      </c>
      <c r="N9906" s="3">
        <v>45393</v>
      </c>
      <c r="O9906" s="4" t="str">
        <f t="shared" si="1080"/>
        <v>2024-04</v>
      </c>
      <c r="P9906" s="4" t="str">
        <f t="shared" si="1081"/>
        <v>04</v>
      </c>
      <c r="Q9906" s="4" t="str">
        <f t="shared" si="1082"/>
        <v>April</v>
      </c>
      <c r="R9906" s="30" t="str">
        <f t="shared" si="1083"/>
        <v>11</v>
      </c>
      <c r="W9906" t="str">
        <f t="shared" si="1084"/>
        <v>ok</v>
      </c>
    </row>
    <row r="9907" spans="1:23" x14ac:dyDescent="0.3">
      <c r="A9907" t="s">
        <v>9949</v>
      </c>
      <c r="B9907" t="s">
        <v>28</v>
      </c>
      <c r="C9907" t="s">
        <v>29</v>
      </c>
      <c r="D9907" t="s">
        <v>30</v>
      </c>
      <c r="E9907" t="s">
        <v>20</v>
      </c>
      <c r="F9907" t="s">
        <v>15</v>
      </c>
      <c r="G9907" s="5">
        <v>8917.09</v>
      </c>
      <c r="H9907" s="5">
        <f t="shared" si="1078"/>
        <v>160.50762</v>
      </c>
      <c r="I9907" s="6">
        <v>1</v>
      </c>
      <c r="J9907" s="6">
        <v>8917.09</v>
      </c>
      <c r="K9907" s="5">
        <f t="shared" si="1079"/>
        <v>160.50762</v>
      </c>
      <c r="L9907" s="7">
        <v>1.82</v>
      </c>
      <c r="M9907" s="7">
        <v>1411</v>
      </c>
      <c r="N9907" s="3">
        <v>45608</v>
      </c>
      <c r="O9907" s="4" t="str">
        <f t="shared" si="1080"/>
        <v>2024-11</v>
      </c>
      <c r="P9907" s="4" t="str">
        <f t="shared" si="1081"/>
        <v>11</v>
      </c>
      <c r="Q9907" s="4" t="str">
        <f t="shared" si="1082"/>
        <v>November</v>
      </c>
      <c r="R9907" s="30" t="str">
        <f t="shared" si="1083"/>
        <v>12</v>
      </c>
      <c r="W9907" t="str">
        <f t="shared" si="1084"/>
        <v>ok</v>
      </c>
    </row>
    <row r="9908" spans="1:23" x14ac:dyDescent="0.3">
      <c r="A9908" t="s">
        <v>9950</v>
      </c>
      <c r="B9908" t="s">
        <v>36</v>
      </c>
      <c r="C9908" t="s">
        <v>18</v>
      </c>
      <c r="D9908" t="s">
        <v>37</v>
      </c>
      <c r="E9908" t="s">
        <v>20</v>
      </c>
      <c r="F9908" t="s">
        <v>31</v>
      </c>
      <c r="G9908" s="5">
        <v>13676.95</v>
      </c>
      <c r="H9908" s="5">
        <f t="shared" si="1078"/>
        <v>246.18510000000001</v>
      </c>
      <c r="I9908" s="6">
        <v>1</v>
      </c>
      <c r="J9908" s="6">
        <v>13676.95</v>
      </c>
      <c r="K9908" s="5">
        <f t="shared" si="1079"/>
        <v>246.18510000000001</v>
      </c>
      <c r="L9908" s="7">
        <v>2.0299999999999998</v>
      </c>
      <c r="M9908" s="7">
        <v>83</v>
      </c>
      <c r="N9908" s="3">
        <v>45483</v>
      </c>
      <c r="O9908" s="4" t="str">
        <f t="shared" si="1080"/>
        <v>2024-07</v>
      </c>
      <c r="P9908" s="4" t="str">
        <f t="shared" si="1081"/>
        <v>07</v>
      </c>
      <c r="Q9908" s="4" t="str">
        <f t="shared" si="1082"/>
        <v>July</v>
      </c>
      <c r="R9908" s="30" t="str">
        <f t="shared" si="1083"/>
        <v>10</v>
      </c>
      <c r="W9908" t="str">
        <f t="shared" si="1084"/>
        <v>ok</v>
      </c>
    </row>
    <row r="9909" spans="1:23" x14ac:dyDescent="0.3">
      <c r="A9909" t="s">
        <v>9951</v>
      </c>
      <c r="B9909" t="s">
        <v>41</v>
      </c>
      <c r="C9909" t="s">
        <v>42</v>
      </c>
      <c r="D9909" t="s">
        <v>43</v>
      </c>
      <c r="E9909" t="s">
        <v>45</v>
      </c>
      <c r="F9909" t="s">
        <v>26</v>
      </c>
      <c r="G9909" s="5">
        <v>11839.7</v>
      </c>
      <c r="H9909" s="5">
        <f t="shared" si="1078"/>
        <v>213.1146</v>
      </c>
      <c r="I9909" s="6">
        <v>4</v>
      </c>
      <c r="J9909" s="6">
        <v>47358.8</v>
      </c>
      <c r="K9909" s="5">
        <f t="shared" si="1079"/>
        <v>852.45839999999998</v>
      </c>
      <c r="L9909" s="7">
        <v>3.56</v>
      </c>
      <c r="M9909" s="7">
        <v>2145</v>
      </c>
      <c r="N9909" s="3">
        <v>45433</v>
      </c>
      <c r="O9909" s="4" t="str">
        <f t="shared" si="1080"/>
        <v>2024-05</v>
      </c>
      <c r="P9909" s="4" t="str">
        <f t="shared" si="1081"/>
        <v>05</v>
      </c>
      <c r="Q9909" s="4" t="str">
        <f t="shared" si="1082"/>
        <v>May</v>
      </c>
      <c r="R9909" s="30" t="str">
        <f t="shared" si="1083"/>
        <v>21</v>
      </c>
      <c r="W9909" t="str">
        <f t="shared" si="1084"/>
        <v>ok</v>
      </c>
    </row>
    <row r="9910" spans="1:23" x14ac:dyDescent="0.3">
      <c r="A9910" t="s">
        <v>9952</v>
      </c>
      <c r="B9910" t="s">
        <v>63</v>
      </c>
      <c r="C9910" t="s">
        <v>18</v>
      </c>
      <c r="D9910" t="s">
        <v>64</v>
      </c>
      <c r="E9910" t="s">
        <v>14</v>
      </c>
      <c r="F9910" t="s">
        <v>60</v>
      </c>
      <c r="G9910" s="5">
        <v>6270.02</v>
      </c>
      <c r="H9910" s="5">
        <f t="shared" si="1078"/>
        <v>112.86036</v>
      </c>
      <c r="I9910" s="6">
        <v>2</v>
      </c>
      <c r="J9910" s="6">
        <v>12540.04</v>
      </c>
      <c r="K9910" s="5">
        <f t="shared" si="1079"/>
        <v>225.72072</v>
      </c>
      <c r="L9910" s="7">
        <v>4.66</v>
      </c>
      <c r="M9910" s="7">
        <v>3426</v>
      </c>
      <c r="N9910" s="3">
        <v>45600</v>
      </c>
      <c r="O9910" s="4" t="str">
        <f t="shared" si="1080"/>
        <v>2024-11</v>
      </c>
      <c r="P9910" s="4" t="str">
        <f t="shared" si="1081"/>
        <v>11</v>
      </c>
      <c r="Q9910" s="4" t="str">
        <f t="shared" si="1082"/>
        <v>November</v>
      </c>
      <c r="R9910" s="30" t="str">
        <f t="shared" si="1083"/>
        <v>04</v>
      </c>
      <c r="W9910" t="str">
        <f t="shared" si="1084"/>
        <v>ok</v>
      </c>
    </row>
    <row r="9911" spans="1:23" x14ac:dyDescent="0.3">
      <c r="A9911" t="s">
        <v>9953</v>
      </c>
      <c r="B9911" t="s">
        <v>33</v>
      </c>
      <c r="C9911" t="s">
        <v>12</v>
      </c>
      <c r="D9911" t="s">
        <v>34</v>
      </c>
      <c r="E9911" t="s">
        <v>45</v>
      </c>
      <c r="F9911" t="s">
        <v>38</v>
      </c>
      <c r="G9911" s="5">
        <v>14600.75</v>
      </c>
      <c r="H9911" s="5">
        <f t="shared" si="1078"/>
        <v>262.81349999999998</v>
      </c>
      <c r="I9911" s="6">
        <v>1</v>
      </c>
      <c r="J9911" s="6">
        <v>14600.75</v>
      </c>
      <c r="K9911" s="5">
        <f t="shared" si="1079"/>
        <v>262.81349999999998</v>
      </c>
      <c r="L9911" s="7">
        <v>3.16</v>
      </c>
      <c r="M9911" s="7">
        <v>3156</v>
      </c>
      <c r="N9911" s="3">
        <v>45393</v>
      </c>
      <c r="O9911" s="4" t="str">
        <f t="shared" si="1080"/>
        <v>2024-04</v>
      </c>
      <c r="P9911" s="4" t="str">
        <f t="shared" si="1081"/>
        <v>04</v>
      </c>
      <c r="Q9911" s="4" t="str">
        <f t="shared" si="1082"/>
        <v>April</v>
      </c>
      <c r="R9911" s="30" t="str">
        <f t="shared" si="1083"/>
        <v>11</v>
      </c>
      <c r="W9911" t="str">
        <f t="shared" si="1084"/>
        <v>ok</v>
      </c>
    </row>
    <row r="9912" spans="1:23" x14ac:dyDescent="0.3">
      <c r="A9912" t="s">
        <v>9954</v>
      </c>
      <c r="B9912" t="s">
        <v>17</v>
      </c>
      <c r="C9912" t="s">
        <v>18</v>
      </c>
      <c r="D9912" t="s">
        <v>19</v>
      </c>
      <c r="E9912" t="s">
        <v>20</v>
      </c>
      <c r="F9912" t="s">
        <v>15</v>
      </c>
      <c r="G9912" s="5">
        <v>19243.07</v>
      </c>
      <c r="H9912" s="5">
        <f t="shared" si="1078"/>
        <v>346.37525999999997</v>
      </c>
      <c r="I9912" s="6">
        <v>1</v>
      </c>
      <c r="J9912" s="6">
        <v>19243.07</v>
      </c>
      <c r="K9912" s="5">
        <f t="shared" si="1079"/>
        <v>346.37525999999997</v>
      </c>
      <c r="L9912" s="7">
        <v>2.64</v>
      </c>
      <c r="M9912" s="7">
        <v>2367</v>
      </c>
      <c r="N9912" s="3">
        <v>45455</v>
      </c>
      <c r="O9912" s="4" t="str">
        <f t="shared" si="1080"/>
        <v>2024-06</v>
      </c>
      <c r="P9912" s="4" t="str">
        <f t="shared" si="1081"/>
        <v>06</v>
      </c>
      <c r="Q9912" s="4" t="str">
        <f t="shared" si="1082"/>
        <v>June</v>
      </c>
      <c r="R9912" s="30" t="str">
        <f t="shared" si="1083"/>
        <v>12</v>
      </c>
      <c r="W9912" t="str">
        <f t="shared" si="1084"/>
        <v>ok</v>
      </c>
    </row>
    <row r="9913" spans="1:23" x14ac:dyDescent="0.3">
      <c r="A9913" t="s">
        <v>9955</v>
      </c>
      <c r="B9913" t="s">
        <v>51</v>
      </c>
      <c r="C9913" t="s">
        <v>29</v>
      </c>
      <c r="D9913" t="s">
        <v>52</v>
      </c>
      <c r="E9913" t="s">
        <v>20</v>
      </c>
      <c r="F9913" t="s">
        <v>15</v>
      </c>
      <c r="G9913" s="5">
        <v>189.94</v>
      </c>
      <c r="H9913" s="5">
        <f t="shared" si="1078"/>
        <v>3.4189199999999995</v>
      </c>
      <c r="I9913" s="6">
        <v>2</v>
      </c>
      <c r="J9913" s="6">
        <v>379.88</v>
      </c>
      <c r="K9913" s="5">
        <f t="shared" si="1079"/>
        <v>6.837839999999999</v>
      </c>
      <c r="L9913" s="7">
        <v>4.76</v>
      </c>
      <c r="M9913" s="7">
        <v>1259</v>
      </c>
      <c r="N9913" s="3">
        <v>45401</v>
      </c>
      <c r="O9913" s="4" t="str">
        <f t="shared" si="1080"/>
        <v>2024-04</v>
      </c>
      <c r="P9913" s="4" t="str">
        <f t="shared" si="1081"/>
        <v>04</v>
      </c>
      <c r="Q9913" s="4" t="str">
        <f t="shared" si="1082"/>
        <v>April</v>
      </c>
      <c r="R9913" s="30" t="str">
        <f t="shared" si="1083"/>
        <v>19</v>
      </c>
      <c r="W9913" t="str">
        <f t="shared" si="1084"/>
        <v>ok</v>
      </c>
    </row>
    <row r="9914" spans="1:23" x14ac:dyDescent="0.3">
      <c r="A9914" t="s">
        <v>9956</v>
      </c>
      <c r="B9914" t="s">
        <v>11</v>
      </c>
      <c r="C9914" t="s">
        <v>12</v>
      </c>
      <c r="D9914" t="s">
        <v>13</v>
      </c>
      <c r="E9914" t="s">
        <v>45</v>
      </c>
      <c r="F9914" t="s">
        <v>60</v>
      </c>
      <c r="G9914" s="5">
        <v>8290.82</v>
      </c>
      <c r="H9914" s="5">
        <f t="shared" si="1078"/>
        <v>149.23475999999999</v>
      </c>
      <c r="I9914" s="6">
        <v>1</v>
      </c>
      <c r="J9914" s="6">
        <v>8290.82</v>
      </c>
      <c r="K9914" s="5">
        <f t="shared" si="1079"/>
        <v>149.23475999999999</v>
      </c>
      <c r="L9914" s="7">
        <v>3.71</v>
      </c>
      <c r="M9914" s="7">
        <v>1614</v>
      </c>
      <c r="N9914" s="3">
        <v>45587</v>
      </c>
      <c r="O9914" s="4" t="str">
        <f t="shared" si="1080"/>
        <v>2024-10</v>
      </c>
      <c r="P9914" s="4" t="str">
        <f t="shared" si="1081"/>
        <v>10</v>
      </c>
      <c r="Q9914" s="4" t="str">
        <f t="shared" si="1082"/>
        <v>October</v>
      </c>
      <c r="R9914" s="30" t="str">
        <f t="shared" si="1083"/>
        <v>22</v>
      </c>
      <c r="W9914" t="str">
        <f t="shared" si="1084"/>
        <v>ok</v>
      </c>
    </row>
    <row r="9915" spans="1:23" x14ac:dyDescent="0.3">
      <c r="A9915" t="s">
        <v>9957</v>
      </c>
      <c r="B9915" t="s">
        <v>63</v>
      </c>
      <c r="C9915" t="s">
        <v>18</v>
      </c>
      <c r="D9915" t="s">
        <v>64</v>
      </c>
      <c r="E9915" t="s">
        <v>14</v>
      </c>
      <c r="F9915" t="s">
        <v>21</v>
      </c>
      <c r="G9915" s="5">
        <v>8172.75</v>
      </c>
      <c r="H9915" s="5">
        <f t="shared" si="1078"/>
        <v>147.1095</v>
      </c>
      <c r="I9915" s="6">
        <v>2</v>
      </c>
      <c r="J9915" s="6">
        <v>16345.5</v>
      </c>
      <c r="K9915" s="5">
        <f t="shared" si="1079"/>
        <v>294.21899999999999</v>
      </c>
      <c r="L9915" s="7">
        <v>1.26</v>
      </c>
      <c r="M9915" s="7">
        <v>553</v>
      </c>
      <c r="N9915" s="3">
        <v>45302</v>
      </c>
      <c r="O9915" s="4" t="str">
        <f t="shared" si="1080"/>
        <v>2024-01</v>
      </c>
      <c r="P9915" s="4" t="str">
        <f t="shared" si="1081"/>
        <v>01</v>
      </c>
      <c r="Q9915" s="4" t="str">
        <f t="shared" si="1082"/>
        <v>January</v>
      </c>
      <c r="R9915" s="30" t="str">
        <f t="shared" si="1083"/>
        <v>11</v>
      </c>
      <c r="W9915" t="str">
        <f t="shared" si="1084"/>
        <v>ok</v>
      </c>
    </row>
    <row r="9916" spans="1:23" x14ac:dyDescent="0.3">
      <c r="A9916" t="s">
        <v>9958</v>
      </c>
      <c r="B9916" t="s">
        <v>36</v>
      </c>
      <c r="C9916" t="s">
        <v>18</v>
      </c>
      <c r="D9916" t="s">
        <v>37</v>
      </c>
      <c r="E9916" t="s">
        <v>14</v>
      </c>
      <c r="F9916" t="s">
        <v>15</v>
      </c>
      <c r="G9916" s="5">
        <v>6732.88</v>
      </c>
      <c r="H9916" s="5">
        <f t="shared" si="1078"/>
        <v>121.19184</v>
      </c>
      <c r="I9916" s="6">
        <v>3</v>
      </c>
      <c r="J9916" s="6">
        <v>20198.64</v>
      </c>
      <c r="K9916" s="5">
        <f t="shared" si="1079"/>
        <v>363.57551999999998</v>
      </c>
      <c r="L9916" s="7">
        <v>4.13</v>
      </c>
      <c r="M9916" s="7">
        <v>2973</v>
      </c>
      <c r="N9916" s="3">
        <v>45444</v>
      </c>
      <c r="O9916" s="4" t="str">
        <f t="shared" si="1080"/>
        <v>2024-06</v>
      </c>
      <c r="P9916" s="4" t="str">
        <f t="shared" si="1081"/>
        <v>06</v>
      </c>
      <c r="Q9916" s="4" t="str">
        <f t="shared" si="1082"/>
        <v>June</v>
      </c>
      <c r="R9916" s="30" t="str">
        <f t="shared" si="1083"/>
        <v>01</v>
      </c>
      <c r="W9916" t="str">
        <f t="shared" si="1084"/>
        <v>ok</v>
      </c>
    </row>
    <row r="9917" spans="1:23" x14ac:dyDescent="0.3">
      <c r="A9917" t="s">
        <v>9959</v>
      </c>
      <c r="B9917" t="s">
        <v>36</v>
      </c>
      <c r="C9917" t="s">
        <v>18</v>
      </c>
      <c r="D9917" t="s">
        <v>37</v>
      </c>
      <c r="E9917" t="s">
        <v>14</v>
      </c>
      <c r="F9917" t="s">
        <v>26</v>
      </c>
      <c r="G9917" s="5">
        <v>9625.17</v>
      </c>
      <c r="H9917" s="5">
        <f t="shared" si="1078"/>
        <v>173.25305999999998</v>
      </c>
      <c r="I9917" s="6">
        <v>1</v>
      </c>
      <c r="J9917" s="6">
        <v>9625.17</v>
      </c>
      <c r="K9917" s="5">
        <f t="shared" si="1079"/>
        <v>173.25305999999998</v>
      </c>
      <c r="L9917" s="7">
        <v>4.18</v>
      </c>
      <c r="M9917" s="7">
        <v>3334</v>
      </c>
      <c r="N9917" s="3">
        <v>45519</v>
      </c>
      <c r="O9917" s="4" t="str">
        <f t="shared" si="1080"/>
        <v>2024-08</v>
      </c>
      <c r="P9917" s="4" t="str">
        <f t="shared" si="1081"/>
        <v>08</v>
      </c>
      <c r="Q9917" s="4" t="str">
        <f t="shared" si="1082"/>
        <v>August</v>
      </c>
      <c r="R9917" s="30" t="str">
        <f t="shared" si="1083"/>
        <v>15</v>
      </c>
      <c r="W9917" t="str">
        <f t="shared" si="1084"/>
        <v>ok</v>
      </c>
    </row>
    <row r="9918" spans="1:23" x14ac:dyDescent="0.3">
      <c r="A9918" t="s">
        <v>9960</v>
      </c>
      <c r="B9918" t="s">
        <v>41</v>
      </c>
      <c r="C9918" t="s">
        <v>42</v>
      </c>
      <c r="D9918" t="s">
        <v>43</v>
      </c>
      <c r="E9918" t="s">
        <v>20</v>
      </c>
      <c r="F9918" t="s">
        <v>60</v>
      </c>
      <c r="G9918" s="5">
        <v>1688.09</v>
      </c>
      <c r="H9918" s="5">
        <f t="shared" si="1078"/>
        <v>30.385619999999996</v>
      </c>
      <c r="I9918" s="6">
        <v>5</v>
      </c>
      <c r="J9918" s="6">
        <v>8440.4500000000007</v>
      </c>
      <c r="K9918" s="5">
        <f t="shared" si="1079"/>
        <v>151.92809999999997</v>
      </c>
      <c r="L9918" s="7">
        <v>3.57</v>
      </c>
      <c r="M9918" s="7">
        <v>2032</v>
      </c>
      <c r="N9918" s="3">
        <v>45463</v>
      </c>
      <c r="O9918" s="4" t="str">
        <f t="shared" si="1080"/>
        <v>2024-06</v>
      </c>
      <c r="P9918" s="4" t="str">
        <f t="shared" si="1081"/>
        <v>06</v>
      </c>
      <c r="Q9918" s="4" t="str">
        <f t="shared" si="1082"/>
        <v>June</v>
      </c>
      <c r="R9918" s="30" t="str">
        <f t="shared" si="1083"/>
        <v>20</v>
      </c>
      <c r="W9918" t="str">
        <f t="shared" si="1084"/>
        <v>ok</v>
      </c>
    </row>
    <row r="9919" spans="1:23" x14ac:dyDescent="0.3">
      <c r="A9919" t="s">
        <v>9961</v>
      </c>
      <c r="B9919" t="s">
        <v>51</v>
      </c>
      <c r="C9919" t="s">
        <v>29</v>
      </c>
      <c r="D9919" t="s">
        <v>52</v>
      </c>
      <c r="E9919" t="s">
        <v>45</v>
      </c>
      <c r="F9919" t="s">
        <v>21</v>
      </c>
      <c r="G9919" s="5">
        <v>15140.13</v>
      </c>
      <c r="H9919" s="5">
        <f t="shared" si="1078"/>
        <v>272.52233999999999</v>
      </c>
      <c r="I9919" s="6">
        <v>5</v>
      </c>
      <c r="J9919" s="6">
        <v>75700.649999999994</v>
      </c>
      <c r="K9919" s="5">
        <f t="shared" si="1079"/>
        <v>1362.6116999999999</v>
      </c>
      <c r="L9919" s="7">
        <v>1.77</v>
      </c>
      <c r="M9919" s="7">
        <v>4305</v>
      </c>
      <c r="N9919" s="3">
        <v>45354</v>
      </c>
      <c r="O9919" s="4" t="str">
        <f t="shared" si="1080"/>
        <v>2024-03</v>
      </c>
      <c r="P9919" s="4" t="str">
        <f t="shared" si="1081"/>
        <v>03</v>
      </c>
      <c r="Q9919" s="4" t="str">
        <f t="shared" si="1082"/>
        <v>March</v>
      </c>
      <c r="R9919" s="30" t="str">
        <f t="shared" si="1083"/>
        <v>03</v>
      </c>
      <c r="W9919" t="str">
        <f t="shared" si="1084"/>
        <v>ok</v>
      </c>
    </row>
    <row r="9920" spans="1:23" x14ac:dyDescent="0.3">
      <c r="A9920" t="s">
        <v>9962</v>
      </c>
      <c r="B9920" t="s">
        <v>23</v>
      </c>
      <c r="C9920" t="s">
        <v>24</v>
      </c>
      <c r="D9920" t="s">
        <v>25</v>
      </c>
      <c r="E9920" t="s">
        <v>14</v>
      </c>
      <c r="F9920" t="s">
        <v>60</v>
      </c>
      <c r="G9920" s="5">
        <v>15596.57</v>
      </c>
      <c r="H9920" s="5">
        <f t="shared" si="1078"/>
        <v>280.73825999999997</v>
      </c>
      <c r="I9920" s="6">
        <v>1</v>
      </c>
      <c r="J9920" s="6">
        <v>15596.57</v>
      </c>
      <c r="K9920" s="5">
        <f t="shared" si="1079"/>
        <v>280.73825999999997</v>
      </c>
      <c r="L9920" s="7">
        <v>4.6900000000000004</v>
      </c>
      <c r="M9920" s="7">
        <v>4065</v>
      </c>
      <c r="N9920" s="3">
        <v>45365</v>
      </c>
      <c r="O9920" s="4" t="str">
        <f t="shared" si="1080"/>
        <v>2024-03</v>
      </c>
      <c r="P9920" s="4" t="str">
        <f t="shared" si="1081"/>
        <v>03</v>
      </c>
      <c r="Q9920" s="4" t="str">
        <f t="shared" si="1082"/>
        <v>March</v>
      </c>
      <c r="R9920" s="30" t="str">
        <f t="shared" si="1083"/>
        <v>14</v>
      </c>
      <c r="W9920" t="str">
        <f t="shared" si="1084"/>
        <v>ok</v>
      </c>
    </row>
    <row r="9921" spans="1:23" x14ac:dyDescent="0.3">
      <c r="A9921" t="s">
        <v>9963</v>
      </c>
      <c r="B9921" t="s">
        <v>51</v>
      </c>
      <c r="C9921" t="s">
        <v>29</v>
      </c>
      <c r="D9921" t="s">
        <v>52</v>
      </c>
      <c r="E9921" t="s">
        <v>20</v>
      </c>
      <c r="F9921" t="s">
        <v>60</v>
      </c>
      <c r="G9921" s="5">
        <v>15759.45</v>
      </c>
      <c r="H9921" s="5">
        <f t="shared" si="1078"/>
        <v>283.67009999999999</v>
      </c>
      <c r="I9921" s="6">
        <v>5</v>
      </c>
      <c r="J9921" s="6">
        <v>78797.25</v>
      </c>
      <c r="K9921" s="5">
        <f t="shared" si="1079"/>
        <v>1418.3505</v>
      </c>
      <c r="L9921" s="7">
        <v>2.0299999999999998</v>
      </c>
      <c r="M9921" s="7">
        <v>3049</v>
      </c>
      <c r="N9921" s="3">
        <v>45625</v>
      </c>
      <c r="O9921" s="4" t="str">
        <f t="shared" si="1080"/>
        <v>2024-11</v>
      </c>
      <c r="P9921" s="4" t="str">
        <f t="shared" si="1081"/>
        <v>11</v>
      </c>
      <c r="Q9921" s="4" t="str">
        <f t="shared" si="1082"/>
        <v>November</v>
      </c>
      <c r="R9921" s="30" t="str">
        <f t="shared" si="1083"/>
        <v>29</v>
      </c>
      <c r="W9921" t="str">
        <f t="shared" si="1084"/>
        <v>ok</v>
      </c>
    </row>
    <row r="9922" spans="1:23" x14ac:dyDescent="0.3">
      <c r="A9922" t="s">
        <v>9964</v>
      </c>
      <c r="B9922" t="s">
        <v>23</v>
      </c>
      <c r="C9922" t="s">
        <v>24</v>
      </c>
      <c r="D9922" t="s">
        <v>25</v>
      </c>
      <c r="E9922" t="s">
        <v>45</v>
      </c>
      <c r="F9922" t="s">
        <v>15</v>
      </c>
      <c r="G9922" s="5">
        <v>1520.65</v>
      </c>
      <c r="H9922" s="5">
        <f t="shared" si="1078"/>
        <v>27.371700000000001</v>
      </c>
      <c r="I9922" s="6">
        <v>5</v>
      </c>
      <c r="J9922" s="6">
        <v>7603.25</v>
      </c>
      <c r="K9922" s="5">
        <f t="shared" si="1079"/>
        <v>136.85849999999999</v>
      </c>
      <c r="L9922" s="7">
        <v>3.98</v>
      </c>
      <c r="M9922" s="7">
        <v>1646</v>
      </c>
      <c r="N9922" s="3">
        <v>45617</v>
      </c>
      <c r="O9922" s="4" t="str">
        <f t="shared" si="1080"/>
        <v>2024-11</v>
      </c>
      <c r="P9922" s="4" t="str">
        <f t="shared" si="1081"/>
        <v>11</v>
      </c>
      <c r="Q9922" s="4" t="str">
        <f t="shared" si="1082"/>
        <v>November</v>
      </c>
      <c r="R9922" s="30" t="str">
        <f t="shared" si="1083"/>
        <v>21</v>
      </c>
      <c r="W9922" t="str">
        <f t="shared" si="1084"/>
        <v>ok</v>
      </c>
    </row>
    <row r="9923" spans="1:23" x14ac:dyDescent="0.3">
      <c r="A9923" t="s">
        <v>9965</v>
      </c>
      <c r="B9923" t="s">
        <v>23</v>
      </c>
      <c r="C9923" t="s">
        <v>24</v>
      </c>
      <c r="D9923" t="s">
        <v>25</v>
      </c>
      <c r="E9923" t="s">
        <v>20</v>
      </c>
      <c r="F9923" t="s">
        <v>26</v>
      </c>
      <c r="G9923" s="5">
        <v>16466.75</v>
      </c>
      <c r="H9923" s="5">
        <f t="shared" ref="H9923:H9986" si="1085">G9923*0.018</f>
        <v>296.4015</v>
      </c>
      <c r="I9923" s="6">
        <v>2</v>
      </c>
      <c r="J9923" s="6">
        <v>32933.5</v>
      </c>
      <c r="K9923" s="5">
        <f t="shared" ref="K9923:K9986" si="1086">H9923*I9923</f>
        <v>592.803</v>
      </c>
      <c r="L9923" s="7">
        <v>3.16</v>
      </c>
      <c r="M9923" s="7">
        <v>3021</v>
      </c>
      <c r="N9923" s="3">
        <v>45469</v>
      </c>
      <c r="O9923" s="4" t="str">
        <f t="shared" ref="O9923:O9986" si="1087">TEXT(N9923,"yyyy-mm")</f>
        <v>2024-06</v>
      </c>
      <c r="P9923" s="4" t="str">
        <f t="shared" ref="P9923:P9986" si="1088">TEXT(N9923,"mm")</f>
        <v>06</v>
      </c>
      <c r="Q9923" s="4" t="str">
        <f t="shared" ref="Q9923:Q9986" si="1089">TEXT(DATE(2024,P9923,1),"mmmm")</f>
        <v>June</v>
      </c>
      <c r="R9923" s="30" t="str">
        <f t="shared" ref="R9923:R9986" si="1090">TEXT(N9923,"dd")</f>
        <v>26</v>
      </c>
      <c r="W9923" t="str">
        <f t="shared" ref="W9923:W9986" si="1091">IF(G9923*I9923=J9923,"ok","False")</f>
        <v>ok</v>
      </c>
    </row>
    <row r="9924" spans="1:23" x14ac:dyDescent="0.3">
      <c r="A9924" t="s">
        <v>9966</v>
      </c>
      <c r="B9924" t="s">
        <v>11</v>
      </c>
      <c r="C9924" t="s">
        <v>12</v>
      </c>
      <c r="D9924" t="s">
        <v>13</v>
      </c>
      <c r="E9924" t="s">
        <v>20</v>
      </c>
      <c r="F9924" t="s">
        <v>21</v>
      </c>
      <c r="G9924" s="5">
        <v>7067.25</v>
      </c>
      <c r="H9924" s="5">
        <f t="shared" si="1085"/>
        <v>127.2105</v>
      </c>
      <c r="I9924" s="6">
        <v>3</v>
      </c>
      <c r="J9924" s="6">
        <v>21201.75</v>
      </c>
      <c r="K9924" s="5">
        <f t="shared" si="1086"/>
        <v>381.63149999999996</v>
      </c>
      <c r="L9924" s="7">
        <v>1.8</v>
      </c>
      <c r="M9924" s="7">
        <v>2142</v>
      </c>
      <c r="N9924" s="3">
        <v>45434</v>
      </c>
      <c r="O9924" s="4" t="str">
        <f t="shared" si="1087"/>
        <v>2024-05</v>
      </c>
      <c r="P9924" s="4" t="str">
        <f t="shared" si="1088"/>
        <v>05</v>
      </c>
      <c r="Q9924" s="4" t="str">
        <f t="shared" si="1089"/>
        <v>May</v>
      </c>
      <c r="R9924" s="30" t="str">
        <f t="shared" si="1090"/>
        <v>22</v>
      </c>
      <c r="W9924" t="str">
        <f t="shared" si="1091"/>
        <v>ok</v>
      </c>
    </row>
    <row r="9925" spans="1:23" x14ac:dyDescent="0.3">
      <c r="A9925" t="s">
        <v>9967</v>
      </c>
      <c r="B9925" t="s">
        <v>23</v>
      </c>
      <c r="C9925" t="s">
        <v>24</v>
      </c>
      <c r="D9925" t="s">
        <v>25</v>
      </c>
      <c r="E9925" t="s">
        <v>45</v>
      </c>
      <c r="F9925" t="s">
        <v>38</v>
      </c>
      <c r="G9925" s="5">
        <v>2522.7399999999998</v>
      </c>
      <c r="H9925" s="5">
        <f t="shared" si="1085"/>
        <v>45.409319999999994</v>
      </c>
      <c r="I9925" s="6">
        <v>5</v>
      </c>
      <c r="J9925" s="6">
        <v>12613.7</v>
      </c>
      <c r="K9925" s="5">
        <f t="shared" si="1086"/>
        <v>227.04659999999996</v>
      </c>
      <c r="L9925" s="7">
        <v>1.36</v>
      </c>
      <c r="M9925" s="7">
        <v>4441</v>
      </c>
      <c r="N9925" s="3">
        <v>45549</v>
      </c>
      <c r="O9925" s="4" t="str">
        <f t="shared" si="1087"/>
        <v>2024-09</v>
      </c>
      <c r="P9925" s="4" t="str">
        <f t="shared" si="1088"/>
        <v>09</v>
      </c>
      <c r="Q9925" s="4" t="str">
        <f t="shared" si="1089"/>
        <v>September</v>
      </c>
      <c r="R9925" s="30" t="str">
        <f t="shared" si="1090"/>
        <v>14</v>
      </c>
      <c r="W9925" t="str">
        <f t="shared" si="1091"/>
        <v>ok</v>
      </c>
    </row>
    <row r="9926" spans="1:23" x14ac:dyDescent="0.3">
      <c r="A9926" t="s">
        <v>9968</v>
      </c>
      <c r="B9926" t="s">
        <v>28</v>
      </c>
      <c r="C9926" t="s">
        <v>29</v>
      </c>
      <c r="D9926" t="s">
        <v>30</v>
      </c>
      <c r="E9926" t="s">
        <v>45</v>
      </c>
      <c r="F9926" t="s">
        <v>15</v>
      </c>
      <c r="G9926" s="5">
        <v>3999.39</v>
      </c>
      <c r="H9926" s="5">
        <f t="shared" si="1085"/>
        <v>71.989019999999996</v>
      </c>
      <c r="I9926" s="6">
        <v>1</v>
      </c>
      <c r="J9926" s="6">
        <v>3999.39</v>
      </c>
      <c r="K9926" s="5">
        <f t="shared" si="1086"/>
        <v>71.989019999999996</v>
      </c>
      <c r="L9926" s="7">
        <v>1.34</v>
      </c>
      <c r="M9926" s="7">
        <v>4367</v>
      </c>
      <c r="N9926" s="3">
        <v>45312</v>
      </c>
      <c r="O9926" s="4" t="str">
        <f t="shared" si="1087"/>
        <v>2024-01</v>
      </c>
      <c r="P9926" s="4" t="str">
        <f t="shared" si="1088"/>
        <v>01</v>
      </c>
      <c r="Q9926" s="4" t="str">
        <f t="shared" si="1089"/>
        <v>January</v>
      </c>
      <c r="R9926" s="30" t="str">
        <f t="shared" si="1090"/>
        <v>21</v>
      </c>
      <c r="W9926" t="str">
        <f t="shared" si="1091"/>
        <v>ok</v>
      </c>
    </row>
    <row r="9927" spans="1:23" x14ac:dyDescent="0.3">
      <c r="A9927" t="s">
        <v>9969</v>
      </c>
      <c r="B9927" t="s">
        <v>36</v>
      </c>
      <c r="C9927" t="s">
        <v>18</v>
      </c>
      <c r="D9927" t="s">
        <v>37</v>
      </c>
      <c r="E9927" t="s">
        <v>45</v>
      </c>
      <c r="F9927" t="s">
        <v>26</v>
      </c>
      <c r="G9927" s="5">
        <v>12686.18</v>
      </c>
      <c r="H9927" s="5">
        <f t="shared" si="1085"/>
        <v>228.35123999999999</v>
      </c>
      <c r="I9927" s="6">
        <v>1</v>
      </c>
      <c r="J9927" s="6">
        <v>12686.18</v>
      </c>
      <c r="K9927" s="5">
        <f t="shared" si="1086"/>
        <v>228.35123999999999</v>
      </c>
      <c r="L9927" s="7">
        <v>1.73</v>
      </c>
      <c r="M9927" s="7">
        <v>412</v>
      </c>
      <c r="N9927" s="3">
        <v>45449</v>
      </c>
      <c r="O9927" s="4" t="str">
        <f t="shared" si="1087"/>
        <v>2024-06</v>
      </c>
      <c r="P9927" s="4" t="str">
        <f t="shared" si="1088"/>
        <v>06</v>
      </c>
      <c r="Q9927" s="4" t="str">
        <f t="shared" si="1089"/>
        <v>June</v>
      </c>
      <c r="R9927" s="30" t="str">
        <f t="shared" si="1090"/>
        <v>06</v>
      </c>
      <c r="W9927" t="str">
        <f t="shared" si="1091"/>
        <v>ok</v>
      </c>
    </row>
    <row r="9928" spans="1:23" x14ac:dyDescent="0.3">
      <c r="A9928" t="s">
        <v>9970</v>
      </c>
      <c r="B9928" t="s">
        <v>47</v>
      </c>
      <c r="C9928" t="s">
        <v>12</v>
      </c>
      <c r="D9928" t="s">
        <v>48</v>
      </c>
      <c r="E9928" t="s">
        <v>45</v>
      </c>
      <c r="F9928" t="s">
        <v>15</v>
      </c>
      <c r="G9928" s="5">
        <v>14618</v>
      </c>
      <c r="H9928" s="5">
        <f t="shared" si="1085"/>
        <v>263.12399999999997</v>
      </c>
      <c r="I9928" s="6">
        <v>1</v>
      </c>
      <c r="J9928" s="6">
        <v>14618</v>
      </c>
      <c r="K9928" s="5">
        <f t="shared" si="1086"/>
        <v>263.12399999999997</v>
      </c>
      <c r="L9928" s="7">
        <v>4.75</v>
      </c>
      <c r="M9928" s="7">
        <v>942</v>
      </c>
      <c r="N9928" s="3">
        <v>45312</v>
      </c>
      <c r="O9928" s="4" t="str">
        <f t="shared" si="1087"/>
        <v>2024-01</v>
      </c>
      <c r="P9928" s="4" t="str">
        <f t="shared" si="1088"/>
        <v>01</v>
      </c>
      <c r="Q9928" s="4" t="str">
        <f t="shared" si="1089"/>
        <v>January</v>
      </c>
      <c r="R9928" s="30" t="str">
        <f t="shared" si="1090"/>
        <v>21</v>
      </c>
      <c r="W9928" t="str">
        <f t="shared" si="1091"/>
        <v>ok</v>
      </c>
    </row>
    <row r="9929" spans="1:23" x14ac:dyDescent="0.3">
      <c r="A9929" t="s">
        <v>9971</v>
      </c>
      <c r="B9929" t="s">
        <v>41</v>
      </c>
      <c r="C9929" t="s">
        <v>42</v>
      </c>
      <c r="D9929" t="s">
        <v>43</v>
      </c>
      <c r="E9929" t="s">
        <v>20</v>
      </c>
      <c r="F9929" t="s">
        <v>21</v>
      </c>
      <c r="G9929" s="5">
        <v>6338.95</v>
      </c>
      <c r="H9929" s="5">
        <f t="shared" si="1085"/>
        <v>114.10109999999999</v>
      </c>
      <c r="I9929" s="6">
        <v>1</v>
      </c>
      <c r="J9929" s="6">
        <v>6338.95</v>
      </c>
      <c r="K9929" s="5">
        <f t="shared" si="1086"/>
        <v>114.10109999999999</v>
      </c>
      <c r="L9929" s="7">
        <v>3.51</v>
      </c>
      <c r="M9929" s="7">
        <v>642</v>
      </c>
      <c r="N9929" s="3">
        <v>45393</v>
      </c>
      <c r="O9929" s="4" t="str">
        <f t="shared" si="1087"/>
        <v>2024-04</v>
      </c>
      <c r="P9929" s="4" t="str">
        <f t="shared" si="1088"/>
        <v>04</v>
      </c>
      <c r="Q9929" s="4" t="str">
        <f t="shared" si="1089"/>
        <v>April</v>
      </c>
      <c r="R9929" s="30" t="str">
        <f t="shared" si="1090"/>
        <v>11</v>
      </c>
      <c r="W9929" t="str">
        <f t="shared" si="1091"/>
        <v>ok</v>
      </c>
    </row>
    <row r="9930" spans="1:23" x14ac:dyDescent="0.3">
      <c r="A9930" t="s">
        <v>9972</v>
      </c>
      <c r="B9930" t="s">
        <v>11</v>
      </c>
      <c r="C9930" t="s">
        <v>12</v>
      </c>
      <c r="D9930" t="s">
        <v>13</v>
      </c>
      <c r="E9930" t="s">
        <v>20</v>
      </c>
      <c r="F9930" t="s">
        <v>15</v>
      </c>
      <c r="G9930" s="5">
        <v>10830.94</v>
      </c>
      <c r="H9930" s="5">
        <f t="shared" si="1085"/>
        <v>194.95692</v>
      </c>
      <c r="I9930" s="6">
        <v>5</v>
      </c>
      <c r="J9930" s="6">
        <v>54154.7</v>
      </c>
      <c r="K9930" s="5">
        <f t="shared" si="1086"/>
        <v>974.78459999999995</v>
      </c>
      <c r="L9930" s="7">
        <v>3.7</v>
      </c>
      <c r="M9930" s="7">
        <v>1228</v>
      </c>
      <c r="N9930" s="3">
        <v>45617</v>
      </c>
      <c r="O9930" s="4" t="str">
        <f t="shared" si="1087"/>
        <v>2024-11</v>
      </c>
      <c r="P9930" s="4" t="str">
        <f t="shared" si="1088"/>
        <v>11</v>
      </c>
      <c r="Q9930" s="4" t="str">
        <f t="shared" si="1089"/>
        <v>November</v>
      </c>
      <c r="R9930" s="30" t="str">
        <f t="shared" si="1090"/>
        <v>21</v>
      </c>
      <c r="W9930" t="str">
        <f t="shared" si="1091"/>
        <v>ok</v>
      </c>
    </row>
    <row r="9931" spans="1:23" x14ac:dyDescent="0.3">
      <c r="A9931" t="s">
        <v>9973</v>
      </c>
      <c r="B9931" t="s">
        <v>41</v>
      </c>
      <c r="C9931" t="s">
        <v>42</v>
      </c>
      <c r="D9931" t="s">
        <v>43</v>
      </c>
      <c r="E9931" t="s">
        <v>20</v>
      </c>
      <c r="F9931" t="s">
        <v>60</v>
      </c>
      <c r="G9931" s="5">
        <v>11127.34</v>
      </c>
      <c r="H9931" s="5">
        <f t="shared" si="1085"/>
        <v>200.29211999999998</v>
      </c>
      <c r="I9931" s="6">
        <v>4</v>
      </c>
      <c r="J9931" s="6">
        <v>44509.36</v>
      </c>
      <c r="K9931" s="5">
        <f t="shared" si="1086"/>
        <v>801.16847999999993</v>
      </c>
      <c r="L9931" s="7">
        <v>4.57</v>
      </c>
      <c r="M9931" s="7">
        <v>4530</v>
      </c>
      <c r="N9931" s="3">
        <v>45330</v>
      </c>
      <c r="O9931" s="4" t="str">
        <f t="shared" si="1087"/>
        <v>2024-02</v>
      </c>
      <c r="P9931" s="4" t="str">
        <f t="shared" si="1088"/>
        <v>02</v>
      </c>
      <c r="Q9931" s="4" t="str">
        <f t="shared" si="1089"/>
        <v>February</v>
      </c>
      <c r="R9931" s="30" t="str">
        <f t="shared" si="1090"/>
        <v>08</v>
      </c>
      <c r="W9931" t="str">
        <f t="shared" si="1091"/>
        <v>ok</v>
      </c>
    </row>
    <row r="9932" spans="1:23" x14ac:dyDescent="0.3">
      <c r="A9932" t="s">
        <v>9974</v>
      </c>
      <c r="B9932" t="s">
        <v>17</v>
      </c>
      <c r="C9932" t="s">
        <v>18</v>
      </c>
      <c r="D9932" t="s">
        <v>19</v>
      </c>
      <c r="E9932" t="s">
        <v>45</v>
      </c>
      <c r="F9932" t="s">
        <v>60</v>
      </c>
      <c r="G9932" s="5">
        <v>4799.51</v>
      </c>
      <c r="H9932" s="5">
        <f t="shared" si="1085"/>
        <v>86.391179999999991</v>
      </c>
      <c r="I9932" s="6">
        <v>4</v>
      </c>
      <c r="J9932" s="6">
        <v>19198.04</v>
      </c>
      <c r="K9932" s="5">
        <f t="shared" si="1086"/>
        <v>345.56471999999997</v>
      </c>
      <c r="L9932" s="7">
        <v>1.8</v>
      </c>
      <c r="M9932" s="7">
        <v>4838</v>
      </c>
      <c r="N9932" s="3">
        <v>45604</v>
      </c>
      <c r="O9932" s="4" t="str">
        <f t="shared" si="1087"/>
        <v>2024-11</v>
      </c>
      <c r="P9932" s="4" t="str">
        <f t="shared" si="1088"/>
        <v>11</v>
      </c>
      <c r="Q9932" s="4" t="str">
        <f t="shared" si="1089"/>
        <v>November</v>
      </c>
      <c r="R9932" s="30" t="str">
        <f t="shared" si="1090"/>
        <v>08</v>
      </c>
      <c r="W9932" t="str">
        <f t="shared" si="1091"/>
        <v>ok</v>
      </c>
    </row>
    <row r="9933" spans="1:23" x14ac:dyDescent="0.3">
      <c r="A9933" t="s">
        <v>9975</v>
      </c>
      <c r="B9933" t="s">
        <v>28</v>
      </c>
      <c r="C9933" t="s">
        <v>29</v>
      </c>
      <c r="D9933" t="s">
        <v>30</v>
      </c>
      <c r="E9933" t="s">
        <v>14</v>
      </c>
      <c r="F9933" t="s">
        <v>21</v>
      </c>
      <c r="G9933" s="5">
        <v>5425.98</v>
      </c>
      <c r="H9933" s="5">
        <f t="shared" si="1085"/>
        <v>97.667639999999992</v>
      </c>
      <c r="I9933" s="6">
        <v>1</v>
      </c>
      <c r="J9933" s="6">
        <v>5425.98</v>
      </c>
      <c r="K9933" s="5">
        <f t="shared" si="1086"/>
        <v>97.667639999999992</v>
      </c>
      <c r="L9933" s="7">
        <v>3.06</v>
      </c>
      <c r="M9933" s="7">
        <v>3098</v>
      </c>
      <c r="N9933" s="3">
        <v>45529</v>
      </c>
      <c r="O9933" s="4" t="str">
        <f t="shared" si="1087"/>
        <v>2024-08</v>
      </c>
      <c r="P9933" s="4" t="str">
        <f t="shared" si="1088"/>
        <v>08</v>
      </c>
      <c r="Q9933" s="4" t="str">
        <f t="shared" si="1089"/>
        <v>August</v>
      </c>
      <c r="R9933" s="30" t="str">
        <f t="shared" si="1090"/>
        <v>25</v>
      </c>
      <c r="W9933" t="str">
        <f t="shared" si="1091"/>
        <v>ok</v>
      </c>
    </row>
    <row r="9934" spans="1:23" x14ac:dyDescent="0.3">
      <c r="A9934" t="s">
        <v>9976</v>
      </c>
      <c r="B9934" t="s">
        <v>51</v>
      </c>
      <c r="C9934" t="s">
        <v>29</v>
      </c>
      <c r="D9934" t="s">
        <v>52</v>
      </c>
      <c r="E9934" t="s">
        <v>20</v>
      </c>
      <c r="F9934" t="s">
        <v>15</v>
      </c>
      <c r="G9934" s="5">
        <v>4141.3500000000004</v>
      </c>
      <c r="H9934" s="5">
        <f t="shared" si="1085"/>
        <v>74.544300000000007</v>
      </c>
      <c r="I9934" s="6">
        <v>3</v>
      </c>
      <c r="J9934" s="6">
        <v>12424.05</v>
      </c>
      <c r="K9934" s="5">
        <f t="shared" si="1086"/>
        <v>223.63290000000001</v>
      </c>
      <c r="L9934" s="7">
        <v>3.1</v>
      </c>
      <c r="M9934" s="7">
        <v>4346</v>
      </c>
      <c r="N9934" s="3">
        <v>45302</v>
      </c>
      <c r="O9934" s="4" t="str">
        <f t="shared" si="1087"/>
        <v>2024-01</v>
      </c>
      <c r="P9934" s="4" t="str">
        <f t="shared" si="1088"/>
        <v>01</v>
      </c>
      <c r="Q9934" s="4" t="str">
        <f t="shared" si="1089"/>
        <v>January</v>
      </c>
      <c r="R9934" s="30" t="str">
        <f t="shared" si="1090"/>
        <v>11</v>
      </c>
      <c r="W9934" t="str">
        <f t="shared" si="1091"/>
        <v>ok</v>
      </c>
    </row>
    <row r="9935" spans="1:23" x14ac:dyDescent="0.3">
      <c r="A9935" t="s">
        <v>9977</v>
      </c>
      <c r="B9935" t="s">
        <v>36</v>
      </c>
      <c r="C9935" t="s">
        <v>18</v>
      </c>
      <c r="D9935" t="s">
        <v>37</v>
      </c>
      <c r="E9935" t="s">
        <v>45</v>
      </c>
      <c r="F9935" t="s">
        <v>15</v>
      </c>
      <c r="G9935" s="5">
        <v>798.03</v>
      </c>
      <c r="H9935" s="5">
        <f t="shared" si="1085"/>
        <v>14.364539999999998</v>
      </c>
      <c r="I9935" s="6">
        <v>1</v>
      </c>
      <c r="J9935" s="6">
        <v>798.03</v>
      </c>
      <c r="K9935" s="5">
        <f t="shared" si="1086"/>
        <v>14.364539999999998</v>
      </c>
      <c r="L9935" s="7">
        <v>4.41</v>
      </c>
      <c r="M9935" s="7">
        <v>4429</v>
      </c>
      <c r="N9935" s="3">
        <v>45413</v>
      </c>
      <c r="O9935" s="4" t="str">
        <f t="shared" si="1087"/>
        <v>2024-05</v>
      </c>
      <c r="P9935" s="4" t="str">
        <f t="shared" si="1088"/>
        <v>05</v>
      </c>
      <c r="Q9935" s="4" t="str">
        <f t="shared" si="1089"/>
        <v>May</v>
      </c>
      <c r="R9935" s="30" t="str">
        <f t="shared" si="1090"/>
        <v>01</v>
      </c>
      <c r="W9935" t="str">
        <f t="shared" si="1091"/>
        <v>ok</v>
      </c>
    </row>
    <row r="9936" spans="1:23" x14ac:dyDescent="0.3">
      <c r="A9936" t="s">
        <v>9978</v>
      </c>
      <c r="B9936" t="s">
        <v>11</v>
      </c>
      <c r="C9936" t="s">
        <v>12</v>
      </c>
      <c r="D9936" t="s">
        <v>13</v>
      </c>
      <c r="E9936" t="s">
        <v>45</v>
      </c>
      <c r="F9936" t="s">
        <v>21</v>
      </c>
      <c r="G9936" s="5">
        <v>1763.31</v>
      </c>
      <c r="H9936" s="5">
        <f t="shared" si="1085"/>
        <v>31.739579999999997</v>
      </c>
      <c r="I9936" s="6">
        <v>2</v>
      </c>
      <c r="J9936" s="6">
        <v>3526.62</v>
      </c>
      <c r="K9936" s="5">
        <f t="shared" si="1086"/>
        <v>63.479159999999993</v>
      </c>
      <c r="L9936" s="7">
        <v>4.71</v>
      </c>
      <c r="M9936" s="7">
        <v>3492</v>
      </c>
      <c r="N9936" s="3">
        <v>45515</v>
      </c>
      <c r="O9936" s="4" t="str">
        <f t="shared" si="1087"/>
        <v>2024-08</v>
      </c>
      <c r="P9936" s="4" t="str">
        <f t="shared" si="1088"/>
        <v>08</v>
      </c>
      <c r="Q9936" s="4" t="str">
        <f t="shared" si="1089"/>
        <v>August</v>
      </c>
      <c r="R9936" s="30" t="str">
        <f t="shared" si="1090"/>
        <v>11</v>
      </c>
      <c r="W9936" t="str">
        <f t="shared" si="1091"/>
        <v>ok</v>
      </c>
    </row>
    <row r="9937" spans="1:23" x14ac:dyDescent="0.3">
      <c r="A9937" t="s">
        <v>9979</v>
      </c>
      <c r="B9937" t="s">
        <v>33</v>
      </c>
      <c r="C9937" t="s">
        <v>12</v>
      </c>
      <c r="D9937" t="s">
        <v>34</v>
      </c>
      <c r="E9937" t="s">
        <v>14</v>
      </c>
      <c r="F9937" t="s">
        <v>26</v>
      </c>
      <c r="G9937" s="5">
        <v>2704.57</v>
      </c>
      <c r="H9937" s="5">
        <f t="shared" si="1085"/>
        <v>48.682259999999999</v>
      </c>
      <c r="I9937" s="6">
        <v>2</v>
      </c>
      <c r="J9937" s="6">
        <v>5409.14</v>
      </c>
      <c r="K9937" s="5">
        <f t="shared" si="1086"/>
        <v>97.364519999999999</v>
      </c>
      <c r="L9937" s="7">
        <v>2.93</v>
      </c>
      <c r="M9937" s="7">
        <v>3966</v>
      </c>
      <c r="N9937" s="3">
        <v>45633</v>
      </c>
      <c r="O9937" s="4" t="str">
        <f t="shared" si="1087"/>
        <v>2024-12</v>
      </c>
      <c r="P9937" s="4" t="str">
        <f t="shared" si="1088"/>
        <v>12</v>
      </c>
      <c r="Q9937" s="4" t="str">
        <f t="shared" si="1089"/>
        <v>December</v>
      </c>
      <c r="R9937" s="30" t="str">
        <f t="shared" si="1090"/>
        <v>07</v>
      </c>
      <c r="W9937" t="str">
        <f t="shared" si="1091"/>
        <v>ok</v>
      </c>
    </row>
    <row r="9938" spans="1:23" x14ac:dyDescent="0.3">
      <c r="A9938" t="s">
        <v>9980</v>
      </c>
      <c r="B9938" t="s">
        <v>33</v>
      </c>
      <c r="C9938" t="s">
        <v>12</v>
      </c>
      <c r="D9938" t="s">
        <v>34</v>
      </c>
      <c r="E9938" t="s">
        <v>14</v>
      </c>
      <c r="F9938" t="s">
        <v>31</v>
      </c>
      <c r="G9938" s="5">
        <v>14798.24</v>
      </c>
      <c r="H9938" s="5">
        <f t="shared" si="1085"/>
        <v>266.36831999999998</v>
      </c>
      <c r="I9938" s="6">
        <v>2</v>
      </c>
      <c r="J9938" s="6">
        <v>29596.48</v>
      </c>
      <c r="K9938" s="5">
        <f t="shared" si="1086"/>
        <v>532.73663999999997</v>
      </c>
      <c r="L9938" s="7">
        <v>2.42</v>
      </c>
      <c r="M9938" s="7">
        <v>465</v>
      </c>
      <c r="N9938" s="3">
        <v>45426</v>
      </c>
      <c r="O9938" s="4" t="str">
        <f t="shared" si="1087"/>
        <v>2024-05</v>
      </c>
      <c r="P9938" s="4" t="str">
        <f t="shared" si="1088"/>
        <v>05</v>
      </c>
      <c r="Q9938" s="4" t="str">
        <f t="shared" si="1089"/>
        <v>May</v>
      </c>
      <c r="R9938" s="30" t="str">
        <f t="shared" si="1090"/>
        <v>14</v>
      </c>
      <c r="W9938" t="str">
        <f t="shared" si="1091"/>
        <v>ok</v>
      </c>
    </row>
    <row r="9939" spans="1:23" x14ac:dyDescent="0.3">
      <c r="A9939" t="s">
        <v>9981</v>
      </c>
      <c r="B9939" t="s">
        <v>41</v>
      </c>
      <c r="C9939" t="s">
        <v>42</v>
      </c>
      <c r="D9939" t="s">
        <v>43</v>
      </c>
      <c r="E9939" t="s">
        <v>20</v>
      </c>
      <c r="F9939" t="s">
        <v>21</v>
      </c>
      <c r="G9939" s="5">
        <v>8704.75</v>
      </c>
      <c r="H9939" s="5">
        <f t="shared" si="1085"/>
        <v>156.68549999999999</v>
      </c>
      <c r="I9939" s="6">
        <v>2</v>
      </c>
      <c r="J9939" s="6">
        <v>17409.5</v>
      </c>
      <c r="K9939" s="5">
        <f t="shared" si="1086"/>
        <v>313.37099999999998</v>
      </c>
      <c r="L9939" s="7">
        <v>4.96</v>
      </c>
      <c r="M9939" s="7">
        <v>4258</v>
      </c>
      <c r="N9939" s="3">
        <v>45465</v>
      </c>
      <c r="O9939" s="4" t="str">
        <f t="shared" si="1087"/>
        <v>2024-06</v>
      </c>
      <c r="P9939" s="4" t="str">
        <f t="shared" si="1088"/>
        <v>06</v>
      </c>
      <c r="Q9939" s="4" t="str">
        <f t="shared" si="1089"/>
        <v>June</v>
      </c>
      <c r="R9939" s="30" t="str">
        <f t="shared" si="1090"/>
        <v>22</v>
      </c>
      <c r="W9939" t="str">
        <f t="shared" si="1091"/>
        <v>ok</v>
      </c>
    </row>
    <row r="9940" spans="1:23" x14ac:dyDescent="0.3">
      <c r="A9940" t="s">
        <v>9982</v>
      </c>
      <c r="B9940" t="s">
        <v>47</v>
      </c>
      <c r="C9940" t="s">
        <v>12</v>
      </c>
      <c r="D9940" t="s">
        <v>48</v>
      </c>
      <c r="E9940" t="s">
        <v>20</v>
      </c>
      <c r="F9940" t="s">
        <v>26</v>
      </c>
      <c r="G9940" s="5">
        <v>2194.6</v>
      </c>
      <c r="H9940" s="5">
        <f t="shared" si="1085"/>
        <v>39.502799999999993</v>
      </c>
      <c r="I9940" s="6">
        <v>2</v>
      </c>
      <c r="J9940" s="6">
        <v>4389.2</v>
      </c>
      <c r="K9940" s="5">
        <f t="shared" si="1086"/>
        <v>79.005599999999987</v>
      </c>
      <c r="L9940" s="7">
        <v>3.21</v>
      </c>
      <c r="M9940" s="7">
        <v>3000</v>
      </c>
      <c r="N9940" s="3">
        <v>45610</v>
      </c>
      <c r="O9940" s="4" t="str">
        <f t="shared" si="1087"/>
        <v>2024-11</v>
      </c>
      <c r="P9940" s="4" t="str">
        <f t="shared" si="1088"/>
        <v>11</v>
      </c>
      <c r="Q9940" s="4" t="str">
        <f t="shared" si="1089"/>
        <v>November</v>
      </c>
      <c r="R9940" s="30" t="str">
        <f t="shared" si="1090"/>
        <v>14</v>
      </c>
      <c r="W9940" t="str">
        <f t="shared" si="1091"/>
        <v>ok</v>
      </c>
    </row>
    <row r="9941" spans="1:23" x14ac:dyDescent="0.3">
      <c r="A9941" t="s">
        <v>9983</v>
      </c>
      <c r="B9941" t="s">
        <v>63</v>
      </c>
      <c r="C9941" t="s">
        <v>18</v>
      </c>
      <c r="D9941" t="s">
        <v>64</v>
      </c>
      <c r="E9941" t="s">
        <v>45</v>
      </c>
      <c r="F9941" t="s">
        <v>38</v>
      </c>
      <c r="G9941" s="5">
        <v>5801.74</v>
      </c>
      <c r="H9941" s="5">
        <f t="shared" si="1085"/>
        <v>104.43131999999999</v>
      </c>
      <c r="I9941" s="6">
        <v>4</v>
      </c>
      <c r="J9941" s="6">
        <v>23206.959999999999</v>
      </c>
      <c r="K9941" s="5">
        <f t="shared" si="1086"/>
        <v>417.72527999999994</v>
      </c>
      <c r="L9941" s="7">
        <v>1.04</v>
      </c>
      <c r="M9941" s="7">
        <v>2530</v>
      </c>
      <c r="N9941" s="3">
        <v>45329</v>
      </c>
      <c r="O9941" s="4" t="str">
        <f t="shared" si="1087"/>
        <v>2024-02</v>
      </c>
      <c r="P9941" s="4" t="str">
        <f t="shared" si="1088"/>
        <v>02</v>
      </c>
      <c r="Q9941" s="4" t="str">
        <f t="shared" si="1089"/>
        <v>February</v>
      </c>
      <c r="R9941" s="30" t="str">
        <f t="shared" si="1090"/>
        <v>07</v>
      </c>
      <c r="W9941" t="str">
        <f t="shared" si="1091"/>
        <v>ok</v>
      </c>
    </row>
    <row r="9942" spans="1:23" x14ac:dyDescent="0.3">
      <c r="A9942" t="s">
        <v>9984</v>
      </c>
      <c r="B9942" t="s">
        <v>17</v>
      </c>
      <c r="C9942" t="s">
        <v>18</v>
      </c>
      <c r="D9942" t="s">
        <v>19</v>
      </c>
      <c r="E9942" t="s">
        <v>45</v>
      </c>
      <c r="F9942" t="s">
        <v>38</v>
      </c>
      <c r="G9942" s="5">
        <v>14666.76</v>
      </c>
      <c r="H9942" s="5">
        <f t="shared" si="1085"/>
        <v>264.00167999999996</v>
      </c>
      <c r="I9942" s="6">
        <v>5</v>
      </c>
      <c r="J9942" s="6">
        <v>73333.8</v>
      </c>
      <c r="K9942" s="5">
        <f t="shared" si="1086"/>
        <v>1320.0083999999997</v>
      </c>
      <c r="L9942" s="7">
        <v>4.24</v>
      </c>
      <c r="M9942" s="7">
        <v>568</v>
      </c>
      <c r="N9942" s="3">
        <v>45435</v>
      </c>
      <c r="O9942" s="4" t="str">
        <f t="shared" si="1087"/>
        <v>2024-05</v>
      </c>
      <c r="P9942" s="4" t="str">
        <f t="shared" si="1088"/>
        <v>05</v>
      </c>
      <c r="Q9942" s="4" t="str">
        <f t="shared" si="1089"/>
        <v>May</v>
      </c>
      <c r="R9942" s="30" t="str">
        <f t="shared" si="1090"/>
        <v>23</v>
      </c>
      <c r="W9942" t="str">
        <f t="shared" si="1091"/>
        <v>ok</v>
      </c>
    </row>
    <row r="9943" spans="1:23" x14ac:dyDescent="0.3">
      <c r="A9943" t="s">
        <v>9985</v>
      </c>
      <c r="B9943" t="s">
        <v>36</v>
      </c>
      <c r="C9943" t="s">
        <v>18</v>
      </c>
      <c r="D9943" t="s">
        <v>37</v>
      </c>
      <c r="E9943" t="s">
        <v>45</v>
      </c>
      <c r="F9943" t="s">
        <v>26</v>
      </c>
      <c r="G9943" s="5">
        <v>16669.830000000002</v>
      </c>
      <c r="H9943" s="5">
        <f t="shared" si="1085"/>
        <v>300.05694</v>
      </c>
      <c r="I9943" s="6">
        <v>1</v>
      </c>
      <c r="J9943" s="6">
        <v>16669.830000000002</v>
      </c>
      <c r="K9943" s="5">
        <f t="shared" si="1086"/>
        <v>300.05694</v>
      </c>
      <c r="L9943" s="7">
        <v>1.86</v>
      </c>
      <c r="M9943" s="7">
        <v>877</v>
      </c>
      <c r="N9943" s="3">
        <v>45572</v>
      </c>
      <c r="O9943" s="4" t="str">
        <f t="shared" si="1087"/>
        <v>2024-10</v>
      </c>
      <c r="P9943" s="4" t="str">
        <f t="shared" si="1088"/>
        <v>10</v>
      </c>
      <c r="Q9943" s="4" t="str">
        <f t="shared" si="1089"/>
        <v>October</v>
      </c>
      <c r="R9943" s="30" t="str">
        <f t="shared" si="1090"/>
        <v>07</v>
      </c>
      <c r="W9943" t="str">
        <f t="shared" si="1091"/>
        <v>ok</v>
      </c>
    </row>
    <row r="9944" spans="1:23" x14ac:dyDescent="0.3">
      <c r="A9944" t="s">
        <v>9986</v>
      </c>
      <c r="B9944" t="s">
        <v>11</v>
      </c>
      <c r="C9944" t="s">
        <v>12</v>
      </c>
      <c r="D9944" t="s">
        <v>13</v>
      </c>
      <c r="E9944" t="s">
        <v>14</v>
      </c>
      <c r="F9944" t="s">
        <v>60</v>
      </c>
      <c r="G9944" s="5">
        <v>1138.45</v>
      </c>
      <c r="H9944" s="5">
        <f t="shared" si="1085"/>
        <v>20.492100000000001</v>
      </c>
      <c r="I9944" s="6">
        <v>5</v>
      </c>
      <c r="J9944" s="6">
        <v>5692.25</v>
      </c>
      <c r="K9944" s="5">
        <f t="shared" si="1086"/>
        <v>102.4605</v>
      </c>
      <c r="L9944" s="7">
        <v>3.87</v>
      </c>
      <c r="M9944" s="7">
        <v>3180</v>
      </c>
      <c r="N9944" s="3">
        <v>45469</v>
      </c>
      <c r="O9944" s="4" t="str">
        <f t="shared" si="1087"/>
        <v>2024-06</v>
      </c>
      <c r="P9944" s="4" t="str">
        <f t="shared" si="1088"/>
        <v>06</v>
      </c>
      <c r="Q9944" s="4" t="str">
        <f t="shared" si="1089"/>
        <v>June</v>
      </c>
      <c r="R9944" s="30" t="str">
        <f t="shared" si="1090"/>
        <v>26</v>
      </c>
      <c r="W9944" t="str">
        <f t="shared" si="1091"/>
        <v>ok</v>
      </c>
    </row>
    <row r="9945" spans="1:23" x14ac:dyDescent="0.3">
      <c r="A9945" t="s">
        <v>9987</v>
      </c>
      <c r="B9945" t="s">
        <v>36</v>
      </c>
      <c r="C9945" t="s">
        <v>18</v>
      </c>
      <c r="D9945" t="s">
        <v>37</v>
      </c>
      <c r="E9945" t="s">
        <v>45</v>
      </c>
      <c r="F9945" t="s">
        <v>21</v>
      </c>
      <c r="G9945" s="5">
        <v>13030.3</v>
      </c>
      <c r="H9945" s="5">
        <f t="shared" si="1085"/>
        <v>234.54539999999997</v>
      </c>
      <c r="I9945" s="6">
        <v>1</v>
      </c>
      <c r="J9945" s="6">
        <v>13030.3</v>
      </c>
      <c r="K9945" s="5">
        <f t="shared" si="1086"/>
        <v>234.54539999999997</v>
      </c>
      <c r="L9945" s="7">
        <v>4.8600000000000003</v>
      </c>
      <c r="M9945" s="7">
        <v>3066</v>
      </c>
      <c r="N9945" s="3">
        <v>45315</v>
      </c>
      <c r="O9945" s="4" t="str">
        <f t="shared" si="1087"/>
        <v>2024-01</v>
      </c>
      <c r="P9945" s="4" t="str">
        <f t="shared" si="1088"/>
        <v>01</v>
      </c>
      <c r="Q9945" s="4" t="str">
        <f t="shared" si="1089"/>
        <v>January</v>
      </c>
      <c r="R9945" s="30" t="str">
        <f t="shared" si="1090"/>
        <v>24</v>
      </c>
      <c r="W9945" t="str">
        <f t="shared" si="1091"/>
        <v>ok</v>
      </c>
    </row>
    <row r="9946" spans="1:23" x14ac:dyDescent="0.3">
      <c r="A9946" t="s">
        <v>9988</v>
      </c>
      <c r="B9946" t="s">
        <v>51</v>
      </c>
      <c r="C9946" t="s">
        <v>29</v>
      </c>
      <c r="D9946" t="s">
        <v>52</v>
      </c>
      <c r="E9946" t="s">
        <v>45</v>
      </c>
      <c r="F9946" t="s">
        <v>60</v>
      </c>
      <c r="G9946" s="5">
        <v>14527.25</v>
      </c>
      <c r="H9946" s="5">
        <f t="shared" si="1085"/>
        <v>261.4905</v>
      </c>
      <c r="I9946" s="6">
        <v>5</v>
      </c>
      <c r="J9946" s="6">
        <v>72636.25</v>
      </c>
      <c r="K9946" s="5">
        <f t="shared" si="1086"/>
        <v>1307.4524999999999</v>
      </c>
      <c r="L9946" s="7">
        <v>1.71</v>
      </c>
      <c r="M9946" s="7">
        <v>1831</v>
      </c>
      <c r="N9946" s="3">
        <v>45368</v>
      </c>
      <c r="O9946" s="4" t="str">
        <f t="shared" si="1087"/>
        <v>2024-03</v>
      </c>
      <c r="P9946" s="4" t="str">
        <f t="shared" si="1088"/>
        <v>03</v>
      </c>
      <c r="Q9946" s="4" t="str">
        <f t="shared" si="1089"/>
        <v>March</v>
      </c>
      <c r="R9946" s="30" t="str">
        <f t="shared" si="1090"/>
        <v>17</v>
      </c>
      <c r="W9946" t="str">
        <f t="shared" si="1091"/>
        <v>ok</v>
      </c>
    </row>
    <row r="9947" spans="1:23" x14ac:dyDescent="0.3">
      <c r="A9947" t="s">
        <v>9989</v>
      </c>
      <c r="B9947" t="s">
        <v>41</v>
      </c>
      <c r="C9947" t="s">
        <v>42</v>
      </c>
      <c r="D9947" t="s">
        <v>43</v>
      </c>
      <c r="E9947" t="s">
        <v>45</v>
      </c>
      <c r="F9947" t="s">
        <v>26</v>
      </c>
      <c r="G9947" s="5">
        <v>566.67999999999995</v>
      </c>
      <c r="H9947" s="5">
        <f t="shared" si="1085"/>
        <v>10.200239999999999</v>
      </c>
      <c r="I9947" s="6">
        <v>2</v>
      </c>
      <c r="J9947" s="6">
        <v>1133.3599999999999</v>
      </c>
      <c r="K9947" s="5">
        <f t="shared" si="1086"/>
        <v>20.400479999999998</v>
      </c>
      <c r="L9947" s="7">
        <v>3.08</v>
      </c>
      <c r="M9947" s="7">
        <v>1293</v>
      </c>
      <c r="N9947" s="3">
        <v>45530</v>
      </c>
      <c r="O9947" s="4" t="str">
        <f t="shared" si="1087"/>
        <v>2024-08</v>
      </c>
      <c r="P9947" s="4" t="str">
        <f t="shared" si="1088"/>
        <v>08</v>
      </c>
      <c r="Q9947" s="4" t="str">
        <f t="shared" si="1089"/>
        <v>August</v>
      </c>
      <c r="R9947" s="30" t="str">
        <f t="shared" si="1090"/>
        <v>26</v>
      </c>
      <c r="W9947" t="str">
        <f t="shared" si="1091"/>
        <v>ok</v>
      </c>
    </row>
    <row r="9948" spans="1:23" x14ac:dyDescent="0.3">
      <c r="A9948" t="s">
        <v>9990</v>
      </c>
      <c r="B9948" t="s">
        <v>33</v>
      </c>
      <c r="C9948" t="s">
        <v>12</v>
      </c>
      <c r="D9948" t="s">
        <v>34</v>
      </c>
      <c r="E9948" t="s">
        <v>20</v>
      </c>
      <c r="F9948" t="s">
        <v>60</v>
      </c>
      <c r="G9948" s="5">
        <v>12398.1</v>
      </c>
      <c r="H9948" s="5">
        <f t="shared" si="1085"/>
        <v>223.16579999999999</v>
      </c>
      <c r="I9948" s="6">
        <v>2</v>
      </c>
      <c r="J9948" s="6">
        <v>24796.2</v>
      </c>
      <c r="K9948" s="5">
        <f t="shared" si="1086"/>
        <v>446.33159999999998</v>
      </c>
      <c r="L9948" s="7">
        <v>4.42</v>
      </c>
      <c r="M9948" s="7">
        <v>1999</v>
      </c>
      <c r="N9948" s="3">
        <v>45607</v>
      </c>
      <c r="O9948" s="4" t="str">
        <f t="shared" si="1087"/>
        <v>2024-11</v>
      </c>
      <c r="P9948" s="4" t="str">
        <f t="shared" si="1088"/>
        <v>11</v>
      </c>
      <c r="Q9948" s="4" t="str">
        <f t="shared" si="1089"/>
        <v>November</v>
      </c>
      <c r="R9948" s="30" t="str">
        <f t="shared" si="1090"/>
        <v>11</v>
      </c>
      <c r="W9948" t="str">
        <f t="shared" si="1091"/>
        <v>ok</v>
      </c>
    </row>
    <row r="9949" spans="1:23" x14ac:dyDescent="0.3">
      <c r="A9949" t="s">
        <v>9991</v>
      </c>
      <c r="B9949" t="s">
        <v>23</v>
      </c>
      <c r="C9949" t="s">
        <v>24</v>
      </c>
      <c r="D9949" t="s">
        <v>25</v>
      </c>
      <c r="E9949" t="s">
        <v>45</v>
      </c>
      <c r="F9949" t="s">
        <v>60</v>
      </c>
      <c r="G9949" s="5">
        <v>12297.88</v>
      </c>
      <c r="H9949" s="5">
        <f t="shared" si="1085"/>
        <v>221.36183999999997</v>
      </c>
      <c r="I9949" s="6">
        <v>2</v>
      </c>
      <c r="J9949" s="6">
        <v>24595.759999999998</v>
      </c>
      <c r="K9949" s="5">
        <f t="shared" si="1086"/>
        <v>442.72367999999994</v>
      </c>
      <c r="L9949" s="7">
        <v>4.7</v>
      </c>
      <c r="M9949" s="7">
        <v>1008</v>
      </c>
      <c r="N9949" s="3">
        <v>45489</v>
      </c>
      <c r="O9949" s="4" t="str">
        <f t="shared" si="1087"/>
        <v>2024-07</v>
      </c>
      <c r="P9949" s="4" t="str">
        <f t="shared" si="1088"/>
        <v>07</v>
      </c>
      <c r="Q9949" s="4" t="str">
        <f t="shared" si="1089"/>
        <v>July</v>
      </c>
      <c r="R9949" s="30" t="str">
        <f t="shared" si="1090"/>
        <v>16</v>
      </c>
      <c r="W9949" t="str">
        <f t="shared" si="1091"/>
        <v>ok</v>
      </c>
    </row>
    <row r="9950" spans="1:23" x14ac:dyDescent="0.3">
      <c r="A9950" t="s">
        <v>9992</v>
      </c>
      <c r="B9950" t="s">
        <v>47</v>
      </c>
      <c r="C9950" t="s">
        <v>12</v>
      </c>
      <c r="D9950" t="s">
        <v>48</v>
      </c>
      <c r="E9950" t="s">
        <v>45</v>
      </c>
      <c r="F9950" t="s">
        <v>26</v>
      </c>
      <c r="G9950" s="5">
        <v>1762.73</v>
      </c>
      <c r="H9950" s="5">
        <f t="shared" si="1085"/>
        <v>31.729139999999997</v>
      </c>
      <c r="I9950" s="6">
        <v>2</v>
      </c>
      <c r="J9950" s="6">
        <v>3525.46</v>
      </c>
      <c r="K9950" s="5">
        <f t="shared" si="1086"/>
        <v>63.458279999999995</v>
      </c>
      <c r="L9950" s="7">
        <v>4.01</v>
      </c>
      <c r="M9950" s="7">
        <v>3076</v>
      </c>
      <c r="N9950" s="3">
        <v>45362</v>
      </c>
      <c r="O9950" s="4" t="str">
        <f t="shared" si="1087"/>
        <v>2024-03</v>
      </c>
      <c r="P9950" s="4" t="str">
        <f t="shared" si="1088"/>
        <v>03</v>
      </c>
      <c r="Q9950" s="4" t="str">
        <f t="shared" si="1089"/>
        <v>March</v>
      </c>
      <c r="R9950" s="30" t="str">
        <f t="shared" si="1090"/>
        <v>11</v>
      </c>
      <c r="W9950" t="str">
        <f t="shared" si="1091"/>
        <v>ok</v>
      </c>
    </row>
    <row r="9951" spans="1:23" x14ac:dyDescent="0.3">
      <c r="A9951" t="s">
        <v>9993</v>
      </c>
      <c r="B9951" t="s">
        <v>36</v>
      </c>
      <c r="C9951" t="s">
        <v>18</v>
      </c>
      <c r="D9951" t="s">
        <v>37</v>
      </c>
      <c r="E9951" t="s">
        <v>20</v>
      </c>
      <c r="F9951" t="s">
        <v>31</v>
      </c>
      <c r="G9951" s="5">
        <v>3559.77</v>
      </c>
      <c r="H9951" s="5">
        <f t="shared" si="1085"/>
        <v>64.075859999999992</v>
      </c>
      <c r="I9951" s="6">
        <v>1</v>
      </c>
      <c r="J9951" s="6">
        <v>3559.77</v>
      </c>
      <c r="K9951" s="5">
        <f t="shared" si="1086"/>
        <v>64.075859999999992</v>
      </c>
      <c r="L9951" s="7">
        <v>3.24</v>
      </c>
      <c r="M9951" s="7">
        <v>299</v>
      </c>
      <c r="N9951" s="3">
        <v>45516</v>
      </c>
      <c r="O9951" s="4" t="str">
        <f t="shared" si="1087"/>
        <v>2024-08</v>
      </c>
      <c r="P9951" s="4" t="str">
        <f t="shared" si="1088"/>
        <v>08</v>
      </c>
      <c r="Q9951" s="4" t="str">
        <f t="shared" si="1089"/>
        <v>August</v>
      </c>
      <c r="R9951" s="30" t="str">
        <f t="shared" si="1090"/>
        <v>12</v>
      </c>
      <c r="W9951" t="str">
        <f t="shared" si="1091"/>
        <v>ok</v>
      </c>
    </row>
    <row r="9952" spans="1:23" x14ac:dyDescent="0.3">
      <c r="A9952" t="s">
        <v>9994</v>
      </c>
      <c r="B9952" t="s">
        <v>51</v>
      </c>
      <c r="C9952" t="s">
        <v>29</v>
      </c>
      <c r="D9952" t="s">
        <v>52</v>
      </c>
      <c r="E9952" t="s">
        <v>14</v>
      </c>
      <c r="F9952" t="s">
        <v>15</v>
      </c>
      <c r="G9952" s="5">
        <v>12511.19</v>
      </c>
      <c r="H9952" s="5">
        <f t="shared" si="1085"/>
        <v>225.20141999999998</v>
      </c>
      <c r="I9952" s="6">
        <v>5</v>
      </c>
      <c r="J9952" s="6">
        <v>62555.95</v>
      </c>
      <c r="K9952" s="5">
        <f t="shared" si="1086"/>
        <v>1126.0070999999998</v>
      </c>
      <c r="L9952" s="7">
        <v>2.31</v>
      </c>
      <c r="M9952" s="7">
        <v>4214</v>
      </c>
      <c r="N9952" s="3">
        <v>45464</v>
      </c>
      <c r="O9952" s="4" t="str">
        <f t="shared" si="1087"/>
        <v>2024-06</v>
      </c>
      <c r="P9952" s="4" t="str">
        <f t="shared" si="1088"/>
        <v>06</v>
      </c>
      <c r="Q9952" s="4" t="str">
        <f t="shared" si="1089"/>
        <v>June</v>
      </c>
      <c r="R9952" s="30" t="str">
        <f t="shared" si="1090"/>
        <v>21</v>
      </c>
      <c r="W9952" t="str">
        <f t="shared" si="1091"/>
        <v>ok</v>
      </c>
    </row>
    <row r="9953" spans="1:23" x14ac:dyDescent="0.3">
      <c r="A9953" t="s">
        <v>9995</v>
      </c>
      <c r="B9953" t="s">
        <v>51</v>
      </c>
      <c r="C9953" t="s">
        <v>29</v>
      </c>
      <c r="D9953" t="s">
        <v>52</v>
      </c>
      <c r="E9953" t="s">
        <v>14</v>
      </c>
      <c r="F9953" t="s">
        <v>38</v>
      </c>
      <c r="G9953" s="5">
        <v>10031.07</v>
      </c>
      <c r="H9953" s="5">
        <f t="shared" si="1085"/>
        <v>180.55925999999999</v>
      </c>
      <c r="I9953" s="6">
        <v>1</v>
      </c>
      <c r="J9953" s="6">
        <v>10031.07</v>
      </c>
      <c r="K9953" s="5">
        <f t="shared" si="1086"/>
        <v>180.55925999999999</v>
      </c>
      <c r="L9953" s="7">
        <v>2.85</v>
      </c>
      <c r="M9953" s="7">
        <v>228</v>
      </c>
      <c r="N9953" s="3">
        <v>45370</v>
      </c>
      <c r="O9953" s="4" t="str">
        <f t="shared" si="1087"/>
        <v>2024-03</v>
      </c>
      <c r="P9953" s="4" t="str">
        <f t="shared" si="1088"/>
        <v>03</v>
      </c>
      <c r="Q9953" s="4" t="str">
        <f t="shared" si="1089"/>
        <v>March</v>
      </c>
      <c r="R9953" s="30" t="str">
        <f t="shared" si="1090"/>
        <v>19</v>
      </c>
      <c r="W9953" t="str">
        <f t="shared" si="1091"/>
        <v>ok</v>
      </c>
    </row>
    <row r="9954" spans="1:23" x14ac:dyDescent="0.3">
      <c r="A9954" t="s">
        <v>9996</v>
      </c>
      <c r="B9954" t="s">
        <v>28</v>
      </c>
      <c r="C9954" t="s">
        <v>29</v>
      </c>
      <c r="D9954" t="s">
        <v>30</v>
      </c>
      <c r="E9954" t="s">
        <v>20</v>
      </c>
      <c r="F9954" t="s">
        <v>31</v>
      </c>
      <c r="G9954" s="5">
        <v>16274.49</v>
      </c>
      <c r="H9954" s="5">
        <f t="shared" si="1085"/>
        <v>292.94081999999997</v>
      </c>
      <c r="I9954" s="6">
        <v>5</v>
      </c>
      <c r="J9954" s="6">
        <v>81372.45</v>
      </c>
      <c r="K9954" s="5">
        <f t="shared" si="1086"/>
        <v>1464.7040999999999</v>
      </c>
      <c r="L9954" s="7">
        <v>3.4</v>
      </c>
      <c r="M9954" s="7">
        <v>4934</v>
      </c>
      <c r="N9954" s="3">
        <v>45583</v>
      </c>
      <c r="O9954" s="4" t="str">
        <f t="shared" si="1087"/>
        <v>2024-10</v>
      </c>
      <c r="P9954" s="4" t="str">
        <f t="shared" si="1088"/>
        <v>10</v>
      </c>
      <c r="Q9954" s="4" t="str">
        <f t="shared" si="1089"/>
        <v>October</v>
      </c>
      <c r="R9954" s="30" t="str">
        <f t="shared" si="1090"/>
        <v>18</v>
      </c>
      <c r="W9954" t="str">
        <f t="shared" si="1091"/>
        <v>ok</v>
      </c>
    </row>
    <row r="9955" spans="1:23" x14ac:dyDescent="0.3">
      <c r="A9955" t="s">
        <v>9997</v>
      </c>
      <c r="B9955" t="s">
        <v>33</v>
      </c>
      <c r="C9955" t="s">
        <v>12</v>
      </c>
      <c r="D9955" t="s">
        <v>34</v>
      </c>
      <c r="E9955" t="s">
        <v>20</v>
      </c>
      <c r="F9955" t="s">
        <v>15</v>
      </c>
      <c r="G9955" s="5">
        <v>5275.5</v>
      </c>
      <c r="H9955" s="5">
        <f t="shared" si="1085"/>
        <v>94.958999999999989</v>
      </c>
      <c r="I9955" s="6">
        <v>5</v>
      </c>
      <c r="J9955" s="6">
        <v>26377.5</v>
      </c>
      <c r="K9955" s="5">
        <f t="shared" si="1086"/>
        <v>474.79499999999996</v>
      </c>
      <c r="L9955" s="7">
        <v>4.9400000000000004</v>
      </c>
      <c r="M9955" s="7">
        <v>4329</v>
      </c>
      <c r="N9955" s="3">
        <v>45650</v>
      </c>
      <c r="O9955" s="4" t="str">
        <f t="shared" si="1087"/>
        <v>2024-12</v>
      </c>
      <c r="P9955" s="4" t="str">
        <f t="shared" si="1088"/>
        <v>12</v>
      </c>
      <c r="Q9955" s="4" t="str">
        <f t="shared" si="1089"/>
        <v>December</v>
      </c>
      <c r="R9955" s="30" t="str">
        <f t="shared" si="1090"/>
        <v>24</v>
      </c>
      <c r="W9955" t="str">
        <f t="shared" si="1091"/>
        <v>ok</v>
      </c>
    </row>
    <row r="9956" spans="1:23" x14ac:dyDescent="0.3">
      <c r="A9956" t="s">
        <v>9998</v>
      </c>
      <c r="B9956" t="s">
        <v>47</v>
      </c>
      <c r="C9956" t="s">
        <v>12</v>
      </c>
      <c r="D9956" t="s">
        <v>48</v>
      </c>
      <c r="E9956" t="s">
        <v>45</v>
      </c>
      <c r="F9956" t="s">
        <v>31</v>
      </c>
      <c r="G9956" s="5">
        <v>9192.68</v>
      </c>
      <c r="H9956" s="5">
        <f t="shared" si="1085"/>
        <v>165.46823999999998</v>
      </c>
      <c r="I9956" s="6">
        <v>4</v>
      </c>
      <c r="J9956" s="6">
        <v>36770.720000000001</v>
      </c>
      <c r="K9956" s="5">
        <f t="shared" si="1086"/>
        <v>661.87295999999992</v>
      </c>
      <c r="L9956" s="7">
        <v>2.93</v>
      </c>
      <c r="M9956" s="7">
        <v>4002</v>
      </c>
      <c r="N9956" s="3">
        <v>45397</v>
      </c>
      <c r="O9956" s="4" t="str">
        <f t="shared" si="1087"/>
        <v>2024-04</v>
      </c>
      <c r="P9956" s="4" t="str">
        <f t="shared" si="1088"/>
        <v>04</v>
      </c>
      <c r="Q9956" s="4" t="str">
        <f t="shared" si="1089"/>
        <v>April</v>
      </c>
      <c r="R9956" s="30" t="str">
        <f t="shared" si="1090"/>
        <v>15</v>
      </c>
      <c r="W9956" t="str">
        <f t="shared" si="1091"/>
        <v>ok</v>
      </c>
    </row>
    <row r="9957" spans="1:23" x14ac:dyDescent="0.3">
      <c r="A9957" t="s">
        <v>9999</v>
      </c>
      <c r="B9957" t="s">
        <v>51</v>
      </c>
      <c r="C9957" t="s">
        <v>29</v>
      </c>
      <c r="D9957" t="s">
        <v>52</v>
      </c>
      <c r="E9957" t="s">
        <v>14</v>
      </c>
      <c r="F9957" t="s">
        <v>21</v>
      </c>
      <c r="G9957" s="5">
        <v>17221.77</v>
      </c>
      <c r="H9957" s="5">
        <f t="shared" si="1085"/>
        <v>309.99185999999997</v>
      </c>
      <c r="I9957" s="6">
        <v>4</v>
      </c>
      <c r="J9957" s="6">
        <v>68887.08</v>
      </c>
      <c r="K9957" s="5">
        <f t="shared" si="1086"/>
        <v>1239.9674399999999</v>
      </c>
      <c r="L9957" s="7">
        <v>1.69</v>
      </c>
      <c r="M9957" s="7">
        <v>2022</v>
      </c>
      <c r="N9957" s="3">
        <v>45563</v>
      </c>
      <c r="O9957" s="4" t="str">
        <f t="shared" si="1087"/>
        <v>2024-09</v>
      </c>
      <c r="P9957" s="4" t="str">
        <f t="shared" si="1088"/>
        <v>09</v>
      </c>
      <c r="Q9957" s="4" t="str">
        <f t="shared" si="1089"/>
        <v>September</v>
      </c>
      <c r="R9957" s="30" t="str">
        <f t="shared" si="1090"/>
        <v>28</v>
      </c>
      <c r="W9957" t="str">
        <f t="shared" si="1091"/>
        <v>ok</v>
      </c>
    </row>
    <row r="9958" spans="1:23" x14ac:dyDescent="0.3">
      <c r="A9958" t="s">
        <v>10000</v>
      </c>
      <c r="B9958" t="s">
        <v>47</v>
      </c>
      <c r="C9958" t="s">
        <v>12</v>
      </c>
      <c r="D9958" t="s">
        <v>48</v>
      </c>
      <c r="E9958" t="s">
        <v>14</v>
      </c>
      <c r="F9958" t="s">
        <v>31</v>
      </c>
      <c r="G9958" s="5">
        <v>9182.09</v>
      </c>
      <c r="H9958" s="5">
        <f t="shared" si="1085"/>
        <v>165.27761999999998</v>
      </c>
      <c r="I9958" s="6">
        <v>4</v>
      </c>
      <c r="J9958" s="6">
        <v>36728.36</v>
      </c>
      <c r="K9958" s="5">
        <f t="shared" si="1086"/>
        <v>661.11047999999994</v>
      </c>
      <c r="L9958" s="7">
        <v>2.52</v>
      </c>
      <c r="M9958" s="7">
        <v>3144</v>
      </c>
      <c r="N9958" s="3">
        <v>45340</v>
      </c>
      <c r="O9958" s="4" t="str">
        <f t="shared" si="1087"/>
        <v>2024-02</v>
      </c>
      <c r="P9958" s="4" t="str">
        <f t="shared" si="1088"/>
        <v>02</v>
      </c>
      <c r="Q9958" s="4" t="str">
        <f t="shared" si="1089"/>
        <v>February</v>
      </c>
      <c r="R9958" s="30" t="str">
        <f t="shared" si="1090"/>
        <v>18</v>
      </c>
      <c r="W9958" t="str">
        <f t="shared" si="1091"/>
        <v>ok</v>
      </c>
    </row>
    <row r="9959" spans="1:23" x14ac:dyDescent="0.3">
      <c r="A9959" t="s">
        <v>10001</v>
      </c>
      <c r="B9959" t="s">
        <v>11</v>
      </c>
      <c r="C9959" t="s">
        <v>12</v>
      </c>
      <c r="D9959" t="s">
        <v>13</v>
      </c>
      <c r="E9959" t="s">
        <v>20</v>
      </c>
      <c r="F9959" t="s">
        <v>31</v>
      </c>
      <c r="G9959" s="5">
        <v>14539.16</v>
      </c>
      <c r="H9959" s="5">
        <f t="shared" si="1085"/>
        <v>261.70488</v>
      </c>
      <c r="I9959" s="6">
        <v>1</v>
      </c>
      <c r="J9959" s="6">
        <v>14539.16</v>
      </c>
      <c r="K9959" s="5">
        <f t="shared" si="1086"/>
        <v>261.70488</v>
      </c>
      <c r="L9959" s="7">
        <v>4.41</v>
      </c>
      <c r="M9959" s="7">
        <v>428</v>
      </c>
      <c r="N9959" s="3">
        <v>45543</v>
      </c>
      <c r="O9959" s="4" t="str">
        <f t="shared" si="1087"/>
        <v>2024-09</v>
      </c>
      <c r="P9959" s="4" t="str">
        <f t="shared" si="1088"/>
        <v>09</v>
      </c>
      <c r="Q9959" s="4" t="str">
        <f t="shared" si="1089"/>
        <v>September</v>
      </c>
      <c r="R9959" s="30" t="str">
        <f t="shared" si="1090"/>
        <v>08</v>
      </c>
      <c r="W9959" t="str">
        <f t="shared" si="1091"/>
        <v>ok</v>
      </c>
    </row>
    <row r="9960" spans="1:23" x14ac:dyDescent="0.3">
      <c r="A9960" t="s">
        <v>10002</v>
      </c>
      <c r="B9960" t="s">
        <v>33</v>
      </c>
      <c r="C9960" t="s">
        <v>12</v>
      </c>
      <c r="D9960" t="s">
        <v>34</v>
      </c>
      <c r="E9960" t="s">
        <v>45</v>
      </c>
      <c r="F9960" t="s">
        <v>15</v>
      </c>
      <c r="G9960" s="5">
        <v>12926.83</v>
      </c>
      <c r="H9960" s="5">
        <f t="shared" si="1085"/>
        <v>232.68293999999997</v>
      </c>
      <c r="I9960" s="6">
        <v>2</v>
      </c>
      <c r="J9960" s="6">
        <v>25853.66</v>
      </c>
      <c r="K9960" s="5">
        <f t="shared" si="1086"/>
        <v>465.36587999999995</v>
      </c>
      <c r="L9960" s="7">
        <v>4.2</v>
      </c>
      <c r="M9960" s="7">
        <v>1780</v>
      </c>
      <c r="N9960" s="3">
        <v>45638</v>
      </c>
      <c r="O9960" s="4" t="str">
        <f t="shared" si="1087"/>
        <v>2024-12</v>
      </c>
      <c r="P9960" s="4" t="str">
        <f t="shared" si="1088"/>
        <v>12</v>
      </c>
      <c r="Q9960" s="4" t="str">
        <f t="shared" si="1089"/>
        <v>December</v>
      </c>
      <c r="R9960" s="30" t="str">
        <f t="shared" si="1090"/>
        <v>12</v>
      </c>
      <c r="W9960" t="str">
        <f t="shared" si="1091"/>
        <v>ok</v>
      </c>
    </row>
    <row r="9961" spans="1:23" x14ac:dyDescent="0.3">
      <c r="A9961" t="s">
        <v>10003</v>
      </c>
      <c r="B9961" t="s">
        <v>28</v>
      </c>
      <c r="C9961" t="s">
        <v>29</v>
      </c>
      <c r="D9961" t="s">
        <v>30</v>
      </c>
      <c r="E9961" t="s">
        <v>14</v>
      </c>
      <c r="F9961" t="s">
        <v>26</v>
      </c>
      <c r="G9961" s="5">
        <v>10516.66</v>
      </c>
      <c r="H9961" s="5">
        <f t="shared" si="1085"/>
        <v>189.29987999999997</v>
      </c>
      <c r="I9961" s="6">
        <v>4</v>
      </c>
      <c r="J9961" s="6">
        <v>42066.64</v>
      </c>
      <c r="K9961" s="5">
        <f t="shared" si="1086"/>
        <v>757.19951999999989</v>
      </c>
      <c r="L9961" s="7">
        <v>2.4300000000000002</v>
      </c>
      <c r="M9961" s="7">
        <v>2724</v>
      </c>
      <c r="N9961" s="3">
        <v>45600</v>
      </c>
      <c r="O9961" s="4" t="str">
        <f t="shared" si="1087"/>
        <v>2024-11</v>
      </c>
      <c r="P9961" s="4" t="str">
        <f t="shared" si="1088"/>
        <v>11</v>
      </c>
      <c r="Q9961" s="4" t="str">
        <f t="shared" si="1089"/>
        <v>November</v>
      </c>
      <c r="R9961" s="30" t="str">
        <f t="shared" si="1090"/>
        <v>04</v>
      </c>
      <c r="W9961" t="str">
        <f t="shared" si="1091"/>
        <v>ok</v>
      </c>
    </row>
    <row r="9962" spans="1:23" x14ac:dyDescent="0.3">
      <c r="A9962" t="s">
        <v>10004</v>
      </c>
      <c r="B9962" t="s">
        <v>41</v>
      </c>
      <c r="C9962" t="s">
        <v>42</v>
      </c>
      <c r="D9962" t="s">
        <v>43</v>
      </c>
      <c r="E9962" t="s">
        <v>45</v>
      </c>
      <c r="F9962" t="s">
        <v>21</v>
      </c>
      <c r="G9962" s="5">
        <v>176.52</v>
      </c>
      <c r="H9962" s="5">
        <f t="shared" si="1085"/>
        <v>3.1773599999999997</v>
      </c>
      <c r="I9962" s="6">
        <v>2</v>
      </c>
      <c r="J9962" s="6">
        <v>353.04</v>
      </c>
      <c r="K9962" s="5">
        <f t="shared" si="1086"/>
        <v>6.3547199999999995</v>
      </c>
      <c r="L9962" s="7">
        <v>4.59</v>
      </c>
      <c r="M9962" s="7">
        <v>1723</v>
      </c>
      <c r="N9962" s="3">
        <v>45325</v>
      </c>
      <c r="O9962" s="4" t="str">
        <f t="shared" si="1087"/>
        <v>2024-02</v>
      </c>
      <c r="P9962" s="4" t="str">
        <f t="shared" si="1088"/>
        <v>02</v>
      </c>
      <c r="Q9962" s="4" t="str">
        <f t="shared" si="1089"/>
        <v>February</v>
      </c>
      <c r="R9962" s="30" t="str">
        <f t="shared" si="1090"/>
        <v>03</v>
      </c>
      <c r="W9962" t="str">
        <f t="shared" si="1091"/>
        <v>ok</v>
      </c>
    </row>
    <row r="9963" spans="1:23" x14ac:dyDescent="0.3">
      <c r="A9963" t="s">
        <v>10005</v>
      </c>
      <c r="B9963" t="s">
        <v>51</v>
      </c>
      <c r="C9963" t="s">
        <v>29</v>
      </c>
      <c r="D9963" t="s">
        <v>52</v>
      </c>
      <c r="E9963" t="s">
        <v>45</v>
      </c>
      <c r="F9963" t="s">
        <v>15</v>
      </c>
      <c r="G9963" s="5">
        <v>8098.57</v>
      </c>
      <c r="H9963" s="5">
        <f t="shared" si="1085"/>
        <v>145.77425999999997</v>
      </c>
      <c r="I9963" s="6">
        <v>5</v>
      </c>
      <c r="J9963" s="6">
        <v>40492.85</v>
      </c>
      <c r="K9963" s="5">
        <f t="shared" si="1086"/>
        <v>728.87129999999979</v>
      </c>
      <c r="L9963" s="7">
        <v>1.39</v>
      </c>
      <c r="M9963" s="7">
        <v>3412</v>
      </c>
      <c r="N9963" s="3">
        <v>45596</v>
      </c>
      <c r="O9963" s="4" t="str">
        <f t="shared" si="1087"/>
        <v>2024-10</v>
      </c>
      <c r="P9963" s="4" t="str">
        <f t="shared" si="1088"/>
        <v>10</v>
      </c>
      <c r="Q9963" s="4" t="str">
        <f t="shared" si="1089"/>
        <v>October</v>
      </c>
      <c r="R9963" s="30" t="str">
        <f t="shared" si="1090"/>
        <v>31</v>
      </c>
      <c r="W9963" t="str">
        <f t="shared" si="1091"/>
        <v>ok</v>
      </c>
    </row>
    <row r="9964" spans="1:23" x14ac:dyDescent="0.3">
      <c r="A9964" t="s">
        <v>10006</v>
      </c>
      <c r="B9964" t="s">
        <v>33</v>
      </c>
      <c r="C9964" t="s">
        <v>12</v>
      </c>
      <c r="D9964" t="s">
        <v>34</v>
      </c>
      <c r="E9964" t="s">
        <v>20</v>
      </c>
      <c r="F9964" t="s">
        <v>21</v>
      </c>
      <c r="G9964" s="5">
        <v>8979.41</v>
      </c>
      <c r="H9964" s="5">
        <f t="shared" si="1085"/>
        <v>161.62938</v>
      </c>
      <c r="I9964" s="6">
        <v>5</v>
      </c>
      <c r="J9964" s="6">
        <v>44897.05</v>
      </c>
      <c r="K9964" s="5">
        <f t="shared" si="1086"/>
        <v>808.14689999999996</v>
      </c>
      <c r="L9964" s="7">
        <v>1.18</v>
      </c>
      <c r="M9964" s="7">
        <v>494</v>
      </c>
      <c r="N9964" s="3">
        <v>45576</v>
      </c>
      <c r="O9964" s="4" t="str">
        <f t="shared" si="1087"/>
        <v>2024-10</v>
      </c>
      <c r="P9964" s="4" t="str">
        <f t="shared" si="1088"/>
        <v>10</v>
      </c>
      <c r="Q9964" s="4" t="str">
        <f t="shared" si="1089"/>
        <v>October</v>
      </c>
      <c r="R9964" s="30" t="str">
        <f t="shared" si="1090"/>
        <v>11</v>
      </c>
      <c r="W9964" t="str">
        <f t="shared" si="1091"/>
        <v>ok</v>
      </c>
    </row>
    <row r="9965" spans="1:23" x14ac:dyDescent="0.3">
      <c r="A9965" t="s">
        <v>10007</v>
      </c>
      <c r="B9965" t="s">
        <v>51</v>
      </c>
      <c r="C9965" t="s">
        <v>29</v>
      </c>
      <c r="D9965" t="s">
        <v>52</v>
      </c>
      <c r="E9965" t="s">
        <v>14</v>
      </c>
      <c r="F9965" t="s">
        <v>60</v>
      </c>
      <c r="G9965" s="5">
        <v>12125.25</v>
      </c>
      <c r="H9965" s="5">
        <f t="shared" si="1085"/>
        <v>218.25449999999998</v>
      </c>
      <c r="I9965" s="6">
        <v>4</v>
      </c>
      <c r="J9965" s="6">
        <v>48501</v>
      </c>
      <c r="K9965" s="5">
        <f t="shared" si="1086"/>
        <v>873.01799999999992</v>
      </c>
      <c r="L9965" s="7">
        <v>3.88</v>
      </c>
      <c r="M9965" s="7">
        <v>250</v>
      </c>
      <c r="N9965" s="3">
        <v>45536</v>
      </c>
      <c r="O9965" s="4" t="str">
        <f t="shared" si="1087"/>
        <v>2024-09</v>
      </c>
      <c r="P9965" s="4" t="str">
        <f t="shared" si="1088"/>
        <v>09</v>
      </c>
      <c r="Q9965" s="4" t="str">
        <f t="shared" si="1089"/>
        <v>September</v>
      </c>
      <c r="R9965" s="30" t="str">
        <f t="shared" si="1090"/>
        <v>01</v>
      </c>
      <c r="W9965" t="str">
        <f t="shared" si="1091"/>
        <v>ok</v>
      </c>
    </row>
    <row r="9966" spans="1:23" x14ac:dyDescent="0.3">
      <c r="A9966" t="s">
        <v>10008</v>
      </c>
      <c r="B9966" t="s">
        <v>23</v>
      </c>
      <c r="C9966" t="s">
        <v>24</v>
      </c>
      <c r="D9966" t="s">
        <v>25</v>
      </c>
      <c r="E9966" t="s">
        <v>20</v>
      </c>
      <c r="F9966" t="s">
        <v>38</v>
      </c>
      <c r="G9966" s="5">
        <v>18513.150000000001</v>
      </c>
      <c r="H9966" s="5">
        <f t="shared" si="1085"/>
        <v>333.23669999999998</v>
      </c>
      <c r="I9966" s="6">
        <v>1</v>
      </c>
      <c r="J9966" s="6">
        <v>18513.150000000001</v>
      </c>
      <c r="K9966" s="5">
        <f t="shared" si="1086"/>
        <v>333.23669999999998</v>
      </c>
      <c r="L9966" s="7">
        <v>1.28</v>
      </c>
      <c r="M9966" s="7">
        <v>4718</v>
      </c>
      <c r="N9966" s="3">
        <v>45526</v>
      </c>
      <c r="O9966" s="4" t="str">
        <f t="shared" si="1087"/>
        <v>2024-08</v>
      </c>
      <c r="P9966" s="4" t="str">
        <f t="shared" si="1088"/>
        <v>08</v>
      </c>
      <c r="Q9966" s="4" t="str">
        <f t="shared" si="1089"/>
        <v>August</v>
      </c>
      <c r="R9966" s="30" t="str">
        <f t="shared" si="1090"/>
        <v>22</v>
      </c>
      <c r="W9966" t="str">
        <f t="shared" si="1091"/>
        <v>ok</v>
      </c>
    </row>
    <row r="9967" spans="1:23" x14ac:dyDescent="0.3">
      <c r="A9967" t="s">
        <v>10009</v>
      </c>
      <c r="B9967" t="s">
        <v>47</v>
      </c>
      <c r="C9967" t="s">
        <v>12</v>
      </c>
      <c r="D9967" t="s">
        <v>48</v>
      </c>
      <c r="E9967" t="s">
        <v>14</v>
      </c>
      <c r="F9967" t="s">
        <v>15</v>
      </c>
      <c r="G9967" s="5">
        <v>6134.45</v>
      </c>
      <c r="H9967" s="5">
        <f t="shared" si="1085"/>
        <v>110.42009999999999</v>
      </c>
      <c r="I9967" s="6">
        <v>2</v>
      </c>
      <c r="J9967" s="6">
        <v>12268.9</v>
      </c>
      <c r="K9967" s="5">
        <f t="shared" si="1086"/>
        <v>220.84019999999998</v>
      </c>
      <c r="L9967" s="7">
        <v>4.62</v>
      </c>
      <c r="M9967" s="7">
        <v>4834</v>
      </c>
      <c r="N9967" s="3">
        <v>45323</v>
      </c>
      <c r="O9967" s="4" t="str">
        <f t="shared" si="1087"/>
        <v>2024-02</v>
      </c>
      <c r="P9967" s="4" t="str">
        <f t="shared" si="1088"/>
        <v>02</v>
      </c>
      <c r="Q9967" s="4" t="str">
        <f t="shared" si="1089"/>
        <v>February</v>
      </c>
      <c r="R9967" s="30" t="str">
        <f t="shared" si="1090"/>
        <v>01</v>
      </c>
      <c r="W9967" t="str">
        <f t="shared" si="1091"/>
        <v>ok</v>
      </c>
    </row>
    <row r="9968" spans="1:23" x14ac:dyDescent="0.3">
      <c r="A9968" t="s">
        <v>10010</v>
      </c>
      <c r="B9968" t="s">
        <v>28</v>
      </c>
      <c r="C9968" t="s">
        <v>29</v>
      </c>
      <c r="D9968" t="s">
        <v>30</v>
      </c>
      <c r="E9968" t="s">
        <v>45</v>
      </c>
      <c r="F9968" t="s">
        <v>26</v>
      </c>
      <c r="G9968" s="5">
        <v>3420.82</v>
      </c>
      <c r="H9968" s="5">
        <f t="shared" si="1085"/>
        <v>61.574759999999998</v>
      </c>
      <c r="I9968" s="6">
        <v>3</v>
      </c>
      <c r="J9968" s="6">
        <v>10262.459999999999</v>
      </c>
      <c r="K9968" s="5">
        <f t="shared" si="1086"/>
        <v>184.72427999999999</v>
      </c>
      <c r="L9968" s="7">
        <v>3.61</v>
      </c>
      <c r="M9968" s="7">
        <v>1563</v>
      </c>
      <c r="N9968" s="3">
        <v>45425</v>
      </c>
      <c r="O9968" s="4" t="str">
        <f t="shared" si="1087"/>
        <v>2024-05</v>
      </c>
      <c r="P9968" s="4" t="str">
        <f t="shared" si="1088"/>
        <v>05</v>
      </c>
      <c r="Q9968" s="4" t="str">
        <f t="shared" si="1089"/>
        <v>May</v>
      </c>
      <c r="R9968" s="30" t="str">
        <f t="shared" si="1090"/>
        <v>13</v>
      </c>
      <c r="W9968" t="str">
        <f t="shared" si="1091"/>
        <v>ok</v>
      </c>
    </row>
    <row r="9969" spans="1:23" x14ac:dyDescent="0.3">
      <c r="A9969" t="s">
        <v>10011</v>
      </c>
      <c r="B9969" t="s">
        <v>47</v>
      </c>
      <c r="C9969" t="s">
        <v>12</v>
      </c>
      <c r="D9969" t="s">
        <v>48</v>
      </c>
      <c r="E9969" t="s">
        <v>20</v>
      </c>
      <c r="F9969" t="s">
        <v>15</v>
      </c>
      <c r="G9969" s="5">
        <v>13164.66</v>
      </c>
      <c r="H9969" s="5">
        <f t="shared" si="1085"/>
        <v>236.96387999999999</v>
      </c>
      <c r="I9969" s="6">
        <v>2</v>
      </c>
      <c r="J9969" s="6">
        <v>26329.32</v>
      </c>
      <c r="K9969" s="5">
        <f t="shared" si="1086"/>
        <v>473.92775999999998</v>
      </c>
      <c r="L9969" s="7">
        <v>3.65</v>
      </c>
      <c r="M9969" s="7">
        <v>3378</v>
      </c>
      <c r="N9969" s="3">
        <v>45339</v>
      </c>
      <c r="O9969" s="4" t="str">
        <f t="shared" si="1087"/>
        <v>2024-02</v>
      </c>
      <c r="P9969" s="4" t="str">
        <f t="shared" si="1088"/>
        <v>02</v>
      </c>
      <c r="Q9969" s="4" t="str">
        <f t="shared" si="1089"/>
        <v>February</v>
      </c>
      <c r="R9969" s="30" t="str">
        <f t="shared" si="1090"/>
        <v>17</v>
      </c>
      <c r="W9969" t="str">
        <f t="shared" si="1091"/>
        <v>ok</v>
      </c>
    </row>
    <row r="9970" spans="1:23" x14ac:dyDescent="0.3">
      <c r="A9970" t="s">
        <v>10012</v>
      </c>
      <c r="B9970" t="s">
        <v>51</v>
      </c>
      <c r="C9970" t="s">
        <v>29</v>
      </c>
      <c r="D9970" t="s">
        <v>52</v>
      </c>
      <c r="E9970" t="s">
        <v>20</v>
      </c>
      <c r="F9970" t="s">
        <v>15</v>
      </c>
      <c r="G9970" s="5">
        <v>17620.82</v>
      </c>
      <c r="H9970" s="5">
        <f t="shared" si="1085"/>
        <v>317.17475999999999</v>
      </c>
      <c r="I9970" s="6">
        <v>4</v>
      </c>
      <c r="J9970" s="6">
        <v>70483.28</v>
      </c>
      <c r="K9970" s="5">
        <f t="shared" si="1086"/>
        <v>1268.69904</v>
      </c>
      <c r="L9970" s="7">
        <v>2.4900000000000002</v>
      </c>
      <c r="M9970" s="7">
        <v>3124</v>
      </c>
      <c r="N9970" s="3">
        <v>45312</v>
      </c>
      <c r="O9970" s="4" t="str">
        <f t="shared" si="1087"/>
        <v>2024-01</v>
      </c>
      <c r="P9970" s="4" t="str">
        <f t="shared" si="1088"/>
        <v>01</v>
      </c>
      <c r="Q9970" s="4" t="str">
        <f t="shared" si="1089"/>
        <v>January</v>
      </c>
      <c r="R9970" s="30" t="str">
        <f t="shared" si="1090"/>
        <v>21</v>
      </c>
      <c r="W9970" t="str">
        <f t="shared" si="1091"/>
        <v>ok</v>
      </c>
    </row>
    <row r="9971" spans="1:23" x14ac:dyDescent="0.3">
      <c r="A9971" t="s">
        <v>10013</v>
      </c>
      <c r="B9971" t="s">
        <v>11</v>
      </c>
      <c r="C9971" t="s">
        <v>12</v>
      </c>
      <c r="D9971" t="s">
        <v>13</v>
      </c>
      <c r="E9971" t="s">
        <v>45</v>
      </c>
      <c r="F9971" t="s">
        <v>15</v>
      </c>
      <c r="G9971" s="5">
        <v>5693.84</v>
      </c>
      <c r="H9971" s="5">
        <f t="shared" si="1085"/>
        <v>102.48912</v>
      </c>
      <c r="I9971" s="6">
        <v>2</v>
      </c>
      <c r="J9971" s="6">
        <v>11387.68</v>
      </c>
      <c r="K9971" s="5">
        <f t="shared" si="1086"/>
        <v>204.97824</v>
      </c>
      <c r="L9971" s="7">
        <v>4.2300000000000004</v>
      </c>
      <c r="M9971" s="7">
        <v>1106</v>
      </c>
      <c r="N9971" s="3">
        <v>45485</v>
      </c>
      <c r="O9971" s="4" t="str">
        <f t="shared" si="1087"/>
        <v>2024-07</v>
      </c>
      <c r="P9971" s="4" t="str">
        <f t="shared" si="1088"/>
        <v>07</v>
      </c>
      <c r="Q9971" s="4" t="str">
        <f t="shared" si="1089"/>
        <v>July</v>
      </c>
      <c r="R9971" s="30" t="str">
        <f t="shared" si="1090"/>
        <v>12</v>
      </c>
      <c r="W9971" t="str">
        <f t="shared" si="1091"/>
        <v>ok</v>
      </c>
    </row>
    <row r="9972" spans="1:23" x14ac:dyDescent="0.3">
      <c r="A9972" t="s">
        <v>10014</v>
      </c>
      <c r="B9972" t="s">
        <v>33</v>
      </c>
      <c r="C9972" t="s">
        <v>12</v>
      </c>
      <c r="D9972" t="s">
        <v>34</v>
      </c>
      <c r="E9972" t="s">
        <v>14</v>
      </c>
      <c r="F9972" t="s">
        <v>21</v>
      </c>
      <c r="G9972" s="5">
        <v>18829.330000000002</v>
      </c>
      <c r="H9972" s="5">
        <f t="shared" si="1085"/>
        <v>338.92793999999998</v>
      </c>
      <c r="I9972" s="6">
        <v>2</v>
      </c>
      <c r="J9972" s="6">
        <v>37658.660000000003</v>
      </c>
      <c r="K9972" s="5">
        <f t="shared" si="1086"/>
        <v>677.85587999999996</v>
      </c>
      <c r="L9972" s="7">
        <v>4.1900000000000004</v>
      </c>
      <c r="M9972" s="7">
        <v>4472</v>
      </c>
      <c r="N9972" s="3">
        <v>45399</v>
      </c>
      <c r="O9972" s="4" t="str">
        <f t="shared" si="1087"/>
        <v>2024-04</v>
      </c>
      <c r="P9972" s="4" t="str">
        <f t="shared" si="1088"/>
        <v>04</v>
      </c>
      <c r="Q9972" s="4" t="str">
        <f t="shared" si="1089"/>
        <v>April</v>
      </c>
      <c r="R9972" s="30" t="str">
        <f t="shared" si="1090"/>
        <v>17</v>
      </c>
      <c r="W9972" t="str">
        <f t="shared" si="1091"/>
        <v>ok</v>
      </c>
    </row>
    <row r="9973" spans="1:23" x14ac:dyDescent="0.3">
      <c r="A9973" t="s">
        <v>10015</v>
      </c>
      <c r="B9973" t="s">
        <v>28</v>
      </c>
      <c r="C9973" t="s">
        <v>29</v>
      </c>
      <c r="D9973" t="s">
        <v>30</v>
      </c>
      <c r="E9973" t="s">
        <v>20</v>
      </c>
      <c r="F9973" t="s">
        <v>60</v>
      </c>
      <c r="G9973" s="5">
        <v>18338.2</v>
      </c>
      <c r="H9973" s="5">
        <f t="shared" si="1085"/>
        <v>330.08760000000001</v>
      </c>
      <c r="I9973" s="6">
        <v>3</v>
      </c>
      <c r="J9973" s="6">
        <v>55014.6</v>
      </c>
      <c r="K9973" s="5">
        <f t="shared" si="1086"/>
        <v>990.26279999999997</v>
      </c>
      <c r="L9973" s="7">
        <v>4.67</v>
      </c>
      <c r="M9973" s="7">
        <v>1445</v>
      </c>
      <c r="N9973" s="3">
        <v>45618</v>
      </c>
      <c r="O9973" s="4" t="str">
        <f t="shared" si="1087"/>
        <v>2024-11</v>
      </c>
      <c r="P9973" s="4" t="str">
        <f t="shared" si="1088"/>
        <v>11</v>
      </c>
      <c r="Q9973" s="4" t="str">
        <f t="shared" si="1089"/>
        <v>November</v>
      </c>
      <c r="R9973" s="30" t="str">
        <f t="shared" si="1090"/>
        <v>22</v>
      </c>
      <c r="W9973" t="str">
        <f t="shared" si="1091"/>
        <v>ok</v>
      </c>
    </row>
    <row r="9974" spans="1:23" x14ac:dyDescent="0.3">
      <c r="A9974" t="s">
        <v>10016</v>
      </c>
      <c r="B9974" t="s">
        <v>41</v>
      </c>
      <c r="C9974" t="s">
        <v>42</v>
      </c>
      <c r="D9974" t="s">
        <v>43</v>
      </c>
      <c r="E9974" t="s">
        <v>14</v>
      </c>
      <c r="F9974" t="s">
        <v>31</v>
      </c>
      <c r="G9974" s="5">
        <v>982.26</v>
      </c>
      <c r="H9974" s="5">
        <f t="shared" si="1085"/>
        <v>17.680679999999999</v>
      </c>
      <c r="I9974" s="6">
        <v>1</v>
      </c>
      <c r="J9974" s="6">
        <v>982.26</v>
      </c>
      <c r="K9974" s="5">
        <f t="shared" si="1086"/>
        <v>17.680679999999999</v>
      </c>
      <c r="L9974" s="7">
        <v>1.75</v>
      </c>
      <c r="M9974" s="7">
        <v>4638</v>
      </c>
      <c r="N9974" s="3">
        <v>45399</v>
      </c>
      <c r="O9974" s="4" t="str">
        <f t="shared" si="1087"/>
        <v>2024-04</v>
      </c>
      <c r="P9974" s="4" t="str">
        <f t="shared" si="1088"/>
        <v>04</v>
      </c>
      <c r="Q9974" s="4" t="str">
        <f t="shared" si="1089"/>
        <v>April</v>
      </c>
      <c r="R9974" s="30" t="str">
        <f t="shared" si="1090"/>
        <v>17</v>
      </c>
      <c r="W9974" t="str">
        <f t="shared" si="1091"/>
        <v>ok</v>
      </c>
    </row>
    <row r="9975" spans="1:23" x14ac:dyDescent="0.3">
      <c r="A9975" t="s">
        <v>10017</v>
      </c>
      <c r="B9975" t="s">
        <v>11</v>
      </c>
      <c r="C9975" t="s">
        <v>12</v>
      </c>
      <c r="D9975" t="s">
        <v>13</v>
      </c>
      <c r="E9975" t="s">
        <v>14</v>
      </c>
      <c r="F9975" t="s">
        <v>38</v>
      </c>
      <c r="G9975" s="5">
        <v>12778.33</v>
      </c>
      <c r="H9975" s="5">
        <f t="shared" si="1085"/>
        <v>230.00993999999997</v>
      </c>
      <c r="I9975" s="6">
        <v>3</v>
      </c>
      <c r="J9975" s="6">
        <v>38334.99</v>
      </c>
      <c r="K9975" s="5">
        <f t="shared" si="1086"/>
        <v>690.02981999999997</v>
      </c>
      <c r="L9975" s="7">
        <v>1.75</v>
      </c>
      <c r="M9975" s="7">
        <v>1252</v>
      </c>
      <c r="N9975" s="3">
        <v>45478</v>
      </c>
      <c r="O9975" s="4" t="str">
        <f t="shared" si="1087"/>
        <v>2024-07</v>
      </c>
      <c r="P9975" s="4" t="str">
        <f t="shared" si="1088"/>
        <v>07</v>
      </c>
      <c r="Q9975" s="4" t="str">
        <f t="shared" si="1089"/>
        <v>July</v>
      </c>
      <c r="R9975" s="30" t="str">
        <f t="shared" si="1090"/>
        <v>05</v>
      </c>
      <c r="W9975" t="str">
        <f t="shared" si="1091"/>
        <v>ok</v>
      </c>
    </row>
    <row r="9976" spans="1:23" x14ac:dyDescent="0.3">
      <c r="A9976" t="s">
        <v>10018</v>
      </c>
      <c r="B9976" t="s">
        <v>23</v>
      </c>
      <c r="C9976" t="s">
        <v>24</v>
      </c>
      <c r="D9976" t="s">
        <v>25</v>
      </c>
      <c r="E9976" t="s">
        <v>45</v>
      </c>
      <c r="F9976" t="s">
        <v>21</v>
      </c>
      <c r="G9976" s="5">
        <v>6865.56</v>
      </c>
      <c r="H9976" s="5">
        <f t="shared" si="1085"/>
        <v>123.58008</v>
      </c>
      <c r="I9976" s="6">
        <v>1</v>
      </c>
      <c r="J9976" s="6">
        <v>6865.56</v>
      </c>
      <c r="K9976" s="5">
        <f t="shared" si="1086"/>
        <v>123.58008</v>
      </c>
      <c r="L9976" s="7">
        <v>2.77</v>
      </c>
      <c r="M9976" s="7">
        <v>2092</v>
      </c>
      <c r="N9976" s="3">
        <v>45554</v>
      </c>
      <c r="O9976" s="4" t="str">
        <f t="shared" si="1087"/>
        <v>2024-09</v>
      </c>
      <c r="P9976" s="4" t="str">
        <f t="shared" si="1088"/>
        <v>09</v>
      </c>
      <c r="Q9976" s="4" t="str">
        <f t="shared" si="1089"/>
        <v>September</v>
      </c>
      <c r="R9976" s="30" t="str">
        <f t="shared" si="1090"/>
        <v>19</v>
      </c>
      <c r="W9976" t="str">
        <f t="shared" si="1091"/>
        <v>ok</v>
      </c>
    </row>
    <row r="9977" spans="1:23" x14ac:dyDescent="0.3">
      <c r="A9977" t="s">
        <v>10019</v>
      </c>
      <c r="B9977" t="s">
        <v>23</v>
      </c>
      <c r="C9977" t="s">
        <v>24</v>
      </c>
      <c r="D9977" t="s">
        <v>25</v>
      </c>
      <c r="E9977" t="s">
        <v>14</v>
      </c>
      <c r="F9977" t="s">
        <v>31</v>
      </c>
      <c r="G9977" s="5">
        <v>4203.17</v>
      </c>
      <c r="H9977" s="5">
        <f t="shared" si="1085"/>
        <v>75.657060000000001</v>
      </c>
      <c r="I9977" s="6">
        <v>3</v>
      </c>
      <c r="J9977" s="6">
        <v>12609.51</v>
      </c>
      <c r="K9977" s="5">
        <f t="shared" si="1086"/>
        <v>226.97118</v>
      </c>
      <c r="L9977" s="7">
        <v>3.46</v>
      </c>
      <c r="M9977" s="7">
        <v>3765</v>
      </c>
      <c r="N9977" s="3">
        <v>45351</v>
      </c>
      <c r="O9977" s="4" t="str">
        <f t="shared" si="1087"/>
        <v>2024-02</v>
      </c>
      <c r="P9977" s="4" t="str">
        <f t="shared" si="1088"/>
        <v>02</v>
      </c>
      <c r="Q9977" s="4" t="str">
        <f t="shared" si="1089"/>
        <v>February</v>
      </c>
      <c r="R9977" s="30" t="str">
        <f t="shared" si="1090"/>
        <v>29</v>
      </c>
      <c r="W9977" t="str">
        <f t="shared" si="1091"/>
        <v>ok</v>
      </c>
    </row>
    <row r="9978" spans="1:23" x14ac:dyDescent="0.3">
      <c r="A9978" t="s">
        <v>10020</v>
      </c>
      <c r="B9978" t="s">
        <v>11</v>
      </c>
      <c r="C9978" t="s">
        <v>12</v>
      </c>
      <c r="D9978" t="s">
        <v>13</v>
      </c>
      <c r="E9978" t="s">
        <v>14</v>
      </c>
      <c r="F9978" t="s">
        <v>21</v>
      </c>
      <c r="G9978" s="5">
        <v>1136.8599999999999</v>
      </c>
      <c r="H9978" s="5">
        <f t="shared" si="1085"/>
        <v>20.463479999999997</v>
      </c>
      <c r="I9978" s="6">
        <v>3</v>
      </c>
      <c r="J9978" s="6">
        <v>3410.58</v>
      </c>
      <c r="K9978" s="5">
        <f t="shared" si="1086"/>
        <v>61.390439999999991</v>
      </c>
      <c r="L9978" s="7">
        <v>4.0999999999999996</v>
      </c>
      <c r="M9978" s="7">
        <v>839</v>
      </c>
      <c r="N9978" s="3">
        <v>45331</v>
      </c>
      <c r="O9978" s="4" t="str">
        <f t="shared" si="1087"/>
        <v>2024-02</v>
      </c>
      <c r="P9978" s="4" t="str">
        <f t="shared" si="1088"/>
        <v>02</v>
      </c>
      <c r="Q9978" s="4" t="str">
        <f t="shared" si="1089"/>
        <v>February</v>
      </c>
      <c r="R9978" s="30" t="str">
        <f t="shared" si="1090"/>
        <v>09</v>
      </c>
      <c r="W9978" t="str">
        <f t="shared" si="1091"/>
        <v>ok</v>
      </c>
    </row>
    <row r="9979" spans="1:23" x14ac:dyDescent="0.3">
      <c r="A9979" t="s">
        <v>10021</v>
      </c>
      <c r="B9979" t="s">
        <v>33</v>
      </c>
      <c r="C9979" t="s">
        <v>12</v>
      </c>
      <c r="D9979" t="s">
        <v>34</v>
      </c>
      <c r="E9979" t="s">
        <v>45</v>
      </c>
      <c r="F9979" t="s">
        <v>15</v>
      </c>
      <c r="G9979" s="5">
        <v>2675.05</v>
      </c>
      <c r="H9979" s="5">
        <f t="shared" si="1085"/>
        <v>48.1509</v>
      </c>
      <c r="I9979" s="6">
        <v>1</v>
      </c>
      <c r="J9979" s="6">
        <v>2675.05</v>
      </c>
      <c r="K9979" s="5">
        <f t="shared" si="1086"/>
        <v>48.1509</v>
      </c>
      <c r="L9979" s="7">
        <v>4.28</v>
      </c>
      <c r="M9979" s="7">
        <v>3215</v>
      </c>
      <c r="N9979" s="3">
        <v>45618</v>
      </c>
      <c r="O9979" s="4" t="str">
        <f t="shared" si="1087"/>
        <v>2024-11</v>
      </c>
      <c r="P9979" s="4" t="str">
        <f t="shared" si="1088"/>
        <v>11</v>
      </c>
      <c r="Q9979" s="4" t="str">
        <f t="shared" si="1089"/>
        <v>November</v>
      </c>
      <c r="R9979" s="30" t="str">
        <f t="shared" si="1090"/>
        <v>22</v>
      </c>
      <c r="W9979" t="str">
        <f t="shared" si="1091"/>
        <v>ok</v>
      </c>
    </row>
    <row r="9980" spans="1:23" x14ac:dyDescent="0.3">
      <c r="A9980" t="s">
        <v>10022</v>
      </c>
      <c r="B9980" t="s">
        <v>47</v>
      </c>
      <c r="C9980" t="s">
        <v>12</v>
      </c>
      <c r="D9980" t="s">
        <v>48</v>
      </c>
      <c r="E9980" t="s">
        <v>45</v>
      </c>
      <c r="F9980" t="s">
        <v>15</v>
      </c>
      <c r="G9980" s="5">
        <v>3850.47</v>
      </c>
      <c r="H9980" s="5">
        <f t="shared" si="1085"/>
        <v>69.308459999999997</v>
      </c>
      <c r="I9980" s="6">
        <v>1</v>
      </c>
      <c r="J9980" s="6">
        <v>3850.47</v>
      </c>
      <c r="K9980" s="5">
        <f t="shared" si="1086"/>
        <v>69.308459999999997</v>
      </c>
      <c r="L9980" s="7">
        <v>2.78</v>
      </c>
      <c r="M9980" s="7">
        <v>3581</v>
      </c>
      <c r="N9980" s="3">
        <v>45344</v>
      </c>
      <c r="O9980" s="4" t="str">
        <f t="shared" si="1087"/>
        <v>2024-02</v>
      </c>
      <c r="P9980" s="4" t="str">
        <f t="shared" si="1088"/>
        <v>02</v>
      </c>
      <c r="Q9980" s="4" t="str">
        <f t="shared" si="1089"/>
        <v>February</v>
      </c>
      <c r="R9980" s="30" t="str">
        <f t="shared" si="1090"/>
        <v>22</v>
      </c>
      <c r="W9980" t="str">
        <f t="shared" si="1091"/>
        <v>ok</v>
      </c>
    </row>
    <row r="9981" spans="1:23" x14ac:dyDescent="0.3">
      <c r="A9981" t="s">
        <v>10023</v>
      </c>
      <c r="B9981" t="s">
        <v>41</v>
      </c>
      <c r="C9981" t="s">
        <v>42</v>
      </c>
      <c r="D9981" t="s">
        <v>43</v>
      </c>
      <c r="E9981" t="s">
        <v>14</v>
      </c>
      <c r="F9981" t="s">
        <v>60</v>
      </c>
      <c r="G9981" s="5">
        <v>10315.049999999999</v>
      </c>
      <c r="H9981" s="5">
        <f t="shared" si="1085"/>
        <v>185.67089999999996</v>
      </c>
      <c r="I9981" s="6">
        <v>1</v>
      </c>
      <c r="J9981" s="6">
        <v>10315.049999999999</v>
      </c>
      <c r="K9981" s="5">
        <f t="shared" si="1086"/>
        <v>185.67089999999996</v>
      </c>
      <c r="L9981" s="7">
        <v>1.89</v>
      </c>
      <c r="M9981" s="7">
        <v>479</v>
      </c>
      <c r="N9981" s="3">
        <v>45408</v>
      </c>
      <c r="O9981" s="4" t="str">
        <f t="shared" si="1087"/>
        <v>2024-04</v>
      </c>
      <c r="P9981" s="4" t="str">
        <f t="shared" si="1088"/>
        <v>04</v>
      </c>
      <c r="Q9981" s="4" t="str">
        <f t="shared" si="1089"/>
        <v>April</v>
      </c>
      <c r="R9981" s="30" t="str">
        <f t="shared" si="1090"/>
        <v>26</v>
      </c>
      <c r="W9981" t="str">
        <f t="shared" si="1091"/>
        <v>ok</v>
      </c>
    </row>
    <row r="9982" spans="1:23" x14ac:dyDescent="0.3">
      <c r="A9982" t="s">
        <v>10024</v>
      </c>
      <c r="B9982" t="s">
        <v>17</v>
      </c>
      <c r="C9982" t="s">
        <v>18</v>
      </c>
      <c r="D9982" t="s">
        <v>19</v>
      </c>
      <c r="E9982" t="s">
        <v>45</v>
      </c>
      <c r="F9982" t="s">
        <v>31</v>
      </c>
      <c r="G9982" s="5">
        <v>15257.93</v>
      </c>
      <c r="H9982" s="5">
        <f t="shared" si="1085"/>
        <v>274.64274</v>
      </c>
      <c r="I9982" s="6">
        <v>5</v>
      </c>
      <c r="J9982" s="6">
        <v>76289.649999999994</v>
      </c>
      <c r="K9982" s="5">
        <f t="shared" si="1086"/>
        <v>1373.2137</v>
      </c>
      <c r="L9982" s="7">
        <v>3.67</v>
      </c>
      <c r="M9982" s="7">
        <v>2131</v>
      </c>
      <c r="N9982" s="3">
        <v>45341</v>
      </c>
      <c r="O9982" s="4" t="str">
        <f t="shared" si="1087"/>
        <v>2024-02</v>
      </c>
      <c r="P9982" s="4" t="str">
        <f t="shared" si="1088"/>
        <v>02</v>
      </c>
      <c r="Q9982" s="4" t="str">
        <f t="shared" si="1089"/>
        <v>February</v>
      </c>
      <c r="R9982" s="30" t="str">
        <f t="shared" si="1090"/>
        <v>19</v>
      </c>
      <c r="W9982" t="str">
        <f t="shared" si="1091"/>
        <v>ok</v>
      </c>
    </row>
    <row r="9983" spans="1:23" x14ac:dyDescent="0.3">
      <c r="A9983" t="s">
        <v>10025</v>
      </c>
      <c r="B9983" t="s">
        <v>33</v>
      </c>
      <c r="C9983" t="s">
        <v>12</v>
      </c>
      <c r="D9983" t="s">
        <v>34</v>
      </c>
      <c r="E9983" t="s">
        <v>20</v>
      </c>
      <c r="F9983" t="s">
        <v>31</v>
      </c>
      <c r="G9983" s="5">
        <v>12830.85</v>
      </c>
      <c r="H9983" s="5">
        <f t="shared" si="1085"/>
        <v>230.95529999999999</v>
      </c>
      <c r="I9983" s="6">
        <v>2</v>
      </c>
      <c r="J9983" s="6">
        <v>25661.7</v>
      </c>
      <c r="K9983" s="5">
        <f t="shared" si="1086"/>
        <v>461.91059999999999</v>
      </c>
      <c r="L9983" s="7">
        <v>4.8899999999999997</v>
      </c>
      <c r="M9983" s="7">
        <v>698</v>
      </c>
      <c r="N9983" s="3">
        <v>45301</v>
      </c>
      <c r="O9983" s="4" t="str">
        <f t="shared" si="1087"/>
        <v>2024-01</v>
      </c>
      <c r="P9983" s="4" t="str">
        <f t="shared" si="1088"/>
        <v>01</v>
      </c>
      <c r="Q9983" s="4" t="str">
        <f t="shared" si="1089"/>
        <v>January</v>
      </c>
      <c r="R9983" s="30" t="str">
        <f t="shared" si="1090"/>
        <v>10</v>
      </c>
      <c r="W9983" t="str">
        <f t="shared" si="1091"/>
        <v>ok</v>
      </c>
    </row>
    <row r="9984" spans="1:23" x14ac:dyDescent="0.3">
      <c r="A9984" t="s">
        <v>10026</v>
      </c>
      <c r="B9984" t="s">
        <v>36</v>
      </c>
      <c r="C9984" t="s">
        <v>18</v>
      </c>
      <c r="D9984" t="s">
        <v>37</v>
      </c>
      <c r="E9984" t="s">
        <v>45</v>
      </c>
      <c r="F9984" t="s">
        <v>31</v>
      </c>
      <c r="G9984" s="5">
        <v>6093.55</v>
      </c>
      <c r="H9984" s="5">
        <f t="shared" si="1085"/>
        <v>109.68389999999999</v>
      </c>
      <c r="I9984" s="6">
        <v>4</v>
      </c>
      <c r="J9984" s="6">
        <v>24374.2</v>
      </c>
      <c r="K9984" s="5">
        <f t="shared" si="1086"/>
        <v>438.73559999999998</v>
      </c>
      <c r="L9984" s="7">
        <v>1.54</v>
      </c>
      <c r="M9984" s="7">
        <v>3604</v>
      </c>
      <c r="N9984" s="3">
        <v>45554</v>
      </c>
      <c r="O9984" s="4" t="str">
        <f t="shared" si="1087"/>
        <v>2024-09</v>
      </c>
      <c r="P9984" s="4" t="str">
        <f t="shared" si="1088"/>
        <v>09</v>
      </c>
      <c r="Q9984" s="4" t="str">
        <f t="shared" si="1089"/>
        <v>September</v>
      </c>
      <c r="R9984" s="30" t="str">
        <f t="shared" si="1090"/>
        <v>19</v>
      </c>
      <c r="W9984" t="str">
        <f t="shared" si="1091"/>
        <v>ok</v>
      </c>
    </row>
    <row r="9985" spans="1:23" x14ac:dyDescent="0.3">
      <c r="A9985" t="s">
        <v>10027</v>
      </c>
      <c r="B9985" t="s">
        <v>51</v>
      </c>
      <c r="C9985" t="s">
        <v>29</v>
      </c>
      <c r="D9985" t="s">
        <v>52</v>
      </c>
      <c r="E9985" t="s">
        <v>45</v>
      </c>
      <c r="F9985" t="s">
        <v>21</v>
      </c>
      <c r="G9985" s="5">
        <v>7339.72</v>
      </c>
      <c r="H9985" s="5">
        <f t="shared" si="1085"/>
        <v>132.11496</v>
      </c>
      <c r="I9985" s="6">
        <v>5</v>
      </c>
      <c r="J9985" s="6">
        <v>36698.6</v>
      </c>
      <c r="K9985" s="5">
        <f t="shared" si="1086"/>
        <v>660.57479999999998</v>
      </c>
      <c r="L9985" s="7">
        <v>1.82</v>
      </c>
      <c r="M9985" s="7">
        <v>3518</v>
      </c>
      <c r="N9985" s="3">
        <v>45333</v>
      </c>
      <c r="O9985" s="4" t="str">
        <f t="shared" si="1087"/>
        <v>2024-02</v>
      </c>
      <c r="P9985" s="4" t="str">
        <f t="shared" si="1088"/>
        <v>02</v>
      </c>
      <c r="Q9985" s="4" t="str">
        <f t="shared" si="1089"/>
        <v>February</v>
      </c>
      <c r="R9985" s="30" t="str">
        <f t="shared" si="1090"/>
        <v>11</v>
      </c>
      <c r="W9985" t="str">
        <f t="shared" si="1091"/>
        <v>ok</v>
      </c>
    </row>
    <row r="9986" spans="1:23" x14ac:dyDescent="0.3">
      <c r="A9986" t="s">
        <v>10028</v>
      </c>
      <c r="B9986" t="s">
        <v>63</v>
      </c>
      <c r="C9986" t="s">
        <v>18</v>
      </c>
      <c r="D9986" t="s">
        <v>64</v>
      </c>
      <c r="E9986" t="s">
        <v>14</v>
      </c>
      <c r="F9986" t="s">
        <v>31</v>
      </c>
      <c r="G9986" s="5">
        <v>15847.46</v>
      </c>
      <c r="H9986" s="5">
        <f t="shared" si="1085"/>
        <v>285.25427999999994</v>
      </c>
      <c r="I9986" s="6">
        <v>5</v>
      </c>
      <c r="J9986" s="6">
        <v>79237.3</v>
      </c>
      <c r="K9986" s="5">
        <f t="shared" si="1086"/>
        <v>1426.2713999999996</v>
      </c>
      <c r="L9986" s="7">
        <v>2.5099999999999998</v>
      </c>
      <c r="M9986" s="7">
        <v>4700</v>
      </c>
      <c r="N9986" s="3">
        <v>45389</v>
      </c>
      <c r="O9986" s="4" t="str">
        <f t="shared" si="1087"/>
        <v>2024-04</v>
      </c>
      <c r="P9986" s="4" t="str">
        <f t="shared" si="1088"/>
        <v>04</v>
      </c>
      <c r="Q9986" s="4" t="str">
        <f t="shared" si="1089"/>
        <v>April</v>
      </c>
      <c r="R9986" s="30" t="str">
        <f t="shared" si="1090"/>
        <v>07</v>
      </c>
      <c r="W9986" t="str">
        <f t="shared" si="1091"/>
        <v>ok</v>
      </c>
    </row>
    <row r="9987" spans="1:23" x14ac:dyDescent="0.3">
      <c r="A9987" t="s">
        <v>10029</v>
      </c>
      <c r="B9987" t="s">
        <v>33</v>
      </c>
      <c r="C9987" t="s">
        <v>12</v>
      </c>
      <c r="D9987" t="s">
        <v>34</v>
      </c>
      <c r="E9987" t="s">
        <v>14</v>
      </c>
      <c r="F9987" t="s">
        <v>15</v>
      </c>
      <c r="G9987" s="5">
        <v>15329.04</v>
      </c>
      <c r="H9987" s="5">
        <f t="shared" ref="H9987:H10001" si="1092">G9987*0.018</f>
        <v>275.92271999999997</v>
      </c>
      <c r="I9987" s="6">
        <v>5</v>
      </c>
      <c r="J9987" s="6">
        <v>76645.2</v>
      </c>
      <c r="K9987" s="5">
        <f t="shared" ref="K9987:K10001" si="1093">H9987*I9987</f>
        <v>1379.6135999999999</v>
      </c>
      <c r="L9987" s="7">
        <v>3.87</v>
      </c>
      <c r="M9987" s="7">
        <v>15</v>
      </c>
      <c r="N9987" s="3">
        <v>45595</v>
      </c>
      <c r="O9987" s="4" t="str">
        <f t="shared" ref="O9987:O10001" si="1094">TEXT(N9987,"yyyy-mm")</f>
        <v>2024-10</v>
      </c>
      <c r="P9987" s="4" t="str">
        <f t="shared" ref="P9987:P10001" si="1095">TEXT(N9987,"mm")</f>
        <v>10</v>
      </c>
      <c r="Q9987" s="4" t="str">
        <f t="shared" ref="Q9987:Q10001" si="1096">TEXT(DATE(2024,P9987,1),"mmmm")</f>
        <v>October</v>
      </c>
      <c r="R9987" s="30" t="str">
        <f t="shared" ref="R9987:R10001" si="1097">TEXT(N9987,"dd")</f>
        <v>30</v>
      </c>
      <c r="W9987" t="str">
        <f t="shared" ref="W9987:W10001" si="1098">IF(G9987*I9987=J9987,"ok","False")</f>
        <v>ok</v>
      </c>
    </row>
    <row r="9988" spans="1:23" x14ac:dyDescent="0.3">
      <c r="A9988" t="s">
        <v>10030</v>
      </c>
      <c r="B9988" t="s">
        <v>11</v>
      </c>
      <c r="C9988" t="s">
        <v>12</v>
      </c>
      <c r="D9988" t="s">
        <v>13</v>
      </c>
      <c r="E9988" t="s">
        <v>14</v>
      </c>
      <c r="F9988" t="s">
        <v>31</v>
      </c>
      <c r="G9988" s="5">
        <v>18415.53</v>
      </c>
      <c r="H9988" s="5">
        <f t="shared" si="1092"/>
        <v>331.47953999999993</v>
      </c>
      <c r="I9988" s="6">
        <v>1</v>
      </c>
      <c r="J9988" s="6">
        <v>18415.53</v>
      </c>
      <c r="K9988" s="5">
        <f t="shared" si="1093"/>
        <v>331.47953999999993</v>
      </c>
      <c r="L9988" s="7">
        <v>2.0099999999999998</v>
      </c>
      <c r="M9988" s="7">
        <v>2446</v>
      </c>
      <c r="N9988" s="3">
        <v>45300</v>
      </c>
      <c r="O9988" s="4" t="str">
        <f t="shared" si="1094"/>
        <v>2024-01</v>
      </c>
      <c r="P9988" s="4" t="str">
        <f t="shared" si="1095"/>
        <v>01</v>
      </c>
      <c r="Q9988" s="4" t="str">
        <f t="shared" si="1096"/>
        <v>January</v>
      </c>
      <c r="R9988" s="30" t="str">
        <f t="shared" si="1097"/>
        <v>09</v>
      </c>
      <c r="W9988" t="str">
        <f t="shared" si="1098"/>
        <v>ok</v>
      </c>
    </row>
    <row r="9989" spans="1:23" x14ac:dyDescent="0.3">
      <c r="A9989" t="s">
        <v>10031</v>
      </c>
      <c r="B9989" t="s">
        <v>17</v>
      </c>
      <c r="C9989" t="s">
        <v>18</v>
      </c>
      <c r="D9989" t="s">
        <v>19</v>
      </c>
      <c r="E9989" t="s">
        <v>45</v>
      </c>
      <c r="F9989" t="s">
        <v>26</v>
      </c>
      <c r="G9989" s="5">
        <v>17139.830000000002</v>
      </c>
      <c r="H9989" s="5">
        <f t="shared" si="1092"/>
        <v>308.51694000000003</v>
      </c>
      <c r="I9989" s="6">
        <v>2</v>
      </c>
      <c r="J9989" s="6">
        <v>34279.660000000003</v>
      </c>
      <c r="K9989" s="5">
        <f t="shared" si="1093"/>
        <v>617.03388000000007</v>
      </c>
      <c r="L9989" s="7">
        <v>2.37</v>
      </c>
      <c r="M9989" s="7">
        <v>920</v>
      </c>
      <c r="N9989" s="3">
        <v>45456</v>
      </c>
      <c r="O9989" s="4" t="str">
        <f t="shared" si="1094"/>
        <v>2024-06</v>
      </c>
      <c r="P9989" s="4" t="str">
        <f t="shared" si="1095"/>
        <v>06</v>
      </c>
      <c r="Q9989" s="4" t="str">
        <f t="shared" si="1096"/>
        <v>June</v>
      </c>
      <c r="R9989" s="30" t="str">
        <f t="shared" si="1097"/>
        <v>13</v>
      </c>
      <c r="W9989" t="str">
        <f t="shared" si="1098"/>
        <v>ok</v>
      </c>
    </row>
    <row r="9990" spans="1:23" x14ac:dyDescent="0.3">
      <c r="A9990" t="s">
        <v>10032</v>
      </c>
      <c r="B9990" t="s">
        <v>51</v>
      </c>
      <c r="C9990" t="s">
        <v>29</v>
      </c>
      <c r="D9990" t="s">
        <v>52</v>
      </c>
      <c r="E9990" t="s">
        <v>45</v>
      </c>
      <c r="F9990" t="s">
        <v>60</v>
      </c>
      <c r="G9990" s="5">
        <v>9093.51</v>
      </c>
      <c r="H9990" s="5">
        <f t="shared" si="1092"/>
        <v>163.68317999999999</v>
      </c>
      <c r="I9990" s="6">
        <v>5</v>
      </c>
      <c r="J9990" s="6">
        <v>45467.55</v>
      </c>
      <c r="K9990" s="5">
        <f t="shared" si="1093"/>
        <v>818.41589999999997</v>
      </c>
      <c r="L9990" s="7">
        <v>4.08</v>
      </c>
      <c r="M9990" s="7">
        <v>4273</v>
      </c>
      <c r="N9990" s="3">
        <v>45606</v>
      </c>
      <c r="O9990" s="4" t="str">
        <f t="shared" si="1094"/>
        <v>2024-11</v>
      </c>
      <c r="P9990" s="4" t="str">
        <f t="shared" si="1095"/>
        <v>11</v>
      </c>
      <c r="Q9990" s="4" t="str">
        <f t="shared" si="1096"/>
        <v>November</v>
      </c>
      <c r="R9990" s="30" t="str">
        <f t="shared" si="1097"/>
        <v>10</v>
      </c>
      <c r="W9990" t="str">
        <f t="shared" si="1098"/>
        <v>ok</v>
      </c>
    </row>
    <row r="9991" spans="1:23" x14ac:dyDescent="0.3">
      <c r="A9991" t="s">
        <v>10033</v>
      </c>
      <c r="B9991" t="s">
        <v>23</v>
      </c>
      <c r="C9991" t="s">
        <v>24</v>
      </c>
      <c r="D9991" t="s">
        <v>25</v>
      </c>
      <c r="E9991" t="s">
        <v>45</v>
      </c>
      <c r="F9991" t="s">
        <v>26</v>
      </c>
      <c r="G9991" s="5">
        <v>6882.22</v>
      </c>
      <c r="H9991" s="5">
        <f t="shared" si="1092"/>
        <v>123.87996</v>
      </c>
      <c r="I9991" s="6">
        <v>5</v>
      </c>
      <c r="J9991" s="6">
        <v>34411.1</v>
      </c>
      <c r="K9991" s="5">
        <f t="shared" si="1093"/>
        <v>619.39980000000003</v>
      </c>
      <c r="L9991" s="7">
        <v>3.13</v>
      </c>
      <c r="M9991" s="7">
        <v>2771</v>
      </c>
      <c r="N9991" s="3">
        <v>45517</v>
      </c>
      <c r="O9991" s="4" t="str">
        <f t="shared" si="1094"/>
        <v>2024-08</v>
      </c>
      <c r="P9991" s="4" t="str">
        <f t="shared" si="1095"/>
        <v>08</v>
      </c>
      <c r="Q9991" s="4" t="str">
        <f t="shared" si="1096"/>
        <v>August</v>
      </c>
      <c r="R9991" s="30" t="str">
        <f t="shared" si="1097"/>
        <v>13</v>
      </c>
      <c r="W9991" t="str">
        <f t="shared" si="1098"/>
        <v>ok</v>
      </c>
    </row>
    <row r="9992" spans="1:23" x14ac:dyDescent="0.3">
      <c r="A9992" t="s">
        <v>10034</v>
      </c>
      <c r="B9992" t="s">
        <v>11</v>
      </c>
      <c r="C9992" t="s">
        <v>12</v>
      </c>
      <c r="D9992" t="s">
        <v>13</v>
      </c>
      <c r="E9992" t="s">
        <v>14</v>
      </c>
      <c r="F9992" t="s">
        <v>26</v>
      </c>
      <c r="G9992" s="5">
        <v>3397.33</v>
      </c>
      <c r="H9992" s="5">
        <f t="shared" si="1092"/>
        <v>61.151939999999996</v>
      </c>
      <c r="I9992" s="6">
        <v>4</v>
      </c>
      <c r="J9992" s="6">
        <v>13589.32</v>
      </c>
      <c r="K9992" s="5">
        <f t="shared" si="1093"/>
        <v>244.60775999999998</v>
      </c>
      <c r="L9992" s="7">
        <v>1.37</v>
      </c>
      <c r="M9992" s="7">
        <v>370</v>
      </c>
      <c r="N9992" s="3">
        <v>45332</v>
      </c>
      <c r="O9992" s="4" t="str">
        <f t="shared" si="1094"/>
        <v>2024-02</v>
      </c>
      <c r="P9992" s="4" t="str">
        <f t="shared" si="1095"/>
        <v>02</v>
      </c>
      <c r="Q9992" s="4" t="str">
        <f t="shared" si="1096"/>
        <v>February</v>
      </c>
      <c r="R9992" s="30" t="str">
        <f t="shared" si="1097"/>
        <v>10</v>
      </c>
      <c r="W9992" t="str">
        <f t="shared" si="1098"/>
        <v>ok</v>
      </c>
    </row>
    <row r="9993" spans="1:23" x14ac:dyDescent="0.3">
      <c r="A9993" t="s">
        <v>10035</v>
      </c>
      <c r="B9993" t="s">
        <v>33</v>
      </c>
      <c r="C9993" t="s">
        <v>12</v>
      </c>
      <c r="D9993" t="s">
        <v>34</v>
      </c>
      <c r="E9993" t="s">
        <v>20</v>
      </c>
      <c r="F9993" t="s">
        <v>21</v>
      </c>
      <c r="G9993" s="5">
        <v>5108.58</v>
      </c>
      <c r="H9993" s="5">
        <f t="shared" si="1092"/>
        <v>91.954439999999991</v>
      </c>
      <c r="I9993" s="6">
        <v>5</v>
      </c>
      <c r="J9993" s="6">
        <v>25542.9</v>
      </c>
      <c r="K9993" s="5">
        <f t="shared" si="1093"/>
        <v>459.77219999999994</v>
      </c>
      <c r="L9993" s="7">
        <v>4.13</v>
      </c>
      <c r="M9993" s="7">
        <v>1586</v>
      </c>
      <c r="N9993" s="3">
        <v>45538</v>
      </c>
      <c r="O9993" s="4" t="str">
        <f t="shared" si="1094"/>
        <v>2024-09</v>
      </c>
      <c r="P9993" s="4" t="str">
        <f t="shared" si="1095"/>
        <v>09</v>
      </c>
      <c r="Q9993" s="4" t="str">
        <f t="shared" si="1096"/>
        <v>September</v>
      </c>
      <c r="R9993" s="30" t="str">
        <f t="shared" si="1097"/>
        <v>03</v>
      </c>
      <c r="W9993" t="str">
        <f t="shared" si="1098"/>
        <v>ok</v>
      </c>
    </row>
    <row r="9994" spans="1:23" x14ac:dyDescent="0.3">
      <c r="A9994" t="s">
        <v>10036</v>
      </c>
      <c r="B9994" t="s">
        <v>17</v>
      </c>
      <c r="C9994" t="s">
        <v>18</v>
      </c>
      <c r="D9994" t="s">
        <v>19</v>
      </c>
      <c r="E9994" t="s">
        <v>20</v>
      </c>
      <c r="F9994" t="s">
        <v>15</v>
      </c>
      <c r="G9994" s="5">
        <v>12745.76</v>
      </c>
      <c r="H9994" s="5">
        <f t="shared" si="1092"/>
        <v>229.42367999999999</v>
      </c>
      <c r="I9994" s="6">
        <v>3</v>
      </c>
      <c r="J9994" s="6">
        <v>38237.279999999999</v>
      </c>
      <c r="K9994" s="5">
        <f t="shared" si="1093"/>
        <v>688.27103999999997</v>
      </c>
      <c r="L9994" s="7">
        <v>3.09</v>
      </c>
      <c r="M9994" s="7">
        <v>785</v>
      </c>
      <c r="N9994" s="3">
        <v>45457</v>
      </c>
      <c r="O9994" s="4" t="str">
        <f t="shared" si="1094"/>
        <v>2024-06</v>
      </c>
      <c r="P9994" s="4" t="str">
        <f t="shared" si="1095"/>
        <v>06</v>
      </c>
      <c r="Q9994" s="4" t="str">
        <f t="shared" si="1096"/>
        <v>June</v>
      </c>
      <c r="R9994" s="30" t="str">
        <f t="shared" si="1097"/>
        <v>14</v>
      </c>
      <c r="W9994" t="str">
        <f t="shared" si="1098"/>
        <v>ok</v>
      </c>
    </row>
    <row r="9995" spans="1:23" x14ac:dyDescent="0.3">
      <c r="A9995" t="s">
        <v>10037</v>
      </c>
      <c r="B9995" t="s">
        <v>33</v>
      </c>
      <c r="C9995" t="s">
        <v>12</v>
      </c>
      <c r="D9995" t="s">
        <v>34</v>
      </c>
      <c r="E9995" t="s">
        <v>14</v>
      </c>
      <c r="F9995" t="s">
        <v>26</v>
      </c>
      <c r="G9995" s="5">
        <v>19530.95</v>
      </c>
      <c r="H9995" s="5">
        <f t="shared" si="1092"/>
        <v>351.55709999999999</v>
      </c>
      <c r="I9995" s="6">
        <v>4</v>
      </c>
      <c r="J9995" s="6">
        <v>78123.8</v>
      </c>
      <c r="K9995" s="5">
        <f t="shared" si="1093"/>
        <v>1406.2284</v>
      </c>
      <c r="L9995" s="7">
        <v>4.34</v>
      </c>
      <c r="M9995" s="7">
        <v>4356</v>
      </c>
      <c r="N9995" s="3">
        <v>45392</v>
      </c>
      <c r="O9995" s="4" t="str">
        <f t="shared" si="1094"/>
        <v>2024-04</v>
      </c>
      <c r="P9995" s="4" t="str">
        <f t="shared" si="1095"/>
        <v>04</v>
      </c>
      <c r="Q9995" s="4" t="str">
        <f t="shared" si="1096"/>
        <v>April</v>
      </c>
      <c r="R9995" s="30" t="str">
        <f t="shared" si="1097"/>
        <v>10</v>
      </c>
      <c r="W9995" t="str">
        <f t="shared" si="1098"/>
        <v>ok</v>
      </c>
    </row>
    <row r="9996" spans="1:23" x14ac:dyDescent="0.3">
      <c r="A9996" t="s">
        <v>10038</v>
      </c>
      <c r="B9996" t="s">
        <v>63</v>
      </c>
      <c r="C9996" t="s">
        <v>18</v>
      </c>
      <c r="D9996" t="s">
        <v>64</v>
      </c>
      <c r="E9996" t="s">
        <v>20</v>
      </c>
      <c r="F9996" t="s">
        <v>15</v>
      </c>
      <c r="G9996" s="5">
        <v>6384.43</v>
      </c>
      <c r="H9996" s="5">
        <f t="shared" si="1092"/>
        <v>114.91973999999999</v>
      </c>
      <c r="I9996" s="6">
        <v>3</v>
      </c>
      <c r="J9996" s="6">
        <v>19153.29</v>
      </c>
      <c r="K9996" s="5">
        <f t="shared" si="1093"/>
        <v>344.75921999999997</v>
      </c>
      <c r="L9996" s="7">
        <v>3.04</v>
      </c>
      <c r="M9996" s="7">
        <v>2551</v>
      </c>
      <c r="N9996" s="3">
        <v>45428</v>
      </c>
      <c r="O9996" s="4" t="str">
        <f t="shared" si="1094"/>
        <v>2024-05</v>
      </c>
      <c r="P9996" s="4" t="str">
        <f t="shared" si="1095"/>
        <v>05</v>
      </c>
      <c r="Q9996" s="4" t="str">
        <f t="shared" si="1096"/>
        <v>May</v>
      </c>
      <c r="R9996" s="30" t="str">
        <f t="shared" si="1097"/>
        <v>16</v>
      </c>
      <c r="W9996" t="str">
        <f t="shared" si="1098"/>
        <v>ok</v>
      </c>
    </row>
    <row r="9997" spans="1:23" x14ac:dyDescent="0.3">
      <c r="A9997" t="s">
        <v>10039</v>
      </c>
      <c r="B9997" t="s">
        <v>28</v>
      </c>
      <c r="C9997" t="s">
        <v>29</v>
      </c>
      <c r="D9997" t="s">
        <v>30</v>
      </c>
      <c r="E9997" t="s">
        <v>20</v>
      </c>
      <c r="F9997" t="s">
        <v>38</v>
      </c>
      <c r="G9997" s="5">
        <v>3571.93</v>
      </c>
      <c r="H9997" s="5">
        <f t="shared" si="1092"/>
        <v>64.29473999999999</v>
      </c>
      <c r="I9997" s="6">
        <v>1</v>
      </c>
      <c r="J9997" s="6">
        <v>3571.93</v>
      </c>
      <c r="K9997" s="5">
        <f t="shared" si="1093"/>
        <v>64.29473999999999</v>
      </c>
      <c r="L9997" s="7">
        <v>1.05</v>
      </c>
      <c r="M9997" s="7">
        <v>2154</v>
      </c>
      <c r="N9997" s="3">
        <v>45433</v>
      </c>
      <c r="O9997" s="4" t="str">
        <f t="shared" si="1094"/>
        <v>2024-05</v>
      </c>
      <c r="P9997" s="4" t="str">
        <f t="shared" si="1095"/>
        <v>05</v>
      </c>
      <c r="Q9997" s="4" t="str">
        <f t="shared" si="1096"/>
        <v>May</v>
      </c>
      <c r="R9997" s="30" t="str">
        <f t="shared" si="1097"/>
        <v>21</v>
      </c>
      <c r="W9997" t="str">
        <f t="shared" si="1098"/>
        <v>ok</v>
      </c>
    </row>
    <row r="9998" spans="1:23" x14ac:dyDescent="0.3">
      <c r="A9998" t="s">
        <v>10040</v>
      </c>
      <c r="B9998" t="s">
        <v>63</v>
      </c>
      <c r="C9998" t="s">
        <v>18</v>
      </c>
      <c r="D9998" t="s">
        <v>64</v>
      </c>
      <c r="E9998" t="s">
        <v>14</v>
      </c>
      <c r="F9998" t="s">
        <v>15</v>
      </c>
      <c r="G9998" s="5">
        <v>2974.55</v>
      </c>
      <c r="H9998" s="5">
        <f t="shared" si="1092"/>
        <v>53.541899999999998</v>
      </c>
      <c r="I9998" s="6">
        <v>4</v>
      </c>
      <c r="J9998" s="6">
        <v>11898.2</v>
      </c>
      <c r="K9998" s="5">
        <f t="shared" si="1093"/>
        <v>214.16759999999999</v>
      </c>
      <c r="L9998" s="7">
        <v>2.6</v>
      </c>
      <c r="M9998" s="7">
        <v>1796</v>
      </c>
      <c r="N9998" s="3">
        <v>45623</v>
      </c>
      <c r="O9998" s="4" t="str">
        <f t="shared" si="1094"/>
        <v>2024-11</v>
      </c>
      <c r="P9998" s="4" t="str">
        <f t="shared" si="1095"/>
        <v>11</v>
      </c>
      <c r="Q9998" s="4" t="str">
        <f t="shared" si="1096"/>
        <v>November</v>
      </c>
      <c r="R9998" s="30" t="str">
        <f t="shared" si="1097"/>
        <v>27</v>
      </c>
      <c r="W9998" t="str">
        <f t="shared" si="1098"/>
        <v>ok</v>
      </c>
    </row>
    <row r="9999" spans="1:23" x14ac:dyDescent="0.3">
      <c r="A9999" t="s">
        <v>10041</v>
      </c>
      <c r="B9999" t="s">
        <v>63</v>
      </c>
      <c r="C9999" t="s">
        <v>18</v>
      </c>
      <c r="D9999" t="s">
        <v>64</v>
      </c>
      <c r="E9999" t="s">
        <v>45</v>
      </c>
      <c r="F9999" t="s">
        <v>38</v>
      </c>
      <c r="G9999" s="5">
        <v>8646.2000000000007</v>
      </c>
      <c r="H9999" s="5">
        <f t="shared" si="1092"/>
        <v>155.63159999999999</v>
      </c>
      <c r="I9999" s="6">
        <v>1</v>
      </c>
      <c r="J9999" s="6">
        <v>8646.2000000000007</v>
      </c>
      <c r="K9999" s="5">
        <f t="shared" si="1093"/>
        <v>155.63159999999999</v>
      </c>
      <c r="L9999" s="7">
        <v>3.2</v>
      </c>
      <c r="M9999" s="7">
        <v>4001</v>
      </c>
      <c r="N9999" s="3">
        <v>45580</v>
      </c>
      <c r="O9999" s="4" t="str">
        <f t="shared" si="1094"/>
        <v>2024-10</v>
      </c>
      <c r="P9999" s="4" t="str">
        <f t="shared" si="1095"/>
        <v>10</v>
      </c>
      <c r="Q9999" s="4" t="str">
        <f t="shared" si="1096"/>
        <v>October</v>
      </c>
      <c r="R9999" s="30" t="str">
        <f t="shared" si="1097"/>
        <v>15</v>
      </c>
      <c r="W9999" t="str">
        <f t="shared" si="1098"/>
        <v>ok</v>
      </c>
    </row>
    <row r="10000" spans="1:23" x14ac:dyDescent="0.3">
      <c r="A10000" t="s">
        <v>10042</v>
      </c>
      <c r="B10000" t="s">
        <v>36</v>
      </c>
      <c r="C10000" t="s">
        <v>18</v>
      </c>
      <c r="D10000" t="s">
        <v>37</v>
      </c>
      <c r="E10000" t="s">
        <v>45</v>
      </c>
      <c r="F10000" t="s">
        <v>38</v>
      </c>
      <c r="G10000" s="5">
        <v>4960.53</v>
      </c>
      <c r="H10000" s="5">
        <f t="shared" si="1092"/>
        <v>89.289539999999988</v>
      </c>
      <c r="I10000" s="6">
        <v>4</v>
      </c>
      <c r="J10000" s="6">
        <v>19842.12</v>
      </c>
      <c r="K10000" s="5">
        <f t="shared" si="1093"/>
        <v>357.15815999999995</v>
      </c>
      <c r="L10000" s="7">
        <v>3.42</v>
      </c>
      <c r="M10000" s="7">
        <v>685</v>
      </c>
      <c r="N10000" s="3">
        <v>45408</v>
      </c>
      <c r="O10000" s="4" t="str">
        <f t="shared" si="1094"/>
        <v>2024-04</v>
      </c>
      <c r="P10000" s="4" t="str">
        <f t="shared" si="1095"/>
        <v>04</v>
      </c>
      <c r="Q10000" s="4" t="str">
        <f t="shared" si="1096"/>
        <v>April</v>
      </c>
      <c r="R10000" s="30" t="str">
        <f t="shared" si="1097"/>
        <v>26</v>
      </c>
      <c r="W10000" t="str">
        <f t="shared" si="1098"/>
        <v>ok</v>
      </c>
    </row>
    <row r="10001" spans="1:23" x14ac:dyDescent="0.3">
      <c r="A10001" t="s">
        <v>10043</v>
      </c>
      <c r="B10001" t="s">
        <v>23</v>
      </c>
      <c r="C10001" t="s">
        <v>24</v>
      </c>
      <c r="D10001" t="s">
        <v>25</v>
      </c>
      <c r="E10001" t="s">
        <v>20</v>
      </c>
      <c r="F10001" t="s">
        <v>26</v>
      </c>
      <c r="G10001" s="5">
        <v>13811.49</v>
      </c>
      <c r="H10001" s="5">
        <f t="shared" si="1092"/>
        <v>248.60681999999997</v>
      </c>
      <c r="I10001" s="6">
        <v>5</v>
      </c>
      <c r="J10001" s="6">
        <v>69057.45</v>
      </c>
      <c r="K10001" s="5">
        <f t="shared" si="1093"/>
        <v>1243.0340999999999</v>
      </c>
      <c r="L10001" s="7">
        <v>2.84</v>
      </c>
      <c r="M10001" s="7">
        <v>488</v>
      </c>
      <c r="N10001" s="3">
        <v>45306</v>
      </c>
      <c r="O10001" s="4" t="str">
        <f t="shared" si="1094"/>
        <v>2024-01</v>
      </c>
      <c r="P10001" s="4" t="str">
        <f t="shared" si="1095"/>
        <v>01</v>
      </c>
      <c r="Q10001" s="4" t="str">
        <f t="shared" si="1096"/>
        <v>January</v>
      </c>
      <c r="R10001" s="30" t="str">
        <f t="shared" si="1097"/>
        <v>15</v>
      </c>
      <c r="W10001" t="str">
        <f t="shared" si="1098"/>
        <v>ok</v>
      </c>
    </row>
  </sheetData>
  <mergeCells count="2">
    <mergeCell ref="T5:U5"/>
    <mergeCell ref="T12:U12"/>
  </mergeCells>
  <phoneticPr fontId="20" type="noConversion"/>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B68D3-5D88-4248-ADBE-81466716C72B}">
  <dimension ref="A1:O32"/>
  <sheetViews>
    <sheetView zoomScale="85" zoomScaleNormal="85" workbookViewId="0">
      <selection activeCell="I21" sqref="I21:O24"/>
    </sheetView>
  </sheetViews>
  <sheetFormatPr defaultRowHeight="14.4" x14ac:dyDescent="0.3"/>
  <cols>
    <col min="1" max="1" width="4.77734375" bestFit="1" customWidth="1"/>
    <col min="3" max="3" width="7.77734375" bestFit="1" customWidth="1"/>
    <col min="5" max="5" width="9.77734375" bestFit="1" customWidth="1"/>
    <col min="7" max="7" width="6.5546875" bestFit="1" customWidth="1"/>
    <col min="9" max="9" width="10.109375" bestFit="1" customWidth="1"/>
    <col min="10" max="10" width="12" bestFit="1" customWidth="1"/>
  </cols>
  <sheetData>
    <row r="1" spans="1:10" ht="18" x14ac:dyDescent="0.35">
      <c r="A1" s="68" t="s">
        <v>10138</v>
      </c>
      <c r="B1" s="59"/>
      <c r="C1" s="66" t="s">
        <v>10136</v>
      </c>
      <c r="D1" s="59"/>
      <c r="E1" s="64" t="s">
        <v>10137</v>
      </c>
      <c r="F1" s="60"/>
      <c r="G1" s="62" t="s">
        <v>10140</v>
      </c>
    </row>
    <row r="2" spans="1:10" x14ac:dyDescent="0.3">
      <c r="A2" s="69">
        <v>1</v>
      </c>
      <c r="C2" s="67">
        <v>317</v>
      </c>
      <c r="E2" s="65">
        <v>173363.07150000017</v>
      </c>
      <c r="G2" s="61">
        <v>546.88666088328125</v>
      </c>
      <c r="I2" s="63" t="s">
        <v>10139</v>
      </c>
      <c r="J2" s="63">
        <f>CORREL(C2:C32,E2:E32)</f>
        <v>0.96061502349165917</v>
      </c>
    </row>
    <row r="3" spans="1:10" x14ac:dyDescent="0.3">
      <c r="A3" s="69">
        <v>2</v>
      </c>
      <c r="C3" s="67">
        <v>361</v>
      </c>
      <c r="E3" s="65">
        <v>189511.1587800002</v>
      </c>
      <c r="G3" s="61">
        <v>524.96165867036063</v>
      </c>
    </row>
    <row r="4" spans="1:10" x14ac:dyDescent="0.3">
      <c r="A4" s="69">
        <v>3</v>
      </c>
      <c r="C4" s="67">
        <v>335</v>
      </c>
      <c r="E4" s="65">
        <v>183465.32021999979</v>
      </c>
      <c r="G4" s="61">
        <v>547.65767229850678</v>
      </c>
    </row>
    <row r="5" spans="1:10" x14ac:dyDescent="0.3">
      <c r="A5" s="69">
        <v>4</v>
      </c>
      <c r="C5" s="67">
        <v>344</v>
      </c>
      <c r="E5" s="65">
        <v>195312.82860000015</v>
      </c>
      <c r="G5" s="61">
        <v>567.76985058139576</v>
      </c>
    </row>
    <row r="6" spans="1:10" x14ac:dyDescent="0.3">
      <c r="A6" s="69">
        <v>5</v>
      </c>
      <c r="C6" s="67">
        <v>325</v>
      </c>
      <c r="E6" s="65">
        <v>168947.27243999991</v>
      </c>
      <c r="G6" s="61">
        <v>519.83776135384585</v>
      </c>
    </row>
    <row r="7" spans="1:10" x14ac:dyDescent="0.3">
      <c r="A7" s="69">
        <v>6</v>
      </c>
      <c r="C7" s="67">
        <v>341</v>
      </c>
      <c r="E7" s="65">
        <v>191000.3470199999</v>
      </c>
      <c r="G7" s="61">
        <v>560.11831970674461</v>
      </c>
    </row>
    <row r="8" spans="1:10" x14ac:dyDescent="0.3">
      <c r="A8" s="69">
        <v>7</v>
      </c>
      <c r="C8" s="67">
        <v>326</v>
      </c>
      <c r="E8" s="65">
        <v>180562.00788000016</v>
      </c>
      <c r="G8" s="61">
        <v>553.87118981595142</v>
      </c>
    </row>
    <row r="9" spans="1:10" x14ac:dyDescent="0.3">
      <c r="A9" s="69">
        <v>8</v>
      </c>
      <c r="C9" s="67">
        <v>347</v>
      </c>
      <c r="E9" s="65">
        <v>195308.00982000009</v>
      </c>
      <c r="G9" s="61">
        <v>562.84729054755076</v>
      </c>
    </row>
    <row r="10" spans="1:10" x14ac:dyDescent="0.3">
      <c r="A10" s="69">
        <v>9</v>
      </c>
      <c r="C10" s="67">
        <v>335</v>
      </c>
      <c r="E10" s="65">
        <v>170034.51635999992</v>
      </c>
      <c r="G10" s="61">
        <v>507.56572047761171</v>
      </c>
    </row>
    <row r="11" spans="1:10" x14ac:dyDescent="0.3">
      <c r="A11" s="69">
        <v>10</v>
      </c>
      <c r="C11" s="67">
        <v>362</v>
      </c>
      <c r="E11" s="65">
        <v>210655.54763999995</v>
      </c>
      <c r="G11" s="61">
        <v>581.92140232044187</v>
      </c>
    </row>
    <row r="12" spans="1:10" x14ac:dyDescent="0.3">
      <c r="A12" s="69">
        <v>11</v>
      </c>
      <c r="C12" s="67">
        <v>326</v>
      </c>
      <c r="E12" s="65">
        <v>178291.82159999991</v>
      </c>
      <c r="G12" s="61">
        <v>546.90742822085861</v>
      </c>
    </row>
    <row r="13" spans="1:10" x14ac:dyDescent="0.3">
      <c r="A13" s="69">
        <v>12</v>
      </c>
      <c r="C13" s="67">
        <v>303</v>
      </c>
      <c r="E13" s="65">
        <v>160794.16362000001</v>
      </c>
      <c r="G13" s="61">
        <v>530.67380732673269</v>
      </c>
    </row>
    <row r="14" spans="1:10" x14ac:dyDescent="0.3">
      <c r="A14" s="69">
        <v>13</v>
      </c>
      <c r="C14" s="67">
        <v>349</v>
      </c>
      <c r="E14" s="65">
        <v>182978.44253999996</v>
      </c>
      <c r="G14" s="61">
        <v>524.29353163323776</v>
      </c>
    </row>
    <row r="15" spans="1:10" x14ac:dyDescent="0.3">
      <c r="A15" s="69">
        <v>14</v>
      </c>
      <c r="C15" s="67">
        <v>320</v>
      </c>
      <c r="E15" s="65">
        <v>163809.62477999998</v>
      </c>
      <c r="G15" s="61">
        <v>511.90507743749993</v>
      </c>
    </row>
    <row r="16" spans="1:10" x14ac:dyDescent="0.3">
      <c r="A16" s="69">
        <v>15</v>
      </c>
      <c r="C16" s="67">
        <v>304</v>
      </c>
      <c r="E16" s="65">
        <v>163764.09900000005</v>
      </c>
      <c r="G16" s="61">
        <v>538.69769407894751</v>
      </c>
    </row>
    <row r="17" spans="1:15" x14ac:dyDescent="0.3">
      <c r="A17" s="69">
        <v>16</v>
      </c>
      <c r="C17" s="67">
        <v>336</v>
      </c>
      <c r="E17" s="65">
        <v>179517.19481999992</v>
      </c>
      <c r="G17" s="61">
        <v>534.27736553571401</v>
      </c>
    </row>
    <row r="18" spans="1:15" x14ac:dyDescent="0.3">
      <c r="A18" s="69">
        <v>17</v>
      </c>
      <c r="C18" s="67">
        <v>307</v>
      </c>
      <c r="E18" s="65">
        <v>172200.87035999991</v>
      </c>
      <c r="G18" s="61">
        <v>560.91488716612355</v>
      </c>
    </row>
    <row r="19" spans="1:15" x14ac:dyDescent="0.3">
      <c r="A19" s="69">
        <v>18</v>
      </c>
      <c r="C19" s="67">
        <v>329</v>
      </c>
      <c r="E19" s="65">
        <v>182135.19672000004</v>
      </c>
      <c r="G19" s="61">
        <v>553.60242164133751</v>
      </c>
    </row>
    <row r="20" spans="1:15" x14ac:dyDescent="0.3">
      <c r="A20" s="69">
        <v>19</v>
      </c>
      <c r="C20" s="67">
        <v>329</v>
      </c>
      <c r="E20" s="65">
        <v>179341.75475999992</v>
      </c>
      <c r="G20" s="61">
        <v>545.1117165957445</v>
      </c>
    </row>
    <row r="21" spans="1:15" ht="14.4" customHeight="1" x14ac:dyDescent="0.3">
      <c r="A21" s="69">
        <v>20</v>
      </c>
      <c r="C21" s="67">
        <v>325</v>
      </c>
      <c r="E21" s="65">
        <v>190996.46370000002</v>
      </c>
      <c r="G21" s="61">
        <v>587.68142676923082</v>
      </c>
      <c r="I21" s="109" t="s">
        <v>10146</v>
      </c>
      <c r="J21" s="109"/>
      <c r="K21" s="109"/>
      <c r="L21" s="109"/>
      <c r="M21" s="109"/>
      <c r="N21" s="109"/>
      <c r="O21" s="109"/>
    </row>
    <row r="22" spans="1:15" x14ac:dyDescent="0.3">
      <c r="A22" s="69">
        <v>21</v>
      </c>
      <c r="C22" s="67">
        <v>349</v>
      </c>
      <c r="E22" s="65">
        <v>193296.77748000002</v>
      </c>
      <c r="G22" s="61">
        <v>553.85896126074499</v>
      </c>
      <c r="I22" s="109"/>
      <c r="J22" s="109"/>
      <c r="K22" s="109"/>
      <c r="L22" s="109"/>
      <c r="M22" s="109"/>
      <c r="N22" s="109"/>
      <c r="O22" s="109"/>
    </row>
    <row r="23" spans="1:15" x14ac:dyDescent="0.3">
      <c r="A23" s="69">
        <v>22</v>
      </c>
      <c r="C23" s="67">
        <v>355</v>
      </c>
      <c r="E23" s="65">
        <v>195670.07045999993</v>
      </c>
      <c r="G23" s="61">
        <v>551.18329707042233</v>
      </c>
      <c r="I23" s="109"/>
      <c r="J23" s="109"/>
      <c r="K23" s="109"/>
      <c r="L23" s="109"/>
      <c r="M23" s="109"/>
      <c r="N23" s="109"/>
      <c r="O23" s="109"/>
    </row>
    <row r="24" spans="1:15" x14ac:dyDescent="0.3">
      <c r="A24" s="69">
        <v>23</v>
      </c>
      <c r="C24" s="67">
        <v>345</v>
      </c>
      <c r="E24" s="65">
        <v>189861.90029999983</v>
      </c>
      <c r="G24" s="61">
        <v>550.32434869565168</v>
      </c>
      <c r="I24" s="109"/>
      <c r="J24" s="109"/>
      <c r="K24" s="109"/>
      <c r="L24" s="109"/>
      <c r="M24" s="109"/>
      <c r="N24" s="109"/>
      <c r="O24" s="109"/>
    </row>
    <row r="25" spans="1:15" x14ac:dyDescent="0.3">
      <c r="A25" s="69">
        <v>24</v>
      </c>
      <c r="C25" s="67">
        <v>319</v>
      </c>
      <c r="E25" s="65">
        <v>172605.87090000024</v>
      </c>
      <c r="G25" s="61">
        <v>541.084234796239</v>
      </c>
    </row>
    <row r="26" spans="1:15" x14ac:dyDescent="0.3">
      <c r="A26" s="69">
        <v>25</v>
      </c>
      <c r="C26" s="67">
        <v>327</v>
      </c>
      <c r="E26" s="65">
        <v>188169.71508000017</v>
      </c>
      <c r="G26" s="61">
        <v>575.44255376146839</v>
      </c>
    </row>
    <row r="27" spans="1:15" x14ac:dyDescent="0.3">
      <c r="A27" s="69">
        <v>26</v>
      </c>
      <c r="C27" s="67">
        <v>364</v>
      </c>
      <c r="E27" s="65">
        <v>196539.92442</v>
      </c>
      <c r="G27" s="61">
        <v>539.94484730769227</v>
      </c>
    </row>
    <row r="28" spans="1:15" x14ac:dyDescent="0.3">
      <c r="A28" s="69">
        <v>27</v>
      </c>
      <c r="C28" s="67">
        <v>292</v>
      </c>
      <c r="E28" s="65">
        <v>147905.71595999991</v>
      </c>
      <c r="G28" s="61">
        <v>506.52642452054766</v>
      </c>
    </row>
    <row r="29" spans="1:15" x14ac:dyDescent="0.3">
      <c r="A29" s="69">
        <v>28</v>
      </c>
      <c r="C29" s="67">
        <v>289</v>
      </c>
      <c r="E29" s="65">
        <v>149847.73290000006</v>
      </c>
      <c r="G29" s="61">
        <v>518.50426608996565</v>
      </c>
    </row>
    <row r="30" spans="1:15" x14ac:dyDescent="0.3">
      <c r="A30" s="69">
        <v>29</v>
      </c>
      <c r="C30" s="67">
        <v>279</v>
      </c>
      <c r="E30" s="65">
        <v>147080.03345999989</v>
      </c>
      <c r="G30" s="61">
        <v>527.16857870967704</v>
      </c>
    </row>
    <row r="31" spans="1:15" x14ac:dyDescent="0.3">
      <c r="A31" s="69">
        <v>30</v>
      </c>
      <c r="C31" s="67">
        <v>292</v>
      </c>
      <c r="E31" s="65">
        <v>159281.44883999994</v>
      </c>
      <c r="G31" s="61">
        <v>545.48441383561624</v>
      </c>
    </row>
    <row r="32" spans="1:15" x14ac:dyDescent="0.3">
      <c r="A32" s="69">
        <v>31</v>
      </c>
      <c r="C32" s="67">
        <v>168</v>
      </c>
      <c r="E32" s="65">
        <v>83674.137059999994</v>
      </c>
      <c r="G32" s="61">
        <v>498.06033964285712</v>
      </c>
    </row>
  </sheetData>
  <mergeCells count="1">
    <mergeCell ref="I21:O2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1E49B-9714-4825-8D41-0B16E800B69D}">
  <dimension ref="A1:N31"/>
  <sheetViews>
    <sheetView zoomScale="85" zoomScaleNormal="85" workbookViewId="0">
      <selection activeCell="K27" sqref="K27"/>
    </sheetView>
  </sheetViews>
  <sheetFormatPr defaultRowHeight="14.4" x14ac:dyDescent="0.3"/>
  <cols>
    <col min="1" max="1" width="13.44140625" bestFit="1" customWidth="1"/>
    <col min="2" max="2" width="24.109375" bestFit="1" customWidth="1"/>
    <col min="3" max="3" width="12.77734375" bestFit="1" customWidth="1"/>
    <col min="4" max="4" width="4.44140625" customWidth="1"/>
    <col min="5" max="5" width="17" bestFit="1" customWidth="1"/>
    <col min="6" max="6" width="15" bestFit="1" customWidth="1"/>
    <col min="7" max="7" width="14.109375" bestFit="1" customWidth="1"/>
    <col min="8" max="8" width="4.33203125" customWidth="1"/>
    <col min="9" max="9" width="13.44140625" bestFit="1" customWidth="1"/>
    <col min="10" max="10" width="16.33203125" bestFit="1" customWidth="1"/>
    <col min="11" max="11" width="14.109375" bestFit="1" customWidth="1"/>
    <col min="12" max="12" width="4.33203125" customWidth="1"/>
    <col min="13" max="13" width="13.44140625" bestFit="1" customWidth="1"/>
    <col min="14" max="14" width="15.77734375" bestFit="1" customWidth="1"/>
    <col min="15" max="15" width="15.5546875" bestFit="1" customWidth="1"/>
    <col min="16" max="16" width="13.44140625" bestFit="1" customWidth="1"/>
    <col min="17" max="17" width="16.33203125" bestFit="1" customWidth="1"/>
    <col min="18" max="18" width="24.109375" bestFit="1" customWidth="1"/>
    <col min="19" max="10009" width="15.5546875" bestFit="1" customWidth="1"/>
    <col min="10010" max="10010" width="10.77734375" bestFit="1" customWidth="1"/>
  </cols>
  <sheetData>
    <row r="1" spans="1:14" ht="18" x14ac:dyDescent="0.35">
      <c r="A1" s="125" t="s">
        <v>10080</v>
      </c>
      <c r="B1" s="126"/>
      <c r="C1" s="127"/>
      <c r="D1" s="26"/>
      <c r="E1" s="128" t="s">
        <v>10082</v>
      </c>
      <c r="F1" s="128"/>
      <c r="G1" s="128"/>
      <c r="H1" s="26"/>
      <c r="I1" s="129" t="s">
        <v>10084</v>
      </c>
      <c r="J1" s="130"/>
      <c r="K1" s="131"/>
      <c r="M1" s="110" t="s">
        <v>10096</v>
      </c>
      <c r="N1" s="110"/>
    </row>
    <row r="2" spans="1:14" x14ac:dyDescent="0.3">
      <c r="A2" s="19" t="s">
        <v>10060</v>
      </c>
      <c r="B2" t="s">
        <v>10062</v>
      </c>
      <c r="C2" s="36" t="s">
        <v>10095</v>
      </c>
      <c r="E2" s="19" t="s">
        <v>10060</v>
      </c>
      <c r="F2" t="s">
        <v>10062</v>
      </c>
      <c r="G2" s="27" t="s">
        <v>10095</v>
      </c>
      <c r="I2" s="19" t="s">
        <v>10060</v>
      </c>
      <c r="J2" t="s">
        <v>10083</v>
      </c>
      <c r="M2" s="19" t="s">
        <v>10060</v>
      </c>
      <c r="N2" t="s">
        <v>10092</v>
      </c>
    </row>
    <row r="3" spans="1:14" x14ac:dyDescent="0.3">
      <c r="A3" s="8" t="s">
        <v>24</v>
      </c>
      <c r="B3" s="1">
        <v>525617.4623400002</v>
      </c>
      <c r="C3" s="37">
        <f>GETPIVOTDATA("TotalAmountEuro",$A$2,"Category","Accessories")/GETPIVOTDATA("TotalAmountEuro",$A$2)</f>
        <v>9.6693323022976382E-2</v>
      </c>
      <c r="E3" s="8" t="s">
        <v>10066</v>
      </c>
      <c r="F3" s="1">
        <v>475666.28586000006</v>
      </c>
      <c r="G3" s="25">
        <f>GETPIVOTDATA("TotalAmountEuro",$E$2,"Month_Name","January")/GETPIVOTDATA("TotalAmountEuro",$E$2)</f>
        <v>8.7504234781394921E-2</v>
      </c>
      <c r="I3" s="8" t="s">
        <v>24</v>
      </c>
      <c r="J3">
        <v>2.9964625850340192</v>
      </c>
      <c r="M3" s="8" t="s">
        <v>64</v>
      </c>
      <c r="N3">
        <v>2904</v>
      </c>
    </row>
    <row r="4" spans="1:14" x14ac:dyDescent="0.3">
      <c r="A4" s="8" t="s">
        <v>29</v>
      </c>
      <c r="B4" s="1">
        <v>1035773.9560799972</v>
      </c>
      <c r="C4" s="37">
        <f>GETPIVOTDATA("TotalAmountEuro",$A$2,"Category","Computers")/GETPIVOTDATA("TotalAmountEuro",$A$2)</f>
        <v>0.19054242465263618</v>
      </c>
      <c r="E4" s="8" t="s">
        <v>10067</v>
      </c>
      <c r="F4" s="1">
        <v>417583.08576000028</v>
      </c>
      <c r="G4" s="25">
        <f>GETPIVOTDATA("TotalAmountEuro",$E$2,"Month_Name","February")/GETPIVOTDATA("TotalAmountEuro",$E$2)</f>
        <v>7.6819168108620411E-2</v>
      </c>
      <c r="I4" s="8" t="s">
        <v>29</v>
      </c>
      <c r="J4">
        <v>3.0296774193548406</v>
      </c>
      <c r="M4" s="8" t="s">
        <v>34</v>
      </c>
      <c r="N4">
        <v>2793</v>
      </c>
    </row>
    <row r="5" spans="1:14" x14ac:dyDescent="0.3">
      <c r="A5" s="8" t="s">
        <v>12</v>
      </c>
      <c r="B5" s="1">
        <v>1661889.3078600022</v>
      </c>
      <c r="C5" s="37">
        <f>GETPIVOTDATA("TotalAmountEuro",$A$2,"Category","Electronics")/GETPIVOTDATA("TotalAmountEuro",$A$2)</f>
        <v>0.30572347988201309</v>
      </c>
      <c r="E5" s="8" t="s">
        <v>10068</v>
      </c>
      <c r="F5" s="1">
        <v>460789.49070000049</v>
      </c>
      <c r="G5" s="25">
        <f>GETPIVOTDATA("TotalAmountEuro",$E$2,"Month_Name","March")/GETPIVOTDATA("TotalAmountEuro",$E$2)</f>
        <v>8.4767478750595496E-2</v>
      </c>
      <c r="I5" s="8" t="s">
        <v>12</v>
      </c>
      <c r="J5">
        <v>3.0315455746367248</v>
      </c>
      <c r="M5" s="8" t="s">
        <v>52</v>
      </c>
      <c r="N5">
        <v>2913</v>
      </c>
    </row>
    <row r="6" spans="1:14" x14ac:dyDescent="0.3">
      <c r="A6" s="8" t="s">
        <v>18</v>
      </c>
      <c r="B6" s="1">
        <v>1647074.8751400004</v>
      </c>
      <c r="C6" s="37">
        <f>GETPIVOTDATA("TotalAmountEuro",$A$2,"Category","Fashion")/GETPIVOTDATA("TotalAmountEuro",$A$2)</f>
        <v>0.30299819613283907</v>
      </c>
      <c r="E6" s="8" t="s">
        <v>10069</v>
      </c>
      <c r="F6" s="1">
        <v>449107.39169999975</v>
      </c>
      <c r="G6" s="25">
        <f>GETPIVOTDATA("TotalAmountEuro",$E$2,"Month_Name","April")/GETPIVOTDATA("TotalAmountEuro",$E$2)</f>
        <v>8.2618423490588205E-2</v>
      </c>
      <c r="I6" s="8" t="s">
        <v>18</v>
      </c>
      <c r="J6">
        <v>2.9581750841750836</v>
      </c>
      <c r="M6" s="8" t="s">
        <v>43</v>
      </c>
      <c r="N6">
        <v>3111</v>
      </c>
    </row>
    <row r="7" spans="1:14" x14ac:dyDescent="0.3">
      <c r="A7" s="8" t="s">
        <v>42</v>
      </c>
      <c r="B7" s="1">
        <v>565567.43759999925</v>
      </c>
      <c r="C7" s="37">
        <f>GETPIVOTDATA("TotalAmountEuro",$A$2,"Category","Wearables")/GETPIVOTDATA("TotalAmountEuro",$A$2)</f>
        <v>0.1040425763095353</v>
      </c>
      <c r="E7" s="8" t="s">
        <v>10070</v>
      </c>
      <c r="F7" s="1">
        <v>473157.16128000023</v>
      </c>
      <c r="G7" s="25">
        <f>GETPIVOTDATA("TotalAmountEuro",$E$2,"Month_Name","May")/GETPIVOTDATA("TotalAmountEuro",$E$2)</f>
        <v>8.7042652716676772E-2</v>
      </c>
      <c r="I7" s="8" t="s">
        <v>42</v>
      </c>
      <c r="J7">
        <v>3.0297058823529399</v>
      </c>
      <c r="M7" s="8" t="s">
        <v>37</v>
      </c>
      <c r="N7">
        <v>3036</v>
      </c>
    </row>
    <row r="8" spans="1:14" x14ac:dyDescent="0.3">
      <c r="A8" s="8" t="s">
        <v>10061</v>
      </c>
      <c r="B8" s="1">
        <v>5435923.0390199991</v>
      </c>
      <c r="C8" s="38">
        <f>SUM(C3:C7)</f>
        <v>1</v>
      </c>
      <c r="E8" s="8" t="s">
        <v>10071</v>
      </c>
      <c r="F8" s="1">
        <v>425682.36593999958</v>
      </c>
      <c r="G8" s="25">
        <f>GETPIVOTDATA("TotalAmountEuro",$E$2,"Month_Name","June")/GETPIVOTDATA("TotalAmountEuro",$E$2)</f>
        <v>7.8309123010825848E-2</v>
      </c>
      <c r="I8" s="8" t="s">
        <v>10061</v>
      </c>
      <c r="J8">
        <v>3.0055920000000009</v>
      </c>
      <c r="M8" s="8" t="s">
        <v>30</v>
      </c>
      <c r="N8">
        <v>2979</v>
      </c>
    </row>
    <row r="9" spans="1:14" x14ac:dyDescent="0.3">
      <c r="E9" s="8" t="s">
        <v>10072</v>
      </c>
      <c r="F9" s="1">
        <v>482429.84904000052</v>
      </c>
      <c r="G9" s="25">
        <f>GETPIVOTDATA("TotalAmountEuro",$E$2,"Month_Name","July")/GETPIVOTDATA("TotalAmountEuro",$E$2)</f>
        <v>8.8748469317360662E-2</v>
      </c>
      <c r="M9" s="8" t="s">
        <v>25</v>
      </c>
      <c r="N9">
        <v>3043</v>
      </c>
    </row>
    <row r="10" spans="1:14" x14ac:dyDescent="0.3">
      <c r="A10" s="39" t="s">
        <v>10063</v>
      </c>
      <c r="B10" s="40">
        <f>MIN(B3:B7)</f>
        <v>525617.4623400002</v>
      </c>
      <c r="C10" s="41" t="s">
        <v>24</v>
      </c>
      <c r="E10" s="8" t="s">
        <v>10073</v>
      </c>
      <c r="F10" s="1">
        <v>454752.57564000023</v>
      </c>
      <c r="G10" s="25">
        <f>GETPIVOTDATA("TotalAmountEuro",$E$2,"Month_Name","August")/GETPIVOTDATA("TotalAmountEuro",$E$2)</f>
        <v>8.3656919418414702E-2</v>
      </c>
      <c r="I10" s="118" t="s">
        <v>10086</v>
      </c>
      <c r="J10" s="119"/>
      <c r="K10" s="120"/>
      <c r="M10" s="8" t="s">
        <v>19</v>
      </c>
      <c r="N10">
        <v>3040</v>
      </c>
    </row>
    <row r="11" spans="1:14" x14ac:dyDescent="0.3">
      <c r="A11" s="39" t="s">
        <v>10064</v>
      </c>
      <c r="B11" s="40">
        <f>MAX(B3:B7)</f>
        <v>1661889.3078600022</v>
      </c>
      <c r="C11" s="41" t="s">
        <v>12</v>
      </c>
      <c r="E11" s="8" t="s">
        <v>10074</v>
      </c>
      <c r="F11" s="1">
        <v>476970.99048000009</v>
      </c>
      <c r="G11" s="25">
        <f>GETPIVOTDATA("TotalAmountEuro",$E$2,"Month_Name","September")/GETPIVOTDATA("TotalAmountEuro",$E$2)</f>
        <v>8.7744250066864315E-2</v>
      </c>
      <c r="I11" s="121" t="s">
        <v>10087</v>
      </c>
      <c r="J11" s="122"/>
      <c r="K11" s="123"/>
      <c r="M11" s="8" t="s">
        <v>13</v>
      </c>
      <c r="N11">
        <v>3056</v>
      </c>
    </row>
    <row r="12" spans="1:14" x14ac:dyDescent="0.3">
      <c r="E12" s="8" t="s">
        <v>10075</v>
      </c>
      <c r="F12" s="1">
        <v>462846.12695999962</v>
      </c>
      <c r="G12" s="25">
        <f>GETPIVOTDATA("TotalAmountEuro",$E$2,"Month_Name","October")/GETPIVOTDATA("TotalAmountEuro",$E$2)</f>
        <v>8.5145820431527366E-2</v>
      </c>
      <c r="I12" s="124" t="s">
        <v>10091</v>
      </c>
      <c r="J12" s="124"/>
      <c r="K12" s="124"/>
      <c r="M12" s="8" t="s">
        <v>48</v>
      </c>
      <c r="N12">
        <v>3187</v>
      </c>
    </row>
    <row r="13" spans="1:14" x14ac:dyDescent="0.3">
      <c r="A13" s="115" t="s">
        <v>10088</v>
      </c>
      <c r="B13" s="115"/>
      <c r="C13" s="115"/>
      <c r="E13" s="8" t="s">
        <v>10076</v>
      </c>
      <c r="F13" s="1">
        <v>461896.45523999986</v>
      </c>
      <c r="G13" s="25">
        <f>GETPIVOTDATA("TotalAmountEuro",$E$2,"Month_Name","November")/GETPIVOTDATA("TotalAmountEuro",$E$2)</f>
        <v>8.4971117494568399E-2</v>
      </c>
      <c r="I13" s="124"/>
      <c r="J13" s="124"/>
      <c r="K13" s="124"/>
      <c r="M13" s="8" t="s">
        <v>10061</v>
      </c>
      <c r="N13">
        <v>30062</v>
      </c>
    </row>
    <row r="14" spans="1:14" x14ac:dyDescent="0.3">
      <c r="E14" s="8" t="s">
        <v>10077</v>
      </c>
      <c r="F14" s="1">
        <v>395041.26041999971</v>
      </c>
      <c r="G14" s="25">
        <f>GETPIVOTDATA("TotalAmountEuro",$E$2,"Month_Name","December")/GETPIVOTDATA("TotalAmountEuro",$E$2)</f>
        <v>7.2672342412562652E-2</v>
      </c>
    </row>
    <row r="15" spans="1:14" ht="18" x14ac:dyDescent="0.35">
      <c r="E15" s="8" t="s">
        <v>10061</v>
      </c>
      <c r="F15" s="1">
        <v>5435923.0390200019</v>
      </c>
      <c r="G15" s="24">
        <f>SUM(G3:G14)</f>
        <v>0.99999999999999978</v>
      </c>
      <c r="I15" s="110" t="s">
        <v>10097</v>
      </c>
      <c r="J15" s="110"/>
    </row>
    <row r="16" spans="1:14" ht="18" x14ac:dyDescent="0.35">
      <c r="A16" s="112" t="s">
        <v>10081</v>
      </c>
      <c r="B16" s="113"/>
      <c r="C16" s="114"/>
      <c r="I16" s="19" t="s">
        <v>10060</v>
      </c>
      <c r="J16" t="s">
        <v>10098</v>
      </c>
    </row>
    <row r="17" spans="1:10" x14ac:dyDescent="0.3">
      <c r="A17" s="19" t="s">
        <v>10060</v>
      </c>
      <c r="B17" t="s">
        <v>10062</v>
      </c>
      <c r="C17" s="42" t="s">
        <v>10095</v>
      </c>
      <c r="E17" s="21" t="s">
        <v>10078</v>
      </c>
      <c r="F17" s="22">
        <f>MAX(F3:F14)</f>
        <v>482429.84904000052</v>
      </c>
      <c r="G17" s="23" t="s">
        <v>10072</v>
      </c>
      <c r="I17" s="8" t="s">
        <v>21</v>
      </c>
      <c r="J17">
        <v>1657</v>
      </c>
    </row>
    <row r="18" spans="1:10" x14ac:dyDescent="0.3">
      <c r="A18" s="8" t="s">
        <v>45</v>
      </c>
      <c r="B18" s="1">
        <v>1770798.1456800001</v>
      </c>
      <c r="C18" s="20">
        <f>GETPIVOTDATA("TotalAmountEuro",$A$17,"Platform","Amazon")/GETPIVOTDATA("TotalAmountEuro",$A$17)</f>
        <v>0.32575850190830552</v>
      </c>
      <c r="E18" s="21" t="s">
        <v>10079</v>
      </c>
      <c r="F18" s="22">
        <f>MIN(F3:F14)</f>
        <v>395041.26041999971</v>
      </c>
      <c r="G18" s="23" t="s">
        <v>10077</v>
      </c>
      <c r="I18" s="8" t="s">
        <v>15</v>
      </c>
      <c r="J18">
        <v>1705</v>
      </c>
    </row>
    <row r="19" spans="1:10" x14ac:dyDescent="0.3">
      <c r="A19" s="8" t="s">
        <v>20</v>
      </c>
      <c r="B19" s="1">
        <v>1830547.3050000011</v>
      </c>
      <c r="C19" s="20">
        <f>GETPIVOTDATA("TotalAmountEuro",$A$17,"Platform","Jumia")/GETPIVOTDATA("TotalAmountEuro",$A$17)</f>
        <v>0.336750040767688</v>
      </c>
      <c r="I19" s="8" t="s">
        <v>26</v>
      </c>
      <c r="J19">
        <v>1689</v>
      </c>
    </row>
    <row r="20" spans="1:10" x14ac:dyDescent="0.3">
      <c r="A20" s="8" t="s">
        <v>14</v>
      </c>
      <c r="B20" s="1">
        <v>1834577.5883400033</v>
      </c>
      <c r="C20" s="20">
        <f>GETPIVOTDATA("TotalAmountEuro",$A$17,"Platform","Souq")/GETPIVOTDATA("TotalAmountEuro",$A$17)</f>
        <v>0.33749145732400643</v>
      </c>
      <c r="E20" s="44"/>
      <c r="F20" s="28" t="s">
        <v>10065</v>
      </c>
      <c r="G20" s="44"/>
      <c r="I20" s="8" t="s">
        <v>31</v>
      </c>
      <c r="J20">
        <v>1648</v>
      </c>
    </row>
    <row r="21" spans="1:10" ht="14.4" customHeight="1" x14ac:dyDescent="0.3">
      <c r="A21" s="8" t="s">
        <v>10061</v>
      </c>
      <c r="B21" s="1">
        <v>5435923.0390200047</v>
      </c>
      <c r="C21" s="43">
        <f>SUM(C18:C20)</f>
        <v>1</v>
      </c>
      <c r="E21" s="117" t="s">
        <v>10090</v>
      </c>
      <c r="F21" s="117"/>
      <c r="G21" s="117"/>
      <c r="I21" s="8" t="s">
        <v>60</v>
      </c>
      <c r="J21">
        <v>1622</v>
      </c>
    </row>
    <row r="22" spans="1:10" x14ac:dyDescent="0.3">
      <c r="E22" s="117"/>
      <c r="F22" s="117"/>
      <c r="G22" s="117"/>
      <c r="I22" s="8" t="s">
        <v>38</v>
      </c>
      <c r="J22">
        <v>1679</v>
      </c>
    </row>
    <row r="23" spans="1:10" x14ac:dyDescent="0.3">
      <c r="A23" s="116" t="s">
        <v>10089</v>
      </c>
      <c r="B23" s="116"/>
      <c r="C23" s="116"/>
      <c r="I23" s="8" t="s">
        <v>10061</v>
      </c>
      <c r="J23">
        <v>10000</v>
      </c>
    </row>
    <row r="24" spans="1:10" ht="18" customHeight="1" x14ac:dyDescent="0.3"/>
    <row r="26" spans="1:10" ht="18" x14ac:dyDescent="0.35">
      <c r="E26" s="111" t="s">
        <v>10099</v>
      </c>
      <c r="F26" s="111"/>
      <c r="G26" s="111"/>
    </row>
    <row r="27" spans="1:10" x14ac:dyDescent="0.3">
      <c r="E27" s="47" t="s">
        <v>10093</v>
      </c>
      <c r="F27" s="47" t="s">
        <v>10101</v>
      </c>
      <c r="G27" t="s">
        <v>10100</v>
      </c>
    </row>
    <row r="28" spans="1:10" x14ac:dyDescent="0.3">
      <c r="E28" s="46">
        <v>5435923.0390199954</v>
      </c>
      <c r="F28" s="47">
        <v>10000</v>
      </c>
      <c r="G28" s="46">
        <v>543.59230390199957</v>
      </c>
    </row>
    <row r="30" spans="1:10" x14ac:dyDescent="0.3">
      <c r="E30" s="48" t="s">
        <v>10083</v>
      </c>
      <c r="F30" s="48" t="s">
        <v>10085</v>
      </c>
    </row>
    <row r="31" spans="1:10" x14ac:dyDescent="0.3">
      <c r="E31" s="47">
        <v>3.0055920000000076</v>
      </c>
      <c r="F31" s="47">
        <v>25200722</v>
      </c>
    </row>
  </sheetData>
  <mergeCells count="13">
    <mergeCell ref="M1:N1"/>
    <mergeCell ref="E26:G26"/>
    <mergeCell ref="A16:C16"/>
    <mergeCell ref="A13:C13"/>
    <mergeCell ref="A23:C23"/>
    <mergeCell ref="I15:J15"/>
    <mergeCell ref="E21:G22"/>
    <mergeCell ref="I10:K10"/>
    <mergeCell ref="I11:K11"/>
    <mergeCell ref="I12:K13"/>
    <mergeCell ref="A1:C1"/>
    <mergeCell ref="E1:G1"/>
    <mergeCell ref="I1:K1"/>
  </mergeCells>
  <conditionalFormatting sqref="C3:C7">
    <cfRule type="colorScale" priority="1">
      <colorScale>
        <cfvo type="min"/>
        <cfvo type="percentile" val="50"/>
        <cfvo type="max"/>
        <color rgb="FFF8696B"/>
        <color rgb="FFFCFCFF"/>
        <color rgb="FF63BE7B"/>
      </colorScale>
    </cfRule>
  </conditionalFormatting>
  <pageMargins left="0.7" right="0.7" top="0.75" bottom="0.75" header="0.3" footer="0.3"/>
  <pageSetup paperSize="9" orientation="portrait"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BCB05-CC6D-4CE5-8DB0-23A53BE2E7B1}">
  <dimension ref="B1:X34"/>
  <sheetViews>
    <sheetView zoomScale="70" zoomScaleNormal="70" workbookViewId="0">
      <selection activeCell="V33" sqref="V33"/>
    </sheetView>
  </sheetViews>
  <sheetFormatPr defaultRowHeight="14.4" x14ac:dyDescent="0.3"/>
  <cols>
    <col min="2" max="2" width="13.88671875" bestFit="1" customWidth="1"/>
    <col min="3" max="3" width="22.77734375" bestFit="1" customWidth="1"/>
    <col min="4" max="4" width="7.88671875" customWidth="1"/>
    <col min="5" max="5" width="13.88671875" bestFit="1" customWidth="1"/>
    <col min="6" max="6" width="16.109375" bestFit="1" customWidth="1"/>
    <col min="16" max="16" width="13.88671875" bestFit="1" customWidth="1"/>
    <col min="17" max="17" width="26.77734375" bestFit="1" customWidth="1"/>
  </cols>
  <sheetData>
    <row r="1" spans="2:17" ht="21" x14ac:dyDescent="0.4">
      <c r="B1" s="133" t="s">
        <v>10134</v>
      </c>
      <c r="C1" s="133"/>
      <c r="E1" s="134" t="s">
        <v>10135</v>
      </c>
      <c r="F1" s="134"/>
      <c r="P1" s="135" t="s">
        <v>10142</v>
      </c>
      <c r="Q1" s="135"/>
    </row>
    <row r="2" spans="2:17" x14ac:dyDescent="0.3">
      <c r="B2" s="19" t="s">
        <v>10060</v>
      </c>
      <c r="C2" t="s">
        <v>10062</v>
      </c>
      <c r="E2" s="19" t="s">
        <v>10060</v>
      </c>
      <c r="F2" t="s">
        <v>10098</v>
      </c>
      <c r="P2" s="19" t="s">
        <v>10060</v>
      </c>
      <c r="Q2" t="s">
        <v>10141</v>
      </c>
    </row>
    <row r="3" spans="2:17" x14ac:dyDescent="0.3">
      <c r="B3" s="8" t="s">
        <v>10103</v>
      </c>
      <c r="C3" s="1">
        <v>173363.07150000017</v>
      </c>
      <c r="E3" s="8" t="s">
        <v>10103</v>
      </c>
      <c r="F3">
        <v>317</v>
      </c>
      <c r="P3" s="8" t="s">
        <v>10103</v>
      </c>
      <c r="Q3" s="1">
        <v>546.88666088328125</v>
      </c>
    </row>
    <row r="4" spans="2:17" x14ac:dyDescent="0.3">
      <c r="B4" s="8" t="s">
        <v>10104</v>
      </c>
      <c r="C4" s="1">
        <v>189511.1587800002</v>
      </c>
      <c r="E4" s="8" t="s">
        <v>10104</v>
      </c>
      <c r="F4">
        <v>361</v>
      </c>
      <c r="P4" s="8" t="s">
        <v>10104</v>
      </c>
      <c r="Q4" s="1">
        <v>524.96165867036063</v>
      </c>
    </row>
    <row r="5" spans="2:17" x14ac:dyDescent="0.3">
      <c r="B5" s="8" t="s">
        <v>10105</v>
      </c>
      <c r="C5" s="1">
        <v>183465.32021999979</v>
      </c>
      <c r="E5" s="8" t="s">
        <v>10105</v>
      </c>
      <c r="F5">
        <v>335</v>
      </c>
      <c r="P5" s="8" t="s">
        <v>10105</v>
      </c>
      <c r="Q5" s="1">
        <v>547.65767229850678</v>
      </c>
    </row>
    <row r="6" spans="2:17" x14ac:dyDescent="0.3">
      <c r="B6" s="8" t="s">
        <v>10106</v>
      </c>
      <c r="C6" s="1">
        <v>195312.82860000015</v>
      </c>
      <c r="E6" s="8" t="s">
        <v>10106</v>
      </c>
      <c r="F6">
        <v>344</v>
      </c>
      <c r="P6" s="8" t="s">
        <v>10106</v>
      </c>
      <c r="Q6" s="1">
        <v>567.76985058139576</v>
      </c>
    </row>
    <row r="7" spans="2:17" x14ac:dyDescent="0.3">
      <c r="B7" s="8" t="s">
        <v>10107</v>
      </c>
      <c r="C7" s="1">
        <v>168947.27243999991</v>
      </c>
      <c r="E7" s="8" t="s">
        <v>10107</v>
      </c>
      <c r="F7">
        <v>325</v>
      </c>
      <c r="P7" s="8" t="s">
        <v>10107</v>
      </c>
      <c r="Q7" s="1">
        <v>519.83776135384585</v>
      </c>
    </row>
    <row r="8" spans="2:17" x14ac:dyDescent="0.3">
      <c r="B8" s="8" t="s">
        <v>10108</v>
      </c>
      <c r="C8" s="1">
        <v>191000.3470199999</v>
      </c>
      <c r="E8" s="8" t="s">
        <v>10108</v>
      </c>
      <c r="F8">
        <v>341</v>
      </c>
      <c r="P8" s="8" t="s">
        <v>10108</v>
      </c>
      <c r="Q8" s="1">
        <v>560.11831970674461</v>
      </c>
    </row>
    <row r="9" spans="2:17" x14ac:dyDescent="0.3">
      <c r="B9" s="8" t="s">
        <v>10109</v>
      </c>
      <c r="C9" s="1">
        <v>180562.00788000016</v>
      </c>
      <c r="E9" s="8" t="s">
        <v>10109</v>
      </c>
      <c r="F9">
        <v>326</v>
      </c>
      <c r="P9" s="8" t="s">
        <v>10109</v>
      </c>
      <c r="Q9" s="1">
        <v>553.87118981595142</v>
      </c>
    </row>
    <row r="10" spans="2:17" x14ac:dyDescent="0.3">
      <c r="B10" s="8" t="s">
        <v>10110</v>
      </c>
      <c r="C10" s="1">
        <v>195308.00982000009</v>
      </c>
      <c r="E10" s="8" t="s">
        <v>10110</v>
      </c>
      <c r="F10">
        <v>347</v>
      </c>
      <c r="P10" s="8" t="s">
        <v>10110</v>
      </c>
      <c r="Q10" s="1">
        <v>562.84729054755076</v>
      </c>
    </row>
    <row r="11" spans="2:17" x14ac:dyDescent="0.3">
      <c r="B11" s="8" t="s">
        <v>10111</v>
      </c>
      <c r="C11" s="1">
        <v>170034.51635999992</v>
      </c>
      <c r="E11" s="8" t="s">
        <v>10111</v>
      </c>
      <c r="F11">
        <v>335</v>
      </c>
      <c r="P11" s="8" t="s">
        <v>10111</v>
      </c>
      <c r="Q11" s="1">
        <v>507.56572047761171</v>
      </c>
    </row>
    <row r="12" spans="2:17" x14ac:dyDescent="0.3">
      <c r="B12" s="8" t="s">
        <v>10112</v>
      </c>
      <c r="C12" s="1">
        <v>210655.54763999995</v>
      </c>
      <c r="E12" s="8" t="s">
        <v>10112</v>
      </c>
      <c r="F12">
        <v>362</v>
      </c>
      <c r="P12" s="8" t="s">
        <v>10112</v>
      </c>
      <c r="Q12" s="1">
        <v>581.92140232044187</v>
      </c>
    </row>
    <row r="13" spans="2:17" x14ac:dyDescent="0.3">
      <c r="B13" s="8" t="s">
        <v>10113</v>
      </c>
      <c r="C13" s="1">
        <v>178291.82159999991</v>
      </c>
      <c r="E13" s="8" t="s">
        <v>10113</v>
      </c>
      <c r="F13">
        <v>326</v>
      </c>
      <c r="P13" s="8" t="s">
        <v>10113</v>
      </c>
      <c r="Q13" s="1">
        <v>546.90742822085861</v>
      </c>
    </row>
    <row r="14" spans="2:17" x14ac:dyDescent="0.3">
      <c r="B14" s="8" t="s">
        <v>10114</v>
      </c>
      <c r="C14" s="1">
        <v>160794.16362000001</v>
      </c>
      <c r="E14" s="8" t="s">
        <v>10114</v>
      </c>
      <c r="F14">
        <v>303</v>
      </c>
      <c r="P14" s="8" t="s">
        <v>10114</v>
      </c>
      <c r="Q14" s="1">
        <v>530.67380732673269</v>
      </c>
    </row>
    <row r="15" spans="2:17" x14ac:dyDescent="0.3">
      <c r="B15" s="8" t="s">
        <v>10115</v>
      </c>
      <c r="C15" s="1">
        <v>182978.44253999996</v>
      </c>
      <c r="E15" s="8" t="s">
        <v>10115</v>
      </c>
      <c r="F15">
        <v>349</v>
      </c>
      <c r="P15" s="8" t="s">
        <v>10115</v>
      </c>
      <c r="Q15" s="1">
        <v>524.29353163323776</v>
      </c>
    </row>
    <row r="16" spans="2:17" x14ac:dyDescent="0.3">
      <c r="B16" s="8" t="s">
        <v>10116</v>
      </c>
      <c r="C16" s="1">
        <v>163809.62477999998</v>
      </c>
      <c r="E16" s="8" t="s">
        <v>10116</v>
      </c>
      <c r="F16">
        <v>320</v>
      </c>
      <c r="P16" s="8" t="s">
        <v>10116</v>
      </c>
      <c r="Q16" s="1">
        <v>511.90507743749993</v>
      </c>
    </row>
    <row r="17" spans="2:24" x14ac:dyDescent="0.3">
      <c r="B17" s="8" t="s">
        <v>10117</v>
      </c>
      <c r="C17" s="1">
        <v>163764.09900000005</v>
      </c>
      <c r="E17" s="8" t="s">
        <v>10117</v>
      </c>
      <c r="F17">
        <v>304</v>
      </c>
      <c r="P17" s="8" t="s">
        <v>10117</v>
      </c>
      <c r="Q17" s="1">
        <v>538.69769407894751</v>
      </c>
    </row>
    <row r="18" spans="2:24" x14ac:dyDescent="0.3">
      <c r="B18" s="8" t="s">
        <v>10118</v>
      </c>
      <c r="C18" s="1">
        <v>179517.19481999992</v>
      </c>
      <c r="E18" s="8" t="s">
        <v>10118</v>
      </c>
      <c r="F18">
        <v>336</v>
      </c>
      <c r="P18" s="8" t="s">
        <v>10118</v>
      </c>
      <c r="Q18" s="1">
        <v>534.27736553571401</v>
      </c>
    </row>
    <row r="19" spans="2:24" x14ac:dyDescent="0.3">
      <c r="B19" s="8" t="s">
        <v>10119</v>
      </c>
      <c r="C19" s="1">
        <v>172200.87035999991</v>
      </c>
      <c r="E19" s="8" t="s">
        <v>10119</v>
      </c>
      <c r="F19">
        <v>307</v>
      </c>
      <c r="P19" s="8" t="s">
        <v>10119</v>
      </c>
      <c r="Q19" s="1">
        <v>560.91488716612355</v>
      </c>
      <c r="S19" s="136" t="s">
        <v>10143</v>
      </c>
      <c r="T19" s="136"/>
      <c r="U19" s="136"/>
      <c r="V19" s="136"/>
      <c r="W19" s="136"/>
      <c r="X19" s="136"/>
    </row>
    <row r="20" spans="2:24" ht="14.4" customHeight="1" x14ac:dyDescent="0.3">
      <c r="B20" s="8" t="s">
        <v>10120</v>
      </c>
      <c r="C20" s="1">
        <v>182135.19672000004</v>
      </c>
      <c r="E20" s="8" t="s">
        <v>10120</v>
      </c>
      <c r="F20">
        <v>329</v>
      </c>
      <c r="P20" s="8" t="s">
        <v>10120</v>
      </c>
      <c r="Q20" s="1">
        <v>553.60242164133751</v>
      </c>
      <c r="S20" s="132" t="s">
        <v>10144</v>
      </c>
      <c r="T20" s="132"/>
      <c r="U20" s="132"/>
      <c r="V20" s="132"/>
      <c r="W20" s="132"/>
      <c r="X20" s="132"/>
    </row>
    <row r="21" spans="2:24" x14ac:dyDescent="0.3">
      <c r="B21" s="8" t="s">
        <v>10121</v>
      </c>
      <c r="C21" s="1">
        <v>179341.75475999992</v>
      </c>
      <c r="E21" s="8" t="s">
        <v>10121</v>
      </c>
      <c r="F21">
        <v>329</v>
      </c>
      <c r="P21" s="8" t="s">
        <v>10121</v>
      </c>
      <c r="Q21" s="1">
        <v>545.1117165957445</v>
      </c>
      <c r="S21" s="132"/>
      <c r="T21" s="132"/>
      <c r="U21" s="132"/>
      <c r="V21" s="132"/>
      <c r="W21" s="132"/>
      <c r="X21" s="132"/>
    </row>
    <row r="22" spans="2:24" x14ac:dyDescent="0.3">
      <c r="B22" s="8" t="s">
        <v>10122</v>
      </c>
      <c r="C22" s="1">
        <v>190996.46370000002</v>
      </c>
      <c r="E22" s="8" t="s">
        <v>10122</v>
      </c>
      <c r="F22">
        <v>325</v>
      </c>
      <c r="P22" s="8" t="s">
        <v>10122</v>
      </c>
      <c r="Q22" s="1">
        <v>587.68142676923082</v>
      </c>
      <c r="S22" s="132"/>
      <c r="T22" s="132"/>
      <c r="U22" s="132"/>
      <c r="V22" s="132"/>
      <c r="W22" s="132"/>
      <c r="X22" s="132"/>
    </row>
    <row r="23" spans="2:24" x14ac:dyDescent="0.3">
      <c r="B23" s="8" t="s">
        <v>10123</v>
      </c>
      <c r="C23" s="1">
        <v>193296.77748000002</v>
      </c>
      <c r="E23" s="8" t="s">
        <v>10123</v>
      </c>
      <c r="F23">
        <v>349</v>
      </c>
      <c r="P23" s="8" t="s">
        <v>10123</v>
      </c>
      <c r="Q23" s="1">
        <v>553.85896126074499</v>
      </c>
      <c r="S23" s="132"/>
      <c r="T23" s="132"/>
      <c r="U23" s="132"/>
      <c r="V23" s="132"/>
      <c r="W23" s="132"/>
      <c r="X23" s="132"/>
    </row>
    <row r="24" spans="2:24" x14ac:dyDescent="0.3">
      <c r="B24" s="8" t="s">
        <v>10124</v>
      </c>
      <c r="C24" s="1">
        <v>195670.07045999993</v>
      </c>
      <c r="E24" s="8" t="s">
        <v>10124</v>
      </c>
      <c r="F24">
        <v>355</v>
      </c>
      <c r="P24" s="8" t="s">
        <v>10124</v>
      </c>
      <c r="Q24" s="1">
        <v>551.18329707042233</v>
      </c>
    </row>
    <row r="25" spans="2:24" x14ac:dyDescent="0.3">
      <c r="B25" s="8" t="s">
        <v>10125</v>
      </c>
      <c r="C25" s="1">
        <v>189861.90029999983</v>
      </c>
      <c r="E25" s="8" t="s">
        <v>10125</v>
      </c>
      <c r="F25">
        <v>345</v>
      </c>
      <c r="P25" s="8" t="s">
        <v>10125</v>
      </c>
      <c r="Q25" s="1">
        <v>550.32434869565168</v>
      </c>
      <c r="S25" s="132" t="s">
        <v>10145</v>
      </c>
      <c r="T25" s="132"/>
      <c r="U25" s="132"/>
      <c r="V25" s="132"/>
      <c r="W25" s="132"/>
      <c r="X25" s="132"/>
    </row>
    <row r="26" spans="2:24" x14ac:dyDescent="0.3">
      <c r="B26" s="8" t="s">
        <v>10126</v>
      </c>
      <c r="C26" s="1">
        <v>172605.87090000024</v>
      </c>
      <c r="E26" s="8" t="s">
        <v>10126</v>
      </c>
      <c r="F26">
        <v>319</v>
      </c>
      <c r="P26" s="8" t="s">
        <v>10126</v>
      </c>
      <c r="Q26" s="1">
        <v>541.084234796239</v>
      </c>
      <c r="S26" s="132"/>
      <c r="T26" s="132"/>
      <c r="U26" s="132"/>
      <c r="V26" s="132"/>
      <c r="W26" s="132"/>
      <c r="X26" s="132"/>
    </row>
    <row r="27" spans="2:24" x14ac:dyDescent="0.3">
      <c r="B27" s="8" t="s">
        <v>10127</v>
      </c>
      <c r="C27" s="1">
        <v>188169.71508000017</v>
      </c>
      <c r="E27" s="8" t="s">
        <v>10127</v>
      </c>
      <c r="F27">
        <v>327</v>
      </c>
      <c r="P27" s="8" t="s">
        <v>10127</v>
      </c>
      <c r="Q27" s="1">
        <v>575.44255376146839</v>
      </c>
      <c r="S27" s="132"/>
      <c r="T27" s="132"/>
      <c r="U27" s="132"/>
      <c r="V27" s="132"/>
      <c r="W27" s="132"/>
      <c r="X27" s="132"/>
    </row>
    <row r="28" spans="2:24" x14ac:dyDescent="0.3">
      <c r="B28" s="8" t="s">
        <v>10128</v>
      </c>
      <c r="C28" s="1">
        <v>196539.92442</v>
      </c>
      <c r="E28" s="8" t="s">
        <v>10128</v>
      </c>
      <c r="F28">
        <v>364</v>
      </c>
      <c r="P28" s="8" t="s">
        <v>10128</v>
      </c>
      <c r="Q28" s="1">
        <v>539.94484730769227</v>
      </c>
    </row>
    <row r="29" spans="2:24" x14ac:dyDescent="0.3">
      <c r="B29" s="8" t="s">
        <v>10129</v>
      </c>
      <c r="C29" s="1">
        <v>147905.71595999991</v>
      </c>
      <c r="E29" s="8" t="s">
        <v>10129</v>
      </c>
      <c r="F29">
        <v>292</v>
      </c>
      <c r="P29" s="8" t="s">
        <v>10129</v>
      </c>
      <c r="Q29" s="1">
        <v>506.52642452054766</v>
      </c>
    </row>
    <row r="30" spans="2:24" x14ac:dyDescent="0.3">
      <c r="B30" s="8" t="s">
        <v>10130</v>
      </c>
      <c r="C30" s="1">
        <v>149847.73290000006</v>
      </c>
      <c r="E30" s="8" t="s">
        <v>10130</v>
      </c>
      <c r="F30">
        <v>289</v>
      </c>
      <c r="P30" s="8" t="s">
        <v>10130</v>
      </c>
      <c r="Q30" s="1">
        <v>518.50426608996565</v>
      </c>
    </row>
    <row r="31" spans="2:24" x14ac:dyDescent="0.3">
      <c r="B31" s="8" t="s">
        <v>10131</v>
      </c>
      <c r="C31" s="1">
        <v>147080.03345999989</v>
      </c>
      <c r="E31" s="8" t="s">
        <v>10131</v>
      </c>
      <c r="F31">
        <v>279</v>
      </c>
      <c r="P31" s="8" t="s">
        <v>10131</v>
      </c>
      <c r="Q31" s="1">
        <v>527.16857870967704</v>
      </c>
    </row>
    <row r="32" spans="2:24" x14ac:dyDescent="0.3">
      <c r="B32" s="8" t="s">
        <v>10132</v>
      </c>
      <c r="C32" s="1">
        <v>159281.44883999994</v>
      </c>
      <c r="E32" s="8" t="s">
        <v>10132</v>
      </c>
      <c r="F32">
        <v>292</v>
      </c>
      <c r="P32" s="8" t="s">
        <v>10132</v>
      </c>
      <c r="Q32" s="1">
        <v>545.48441383561624</v>
      </c>
    </row>
    <row r="33" spans="2:17" x14ac:dyDescent="0.3">
      <c r="B33" s="8" t="s">
        <v>10133</v>
      </c>
      <c r="C33" s="1">
        <v>83674.137059999994</v>
      </c>
      <c r="E33" s="8" t="s">
        <v>10133</v>
      </c>
      <c r="F33">
        <v>168</v>
      </c>
      <c r="P33" s="8" t="s">
        <v>10133</v>
      </c>
      <c r="Q33" s="1">
        <v>498.06033964285712</v>
      </c>
    </row>
    <row r="34" spans="2:17" x14ac:dyDescent="0.3">
      <c r="B34" s="8" t="s">
        <v>10061</v>
      </c>
      <c r="C34" s="1">
        <v>5435923.03902</v>
      </c>
      <c r="E34" s="8" t="s">
        <v>10061</v>
      </c>
      <c r="F34">
        <v>10000</v>
      </c>
      <c r="P34" s="8" t="s">
        <v>10061</v>
      </c>
      <c r="Q34" s="1">
        <v>543.59230390200116</v>
      </c>
    </row>
  </sheetData>
  <mergeCells count="6">
    <mergeCell ref="S25:X27"/>
    <mergeCell ref="B1:C1"/>
    <mergeCell ref="E1:F1"/>
    <mergeCell ref="P1:Q1"/>
    <mergeCell ref="S19:X19"/>
    <mergeCell ref="S20:X23"/>
  </mergeCells>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D4183-9EFA-4AEA-B39C-67807CE481D9}">
  <dimension ref="B2:AI42"/>
  <sheetViews>
    <sheetView tabSelected="1" topLeftCell="C1" zoomScale="55" zoomScaleNormal="55" workbookViewId="0">
      <selection activeCell="Q45" sqref="Q45"/>
    </sheetView>
  </sheetViews>
  <sheetFormatPr defaultRowHeight="14.4" x14ac:dyDescent="0.3"/>
  <cols>
    <col min="2" max="2" width="24.109375" customWidth="1"/>
    <col min="4" max="5" width="11.88671875" bestFit="1" customWidth="1"/>
    <col min="6" max="6" width="8.88671875" customWidth="1"/>
    <col min="8" max="8" width="34.21875" bestFit="1" customWidth="1"/>
    <col min="11" max="11" width="29.5546875" bestFit="1" customWidth="1"/>
    <col min="12" max="12" width="8.88671875" customWidth="1"/>
    <col min="14" max="14" width="23.109375" bestFit="1" customWidth="1"/>
    <col min="17" max="17" width="10.109375" customWidth="1"/>
    <col min="24" max="24" width="11.21875" customWidth="1"/>
  </cols>
  <sheetData>
    <row r="2" spans="2:35" ht="25.8" x14ac:dyDescent="0.5">
      <c r="B2" s="105" t="s">
        <v>10102</v>
      </c>
      <c r="C2" s="106"/>
      <c r="D2" s="106"/>
      <c r="E2" s="106"/>
      <c r="F2" s="106"/>
      <c r="G2" s="106"/>
      <c r="H2" s="106"/>
      <c r="I2" s="106"/>
      <c r="J2" s="106"/>
      <c r="K2" s="106"/>
      <c r="L2" s="106"/>
      <c r="M2" s="106"/>
      <c r="N2" s="106"/>
      <c r="O2" s="73"/>
      <c r="P2" s="70"/>
      <c r="Q2" s="105" t="s">
        <v>10102</v>
      </c>
      <c r="R2" s="106"/>
      <c r="S2" s="106"/>
      <c r="T2" s="106"/>
      <c r="U2" s="106"/>
      <c r="V2" s="106"/>
      <c r="W2" s="106"/>
      <c r="X2" s="106"/>
      <c r="Y2" s="106"/>
      <c r="Z2" s="106"/>
      <c r="AA2" s="106"/>
      <c r="AB2" s="106"/>
      <c r="AC2" s="106"/>
      <c r="AD2" s="106"/>
      <c r="AE2" s="106"/>
      <c r="AF2" s="106"/>
      <c r="AG2" s="106"/>
      <c r="AH2" s="106"/>
      <c r="AI2" s="107"/>
    </row>
    <row r="3" spans="2:35" s="45" customFormat="1" ht="18" x14ac:dyDescent="0.35">
      <c r="B3" s="90"/>
      <c r="C3" s="91"/>
      <c r="D3" s="91"/>
      <c r="E3" s="91"/>
      <c r="F3" s="91"/>
      <c r="G3" s="91"/>
      <c r="H3" s="92"/>
      <c r="I3" s="91"/>
      <c r="J3" s="91"/>
      <c r="K3" s="92"/>
      <c r="L3" s="91"/>
      <c r="M3" s="91"/>
      <c r="N3" s="92"/>
      <c r="O3" s="74"/>
      <c r="P3" s="71"/>
      <c r="Q3" s="78"/>
      <c r="R3" s="79"/>
      <c r="S3" s="79"/>
      <c r="T3" s="79"/>
      <c r="U3" s="79"/>
      <c r="V3" s="79"/>
      <c r="W3" s="79"/>
      <c r="X3" s="79"/>
      <c r="Y3" s="79"/>
      <c r="Z3" s="79"/>
      <c r="AA3" s="79"/>
      <c r="AB3" s="79"/>
      <c r="AC3" s="79"/>
      <c r="AD3" s="79"/>
      <c r="AE3" s="79"/>
      <c r="AF3" s="79"/>
      <c r="AG3" s="79"/>
      <c r="AH3" s="79"/>
      <c r="AI3" s="80"/>
    </row>
    <row r="4" spans="2:35" ht="25.8" x14ac:dyDescent="0.5">
      <c r="B4" s="49" t="s">
        <v>10093</v>
      </c>
      <c r="C4" s="81"/>
      <c r="D4" s="89"/>
      <c r="E4" s="51" t="s">
        <v>10101</v>
      </c>
      <c r="F4" s="82"/>
      <c r="G4" s="94"/>
      <c r="H4" s="52" t="s">
        <v>10150</v>
      </c>
      <c r="I4" s="81"/>
      <c r="J4" s="94"/>
      <c r="K4" s="49" t="s">
        <v>10083</v>
      </c>
      <c r="L4" s="81"/>
      <c r="M4" s="94"/>
      <c r="N4" s="49" t="s">
        <v>10151</v>
      </c>
      <c r="O4" s="75"/>
      <c r="P4" s="72"/>
      <c r="Q4" s="81"/>
      <c r="R4" s="82"/>
      <c r="S4" s="82"/>
      <c r="T4" s="82"/>
      <c r="U4" s="79"/>
      <c r="V4" s="79"/>
      <c r="W4" s="79"/>
      <c r="X4" s="79"/>
      <c r="Y4" s="79"/>
      <c r="Z4" s="79"/>
      <c r="AA4" s="79"/>
      <c r="AB4" s="79"/>
      <c r="AC4" s="79"/>
      <c r="AD4" s="79"/>
      <c r="AE4" s="79"/>
      <c r="AF4" s="79"/>
      <c r="AG4" s="79"/>
      <c r="AH4" s="79"/>
      <c r="AI4" s="80"/>
    </row>
    <row r="5" spans="2:35" ht="23.4" x14ac:dyDescent="0.45">
      <c r="B5" s="50">
        <v>5435923.0390199954</v>
      </c>
      <c r="C5" s="93"/>
      <c r="D5" s="89"/>
      <c r="E5" s="88">
        <v>10000</v>
      </c>
      <c r="F5" s="95"/>
      <c r="G5" s="96"/>
      <c r="H5" s="50">
        <v>543.59230390199957</v>
      </c>
      <c r="I5" s="97"/>
      <c r="J5" s="96"/>
      <c r="K5" s="99">
        <v>3.0055920000000076</v>
      </c>
      <c r="L5" s="93"/>
      <c r="M5" s="98"/>
      <c r="N5" s="100">
        <v>25200722</v>
      </c>
      <c r="O5" s="76"/>
      <c r="P5" s="2"/>
      <c r="Q5" s="83"/>
      <c r="R5" s="84"/>
      <c r="S5" s="84"/>
      <c r="T5" s="84"/>
      <c r="U5" s="79"/>
      <c r="V5" s="79"/>
      <c r="W5" s="79"/>
      <c r="X5" s="79"/>
      <c r="Y5" s="79"/>
      <c r="Z5" s="79"/>
      <c r="AA5" s="79"/>
      <c r="AB5" s="79"/>
      <c r="AC5" s="79"/>
      <c r="AD5" s="79"/>
      <c r="AE5" s="79"/>
      <c r="AF5" s="79"/>
      <c r="AG5" s="79"/>
      <c r="AH5" s="79"/>
      <c r="AI5" s="80"/>
    </row>
    <row r="6" spans="2:35" x14ac:dyDescent="0.3">
      <c r="B6" s="53"/>
      <c r="C6" s="89"/>
      <c r="D6" s="89"/>
      <c r="E6" s="54"/>
      <c r="F6" s="89"/>
      <c r="G6" s="89"/>
      <c r="H6" s="54"/>
      <c r="I6" s="89"/>
      <c r="J6" s="89"/>
      <c r="K6" s="54"/>
      <c r="L6" s="89"/>
      <c r="M6" s="89"/>
      <c r="N6" s="54"/>
      <c r="O6" s="77"/>
      <c r="Q6" s="78"/>
      <c r="R6" s="79"/>
      <c r="S6" s="79"/>
      <c r="T6" s="79"/>
      <c r="U6" s="79"/>
      <c r="V6" s="79"/>
      <c r="W6" s="79"/>
      <c r="X6" s="79"/>
      <c r="Y6" s="79"/>
      <c r="Z6" s="79"/>
      <c r="AA6" s="79"/>
      <c r="AB6" s="79"/>
      <c r="AC6" s="79"/>
      <c r="AD6" s="79"/>
      <c r="AE6" s="79"/>
      <c r="AF6" s="79"/>
      <c r="AG6" s="79"/>
      <c r="AH6" s="79"/>
      <c r="AI6" s="80"/>
    </row>
    <row r="7" spans="2:35" x14ac:dyDescent="0.3">
      <c r="B7" s="53"/>
      <c r="C7" s="54"/>
      <c r="D7" s="54"/>
      <c r="E7" s="54"/>
      <c r="F7" s="54"/>
      <c r="G7" s="54"/>
      <c r="H7" s="54"/>
      <c r="I7" s="54"/>
      <c r="J7" s="54"/>
      <c r="K7" s="54"/>
      <c r="L7" s="54"/>
      <c r="M7" s="54"/>
      <c r="N7" s="54"/>
      <c r="O7" s="77"/>
      <c r="Q7" s="78"/>
      <c r="R7" s="79"/>
      <c r="S7" s="79"/>
      <c r="T7" s="79"/>
      <c r="U7" s="79"/>
      <c r="V7" s="79"/>
      <c r="W7" s="79"/>
      <c r="X7" s="79"/>
      <c r="Y7" s="79"/>
      <c r="Z7" s="79"/>
      <c r="AA7" s="79"/>
      <c r="AB7" s="79"/>
      <c r="AC7" s="79"/>
      <c r="AD7" s="79"/>
      <c r="AE7" s="79"/>
      <c r="AF7" s="79"/>
      <c r="AG7" s="79"/>
      <c r="AH7" s="79"/>
      <c r="AI7" s="80"/>
    </row>
    <row r="8" spans="2:35" x14ac:dyDescent="0.3">
      <c r="B8" s="53"/>
      <c r="C8" s="54"/>
      <c r="D8" s="54"/>
      <c r="E8" s="54"/>
      <c r="F8" s="54"/>
      <c r="G8" s="54"/>
      <c r="H8" s="54"/>
      <c r="I8" s="54"/>
      <c r="J8" s="54"/>
      <c r="K8" s="54"/>
      <c r="L8" s="54"/>
      <c r="M8" s="54"/>
      <c r="N8" s="54"/>
      <c r="O8" s="77"/>
      <c r="Q8" s="78"/>
      <c r="R8" s="79"/>
      <c r="S8" s="79"/>
      <c r="T8" s="79"/>
      <c r="U8" s="79"/>
      <c r="V8" s="79"/>
      <c r="W8" s="79"/>
      <c r="X8" s="79"/>
      <c r="Y8" s="79"/>
      <c r="Z8" s="79"/>
      <c r="AA8" s="79"/>
      <c r="AB8" s="79"/>
      <c r="AC8" s="79"/>
      <c r="AD8" s="79"/>
      <c r="AE8" s="79"/>
      <c r="AF8" s="79"/>
      <c r="AG8" s="79"/>
      <c r="AH8" s="79"/>
      <c r="AI8" s="80"/>
    </row>
    <row r="9" spans="2:35" x14ac:dyDescent="0.3">
      <c r="B9" s="53"/>
      <c r="C9" s="54"/>
      <c r="D9" s="54"/>
      <c r="E9" s="54"/>
      <c r="F9" s="54"/>
      <c r="G9" s="54"/>
      <c r="H9" s="54"/>
      <c r="I9" s="54"/>
      <c r="J9" s="54"/>
      <c r="K9" s="54"/>
      <c r="L9" s="54"/>
      <c r="M9" s="54"/>
      <c r="N9" s="54"/>
      <c r="O9" s="77"/>
      <c r="Q9" s="78"/>
      <c r="R9" s="79"/>
      <c r="S9" s="79"/>
      <c r="T9" s="79"/>
      <c r="U9" s="79"/>
      <c r="V9" s="79"/>
      <c r="W9" s="79"/>
      <c r="X9" s="79"/>
      <c r="Y9" s="79"/>
      <c r="Z9" s="79"/>
      <c r="AA9" s="79"/>
      <c r="AB9" s="79"/>
      <c r="AC9" s="79"/>
      <c r="AD9" s="79"/>
      <c r="AE9" s="79"/>
      <c r="AF9" s="79"/>
      <c r="AG9" s="79"/>
      <c r="AH9" s="79"/>
      <c r="AI9" s="80"/>
    </row>
    <row r="10" spans="2:35" x14ac:dyDescent="0.3">
      <c r="B10" s="53"/>
      <c r="C10" s="54"/>
      <c r="D10" s="54"/>
      <c r="E10" s="54"/>
      <c r="F10" s="54"/>
      <c r="G10" s="54"/>
      <c r="H10" s="54"/>
      <c r="I10" s="54"/>
      <c r="J10" s="54"/>
      <c r="K10" s="54"/>
      <c r="L10" s="54"/>
      <c r="M10" s="54"/>
      <c r="N10" s="55"/>
      <c r="Q10" s="78"/>
      <c r="R10" s="79"/>
      <c r="S10" s="79"/>
      <c r="T10" s="79"/>
      <c r="U10" s="79"/>
      <c r="V10" s="79"/>
      <c r="W10" s="79"/>
      <c r="X10" s="79"/>
      <c r="Y10" s="79"/>
      <c r="Z10" s="79"/>
      <c r="AA10" s="79"/>
      <c r="AB10" s="79"/>
      <c r="AC10" s="79"/>
      <c r="AD10" s="79"/>
      <c r="AE10" s="79"/>
      <c r="AF10" s="79"/>
      <c r="AG10" s="79"/>
      <c r="AH10" s="79"/>
      <c r="AI10" s="80"/>
    </row>
    <row r="11" spans="2:35" x14ac:dyDescent="0.3">
      <c r="B11" s="53"/>
      <c r="C11" s="54"/>
      <c r="D11" s="54"/>
      <c r="E11" s="54"/>
      <c r="F11" s="54"/>
      <c r="G11" s="54"/>
      <c r="H11" s="54"/>
      <c r="I11" s="54"/>
      <c r="J11" s="54"/>
      <c r="K11" s="54"/>
      <c r="L11" s="54"/>
      <c r="M11" s="54"/>
      <c r="N11" s="55"/>
      <c r="Q11" s="78"/>
      <c r="R11" s="79"/>
      <c r="S11" s="79"/>
      <c r="T11" s="79"/>
      <c r="U11" s="79"/>
      <c r="V11" s="79"/>
      <c r="W11" s="79"/>
      <c r="X11" s="79"/>
      <c r="Y11" s="79"/>
      <c r="Z11" s="79"/>
      <c r="AA11" s="79"/>
      <c r="AB11" s="79"/>
      <c r="AC11" s="79"/>
      <c r="AD11" s="79"/>
      <c r="AE11" s="79"/>
      <c r="AF11" s="79"/>
      <c r="AG11" s="79"/>
      <c r="AH11" s="79"/>
      <c r="AI11" s="80"/>
    </row>
    <row r="12" spans="2:35" x14ac:dyDescent="0.3">
      <c r="B12" s="53"/>
      <c r="C12" s="54"/>
      <c r="D12" s="54"/>
      <c r="E12" s="54"/>
      <c r="F12" s="54"/>
      <c r="G12" s="54"/>
      <c r="H12" s="54"/>
      <c r="I12" s="54"/>
      <c r="J12" s="54"/>
      <c r="K12" s="54"/>
      <c r="L12" s="54"/>
      <c r="M12" s="54"/>
      <c r="N12" s="55"/>
      <c r="Q12" s="78"/>
      <c r="R12" s="79"/>
      <c r="S12" s="79"/>
      <c r="T12" s="79"/>
      <c r="U12" s="79"/>
      <c r="V12" s="79"/>
      <c r="W12" s="79"/>
      <c r="X12" s="79"/>
      <c r="Y12" s="79"/>
      <c r="Z12" s="79"/>
      <c r="AA12" s="79"/>
      <c r="AB12" s="79"/>
      <c r="AC12" s="79"/>
      <c r="AD12" s="79"/>
      <c r="AE12" s="79"/>
      <c r="AF12" s="79"/>
      <c r="AG12" s="79"/>
      <c r="AH12" s="79"/>
      <c r="AI12" s="80"/>
    </row>
    <row r="13" spans="2:35" x14ac:dyDescent="0.3">
      <c r="B13" s="53"/>
      <c r="C13" s="54"/>
      <c r="D13" s="54"/>
      <c r="E13" s="54"/>
      <c r="F13" s="54"/>
      <c r="G13" s="54"/>
      <c r="H13" s="54"/>
      <c r="I13" s="54"/>
      <c r="J13" s="54"/>
      <c r="K13" s="54"/>
      <c r="L13" s="54"/>
      <c r="M13" s="54"/>
      <c r="N13" s="55"/>
      <c r="Q13" s="78"/>
      <c r="R13" s="79"/>
      <c r="S13" s="79"/>
      <c r="T13" s="79"/>
      <c r="U13" s="79"/>
      <c r="V13" s="79"/>
      <c r="W13" s="79"/>
      <c r="X13" s="79"/>
      <c r="Y13" s="79"/>
      <c r="Z13" s="79"/>
      <c r="AA13" s="79"/>
      <c r="AB13" s="79"/>
      <c r="AC13" s="79"/>
      <c r="AD13" s="79"/>
      <c r="AE13" s="79"/>
      <c r="AF13" s="79"/>
      <c r="AG13" s="79"/>
      <c r="AH13" s="79"/>
      <c r="AI13" s="80"/>
    </row>
    <row r="14" spans="2:35" x14ac:dyDescent="0.3">
      <c r="B14" s="53"/>
      <c r="C14" s="54"/>
      <c r="D14" s="54"/>
      <c r="E14" s="54"/>
      <c r="F14" s="54"/>
      <c r="G14" s="54"/>
      <c r="H14" s="54"/>
      <c r="I14" s="54"/>
      <c r="J14" s="54"/>
      <c r="K14" s="54"/>
      <c r="L14" s="54"/>
      <c r="M14" s="54"/>
      <c r="N14" s="55"/>
      <c r="Q14" s="78"/>
      <c r="R14" s="79"/>
      <c r="S14" s="79"/>
      <c r="T14" s="79"/>
      <c r="U14" s="79"/>
      <c r="V14" s="79"/>
      <c r="W14" s="79"/>
      <c r="X14" s="79"/>
      <c r="Y14" s="79"/>
      <c r="Z14" s="79"/>
      <c r="AA14" s="79"/>
      <c r="AB14" s="79"/>
      <c r="AC14" s="79"/>
      <c r="AD14" s="79"/>
      <c r="AE14" s="79"/>
      <c r="AF14" s="79"/>
      <c r="AG14" s="79"/>
      <c r="AH14" s="79"/>
      <c r="AI14" s="80"/>
    </row>
    <row r="15" spans="2:35" x14ac:dyDescent="0.3">
      <c r="B15" s="53"/>
      <c r="C15" s="54"/>
      <c r="D15" s="54"/>
      <c r="E15" s="54"/>
      <c r="F15" s="54"/>
      <c r="G15" s="54"/>
      <c r="H15" s="54"/>
      <c r="I15" s="54"/>
      <c r="J15" s="54"/>
      <c r="K15" s="54"/>
      <c r="L15" s="54"/>
      <c r="M15" s="54"/>
      <c r="N15" s="55"/>
      <c r="Q15" s="78"/>
      <c r="R15" s="79"/>
      <c r="S15" s="79"/>
      <c r="T15" s="79"/>
      <c r="U15" s="79"/>
      <c r="V15" s="79"/>
      <c r="W15" s="79"/>
      <c r="X15" s="79"/>
      <c r="Y15" s="79"/>
      <c r="Z15" s="79"/>
      <c r="AA15" s="79"/>
      <c r="AB15" s="79"/>
      <c r="AC15" s="79"/>
      <c r="AD15" s="79"/>
      <c r="AE15" s="79"/>
      <c r="AF15" s="79"/>
      <c r="AG15" s="79"/>
      <c r="AH15" s="79"/>
      <c r="AI15" s="80"/>
    </row>
    <row r="16" spans="2:35" x14ac:dyDescent="0.3">
      <c r="B16" s="53"/>
      <c r="C16" s="54"/>
      <c r="D16" s="54"/>
      <c r="E16" s="54"/>
      <c r="F16" s="54"/>
      <c r="G16" s="54"/>
      <c r="H16" s="54"/>
      <c r="I16" s="54"/>
      <c r="J16" s="54"/>
      <c r="K16" s="54"/>
      <c r="L16" s="54"/>
      <c r="M16" s="54"/>
      <c r="N16" s="55"/>
      <c r="Q16" s="78"/>
      <c r="R16" s="79"/>
      <c r="S16" s="79"/>
      <c r="T16" s="79"/>
      <c r="U16" s="79"/>
      <c r="V16" s="79"/>
      <c r="W16" s="79"/>
      <c r="X16" s="79"/>
      <c r="Y16" s="79"/>
      <c r="Z16" s="79"/>
      <c r="AA16" s="79"/>
      <c r="AB16" s="79"/>
      <c r="AC16" s="79"/>
      <c r="AD16" s="79"/>
      <c r="AE16" s="79"/>
      <c r="AF16" s="79"/>
      <c r="AG16" s="79"/>
      <c r="AH16" s="79"/>
      <c r="AI16" s="80"/>
    </row>
    <row r="17" spans="2:35" x14ac:dyDescent="0.3">
      <c r="B17" s="53"/>
      <c r="C17" s="54"/>
      <c r="D17" s="54"/>
      <c r="E17" s="54"/>
      <c r="F17" s="54"/>
      <c r="G17" s="54"/>
      <c r="H17" s="54"/>
      <c r="I17" s="54"/>
      <c r="J17" s="54"/>
      <c r="K17" s="54"/>
      <c r="L17" s="54"/>
      <c r="M17" s="54"/>
      <c r="N17" s="55"/>
      <c r="Q17" s="78"/>
      <c r="R17" s="79"/>
      <c r="S17" s="79"/>
      <c r="T17" s="79"/>
      <c r="U17" s="79"/>
      <c r="V17" s="79"/>
      <c r="W17" s="79"/>
      <c r="X17" s="79"/>
      <c r="Y17" s="79"/>
      <c r="Z17" s="79"/>
      <c r="AA17" s="79"/>
      <c r="AB17" s="79"/>
      <c r="AC17" s="79"/>
      <c r="AD17" s="79"/>
      <c r="AE17" s="79"/>
      <c r="AF17" s="79"/>
      <c r="AG17" s="79"/>
      <c r="AH17" s="79"/>
      <c r="AI17" s="80"/>
    </row>
    <row r="18" spans="2:35" x14ac:dyDescent="0.3">
      <c r="B18" s="53"/>
      <c r="C18" s="54"/>
      <c r="D18" s="54"/>
      <c r="E18" s="54"/>
      <c r="F18" s="54"/>
      <c r="G18" s="54"/>
      <c r="H18" s="54"/>
      <c r="I18" s="54"/>
      <c r="J18" s="54"/>
      <c r="K18" s="54"/>
      <c r="L18" s="54"/>
      <c r="M18" s="54"/>
      <c r="N18" s="55"/>
      <c r="Q18" s="78"/>
      <c r="R18" s="79"/>
      <c r="S18" s="79"/>
      <c r="T18" s="79"/>
      <c r="U18" s="79"/>
      <c r="V18" s="79"/>
      <c r="W18" s="79"/>
      <c r="X18" s="79"/>
      <c r="Y18" s="79"/>
      <c r="Z18" s="79"/>
      <c r="AA18" s="79"/>
      <c r="AB18" s="79"/>
      <c r="AC18" s="79"/>
      <c r="AD18" s="79"/>
      <c r="AE18" s="79"/>
      <c r="AF18" s="79"/>
      <c r="AG18" s="79"/>
      <c r="AH18" s="79"/>
      <c r="AI18" s="80"/>
    </row>
    <row r="19" spans="2:35" x14ac:dyDescent="0.3">
      <c r="B19" s="53"/>
      <c r="C19" s="54"/>
      <c r="D19" s="54"/>
      <c r="E19" s="54"/>
      <c r="F19" s="54"/>
      <c r="G19" s="54"/>
      <c r="H19" s="54"/>
      <c r="I19" s="54"/>
      <c r="J19" s="54"/>
      <c r="K19" s="54"/>
      <c r="L19" s="54"/>
      <c r="M19" s="54"/>
      <c r="N19" s="55"/>
      <c r="Q19" s="78"/>
      <c r="R19" s="79"/>
      <c r="S19" s="79"/>
      <c r="T19" s="79"/>
      <c r="U19" s="79"/>
      <c r="V19" s="79"/>
      <c r="W19" s="79"/>
      <c r="X19" s="79"/>
      <c r="Y19" s="79"/>
      <c r="Z19" s="79"/>
      <c r="AA19" s="79"/>
      <c r="AB19" s="79"/>
      <c r="AC19" s="79"/>
      <c r="AD19" s="79"/>
      <c r="AE19" s="79"/>
      <c r="AF19" s="79"/>
      <c r="AG19" s="79"/>
      <c r="AH19" s="79"/>
      <c r="AI19" s="80"/>
    </row>
    <row r="20" spans="2:35" x14ac:dyDescent="0.3">
      <c r="B20" s="53"/>
      <c r="C20" s="54"/>
      <c r="D20" s="54"/>
      <c r="E20" s="54"/>
      <c r="F20" s="54"/>
      <c r="G20" s="54"/>
      <c r="H20" s="54"/>
      <c r="I20" s="54"/>
      <c r="J20" s="54"/>
      <c r="K20" s="54"/>
      <c r="L20" s="54"/>
      <c r="M20" s="54"/>
      <c r="N20" s="55"/>
      <c r="Q20" s="78"/>
      <c r="R20" s="79"/>
      <c r="S20" s="79"/>
      <c r="T20" s="79"/>
      <c r="U20" s="79"/>
      <c r="V20" s="79"/>
      <c r="W20" s="79"/>
      <c r="X20" s="79"/>
      <c r="Y20" s="79"/>
      <c r="Z20" s="79"/>
      <c r="AA20" s="79"/>
      <c r="AB20" s="79"/>
      <c r="AC20" s="79"/>
      <c r="AD20" s="79"/>
      <c r="AE20" s="79"/>
      <c r="AF20" s="79"/>
      <c r="AG20" s="79"/>
      <c r="AH20" s="79"/>
      <c r="AI20" s="80"/>
    </row>
    <row r="21" spans="2:35" x14ac:dyDescent="0.3">
      <c r="B21" s="53"/>
      <c r="C21" s="54"/>
      <c r="D21" s="54"/>
      <c r="E21" s="54"/>
      <c r="F21" s="54"/>
      <c r="G21" s="54"/>
      <c r="H21" s="54"/>
      <c r="I21" s="54"/>
      <c r="J21" s="54"/>
      <c r="K21" s="54"/>
      <c r="L21" s="54"/>
      <c r="M21" s="54"/>
      <c r="N21" s="55"/>
      <c r="Q21" s="78"/>
      <c r="R21" s="79"/>
      <c r="S21" s="79"/>
      <c r="T21" s="79"/>
      <c r="U21" s="79"/>
      <c r="V21" s="79"/>
      <c r="W21" s="79"/>
      <c r="X21" s="79"/>
      <c r="Y21" s="79"/>
      <c r="Z21" s="79"/>
      <c r="AA21" s="79"/>
      <c r="AB21" s="79"/>
      <c r="AC21" s="79"/>
      <c r="AD21" s="79"/>
      <c r="AE21" s="79"/>
      <c r="AF21" s="79"/>
      <c r="AG21" s="79"/>
      <c r="AH21" s="79"/>
      <c r="AI21" s="80"/>
    </row>
    <row r="22" spans="2:35" x14ac:dyDescent="0.3">
      <c r="B22" s="53"/>
      <c r="C22" s="54"/>
      <c r="D22" s="54"/>
      <c r="E22" s="54"/>
      <c r="F22" s="54"/>
      <c r="G22" s="54"/>
      <c r="H22" s="54"/>
      <c r="I22" s="54"/>
      <c r="J22" s="54"/>
      <c r="K22" s="54"/>
      <c r="L22" s="54"/>
      <c r="M22" s="54"/>
      <c r="N22" s="55"/>
      <c r="Q22" s="78"/>
      <c r="R22" s="79"/>
      <c r="S22" s="79"/>
      <c r="T22" s="79"/>
      <c r="U22" s="79"/>
      <c r="V22" s="79"/>
      <c r="W22" s="79"/>
      <c r="X22" s="79"/>
      <c r="Y22" s="79"/>
      <c r="Z22" s="79"/>
      <c r="AA22" s="79"/>
      <c r="AB22" s="79"/>
      <c r="AC22" s="79"/>
      <c r="AD22" s="79"/>
      <c r="AE22" s="79"/>
      <c r="AF22" s="79"/>
      <c r="AG22" s="79"/>
      <c r="AH22" s="79"/>
      <c r="AI22" s="80"/>
    </row>
    <row r="23" spans="2:35" x14ac:dyDescent="0.3">
      <c r="B23" s="53"/>
      <c r="C23" s="54"/>
      <c r="D23" s="54"/>
      <c r="E23" s="54"/>
      <c r="F23" s="54"/>
      <c r="G23" s="54"/>
      <c r="H23" s="54"/>
      <c r="I23" s="54"/>
      <c r="J23" s="54"/>
      <c r="K23" s="54"/>
      <c r="L23" s="54"/>
      <c r="M23" s="54"/>
      <c r="N23" s="55"/>
      <c r="Q23" s="78"/>
      <c r="R23" s="79"/>
      <c r="S23" s="79"/>
      <c r="T23" s="79"/>
      <c r="U23" s="79"/>
      <c r="V23" s="79"/>
      <c r="W23" s="79"/>
      <c r="X23" s="79"/>
      <c r="Y23" s="79"/>
      <c r="Z23" s="79"/>
      <c r="AA23" s="79"/>
      <c r="AB23" s="79"/>
      <c r="AC23" s="79"/>
      <c r="AD23" s="79"/>
      <c r="AE23" s="79"/>
      <c r="AF23" s="79"/>
      <c r="AG23" s="79"/>
      <c r="AH23" s="79"/>
      <c r="AI23" s="80"/>
    </row>
    <row r="24" spans="2:35" x14ac:dyDescent="0.3">
      <c r="B24" s="53"/>
      <c r="C24" s="54"/>
      <c r="D24" s="54"/>
      <c r="E24" s="54"/>
      <c r="F24" s="54"/>
      <c r="G24" s="54"/>
      <c r="H24" s="54"/>
      <c r="I24" s="54"/>
      <c r="J24" s="54"/>
      <c r="K24" s="54"/>
      <c r="L24" s="54"/>
      <c r="M24" s="54"/>
      <c r="N24" s="55"/>
      <c r="Q24" s="78"/>
      <c r="R24" s="79"/>
      <c r="S24" s="79"/>
      <c r="T24" s="79"/>
      <c r="U24" s="79"/>
      <c r="V24" s="79"/>
      <c r="W24" s="79"/>
      <c r="X24" s="79"/>
      <c r="Y24" s="79"/>
      <c r="Z24" s="79"/>
      <c r="AA24" s="79"/>
      <c r="AB24" s="79"/>
      <c r="AC24" s="79"/>
      <c r="AD24" s="79"/>
      <c r="AE24" s="79"/>
      <c r="AF24" s="79"/>
      <c r="AG24" s="79"/>
      <c r="AH24" s="79"/>
      <c r="AI24" s="80"/>
    </row>
    <row r="25" spans="2:35" x14ac:dyDescent="0.3">
      <c r="B25" s="53"/>
      <c r="C25" s="54"/>
      <c r="D25" s="54"/>
      <c r="E25" s="54"/>
      <c r="F25" s="54"/>
      <c r="G25" s="54"/>
      <c r="H25" s="54"/>
      <c r="I25" s="54"/>
      <c r="J25" s="54"/>
      <c r="K25" s="54"/>
      <c r="L25" s="54"/>
      <c r="M25" s="54"/>
      <c r="N25" s="55"/>
      <c r="Q25" s="78"/>
      <c r="R25" s="79"/>
      <c r="S25" s="79"/>
      <c r="T25" s="79"/>
      <c r="U25" s="79"/>
      <c r="V25" s="79"/>
      <c r="W25" s="79"/>
      <c r="X25" s="79"/>
      <c r="Y25" s="79"/>
      <c r="Z25" s="79"/>
      <c r="AA25" s="79"/>
      <c r="AB25" s="79"/>
      <c r="AC25" s="79"/>
      <c r="AD25" s="79"/>
      <c r="AE25" s="79"/>
      <c r="AF25" s="79"/>
      <c r="AG25" s="79"/>
      <c r="AH25" s="79"/>
      <c r="AI25" s="80"/>
    </row>
    <row r="26" spans="2:35" x14ac:dyDescent="0.3">
      <c r="B26" s="53"/>
      <c r="C26" s="54"/>
      <c r="D26" s="54"/>
      <c r="E26" s="54"/>
      <c r="F26" s="54"/>
      <c r="G26" s="54"/>
      <c r="H26" s="54"/>
      <c r="I26" s="54"/>
      <c r="J26" s="54"/>
      <c r="K26" s="54"/>
      <c r="L26" s="54"/>
      <c r="M26" s="54"/>
      <c r="N26" s="55"/>
      <c r="Q26" s="78"/>
      <c r="R26" s="79"/>
      <c r="S26" s="79"/>
      <c r="T26" s="79"/>
      <c r="U26" s="79"/>
      <c r="V26" s="79"/>
      <c r="W26" s="79"/>
      <c r="X26" s="79"/>
      <c r="Y26" s="79"/>
      <c r="Z26" s="79"/>
      <c r="AA26" s="79"/>
      <c r="AB26" s="79"/>
      <c r="AC26" s="79"/>
      <c r="AD26" s="79"/>
      <c r="AE26" s="79"/>
      <c r="AF26" s="79"/>
      <c r="AG26" s="79"/>
      <c r="AH26" s="79"/>
      <c r="AI26" s="80"/>
    </row>
    <row r="27" spans="2:35" x14ac:dyDescent="0.3">
      <c r="B27" s="53"/>
      <c r="C27" s="54"/>
      <c r="D27" s="54"/>
      <c r="E27" s="54"/>
      <c r="F27" s="54"/>
      <c r="G27" s="54"/>
      <c r="H27" s="54"/>
      <c r="I27" s="54"/>
      <c r="J27" s="54"/>
      <c r="K27" s="54"/>
      <c r="L27" s="54"/>
      <c r="M27" s="54"/>
      <c r="N27" s="55"/>
      <c r="Q27" s="78"/>
      <c r="R27" s="79"/>
      <c r="S27" s="79"/>
      <c r="T27" s="79"/>
      <c r="U27" s="79"/>
      <c r="V27" s="79"/>
      <c r="W27" s="79"/>
      <c r="X27" s="79"/>
      <c r="Y27" s="79"/>
      <c r="Z27" s="79"/>
      <c r="AA27" s="79"/>
      <c r="AB27" s="79"/>
      <c r="AC27" s="79"/>
      <c r="AD27" s="79"/>
      <c r="AE27" s="79"/>
      <c r="AF27" s="79"/>
      <c r="AG27" s="79"/>
      <c r="AH27" s="79"/>
      <c r="AI27" s="80"/>
    </row>
    <row r="28" spans="2:35" x14ac:dyDescent="0.3">
      <c r="B28" s="53"/>
      <c r="C28" s="54"/>
      <c r="D28" s="54"/>
      <c r="E28" s="54"/>
      <c r="F28" s="54"/>
      <c r="G28" s="54"/>
      <c r="H28" s="54"/>
      <c r="I28" s="54"/>
      <c r="J28" s="54"/>
      <c r="K28" s="54"/>
      <c r="L28" s="54"/>
      <c r="M28" s="54"/>
      <c r="N28" s="55"/>
      <c r="Q28" s="78"/>
      <c r="R28" s="79"/>
      <c r="S28" s="79"/>
      <c r="T28" s="79"/>
      <c r="U28" s="79"/>
      <c r="V28" s="79"/>
      <c r="W28" s="79"/>
      <c r="X28" s="79"/>
      <c r="Y28" s="79"/>
      <c r="Z28" s="79"/>
      <c r="AA28" s="79"/>
      <c r="AB28" s="79"/>
      <c r="AC28" s="79"/>
      <c r="AD28" s="79"/>
      <c r="AE28" s="79"/>
      <c r="AF28" s="79"/>
      <c r="AG28" s="79"/>
      <c r="AH28" s="79"/>
      <c r="AI28" s="80"/>
    </row>
    <row r="29" spans="2:35" x14ac:dyDescent="0.3">
      <c r="B29" s="53"/>
      <c r="C29" s="54"/>
      <c r="D29" s="54"/>
      <c r="E29" s="54"/>
      <c r="F29" s="54"/>
      <c r="G29" s="54"/>
      <c r="H29" s="54"/>
      <c r="I29" s="54"/>
      <c r="J29" s="54"/>
      <c r="K29" s="54"/>
      <c r="L29" s="54"/>
      <c r="M29" s="54"/>
      <c r="N29" s="55"/>
      <c r="Q29" s="78"/>
      <c r="R29" s="79"/>
      <c r="S29" s="79"/>
      <c r="T29" s="79"/>
      <c r="U29" s="79"/>
      <c r="V29" s="79"/>
      <c r="W29" s="79"/>
      <c r="X29" s="79"/>
      <c r="Y29" s="79"/>
      <c r="Z29" s="79"/>
      <c r="AA29" s="79"/>
      <c r="AB29" s="79"/>
      <c r="AC29" s="79"/>
      <c r="AD29" s="79"/>
      <c r="AE29" s="79"/>
      <c r="AF29" s="79"/>
      <c r="AG29" s="79"/>
      <c r="AH29" s="79"/>
      <c r="AI29" s="80"/>
    </row>
    <row r="30" spans="2:35" x14ac:dyDescent="0.3">
      <c r="B30" s="53"/>
      <c r="C30" s="54"/>
      <c r="D30" s="54"/>
      <c r="E30" s="54"/>
      <c r="F30" s="54"/>
      <c r="G30" s="54"/>
      <c r="H30" s="54"/>
      <c r="I30" s="54"/>
      <c r="J30" s="54"/>
      <c r="K30" s="54"/>
      <c r="L30" s="54"/>
      <c r="M30" s="54"/>
      <c r="N30" s="55"/>
      <c r="Q30" s="78"/>
      <c r="R30" s="79"/>
      <c r="S30" s="79"/>
      <c r="T30" s="79"/>
      <c r="U30" s="79"/>
      <c r="V30" s="79"/>
      <c r="W30" s="79"/>
      <c r="X30" s="79"/>
      <c r="Y30" s="79"/>
      <c r="Z30" s="79"/>
      <c r="AA30" s="79"/>
      <c r="AB30" s="79"/>
      <c r="AC30" s="79"/>
      <c r="AD30" s="79"/>
      <c r="AE30" s="79"/>
      <c r="AF30" s="79"/>
      <c r="AG30" s="79"/>
      <c r="AH30" s="79"/>
      <c r="AI30" s="80"/>
    </row>
    <row r="31" spans="2:35" x14ac:dyDescent="0.3">
      <c r="B31" s="53"/>
      <c r="C31" s="54"/>
      <c r="D31" s="54"/>
      <c r="E31" s="54"/>
      <c r="F31" s="54"/>
      <c r="G31" s="54"/>
      <c r="H31" s="54"/>
      <c r="I31" s="54"/>
      <c r="J31" s="54"/>
      <c r="K31" s="54"/>
      <c r="L31" s="54"/>
      <c r="M31" s="54"/>
      <c r="N31" s="55"/>
      <c r="Q31" s="78"/>
      <c r="R31" s="79"/>
      <c r="S31" s="79"/>
      <c r="T31" s="79"/>
      <c r="U31" s="79"/>
      <c r="V31" s="79"/>
      <c r="W31" s="79"/>
      <c r="X31" s="79"/>
      <c r="Y31" s="79"/>
      <c r="Z31" s="79"/>
      <c r="AA31" s="79"/>
      <c r="AB31" s="79"/>
      <c r="AC31" s="79"/>
      <c r="AD31" s="79"/>
      <c r="AE31" s="79"/>
      <c r="AF31" s="79"/>
      <c r="AG31" s="79"/>
      <c r="AH31" s="79"/>
      <c r="AI31" s="80"/>
    </row>
    <row r="32" spans="2:35" x14ac:dyDescent="0.3">
      <c r="B32" s="53"/>
      <c r="C32" s="54"/>
      <c r="D32" s="54"/>
      <c r="E32" s="54"/>
      <c r="F32" s="54"/>
      <c r="G32" s="54"/>
      <c r="H32" s="54"/>
      <c r="I32" s="54"/>
      <c r="J32" s="54"/>
      <c r="K32" s="54"/>
      <c r="L32" s="54"/>
      <c r="M32" s="54"/>
      <c r="N32" s="55"/>
      <c r="Q32" s="78"/>
      <c r="R32" s="79"/>
      <c r="S32" s="79"/>
      <c r="T32" s="79"/>
      <c r="U32" s="79"/>
      <c r="V32" s="79"/>
      <c r="W32" s="79"/>
      <c r="X32" s="79"/>
      <c r="Y32" s="79"/>
      <c r="Z32" s="79"/>
      <c r="AA32" s="79"/>
      <c r="AB32" s="79"/>
      <c r="AC32" s="79"/>
      <c r="AD32" s="79"/>
      <c r="AE32" s="79"/>
      <c r="AF32" s="79"/>
      <c r="AG32" s="79"/>
      <c r="AH32" s="79"/>
      <c r="AI32" s="80"/>
    </row>
    <row r="33" spans="2:35" x14ac:dyDescent="0.3">
      <c r="B33" s="53"/>
      <c r="C33" s="54"/>
      <c r="D33" s="54"/>
      <c r="E33" s="54"/>
      <c r="F33" s="54"/>
      <c r="G33" s="54"/>
      <c r="H33" s="54"/>
      <c r="I33" s="54"/>
      <c r="J33" s="54"/>
      <c r="K33" s="54"/>
      <c r="L33" s="54"/>
      <c r="M33" s="54"/>
      <c r="N33" s="55"/>
      <c r="Q33" s="78"/>
      <c r="R33" s="79"/>
      <c r="S33" s="79"/>
      <c r="T33" s="79"/>
      <c r="U33" s="79"/>
      <c r="V33" s="79"/>
      <c r="W33" s="79"/>
      <c r="X33" s="79"/>
      <c r="Y33" s="79"/>
      <c r="Z33" s="79"/>
      <c r="AA33" s="79"/>
      <c r="AB33" s="79"/>
      <c r="AC33" s="79"/>
      <c r="AD33" s="79"/>
      <c r="AE33" s="79"/>
      <c r="AF33" s="79"/>
      <c r="AG33" s="79"/>
      <c r="AH33" s="79"/>
      <c r="AI33" s="80"/>
    </row>
    <row r="34" spans="2:35" x14ac:dyDescent="0.3">
      <c r="B34" s="53"/>
      <c r="C34" s="54"/>
      <c r="D34" s="54"/>
      <c r="E34" s="54"/>
      <c r="F34" s="54"/>
      <c r="G34" s="54"/>
      <c r="H34" s="54"/>
      <c r="I34" s="54"/>
      <c r="J34" s="54"/>
      <c r="K34" s="54"/>
      <c r="L34" s="54"/>
      <c r="M34" s="54"/>
      <c r="N34" s="55"/>
      <c r="Q34" s="78"/>
      <c r="R34" s="79"/>
      <c r="S34" s="79"/>
      <c r="T34" s="79"/>
      <c r="U34" s="79"/>
      <c r="V34" s="79"/>
      <c r="W34" s="79"/>
      <c r="X34" s="79"/>
      <c r="Y34" s="79"/>
      <c r="Z34" s="79"/>
      <c r="AA34" s="79"/>
      <c r="AB34" s="79"/>
      <c r="AC34" s="79"/>
      <c r="AD34" s="79"/>
      <c r="AE34" s="79"/>
      <c r="AF34" s="79"/>
      <c r="AG34" s="79"/>
      <c r="AH34" s="79"/>
      <c r="AI34" s="80"/>
    </row>
    <row r="35" spans="2:35" x14ac:dyDescent="0.3">
      <c r="B35" s="53"/>
      <c r="C35" s="54"/>
      <c r="D35" s="54"/>
      <c r="E35" s="54"/>
      <c r="F35" s="54"/>
      <c r="G35" s="54"/>
      <c r="H35" s="54"/>
      <c r="I35" s="54"/>
      <c r="J35" s="54"/>
      <c r="K35" s="54"/>
      <c r="L35" s="54"/>
      <c r="M35" s="54"/>
      <c r="N35" s="55"/>
      <c r="Q35" s="78"/>
      <c r="R35" s="79"/>
      <c r="S35" s="79"/>
      <c r="T35" s="79"/>
      <c r="U35" s="79"/>
      <c r="V35" s="79"/>
      <c r="W35" s="79"/>
      <c r="X35" s="79"/>
      <c r="Y35" s="79"/>
      <c r="Z35" s="79"/>
      <c r="AA35" s="79"/>
      <c r="AB35" s="79"/>
      <c r="AC35" s="79"/>
      <c r="AD35" s="79"/>
      <c r="AE35" s="79"/>
      <c r="AF35" s="79"/>
      <c r="AG35" s="79"/>
      <c r="AH35" s="79"/>
      <c r="AI35" s="80"/>
    </row>
    <row r="36" spans="2:35" x14ac:dyDescent="0.3">
      <c r="B36" s="53"/>
      <c r="C36" s="54"/>
      <c r="D36" s="54"/>
      <c r="E36" s="54"/>
      <c r="F36" s="54"/>
      <c r="G36" s="54"/>
      <c r="H36" s="54"/>
      <c r="I36" s="54"/>
      <c r="J36" s="54"/>
      <c r="K36" s="54"/>
      <c r="L36" s="54"/>
      <c r="M36" s="54"/>
      <c r="N36" s="55"/>
      <c r="Q36" s="78"/>
      <c r="R36" s="79"/>
      <c r="S36" s="79"/>
      <c r="T36" s="79"/>
      <c r="U36" s="79"/>
      <c r="V36" s="79"/>
      <c r="W36" s="79"/>
      <c r="X36" s="79"/>
      <c r="Y36" s="79"/>
      <c r="Z36" s="79"/>
      <c r="AA36" s="79"/>
      <c r="AB36" s="79"/>
      <c r="AC36" s="79"/>
      <c r="AD36" s="79"/>
      <c r="AE36" s="79"/>
      <c r="AF36" s="79"/>
      <c r="AG36" s="79"/>
      <c r="AH36" s="79"/>
      <c r="AI36" s="80"/>
    </row>
    <row r="37" spans="2:35" x14ac:dyDescent="0.3">
      <c r="B37" s="53"/>
      <c r="C37" s="54"/>
      <c r="D37" s="54"/>
      <c r="E37" s="54"/>
      <c r="F37" s="54"/>
      <c r="G37" s="54"/>
      <c r="H37" s="54"/>
      <c r="I37" s="54"/>
      <c r="J37" s="54"/>
      <c r="K37" s="54"/>
      <c r="L37" s="54"/>
      <c r="M37" s="54"/>
      <c r="N37" s="55"/>
      <c r="Q37" s="78"/>
      <c r="R37" s="79"/>
      <c r="S37" s="79"/>
      <c r="T37" s="79"/>
      <c r="U37" s="79"/>
      <c r="V37" s="79"/>
      <c r="W37" s="79"/>
      <c r="X37" s="79"/>
      <c r="Y37" s="79"/>
      <c r="Z37" s="79"/>
      <c r="AA37" s="79"/>
      <c r="AB37" s="79"/>
      <c r="AC37" s="79"/>
      <c r="AD37" s="79"/>
      <c r="AE37" s="79"/>
      <c r="AF37" s="79"/>
      <c r="AG37" s="79"/>
      <c r="AH37" s="79"/>
      <c r="AI37" s="80"/>
    </row>
    <row r="38" spans="2:35" x14ac:dyDescent="0.3">
      <c r="B38" s="53"/>
      <c r="C38" s="54"/>
      <c r="D38" s="54"/>
      <c r="E38" s="54"/>
      <c r="F38" s="54"/>
      <c r="G38" s="54"/>
      <c r="H38" s="54"/>
      <c r="I38" s="54"/>
      <c r="J38" s="54"/>
      <c r="K38" s="54"/>
      <c r="L38" s="54"/>
      <c r="M38" s="54"/>
      <c r="N38" s="55"/>
      <c r="Q38" s="78"/>
      <c r="R38" s="79"/>
      <c r="S38" s="79"/>
      <c r="T38" s="79"/>
      <c r="U38" s="79"/>
      <c r="V38" s="79"/>
      <c r="W38" s="79"/>
      <c r="X38" s="79"/>
      <c r="Y38" s="79"/>
      <c r="Z38" s="79"/>
      <c r="AA38" s="79"/>
      <c r="AB38" s="79"/>
      <c r="AC38" s="79"/>
      <c r="AD38" s="79"/>
      <c r="AE38" s="79"/>
      <c r="AF38" s="79"/>
      <c r="AG38" s="79"/>
      <c r="AH38" s="79"/>
      <c r="AI38" s="80"/>
    </row>
    <row r="39" spans="2:35" ht="14.4" customHeight="1" x14ac:dyDescent="0.3">
      <c r="B39" s="53"/>
      <c r="C39" s="54"/>
      <c r="D39" s="54"/>
      <c r="E39" s="54"/>
      <c r="F39" s="54"/>
      <c r="G39" s="54"/>
      <c r="H39" s="54"/>
      <c r="I39" s="54"/>
      <c r="J39" s="54"/>
      <c r="K39" s="54"/>
      <c r="L39" s="54"/>
      <c r="M39" s="54"/>
      <c r="N39" s="55"/>
      <c r="Q39" s="78"/>
      <c r="R39" s="101" t="s">
        <v>10147</v>
      </c>
      <c r="S39" s="101"/>
      <c r="T39" s="101"/>
      <c r="U39" s="101"/>
      <c r="V39" s="101"/>
      <c r="W39" s="101"/>
      <c r="X39" s="101"/>
      <c r="Y39" s="101"/>
      <c r="Z39" s="79"/>
      <c r="AA39" s="103" t="s">
        <v>10149</v>
      </c>
      <c r="AB39" s="103"/>
      <c r="AC39" s="103"/>
      <c r="AD39" s="103"/>
      <c r="AE39" s="103"/>
      <c r="AF39" s="103"/>
      <c r="AG39" s="103"/>
      <c r="AH39" s="103"/>
      <c r="AI39" s="80"/>
    </row>
    <row r="40" spans="2:35" x14ac:dyDescent="0.3">
      <c r="B40" s="53"/>
      <c r="C40" s="54"/>
      <c r="D40" s="54"/>
      <c r="E40" s="54"/>
      <c r="F40" s="54"/>
      <c r="G40" s="54"/>
      <c r="H40" s="54"/>
      <c r="I40" s="54"/>
      <c r="J40" s="54"/>
      <c r="K40" s="54"/>
      <c r="L40" s="54"/>
      <c r="M40" s="54"/>
      <c r="N40" s="55"/>
      <c r="Q40" s="78"/>
      <c r="R40" s="102" t="s">
        <v>10148</v>
      </c>
      <c r="S40" s="102"/>
      <c r="T40" s="102"/>
      <c r="U40" s="102"/>
      <c r="V40" s="102"/>
      <c r="W40" s="102"/>
      <c r="X40" s="102"/>
      <c r="Y40" s="102"/>
      <c r="Z40" s="79"/>
      <c r="AA40" s="103"/>
      <c r="AB40" s="103"/>
      <c r="AC40" s="103"/>
      <c r="AD40" s="103"/>
      <c r="AE40" s="103"/>
      <c r="AF40" s="103"/>
      <c r="AG40" s="103"/>
      <c r="AH40" s="103"/>
      <c r="AI40" s="80"/>
    </row>
    <row r="41" spans="2:35" x14ac:dyDescent="0.3">
      <c r="B41" s="53"/>
      <c r="C41" s="54"/>
      <c r="D41" s="54"/>
      <c r="E41" s="54"/>
      <c r="F41" s="54"/>
      <c r="G41" s="54"/>
      <c r="H41" s="54"/>
      <c r="I41" s="54"/>
      <c r="J41" s="54"/>
      <c r="K41" s="54"/>
      <c r="L41" s="54"/>
      <c r="M41" s="54"/>
      <c r="N41" s="55"/>
      <c r="Q41" s="78"/>
      <c r="R41" s="79"/>
      <c r="S41" s="79"/>
      <c r="T41" s="79"/>
      <c r="U41" s="79"/>
      <c r="V41" s="79"/>
      <c r="W41" s="79"/>
      <c r="X41" s="79"/>
      <c r="Y41" s="79"/>
      <c r="Z41" s="79"/>
      <c r="AA41" s="103"/>
      <c r="AB41" s="103"/>
      <c r="AC41" s="103"/>
      <c r="AD41" s="103"/>
      <c r="AE41" s="103"/>
      <c r="AF41" s="103"/>
      <c r="AG41" s="103"/>
      <c r="AH41" s="103"/>
      <c r="AI41" s="80"/>
    </row>
    <row r="42" spans="2:35" x14ac:dyDescent="0.3">
      <c r="B42" s="56"/>
      <c r="C42" s="57"/>
      <c r="D42" s="57"/>
      <c r="E42" s="57"/>
      <c r="F42" s="57"/>
      <c r="G42" s="57"/>
      <c r="H42" s="57"/>
      <c r="I42" s="57"/>
      <c r="J42" s="57"/>
      <c r="K42" s="57"/>
      <c r="L42" s="57"/>
      <c r="M42" s="57"/>
      <c r="N42" s="58"/>
      <c r="Q42" s="85"/>
      <c r="R42" s="86"/>
      <c r="S42" s="86"/>
      <c r="T42" s="86"/>
      <c r="U42" s="86"/>
      <c r="V42" s="86"/>
      <c r="W42" s="86"/>
      <c r="X42" s="86"/>
      <c r="Y42" s="86"/>
      <c r="Z42" s="86"/>
      <c r="AA42" s="104"/>
      <c r="AB42" s="104"/>
      <c r="AC42" s="104"/>
      <c r="AD42" s="104"/>
      <c r="AE42" s="104"/>
      <c r="AF42" s="104"/>
      <c r="AG42" s="104"/>
      <c r="AH42" s="104"/>
      <c r="AI42" s="87"/>
    </row>
  </sheetData>
  <mergeCells count="5">
    <mergeCell ref="R39:Y39"/>
    <mergeCell ref="R40:Y40"/>
    <mergeCell ref="AA39:AH42"/>
    <mergeCell ref="B2:N2"/>
    <mergeCell ref="Q2:AI2"/>
  </mergeCells>
  <pageMargins left="0.7" right="0.7" top="0.75" bottom="0.75" header="0.3" footer="0.3"/>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data</vt:lpstr>
      <vt:lpstr>correl</vt:lpstr>
      <vt:lpstr>Pivot Tables1</vt:lpstr>
      <vt:lpstr>Pivot Tables2</vt:lpstr>
      <vt:lpstr>DASHBOARD1</vt:lpstr>
      <vt:lpstr>'Pivot Tables1'!Print_Area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Periklis Andrianos</dc:creator>
  <cp:keywords/>
  <dc:description/>
  <cp:lastModifiedBy>Periklis Andrianos</cp:lastModifiedBy>
  <cp:revision/>
  <dcterms:created xsi:type="dcterms:W3CDTF">2025-12-13T13:07:53Z</dcterms:created>
  <dcterms:modified xsi:type="dcterms:W3CDTF">2026-03-22T19:56:28Z</dcterms:modified>
  <cp:category/>
  <cp:contentStatus/>
</cp:coreProperties>
</file>